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queryTables/queryTable3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hlad/Desktop/"/>
    </mc:Choice>
  </mc:AlternateContent>
  <xr:revisionPtr revIDLastSave="0" documentId="8_{88787014-B7C0-534F-9E1C-1DDDDC4264B9}" xr6:coauthVersionLast="45" xr6:coauthVersionMax="45" xr10:uidLastSave="{00000000-0000-0000-0000-000000000000}"/>
  <bookViews>
    <workbookView xWindow="0" yWindow="460" windowWidth="25600" windowHeight="14200" tabRatio="622" firstSheet="6" activeTab="11" xr2:uid="{BCABCE55-761D-4948-BEAC-8875B99E8C47}"/>
  </bookViews>
  <sheets>
    <sheet name="sample submission" sheetId="1" r:id="rId1"/>
    <sheet name="description txt" sheetId="4" r:id="rId2"/>
    <sheet name="variables requirements" sheetId="5" r:id="rId3"/>
    <sheet name="test" sheetId="2" r:id="rId4"/>
    <sheet name="(categorical) (2)" sheetId="16" r:id="rId5"/>
    <sheet name="dataset (categorical)" sheetId="13" r:id="rId6"/>
    <sheet name="dataset" sheetId="9" r:id="rId7"/>
    <sheet name="train" sheetId="3" r:id="rId8"/>
    <sheet name="descriptive analysis" sheetId="6" r:id="rId9"/>
    <sheet name="Coorelation Values" sheetId="15" r:id="rId10"/>
    <sheet name="Coorelation-total" sheetId="21" r:id="rId11"/>
    <sheet name="final regression table" sheetId="20" r:id="rId12"/>
    <sheet name="Regression (2)" sheetId="18" r:id="rId13"/>
    <sheet name="DATASET-NUMERICAL" sheetId="8" r:id="rId14"/>
    <sheet name="change text-num" sheetId="14" r:id="rId15"/>
  </sheets>
  <definedNames>
    <definedName name="_xlnm._FilterDatabase" localSheetId="9" hidden="1">'Coorelation Values'!$A$10:$B$17</definedName>
    <definedName name="_xlnm._FilterDatabase" localSheetId="10" hidden="1">'Coorelation-total'!$A$18:$B$30</definedName>
    <definedName name="_xlnm._FilterDatabase" localSheetId="13" hidden="1">'DATASET-NUMERICAL'!$A$1:$B$19</definedName>
    <definedName name="_xlchart.v1.0" hidden="1">train!$A$2:$CB$1461</definedName>
    <definedName name="_xlchart.v1.1" hidden="1">train!$CC$1</definedName>
    <definedName name="_xlchart.v1.10" hidden="1">'DATASET-NUMERICAL'!$C$21:$C$1481</definedName>
    <definedName name="_xlchart.v1.11" hidden="1">'DATASET-NUMERICAL'!$D$21</definedName>
    <definedName name="_xlchart.v1.12" hidden="1">'DATASET-NUMERICAL'!$D$21:$D$1481</definedName>
    <definedName name="_xlchart.v1.13" hidden="1">'DATASET-NUMERICAL'!$E$21</definedName>
    <definedName name="_xlchart.v1.14" hidden="1">'DATASET-NUMERICAL'!$E$21:$E$1481</definedName>
    <definedName name="_xlchart.v1.15" hidden="1">'DATASET-NUMERICAL'!$F$21</definedName>
    <definedName name="_xlchart.v1.16" hidden="1">'DATASET-NUMERICAL'!$F$21:$F$1481</definedName>
    <definedName name="_xlchart.v1.17" hidden="1">'DATASET-NUMERICAL'!$G$21</definedName>
    <definedName name="_xlchart.v1.18" hidden="1">'DATASET-NUMERICAL'!$G$21:$G$1481</definedName>
    <definedName name="_xlchart.v1.19" hidden="1">'DATASET-NUMERICAL'!$H$21</definedName>
    <definedName name="_xlchart.v1.2" hidden="1">train!$CC$2:$CC$1461</definedName>
    <definedName name="_xlchart.v1.20" hidden="1">'DATASET-NUMERICAL'!$H$21:$H$1481</definedName>
    <definedName name="_xlchart.v1.21" hidden="1">'DATASET-NUMERICAL'!$A$21</definedName>
    <definedName name="_xlchart.v1.22" hidden="1">'DATASET-NUMERICAL'!$A$21:$A$1481</definedName>
    <definedName name="_xlchart.v1.23" hidden="1">'DATASET-NUMERICAL'!$B$21</definedName>
    <definedName name="_xlchart.v1.24" hidden="1">'DATASET-NUMERICAL'!$B$21:$B$1481</definedName>
    <definedName name="_xlchart.v1.25" hidden="1">'DATASET-NUMERICAL'!$C$21</definedName>
    <definedName name="_xlchart.v1.26" hidden="1">'DATASET-NUMERICAL'!$C$21:$C$1481</definedName>
    <definedName name="_xlchart.v1.27" hidden="1">'DATASET-NUMERICAL'!$D$21</definedName>
    <definedName name="_xlchart.v1.28" hidden="1">'DATASET-NUMERICAL'!$D$21:$D$1481</definedName>
    <definedName name="_xlchart.v1.29" hidden="1">'DATASET-NUMERICAL'!$E$21</definedName>
    <definedName name="_xlchart.v1.3" hidden="1">train!$CC$1</definedName>
    <definedName name="_xlchart.v1.30" hidden="1">'DATASET-NUMERICAL'!$E$21:$E$1481</definedName>
    <definedName name="_xlchart.v1.31" hidden="1">'DATASET-NUMERICAL'!$F$21</definedName>
    <definedName name="_xlchart.v1.32" hidden="1">'DATASET-NUMERICAL'!$F$21:$F$1481</definedName>
    <definedName name="_xlchart.v1.33" hidden="1">'DATASET-NUMERICAL'!$G$21</definedName>
    <definedName name="_xlchart.v1.34" hidden="1">'DATASET-NUMERICAL'!$G$21:$G$1481</definedName>
    <definedName name="_xlchart.v1.35" hidden="1">'DATASET-NUMERICAL'!$H$21</definedName>
    <definedName name="_xlchart.v1.36" hidden="1">'DATASET-NUMERICAL'!$H$21:$H$1481</definedName>
    <definedName name="_xlchart.v1.37" hidden="1">train!$A$2:$CB$1461</definedName>
    <definedName name="_xlchart.v1.38" hidden="1">train!$CC$1</definedName>
    <definedName name="_xlchart.v1.39" hidden="1">train!$CC$2:$CC$1461</definedName>
    <definedName name="_xlchart.v1.4" hidden="1">train!$CC$2:$CC$1461</definedName>
    <definedName name="_xlchart.v1.5" hidden="1">'DATASET-NUMERICAL'!$A$21</definedName>
    <definedName name="_xlchart.v1.6" hidden="1">'DATASET-NUMERICAL'!$A$21:$A$1481</definedName>
    <definedName name="_xlchart.v1.7" hidden="1">'DATASET-NUMERICAL'!$B$21</definedName>
    <definedName name="_xlchart.v1.8" hidden="1">'DATASET-NUMERICAL'!$B$21:$B$1481</definedName>
    <definedName name="_xlchart.v1.9" hidden="1">'DATASET-NUMERICAL'!$C$21</definedName>
    <definedName name="sample_submission" localSheetId="0">'sample submission'!$B$1:$C$1460</definedName>
    <definedName name="test" localSheetId="3">test!$A$1:$CB$1460</definedName>
    <definedName name="train" localSheetId="7">train!$A$1:$CC$1461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20" l="1"/>
  <c r="P3" i="18" l="1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1002" i="18"/>
  <c r="P1003" i="18"/>
  <c r="P1004" i="18"/>
  <c r="P1005" i="18"/>
  <c r="P1006" i="18"/>
  <c r="P1007" i="18"/>
  <c r="P1008" i="18"/>
  <c r="P1009" i="18"/>
  <c r="P1010" i="18"/>
  <c r="P1011" i="18"/>
  <c r="P1012" i="18"/>
  <c r="P1013" i="18"/>
  <c r="P1014" i="18"/>
  <c r="P1015" i="18"/>
  <c r="P1016" i="18"/>
  <c r="P1017" i="18"/>
  <c r="P1018" i="18"/>
  <c r="P1019" i="18"/>
  <c r="P1020" i="18"/>
  <c r="P1021" i="18"/>
  <c r="P1022" i="18"/>
  <c r="P1023" i="18"/>
  <c r="P1024" i="18"/>
  <c r="P1025" i="18"/>
  <c r="P1026" i="18"/>
  <c r="P1027" i="18"/>
  <c r="P1028" i="18"/>
  <c r="P1029" i="18"/>
  <c r="P1030" i="18"/>
  <c r="P1031" i="18"/>
  <c r="P1032" i="18"/>
  <c r="P1033" i="18"/>
  <c r="P1034" i="18"/>
  <c r="P1035" i="18"/>
  <c r="P1036" i="18"/>
  <c r="P1037" i="18"/>
  <c r="P1038" i="18"/>
  <c r="P1039" i="18"/>
  <c r="P1040" i="18"/>
  <c r="P1041" i="18"/>
  <c r="P1042" i="18"/>
  <c r="P1043" i="18"/>
  <c r="P1044" i="18"/>
  <c r="P1045" i="18"/>
  <c r="P1046" i="18"/>
  <c r="P1047" i="18"/>
  <c r="P1048" i="18"/>
  <c r="P1049" i="18"/>
  <c r="P1050" i="18"/>
  <c r="P1051" i="18"/>
  <c r="P1052" i="18"/>
  <c r="P1053" i="18"/>
  <c r="P1054" i="18"/>
  <c r="P1055" i="18"/>
  <c r="P1056" i="18"/>
  <c r="P1057" i="18"/>
  <c r="P1058" i="18"/>
  <c r="P1059" i="18"/>
  <c r="P1060" i="18"/>
  <c r="P1061" i="18"/>
  <c r="P1062" i="18"/>
  <c r="P1063" i="18"/>
  <c r="P1064" i="18"/>
  <c r="P1065" i="18"/>
  <c r="P1066" i="18"/>
  <c r="P1067" i="18"/>
  <c r="P1068" i="18"/>
  <c r="P1069" i="18"/>
  <c r="P1070" i="18"/>
  <c r="P1071" i="18"/>
  <c r="P1072" i="18"/>
  <c r="P1073" i="18"/>
  <c r="P1074" i="18"/>
  <c r="P1075" i="18"/>
  <c r="P1076" i="18"/>
  <c r="P1077" i="18"/>
  <c r="P1078" i="18"/>
  <c r="P1079" i="18"/>
  <c r="P1080" i="18"/>
  <c r="P1081" i="18"/>
  <c r="P1082" i="18"/>
  <c r="P1083" i="18"/>
  <c r="P1084" i="18"/>
  <c r="P1085" i="18"/>
  <c r="P1086" i="18"/>
  <c r="P1087" i="18"/>
  <c r="P1088" i="18"/>
  <c r="P1089" i="18"/>
  <c r="P1090" i="18"/>
  <c r="P1091" i="18"/>
  <c r="P1092" i="18"/>
  <c r="P1093" i="18"/>
  <c r="P1094" i="18"/>
  <c r="P1095" i="18"/>
  <c r="P1096" i="18"/>
  <c r="P1097" i="18"/>
  <c r="P1098" i="18"/>
  <c r="P1099" i="18"/>
  <c r="P1100" i="18"/>
  <c r="P1101" i="18"/>
  <c r="P1102" i="18"/>
  <c r="P1103" i="18"/>
  <c r="P1104" i="18"/>
  <c r="P1105" i="18"/>
  <c r="P1106" i="18"/>
  <c r="P1107" i="18"/>
  <c r="P1108" i="18"/>
  <c r="P1109" i="18"/>
  <c r="P1110" i="18"/>
  <c r="P1111" i="18"/>
  <c r="P1112" i="18"/>
  <c r="P1113" i="18"/>
  <c r="P1114" i="18"/>
  <c r="P1115" i="18"/>
  <c r="P1116" i="18"/>
  <c r="P1117" i="18"/>
  <c r="P1118" i="18"/>
  <c r="P1119" i="18"/>
  <c r="P1120" i="18"/>
  <c r="P1121" i="18"/>
  <c r="P1122" i="18"/>
  <c r="P1123" i="18"/>
  <c r="P1124" i="18"/>
  <c r="P1125" i="18"/>
  <c r="P1126" i="18"/>
  <c r="P1127" i="18"/>
  <c r="P1128" i="18"/>
  <c r="P1129" i="18"/>
  <c r="P1130" i="18"/>
  <c r="P1131" i="18"/>
  <c r="P1132" i="18"/>
  <c r="P1133" i="18"/>
  <c r="P1134" i="18"/>
  <c r="P1135" i="18"/>
  <c r="P1136" i="18"/>
  <c r="P1137" i="18"/>
  <c r="P1138" i="18"/>
  <c r="P1139" i="18"/>
  <c r="P1140" i="18"/>
  <c r="P1141" i="18"/>
  <c r="P1142" i="18"/>
  <c r="P1143" i="18"/>
  <c r="P1144" i="18"/>
  <c r="P1145" i="18"/>
  <c r="P1146" i="18"/>
  <c r="P1147" i="18"/>
  <c r="P1148" i="18"/>
  <c r="P1149" i="18"/>
  <c r="P1150" i="18"/>
  <c r="P1151" i="18"/>
  <c r="P1152" i="18"/>
  <c r="P1153" i="18"/>
  <c r="P1154" i="18"/>
  <c r="P1155" i="18"/>
  <c r="P1156" i="18"/>
  <c r="P1157" i="18"/>
  <c r="P1158" i="18"/>
  <c r="P1159" i="18"/>
  <c r="P1160" i="18"/>
  <c r="P1161" i="18"/>
  <c r="P1162" i="18"/>
  <c r="P1163" i="18"/>
  <c r="P1164" i="18"/>
  <c r="P1165" i="18"/>
  <c r="P1166" i="18"/>
  <c r="P1167" i="18"/>
  <c r="P1168" i="18"/>
  <c r="P1169" i="18"/>
  <c r="P1170" i="18"/>
  <c r="P1171" i="18"/>
  <c r="P1172" i="18"/>
  <c r="P1173" i="18"/>
  <c r="P1174" i="18"/>
  <c r="P1175" i="18"/>
  <c r="P1176" i="18"/>
  <c r="P1177" i="18"/>
  <c r="P1178" i="18"/>
  <c r="P1179" i="18"/>
  <c r="P1180" i="18"/>
  <c r="P1181" i="18"/>
  <c r="P1182" i="18"/>
  <c r="P1183" i="18"/>
  <c r="P1184" i="18"/>
  <c r="P1185" i="18"/>
  <c r="P1186" i="18"/>
  <c r="P1187" i="18"/>
  <c r="P1188" i="18"/>
  <c r="P1189" i="18"/>
  <c r="P1190" i="18"/>
  <c r="P1191" i="18"/>
  <c r="P1192" i="18"/>
  <c r="P1193" i="18"/>
  <c r="P1194" i="18"/>
  <c r="P1195" i="18"/>
  <c r="P1196" i="18"/>
  <c r="P1197" i="18"/>
  <c r="P1198" i="18"/>
  <c r="P1199" i="18"/>
  <c r="P1200" i="18"/>
  <c r="P1201" i="18"/>
  <c r="P1202" i="18"/>
  <c r="P1203" i="18"/>
  <c r="P1204" i="18"/>
  <c r="P1205" i="18"/>
  <c r="P1206" i="18"/>
  <c r="P1207" i="18"/>
  <c r="P1208" i="18"/>
  <c r="P1209" i="18"/>
  <c r="P1210" i="18"/>
  <c r="P1211" i="18"/>
  <c r="P1212" i="18"/>
  <c r="P1213" i="18"/>
  <c r="P1214" i="18"/>
  <c r="P1215" i="18"/>
  <c r="P1216" i="18"/>
  <c r="P1217" i="18"/>
  <c r="P1218" i="18"/>
  <c r="P1219" i="18"/>
  <c r="P1220" i="18"/>
  <c r="P1221" i="18"/>
  <c r="P1222" i="18"/>
  <c r="P1223" i="18"/>
  <c r="P1224" i="18"/>
  <c r="P1225" i="18"/>
  <c r="P1226" i="18"/>
  <c r="P1227" i="18"/>
  <c r="P1228" i="18"/>
  <c r="P1229" i="18"/>
  <c r="P1230" i="18"/>
  <c r="P1231" i="18"/>
  <c r="P1232" i="18"/>
  <c r="P1233" i="18"/>
  <c r="P1234" i="18"/>
  <c r="P1235" i="18"/>
  <c r="P1236" i="18"/>
  <c r="P1237" i="18"/>
  <c r="P1238" i="18"/>
  <c r="P1239" i="18"/>
  <c r="P1240" i="18"/>
  <c r="P1241" i="18"/>
  <c r="P1242" i="18"/>
  <c r="P1243" i="18"/>
  <c r="P1244" i="18"/>
  <c r="P1245" i="18"/>
  <c r="P1246" i="18"/>
  <c r="P1247" i="18"/>
  <c r="P1248" i="18"/>
  <c r="P1249" i="18"/>
  <c r="P1250" i="18"/>
  <c r="P1251" i="18"/>
  <c r="P1252" i="18"/>
  <c r="P1253" i="18"/>
  <c r="P1254" i="18"/>
  <c r="P1255" i="18"/>
  <c r="P1256" i="18"/>
  <c r="P1257" i="18"/>
  <c r="P1258" i="18"/>
  <c r="P1259" i="18"/>
  <c r="P1260" i="18"/>
  <c r="P1261" i="18"/>
  <c r="P1262" i="18"/>
  <c r="P1263" i="18"/>
  <c r="P1264" i="18"/>
  <c r="P1265" i="18"/>
  <c r="P1266" i="18"/>
  <c r="P1267" i="18"/>
  <c r="P1268" i="18"/>
  <c r="P1269" i="18"/>
  <c r="P1270" i="18"/>
  <c r="P1271" i="18"/>
  <c r="P1272" i="18"/>
  <c r="P1273" i="18"/>
  <c r="P1274" i="18"/>
  <c r="P1275" i="18"/>
  <c r="P1276" i="18"/>
  <c r="P1277" i="18"/>
  <c r="P1278" i="18"/>
  <c r="P1279" i="18"/>
  <c r="P1280" i="18"/>
  <c r="P1281" i="18"/>
  <c r="P1282" i="18"/>
  <c r="P1283" i="18"/>
  <c r="P1284" i="18"/>
  <c r="P1285" i="18"/>
  <c r="P1286" i="18"/>
  <c r="P1287" i="18"/>
  <c r="P1288" i="18"/>
  <c r="P1289" i="18"/>
  <c r="P1290" i="18"/>
  <c r="P1291" i="18"/>
  <c r="P1292" i="18"/>
  <c r="P1293" i="18"/>
  <c r="P1294" i="18"/>
  <c r="P1295" i="18"/>
  <c r="P1296" i="18"/>
  <c r="P1297" i="18"/>
  <c r="P1298" i="18"/>
  <c r="P1299" i="18"/>
  <c r="P1300" i="18"/>
  <c r="P1301" i="18"/>
  <c r="P1302" i="18"/>
  <c r="P1303" i="18"/>
  <c r="P1304" i="18"/>
  <c r="P1305" i="18"/>
  <c r="P1306" i="18"/>
  <c r="P1307" i="18"/>
  <c r="P1308" i="18"/>
  <c r="P1309" i="18"/>
  <c r="P1310" i="18"/>
  <c r="P1311" i="18"/>
  <c r="P1312" i="18"/>
  <c r="P1313" i="18"/>
  <c r="P1314" i="18"/>
  <c r="P1315" i="18"/>
  <c r="P1316" i="18"/>
  <c r="P1317" i="18"/>
  <c r="P1318" i="18"/>
  <c r="P1319" i="18"/>
  <c r="P1320" i="18"/>
  <c r="P1321" i="18"/>
  <c r="P1322" i="18"/>
  <c r="P1323" i="18"/>
  <c r="P1324" i="18"/>
  <c r="P1325" i="18"/>
  <c r="P1326" i="18"/>
  <c r="P1327" i="18"/>
  <c r="P1328" i="18"/>
  <c r="P1329" i="18"/>
  <c r="P1330" i="18"/>
  <c r="P1331" i="18"/>
  <c r="P1332" i="18"/>
  <c r="P1333" i="18"/>
  <c r="P1334" i="18"/>
  <c r="P1335" i="18"/>
  <c r="P1336" i="18"/>
  <c r="P1337" i="18"/>
  <c r="P1338" i="18"/>
  <c r="P1339" i="18"/>
  <c r="P1340" i="18"/>
  <c r="P1341" i="18"/>
  <c r="P1342" i="18"/>
  <c r="P1343" i="18"/>
  <c r="P1344" i="18"/>
  <c r="P1345" i="18"/>
  <c r="P1346" i="18"/>
  <c r="P1347" i="18"/>
  <c r="P1348" i="18"/>
  <c r="P1349" i="18"/>
  <c r="P1350" i="18"/>
  <c r="P1351" i="18"/>
  <c r="P1352" i="18"/>
  <c r="P1353" i="18"/>
  <c r="P1354" i="18"/>
  <c r="P1355" i="18"/>
  <c r="P1356" i="18"/>
  <c r="P1357" i="18"/>
  <c r="P1358" i="18"/>
  <c r="P1359" i="18"/>
  <c r="P1360" i="18"/>
  <c r="P1361" i="18"/>
  <c r="P1362" i="18"/>
  <c r="P1363" i="18"/>
  <c r="P1364" i="18"/>
  <c r="P1365" i="18"/>
  <c r="P1366" i="18"/>
  <c r="P1367" i="18"/>
  <c r="P1368" i="18"/>
  <c r="P1369" i="18"/>
  <c r="P1370" i="18"/>
  <c r="P1371" i="18"/>
  <c r="P1372" i="18"/>
  <c r="P1373" i="18"/>
  <c r="P1374" i="18"/>
  <c r="P1375" i="18"/>
  <c r="P1376" i="18"/>
  <c r="P1377" i="18"/>
  <c r="P1378" i="18"/>
  <c r="P1379" i="18"/>
  <c r="P1380" i="18"/>
  <c r="P1381" i="18"/>
  <c r="P1382" i="18"/>
  <c r="P1383" i="18"/>
  <c r="P1384" i="18"/>
  <c r="P1385" i="18"/>
  <c r="P1386" i="18"/>
  <c r="P1387" i="18"/>
  <c r="P1388" i="18"/>
  <c r="P1389" i="18"/>
  <c r="P1390" i="18"/>
  <c r="P1391" i="18"/>
  <c r="P1392" i="18"/>
  <c r="P1393" i="18"/>
  <c r="P1394" i="18"/>
  <c r="P1395" i="18"/>
  <c r="P1396" i="18"/>
  <c r="P1397" i="18"/>
  <c r="P1398" i="18"/>
  <c r="P1399" i="18"/>
  <c r="P1400" i="18"/>
  <c r="P1401" i="18"/>
  <c r="P1402" i="18"/>
  <c r="P1403" i="18"/>
  <c r="P1404" i="18"/>
  <c r="P1405" i="18"/>
  <c r="P1406" i="18"/>
  <c r="P1407" i="18"/>
  <c r="P1408" i="18"/>
  <c r="P1409" i="18"/>
  <c r="P1410" i="18"/>
  <c r="P1411" i="18"/>
  <c r="P1412" i="18"/>
  <c r="P1413" i="18"/>
  <c r="P1414" i="18"/>
  <c r="P1415" i="18"/>
  <c r="P1416" i="18"/>
  <c r="P1417" i="18"/>
  <c r="P1418" i="18"/>
  <c r="P1419" i="18"/>
  <c r="P1420" i="18"/>
  <c r="P1421" i="18"/>
  <c r="P1422" i="18"/>
  <c r="P1423" i="18"/>
  <c r="P1424" i="18"/>
  <c r="P1425" i="18"/>
  <c r="P1426" i="18"/>
  <c r="P1427" i="18"/>
  <c r="P1428" i="18"/>
  <c r="P1429" i="18"/>
  <c r="P1430" i="18"/>
  <c r="P1431" i="18"/>
  <c r="P1432" i="18"/>
  <c r="P1433" i="18"/>
  <c r="P1434" i="18"/>
  <c r="P1435" i="18"/>
  <c r="P1436" i="18"/>
  <c r="P1437" i="18"/>
  <c r="P1438" i="18"/>
  <c r="P1439" i="18"/>
  <c r="P1440" i="18"/>
  <c r="P1441" i="18"/>
  <c r="P1442" i="18"/>
  <c r="P1443" i="18"/>
  <c r="P1444" i="18"/>
  <c r="P1445" i="18"/>
  <c r="P1446" i="18"/>
  <c r="P1447" i="18"/>
  <c r="P1448" i="18"/>
  <c r="P1449" i="18"/>
  <c r="P1450" i="18"/>
  <c r="P1451" i="18"/>
  <c r="P1452" i="18"/>
  <c r="P1453" i="18"/>
  <c r="P1454" i="18"/>
  <c r="P1455" i="18"/>
  <c r="P1456" i="18"/>
  <c r="P1457" i="18"/>
  <c r="P1458" i="18"/>
  <c r="P1459" i="18"/>
  <c r="P1460" i="18"/>
  <c r="P1461" i="18"/>
  <c r="P2" i="18"/>
  <c r="N2" i="20" l="1"/>
  <c r="U2" i="20" s="1"/>
  <c r="N3" i="20"/>
  <c r="O3" i="20" s="1"/>
  <c r="N4" i="20"/>
  <c r="O4" i="20" s="1"/>
  <c r="N5" i="20"/>
  <c r="O5" i="20" s="1"/>
  <c r="N6" i="20"/>
  <c r="O6" i="20" s="1"/>
  <c r="N7" i="20"/>
  <c r="O7" i="20" s="1"/>
  <c r="N8" i="20"/>
  <c r="O8" i="20" s="1"/>
  <c r="N9" i="20"/>
  <c r="O9" i="20" s="1"/>
  <c r="N10" i="20"/>
  <c r="O10" i="20" s="1"/>
  <c r="N11" i="20"/>
  <c r="O11" i="20" s="1"/>
  <c r="N12" i="20"/>
  <c r="O12" i="20" s="1"/>
  <c r="N13" i="20"/>
  <c r="O13" i="20" s="1"/>
  <c r="N14" i="20"/>
  <c r="O14" i="20" s="1"/>
  <c r="N15" i="20"/>
  <c r="O15" i="20" s="1"/>
  <c r="N16" i="20"/>
  <c r="O16" i="20" s="1"/>
  <c r="N17" i="20"/>
  <c r="O17" i="20" s="1"/>
  <c r="N18" i="20"/>
  <c r="O18" i="20" s="1"/>
  <c r="N19" i="20"/>
  <c r="O19" i="20" s="1"/>
  <c r="N20" i="20"/>
  <c r="O20" i="20" s="1"/>
  <c r="N21" i="20"/>
  <c r="O21" i="20" s="1"/>
  <c r="N22" i="20"/>
  <c r="O22" i="20" s="1"/>
  <c r="N23" i="20"/>
  <c r="O23" i="20" s="1"/>
  <c r="N24" i="20"/>
  <c r="O24" i="20" s="1"/>
  <c r="N25" i="20"/>
  <c r="O25" i="20" s="1"/>
  <c r="N26" i="20"/>
  <c r="O26" i="20" s="1"/>
  <c r="N27" i="20"/>
  <c r="O27" i="20" s="1"/>
  <c r="N28" i="20"/>
  <c r="O28" i="20" s="1"/>
  <c r="N29" i="20"/>
  <c r="O29" i="20" s="1"/>
  <c r="N30" i="20"/>
  <c r="O30" i="20" s="1"/>
  <c r="N31" i="20"/>
  <c r="O31" i="20" s="1"/>
  <c r="N32" i="20"/>
  <c r="O32" i="20" s="1"/>
  <c r="N33" i="20"/>
  <c r="O33" i="20" s="1"/>
  <c r="N34" i="20"/>
  <c r="O34" i="20" s="1"/>
  <c r="N35" i="20"/>
  <c r="O35" i="20" s="1"/>
  <c r="N36" i="20"/>
  <c r="O36" i="20" s="1"/>
  <c r="N37" i="20"/>
  <c r="O37" i="20" s="1"/>
  <c r="N38" i="20"/>
  <c r="O38" i="20" s="1"/>
  <c r="N39" i="20"/>
  <c r="O39" i="20" s="1"/>
  <c r="N40" i="20"/>
  <c r="O40" i="20" s="1"/>
  <c r="N41" i="20"/>
  <c r="O41" i="20" s="1"/>
  <c r="N42" i="20"/>
  <c r="O42" i="20" s="1"/>
  <c r="N43" i="20"/>
  <c r="O43" i="20" s="1"/>
  <c r="N44" i="20"/>
  <c r="O44" i="20" s="1"/>
  <c r="N45" i="20"/>
  <c r="O45" i="20" s="1"/>
  <c r="N46" i="20"/>
  <c r="O46" i="20" s="1"/>
  <c r="N47" i="20"/>
  <c r="O47" i="20" s="1"/>
  <c r="N48" i="20"/>
  <c r="O48" i="20" s="1"/>
  <c r="N49" i="20"/>
  <c r="O49" i="20" s="1"/>
  <c r="N50" i="20"/>
  <c r="O50" i="20" s="1"/>
  <c r="N51" i="20"/>
  <c r="O51" i="20" s="1"/>
  <c r="N52" i="20"/>
  <c r="O52" i="20" s="1"/>
  <c r="N53" i="20"/>
  <c r="O53" i="20" s="1"/>
  <c r="N54" i="20"/>
  <c r="O54" i="20" s="1"/>
  <c r="N55" i="20"/>
  <c r="O55" i="20" s="1"/>
  <c r="N56" i="20"/>
  <c r="O56" i="20" s="1"/>
  <c r="N57" i="20"/>
  <c r="O57" i="20" s="1"/>
  <c r="N58" i="20"/>
  <c r="O58" i="20" s="1"/>
  <c r="N59" i="20"/>
  <c r="O59" i="20" s="1"/>
  <c r="N60" i="20"/>
  <c r="O60" i="20" s="1"/>
  <c r="N61" i="20"/>
  <c r="O61" i="20" s="1"/>
  <c r="N62" i="20"/>
  <c r="O62" i="20" s="1"/>
  <c r="N63" i="20"/>
  <c r="O63" i="20" s="1"/>
  <c r="N64" i="20"/>
  <c r="O64" i="20" s="1"/>
  <c r="N65" i="20"/>
  <c r="O65" i="20" s="1"/>
  <c r="N66" i="20"/>
  <c r="O66" i="20" s="1"/>
  <c r="N67" i="20"/>
  <c r="O67" i="20" s="1"/>
  <c r="N68" i="20"/>
  <c r="O68" i="20" s="1"/>
  <c r="N69" i="20"/>
  <c r="O69" i="20" s="1"/>
  <c r="N70" i="20"/>
  <c r="O70" i="20" s="1"/>
  <c r="N71" i="20"/>
  <c r="O71" i="20" s="1"/>
  <c r="N72" i="20"/>
  <c r="O72" i="20" s="1"/>
  <c r="N73" i="20"/>
  <c r="O73" i="20" s="1"/>
  <c r="N74" i="20"/>
  <c r="O74" i="20" s="1"/>
  <c r="N75" i="20"/>
  <c r="O75" i="20" s="1"/>
  <c r="N76" i="20"/>
  <c r="O76" i="20" s="1"/>
  <c r="N77" i="20"/>
  <c r="O77" i="20" s="1"/>
  <c r="N78" i="20"/>
  <c r="O78" i="20" s="1"/>
  <c r="N79" i="20"/>
  <c r="O79" i="20" s="1"/>
  <c r="N80" i="20"/>
  <c r="O80" i="20" s="1"/>
  <c r="N81" i="20"/>
  <c r="O81" i="20" s="1"/>
  <c r="N82" i="20"/>
  <c r="O82" i="20" s="1"/>
  <c r="N83" i="20"/>
  <c r="O83" i="20" s="1"/>
  <c r="N84" i="20"/>
  <c r="O84" i="20" s="1"/>
  <c r="N85" i="20"/>
  <c r="O85" i="20" s="1"/>
  <c r="N86" i="20"/>
  <c r="O86" i="20" s="1"/>
  <c r="N87" i="20"/>
  <c r="O87" i="20" s="1"/>
  <c r="N88" i="20"/>
  <c r="O88" i="20" s="1"/>
  <c r="N89" i="20"/>
  <c r="O89" i="20" s="1"/>
  <c r="N90" i="20"/>
  <c r="O90" i="20" s="1"/>
  <c r="N91" i="20"/>
  <c r="O91" i="20" s="1"/>
  <c r="N92" i="20"/>
  <c r="O92" i="20" s="1"/>
  <c r="N93" i="20"/>
  <c r="O93" i="20" s="1"/>
  <c r="N94" i="20"/>
  <c r="O94" i="20" s="1"/>
  <c r="N95" i="20"/>
  <c r="O95" i="20" s="1"/>
  <c r="N96" i="20"/>
  <c r="O96" i="20" s="1"/>
  <c r="N97" i="20"/>
  <c r="O97" i="20" s="1"/>
  <c r="N98" i="20"/>
  <c r="O98" i="20" s="1"/>
  <c r="N99" i="20"/>
  <c r="O99" i="20" s="1"/>
  <c r="N100" i="20"/>
  <c r="O100" i="20" s="1"/>
  <c r="N101" i="20"/>
  <c r="O101" i="20" s="1"/>
  <c r="N102" i="20"/>
  <c r="O102" i="20" s="1"/>
  <c r="N103" i="20"/>
  <c r="O103" i="20" s="1"/>
  <c r="N104" i="20"/>
  <c r="O104" i="20" s="1"/>
  <c r="N105" i="20"/>
  <c r="O105" i="20" s="1"/>
  <c r="N106" i="20"/>
  <c r="O106" i="20" s="1"/>
  <c r="N107" i="20"/>
  <c r="O107" i="20" s="1"/>
  <c r="N108" i="20"/>
  <c r="O108" i="20" s="1"/>
  <c r="N109" i="20"/>
  <c r="O109" i="20" s="1"/>
  <c r="N110" i="20"/>
  <c r="O110" i="20" s="1"/>
  <c r="N111" i="20"/>
  <c r="O111" i="20" s="1"/>
  <c r="N112" i="20"/>
  <c r="O112" i="20" s="1"/>
  <c r="N113" i="20"/>
  <c r="O113" i="20" s="1"/>
  <c r="N114" i="20"/>
  <c r="O114" i="20" s="1"/>
  <c r="N115" i="20"/>
  <c r="O115" i="20" s="1"/>
  <c r="N116" i="20"/>
  <c r="O116" i="20" s="1"/>
  <c r="N117" i="20"/>
  <c r="O117" i="20" s="1"/>
  <c r="N118" i="20"/>
  <c r="O118" i="20" s="1"/>
  <c r="N119" i="20"/>
  <c r="O119" i="20" s="1"/>
  <c r="N120" i="20"/>
  <c r="O120" i="20" s="1"/>
  <c r="N121" i="20"/>
  <c r="O121" i="20" s="1"/>
  <c r="N122" i="20"/>
  <c r="O122" i="20" s="1"/>
  <c r="N123" i="20"/>
  <c r="O123" i="20" s="1"/>
  <c r="N124" i="20"/>
  <c r="O124" i="20" s="1"/>
  <c r="N125" i="20"/>
  <c r="O125" i="20" s="1"/>
  <c r="N126" i="20"/>
  <c r="O126" i="20" s="1"/>
  <c r="N127" i="20"/>
  <c r="O127" i="20" s="1"/>
  <c r="N128" i="20"/>
  <c r="O128" i="20" s="1"/>
  <c r="N129" i="20"/>
  <c r="O129" i="20" s="1"/>
  <c r="N130" i="20"/>
  <c r="O130" i="20" s="1"/>
  <c r="N131" i="20"/>
  <c r="O131" i="20" s="1"/>
  <c r="N132" i="20"/>
  <c r="O132" i="20" s="1"/>
  <c r="N133" i="20"/>
  <c r="O133" i="20" s="1"/>
  <c r="N134" i="20"/>
  <c r="O134" i="20" s="1"/>
  <c r="N135" i="20"/>
  <c r="O135" i="20" s="1"/>
  <c r="N136" i="20"/>
  <c r="O136" i="20" s="1"/>
  <c r="N137" i="20"/>
  <c r="O137" i="20" s="1"/>
  <c r="N138" i="20"/>
  <c r="O138" i="20" s="1"/>
  <c r="N139" i="20"/>
  <c r="O139" i="20" s="1"/>
  <c r="N140" i="20"/>
  <c r="O140" i="20" s="1"/>
  <c r="N141" i="20"/>
  <c r="O141" i="20" s="1"/>
  <c r="N142" i="20"/>
  <c r="O142" i="20" s="1"/>
  <c r="N143" i="20"/>
  <c r="O143" i="20" s="1"/>
  <c r="N144" i="20"/>
  <c r="O144" i="20" s="1"/>
  <c r="N145" i="20"/>
  <c r="O145" i="20" s="1"/>
  <c r="N146" i="20"/>
  <c r="O146" i="20" s="1"/>
  <c r="N147" i="20"/>
  <c r="O147" i="20" s="1"/>
  <c r="N148" i="20"/>
  <c r="O148" i="20" s="1"/>
  <c r="N149" i="20"/>
  <c r="O149" i="20" s="1"/>
  <c r="N150" i="20"/>
  <c r="O150" i="20" s="1"/>
  <c r="N151" i="20"/>
  <c r="O151" i="20" s="1"/>
  <c r="N152" i="20"/>
  <c r="O152" i="20" s="1"/>
  <c r="N153" i="20"/>
  <c r="O153" i="20" s="1"/>
  <c r="N154" i="20"/>
  <c r="O154" i="20" s="1"/>
  <c r="N155" i="20"/>
  <c r="O155" i="20" s="1"/>
  <c r="N156" i="20"/>
  <c r="O156" i="20" s="1"/>
  <c r="N157" i="20"/>
  <c r="O157" i="20" s="1"/>
  <c r="N158" i="20"/>
  <c r="O158" i="20" s="1"/>
  <c r="N159" i="20"/>
  <c r="O159" i="20" s="1"/>
  <c r="N160" i="20"/>
  <c r="O160" i="20" s="1"/>
  <c r="N161" i="20"/>
  <c r="O161" i="20" s="1"/>
  <c r="N162" i="20"/>
  <c r="O162" i="20" s="1"/>
  <c r="N163" i="20"/>
  <c r="O163" i="20" s="1"/>
  <c r="N164" i="20"/>
  <c r="O164" i="20" s="1"/>
  <c r="N165" i="20"/>
  <c r="O165" i="20" s="1"/>
  <c r="N166" i="20"/>
  <c r="O166" i="20" s="1"/>
  <c r="N167" i="20"/>
  <c r="O167" i="20" s="1"/>
  <c r="N168" i="20"/>
  <c r="O168" i="20" s="1"/>
  <c r="N169" i="20"/>
  <c r="O169" i="20" s="1"/>
  <c r="N170" i="20"/>
  <c r="O170" i="20" s="1"/>
  <c r="N171" i="20"/>
  <c r="O171" i="20" s="1"/>
  <c r="N172" i="20"/>
  <c r="O172" i="20" s="1"/>
  <c r="N173" i="20"/>
  <c r="O173" i="20" s="1"/>
  <c r="N174" i="20"/>
  <c r="O174" i="20" s="1"/>
  <c r="N175" i="20"/>
  <c r="O175" i="20" s="1"/>
  <c r="N176" i="20"/>
  <c r="O176" i="20" s="1"/>
  <c r="N177" i="20"/>
  <c r="O177" i="20" s="1"/>
  <c r="N178" i="20"/>
  <c r="O178" i="20" s="1"/>
  <c r="N179" i="20"/>
  <c r="O179" i="20" s="1"/>
  <c r="N180" i="20"/>
  <c r="O180" i="20" s="1"/>
  <c r="N181" i="20"/>
  <c r="O181" i="20" s="1"/>
  <c r="N182" i="20"/>
  <c r="O182" i="20" s="1"/>
  <c r="N183" i="20"/>
  <c r="O183" i="20" s="1"/>
  <c r="N184" i="20"/>
  <c r="O184" i="20" s="1"/>
  <c r="N185" i="20"/>
  <c r="O185" i="20" s="1"/>
  <c r="N186" i="20"/>
  <c r="O186" i="20" s="1"/>
  <c r="N187" i="20"/>
  <c r="O187" i="20" s="1"/>
  <c r="N188" i="20"/>
  <c r="O188" i="20" s="1"/>
  <c r="N189" i="20"/>
  <c r="O189" i="20" s="1"/>
  <c r="N190" i="20"/>
  <c r="O190" i="20" s="1"/>
  <c r="N191" i="20"/>
  <c r="O191" i="20" s="1"/>
  <c r="N192" i="20"/>
  <c r="O192" i="20" s="1"/>
  <c r="N193" i="20"/>
  <c r="O193" i="20" s="1"/>
  <c r="N194" i="20"/>
  <c r="O194" i="20" s="1"/>
  <c r="N195" i="20"/>
  <c r="O195" i="20" s="1"/>
  <c r="N196" i="20"/>
  <c r="O196" i="20" s="1"/>
  <c r="N197" i="20"/>
  <c r="O197" i="20" s="1"/>
  <c r="N198" i="20"/>
  <c r="O198" i="20" s="1"/>
  <c r="N199" i="20"/>
  <c r="O199" i="20" s="1"/>
  <c r="N200" i="20"/>
  <c r="O200" i="20" s="1"/>
  <c r="N201" i="20"/>
  <c r="O201" i="20" s="1"/>
  <c r="N202" i="20"/>
  <c r="O202" i="20" s="1"/>
  <c r="N203" i="20"/>
  <c r="O203" i="20" s="1"/>
  <c r="N204" i="20"/>
  <c r="O204" i="20" s="1"/>
  <c r="N205" i="20"/>
  <c r="O205" i="20" s="1"/>
  <c r="N206" i="20"/>
  <c r="O206" i="20" s="1"/>
  <c r="N207" i="20"/>
  <c r="O207" i="20" s="1"/>
  <c r="N208" i="20"/>
  <c r="O208" i="20" s="1"/>
  <c r="N209" i="20"/>
  <c r="O209" i="20" s="1"/>
  <c r="N210" i="20"/>
  <c r="O210" i="20" s="1"/>
  <c r="N211" i="20"/>
  <c r="O211" i="20" s="1"/>
  <c r="N212" i="20"/>
  <c r="O212" i="20" s="1"/>
  <c r="N213" i="20"/>
  <c r="O213" i="20" s="1"/>
  <c r="N214" i="20"/>
  <c r="O214" i="20" s="1"/>
  <c r="N215" i="20"/>
  <c r="O215" i="20" s="1"/>
  <c r="N216" i="20"/>
  <c r="O216" i="20" s="1"/>
  <c r="N217" i="20"/>
  <c r="O217" i="20" s="1"/>
  <c r="N218" i="20"/>
  <c r="O218" i="20" s="1"/>
  <c r="N219" i="20"/>
  <c r="O219" i="20" s="1"/>
  <c r="N220" i="20"/>
  <c r="O220" i="20" s="1"/>
  <c r="N221" i="20"/>
  <c r="O221" i="20" s="1"/>
  <c r="N222" i="20"/>
  <c r="O222" i="20" s="1"/>
  <c r="N223" i="20"/>
  <c r="O223" i="20" s="1"/>
  <c r="N224" i="20"/>
  <c r="O224" i="20" s="1"/>
  <c r="N225" i="20"/>
  <c r="O225" i="20" s="1"/>
  <c r="N226" i="20"/>
  <c r="O226" i="20" s="1"/>
  <c r="N227" i="20"/>
  <c r="O227" i="20" s="1"/>
  <c r="N228" i="20"/>
  <c r="O228" i="20" s="1"/>
  <c r="N229" i="20"/>
  <c r="O229" i="20" s="1"/>
  <c r="N230" i="20"/>
  <c r="O230" i="20" s="1"/>
  <c r="N231" i="20"/>
  <c r="O231" i="20" s="1"/>
  <c r="N232" i="20"/>
  <c r="O232" i="20" s="1"/>
  <c r="N233" i="20"/>
  <c r="O233" i="20" s="1"/>
  <c r="N234" i="20"/>
  <c r="O234" i="20" s="1"/>
  <c r="N235" i="20"/>
  <c r="O235" i="20" s="1"/>
  <c r="N236" i="20"/>
  <c r="O236" i="20" s="1"/>
  <c r="N237" i="20"/>
  <c r="O237" i="20" s="1"/>
  <c r="N238" i="20"/>
  <c r="O238" i="20" s="1"/>
  <c r="N239" i="20"/>
  <c r="O239" i="20" s="1"/>
  <c r="N240" i="20"/>
  <c r="O240" i="20" s="1"/>
  <c r="N241" i="20"/>
  <c r="O241" i="20" s="1"/>
  <c r="N242" i="20"/>
  <c r="O242" i="20" s="1"/>
  <c r="N243" i="20"/>
  <c r="O243" i="20" s="1"/>
  <c r="N244" i="20"/>
  <c r="O244" i="20" s="1"/>
  <c r="N245" i="20"/>
  <c r="O245" i="20" s="1"/>
  <c r="N246" i="20"/>
  <c r="O246" i="20" s="1"/>
  <c r="N247" i="20"/>
  <c r="O247" i="20" s="1"/>
  <c r="N248" i="20"/>
  <c r="O248" i="20" s="1"/>
  <c r="N249" i="20"/>
  <c r="O249" i="20" s="1"/>
  <c r="N250" i="20"/>
  <c r="O250" i="20" s="1"/>
  <c r="N251" i="20"/>
  <c r="O251" i="20" s="1"/>
  <c r="N252" i="20"/>
  <c r="O252" i="20" s="1"/>
  <c r="N253" i="20"/>
  <c r="O253" i="20" s="1"/>
  <c r="N254" i="20"/>
  <c r="O254" i="20" s="1"/>
  <c r="N255" i="20"/>
  <c r="O255" i="20" s="1"/>
  <c r="N256" i="20"/>
  <c r="O256" i="20" s="1"/>
  <c r="N257" i="20"/>
  <c r="O257" i="20" s="1"/>
  <c r="N258" i="20"/>
  <c r="O258" i="20" s="1"/>
  <c r="N259" i="20"/>
  <c r="O259" i="20" s="1"/>
  <c r="N260" i="20"/>
  <c r="O260" i="20" s="1"/>
  <c r="N261" i="20"/>
  <c r="O261" i="20" s="1"/>
  <c r="N262" i="20"/>
  <c r="O262" i="20" s="1"/>
  <c r="N263" i="20"/>
  <c r="O263" i="20" s="1"/>
  <c r="N264" i="20"/>
  <c r="O264" i="20" s="1"/>
  <c r="N265" i="20"/>
  <c r="O265" i="20" s="1"/>
  <c r="N266" i="20"/>
  <c r="O266" i="20" s="1"/>
  <c r="N267" i="20"/>
  <c r="O267" i="20" s="1"/>
  <c r="N268" i="20"/>
  <c r="O268" i="20" s="1"/>
  <c r="N269" i="20"/>
  <c r="O269" i="20" s="1"/>
  <c r="N270" i="20"/>
  <c r="O270" i="20" s="1"/>
  <c r="N271" i="20"/>
  <c r="O271" i="20" s="1"/>
  <c r="N272" i="20"/>
  <c r="O272" i="20" s="1"/>
  <c r="N273" i="20"/>
  <c r="O273" i="20" s="1"/>
  <c r="N274" i="20"/>
  <c r="O274" i="20" s="1"/>
  <c r="N275" i="20"/>
  <c r="O275" i="20" s="1"/>
  <c r="N276" i="20"/>
  <c r="O276" i="20" s="1"/>
  <c r="N277" i="20"/>
  <c r="O277" i="20" s="1"/>
  <c r="N278" i="20"/>
  <c r="O278" i="20" s="1"/>
  <c r="N279" i="20"/>
  <c r="O279" i="20" s="1"/>
  <c r="N280" i="20"/>
  <c r="O280" i="20" s="1"/>
  <c r="N281" i="20"/>
  <c r="O281" i="20" s="1"/>
  <c r="N282" i="20"/>
  <c r="O282" i="20" s="1"/>
  <c r="N283" i="20"/>
  <c r="O283" i="20" s="1"/>
  <c r="N284" i="20"/>
  <c r="O284" i="20" s="1"/>
  <c r="N285" i="20"/>
  <c r="O285" i="20" s="1"/>
  <c r="N286" i="20"/>
  <c r="O286" i="20" s="1"/>
  <c r="N287" i="20"/>
  <c r="O287" i="20" s="1"/>
  <c r="N288" i="20"/>
  <c r="O288" i="20" s="1"/>
  <c r="N289" i="20"/>
  <c r="O289" i="20" s="1"/>
  <c r="N290" i="20"/>
  <c r="O290" i="20" s="1"/>
  <c r="N291" i="20"/>
  <c r="O291" i="20" s="1"/>
  <c r="N292" i="20"/>
  <c r="O292" i="20" s="1"/>
  <c r="N293" i="20"/>
  <c r="O293" i="20" s="1"/>
  <c r="N294" i="20"/>
  <c r="O294" i="20" s="1"/>
  <c r="N295" i="20"/>
  <c r="O295" i="20" s="1"/>
  <c r="N296" i="20"/>
  <c r="O296" i="20" s="1"/>
  <c r="N297" i="20"/>
  <c r="O297" i="20" s="1"/>
  <c r="N298" i="20"/>
  <c r="O298" i="20" s="1"/>
  <c r="N299" i="20"/>
  <c r="O299" i="20" s="1"/>
  <c r="N300" i="20"/>
  <c r="O300" i="20" s="1"/>
  <c r="N301" i="20"/>
  <c r="O301" i="20" s="1"/>
  <c r="N302" i="20"/>
  <c r="O302" i="20" s="1"/>
  <c r="N303" i="20"/>
  <c r="O303" i="20" s="1"/>
  <c r="N304" i="20"/>
  <c r="O304" i="20" s="1"/>
  <c r="N305" i="20"/>
  <c r="O305" i="20" s="1"/>
  <c r="N306" i="20"/>
  <c r="O306" i="20" s="1"/>
  <c r="N307" i="20"/>
  <c r="O307" i="20" s="1"/>
  <c r="N308" i="20"/>
  <c r="O308" i="20" s="1"/>
  <c r="N309" i="20"/>
  <c r="O309" i="20" s="1"/>
  <c r="N310" i="20"/>
  <c r="O310" i="20" s="1"/>
  <c r="N311" i="20"/>
  <c r="O311" i="20" s="1"/>
  <c r="N312" i="20"/>
  <c r="O312" i="20" s="1"/>
  <c r="N313" i="20"/>
  <c r="O313" i="20" s="1"/>
  <c r="N314" i="20"/>
  <c r="O314" i="20" s="1"/>
  <c r="N315" i="20"/>
  <c r="O315" i="20" s="1"/>
  <c r="N316" i="20"/>
  <c r="O316" i="20" s="1"/>
  <c r="N317" i="20"/>
  <c r="O317" i="20" s="1"/>
  <c r="N318" i="20"/>
  <c r="O318" i="20" s="1"/>
  <c r="N319" i="20"/>
  <c r="O319" i="20" s="1"/>
  <c r="N320" i="20"/>
  <c r="O320" i="20" s="1"/>
  <c r="N321" i="20"/>
  <c r="O321" i="20" s="1"/>
  <c r="N322" i="20"/>
  <c r="O322" i="20" s="1"/>
  <c r="N323" i="20"/>
  <c r="O323" i="20" s="1"/>
  <c r="N324" i="20"/>
  <c r="O324" i="20" s="1"/>
  <c r="N325" i="20"/>
  <c r="O325" i="20" s="1"/>
  <c r="N326" i="20"/>
  <c r="O326" i="20" s="1"/>
  <c r="N327" i="20"/>
  <c r="O327" i="20" s="1"/>
  <c r="N328" i="20"/>
  <c r="O328" i="20" s="1"/>
  <c r="N329" i="20"/>
  <c r="O329" i="20" s="1"/>
  <c r="N330" i="20"/>
  <c r="O330" i="20" s="1"/>
  <c r="N331" i="20"/>
  <c r="O331" i="20" s="1"/>
  <c r="N332" i="20"/>
  <c r="O332" i="20" s="1"/>
  <c r="N333" i="20"/>
  <c r="O333" i="20" s="1"/>
  <c r="N334" i="20"/>
  <c r="O334" i="20" s="1"/>
  <c r="N335" i="20"/>
  <c r="O335" i="20" s="1"/>
  <c r="N336" i="20"/>
  <c r="O336" i="20" s="1"/>
  <c r="N337" i="20"/>
  <c r="O337" i="20" s="1"/>
  <c r="N338" i="20"/>
  <c r="O338" i="20" s="1"/>
  <c r="N339" i="20"/>
  <c r="O339" i="20" s="1"/>
  <c r="N340" i="20"/>
  <c r="O340" i="20" s="1"/>
  <c r="N341" i="20"/>
  <c r="O341" i="20" s="1"/>
  <c r="N342" i="20"/>
  <c r="O342" i="20" s="1"/>
  <c r="N343" i="20"/>
  <c r="O343" i="20" s="1"/>
  <c r="N344" i="20"/>
  <c r="O344" i="20" s="1"/>
  <c r="N345" i="20"/>
  <c r="O345" i="20" s="1"/>
  <c r="N346" i="20"/>
  <c r="O346" i="20" s="1"/>
  <c r="N347" i="20"/>
  <c r="O347" i="20" s="1"/>
  <c r="N348" i="20"/>
  <c r="O348" i="20" s="1"/>
  <c r="N349" i="20"/>
  <c r="O349" i="20" s="1"/>
  <c r="N350" i="20"/>
  <c r="O350" i="20" s="1"/>
  <c r="N351" i="20"/>
  <c r="O351" i="20" s="1"/>
  <c r="N352" i="20"/>
  <c r="O352" i="20" s="1"/>
  <c r="N353" i="20"/>
  <c r="O353" i="20" s="1"/>
  <c r="N354" i="20"/>
  <c r="O354" i="20" s="1"/>
  <c r="N355" i="20"/>
  <c r="O355" i="20" s="1"/>
  <c r="N356" i="20"/>
  <c r="O356" i="20" s="1"/>
  <c r="N357" i="20"/>
  <c r="O357" i="20" s="1"/>
  <c r="N358" i="20"/>
  <c r="O358" i="20" s="1"/>
  <c r="N359" i="20"/>
  <c r="O359" i="20" s="1"/>
  <c r="N360" i="20"/>
  <c r="O360" i="20" s="1"/>
  <c r="N361" i="20"/>
  <c r="O361" i="20" s="1"/>
  <c r="N362" i="20"/>
  <c r="O362" i="20" s="1"/>
  <c r="N363" i="20"/>
  <c r="O363" i="20" s="1"/>
  <c r="N364" i="20"/>
  <c r="O364" i="20" s="1"/>
  <c r="N365" i="20"/>
  <c r="O365" i="20" s="1"/>
  <c r="N366" i="20"/>
  <c r="O366" i="20" s="1"/>
  <c r="N367" i="20"/>
  <c r="O367" i="20" s="1"/>
  <c r="N368" i="20"/>
  <c r="O368" i="20" s="1"/>
  <c r="N369" i="20"/>
  <c r="O369" i="20" s="1"/>
  <c r="N370" i="20"/>
  <c r="O370" i="20" s="1"/>
  <c r="N371" i="20"/>
  <c r="O371" i="20" s="1"/>
  <c r="N372" i="20"/>
  <c r="O372" i="20" s="1"/>
  <c r="N373" i="20"/>
  <c r="O373" i="20" s="1"/>
  <c r="N374" i="20"/>
  <c r="O374" i="20" s="1"/>
  <c r="N375" i="20"/>
  <c r="O375" i="20" s="1"/>
  <c r="N376" i="20"/>
  <c r="O376" i="20" s="1"/>
  <c r="N377" i="20"/>
  <c r="O377" i="20" s="1"/>
  <c r="N378" i="20"/>
  <c r="O378" i="20" s="1"/>
  <c r="N379" i="20"/>
  <c r="O379" i="20" s="1"/>
  <c r="N380" i="20"/>
  <c r="O380" i="20" s="1"/>
  <c r="N381" i="20"/>
  <c r="O381" i="20" s="1"/>
  <c r="N382" i="20"/>
  <c r="O382" i="20" s="1"/>
  <c r="N383" i="20"/>
  <c r="O383" i="20" s="1"/>
  <c r="N384" i="20"/>
  <c r="O384" i="20" s="1"/>
  <c r="N385" i="20"/>
  <c r="O385" i="20" s="1"/>
  <c r="N386" i="20"/>
  <c r="O386" i="20" s="1"/>
  <c r="N387" i="20"/>
  <c r="O387" i="20" s="1"/>
  <c r="N388" i="20"/>
  <c r="O388" i="20" s="1"/>
  <c r="N389" i="20"/>
  <c r="O389" i="20" s="1"/>
  <c r="N390" i="20"/>
  <c r="O390" i="20" s="1"/>
  <c r="N391" i="20"/>
  <c r="O391" i="20" s="1"/>
  <c r="N392" i="20"/>
  <c r="O392" i="20" s="1"/>
  <c r="N393" i="20"/>
  <c r="O393" i="20" s="1"/>
  <c r="N394" i="20"/>
  <c r="O394" i="20" s="1"/>
  <c r="N395" i="20"/>
  <c r="O395" i="20" s="1"/>
  <c r="N396" i="20"/>
  <c r="O396" i="20" s="1"/>
  <c r="N397" i="20"/>
  <c r="O397" i="20" s="1"/>
  <c r="N398" i="20"/>
  <c r="O398" i="20" s="1"/>
  <c r="N399" i="20"/>
  <c r="O399" i="20" s="1"/>
  <c r="N400" i="20"/>
  <c r="O400" i="20" s="1"/>
  <c r="N401" i="20"/>
  <c r="O401" i="20" s="1"/>
  <c r="N402" i="20"/>
  <c r="O402" i="20" s="1"/>
  <c r="N403" i="20"/>
  <c r="O403" i="20" s="1"/>
  <c r="N404" i="20"/>
  <c r="O404" i="20" s="1"/>
  <c r="N405" i="20"/>
  <c r="O405" i="20" s="1"/>
  <c r="N406" i="20"/>
  <c r="O406" i="20" s="1"/>
  <c r="N407" i="20"/>
  <c r="O407" i="20" s="1"/>
  <c r="N408" i="20"/>
  <c r="O408" i="20" s="1"/>
  <c r="N409" i="20"/>
  <c r="O409" i="20" s="1"/>
  <c r="N410" i="20"/>
  <c r="O410" i="20" s="1"/>
  <c r="N411" i="20"/>
  <c r="O411" i="20" s="1"/>
  <c r="N412" i="20"/>
  <c r="O412" i="20" s="1"/>
  <c r="N413" i="20"/>
  <c r="O413" i="20" s="1"/>
  <c r="N414" i="20"/>
  <c r="O414" i="20" s="1"/>
  <c r="N415" i="20"/>
  <c r="O415" i="20" s="1"/>
  <c r="N416" i="20"/>
  <c r="O416" i="20" s="1"/>
  <c r="N417" i="20"/>
  <c r="O417" i="20" s="1"/>
  <c r="N418" i="20"/>
  <c r="O418" i="20" s="1"/>
  <c r="N419" i="20"/>
  <c r="O419" i="20" s="1"/>
  <c r="N420" i="20"/>
  <c r="O420" i="20" s="1"/>
  <c r="N421" i="20"/>
  <c r="O421" i="20" s="1"/>
  <c r="N422" i="20"/>
  <c r="O422" i="20" s="1"/>
  <c r="N423" i="20"/>
  <c r="O423" i="20" s="1"/>
  <c r="N424" i="20"/>
  <c r="O424" i="20" s="1"/>
  <c r="N425" i="20"/>
  <c r="O425" i="20" s="1"/>
  <c r="N426" i="20"/>
  <c r="O426" i="20" s="1"/>
  <c r="N427" i="20"/>
  <c r="O427" i="20" s="1"/>
  <c r="N428" i="20"/>
  <c r="O428" i="20" s="1"/>
  <c r="N429" i="20"/>
  <c r="O429" i="20" s="1"/>
  <c r="N430" i="20"/>
  <c r="O430" i="20" s="1"/>
  <c r="N431" i="20"/>
  <c r="O431" i="20" s="1"/>
  <c r="N432" i="20"/>
  <c r="O432" i="20" s="1"/>
  <c r="N433" i="20"/>
  <c r="O433" i="20" s="1"/>
  <c r="N434" i="20"/>
  <c r="O434" i="20" s="1"/>
  <c r="N435" i="20"/>
  <c r="O435" i="20" s="1"/>
  <c r="N436" i="20"/>
  <c r="O436" i="20" s="1"/>
  <c r="N437" i="20"/>
  <c r="O437" i="20" s="1"/>
  <c r="N438" i="20"/>
  <c r="O438" i="20" s="1"/>
  <c r="N439" i="20"/>
  <c r="O439" i="20" s="1"/>
  <c r="N440" i="20"/>
  <c r="O440" i="20" s="1"/>
  <c r="N441" i="20"/>
  <c r="O441" i="20" s="1"/>
  <c r="N442" i="20"/>
  <c r="O442" i="20" s="1"/>
  <c r="N443" i="20"/>
  <c r="O443" i="20" s="1"/>
  <c r="N444" i="20"/>
  <c r="O444" i="20" s="1"/>
  <c r="N445" i="20"/>
  <c r="O445" i="20" s="1"/>
  <c r="N446" i="20"/>
  <c r="O446" i="20" s="1"/>
  <c r="N447" i="20"/>
  <c r="O447" i="20" s="1"/>
  <c r="N448" i="20"/>
  <c r="O448" i="20" s="1"/>
  <c r="N449" i="20"/>
  <c r="O449" i="20" s="1"/>
  <c r="N450" i="20"/>
  <c r="O450" i="20" s="1"/>
  <c r="N451" i="20"/>
  <c r="O451" i="20" s="1"/>
  <c r="N452" i="20"/>
  <c r="O452" i="20" s="1"/>
  <c r="N453" i="20"/>
  <c r="O453" i="20" s="1"/>
  <c r="N454" i="20"/>
  <c r="O454" i="20" s="1"/>
  <c r="N455" i="20"/>
  <c r="O455" i="20" s="1"/>
  <c r="N456" i="20"/>
  <c r="O456" i="20" s="1"/>
  <c r="N457" i="20"/>
  <c r="O457" i="20" s="1"/>
  <c r="N458" i="20"/>
  <c r="O458" i="20" s="1"/>
  <c r="N459" i="20"/>
  <c r="O459" i="20" s="1"/>
  <c r="N460" i="20"/>
  <c r="O460" i="20" s="1"/>
  <c r="N461" i="20"/>
  <c r="O461" i="20" s="1"/>
  <c r="N462" i="20"/>
  <c r="O462" i="20" s="1"/>
  <c r="N463" i="20"/>
  <c r="O463" i="20" s="1"/>
  <c r="N464" i="20"/>
  <c r="O464" i="20" s="1"/>
  <c r="N465" i="20"/>
  <c r="O465" i="20" s="1"/>
  <c r="N466" i="20"/>
  <c r="O466" i="20" s="1"/>
  <c r="N467" i="20"/>
  <c r="O467" i="20" s="1"/>
  <c r="N468" i="20"/>
  <c r="O468" i="20" s="1"/>
  <c r="N469" i="20"/>
  <c r="O469" i="20" s="1"/>
  <c r="N470" i="20"/>
  <c r="O470" i="20" s="1"/>
  <c r="N471" i="20"/>
  <c r="O471" i="20" s="1"/>
  <c r="N472" i="20"/>
  <c r="O472" i="20" s="1"/>
  <c r="N473" i="20"/>
  <c r="O473" i="20" s="1"/>
  <c r="N474" i="20"/>
  <c r="O474" i="20" s="1"/>
  <c r="N475" i="20"/>
  <c r="O475" i="20" s="1"/>
  <c r="N476" i="20"/>
  <c r="O476" i="20" s="1"/>
  <c r="N477" i="20"/>
  <c r="O477" i="20" s="1"/>
  <c r="N478" i="20"/>
  <c r="O478" i="20" s="1"/>
  <c r="N479" i="20"/>
  <c r="O479" i="20" s="1"/>
  <c r="N480" i="20"/>
  <c r="O480" i="20" s="1"/>
  <c r="N481" i="20"/>
  <c r="O481" i="20" s="1"/>
  <c r="N482" i="20"/>
  <c r="O482" i="20" s="1"/>
  <c r="N483" i="20"/>
  <c r="O483" i="20" s="1"/>
  <c r="N484" i="20"/>
  <c r="O484" i="20" s="1"/>
  <c r="N485" i="20"/>
  <c r="O485" i="20" s="1"/>
  <c r="N486" i="20"/>
  <c r="O486" i="20" s="1"/>
  <c r="N487" i="20"/>
  <c r="O487" i="20" s="1"/>
  <c r="N488" i="20"/>
  <c r="O488" i="20" s="1"/>
  <c r="N489" i="20"/>
  <c r="O489" i="20" s="1"/>
  <c r="N490" i="20"/>
  <c r="O490" i="20" s="1"/>
  <c r="N491" i="20"/>
  <c r="O491" i="20" s="1"/>
  <c r="N492" i="20"/>
  <c r="O492" i="20" s="1"/>
  <c r="N493" i="20"/>
  <c r="O493" i="20" s="1"/>
  <c r="N494" i="20"/>
  <c r="O494" i="20" s="1"/>
  <c r="N495" i="20"/>
  <c r="O495" i="20" s="1"/>
  <c r="N496" i="20"/>
  <c r="O496" i="20" s="1"/>
  <c r="N497" i="20"/>
  <c r="O497" i="20" s="1"/>
  <c r="N498" i="20"/>
  <c r="O498" i="20" s="1"/>
  <c r="N499" i="20"/>
  <c r="O499" i="20" s="1"/>
  <c r="N500" i="20"/>
  <c r="O500" i="20" s="1"/>
  <c r="N501" i="20"/>
  <c r="O501" i="20" s="1"/>
  <c r="N502" i="20"/>
  <c r="O502" i="20" s="1"/>
  <c r="N503" i="20"/>
  <c r="O503" i="20" s="1"/>
  <c r="N504" i="20"/>
  <c r="O504" i="20" s="1"/>
  <c r="N505" i="20"/>
  <c r="O505" i="20" s="1"/>
  <c r="N506" i="20"/>
  <c r="O506" i="20" s="1"/>
  <c r="N507" i="20"/>
  <c r="O507" i="20" s="1"/>
  <c r="N508" i="20"/>
  <c r="O508" i="20" s="1"/>
  <c r="N509" i="20"/>
  <c r="O509" i="20" s="1"/>
  <c r="N510" i="20"/>
  <c r="O510" i="20" s="1"/>
  <c r="N511" i="20"/>
  <c r="O511" i="20" s="1"/>
  <c r="N512" i="20"/>
  <c r="O512" i="20" s="1"/>
  <c r="N513" i="20"/>
  <c r="O513" i="20" s="1"/>
  <c r="N514" i="20"/>
  <c r="O514" i="20" s="1"/>
  <c r="N515" i="20"/>
  <c r="O515" i="20" s="1"/>
  <c r="N516" i="20"/>
  <c r="O516" i="20" s="1"/>
  <c r="N517" i="20"/>
  <c r="O517" i="20" s="1"/>
  <c r="N518" i="20"/>
  <c r="O518" i="20" s="1"/>
  <c r="N519" i="20"/>
  <c r="O519" i="20" s="1"/>
  <c r="N520" i="20"/>
  <c r="O520" i="20" s="1"/>
  <c r="N521" i="20"/>
  <c r="O521" i="20" s="1"/>
  <c r="N522" i="20"/>
  <c r="O522" i="20" s="1"/>
  <c r="N523" i="20"/>
  <c r="O523" i="20" s="1"/>
  <c r="N524" i="20"/>
  <c r="O524" i="20" s="1"/>
  <c r="N525" i="20"/>
  <c r="O525" i="20" s="1"/>
  <c r="N526" i="20"/>
  <c r="O526" i="20" s="1"/>
  <c r="N527" i="20"/>
  <c r="O527" i="20" s="1"/>
  <c r="N528" i="20"/>
  <c r="O528" i="20" s="1"/>
  <c r="N529" i="20"/>
  <c r="O529" i="20" s="1"/>
  <c r="N530" i="20"/>
  <c r="O530" i="20" s="1"/>
  <c r="N531" i="20"/>
  <c r="O531" i="20" s="1"/>
  <c r="N532" i="20"/>
  <c r="O532" i="20" s="1"/>
  <c r="N533" i="20"/>
  <c r="O533" i="20" s="1"/>
  <c r="N534" i="20"/>
  <c r="O534" i="20" s="1"/>
  <c r="N535" i="20"/>
  <c r="O535" i="20" s="1"/>
  <c r="N536" i="20"/>
  <c r="O536" i="20" s="1"/>
  <c r="N537" i="20"/>
  <c r="O537" i="20" s="1"/>
  <c r="N538" i="20"/>
  <c r="O538" i="20" s="1"/>
  <c r="N539" i="20"/>
  <c r="O539" i="20" s="1"/>
  <c r="N540" i="20"/>
  <c r="O540" i="20" s="1"/>
  <c r="N541" i="20"/>
  <c r="O541" i="20" s="1"/>
  <c r="N542" i="20"/>
  <c r="O542" i="20" s="1"/>
  <c r="N543" i="20"/>
  <c r="O543" i="20" s="1"/>
  <c r="N544" i="20"/>
  <c r="O544" i="20" s="1"/>
  <c r="N545" i="20"/>
  <c r="O545" i="20" s="1"/>
  <c r="N546" i="20"/>
  <c r="O546" i="20" s="1"/>
  <c r="N547" i="20"/>
  <c r="O547" i="20" s="1"/>
  <c r="N548" i="20"/>
  <c r="O548" i="20" s="1"/>
  <c r="N549" i="20"/>
  <c r="O549" i="20" s="1"/>
  <c r="N550" i="20"/>
  <c r="O550" i="20" s="1"/>
  <c r="N551" i="20"/>
  <c r="O551" i="20" s="1"/>
  <c r="N552" i="20"/>
  <c r="O552" i="20" s="1"/>
  <c r="N553" i="20"/>
  <c r="O553" i="20" s="1"/>
  <c r="N554" i="20"/>
  <c r="O554" i="20" s="1"/>
  <c r="N555" i="20"/>
  <c r="O555" i="20" s="1"/>
  <c r="N556" i="20"/>
  <c r="O556" i="20" s="1"/>
  <c r="N557" i="20"/>
  <c r="O557" i="20" s="1"/>
  <c r="N558" i="20"/>
  <c r="O558" i="20" s="1"/>
  <c r="N559" i="20"/>
  <c r="O559" i="20" s="1"/>
  <c r="N560" i="20"/>
  <c r="O560" i="20" s="1"/>
  <c r="N561" i="20"/>
  <c r="O561" i="20" s="1"/>
  <c r="N562" i="20"/>
  <c r="O562" i="20" s="1"/>
  <c r="N563" i="20"/>
  <c r="O563" i="20" s="1"/>
  <c r="N564" i="20"/>
  <c r="O564" i="20" s="1"/>
  <c r="N565" i="20"/>
  <c r="O565" i="20" s="1"/>
  <c r="N566" i="20"/>
  <c r="O566" i="20" s="1"/>
  <c r="N567" i="20"/>
  <c r="O567" i="20" s="1"/>
  <c r="N568" i="20"/>
  <c r="O568" i="20" s="1"/>
  <c r="N569" i="20"/>
  <c r="O569" i="20" s="1"/>
  <c r="N570" i="20"/>
  <c r="O570" i="20" s="1"/>
  <c r="N571" i="20"/>
  <c r="O571" i="20" s="1"/>
  <c r="N572" i="20"/>
  <c r="O572" i="20" s="1"/>
  <c r="N573" i="20"/>
  <c r="O573" i="20" s="1"/>
  <c r="N574" i="20"/>
  <c r="O574" i="20" s="1"/>
  <c r="N575" i="20"/>
  <c r="O575" i="20" s="1"/>
  <c r="N576" i="20"/>
  <c r="O576" i="20" s="1"/>
  <c r="N577" i="20"/>
  <c r="O577" i="20" s="1"/>
  <c r="N578" i="20"/>
  <c r="O578" i="20" s="1"/>
  <c r="N579" i="20"/>
  <c r="O579" i="20" s="1"/>
  <c r="N580" i="20"/>
  <c r="O580" i="20" s="1"/>
  <c r="N581" i="20"/>
  <c r="O581" i="20" s="1"/>
  <c r="N582" i="20"/>
  <c r="O582" i="20" s="1"/>
  <c r="N583" i="20"/>
  <c r="O583" i="20" s="1"/>
  <c r="N584" i="20"/>
  <c r="O584" i="20" s="1"/>
  <c r="N585" i="20"/>
  <c r="O585" i="20" s="1"/>
  <c r="N586" i="20"/>
  <c r="O586" i="20" s="1"/>
  <c r="N587" i="20"/>
  <c r="O587" i="20" s="1"/>
  <c r="N588" i="20"/>
  <c r="O588" i="20" s="1"/>
  <c r="N589" i="20"/>
  <c r="O589" i="20" s="1"/>
  <c r="N590" i="20"/>
  <c r="O590" i="20" s="1"/>
  <c r="N591" i="20"/>
  <c r="O591" i="20" s="1"/>
  <c r="N592" i="20"/>
  <c r="O592" i="20" s="1"/>
  <c r="N593" i="20"/>
  <c r="O593" i="20" s="1"/>
  <c r="N594" i="20"/>
  <c r="O594" i="20" s="1"/>
  <c r="N595" i="20"/>
  <c r="O595" i="20" s="1"/>
  <c r="N596" i="20"/>
  <c r="O596" i="20" s="1"/>
  <c r="N597" i="20"/>
  <c r="O597" i="20" s="1"/>
  <c r="N598" i="20"/>
  <c r="O598" i="20" s="1"/>
  <c r="N599" i="20"/>
  <c r="O599" i="20" s="1"/>
  <c r="N600" i="20"/>
  <c r="O600" i="20" s="1"/>
  <c r="N601" i="20"/>
  <c r="O601" i="20" s="1"/>
  <c r="N602" i="20"/>
  <c r="O602" i="20" s="1"/>
  <c r="N603" i="20"/>
  <c r="O603" i="20" s="1"/>
  <c r="N604" i="20"/>
  <c r="O604" i="20" s="1"/>
  <c r="N605" i="20"/>
  <c r="O605" i="20" s="1"/>
  <c r="N606" i="20"/>
  <c r="O606" i="20" s="1"/>
  <c r="N607" i="20"/>
  <c r="O607" i="20" s="1"/>
  <c r="N608" i="20"/>
  <c r="O608" i="20" s="1"/>
  <c r="N609" i="20"/>
  <c r="O609" i="20" s="1"/>
  <c r="N610" i="20"/>
  <c r="O610" i="20" s="1"/>
  <c r="N611" i="20"/>
  <c r="O611" i="20" s="1"/>
  <c r="N612" i="20"/>
  <c r="O612" i="20" s="1"/>
  <c r="N613" i="20"/>
  <c r="O613" i="20" s="1"/>
  <c r="N614" i="20"/>
  <c r="O614" i="20" s="1"/>
  <c r="N615" i="20"/>
  <c r="O615" i="20" s="1"/>
  <c r="N616" i="20"/>
  <c r="O616" i="20" s="1"/>
  <c r="N617" i="20"/>
  <c r="O617" i="20" s="1"/>
  <c r="N618" i="20"/>
  <c r="O618" i="20" s="1"/>
  <c r="N619" i="20"/>
  <c r="O619" i="20" s="1"/>
  <c r="N620" i="20"/>
  <c r="O620" i="20" s="1"/>
  <c r="N621" i="20"/>
  <c r="O621" i="20" s="1"/>
  <c r="N622" i="20"/>
  <c r="O622" i="20" s="1"/>
  <c r="N623" i="20"/>
  <c r="O623" i="20" s="1"/>
  <c r="N624" i="20"/>
  <c r="O624" i="20" s="1"/>
  <c r="N625" i="20"/>
  <c r="O625" i="20" s="1"/>
  <c r="N626" i="20"/>
  <c r="O626" i="20" s="1"/>
  <c r="N627" i="20"/>
  <c r="O627" i="20" s="1"/>
  <c r="N628" i="20"/>
  <c r="O628" i="20" s="1"/>
  <c r="N629" i="20"/>
  <c r="O629" i="20" s="1"/>
  <c r="N630" i="20"/>
  <c r="O630" i="20" s="1"/>
  <c r="N631" i="20"/>
  <c r="O631" i="20" s="1"/>
  <c r="N632" i="20"/>
  <c r="O632" i="20" s="1"/>
  <c r="N633" i="20"/>
  <c r="O633" i="20" s="1"/>
  <c r="N634" i="20"/>
  <c r="O634" i="20" s="1"/>
  <c r="N635" i="20"/>
  <c r="O635" i="20" s="1"/>
  <c r="N636" i="20"/>
  <c r="O636" i="20" s="1"/>
  <c r="N637" i="20"/>
  <c r="O637" i="20" s="1"/>
  <c r="N638" i="20"/>
  <c r="O638" i="20" s="1"/>
  <c r="N639" i="20"/>
  <c r="O639" i="20" s="1"/>
  <c r="N640" i="20"/>
  <c r="O640" i="20" s="1"/>
  <c r="N641" i="20"/>
  <c r="O641" i="20" s="1"/>
  <c r="N642" i="20"/>
  <c r="O642" i="20" s="1"/>
  <c r="N643" i="20"/>
  <c r="O643" i="20" s="1"/>
  <c r="N644" i="20"/>
  <c r="O644" i="20" s="1"/>
  <c r="N645" i="20"/>
  <c r="O645" i="20" s="1"/>
  <c r="N646" i="20"/>
  <c r="O646" i="20" s="1"/>
  <c r="N647" i="20"/>
  <c r="O647" i="20" s="1"/>
  <c r="N648" i="20"/>
  <c r="O648" i="20" s="1"/>
  <c r="N649" i="20"/>
  <c r="O649" i="20" s="1"/>
  <c r="N650" i="20"/>
  <c r="O650" i="20" s="1"/>
  <c r="N651" i="20"/>
  <c r="O651" i="20" s="1"/>
  <c r="N652" i="20"/>
  <c r="O652" i="20" s="1"/>
  <c r="N653" i="20"/>
  <c r="O653" i="20" s="1"/>
  <c r="N654" i="20"/>
  <c r="O654" i="20" s="1"/>
  <c r="N655" i="20"/>
  <c r="O655" i="20" s="1"/>
  <c r="N656" i="20"/>
  <c r="O656" i="20" s="1"/>
  <c r="N657" i="20"/>
  <c r="O657" i="20" s="1"/>
  <c r="N658" i="20"/>
  <c r="O658" i="20" s="1"/>
  <c r="N659" i="20"/>
  <c r="O659" i="20" s="1"/>
  <c r="N660" i="20"/>
  <c r="O660" i="20" s="1"/>
  <c r="N661" i="20"/>
  <c r="O661" i="20" s="1"/>
  <c r="N662" i="20"/>
  <c r="O662" i="20" s="1"/>
  <c r="N663" i="20"/>
  <c r="O663" i="20" s="1"/>
  <c r="N664" i="20"/>
  <c r="O664" i="20" s="1"/>
  <c r="N665" i="20"/>
  <c r="O665" i="20" s="1"/>
  <c r="N666" i="20"/>
  <c r="O666" i="20" s="1"/>
  <c r="N667" i="20"/>
  <c r="O667" i="20" s="1"/>
  <c r="N668" i="20"/>
  <c r="O668" i="20" s="1"/>
  <c r="N669" i="20"/>
  <c r="O669" i="20" s="1"/>
  <c r="N670" i="20"/>
  <c r="O670" i="20" s="1"/>
  <c r="N671" i="20"/>
  <c r="O671" i="20" s="1"/>
  <c r="N672" i="20"/>
  <c r="O672" i="20" s="1"/>
  <c r="N673" i="20"/>
  <c r="O673" i="20" s="1"/>
  <c r="N674" i="20"/>
  <c r="O674" i="20" s="1"/>
  <c r="N675" i="20"/>
  <c r="O675" i="20" s="1"/>
  <c r="N676" i="20"/>
  <c r="O676" i="20" s="1"/>
  <c r="N677" i="20"/>
  <c r="O677" i="20" s="1"/>
  <c r="N678" i="20"/>
  <c r="O678" i="20" s="1"/>
  <c r="N679" i="20"/>
  <c r="O679" i="20" s="1"/>
  <c r="N680" i="20"/>
  <c r="O680" i="20" s="1"/>
  <c r="N681" i="20"/>
  <c r="O681" i="20" s="1"/>
  <c r="N682" i="20"/>
  <c r="O682" i="20" s="1"/>
  <c r="N683" i="20"/>
  <c r="O683" i="20" s="1"/>
  <c r="N684" i="20"/>
  <c r="O684" i="20" s="1"/>
  <c r="N685" i="20"/>
  <c r="O685" i="20" s="1"/>
  <c r="N686" i="20"/>
  <c r="O686" i="20" s="1"/>
  <c r="N687" i="20"/>
  <c r="O687" i="20" s="1"/>
  <c r="N688" i="20"/>
  <c r="O688" i="20" s="1"/>
  <c r="N689" i="20"/>
  <c r="O689" i="20" s="1"/>
  <c r="N690" i="20"/>
  <c r="O690" i="20" s="1"/>
  <c r="N691" i="20"/>
  <c r="O691" i="20" s="1"/>
  <c r="N692" i="20"/>
  <c r="O692" i="20" s="1"/>
  <c r="N693" i="20"/>
  <c r="O693" i="20" s="1"/>
  <c r="N694" i="20"/>
  <c r="O694" i="20" s="1"/>
  <c r="N695" i="20"/>
  <c r="O695" i="20" s="1"/>
  <c r="N696" i="20"/>
  <c r="O696" i="20" s="1"/>
  <c r="N697" i="20"/>
  <c r="O697" i="20" s="1"/>
  <c r="N698" i="20"/>
  <c r="O698" i="20" s="1"/>
  <c r="N699" i="20"/>
  <c r="O699" i="20" s="1"/>
  <c r="N700" i="20"/>
  <c r="O700" i="20" s="1"/>
  <c r="N701" i="20"/>
  <c r="O701" i="20" s="1"/>
  <c r="N702" i="20"/>
  <c r="O702" i="20" s="1"/>
  <c r="N703" i="20"/>
  <c r="O703" i="20" s="1"/>
  <c r="N704" i="20"/>
  <c r="O704" i="20" s="1"/>
  <c r="N705" i="20"/>
  <c r="O705" i="20" s="1"/>
  <c r="N706" i="20"/>
  <c r="O706" i="20" s="1"/>
  <c r="N707" i="20"/>
  <c r="O707" i="20" s="1"/>
  <c r="N708" i="20"/>
  <c r="O708" i="20" s="1"/>
  <c r="N709" i="20"/>
  <c r="O709" i="20" s="1"/>
  <c r="N710" i="20"/>
  <c r="O710" i="20" s="1"/>
  <c r="N711" i="20"/>
  <c r="O711" i="20" s="1"/>
  <c r="N712" i="20"/>
  <c r="O712" i="20" s="1"/>
  <c r="N713" i="20"/>
  <c r="O713" i="20" s="1"/>
  <c r="N714" i="20"/>
  <c r="O714" i="20" s="1"/>
  <c r="N715" i="20"/>
  <c r="O715" i="20" s="1"/>
  <c r="N716" i="20"/>
  <c r="O716" i="20" s="1"/>
  <c r="N717" i="20"/>
  <c r="O717" i="20" s="1"/>
  <c r="N718" i="20"/>
  <c r="O718" i="20" s="1"/>
  <c r="N719" i="20"/>
  <c r="O719" i="20" s="1"/>
  <c r="N720" i="20"/>
  <c r="O720" i="20" s="1"/>
  <c r="N721" i="20"/>
  <c r="O721" i="20" s="1"/>
  <c r="N722" i="20"/>
  <c r="O722" i="20" s="1"/>
  <c r="N723" i="20"/>
  <c r="O723" i="20" s="1"/>
  <c r="N724" i="20"/>
  <c r="O724" i="20" s="1"/>
  <c r="N725" i="20"/>
  <c r="O725" i="20" s="1"/>
  <c r="N726" i="20"/>
  <c r="O726" i="20" s="1"/>
  <c r="N727" i="20"/>
  <c r="O727" i="20" s="1"/>
  <c r="N728" i="20"/>
  <c r="O728" i="20" s="1"/>
  <c r="N729" i="20"/>
  <c r="O729" i="20" s="1"/>
  <c r="N730" i="20"/>
  <c r="O730" i="20" s="1"/>
  <c r="N731" i="20"/>
  <c r="O731" i="20" s="1"/>
  <c r="N732" i="20"/>
  <c r="O732" i="20" s="1"/>
  <c r="N733" i="20"/>
  <c r="O733" i="20" s="1"/>
  <c r="N734" i="20"/>
  <c r="O734" i="20" s="1"/>
  <c r="N735" i="20"/>
  <c r="O735" i="20" s="1"/>
  <c r="N736" i="20"/>
  <c r="O736" i="20" s="1"/>
  <c r="N737" i="20"/>
  <c r="O737" i="20" s="1"/>
  <c r="N738" i="20"/>
  <c r="O738" i="20" s="1"/>
  <c r="N739" i="20"/>
  <c r="O739" i="20" s="1"/>
  <c r="N740" i="20"/>
  <c r="O740" i="20" s="1"/>
  <c r="N741" i="20"/>
  <c r="O741" i="20" s="1"/>
  <c r="N742" i="20"/>
  <c r="O742" i="20" s="1"/>
  <c r="N743" i="20"/>
  <c r="O743" i="20" s="1"/>
  <c r="N744" i="20"/>
  <c r="O744" i="20" s="1"/>
  <c r="N745" i="20"/>
  <c r="O745" i="20" s="1"/>
  <c r="N746" i="20"/>
  <c r="O746" i="20" s="1"/>
  <c r="N747" i="20"/>
  <c r="O747" i="20" s="1"/>
  <c r="N748" i="20"/>
  <c r="O748" i="20" s="1"/>
  <c r="N749" i="20"/>
  <c r="O749" i="20" s="1"/>
  <c r="N750" i="20"/>
  <c r="O750" i="20" s="1"/>
  <c r="N751" i="20"/>
  <c r="O751" i="20" s="1"/>
  <c r="N752" i="20"/>
  <c r="O752" i="20" s="1"/>
  <c r="N753" i="20"/>
  <c r="O753" i="20" s="1"/>
  <c r="N754" i="20"/>
  <c r="O754" i="20" s="1"/>
  <c r="N755" i="20"/>
  <c r="O755" i="20" s="1"/>
  <c r="N756" i="20"/>
  <c r="O756" i="20" s="1"/>
  <c r="N757" i="20"/>
  <c r="O757" i="20" s="1"/>
  <c r="N758" i="20"/>
  <c r="O758" i="20" s="1"/>
  <c r="N759" i="20"/>
  <c r="O759" i="20" s="1"/>
  <c r="N760" i="20"/>
  <c r="O760" i="20" s="1"/>
  <c r="N761" i="20"/>
  <c r="O761" i="20" s="1"/>
  <c r="N762" i="20"/>
  <c r="O762" i="20" s="1"/>
  <c r="N763" i="20"/>
  <c r="O763" i="20" s="1"/>
  <c r="N764" i="20"/>
  <c r="O764" i="20" s="1"/>
  <c r="N765" i="20"/>
  <c r="O765" i="20" s="1"/>
  <c r="N766" i="20"/>
  <c r="O766" i="20" s="1"/>
  <c r="N767" i="20"/>
  <c r="O767" i="20" s="1"/>
  <c r="N768" i="20"/>
  <c r="O768" i="20" s="1"/>
  <c r="N769" i="20"/>
  <c r="O769" i="20" s="1"/>
  <c r="N770" i="20"/>
  <c r="O770" i="20" s="1"/>
  <c r="N771" i="20"/>
  <c r="O771" i="20" s="1"/>
  <c r="N772" i="20"/>
  <c r="O772" i="20" s="1"/>
  <c r="N773" i="20"/>
  <c r="O773" i="20" s="1"/>
  <c r="N774" i="20"/>
  <c r="O774" i="20" s="1"/>
  <c r="N775" i="20"/>
  <c r="O775" i="20" s="1"/>
  <c r="N776" i="20"/>
  <c r="O776" i="20" s="1"/>
  <c r="N777" i="20"/>
  <c r="O777" i="20" s="1"/>
  <c r="N778" i="20"/>
  <c r="O778" i="20" s="1"/>
  <c r="N779" i="20"/>
  <c r="O779" i="20" s="1"/>
  <c r="N780" i="20"/>
  <c r="O780" i="20" s="1"/>
  <c r="N781" i="20"/>
  <c r="O781" i="20" s="1"/>
  <c r="N782" i="20"/>
  <c r="O782" i="20" s="1"/>
  <c r="N783" i="20"/>
  <c r="O783" i="20" s="1"/>
  <c r="N784" i="20"/>
  <c r="O784" i="20" s="1"/>
  <c r="N785" i="20"/>
  <c r="O785" i="20" s="1"/>
  <c r="N786" i="20"/>
  <c r="O786" i="20" s="1"/>
  <c r="N787" i="20"/>
  <c r="O787" i="20" s="1"/>
  <c r="N788" i="20"/>
  <c r="O788" i="20" s="1"/>
  <c r="N789" i="20"/>
  <c r="O789" i="20" s="1"/>
  <c r="N790" i="20"/>
  <c r="O790" i="20" s="1"/>
  <c r="N791" i="20"/>
  <c r="O791" i="20" s="1"/>
  <c r="N792" i="20"/>
  <c r="O792" i="20" s="1"/>
  <c r="N793" i="20"/>
  <c r="O793" i="20" s="1"/>
  <c r="N794" i="20"/>
  <c r="O794" i="20" s="1"/>
  <c r="N795" i="20"/>
  <c r="O795" i="20" s="1"/>
  <c r="N796" i="20"/>
  <c r="O796" i="20" s="1"/>
  <c r="N797" i="20"/>
  <c r="O797" i="20" s="1"/>
  <c r="N798" i="20"/>
  <c r="O798" i="20" s="1"/>
  <c r="N799" i="20"/>
  <c r="O799" i="20" s="1"/>
  <c r="N800" i="20"/>
  <c r="O800" i="20" s="1"/>
  <c r="N801" i="20"/>
  <c r="O801" i="20" s="1"/>
  <c r="N802" i="20"/>
  <c r="O802" i="20" s="1"/>
  <c r="N803" i="20"/>
  <c r="O803" i="20" s="1"/>
  <c r="N804" i="20"/>
  <c r="O804" i="20" s="1"/>
  <c r="N805" i="20"/>
  <c r="O805" i="20" s="1"/>
  <c r="N806" i="20"/>
  <c r="O806" i="20" s="1"/>
  <c r="N807" i="20"/>
  <c r="O807" i="20" s="1"/>
  <c r="N808" i="20"/>
  <c r="O808" i="20" s="1"/>
  <c r="N809" i="20"/>
  <c r="O809" i="20" s="1"/>
  <c r="N810" i="20"/>
  <c r="O810" i="20" s="1"/>
  <c r="N811" i="20"/>
  <c r="O811" i="20" s="1"/>
  <c r="N812" i="20"/>
  <c r="O812" i="20" s="1"/>
  <c r="N813" i="20"/>
  <c r="O813" i="20" s="1"/>
  <c r="N814" i="20"/>
  <c r="O814" i="20" s="1"/>
  <c r="N815" i="20"/>
  <c r="O815" i="20" s="1"/>
  <c r="N816" i="20"/>
  <c r="O816" i="20" s="1"/>
  <c r="N817" i="20"/>
  <c r="O817" i="20" s="1"/>
  <c r="N818" i="20"/>
  <c r="O818" i="20" s="1"/>
  <c r="N819" i="20"/>
  <c r="O819" i="20" s="1"/>
  <c r="N820" i="20"/>
  <c r="O820" i="20" s="1"/>
  <c r="N821" i="20"/>
  <c r="O821" i="20" s="1"/>
  <c r="N822" i="20"/>
  <c r="O822" i="20" s="1"/>
  <c r="N823" i="20"/>
  <c r="O823" i="20" s="1"/>
  <c r="N824" i="20"/>
  <c r="O824" i="20" s="1"/>
  <c r="N825" i="20"/>
  <c r="O825" i="20" s="1"/>
  <c r="N826" i="20"/>
  <c r="O826" i="20" s="1"/>
  <c r="N827" i="20"/>
  <c r="O827" i="20" s="1"/>
  <c r="N828" i="20"/>
  <c r="O828" i="20" s="1"/>
  <c r="N829" i="20"/>
  <c r="O829" i="20" s="1"/>
  <c r="N830" i="20"/>
  <c r="O830" i="20" s="1"/>
  <c r="N831" i="20"/>
  <c r="O831" i="20" s="1"/>
  <c r="N832" i="20"/>
  <c r="O832" i="20" s="1"/>
  <c r="N833" i="20"/>
  <c r="O833" i="20" s="1"/>
  <c r="N834" i="20"/>
  <c r="O834" i="20" s="1"/>
  <c r="N835" i="20"/>
  <c r="O835" i="20" s="1"/>
  <c r="N836" i="20"/>
  <c r="O836" i="20" s="1"/>
  <c r="N837" i="20"/>
  <c r="O837" i="20" s="1"/>
  <c r="N838" i="20"/>
  <c r="O838" i="20" s="1"/>
  <c r="N839" i="20"/>
  <c r="O839" i="20" s="1"/>
  <c r="N840" i="20"/>
  <c r="O840" i="20" s="1"/>
  <c r="N841" i="20"/>
  <c r="O841" i="20" s="1"/>
  <c r="N842" i="20"/>
  <c r="O842" i="20" s="1"/>
  <c r="N843" i="20"/>
  <c r="O843" i="20" s="1"/>
  <c r="N844" i="20"/>
  <c r="O844" i="20" s="1"/>
  <c r="N845" i="20"/>
  <c r="O845" i="20" s="1"/>
  <c r="N846" i="20"/>
  <c r="O846" i="20" s="1"/>
  <c r="N847" i="20"/>
  <c r="O847" i="20" s="1"/>
  <c r="N848" i="20"/>
  <c r="O848" i="20" s="1"/>
  <c r="N849" i="20"/>
  <c r="O849" i="20" s="1"/>
  <c r="N850" i="20"/>
  <c r="O850" i="20" s="1"/>
  <c r="N851" i="20"/>
  <c r="O851" i="20" s="1"/>
  <c r="N852" i="20"/>
  <c r="O852" i="20" s="1"/>
  <c r="N853" i="20"/>
  <c r="O853" i="20" s="1"/>
  <c r="N854" i="20"/>
  <c r="O854" i="20" s="1"/>
  <c r="N855" i="20"/>
  <c r="O855" i="20" s="1"/>
  <c r="N856" i="20"/>
  <c r="O856" i="20" s="1"/>
  <c r="N857" i="20"/>
  <c r="O857" i="20" s="1"/>
  <c r="N858" i="20"/>
  <c r="O858" i="20" s="1"/>
  <c r="N859" i="20"/>
  <c r="O859" i="20" s="1"/>
  <c r="N860" i="20"/>
  <c r="O860" i="20" s="1"/>
  <c r="N861" i="20"/>
  <c r="O861" i="20" s="1"/>
  <c r="N862" i="20"/>
  <c r="O862" i="20" s="1"/>
  <c r="N863" i="20"/>
  <c r="O863" i="20" s="1"/>
  <c r="N864" i="20"/>
  <c r="O864" i="20" s="1"/>
  <c r="N865" i="20"/>
  <c r="O865" i="20" s="1"/>
  <c r="N866" i="20"/>
  <c r="O866" i="20" s="1"/>
  <c r="N867" i="20"/>
  <c r="O867" i="20" s="1"/>
  <c r="N868" i="20"/>
  <c r="O868" i="20" s="1"/>
  <c r="N869" i="20"/>
  <c r="O869" i="20" s="1"/>
  <c r="N870" i="20"/>
  <c r="O870" i="20" s="1"/>
  <c r="N871" i="20"/>
  <c r="O871" i="20" s="1"/>
  <c r="N872" i="20"/>
  <c r="O872" i="20" s="1"/>
  <c r="N873" i="20"/>
  <c r="O873" i="20" s="1"/>
  <c r="N874" i="20"/>
  <c r="O874" i="20" s="1"/>
  <c r="N875" i="20"/>
  <c r="O875" i="20" s="1"/>
  <c r="N876" i="20"/>
  <c r="O876" i="20" s="1"/>
  <c r="N877" i="20"/>
  <c r="O877" i="20" s="1"/>
  <c r="N878" i="20"/>
  <c r="O878" i="20" s="1"/>
  <c r="N879" i="20"/>
  <c r="O879" i="20" s="1"/>
  <c r="N880" i="20"/>
  <c r="O880" i="20" s="1"/>
  <c r="N881" i="20"/>
  <c r="O881" i="20" s="1"/>
  <c r="N882" i="20"/>
  <c r="O882" i="20" s="1"/>
  <c r="N883" i="20"/>
  <c r="O883" i="20" s="1"/>
  <c r="N884" i="20"/>
  <c r="O884" i="20" s="1"/>
  <c r="N885" i="20"/>
  <c r="O885" i="20" s="1"/>
  <c r="N886" i="20"/>
  <c r="O886" i="20" s="1"/>
  <c r="N887" i="20"/>
  <c r="O887" i="20" s="1"/>
  <c r="N888" i="20"/>
  <c r="O888" i="20" s="1"/>
  <c r="N889" i="20"/>
  <c r="O889" i="20" s="1"/>
  <c r="N890" i="20"/>
  <c r="O890" i="20" s="1"/>
  <c r="N891" i="20"/>
  <c r="O891" i="20" s="1"/>
  <c r="N892" i="20"/>
  <c r="O892" i="20" s="1"/>
  <c r="N893" i="20"/>
  <c r="O893" i="20" s="1"/>
  <c r="N894" i="20"/>
  <c r="O894" i="20" s="1"/>
  <c r="N895" i="20"/>
  <c r="O895" i="20" s="1"/>
  <c r="N896" i="20"/>
  <c r="O896" i="20" s="1"/>
  <c r="N897" i="20"/>
  <c r="O897" i="20" s="1"/>
  <c r="N898" i="20"/>
  <c r="O898" i="20" s="1"/>
  <c r="N899" i="20"/>
  <c r="O899" i="20" s="1"/>
  <c r="N900" i="20"/>
  <c r="O900" i="20" s="1"/>
  <c r="N901" i="20"/>
  <c r="O901" i="20" s="1"/>
  <c r="N902" i="20"/>
  <c r="O902" i="20" s="1"/>
  <c r="N903" i="20"/>
  <c r="O903" i="20" s="1"/>
  <c r="N904" i="20"/>
  <c r="O904" i="20" s="1"/>
  <c r="N905" i="20"/>
  <c r="O905" i="20" s="1"/>
  <c r="N906" i="20"/>
  <c r="O906" i="20" s="1"/>
  <c r="N907" i="20"/>
  <c r="O907" i="20" s="1"/>
  <c r="N908" i="20"/>
  <c r="O908" i="20" s="1"/>
  <c r="N909" i="20"/>
  <c r="O909" i="20" s="1"/>
  <c r="N910" i="20"/>
  <c r="O910" i="20" s="1"/>
  <c r="N911" i="20"/>
  <c r="O911" i="20" s="1"/>
  <c r="N912" i="20"/>
  <c r="O912" i="20" s="1"/>
  <c r="N913" i="20"/>
  <c r="O913" i="20" s="1"/>
  <c r="N914" i="20"/>
  <c r="O914" i="20" s="1"/>
  <c r="N915" i="20"/>
  <c r="O915" i="20" s="1"/>
  <c r="N916" i="20"/>
  <c r="O916" i="20" s="1"/>
  <c r="N917" i="20"/>
  <c r="O917" i="20" s="1"/>
  <c r="N918" i="20"/>
  <c r="O918" i="20" s="1"/>
  <c r="N919" i="20"/>
  <c r="O919" i="20" s="1"/>
  <c r="N920" i="20"/>
  <c r="O920" i="20" s="1"/>
  <c r="N921" i="20"/>
  <c r="O921" i="20" s="1"/>
  <c r="N922" i="20"/>
  <c r="O922" i="20" s="1"/>
  <c r="N923" i="20"/>
  <c r="O923" i="20" s="1"/>
  <c r="N924" i="20"/>
  <c r="O924" i="20" s="1"/>
  <c r="N925" i="20"/>
  <c r="O925" i="20" s="1"/>
  <c r="N926" i="20"/>
  <c r="O926" i="20" s="1"/>
  <c r="N927" i="20"/>
  <c r="O927" i="20" s="1"/>
  <c r="N928" i="20"/>
  <c r="O928" i="20" s="1"/>
  <c r="N929" i="20"/>
  <c r="O929" i="20" s="1"/>
  <c r="N930" i="20"/>
  <c r="O930" i="20" s="1"/>
  <c r="N931" i="20"/>
  <c r="O931" i="20" s="1"/>
  <c r="N932" i="20"/>
  <c r="O932" i="20" s="1"/>
  <c r="N933" i="20"/>
  <c r="O933" i="20" s="1"/>
  <c r="N934" i="20"/>
  <c r="O934" i="20" s="1"/>
  <c r="N935" i="20"/>
  <c r="O935" i="20" s="1"/>
  <c r="N936" i="20"/>
  <c r="O936" i="20" s="1"/>
  <c r="N937" i="20"/>
  <c r="O937" i="20" s="1"/>
  <c r="N938" i="20"/>
  <c r="O938" i="20" s="1"/>
  <c r="N939" i="20"/>
  <c r="O939" i="20" s="1"/>
  <c r="N940" i="20"/>
  <c r="O940" i="20" s="1"/>
  <c r="N941" i="20"/>
  <c r="O941" i="20" s="1"/>
  <c r="N942" i="20"/>
  <c r="O942" i="20" s="1"/>
  <c r="N943" i="20"/>
  <c r="O943" i="20" s="1"/>
  <c r="N944" i="20"/>
  <c r="O944" i="20" s="1"/>
  <c r="N945" i="20"/>
  <c r="O945" i="20" s="1"/>
  <c r="N946" i="20"/>
  <c r="O946" i="20" s="1"/>
  <c r="N947" i="20"/>
  <c r="O947" i="20" s="1"/>
  <c r="N948" i="20"/>
  <c r="O948" i="20" s="1"/>
  <c r="N949" i="20"/>
  <c r="O949" i="20" s="1"/>
  <c r="N950" i="20"/>
  <c r="O950" i="20" s="1"/>
  <c r="N951" i="20"/>
  <c r="O951" i="20" s="1"/>
  <c r="N952" i="20"/>
  <c r="O952" i="20" s="1"/>
  <c r="N953" i="20"/>
  <c r="O953" i="20" s="1"/>
  <c r="N954" i="20"/>
  <c r="O954" i="20" s="1"/>
  <c r="N955" i="20"/>
  <c r="O955" i="20" s="1"/>
  <c r="N956" i="20"/>
  <c r="O956" i="20" s="1"/>
  <c r="N957" i="20"/>
  <c r="O957" i="20" s="1"/>
  <c r="N958" i="20"/>
  <c r="O958" i="20" s="1"/>
  <c r="N959" i="20"/>
  <c r="O959" i="20" s="1"/>
  <c r="N960" i="20"/>
  <c r="O960" i="20" s="1"/>
  <c r="N961" i="20"/>
  <c r="O961" i="20" s="1"/>
  <c r="N962" i="20"/>
  <c r="O962" i="20" s="1"/>
  <c r="N963" i="20"/>
  <c r="O963" i="20" s="1"/>
  <c r="N964" i="20"/>
  <c r="O964" i="20" s="1"/>
  <c r="N965" i="20"/>
  <c r="O965" i="20" s="1"/>
  <c r="N966" i="20"/>
  <c r="O966" i="20" s="1"/>
  <c r="N967" i="20"/>
  <c r="O967" i="20" s="1"/>
  <c r="N968" i="20"/>
  <c r="O968" i="20" s="1"/>
  <c r="N969" i="20"/>
  <c r="O969" i="20" s="1"/>
  <c r="N970" i="20"/>
  <c r="O970" i="20" s="1"/>
  <c r="N971" i="20"/>
  <c r="O971" i="20" s="1"/>
  <c r="N972" i="20"/>
  <c r="O972" i="20" s="1"/>
  <c r="N973" i="20"/>
  <c r="O973" i="20" s="1"/>
  <c r="N974" i="20"/>
  <c r="O974" i="20" s="1"/>
  <c r="N975" i="20"/>
  <c r="O975" i="20" s="1"/>
  <c r="N976" i="20"/>
  <c r="O976" i="20" s="1"/>
  <c r="N977" i="20"/>
  <c r="O977" i="20" s="1"/>
  <c r="N978" i="20"/>
  <c r="O978" i="20" s="1"/>
  <c r="N979" i="20"/>
  <c r="O979" i="20" s="1"/>
  <c r="N980" i="20"/>
  <c r="O980" i="20" s="1"/>
  <c r="N981" i="20"/>
  <c r="O981" i="20" s="1"/>
  <c r="N982" i="20"/>
  <c r="O982" i="20" s="1"/>
  <c r="N983" i="20"/>
  <c r="O983" i="20" s="1"/>
  <c r="N984" i="20"/>
  <c r="O984" i="20" s="1"/>
  <c r="N985" i="20"/>
  <c r="O985" i="20" s="1"/>
  <c r="N986" i="20"/>
  <c r="O986" i="20" s="1"/>
  <c r="N987" i="20"/>
  <c r="O987" i="20" s="1"/>
  <c r="N988" i="20"/>
  <c r="O988" i="20" s="1"/>
  <c r="N989" i="20"/>
  <c r="O989" i="20" s="1"/>
  <c r="N990" i="20"/>
  <c r="O990" i="20" s="1"/>
  <c r="N991" i="20"/>
  <c r="O991" i="20" s="1"/>
  <c r="N992" i="20"/>
  <c r="O992" i="20" s="1"/>
  <c r="N993" i="20"/>
  <c r="O993" i="20" s="1"/>
  <c r="N994" i="20"/>
  <c r="O994" i="20" s="1"/>
  <c r="N995" i="20"/>
  <c r="O995" i="20" s="1"/>
  <c r="N996" i="20"/>
  <c r="O996" i="20" s="1"/>
  <c r="N997" i="20"/>
  <c r="O997" i="20" s="1"/>
  <c r="N998" i="20"/>
  <c r="O998" i="20" s="1"/>
  <c r="N999" i="20"/>
  <c r="O999" i="20" s="1"/>
  <c r="N1000" i="20"/>
  <c r="O1000" i="20" s="1"/>
  <c r="N1001" i="20"/>
  <c r="O1001" i="20" s="1"/>
  <c r="N1002" i="20"/>
  <c r="O1002" i="20" s="1"/>
  <c r="N1003" i="20"/>
  <c r="O1003" i="20" s="1"/>
  <c r="N1004" i="20"/>
  <c r="O1004" i="20" s="1"/>
  <c r="N1005" i="20"/>
  <c r="O1005" i="20" s="1"/>
  <c r="N1006" i="20"/>
  <c r="O1006" i="20" s="1"/>
  <c r="N1007" i="20"/>
  <c r="O1007" i="20" s="1"/>
  <c r="N1008" i="20"/>
  <c r="O1008" i="20" s="1"/>
  <c r="N1009" i="20"/>
  <c r="O1009" i="20" s="1"/>
  <c r="N1010" i="20"/>
  <c r="O1010" i="20" s="1"/>
  <c r="N1011" i="20"/>
  <c r="O1011" i="20" s="1"/>
  <c r="N1012" i="20"/>
  <c r="O1012" i="20" s="1"/>
  <c r="N1013" i="20"/>
  <c r="O1013" i="20" s="1"/>
  <c r="N1014" i="20"/>
  <c r="O1014" i="20" s="1"/>
  <c r="N1015" i="20"/>
  <c r="O1015" i="20" s="1"/>
  <c r="N1016" i="20"/>
  <c r="O1016" i="20" s="1"/>
  <c r="N1017" i="20"/>
  <c r="O1017" i="20" s="1"/>
  <c r="N1018" i="20"/>
  <c r="O1018" i="20" s="1"/>
  <c r="N1019" i="20"/>
  <c r="O1019" i="20" s="1"/>
  <c r="N1020" i="20"/>
  <c r="O1020" i="20" s="1"/>
  <c r="N1021" i="20"/>
  <c r="O1021" i="20" s="1"/>
  <c r="N1022" i="20"/>
  <c r="O1022" i="20" s="1"/>
  <c r="N1023" i="20"/>
  <c r="O1023" i="20" s="1"/>
  <c r="N1024" i="20"/>
  <c r="O1024" i="20" s="1"/>
  <c r="N1025" i="20"/>
  <c r="O1025" i="20" s="1"/>
  <c r="N1026" i="20"/>
  <c r="O1026" i="20" s="1"/>
  <c r="N1027" i="20"/>
  <c r="O1027" i="20" s="1"/>
  <c r="N1028" i="20"/>
  <c r="O1028" i="20" s="1"/>
  <c r="N1029" i="20"/>
  <c r="O1029" i="20" s="1"/>
  <c r="N1030" i="20"/>
  <c r="O1030" i="20" s="1"/>
  <c r="N1031" i="20"/>
  <c r="O1031" i="20" s="1"/>
  <c r="N1032" i="20"/>
  <c r="O1032" i="20" s="1"/>
  <c r="N1033" i="20"/>
  <c r="O1033" i="20" s="1"/>
  <c r="N1034" i="20"/>
  <c r="O1034" i="20" s="1"/>
  <c r="N1035" i="20"/>
  <c r="O1035" i="20" s="1"/>
  <c r="N1036" i="20"/>
  <c r="O1036" i="20" s="1"/>
  <c r="N1037" i="20"/>
  <c r="O1037" i="20" s="1"/>
  <c r="N1038" i="20"/>
  <c r="O1038" i="20" s="1"/>
  <c r="N1039" i="20"/>
  <c r="O1039" i="20" s="1"/>
  <c r="N1040" i="20"/>
  <c r="O1040" i="20" s="1"/>
  <c r="N1041" i="20"/>
  <c r="O1041" i="20" s="1"/>
  <c r="N1042" i="20"/>
  <c r="O1042" i="20" s="1"/>
  <c r="N1043" i="20"/>
  <c r="O1043" i="20" s="1"/>
  <c r="N1044" i="20"/>
  <c r="O1044" i="20" s="1"/>
  <c r="N1045" i="20"/>
  <c r="O1045" i="20" s="1"/>
  <c r="N1046" i="20"/>
  <c r="O1046" i="20" s="1"/>
  <c r="N1047" i="20"/>
  <c r="O1047" i="20" s="1"/>
  <c r="N1048" i="20"/>
  <c r="O1048" i="20" s="1"/>
  <c r="N1049" i="20"/>
  <c r="O1049" i="20" s="1"/>
  <c r="N1050" i="20"/>
  <c r="O1050" i="20" s="1"/>
  <c r="N1051" i="20"/>
  <c r="O1051" i="20" s="1"/>
  <c r="N1052" i="20"/>
  <c r="O1052" i="20" s="1"/>
  <c r="N1053" i="20"/>
  <c r="O1053" i="20" s="1"/>
  <c r="N1054" i="20"/>
  <c r="O1054" i="20" s="1"/>
  <c r="N1055" i="20"/>
  <c r="O1055" i="20" s="1"/>
  <c r="N1056" i="20"/>
  <c r="O1056" i="20" s="1"/>
  <c r="N1057" i="20"/>
  <c r="O1057" i="20" s="1"/>
  <c r="N1058" i="20"/>
  <c r="O1058" i="20" s="1"/>
  <c r="N1059" i="20"/>
  <c r="O1059" i="20" s="1"/>
  <c r="N1060" i="20"/>
  <c r="O1060" i="20" s="1"/>
  <c r="N1061" i="20"/>
  <c r="O1061" i="20" s="1"/>
  <c r="N1062" i="20"/>
  <c r="O1062" i="20" s="1"/>
  <c r="N1063" i="20"/>
  <c r="O1063" i="20" s="1"/>
  <c r="N1064" i="20"/>
  <c r="O1064" i="20" s="1"/>
  <c r="N1065" i="20"/>
  <c r="O1065" i="20" s="1"/>
  <c r="N1066" i="20"/>
  <c r="O1066" i="20" s="1"/>
  <c r="N1067" i="20"/>
  <c r="O1067" i="20" s="1"/>
  <c r="N1068" i="20"/>
  <c r="O1068" i="20" s="1"/>
  <c r="N1069" i="20"/>
  <c r="O1069" i="20" s="1"/>
  <c r="N1070" i="20"/>
  <c r="O1070" i="20" s="1"/>
  <c r="N1071" i="20"/>
  <c r="O1071" i="20" s="1"/>
  <c r="N1072" i="20"/>
  <c r="O1072" i="20" s="1"/>
  <c r="N1073" i="20"/>
  <c r="O1073" i="20" s="1"/>
  <c r="N1074" i="20"/>
  <c r="O1074" i="20" s="1"/>
  <c r="N1075" i="20"/>
  <c r="O1075" i="20" s="1"/>
  <c r="N1076" i="20"/>
  <c r="O1076" i="20" s="1"/>
  <c r="N1077" i="20"/>
  <c r="O1077" i="20" s="1"/>
  <c r="N1078" i="20"/>
  <c r="O1078" i="20" s="1"/>
  <c r="N1079" i="20"/>
  <c r="O1079" i="20" s="1"/>
  <c r="N1080" i="20"/>
  <c r="O1080" i="20" s="1"/>
  <c r="N1081" i="20"/>
  <c r="O1081" i="20" s="1"/>
  <c r="N1082" i="20"/>
  <c r="O1082" i="20" s="1"/>
  <c r="N1083" i="20"/>
  <c r="O1083" i="20" s="1"/>
  <c r="N1084" i="20"/>
  <c r="O1084" i="20" s="1"/>
  <c r="N1085" i="20"/>
  <c r="O1085" i="20" s="1"/>
  <c r="N1086" i="20"/>
  <c r="O1086" i="20" s="1"/>
  <c r="N1087" i="20"/>
  <c r="O1087" i="20" s="1"/>
  <c r="N1088" i="20"/>
  <c r="O1088" i="20" s="1"/>
  <c r="N1089" i="20"/>
  <c r="O1089" i="20" s="1"/>
  <c r="N1090" i="20"/>
  <c r="O1090" i="20" s="1"/>
  <c r="N1091" i="20"/>
  <c r="O1091" i="20" s="1"/>
  <c r="N1092" i="20"/>
  <c r="O1092" i="20" s="1"/>
  <c r="N1093" i="20"/>
  <c r="O1093" i="20" s="1"/>
  <c r="N1094" i="20"/>
  <c r="O1094" i="20" s="1"/>
  <c r="N1095" i="20"/>
  <c r="O1095" i="20" s="1"/>
  <c r="N1096" i="20"/>
  <c r="O1096" i="20" s="1"/>
  <c r="N1097" i="20"/>
  <c r="O1097" i="20" s="1"/>
  <c r="N1098" i="20"/>
  <c r="O1098" i="20" s="1"/>
  <c r="N1099" i="20"/>
  <c r="O1099" i="20" s="1"/>
  <c r="N1100" i="20"/>
  <c r="O1100" i="20" s="1"/>
  <c r="N1101" i="20"/>
  <c r="O1101" i="20" s="1"/>
  <c r="N1102" i="20"/>
  <c r="O1102" i="20" s="1"/>
  <c r="N1103" i="20"/>
  <c r="O1103" i="20" s="1"/>
  <c r="N1104" i="20"/>
  <c r="O1104" i="20" s="1"/>
  <c r="N1105" i="20"/>
  <c r="O1105" i="20" s="1"/>
  <c r="N1106" i="20"/>
  <c r="O1106" i="20" s="1"/>
  <c r="N1107" i="20"/>
  <c r="O1107" i="20" s="1"/>
  <c r="N1108" i="20"/>
  <c r="O1108" i="20" s="1"/>
  <c r="N1109" i="20"/>
  <c r="O1109" i="20" s="1"/>
  <c r="N1110" i="20"/>
  <c r="O1110" i="20" s="1"/>
  <c r="N1111" i="20"/>
  <c r="O1111" i="20" s="1"/>
  <c r="N1112" i="20"/>
  <c r="O1112" i="20" s="1"/>
  <c r="N1113" i="20"/>
  <c r="O1113" i="20" s="1"/>
  <c r="N1114" i="20"/>
  <c r="O1114" i="20" s="1"/>
  <c r="N1115" i="20"/>
  <c r="O1115" i="20" s="1"/>
  <c r="N1116" i="20"/>
  <c r="O1116" i="20" s="1"/>
  <c r="N1117" i="20"/>
  <c r="O1117" i="20" s="1"/>
  <c r="N1118" i="20"/>
  <c r="O1118" i="20" s="1"/>
  <c r="N1119" i="20"/>
  <c r="O1119" i="20" s="1"/>
  <c r="N1120" i="20"/>
  <c r="O1120" i="20" s="1"/>
  <c r="N1121" i="20"/>
  <c r="O1121" i="20" s="1"/>
  <c r="N1122" i="20"/>
  <c r="O1122" i="20" s="1"/>
  <c r="N1123" i="20"/>
  <c r="O1123" i="20" s="1"/>
  <c r="N1124" i="20"/>
  <c r="O1124" i="20" s="1"/>
  <c r="N1125" i="20"/>
  <c r="O1125" i="20" s="1"/>
  <c r="N1126" i="20"/>
  <c r="O1126" i="20" s="1"/>
  <c r="N1127" i="20"/>
  <c r="O1127" i="20" s="1"/>
  <c r="N1128" i="20"/>
  <c r="O1128" i="20" s="1"/>
  <c r="N1129" i="20"/>
  <c r="O1129" i="20" s="1"/>
  <c r="N1130" i="20"/>
  <c r="O1130" i="20" s="1"/>
  <c r="N1131" i="20"/>
  <c r="O1131" i="20" s="1"/>
  <c r="N1132" i="20"/>
  <c r="O1132" i="20" s="1"/>
  <c r="N1133" i="20"/>
  <c r="O1133" i="20" s="1"/>
  <c r="N1134" i="20"/>
  <c r="O1134" i="20" s="1"/>
  <c r="N1135" i="20"/>
  <c r="O1135" i="20" s="1"/>
  <c r="N1136" i="20"/>
  <c r="O1136" i="20" s="1"/>
  <c r="N1137" i="20"/>
  <c r="O1137" i="20" s="1"/>
  <c r="N1138" i="20"/>
  <c r="O1138" i="20" s="1"/>
  <c r="N1139" i="20"/>
  <c r="O1139" i="20" s="1"/>
  <c r="N1140" i="20"/>
  <c r="O1140" i="20" s="1"/>
  <c r="N1141" i="20"/>
  <c r="O1141" i="20" s="1"/>
  <c r="N1142" i="20"/>
  <c r="O1142" i="20" s="1"/>
  <c r="N1143" i="20"/>
  <c r="O1143" i="20" s="1"/>
  <c r="N1144" i="20"/>
  <c r="O1144" i="20" s="1"/>
  <c r="N1145" i="20"/>
  <c r="O1145" i="20" s="1"/>
  <c r="N1146" i="20"/>
  <c r="O1146" i="20" s="1"/>
  <c r="N1147" i="20"/>
  <c r="O1147" i="20" s="1"/>
  <c r="N1148" i="20"/>
  <c r="O1148" i="20" s="1"/>
  <c r="N1149" i="20"/>
  <c r="O1149" i="20" s="1"/>
  <c r="N1150" i="20"/>
  <c r="O1150" i="20" s="1"/>
  <c r="N1151" i="20"/>
  <c r="O1151" i="20" s="1"/>
  <c r="N1152" i="20"/>
  <c r="O1152" i="20" s="1"/>
  <c r="N1153" i="20"/>
  <c r="O1153" i="20" s="1"/>
  <c r="N1154" i="20"/>
  <c r="O1154" i="20" s="1"/>
  <c r="N1155" i="20"/>
  <c r="O1155" i="20" s="1"/>
  <c r="N1156" i="20"/>
  <c r="O1156" i="20" s="1"/>
  <c r="N1157" i="20"/>
  <c r="O1157" i="20" s="1"/>
  <c r="N1158" i="20"/>
  <c r="O1158" i="20" s="1"/>
  <c r="N1159" i="20"/>
  <c r="O1159" i="20" s="1"/>
  <c r="N1160" i="20"/>
  <c r="O1160" i="20" s="1"/>
  <c r="N1161" i="20"/>
  <c r="O1161" i="20" s="1"/>
  <c r="N1162" i="20"/>
  <c r="O1162" i="20" s="1"/>
  <c r="N1163" i="20"/>
  <c r="O1163" i="20" s="1"/>
  <c r="N1164" i="20"/>
  <c r="O1164" i="20" s="1"/>
  <c r="N1165" i="20"/>
  <c r="O1165" i="20" s="1"/>
  <c r="N1166" i="20"/>
  <c r="O1166" i="20" s="1"/>
  <c r="N1167" i="20"/>
  <c r="O1167" i="20" s="1"/>
  <c r="N1168" i="20"/>
  <c r="O1168" i="20" s="1"/>
  <c r="N1169" i="20"/>
  <c r="O1169" i="20" s="1"/>
  <c r="N1170" i="20"/>
  <c r="O1170" i="20" s="1"/>
  <c r="N1171" i="20"/>
  <c r="O1171" i="20" s="1"/>
  <c r="N1172" i="20"/>
  <c r="O1172" i="20" s="1"/>
  <c r="N1173" i="20"/>
  <c r="O1173" i="20" s="1"/>
  <c r="N1174" i="20"/>
  <c r="O1174" i="20" s="1"/>
  <c r="N1175" i="20"/>
  <c r="O1175" i="20" s="1"/>
  <c r="N1176" i="20"/>
  <c r="O1176" i="20" s="1"/>
  <c r="N1177" i="20"/>
  <c r="O1177" i="20" s="1"/>
  <c r="N1178" i="20"/>
  <c r="O1178" i="20" s="1"/>
  <c r="N1179" i="20"/>
  <c r="O1179" i="20" s="1"/>
  <c r="N1180" i="20"/>
  <c r="O1180" i="20" s="1"/>
  <c r="N1181" i="20"/>
  <c r="O1181" i="20" s="1"/>
  <c r="N1182" i="20"/>
  <c r="O1182" i="20" s="1"/>
  <c r="N1183" i="20"/>
  <c r="O1183" i="20" s="1"/>
  <c r="N1184" i="20"/>
  <c r="O1184" i="20" s="1"/>
  <c r="N1185" i="20"/>
  <c r="O1185" i="20" s="1"/>
  <c r="N1186" i="20"/>
  <c r="O1186" i="20" s="1"/>
  <c r="N1187" i="20"/>
  <c r="O1187" i="20" s="1"/>
  <c r="N1188" i="20"/>
  <c r="O1188" i="20" s="1"/>
  <c r="N1189" i="20"/>
  <c r="O1189" i="20" s="1"/>
  <c r="N1190" i="20"/>
  <c r="O1190" i="20" s="1"/>
  <c r="N1191" i="20"/>
  <c r="O1191" i="20" s="1"/>
  <c r="N1192" i="20"/>
  <c r="O1192" i="20" s="1"/>
  <c r="N1193" i="20"/>
  <c r="O1193" i="20" s="1"/>
  <c r="N1194" i="20"/>
  <c r="O1194" i="20" s="1"/>
  <c r="N1195" i="20"/>
  <c r="O1195" i="20" s="1"/>
  <c r="N1196" i="20"/>
  <c r="O1196" i="20" s="1"/>
  <c r="N1197" i="20"/>
  <c r="O1197" i="20" s="1"/>
  <c r="N1198" i="20"/>
  <c r="O1198" i="20" s="1"/>
  <c r="N1199" i="20"/>
  <c r="O1199" i="20" s="1"/>
  <c r="N1200" i="20"/>
  <c r="O1200" i="20" s="1"/>
  <c r="N1201" i="20"/>
  <c r="O1201" i="20" s="1"/>
  <c r="N1202" i="20"/>
  <c r="O1202" i="20" s="1"/>
  <c r="N1203" i="20"/>
  <c r="O1203" i="20" s="1"/>
  <c r="N1204" i="20"/>
  <c r="O1204" i="20" s="1"/>
  <c r="N1205" i="20"/>
  <c r="O1205" i="20" s="1"/>
  <c r="N1206" i="20"/>
  <c r="O1206" i="20" s="1"/>
  <c r="N1207" i="20"/>
  <c r="O1207" i="20" s="1"/>
  <c r="N1208" i="20"/>
  <c r="O1208" i="20" s="1"/>
  <c r="N1209" i="20"/>
  <c r="O1209" i="20" s="1"/>
  <c r="N1210" i="20"/>
  <c r="O1210" i="20" s="1"/>
  <c r="N1211" i="20"/>
  <c r="O1211" i="20" s="1"/>
  <c r="N1212" i="20"/>
  <c r="O1212" i="20" s="1"/>
  <c r="N1213" i="20"/>
  <c r="O1213" i="20" s="1"/>
  <c r="N1214" i="20"/>
  <c r="O1214" i="20" s="1"/>
  <c r="N1215" i="20"/>
  <c r="O1215" i="20" s="1"/>
  <c r="N1216" i="20"/>
  <c r="O1216" i="20" s="1"/>
  <c r="N1217" i="20"/>
  <c r="O1217" i="20" s="1"/>
  <c r="N1218" i="20"/>
  <c r="O1218" i="20" s="1"/>
  <c r="N1219" i="20"/>
  <c r="O1219" i="20" s="1"/>
  <c r="N1220" i="20"/>
  <c r="O1220" i="20" s="1"/>
  <c r="N1221" i="20"/>
  <c r="O1221" i="20" s="1"/>
  <c r="N1222" i="20"/>
  <c r="O1222" i="20" s="1"/>
  <c r="N1223" i="20"/>
  <c r="O1223" i="20" s="1"/>
  <c r="N1224" i="20"/>
  <c r="O1224" i="20" s="1"/>
  <c r="N1225" i="20"/>
  <c r="O1225" i="20" s="1"/>
  <c r="N1226" i="20"/>
  <c r="O1226" i="20" s="1"/>
  <c r="N1227" i="20"/>
  <c r="O1227" i="20" s="1"/>
  <c r="N1228" i="20"/>
  <c r="O1228" i="20" s="1"/>
  <c r="N1229" i="20"/>
  <c r="O1229" i="20" s="1"/>
  <c r="N1230" i="20"/>
  <c r="O1230" i="20" s="1"/>
  <c r="N1231" i="20"/>
  <c r="O1231" i="20" s="1"/>
  <c r="N1232" i="20"/>
  <c r="O1232" i="20" s="1"/>
  <c r="N1233" i="20"/>
  <c r="O1233" i="20" s="1"/>
  <c r="N1234" i="20"/>
  <c r="O1234" i="20" s="1"/>
  <c r="N1235" i="20"/>
  <c r="O1235" i="20" s="1"/>
  <c r="N1236" i="20"/>
  <c r="O1236" i="20" s="1"/>
  <c r="N1237" i="20"/>
  <c r="O1237" i="20" s="1"/>
  <c r="N1238" i="20"/>
  <c r="O1238" i="20" s="1"/>
  <c r="N1239" i="20"/>
  <c r="O1239" i="20" s="1"/>
  <c r="N1240" i="20"/>
  <c r="O1240" i="20" s="1"/>
  <c r="N1241" i="20"/>
  <c r="O1241" i="20" s="1"/>
  <c r="N1242" i="20"/>
  <c r="O1242" i="20" s="1"/>
  <c r="N1243" i="20"/>
  <c r="O1243" i="20" s="1"/>
  <c r="N1244" i="20"/>
  <c r="O1244" i="20" s="1"/>
  <c r="N1245" i="20"/>
  <c r="O1245" i="20" s="1"/>
  <c r="N1246" i="20"/>
  <c r="O1246" i="20" s="1"/>
  <c r="N1247" i="20"/>
  <c r="O1247" i="20" s="1"/>
  <c r="N1248" i="20"/>
  <c r="O1248" i="20" s="1"/>
  <c r="N1249" i="20"/>
  <c r="O1249" i="20" s="1"/>
  <c r="N1250" i="20"/>
  <c r="O1250" i="20" s="1"/>
  <c r="N1251" i="20"/>
  <c r="O1251" i="20" s="1"/>
  <c r="N1252" i="20"/>
  <c r="O1252" i="20" s="1"/>
  <c r="N1253" i="20"/>
  <c r="O1253" i="20" s="1"/>
  <c r="N1254" i="20"/>
  <c r="O1254" i="20" s="1"/>
  <c r="N1255" i="20"/>
  <c r="O1255" i="20" s="1"/>
  <c r="N1256" i="20"/>
  <c r="O1256" i="20" s="1"/>
  <c r="N1257" i="20"/>
  <c r="O1257" i="20" s="1"/>
  <c r="N1258" i="20"/>
  <c r="O1258" i="20" s="1"/>
  <c r="N1259" i="20"/>
  <c r="O1259" i="20" s="1"/>
  <c r="N1260" i="20"/>
  <c r="O1260" i="20" s="1"/>
  <c r="N1261" i="20"/>
  <c r="O1261" i="20" s="1"/>
  <c r="N1262" i="20"/>
  <c r="O1262" i="20" s="1"/>
  <c r="N1263" i="20"/>
  <c r="O1263" i="20" s="1"/>
  <c r="N1264" i="20"/>
  <c r="O1264" i="20" s="1"/>
  <c r="N1265" i="20"/>
  <c r="O1265" i="20" s="1"/>
  <c r="N1266" i="20"/>
  <c r="O1266" i="20" s="1"/>
  <c r="N1267" i="20"/>
  <c r="O1267" i="20" s="1"/>
  <c r="N1268" i="20"/>
  <c r="O1268" i="20" s="1"/>
  <c r="N1269" i="20"/>
  <c r="O1269" i="20" s="1"/>
  <c r="N1270" i="20"/>
  <c r="O1270" i="20" s="1"/>
  <c r="N1271" i="20"/>
  <c r="O1271" i="20" s="1"/>
  <c r="N1272" i="20"/>
  <c r="O1272" i="20" s="1"/>
  <c r="N1273" i="20"/>
  <c r="O1273" i="20" s="1"/>
  <c r="N1274" i="20"/>
  <c r="O1274" i="20" s="1"/>
  <c r="N1275" i="20"/>
  <c r="O1275" i="20" s="1"/>
  <c r="N1276" i="20"/>
  <c r="O1276" i="20" s="1"/>
  <c r="N1277" i="20"/>
  <c r="O1277" i="20" s="1"/>
  <c r="N1278" i="20"/>
  <c r="O1278" i="20" s="1"/>
  <c r="N1279" i="20"/>
  <c r="O1279" i="20" s="1"/>
  <c r="N1280" i="20"/>
  <c r="O1280" i="20" s="1"/>
  <c r="N1281" i="20"/>
  <c r="O1281" i="20" s="1"/>
  <c r="N1282" i="20"/>
  <c r="O1282" i="20" s="1"/>
  <c r="N1283" i="20"/>
  <c r="O1283" i="20" s="1"/>
  <c r="N1284" i="20"/>
  <c r="O1284" i="20" s="1"/>
  <c r="N1285" i="20"/>
  <c r="O1285" i="20" s="1"/>
  <c r="N1286" i="20"/>
  <c r="O1286" i="20" s="1"/>
  <c r="N1287" i="20"/>
  <c r="O1287" i="20" s="1"/>
  <c r="N1288" i="20"/>
  <c r="O1288" i="20" s="1"/>
  <c r="N1289" i="20"/>
  <c r="O1289" i="20" s="1"/>
  <c r="N1290" i="20"/>
  <c r="O1290" i="20" s="1"/>
  <c r="N1291" i="20"/>
  <c r="O1291" i="20" s="1"/>
  <c r="N1292" i="20"/>
  <c r="O1292" i="20" s="1"/>
  <c r="N1293" i="20"/>
  <c r="O1293" i="20" s="1"/>
  <c r="N1294" i="20"/>
  <c r="O1294" i="20" s="1"/>
  <c r="N1295" i="20"/>
  <c r="O1295" i="20" s="1"/>
  <c r="N1296" i="20"/>
  <c r="O1296" i="20" s="1"/>
  <c r="N1297" i="20"/>
  <c r="O1297" i="20" s="1"/>
  <c r="N1298" i="20"/>
  <c r="O1298" i="20" s="1"/>
  <c r="N1299" i="20"/>
  <c r="O1299" i="20" s="1"/>
  <c r="N1300" i="20"/>
  <c r="O1300" i="20" s="1"/>
  <c r="N1301" i="20"/>
  <c r="O1301" i="20" s="1"/>
  <c r="N1302" i="20"/>
  <c r="O1302" i="20" s="1"/>
  <c r="N1303" i="20"/>
  <c r="O1303" i="20" s="1"/>
  <c r="N1304" i="20"/>
  <c r="O1304" i="20" s="1"/>
  <c r="N1305" i="20"/>
  <c r="O1305" i="20" s="1"/>
  <c r="N1306" i="20"/>
  <c r="O1306" i="20" s="1"/>
  <c r="N1307" i="20"/>
  <c r="O1307" i="20" s="1"/>
  <c r="N1308" i="20"/>
  <c r="O1308" i="20" s="1"/>
  <c r="N1309" i="20"/>
  <c r="O1309" i="20" s="1"/>
  <c r="N1310" i="20"/>
  <c r="O1310" i="20" s="1"/>
  <c r="N1311" i="20"/>
  <c r="O1311" i="20" s="1"/>
  <c r="N1312" i="20"/>
  <c r="O1312" i="20" s="1"/>
  <c r="N1313" i="20"/>
  <c r="O1313" i="20" s="1"/>
  <c r="N1314" i="20"/>
  <c r="O1314" i="20" s="1"/>
  <c r="N1315" i="20"/>
  <c r="O1315" i="20" s="1"/>
  <c r="N1316" i="20"/>
  <c r="O1316" i="20" s="1"/>
  <c r="N1317" i="20"/>
  <c r="O1317" i="20" s="1"/>
  <c r="N1318" i="20"/>
  <c r="O1318" i="20" s="1"/>
  <c r="N1319" i="20"/>
  <c r="O1319" i="20" s="1"/>
  <c r="N1320" i="20"/>
  <c r="O1320" i="20" s="1"/>
  <c r="N1321" i="20"/>
  <c r="O1321" i="20" s="1"/>
  <c r="N1322" i="20"/>
  <c r="O1322" i="20" s="1"/>
  <c r="N1323" i="20"/>
  <c r="O1323" i="20" s="1"/>
  <c r="N1324" i="20"/>
  <c r="O1324" i="20" s="1"/>
  <c r="N1325" i="20"/>
  <c r="O1325" i="20" s="1"/>
  <c r="N1326" i="20"/>
  <c r="O1326" i="20" s="1"/>
  <c r="N1327" i="20"/>
  <c r="O1327" i="20" s="1"/>
  <c r="N1328" i="20"/>
  <c r="O1328" i="20" s="1"/>
  <c r="N1329" i="20"/>
  <c r="O1329" i="20" s="1"/>
  <c r="N1330" i="20"/>
  <c r="O1330" i="20" s="1"/>
  <c r="N1331" i="20"/>
  <c r="O1331" i="20" s="1"/>
  <c r="N1332" i="20"/>
  <c r="O1332" i="20" s="1"/>
  <c r="N1333" i="20"/>
  <c r="O1333" i="20" s="1"/>
  <c r="N1334" i="20"/>
  <c r="O1334" i="20" s="1"/>
  <c r="N1335" i="20"/>
  <c r="O1335" i="20" s="1"/>
  <c r="N1336" i="20"/>
  <c r="O1336" i="20" s="1"/>
  <c r="N1337" i="20"/>
  <c r="O1337" i="20" s="1"/>
  <c r="N1338" i="20"/>
  <c r="O1338" i="20" s="1"/>
  <c r="N1339" i="20"/>
  <c r="O1339" i="20" s="1"/>
  <c r="N1340" i="20"/>
  <c r="O1340" i="20" s="1"/>
  <c r="N1341" i="20"/>
  <c r="O1341" i="20" s="1"/>
  <c r="N1342" i="20"/>
  <c r="O1342" i="20" s="1"/>
  <c r="N1343" i="20"/>
  <c r="O1343" i="20" s="1"/>
  <c r="N1344" i="20"/>
  <c r="O1344" i="20" s="1"/>
  <c r="N1345" i="20"/>
  <c r="O1345" i="20" s="1"/>
  <c r="N1346" i="20"/>
  <c r="O1346" i="20" s="1"/>
  <c r="N1347" i="20"/>
  <c r="O1347" i="20" s="1"/>
  <c r="N1348" i="20"/>
  <c r="O1348" i="20" s="1"/>
  <c r="N1349" i="20"/>
  <c r="O1349" i="20" s="1"/>
  <c r="N1350" i="20"/>
  <c r="O1350" i="20" s="1"/>
  <c r="N1351" i="20"/>
  <c r="O1351" i="20" s="1"/>
  <c r="N1352" i="20"/>
  <c r="O1352" i="20" s="1"/>
  <c r="N1353" i="20"/>
  <c r="O1353" i="20" s="1"/>
  <c r="N1354" i="20"/>
  <c r="O1354" i="20" s="1"/>
  <c r="N1355" i="20"/>
  <c r="O1355" i="20" s="1"/>
  <c r="N1356" i="20"/>
  <c r="O1356" i="20" s="1"/>
  <c r="N1357" i="20"/>
  <c r="O1357" i="20" s="1"/>
  <c r="N1358" i="20"/>
  <c r="O1358" i="20" s="1"/>
  <c r="N1359" i="20"/>
  <c r="O1359" i="20" s="1"/>
  <c r="N1360" i="20"/>
  <c r="O1360" i="20" s="1"/>
  <c r="N1361" i="20"/>
  <c r="O1361" i="20" s="1"/>
  <c r="N1362" i="20"/>
  <c r="O1362" i="20" s="1"/>
  <c r="N1363" i="20"/>
  <c r="O1363" i="20" s="1"/>
  <c r="N1364" i="20"/>
  <c r="O1364" i="20" s="1"/>
  <c r="N1365" i="20"/>
  <c r="O1365" i="20" s="1"/>
  <c r="N1366" i="20"/>
  <c r="O1366" i="20" s="1"/>
  <c r="N1367" i="20"/>
  <c r="O1367" i="20" s="1"/>
  <c r="N1368" i="20"/>
  <c r="O1368" i="20" s="1"/>
  <c r="N1369" i="20"/>
  <c r="O1369" i="20" s="1"/>
  <c r="N1370" i="20"/>
  <c r="O1370" i="20" s="1"/>
  <c r="N1371" i="20"/>
  <c r="O1371" i="20" s="1"/>
  <c r="N1372" i="20"/>
  <c r="O1372" i="20" s="1"/>
  <c r="N1373" i="20"/>
  <c r="O1373" i="20" s="1"/>
  <c r="N1374" i="20"/>
  <c r="O1374" i="20" s="1"/>
  <c r="N1375" i="20"/>
  <c r="O1375" i="20" s="1"/>
  <c r="N1376" i="20"/>
  <c r="O1376" i="20" s="1"/>
  <c r="N1377" i="20"/>
  <c r="O1377" i="20" s="1"/>
  <c r="N1378" i="20"/>
  <c r="O1378" i="20" s="1"/>
  <c r="N1379" i="20"/>
  <c r="O1379" i="20" s="1"/>
  <c r="N1380" i="20"/>
  <c r="O1380" i="20" s="1"/>
  <c r="N1381" i="20"/>
  <c r="O1381" i="20" s="1"/>
  <c r="N1382" i="20"/>
  <c r="O1382" i="20" s="1"/>
  <c r="N1383" i="20"/>
  <c r="O1383" i="20" s="1"/>
  <c r="N1384" i="20"/>
  <c r="O1384" i="20" s="1"/>
  <c r="N1385" i="20"/>
  <c r="O1385" i="20" s="1"/>
  <c r="N1386" i="20"/>
  <c r="O1386" i="20" s="1"/>
  <c r="N1387" i="20"/>
  <c r="O1387" i="20" s="1"/>
  <c r="N1388" i="20"/>
  <c r="O1388" i="20" s="1"/>
  <c r="N1389" i="20"/>
  <c r="O1389" i="20" s="1"/>
  <c r="N1390" i="20"/>
  <c r="O1390" i="20" s="1"/>
  <c r="N1391" i="20"/>
  <c r="O1391" i="20" s="1"/>
  <c r="N1392" i="20"/>
  <c r="O1392" i="20" s="1"/>
  <c r="N1393" i="20"/>
  <c r="O1393" i="20" s="1"/>
  <c r="N1394" i="20"/>
  <c r="O1394" i="20" s="1"/>
  <c r="N1395" i="20"/>
  <c r="O1395" i="20" s="1"/>
  <c r="N1396" i="20"/>
  <c r="O1396" i="20" s="1"/>
  <c r="N1397" i="20"/>
  <c r="O1397" i="20" s="1"/>
  <c r="N1398" i="20"/>
  <c r="O1398" i="20" s="1"/>
  <c r="N1399" i="20"/>
  <c r="O1399" i="20" s="1"/>
  <c r="N1400" i="20"/>
  <c r="O1400" i="20" s="1"/>
  <c r="N1401" i="20"/>
  <c r="O1401" i="20" s="1"/>
  <c r="N1402" i="20"/>
  <c r="O1402" i="20" s="1"/>
  <c r="N1403" i="20"/>
  <c r="O1403" i="20" s="1"/>
  <c r="N1404" i="20"/>
  <c r="O1404" i="20" s="1"/>
  <c r="N1405" i="20"/>
  <c r="O1405" i="20" s="1"/>
  <c r="N1406" i="20"/>
  <c r="O1406" i="20" s="1"/>
  <c r="N1407" i="20"/>
  <c r="O1407" i="20" s="1"/>
  <c r="N1408" i="20"/>
  <c r="O1408" i="20" s="1"/>
  <c r="N1409" i="20"/>
  <c r="O1409" i="20" s="1"/>
  <c r="N1410" i="20"/>
  <c r="O1410" i="20" s="1"/>
  <c r="N1411" i="20"/>
  <c r="O1411" i="20" s="1"/>
  <c r="N1412" i="20"/>
  <c r="O1412" i="20" s="1"/>
  <c r="N1413" i="20"/>
  <c r="O1413" i="20" s="1"/>
  <c r="N1414" i="20"/>
  <c r="O1414" i="20" s="1"/>
  <c r="N1415" i="20"/>
  <c r="O1415" i="20" s="1"/>
  <c r="N1416" i="20"/>
  <c r="O1416" i="20" s="1"/>
  <c r="N1417" i="20"/>
  <c r="O1417" i="20" s="1"/>
  <c r="N1418" i="20"/>
  <c r="O1418" i="20" s="1"/>
  <c r="N1419" i="20"/>
  <c r="O1419" i="20" s="1"/>
  <c r="N1420" i="20"/>
  <c r="O1420" i="20" s="1"/>
  <c r="N1421" i="20"/>
  <c r="O1421" i="20" s="1"/>
  <c r="N1422" i="20"/>
  <c r="O1422" i="20" s="1"/>
  <c r="N1423" i="20"/>
  <c r="O1423" i="20" s="1"/>
  <c r="N1424" i="20"/>
  <c r="O1424" i="20" s="1"/>
  <c r="N1425" i="20"/>
  <c r="O1425" i="20" s="1"/>
  <c r="N1426" i="20"/>
  <c r="O1426" i="20" s="1"/>
  <c r="N1427" i="20"/>
  <c r="O1427" i="20" s="1"/>
  <c r="N1428" i="20"/>
  <c r="O1428" i="20" s="1"/>
  <c r="N1429" i="20"/>
  <c r="O1429" i="20" s="1"/>
  <c r="N1430" i="20"/>
  <c r="O1430" i="20" s="1"/>
  <c r="N1431" i="20"/>
  <c r="O1431" i="20" s="1"/>
  <c r="N1432" i="20"/>
  <c r="O1432" i="20" s="1"/>
  <c r="N1433" i="20"/>
  <c r="O1433" i="20" s="1"/>
  <c r="N1434" i="20"/>
  <c r="O1434" i="20" s="1"/>
  <c r="N1435" i="20"/>
  <c r="O1435" i="20" s="1"/>
  <c r="N1436" i="20"/>
  <c r="O1436" i="20" s="1"/>
  <c r="N1437" i="20"/>
  <c r="O1437" i="20" s="1"/>
  <c r="N1438" i="20"/>
  <c r="O1438" i="20" s="1"/>
  <c r="N1439" i="20"/>
  <c r="O1439" i="20" s="1"/>
  <c r="N1440" i="20"/>
  <c r="O1440" i="20" s="1"/>
  <c r="N1441" i="20"/>
  <c r="O1441" i="20" s="1"/>
  <c r="N1442" i="20"/>
  <c r="O1442" i="20" s="1"/>
  <c r="N1443" i="20"/>
  <c r="O1443" i="20" s="1"/>
  <c r="N1444" i="20"/>
  <c r="O1444" i="20" s="1"/>
  <c r="N1445" i="20"/>
  <c r="O1445" i="20" s="1"/>
  <c r="N1446" i="20"/>
  <c r="O1446" i="20" s="1"/>
  <c r="N1447" i="20"/>
  <c r="O1447" i="20" s="1"/>
  <c r="N1448" i="20"/>
  <c r="O1448" i="20" s="1"/>
  <c r="N1449" i="20"/>
  <c r="O1449" i="20" s="1"/>
  <c r="N1450" i="20"/>
  <c r="O1450" i="20" s="1"/>
  <c r="N1451" i="20"/>
  <c r="O1451" i="20" s="1"/>
  <c r="N1452" i="20"/>
  <c r="O1452" i="20" s="1"/>
  <c r="N1453" i="20"/>
  <c r="O1453" i="20" s="1"/>
  <c r="N1454" i="20"/>
  <c r="O1454" i="20" s="1"/>
  <c r="N1455" i="20"/>
  <c r="O1455" i="20" s="1"/>
  <c r="N1456" i="20"/>
  <c r="O1456" i="20" s="1"/>
  <c r="N1457" i="20"/>
  <c r="O1457" i="20" s="1"/>
  <c r="N1458" i="20"/>
  <c r="O1458" i="20" s="1"/>
  <c r="N1459" i="20"/>
  <c r="O1459" i="20" s="1"/>
  <c r="N1460" i="20"/>
  <c r="O1460" i="20" s="1"/>
  <c r="N1461" i="20"/>
  <c r="O1461" i="20" s="1"/>
  <c r="O2" i="20" l="1"/>
  <c r="V2" i="20" s="1"/>
  <c r="T1461" i="16"/>
  <c r="R1461" i="16"/>
  <c r="P1461" i="16"/>
  <c r="N1461" i="16"/>
  <c r="L1461" i="16"/>
  <c r="J1461" i="16"/>
  <c r="H1461" i="16"/>
  <c r="F1461" i="16"/>
  <c r="D1461" i="16"/>
  <c r="B1461" i="16"/>
  <c r="T1460" i="16"/>
  <c r="R1460" i="16"/>
  <c r="P1460" i="16"/>
  <c r="N1460" i="16"/>
  <c r="L1460" i="16"/>
  <c r="J1460" i="16"/>
  <c r="H1460" i="16"/>
  <c r="F1460" i="16"/>
  <c r="D1460" i="16"/>
  <c r="B1460" i="16"/>
  <c r="T1459" i="16"/>
  <c r="R1459" i="16"/>
  <c r="P1459" i="16"/>
  <c r="N1459" i="16"/>
  <c r="L1459" i="16"/>
  <c r="J1459" i="16"/>
  <c r="H1459" i="16"/>
  <c r="F1459" i="16"/>
  <c r="D1459" i="16"/>
  <c r="B1459" i="16"/>
  <c r="T1458" i="16"/>
  <c r="R1458" i="16"/>
  <c r="P1458" i="16"/>
  <c r="N1458" i="16"/>
  <c r="L1458" i="16"/>
  <c r="J1458" i="16"/>
  <c r="H1458" i="16"/>
  <c r="F1458" i="16"/>
  <c r="D1458" i="16"/>
  <c r="B1458" i="16"/>
  <c r="T1457" i="16"/>
  <c r="R1457" i="16"/>
  <c r="P1457" i="16"/>
  <c r="N1457" i="16"/>
  <c r="L1457" i="16"/>
  <c r="J1457" i="16"/>
  <c r="H1457" i="16"/>
  <c r="F1457" i="16"/>
  <c r="D1457" i="16"/>
  <c r="B1457" i="16"/>
  <c r="T1456" i="16"/>
  <c r="R1456" i="16"/>
  <c r="P1456" i="16"/>
  <c r="N1456" i="16"/>
  <c r="L1456" i="16"/>
  <c r="J1456" i="16"/>
  <c r="H1456" i="16"/>
  <c r="F1456" i="16"/>
  <c r="D1456" i="16"/>
  <c r="B1456" i="16"/>
  <c r="T1455" i="16"/>
  <c r="R1455" i="16"/>
  <c r="P1455" i="16"/>
  <c r="N1455" i="16"/>
  <c r="L1455" i="16"/>
  <c r="J1455" i="16"/>
  <c r="H1455" i="16"/>
  <c r="F1455" i="16"/>
  <c r="D1455" i="16"/>
  <c r="B1455" i="16"/>
  <c r="T1454" i="16"/>
  <c r="R1454" i="16"/>
  <c r="P1454" i="16"/>
  <c r="N1454" i="16"/>
  <c r="L1454" i="16"/>
  <c r="J1454" i="16"/>
  <c r="H1454" i="16"/>
  <c r="F1454" i="16"/>
  <c r="D1454" i="16"/>
  <c r="B1454" i="16"/>
  <c r="T1453" i="16"/>
  <c r="R1453" i="16"/>
  <c r="P1453" i="16"/>
  <c r="N1453" i="16"/>
  <c r="L1453" i="16"/>
  <c r="J1453" i="16"/>
  <c r="H1453" i="16"/>
  <c r="F1453" i="16"/>
  <c r="D1453" i="16"/>
  <c r="B1453" i="16"/>
  <c r="T1452" i="16"/>
  <c r="R1452" i="16"/>
  <c r="P1452" i="16"/>
  <c r="N1452" i="16"/>
  <c r="L1452" i="16"/>
  <c r="J1452" i="16"/>
  <c r="H1452" i="16"/>
  <c r="F1452" i="16"/>
  <c r="D1452" i="16"/>
  <c r="B1452" i="16"/>
  <c r="T1451" i="16"/>
  <c r="R1451" i="16"/>
  <c r="P1451" i="16"/>
  <c r="N1451" i="16"/>
  <c r="L1451" i="16"/>
  <c r="J1451" i="16"/>
  <c r="H1451" i="16"/>
  <c r="F1451" i="16"/>
  <c r="D1451" i="16"/>
  <c r="B1451" i="16"/>
  <c r="T1450" i="16"/>
  <c r="R1450" i="16"/>
  <c r="P1450" i="16"/>
  <c r="N1450" i="16"/>
  <c r="L1450" i="16"/>
  <c r="J1450" i="16"/>
  <c r="H1450" i="16"/>
  <c r="F1450" i="16"/>
  <c r="D1450" i="16"/>
  <c r="B1450" i="16"/>
  <c r="T1449" i="16"/>
  <c r="R1449" i="16"/>
  <c r="P1449" i="16"/>
  <c r="N1449" i="16"/>
  <c r="L1449" i="16"/>
  <c r="J1449" i="16"/>
  <c r="H1449" i="16"/>
  <c r="F1449" i="16"/>
  <c r="D1449" i="16"/>
  <c r="B1449" i="16"/>
  <c r="T1448" i="16"/>
  <c r="R1448" i="16"/>
  <c r="P1448" i="16"/>
  <c r="N1448" i="16"/>
  <c r="L1448" i="16"/>
  <c r="J1448" i="16"/>
  <c r="H1448" i="16"/>
  <c r="F1448" i="16"/>
  <c r="D1448" i="16"/>
  <c r="B1448" i="16"/>
  <c r="T1447" i="16"/>
  <c r="R1447" i="16"/>
  <c r="P1447" i="16"/>
  <c r="N1447" i="16"/>
  <c r="L1447" i="16"/>
  <c r="J1447" i="16"/>
  <c r="H1447" i="16"/>
  <c r="F1447" i="16"/>
  <c r="D1447" i="16"/>
  <c r="B1447" i="16"/>
  <c r="T1446" i="16"/>
  <c r="R1446" i="16"/>
  <c r="P1446" i="16"/>
  <c r="N1446" i="16"/>
  <c r="L1446" i="16"/>
  <c r="J1446" i="16"/>
  <c r="H1446" i="16"/>
  <c r="F1446" i="16"/>
  <c r="D1446" i="16"/>
  <c r="B1446" i="16"/>
  <c r="T1445" i="16"/>
  <c r="R1445" i="16"/>
  <c r="P1445" i="16"/>
  <c r="N1445" i="16"/>
  <c r="L1445" i="16"/>
  <c r="J1445" i="16"/>
  <c r="H1445" i="16"/>
  <c r="F1445" i="16"/>
  <c r="D1445" i="16"/>
  <c r="B1445" i="16"/>
  <c r="T1444" i="16"/>
  <c r="R1444" i="16"/>
  <c r="P1444" i="16"/>
  <c r="N1444" i="16"/>
  <c r="L1444" i="16"/>
  <c r="J1444" i="16"/>
  <c r="H1444" i="16"/>
  <c r="F1444" i="16"/>
  <c r="D1444" i="16"/>
  <c r="B1444" i="16"/>
  <c r="T1443" i="16"/>
  <c r="R1443" i="16"/>
  <c r="P1443" i="16"/>
  <c r="N1443" i="16"/>
  <c r="L1443" i="16"/>
  <c r="J1443" i="16"/>
  <c r="H1443" i="16"/>
  <c r="F1443" i="16"/>
  <c r="D1443" i="16"/>
  <c r="B1443" i="16"/>
  <c r="T1442" i="16"/>
  <c r="R1442" i="16"/>
  <c r="P1442" i="16"/>
  <c r="N1442" i="16"/>
  <c r="L1442" i="16"/>
  <c r="J1442" i="16"/>
  <c r="H1442" i="16"/>
  <c r="F1442" i="16"/>
  <c r="D1442" i="16"/>
  <c r="B1442" i="16"/>
  <c r="T1441" i="16"/>
  <c r="R1441" i="16"/>
  <c r="P1441" i="16"/>
  <c r="N1441" i="16"/>
  <c r="L1441" i="16"/>
  <c r="J1441" i="16"/>
  <c r="H1441" i="16"/>
  <c r="F1441" i="16"/>
  <c r="D1441" i="16"/>
  <c r="B1441" i="16"/>
  <c r="T1440" i="16"/>
  <c r="R1440" i="16"/>
  <c r="P1440" i="16"/>
  <c r="N1440" i="16"/>
  <c r="L1440" i="16"/>
  <c r="J1440" i="16"/>
  <c r="H1440" i="16"/>
  <c r="F1440" i="16"/>
  <c r="D1440" i="16"/>
  <c r="B1440" i="16"/>
  <c r="T1439" i="16"/>
  <c r="R1439" i="16"/>
  <c r="P1439" i="16"/>
  <c r="N1439" i="16"/>
  <c r="L1439" i="16"/>
  <c r="J1439" i="16"/>
  <c r="H1439" i="16"/>
  <c r="F1439" i="16"/>
  <c r="D1439" i="16"/>
  <c r="B1439" i="16"/>
  <c r="T1438" i="16"/>
  <c r="R1438" i="16"/>
  <c r="P1438" i="16"/>
  <c r="N1438" i="16"/>
  <c r="L1438" i="16"/>
  <c r="J1438" i="16"/>
  <c r="H1438" i="16"/>
  <c r="F1438" i="16"/>
  <c r="D1438" i="16"/>
  <c r="B1438" i="16"/>
  <c r="T1437" i="16"/>
  <c r="R1437" i="16"/>
  <c r="P1437" i="16"/>
  <c r="N1437" i="16"/>
  <c r="L1437" i="16"/>
  <c r="J1437" i="16"/>
  <c r="H1437" i="16"/>
  <c r="F1437" i="16"/>
  <c r="D1437" i="16"/>
  <c r="B1437" i="16"/>
  <c r="T1436" i="16"/>
  <c r="R1436" i="16"/>
  <c r="P1436" i="16"/>
  <c r="N1436" i="16"/>
  <c r="L1436" i="16"/>
  <c r="J1436" i="16"/>
  <c r="H1436" i="16"/>
  <c r="F1436" i="16"/>
  <c r="D1436" i="16"/>
  <c r="B1436" i="16"/>
  <c r="T1435" i="16"/>
  <c r="R1435" i="16"/>
  <c r="P1435" i="16"/>
  <c r="N1435" i="16"/>
  <c r="L1435" i="16"/>
  <c r="J1435" i="16"/>
  <c r="H1435" i="16"/>
  <c r="F1435" i="16"/>
  <c r="D1435" i="16"/>
  <c r="B1435" i="16"/>
  <c r="T1434" i="16"/>
  <c r="R1434" i="16"/>
  <c r="P1434" i="16"/>
  <c r="N1434" i="16"/>
  <c r="L1434" i="16"/>
  <c r="J1434" i="16"/>
  <c r="H1434" i="16"/>
  <c r="F1434" i="16"/>
  <c r="D1434" i="16"/>
  <c r="B1434" i="16"/>
  <c r="T1433" i="16"/>
  <c r="R1433" i="16"/>
  <c r="P1433" i="16"/>
  <c r="N1433" i="16"/>
  <c r="L1433" i="16"/>
  <c r="J1433" i="16"/>
  <c r="H1433" i="16"/>
  <c r="F1433" i="16"/>
  <c r="D1433" i="16"/>
  <c r="B1433" i="16"/>
  <c r="T1432" i="16"/>
  <c r="R1432" i="16"/>
  <c r="P1432" i="16"/>
  <c r="N1432" i="16"/>
  <c r="L1432" i="16"/>
  <c r="J1432" i="16"/>
  <c r="H1432" i="16"/>
  <c r="F1432" i="16"/>
  <c r="D1432" i="16"/>
  <c r="B1432" i="16"/>
  <c r="T1431" i="16"/>
  <c r="R1431" i="16"/>
  <c r="P1431" i="16"/>
  <c r="N1431" i="16"/>
  <c r="L1431" i="16"/>
  <c r="J1431" i="16"/>
  <c r="H1431" i="16"/>
  <c r="F1431" i="16"/>
  <c r="D1431" i="16"/>
  <c r="B1431" i="16"/>
  <c r="T1430" i="16"/>
  <c r="R1430" i="16"/>
  <c r="P1430" i="16"/>
  <c r="N1430" i="16"/>
  <c r="L1430" i="16"/>
  <c r="J1430" i="16"/>
  <c r="H1430" i="16"/>
  <c r="F1430" i="16"/>
  <c r="D1430" i="16"/>
  <c r="B1430" i="16"/>
  <c r="T1429" i="16"/>
  <c r="R1429" i="16"/>
  <c r="P1429" i="16"/>
  <c r="N1429" i="16"/>
  <c r="L1429" i="16"/>
  <c r="J1429" i="16"/>
  <c r="H1429" i="16"/>
  <c r="F1429" i="16"/>
  <c r="D1429" i="16"/>
  <c r="B1429" i="16"/>
  <c r="T1428" i="16"/>
  <c r="R1428" i="16"/>
  <c r="P1428" i="16"/>
  <c r="N1428" i="16"/>
  <c r="L1428" i="16"/>
  <c r="J1428" i="16"/>
  <c r="H1428" i="16"/>
  <c r="F1428" i="16"/>
  <c r="D1428" i="16"/>
  <c r="B1428" i="16"/>
  <c r="T1427" i="16"/>
  <c r="R1427" i="16"/>
  <c r="P1427" i="16"/>
  <c r="N1427" i="16"/>
  <c r="L1427" i="16"/>
  <c r="J1427" i="16"/>
  <c r="H1427" i="16"/>
  <c r="F1427" i="16"/>
  <c r="D1427" i="16"/>
  <c r="B1427" i="16"/>
  <c r="T1426" i="16"/>
  <c r="R1426" i="16"/>
  <c r="P1426" i="16"/>
  <c r="N1426" i="16"/>
  <c r="L1426" i="16"/>
  <c r="J1426" i="16"/>
  <c r="H1426" i="16"/>
  <c r="F1426" i="16"/>
  <c r="D1426" i="16"/>
  <c r="B1426" i="16"/>
  <c r="T1425" i="16"/>
  <c r="R1425" i="16"/>
  <c r="P1425" i="16"/>
  <c r="N1425" i="16"/>
  <c r="L1425" i="16"/>
  <c r="J1425" i="16"/>
  <c r="H1425" i="16"/>
  <c r="F1425" i="16"/>
  <c r="D1425" i="16"/>
  <c r="B1425" i="16"/>
  <c r="T1424" i="16"/>
  <c r="R1424" i="16"/>
  <c r="P1424" i="16"/>
  <c r="N1424" i="16"/>
  <c r="L1424" i="16"/>
  <c r="J1424" i="16"/>
  <c r="H1424" i="16"/>
  <c r="F1424" i="16"/>
  <c r="D1424" i="16"/>
  <c r="B1424" i="16"/>
  <c r="T1423" i="16"/>
  <c r="R1423" i="16"/>
  <c r="P1423" i="16"/>
  <c r="N1423" i="16"/>
  <c r="L1423" i="16"/>
  <c r="J1423" i="16"/>
  <c r="H1423" i="16"/>
  <c r="F1423" i="16"/>
  <c r="D1423" i="16"/>
  <c r="B1423" i="16"/>
  <c r="T1422" i="16"/>
  <c r="R1422" i="16"/>
  <c r="P1422" i="16"/>
  <c r="N1422" i="16"/>
  <c r="L1422" i="16"/>
  <c r="J1422" i="16"/>
  <c r="H1422" i="16"/>
  <c r="F1422" i="16"/>
  <c r="D1422" i="16"/>
  <c r="B1422" i="16"/>
  <c r="T1421" i="16"/>
  <c r="R1421" i="16"/>
  <c r="P1421" i="16"/>
  <c r="N1421" i="16"/>
  <c r="L1421" i="16"/>
  <c r="J1421" i="16"/>
  <c r="H1421" i="16"/>
  <c r="F1421" i="16"/>
  <c r="D1421" i="16"/>
  <c r="B1421" i="16"/>
  <c r="T1420" i="16"/>
  <c r="R1420" i="16"/>
  <c r="P1420" i="16"/>
  <c r="N1420" i="16"/>
  <c r="L1420" i="16"/>
  <c r="J1420" i="16"/>
  <c r="H1420" i="16"/>
  <c r="F1420" i="16"/>
  <c r="D1420" i="16"/>
  <c r="B1420" i="16"/>
  <c r="T1419" i="16"/>
  <c r="R1419" i="16"/>
  <c r="P1419" i="16"/>
  <c r="N1419" i="16"/>
  <c r="L1419" i="16"/>
  <c r="J1419" i="16"/>
  <c r="H1419" i="16"/>
  <c r="F1419" i="16"/>
  <c r="D1419" i="16"/>
  <c r="B1419" i="16"/>
  <c r="T1418" i="16"/>
  <c r="R1418" i="16"/>
  <c r="P1418" i="16"/>
  <c r="N1418" i="16"/>
  <c r="L1418" i="16"/>
  <c r="J1418" i="16"/>
  <c r="H1418" i="16"/>
  <c r="F1418" i="16"/>
  <c r="D1418" i="16"/>
  <c r="B1418" i="16"/>
  <c r="T1417" i="16"/>
  <c r="R1417" i="16"/>
  <c r="P1417" i="16"/>
  <c r="N1417" i="16"/>
  <c r="L1417" i="16"/>
  <c r="J1417" i="16"/>
  <c r="H1417" i="16"/>
  <c r="F1417" i="16"/>
  <c r="D1417" i="16"/>
  <c r="B1417" i="16"/>
  <c r="T1416" i="16"/>
  <c r="R1416" i="16"/>
  <c r="P1416" i="16"/>
  <c r="N1416" i="16"/>
  <c r="L1416" i="16"/>
  <c r="J1416" i="16"/>
  <c r="H1416" i="16"/>
  <c r="F1416" i="16"/>
  <c r="D1416" i="16"/>
  <c r="B1416" i="16"/>
  <c r="T1415" i="16"/>
  <c r="R1415" i="16"/>
  <c r="P1415" i="16"/>
  <c r="N1415" i="16"/>
  <c r="L1415" i="16"/>
  <c r="J1415" i="16"/>
  <c r="H1415" i="16"/>
  <c r="F1415" i="16"/>
  <c r="D1415" i="16"/>
  <c r="B1415" i="16"/>
  <c r="T1414" i="16"/>
  <c r="R1414" i="16"/>
  <c r="P1414" i="16"/>
  <c r="N1414" i="16"/>
  <c r="L1414" i="16"/>
  <c r="J1414" i="16"/>
  <c r="H1414" i="16"/>
  <c r="F1414" i="16"/>
  <c r="D1414" i="16"/>
  <c r="B1414" i="16"/>
  <c r="T1413" i="16"/>
  <c r="R1413" i="16"/>
  <c r="P1413" i="16"/>
  <c r="N1413" i="16"/>
  <c r="L1413" i="16"/>
  <c r="J1413" i="16"/>
  <c r="H1413" i="16"/>
  <c r="F1413" i="16"/>
  <c r="D1413" i="16"/>
  <c r="B1413" i="16"/>
  <c r="T1412" i="16"/>
  <c r="R1412" i="16"/>
  <c r="P1412" i="16"/>
  <c r="N1412" i="16"/>
  <c r="L1412" i="16"/>
  <c r="J1412" i="16"/>
  <c r="H1412" i="16"/>
  <c r="F1412" i="16"/>
  <c r="D1412" i="16"/>
  <c r="B1412" i="16"/>
  <c r="T1411" i="16"/>
  <c r="R1411" i="16"/>
  <c r="P1411" i="16"/>
  <c r="N1411" i="16"/>
  <c r="L1411" i="16"/>
  <c r="J1411" i="16"/>
  <c r="H1411" i="16"/>
  <c r="F1411" i="16"/>
  <c r="D1411" i="16"/>
  <c r="B1411" i="16"/>
  <c r="T1410" i="16"/>
  <c r="R1410" i="16"/>
  <c r="P1410" i="16"/>
  <c r="N1410" i="16"/>
  <c r="L1410" i="16"/>
  <c r="J1410" i="16"/>
  <c r="H1410" i="16"/>
  <c r="F1410" i="16"/>
  <c r="D1410" i="16"/>
  <c r="B1410" i="16"/>
  <c r="T1409" i="16"/>
  <c r="R1409" i="16"/>
  <c r="P1409" i="16"/>
  <c r="N1409" i="16"/>
  <c r="L1409" i="16"/>
  <c r="J1409" i="16"/>
  <c r="H1409" i="16"/>
  <c r="F1409" i="16"/>
  <c r="D1409" i="16"/>
  <c r="B1409" i="16"/>
  <c r="T1408" i="16"/>
  <c r="R1408" i="16"/>
  <c r="P1408" i="16"/>
  <c r="N1408" i="16"/>
  <c r="L1408" i="16"/>
  <c r="J1408" i="16"/>
  <c r="H1408" i="16"/>
  <c r="F1408" i="16"/>
  <c r="D1408" i="16"/>
  <c r="B1408" i="16"/>
  <c r="T1407" i="16"/>
  <c r="R1407" i="16"/>
  <c r="P1407" i="16"/>
  <c r="N1407" i="16"/>
  <c r="L1407" i="16"/>
  <c r="J1407" i="16"/>
  <c r="H1407" i="16"/>
  <c r="F1407" i="16"/>
  <c r="D1407" i="16"/>
  <c r="B1407" i="16"/>
  <c r="T1406" i="16"/>
  <c r="R1406" i="16"/>
  <c r="P1406" i="16"/>
  <c r="N1406" i="16"/>
  <c r="L1406" i="16"/>
  <c r="J1406" i="16"/>
  <c r="H1406" i="16"/>
  <c r="F1406" i="16"/>
  <c r="D1406" i="16"/>
  <c r="B1406" i="16"/>
  <c r="T1405" i="16"/>
  <c r="R1405" i="16"/>
  <c r="P1405" i="16"/>
  <c r="N1405" i="16"/>
  <c r="L1405" i="16"/>
  <c r="J1405" i="16"/>
  <c r="H1405" i="16"/>
  <c r="F1405" i="16"/>
  <c r="D1405" i="16"/>
  <c r="B1405" i="16"/>
  <c r="T1404" i="16"/>
  <c r="R1404" i="16"/>
  <c r="P1404" i="16"/>
  <c r="N1404" i="16"/>
  <c r="L1404" i="16"/>
  <c r="J1404" i="16"/>
  <c r="H1404" i="16"/>
  <c r="F1404" i="16"/>
  <c r="D1404" i="16"/>
  <c r="B1404" i="16"/>
  <c r="T1403" i="16"/>
  <c r="R1403" i="16"/>
  <c r="P1403" i="16"/>
  <c r="N1403" i="16"/>
  <c r="L1403" i="16"/>
  <c r="J1403" i="16"/>
  <c r="H1403" i="16"/>
  <c r="F1403" i="16"/>
  <c r="D1403" i="16"/>
  <c r="B1403" i="16"/>
  <c r="T1402" i="16"/>
  <c r="R1402" i="16"/>
  <c r="P1402" i="16"/>
  <c r="N1402" i="16"/>
  <c r="L1402" i="16"/>
  <c r="J1402" i="16"/>
  <c r="H1402" i="16"/>
  <c r="F1402" i="16"/>
  <c r="D1402" i="16"/>
  <c r="B1402" i="16"/>
  <c r="T1401" i="16"/>
  <c r="R1401" i="16"/>
  <c r="P1401" i="16"/>
  <c r="N1401" i="16"/>
  <c r="L1401" i="16"/>
  <c r="J1401" i="16"/>
  <c r="H1401" i="16"/>
  <c r="F1401" i="16"/>
  <c r="D1401" i="16"/>
  <c r="B1401" i="16"/>
  <c r="T1400" i="16"/>
  <c r="R1400" i="16"/>
  <c r="P1400" i="16"/>
  <c r="N1400" i="16"/>
  <c r="L1400" i="16"/>
  <c r="J1400" i="16"/>
  <c r="H1400" i="16"/>
  <c r="F1400" i="16"/>
  <c r="D1400" i="16"/>
  <c r="B1400" i="16"/>
  <c r="T1399" i="16"/>
  <c r="R1399" i="16"/>
  <c r="P1399" i="16"/>
  <c r="N1399" i="16"/>
  <c r="L1399" i="16"/>
  <c r="J1399" i="16"/>
  <c r="H1399" i="16"/>
  <c r="F1399" i="16"/>
  <c r="D1399" i="16"/>
  <c r="B1399" i="16"/>
  <c r="T1398" i="16"/>
  <c r="R1398" i="16"/>
  <c r="P1398" i="16"/>
  <c r="N1398" i="16"/>
  <c r="L1398" i="16"/>
  <c r="J1398" i="16"/>
  <c r="H1398" i="16"/>
  <c r="F1398" i="16"/>
  <c r="D1398" i="16"/>
  <c r="B1398" i="16"/>
  <c r="T1397" i="16"/>
  <c r="R1397" i="16"/>
  <c r="P1397" i="16"/>
  <c r="N1397" i="16"/>
  <c r="L1397" i="16"/>
  <c r="J1397" i="16"/>
  <c r="H1397" i="16"/>
  <c r="F1397" i="16"/>
  <c r="D1397" i="16"/>
  <c r="B1397" i="16"/>
  <c r="T1396" i="16"/>
  <c r="R1396" i="16"/>
  <c r="P1396" i="16"/>
  <c r="N1396" i="16"/>
  <c r="L1396" i="16"/>
  <c r="J1396" i="16"/>
  <c r="H1396" i="16"/>
  <c r="F1396" i="16"/>
  <c r="D1396" i="16"/>
  <c r="B1396" i="16"/>
  <c r="T1395" i="16"/>
  <c r="R1395" i="16"/>
  <c r="P1395" i="16"/>
  <c r="N1395" i="16"/>
  <c r="L1395" i="16"/>
  <c r="J1395" i="16"/>
  <c r="H1395" i="16"/>
  <c r="F1395" i="16"/>
  <c r="D1395" i="16"/>
  <c r="B1395" i="16"/>
  <c r="T1394" i="16"/>
  <c r="R1394" i="16"/>
  <c r="P1394" i="16"/>
  <c r="N1394" i="16"/>
  <c r="L1394" i="16"/>
  <c r="J1394" i="16"/>
  <c r="H1394" i="16"/>
  <c r="F1394" i="16"/>
  <c r="D1394" i="16"/>
  <c r="B1394" i="16"/>
  <c r="T1393" i="16"/>
  <c r="R1393" i="16"/>
  <c r="P1393" i="16"/>
  <c r="N1393" i="16"/>
  <c r="L1393" i="16"/>
  <c r="J1393" i="16"/>
  <c r="H1393" i="16"/>
  <c r="F1393" i="16"/>
  <c r="D1393" i="16"/>
  <c r="B1393" i="16"/>
  <c r="T1392" i="16"/>
  <c r="R1392" i="16"/>
  <c r="P1392" i="16"/>
  <c r="N1392" i="16"/>
  <c r="L1392" i="16"/>
  <c r="J1392" i="16"/>
  <c r="H1392" i="16"/>
  <c r="F1392" i="16"/>
  <c r="D1392" i="16"/>
  <c r="B1392" i="16"/>
  <c r="T1391" i="16"/>
  <c r="R1391" i="16"/>
  <c r="P1391" i="16"/>
  <c r="N1391" i="16"/>
  <c r="L1391" i="16"/>
  <c r="J1391" i="16"/>
  <c r="H1391" i="16"/>
  <c r="F1391" i="16"/>
  <c r="D1391" i="16"/>
  <c r="B1391" i="16"/>
  <c r="T1390" i="16"/>
  <c r="R1390" i="16"/>
  <c r="P1390" i="16"/>
  <c r="N1390" i="16"/>
  <c r="L1390" i="16"/>
  <c r="J1390" i="16"/>
  <c r="H1390" i="16"/>
  <c r="F1390" i="16"/>
  <c r="D1390" i="16"/>
  <c r="B1390" i="16"/>
  <c r="T1389" i="16"/>
  <c r="R1389" i="16"/>
  <c r="P1389" i="16"/>
  <c r="N1389" i="16"/>
  <c r="L1389" i="16"/>
  <c r="J1389" i="16"/>
  <c r="H1389" i="16"/>
  <c r="F1389" i="16"/>
  <c r="D1389" i="16"/>
  <c r="B1389" i="16"/>
  <c r="T1388" i="16"/>
  <c r="R1388" i="16"/>
  <c r="P1388" i="16"/>
  <c r="N1388" i="16"/>
  <c r="L1388" i="16"/>
  <c r="J1388" i="16"/>
  <c r="H1388" i="16"/>
  <c r="F1388" i="16"/>
  <c r="D1388" i="16"/>
  <c r="B1388" i="16"/>
  <c r="T1387" i="16"/>
  <c r="R1387" i="16"/>
  <c r="P1387" i="16"/>
  <c r="N1387" i="16"/>
  <c r="L1387" i="16"/>
  <c r="J1387" i="16"/>
  <c r="H1387" i="16"/>
  <c r="F1387" i="16"/>
  <c r="D1387" i="16"/>
  <c r="B1387" i="16"/>
  <c r="T1386" i="16"/>
  <c r="R1386" i="16"/>
  <c r="P1386" i="16"/>
  <c r="N1386" i="16"/>
  <c r="L1386" i="16"/>
  <c r="J1386" i="16"/>
  <c r="H1386" i="16"/>
  <c r="F1386" i="16"/>
  <c r="D1386" i="16"/>
  <c r="B1386" i="16"/>
  <c r="T1385" i="16"/>
  <c r="R1385" i="16"/>
  <c r="P1385" i="16"/>
  <c r="N1385" i="16"/>
  <c r="L1385" i="16"/>
  <c r="J1385" i="16"/>
  <c r="H1385" i="16"/>
  <c r="F1385" i="16"/>
  <c r="D1385" i="16"/>
  <c r="B1385" i="16"/>
  <c r="T1384" i="16"/>
  <c r="R1384" i="16"/>
  <c r="P1384" i="16"/>
  <c r="N1384" i="16"/>
  <c r="L1384" i="16"/>
  <c r="J1384" i="16"/>
  <c r="H1384" i="16"/>
  <c r="F1384" i="16"/>
  <c r="D1384" i="16"/>
  <c r="B1384" i="16"/>
  <c r="T1383" i="16"/>
  <c r="R1383" i="16"/>
  <c r="P1383" i="16"/>
  <c r="N1383" i="16"/>
  <c r="L1383" i="16"/>
  <c r="J1383" i="16"/>
  <c r="H1383" i="16"/>
  <c r="F1383" i="16"/>
  <c r="D1383" i="16"/>
  <c r="B1383" i="16"/>
  <c r="T1382" i="16"/>
  <c r="R1382" i="16"/>
  <c r="P1382" i="16"/>
  <c r="N1382" i="16"/>
  <c r="L1382" i="16"/>
  <c r="J1382" i="16"/>
  <c r="H1382" i="16"/>
  <c r="F1382" i="16"/>
  <c r="D1382" i="16"/>
  <c r="B1382" i="16"/>
  <c r="T1381" i="16"/>
  <c r="R1381" i="16"/>
  <c r="P1381" i="16"/>
  <c r="N1381" i="16"/>
  <c r="L1381" i="16"/>
  <c r="J1381" i="16"/>
  <c r="H1381" i="16"/>
  <c r="F1381" i="16"/>
  <c r="D1381" i="16"/>
  <c r="B1381" i="16"/>
  <c r="T1380" i="16"/>
  <c r="R1380" i="16"/>
  <c r="P1380" i="16"/>
  <c r="N1380" i="16"/>
  <c r="L1380" i="16"/>
  <c r="J1380" i="16"/>
  <c r="H1380" i="16"/>
  <c r="F1380" i="16"/>
  <c r="D1380" i="16"/>
  <c r="B1380" i="16"/>
  <c r="T1379" i="16"/>
  <c r="R1379" i="16"/>
  <c r="P1379" i="16"/>
  <c r="N1379" i="16"/>
  <c r="L1379" i="16"/>
  <c r="J1379" i="16"/>
  <c r="H1379" i="16"/>
  <c r="F1379" i="16"/>
  <c r="D1379" i="16"/>
  <c r="B1379" i="16"/>
  <c r="T1378" i="16"/>
  <c r="R1378" i="16"/>
  <c r="P1378" i="16"/>
  <c r="N1378" i="16"/>
  <c r="L1378" i="16"/>
  <c r="J1378" i="16"/>
  <c r="H1378" i="16"/>
  <c r="F1378" i="16"/>
  <c r="D1378" i="16"/>
  <c r="B1378" i="16"/>
  <c r="T1377" i="16"/>
  <c r="R1377" i="16"/>
  <c r="P1377" i="16"/>
  <c r="N1377" i="16"/>
  <c r="L1377" i="16"/>
  <c r="J1377" i="16"/>
  <c r="H1377" i="16"/>
  <c r="F1377" i="16"/>
  <c r="D1377" i="16"/>
  <c r="B1377" i="16"/>
  <c r="T1376" i="16"/>
  <c r="R1376" i="16"/>
  <c r="P1376" i="16"/>
  <c r="N1376" i="16"/>
  <c r="L1376" i="16"/>
  <c r="J1376" i="16"/>
  <c r="H1376" i="16"/>
  <c r="F1376" i="16"/>
  <c r="D1376" i="16"/>
  <c r="B1376" i="16"/>
  <c r="T1375" i="16"/>
  <c r="R1375" i="16"/>
  <c r="P1375" i="16"/>
  <c r="N1375" i="16"/>
  <c r="L1375" i="16"/>
  <c r="J1375" i="16"/>
  <c r="H1375" i="16"/>
  <c r="F1375" i="16"/>
  <c r="D1375" i="16"/>
  <c r="B1375" i="16"/>
  <c r="T1374" i="16"/>
  <c r="R1374" i="16"/>
  <c r="P1374" i="16"/>
  <c r="N1374" i="16"/>
  <c r="L1374" i="16"/>
  <c r="J1374" i="16"/>
  <c r="H1374" i="16"/>
  <c r="F1374" i="16"/>
  <c r="D1374" i="16"/>
  <c r="B1374" i="16"/>
  <c r="T1373" i="16"/>
  <c r="R1373" i="16"/>
  <c r="P1373" i="16"/>
  <c r="N1373" i="16"/>
  <c r="L1373" i="16"/>
  <c r="J1373" i="16"/>
  <c r="H1373" i="16"/>
  <c r="F1373" i="16"/>
  <c r="D1373" i="16"/>
  <c r="B1373" i="16"/>
  <c r="T1372" i="16"/>
  <c r="R1372" i="16"/>
  <c r="P1372" i="16"/>
  <c r="N1372" i="16"/>
  <c r="L1372" i="16"/>
  <c r="J1372" i="16"/>
  <c r="H1372" i="16"/>
  <c r="F1372" i="16"/>
  <c r="D1372" i="16"/>
  <c r="B1372" i="16"/>
  <c r="T1371" i="16"/>
  <c r="R1371" i="16"/>
  <c r="P1371" i="16"/>
  <c r="N1371" i="16"/>
  <c r="L1371" i="16"/>
  <c r="J1371" i="16"/>
  <c r="H1371" i="16"/>
  <c r="F1371" i="16"/>
  <c r="D1371" i="16"/>
  <c r="B1371" i="16"/>
  <c r="T1370" i="16"/>
  <c r="R1370" i="16"/>
  <c r="P1370" i="16"/>
  <c r="N1370" i="16"/>
  <c r="L1370" i="16"/>
  <c r="J1370" i="16"/>
  <c r="H1370" i="16"/>
  <c r="F1370" i="16"/>
  <c r="D1370" i="16"/>
  <c r="B1370" i="16"/>
  <c r="T1369" i="16"/>
  <c r="R1369" i="16"/>
  <c r="P1369" i="16"/>
  <c r="N1369" i="16"/>
  <c r="L1369" i="16"/>
  <c r="J1369" i="16"/>
  <c r="H1369" i="16"/>
  <c r="F1369" i="16"/>
  <c r="D1369" i="16"/>
  <c r="B1369" i="16"/>
  <c r="T1368" i="16"/>
  <c r="R1368" i="16"/>
  <c r="P1368" i="16"/>
  <c r="N1368" i="16"/>
  <c r="L1368" i="16"/>
  <c r="J1368" i="16"/>
  <c r="H1368" i="16"/>
  <c r="F1368" i="16"/>
  <c r="D1368" i="16"/>
  <c r="B1368" i="16"/>
  <c r="T1367" i="16"/>
  <c r="R1367" i="16"/>
  <c r="P1367" i="16"/>
  <c r="N1367" i="16"/>
  <c r="L1367" i="16"/>
  <c r="J1367" i="16"/>
  <c r="H1367" i="16"/>
  <c r="F1367" i="16"/>
  <c r="D1367" i="16"/>
  <c r="B1367" i="16"/>
  <c r="T1366" i="16"/>
  <c r="R1366" i="16"/>
  <c r="P1366" i="16"/>
  <c r="N1366" i="16"/>
  <c r="L1366" i="16"/>
  <c r="J1366" i="16"/>
  <c r="H1366" i="16"/>
  <c r="F1366" i="16"/>
  <c r="D1366" i="16"/>
  <c r="B1366" i="16"/>
  <c r="T1365" i="16"/>
  <c r="R1365" i="16"/>
  <c r="P1365" i="16"/>
  <c r="N1365" i="16"/>
  <c r="L1365" i="16"/>
  <c r="J1365" i="16"/>
  <c r="H1365" i="16"/>
  <c r="F1365" i="16"/>
  <c r="D1365" i="16"/>
  <c r="B1365" i="16"/>
  <c r="T1364" i="16"/>
  <c r="R1364" i="16"/>
  <c r="P1364" i="16"/>
  <c r="N1364" i="16"/>
  <c r="L1364" i="16"/>
  <c r="J1364" i="16"/>
  <c r="H1364" i="16"/>
  <c r="F1364" i="16"/>
  <c r="D1364" i="16"/>
  <c r="B1364" i="16"/>
  <c r="T1363" i="16"/>
  <c r="R1363" i="16"/>
  <c r="P1363" i="16"/>
  <c r="N1363" i="16"/>
  <c r="L1363" i="16"/>
  <c r="J1363" i="16"/>
  <c r="H1363" i="16"/>
  <c r="F1363" i="16"/>
  <c r="D1363" i="16"/>
  <c r="B1363" i="16"/>
  <c r="T1362" i="16"/>
  <c r="R1362" i="16"/>
  <c r="P1362" i="16"/>
  <c r="N1362" i="16"/>
  <c r="L1362" i="16"/>
  <c r="J1362" i="16"/>
  <c r="H1362" i="16"/>
  <c r="F1362" i="16"/>
  <c r="D1362" i="16"/>
  <c r="B1362" i="16"/>
  <c r="T1361" i="16"/>
  <c r="R1361" i="16"/>
  <c r="P1361" i="16"/>
  <c r="N1361" i="16"/>
  <c r="L1361" i="16"/>
  <c r="J1361" i="16"/>
  <c r="H1361" i="16"/>
  <c r="F1361" i="16"/>
  <c r="D1361" i="16"/>
  <c r="B1361" i="16"/>
  <c r="T1360" i="16"/>
  <c r="R1360" i="16"/>
  <c r="P1360" i="16"/>
  <c r="N1360" i="16"/>
  <c r="L1360" i="16"/>
  <c r="J1360" i="16"/>
  <c r="H1360" i="16"/>
  <c r="F1360" i="16"/>
  <c r="D1360" i="16"/>
  <c r="B1360" i="16"/>
  <c r="T1359" i="16"/>
  <c r="R1359" i="16"/>
  <c r="P1359" i="16"/>
  <c r="N1359" i="16"/>
  <c r="L1359" i="16"/>
  <c r="J1359" i="16"/>
  <c r="H1359" i="16"/>
  <c r="F1359" i="16"/>
  <c r="D1359" i="16"/>
  <c r="B1359" i="16"/>
  <c r="T1358" i="16"/>
  <c r="R1358" i="16"/>
  <c r="P1358" i="16"/>
  <c r="N1358" i="16"/>
  <c r="L1358" i="16"/>
  <c r="J1358" i="16"/>
  <c r="H1358" i="16"/>
  <c r="F1358" i="16"/>
  <c r="D1358" i="16"/>
  <c r="B1358" i="16"/>
  <c r="T1357" i="16"/>
  <c r="R1357" i="16"/>
  <c r="P1357" i="16"/>
  <c r="N1357" i="16"/>
  <c r="L1357" i="16"/>
  <c r="J1357" i="16"/>
  <c r="H1357" i="16"/>
  <c r="F1357" i="16"/>
  <c r="D1357" i="16"/>
  <c r="B1357" i="16"/>
  <c r="T1356" i="16"/>
  <c r="R1356" i="16"/>
  <c r="P1356" i="16"/>
  <c r="N1356" i="16"/>
  <c r="L1356" i="16"/>
  <c r="J1356" i="16"/>
  <c r="H1356" i="16"/>
  <c r="F1356" i="16"/>
  <c r="D1356" i="16"/>
  <c r="B1356" i="16"/>
  <c r="T1355" i="16"/>
  <c r="R1355" i="16"/>
  <c r="P1355" i="16"/>
  <c r="N1355" i="16"/>
  <c r="L1355" i="16"/>
  <c r="J1355" i="16"/>
  <c r="H1355" i="16"/>
  <c r="F1355" i="16"/>
  <c r="D1355" i="16"/>
  <c r="B1355" i="16"/>
  <c r="T1354" i="16"/>
  <c r="R1354" i="16"/>
  <c r="P1354" i="16"/>
  <c r="N1354" i="16"/>
  <c r="L1354" i="16"/>
  <c r="J1354" i="16"/>
  <c r="H1354" i="16"/>
  <c r="F1354" i="16"/>
  <c r="D1354" i="16"/>
  <c r="B1354" i="16"/>
  <c r="T1353" i="16"/>
  <c r="R1353" i="16"/>
  <c r="P1353" i="16"/>
  <c r="N1353" i="16"/>
  <c r="L1353" i="16"/>
  <c r="J1353" i="16"/>
  <c r="H1353" i="16"/>
  <c r="F1353" i="16"/>
  <c r="D1353" i="16"/>
  <c r="B1353" i="16"/>
  <c r="T1352" i="16"/>
  <c r="R1352" i="16"/>
  <c r="P1352" i="16"/>
  <c r="N1352" i="16"/>
  <c r="L1352" i="16"/>
  <c r="J1352" i="16"/>
  <c r="H1352" i="16"/>
  <c r="F1352" i="16"/>
  <c r="D1352" i="16"/>
  <c r="B1352" i="16"/>
  <c r="T1351" i="16"/>
  <c r="R1351" i="16"/>
  <c r="P1351" i="16"/>
  <c r="N1351" i="16"/>
  <c r="L1351" i="16"/>
  <c r="J1351" i="16"/>
  <c r="H1351" i="16"/>
  <c r="F1351" i="16"/>
  <c r="D1351" i="16"/>
  <c r="B1351" i="16"/>
  <c r="T1350" i="16"/>
  <c r="R1350" i="16"/>
  <c r="P1350" i="16"/>
  <c r="N1350" i="16"/>
  <c r="L1350" i="16"/>
  <c r="J1350" i="16"/>
  <c r="H1350" i="16"/>
  <c r="F1350" i="16"/>
  <c r="D1350" i="16"/>
  <c r="B1350" i="16"/>
  <c r="T1349" i="16"/>
  <c r="R1349" i="16"/>
  <c r="P1349" i="16"/>
  <c r="N1349" i="16"/>
  <c r="L1349" i="16"/>
  <c r="J1349" i="16"/>
  <c r="H1349" i="16"/>
  <c r="F1349" i="16"/>
  <c r="D1349" i="16"/>
  <c r="B1349" i="16"/>
  <c r="T1348" i="16"/>
  <c r="R1348" i="16"/>
  <c r="P1348" i="16"/>
  <c r="N1348" i="16"/>
  <c r="L1348" i="16"/>
  <c r="J1348" i="16"/>
  <c r="H1348" i="16"/>
  <c r="F1348" i="16"/>
  <c r="D1348" i="16"/>
  <c r="B1348" i="16"/>
  <c r="T1347" i="16"/>
  <c r="R1347" i="16"/>
  <c r="P1347" i="16"/>
  <c r="N1347" i="16"/>
  <c r="L1347" i="16"/>
  <c r="J1347" i="16"/>
  <c r="H1347" i="16"/>
  <c r="F1347" i="16"/>
  <c r="D1347" i="16"/>
  <c r="B1347" i="16"/>
  <c r="T1346" i="16"/>
  <c r="R1346" i="16"/>
  <c r="P1346" i="16"/>
  <c r="N1346" i="16"/>
  <c r="L1346" i="16"/>
  <c r="J1346" i="16"/>
  <c r="H1346" i="16"/>
  <c r="F1346" i="16"/>
  <c r="D1346" i="16"/>
  <c r="B1346" i="16"/>
  <c r="T1345" i="16"/>
  <c r="R1345" i="16"/>
  <c r="P1345" i="16"/>
  <c r="N1345" i="16"/>
  <c r="L1345" i="16"/>
  <c r="J1345" i="16"/>
  <c r="H1345" i="16"/>
  <c r="F1345" i="16"/>
  <c r="D1345" i="16"/>
  <c r="B1345" i="16"/>
  <c r="T1344" i="16"/>
  <c r="R1344" i="16"/>
  <c r="P1344" i="16"/>
  <c r="N1344" i="16"/>
  <c r="L1344" i="16"/>
  <c r="J1344" i="16"/>
  <c r="H1344" i="16"/>
  <c r="F1344" i="16"/>
  <c r="D1344" i="16"/>
  <c r="B1344" i="16"/>
  <c r="T1343" i="16"/>
  <c r="R1343" i="16"/>
  <c r="P1343" i="16"/>
  <c r="N1343" i="16"/>
  <c r="L1343" i="16"/>
  <c r="J1343" i="16"/>
  <c r="H1343" i="16"/>
  <c r="F1343" i="16"/>
  <c r="D1343" i="16"/>
  <c r="B1343" i="16"/>
  <c r="T1342" i="16"/>
  <c r="R1342" i="16"/>
  <c r="P1342" i="16"/>
  <c r="N1342" i="16"/>
  <c r="L1342" i="16"/>
  <c r="J1342" i="16"/>
  <c r="H1342" i="16"/>
  <c r="F1342" i="16"/>
  <c r="D1342" i="16"/>
  <c r="B1342" i="16"/>
  <c r="T1341" i="16"/>
  <c r="R1341" i="16"/>
  <c r="P1341" i="16"/>
  <c r="N1341" i="16"/>
  <c r="L1341" i="16"/>
  <c r="J1341" i="16"/>
  <c r="H1341" i="16"/>
  <c r="F1341" i="16"/>
  <c r="D1341" i="16"/>
  <c r="B1341" i="16"/>
  <c r="T1340" i="16"/>
  <c r="R1340" i="16"/>
  <c r="P1340" i="16"/>
  <c r="N1340" i="16"/>
  <c r="L1340" i="16"/>
  <c r="J1340" i="16"/>
  <c r="H1340" i="16"/>
  <c r="F1340" i="16"/>
  <c r="D1340" i="16"/>
  <c r="B1340" i="16"/>
  <c r="T1339" i="16"/>
  <c r="R1339" i="16"/>
  <c r="P1339" i="16"/>
  <c r="N1339" i="16"/>
  <c r="L1339" i="16"/>
  <c r="J1339" i="16"/>
  <c r="H1339" i="16"/>
  <c r="F1339" i="16"/>
  <c r="D1339" i="16"/>
  <c r="B1339" i="16"/>
  <c r="T1338" i="16"/>
  <c r="R1338" i="16"/>
  <c r="P1338" i="16"/>
  <c r="N1338" i="16"/>
  <c r="L1338" i="16"/>
  <c r="J1338" i="16"/>
  <c r="H1338" i="16"/>
  <c r="F1338" i="16"/>
  <c r="D1338" i="16"/>
  <c r="B1338" i="16"/>
  <c r="T1337" i="16"/>
  <c r="R1337" i="16"/>
  <c r="P1337" i="16"/>
  <c r="N1337" i="16"/>
  <c r="L1337" i="16"/>
  <c r="J1337" i="16"/>
  <c r="H1337" i="16"/>
  <c r="F1337" i="16"/>
  <c r="D1337" i="16"/>
  <c r="B1337" i="16"/>
  <c r="T1336" i="16"/>
  <c r="R1336" i="16"/>
  <c r="P1336" i="16"/>
  <c r="N1336" i="16"/>
  <c r="L1336" i="16"/>
  <c r="J1336" i="16"/>
  <c r="H1336" i="16"/>
  <c r="F1336" i="16"/>
  <c r="D1336" i="16"/>
  <c r="B1336" i="16"/>
  <c r="T1335" i="16"/>
  <c r="R1335" i="16"/>
  <c r="P1335" i="16"/>
  <c r="N1335" i="16"/>
  <c r="L1335" i="16"/>
  <c r="J1335" i="16"/>
  <c r="H1335" i="16"/>
  <c r="F1335" i="16"/>
  <c r="D1335" i="16"/>
  <c r="B1335" i="16"/>
  <c r="T1334" i="16"/>
  <c r="R1334" i="16"/>
  <c r="P1334" i="16"/>
  <c r="N1334" i="16"/>
  <c r="L1334" i="16"/>
  <c r="J1334" i="16"/>
  <c r="H1334" i="16"/>
  <c r="F1334" i="16"/>
  <c r="D1334" i="16"/>
  <c r="B1334" i="16"/>
  <c r="T1333" i="16"/>
  <c r="R1333" i="16"/>
  <c r="P1333" i="16"/>
  <c r="N1333" i="16"/>
  <c r="L1333" i="16"/>
  <c r="J1333" i="16"/>
  <c r="H1333" i="16"/>
  <c r="F1333" i="16"/>
  <c r="D1333" i="16"/>
  <c r="B1333" i="16"/>
  <c r="T1332" i="16"/>
  <c r="R1332" i="16"/>
  <c r="P1332" i="16"/>
  <c r="N1332" i="16"/>
  <c r="L1332" i="16"/>
  <c r="J1332" i="16"/>
  <c r="H1332" i="16"/>
  <c r="F1332" i="16"/>
  <c r="D1332" i="16"/>
  <c r="B1332" i="16"/>
  <c r="T1331" i="16"/>
  <c r="R1331" i="16"/>
  <c r="P1331" i="16"/>
  <c r="N1331" i="16"/>
  <c r="L1331" i="16"/>
  <c r="J1331" i="16"/>
  <c r="H1331" i="16"/>
  <c r="F1331" i="16"/>
  <c r="D1331" i="16"/>
  <c r="B1331" i="16"/>
  <c r="T1330" i="16"/>
  <c r="R1330" i="16"/>
  <c r="P1330" i="16"/>
  <c r="N1330" i="16"/>
  <c r="L1330" i="16"/>
  <c r="J1330" i="16"/>
  <c r="H1330" i="16"/>
  <c r="F1330" i="16"/>
  <c r="D1330" i="16"/>
  <c r="B1330" i="16"/>
  <c r="T1329" i="16"/>
  <c r="R1329" i="16"/>
  <c r="P1329" i="16"/>
  <c r="N1329" i="16"/>
  <c r="L1329" i="16"/>
  <c r="J1329" i="16"/>
  <c r="H1329" i="16"/>
  <c r="F1329" i="16"/>
  <c r="D1329" i="16"/>
  <c r="B1329" i="16"/>
  <c r="T1328" i="16"/>
  <c r="R1328" i="16"/>
  <c r="P1328" i="16"/>
  <c r="N1328" i="16"/>
  <c r="L1328" i="16"/>
  <c r="J1328" i="16"/>
  <c r="H1328" i="16"/>
  <c r="F1328" i="16"/>
  <c r="D1328" i="16"/>
  <c r="B1328" i="16"/>
  <c r="T1327" i="16"/>
  <c r="R1327" i="16"/>
  <c r="P1327" i="16"/>
  <c r="N1327" i="16"/>
  <c r="L1327" i="16"/>
  <c r="J1327" i="16"/>
  <c r="H1327" i="16"/>
  <c r="F1327" i="16"/>
  <c r="D1327" i="16"/>
  <c r="B1327" i="16"/>
  <c r="T1326" i="16"/>
  <c r="R1326" i="16"/>
  <c r="P1326" i="16"/>
  <c r="N1326" i="16"/>
  <c r="L1326" i="16"/>
  <c r="J1326" i="16"/>
  <c r="H1326" i="16"/>
  <c r="F1326" i="16"/>
  <c r="D1326" i="16"/>
  <c r="B1326" i="16"/>
  <c r="T1325" i="16"/>
  <c r="R1325" i="16"/>
  <c r="P1325" i="16"/>
  <c r="N1325" i="16"/>
  <c r="L1325" i="16"/>
  <c r="J1325" i="16"/>
  <c r="H1325" i="16"/>
  <c r="F1325" i="16"/>
  <c r="D1325" i="16"/>
  <c r="B1325" i="16"/>
  <c r="T1324" i="16"/>
  <c r="R1324" i="16"/>
  <c r="P1324" i="16"/>
  <c r="N1324" i="16"/>
  <c r="L1324" i="16"/>
  <c r="J1324" i="16"/>
  <c r="H1324" i="16"/>
  <c r="F1324" i="16"/>
  <c r="D1324" i="16"/>
  <c r="B1324" i="16"/>
  <c r="T1323" i="16"/>
  <c r="R1323" i="16"/>
  <c r="P1323" i="16"/>
  <c r="N1323" i="16"/>
  <c r="L1323" i="16"/>
  <c r="J1323" i="16"/>
  <c r="H1323" i="16"/>
  <c r="F1323" i="16"/>
  <c r="D1323" i="16"/>
  <c r="B1323" i="16"/>
  <c r="T1322" i="16"/>
  <c r="R1322" i="16"/>
  <c r="P1322" i="16"/>
  <c r="N1322" i="16"/>
  <c r="L1322" i="16"/>
  <c r="J1322" i="16"/>
  <c r="H1322" i="16"/>
  <c r="F1322" i="16"/>
  <c r="D1322" i="16"/>
  <c r="B1322" i="16"/>
  <c r="T1321" i="16"/>
  <c r="R1321" i="16"/>
  <c r="P1321" i="16"/>
  <c r="N1321" i="16"/>
  <c r="L1321" i="16"/>
  <c r="J1321" i="16"/>
  <c r="H1321" i="16"/>
  <c r="F1321" i="16"/>
  <c r="D1321" i="16"/>
  <c r="B1321" i="16"/>
  <c r="T1320" i="16"/>
  <c r="R1320" i="16"/>
  <c r="P1320" i="16"/>
  <c r="N1320" i="16"/>
  <c r="L1320" i="16"/>
  <c r="J1320" i="16"/>
  <c r="H1320" i="16"/>
  <c r="F1320" i="16"/>
  <c r="D1320" i="16"/>
  <c r="B1320" i="16"/>
  <c r="T1319" i="16"/>
  <c r="R1319" i="16"/>
  <c r="P1319" i="16"/>
  <c r="N1319" i="16"/>
  <c r="L1319" i="16"/>
  <c r="J1319" i="16"/>
  <c r="H1319" i="16"/>
  <c r="F1319" i="16"/>
  <c r="D1319" i="16"/>
  <c r="B1319" i="16"/>
  <c r="T1318" i="16"/>
  <c r="R1318" i="16"/>
  <c r="P1318" i="16"/>
  <c r="N1318" i="16"/>
  <c r="L1318" i="16"/>
  <c r="J1318" i="16"/>
  <c r="H1318" i="16"/>
  <c r="F1318" i="16"/>
  <c r="D1318" i="16"/>
  <c r="B1318" i="16"/>
  <c r="T1317" i="16"/>
  <c r="R1317" i="16"/>
  <c r="P1317" i="16"/>
  <c r="N1317" i="16"/>
  <c r="L1317" i="16"/>
  <c r="J1317" i="16"/>
  <c r="H1317" i="16"/>
  <c r="F1317" i="16"/>
  <c r="D1317" i="16"/>
  <c r="B1317" i="16"/>
  <c r="T1316" i="16"/>
  <c r="R1316" i="16"/>
  <c r="P1316" i="16"/>
  <c r="N1316" i="16"/>
  <c r="L1316" i="16"/>
  <c r="J1316" i="16"/>
  <c r="H1316" i="16"/>
  <c r="F1316" i="16"/>
  <c r="D1316" i="16"/>
  <c r="B1316" i="16"/>
  <c r="T1315" i="16"/>
  <c r="R1315" i="16"/>
  <c r="P1315" i="16"/>
  <c r="N1315" i="16"/>
  <c r="L1315" i="16"/>
  <c r="J1315" i="16"/>
  <c r="H1315" i="16"/>
  <c r="F1315" i="16"/>
  <c r="D1315" i="16"/>
  <c r="B1315" i="16"/>
  <c r="T1314" i="16"/>
  <c r="R1314" i="16"/>
  <c r="P1314" i="16"/>
  <c r="N1314" i="16"/>
  <c r="L1314" i="16"/>
  <c r="J1314" i="16"/>
  <c r="H1314" i="16"/>
  <c r="F1314" i="16"/>
  <c r="D1314" i="16"/>
  <c r="B1314" i="16"/>
  <c r="T1313" i="16"/>
  <c r="R1313" i="16"/>
  <c r="P1313" i="16"/>
  <c r="N1313" i="16"/>
  <c r="L1313" i="16"/>
  <c r="J1313" i="16"/>
  <c r="H1313" i="16"/>
  <c r="F1313" i="16"/>
  <c r="D1313" i="16"/>
  <c r="B1313" i="16"/>
  <c r="T1312" i="16"/>
  <c r="R1312" i="16"/>
  <c r="P1312" i="16"/>
  <c r="N1312" i="16"/>
  <c r="L1312" i="16"/>
  <c r="J1312" i="16"/>
  <c r="H1312" i="16"/>
  <c r="F1312" i="16"/>
  <c r="D1312" i="16"/>
  <c r="B1312" i="16"/>
  <c r="T1311" i="16"/>
  <c r="R1311" i="16"/>
  <c r="P1311" i="16"/>
  <c r="N1311" i="16"/>
  <c r="L1311" i="16"/>
  <c r="J1311" i="16"/>
  <c r="H1311" i="16"/>
  <c r="F1311" i="16"/>
  <c r="D1311" i="16"/>
  <c r="B1311" i="16"/>
  <c r="T1310" i="16"/>
  <c r="R1310" i="16"/>
  <c r="P1310" i="16"/>
  <c r="N1310" i="16"/>
  <c r="L1310" i="16"/>
  <c r="J1310" i="16"/>
  <c r="H1310" i="16"/>
  <c r="F1310" i="16"/>
  <c r="D1310" i="16"/>
  <c r="B1310" i="16"/>
  <c r="T1309" i="16"/>
  <c r="R1309" i="16"/>
  <c r="P1309" i="16"/>
  <c r="N1309" i="16"/>
  <c r="L1309" i="16"/>
  <c r="J1309" i="16"/>
  <c r="H1309" i="16"/>
  <c r="F1309" i="16"/>
  <c r="D1309" i="16"/>
  <c r="B1309" i="16"/>
  <c r="T1308" i="16"/>
  <c r="R1308" i="16"/>
  <c r="P1308" i="16"/>
  <c r="N1308" i="16"/>
  <c r="L1308" i="16"/>
  <c r="J1308" i="16"/>
  <c r="H1308" i="16"/>
  <c r="F1308" i="16"/>
  <c r="D1308" i="16"/>
  <c r="B1308" i="16"/>
  <c r="T1307" i="16"/>
  <c r="R1307" i="16"/>
  <c r="P1307" i="16"/>
  <c r="N1307" i="16"/>
  <c r="L1307" i="16"/>
  <c r="J1307" i="16"/>
  <c r="H1307" i="16"/>
  <c r="F1307" i="16"/>
  <c r="D1307" i="16"/>
  <c r="B1307" i="16"/>
  <c r="T1306" i="16"/>
  <c r="R1306" i="16"/>
  <c r="P1306" i="16"/>
  <c r="N1306" i="16"/>
  <c r="L1306" i="16"/>
  <c r="J1306" i="16"/>
  <c r="H1306" i="16"/>
  <c r="F1306" i="16"/>
  <c r="D1306" i="16"/>
  <c r="B1306" i="16"/>
  <c r="T1305" i="16"/>
  <c r="R1305" i="16"/>
  <c r="P1305" i="16"/>
  <c r="N1305" i="16"/>
  <c r="L1305" i="16"/>
  <c r="J1305" i="16"/>
  <c r="H1305" i="16"/>
  <c r="F1305" i="16"/>
  <c r="D1305" i="16"/>
  <c r="B1305" i="16"/>
  <c r="T1304" i="16"/>
  <c r="R1304" i="16"/>
  <c r="P1304" i="16"/>
  <c r="N1304" i="16"/>
  <c r="L1304" i="16"/>
  <c r="J1304" i="16"/>
  <c r="H1304" i="16"/>
  <c r="F1304" i="16"/>
  <c r="D1304" i="16"/>
  <c r="B1304" i="16"/>
  <c r="T1303" i="16"/>
  <c r="R1303" i="16"/>
  <c r="P1303" i="16"/>
  <c r="N1303" i="16"/>
  <c r="L1303" i="16"/>
  <c r="J1303" i="16"/>
  <c r="H1303" i="16"/>
  <c r="F1303" i="16"/>
  <c r="D1303" i="16"/>
  <c r="B1303" i="16"/>
  <c r="T1302" i="16"/>
  <c r="R1302" i="16"/>
  <c r="P1302" i="16"/>
  <c r="N1302" i="16"/>
  <c r="L1302" i="16"/>
  <c r="J1302" i="16"/>
  <c r="H1302" i="16"/>
  <c r="F1302" i="16"/>
  <c r="D1302" i="16"/>
  <c r="B1302" i="16"/>
  <c r="T1301" i="16"/>
  <c r="R1301" i="16"/>
  <c r="P1301" i="16"/>
  <c r="N1301" i="16"/>
  <c r="L1301" i="16"/>
  <c r="J1301" i="16"/>
  <c r="H1301" i="16"/>
  <c r="F1301" i="16"/>
  <c r="D1301" i="16"/>
  <c r="B1301" i="16"/>
  <c r="T1300" i="16"/>
  <c r="R1300" i="16"/>
  <c r="P1300" i="16"/>
  <c r="N1300" i="16"/>
  <c r="L1300" i="16"/>
  <c r="J1300" i="16"/>
  <c r="H1300" i="16"/>
  <c r="F1300" i="16"/>
  <c r="D1300" i="16"/>
  <c r="B1300" i="16"/>
  <c r="T1299" i="16"/>
  <c r="R1299" i="16"/>
  <c r="P1299" i="16"/>
  <c r="N1299" i="16"/>
  <c r="L1299" i="16"/>
  <c r="J1299" i="16"/>
  <c r="H1299" i="16"/>
  <c r="F1299" i="16"/>
  <c r="D1299" i="16"/>
  <c r="B1299" i="16"/>
  <c r="T1298" i="16"/>
  <c r="R1298" i="16"/>
  <c r="P1298" i="16"/>
  <c r="N1298" i="16"/>
  <c r="L1298" i="16"/>
  <c r="J1298" i="16"/>
  <c r="H1298" i="16"/>
  <c r="F1298" i="16"/>
  <c r="D1298" i="16"/>
  <c r="B1298" i="16"/>
  <c r="T1297" i="16"/>
  <c r="R1297" i="16"/>
  <c r="P1297" i="16"/>
  <c r="N1297" i="16"/>
  <c r="L1297" i="16"/>
  <c r="J1297" i="16"/>
  <c r="H1297" i="16"/>
  <c r="F1297" i="16"/>
  <c r="D1297" i="16"/>
  <c r="B1297" i="16"/>
  <c r="T1296" i="16"/>
  <c r="R1296" i="16"/>
  <c r="P1296" i="16"/>
  <c r="N1296" i="16"/>
  <c r="L1296" i="16"/>
  <c r="J1296" i="16"/>
  <c r="H1296" i="16"/>
  <c r="F1296" i="16"/>
  <c r="D1296" i="16"/>
  <c r="B1296" i="16"/>
  <c r="T1295" i="16"/>
  <c r="R1295" i="16"/>
  <c r="P1295" i="16"/>
  <c r="N1295" i="16"/>
  <c r="L1295" i="16"/>
  <c r="J1295" i="16"/>
  <c r="H1295" i="16"/>
  <c r="F1295" i="16"/>
  <c r="D1295" i="16"/>
  <c r="B1295" i="16"/>
  <c r="T1294" i="16"/>
  <c r="R1294" i="16"/>
  <c r="P1294" i="16"/>
  <c r="N1294" i="16"/>
  <c r="L1294" i="16"/>
  <c r="J1294" i="16"/>
  <c r="H1294" i="16"/>
  <c r="F1294" i="16"/>
  <c r="D1294" i="16"/>
  <c r="B1294" i="16"/>
  <c r="T1293" i="16"/>
  <c r="R1293" i="16"/>
  <c r="P1293" i="16"/>
  <c r="N1293" i="16"/>
  <c r="L1293" i="16"/>
  <c r="J1293" i="16"/>
  <c r="H1293" i="16"/>
  <c r="F1293" i="16"/>
  <c r="D1293" i="16"/>
  <c r="B1293" i="16"/>
  <c r="T1292" i="16"/>
  <c r="R1292" i="16"/>
  <c r="P1292" i="16"/>
  <c r="N1292" i="16"/>
  <c r="L1292" i="16"/>
  <c r="J1292" i="16"/>
  <c r="H1292" i="16"/>
  <c r="F1292" i="16"/>
  <c r="D1292" i="16"/>
  <c r="B1292" i="16"/>
  <c r="T1291" i="16"/>
  <c r="R1291" i="16"/>
  <c r="P1291" i="16"/>
  <c r="N1291" i="16"/>
  <c r="L1291" i="16"/>
  <c r="J1291" i="16"/>
  <c r="H1291" i="16"/>
  <c r="F1291" i="16"/>
  <c r="D1291" i="16"/>
  <c r="B1291" i="16"/>
  <c r="T1290" i="16"/>
  <c r="R1290" i="16"/>
  <c r="P1290" i="16"/>
  <c r="N1290" i="16"/>
  <c r="L1290" i="16"/>
  <c r="J1290" i="16"/>
  <c r="H1290" i="16"/>
  <c r="F1290" i="16"/>
  <c r="D1290" i="16"/>
  <c r="B1290" i="16"/>
  <c r="T1289" i="16"/>
  <c r="R1289" i="16"/>
  <c r="P1289" i="16"/>
  <c r="N1289" i="16"/>
  <c r="L1289" i="16"/>
  <c r="J1289" i="16"/>
  <c r="H1289" i="16"/>
  <c r="F1289" i="16"/>
  <c r="D1289" i="16"/>
  <c r="B1289" i="16"/>
  <c r="T1288" i="16"/>
  <c r="R1288" i="16"/>
  <c r="P1288" i="16"/>
  <c r="N1288" i="16"/>
  <c r="L1288" i="16"/>
  <c r="J1288" i="16"/>
  <c r="H1288" i="16"/>
  <c r="F1288" i="16"/>
  <c r="D1288" i="16"/>
  <c r="B1288" i="16"/>
  <c r="T1287" i="16"/>
  <c r="R1287" i="16"/>
  <c r="P1287" i="16"/>
  <c r="N1287" i="16"/>
  <c r="L1287" i="16"/>
  <c r="J1287" i="16"/>
  <c r="H1287" i="16"/>
  <c r="F1287" i="16"/>
  <c r="D1287" i="16"/>
  <c r="B1287" i="16"/>
  <c r="T1286" i="16"/>
  <c r="R1286" i="16"/>
  <c r="P1286" i="16"/>
  <c r="N1286" i="16"/>
  <c r="L1286" i="16"/>
  <c r="J1286" i="16"/>
  <c r="H1286" i="16"/>
  <c r="F1286" i="16"/>
  <c r="D1286" i="16"/>
  <c r="B1286" i="16"/>
  <c r="T1285" i="16"/>
  <c r="R1285" i="16"/>
  <c r="P1285" i="16"/>
  <c r="N1285" i="16"/>
  <c r="L1285" i="16"/>
  <c r="J1285" i="16"/>
  <c r="H1285" i="16"/>
  <c r="F1285" i="16"/>
  <c r="D1285" i="16"/>
  <c r="B1285" i="16"/>
  <c r="T1284" i="16"/>
  <c r="R1284" i="16"/>
  <c r="P1284" i="16"/>
  <c r="N1284" i="16"/>
  <c r="L1284" i="16"/>
  <c r="J1284" i="16"/>
  <c r="H1284" i="16"/>
  <c r="F1284" i="16"/>
  <c r="D1284" i="16"/>
  <c r="B1284" i="16"/>
  <c r="T1283" i="16"/>
  <c r="R1283" i="16"/>
  <c r="P1283" i="16"/>
  <c r="N1283" i="16"/>
  <c r="L1283" i="16"/>
  <c r="J1283" i="16"/>
  <c r="H1283" i="16"/>
  <c r="F1283" i="16"/>
  <c r="D1283" i="16"/>
  <c r="B1283" i="16"/>
  <c r="T1282" i="16"/>
  <c r="R1282" i="16"/>
  <c r="P1282" i="16"/>
  <c r="N1282" i="16"/>
  <c r="L1282" i="16"/>
  <c r="J1282" i="16"/>
  <c r="H1282" i="16"/>
  <c r="F1282" i="16"/>
  <c r="D1282" i="16"/>
  <c r="B1282" i="16"/>
  <c r="T1281" i="16"/>
  <c r="R1281" i="16"/>
  <c r="P1281" i="16"/>
  <c r="N1281" i="16"/>
  <c r="L1281" i="16"/>
  <c r="J1281" i="16"/>
  <c r="H1281" i="16"/>
  <c r="F1281" i="16"/>
  <c r="D1281" i="16"/>
  <c r="B1281" i="16"/>
  <c r="T1280" i="16"/>
  <c r="R1280" i="16"/>
  <c r="P1280" i="16"/>
  <c r="N1280" i="16"/>
  <c r="L1280" i="16"/>
  <c r="J1280" i="16"/>
  <c r="H1280" i="16"/>
  <c r="F1280" i="16"/>
  <c r="D1280" i="16"/>
  <c r="B1280" i="16"/>
  <c r="T1279" i="16"/>
  <c r="R1279" i="16"/>
  <c r="P1279" i="16"/>
  <c r="N1279" i="16"/>
  <c r="L1279" i="16"/>
  <c r="J1279" i="16"/>
  <c r="H1279" i="16"/>
  <c r="F1279" i="16"/>
  <c r="D1279" i="16"/>
  <c r="B1279" i="16"/>
  <c r="T1278" i="16"/>
  <c r="R1278" i="16"/>
  <c r="P1278" i="16"/>
  <c r="N1278" i="16"/>
  <c r="L1278" i="16"/>
  <c r="J1278" i="16"/>
  <c r="H1278" i="16"/>
  <c r="F1278" i="16"/>
  <c r="D1278" i="16"/>
  <c r="B1278" i="16"/>
  <c r="T1277" i="16"/>
  <c r="R1277" i="16"/>
  <c r="P1277" i="16"/>
  <c r="N1277" i="16"/>
  <c r="L1277" i="16"/>
  <c r="J1277" i="16"/>
  <c r="H1277" i="16"/>
  <c r="F1277" i="16"/>
  <c r="D1277" i="16"/>
  <c r="B1277" i="16"/>
  <c r="T1276" i="16"/>
  <c r="R1276" i="16"/>
  <c r="P1276" i="16"/>
  <c r="N1276" i="16"/>
  <c r="L1276" i="16"/>
  <c r="J1276" i="16"/>
  <c r="H1276" i="16"/>
  <c r="F1276" i="16"/>
  <c r="D1276" i="16"/>
  <c r="B1276" i="16"/>
  <c r="T1275" i="16"/>
  <c r="R1275" i="16"/>
  <c r="P1275" i="16"/>
  <c r="N1275" i="16"/>
  <c r="L1275" i="16"/>
  <c r="J1275" i="16"/>
  <c r="H1275" i="16"/>
  <c r="F1275" i="16"/>
  <c r="D1275" i="16"/>
  <c r="B1275" i="16"/>
  <c r="T1274" i="16"/>
  <c r="R1274" i="16"/>
  <c r="P1274" i="16"/>
  <c r="N1274" i="16"/>
  <c r="L1274" i="16"/>
  <c r="J1274" i="16"/>
  <c r="H1274" i="16"/>
  <c r="F1274" i="16"/>
  <c r="D1274" i="16"/>
  <c r="B1274" i="16"/>
  <c r="T1273" i="16"/>
  <c r="R1273" i="16"/>
  <c r="P1273" i="16"/>
  <c r="N1273" i="16"/>
  <c r="L1273" i="16"/>
  <c r="J1273" i="16"/>
  <c r="H1273" i="16"/>
  <c r="F1273" i="16"/>
  <c r="D1273" i="16"/>
  <c r="B1273" i="16"/>
  <c r="T1272" i="16"/>
  <c r="R1272" i="16"/>
  <c r="P1272" i="16"/>
  <c r="N1272" i="16"/>
  <c r="L1272" i="16"/>
  <c r="J1272" i="16"/>
  <c r="H1272" i="16"/>
  <c r="F1272" i="16"/>
  <c r="D1272" i="16"/>
  <c r="B1272" i="16"/>
  <c r="T1271" i="16"/>
  <c r="R1271" i="16"/>
  <c r="P1271" i="16"/>
  <c r="N1271" i="16"/>
  <c r="L1271" i="16"/>
  <c r="J1271" i="16"/>
  <c r="H1271" i="16"/>
  <c r="F1271" i="16"/>
  <c r="D1271" i="16"/>
  <c r="B1271" i="16"/>
  <c r="T1270" i="16"/>
  <c r="R1270" i="16"/>
  <c r="P1270" i="16"/>
  <c r="N1270" i="16"/>
  <c r="L1270" i="16"/>
  <c r="J1270" i="16"/>
  <c r="H1270" i="16"/>
  <c r="F1270" i="16"/>
  <c r="D1270" i="16"/>
  <c r="B1270" i="16"/>
  <c r="T1269" i="16"/>
  <c r="R1269" i="16"/>
  <c r="P1269" i="16"/>
  <c r="N1269" i="16"/>
  <c r="L1269" i="16"/>
  <c r="J1269" i="16"/>
  <c r="H1269" i="16"/>
  <c r="F1269" i="16"/>
  <c r="D1269" i="16"/>
  <c r="B1269" i="16"/>
  <c r="T1268" i="16"/>
  <c r="R1268" i="16"/>
  <c r="P1268" i="16"/>
  <c r="N1268" i="16"/>
  <c r="L1268" i="16"/>
  <c r="J1268" i="16"/>
  <c r="H1268" i="16"/>
  <c r="F1268" i="16"/>
  <c r="D1268" i="16"/>
  <c r="B1268" i="16"/>
  <c r="T1267" i="16"/>
  <c r="R1267" i="16"/>
  <c r="P1267" i="16"/>
  <c r="N1267" i="16"/>
  <c r="L1267" i="16"/>
  <c r="J1267" i="16"/>
  <c r="H1267" i="16"/>
  <c r="F1267" i="16"/>
  <c r="D1267" i="16"/>
  <c r="B1267" i="16"/>
  <c r="T1266" i="16"/>
  <c r="R1266" i="16"/>
  <c r="P1266" i="16"/>
  <c r="N1266" i="16"/>
  <c r="L1266" i="16"/>
  <c r="J1266" i="16"/>
  <c r="H1266" i="16"/>
  <c r="F1266" i="16"/>
  <c r="D1266" i="16"/>
  <c r="B1266" i="16"/>
  <c r="T1265" i="16"/>
  <c r="R1265" i="16"/>
  <c r="P1265" i="16"/>
  <c r="N1265" i="16"/>
  <c r="L1265" i="16"/>
  <c r="J1265" i="16"/>
  <c r="H1265" i="16"/>
  <c r="F1265" i="16"/>
  <c r="D1265" i="16"/>
  <c r="B1265" i="16"/>
  <c r="T1264" i="16"/>
  <c r="R1264" i="16"/>
  <c r="P1264" i="16"/>
  <c r="N1264" i="16"/>
  <c r="L1264" i="16"/>
  <c r="J1264" i="16"/>
  <c r="H1264" i="16"/>
  <c r="F1264" i="16"/>
  <c r="D1264" i="16"/>
  <c r="B1264" i="16"/>
  <c r="T1263" i="16"/>
  <c r="R1263" i="16"/>
  <c r="P1263" i="16"/>
  <c r="N1263" i="16"/>
  <c r="L1263" i="16"/>
  <c r="J1263" i="16"/>
  <c r="H1263" i="16"/>
  <c r="F1263" i="16"/>
  <c r="D1263" i="16"/>
  <c r="B1263" i="16"/>
  <c r="T1262" i="16"/>
  <c r="R1262" i="16"/>
  <c r="P1262" i="16"/>
  <c r="N1262" i="16"/>
  <c r="L1262" i="16"/>
  <c r="J1262" i="16"/>
  <c r="H1262" i="16"/>
  <c r="F1262" i="16"/>
  <c r="D1262" i="16"/>
  <c r="B1262" i="16"/>
  <c r="T1261" i="16"/>
  <c r="R1261" i="16"/>
  <c r="P1261" i="16"/>
  <c r="N1261" i="16"/>
  <c r="L1261" i="16"/>
  <c r="J1261" i="16"/>
  <c r="H1261" i="16"/>
  <c r="F1261" i="16"/>
  <c r="D1261" i="16"/>
  <c r="B1261" i="16"/>
  <c r="T1260" i="16"/>
  <c r="R1260" i="16"/>
  <c r="P1260" i="16"/>
  <c r="N1260" i="16"/>
  <c r="L1260" i="16"/>
  <c r="J1260" i="16"/>
  <c r="H1260" i="16"/>
  <c r="F1260" i="16"/>
  <c r="D1260" i="16"/>
  <c r="B1260" i="16"/>
  <c r="T1259" i="16"/>
  <c r="R1259" i="16"/>
  <c r="P1259" i="16"/>
  <c r="N1259" i="16"/>
  <c r="L1259" i="16"/>
  <c r="J1259" i="16"/>
  <c r="H1259" i="16"/>
  <c r="F1259" i="16"/>
  <c r="D1259" i="16"/>
  <c r="B1259" i="16"/>
  <c r="T1258" i="16"/>
  <c r="R1258" i="16"/>
  <c r="P1258" i="16"/>
  <c r="N1258" i="16"/>
  <c r="L1258" i="16"/>
  <c r="J1258" i="16"/>
  <c r="H1258" i="16"/>
  <c r="F1258" i="16"/>
  <c r="D1258" i="16"/>
  <c r="B1258" i="16"/>
  <c r="T1257" i="16"/>
  <c r="R1257" i="16"/>
  <c r="P1257" i="16"/>
  <c r="N1257" i="16"/>
  <c r="L1257" i="16"/>
  <c r="J1257" i="16"/>
  <c r="H1257" i="16"/>
  <c r="F1257" i="16"/>
  <c r="D1257" i="16"/>
  <c r="B1257" i="16"/>
  <c r="T1256" i="16"/>
  <c r="R1256" i="16"/>
  <c r="P1256" i="16"/>
  <c r="N1256" i="16"/>
  <c r="L1256" i="16"/>
  <c r="J1256" i="16"/>
  <c r="H1256" i="16"/>
  <c r="F1256" i="16"/>
  <c r="D1256" i="16"/>
  <c r="B1256" i="16"/>
  <c r="T1255" i="16"/>
  <c r="R1255" i="16"/>
  <c r="P1255" i="16"/>
  <c r="N1255" i="16"/>
  <c r="L1255" i="16"/>
  <c r="J1255" i="16"/>
  <c r="H1255" i="16"/>
  <c r="F1255" i="16"/>
  <c r="D1255" i="16"/>
  <c r="B1255" i="16"/>
  <c r="T1254" i="16"/>
  <c r="R1254" i="16"/>
  <c r="P1254" i="16"/>
  <c r="N1254" i="16"/>
  <c r="L1254" i="16"/>
  <c r="J1254" i="16"/>
  <c r="H1254" i="16"/>
  <c r="F1254" i="16"/>
  <c r="D1254" i="16"/>
  <c r="B1254" i="16"/>
  <c r="T1253" i="16"/>
  <c r="R1253" i="16"/>
  <c r="P1253" i="16"/>
  <c r="N1253" i="16"/>
  <c r="L1253" i="16"/>
  <c r="J1253" i="16"/>
  <c r="H1253" i="16"/>
  <c r="F1253" i="16"/>
  <c r="D1253" i="16"/>
  <c r="B1253" i="16"/>
  <c r="T1252" i="16"/>
  <c r="R1252" i="16"/>
  <c r="P1252" i="16"/>
  <c r="N1252" i="16"/>
  <c r="L1252" i="16"/>
  <c r="J1252" i="16"/>
  <c r="H1252" i="16"/>
  <c r="F1252" i="16"/>
  <c r="D1252" i="16"/>
  <c r="B1252" i="16"/>
  <c r="T1251" i="16"/>
  <c r="R1251" i="16"/>
  <c r="P1251" i="16"/>
  <c r="N1251" i="16"/>
  <c r="L1251" i="16"/>
  <c r="J1251" i="16"/>
  <c r="H1251" i="16"/>
  <c r="F1251" i="16"/>
  <c r="D1251" i="16"/>
  <c r="B1251" i="16"/>
  <c r="T1250" i="16"/>
  <c r="R1250" i="16"/>
  <c r="P1250" i="16"/>
  <c r="N1250" i="16"/>
  <c r="L1250" i="16"/>
  <c r="J1250" i="16"/>
  <c r="H1250" i="16"/>
  <c r="F1250" i="16"/>
  <c r="D1250" i="16"/>
  <c r="B1250" i="16"/>
  <c r="T1249" i="16"/>
  <c r="R1249" i="16"/>
  <c r="P1249" i="16"/>
  <c r="N1249" i="16"/>
  <c r="L1249" i="16"/>
  <c r="J1249" i="16"/>
  <c r="H1249" i="16"/>
  <c r="F1249" i="16"/>
  <c r="D1249" i="16"/>
  <c r="B1249" i="16"/>
  <c r="T1248" i="16"/>
  <c r="R1248" i="16"/>
  <c r="P1248" i="16"/>
  <c r="N1248" i="16"/>
  <c r="L1248" i="16"/>
  <c r="J1248" i="16"/>
  <c r="H1248" i="16"/>
  <c r="F1248" i="16"/>
  <c r="D1248" i="16"/>
  <c r="B1248" i="16"/>
  <c r="T1247" i="16"/>
  <c r="R1247" i="16"/>
  <c r="P1247" i="16"/>
  <c r="N1247" i="16"/>
  <c r="L1247" i="16"/>
  <c r="J1247" i="16"/>
  <c r="H1247" i="16"/>
  <c r="F1247" i="16"/>
  <c r="D1247" i="16"/>
  <c r="B1247" i="16"/>
  <c r="T1246" i="16"/>
  <c r="R1246" i="16"/>
  <c r="P1246" i="16"/>
  <c r="N1246" i="16"/>
  <c r="L1246" i="16"/>
  <c r="J1246" i="16"/>
  <c r="H1246" i="16"/>
  <c r="F1246" i="16"/>
  <c r="D1246" i="16"/>
  <c r="B1246" i="16"/>
  <c r="T1245" i="16"/>
  <c r="R1245" i="16"/>
  <c r="P1245" i="16"/>
  <c r="N1245" i="16"/>
  <c r="L1245" i="16"/>
  <c r="J1245" i="16"/>
  <c r="H1245" i="16"/>
  <c r="F1245" i="16"/>
  <c r="D1245" i="16"/>
  <c r="B1245" i="16"/>
  <c r="T1244" i="16"/>
  <c r="R1244" i="16"/>
  <c r="P1244" i="16"/>
  <c r="N1244" i="16"/>
  <c r="L1244" i="16"/>
  <c r="J1244" i="16"/>
  <c r="H1244" i="16"/>
  <c r="F1244" i="16"/>
  <c r="D1244" i="16"/>
  <c r="B1244" i="16"/>
  <c r="T1243" i="16"/>
  <c r="R1243" i="16"/>
  <c r="P1243" i="16"/>
  <c r="N1243" i="16"/>
  <c r="L1243" i="16"/>
  <c r="J1243" i="16"/>
  <c r="H1243" i="16"/>
  <c r="F1243" i="16"/>
  <c r="D1243" i="16"/>
  <c r="B1243" i="16"/>
  <c r="T1242" i="16"/>
  <c r="R1242" i="16"/>
  <c r="P1242" i="16"/>
  <c r="N1242" i="16"/>
  <c r="L1242" i="16"/>
  <c r="J1242" i="16"/>
  <c r="H1242" i="16"/>
  <c r="F1242" i="16"/>
  <c r="D1242" i="16"/>
  <c r="B1242" i="16"/>
  <c r="T1241" i="16"/>
  <c r="R1241" i="16"/>
  <c r="P1241" i="16"/>
  <c r="N1241" i="16"/>
  <c r="L1241" i="16"/>
  <c r="J1241" i="16"/>
  <c r="H1241" i="16"/>
  <c r="F1241" i="16"/>
  <c r="D1241" i="16"/>
  <c r="B1241" i="16"/>
  <c r="T1240" i="16"/>
  <c r="R1240" i="16"/>
  <c r="P1240" i="16"/>
  <c r="N1240" i="16"/>
  <c r="L1240" i="16"/>
  <c r="J1240" i="16"/>
  <c r="H1240" i="16"/>
  <c r="F1240" i="16"/>
  <c r="D1240" i="16"/>
  <c r="B1240" i="16"/>
  <c r="T1239" i="16"/>
  <c r="R1239" i="16"/>
  <c r="P1239" i="16"/>
  <c r="N1239" i="16"/>
  <c r="L1239" i="16"/>
  <c r="J1239" i="16"/>
  <c r="H1239" i="16"/>
  <c r="F1239" i="16"/>
  <c r="D1239" i="16"/>
  <c r="B1239" i="16"/>
  <c r="T1238" i="16"/>
  <c r="R1238" i="16"/>
  <c r="P1238" i="16"/>
  <c r="N1238" i="16"/>
  <c r="L1238" i="16"/>
  <c r="J1238" i="16"/>
  <c r="H1238" i="16"/>
  <c r="F1238" i="16"/>
  <c r="D1238" i="16"/>
  <c r="B1238" i="16"/>
  <c r="T1237" i="16"/>
  <c r="R1237" i="16"/>
  <c r="P1237" i="16"/>
  <c r="N1237" i="16"/>
  <c r="L1237" i="16"/>
  <c r="J1237" i="16"/>
  <c r="H1237" i="16"/>
  <c r="F1237" i="16"/>
  <c r="D1237" i="16"/>
  <c r="B1237" i="16"/>
  <c r="T1236" i="16"/>
  <c r="R1236" i="16"/>
  <c r="P1236" i="16"/>
  <c r="N1236" i="16"/>
  <c r="L1236" i="16"/>
  <c r="J1236" i="16"/>
  <c r="H1236" i="16"/>
  <c r="F1236" i="16"/>
  <c r="D1236" i="16"/>
  <c r="B1236" i="16"/>
  <c r="T1235" i="16"/>
  <c r="R1235" i="16"/>
  <c r="P1235" i="16"/>
  <c r="N1235" i="16"/>
  <c r="L1235" i="16"/>
  <c r="J1235" i="16"/>
  <c r="H1235" i="16"/>
  <c r="F1235" i="16"/>
  <c r="D1235" i="16"/>
  <c r="B1235" i="16"/>
  <c r="T1234" i="16"/>
  <c r="R1234" i="16"/>
  <c r="P1234" i="16"/>
  <c r="N1234" i="16"/>
  <c r="L1234" i="16"/>
  <c r="J1234" i="16"/>
  <c r="H1234" i="16"/>
  <c r="F1234" i="16"/>
  <c r="D1234" i="16"/>
  <c r="B1234" i="16"/>
  <c r="T1233" i="16"/>
  <c r="R1233" i="16"/>
  <c r="P1233" i="16"/>
  <c r="N1233" i="16"/>
  <c r="L1233" i="16"/>
  <c r="J1233" i="16"/>
  <c r="H1233" i="16"/>
  <c r="F1233" i="16"/>
  <c r="D1233" i="16"/>
  <c r="B1233" i="16"/>
  <c r="T1232" i="16"/>
  <c r="R1232" i="16"/>
  <c r="P1232" i="16"/>
  <c r="N1232" i="16"/>
  <c r="L1232" i="16"/>
  <c r="J1232" i="16"/>
  <c r="H1232" i="16"/>
  <c r="F1232" i="16"/>
  <c r="D1232" i="16"/>
  <c r="B1232" i="16"/>
  <c r="T1231" i="16"/>
  <c r="R1231" i="16"/>
  <c r="P1231" i="16"/>
  <c r="N1231" i="16"/>
  <c r="L1231" i="16"/>
  <c r="J1231" i="16"/>
  <c r="H1231" i="16"/>
  <c r="F1231" i="16"/>
  <c r="D1231" i="16"/>
  <c r="B1231" i="16"/>
  <c r="T1230" i="16"/>
  <c r="R1230" i="16"/>
  <c r="P1230" i="16"/>
  <c r="N1230" i="16"/>
  <c r="L1230" i="16"/>
  <c r="J1230" i="16"/>
  <c r="H1230" i="16"/>
  <c r="F1230" i="16"/>
  <c r="D1230" i="16"/>
  <c r="B1230" i="16"/>
  <c r="T1229" i="16"/>
  <c r="R1229" i="16"/>
  <c r="P1229" i="16"/>
  <c r="N1229" i="16"/>
  <c r="L1229" i="16"/>
  <c r="J1229" i="16"/>
  <c r="H1229" i="16"/>
  <c r="F1229" i="16"/>
  <c r="D1229" i="16"/>
  <c r="B1229" i="16"/>
  <c r="T1228" i="16"/>
  <c r="R1228" i="16"/>
  <c r="P1228" i="16"/>
  <c r="N1228" i="16"/>
  <c r="L1228" i="16"/>
  <c r="J1228" i="16"/>
  <c r="H1228" i="16"/>
  <c r="F1228" i="16"/>
  <c r="D1228" i="16"/>
  <c r="B1228" i="16"/>
  <c r="T1227" i="16"/>
  <c r="R1227" i="16"/>
  <c r="P1227" i="16"/>
  <c r="N1227" i="16"/>
  <c r="L1227" i="16"/>
  <c r="J1227" i="16"/>
  <c r="H1227" i="16"/>
  <c r="F1227" i="16"/>
  <c r="D1227" i="16"/>
  <c r="B1227" i="16"/>
  <c r="T1226" i="16"/>
  <c r="R1226" i="16"/>
  <c r="P1226" i="16"/>
  <c r="N1226" i="16"/>
  <c r="L1226" i="16"/>
  <c r="J1226" i="16"/>
  <c r="H1226" i="16"/>
  <c r="F1226" i="16"/>
  <c r="D1226" i="16"/>
  <c r="B1226" i="16"/>
  <c r="T1225" i="16"/>
  <c r="R1225" i="16"/>
  <c r="P1225" i="16"/>
  <c r="N1225" i="16"/>
  <c r="L1225" i="16"/>
  <c r="J1225" i="16"/>
  <c r="H1225" i="16"/>
  <c r="F1225" i="16"/>
  <c r="D1225" i="16"/>
  <c r="B1225" i="16"/>
  <c r="T1224" i="16"/>
  <c r="R1224" i="16"/>
  <c r="P1224" i="16"/>
  <c r="N1224" i="16"/>
  <c r="L1224" i="16"/>
  <c r="J1224" i="16"/>
  <c r="H1224" i="16"/>
  <c r="F1224" i="16"/>
  <c r="D1224" i="16"/>
  <c r="B1224" i="16"/>
  <c r="T1223" i="16"/>
  <c r="R1223" i="16"/>
  <c r="P1223" i="16"/>
  <c r="N1223" i="16"/>
  <c r="L1223" i="16"/>
  <c r="J1223" i="16"/>
  <c r="H1223" i="16"/>
  <c r="F1223" i="16"/>
  <c r="D1223" i="16"/>
  <c r="B1223" i="16"/>
  <c r="T1222" i="16"/>
  <c r="R1222" i="16"/>
  <c r="P1222" i="16"/>
  <c r="N1222" i="16"/>
  <c r="L1222" i="16"/>
  <c r="J1222" i="16"/>
  <c r="H1222" i="16"/>
  <c r="F1222" i="16"/>
  <c r="D1222" i="16"/>
  <c r="B1222" i="16"/>
  <c r="T1221" i="16"/>
  <c r="R1221" i="16"/>
  <c r="P1221" i="16"/>
  <c r="N1221" i="16"/>
  <c r="L1221" i="16"/>
  <c r="J1221" i="16"/>
  <c r="H1221" i="16"/>
  <c r="F1221" i="16"/>
  <c r="D1221" i="16"/>
  <c r="B1221" i="16"/>
  <c r="T1220" i="16"/>
  <c r="R1220" i="16"/>
  <c r="P1220" i="16"/>
  <c r="N1220" i="16"/>
  <c r="L1220" i="16"/>
  <c r="J1220" i="16"/>
  <c r="H1220" i="16"/>
  <c r="F1220" i="16"/>
  <c r="D1220" i="16"/>
  <c r="B1220" i="16"/>
  <c r="T1219" i="16"/>
  <c r="R1219" i="16"/>
  <c r="P1219" i="16"/>
  <c r="N1219" i="16"/>
  <c r="L1219" i="16"/>
  <c r="J1219" i="16"/>
  <c r="H1219" i="16"/>
  <c r="F1219" i="16"/>
  <c r="D1219" i="16"/>
  <c r="B1219" i="16"/>
  <c r="T1218" i="16"/>
  <c r="R1218" i="16"/>
  <c r="P1218" i="16"/>
  <c r="N1218" i="16"/>
  <c r="L1218" i="16"/>
  <c r="J1218" i="16"/>
  <c r="H1218" i="16"/>
  <c r="F1218" i="16"/>
  <c r="D1218" i="16"/>
  <c r="B1218" i="16"/>
  <c r="T1217" i="16"/>
  <c r="R1217" i="16"/>
  <c r="P1217" i="16"/>
  <c r="N1217" i="16"/>
  <c r="L1217" i="16"/>
  <c r="J1217" i="16"/>
  <c r="H1217" i="16"/>
  <c r="F1217" i="16"/>
  <c r="D1217" i="16"/>
  <c r="B1217" i="16"/>
  <c r="T1216" i="16"/>
  <c r="R1216" i="16"/>
  <c r="P1216" i="16"/>
  <c r="N1216" i="16"/>
  <c r="L1216" i="16"/>
  <c r="J1216" i="16"/>
  <c r="H1216" i="16"/>
  <c r="F1216" i="16"/>
  <c r="D1216" i="16"/>
  <c r="B1216" i="16"/>
  <c r="T1215" i="16"/>
  <c r="R1215" i="16"/>
  <c r="P1215" i="16"/>
  <c r="N1215" i="16"/>
  <c r="L1215" i="16"/>
  <c r="J1215" i="16"/>
  <c r="H1215" i="16"/>
  <c r="F1215" i="16"/>
  <c r="D1215" i="16"/>
  <c r="B1215" i="16"/>
  <c r="T1214" i="16"/>
  <c r="R1214" i="16"/>
  <c r="P1214" i="16"/>
  <c r="N1214" i="16"/>
  <c r="L1214" i="16"/>
  <c r="J1214" i="16"/>
  <c r="H1214" i="16"/>
  <c r="F1214" i="16"/>
  <c r="D1214" i="16"/>
  <c r="B1214" i="16"/>
  <c r="T1213" i="16"/>
  <c r="R1213" i="16"/>
  <c r="P1213" i="16"/>
  <c r="N1213" i="16"/>
  <c r="L1213" i="16"/>
  <c r="J1213" i="16"/>
  <c r="H1213" i="16"/>
  <c r="F1213" i="16"/>
  <c r="D1213" i="16"/>
  <c r="B1213" i="16"/>
  <c r="T1212" i="16"/>
  <c r="R1212" i="16"/>
  <c r="P1212" i="16"/>
  <c r="N1212" i="16"/>
  <c r="L1212" i="16"/>
  <c r="J1212" i="16"/>
  <c r="H1212" i="16"/>
  <c r="F1212" i="16"/>
  <c r="D1212" i="16"/>
  <c r="B1212" i="16"/>
  <c r="T1211" i="16"/>
  <c r="R1211" i="16"/>
  <c r="P1211" i="16"/>
  <c r="N1211" i="16"/>
  <c r="L1211" i="16"/>
  <c r="J1211" i="16"/>
  <c r="H1211" i="16"/>
  <c r="F1211" i="16"/>
  <c r="D1211" i="16"/>
  <c r="B1211" i="16"/>
  <c r="T1210" i="16"/>
  <c r="R1210" i="16"/>
  <c r="P1210" i="16"/>
  <c r="N1210" i="16"/>
  <c r="L1210" i="16"/>
  <c r="J1210" i="16"/>
  <c r="H1210" i="16"/>
  <c r="F1210" i="16"/>
  <c r="D1210" i="16"/>
  <c r="B1210" i="16"/>
  <c r="T1209" i="16"/>
  <c r="R1209" i="16"/>
  <c r="P1209" i="16"/>
  <c r="N1209" i="16"/>
  <c r="L1209" i="16"/>
  <c r="J1209" i="16"/>
  <c r="H1209" i="16"/>
  <c r="F1209" i="16"/>
  <c r="D1209" i="16"/>
  <c r="B1209" i="16"/>
  <c r="T1208" i="16"/>
  <c r="R1208" i="16"/>
  <c r="P1208" i="16"/>
  <c r="N1208" i="16"/>
  <c r="L1208" i="16"/>
  <c r="J1208" i="16"/>
  <c r="H1208" i="16"/>
  <c r="F1208" i="16"/>
  <c r="D1208" i="16"/>
  <c r="B1208" i="16"/>
  <c r="T1207" i="16"/>
  <c r="R1207" i="16"/>
  <c r="P1207" i="16"/>
  <c r="N1207" i="16"/>
  <c r="L1207" i="16"/>
  <c r="J1207" i="16"/>
  <c r="H1207" i="16"/>
  <c r="F1207" i="16"/>
  <c r="D1207" i="16"/>
  <c r="B1207" i="16"/>
  <c r="T1206" i="16"/>
  <c r="R1206" i="16"/>
  <c r="P1206" i="16"/>
  <c r="N1206" i="16"/>
  <c r="L1206" i="16"/>
  <c r="J1206" i="16"/>
  <c r="H1206" i="16"/>
  <c r="F1206" i="16"/>
  <c r="D1206" i="16"/>
  <c r="B1206" i="16"/>
  <c r="T1205" i="16"/>
  <c r="R1205" i="16"/>
  <c r="P1205" i="16"/>
  <c r="N1205" i="16"/>
  <c r="L1205" i="16"/>
  <c r="J1205" i="16"/>
  <c r="H1205" i="16"/>
  <c r="F1205" i="16"/>
  <c r="D1205" i="16"/>
  <c r="B1205" i="16"/>
  <c r="T1204" i="16"/>
  <c r="R1204" i="16"/>
  <c r="P1204" i="16"/>
  <c r="N1204" i="16"/>
  <c r="L1204" i="16"/>
  <c r="J1204" i="16"/>
  <c r="H1204" i="16"/>
  <c r="F1204" i="16"/>
  <c r="D1204" i="16"/>
  <c r="B1204" i="16"/>
  <c r="T1203" i="16"/>
  <c r="R1203" i="16"/>
  <c r="P1203" i="16"/>
  <c r="N1203" i="16"/>
  <c r="L1203" i="16"/>
  <c r="J1203" i="16"/>
  <c r="H1203" i="16"/>
  <c r="F1203" i="16"/>
  <c r="D1203" i="16"/>
  <c r="B1203" i="16"/>
  <c r="T1202" i="16"/>
  <c r="R1202" i="16"/>
  <c r="P1202" i="16"/>
  <c r="N1202" i="16"/>
  <c r="L1202" i="16"/>
  <c r="J1202" i="16"/>
  <c r="H1202" i="16"/>
  <c r="F1202" i="16"/>
  <c r="D1202" i="16"/>
  <c r="B1202" i="16"/>
  <c r="T1201" i="16"/>
  <c r="R1201" i="16"/>
  <c r="P1201" i="16"/>
  <c r="N1201" i="16"/>
  <c r="L1201" i="16"/>
  <c r="J1201" i="16"/>
  <c r="H1201" i="16"/>
  <c r="F1201" i="16"/>
  <c r="D1201" i="16"/>
  <c r="B1201" i="16"/>
  <c r="T1200" i="16"/>
  <c r="R1200" i="16"/>
  <c r="P1200" i="16"/>
  <c r="N1200" i="16"/>
  <c r="L1200" i="16"/>
  <c r="J1200" i="16"/>
  <c r="H1200" i="16"/>
  <c r="F1200" i="16"/>
  <c r="D1200" i="16"/>
  <c r="B1200" i="16"/>
  <c r="T1199" i="16"/>
  <c r="R1199" i="16"/>
  <c r="P1199" i="16"/>
  <c r="N1199" i="16"/>
  <c r="L1199" i="16"/>
  <c r="J1199" i="16"/>
  <c r="H1199" i="16"/>
  <c r="F1199" i="16"/>
  <c r="D1199" i="16"/>
  <c r="B1199" i="16"/>
  <c r="T1198" i="16"/>
  <c r="R1198" i="16"/>
  <c r="P1198" i="16"/>
  <c r="N1198" i="16"/>
  <c r="L1198" i="16"/>
  <c r="J1198" i="16"/>
  <c r="H1198" i="16"/>
  <c r="F1198" i="16"/>
  <c r="D1198" i="16"/>
  <c r="B1198" i="16"/>
  <c r="T1197" i="16"/>
  <c r="R1197" i="16"/>
  <c r="P1197" i="16"/>
  <c r="N1197" i="16"/>
  <c r="L1197" i="16"/>
  <c r="J1197" i="16"/>
  <c r="H1197" i="16"/>
  <c r="F1197" i="16"/>
  <c r="D1197" i="16"/>
  <c r="B1197" i="16"/>
  <c r="T1196" i="16"/>
  <c r="R1196" i="16"/>
  <c r="P1196" i="16"/>
  <c r="N1196" i="16"/>
  <c r="L1196" i="16"/>
  <c r="J1196" i="16"/>
  <c r="H1196" i="16"/>
  <c r="F1196" i="16"/>
  <c r="D1196" i="16"/>
  <c r="B1196" i="16"/>
  <c r="T1195" i="16"/>
  <c r="R1195" i="16"/>
  <c r="P1195" i="16"/>
  <c r="N1195" i="16"/>
  <c r="L1195" i="16"/>
  <c r="J1195" i="16"/>
  <c r="H1195" i="16"/>
  <c r="F1195" i="16"/>
  <c r="D1195" i="16"/>
  <c r="B1195" i="16"/>
  <c r="T1194" i="16"/>
  <c r="R1194" i="16"/>
  <c r="P1194" i="16"/>
  <c r="N1194" i="16"/>
  <c r="L1194" i="16"/>
  <c r="J1194" i="16"/>
  <c r="H1194" i="16"/>
  <c r="F1194" i="16"/>
  <c r="D1194" i="16"/>
  <c r="B1194" i="16"/>
  <c r="T1193" i="16"/>
  <c r="R1193" i="16"/>
  <c r="P1193" i="16"/>
  <c r="N1193" i="16"/>
  <c r="L1193" i="16"/>
  <c r="J1193" i="16"/>
  <c r="H1193" i="16"/>
  <c r="F1193" i="16"/>
  <c r="D1193" i="16"/>
  <c r="B1193" i="16"/>
  <c r="T1192" i="16"/>
  <c r="R1192" i="16"/>
  <c r="P1192" i="16"/>
  <c r="N1192" i="16"/>
  <c r="L1192" i="16"/>
  <c r="J1192" i="16"/>
  <c r="H1192" i="16"/>
  <c r="F1192" i="16"/>
  <c r="D1192" i="16"/>
  <c r="B1192" i="16"/>
  <c r="T1191" i="16"/>
  <c r="R1191" i="16"/>
  <c r="P1191" i="16"/>
  <c r="N1191" i="16"/>
  <c r="L1191" i="16"/>
  <c r="J1191" i="16"/>
  <c r="H1191" i="16"/>
  <c r="F1191" i="16"/>
  <c r="D1191" i="16"/>
  <c r="B1191" i="16"/>
  <c r="T1190" i="16"/>
  <c r="R1190" i="16"/>
  <c r="P1190" i="16"/>
  <c r="N1190" i="16"/>
  <c r="L1190" i="16"/>
  <c r="J1190" i="16"/>
  <c r="H1190" i="16"/>
  <c r="F1190" i="16"/>
  <c r="D1190" i="16"/>
  <c r="B1190" i="16"/>
  <c r="T1189" i="16"/>
  <c r="R1189" i="16"/>
  <c r="P1189" i="16"/>
  <c r="N1189" i="16"/>
  <c r="L1189" i="16"/>
  <c r="J1189" i="16"/>
  <c r="H1189" i="16"/>
  <c r="F1189" i="16"/>
  <c r="D1189" i="16"/>
  <c r="B1189" i="16"/>
  <c r="T1188" i="16"/>
  <c r="R1188" i="16"/>
  <c r="P1188" i="16"/>
  <c r="N1188" i="16"/>
  <c r="L1188" i="16"/>
  <c r="J1188" i="16"/>
  <c r="H1188" i="16"/>
  <c r="F1188" i="16"/>
  <c r="D1188" i="16"/>
  <c r="B1188" i="16"/>
  <c r="T1187" i="16"/>
  <c r="R1187" i="16"/>
  <c r="P1187" i="16"/>
  <c r="N1187" i="16"/>
  <c r="L1187" i="16"/>
  <c r="J1187" i="16"/>
  <c r="H1187" i="16"/>
  <c r="F1187" i="16"/>
  <c r="D1187" i="16"/>
  <c r="B1187" i="16"/>
  <c r="T1186" i="16"/>
  <c r="R1186" i="16"/>
  <c r="P1186" i="16"/>
  <c r="N1186" i="16"/>
  <c r="L1186" i="16"/>
  <c r="J1186" i="16"/>
  <c r="H1186" i="16"/>
  <c r="F1186" i="16"/>
  <c r="D1186" i="16"/>
  <c r="B1186" i="16"/>
  <c r="T1185" i="16"/>
  <c r="R1185" i="16"/>
  <c r="P1185" i="16"/>
  <c r="N1185" i="16"/>
  <c r="L1185" i="16"/>
  <c r="J1185" i="16"/>
  <c r="H1185" i="16"/>
  <c r="F1185" i="16"/>
  <c r="D1185" i="16"/>
  <c r="B1185" i="16"/>
  <c r="T1184" i="16"/>
  <c r="R1184" i="16"/>
  <c r="P1184" i="16"/>
  <c r="N1184" i="16"/>
  <c r="L1184" i="16"/>
  <c r="J1184" i="16"/>
  <c r="H1184" i="16"/>
  <c r="F1184" i="16"/>
  <c r="D1184" i="16"/>
  <c r="B1184" i="16"/>
  <c r="T1183" i="16"/>
  <c r="R1183" i="16"/>
  <c r="P1183" i="16"/>
  <c r="N1183" i="16"/>
  <c r="L1183" i="16"/>
  <c r="J1183" i="16"/>
  <c r="H1183" i="16"/>
  <c r="F1183" i="16"/>
  <c r="D1183" i="16"/>
  <c r="B1183" i="16"/>
  <c r="T1182" i="16"/>
  <c r="R1182" i="16"/>
  <c r="P1182" i="16"/>
  <c r="N1182" i="16"/>
  <c r="L1182" i="16"/>
  <c r="J1182" i="16"/>
  <c r="H1182" i="16"/>
  <c r="F1182" i="16"/>
  <c r="D1182" i="16"/>
  <c r="B1182" i="16"/>
  <c r="T1181" i="16"/>
  <c r="R1181" i="16"/>
  <c r="P1181" i="16"/>
  <c r="N1181" i="16"/>
  <c r="L1181" i="16"/>
  <c r="J1181" i="16"/>
  <c r="H1181" i="16"/>
  <c r="F1181" i="16"/>
  <c r="D1181" i="16"/>
  <c r="B1181" i="16"/>
  <c r="T1180" i="16"/>
  <c r="R1180" i="16"/>
  <c r="P1180" i="16"/>
  <c r="N1180" i="16"/>
  <c r="L1180" i="16"/>
  <c r="J1180" i="16"/>
  <c r="H1180" i="16"/>
  <c r="F1180" i="16"/>
  <c r="D1180" i="16"/>
  <c r="B1180" i="16"/>
  <c r="T1179" i="16"/>
  <c r="R1179" i="16"/>
  <c r="P1179" i="16"/>
  <c r="N1179" i="16"/>
  <c r="L1179" i="16"/>
  <c r="J1179" i="16"/>
  <c r="H1179" i="16"/>
  <c r="F1179" i="16"/>
  <c r="D1179" i="16"/>
  <c r="B1179" i="16"/>
  <c r="T1178" i="16"/>
  <c r="R1178" i="16"/>
  <c r="P1178" i="16"/>
  <c r="N1178" i="16"/>
  <c r="L1178" i="16"/>
  <c r="J1178" i="16"/>
  <c r="H1178" i="16"/>
  <c r="F1178" i="16"/>
  <c r="D1178" i="16"/>
  <c r="B1178" i="16"/>
  <c r="T1177" i="16"/>
  <c r="R1177" i="16"/>
  <c r="P1177" i="16"/>
  <c r="N1177" i="16"/>
  <c r="L1177" i="16"/>
  <c r="J1177" i="16"/>
  <c r="H1177" i="16"/>
  <c r="F1177" i="16"/>
  <c r="D1177" i="16"/>
  <c r="B1177" i="16"/>
  <c r="T1176" i="16"/>
  <c r="R1176" i="16"/>
  <c r="P1176" i="16"/>
  <c r="N1176" i="16"/>
  <c r="L1176" i="16"/>
  <c r="J1176" i="16"/>
  <c r="H1176" i="16"/>
  <c r="F1176" i="16"/>
  <c r="D1176" i="16"/>
  <c r="B1176" i="16"/>
  <c r="T1175" i="16"/>
  <c r="R1175" i="16"/>
  <c r="P1175" i="16"/>
  <c r="N1175" i="16"/>
  <c r="L1175" i="16"/>
  <c r="J1175" i="16"/>
  <c r="H1175" i="16"/>
  <c r="F1175" i="16"/>
  <c r="D1175" i="16"/>
  <c r="B1175" i="16"/>
  <c r="T1174" i="16"/>
  <c r="R1174" i="16"/>
  <c r="P1174" i="16"/>
  <c r="N1174" i="16"/>
  <c r="L1174" i="16"/>
  <c r="J1174" i="16"/>
  <c r="H1174" i="16"/>
  <c r="F1174" i="16"/>
  <c r="D1174" i="16"/>
  <c r="B1174" i="16"/>
  <c r="T1173" i="16"/>
  <c r="R1173" i="16"/>
  <c r="P1173" i="16"/>
  <c r="N1173" i="16"/>
  <c r="L1173" i="16"/>
  <c r="J1173" i="16"/>
  <c r="H1173" i="16"/>
  <c r="F1173" i="16"/>
  <c r="D1173" i="16"/>
  <c r="B1173" i="16"/>
  <c r="T1172" i="16"/>
  <c r="R1172" i="16"/>
  <c r="P1172" i="16"/>
  <c r="N1172" i="16"/>
  <c r="L1172" i="16"/>
  <c r="J1172" i="16"/>
  <c r="H1172" i="16"/>
  <c r="F1172" i="16"/>
  <c r="D1172" i="16"/>
  <c r="B1172" i="16"/>
  <c r="T1171" i="16"/>
  <c r="R1171" i="16"/>
  <c r="P1171" i="16"/>
  <c r="N1171" i="16"/>
  <c r="L1171" i="16"/>
  <c r="J1171" i="16"/>
  <c r="H1171" i="16"/>
  <c r="F1171" i="16"/>
  <c r="D1171" i="16"/>
  <c r="B1171" i="16"/>
  <c r="T1170" i="16"/>
  <c r="R1170" i="16"/>
  <c r="P1170" i="16"/>
  <c r="N1170" i="16"/>
  <c r="L1170" i="16"/>
  <c r="J1170" i="16"/>
  <c r="H1170" i="16"/>
  <c r="F1170" i="16"/>
  <c r="D1170" i="16"/>
  <c r="B1170" i="16"/>
  <c r="T1169" i="16"/>
  <c r="R1169" i="16"/>
  <c r="P1169" i="16"/>
  <c r="N1169" i="16"/>
  <c r="L1169" i="16"/>
  <c r="J1169" i="16"/>
  <c r="H1169" i="16"/>
  <c r="F1169" i="16"/>
  <c r="D1169" i="16"/>
  <c r="B1169" i="16"/>
  <c r="T1168" i="16"/>
  <c r="R1168" i="16"/>
  <c r="P1168" i="16"/>
  <c r="N1168" i="16"/>
  <c r="L1168" i="16"/>
  <c r="J1168" i="16"/>
  <c r="H1168" i="16"/>
  <c r="F1168" i="16"/>
  <c r="D1168" i="16"/>
  <c r="B1168" i="16"/>
  <c r="T1167" i="16"/>
  <c r="R1167" i="16"/>
  <c r="P1167" i="16"/>
  <c r="N1167" i="16"/>
  <c r="L1167" i="16"/>
  <c r="J1167" i="16"/>
  <c r="H1167" i="16"/>
  <c r="F1167" i="16"/>
  <c r="D1167" i="16"/>
  <c r="B1167" i="16"/>
  <c r="T1166" i="16"/>
  <c r="R1166" i="16"/>
  <c r="P1166" i="16"/>
  <c r="N1166" i="16"/>
  <c r="L1166" i="16"/>
  <c r="J1166" i="16"/>
  <c r="H1166" i="16"/>
  <c r="F1166" i="16"/>
  <c r="D1166" i="16"/>
  <c r="B1166" i="16"/>
  <c r="T1165" i="16"/>
  <c r="R1165" i="16"/>
  <c r="P1165" i="16"/>
  <c r="N1165" i="16"/>
  <c r="L1165" i="16"/>
  <c r="J1165" i="16"/>
  <c r="H1165" i="16"/>
  <c r="F1165" i="16"/>
  <c r="D1165" i="16"/>
  <c r="B1165" i="16"/>
  <c r="T1164" i="16"/>
  <c r="R1164" i="16"/>
  <c r="P1164" i="16"/>
  <c r="N1164" i="16"/>
  <c r="L1164" i="16"/>
  <c r="J1164" i="16"/>
  <c r="H1164" i="16"/>
  <c r="F1164" i="16"/>
  <c r="D1164" i="16"/>
  <c r="B1164" i="16"/>
  <c r="T1163" i="16"/>
  <c r="R1163" i="16"/>
  <c r="P1163" i="16"/>
  <c r="N1163" i="16"/>
  <c r="L1163" i="16"/>
  <c r="J1163" i="16"/>
  <c r="H1163" i="16"/>
  <c r="F1163" i="16"/>
  <c r="D1163" i="16"/>
  <c r="B1163" i="16"/>
  <c r="T1162" i="16"/>
  <c r="R1162" i="16"/>
  <c r="P1162" i="16"/>
  <c r="N1162" i="16"/>
  <c r="L1162" i="16"/>
  <c r="J1162" i="16"/>
  <c r="H1162" i="16"/>
  <c r="F1162" i="16"/>
  <c r="D1162" i="16"/>
  <c r="B1162" i="16"/>
  <c r="T1161" i="16"/>
  <c r="R1161" i="16"/>
  <c r="P1161" i="16"/>
  <c r="N1161" i="16"/>
  <c r="L1161" i="16"/>
  <c r="J1161" i="16"/>
  <c r="H1161" i="16"/>
  <c r="F1161" i="16"/>
  <c r="D1161" i="16"/>
  <c r="B1161" i="16"/>
  <c r="T1160" i="16"/>
  <c r="R1160" i="16"/>
  <c r="P1160" i="16"/>
  <c r="N1160" i="16"/>
  <c r="L1160" i="16"/>
  <c r="J1160" i="16"/>
  <c r="H1160" i="16"/>
  <c r="F1160" i="16"/>
  <c r="D1160" i="16"/>
  <c r="B1160" i="16"/>
  <c r="T1159" i="16"/>
  <c r="R1159" i="16"/>
  <c r="P1159" i="16"/>
  <c r="N1159" i="16"/>
  <c r="L1159" i="16"/>
  <c r="J1159" i="16"/>
  <c r="H1159" i="16"/>
  <c r="F1159" i="16"/>
  <c r="D1159" i="16"/>
  <c r="B1159" i="16"/>
  <c r="T1158" i="16"/>
  <c r="R1158" i="16"/>
  <c r="P1158" i="16"/>
  <c r="N1158" i="16"/>
  <c r="L1158" i="16"/>
  <c r="J1158" i="16"/>
  <c r="H1158" i="16"/>
  <c r="F1158" i="16"/>
  <c r="D1158" i="16"/>
  <c r="B1158" i="16"/>
  <c r="T1157" i="16"/>
  <c r="R1157" i="16"/>
  <c r="P1157" i="16"/>
  <c r="N1157" i="16"/>
  <c r="L1157" i="16"/>
  <c r="J1157" i="16"/>
  <c r="H1157" i="16"/>
  <c r="F1157" i="16"/>
  <c r="D1157" i="16"/>
  <c r="B1157" i="16"/>
  <c r="T1156" i="16"/>
  <c r="R1156" i="16"/>
  <c r="P1156" i="16"/>
  <c r="N1156" i="16"/>
  <c r="L1156" i="16"/>
  <c r="J1156" i="16"/>
  <c r="H1156" i="16"/>
  <c r="F1156" i="16"/>
  <c r="D1156" i="16"/>
  <c r="B1156" i="16"/>
  <c r="T1155" i="16"/>
  <c r="R1155" i="16"/>
  <c r="P1155" i="16"/>
  <c r="N1155" i="16"/>
  <c r="L1155" i="16"/>
  <c r="J1155" i="16"/>
  <c r="H1155" i="16"/>
  <c r="F1155" i="16"/>
  <c r="D1155" i="16"/>
  <c r="B1155" i="16"/>
  <c r="T1154" i="16"/>
  <c r="R1154" i="16"/>
  <c r="P1154" i="16"/>
  <c r="N1154" i="16"/>
  <c r="L1154" i="16"/>
  <c r="J1154" i="16"/>
  <c r="H1154" i="16"/>
  <c r="F1154" i="16"/>
  <c r="D1154" i="16"/>
  <c r="B1154" i="16"/>
  <c r="T1153" i="16"/>
  <c r="R1153" i="16"/>
  <c r="P1153" i="16"/>
  <c r="N1153" i="16"/>
  <c r="L1153" i="16"/>
  <c r="J1153" i="16"/>
  <c r="H1153" i="16"/>
  <c r="F1153" i="16"/>
  <c r="D1153" i="16"/>
  <c r="B1153" i="16"/>
  <c r="T1152" i="16"/>
  <c r="R1152" i="16"/>
  <c r="P1152" i="16"/>
  <c r="N1152" i="16"/>
  <c r="L1152" i="16"/>
  <c r="J1152" i="16"/>
  <c r="H1152" i="16"/>
  <c r="F1152" i="16"/>
  <c r="D1152" i="16"/>
  <c r="B1152" i="16"/>
  <c r="T1151" i="16"/>
  <c r="R1151" i="16"/>
  <c r="P1151" i="16"/>
  <c r="N1151" i="16"/>
  <c r="L1151" i="16"/>
  <c r="J1151" i="16"/>
  <c r="H1151" i="16"/>
  <c r="F1151" i="16"/>
  <c r="D1151" i="16"/>
  <c r="B1151" i="16"/>
  <c r="T1150" i="16"/>
  <c r="R1150" i="16"/>
  <c r="P1150" i="16"/>
  <c r="N1150" i="16"/>
  <c r="L1150" i="16"/>
  <c r="J1150" i="16"/>
  <c r="H1150" i="16"/>
  <c r="F1150" i="16"/>
  <c r="D1150" i="16"/>
  <c r="B1150" i="16"/>
  <c r="T1149" i="16"/>
  <c r="R1149" i="16"/>
  <c r="P1149" i="16"/>
  <c r="N1149" i="16"/>
  <c r="L1149" i="16"/>
  <c r="J1149" i="16"/>
  <c r="H1149" i="16"/>
  <c r="F1149" i="16"/>
  <c r="D1149" i="16"/>
  <c r="B1149" i="16"/>
  <c r="T1148" i="16"/>
  <c r="R1148" i="16"/>
  <c r="P1148" i="16"/>
  <c r="N1148" i="16"/>
  <c r="L1148" i="16"/>
  <c r="J1148" i="16"/>
  <c r="H1148" i="16"/>
  <c r="F1148" i="16"/>
  <c r="D1148" i="16"/>
  <c r="B1148" i="16"/>
  <c r="T1147" i="16"/>
  <c r="R1147" i="16"/>
  <c r="P1147" i="16"/>
  <c r="N1147" i="16"/>
  <c r="L1147" i="16"/>
  <c r="J1147" i="16"/>
  <c r="H1147" i="16"/>
  <c r="F1147" i="16"/>
  <c r="D1147" i="16"/>
  <c r="B1147" i="16"/>
  <c r="T1146" i="16"/>
  <c r="R1146" i="16"/>
  <c r="P1146" i="16"/>
  <c r="N1146" i="16"/>
  <c r="L1146" i="16"/>
  <c r="J1146" i="16"/>
  <c r="H1146" i="16"/>
  <c r="F1146" i="16"/>
  <c r="D1146" i="16"/>
  <c r="B1146" i="16"/>
  <c r="T1145" i="16"/>
  <c r="R1145" i="16"/>
  <c r="P1145" i="16"/>
  <c r="N1145" i="16"/>
  <c r="L1145" i="16"/>
  <c r="J1145" i="16"/>
  <c r="H1145" i="16"/>
  <c r="F1145" i="16"/>
  <c r="D1145" i="16"/>
  <c r="B1145" i="16"/>
  <c r="T1144" i="16"/>
  <c r="R1144" i="16"/>
  <c r="P1144" i="16"/>
  <c r="N1144" i="16"/>
  <c r="L1144" i="16"/>
  <c r="J1144" i="16"/>
  <c r="H1144" i="16"/>
  <c r="F1144" i="16"/>
  <c r="D1144" i="16"/>
  <c r="B1144" i="16"/>
  <c r="T1143" i="16"/>
  <c r="R1143" i="16"/>
  <c r="P1143" i="16"/>
  <c r="N1143" i="16"/>
  <c r="L1143" i="16"/>
  <c r="J1143" i="16"/>
  <c r="H1143" i="16"/>
  <c r="F1143" i="16"/>
  <c r="D1143" i="16"/>
  <c r="B1143" i="16"/>
  <c r="T1142" i="16"/>
  <c r="R1142" i="16"/>
  <c r="P1142" i="16"/>
  <c r="N1142" i="16"/>
  <c r="L1142" i="16"/>
  <c r="J1142" i="16"/>
  <c r="H1142" i="16"/>
  <c r="F1142" i="16"/>
  <c r="D1142" i="16"/>
  <c r="B1142" i="16"/>
  <c r="T1141" i="16"/>
  <c r="R1141" i="16"/>
  <c r="P1141" i="16"/>
  <c r="N1141" i="16"/>
  <c r="L1141" i="16"/>
  <c r="J1141" i="16"/>
  <c r="H1141" i="16"/>
  <c r="F1141" i="16"/>
  <c r="D1141" i="16"/>
  <c r="B1141" i="16"/>
  <c r="T1140" i="16"/>
  <c r="R1140" i="16"/>
  <c r="P1140" i="16"/>
  <c r="N1140" i="16"/>
  <c r="L1140" i="16"/>
  <c r="J1140" i="16"/>
  <c r="H1140" i="16"/>
  <c r="F1140" i="16"/>
  <c r="D1140" i="16"/>
  <c r="B1140" i="16"/>
  <c r="T1139" i="16"/>
  <c r="R1139" i="16"/>
  <c r="P1139" i="16"/>
  <c r="N1139" i="16"/>
  <c r="L1139" i="16"/>
  <c r="J1139" i="16"/>
  <c r="H1139" i="16"/>
  <c r="F1139" i="16"/>
  <c r="D1139" i="16"/>
  <c r="B1139" i="16"/>
  <c r="T1138" i="16"/>
  <c r="R1138" i="16"/>
  <c r="P1138" i="16"/>
  <c r="N1138" i="16"/>
  <c r="L1138" i="16"/>
  <c r="J1138" i="16"/>
  <c r="H1138" i="16"/>
  <c r="F1138" i="16"/>
  <c r="D1138" i="16"/>
  <c r="B1138" i="16"/>
  <c r="T1137" i="16"/>
  <c r="R1137" i="16"/>
  <c r="P1137" i="16"/>
  <c r="N1137" i="16"/>
  <c r="L1137" i="16"/>
  <c r="J1137" i="16"/>
  <c r="H1137" i="16"/>
  <c r="F1137" i="16"/>
  <c r="D1137" i="16"/>
  <c r="B1137" i="16"/>
  <c r="T1136" i="16"/>
  <c r="R1136" i="16"/>
  <c r="P1136" i="16"/>
  <c r="N1136" i="16"/>
  <c r="L1136" i="16"/>
  <c r="J1136" i="16"/>
  <c r="H1136" i="16"/>
  <c r="F1136" i="16"/>
  <c r="D1136" i="16"/>
  <c r="B1136" i="16"/>
  <c r="T1135" i="16"/>
  <c r="R1135" i="16"/>
  <c r="P1135" i="16"/>
  <c r="N1135" i="16"/>
  <c r="L1135" i="16"/>
  <c r="J1135" i="16"/>
  <c r="H1135" i="16"/>
  <c r="F1135" i="16"/>
  <c r="D1135" i="16"/>
  <c r="B1135" i="16"/>
  <c r="T1134" i="16"/>
  <c r="R1134" i="16"/>
  <c r="P1134" i="16"/>
  <c r="N1134" i="16"/>
  <c r="L1134" i="16"/>
  <c r="J1134" i="16"/>
  <c r="H1134" i="16"/>
  <c r="F1134" i="16"/>
  <c r="D1134" i="16"/>
  <c r="B1134" i="16"/>
  <c r="T1133" i="16"/>
  <c r="R1133" i="16"/>
  <c r="P1133" i="16"/>
  <c r="N1133" i="16"/>
  <c r="L1133" i="16"/>
  <c r="J1133" i="16"/>
  <c r="H1133" i="16"/>
  <c r="F1133" i="16"/>
  <c r="D1133" i="16"/>
  <c r="B1133" i="16"/>
  <c r="T1132" i="16"/>
  <c r="R1132" i="16"/>
  <c r="P1132" i="16"/>
  <c r="N1132" i="16"/>
  <c r="L1132" i="16"/>
  <c r="J1132" i="16"/>
  <c r="H1132" i="16"/>
  <c r="F1132" i="16"/>
  <c r="D1132" i="16"/>
  <c r="B1132" i="16"/>
  <c r="T1131" i="16"/>
  <c r="R1131" i="16"/>
  <c r="P1131" i="16"/>
  <c r="N1131" i="16"/>
  <c r="L1131" i="16"/>
  <c r="J1131" i="16"/>
  <c r="H1131" i="16"/>
  <c r="F1131" i="16"/>
  <c r="D1131" i="16"/>
  <c r="B1131" i="16"/>
  <c r="T1130" i="16"/>
  <c r="R1130" i="16"/>
  <c r="P1130" i="16"/>
  <c r="N1130" i="16"/>
  <c r="L1130" i="16"/>
  <c r="J1130" i="16"/>
  <c r="H1130" i="16"/>
  <c r="F1130" i="16"/>
  <c r="D1130" i="16"/>
  <c r="B1130" i="16"/>
  <c r="T1129" i="16"/>
  <c r="R1129" i="16"/>
  <c r="P1129" i="16"/>
  <c r="N1129" i="16"/>
  <c r="L1129" i="16"/>
  <c r="J1129" i="16"/>
  <c r="H1129" i="16"/>
  <c r="F1129" i="16"/>
  <c r="D1129" i="16"/>
  <c r="B1129" i="16"/>
  <c r="T1128" i="16"/>
  <c r="R1128" i="16"/>
  <c r="P1128" i="16"/>
  <c r="N1128" i="16"/>
  <c r="L1128" i="16"/>
  <c r="J1128" i="16"/>
  <c r="H1128" i="16"/>
  <c r="F1128" i="16"/>
  <c r="D1128" i="16"/>
  <c r="B1128" i="16"/>
  <c r="T1127" i="16"/>
  <c r="R1127" i="16"/>
  <c r="P1127" i="16"/>
  <c r="N1127" i="16"/>
  <c r="L1127" i="16"/>
  <c r="J1127" i="16"/>
  <c r="H1127" i="16"/>
  <c r="F1127" i="16"/>
  <c r="D1127" i="16"/>
  <c r="B1127" i="16"/>
  <c r="T1126" i="16"/>
  <c r="R1126" i="16"/>
  <c r="P1126" i="16"/>
  <c r="N1126" i="16"/>
  <c r="L1126" i="16"/>
  <c r="J1126" i="16"/>
  <c r="H1126" i="16"/>
  <c r="F1126" i="16"/>
  <c r="D1126" i="16"/>
  <c r="B1126" i="16"/>
  <c r="T1125" i="16"/>
  <c r="R1125" i="16"/>
  <c r="P1125" i="16"/>
  <c r="N1125" i="16"/>
  <c r="L1125" i="16"/>
  <c r="J1125" i="16"/>
  <c r="H1125" i="16"/>
  <c r="F1125" i="16"/>
  <c r="D1125" i="16"/>
  <c r="B1125" i="16"/>
  <c r="T1124" i="16"/>
  <c r="R1124" i="16"/>
  <c r="P1124" i="16"/>
  <c r="N1124" i="16"/>
  <c r="L1124" i="16"/>
  <c r="J1124" i="16"/>
  <c r="H1124" i="16"/>
  <c r="F1124" i="16"/>
  <c r="D1124" i="16"/>
  <c r="B1124" i="16"/>
  <c r="T1123" i="16"/>
  <c r="R1123" i="16"/>
  <c r="P1123" i="16"/>
  <c r="N1123" i="16"/>
  <c r="L1123" i="16"/>
  <c r="J1123" i="16"/>
  <c r="H1123" i="16"/>
  <c r="F1123" i="16"/>
  <c r="D1123" i="16"/>
  <c r="B1123" i="16"/>
  <c r="T1122" i="16"/>
  <c r="R1122" i="16"/>
  <c r="P1122" i="16"/>
  <c r="N1122" i="16"/>
  <c r="L1122" i="16"/>
  <c r="J1122" i="16"/>
  <c r="H1122" i="16"/>
  <c r="F1122" i="16"/>
  <c r="D1122" i="16"/>
  <c r="B1122" i="16"/>
  <c r="T1121" i="16"/>
  <c r="R1121" i="16"/>
  <c r="P1121" i="16"/>
  <c r="N1121" i="16"/>
  <c r="L1121" i="16"/>
  <c r="J1121" i="16"/>
  <c r="H1121" i="16"/>
  <c r="F1121" i="16"/>
  <c r="D1121" i="16"/>
  <c r="B1121" i="16"/>
  <c r="T1120" i="16"/>
  <c r="R1120" i="16"/>
  <c r="P1120" i="16"/>
  <c r="N1120" i="16"/>
  <c r="L1120" i="16"/>
  <c r="J1120" i="16"/>
  <c r="H1120" i="16"/>
  <c r="F1120" i="16"/>
  <c r="D1120" i="16"/>
  <c r="B1120" i="16"/>
  <c r="T1119" i="16"/>
  <c r="R1119" i="16"/>
  <c r="P1119" i="16"/>
  <c r="N1119" i="16"/>
  <c r="L1119" i="16"/>
  <c r="J1119" i="16"/>
  <c r="H1119" i="16"/>
  <c r="F1119" i="16"/>
  <c r="D1119" i="16"/>
  <c r="B1119" i="16"/>
  <c r="T1118" i="16"/>
  <c r="R1118" i="16"/>
  <c r="P1118" i="16"/>
  <c r="N1118" i="16"/>
  <c r="L1118" i="16"/>
  <c r="J1118" i="16"/>
  <c r="H1118" i="16"/>
  <c r="F1118" i="16"/>
  <c r="D1118" i="16"/>
  <c r="B1118" i="16"/>
  <c r="T1117" i="16"/>
  <c r="R1117" i="16"/>
  <c r="P1117" i="16"/>
  <c r="N1117" i="16"/>
  <c r="L1117" i="16"/>
  <c r="J1117" i="16"/>
  <c r="H1117" i="16"/>
  <c r="F1117" i="16"/>
  <c r="D1117" i="16"/>
  <c r="B1117" i="16"/>
  <c r="T1116" i="16"/>
  <c r="R1116" i="16"/>
  <c r="P1116" i="16"/>
  <c r="N1116" i="16"/>
  <c r="L1116" i="16"/>
  <c r="J1116" i="16"/>
  <c r="H1116" i="16"/>
  <c r="F1116" i="16"/>
  <c r="D1116" i="16"/>
  <c r="B1116" i="16"/>
  <c r="T1115" i="16"/>
  <c r="R1115" i="16"/>
  <c r="P1115" i="16"/>
  <c r="N1115" i="16"/>
  <c r="L1115" i="16"/>
  <c r="J1115" i="16"/>
  <c r="H1115" i="16"/>
  <c r="F1115" i="16"/>
  <c r="D1115" i="16"/>
  <c r="B1115" i="16"/>
  <c r="T1114" i="16"/>
  <c r="R1114" i="16"/>
  <c r="P1114" i="16"/>
  <c r="N1114" i="16"/>
  <c r="L1114" i="16"/>
  <c r="J1114" i="16"/>
  <c r="H1114" i="16"/>
  <c r="F1114" i="16"/>
  <c r="D1114" i="16"/>
  <c r="B1114" i="16"/>
  <c r="T1113" i="16"/>
  <c r="R1113" i="16"/>
  <c r="P1113" i="16"/>
  <c r="N1113" i="16"/>
  <c r="L1113" i="16"/>
  <c r="J1113" i="16"/>
  <c r="H1113" i="16"/>
  <c r="F1113" i="16"/>
  <c r="D1113" i="16"/>
  <c r="B1113" i="16"/>
  <c r="T1112" i="16"/>
  <c r="R1112" i="16"/>
  <c r="P1112" i="16"/>
  <c r="N1112" i="16"/>
  <c r="L1112" i="16"/>
  <c r="J1112" i="16"/>
  <c r="H1112" i="16"/>
  <c r="F1112" i="16"/>
  <c r="D1112" i="16"/>
  <c r="B1112" i="16"/>
  <c r="T1111" i="16"/>
  <c r="R1111" i="16"/>
  <c r="P1111" i="16"/>
  <c r="N1111" i="16"/>
  <c r="L1111" i="16"/>
  <c r="J1111" i="16"/>
  <c r="H1111" i="16"/>
  <c r="F1111" i="16"/>
  <c r="D1111" i="16"/>
  <c r="B1111" i="16"/>
  <c r="T1110" i="16"/>
  <c r="R1110" i="16"/>
  <c r="P1110" i="16"/>
  <c r="N1110" i="16"/>
  <c r="L1110" i="16"/>
  <c r="J1110" i="16"/>
  <c r="H1110" i="16"/>
  <c r="F1110" i="16"/>
  <c r="D1110" i="16"/>
  <c r="B1110" i="16"/>
  <c r="T1109" i="16"/>
  <c r="R1109" i="16"/>
  <c r="P1109" i="16"/>
  <c r="N1109" i="16"/>
  <c r="L1109" i="16"/>
  <c r="J1109" i="16"/>
  <c r="H1109" i="16"/>
  <c r="F1109" i="16"/>
  <c r="D1109" i="16"/>
  <c r="B1109" i="16"/>
  <c r="T1108" i="16"/>
  <c r="R1108" i="16"/>
  <c r="P1108" i="16"/>
  <c r="N1108" i="16"/>
  <c r="L1108" i="16"/>
  <c r="J1108" i="16"/>
  <c r="H1108" i="16"/>
  <c r="F1108" i="16"/>
  <c r="D1108" i="16"/>
  <c r="B1108" i="16"/>
  <c r="T1107" i="16"/>
  <c r="R1107" i="16"/>
  <c r="P1107" i="16"/>
  <c r="N1107" i="16"/>
  <c r="L1107" i="16"/>
  <c r="J1107" i="16"/>
  <c r="H1107" i="16"/>
  <c r="F1107" i="16"/>
  <c r="D1107" i="16"/>
  <c r="B1107" i="16"/>
  <c r="T1106" i="16"/>
  <c r="R1106" i="16"/>
  <c r="P1106" i="16"/>
  <c r="N1106" i="16"/>
  <c r="L1106" i="16"/>
  <c r="J1106" i="16"/>
  <c r="H1106" i="16"/>
  <c r="F1106" i="16"/>
  <c r="D1106" i="16"/>
  <c r="B1106" i="16"/>
  <c r="T1105" i="16"/>
  <c r="R1105" i="16"/>
  <c r="P1105" i="16"/>
  <c r="N1105" i="16"/>
  <c r="L1105" i="16"/>
  <c r="J1105" i="16"/>
  <c r="H1105" i="16"/>
  <c r="F1105" i="16"/>
  <c r="D1105" i="16"/>
  <c r="B1105" i="16"/>
  <c r="T1104" i="16"/>
  <c r="R1104" i="16"/>
  <c r="P1104" i="16"/>
  <c r="N1104" i="16"/>
  <c r="L1104" i="16"/>
  <c r="J1104" i="16"/>
  <c r="H1104" i="16"/>
  <c r="F1104" i="16"/>
  <c r="D1104" i="16"/>
  <c r="B1104" i="16"/>
  <c r="T1103" i="16"/>
  <c r="R1103" i="16"/>
  <c r="P1103" i="16"/>
  <c r="N1103" i="16"/>
  <c r="L1103" i="16"/>
  <c r="J1103" i="16"/>
  <c r="H1103" i="16"/>
  <c r="F1103" i="16"/>
  <c r="D1103" i="16"/>
  <c r="B1103" i="16"/>
  <c r="T1102" i="16"/>
  <c r="R1102" i="16"/>
  <c r="P1102" i="16"/>
  <c r="N1102" i="16"/>
  <c r="L1102" i="16"/>
  <c r="J1102" i="16"/>
  <c r="H1102" i="16"/>
  <c r="F1102" i="16"/>
  <c r="D1102" i="16"/>
  <c r="B1102" i="16"/>
  <c r="T1101" i="16"/>
  <c r="R1101" i="16"/>
  <c r="P1101" i="16"/>
  <c r="N1101" i="16"/>
  <c r="L1101" i="16"/>
  <c r="J1101" i="16"/>
  <c r="H1101" i="16"/>
  <c r="F1101" i="16"/>
  <c r="D1101" i="16"/>
  <c r="B1101" i="16"/>
  <c r="T1100" i="16"/>
  <c r="R1100" i="16"/>
  <c r="P1100" i="16"/>
  <c r="N1100" i="16"/>
  <c r="L1100" i="16"/>
  <c r="J1100" i="16"/>
  <c r="H1100" i="16"/>
  <c r="F1100" i="16"/>
  <c r="D1100" i="16"/>
  <c r="B1100" i="16"/>
  <c r="T1099" i="16"/>
  <c r="R1099" i="16"/>
  <c r="P1099" i="16"/>
  <c r="N1099" i="16"/>
  <c r="L1099" i="16"/>
  <c r="J1099" i="16"/>
  <c r="H1099" i="16"/>
  <c r="F1099" i="16"/>
  <c r="D1099" i="16"/>
  <c r="B1099" i="16"/>
  <c r="T1098" i="16"/>
  <c r="R1098" i="16"/>
  <c r="P1098" i="16"/>
  <c r="N1098" i="16"/>
  <c r="L1098" i="16"/>
  <c r="J1098" i="16"/>
  <c r="H1098" i="16"/>
  <c r="F1098" i="16"/>
  <c r="D1098" i="16"/>
  <c r="B1098" i="16"/>
  <c r="T1097" i="16"/>
  <c r="R1097" i="16"/>
  <c r="P1097" i="16"/>
  <c r="N1097" i="16"/>
  <c r="L1097" i="16"/>
  <c r="J1097" i="16"/>
  <c r="H1097" i="16"/>
  <c r="F1097" i="16"/>
  <c r="D1097" i="16"/>
  <c r="B1097" i="16"/>
  <c r="T1096" i="16"/>
  <c r="R1096" i="16"/>
  <c r="P1096" i="16"/>
  <c r="N1096" i="16"/>
  <c r="L1096" i="16"/>
  <c r="J1096" i="16"/>
  <c r="H1096" i="16"/>
  <c r="F1096" i="16"/>
  <c r="D1096" i="16"/>
  <c r="B1096" i="16"/>
  <c r="T1095" i="16"/>
  <c r="R1095" i="16"/>
  <c r="P1095" i="16"/>
  <c r="N1095" i="16"/>
  <c r="L1095" i="16"/>
  <c r="J1095" i="16"/>
  <c r="H1095" i="16"/>
  <c r="F1095" i="16"/>
  <c r="D1095" i="16"/>
  <c r="B1095" i="16"/>
  <c r="T1094" i="16"/>
  <c r="R1094" i="16"/>
  <c r="P1094" i="16"/>
  <c r="N1094" i="16"/>
  <c r="L1094" i="16"/>
  <c r="J1094" i="16"/>
  <c r="H1094" i="16"/>
  <c r="F1094" i="16"/>
  <c r="D1094" i="16"/>
  <c r="B1094" i="16"/>
  <c r="T1093" i="16"/>
  <c r="R1093" i="16"/>
  <c r="P1093" i="16"/>
  <c r="N1093" i="16"/>
  <c r="L1093" i="16"/>
  <c r="J1093" i="16"/>
  <c r="H1093" i="16"/>
  <c r="F1093" i="16"/>
  <c r="D1093" i="16"/>
  <c r="B1093" i="16"/>
  <c r="T1092" i="16"/>
  <c r="R1092" i="16"/>
  <c r="P1092" i="16"/>
  <c r="N1092" i="16"/>
  <c r="L1092" i="16"/>
  <c r="J1092" i="16"/>
  <c r="H1092" i="16"/>
  <c r="F1092" i="16"/>
  <c r="D1092" i="16"/>
  <c r="B1092" i="16"/>
  <c r="T1091" i="16"/>
  <c r="R1091" i="16"/>
  <c r="P1091" i="16"/>
  <c r="N1091" i="16"/>
  <c r="L1091" i="16"/>
  <c r="J1091" i="16"/>
  <c r="H1091" i="16"/>
  <c r="F1091" i="16"/>
  <c r="D1091" i="16"/>
  <c r="B1091" i="16"/>
  <c r="T1090" i="16"/>
  <c r="R1090" i="16"/>
  <c r="P1090" i="16"/>
  <c r="N1090" i="16"/>
  <c r="L1090" i="16"/>
  <c r="J1090" i="16"/>
  <c r="H1090" i="16"/>
  <c r="F1090" i="16"/>
  <c r="D1090" i="16"/>
  <c r="B1090" i="16"/>
  <c r="T1089" i="16"/>
  <c r="R1089" i="16"/>
  <c r="P1089" i="16"/>
  <c r="N1089" i="16"/>
  <c r="L1089" i="16"/>
  <c r="J1089" i="16"/>
  <c r="H1089" i="16"/>
  <c r="F1089" i="16"/>
  <c r="D1089" i="16"/>
  <c r="B1089" i="16"/>
  <c r="T1088" i="16"/>
  <c r="R1088" i="16"/>
  <c r="P1088" i="16"/>
  <c r="N1088" i="16"/>
  <c r="L1088" i="16"/>
  <c r="J1088" i="16"/>
  <c r="H1088" i="16"/>
  <c r="F1088" i="16"/>
  <c r="D1088" i="16"/>
  <c r="B1088" i="16"/>
  <c r="T1087" i="16"/>
  <c r="R1087" i="16"/>
  <c r="P1087" i="16"/>
  <c r="N1087" i="16"/>
  <c r="L1087" i="16"/>
  <c r="J1087" i="16"/>
  <c r="H1087" i="16"/>
  <c r="F1087" i="16"/>
  <c r="D1087" i="16"/>
  <c r="B1087" i="16"/>
  <c r="T1086" i="16"/>
  <c r="R1086" i="16"/>
  <c r="P1086" i="16"/>
  <c r="N1086" i="16"/>
  <c r="L1086" i="16"/>
  <c r="J1086" i="16"/>
  <c r="H1086" i="16"/>
  <c r="F1086" i="16"/>
  <c r="D1086" i="16"/>
  <c r="B1086" i="16"/>
  <c r="T1085" i="16"/>
  <c r="R1085" i="16"/>
  <c r="P1085" i="16"/>
  <c r="N1085" i="16"/>
  <c r="L1085" i="16"/>
  <c r="J1085" i="16"/>
  <c r="H1085" i="16"/>
  <c r="F1085" i="16"/>
  <c r="D1085" i="16"/>
  <c r="B1085" i="16"/>
  <c r="T1084" i="16"/>
  <c r="R1084" i="16"/>
  <c r="P1084" i="16"/>
  <c r="N1084" i="16"/>
  <c r="L1084" i="16"/>
  <c r="J1084" i="16"/>
  <c r="H1084" i="16"/>
  <c r="F1084" i="16"/>
  <c r="D1084" i="16"/>
  <c r="B1084" i="16"/>
  <c r="T1083" i="16"/>
  <c r="R1083" i="16"/>
  <c r="P1083" i="16"/>
  <c r="N1083" i="16"/>
  <c r="L1083" i="16"/>
  <c r="J1083" i="16"/>
  <c r="H1083" i="16"/>
  <c r="F1083" i="16"/>
  <c r="D1083" i="16"/>
  <c r="B1083" i="16"/>
  <c r="T1082" i="16"/>
  <c r="R1082" i="16"/>
  <c r="P1082" i="16"/>
  <c r="N1082" i="16"/>
  <c r="L1082" i="16"/>
  <c r="J1082" i="16"/>
  <c r="H1082" i="16"/>
  <c r="F1082" i="16"/>
  <c r="D1082" i="16"/>
  <c r="B1082" i="16"/>
  <c r="T1081" i="16"/>
  <c r="R1081" i="16"/>
  <c r="P1081" i="16"/>
  <c r="N1081" i="16"/>
  <c r="L1081" i="16"/>
  <c r="J1081" i="16"/>
  <c r="H1081" i="16"/>
  <c r="F1081" i="16"/>
  <c r="D1081" i="16"/>
  <c r="B1081" i="16"/>
  <c r="T1080" i="16"/>
  <c r="R1080" i="16"/>
  <c r="P1080" i="16"/>
  <c r="N1080" i="16"/>
  <c r="L1080" i="16"/>
  <c r="J1080" i="16"/>
  <c r="H1080" i="16"/>
  <c r="F1080" i="16"/>
  <c r="D1080" i="16"/>
  <c r="B1080" i="16"/>
  <c r="T1079" i="16"/>
  <c r="R1079" i="16"/>
  <c r="P1079" i="16"/>
  <c r="N1079" i="16"/>
  <c r="L1079" i="16"/>
  <c r="J1079" i="16"/>
  <c r="H1079" i="16"/>
  <c r="F1079" i="16"/>
  <c r="D1079" i="16"/>
  <c r="B1079" i="16"/>
  <c r="T1078" i="16"/>
  <c r="R1078" i="16"/>
  <c r="P1078" i="16"/>
  <c r="N1078" i="16"/>
  <c r="L1078" i="16"/>
  <c r="J1078" i="16"/>
  <c r="H1078" i="16"/>
  <c r="F1078" i="16"/>
  <c r="D1078" i="16"/>
  <c r="B1078" i="16"/>
  <c r="T1077" i="16"/>
  <c r="R1077" i="16"/>
  <c r="P1077" i="16"/>
  <c r="N1077" i="16"/>
  <c r="L1077" i="16"/>
  <c r="J1077" i="16"/>
  <c r="H1077" i="16"/>
  <c r="F1077" i="16"/>
  <c r="D1077" i="16"/>
  <c r="B1077" i="16"/>
  <c r="T1076" i="16"/>
  <c r="R1076" i="16"/>
  <c r="P1076" i="16"/>
  <c r="N1076" i="16"/>
  <c r="L1076" i="16"/>
  <c r="J1076" i="16"/>
  <c r="H1076" i="16"/>
  <c r="F1076" i="16"/>
  <c r="D1076" i="16"/>
  <c r="B1076" i="16"/>
  <c r="T1075" i="16"/>
  <c r="R1075" i="16"/>
  <c r="P1075" i="16"/>
  <c r="N1075" i="16"/>
  <c r="L1075" i="16"/>
  <c r="J1075" i="16"/>
  <c r="H1075" i="16"/>
  <c r="F1075" i="16"/>
  <c r="D1075" i="16"/>
  <c r="B1075" i="16"/>
  <c r="T1074" i="16"/>
  <c r="R1074" i="16"/>
  <c r="P1074" i="16"/>
  <c r="N1074" i="16"/>
  <c r="L1074" i="16"/>
  <c r="J1074" i="16"/>
  <c r="H1074" i="16"/>
  <c r="F1074" i="16"/>
  <c r="D1074" i="16"/>
  <c r="B1074" i="16"/>
  <c r="T1073" i="16"/>
  <c r="R1073" i="16"/>
  <c r="P1073" i="16"/>
  <c r="N1073" i="16"/>
  <c r="L1073" i="16"/>
  <c r="J1073" i="16"/>
  <c r="H1073" i="16"/>
  <c r="F1073" i="16"/>
  <c r="D1073" i="16"/>
  <c r="B1073" i="16"/>
  <c r="T1072" i="16"/>
  <c r="R1072" i="16"/>
  <c r="P1072" i="16"/>
  <c r="N1072" i="16"/>
  <c r="L1072" i="16"/>
  <c r="J1072" i="16"/>
  <c r="H1072" i="16"/>
  <c r="F1072" i="16"/>
  <c r="D1072" i="16"/>
  <c r="B1072" i="16"/>
  <c r="T1071" i="16"/>
  <c r="R1071" i="16"/>
  <c r="P1071" i="16"/>
  <c r="N1071" i="16"/>
  <c r="L1071" i="16"/>
  <c r="J1071" i="16"/>
  <c r="H1071" i="16"/>
  <c r="F1071" i="16"/>
  <c r="D1071" i="16"/>
  <c r="B1071" i="16"/>
  <c r="T1070" i="16"/>
  <c r="R1070" i="16"/>
  <c r="P1070" i="16"/>
  <c r="N1070" i="16"/>
  <c r="L1070" i="16"/>
  <c r="J1070" i="16"/>
  <c r="H1070" i="16"/>
  <c r="F1070" i="16"/>
  <c r="D1070" i="16"/>
  <c r="B1070" i="16"/>
  <c r="T1069" i="16"/>
  <c r="R1069" i="16"/>
  <c r="P1069" i="16"/>
  <c r="N1069" i="16"/>
  <c r="L1069" i="16"/>
  <c r="J1069" i="16"/>
  <c r="H1069" i="16"/>
  <c r="F1069" i="16"/>
  <c r="D1069" i="16"/>
  <c r="B1069" i="16"/>
  <c r="T1068" i="16"/>
  <c r="R1068" i="16"/>
  <c r="P1068" i="16"/>
  <c r="N1068" i="16"/>
  <c r="L1068" i="16"/>
  <c r="J1068" i="16"/>
  <c r="H1068" i="16"/>
  <c r="F1068" i="16"/>
  <c r="D1068" i="16"/>
  <c r="B1068" i="16"/>
  <c r="T1067" i="16"/>
  <c r="R1067" i="16"/>
  <c r="P1067" i="16"/>
  <c r="N1067" i="16"/>
  <c r="L1067" i="16"/>
  <c r="J1067" i="16"/>
  <c r="H1067" i="16"/>
  <c r="F1067" i="16"/>
  <c r="D1067" i="16"/>
  <c r="B1067" i="16"/>
  <c r="T1066" i="16"/>
  <c r="R1066" i="16"/>
  <c r="P1066" i="16"/>
  <c r="N1066" i="16"/>
  <c r="L1066" i="16"/>
  <c r="J1066" i="16"/>
  <c r="H1066" i="16"/>
  <c r="F1066" i="16"/>
  <c r="D1066" i="16"/>
  <c r="B1066" i="16"/>
  <c r="T1065" i="16"/>
  <c r="R1065" i="16"/>
  <c r="P1065" i="16"/>
  <c r="N1065" i="16"/>
  <c r="L1065" i="16"/>
  <c r="J1065" i="16"/>
  <c r="H1065" i="16"/>
  <c r="F1065" i="16"/>
  <c r="D1065" i="16"/>
  <c r="B1065" i="16"/>
  <c r="T1064" i="16"/>
  <c r="R1064" i="16"/>
  <c r="P1064" i="16"/>
  <c r="N1064" i="16"/>
  <c r="L1064" i="16"/>
  <c r="J1064" i="16"/>
  <c r="H1064" i="16"/>
  <c r="F1064" i="16"/>
  <c r="D1064" i="16"/>
  <c r="B1064" i="16"/>
  <c r="T1063" i="16"/>
  <c r="R1063" i="16"/>
  <c r="P1063" i="16"/>
  <c r="N1063" i="16"/>
  <c r="L1063" i="16"/>
  <c r="J1063" i="16"/>
  <c r="H1063" i="16"/>
  <c r="F1063" i="16"/>
  <c r="D1063" i="16"/>
  <c r="B1063" i="16"/>
  <c r="T1062" i="16"/>
  <c r="R1062" i="16"/>
  <c r="P1062" i="16"/>
  <c r="N1062" i="16"/>
  <c r="L1062" i="16"/>
  <c r="J1062" i="16"/>
  <c r="H1062" i="16"/>
  <c r="F1062" i="16"/>
  <c r="D1062" i="16"/>
  <c r="B1062" i="16"/>
  <c r="T1061" i="16"/>
  <c r="R1061" i="16"/>
  <c r="P1061" i="16"/>
  <c r="N1061" i="16"/>
  <c r="L1061" i="16"/>
  <c r="J1061" i="16"/>
  <c r="H1061" i="16"/>
  <c r="F1061" i="16"/>
  <c r="D1061" i="16"/>
  <c r="B1061" i="16"/>
  <c r="T1060" i="16"/>
  <c r="R1060" i="16"/>
  <c r="P1060" i="16"/>
  <c r="N1060" i="16"/>
  <c r="L1060" i="16"/>
  <c r="J1060" i="16"/>
  <c r="H1060" i="16"/>
  <c r="F1060" i="16"/>
  <c r="D1060" i="16"/>
  <c r="B1060" i="16"/>
  <c r="T1059" i="16"/>
  <c r="R1059" i="16"/>
  <c r="P1059" i="16"/>
  <c r="N1059" i="16"/>
  <c r="L1059" i="16"/>
  <c r="J1059" i="16"/>
  <c r="H1059" i="16"/>
  <c r="F1059" i="16"/>
  <c r="D1059" i="16"/>
  <c r="B1059" i="16"/>
  <c r="T1058" i="16"/>
  <c r="R1058" i="16"/>
  <c r="P1058" i="16"/>
  <c r="N1058" i="16"/>
  <c r="L1058" i="16"/>
  <c r="J1058" i="16"/>
  <c r="H1058" i="16"/>
  <c r="F1058" i="16"/>
  <c r="D1058" i="16"/>
  <c r="B1058" i="16"/>
  <c r="T1057" i="16"/>
  <c r="R1057" i="16"/>
  <c r="P1057" i="16"/>
  <c r="N1057" i="16"/>
  <c r="L1057" i="16"/>
  <c r="J1057" i="16"/>
  <c r="H1057" i="16"/>
  <c r="F1057" i="16"/>
  <c r="D1057" i="16"/>
  <c r="B1057" i="16"/>
  <c r="T1056" i="16"/>
  <c r="R1056" i="16"/>
  <c r="P1056" i="16"/>
  <c r="N1056" i="16"/>
  <c r="L1056" i="16"/>
  <c r="J1056" i="16"/>
  <c r="H1056" i="16"/>
  <c r="F1056" i="16"/>
  <c r="D1056" i="16"/>
  <c r="B1056" i="16"/>
  <c r="T1055" i="16"/>
  <c r="R1055" i="16"/>
  <c r="P1055" i="16"/>
  <c r="N1055" i="16"/>
  <c r="L1055" i="16"/>
  <c r="J1055" i="16"/>
  <c r="H1055" i="16"/>
  <c r="F1055" i="16"/>
  <c r="D1055" i="16"/>
  <c r="B1055" i="16"/>
  <c r="T1054" i="16"/>
  <c r="R1054" i="16"/>
  <c r="P1054" i="16"/>
  <c r="N1054" i="16"/>
  <c r="L1054" i="16"/>
  <c r="J1054" i="16"/>
  <c r="H1054" i="16"/>
  <c r="F1054" i="16"/>
  <c r="D1054" i="16"/>
  <c r="B1054" i="16"/>
  <c r="T1053" i="16"/>
  <c r="R1053" i="16"/>
  <c r="P1053" i="16"/>
  <c r="N1053" i="16"/>
  <c r="L1053" i="16"/>
  <c r="J1053" i="16"/>
  <c r="H1053" i="16"/>
  <c r="F1053" i="16"/>
  <c r="D1053" i="16"/>
  <c r="B1053" i="16"/>
  <c r="T1052" i="16"/>
  <c r="R1052" i="16"/>
  <c r="P1052" i="16"/>
  <c r="N1052" i="16"/>
  <c r="L1052" i="16"/>
  <c r="J1052" i="16"/>
  <c r="H1052" i="16"/>
  <c r="F1052" i="16"/>
  <c r="D1052" i="16"/>
  <c r="B1052" i="16"/>
  <c r="T1051" i="16"/>
  <c r="R1051" i="16"/>
  <c r="P1051" i="16"/>
  <c r="N1051" i="16"/>
  <c r="L1051" i="16"/>
  <c r="J1051" i="16"/>
  <c r="H1051" i="16"/>
  <c r="F1051" i="16"/>
  <c r="D1051" i="16"/>
  <c r="B1051" i="16"/>
  <c r="T1050" i="16"/>
  <c r="R1050" i="16"/>
  <c r="P1050" i="16"/>
  <c r="N1050" i="16"/>
  <c r="L1050" i="16"/>
  <c r="J1050" i="16"/>
  <c r="H1050" i="16"/>
  <c r="F1050" i="16"/>
  <c r="D1050" i="16"/>
  <c r="B1050" i="16"/>
  <c r="T1049" i="16"/>
  <c r="R1049" i="16"/>
  <c r="P1049" i="16"/>
  <c r="N1049" i="16"/>
  <c r="L1049" i="16"/>
  <c r="J1049" i="16"/>
  <c r="H1049" i="16"/>
  <c r="F1049" i="16"/>
  <c r="D1049" i="16"/>
  <c r="B1049" i="16"/>
  <c r="T1048" i="16"/>
  <c r="R1048" i="16"/>
  <c r="P1048" i="16"/>
  <c r="N1048" i="16"/>
  <c r="L1048" i="16"/>
  <c r="J1048" i="16"/>
  <c r="H1048" i="16"/>
  <c r="F1048" i="16"/>
  <c r="D1048" i="16"/>
  <c r="B1048" i="16"/>
  <c r="T1047" i="16"/>
  <c r="R1047" i="16"/>
  <c r="P1047" i="16"/>
  <c r="N1047" i="16"/>
  <c r="L1047" i="16"/>
  <c r="J1047" i="16"/>
  <c r="H1047" i="16"/>
  <c r="F1047" i="16"/>
  <c r="D1047" i="16"/>
  <c r="B1047" i="16"/>
  <c r="T1046" i="16"/>
  <c r="R1046" i="16"/>
  <c r="P1046" i="16"/>
  <c r="N1046" i="16"/>
  <c r="L1046" i="16"/>
  <c r="J1046" i="16"/>
  <c r="H1046" i="16"/>
  <c r="F1046" i="16"/>
  <c r="D1046" i="16"/>
  <c r="B1046" i="16"/>
  <c r="T1045" i="16"/>
  <c r="R1045" i="16"/>
  <c r="P1045" i="16"/>
  <c r="N1045" i="16"/>
  <c r="L1045" i="16"/>
  <c r="J1045" i="16"/>
  <c r="H1045" i="16"/>
  <c r="F1045" i="16"/>
  <c r="D1045" i="16"/>
  <c r="B1045" i="16"/>
  <c r="T1044" i="16"/>
  <c r="R1044" i="16"/>
  <c r="P1044" i="16"/>
  <c r="N1044" i="16"/>
  <c r="L1044" i="16"/>
  <c r="J1044" i="16"/>
  <c r="H1044" i="16"/>
  <c r="F1044" i="16"/>
  <c r="D1044" i="16"/>
  <c r="B1044" i="16"/>
  <c r="T1043" i="16"/>
  <c r="R1043" i="16"/>
  <c r="P1043" i="16"/>
  <c r="N1043" i="16"/>
  <c r="L1043" i="16"/>
  <c r="J1043" i="16"/>
  <c r="H1043" i="16"/>
  <c r="F1043" i="16"/>
  <c r="D1043" i="16"/>
  <c r="B1043" i="16"/>
  <c r="T1042" i="16"/>
  <c r="R1042" i="16"/>
  <c r="P1042" i="16"/>
  <c r="N1042" i="16"/>
  <c r="L1042" i="16"/>
  <c r="J1042" i="16"/>
  <c r="H1042" i="16"/>
  <c r="F1042" i="16"/>
  <c r="D1042" i="16"/>
  <c r="B1042" i="16"/>
  <c r="T1041" i="16"/>
  <c r="R1041" i="16"/>
  <c r="P1041" i="16"/>
  <c r="N1041" i="16"/>
  <c r="L1041" i="16"/>
  <c r="J1041" i="16"/>
  <c r="H1041" i="16"/>
  <c r="F1041" i="16"/>
  <c r="D1041" i="16"/>
  <c r="B1041" i="16"/>
  <c r="T1040" i="16"/>
  <c r="R1040" i="16"/>
  <c r="P1040" i="16"/>
  <c r="N1040" i="16"/>
  <c r="L1040" i="16"/>
  <c r="J1040" i="16"/>
  <c r="H1040" i="16"/>
  <c r="F1040" i="16"/>
  <c r="D1040" i="16"/>
  <c r="B1040" i="16"/>
  <c r="T1039" i="16"/>
  <c r="R1039" i="16"/>
  <c r="P1039" i="16"/>
  <c r="N1039" i="16"/>
  <c r="L1039" i="16"/>
  <c r="J1039" i="16"/>
  <c r="H1039" i="16"/>
  <c r="F1039" i="16"/>
  <c r="D1039" i="16"/>
  <c r="B1039" i="16"/>
  <c r="T1038" i="16"/>
  <c r="R1038" i="16"/>
  <c r="P1038" i="16"/>
  <c r="N1038" i="16"/>
  <c r="L1038" i="16"/>
  <c r="J1038" i="16"/>
  <c r="H1038" i="16"/>
  <c r="F1038" i="16"/>
  <c r="D1038" i="16"/>
  <c r="B1038" i="16"/>
  <c r="T1037" i="16"/>
  <c r="R1037" i="16"/>
  <c r="P1037" i="16"/>
  <c r="N1037" i="16"/>
  <c r="L1037" i="16"/>
  <c r="J1037" i="16"/>
  <c r="H1037" i="16"/>
  <c r="F1037" i="16"/>
  <c r="D1037" i="16"/>
  <c r="B1037" i="16"/>
  <c r="T1036" i="16"/>
  <c r="R1036" i="16"/>
  <c r="P1036" i="16"/>
  <c r="N1036" i="16"/>
  <c r="L1036" i="16"/>
  <c r="J1036" i="16"/>
  <c r="H1036" i="16"/>
  <c r="F1036" i="16"/>
  <c r="D1036" i="16"/>
  <c r="B1036" i="16"/>
  <c r="T1035" i="16"/>
  <c r="R1035" i="16"/>
  <c r="P1035" i="16"/>
  <c r="N1035" i="16"/>
  <c r="L1035" i="16"/>
  <c r="J1035" i="16"/>
  <c r="H1035" i="16"/>
  <c r="F1035" i="16"/>
  <c r="D1035" i="16"/>
  <c r="B1035" i="16"/>
  <c r="T1034" i="16"/>
  <c r="R1034" i="16"/>
  <c r="P1034" i="16"/>
  <c r="N1034" i="16"/>
  <c r="L1034" i="16"/>
  <c r="J1034" i="16"/>
  <c r="H1034" i="16"/>
  <c r="F1034" i="16"/>
  <c r="D1034" i="16"/>
  <c r="B1034" i="16"/>
  <c r="T1033" i="16"/>
  <c r="R1033" i="16"/>
  <c r="P1033" i="16"/>
  <c r="N1033" i="16"/>
  <c r="L1033" i="16"/>
  <c r="J1033" i="16"/>
  <c r="H1033" i="16"/>
  <c r="F1033" i="16"/>
  <c r="D1033" i="16"/>
  <c r="B1033" i="16"/>
  <c r="T1032" i="16"/>
  <c r="R1032" i="16"/>
  <c r="P1032" i="16"/>
  <c r="N1032" i="16"/>
  <c r="L1032" i="16"/>
  <c r="J1032" i="16"/>
  <c r="H1032" i="16"/>
  <c r="F1032" i="16"/>
  <c r="D1032" i="16"/>
  <c r="B1032" i="16"/>
  <c r="T1031" i="16"/>
  <c r="R1031" i="16"/>
  <c r="P1031" i="16"/>
  <c r="N1031" i="16"/>
  <c r="L1031" i="16"/>
  <c r="J1031" i="16"/>
  <c r="H1031" i="16"/>
  <c r="F1031" i="16"/>
  <c r="D1031" i="16"/>
  <c r="B1031" i="16"/>
  <c r="T1030" i="16"/>
  <c r="R1030" i="16"/>
  <c r="P1030" i="16"/>
  <c r="N1030" i="16"/>
  <c r="L1030" i="16"/>
  <c r="J1030" i="16"/>
  <c r="H1030" i="16"/>
  <c r="F1030" i="16"/>
  <c r="D1030" i="16"/>
  <c r="B1030" i="16"/>
  <c r="T1029" i="16"/>
  <c r="R1029" i="16"/>
  <c r="P1029" i="16"/>
  <c r="N1029" i="16"/>
  <c r="L1029" i="16"/>
  <c r="J1029" i="16"/>
  <c r="H1029" i="16"/>
  <c r="F1029" i="16"/>
  <c r="D1029" i="16"/>
  <c r="B1029" i="16"/>
  <c r="T1028" i="16"/>
  <c r="R1028" i="16"/>
  <c r="P1028" i="16"/>
  <c r="N1028" i="16"/>
  <c r="L1028" i="16"/>
  <c r="J1028" i="16"/>
  <c r="H1028" i="16"/>
  <c r="F1028" i="16"/>
  <c r="D1028" i="16"/>
  <c r="B1028" i="16"/>
  <c r="T1027" i="16"/>
  <c r="R1027" i="16"/>
  <c r="P1027" i="16"/>
  <c r="N1027" i="16"/>
  <c r="L1027" i="16"/>
  <c r="J1027" i="16"/>
  <c r="H1027" i="16"/>
  <c r="F1027" i="16"/>
  <c r="D1027" i="16"/>
  <c r="B1027" i="16"/>
  <c r="T1026" i="16"/>
  <c r="R1026" i="16"/>
  <c r="P1026" i="16"/>
  <c r="N1026" i="16"/>
  <c r="L1026" i="16"/>
  <c r="J1026" i="16"/>
  <c r="H1026" i="16"/>
  <c r="F1026" i="16"/>
  <c r="D1026" i="16"/>
  <c r="B1026" i="16"/>
  <c r="T1025" i="16"/>
  <c r="R1025" i="16"/>
  <c r="P1025" i="16"/>
  <c r="N1025" i="16"/>
  <c r="L1025" i="16"/>
  <c r="J1025" i="16"/>
  <c r="H1025" i="16"/>
  <c r="F1025" i="16"/>
  <c r="D1025" i="16"/>
  <c r="B1025" i="16"/>
  <c r="T1024" i="16"/>
  <c r="R1024" i="16"/>
  <c r="P1024" i="16"/>
  <c r="N1024" i="16"/>
  <c r="L1024" i="16"/>
  <c r="J1024" i="16"/>
  <c r="H1024" i="16"/>
  <c r="F1024" i="16"/>
  <c r="D1024" i="16"/>
  <c r="B1024" i="16"/>
  <c r="T1023" i="16"/>
  <c r="R1023" i="16"/>
  <c r="P1023" i="16"/>
  <c r="N1023" i="16"/>
  <c r="L1023" i="16"/>
  <c r="J1023" i="16"/>
  <c r="H1023" i="16"/>
  <c r="F1023" i="16"/>
  <c r="D1023" i="16"/>
  <c r="B1023" i="16"/>
  <c r="T1022" i="16"/>
  <c r="R1022" i="16"/>
  <c r="P1022" i="16"/>
  <c r="N1022" i="16"/>
  <c r="L1022" i="16"/>
  <c r="J1022" i="16"/>
  <c r="H1022" i="16"/>
  <c r="F1022" i="16"/>
  <c r="D1022" i="16"/>
  <c r="B1022" i="16"/>
  <c r="T1021" i="16"/>
  <c r="R1021" i="16"/>
  <c r="P1021" i="16"/>
  <c r="N1021" i="16"/>
  <c r="L1021" i="16"/>
  <c r="J1021" i="16"/>
  <c r="H1021" i="16"/>
  <c r="F1021" i="16"/>
  <c r="D1021" i="16"/>
  <c r="B1021" i="16"/>
  <c r="T1020" i="16"/>
  <c r="R1020" i="16"/>
  <c r="P1020" i="16"/>
  <c r="N1020" i="16"/>
  <c r="L1020" i="16"/>
  <c r="J1020" i="16"/>
  <c r="H1020" i="16"/>
  <c r="F1020" i="16"/>
  <c r="D1020" i="16"/>
  <c r="B1020" i="16"/>
  <c r="T1019" i="16"/>
  <c r="R1019" i="16"/>
  <c r="P1019" i="16"/>
  <c r="N1019" i="16"/>
  <c r="L1019" i="16"/>
  <c r="J1019" i="16"/>
  <c r="H1019" i="16"/>
  <c r="F1019" i="16"/>
  <c r="D1019" i="16"/>
  <c r="B1019" i="16"/>
  <c r="T1018" i="16"/>
  <c r="R1018" i="16"/>
  <c r="P1018" i="16"/>
  <c r="N1018" i="16"/>
  <c r="L1018" i="16"/>
  <c r="J1018" i="16"/>
  <c r="H1018" i="16"/>
  <c r="F1018" i="16"/>
  <c r="D1018" i="16"/>
  <c r="B1018" i="16"/>
  <c r="T1017" i="16"/>
  <c r="R1017" i="16"/>
  <c r="P1017" i="16"/>
  <c r="N1017" i="16"/>
  <c r="L1017" i="16"/>
  <c r="J1017" i="16"/>
  <c r="H1017" i="16"/>
  <c r="F1017" i="16"/>
  <c r="D1017" i="16"/>
  <c r="B1017" i="16"/>
  <c r="T1016" i="16"/>
  <c r="R1016" i="16"/>
  <c r="P1016" i="16"/>
  <c r="N1016" i="16"/>
  <c r="L1016" i="16"/>
  <c r="J1016" i="16"/>
  <c r="H1016" i="16"/>
  <c r="F1016" i="16"/>
  <c r="D1016" i="16"/>
  <c r="B1016" i="16"/>
  <c r="T1015" i="16"/>
  <c r="R1015" i="16"/>
  <c r="P1015" i="16"/>
  <c r="N1015" i="16"/>
  <c r="L1015" i="16"/>
  <c r="J1015" i="16"/>
  <c r="H1015" i="16"/>
  <c r="F1015" i="16"/>
  <c r="D1015" i="16"/>
  <c r="B1015" i="16"/>
  <c r="T1014" i="16"/>
  <c r="R1014" i="16"/>
  <c r="P1014" i="16"/>
  <c r="N1014" i="16"/>
  <c r="L1014" i="16"/>
  <c r="J1014" i="16"/>
  <c r="H1014" i="16"/>
  <c r="F1014" i="16"/>
  <c r="D1014" i="16"/>
  <c r="B1014" i="16"/>
  <c r="T1013" i="16"/>
  <c r="R1013" i="16"/>
  <c r="P1013" i="16"/>
  <c r="N1013" i="16"/>
  <c r="L1013" i="16"/>
  <c r="J1013" i="16"/>
  <c r="H1013" i="16"/>
  <c r="F1013" i="16"/>
  <c r="D1013" i="16"/>
  <c r="B1013" i="16"/>
  <c r="T1012" i="16"/>
  <c r="R1012" i="16"/>
  <c r="P1012" i="16"/>
  <c r="N1012" i="16"/>
  <c r="L1012" i="16"/>
  <c r="J1012" i="16"/>
  <c r="H1012" i="16"/>
  <c r="F1012" i="16"/>
  <c r="D1012" i="16"/>
  <c r="B1012" i="16"/>
  <c r="T1011" i="16"/>
  <c r="R1011" i="16"/>
  <c r="P1011" i="16"/>
  <c r="N1011" i="16"/>
  <c r="L1011" i="16"/>
  <c r="J1011" i="16"/>
  <c r="H1011" i="16"/>
  <c r="F1011" i="16"/>
  <c r="D1011" i="16"/>
  <c r="B1011" i="16"/>
  <c r="T1010" i="16"/>
  <c r="R1010" i="16"/>
  <c r="P1010" i="16"/>
  <c r="N1010" i="16"/>
  <c r="L1010" i="16"/>
  <c r="J1010" i="16"/>
  <c r="H1010" i="16"/>
  <c r="F1010" i="16"/>
  <c r="D1010" i="16"/>
  <c r="B1010" i="16"/>
  <c r="T1009" i="16"/>
  <c r="R1009" i="16"/>
  <c r="P1009" i="16"/>
  <c r="N1009" i="16"/>
  <c r="L1009" i="16"/>
  <c r="J1009" i="16"/>
  <c r="H1009" i="16"/>
  <c r="F1009" i="16"/>
  <c r="D1009" i="16"/>
  <c r="B1009" i="16"/>
  <c r="T1008" i="16"/>
  <c r="R1008" i="16"/>
  <c r="P1008" i="16"/>
  <c r="N1008" i="16"/>
  <c r="L1008" i="16"/>
  <c r="J1008" i="16"/>
  <c r="H1008" i="16"/>
  <c r="F1008" i="16"/>
  <c r="D1008" i="16"/>
  <c r="B1008" i="16"/>
  <c r="T1007" i="16"/>
  <c r="R1007" i="16"/>
  <c r="P1007" i="16"/>
  <c r="N1007" i="16"/>
  <c r="L1007" i="16"/>
  <c r="J1007" i="16"/>
  <c r="H1007" i="16"/>
  <c r="F1007" i="16"/>
  <c r="D1007" i="16"/>
  <c r="B1007" i="16"/>
  <c r="T1006" i="16"/>
  <c r="R1006" i="16"/>
  <c r="P1006" i="16"/>
  <c r="N1006" i="16"/>
  <c r="L1006" i="16"/>
  <c r="J1006" i="16"/>
  <c r="H1006" i="16"/>
  <c r="F1006" i="16"/>
  <c r="D1006" i="16"/>
  <c r="B1006" i="16"/>
  <c r="T1005" i="16"/>
  <c r="R1005" i="16"/>
  <c r="P1005" i="16"/>
  <c r="N1005" i="16"/>
  <c r="L1005" i="16"/>
  <c r="J1005" i="16"/>
  <c r="H1005" i="16"/>
  <c r="F1005" i="16"/>
  <c r="D1005" i="16"/>
  <c r="B1005" i="16"/>
  <c r="T1004" i="16"/>
  <c r="R1004" i="16"/>
  <c r="P1004" i="16"/>
  <c r="N1004" i="16"/>
  <c r="L1004" i="16"/>
  <c r="J1004" i="16"/>
  <c r="H1004" i="16"/>
  <c r="F1004" i="16"/>
  <c r="D1004" i="16"/>
  <c r="B1004" i="16"/>
  <c r="T1003" i="16"/>
  <c r="R1003" i="16"/>
  <c r="P1003" i="16"/>
  <c r="N1003" i="16"/>
  <c r="L1003" i="16"/>
  <c r="J1003" i="16"/>
  <c r="H1003" i="16"/>
  <c r="F1003" i="16"/>
  <c r="D1003" i="16"/>
  <c r="B1003" i="16"/>
  <c r="T1002" i="16"/>
  <c r="R1002" i="16"/>
  <c r="P1002" i="16"/>
  <c r="N1002" i="16"/>
  <c r="L1002" i="16"/>
  <c r="J1002" i="16"/>
  <c r="H1002" i="16"/>
  <c r="F1002" i="16"/>
  <c r="D1002" i="16"/>
  <c r="B1002" i="16"/>
  <c r="T1001" i="16"/>
  <c r="R1001" i="16"/>
  <c r="P1001" i="16"/>
  <c r="N1001" i="16"/>
  <c r="L1001" i="16"/>
  <c r="J1001" i="16"/>
  <c r="H1001" i="16"/>
  <c r="F1001" i="16"/>
  <c r="D1001" i="16"/>
  <c r="B1001" i="16"/>
  <c r="T1000" i="16"/>
  <c r="R1000" i="16"/>
  <c r="P1000" i="16"/>
  <c r="N1000" i="16"/>
  <c r="L1000" i="16"/>
  <c r="J1000" i="16"/>
  <c r="H1000" i="16"/>
  <c r="F1000" i="16"/>
  <c r="D1000" i="16"/>
  <c r="B1000" i="16"/>
  <c r="T999" i="16"/>
  <c r="R999" i="16"/>
  <c r="P999" i="16"/>
  <c r="N999" i="16"/>
  <c r="L999" i="16"/>
  <c r="J999" i="16"/>
  <c r="H999" i="16"/>
  <c r="F999" i="16"/>
  <c r="D999" i="16"/>
  <c r="B999" i="16"/>
  <c r="T998" i="16"/>
  <c r="R998" i="16"/>
  <c r="P998" i="16"/>
  <c r="N998" i="16"/>
  <c r="L998" i="16"/>
  <c r="J998" i="16"/>
  <c r="H998" i="16"/>
  <c r="F998" i="16"/>
  <c r="D998" i="16"/>
  <c r="B998" i="16"/>
  <c r="T997" i="16"/>
  <c r="R997" i="16"/>
  <c r="P997" i="16"/>
  <c r="N997" i="16"/>
  <c r="L997" i="16"/>
  <c r="J997" i="16"/>
  <c r="H997" i="16"/>
  <c r="F997" i="16"/>
  <c r="D997" i="16"/>
  <c r="B997" i="16"/>
  <c r="T996" i="16"/>
  <c r="R996" i="16"/>
  <c r="P996" i="16"/>
  <c r="N996" i="16"/>
  <c r="L996" i="16"/>
  <c r="J996" i="16"/>
  <c r="H996" i="16"/>
  <c r="F996" i="16"/>
  <c r="D996" i="16"/>
  <c r="B996" i="16"/>
  <c r="T995" i="16"/>
  <c r="R995" i="16"/>
  <c r="P995" i="16"/>
  <c r="N995" i="16"/>
  <c r="L995" i="16"/>
  <c r="J995" i="16"/>
  <c r="H995" i="16"/>
  <c r="F995" i="16"/>
  <c r="D995" i="16"/>
  <c r="B995" i="16"/>
  <c r="T994" i="16"/>
  <c r="R994" i="16"/>
  <c r="P994" i="16"/>
  <c r="N994" i="16"/>
  <c r="L994" i="16"/>
  <c r="J994" i="16"/>
  <c r="H994" i="16"/>
  <c r="F994" i="16"/>
  <c r="D994" i="16"/>
  <c r="B994" i="16"/>
  <c r="T993" i="16"/>
  <c r="R993" i="16"/>
  <c r="P993" i="16"/>
  <c r="N993" i="16"/>
  <c r="L993" i="16"/>
  <c r="J993" i="16"/>
  <c r="H993" i="16"/>
  <c r="F993" i="16"/>
  <c r="D993" i="16"/>
  <c r="B993" i="16"/>
  <c r="T992" i="16"/>
  <c r="R992" i="16"/>
  <c r="P992" i="16"/>
  <c r="N992" i="16"/>
  <c r="L992" i="16"/>
  <c r="J992" i="16"/>
  <c r="H992" i="16"/>
  <c r="F992" i="16"/>
  <c r="D992" i="16"/>
  <c r="B992" i="16"/>
  <c r="T991" i="16"/>
  <c r="R991" i="16"/>
  <c r="P991" i="16"/>
  <c r="N991" i="16"/>
  <c r="L991" i="16"/>
  <c r="J991" i="16"/>
  <c r="H991" i="16"/>
  <c r="F991" i="16"/>
  <c r="D991" i="16"/>
  <c r="B991" i="16"/>
  <c r="T990" i="16"/>
  <c r="R990" i="16"/>
  <c r="P990" i="16"/>
  <c r="N990" i="16"/>
  <c r="L990" i="16"/>
  <c r="J990" i="16"/>
  <c r="H990" i="16"/>
  <c r="F990" i="16"/>
  <c r="D990" i="16"/>
  <c r="B990" i="16"/>
  <c r="T989" i="16"/>
  <c r="R989" i="16"/>
  <c r="P989" i="16"/>
  <c r="N989" i="16"/>
  <c r="L989" i="16"/>
  <c r="J989" i="16"/>
  <c r="H989" i="16"/>
  <c r="F989" i="16"/>
  <c r="D989" i="16"/>
  <c r="B989" i="16"/>
  <c r="T988" i="16"/>
  <c r="R988" i="16"/>
  <c r="P988" i="16"/>
  <c r="N988" i="16"/>
  <c r="L988" i="16"/>
  <c r="J988" i="16"/>
  <c r="H988" i="16"/>
  <c r="F988" i="16"/>
  <c r="D988" i="16"/>
  <c r="B988" i="16"/>
  <c r="T987" i="16"/>
  <c r="R987" i="16"/>
  <c r="P987" i="16"/>
  <c r="N987" i="16"/>
  <c r="L987" i="16"/>
  <c r="J987" i="16"/>
  <c r="H987" i="16"/>
  <c r="F987" i="16"/>
  <c r="D987" i="16"/>
  <c r="B987" i="16"/>
  <c r="T986" i="16"/>
  <c r="R986" i="16"/>
  <c r="P986" i="16"/>
  <c r="N986" i="16"/>
  <c r="L986" i="16"/>
  <c r="J986" i="16"/>
  <c r="H986" i="16"/>
  <c r="F986" i="16"/>
  <c r="D986" i="16"/>
  <c r="B986" i="16"/>
  <c r="T985" i="16"/>
  <c r="R985" i="16"/>
  <c r="P985" i="16"/>
  <c r="N985" i="16"/>
  <c r="L985" i="16"/>
  <c r="J985" i="16"/>
  <c r="H985" i="16"/>
  <c r="F985" i="16"/>
  <c r="D985" i="16"/>
  <c r="B985" i="16"/>
  <c r="T984" i="16"/>
  <c r="R984" i="16"/>
  <c r="P984" i="16"/>
  <c r="N984" i="16"/>
  <c r="L984" i="16"/>
  <c r="J984" i="16"/>
  <c r="H984" i="16"/>
  <c r="F984" i="16"/>
  <c r="D984" i="16"/>
  <c r="B984" i="16"/>
  <c r="T983" i="16"/>
  <c r="R983" i="16"/>
  <c r="P983" i="16"/>
  <c r="N983" i="16"/>
  <c r="L983" i="16"/>
  <c r="J983" i="16"/>
  <c r="H983" i="16"/>
  <c r="F983" i="16"/>
  <c r="D983" i="16"/>
  <c r="B983" i="16"/>
  <c r="T982" i="16"/>
  <c r="R982" i="16"/>
  <c r="P982" i="16"/>
  <c r="N982" i="16"/>
  <c r="L982" i="16"/>
  <c r="J982" i="16"/>
  <c r="H982" i="16"/>
  <c r="F982" i="16"/>
  <c r="D982" i="16"/>
  <c r="B982" i="16"/>
  <c r="T981" i="16"/>
  <c r="R981" i="16"/>
  <c r="P981" i="16"/>
  <c r="N981" i="16"/>
  <c r="L981" i="16"/>
  <c r="J981" i="16"/>
  <c r="H981" i="16"/>
  <c r="F981" i="16"/>
  <c r="D981" i="16"/>
  <c r="B981" i="16"/>
  <c r="T980" i="16"/>
  <c r="R980" i="16"/>
  <c r="P980" i="16"/>
  <c r="N980" i="16"/>
  <c r="L980" i="16"/>
  <c r="J980" i="16"/>
  <c r="H980" i="16"/>
  <c r="F980" i="16"/>
  <c r="D980" i="16"/>
  <c r="B980" i="16"/>
  <c r="T979" i="16"/>
  <c r="R979" i="16"/>
  <c r="P979" i="16"/>
  <c r="N979" i="16"/>
  <c r="L979" i="16"/>
  <c r="J979" i="16"/>
  <c r="H979" i="16"/>
  <c r="F979" i="16"/>
  <c r="D979" i="16"/>
  <c r="B979" i="16"/>
  <c r="T978" i="16"/>
  <c r="R978" i="16"/>
  <c r="P978" i="16"/>
  <c r="N978" i="16"/>
  <c r="L978" i="16"/>
  <c r="J978" i="16"/>
  <c r="H978" i="16"/>
  <c r="F978" i="16"/>
  <c r="D978" i="16"/>
  <c r="B978" i="16"/>
  <c r="T977" i="16"/>
  <c r="R977" i="16"/>
  <c r="P977" i="16"/>
  <c r="N977" i="16"/>
  <c r="L977" i="16"/>
  <c r="J977" i="16"/>
  <c r="H977" i="16"/>
  <c r="F977" i="16"/>
  <c r="D977" i="16"/>
  <c r="B977" i="16"/>
  <c r="T976" i="16"/>
  <c r="R976" i="16"/>
  <c r="P976" i="16"/>
  <c r="N976" i="16"/>
  <c r="L976" i="16"/>
  <c r="J976" i="16"/>
  <c r="H976" i="16"/>
  <c r="F976" i="16"/>
  <c r="D976" i="16"/>
  <c r="B976" i="16"/>
  <c r="T975" i="16"/>
  <c r="R975" i="16"/>
  <c r="P975" i="16"/>
  <c r="N975" i="16"/>
  <c r="L975" i="16"/>
  <c r="J975" i="16"/>
  <c r="H975" i="16"/>
  <c r="F975" i="16"/>
  <c r="D975" i="16"/>
  <c r="B975" i="16"/>
  <c r="T974" i="16"/>
  <c r="R974" i="16"/>
  <c r="P974" i="16"/>
  <c r="N974" i="16"/>
  <c r="L974" i="16"/>
  <c r="J974" i="16"/>
  <c r="H974" i="16"/>
  <c r="F974" i="16"/>
  <c r="D974" i="16"/>
  <c r="B974" i="16"/>
  <c r="T973" i="16"/>
  <c r="R973" i="16"/>
  <c r="P973" i="16"/>
  <c r="N973" i="16"/>
  <c r="L973" i="16"/>
  <c r="J973" i="16"/>
  <c r="H973" i="16"/>
  <c r="F973" i="16"/>
  <c r="D973" i="16"/>
  <c r="B973" i="16"/>
  <c r="T972" i="16"/>
  <c r="R972" i="16"/>
  <c r="P972" i="16"/>
  <c r="N972" i="16"/>
  <c r="L972" i="16"/>
  <c r="J972" i="16"/>
  <c r="H972" i="16"/>
  <c r="F972" i="16"/>
  <c r="D972" i="16"/>
  <c r="B972" i="16"/>
  <c r="T971" i="16"/>
  <c r="R971" i="16"/>
  <c r="P971" i="16"/>
  <c r="N971" i="16"/>
  <c r="L971" i="16"/>
  <c r="J971" i="16"/>
  <c r="H971" i="16"/>
  <c r="F971" i="16"/>
  <c r="D971" i="16"/>
  <c r="B971" i="16"/>
  <c r="T970" i="16"/>
  <c r="R970" i="16"/>
  <c r="P970" i="16"/>
  <c r="N970" i="16"/>
  <c r="L970" i="16"/>
  <c r="J970" i="16"/>
  <c r="H970" i="16"/>
  <c r="F970" i="16"/>
  <c r="D970" i="16"/>
  <c r="B970" i="16"/>
  <c r="T969" i="16"/>
  <c r="R969" i="16"/>
  <c r="P969" i="16"/>
  <c r="N969" i="16"/>
  <c r="L969" i="16"/>
  <c r="J969" i="16"/>
  <c r="H969" i="16"/>
  <c r="F969" i="16"/>
  <c r="D969" i="16"/>
  <c r="B969" i="16"/>
  <c r="T968" i="16"/>
  <c r="R968" i="16"/>
  <c r="P968" i="16"/>
  <c r="N968" i="16"/>
  <c r="L968" i="16"/>
  <c r="J968" i="16"/>
  <c r="H968" i="16"/>
  <c r="F968" i="16"/>
  <c r="D968" i="16"/>
  <c r="B968" i="16"/>
  <c r="T967" i="16"/>
  <c r="R967" i="16"/>
  <c r="P967" i="16"/>
  <c r="N967" i="16"/>
  <c r="L967" i="16"/>
  <c r="J967" i="16"/>
  <c r="H967" i="16"/>
  <c r="F967" i="16"/>
  <c r="D967" i="16"/>
  <c r="B967" i="16"/>
  <c r="T966" i="16"/>
  <c r="R966" i="16"/>
  <c r="P966" i="16"/>
  <c r="N966" i="16"/>
  <c r="L966" i="16"/>
  <c r="J966" i="16"/>
  <c r="H966" i="16"/>
  <c r="F966" i="16"/>
  <c r="D966" i="16"/>
  <c r="B966" i="16"/>
  <c r="T965" i="16"/>
  <c r="R965" i="16"/>
  <c r="P965" i="16"/>
  <c r="N965" i="16"/>
  <c r="L965" i="16"/>
  <c r="J965" i="16"/>
  <c r="H965" i="16"/>
  <c r="F965" i="16"/>
  <c r="D965" i="16"/>
  <c r="B965" i="16"/>
  <c r="T964" i="16"/>
  <c r="R964" i="16"/>
  <c r="P964" i="16"/>
  <c r="N964" i="16"/>
  <c r="L964" i="16"/>
  <c r="J964" i="16"/>
  <c r="H964" i="16"/>
  <c r="F964" i="16"/>
  <c r="D964" i="16"/>
  <c r="B964" i="16"/>
  <c r="T963" i="16"/>
  <c r="R963" i="16"/>
  <c r="P963" i="16"/>
  <c r="N963" i="16"/>
  <c r="L963" i="16"/>
  <c r="J963" i="16"/>
  <c r="H963" i="16"/>
  <c r="F963" i="16"/>
  <c r="D963" i="16"/>
  <c r="B963" i="16"/>
  <c r="T962" i="16"/>
  <c r="R962" i="16"/>
  <c r="P962" i="16"/>
  <c r="N962" i="16"/>
  <c r="L962" i="16"/>
  <c r="J962" i="16"/>
  <c r="H962" i="16"/>
  <c r="F962" i="16"/>
  <c r="D962" i="16"/>
  <c r="B962" i="16"/>
  <c r="T961" i="16"/>
  <c r="R961" i="16"/>
  <c r="P961" i="16"/>
  <c r="N961" i="16"/>
  <c r="L961" i="16"/>
  <c r="J961" i="16"/>
  <c r="H961" i="16"/>
  <c r="F961" i="16"/>
  <c r="D961" i="16"/>
  <c r="B961" i="16"/>
  <c r="T960" i="16"/>
  <c r="R960" i="16"/>
  <c r="P960" i="16"/>
  <c r="N960" i="16"/>
  <c r="L960" i="16"/>
  <c r="J960" i="16"/>
  <c r="H960" i="16"/>
  <c r="F960" i="16"/>
  <c r="D960" i="16"/>
  <c r="B960" i="16"/>
  <c r="T959" i="16"/>
  <c r="R959" i="16"/>
  <c r="P959" i="16"/>
  <c r="N959" i="16"/>
  <c r="L959" i="16"/>
  <c r="J959" i="16"/>
  <c r="H959" i="16"/>
  <c r="F959" i="16"/>
  <c r="D959" i="16"/>
  <c r="B959" i="16"/>
  <c r="T958" i="16"/>
  <c r="R958" i="16"/>
  <c r="P958" i="16"/>
  <c r="N958" i="16"/>
  <c r="L958" i="16"/>
  <c r="J958" i="16"/>
  <c r="H958" i="16"/>
  <c r="F958" i="16"/>
  <c r="D958" i="16"/>
  <c r="B958" i="16"/>
  <c r="T957" i="16"/>
  <c r="R957" i="16"/>
  <c r="P957" i="16"/>
  <c r="N957" i="16"/>
  <c r="L957" i="16"/>
  <c r="J957" i="16"/>
  <c r="H957" i="16"/>
  <c r="F957" i="16"/>
  <c r="D957" i="16"/>
  <c r="B957" i="16"/>
  <c r="T956" i="16"/>
  <c r="R956" i="16"/>
  <c r="P956" i="16"/>
  <c r="N956" i="16"/>
  <c r="L956" i="16"/>
  <c r="J956" i="16"/>
  <c r="H956" i="16"/>
  <c r="F956" i="16"/>
  <c r="D956" i="16"/>
  <c r="B956" i="16"/>
  <c r="T955" i="16"/>
  <c r="R955" i="16"/>
  <c r="P955" i="16"/>
  <c r="N955" i="16"/>
  <c r="L955" i="16"/>
  <c r="J955" i="16"/>
  <c r="H955" i="16"/>
  <c r="F955" i="16"/>
  <c r="D955" i="16"/>
  <c r="B955" i="16"/>
  <c r="T954" i="16"/>
  <c r="R954" i="16"/>
  <c r="P954" i="16"/>
  <c r="N954" i="16"/>
  <c r="L954" i="16"/>
  <c r="J954" i="16"/>
  <c r="H954" i="16"/>
  <c r="F954" i="16"/>
  <c r="D954" i="16"/>
  <c r="B954" i="16"/>
  <c r="T953" i="16"/>
  <c r="R953" i="16"/>
  <c r="P953" i="16"/>
  <c r="N953" i="16"/>
  <c r="L953" i="16"/>
  <c r="J953" i="16"/>
  <c r="H953" i="16"/>
  <c r="F953" i="16"/>
  <c r="D953" i="16"/>
  <c r="B953" i="16"/>
  <c r="T952" i="16"/>
  <c r="R952" i="16"/>
  <c r="P952" i="16"/>
  <c r="N952" i="16"/>
  <c r="L952" i="16"/>
  <c r="J952" i="16"/>
  <c r="H952" i="16"/>
  <c r="F952" i="16"/>
  <c r="D952" i="16"/>
  <c r="B952" i="16"/>
  <c r="T951" i="16"/>
  <c r="R951" i="16"/>
  <c r="P951" i="16"/>
  <c r="N951" i="16"/>
  <c r="L951" i="16"/>
  <c r="J951" i="16"/>
  <c r="H951" i="16"/>
  <c r="F951" i="16"/>
  <c r="D951" i="16"/>
  <c r="B951" i="16"/>
  <c r="T950" i="16"/>
  <c r="R950" i="16"/>
  <c r="P950" i="16"/>
  <c r="N950" i="16"/>
  <c r="L950" i="16"/>
  <c r="J950" i="16"/>
  <c r="H950" i="16"/>
  <c r="F950" i="16"/>
  <c r="D950" i="16"/>
  <c r="B950" i="16"/>
  <c r="T949" i="16"/>
  <c r="R949" i="16"/>
  <c r="P949" i="16"/>
  <c r="N949" i="16"/>
  <c r="L949" i="16"/>
  <c r="J949" i="16"/>
  <c r="H949" i="16"/>
  <c r="F949" i="16"/>
  <c r="D949" i="16"/>
  <c r="B949" i="16"/>
  <c r="T948" i="16"/>
  <c r="R948" i="16"/>
  <c r="P948" i="16"/>
  <c r="N948" i="16"/>
  <c r="L948" i="16"/>
  <c r="J948" i="16"/>
  <c r="H948" i="16"/>
  <c r="F948" i="16"/>
  <c r="D948" i="16"/>
  <c r="B948" i="16"/>
  <c r="T947" i="16"/>
  <c r="R947" i="16"/>
  <c r="P947" i="16"/>
  <c r="N947" i="16"/>
  <c r="L947" i="16"/>
  <c r="J947" i="16"/>
  <c r="H947" i="16"/>
  <c r="F947" i="16"/>
  <c r="D947" i="16"/>
  <c r="B947" i="16"/>
  <c r="T946" i="16"/>
  <c r="R946" i="16"/>
  <c r="P946" i="16"/>
  <c r="N946" i="16"/>
  <c r="L946" i="16"/>
  <c r="J946" i="16"/>
  <c r="H946" i="16"/>
  <c r="F946" i="16"/>
  <c r="D946" i="16"/>
  <c r="B946" i="16"/>
  <c r="T945" i="16"/>
  <c r="R945" i="16"/>
  <c r="P945" i="16"/>
  <c r="N945" i="16"/>
  <c r="L945" i="16"/>
  <c r="J945" i="16"/>
  <c r="H945" i="16"/>
  <c r="F945" i="16"/>
  <c r="D945" i="16"/>
  <c r="B945" i="16"/>
  <c r="T944" i="16"/>
  <c r="R944" i="16"/>
  <c r="P944" i="16"/>
  <c r="N944" i="16"/>
  <c r="L944" i="16"/>
  <c r="J944" i="16"/>
  <c r="H944" i="16"/>
  <c r="F944" i="16"/>
  <c r="D944" i="16"/>
  <c r="B944" i="16"/>
  <c r="T943" i="16"/>
  <c r="R943" i="16"/>
  <c r="P943" i="16"/>
  <c r="N943" i="16"/>
  <c r="L943" i="16"/>
  <c r="J943" i="16"/>
  <c r="H943" i="16"/>
  <c r="F943" i="16"/>
  <c r="D943" i="16"/>
  <c r="B943" i="16"/>
  <c r="T942" i="16"/>
  <c r="R942" i="16"/>
  <c r="P942" i="16"/>
  <c r="N942" i="16"/>
  <c r="L942" i="16"/>
  <c r="J942" i="16"/>
  <c r="H942" i="16"/>
  <c r="F942" i="16"/>
  <c r="D942" i="16"/>
  <c r="B942" i="16"/>
  <c r="T941" i="16"/>
  <c r="R941" i="16"/>
  <c r="P941" i="16"/>
  <c r="N941" i="16"/>
  <c r="L941" i="16"/>
  <c r="J941" i="16"/>
  <c r="H941" i="16"/>
  <c r="F941" i="16"/>
  <c r="D941" i="16"/>
  <c r="B941" i="16"/>
  <c r="T940" i="16"/>
  <c r="R940" i="16"/>
  <c r="P940" i="16"/>
  <c r="N940" i="16"/>
  <c r="L940" i="16"/>
  <c r="J940" i="16"/>
  <c r="H940" i="16"/>
  <c r="F940" i="16"/>
  <c r="D940" i="16"/>
  <c r="B940" i="16"/>
  <c r="T939" i="16"/>
  <c r="R939" i="16"/>
  <c r="P939" i="16"/>
  <c r="N939" i="16"/>
  <c r="L939" i="16"/>
  <c r="J939" i="16"/>
  <c r="H939" i="16"/>
  <c r="F939" i="16"/>
  <c r="D939" i="16"/>
  <c r="B939" i="16"/>
  <c r="T938" i="16"/>
  <c r="R938" i="16"/>
  <c r="P938" i="16"/>
  <c r="N938" i="16"/>
  <c r="L938" i="16"/>
  <c r="J938" i="16"/>
  <c r="H938" i="16"/>
  <c r="F938" i="16"/>
  <c r="D938" i="16"/>
  <c r="B938" i="16"/>
  <c r="T937" i="16"/>
  <c r="R937" i="16"/>
  <c r="P937" i="16"/>
  <c r="N937" i="16"/>
  <c r="L937" i="16"/>
  <c r="J937" i="16"/>
  <c r="H937" i="16"/>
  <c r="F937" i="16"/>
  <c r="D937" i="16"/>
  <c r="B937" i="16"/>
  <c r="T936" i="16"/>
  <c r="R936" i="16"/>
  <c r="P936" i="16"/>
  <c r="N936" i="16"/>
  <c r="L936" i="16"/>
  <c r="J936" i="16"/>
  <c r="H936" i="16"/>
  <c r="F936" i="16"/>
  <c r="D936" i="16"/>
  <c r="B936" i="16"/>
  <c r="T935" i="16"/>
  <c r="R935" i="16"/>
  <c r="P935" i="16"/>
  <c r="N935" i="16"/>
  <c r="L935" i="16"/>
  <c r="J935" i="16"/>
  <c r="H935" i="16"/>
  <c r="F935" i="16"/>
  <c r="D935" i="16"/>
  <c r="B935" i="16"/>
  <c r="T934" i="16"/>
  <c r="R934" i="16"/>
  <c r="P934" i="16"/>
  <c r="N934" i="16"/>
  <c r="L934" i="16"/>
  <c r="J934" i="16"/>
  <c r="H934" i="16"/>
  <c r="F934" i="16"/>
  <c r="D934" i="16"/>
  <c r="B934" i="16"/>
  <c r="T933" i="16"/>
  <c r="R933" i="16"/>
  <c r="P933" i="16"/>
  <c r="N933" i="16"/>
  <c r="L933" i="16"/>
  <c r="J933" i="16"/>
  <c r="H933" i="16"/>
  <c r="F933" i="16"/>
  <c r="D933" i="16"/>
  <c r="B933" i="16"/>
  <c r="T932" i="16"/>
  <c r="R932" i="16"/>
  <c r="P932" i="16"/>
  <c r="N932" i="16"/>
  <c r="L932" i="16"/>
  <c r="J932" i="16"/>
  <c r="H932" i="16"/>
  <c r="F932" i="16"/>
  <c r="D932" i="16"/>
  <c r="B932" i="16"/>
  <c r="T931" i="16"/>
  <c r="R931" i="16"/>
  <c r="P931" i="16"/>
  <c r="N931" i="16"/>
  <c r="L931" i="16"/>
  <c r="J931" i="16"/>
  <c r="H931" i="16"/>
  <c r="F931" i="16"/>
  <c r="D931" i="16"/>
  <c r="B931" i="16"/>
  <c r="T930" i="16"/>
  <c r="R930" i="16"/>
  <c r="P930" i="16"/>
  <c r="N930" i="16"/>
  <c r="L930" i="16"/>
  <c r="J930" i="16"/>
  <c r="H930" i="16"/>
  <c r="F930" i="16"/>
  <c r="D930" i="16"/>
  <c r="B930" i="16"/>
  <c r="T929" i="16"/>
  <c r="R929" i="16"/>
  <c r="P929" i="16"/>
  <c r="N929" i="16"/>
  <c r="L929" i="16"/>
  <c r="J929" i="16"/>
  <c r="H929" i="16"/>
  <c r="F929" i="16"/>
  <c r="D929" i="16"/>
  <c r="B929" i="16"/>
  <c r="T928" i="16"/>
  <c r="R928" i="16"/>
  <c r="P928" i="16"/>
  <c r="N928" i="16"/>
  <c r="L928" i="16"/>
  <c r="J928" i="16"/>
  <c r="H928" i="16"/>
  <c r="F928" i="16"/>
  <c r="D928" i="16"/>
  <c r="B928" i="16"/>
  <c r="T927" i="16"/>
  <c r="R927" i="16"/>
  <c r="P927" i="16"/>
  <c r="N927" i="16"/>
  <c r="L927" i="16"/>
  <c r="J927" i="16"/>
  <c r="H927" i="16"/>
  <c r="F927" i="16"/>
  <c r="D927" i="16"/>
  <c r="B927" i="16"/>
  <c r="T926" i="16"/>
  <c r="R926" i="16"/>
  <c r="P926" i="16"/>
  <c r="N926" i="16"/>
  <c r="L926" i="16"/>
  <c r="J926" i="16"/>
  <c r="H926" i="16"/>
  <c r="F926" i="16"/>
  <c r="D926" i="16"/>
  <c r="B926" i="16"/>
  <c r="T925" i="16"/>
  <c r="R925" i="16"/>
  <c r="P925" i="16"/>
  <c r="N925" i="16"/>
  <c r="L925" i="16"/>
  <c r="J925" i="16"/>
  <c r="H925" i="16"/>
  <c r="F925" i="16"/>
  <c r="D925" i="16"/>
  <c r="B925" i="16"/>
  <c r="T924" i="16"/>
  <c r="R924" i="16"/>
  <c r="P924" i="16"/>
  <c r="N924" i="16"/>
  <c r="L924" i="16"/>
  <c r="J924" i="16"/>
  <c r="H924" i="16"/>
  <c r="F924" i="16"/>
  <c r="D924" i="16"/>
  <c r="B924" i="16"/>
  <c r="T923" i="16"/>
  <c r="R923" i="16"/>
  <c r="P923" i="16"/>
  <c r="N923" i="16"/>
  <c r="L923" i="16"/>
  <c r="J923" i="16"/>
  <c r="H923" i="16"/>
  <c r="F923" i="16"/>
  <c r="D923" i="16"/>
  <c r="B923" i="16"/>
  <c r="T922" i="16"/>
  <c r="R922" i="16"/>
  <c r="P922" i="16"/>
  <c r="N922" i="16"/>
  <c r="L922" i="16"/>
  <c r="J922" i="16"/>
  <c r="H922" i="16"/>
  <c r="F922" i="16"/>
  <c r="D922" i="16"/>
  <c r="B922" i="16"/>
  <c r="T921" i="16"/>
  <c r="R921" i="16"/>
  <c r="P921" i="16"/>
  <c r="N921" i="16"/>
  <c r="L921" i="16"/>
  <c r="J921" i="16"/>
  <c r="H921" i="16"/>
  <c r="F921" i="16"/>
  <c r="D921" i="16"/>
  <c r="B921" i="16"/>
  <c r="T920" i="16"/>
  <c r="R920" i="16"/>
  <c r="P920" i="16"/>
  <c r="N920" i="16"/>
  <c r="L920" i="16"/>
  <c r="J920" i="16"/>
  <c r="H920" i="16"/>
  <c r="F920" i="16"/>
  <c r="D920" i="16"/>
  <c r="B920" i="16"/>
  <c r="T919" i="16"/>
  <c r="R919" i="16"/>
  <c r="P919" i="16"/>
  <c r="N919" i="16"/>
  <c r="L919" i="16"/>
  <c r="J919" i="16"/>
  <c r="H919" i="16"/>
  <c r="F919" i="16"/>
  <c r="D919" i="16"/>
  <c r="B919" i="16"/>
  <c r="T918" i="16"/>
  <c r="R918" i="16"/>
  <c r="P918" i="16"/>
  <c r="N918" i="16"/>
  <c r="L918" i="16"/>
  <c r="J918" i="16"/>
  <c r="H918" i="16"/>
  <c r="F918" i="16"/>
  <c r="D918" i="16"/>
  <c r="B918" i="16"/>
  <c r="T917" i="16"/>
  <c r="R917" i="16"/>
  <c r="P917" i="16"/>
  <c r="N917" i="16"/>
  <c r="L917" i="16"/>
  <c r="J917" i="16"/>
  <c r="H917" i="16"/>
  <c r="F917" i="16"/>
  <c r="D917" i="16"/>
  <c r="B917" i="16"/>
  <c r="T916" i="16"/>
  <c r="R916" i="16"/>
  <c r="P916" i="16"/>
  <c r="N916" i="16"/>
  <c r="L916" i="16"/>
  <c r="J916" i="16"/>
  <c r="H916" i="16"/>
  <c r="F916" i="16"/>
  <c r="D916" i="16"/>
  <c r="B916" i="16"/>
  <c r="T915" i="16"/>
  <c r="R915" i="16"/>
  <c r="P915" i="16"/>
  <c r="N915" i="16"/>
  <c r="L915" i="16"/>
  <c r="J915" i="16"/>
  <c r="H915" i="16"/>
  <c r="F915" i="16"/>
  <c r="D915" i="16"/>
  <c r="B915" i="16"/>
  <c r="T914" i="16"/>
  <c r="R914" i="16"/>
  <c r="P914" i="16"/>
  <c r="N914" i="16"/>
  <c r="L914" i="16"/>
  <c r="J914" i="16"/>
  <c r="H914" i="16"/>
  <c r="F914" i="16"/>
  <c r="D914" i="16"/>
  <c r="B914" i="16"/>
  <c r="T913" i="16"/>
  <c r="R913" i="16"/>
  <c r="P913" i="16"/>
  <c r="N913" i="16"/>
  <c r="L913" i="16"/>
  <c r="J913" i="16"/>
  <c r="H913" i="16"/>
  <c r="F913" i="16"/>
  <c r="D913" i="16"/>
  <c r="B913" i="16"/>
  <c r="T912" i="16"/>
  <c r="R912" i="16"/>
  <c r="P912" i="16"/>
  <c r="N912" i="16"/>
  <c r="L912" i="16"/>
  <c r="J912" i="16"/>
  <c r="H912" i="16"/>
  <c r="F912" i="16"/>
  <c r="D912" i="16"/>
  <c r="B912" i="16"/>
  <c r="T911" i="16"/>
  <c r="R911" i="16"/>
  <c r="P911" i="16"/>
  <c r="N911" i="16"/>
  <c r="L911" i="16"/>
  <c r="J911" i="16"/>
  <c r="H911" i="16"/>
  <c r="F911" i="16"/>
  <c r="D911" i="16"/>
  <c r="B911" i="16"/>
  <c r="T910" i="16"/>
  <c r="R910" i="16"/>
  <c r="P910" i="16"/>
  <c r="N910" i="16"/>
  <c r="L910" i="16"/>
  <c r="J910" i="16"/>
  <c r="H910" i="16"/>
  <c r="F910" i="16"/>
  <c r="D910" i="16"/>
  <c r="B910" i="16"/>
  <c r="T909" i="16"/>
  <c r="R909" i="16"/>
  <c r="P909" i="16"/>
  <c r="N909" i="16"/>
  <c r="L909" i="16"/>
  <c r="J909" i="16"/>
  <c r="H909" i="16"/>
  <c r="F909" i="16"/>
  <c r="D909" i="16"/>
  <c r="B909" i="16"/>
  <c r="T908" i="16"/>
  <c r="R908" i="16"/>
  <c r="P908" i="16"/>
  <c r="N908" i="16"/>
  <c r="L908" i="16"/>
  <c r="J908" i="16"/>
  <c r="H908" i="16"/>
  <c r="F908" i="16"/>
  <c r="D908" i="16"/>
  <c r="B908" i="16"/>
  <c r="T907" i="16"/>
  <c r="R907" i="16"/>
  <c r="P907" i="16"/>
  <c r="N907" i="16"/>
  <c r="L907" i="16"/>
  <c r="J907" i="16"/>
  <c r="H907" i="16"/>
  <c r="F907" i="16"/>
  <c r="D907" i="16"/>
  <c r="B907" i="16"/>
  <c r="T906" i="16"/>
  <c r="R906" i="16"/>
  <c r="P906" i="16"/>
  <c r="N906" i="16"/>
  <c r="L906" i="16"/>
  <c r="J906" i="16"/>
  <c r="H906" i="16"/>
  <c r="F906" i="16"/>
  <c r="D906" i="16"/>
  <c r="B906" i="16"/>
  <c r="T905" i="16"/>
  <c r="R905" i="16"/>
  <c r="P905" i="16"/>
  <c r="N905" i="16"/>
  <c r="L905" i="16"/>
  <c r="J905" i="16"/>
  <c r="H905" i="16"/>
  <c r="F905" i="16"/>
  <c r="D905" i="16"/>
  <c r="B905" i="16"/>
  <c r="T904" i="16"/>
  <c r="R904" i="16"/>
  <c r="P904" i="16"/>
  <c r="N904" i="16"/>
  <c r="L904" i="16"/>
  <c r="J904" i="16"/>
  <c r="H904" i="16"/>
  <c r="F904" i="16"/>
  <c r="D904" i="16"/>
  <c r="B904" i="16"/>
  <c r="T903" i="16"/>
  <c r="R903" i="16"/>
  <c r="P903" i="16"/>
  <c r="N903" i="16"/>
  <c r="L903" i="16"/>
  <c r="J903" i="16"/>
  <c r="H903" i="16"/>
  <c r="F903" i="16"/>
  <c r="D903" i="16"/>
  <c r="B903" i="16"/>
  <c r="T902" i="16"/>
  <c r="R902" i="16"/>
  <c r="P902" i="16"/>
  <c r="N902" i="16"/>
  <c r="L902" i="16"/>
  <c r="J902" i="16"/>
  <c r="H902" i="16"/>
  <c r="F902" i="16"/>
  <c r="D902" i="16"/>
  <c r="B902" i="16"/>
  <c r="T901" i="16"/>
  <c r="R901" i="16"/>
  <c r="P901" i="16"/>
  <c r="N901" i="16"/>
  <c r="L901" i="16"/>
  <c r="J901" i="16"/>
  <c r="H901" i="16"/>
  <c r="F901" i="16"/>
  <c r="D901" i="16"/>
  <c r="B901" i="16"/>
  <c r="T900" i="16"/>
  <c r="R900" i="16"/>
  <c r="P900" i="16"/>
  <c r="N900" i="16"/>
  <c r="L900" i="16"/>
  <c r="J900" i="16"/>
  <c r="H900" i="16"/>
  <c r="F900" i="16"/>
  <c r="D900" i="16"/>
  <c r="B900" i="16"/>
  <c r="T899" i="16"/>
  <c r="R899" i="16"/>
  <c r="P899" i="16"/>
  <c r="N899" i="16"/>
  <c r="L899" i="16"/>
  <c r="J899" i="16"/>
  <c r="H899" i="16"/>
  <c r="F899" i="16"/>
  <c r="D899" i="16"/>
  <c r="B899" i="16"/>
  <c r="T898" i="16"/>
  <c r="R898" i="16"/>
  <c r="P898" i="16"/>
  <c r="N898" i="16"/>
  <c r="L898" i="16"/>
  <c r="J898" i="16"/>
  <c r="H898" i="16"/>
  <c r="F898" i="16"/>
  <c r="D898" i="16"/>
  <c r="B898" i="16"/>
  <c r="T897" i="16"/>
  <c r="R897" i="16"/>
  <c r="P897" i="16"/>
  <c r="N897" i="16"/>
  <c r="L897" i="16"/>
  <c r="J897" i="16"/>
  <c r="H897" i="16"/>
  <c r="F897" i="16"/>
  <c r="D897" i="16"/>
  <c r="B897" i="16"/>
  <c r="T896" i="16"/>
  <c r="R896" i="16"/>
  <c r="P896" i="16"/>
  <c r="N896" i="16"/>
  <c r="L896" i="16"/>
  <c r="J896" i="16"/>
  <c r="H896" i="16"/>
  <c r="F896" i="16"/>
  <c r="D896" i="16"/>
  <c r="B896" i="16"/>
  <c r="T895" i="16"/>
  <c r="R895" i="16"/>
  <c r="P895" i="16"/>
  <c r="N895" i="16"/>
  <c r="L895" i="16"/>
  <c r="J895" i="16"/>
  <c r="H895" i="16"/>
  <c r="F895" i="16"/>
  <c r="D895" i="16"/>
  <c r="B895" i="16"/>
  <c r="T894" i="16"/>
  <c r="R894" i="16"/>
  <c r="P894" i="16"/>
  <c r="N894" i="16"/>
  <c r="L894" i="16"/>
  <c r="J894" i="16"/>
  <c r="H894" i="16"/>
  <c r="F894" i="16"/>
  <c r="D894" i="16"/>
  <c r="B894" i="16"/>
  <c r="T893" i="16"/>
  <c r="R893" i="16"/>
  <c r="P893" i="16"/>
  <c r="N893" i="16"/>
  <c r="L893" i="16"/>
  <c r="J893" i="16"/>
  <c r="H893" i="16"/>
  <c r="F893" i="16"/>
  <c r="D893" i="16"/>
  <c r="B893" i="16"/>
  <c r="T892" i="16"/>
  <c r="R892" i="16"/>
  <c r="P892" i="16"/>
  <c r="N892" i="16"/>
  <c r="L892" i="16"/>
  <c r="J892" i="16"/>
  <c r="H892" i="16"/>
  <c r="F892" i="16"/>
  <c r="D892" i="16"/>
  <c r="B892" i="16"/>
  <c r="T891" i="16"/>
  <c r="R891" i="16"/>
  <c r="P891" i="16"/>
  <c r="N891" i="16"/>
  <c r="L891" i="16"/>
  <c r="J891" i="16"/>
  <c r="H891" i="16"/>
  <c r="F891" i="16"/>
  <c r="D891" i="16"/>
  <c r="B891" i="16"/>
  <c r="T890" i="16"/>
  <c r="R890" i="16"/>
  <c r="P890" i="16"/>
  <c r="N890" i="16"/>
  <c r="L890" i="16"/>
  <c r="J890" i="16"/>
  <c r="H890" i="16"/>
  <c r="F890" i="16"/>
  <c r="D890" i="16"/>
  <c r="B890" i="16"/>
  <c r="T889" i="16"/>
  <c r="R889" i="16"/>
  <c r="P889" i="16"/>
  <c r="N889" i="16"/>
  <c r="L889" i="16"/>
  <c r="J889" i="16"/>
  <c r="H889" i="16"/>
  <c r="F889" i="16"/>
  <c r="D889" i="16"/>
  <c r="B889" i="16"/>
  <c r="T888" i="16"/>
  <c r="R888" i="16"/>
  <c r="P888" i="16"/>
  <c r="N888" i="16"/>
  <c r="L888" i="16"/>
  <c r="J888" i="16"/>
  <c r="H888" i="16"/>
  <c r="F888" i="16"/>
  <c r="D888" i="16"/>
  <c r="B888" i="16"/>
  <c r="T887" i="16"/>
  <c r="R887" i="16"/>
  <c r="P887" i="16"/>
  <c r="N887" i="16"/>
  <c r="L887" i="16"/>
  <c r="J887" i="16"/>
  <c r="H887" i="16"/>
  <c r="F887" i="16"/>
  <c r="D887" i="16"/>
  <c r="B887" i="16"/>
  <c r="T886" i="16"/>
  <c r="R886" i="16"/>
  <c r="P886" i="16"/>
  <c r="N886" i="16"/>
  <c r="L886" i="16"/>
  <c r="J886" i="16"/>
  <c r="H886" i="16"/>
  <c r="F886" i="16"/>
  <c r="D886" i="16"/>
  <c r="B886" i="16"/>
  <c r="T885" i="16"/>
  <c r="R885" i="16"/>
  <c r="P885" i="16"/>
  <c r="N885" i="16"/>
  <c r="L885" i="16"/>
  <c r="J885" i="16"/>
  <c r="H885" i="16"/>
  <c r="F885" i="16"/>
  <c r="D885" i="16"/>
  <c r="B885" i="16"/>
  <c r="T884" i="16"/>
  <c r="R884" i="16"/>
  <c r="P884" i="16"/>
  <c r="N884" i="16"/>
  <c r="L884" i="16"/>
  <c r="J884" i="16"/>
  <c r="H884" i="16"/>
  <c r="F884" i="16"/>
  <c r="D884" i="16"/>
  <c r="B884" i="16"/>
  <c r="T883" i="16"/>
  <c r="R883" i="16"/>
  <c r="P883" i="16"/>
  <c r="N883" i="16"/>
  <c r="L883" i="16"/>
  <c r="J883" i="16"/>
  <c r="H883" i="16"/>
  <c r="F883" i="16"/>
  <c r="D883" i="16"/>
  <c r="B883" i="16"/>
  <c r="T882" i="16"/>
  <c r="R882" i="16"/>
  <c r="P882" i="16"/>
  <c r="N882" i="16"/>
  <c r="L882" i="16"/>
  <c r="J882" i="16"/>
  <c r="H882" i="16"/>
  <c r="F882" i="16"/>
  <c r="D882" i="16"/>
  <c r="B882" i="16"/>
  <c r="T881" i="16"/>
  <c r="R881" i="16"/>
  <c r="P881" i="16"/>
  <c r="N881" i="16"/>
  <c r="L881" i="16"/>
  <c r="J881" i="16"/>
  <c r="H881" i="16"/>
  <c r="F881" i="16"/>
  <c r="D881" i="16"/>
  <c r="B881" i="16"/>
  <c r="T880" i="16"/>
  <c r="R880" i="16"/>
  <c r="P880" i="16"/>
  <c r="N880" i="16"/>
  <c r="L880" i="16"/>
  <c r="J880" i="16"/>
  <c r="H880" i="16"/>
  <c r="F880" i="16"/>
  <c r="D880" i="16"/>
  <c r="B880" i="16"/>
  <c r="T879" i="16"/>
  <c r="R879" i="16"/>
  <c r="P879" i="16"/>
  <c r="N879" i="16"/>
  <c r="L879" i="16"/>
  <c r="J879" i="16"/>
  <c r="H879" i="16"/>
  <c r="F879" i="16"/>
  <c r="D879" i="16"/>
  <c r="B879" i="16"/>
  <c r="T878" i="16"/>
  <c r="R878" i="16"/>
  <c r="P878" i="16"/>
  <c r="N878" i="16"/>
  <c r="L878" i="16"/>
  <c r="J878" i="16"/>
  <c r="H878" i="16"/>
  <c r="F878" i="16"/>
  <c r="D878" i="16"/>
  <c r="B878" i="16"/>
  <c r="T877" i="16"/>
  <c r="R877" i="16"/>
  <c r="P877" i="16"/>
  <c r="N877" i="16"/>
  <c r="L877" i="16"/>
  <c r="J877" i="16"/>
  <c r="H877" i="16"/>
  <c r="F877" i="16"/>
  <c r="D877" i="16"/>
  <c r="B877" i="16"/>
  <c r="T876" i="16"/>
  <c r="R876" i="16"/>
  <c r="P876" i="16"/>
  <c r="N876" i="16"/>
  <c r="L876" i="16"/>
  <c r="J876" i="16"/>
  <c r="H876" i="16"/>
  <c r="F876" i="16"/>
  <c r="D876" i="16"/>
  <c r="B876" i="16"/>
  <c r="T875" i="16"/>
  <c r="R875" i="16"/>
  <c r="P875" i="16"/>
  <c r="N875" i="16"/>
  <c r="L875" i="16"/>
  <c r="J875" i="16"/>
  <c r="H875" i="16"/>
  <c r="F875" i="16"/>
  <c r="D875" i="16"/>
  <c r="B875" i="16"/>
  <c r="T874" i="16"/>
  <c r="R874" i="16"/>
  <c r="P874" i="16"/>
  <c r="N874" i="16"/>
  <c r="L874" i="16"/>
  <c r="J874" i="16"/>
  <c r="H874" i="16"/>
  <c r="F874" i="16"/>
  <c r="D874" i="16"/>
  <c r="B874" i="16"/>
  <c r="T873" i="16"/>
  <c r="R873" i="16"/>
  <c r="P873" i="16"/>
  <c r="N873" i="16"/>
  <c r="L873" i="16"/>
  <c r="J873" i="16"/>
  <c r="H873" i="16"/>
  <c r="F873" i="16"/>
  <c r="D873" i="16"/>
  <c r="B873" i="16"/>
  <c r="T872" i="16"/>
  <c r="R872" i="16"/>
  <c r="P872" i="16"/>
  <c r="N872" i="16"/>
  <c r="L872" i="16"/>
  <c r="J872" i="16"/>
  <c r="H872" i="16"/>
  <c r="F872" i="16"/>
  <c r="D872" i="16"/>
  <c r="B872" i="16"/>
  <c r="T871" i="16"/>
  <c r="R871" i="16"/>
  <c r="P871" i="16"/>
  <c r="N871" i="16"/>
  <c r="L871" i="16"/>
  <c r="J871" i="16"/>
  <c r="H871" i="16"/>
  <c r="F871" i="16"/>
  <c r="D871" i="16"/>
  <c r="B871" i="16"/>
  <c r="T870" i="16"/>
  <c r="R870" i="16"/>
  <c r="P870" i="16"/>
  <c r="N870" i="16"/>
  <c r="L870" i="16"/>
  <c r="J870" i="16"/>
  <c r="H870" i="16"/>
  <c r="F870" i="16"/>
  <c r="D870" i="16"/>
  <c r="B870" i="16"/>
  <c r="T869" i="16"/>
  <c r="R869" i="16"/>
  <c r="P869" i="16"/>
  <c r="N869" i="16"/>
  <c r="L869" i="16"/>
  <c r="J869" i="16"/>
  <c r="H869" i="16"/>
  <c r="F869" i="16"/>
  <c r="D869" i="16"/>
  <c r="B869" i="16"/>
  <c r="T868" i="16"/>
  <c r="R868" i="16"/>
  <c r="P868" i="16"/>
  <c r="N868" i="16"/>
  <c r="L868" i="16"/>
  <c r="J868" i="16"/>
  <c r="H868" i="16"/>
  <c r="F868" i="16"/>
  <c r="D868" i="16"/>
  <c r="B868" i="16"/>
  <c r="T867" i="16"/>
  <c r="R867" i="16"/>
  <c r="P867" i="16"/>
  <c r="N867" i="16"/>
  <c r="L867" i="16"/>
  <c r="J867" i="16"/>
  <c r="H867" i="16"/>
  <c r="F867" i="16"/>
  <c r="D867" i="16"/>
  <c r="B867" i="16"/>
  <c r="T866" i="16"/>
  <c r="R866" i="16"/>
  <c r="P866" i="16"/>
  <c r="N866" i="16"/>
  <c r="L866" i="16"/>
  <c r="J866" i="16"/>
  <c r="H866" i="16"/>
  <c r="F866" i="16"/>
  <c r="D866" i="16"/>
  <c r="B866" i="16"/>
  <c r="T865" i="16"/>
  <c r="R865" i="16"/>
  <c r="P865" i="16"/>
  <c r="N865" i="16"/>
  <c r="L865" i="16"/>
  <c r="J865" i="16"/>
  <c r="H865" i="16"/>
  <c r="F865" i="16"/>
  <c r="D865" i="16"/>
  <c r="B865" i="16"/>
  <c r="T864" i="16"/>
  <c r="R864" i="16"/>
  <c r="P864" i="16"/>
  <c r="N864" i="16"/>
  <c r="L864" i="16"/>
  <c r="J864" i="16"/>
  <c r="H864" i="16"/>
  <c r="F864" i="16"/>
  <c r="D864" i="16"/>
  <c r="B864" i="16"/>
  <c r="T863" i="16"/>
  <c r="R863" i="16"/>
  <c r="P863" i="16"/>
  <c r="N863" i="16"/>
  <c r="L863" i="16"/>
  <c r="J863" i="16"/>
  <c r="H863" i="16"/>
  <c r="F863" i="16"/>
  <c r="D863" i="16"/>
  <c r="B863" i="16"/>
  <c r="T862" i="16"/>
  <c r="R862" i="16"/>
  <c r="P862" i="16"/>
  <c r="N862" i="16"/>
  <c r="L862" i="16"/>
  <c r="J862" i="16"/>
  <c r="H862" i="16"/>
  <c r="F862" i="16"/>
  <c r="D862" i="16"/>
  <c r="B862" i="16"/>
  <c r="T861" i="16"/>
  <c r="R861" i="16"/>
  <c r="P861" i="16"/>
  <c r="N861" i="16"/>
  <c r="L861" i="16"/>
  <c r="J861" i="16"/>
  <c r="H861" i="16"/>
  <c r="F861" i="16"/>
  <c r="D861" i="16"/>
  <c r="B861" i="16"/>
  <c r="T860" i="16"/>
  <c r="R860" i="16"/>
  <c r="P860" i="16"/>
  <c r="N860" i="16"/>
  <c r="L860" i="16"/>
  <c r="J860" i="16"/>
  <c r="H860" i="16"/>
  <c r="F860" i="16"/>
  <c r="D860" i="16"/>
  <c r="B860" i="16"/>
  <c r="T859" i="16"/>
  <c r="R859" i="16"/>
  <c r="P859" i="16"/>
  <c r="N859" i="16"/>
  <c r="L859" i="16"/>
  <c r="J859" i="16"/>
  <c r="H859" i="16"/>
  <c r="F859" i="16"/>
  <c r="D859" i="16"/>
  <c r="B859" i="16"/>
  <c r="T858" i="16"/>
  <c r="R858" i="16"/>
  <c r="P858" i="16"/>
  <c r="N858" i="16"/>
  <c r="L858" i="16"/>
  <c r="J858" i="16"/>
  <c r="H858" i="16"/>
  <c r="F858" i="16"/>
  <c r="D858" i="16"/>
  <c r="B858" i="16"/>
  <c r="T857" i="16"/>
  <c r="R857" i="16"/>
  <c r="P857" i="16"/>
  <c r="N857" i="16"/>
  <c r="L857" i="16"/>
  <c r="J857" i="16"/>
  <c r="H857" i="16"/>
  <c r="F857" i="16"/>
  <c r="D857" i="16"/>
  <c r="B857" i="16"/>
  <c r="T856" i="16"/>
  <c r="R856" i="16"/>
  <c r="P856" i="16"/>
  <c r="N856" i="16"/>
  <c r="L856" i="16"/>
  <c r="J856" i="16"/>
  <c r="H856" i="16"/>
  <c r="F856" i="16"/>
  <c r="D856" i="16"/>
  <c r="B856" i="16"/>
  <c r="T855" i="16"/>
  <c r="R855" i="16"/>
  <c r="P855" i="16"/>
  <c r="N855" i="16"/>
  <c r="L855" i="16"/>
  <c r="J855" i="16"/>
  <c r="H855" i="16"/>
  <c r="F855" i="16"/>
  <c r="D855" i="16"/>
  <c r="B855" i="16"/>
  <c r="T854" i="16"/>
  <c r="R854" i="16"/>
  <c r="P854" i="16"/>
  <c r="N854" i="16"/>
  <c r="L854" i="16"/>
  <c r="J854" i="16"/>
  <c r="H854" i="16"/>
  <c r="F854" i="16"/>
  <c r="D854" i="16"/>
  <c r="B854" i="16"/>
  <c r="T853" i="16"/>
  <c r="R853" i="16"/>
  <c r="P853" i="16"/>
  <c r="N853" i="16"/>
  <c r="L853" i="16"/>
  <c r="J853" i="16"/>
  <c r="H853" i="16"/>
  <c r="F853" i="16"/>
  <c r="D853" i="16"/>
  <c r="B853" i="16"/>
  <c r="T852" i="16"/>
  <c r="R852" i="16"/>
  <c r="P852" i="16"/>
  <c r="N852" i="16"/>
  <c r="L852" i="16"/>
  <c r="J852" i="16"/>
  <c r="H852" i="16"/>
  <c r="F852" i="16"/>
  <c r="D852" i="16"/>
  <c r="B852" i="16"/>
  <c r="T851" i="16"/>
  <c r="R851" i="16"/>
  <c r="P851" i="16"/>
  <c r="N851" i="16"/>
  <c r="L851" i="16"/>
  <c r="J851" i="16"/>
  <c r="H851" i="16"/>
  <c r="F851" i="16"/>
  <c r="D851" i="16"/>
  <c r="B851" i="16"/>
  <c r="T850" i="16"/>
  <c r="R850" i="16"/>
  <c r="P850" i="16"/>
  <c r="N850" i="16"/>
  <c r="L850" i="16"/>
  <c r="J850" i="16"/>
  <c r="H850" i="16"/>
  <c r="F850" i="16"/>
  <c r="D850" i="16"/>
  <c r="B850" i="16"/>
  <c r="T849" i="16"/>
  <c r="R849" i="16"/>
  <c r="P849" i="16"/>
  <c r="N849" i="16"/>
  <c r="L849" i="16"/>
  <c r="J849" i="16"/>
  <c r="H849" i="16"/>
  <c r="F849" i="16"/>
  <c r="D849" i="16"/>
  <c r="B849" i="16"/>
  <c r="T848" i="16"/>
  <c r="R848" i="16"/>
  <c r="P848" i="16"/>
  <c r="N848" i="16"/>
  <c r="L848" i="16"/>
  <c r="J848" i="16"/>
  <c r="H848" i="16"/>
  <c r="F848" i="16"/>
  <c r="D848" i="16"/>
  <c r="B848" i="16"/>
  <c r="T847" i="16"/>
  <c r="R847" i="16"/>
  <c r="P847" i="16"/>
  <c r="N847" i="16"/>
  <c r="L847" i="16"/>
  <c r="J847" i="16"/>
  <c r="H847" i="16"/>
  <c r="F847" i="16"/>
  <c r="D847" i="16"/>
  <c r="B847" i="16"/>
  <c r="T846" i="16"/>
  <c r="R846" i="16"/>
  <c r="P846" i="16"/>
  <c r="N846" i="16"/>
  <c r="L846" i="16"/>
  <c r="J846" i="16"/>
  <c r="H846" i="16"/>
  <c r="F846" i="16"/>
  <c r="D846" i="16"/>
  <c r="B846" i="16"/>
  <c r="T845" i="16"/>
  <c r="R845" i="16"/>
  <c r="P845" i="16"/>
  <c r="N845" i="16"/>
  <c r="L845" i="16"/>
  <c r="J845" i="16"/>
  <c r="H845" i="16"/>
  <c r="F845" i="16"/>
  <c r="D845" i="16"/>
  <c r="B845" i="16"/>
  <c r="T844" i="16"/>
  <c r="R844" i="16"/>
  <c r="P844" i="16"/>
  <c r="N844" i="16"/>
  <c r="L844" i="16"/>
  <c r="J844" i="16"/>
  <c r="H844" i="16"/>
  <c r="F844" i="16"/>
  <c r="D844" i="16"/>
  <c r="B844" i="16"/>
  <c r="T843" i="16"/>
  <c r="R843" i="16"/>
  <c r="P843" i="16"/>
  <c r="N843" i="16"/>
  <c r="L843" i="16"/>
  <c r="J843" i="16"/>
  <c r="H843" i="16"/>
  <c r="F843" i="16"/>
  <c r="D843" i="16"/>
  <c r="B843" i="16"/>
  <c r="T842" i="16"/>
  <c r="R842" i="16"/>
  <c r="P842" i="16"/>
  <c r="N842" i="16"/>
  <c r="L842" i="16"/>
  <c r="J842" i="16"/>
  <c r="H842" i="16"/>
  <c r="F842" i="16"/>
  <c r="D842" i="16"/>
  <c r="B842" i="16"/>
  <c r="T841" i="16"/>
  <c r="R841" i="16"/>
  <c r="P841" i="16"/>
  <c r="N841" i="16"/>
  <c r="L841" i="16"/>
  <c r="J841" i="16"/>
  <c r="H841" i="16"/>
  <c r="F841" i="16"/>
  <c r="D841" i="16"/>
  <c r="B841" i="16"/>
  <c r="T840" i="16"/>
  <c r="R840" i="16"/>
  <c r="P840" i="16"/>
  <c r="N840" i="16"/>
  <c r="L840" i="16"/>
  <c r="J840" i="16"/>
  <c r="H840" i="16"/>
  <c r="F840" i="16"/>
  <c r="D840" i="16"/>
  <c r="B840" i="16"/>
  <c r="T839" i="16"/>
  <c r="R839" i="16"/>
  <c r="P839" i="16"/>
  <c r="N839" i="16"/>
  <c r="L839" i="16"/>
  <c r="J839" i="16"/>
  <c r="H839" i="16"/>
  <c r="F839" i="16"/>
  <c r="D839" i="16"/>
  <c r="B839" i="16"/>
  <c r="T838" i="16"/>
  <c r="R838" i="16"/>
  <c r="P838" i="16"/>
  <c r="N838" i="16"/>
  <c r="L838" i="16"/>
  <c r="J838" i="16"/>
  <c r="H838" i="16"/>
  <c r="F838" i="16"/>
  <c r="D838" i="16"/>
  <c r="B838" i="16"/>
  <c r="T837" i="16"/>
  <c r="R837" i="16"/>
  <c r="P837" i="16"/>
  <c r="N837" i="16"/>
  <c r="L837" i="16"/>
  <c r="J837" i="16"/>
  <c r="H837" i="16"/>
  <c r="F837" i="16"/>
  <c r="D837" i="16"/>
  <c r="B837" i="16"/>
  <c r="T836" i="16"/>
  <c r="R836" i="16"/>
  <c r="P836" i="16"/>
  <c r="N836" i="16"/>
  <c r="L836" i="16"/>
  <c r="J836" i="16"/>
  <c r="H836" i="16"/>
  <c r="F836" i="16"/>
  <c r="D836" i="16"/>
  <c r="B836" i="16"/>
  <c r="T835" i="16"/>
  <c r="R835" i="16"/>
  <c r="P835" i="16"/>
  <c r="N835" i="16"/>
  <c r="L835" i="16"/>
  <c r="J835" i="16"/>
  <c r="H835" i="16"/>
  <c r="F835" i="16"/>
  <c r="D835" i="16"/>
  <c r="B835" i="16"/>
  <c r="T834" i="16"/>
  <c r="R834" i="16"/>
  <c r="P834" i="16"/>
  <c r="N834" i="16"/>
  <c r="L834" i="16"/>
  <c r="J834" i="16"/>
  <c r="H834" i="16"/>
  <c r="F834" i="16"/>
  <c r="D834" i="16"/>
  <c r="B834" i="16"/>
  <c r="T833" i="16"/>
  <c r="R833" i="16"/>
  <c r="P833" i="16"/>
  <c r="N833" i="16"/>
  <c r="L833" i="16"/>
  <c r="J833" i="16"/>
  <c r="H833" i="16"/>
  <c r="F833" i="16"/>
  <c r="D833" i="16"/>
  <c r="B833" i="16"/>
  <c r="T832" i="16"/>
  <c r="R832" i="16"/>
  <c r="P832" i="16"/>
  <c r="N832" i="16"/>
  <c r="L832" i="16"/>
  <c r="J832" i="16"/>
  <c r="H832" i="16"/>
  <c r="F832" i="16"/>
  <c r="D832" i="16"/>
  <c r="B832" i="16"/>
  <c r="T831" i="16"/>
  <c r="R831" i="16"/>
  <c r="P831" i="16"/>
  <c r="N831" i="16"/>
  <c r="L831" i="16"/>
  <c r="J831" i="16"/>
  <c r="H831" i="16"/>
  <c r="F831" i="16"/>
  <c r="D831" i="16"/>
  <c r="B831" i="16"/>
  <c r="T830" i="16"/>
  <c r="R830" i="16"/>
  <c r="P830" i="16"/>
  <c r="N830" i="16"/>
  <c r="L830" i="16"/>
  <c r="J830" i="16"/>
  <c r="H830" i="16"/>
  <c r="F830" i="16"/>
  <c r="D830" i="16"/>
  <c r="B830" i="16"/>
  <c r="T829" i="16"/>
  <c r="R829" i="16"/>
  <c r="P829" i="16"/>
  <c r="N829" i="16"/>
  <c r="L829" i="16"/>
  <c r="J829" i="16"/>
  <c r="H829" i="16"/>
  <c r="F829" i="16"/>
  <c r="D829" i="16"/>
  <c r="B829" i="16"/>
  <c r="T828" i="16"/>
  <c r="R828" i="16"/>
  <c r="P828" i="16"/>
  <c r="N828" i="16"/>
  <c r="L828" i="16"/>
  <c r="J828" i="16"/>
  <c r="H828" i="16"/>
  <c r="F828" i="16"/>
  <c r="D828" i="16"/>
  <c r="B828" i="16"/>
  <c r="T827" i="16"/>
  <c r="R827" i="16"/>
  <c r="P827" i="16"/>
  <c r="N827" i="16"/>
  <c r="L827" i="16"/>
  <c r="J827" i="16"/>
  <c r="H827" i="16"/>
  <c r="F827" i="16"/>
  <c r="D827" i="16"/>
  <c r="B827" i="16"/>
  <c r="T826" i="16"/>
  <c r="R826" i="16"/>
  <c r="P826" i="16"/>
  <c r="N826" i="16"/>
  <c r="L826" i="16"/>
  <c r="J826" i="16"/>
  <c r="H826" i="16"/>
  <c r="F826" i="16"/>
  <c r="D826" i="16"/>
  <c r="B826" i="16"/>
  <c r="T825" i="16"/>
  <c r="R825" i="16"/>
  <c r="P825" i="16"/>
  <c r="N825" i="16"/>
  <c r="L825" i="16"/>
  <c r="J825" i="16"/>
  <c r="H825" i="16"/>
  <c r="F825" i="16"/>
  <c r="D825" i="16"/>
  <c r="B825" i="16"/>
  <c r="T824" i="16"/>
  <c r="R824" i="16"/>
  <c r="P824" i="16"/>
  <c r="N824" i="16"/>
  <c r="L824" i="16"/>
  <c r="J824" i="16"/>
  <c r="H824" i="16"/>
  <c r="F824" i="16"/>
  <c r="D824" i="16"/>
  <c r="B824" i="16"/>
  <c r="T823" i="16"/>
  <c r="R823" i="16"/>
  <c r="P823" i="16"/>
  <c r="N823" i="16"/>
  <c r="L823" i="16"/>
  <c r="J823" i="16"/>
  <c r="H823" i="16"/>
  <c r="F823" i="16"/>
  <c r="D823" i="16"/>
  <c r="B823" i="16"/>
  <c r="T822" i="16"/>
  <c r="R822" i="16"/>
  <c r="P822" i="16"/>
  <c r="N822" i="16"/>
  <c r="L822" i="16"/>
  <c r="J822" i="16"/>
  <c r="H822" i="16"/>
  <c r="F822" i="16"/>
  <c r="D822" i="16"/>
  <c r="B822" i="16"/>
  <c r="T821" i="16"/>
  <c r="R821" i="16"/>
  <c r="P821" i="16"/>
  <c r="N821" i="16"/>
  <c r="L821" i="16"/>
  <c r="J821" i="16"/>
  <c r="H821" i="16"/>
  <c r="F821" i="16"/>
  <c r="D821" i="16"/>
  <c r="B821" i="16"/>
  <c r="T820" i="16"/>
  <c r="R820" i="16"/>
  <c r="P820" i="16"/>
  <c r="N820" i="16"/>
  <c r="L820" i="16"/>
  <c r="J820" i="16"/>
  <c r="H820" i="16"/>
  <c r="F820" i="16"/>
  <c r="D820" i="16"/>
  <c r="B820" i="16"/>
  <c r="T819" i="16"/>
  <c r="R819" i="16"/>
  <c r="P819" i="16"/>
  <c r="N819" i="16"/>
  <c r="L819" i="16"/>
  <c r="J819" i="16"/>
  <c r="H819" i="16"/>
  <c r="F819" i="16"/>
  <c r="D819" i="16"/>
  <c r="B819" i="16"/>
  <c r="T818" i="16"/>
  <c r="R818" i="16"/>
  <c r="P818" i="16"/>
  <c r="N818" i="16"/>
  <c r="L818" i="16"/>
  <c r="J818" i="16"/>
  <c r="H818" i="16"/>
  <c r="F818" i="16"/>
  <c r="D818" i="16"/>
  <c r="B818" i="16"/>
  <c r="T817" i="16"/>
  <c r="R817" i="16"/>
  <c r="P817" i="16"/>
  <c r="N817" i="16"/>
  <c r="L817" i="16"/>
  <c r="J817" i="16"/>
  <c r="H817" i="16"/>
  <c r="F817" i="16"/>
  <c r="D817" i="16"/>
  <c r="B817" i="16"/>
  <c r="T816" i="16"/>
  <c r="R816" i="16"/>
  <c r="P816" i="16"/>
  <c r="N816" i="16"/>
  <c r="L816" i="16"/>
  <c r="J816" i="16"/>
  <c r="H816" i="16"/>
  <c r="F816" i="16"/>
  <c r="D816" i="16"/>
  <c r="B816" i="16"/>
  <c r="T815" i="16"/>
  <c r="R815" i="16"/>
  <c r="P815" i="16"/>
  <c r="N815" i="16"/>
  <c r="L815" i="16"/>
  <c r="J815" i="16"/>
  <c r="H815" i="16"/>
  <c r="F815" i="16"/>
  <c r="D815" i="16"/>
  <c r="B815" i="16"/>
  <c r="T814" i="16"/>
  <c r="R814" i="16"/>
  <c r="P814" i="16"/>
  <c r="N814" i="16"/>
  <c r="L814" i="16"/>
  <c r="J814" i="16"/>
  <c r="H814" i="16"/>
  <c r="F814" i="16"/>
  <c r="D814" i="16"/>
  <c r="B814" i="16"/>
  <c r="T813" i="16"/>
  <c r="R813" i="16"/>
  <c r="P813" i="16"/>
  <c r="N813" i="16"/>
  <c r="L813" i="16"/>
  <c r="J813" i="16"/>
  <c r="H813" i="16"/>
  <c r="F813" i="16"/>
  <c r="D813" i="16"/>
  <c r="B813" i="16"/>
  <c r="T812" i="16"/>
  <c r="R812" i="16"/>
  <c r="P812" i="16"/>
  <c r="N812" i="16"/>
  <c r="L812" i="16"/>
  <c r="J812" i="16"/>
  <c r="H812" i="16"/>
  <c r="F812" i="16"/>
  <c r="D812" i="16"/>
  <c r="B812" i="16"/>
  <c r="T811" i="16"/>
  <c r="R811" i="16"/>
  <c r="P811" i="16"/>
  <c r="N811" i="16"/>
  <c r="L811" i="16"/>
  <c r="J811" i="16"/>
  <c r="H811" i="16"/>
  <c r="F811" i="16"/>
  <c r="D811" i="16"/>
  <c r="B811" i="16"/>
  <c r="T810" i="16"/>
  <c r="R810" i="16"/>
  <c r="P810" i="16"/>
  <c r="N810" i="16"/>
  <c r="L810" i="16"/>
  <c r="J810" i="16"/>
  <c r="H810" i="16"/>
  <c r="F810" i="16"/>
  <c r="D810" i="16"/>
  <c r="B810" i="16"/>
  <c r="T809" i="16"/>
  <c r="R809" i="16"/>
  <c r="P809" i="16"/>
  <c r="N809" i="16"/>
  <c r="L809" i="16"/>
  <c r="J809" i="16"/>
  <c r="H809" i="16"/>
  <c r="F809" i="16"/>
  <c r="D809" i="16"/>
  <c r="B809" i="16"/>
  <c r="T808" i="16"/>
  <c r="R808" i="16"/>
  <c r="P808" i="16"/>
  <c r="N808" i="16"/>
  <c r="L808" i="16"/>
  <c r="J808" i="16"/>
  <c r="H808" i="16"/>
  <c r="F808" i="16"/>
  <c r="D808" i="16"/>
  <c r="B808" i="16"/>
  <c r="T807" i="16"/>
  <c r="R807" i="16"/>
  <c r="P807" i="16"/>
  <c r="N807" i="16"/>
  <c r="L807" i="16"/>
  <c r="J807" i="16"/>
  <c r="H807" i="16"/>
  <c r="F807" i="16"/>
  <c r="D807" i="16"/>
  <c r="B807" i="16"/>
  <c r="T806" i="16"/>
  <c r="R806" i="16"/>
  <c r="P806" i="16"/>
  <c r="N806" i="16"/>
  <c r="L806" i="16"/>
  <c r="J806" i="16"/>
  <c r="H806" i="16"/>
  <c r="F806" i="16"/>
  <c r="D806" i="16"/>
  <c r="B806" i="16"/>
  <c r="T805" i="16"/>
  <c r="R805" i="16"/>
  <c r="P805" i="16"/>
  <c r="N805" i="16"/>
  <c r="L805" i="16"/>
  <c r="J805" i="16"/>
  <c r="H805" i="16"/>
  <c r="F805" i="16"/>
  <c r="D805" i="16"/>
  <c r="B805" i="16"/>
  <c r="T804" i="16"/>
  <c r="R804" i="16"/>
  <c r="P804" i="16"/>
  <c r="N804" i="16"/>
  <c r="L804" i="16"/>
  <c r="J804" i="16"/>
  <c r="H804" i="16"/>
  <c r="F804" i="16"/>
  <c r="D804" i="16"/>
  <c r="B804" i="16"/>
  <c r="T803" i="16"/>
  <c r="R803" i="16"/>
  <c r="P803" i="16"/>
  <c r="N803" i="16"/>
  <c r="L803" i="16"/>
  <c r="J803" i="16"/>
  <c r="H803" i="16"/>
  <c r="F803" i="16"/>
  <c r="D803" i="16"/>
  <c r="B803" i="16"/>
  <c r="T802" i="16"/>
  <c r="R802" i="16"/>
  <c r="P802" i="16"/>
  <c r="N802" i="16"/>
  <c r="L802" i="16"/>
  <c r="J802" i="16"/>
  <c r="H802" i="16"/>
  <c r="F802" i="16"/>
  <c r="D802" i="16"/>
  <c r="B802" i="16"/>
  <c r="T801" i="16"/>
  <c r="R801" i="16"/>
  <c r="P801" i="16"/>
  <c r="N801" i="16"/>
  <c r="L801" i="16"/>
  <c r="J801" i="16"/>
  <c r="H801" i="16"/>
  <c r="F801" i="16"/>
  <c r="D801" i="16"/>
  <c r="B801" i="16"/>
  <c r="T800" i="16"/>
  <c r="R800" i="16"/>
  <c r="P800" i="16"/>
  <c r="N800" i="16"/>
  <c r="L800" i="16"/>
  <c r="J800" i="16"/>
  <c r="H800" i="16"/>
  <c r="F800" i="16"/>
  <c r="D800" i="16"/>
  <c r="B800" i="16"/>
  <c r="T799" i="16"/>
  <c r="R799" i="16"/>
  <c r="P799" i="16"/>
  <c r="N799" i="16"/>
  <c r="L799" i="16"/>
  <c r="J799" i="16"/>
  <c r="H799" i="16"/>
  <c r="F799" i="16"/>
  <c r="D799" i="16"/>
  <c r="B799" i="16"/>
  <c r="T798" i="16"/>
  <c r="R798" i="16"/>
  <c r="P798" i="16"/>
  <c r="N798" i="16"/>
  <c r="L798" i="16"/>
  <c r="J798" i="16"/>
  <c r="H798" i="16"/>
  <c r="F798" i="16"/>
  <c r="D798" i="16"/>
  <c r="B798" i="16"/>
  <c r="T797" i="16"/>
  <c r="R797" i="16"/>
  <c r="P797" i="16"/>
  <c r="N797" i="16"/>
  <c r="L797" i="16"/>
  <c r="J797" i="16"/>
  <c r="H797" i="16"/>
  <c r="F797" i="16"/>
  <c r="D797" i="16"/>
  <c r="B797" i="16"/>
  <c r="T796" i="16"/>
  <c r="R796" i="16"/>
  <c r="P796" i="16"/>
  <c r="N796" i="16"/>
  <c r="L796" i="16"/>
  <c r="J796" i="16"/>
  <c r="H796" i="16"/>
  <c r="F796" i="16"/>
  <c r="D796" i="16"/>
  <c r="B796" i="16"/>
  <c r="T795" i="16"/>
  <c r="R795" i="16"/>
  <c r="P795" i="16"/>
  <c r="N795" i="16"/>
  <c r="L795" i="16"/>
  <c r="J795" i="16"/>
  <c r="H795" i="16"/>
  <c r="F795" i="16"/>
  <c r="D795" i="16"/>
  <c r="B795" i="16"/>
  <c r="T794" i="16"/>
  <c r="R794" i="16"/>
  <c r="P794" i="16"/>
  <c r="N794" i="16"/>
  <c r="L794" i="16"/>
  <c r="J794" i="16"/>
  <c r="H794" i="16"/>
  <c r="F794" i="16"/>
  <c r="D794" i="16"/>
  <c r="B794" i="16"/>
  <c r="T793" i="16"/>
  <c r="R793" i="16"/>
  <c r="P793" i="16"/>
  <c r="N793" i="16"/>
  <c r="L793" i="16"/>
  <c r="J793" i="16"/>
  <c r="H793" i="16"/>
  <c r="F793" i="16"/>
  <c r="D793" i="16"/>
  <c r="B793" i="16"/>
  <c r="T792" i="16"/>
  <c r="R792" i="16"/>
  <c r="P792" i="16"/>
  <c r="N792" i="16"/>
  <c r="L792" i="16"/>
  <c r="J792" i="16"/>
  <c r="H792" i="16"/>
  <c r="F792" i="16"/>
  <c r="D792" i="16"/>
  <c r="B792" i="16"/>
  <c r="T791" i="16"/>
  <c r="R791" i="16"/>
  <c r="P791" i="16"/>
  <c r="N791" i="16"/>
  <c r="L791" i="16"/>
  <c r="J791" i="16"/>
  <c r="H791" i="16"/>
  <c r="F791" i="16"/>
  <c r="D791" i="16"/>
  <c r="B791" i="16"/>
  <c r="T790" i="16"/>
  <c r="R790" i="16"/>
  <c r="P790" i="16"/>
  <c r="N790" i="16"/>
  <c r="L790" i="16"/>
  <c r="J790" i="16"/>
  <c r="H790" i="16"/>
  <c r="F790" i="16"/>
  <c r="D790" i="16"/>
  <c r="B790" i="16"/>
  <c r="T789" i="16"/>
  <c r="R789" i="16"/>
  <c r="P789" i="16"/>
  <c r="N789" i="16"/>
  <c r="L789" i="16"/>
  <c r="J789" i="16"/>
  <c r="H789" i="16"/>
  <c r="F789" i="16"/>
  <c r="D789" i="16"/>
  <c r="B789" i="16"/>
  <c r="T788" i="16"/>
  <c r="R788" i="16"/>
  <c r="P788" i="16"/>
  <c r="N788" i="16"/>
  <c r="L788" i="16"/>
  <c r="J788" i="16"/>
  <c r="H788" i="16"/>
  <c r="F788" i="16"/>
  <c r="D788" i="16"/>
  <c r="B788" i="16"/>
  <c r="T787" i="16"/>
  <c r="R787" i="16"/>
  <c r="P787" i="16"/>
  <c r="N787" i="16"/>
  <c r="L787" i="16"/>
  <c r="J787" i="16"/>
  <c r="H787" i="16"/>
  <c r="F787" i="16"/>
  <c r="D787" i="16"/>
  <c r="B787" i="16"/>
  <c r="T786" i="16"/>
  <c r="R786" i="16"/>
  <c r="P786" i="16"/>
  <c r="N786" i="16"/>
  <c r="L786" i="16"/>
  <c r="J786" i="16"/>
  <c r="H786" i="16"/>
  <c r="F786" i="16"/>
  <c r="D786" i="16"/>
  <c r="B786" i="16"/>
  <c r="T785" i="16"/>
  <c r="R785" i="16"/>
  <c r="P785" i="16"/>
  <c r="N785" i="16"/>
  <c r="L785" i="16"/>
  <c r="J785" i="16"/>
  <c r="H785" i="16"/>
  <c r="F785" i="16"/>
  <c r="D785" i="16"/>
  <c r="B785" i="16"/>
  <c r="T784" i="16"/>
  <c r="R784" i="16"/>
  <c r="P784" i="16"/>
  <c r="N784" i="16"/>
  <c r="L784" i="16"/>
  <c r="J784" i="16"/>
  <c r="H784" i="16"/>
  <c r="F784" i="16"/>
  <c r="D784" i="16"/>
  <c r="B784" i="16"/>
  <c r="T783" i="16"/>
  <c r="R783" i="16"/>
  <c r="P783" i="16"/>
  <c r="N783" i="16"/>
  <c r="L783" i="16"/>
  <c r="J783" i="16"/>
  <c r="H783" i="16"/>
  <c r="F783" i="16"/>
  <c r="D783" i="16"/>
  <c r="B783" i="16"/>
  <c r="T782" i="16"/>
  <c r="R782" i="16"/>
  <c r="P782" i="16"/>
  <c r="N782" i="16"/>
  <c r="L782" i="16"/>
  <c r="J782" i="16"/>
  <c r="H782" i="16"/>
  <c r="F782" i="16"/>
  <c r="D782" i="16"/>
  <c r="B782" i="16"/>
  <c r="T781" i="16"/>
  <c r="R781" i="16"/>
  <c r="P781" i="16"/>
  <c r="N781" i="16"/>
  <c r="L781" i="16"/>
  <c r="J781" i="16"/>
  <c r="H781" i="16"/>
  <c r="F781" i="16"/>
  <c r="D781" i="16"/>
  <c r="B781" i="16"/>
  <c r="T780" i="16"/>
  <c r="R780" i="16"/>
  <c r="P780" i="16"/>
  <c r="N780" i="16"/>
  <c r="L780" i="16"/>
  <c r="J780" i="16"/>
  <c r="H780" i="16"/>
  <c r="F780" i="16"/>
  <c r="D780" i="16"/>
  <c r="B780" i="16"/>
  <c r="T779" i="16"/>
  <c r="R779" i="16"/>
  <c r="P779" i="16"/>
  <c r="N779" i="16"/>
  <c r="L779" i="16"/>
  <c r="J779" i="16"/>
  <c r="H779" i="16"/>
  <c r="F779" i="16"/>
  <c r="D779" i="16"/>
  <c r="B779" i="16"/>
  <c r="T778" i="16"/>
  <c r="R778" i="16"/>
  <c r="P778" i="16"/>
  <c r="N778" i="16"/>
  <c r="L778" i="16"/>
  <c r="J778" i="16"/>
  <c r="H778" i="16"/>
  <c r="F778" i="16"/>
  <c r="D778" i="16"/>
  <c r="B778" i="16"/>
  <c r="T777" i="16"/>
  <c r="R777" i="16"/>
  <c r="P777" i="16"/>
  <c r="N777" i="16"/>
  <c r="L777" i="16"/>
  <c r="J777" i="16"/>
  <c r="H777" i="16"/>
  <c r="F777" i="16"/>
  <c r="D777" i="16"/>
  <c r="B777" i="16"/>
  <c r="T776" i="16"/>
  <c r="R776" i="16"/>
  <c r="P776" i="16"/>
  <c r="N776" i="16"/>
  <c r="L776" i="16"/>
  <c r="J776" i="16"/>
  <c r="H776" i="16"/>
  <c r="F776" i="16"/>
  <c r="D776" i="16"/>
  <c r="B776" i="16"/>
  <c r="T775" i="16"/>
  <c r="R775" i="16"/>
  <c r="P775" i="16"/>
  <c r="N775" i="16"/>
  <c r="L775" i="16"/>
  <c r="J775" i="16"/>
  <c r="H775" i="16"/>
  <c r="F775" i="16"/>
  <c r="D775" i="16"/>
  <c r="B775" i="16"/>
  <c r="T774" i="16"/>
  <c r="R774" i="16"/>
  <c r="P774" i="16"/>
  <c r="N774" i="16"/>
  <c r="L774" i="16"/>
  <c r="J774" i="16"/>
  <c r="H774" i="16"/>
  <c r="F774" i="16"/>
  <c r="D774" i="16"/>
  <c r="B774" i="16"/>
  <c r="T773" i="16"/>
  <c r="R773" i="16"/>
  <c r="P773" i="16"/>
  <c r="N773" i="16"/>
  <c r="L773" i="16"/>
  <c r="J773" i="16"/>
  <c r="H773" i="16"/>
  <c r="F773" i="16"/>
  <c r="D773" i="16"/>
  <c r="B773" i="16"/>
  <c r="T772" i="16"/>
  <c r="R772" i="16"/>
  <c r="P772" i="16"/>
  <c r="N772" i="16"/>
  <c r="L772" i="16"/>
  <c r="J772" i="16"/>
  <c r="H772" i="16"/>
  <c r="F772" i="16"/>
  <c r="D772" i="16"/>
  <c r="B772" i="16"/>
  <c r="T771" i="16"/>
  <c r="R771" i="16"/>
  <c r="P771" i="16"/>
  <c r="N771" i="16"/>
  <c r="L771" i="16"/>
  <c r="J771" i="16"/>
  <c r="H771" i="16"/>
  <c r="F771" i="16"/>
  <c r="D771" i="16"/>
  <c r="B771" i="16"/>
  <c r="T770" i="16"/>
  <c r="R770" i="16"/>
  <c r="P770" i="16"/>
  <c r="N770" i="16"/>
  <c r="L770" i="16"/>
  <c r="J770" i="16"/>
  <c r="H770" i="16"/>
  <c r="F770" i="16"/>
  <c r="D770" i="16"/>
  <c r="B770" i="16"/>
  <c r="T769" i="16"/>
  <c r="R769" i="16"/>
  <c r="P769" i="16"/>
  <c r="N769" i="16"/>
  <c r="L769" i="16"/>
  <c r="J769" i="16"/>
  <c r="H769" i="16"/>
  <c r="F769" i="16"/>
  <c r="D769" i="16"/>
  <c r="B769" i="16"/>
  <c r="T768" i="16"/>
  <c r="R768" i="16"/>
  <c r="P768" i="16"/>
  <c r="N768" i="16"/>
  <c r="L768" i="16"/>
  <c r="J768" i="16"/>
  <c r="H768" i="16"/>
  <c r="F768" i="16"/>
  <c r="D768" i="16"/>
  <c r="B768" i="16"/>
  <c r="T767" i="16"/>
  <c r="R767" i="16"/>
  <c r="P767" i="16"/>
  <c r="N767" i="16"/>
  <c r="L767" i="16"/>
  <c r="J767" i="16"/>
  <c r="H767" i="16"/>
  <c r="F767" i="16"/>
  <c r="D767" i="16"/>
  <c r="B767" i="16"/>
  <c r="T766" i="16"/>
  <c r="R766" i="16"/>
  <c r="P766" i="16"/>
  <c r="N766" i="16"/>
  <c r="L766" i="16"/>
  <c r="J766" i="16"/>
  <c r="H766" i="16"/>
  <c r="F766" i="16"/>
  <c r="D766" i="16"/>
  <c r="B766" i="16"/>
  <c r="T765" i="16"/>
  <c r="R765" i="16"/>
  <c r="P765" i="16"/>
  <c r="N765" i="16"/>
  <c r="L765" i="16"/>
  <c r="J765" i="16"/>
  <c r="H765" i="16"/>
  <c r="F765" i="16"/>
  <c r="D765" i="16"/>
  <c r="B765" i="16"/>
  <c r="T764" i="16"/>
  <c r="R764" i="16"/>
  <c r="P764" i="16"/>
  <c r="N764" i="16"/>
  <c r="L764" i="16"/>
  <c r="J764" i="16"/>
  <c r="H764" i="16"/>
  <c r="F764" i="16"/>
  <c r="D764" i="16"/>
  <c r="B764" i="16"/>
  <c r="T763" i="16"/>
  <c r="R763" i="16"/>
  <c r="P763" i="16"/>
  <c r="N763" i="16"/>
  <c r="L763" i="16"/>
  <c r="J763" i="16"/>
  <c r="H763" i="16"/>
  <c r="F763" i="16"/>
  <c r="D763" i="16"/>
  <c r="B763" i="16"/>
  <c r="T762" i="16"/>
  <c r="R762" i="16"/>
  <c r="P762" i="16"/>
  <c r="N762" i="16"/>
  <c r="L762" i="16"/>
  <c r="J762" i="16"/>
  <c r="H762" i="16"/>
  <c r="F762" i="16"/>
  <c r="D762" i="16"/>
  <c r="B762" i="16"/>
  <c r="T761" i="16"/>
  <c r="R761" i="16"/>
  <c r="P761" i="16"/>
  <c r="N761" i="16"/>
  <c r="L761" i="16"/>
  <c r="J761" i="16"/>
  <c r="H761" i="16"/>
  <c r="F761" i="16"/>
  <c r="D761" i="16"/>
  <c r="B761" i="16"/>
  <c r="T760" i="16"/>
  <c r="R760" i="16"/>
  <c r="P760" i="16"/>
  <c r="N760" i="16"/>
  <c r="L760" i="16"/>
  <c r="J760" i="16"/>
  <c r="H760" i="16"/>
  <c r="F760" i="16"/>
  <c r="D760" i="16"/>
  <c r="B760" i="16"/>
  <c r="T759" i="16"/>
  <c r="R759" i="16"/>
  <c r="P759" i="16"/>
  <c r="N759" i="16"/>
  <c r="L759" i="16"/>
  <c r="J759" i="16"/>
  <c r="H759" i="16"/>
  <c r="F759" i="16"/>
  <c r="D759" i="16"/>
  <c r="B759" i="16"/>
  <c r="T758" i="16"/>
  <c r="R758" i="16"/>
  <c r="P758" i="16"/>
  <c r="N758" i="16"/>
  <c r="L758" i="16"/>
  <c r="J758" i="16"/>
  <c r="H758" i="16"/>
  <c r="F758" i="16"/>
  <c r="D758" i="16"/>
  <c r="B758" i="16"/>
  <c r="T757" i="16"/>
  <c r="R757" i="16"/>
  <c r="P757" i="16"/>
  <c r="N757" i="16"/>
  <c r="L757" i="16"/>
  <c r="J757" i="16"/>
  <c r="H757" i="16"/>
  <c r="F757" i="16"/>
  <c r="D757" i="16"/>
  <c r="B757" i="16"/>
  <c r="T756" i="16"/>
  <c r="R756" i="16"/>
  <c r="P756" i="16"/>
  <c r="N756" i="16"/>
  <c r="L756" i="16"/>
  <c r="J756" i="16"/>
  <c r="H756" i="16"/>
  <c r="F756" i="16"/>
  <c r="D756" i="16"/>
  <c r="B756" i="16"/>
  <c r="T755" i="16"/>
  <c r="R755" i="16"/>
  <c r="P755" i="16"/>
  <c r="N755" i="16"/>
  <c r="L755" i="16"/>
  <c r="J755" i="16"/>
  <c r="H755" i="16"/>
  <c r="F755" i="16"/>
  <c r="D755" i="16"/>
  <c r="B755" i="16"/>
  <c r="T754" i="16"/>
  <c r="R754" i="16"/>
  <c r="P754" i="16"/>
  <c r="N754" i="16"/>
  <c r="L754" i="16"/>
  <c r="J754" i="16"/>
  <c r="H754" i="16"/>
  <c r="F754" i="16"/>
  <c r="D754" i="16"/>
  <c r="B754" i="16"/>
  <c r="T753" i="16"/>
  <c r="R753" i="16"/>
  <c r="P753" i="16"/>
  <c r="N753" i="16"/>
  <c r="L753" i="16"/>
  <c r="J753" i="16"/>
  <c r="H753" i="16"/>
  <c r="F753" i="16"/>
  <c r="D753" i="16"/>
  <c r="B753" i="16"/>
  <c r="T752" i="16"/>
  <c r="R752" i="16"/>
  <c r="P752" i="16"/>
  <c r="N752" i="16"/>
  <c r="L752" i="16"/>
  <c r="J752" i="16"/>
  <c r="H752" i="16"/>
  <c r="F752" i="16"/>
  <c r="D752" i="16"/>
  <c r="B752" i="16"/>
  <c r="T751" i="16"/>
  <c r="R751" i="16"/>
  <c r="P751" i="16"/>
  <c r="N751" i="16"/>
  <c r="L751" i="16"/>
  <c r="J751" i="16"/>
  <c r="H751" i="16"/>
  <c r="F751" i="16"/>
  <c r="D751" i="16"/>
  <c r="B751" i="16"/>
  <c r="T750" i="16"/>
  <c r="R750" i="16"/>
  <c r="P750" i="16"/>
  <c r="N750" i="16"/>
  <c r="L750" i="16"/>
  <c r="J750" i="16"/>
  <c r="H750" i="16"/>
  <c r="F750" i="16"/>
  <c r="D750" i="16"/>
  <c r="B750" i="16"/>
  <c r="T749" i="16"/>
  <c r="R749" i="16"/>
  <c r="P749" i="16"/>
  <c r="N749" i="16"/>
  <c r="L749" i="16"/>
  <c r="J749" i="16"/>
  <c r="H749" i="16"/>
  <c r="F749" i="16"/>
  <c r="D749" i="16"/>
  <c r="B749" i="16"/>
  <c r="T748" i="16"/>
  <c r="R748" i="16"/>
  <c r="P748" i="16"/>
  <c r="N748" i="16"/>
  <c r="L748" i="16"/>
  <c r="J748" i="16"/>
  <c r="H748" i="16"/>
  <c r="F748" i="16"/>
  <c r="D748" i="16"/>
  <c r="B748" i="16"/>
  <c r="T747" i="16"/>
  <c r="R747" i="16"/>
  <c r="P747" i="16"/>
  <c r="N747" i="16"/>
  <c r="L747" i="16"/>
  <c r="J747" i="16"/>
  <c r="H747" i="16"/>
  <c r="F747" i="16"/>
  <c r="D747" i="16"/>
  <c r="B747" i="16"/>
  <c r="T746" i="16"/>
  <c r="R746" i="16"/>
  <c r="P746" i="16"/>
  <c r="N746" i="16"/>
  <c r="L746" i="16"/>
  <c r="J746" i="16"/>
  <c r="H746" i="16"/>
  <c r="F746" i="16"/>
  <c r="D746" i="16"/>
  <c r="B746" i="16"/>
  <c r="T745" i="16"/>
  <c r="R745" i="16"/>
  <c r="P745" i="16"/>
  <c r="N745" i="16"/>
  <c r="L745" i="16"/>
  <c r="J745" i="16"/>
  <c r="H745" i="16"/>
  <c r="F745" i="16"/>
  <c r="D745" i="16"/>
  <c r="B745" i="16"/>
  <c r="T744" i="16"/>
  <c r="R744" i="16"/>
  <c r="P744" i="16"/>
  <c r="N744" i="16"/>
  <c r="L744" i="16"/>
  <c r="J744" i="16"/>
  <c r="H744" i="16"/>
  <c r="F744" i="16"/>
  <c r="D744" i="16"/>
  <c r="B744" i="16"/>
  <c r="T743" i="16"/>
  <c r="R743" i="16"/>
  <c r="P743" i="16"/>
  <c r="N743" i="16"/>
  <c r="L743" i="16"/>
  <c r="J743" i="16"/>
  <c r="H743" i="16"/>
  <c r="F743" i="16"/>
  <c r="D743" i="16"/>
  <c r="B743" i="16"/>
  <c r="T742" i="16"/>
  <c r="R742" i="16"/>
  <c r="P742" i="16"/>
  <c r="N742" i="16"/>
  <c r="L742" i="16"/>
  <c r="J742" i="16"/>
  <c r="H742" i="16"/>
  <c r="F742" i="16"/>
  <c r="D742" i="16"/>
  <c r="B742" i="16"/>
  <c r="T741" i="16"/>
  <c r="R741" i="16"/>
  <c r="P741" i="16"/>
  <c r="N741" i="16"/>
  <c r="L741" i="16"/>
  <c r="J741" i="16"/>
  <c r="H741" i="16"/>
  <c r="F741" i="16"/>
  <c r="D741" i="16"/>
  <c r="B741" i="16"/>
  <c r="T740" i="16"/>
  <c r="R740" i="16"/>
  <c r="P740" i="16"/>
  <c r="N740" i="16"/>
  <c r="L740" i="16"/>
  <c r="J740" i="16"/>
  <c r="H740" i="16"/>
  <c r="F740" i="16"/>
  <c r="D740" i="16"/>
  <c r="B740" i="16"/>
  <c r="T739" i="16"/>
  <c r="R739" i="16"/>
  <c r="P739" i="16"/>
  <c r="N739" i="16"/>
  <c r="L739" i="16"/>
  <c r="J739" i="16"/>
  <c r="H739" i="16"/>
  <c r="F739" i="16"/>
  <c r="D739" i="16"/>
  <c r="B739" i="16"/>
  <c r="T738" i="16"/>
  <c r="R738" i="16"/>
  <c r="P738" i="16"/>
  <c r="N738" i="16"/>
  <c r="L738" i="16"/>
  <c r="J738" i="16"/>
  <c r="H738" i="16"/>
  <c r="F738" i="16"/>
  <c r="D738" i="16"/>
  <c r="B738" i="16"/>
  <c r="T737" i="16"/>
  <c r="R737" i="16"/>
  <c r="P737" i="16"/>
  <c r="N737" i="16"/>
  <c r="L737" i="16"/>
  <c r="J737" i="16"/>
  <c r="H737" i="16"/>
  <c r="F737" i="16"/>
  <c r="D737" i="16"/>
  <c r="B737" i="16"/>
  <c r="T736" i="16"/>
  <c r="R736" i="16"/>
  <c r="P736" i="16"/>
  <c r="N736" i="16"/>
  <c r="L736" i="16"/>
  <c r="J736" i="16"/>
  <c r="H736" i="16"/>
  <c r="F736" i="16"/>
  <c r="D736" i="16"/>
  <c r="B736" i="16"/>
  <c r="T735" i="16"/>
  <c r="R735" i="16"/>
  <c r="P735" i="16"/>
  <c r="N735" i="16"/>
  <c r="L735" i="16"/>
  <c r="J735" i="16"/>
  <c r="H735" i="16"/>
  <c r="F735" i="16"/>
  <c r="D735" i="16"/>
  <c r="B735" i="16"/>
  <c r="T734" i="16"/>
  <c r="R734" i="16"/>
  <c r="P734" i="16"/>
  <c r="N734" i="16"/>
  <c r="L734" i="16"/>
  <c r="J734" i="16"/>
  <c r="H734" i="16"/>
  <c r="F734" i="16"/>
  <c r="D734" i="16"/>
  <c r="B734" i="16"/>
  <c r="T733" i="16"/>
  <c r="R733" i="16"/>
  <c r="P733" i="16"/>
  <c r="N733" i="16"/>
  <c r="L733" i="16"/>
  <c r="J733" i="16"/>
  <c r="H733" i="16"/>
  <c r="F733" i="16"/>
  <c r="D733" i="16"/>
  <c r="B733" i="16"/>
  <c r="T732" i="16"/>
  <c r="R732" i="16"/>
  <c r="P732" i="16"/>
  <c r="N732" i="16"/>
  <c r="L732" i="16"/>
  <c r="J732" i="16"/>
  <c r="H732" i="16"/>
  <c r="F732" i="16"/>
  <c r="D732" i="16"/>
  <c r="B732" i="16"/>
  <c r="T731" i="16"/>
  <c r="R731" i="16"/>
  <c r="P731" i="16"/>
  <c r="N731" i="16"/>
  <c r="L731" i="16"/>
  <c r="J731" i="16"/>
  <c r="H731" i="16"/>
  <c r="F731" i="16"/>
  <c r="D731" i="16"/>
  <c r="B731" i="16"/>
  <c r="T730" i="16"/>
  <c r="R730" i="16"/>
  <c r="P730" i="16"/>
  <c r="N730" i="16"/>
  <c r="L730" i="16"/>
  <c r="J730" i="16"/>
  <c r="H730" i="16"/>
  <c r="F730" i="16"/>
  <c r="D730" i="16"/>
  <c r="B730" i="16"/>
  <c r="T729" i="16"/>
  <c r="R729" i="16"/>
  <c r="P729" i="16"/>
  <c r="N729" i="16"/>
  <c r="L729" i="16"/>
  <c r="J729" i="16"/>
  <c r="H729" i="16"/>
  <c r="F729" i="16"/>
  <c r="D729" i="16"/>
  <c r="B729" i="16"/>
  <c r="T728" i="16"/>
  <c r="R728" i="16"/>
  <c r="P728" i="16"/>
  <c r="N728" i="16"/>
  <c r="L728" i="16"/>
  <c r="J728" i="16"/>
  <c r="H728" i="16"/>
  <c r="F728" i="16"/>
  <c r="D728" i="16"/>
  <c r="B728" i="16"/>
  <c r="T727" i="16"/>
  <c r="R727" i="16"/>
  <c r="P727" i="16"/>
  <c r="N727" i="16"/>
  <c r="L727" i="16"/>
  <c r="J727" i="16"/>
  <c r="H727" i="16"/>
  <c r="F727" i="16"/>
  <c r="D727" i="16"/>
  <c r="B727" i="16"/>
  <c r="T726" i="16"/>
  <c r="R726" i="16"/>
  <c r="P726" i="16"/>
  <c r="N726" i="16"/>
  <c r="L726" i="16"/>
  <c r="J726" i="16"/>
  <c r="H726" i="16"/>
  <c r="F726" i="16"/>
  <c r="D726" i="16"/>
  <c r="B726" i="16"/>
  <c r="T725" i="16"/>
  <c r="R725" i="16"/>
  <c r="P725" i="16"/>
  <c r="N725" i="16"/>
  <c r="L725" i="16"/>
  <c r="J725" i="16"/>
  <c r="H725" i="16"/>
  <c r="F725" i="16"/>
  <c r="D725" i="16"/>
  <c r="B725" i="16"/>
  <c r="T724" i="16"/>
  <c r="R724" i="16"/>
  <c r="P724" i="16"/>
  <c r="N724" i="16"/>
  <c r="L724" i="16"/>
  <c r="J724" i="16"/>
  <c r="H724" i="16"/>
  <c r="F724" i="16"/>
  <c r="D724" i="16"/>
  <c r="B724" i="16"/>
  <c r="T723" i="16"/>
  <c r="R723" i="16"/>
  <c r="P723" i="16"/>
  <c r="N723" i="16"/>
  <c r="L723" i="16"/>
  <c r="J723" i="16"/>
  <c r="H723" i="16"/>
  <c r="F723" i="16"/>
  <c r="D723" i="16"/>
  <c r="B723" i="16"/>
  <c r="T722" i="16"/>
  <c r="R722" i="16"/>
  <c r="P722" i="16"/>
  <c r="N722" i="16"/>
  <c r="L722" i="16"/>
  <c r="J722" i="16"/>
  <c r="H722" i="16"/>
  <c r="F722" i="16"/>
  <c r="D722" i="16"/>
  <c r="B722" i="16"/>
  <c r="T721" i="16"/>
  <c r="R721" i="16"/>
  <c r="P721" i="16"/>
  <c r="N721" i="16"/>
  <c r="L721" i="16"/>
  <c r="J721" i="16"/>
  <c r="H721" i="16"/>
  <c r="F721" i="16"/>
  <c r="D721" i="16"/>
  <c r="B721" i="16"/>
  <c r="T720" i="16"/>
  <c r="R720" i="16"/>
  <c r="P720" i="16"/>
  <c r="N720" i="16"/>
  <c r="L720" i="16"/>
  <c r="J720" i="16"/>
  <c r="H720" i="16"/>
  <c r="F720" i="16"/>
  <c r="D720" i="16"/>
  <c r="B720" i="16"/>
  <c r="T719" i="16"/>
  <c r="R719" i="16"/>
  <c r="P719" i="16"/>
  <c r="N719" i="16"/>
  <c r="L719" i="16"/>
  <c r="J719" i="16"/>
  <c r="H719" i="16"/>
  <c r="F719" i="16"/>
  <c r="D719" i="16"/>
  <c r="B719" i="16"/>
  <c r="T718" i="16"/>
  <c r="R718" i="16"/>
  <c r="P718" i="16"/>
  <c r="N718" i="16"/>
  <c r="L718" i="16"/>
  <c r="J718" i="16"/>
  <c r="H718" i="16"/>
  <c r="F718" i="16"/>
  <c r="D718" i="16"/>
  <c r="B718" i="16"/>
  <c r="T717" i="16"/>
  <c r="R717" i="16"/>
  <c r="P717" i="16"/>
  <c r="N717" i="16"/>
  <c r="L717" i="16"/>
  <c r="J717" i="16"/>
  <c r="H717" i="16"/>
  <c r="F717" i="16"/>
  <c r="D717" i="16"/>
  <c r="B717" i="16"/>
  <c r="T716" i="16"/>
  <c r="R716" i="16"/>
  <c r="P716" i="16"/>
  <c r="N716" i="16"/>
  <c r="L716" i="16"/>
  <c r="J716" i="16"/>
  <c r="H716" i="16"/>
  <c r="F716" i="16"/>
  <c r="D716" i="16"/>
  <c r="B716" i="16"/>
  <c r="T715" i="16"/>
  <c r="R715" i="16"/>
  <c r="P715" i="16"/>
  <c r="N715" i="16"/>
  <c r="L715" i="16"/>
  <c r="J715" i="16"/>
  <c r="H715" i="16"/>
  <c r="F715" i="16"/>
  <c r="D715" i="16"/>
  <c r="B715" i="16"/>
  <c r="T714" i="16"/>
  <c r="R714" i="16"/>
  <c r="P714" i="16"/>
  <c r="N714" i="16"/>
  <c r="L714" i="16"/>
  <c r="J714" i="16"/>
  <c r="H714" i="16"/>
  <c r="F714" i="16"/>
  <c r="D714" i="16"/>
  <c r="B714" i="16"/>
  <c r="T713" i="16"/>
  <c r="R713" i="16"/>
  <c r="P713" i="16"/>
  <c r="N713" i="16"/>
  <c r="L713" i="16"/>
  <c r="J713" i="16"/>
  <c r="H713" i="16"/>
  <c r="F713" i="16"/>
  <c r="D713" i="16"/>
  <c r="B713" i="16"/>
  <c r="T712" i="16"/>
  <c r="R712" i="16"/>
  <c r="P712" i="16"/>
  <c r="N712" i="16"/>
  <c r="L712" i="16"/>
  <c r="J712" i="16"/>
  <c r="H712" i="16"/>
  <c r="F712" i="16"/>
  <c r="D712" i="16"/>
  <c r="B712" i="16"/>
  <c r="T711" i="16"/>
  <c r="R711" i="16"/>
  <c r="P711" i="16"/>
  <c r="N711" i="16"/>
  <c r="L711" i="16"/>
  <c r="J711" i="16"/>
  <c r="H711" i="16"/>
  <c r="F711" i="16"/>
  <c r="D711" i="16"/>
  <c r="B711" i="16"/>
  <c r="T710" i="16"/>
  <c r="R710" i="16"/>
  <c r="P710" i="16"/>
  <c r="N710" i="16"/>
  <c r="L710" i="16"/>
  <c r="J710" i="16"/>
  <c r="H710" i="16"/>
  <c r="F710" i="16"/>
  <c r="D710" i="16"/>
  <c r="B710" i="16"/>
  <c r="T709" i="16"/>
  <c r="R709" i="16"/>
  <c r="P709" i="16"/>
  <c r="N709" i="16"/>
  <c r="L709" i="16"/>
  <c r="J709" i="16"/>
  <c r="H709" i="16"/>
  <c r="F709" i="16"/>
  <c r="D709" i="16"/>
  <c r="B709" i="16"/>
  <c r="T708" i="16"/>
  <c r="R708" i="16"/>
  <c r="P708" i="16"/>
  <c r="N708" i="16"/>
  <c r="L708" i="16"/>
  <c r="J708" i="16"/>
  <c r="H708" i="16"/>
  <c r="F708" i="16"/>
  <c r="D708" i="16"/>
  <c r="B708" i="16"/>
  <c r="T707" i="16"/>
  <c r="R707" i="16"/>
  <c r="P707" i="16"/>
  <c r="N707" i="16"/>
  <c r="L707" i="16"/>
  <c r="J707" i="16"/>
  <c r="H707" i="16"/>
  <c r="F707" i="16"/>
  <c r="D707" i="16"/>
  <c r="B707" i="16"/>
  <c r="T706" i="16"/>
  <c r="R706" i="16"/>
  <c r="P706" i="16"/>
  <c r="N706" i="16"/>
  <c r="L706" i="16"/>
  <c r="J706" i="16"/>
  <c r="H706" i="16"/>
  <c r="F706" i="16"/>
  <c r="D706" i="16"/>
  <c r="B706" i="16"/>
  <c r="T705" i="16"/>
  <c r="R705" i="16"/>
  <c r="P705" i="16"/>
  <c r="N705" i="16"/>
  <c r="L705" i="16"/>
  <c r="J705" i="16"/>
  <c r="H705" i="16"/>
  <c r="F705" i="16"/>
  <c r="D705" i="16"/>
  <c r="B705" i="16"/>
  <c r="T704" i="16"/>
  <c r="R704" i="16"/>
  <c r="P704" i="16"/>
  <c r="N704" i="16"/>
  <c r="L704" i="16"/>
  <c r="J704" i="16"/>
  <c r="H704" i="16"/>
  <c r="F704" i="16"/>
  <c r="D704" i="16"/>
  <c r="B704" i="16"/>
  <c r="T703" i="16"/>
  <c r="R703" i="16"/>
  <c r="P703" i="16"/>
  <c r="N703" i="16"/>
  <c r="L703" i="16"/>
  <c r="J703" i="16"/>
  <c r="H703" i="16"/>
  <c r="F703" i="16"/>
  <c r="D703" i="16"/>
  <c r="B703" i="16"/>
  <c r="T702" i="16"/>
  <c r="R702" i="16"/>
  <c r="P702" i="16"/>
  <c r="N702" i="16"/>
  <c r="L702" i="16"/>
  <c r="J702" i="16"/>
  <c r="H702" i="16"/>
  <c r="F702" i="16"/>
  <c r="D702" i="16"/>
  <c r="B702" i="16"/>
  <c r="T701" i="16"/>
  <c r="R701" i="16"/>
  <c r="P701" i="16"/>
  <c r="N701" i="16"/>
  <c r="L701" i="16"/>
  <c r="J701" i="16"/>
  <c r="H701" i="16"/>
  <c r="F701" i="16"/>
  <c r="D701" i="16"/>
  <c r="B701" i="16"/>
  <c r="T700" i="16"/>
  <c r="R700" i="16"/>
  <c r="P700" i="16"/>
  <c r="N700" i="16"/>
  <c r="L700" i="16"/>
  <c r="J700" i="16"/>
  <c r="H700" i="16"/>
  <c r="F700" i="16"/>
  <c r="D700" i="16"/>
  <c r="B700" i="16"/>
  <c r="T699" i="16"/>
  <c r="R699" i="16"/>
  <c r="P699" i="16"/>
  <c r="N699" i="16"/>
  <c r="L699" i="16"/>
  <c r="J699" i="16"/>
  <c r="H699" i="16"/>
  <c r="F699" i="16"/>
  <c r="D699" i="16"/>
  <c r="B699" i="16"/>
  <c r="T698" i="16"/>
  <c r="R698" i="16"/>
  <c r="P698" i="16"/>
  <c r="N698" i="16"/>
  <c r="L698" i="16"/>
  <c r="J698" i="16"/>
  <c r="H698" i="16"/>
  <c r="F698" i="16"/>
  <c r="D698" i="16"/>
  <c r="B698" i="16"/>
  <c r="T697" i="16"/>
  <c r="R697" i="16"/>
  <c r="P697" i="16"/>
  <c r="N697" i="16"/>
  <c r="L697" i="16"/>
  <c r="J697" i="16"/>
  <c r="H697" i="16"/>
  <c r="F697" i="16"/>
  <c r="D697" i="16"/>
  <c r="B697" i="16"/>
  <c r="T696" i="16"/>
  <c r="R696" i="16"/>
  <c r="P696" i="16"/>
  <c r="N696" i="16"/>
  <c r="L696" i="16"/>
  <c r="J696" i="16"/>
  <c r="H696" i="16"/>
  <c r="F696" i="16"/>
  <c r="D696" i="16"/>
  <c r="B696" i="16"/>
  <c r="T695" i="16"/>
  <c r="R695" i="16"/>
  <c r="P695" i="16"/>
  <c r="N695" i="16"/>
  <c r="L695" i="16"/>
  <c r="J695" i="16"/>
  <c r="H695" i="16"/>
  <c r="F695" i="16"/>
  <c r="D695" i="16"/>
  <c r="B695" i="16"/>
  <c r="T694" i="16"/>
  <c r="R694" i="16"/>
  <c r="P694" i="16"/>
  <c r="N694" i="16"/>
  <c r="L694" i="16"/>
  <c r="J694" i="16"/>
  <c r="H694" i="16"/>
  <c r="F694" i="16"/>
  <c r="D694" i="16"/>
  <c r="B694" i="16"/>
  <c r="T693" i="16"/>
  <c r="R693" i="16"/>
  <c r="P693" i="16"/>
  <c r="N693" i="16"/>
  <c r="L693" i="16"/>
  <c r="J693" i="16"/>
  <c r="H693" i="16"/>
  <c r="F693" i="16"/>
  <c r="D693" i="16"/>
  <c r="B693" i="16"/>
  <c r="T692" i="16"/>
  <c r="R692" i="16"/>
  <c r="P692" i="16"/>
  <c r="N692" i="16"/>
  <c r="L692" i="16"/>
  <c r="J692" i="16"/>
  <c r="H692" i="16"/>
  <c r="F692" i="16"/>
  <c r="D692" i="16"/>
  <c r="B692" i="16"/>
  <c r="T691" i="16"/>
  <c r="R691" i="16"/>
  <c r="P691" i="16"/>
  <c r="N691" i="16"/>
  <c r="L691" i="16"/>
  <c r="J691" i="16"/>
  <c r="H691" i="16"/>
  <c r="F691" i="16"/>
  <c r="D691" i="16"/>
  <c r="B691" i="16"/>
  <c r="T690" i="16"/>
  <c r="R690" i="16"/>
  <c r="P690" i="16"/>
  <c r="N690" i="16"/>
  <c r="L690" i="16"/>
  <c r="J690" i="16"/>
  <c r="H690" i="16"/>
  <c r="F690" i="16"/>
  <c r="D690" i="16"/>
  <c r="B690" i="16"/>
  <c r="T689" i="16"/>
  <c r="R689" i="16"/>
  <c r="P689" i="16"/>
  <c r="N689" i="16"/>
  <c r="L689" i="16"/>
  <c r="J689" i="16"/>
  <c r="H689" i="16"/>
  <c r="F689" i="16"/>
  <c r="D689" i="16"/>
  <c r="B689" i="16"/>
  <c r="T688" i="16"/>
  <c r="R688" i="16"/>
  <c r="P688" i="16"/>
  <c r="N688" i="16"/>
  <c r="L688" i="16"/>
  <c r="J688" i="16"/>
  <c r="H688" i="16"/>
  <c r="F688" i="16"/>
  <c r="D688" i="16"/>
  <c r="B688" i="16"/>
  <c r="T687" i="16"/>
  <c r="R687" i="16"/>
  <c r="P687" i="16"/>
  <c r="N687" i="16"/>
  <c r="L687" i="16"/>
  <c r="J687" i="16"/>
  <c r="H687" i="16"/>
  <c r="F687" i="16"/>
  <c r="D687" i="16"/>
  <c r="B687" i="16"/>
  <c r="T686" i="16"/>
  <c r="R686" i="16"/>
  <c r="P686" i="16"/>
  <c r="N686" i="16"/>
  <c r="L686" i="16"/>
  <c r="J686" i="16"/>
  <c r="H686" i="16"/>
  <c r="F686" i="16"/>
  <c r="D686" i="16"/>
  <c r="B686" i="16"/>
  <c r="T685" i="16"/>
  <c r="R685" i="16"/>
  <c r="P685" i="16"/>
  <c r="N685" i="16"/>
  <c r="L685" i="16"/>
  <c r="J685" i="16"/>
  <c r="H685" i="16"/>
  <c r="F685" i="16"/>
  <c r="D685" i="16"/>
  <c r="B685" i="16"/>
  <c r="T684" i="16"/>
  <c r="R684" i="16"/>
  <c r="P684" i="16"/>
  <c r="N684" i="16"/>
  <c r="L684" i="16"/>
  <c r="J684" i="16"/>
  <c r="H684" i="16"/>
  <c r="F684" i="16"/>
  <c r="D684" i="16"/>
  <c r="B684" i="16"/>
  <c r="T683" i="16"/>
  <c r="R683" i="16"/>
  <c r="P683" i="16"/>
  <c r="N683" i="16"/>
  <c r="L683" i="16"/>
  <c r="J683" i="16"/>
  <c r="H683" i="16"/>
  <c r="F683" i="16"/>
  <c r="D683" i="16"/>
  <c r="B683" i="16"/>
  <c r="T682" i="16"/>
  <c r="R682" i="16"/>
  <c r="P682" i="16"/>
  <c r="N682" i="16"/>
  <c r="L682" i="16"/>
  <c r="J682" i="16"/>
  <c r="H682" i="16"/>
  <c r="F682" i="16"/>
  <c r="D682" i="16"/>
  <c r="B682" i="16"/>
  <c r="T681" i="16"/>
  <c r="R681" i="16"/>
  <c r="P681" i="16"/>
  <c r="N681" i="16"/>
  <c r="L681" i="16"/>
  <c r="J681" i="16"/>
  <c r="H681" i="16"/>
  <c r="F681" i="16"/>
  <c r="D681" i="16"/>
  <c r="B681" i="16"/>
  <c r="T680" i="16"/>
  <c r="R680" i="16"/>
  <c r="P680" i="16"/>
  <c r="N680" i="16"/>
  <c r="L680" i="16"/>
  <c r="J680" i="16"/>
  <c r="H680" i="16"/>
  <c r="F680" i="16"/>
  <c r="D680" i="16"/>
  <c r="B680" i="16"/>
  <c r="T679" i="16"/>
  <c r="R679" i="16"/>
  <c r="P679" i="16"/>
  <c r="N679" i="16"/>
  <c r="L679" i="16"/>
  <c r="J679" i="16"/>
  <c r="H679" i="16"/>
  <c r="F679" i="16"/>
  <c r="D679" i="16"/>
  <c r="B679" i="16"/>
  <c r="T678" i="16"/>
  <c r="R678" i="16"/>
  <c r="P678" i="16"/>
  <c r="N678" i="16"/>
  <c r="L678" i="16"/>
  <c r="J678" i="16"/>
  <c r="H678" i="16"/>
  <c r="F678" i="16"/>
  <c r="D678" i="16"/>
  <c r="B678" i="16"/>
  <c r="T677" i="16"/>
  <c r="R677" i="16"/>
  <c r="P677" i="16"/>
  <c r="N677" i="16"/>
  <c r="L677" i="16"/>
  <c r="J677" i="16"/>
  <c r="H677" i="16"/>
  <c r="F677" i="16"/>
  <c r="D677" i="16"/>
  <c r="B677" i="16"/>
  <c r="T676" i="16"/>
  <c r="R676" i="16"/>
  <c r="P676" i="16"/>
  <c r="N676" i="16"/>
  <c r="L676" i="16"/>
  <c r="J676" i="16"/>
  <c r="H676" i="16"/>
  <c r="F676" i="16"/>
  <c r="D676" i="16"/>
  <c r="B676" i="16"/>
  <c r="T675" i="16"/>
  <c r="R675" i="16"/>
  <c r="P675" i="16"/>
  <c r="N675" i="16"/>
  <c r="L675" i="16"/>
  <c r="J675" i="16"/>
  <c r="H675" i="16"/>
  <c r="F675" i="16"/>
  <c r="D675" i="16"/>
  <c r="B675" i="16"/>
  <c r="T674" i="16"/>
  <c r="R674" i="16"/>
  <c r="P674" i="16"/>
  <c r="N674" i="16"/>
  <c r="L674" i="16"/>
  <c r="J674" i="16"/>
  <c r="H674" i="16"/>
  <c r="F674" i="16"/>
  <c r="D674" i="16"/>
  <c r="B674" i="16"/>
  <c r="T673" i="16"/>
  <c r="R673" i="16"/>
  <c r="P673" i="16"/>
  <c r="N673" i="16"/>
  <c r="L673" i="16"/>
  <c r="J673" i="16"/>
  <c r="H673" i="16"/>
  <c r="F673" i="16"/>
  <c r="D673" i="16"/>
  <c r="B673" i="16"/>
  <c r="T672" i="16"/>
  <c r="R672" i="16"/>
  <c r="P672" i="16"/>
  <c r="N672" i="16"/>
  <c r="L672" i="16"/>
  <c r="J672" i="16"/>
  <c r="H672" i="16"/>
  <c r="F672" i="16"/>
  <c r="D672" i="16"/>
  <c r="B672" i="16"/>
  <c r="T671" i="16"/>
  <c r="R671" i="16"/>
  <c r="P671" i="16"/>
  <c r="N671" i="16"/>
  <c r="L671" i="16"/>
  <c r="J671" i="16"/>
  <c r="H671" i="16"/>
  <c r="F671" i="16"/>
  <c r="D671" i="16"/>
  <c r="B671" i="16"/>
  <c r="T670" i="16"/>
  <c r="R670" i="16"/>
  <c r="P670" i="16"/>
  <c r="N670" i="16"/>
  <c r="L670" i="16"/>
  <c r="J670" i="16"/>
  <c r="H670" i="16"/>
  <c r="F670" i="16"/>
  <c r="D670" i="16"/>
  <c r="B670" i="16"/>
  <c r="T669" i="16"/>
  <c r="R669" i="16"/>
  <c r="P669" i="16"/>
  <c r="N669" i="16"/>
  <c r="L669" i="16"/>
  <c r="J669" i="16"/>
  <c r="H669" i="16"/>
  <c r="F669" i="16"/>
  <c r="D669" i="16"/>
  <c r="B669" i="16"/>
  <c r="T668" i="16"/>
  <c r="R668" i="16"/>
  <c r="P668" i="16"/>
  <c r="N668" i="16"/>
  <c r="L668" i="16"/>
  <c r="J668" i="16"/>
  <c r="H668" i="16"/>
  <c r="F668" i="16"/>
  <c r="D668" i="16"/>
  <c r="B668" i="16"/>
  <c r="T667" i="16"/>
  <c r="R667" i="16"/>
  <c r="P667" i="16"/>
  <c r="N667" i="16"/>
  <c r="L667" i="16"/>
  <c r="J667" i="16"/>
  <c r="H667" i="16"/>
  <c r="F667" i="16"/>
  <c r="D667" i="16"/>
  <c r="B667" i="16"/>
  <c r="T666" i="16"/>
  <c r="R666" i="16"/>
  <c r="P666" i="16"/>
  <c r="N666" i="16"/>
  <c r="L666" i="16"/>
  <c r="J666" i="16"/>
  <c r="H666" i="16"/>
  <c r="F666" i="16"/>
  <c r="D666" i="16"/>
  <c r="B666" i="16"/>
  <c r="T665" i="16"/>
  <c r="R665" i="16"/>
  <c r="P665" i="16"/>
  <c r="N665" i="16"/>
  <c r="L665" i="16"/>
  <c r="J665" i="16"/>
  <c r="H665" i="16"/>
  <c r="F665" i="16"/>
  <c r="D665" i="16"/>
  <c r="B665" i="16"/>
  <c r="T664" i="16"/>
  <c r="R664" i="16"/>
  <c r="P664" i="16"/>
  <c r="N664" i="16"/>
  <c r="L664" i="16"/>
  <c r="J664" i="16"/>
  <c r="H664" i="16"/>
  <c r="F664" i="16"/>
  <c r="D664" i="16"/>
  <c r="B664" i="16"/>
  <c r="T663" i="16"/>
  <c r="R663" i="16"/>
  <c r="P663" i="16"/>
  <c r="N663" i="16"/>
  <c r="L663" i="16"/>
  <c r="J663" i="16"/>
  <c r="H663" i="16"/>
  <c r="F663" i="16"/>
  <c r="D663" i="16"/>
  <c r="B663" i="16"/>
  <c r="T662" i="16"/>
  <c r="R662" i="16"/>
  <c r="P662" i="16"/>
  <c r="N662" i="16"/>
  <c r="L662" i="16"/>
  <c r="J662" i="16"/>
  <c r="H662" i="16"/>
  <c r="F662" i="16"/>
  <c r="D662" i="16"/>
  <c r="B662" i="16"/>
  <c r="T661" i="16"/>
  <c r="R661" i="16"/>
  <c r="P661" i="16"/>
  <c r="N661" i="16"/>
  <c r="L661" i="16"/>
  <c r="J661" i="16"/>
  <c r="H661" i="16"/>
  <c r="F661" i="16"/>
  <c r="D661" i="16"/>
  <c r="B661" i="16"/>
  <c r="T660" i="16"/>
  <c r="R660" i="16"/>
  <c r="P660" i="16"/>
  <c r="N660" i="16"/>
  <c r="L660" i="16"/>
  <c r="J660" i="16"/>
  <c r="H660" i="16"/>
  <c r="F660" i="16"/>
  <c r="D660" i="16"/>
  <c r="B660" i="16"/>
  <c r="T659" i="16"/>
  <c r="R659" i="16"/>
  <c r="P659" i="16"/>
  <c r="N659" i="16"/>
  <c r="L659" i="16"/>
  <c r="J659" i="16"/>
  <c r="H659" i="16"/>
  <c r="F659" i="16"/>
  <c r="D659" i="16"/>
  <c r="B659" i="16"/>
  <c r="T658" i="16"/>
  <c r="R658" i="16"/>
  <c r="P658" i="16"/>
  <c r="N658" i="16"/>
  <c r="L658" i="16"/>
  <c r="J658" i="16"/>
  <c r="H658" i="16"/>
  <c r="F658" i="16"/>
  <c r="D658" i="16"/>
  <c r="B658" i="16"/>
  <c r="T657" i="16"/>
  <c r="R657" i="16"/>
  <c r="P657" i="16"/>
  <c r="N657" i="16"/>
  <c r="L657" i="16"/>
  <c r="J657" i="16"/>
  <c r="H657" i="16"/>
  <c r="F657" i="16"/>
  <c r="D657" i="16"/>
  <c r="B657" i="16"/>
  <c r="T656" i="16"/>
  <c r="R656" i="16"/>
  <c r="P656" i="16"/>
  <c r="N656" i="16"/>
  <c r="L656" i="16"/>
  <c r="J656" i="16"/>
  <c r="H656" i="16"/>
  <c r="F656" i="16"/>
  <c r="D656" i="16"/>
  <c r="B656" i="16"/>
  <c r="T655" i="16"/>
  <c r="R655" i="16"/>
  <c r="P655" i="16"/>
  <c r="N655" i="16"/>
  <c r="L655" i="16"/>
  <c r="J655" i="16"/>
  <c r="H655" i="16"/>
  <c r="F655" i="16"/>
  <c r="D655" i="16"/>
  <c r="B655" i="16"/>
  <c r="T654" i="16"/>
  <c r="R654" i="16"/>
  <c r="P654" i="16"/>
  <c r="N654" i="16"/>
  <c r="L654" i="16"/>
  <c r="J654" i="16"/>
  <c r="H654" i="16"/>
  <c r="F654" i="16"/>
  <c r="D654" i="16"/>
  <c r="B654" i="16"/>
  <c r="T653" i="16"/>
  <c r="R653" i="16"/>
  <c r="P653" i="16"/>
  <c r="N653" i="16"/>
  <c r="L653" i="16"/>
  <c r="J653" i="16"/>
  <c r="H653" i="16"/>
  <c r="F653" i="16"/>
  <c r="D653" i="16"/>
  <c r="B653" i="16"/>
  <c r="T652" i="16"/>
  <c r="R652" i="16"/>
  <c r="P652" i="16"/>
  <c r="N652" i="16"/>
  <c r="L652" i="16"/>
  <c r="J652" i="16"/>
  <c r="H652" i="16"/>
  <c r="F652" i="16"/>
  <c r="D652" i="16"/>
  <c r="B652" i="16"/>
  <c r="T651" i="16"/>
  <c r="R651" i="16"/>
  <c r="P651" i="16"/>
  <c r="N651" i="16"/>
  <c r="L651" i="16"/>
  <c r="J651" i="16"/>
  <c r="H651" i="16"/>
  <c r="F651" i="16"/>
  <c r="D651" i="16"/>
  <c r="B651" i="16"/>
  <c r="T650" i="16"/>
  <c r="R650" i="16"/>
  <c r="P650" i="16"/>
  <c r="N650" i="16"/>
  <c r="L650" i="16"/>
  <c r="J650" i="16"/>
  <c r="H650" i="16"/>
  <c r="F650" i="16"/>
  <c r="D650" i="16"/>
  <c r="B650" i="16"/>
  <c r="T649" i="16"/>
  <c r="R649" i="16"/>
  <c r="P649" i="16"/>
  <c r="N649" i="16"/>
  <c r="L649" i="16"/>
  <c r="J649" i="16"/>
  <c r="H649" i="16"/>
  <c r="F649" i="16"/>
  <c r="D649" i="16"/>
  <c r="B649" i="16"/>
  <c r="T648" i="16"/>
  <c r="R648" i="16"/>
  <c r="P648" i="16"/>
  <c r="N648" i="16"/>
  <c r="L648" i="16"/>
  <c r="J648" i="16"/>
  <c r="H648" i="16"/>
  <c r="F648" i="16"/>
  <c r="D648" i="16"/>
  <c r="B648" i="16"/>
  <c r="T647" i="16"/>
  <c r="R647" i="16"/>
  <c r="P647" i="16"/>
  <c r="N647" i="16"/>
  <c r="L647" i="16"/>
  <c r="J647" i="16"/>
  <c r="H647" i="16"/>
  <c r="F647" i="16"/>
  <c r="D647" i="16"/>
  <c r="B647" i="16"/>
  <c r="T646" i="16"/>
  <c r="R646" i="16"/>
  <c r="P646" i="16"/>
  <c r="N646" i="16"/>
  <c r="L646" i="16"/>
  <c r="J646" i="16"/>
  <c r="H646" i="16"/>
  <c r="F646" i="16"/>
  <c r="D646" i="16"/>
  <c r="B646" i="16"/>
  <c r="T645" i="16"/>
  <c r="R645" i="16"/>
  <c r="P645" i="16"/>
  <c r="N645" i="16"/>
  <c r="L645" i="16"/>
  <c r="J645" i="16"/>
  <c r="H645" i="16"/>
  <c r="F645" i="16"/>
  <c r="D645" i="16"/>
  <c r="B645" i="16"/>
  <c r="T644" i="16"/>
  <c r="R644" i="16"/>
  <c r="P644" i="16"/>
  <c r="N644" i="16"/>
  <c r="L644" i="16"/>
  <c r="J644" i="16"/>
  <c r="H644" i="16"/>
  <c r="F644" i="16"/>
  <c r="D644" i="16"/>
  <c r="B644" i="16"/>
  <c r="T643" i="16"/>
  <c r="R643" i="16"/>
  <c r="P643" i="16"/>
  <c r="N643" i="16"/>
  <c r="L643" i="16"/>
  <c r="J643" i="16"/>
  <c r="H643" i="16"/>
  <c r="F643" i="16"/>
  <c r="D643" i="16"/>
  <c r="B643" i="16"/>
  <c r="T642" i="16"/>
  <c r="R642" i="16"/>
  <c r="P642" i="16"/>
  <c r="N642" i="16"/>
  <c r="L642" i="16"/>
  <c r="J642" i="16"/>
  <c r="H642" i="16"/>
  <c r="F642" i="16"/>
  <c r="D642" i="16"/>
  <c r="B642" i="16"/>
  <c r="T641" i="16"/>
  <c r="R641" i="16"/>
  <c r="P641" i="16"/>
  <c r="N641" i="16"/>
  <c r="L641" i="16"/>
  <c r="J641" i="16"/>
  <c r="H641" i="16"/>
  <c r="F641" i="16"/>
  <c r="D641" i="16"/>
  <c r="B641" i="16"/>
  <c r="T640" i="16"/>
  <c r="R640" i="16"/>
  <c r="P640" i="16"/>
  <c r="N640" i="16"/>
  <c r="L640" i="16"/>
  <c r="J640" i="16"/>
  <c r="H640" i="16"/>
  <c r="F640" i="16"/>
  <c r="D640" i="16"/>
  <c r="B640" i="16"/>
  <c r="T639" i="16"/>
  <c r="R639" i="16"/>
  <c r="P639" i="16"/>
  <c r="N639" i="16"/>
  <c r="L639" i="16"/>
  <c r="J639" i="16"/>
  <c r="H639" i="16"/>
  <c r="F639" i="16"/>
  <c r="D639" i="16"/>
  <c r="B639" i="16"/>
  <c r="T638" i="16"/>
  <c r="R638" i="16"/>
  <c r="P638" i="16"/>
  <c r="N638" i="16"/>
  <c r="L638" i="16"/>
  <c r="J638" i="16"/>
  <c r="H638" i="16"/>
  <c r="F638" i="16"/>
  <c r="D638" i="16"/>
  <c r="B638" i="16"/>
  <c r="T637" i="16"/>
  <c r="R637" i="16"/>
  <c r="P637" i="16"/>
  <c r="N637" i="16"/>
  <c r="L637" i="16"/>
  <c r="J637" i="16"/>
  <c r="H637" i="16"/>
  <c r="F637" i="16"/>
  <c r="D637" i="16"/>
  <c r="B637" i="16"/>
  <c r="T636" i="16"/>
  <c r="R636" i="16"/>
  <c r="P636" i="16"/>
  <c r="N636" i="16"/>
  <c r="L636" i="16"/>
  <c r="J636" i="16"/>
  <c r="H636" i="16"/>
  <c r="F636" i="16"/>
  <c r="D636" i="16"/>
  <c r="B636" i="16"/>
  <c r="T635" i="16"/>
  <c r="R635" i="16"/>
  <c r="P635" i="16"/>
  <c r="N635" i="16"/>
  <c r="L635" i="16"/>
  <c r="J635" i="16"/>
  <c r="H635" i="16"/>
  <c r="F635" i="16"/>
  <c r="D635" i="16"/>
  <c r="B635" i="16"/>
  <c r="T634" i="16"/>
  <c r="R634" i="16"/>
  <c r="P634" i="16"/>
  <c r="N634" i="16"/>
  <c r="L634" i="16"/>
  <c r="J634" i="16"/>
  <c r="H634" i="16"/>
  <c r="F634" i="16"/>
  <c r="D634" i="16"/>
  <c r="B634" i="16"/>
  <c r="T633" i="16"/>
  <c r="R633" i="16"/>
  <c r="P633" i="16"/>
  <c r="N633" i="16"/>
  <c r="L633" i="16"/>
  <c r="J633" i="16"/>
  <c r="H633" i="16"/>
  <c r="F633" i="16"/>
  <c r="D633" i="16"/>
  <c r="B633" i="16"/>
  <c r="T632" i="16"/>
  <c r="R632" i="16"/>
  <c r="P632" i="16"/>
  <c r="N632" i="16"/>
  <c r="L632" i="16"/>
  <c r="J632" i="16"/>
  <c r="H632" i="16"/>
  <c r="F632" i="16"/>
  <c r="D632" i="16"/>
  <c r="B632" i="16"/>
  <c r="T631" i="16"/>
  <c r="R631" i="16"/>
  <c r="P631" i="16"/>
  <c r="N631" i="16"/>
  <c r="L631" i="16"/>
  <c r="J631" i="16"/>
  <c r="H631" i="16"/>
  <c r="F631" i="16"/>
  <c r="D631" i="16"/>
  <c r="B631" i="16"/>
  <c r="T630" i="16"/>
  <c r="R630" i="16"/>
  <c r="P630" i="16"/>
  <c r="N630" i="16"/>
  <c r="L630" i="16"/>
  <c r="J630" i="16"/>
  <c r="H630" i="16"/>
  <c r="F630" i="16"/>
  <c r="D630" i="16"/>
  <c r="B630" i="16"/>
  <c r="T629" i="16"/>
  <c r="R629" i="16"/>
  <c r="P629" i="16"/>
  <c r="N629" i="16"/>
  <c r="L629" i="16"/>
  <c r="J629" i="16"/>
  <c r="H629" i="16"/>
  <c r="F629" i="16"/>
  <c r="D629" i="16"/>
  <c r="B629" i="16"/>
  <c r="T628" i="16"/>
  <c r="R628" i="16"/>
  <c r="P628" i="16"/>
  <c r="N628" i="16"/>
  <c r="L628" i="16"/>
  <c r="J628" i="16"/>
  <c r="H628" i="16"/>
  <c r="F628" i="16"/>
  <c r="D628" i="16"/>
  <c r="B628" i="16"/>
  <c r="T627" i="16"/>
  <c r="R627" i="16"/>
  <c r="P627" i="16"/>
  <c r="N627" i="16"/>
  <c r="L627" i="16"/>
  <c r="J627" i="16"/>
  <c r="H627" i="16"/>
  <c r="F627" i="16"/>
  <c r="D627" i="16"/>
  <c r="B627" i="16"/>
  <c r="T626" i="16"/>
  <c r="R626" i="16"/>
  <c r="P626" i="16"/>
  <c r="N626" i="16"/>
  <c r="L626" i="16"/>
  <c r="J626" i="16"/>
  <c r="H626" i="16"/>
  <c r="F626" i="16"/>
  <c r="D626" i="16"/>
  <c r="B626" i="16"/>
  <c r="T625" i="16"/>
  <c r="R625" i="16"/>
  <c r="P625" i="16"/>
  <c r="N625" i="16"/>
  <c r="L625" i="16"/>
  <c r="J625" i="16"/>
  <c r="H625" i="16"/>
  <c r="F625" i="16"/>
  <c r="D625" i="16"/>
  <c r="B625" i="16"/>
  <c r="T624" i="16"/>
  <c r="R624" i="16"/>
  <c r="P624" i="16"/>
  <c r="N624" i="16"/>
  <c r="L624" i="16"/>
  <c r="J624" i="16"/>
  <c r="H624" i="16"/>
  <c r="F624" i="16"/>
  <c r="D624" i="16"/>
  <c r="B624" i="16"/>
  <c r="T623" i="16"/>
  <c r="R623" i="16"/>
  <c r="P623" i="16"/>
  <c r="N623" i="16"/>
  <c r="L623" i="16"/>
  <c r="J623" i="16"/>
  <c r="H623" i="16"/>
  <c r="F623" i="16"/>
  <c r="D623" i="16"/>
  <c r="B623" i="16"/>
  <c r="T622" i="16"/>
  <c r="R622" i="16"/>
  <c r="P622" i="16"/>
  <c r="N622" i="16"/>
  <c r="L622" i="16"/>
  <c r="J622" i="16"/>
  <c r="H622" i="16"/>
  <c r="F622" i="16"/>
  <c r="D622" i="16"/>
  <c r="B622" i="16"/>
  <c r="T621" i="16"/>
  <c r="R621" i="16"/>
  <c r="P621" i="16"/>
  <c r="N621" i="16"/>
  <c r="L621" i="16"/>
  <c r="J621" i="16"/>
  <c r="H621" i="16"/>
  <c r="F621" i="16"/>
  <c r="D621" i="16"/>
  <c r="B621" i="16"/>
  <c r="T620" i="16"/>
  <c r="R620" i="16"/>
  <c r="P620" i="16"/>
  <c r="N620" i="16"/>
  <c r="L620" i="16"/>
  <c r="J620" i="16"/>
  <c r="H620" i="16"/>
  <c r="F620" i="16"/>
  <c r="D620" i="16"/>
  <c r="B620" i="16"/>
  <c r="T619" i="16"/>
  <c r="R619" i="16"/>
  <c r="P619" i="16"/>
  <c r="N619" i="16"/>
  <c r="L619" i="16"/>
  <c r="J619" i="16"/>
  <c r="H619" i="16"/>
  <c r="F619" i="16"/>
  <c r="D619" i="16"/>
  <c r="B619" i="16"/>
  <c r="T618" i="16"/>
  <c r="R618" i="16"/>
  <c r="P618" i="16"/>
  <c r="N618" i="16"/>
  <c r="L618" i="16"/>
  <c r="J618" i="16"/>
  <c r="H618" i="16"/>
  <c r="F618" i="16"/>
  <c r="D618" i="16"/>
  <c r="B618" i="16"/>
  <c r="T617" i="16"/>
  <c r="R617" i="16"/>
  <c r="P617" i="16"/>
  <c r="N617" i="16"/>
  <c r="L617" i="16"/>
  <c r="J617" i="16"/>
  <c r="H617" i="16"/>
  <c r="F617" i="16"/>
  <c r="D617" i="16"/>
  <c r="B617" i="16"/>
  <c r="T616" i="16"/>
  <c r="R616" i="16"/>
  <c r="P616" i="16"/>
  <c r="N616" i="16"/>
  <c r="L616" i="16"/>
  <c r="J616" i="16"/>
  <c r="H616" i="16"/>
  <c r="F616" i="16"/>
  <c r="D616" i="16"/>
  <c r="B616" i="16"/>
  <c r="T615" i="16"/>
  <c r="R615" i="16"/>
  <c r="P615" i="16"/>
  <c r="N615" i="16"/>
  <c r="L615" i="16"/>
  <c r="J615" i="16"/>
  <c r="H615" i="16"/>
  <c r="F615" i="16"/>
  <c r="D615" i="16"/>
  <c r="B615" i="16"/>
  <c r="T614" i="16"/>
  <c r="R614" i="16"/>
  <c r="P614" i="16"/>
  <c r="N614" i="16"/>
  <c r="L614" i="16"/>
  <c r="J614" i="16"/>
  <c r="H614" i="16"/>
  <c r="F614" i="16"/>
  <c r="D614" i="16"/>
  <c r="B614" i="16"/>
  <c r="T613" i="16"/>
  <c r="R613" i="16"/>
  <c r="P613" i="16"/>
  <c r="N613" i="16"/>
  <c r="L613" i="16"/>
  <c r="J613" i="16"/>
  <c r="H613" i="16"/>
  <c r="F613" i="16"/>
  <c r="D613" i="16"/>
  <c r="B613" i="16"/>
  <c r="T612" i="16"/>
  <c r="R612" i="16"/>
  <c r="P612" i="16"/>
  <c r="N612" i="16"/>
  <c r="L612" i="16"/>
  <c r="J612" i="16"/>
  <c r="H612" i="16"/>
  <c r="F612" i="16"/>
  <c r="D612" i="16"/>
  <c r="B612" i="16"/>
  <c r="T611" i="16"/>
  <c r="R611" i="16"/>
  <c r="P611" i="16"/>
  <c r="N611" i="16"/>
  <c r="L611" i="16"/>
  <c r="J611" i="16"/>
  <c r="H611" i="16"/>
  <c r="F611" i="16"/>
  <c r="D611" i="16"/>
  <c r="B611" i="16"/>
  <c r="T610" i="16"/>
  <c r="R610" i="16"/>
  <c r="P610" i="16"/>
  <c r="N610" i="16"/>
  <c r="L610" i="16"/>
  <c r="J610" i="16"/>
  <c r="H610" i="16"/>
  <c r="F610" i="16"/>
  <c r="D610" i="16"/>
  <c r="B610" i="16"/>
  <c r="T609" i="16"/>
  <c r="R609" i="16"/>
  <c r="P609" i="16"/>
  <c r="N609" i="16"/>
  <c r="L609" i="16"/>
  <c r="J609" i="16"/>
  <c r="H609" i="16"/>
  <c r="F609" i="16"/>
  <c r="D609" i="16"/>
  <c r="B609" i="16"/>
  <c r="T608" i="16"/>
  <c r="R608" i="16"/>
  <c r="P608" i="16"/>
  <c r="N608" i="16"/>
  <c r="L608" i="16"/>
  <c r="J608" i="16"/>
  <c r="H608" i="16"/>
  <c r="F608" i="16"/>
  <c r="D608" i="16"/>
  <c r="B608" i="16"/>
  <c r="T607" i="16"/>
  <c r="R607" i="16"/>
  <c r="P607" i="16"/>
  <c r="N607" i="16"/>
  <c r="L607" i="16"/>
  <c r="J607" i="16"/>
  <c r="H607" i="16"/>
  <c r="F607" i="16"/>
  <c r="D607" i="16"/>
  <c r="B607" i="16"/>
  <c r="T606" i="16"/>
  <c r="R606" i="16"/>
  <c r="P606" i="16"/>
  <c r="N606" i="16"/>
  <c r="L606" i="16"/>
  <c r="J606" i="16"/>
  <c r="H606" i="16"/>
  <c r="F606" i="16"/>
  <c r="D606" i="16"/>
  <c r="B606" i="16"/>
  <c r="T605" i="16"/>
  <c r="R605" i="16"/>
  <c r="P605" i="16"/>
  <c r="N605" i="16"/>
  <c r="L605" i="16"/>
  <c r="J605" i="16"/>
  <c r="H605" i="16"/>
  <c r="F605" i="16"/>
  <c r="D605" i="16"/>
  <c r="B605" i="16"/>
  <c r="T604" i="16"/>
  <c r="R604" i="16"/>
  <c r="P604" i="16"/>
  <c r="N604" i="16"/>
  <c r="L604" i="16"/>
  <c r="J604" i="16"/>
  <c r="H604" i="16"/>
  <c r="F604" i="16"/>
  <c r="D604" i="16"/>
  <c r="B604" i="16"/>
  <c r="T603" i="16"/>
  <c r="R603" i="16"/>
  <c r="P603" i="16"/>
  <c r="N603" i="16"/>
  <c r="L603" i="16"/>
  <c r="J603" i="16"/>
  <c r="H603" i="16"/>
  <c r="F603" i="16"/>
  <c r="D603" i="16"/>
  <c r="B603" i="16"/>
  <c r="T602" i="16"/>
  <c r="R602" i="16"/>
  <c r="P602" i="16"/>
  <c r="N602" i="16"/>
  <c r="L602" i="16"/>
  <c r="J602" i="16"/>
  <c r="H602" i="16"/>
  <c r="F602" i="16"/>
  <c r="D602" i="16"/>
  <c r="B602" i="16"/>
  <c r="T601" i="16"/>
  <c r="R601" i="16"/>
  <c r="P601" i="16"/>
  <c r="N601" i="16"/>
  <c r="L601" i="16"/>
  <c r="J601" i="16"/>
  <c r="H601" i="16"/>
  <c r="F601" i="16"/>
  <c r="D601" i="16"/>
  <c r="B601" i="16"/>
  <c r="T600" i="16"/>
  <c r="R600" i="16"/>
  <c r="P600" i="16"/>
  <c r="N600" i="16"/>
  <c r="L600" i="16"/>
  <c r="J600" i="16"/>
  <c r="H600" i="16"/>
  <c r="F600" i="16"/>
  <c r="D600" i="16"/>
  <c r="B600" i="16"/>
  <c r="T599" i="16"/>
  <c r="R599" i="16"/>
  <c r="P599" i="16"/>
  <c r="N599" i="16"/>
  <c r="L599" i="16"/>
  <c r="J599" i="16"/>
  <c r="H599" i="16"/>
  <c r="F599" i="16"/>
  <c r="D599" i="16"/>
  <c r="B599" i="16"/>
  <c r="T598" i="16"/>
  <c r="R598" i="16"/>
  <c r="P598" i="16"/>
  <c r="N598" i="16"/>
  <c r="L598" i="16"/>
  <c r="J598" i="16"/>
  <c r="H598" i="16"/>
  <c r="F598" i="16"/>
  <c r="D598" i="16"/>
  <c r="B598" i="16"/>
  <c r="T597" i="16"/>
  <c r="R597" i="16"/>
  <c r="P597" i="16"/>
  <c r="N597" i="16"/>
  <c r="L597" i="16"/>
  <c r="J597" i="16"/>
  <c r="H597" i="16"/>
  <c r="F597" i="16"/>
  <c r="D597" i="16"/>
  <c r="B597" i="16"/>
  <c r="T596" i="16"/>
  <c r="R596" i="16"/>
  <c r="P596" i="16"/>
  <c r="N596" i="16"/>
  <c r="L596" i="16"/>
  <c r="J596" i="16"/>
  <c r="H596" i="16"/>
  <c r="F596" i="16"/>
  <c r="D596" i="16"/>
  <c r="B596" i="16"/>
  <c r="T595" i="16"/>
  <c r="R595" i="16"/>
  <c r="P595" i="16"/>
  <c r="N595" i="16"/>
  <c r="L595" i="16"/>
  <c r="J595" i="16"/>
  <c r="H595" i="16"/>
  <c r="F595" i="16"/>
  <c r="D595" i="16"/>
  <c r="B595" i="16"/>
  <c r="T594" i="16"/>
  <c r="R594" i="16"/>
  <c r="P594" i="16"/>
  <c r="N594" i="16"/>
  <c r="L594" i="16"/>
  <c r="J594" i="16"/>
  <c r="H594" i="16"/>
  <c r="F594" i="16"/>
  <c r="D594" i="16"/>
  <c r="B594" i="16"/>
  <c r="T593" i="16"/>
  <c r="R593" i="16"/>
  <c r="P593" i="16"/>
  <c r="N593" i="16"/>
  <c r="L593" i="16"/>
  <c r="J593" i="16"/>
  <c r="H593" i="16"/>
  <c r="F593" i="16"/>
  <c r="D593" i="16"/>
  <c r="B593" i="16"/>
  <c r="T592" i="16"/>
  <c r="R592" i="16"/>
  <c r="P592" i="16"/>
  <c r="N592" i="16"/>
  <c r="L592" i="16"/>
  <c r="J592" i="16"/>
  <c r="H592" i="16"/>
  <c r="F592" i="16"/>
  <c r="D592" i="16"/>
  <c r="B592" i="16"/>
  <c r="T591" i="16"/>
  <c r="R591" i="16"/>
  <c r="P591" i="16"/>
  <c r="N591" i="16"/>
  <c r="L591" i="16"/>
  <c r="J591" i="16"/>
  <c r="H591" i="16"/>
  <c r="F591" i="16"/>
  <c r="D591" i="16"/>
  <c r="B591" i="16"/>
  <c r="T590" i="16"/>
  <c r="R590" i="16"/>
  <c r="P590" i="16"/>
  <c r="N590" i="16"/>
  <c r="L590" i="16"/>
  <c r="J590" i="16"/>
  <c r="H590" i="16"/>
  <c r="F590" i="16"/>
  <c r="D590" i="16"/>
  <c r="B590" i="16"/>
  <c r="T589" i="16"/>
  <c r="R589" i="16"/>
  <c r="P589" i="16"/>
  <c r="N589" i="16"/>
  <c r="L589" i="16"/>
  <c r="J589" i="16"/>
  <c r="H589" i="16"/>
  <c r="F589" i="16"/>
  <c r="D589" i="16"/>
  <c r="B589" i="16"/>
  <c r="T588" i="16"/>
  <c r="R588" i="16"/>
  <c r="P588" i="16"/>
  <c r="N588" i="16"/>
  <c r="L588" i="16"/>
  <c r="J588" i="16"/>
  <c r="H588" i="16"/>
  <c r="F588" i="16"/>
  <c r="D588" i="16"/>
  <c r="B588" i="16"/>
  <c r="T587" i="16"/>
  <c r="R587" i="16"/>
  <c r="P587" i="16"/>
  <c r="N587" i="16"/>
  <c r="L587" i="16"/>
  <c r="J587" i="16"/>
  <c r="H587" i="16"/>
  <c r="F587" i="16"/>
  <c r="D587" i="16"/>
  <c r="B587" i="16"/>
  <c r="T586" i="16"/>
  <c r="R586" i="16"/>
  <c r="P586" i="16"/>
  <c r="N586" i="16"/>
  <c r="L586" i="16"/>
  <c r="J586" i="16"/>
  <c r="H586" i="16"/>
  <c r="F586" i="16"/>
  <c r="D586" i="16"/>
  <c r="B586" i="16"/>
  <c r="T585" i="16"/>
  <c r="R585" i="16"/>
  <c r="P585" i="16"/>
  <c r="N585" i="16"/>
  <c r="L585" i="16"/>
  <c r="J585" i="16"/>
  <c r="H585" i="16"/>
  <c r="F585" i="16"/>
  <c r="D585" i="16"/>
  <c r="B585" i="16"/>
  <c r="T584" i="16"/>
  <c r="R584" i="16"/>
  <c r="P584" i="16"/>
  <c r="N584" i="16"/>
  <c r="L584" i="16"/>
  <c r="J584" i="16"/>
  <c r="H584" i="16"/>
  <c r="F584" i="16"/>
  <c r="D584" i="16"/>
  <c r="B584" i="16"/>
  <c r="T583" i="16"/>
  <c r="R583" i="16"/>
  <c r="P583" i="16"/>
  <c r="N583" i="16"/>
  <c r="L583" i="16"/>
  <c r="J583" i="16"/>
  <c r="H583" i="16"/>
  <c r="F583" i="16"/>
  <c r="D583" i="16"/>
  <c r="B583" i="16"/>
  <c r="T582" i="16"/>
  <c r="R582" i="16"/>
  <c r="P582" i="16"/>
  <c r="N582" i="16"/>
  <c r="L582" i="16"/>
  <c r="J582" i="16"/>
  <c r="H582" i="16"/>
  <c r="F582" i="16"/>
  <c r="D582" i="16"/>
  <c r="B582" i="16"/>
  <c r="T581" i="16"/>
  <c r="R581" i="16"/>
  <c r="P581" i="16"/>
  <c r="N581" i="16"/>
  <c r="L581" i="16"/>
  <c r="J581" i="16"/>
  <c r="H581" i="16"/>
  <c r="F581" i="16"/>
  <c r="D581" i="16"/>
  <c r="B581" i="16"/>
  <c r="T580" i="16"/>
  <c r="R580" i="16"/>
  <c r="P580" i="16"/>
  <c r="N580" i="16"/>
  <c r="L580" i="16"/>
  <c r="J580" i="16"/>
  <c r="H580" i="16"/>
  <c r="F580" i="16"/>
  <c r="D580" i="16"/>
  <c r="B580" i="16"/>
  <c r="T579" i="16"/>
  <c r="R579" i="16"/>
  <c r="P579" i="16"/>
  <c r="N579" i="16"/>
  <c r="L579" i="16"/>
  <c r="J579" i="16"/>
  <c r="H579" i="16"/>
  <c r="F579" i="16"/>
  <c r="D579" i="16"/>
  <c r="B579" i="16"/>
  <c r="T578" i="16"/>
  <c r="R578" i="16"/>
  <c r="P578" i="16"/>
  <c r="N578" i="16"/>
  <c r="L578" i="16"/>
  <c r="J578" i="16"/>
  <c r="H578" i="16"/>
  <c r="F578" i="16"/>
  <c r="D578" i="16"/>
  <c r="B578" i="16"/>
  <c r="T577" i="16"/>
  <c r="R577" i="16"/>
  <c r="P577" i="16"/>
  <c r="N577" i="16"/>
  <c r="L577" i="16"/>
  <c r="J577" i="16"/>
  <c r="H577" i="16"/>
  <c r="F577" i="16"/>
  <c r="D577" i="16"/>
  <c r="B577" i="16"/>
  <c r="T576" i="16"/>
  <c r="R576" i="16"/>
  <c r="P576" i="16"/>
  <c r="N576" i="16"/>
  <c r="L576" i="16"/>
  <c r="J576" i="16"/>
  <c r="H576" i="16"/>
  <c r="F576" i="16"/>
  <c r="D576" i="16"/>
  <c r="B576" i="16"/>
  <c r="T575" i="16"/>
  <c r="R575" i="16"/>
  <c r="P575" i="16"/>
  <c r="N575" i="16"/>
  <c r="L575" i="16"/>
  <c r="J575" i="16"/>
  <c r="H575" i="16"/>
  <c r="F575" i="16"/>
  <c r="D575" i="16"/>
  <c r="B575" i="16"/>
  <c r="T574" i="16"/>
  <c r="R574" i="16"/>
  <c r="P574" i="16"/>
  <c r="N574" i="16"/>
  <c r="L574" i="16"/>
  <c r="J574" i="16"/>
  <c r="H574" i="16"/>
  <c r="F574" i="16"/>
  <c r="D574" i="16"/>
  <c r="B574" i="16"/>
  <c r="T573" i="16"/>
  <c r="R573" i="16"/>
  <c r="P573" i="16"/>
  <c r="N573" i="16"/>
  <c r="L573" i="16"/>
  <c r="J573" i="16"/>
  <c r="H573" i="16"/>
  <c r="F573" i="16"/>
  <c r="D573" i="16"/>
  <c r="B573" i="16"/>
  <c r="T572" i="16"/>
  <c r="R572" i="16"/>
  <c r="P572" i="16"/>
  <c r="N572" i="16"/>
  <c r="L572" i="16"/>
  <c r="J572" i="16"/>
  <c r="H572" i="16"/>
  <c r="F572" i="16"/>
  <c r="D572" i="16"/>
  <c r="B572" i="16"/>
  <c r="T571" i="16"/>
  <c r="R571" i="16"/>
  <c r="P571" i="16"/>
  <c r="N571" i="16"/>
  <c r="L571" i="16"/>
  <c r="J571" i="16"/>
  <c r="H571" i="16"/>
  <c r="F571" i="16"/>
  <c r="D571" i="16"/>
  <c r="B571" i="16"/>
  <c r="T570" i="16"/>
  <c r="R570" i="16"/>
  <c r="P570" i="16"/>
  <c r="N570" i="16"/>
  <c r="L570" i="16"/>
  <c r="J570" i="16"/>
  <c r="H570" i="16"/>
  <c r="F570" i="16"/>
  <c r="D570" i="16"/>
  <c r="B570" i="16"/>
  <c r="T569" i="16"/>
  <c r="R569" i="16"/>
  <c r="P569" i="16"/>
  <c r="N569" i="16"/>
  <c r="L569" i="16"/>
  <c r="J569" i="16"/>
  <c r="H569" i="16"/>
  <c r="F569" i="16"/>
  <c r="D569" i="16"/>
  <c r="B569" i="16"/>
  <c r="T568" i="16"/>
  <c r="R568" i="16"/>
  <c r="P568" i="16"/>
  <c r="N568" i="16"/>
  <c r="L568" i="16"/>
  <c r="J568" i="16"/>
  <c r="H568" i="16"/>
  <c r="F568" i="16"/>
  <c r="D568" i="16"/>
  <c r="B568" i="16"/>
  <c r="T567" i="16"/>
  <c r="R567" i="16"/>
  <c r="P567" i="16"/>
  <c r="N567" i="16"/>
  <c r="L567" i="16"/>
  <c r="J567" i="16"/>
  <c r="H567" i="16"/>
  <c r="F567" i="16"/>
  <c r="D567" i="16"/>
  <c r="B567" i="16"/>
  <c r="T566" i="16"/>
  <c r="R566" i="16"/>
  <c r="P566" i="16"/>
  <c r="N566" i="16"/>
  <c r="L566" i="16"/>
  <c r="J566" i="16"/>
  <c r="H566" i="16"/>
  <c r="F566" i="16"/>
  <c r="D566" i="16"/>
  <c r="B566" i="16"/>
  <c r="T565" i="16"/>
  <c r="R565" i="16"/>
  <c r="P565" i="16"/>
  <c r="N565" i="16"/>
  <c r="L565" i="16"/>
  <c r="J565" i="16"/>
  <c r="H565" i="16"/>
  <c r="F565" i="16"/>
  <c r="D565" i="16"/>
  <c r="B565" i="16"/>
  <c r="T564" i="16"/>
  <c r="R564" i="16"/>
  <c r="P564" i="16"/>
  <c r="N564" i="16"/>
  <c r="L564" i="16"/>
  <c r="J564" i="16"/>
  <c r="H564" i="16"/>
  <c r="F564" i="16"/>
  <c r="D564" i="16"/>
  <c r="B564" i="16"/>
  <c r="T563" i="16"/>
  <c r="R563" i="16"/>
  <c r="P563" i="16"/>
  <c r="N563" i="16"/>
  <c r="L563" i="16"/>
  <c r="J563" i="16"/>
  <c r="H563" i="16"/>
  <c r="F563" i="16"/>
  <c r="D563" i="16"/>
  <c r="B563" i="16"/>
  <c r="T562" i="16"/>
  <c r="R562" i="16"/>
  <c r="P562" i="16"/>
  <c r="N562" i="16"/>
  <c r="L562" i="16"/>
  <c r="J562" i="16"/>
  <c r="H562" i="16"/>
  <c r="F562" i="16"/>
  <c r="D562" i="16"/>
  <c r="B562" i="16"/>
  <c r="T561" i="16"/>
  <c r="R561" i="16"/>
  <c r="P561" i="16"/>
  <c r="N561" i="16"/>
  <c r="L561" i="16"/>
  <c r="J561" i="16"/>
  <c r="H561" i="16"/>
  <c r="F561" i="16"/>
  <c r="D561" i="16"/>
  <c r="B561" i="16"/>
  <c r="T560" i="16"/>
  <c r="R560" i="16"/>
  <c r="P560" i="16"/>
  <c r="N560" i="16"/>
  <c r="L560" i="16"/>
  <c r="J560" i="16"/>
  <c r="H560" i="16"/>
  <c r="F560" i="16"/>
  <c r="D560" i="16"/>
  <c r="B560" i="16"/>
  <c r="T559" i="16"/>
  <c r="R559" i="16"/>
  <c r="P559" i="16"/>
  <c r="N559" i="16"/>
  <c r="L559" i="16"/>
  <c r="J559" i="16"/>
  <c r="H559" i="16"/>
  <c r="F559" i="16"/>
  <c r="D559" i="16"/>
  <c r="B559" i="16"/>
  <c r="T558" i="16"/>
  <c r="R558" i="16"/>
  <c r="P558" i="16"/>
  <c r="N558" i="16"/>
  <c r="L558" i="16"/>
  <c r="J558" i="16"/>
  <c r="H558" i="16"/>
  <c r="F558" i="16"/>
  <c r="D558" i="16"/>
  <c r="B558" i="16"/>
  <c r="T557" i="16"/>
  <c r="R557" i="16"/>
  <c r="P557" i="16"/>
  <c r="N557" i="16"/>
  <c r="L557" i="16"/>
  <c r="J557" i="16"/>
  <c r="H557" i="16"/>
  <c r="F557" i="16"/>
  <c r="D557" i="16"/>
  <c r="B557" i="16"/>
  <c r="T556" i="16"/>
  <c r="R556" i="16"/>
  <c r="P556" i="16"/>
  <c r="N556" i="16"/>
  <c r="L556" i="16"/>
  <c r="J556" i="16"/>
  <c r="H556" i="16"/>
  <c r="F556" i="16"/>
  <c r="D556" i="16"/>
  <c r="B556" i="16"/>
  <c r="T555" i="16"/>
  <c r="R555" i="16"/>
  <c r="P555" i="16"/>
  <c r="N555" i="16"/>
  <c r="L555" i="16"/>
  <c r="J555" i="16"/>
  <c r="H555" i="16"/>
  <c r="F555" i="16"/>
  <c r="D555" i="16"/>
  <c r="B555" i="16"/>
  <c r="T554" i="16"/>
  <c r="R554" i="16"/>
  <c r="P554" i="16"/>
  <c r="N554" i="16"/>
  <c r="L554" i="16"/>
  <c r="J554" i="16"/>
  <c r="H554" i="16"/>
  <c r="F554" i="16"/>
  <c r="D554" i="16"/>
  <c r="B554" i="16"/>
  <c r="T553" i="16"/>
  <c r="R553" i="16"/>
  <c r="P553" i="16"/>
  <c r="N553" i="16"/>
  <c r="L553" i="16"/>
  <c r="J553" i="16"/>
  <c r="H553" i="16"/>
  <c r="F553" i="16"/>
  <c r="D553" i="16"/>
  <c r="B553" i="16"/>
  <c r="T552" i="16"/>
  <c r="R552" i="16"/>
  <c r="P552" i="16"/>
  <c r="N552" i="16"/>
  <c r="L552" i="16"/>
  <c r="J552" i="16"/>
  <c r="H552" i="16"/>
  <c r="F552" i="16"/>
  <c r="D552" i="16"/>
  <c r="B552" i="16"/>
  <c r="T551" i="16"/>
  <c r="R551" i="16"/>
  <c r="P551" i="16"/>
  <c r="N551" i="16"/>
  <c r="L551" i="16"/>
  <c r="J551" i="16"/>
  <c r="H551" i="16"/>
  <c r="F551" i="16"/>
  <c r="D551" i="16"/>
  <c r="B551" i="16"/>
  <c r="T550" i="16"/>
  <c r="R550" i="16"/>
  <c r="P550" i="16"/>
  <c r="N550" i="16"/>
  <c r="L550" i="16"/>
  <c r="J550" i="16"/>
  <c r="H550" i="16"/>
  <c r="F550" i="16"/>
  <c r="D550" i="16"/>
  <c r="B550" i="16"/>
  <c r="T549" i="16"/>
  <c r="R549" i="16"/>
  <c r="P549" i="16"/>
  <c r="N549" i="16"/>
  <c r="L549" i="16"/>
  <c r="J549" i="16"/>
  <c r="H549" i="16"/>
  <c r="F549" i="16"/>
  <c r="D549" i="16"/>
  <c r="B549" i="16"/>
  <c r="T548" i="16"/>
  <c r="R548" i="16"/>
  <c r="P548" i="16"/>
  <c r="N548" i="16"/>
  <c r="L548" i="16"/>
  <c r="J548" i="16"/>
  <c r="H548" i="16"/>
  <c r="F548" i="16"/>
  <c r="D548" i="16"/>
  <c r="B548" i="16"/>
  <c r="T547" i="16"/>
  <c r="R547" i="16"/>
  <c r="P547" i="16"/>
  <c r="N547" i="16"/>
  <c r="L547" i="16"/>
  <c r="J547" i="16"/>
  <c r="H547" i="16"/>
  <c r="F547" i="16"/>
  <c r="D547" i="16"/>
  <c r="B547" i="16"/>
  <c r="T546" i="16"/>
  <c r="R546" i="16"/>
  <c r="P546" i="16"/>
  <c r="N546" i="16"/>
  <c r="L546" i="16"/>
  <c r="J546" i="16"/>
  <c r="H546" i="16"/>
  <c r="F546" i="16"/>
  <c r="D546" i="16"/>
  <c r="B546" i="16"/>
  <c r="T545" i="16"/>
  <c r="R545" i="16"/>
  <c r="P545" i="16"/>
  <c r="N545" i="16"/>
  <c r="L545" i="16"/>
  <c r="J545" i="16"/>
  <c r="H545" i="16"/>
  <c r="F545" i="16"/>
  <c r="D545" i="16"/>
  <c r="B545" i="16"/>
  <c r="T544" i="16"/>
  <c r="R544" i="16"/>
  <c r="P544" i="16"/>
  <c r="N544" i="16"/>
  <c r="L544" i="16"/>
  <c r="J544" i="16"/>
  <c r="H544" i="16"/>
  <c r="F544" i="16"/>
  <c r="D544" i="16"/>
  <c r="B544" i="16"/>
  <c r="T543" i="16"/>
  <c r="R543" i="16"/>
  <c r="P543" i="16"/>
  <c r="N543" i="16"/>
  <c r="L543" i="16"/>
  <c r="J543" i="16"/>
  <c r="H543" i="16"/>
  <c r="F543" i="16"/>
  <c r="D543" i="16"/>
  <c r="B543" i="16"/>
  <c r="T542" i="16"/>
  <c r="R542" i="16"/>
  <c r="P542" i="16"/>
  <c r="N542" i="16"/>
  <c r="L542" i="16"/>
  <c r="J542" i="16"/>
  <c r="H542" i="16"/>
  <c r="F542" i="16"/>
  <c r="D542" i="16"/>
  <c r="B542" i="16"/>
  <c r="T541" i="16"/>
  <c r="R541" i="16"/>
  <c r="P541" i="16"/>
  <c r="N541" i="16"/>
  <c r="L541" i="16"/>
  <c r="J541" i="16"/>
  <c r="H541" i="16"/>
  <c r="F541" i="16"/>
  <c r="D541" i="16"/>
  <c r="B541" i="16"/>
  <c r="T540" i="16"/>
  <c r="R540" i="16"/>
  <c r="P540" i="16"/>
  <c r="N540" i="16"/>
  <c r="L540" i="16"/>
  <c r="J540" i="16"/>
  <c r="H540" i="16"/>
  <c r="F540" i="16"/>
  <c r="D540" i="16"/>
  <c r="B540" i="16"/>
  <c r="T539" i="16"/>
  <c r="R539" i="16"/>
  <c r="P539" i="16"/>
  <c r="N539" i="16"/>
  <c r="L539" i="16"/>
  <c r="J539" i="16"/>
  <c r="H539" i="16"/>
  <c r="F539" i="16"/>
  <c r="D539" i="16"/>
  <c r="B539" i="16"/>
  <c r="T538" i="16"/>
  <c r="R538" i="16"/>
  <c r="P538" i="16"/>
  <c r="N538" i="16"/>
  <c r="L538" i="16"/>
  <c r="J538" i="16"/>
  <c r="H538" i="16"/>
  <c r="F538" i="16"/>
  <c r="D538" i="16"/>
  <c r="B538" i="16"/>
  <c r="T537" i="16"/>
  <c r="R537" i="16"/>
  <c r="P537" i="16"/>
  <c r="N537" i="16"/>
  <c r="L537" i="16"/>
  <c r="J537" i="16"/>
  <c r="H537" i="16"/>
  <c r="F537" i="16"/>
  <c r="D537" i="16"/>
  <c r="B537" i="16"/>
  <c r="T536" i="16"/>
  <c r="R536" i="16"/>
  <c r="P536" i="16"/>
  <c r="N536" i="16"/>
  <c r="L536" i="16"/>
  <c r="J536" i="16"/>
  <c r="H536" i="16"/>
  <c r="F536" i="16"/>
  <c r="D536" i="16"/>
  <c r="B536" i="16"/>
  <c r="T535" i="16"/>
  <c r="R535" i="16"/>
  <c r="P535" i="16"/>
  <c r="N535" i="16"/>
  <c r="L535" i="16"/>
  <c r="J535" i="16"/>
  <c r="H535" i="16"/>
  <c r="F535" i="16"/>
  <c r="D535" i="16"/>
  <c r="B535" i="16"/>
  <c r="T534" i="16"/>
  <c r="R534" i="16"/>
  <c r="P534" i="16"/>
  <c r="N534" i="16"/>
  <c r="L534" i="16"/>
  <c r="J534" i="16"/>
  <c r="H534" i="16"/>
  <c r="F534" i="16"/>
  <c r="D534" i="16"/>
  <c r="B534" i="16"/>
  <c r="T533" i="16"/>
  <c r="R533" i="16"/>
  <c r="P533" i="16"/>
  <c r="N533" i="16"/>
  <c r="L533" i="16"/>
  <c r="J533" i="16"/>
  <c r="H533" i="16"/>
  <c r="F533" i="16"/>
  <c r="D533" i="16"/>
  <c r="B533" i="16"/>
  <c r="T532" i="16"/>
  <c r="R532" i="16"/>
  <c r="P532" i="16"/>
  <c r="N532" i="16"/>
  <c r="L532" i="16"/>
  <c r="J532" i="16"/>
  <c r="H532" i="16"/>
  <c r="F532" i="16"/>
  <c r="D532" i="16"/>
  <c r="B532" i="16"/>
  <c r="T531" i="16"/>
  <c r="R531" i="16"/>
  <c r="P531" i="16"/>
  <c r="N531" i="16"/>
  <c r="L531" i="16"/>
  <c r="J531" i="16"/>
  <c r="H531" i="16"/>
  <c r="F531" i="16"/>
  <c r="D531" i="16"/>
  <c r="B531" i="16"/>
  <c r="T530" i="16"/>
  <c r="R530" i="16"/>
  <c r="P530" i="16"/>
  <c r="N530" i="16"/>
  <c r="L530" i="16"/>
  <c r="J530" i="16"/>
  <c r="H530" i="16"/>
  <c r="F530" i="16"/>
  <c r="D530" i="16"/>
  <c r="B530" i="16"/>
  <c r="T529" i="16"/>
  <c r="R529" i="16"/>
  <c r="P529" i="16"/>
  <c r="N529" i="16"/>
  <c r="L529" i="16"/>
  <c r="J529" i="16"/>
  <c r="H529" i="16"/>
  <c r="F529" i="16"/>
  <c r="D529" i="16"/>
  <c r="B529" i="16"/>
  <c r="T528" i="16"/>
  <c r="R528" i="16"/>
  <c r="P528" i="16"/>
  <c r="N528" i="16"/>
  <c r="L528" i="16"/>
  <c r="J528" i="16"/>
  <c r="H528" i="16"/>
  <c r="F528" i="16"/>
  <c r="D528" i="16"/>
  <c r="B528" i="16"/>
  <c r="T527" i="16"/>
  <c r="R527" i="16"/>
  <c r="P527" i="16"/>
  <c r="N527" i="16"/>
  <c r="L527" i="16"/>
  <c r="J527" i="16"/>
  <c r="H527" i="16"/>
  <c r="F527" i="16"/>
  <c r="D527" i="16"/>
  <c r="B527" i="16"/>
  <c r="T526" i="16"/>
  <c r="R526" i="16"/>
  <c r="P526" i="16"/>
  <c r="N526" i="16"/>
  <c r="L526" i="16"/>
  <c r="J526" i="16"/>
  <c r="H526" i="16"/>
  <c r="F526" i="16"/>
  <c r="D526" i="16"/>
  <c r="B526" i="16"/>
  <c r="T525" i="16"/>
  <c r="R525" i="16"/>
  <c r="P525" i="16"/>
  <c r="N525" i="16"/>
  <c r="L525" i="16"/>
  <c r="J525" i="16"/>
  <c r="H525" i="16"/>
  <c r="F525" i="16"/>
  <c r="D525" i="16"/>
  <c r="B525" i="16"/>
  <c r="T524" i="16"/>
  <c r="R524" i="16"/>
  <c r="P524" i="16"/>
  <c r="N524" i="16"/>
  <c r="L524" i="16"/>
  <c r="J524" i="16"/>
  <c r="H524" i="16"/>
  <c r="F524" i="16"/>
  <c r="D524" i="16"/>
  <c r="B524" i="16"/>
  <c r="T523" i="16"/>
  <c r="R523" i="16"/>
  <c r="P523" i="16"/>
  <c r="N523" i="16"/>
  <c r="L523" i="16"/>
  <c r="J523" i="16"/>
  <c r="H523" i="16"/>
  <c r="F523" i="16"/>
  <c r="D523" i="16"/>
  <c r="B523" i="16"/>
  <c r="T522" i="16"/>
  <c r="R522" i="16"/>
  <c r="P522" i="16"/>
  <c r="N522" i="16"/>
  <c r="L522" i="16"/>
  <c r="J522" i="16"/>
  <c r="H522" i="16"/>
  <c r="F522" i="16"/>
  <c r="D522" i="16"/>
  <c r="B522" i="16"/>
  <c r="T521" i="16"/>
  <c r="R521" i="16"/>
  <c r="P521" i="16"/>
  <c r="N521" i="16"/>
  <c r="L521" i="16"/>
  <c r="J521" i="16"/>
  <c r="H521" i="16"/>
  <c r="F521" i="16"/>
  <c r="D521" i="16"/>
  <c r="B521" i="16"/>
  <c r="T520" i="16"/>
  <c r="R520" i="16"/>
  <c r="P520" i="16"/>
  <c r="N520" i="16"/>
  <c r="L520" i="16"/>
  <c r="J520" i="16"/>
  <c r="H520" i="16"/>
  <c r="F520" i="16"/>
  <c r="D520" i="16"/>
  <c r="B520" i="16"/>
  <c r="T519" i="16"/>
  <c r="R519" i="16"/>
  <c r="P519" i="16"/>
  <c r="N519" i="16"/>
  <c r="L519" i="16"/>
  <c r="J519" i="16"/>
  <c r="H519" i="16"/>
  <c r="F519" i="16"/>
  <c r="D519" i="16"/>
  <c r="B519" i="16"/>
  <c r="T518" i="16"/>
  <c r="R518" i="16"/>
  <c r="P518" i="16"/>
  <c r="N518" i="16"/>
  <c r="L518" i="16"/>
  <c r="J518" i="16"/>
  <c r="H518" i="16"/>
  <c r="F518" i="16"/>
  <c r="D518" i="16"/>
  <c r="B518" i="16"/>
  <c r="T517" i="16"/>
  <c r="R517" i="16"/>
  <c r="P517" i="16"/>
  <c r="N517" i="16"/>
  <c r="L517" i="16"/>
  <c r="J517" i="16"/>
  <c r="H517" i="16"/>
  <c r="F517" i="16"/>
  <c r="D517" i="16"/>
  <c r="B517" i="16"/>
  <c r="T516" i="16"/>
  <c r="R516" i="16"/>
  <c r="P516" i="16"/>
  <c r="N516" i="16"/>
  <c r="L516" i="16"/>
  <c r="J516" i="16"/>
  <c r="H516" i="16"/>
  <c r="F516" i="16"/>
  <c r="D516" i="16"/>
  <c r="B516" i="16"/>
  <c r="T515" i="16"/>
  <c r="R515" i="16"/>
  <c r="P515" i="16"/>
  <c r="N515" i="16"/>
  <c r="L515" i="16"/>
  <c r="J515" i="16"/>
  <c r="H515" i="16"/>
  <c r="F515" i="16"/>
  <c r="D515" i="16"/>
  <c r="B515" i="16"/>
  <c r="T514" i="16"/>
  <c r="R514" i="16"/>
  <c r="P514" i="16"/>
  <c r="N514" i="16"/>
  <c r="L514" i="16"/>
  <c r="J514" i="16"/>
  <c r="H514" i="16"/>
  <c r="F514" i="16"/>
  <c r="D514" i="16"/>
  <c r="B514" i="16"/>
  <c r="T513" i="16"/>
  <c r="R513" i="16"/>
  <c r="P513" i="16"/>
  <c r="N513" i="16"/>
  <c r="L513" i="16"/>
  <c r="J513" i="16"/>
  <c r="H513" i="16"/>
  <c r="F513" i="16"/>
  <c r="D513" i="16"/>
  <c r="B513" i="16"/>
  <c r="T512" i="16"/>
  <c r="R512" i="16"/>
  <c r="P512" i="16"/>
  <c r="N512" i="16"/>
  <c r="L512" i="16"/>
  <c r="J512" i="16"/>
  <c r="H512" i="16"/>
  <c r="F512" i="16"/>
  <c r="D512" i="16"/>
  <c r="B512" i="16"/>
  <c r="T511" i="16"/>
  <c r="R511" i="16"/>
  <c r="P511" i="16"/>
  <c r="N511" i="16"/>
  <c r="L511" i="16"/>
  <c r="J511" i="16"/>
  <c r="H511" i="16"/>
  <c r="F511" i="16"/>
  <c r="D511" i="16"/>
  <c r="B511" i="16"/>
  <c r="T510" i="16"/>
  <c r="R510" i="16"/>
  <c r="P510" i="16"/>
  <c r="N510" i="16"/>
  <c r="L510" i="16"/>
  <c r="J510" i="16"/>
  <c r="H510" i="16"/>
  <c r="F510" i="16"/>
  <c r="D510" i="16"/>
  <c r="B510" i="16"/>
  <c r="T509" i="16"/>
  <c r="R509" i="16"/>
  <c r="P509" i="16"/>
  <c r="N509" i="16"/>
  <c r="L509" i="16"/>
  <c r="J509" i="16"/>
  <c r="H509" i="16"/>
  <c r="F509" i="16"/>
  <c r="D509" i="16"/>
  <c r="B509" i="16"/>
  <c r="T508" i="16"/>
  <c r="R508" i="16"/>
  <c r="P508" i="16"/>
  <c r="N508" i="16"/>
  <c r="L508" i="16"/>
  <c r="J508" i="16"/>
  <c r="H508" i="16"/>
  <c r="F508" i="16"/>
  <c r="D508" i="16"/>
  <c r="B508" i="16"/>
  <c r="T507" i="16"/>
  <c r="R507" i="16"/>
  <c r="P507" i="16"/>
  <c r="N507" i="16"/>
  <c r="L507" i="16"/>
  <c r="J507" i="16"/>
  <c r="H507" i="16"/>
  <c r="F507" i="16"/>
  <c r="D507" i="16"/>
  <c r="B507" i="16"/>
  <c r="T506" i="16"/>
  <c r="R506" i="16"/>
  <c r="P506" i="16"/>
  <c r="N506" i="16"/>
  <c r="L506" i="16"/>
  <c r="J506" i="16"/>
  <c r="H506" i="16"/>
  <c r="F506" i="16"/>
  <c r="D506" i="16"/>
  <c r="B506" i="16"/>
  <c r="T505" i="16"/>
  <c r="R505" i="16"/>
  <c r="P505" i="16"/>
  <c r="N505" i="16"/>
  <c r="L505" i="16"/>
  <c r="J505" i="16"/>
  <c r="H505" i="16"/>
  <c r="F505" i="16"/>
  <c r="D505" i="16"/>
  <c r="B505" i="16"/>
  <c r="T504" i="16"/>
  <c r="R504" i="16"/>
  <c r="P504" i="16"/>
  <c r="N504" i="16"/>
  <c r="L504" i="16"/>
  <c r="J504" i="16"/>
  <c r="H504" i="16"/>
  <c r="F504" i="16"/>
  <c r="D504" i="16"/>
  <c r="B504" i="16"/>
  <c r="T503" i="16"/>
  <c r="R503" i="16"/>
  <c r="P503" i="16"/>
  <c r="N503" i="16"/>
  <c r="L503" i="16"/>
  <c r="J503" i="16"/>
  <c r="H503" i="16"/>
  <c r="F503" i="16"/>
  <c r="D503" i="16"/>
  <c r="B503" i="16"/>
  <c r="T502" i="16"/>
  <c r="R502" i="16"/>
  <c r="P502" i="16"/>
  <c r="N502" i="16"/>
  <c r="L502" i="16"/>
  <c r="J502" i="16"/>
  <c r="H502" i="16"/>
  <c r="F502" i="16"/>
  <c r="D502" i="16"/>
  <c r="B502" i="16"/>
  <c r="T501" i="16"/>
  <c r="R501" i="16"/>
  <c r="P501" i="16"/>
  <c r="N501" i="16"/>
  <c r="L501" i="16"/>
  <c r="J501" i="16"/>
  <c r="H501" i="16"/>
  <c r="F501" i="16"/>
  <c r="D501" i="16"/>
  <c r="B501" i="16"/>
  <c r="T500" i="16"/>
  <c r="R500" i="16"/>
  <c r="P500" i="16"/>
  <c r="N500" i="16"/>
  <c r="L500" i="16"/>
  <c r="J500" i="16"/>
  <c r="H500" i="16"/>
  <c r="F500" i="16"/>
  <c r="D500" i="16"/>
  <c r="B500" i="16"/>
  <c r="T499" i="16"/>
  <c r="R499" i="16"/>
  <c r="P499" i="16"/>
  <c r="N499" i="16"/>
  <c r="L499" i="16"/>
  <c r="J499" i="16"/>
  <c r="H499" i="16"/>
  <c r="F499" i="16"/>
  <c r="D499" i="16"/>
  <c r="B499" i="16"/>
  <c r="T498" i="16"/>
  <c r="R498" i="16"/>
  <c r="P498" i="16"/>
  <c r="N498" i="16"/>
  <c r="L498" i="16"/>
  <c r="J498" i="16"/>
  <c r="H498" i="16"/>
  <c r="F498" i="16"/>
  <c r="D498" i="16"/>
  <c r="B498" i="16"/>
  <c r="T497" i="16"/>
  <c r="R497" i="16"/>
  <c r="P497" i="16"/>
  <c r="N497" i="16"/>
  <c r="L497" i="16"/>
  <c r="J497" i="16"/>
  <c r="H497" i="16"/>
  <c r="F497" i="16"/>
  <c r="D497" i="16"/>
  <c r="B497" i="16"/>
  <c r="T496" i="16"/>
  <c r="R496" i="16"/>
  <c r="P496" i="16"/>
  <c r="N496" i="16"/>
  <c r="L496" i="16"/>
  <c r="J496" i="16"/>
  <c r="H496" i="16"/>
  <c r="F496" i="16"/>
  <c r="D496" i="16"/>
  <c r="B496" i="16"/>
  <c r="T495" i="16"/>
  <c r="R495" i="16"/>
  <c r="P495" i="16"/>
  <c r="N495" i="16"/>
  <c r="L495" i="16"/>
  <c r="J495" i="16"/>
  <c r="H495" i="16"/>
  <c r="F495" i="16"/>
  <c r="D495" i="16"/>
  <c r="B495" i="16"/>
  <c r="T494" i="16"/>
  <c r="R494" i="16"/>
  <c r="P494" i="16"/>
  <c r="N494" i="16"/>
  <c r="L494" i="16"/>
  <c r="J494" i="16"/>
  <c r="H494" i="16"/>
  <c r="F494" i="16"/>
  <c r="D494" i="16"/>
  <c r="B494" i="16"/>
  <c r="T493" i="16"/>
  <c r="R493" i="16"/>
  <c r="P493" i="16"/>
  <c r="N493" i="16"/>
  <c r="L493" i="16"/>
  <c r="J493" i="16"/>
  <c r="H493" i="16"/>
  <c r="F493" i="16"/>
  <c r="D493" i="16"/>
  <c r="B493" i="16"/>
  <c r="T492" i="16"/>
  <c r="R492" i="16"/>
  <c r="P492" i="16"/>
  <c r="N492" i="16"/>
  <c r="L492" i="16"/>
  <c r="J492" i="16"/>
  <c r="H492" i="16"/>
  <c r="F492" i="16"/>
  <c r="D492" i="16"/>
  <c r="B492" i="16"/>
  <c r="T491" i="16"/>
  <c r="R491" i="16"/>
  <c r="P491" i="16"/>
  <c r="N491" i="16"/>
  <c r="L491" i="16"/>
  <c r="J491" i="16"/>
  <c r="H491" i="16"/>
  <c r="F491" i="16"/>
  <c r="D491" i="16"/>
  <c r="B491" i="16"/>
  <c r="T490" i="16"/>
  <c r="R490" i="16"/>
  <c r="P490" i="16"/>
  <c r="N490" i="16"/>
  <c r="L490" i="16"/>
  <c r="J490" i="16"/>
  <c r="H490" i="16"/>
  <c r="F490" i="16"/>
  <c r="D490" i="16"/>
  <c r="B490" i="16"/>
  <c r="T489" i="16"/>
  <c r="R489" i="16"/>
  <c r="P489" i="16"/>
  <c r="N489" i="16"/>
  <c r="L489" i="16"/>
  <c r="J489" i="16"/>
  <c r="H489" i="16"/>
  <c r="F489" i="16"/>
  <c r="D489" i="16"/>
  <c r="B489" i="16"/>
  <c r="T488" i="16"/>
  <c r="R488" i="16"/>
  <c r="P488" i="16"/>
  <c r="N488" i="16"/>
  <c r="L488" i="16"/>
  <c r="J488" i="16"/>
  <c r="H488" i="16"/>
  <c r="F488" i="16"/>
  <c r="D488" i="16"/>
  <c r="B488" i="16"/>
  <c r="T487" i="16"/>
  <c r="R487" i="16"/>
  <c r="P487" i="16"/>
  <c r="N487" i="16"/>
  <c r="L487" i="16"/>
  <c r="J487" i="16"/>
  <c r="H487" i="16"/>
  <c r="F487" i="16"/>
  <c r="D487" i="16"/>
  <c r="B487" i="16"/>
  <c r="T486" i="16"/>
  <c r="R486" i="16"/>
  <c r="P486" i="16"/>
  <c r="N486" i="16"/>
  <c r="L486" i="16"/>
  <c r="J486" i="16"/>
  <c r="H486" i="16"/>
  <c r="F486" i="16"/>
  <c r="D486" i="16"/>
  <c r="B486" i="16"/>
  <c r="T485" i="16"/>
  <c r="R485" i="16"/>
  <c r="P485" i="16"/>
  <c r="N485" i="16"/>
  <c r="L485" i="16"/>
  <c r="J485" i="16"/>
  <c r="H485" i="16"/>
  <c r="F485" i="16"/>
  <c r="D485" i="16"/>
  <c r="B485" i="16"/>
  <c r="T484" i="16"/>
  <c r="R484" i="16"/>
  <c r="P484" i="16"/>
  <c r="N484" i="16"/>
  <c r="L484" i="16"/>
  <c r="J484" i="16"/>
  <c r="H484" i="16"/>
  <c r="F484" i="16"/>
  <c r="D484" i="16"/>
  <c r="B484" i="16"/>
  <c r="T483" i="16"/>
  <c r="R483" i="16"/>
  <c r="P483" i="16"/>
  <c r="N483" i="16"/>
  <c r="L483" i="16"/>
  <c r="J483" i="16"/>
  <c r="H483" i="16"/>
  <c r="F483" i="16"/>
  <c r="D483" i="16"/>
  <c r="B483" i="16"/>
  <c r="T482" i="16"/>
  <c r="R482" i="16"/>
  <c r="P482" i="16"/>
  <c r="N482" i="16"/>
  <c r="L482" i="16"/>
  <c r="J482" i="16"/>
  <c r="H482" i="16"/>
  <c r="F482" i="16"/>
  <c r="D482" i="16"/>
  <c r="B482" i="16"/>
  <c r="T481" i="16"/>
  <c r="R481" i="16"/>
  <c r="P481" i="16"/>
  <c r="N481" i="16"/>
  <c r="L481" i="16"/>
  <c r="J481" i="16"/>
  <c r="H481" i="16"/>
  <c r="F481" i="16"/>
  <c r="D481" i="16"/>
  <c r="B481" i="16"/>
  <c r="T480" i="16"/>
  <c r="R480" i="16"/>
  <c r="P480" i="16"/>
  <c r="N480" i="16"/>
  <c r="L480" i="16"/>
  <c r="J480" i="16"/>
  <c r="H480" i="16"/>
  <c r="F480" i="16"/>
  <c r="D480" i="16"/>
  <c r="B480" i="16"/>
  <c r="T479" i="16"/>
  <c r="R479" i="16"/>
  <c r="P479" i="16"/>
  <c r="N479" i="16"/>
  <c r="L479" i="16"/>
  <c r="J479" i="16"/>
  <c r="H479" i="16"/>
  <c r="F479" i="16"/>
  <c r="D479" i="16"/>
  <c r="B479" i="16"/>
  <c r="T478" i="16"/>
  <c r="R478" i="16"/>
  <c r="P478" i="16"/>
  <c r="N478" i="16"/>
  <c r="L478" i="16"/>
  <c r="J478" i="16"/>
  <c r="H478" i="16"/>
  <c r="F478" i="16"/>
  <c r="D478" i="16"/>
  <c r="B478" i="16"/>
  <c r="T477" i="16"/>
  <c r="R477" i="16"/>
  <c r="P477" i="16"/>
  <c r="N477" i="16"/>
  <c r="L477" i="16"/>
  <c r="J477" i="16"/>
  <c r="H477" i="16"/>
  <c r="F477" i="16"/>
  <c r="D477" i="16"/>
  <c r="B477" i="16"/>
  <c r="T476" i="16"/>
  <c r="R476" i="16"/>
  <c r="P476" i="16"/>
  <c r="N476" i="16"/>
  <c r="L476" i="16"/>
  <c r="J476" i="16"/>
  <c r="H476" i="16"/>
  <c r="F476" i="16"/>
  <c r="D476" i="16"/>
  <c r="B476" i="16"/>
  <c r="T475" i="16"/>
  <c r="R475" i="16"/>
  <c r="P475" i="16"/>
  <c r="N475" i="16"/>
  <c r="L475" i="16"/>
  <c r="J475" i="16"/>
  <c r="H475" i="16"/>
  <c r="F475" i="16"/>
  <c r="D475" i="16"/>
  <c r="B475" i="16"/>
  <c r="T474" i="16"/>
  <c r="R474" i="16"/>
  <c r="P474" i="16"/>
  <c r="N474" i="16"/>
  <c r="L474" i="16"/>
  <c r="J474" i="16"/>
  <c r="H474" i="16"/>
  <c r="F474" i="16"/>
  <c r="D474" i="16"/>
  <c r="B474" i="16"/>
  <c r="T473" i="16"/>
  <c r="R473" i="16"/>
  <c r="P473" i="16"/>
  <c r="N473" i="16"/>
  <c r="L473" i="16"/>
  <c r="J473" i="16"/>
  <c r="H473" i="16"/>
  <c r="F473" i="16"/>
  <c r="D473" i="16"/>
  <c r="B473" i="16"/>
  <c r="T472" i="16"/>
  <c r="R472" i="16"/>
  <c r="P472" i="16"/>
  <c r="N472" i="16"/>
  <c r="L472" i="16"/>
  <c r="J472" i="16"/>
  <c r="H472" i="16"/>
  <c r="F472" i="16"/>
  <c r="D472" i="16"/>
  <c r="B472" i="16"/>
  <c r="T471" i="16"/>
  <c r="R471" i="16"/>
  <c r="P471" i="16"/>
  <c r="N471" i="16"/>
  <c r="L471" i="16"/>
  <c r="J471" i="16"/>
  <c r="H471" i="16"/>
  <c r="F471" i="16"/>
  <c r="D471" i="16"/>
  <c r="B471" i="16"/>
  <c r="T470" i="16"/>
  <c r="R470" i="16"/>
  <c r="P470" i="16"/>
  <c r="N470" i="16"/>
  <c r="L470" i="16"/>
  <c r="J470" i="16"/>
  <c r="H470" i="16"/>
  <c r="F470" i="16"/>
  <c r="D470" i="16"/>
  <c r="B470" i="16"/>
  <c r="T469" i="16"/>
  <c r="R469" i="16"/>
  <c r="P469" i="16"/>
  <c r="N469" i="16"/>
  <c r="L469" i="16"/>
  <c r="J469" i="16"/>
  <c r="H469" i="16"/>
  <c r="F469" i="16"/>
  <c r="D469" i="16"/>
  <c r="B469" i="16"/>
  <c r="T468" i="16"/>
  <c r="R468" i="16"/>
  <c r="P468" i="16"/>
  <c r="N468" i="16"/>
  <c r="L468" i="16"/>
  <c r="J468" i="16"/>
  <c r="H468" i="16"/>
  <c r="F468" i="16"/>
  <c r="D468" i="16"/>
  <c r="B468" i="16"/>
  <c r="T467" i="16"/>
  <c r="R467" i="16"/>
  <c r="P467" i="16"/>
  <c r="N467" i="16"/>
  <c r="L467" i="16"/>
  <c r="J467" i="16"/>
  <c r="H467" i="16"/>
  <c r="F467" i="16"/>
  <c r="D467" i="16"/>
  <c r="B467" i="16"/>
  <c r="T466" i="16"/>
  <c r="R466" i="16"/>
  <c r="P466" i="16"/>
  <c r="N466" i="16"/>
  <c r="L466" i="16"/>
  <c r="J466" i="16"/>
  <c r="H466" i="16"/>
  <c r="F466" i="16"/>
  <c r="D466" i="16"/>
  <c r="B466" i="16"/>
  <c r="T465" i="16"/>
  <c r="R465" i="16"/>
  <c r="P465" i="16"/>
  <c r="N465" i="16"/>
  <c r="L465" i="16"/>
  <c r="J465" i="16"/>
  <c r="H465" i="16"/>
  <c r="F465" i="16"/>
  <c r="D465" i="16"/>
  <c r="B465" i="16"/>
  <c r="T464" i="16"/>
  <c r="R464" i="16"/>
  <c r="P464" i="16"/>
  <c r="N464" i="16"/>
  <c r="L464" i="16"/>
  <c r="J464" i="16"/>
  <c r="H464" i="16"/>
  <c r="F464" i="16"/>
  <c r="D464" i="16"/>
  <c r="B464" i="16"/>
  <c r="T463" i="16"/>
  <c r="R463" i="16"/>
  <c r="P463" i="16"/>
  <c r="N463" i="16"/>
  <c r="L463" i="16"/>
  <c r="J463" i="16"/>
  <c r="H463" i="16"/>
  <c r="F463" i="16"/>
  <c r="D463" i="16"/>
  <c r="B463" i="16"/>
  <c r="T462" i="16"/>
  <c r="R462" i="16"/>
  <c r="P462" i="16"/>
  <c r="N462" i="16"/>
  <c r="L462" i="16"/>
  <c r="J462" i="16"/>
  <c r="H462" i="16"/>
  <c r="F462" i="16"/>
  <c r="D462" i="16"/>
  <c r="B462" i="16"/>
  <c r="T461" i="16"/>
  <c r="R461" i="16"/>
  <c r="P461" i="16"/>
  <c r="N461" i="16"/>
  <c r="L461" i="16"/>
  <c r="J461" i="16"/>
  <c r="H461" i="16"/>
  <c r="F461" i="16"/>
  <c r="D461" i="16"/>
  <c r="B461" i="16"/>
  <c r="T460" i="16"/>
  <c r="R460" i="16"/>
  <c r="P460" i="16"/>
  <c r="N460" i="16"/>
  <c r="L460" i="16"/>
  <c r="J460" i="16"/>
  <c r="H460" i="16"/>
  <c r="F460" i="16"/>
  <c r="D460" i="16"/>
  <c r="B460" i="16"/>
  <c r="T459" i="16"/>
  <c r="R459" i="16"/>
  <c r="P459" i="16"/>
  <c r="N459" i="16"/>
  <c r="L459" i="16"/>
  <c r="J459" i="16"/>
  <c r="H459" i="16"/>
  <c r="F459" i="16"/>
  <c r="D459" i="16"/>
  <c r="B459" i="16"/>
  <c r="T458" i="16"/>
  <c r="R458" i="16"/>
  <c r="P458" i="16"/>
  <c r="N458" i="16"/>
  <c r="L458" i="16"/>
  <c r="J458" i="16"/>
  <c r="H458" i="16"/>
  <c r="F458" i="16"/>
  <c r="D458" i="16"/>
  <c r="B458" i="16"/>
  <c r="T457" i="16"/>
  <c r="R457" i="16"/>
  <c r="P457" i="16"/>
  <c r="N457" i="16"/>
  <c r="L457" i="16"/>
  <c r="J457" i="16"/>
  <c r="H457" i="16"/>
  <c r="F457" i="16"/>
  <c r="D457" i="16"/>
  <c r="B457" i="16"/>
  <c r="T456" i="16"/>
  <c r="R456" i="16"/>
  <c r="P456" i="16"/>
  <c r="N456" i="16"/>
  <c r="L456" i="16"/>
  <c r="J456" i="16"/>
  <c r="H456" i="16"/>
  <c r="F456" i="16"/>
  <c r="D456" i="16"/>
  <c r="B456" i="16"/>
  <c r="T455" i="16"/>
  <c r="R455" i="16"/>
  <c r="P455" i="16"/>
  <c r="N455" i="16"/>
  <c r="L455" i="16"/>
  <c r="J455" i="16"/>
  <c r="H455" i="16"/>
  <c r="F455" i="16"/>
  <c r="D455" i="16"/>
  <c r="B455" i="16"/>
  <c r="T454" i="16"/>
  <c r="R454" i="16"/>
  <c r="P454" i="16"/>
  <c r="N454" i="16"/>
  <c r="L454" i="16"/>
  <c r="J454" i="16"/>
  <c r="H454" i="16"/>
  <c r="F454" i="16"/>
  <c r="D454" i="16"/>
  <c r="B454" i="16"/>
  <c r="T453" i="16"/>
  <c r="R453" i="16"/>
  <c r="P453" i="16"/>
  <c r="N453" i="16"/>
  <c r="L453" i="16"/>
  <c r="J453" i="16"/>
  <c r="H453" i="16"/>
  <c r="F453" i="16"/>
  <c r="D453" i="16"/>
  <c r="B453" i="16"/>
  <c r="T452" i="16"/>
  <c r="R452" i="16"/>
  <c r="P452" i="16"/>
  <c r="N452" i="16"/>
  <c r="L452" i="16"/>
  <c r="J452" i="16"/>
  <c r="H452" i="16"/>
  <c r="F452" i="16"/>
  <c r="D452" i="16"/>
  <c r="B452" i="16"/>
  <c r="T451" i="16"/>
  <c r="R451" i="16"/>
  <c r="P451" i="16"/>
  <c r="N451" i="16"/>
  <c r="L451" i="16"/>
  <c r="J451" i="16"/>
  <c r="H451" i="16"/>
  <c r="F451" i="16"/>
  <c r="D451" i="16"/>
  <c r="B451" i="16"/>
  <c r="T450" i="16"/>
  <c r="R450" i="16"/>
  <c r="P450" i="16"/>
  <c r="N450" i="16"/>
  <c r="L450" i="16"/>
  <c r="J450" i="16"/>
  <c r="H450" i="16"/>
  <c r="F450" i="16"/>
  <c r="D450" i="16"/>
  <c r="B450" i="16"/>
  <c r="T449" i="16"/>
  <c r="R449" i="16"/>
  <c r="P449" i="16"/>
  <c r="N449" i="16"/>
  <c r="L449" i="16"/>
  <c r="J449" i="16"/>
  <c r="H449" i="16"/>
  <c r="F449" i="16"/>
  <c r="D449" i="16"/>
  <c r="B449" i="16"/>
  <c r="T448" i="16"/>
  <c r="R448" i="16"/>
  <c r="P448" i="16"/>
  <c r="N448" i="16"/>
  <c r="L448" i="16"/>
  <c r="J448" i="16"/>
  <c r="H448" i="16"/>
  <c r="F448" i="16"/>
  <c r="D448" i="16"/>
  <c r="B448" i="16"/>
  <c r="T447" i="16"/>
  <c r="R447" i="16"/>
  <c r="P447" i="16"/>
  <c r="N447" i="16"/>
  <c r="L447" i="16"/>
  <c r="J447" i="16"/>
  <c r="H447" i="16"/>
  <c r="F447" i="16"/>
  <c r="D447" i="16"/>
  <c r="B447" i="16"/>
  <c r="T446" i="16"/>
  <c r="R446" i="16"/>
  <c r="P446" i="16"/>
  <c r="N446" i="16"/>
  <c r="L446" i="16"/>
  <c r="J446" i="16"/>
  <c r="H446" i="16"/>
  <c r="F446" i="16"/>
  <c r="D446" i="16"/>
  <c r="B446" i="16"/>
  <c r="T445" i="16"/>
  <c r="R445" i="16"/>
  <c r="P445" i="16"/>
  <c r="N445" i="16"/>
  <c r="L445" i="16"/>
  <c r="J445" i="16"/>
  <c r="H445" i="16"/>
  <c r="F445" i="16"/>
  <c r="D445" i="16"/>
  <c r="B445" i="16"/>
  <c r="T444" i="16"/>
  <c r="R444" i="16"/>
  <c r="P444" i="16"/>
  <c r="N444" i="16"/>
  <c r="L444" i="16"/>
  <c r="J444" i="16"/>
  <c r="H444" i="16"/>
  <c r="F444" i="16"/>
  <c r="D444" i="16"/>
  <c r="B444" i="16"/>
  <c r="T443" i="16"/>
  <c r="R443" i="16"/>
  <c r="P443" i="16"/>
  <c r="N443" i="16"/>
  <c r="L443" i="16"/>
  <c r="J443" i="16"/>
  <c r="H443" i="16"/>
  <c r="F443" i="16"/>
  <c r="D443" i="16"/>
  <c r="B443" i="16"/>
  <c r="T442" i="16"/>
  <c r="R442" i="16"/>
  <c r="P442" i="16"/>
  <c r="N442" i="16"/>
  <c r="L442" i="16"/>
  <c r="J442" i="16"/>
  <c r="H442" i="16"/>
  <c r="F442" i="16"/>
  <c r="D442" i="16"/>
  <c r="B442" i="16"/>
  <c r="T441" i="16"/>
  <c r="R441" i="16"/>
  <c r="P441" i="16"/>
  <c r="N441" i="16"/>
  <c r="L441" i="16"/>
  <c r="J441" i="16"/>
  <c r="H441" i="16"/>
  <c r="F441" i="16"/>
  <c r="D441" i="16"/>
  <c r="B441" i="16"/>
  <c r="T440" i="16"/>
  <c r="R440" i="16"/>
  <c r="P440" i="16"/>
  <c r="N440" i="16"/>
  <c r="L440" i="16"/>
  <c r="J440" i="16"/>
  <c r="H440" i="16"/>
  <c r="F440" i="16"/>
  <c r="D440" i="16"/>
  <c r="B440" i="16"/>
  <c r="T439" i="16"/>
  <c r="R439" i="16"/>
  <c r="P439" i="16"/>
  <c r="N439" i="16"/>
  <c r="L439" i="16"/>
  <c r="J439" i="16"/>
  <c r="H439" i="16"/>
  <c r="F439" i="16"/>
  <c r="D439" i="16"/>
  <c r="B439" i="16"/>
  <c r="T438" i="16"/>
  <c r="R438" i="16"/>
  <c r="P438" i="16"/>
  <c r="N438" i="16"/>
  <c r="L438" i="16"/>
  <c r="J438" i="16"/>
  <c r="H438" i="16"/>
  <c r="F438" i="16"/>
  <c r="D438" i="16"/>
  <c r="B438" i="16"/>
  <c r="T437" i="16"/>
  <c r="R437" i="16"/>
  <c r="P437" i="16"/>
  <c r="N437" i="16"/>
  <c r="L437" i="16"/>
  <c r="J437" i="16"/>
  <c r="H437" i="16"/>
  <c r="F437" i="16"/>
  <c r="D437" i="16"/>
  <c r="B437" i="16"/>
  <c r="T436" i="16"/>
  <c r="R436" i="16"/>
  <c r="P436" i="16"/>
  <c r="N436" i="16"/>
  <c r="L436" i="16"/>
  <c r="J436" i="16"/>
  <c r="H436" i="16"/>
  <c r="F436" i="16"/>
  <c r="D436" i="16"/>
  <c r="B436" i="16"/>
  <c r="T435" i="16"/>
  <c r="R435" i="16"/>
  <c r="P435" i="16"/>
  <c r="N435" i="16"/>
  <c r="L435" i="16"/>
  <c r="J435" i="16"/>
  <c r="H435" i="16"/>
  <c r="F435" i="16"/>
  <c r="D435" i="16"/>
  <c r="B435" i="16"/>
  <c r="T434" i="16"/>
  <c r="R434" i="16"/>
  <c r="P434" i="16"/>
  <c r="N434" i="16"/>
  <c r="L434" i="16"/>
  <c r="J434" i="16"/>
  <c r="H434" i="16"/>
  <c r="F434" i="16"/>
  <c r="D434" i="16"/>
  <c r="B434" i="16"/>
  <c r="T433" i="16"/>
  <c r="R433" i="16"/>
  <c r="P433" i="16"/>
  <c r="N433" i="16"/>
  <c r="L433" i="16"/>
  <c r="J433" i="16"/>
  <c r="H433" i="16"/>
  <c r="F433" i="16"/>
  <c r="D433" i="16"/>
  <c r="B433" i="16"/>
  <c r="T432" i="16"/>
  <c r="R432" i="16"/>
  <c r="P432" i="16"/>
  <c r="N432" i="16"/>
  <c r="L432" i="16"/>
  <c r="J432" i="16"/>
  <c r="H432" i="16"/>
  <c r="F432" i="16"/>
  <c r="D432" i="16"/>
  <c r="B432" i="16"/>
  <c r="T431" i="16"/>
  <c r="R431" i="16"/>
  <c r="P431" i="16"/>
  <c r="N431" i="16"/>
  <c r="L431" i="16"/>
  <c r="J431" i="16"/>
  <c r="H431" i="16"/>
  <c r="F431" i="16"/>
  <c r="D431" i="16"/>
  <c r="B431" i="16"/>
  <c r="T430" i="16"/>
  <c r="R430" i="16"/>
  <c r="P430" i="16"/>
  <c r="N430" i="16"/>
  <c r="L430" i="16"/>
  <c r="J430" i="16"/>
  <c r="H430" i="16"/>
  <c r="F430" i="16"/>
  <c r="D430" i="16"/>
  <c r="B430" i="16"/>
  <c r="T429" i="16"/>
  <c r="R429" i="16"/>
  <c r="P429" i="16"/>
  <c r="N429" i="16"/>
  <c r="L429" i="16"/>
  <c r="J429" i="16"/>
  <c r="H429" i="16"/>
  <c r="F429" i="16"/>
  <c r="D429" i="16"/>
  <c r="B429" i="16"/>
  <c r="T428" i="16"/>
  <c r="R428" i="16"/>
  <c r="P428" i="16"/>
  <c r="N428" i="16"/>
  <c r="L428" i="16"/>
  <c r="J428" i="16"/>
  <c r="H428" i="16"/>
  <c r="F428" i="16"/>
  <c r="D428" i="16"/>
  <c r="B428" i="16"/>
  <c r="T427" i="16"/>
  <c r="R427" i="16"/>
  <c r="P427" i="16"/>
  <c r="N427" i="16"/>
  <c r="L427" i="16"/>
  <c r="J427" i="16"/>
  <c r="H427" i="16"/>
  <c r="F427" i="16"/>
  <c r="D427" i="16"/>
  <c r="B427" i="16"/>
  <c r="T426" i="16"/>
  <c r="R426" i="16"/>
  <c r="P426" i="16"/>
  <c r="N426" i="16"/>
  <c r="L426" i="16"/>
  <c r="J426" i="16"/>
  <c r="H426" i="16"/>
  <c r="F426" i="16"/>
  <c r="D426" i="16"/>
  <c r="B426" i="16"/>
  <c r="T425" i="16"/>
  <c r="R425" i="16"/>
  <c r="P425" i="16"/>
  <c r="N425" i="16"/>
  <c r="L425" i="16"/>
  <c r="J425" i="16"/>
  <c r="H425" i="16"/>
  <c r="F425" i="16"/>
  <c r="D425" i="16"/>
  <c r="B425" i="16"/>
  <c r="T424" i="16"/>
  <c r="R424" i="16"/>
  <c r="P424" i="16"/>
  <c r="N424" i="16"/>
  <c r="L424" i="16"/>
  <c r="J424" i="16"/>
  <c r="H424" i="16"/>
  <c r="F424" i="16"/>
  <c r="D424" i="16"/>
  <c r="B424" i="16"/>
  <c r="T423" i="16"/>
  <c r="R423" i="16"/>
  <c r="P423" i="16"/>
  <c r="N423" i="16"/>
  <c r="L423" i="16"/>
  <c r="J423" i="16"/>
  <c r="H423" i="16"/>
  <c r="F423" i="16"/>
  <c r="D423" i="16"/>
  <c r="B423" i="16"/>
  <c r="T422" i="16"/>
  <c r="R422" i="16"/>
  <c r="P422" i="16"/>
  <c r="N422" i="16"/>
  <c r="L422" i="16"/>
  <c r="J422" i="16"/>
  <c r="H422" i="16"/>
  <c r="F422" i="16"/>
  <c r="D422" i="16"/>
  <c r="B422" i="16"/>
  <c r="T421" i="16"/>
  <c r="R421" i="16"/>
  <c r="P421" i="16"/>
  <c r="N421" i="16"/>
  <c r="L421" i="16"/>
  <c r="J421" i="16"/>
  <c r="H421" i="16"/>
  <c r="F421" i="16"/>
  <c r="D421" i="16"/>
  <c r="B421" i="16"/>
  <c r="T420" i="16"/>
  <c r="R420" i="16"/>
  <c r="P420" i="16"/>
  <c r="N420" i="16"/>
  <c r="L420" i="16"/>
  <c r="J420" i="16"/>
  <c r="H420" i="16"/>
  <c r="F420" i="16"/>
  <c r="D420" i="16"/>
  <c r="B420" i="16"/>
  <c r="T419" i="16"/>
  <c r="R419" i="16"/>
  <c r="P419" i="16"/>
  <c r="N419" i="16"/>
  <c r="L419" i="16"/>
  <c r="J419" i="16"/>
  <c r="H419" i="16"/>
  <c r="F419" i="16"/>
  <c r="D419" i="16"/>
  <c r="B419" i="16"/>
  <c r="T418" i="16"/>
  <c r="R418" i="16"/>
  <c r="P418" i="16"/>
  <c r="N418" i="16"/>
  <c r="L418" i="16"/>
  <c r="J418" i="16"/>
  <c r="H418" i="16"/>
  <c r="F418" i="16"/>
  <c r="D418" i="16"/>
  <c r="B418" i="16"/>
  <c r="T417" i="16"/>
  <c r="R417" i="16"/>
  <c r="P417" i="16"/>
  <c r="N417" i="16"/>
  <c r="L417" i="16"/>
  <c r="J417" i="16"/>
  <c r="H417" i="16"/>
  <c r="F417" i="16"/>
  <c r="D417" i="16"/>
  <c r="B417" i="16"/>
  <c r="T416" i="16"/>
  <c r="R416" i="16"/>
  <c r="P416" i="16"/>
  <c r="N416" i="16"/>
  <c r="L416" i="16"/>
  <c r="J416" i="16"/>
  <c r="H416" i="16"/>
  <c r="F416" i="16"/>
  <c r="D416" i="16"/>
  <c r="B416" i="16"/>
  <c r="T415" i="16"/>
  <c r="R415" i="16"/>
  <c r="P415" i="16"/>
  <c r="N415" i="16"/>
  <c r="L415" i="16"/>
  <c r="J415" i="16"/>
  <c r="H415" i="16"/>
  <c r="F415" i="16"/>
  <c r="D415" i="16"/>
  <c r="B415" i="16"/>
  <c r="T414" i="16"/>
  <c r="R414" i="16"/>
  <c r="P414" i="16"/>
  <c r="N414" i="16"/>
  <c r="L414" i="16"/>
  <c r="J414" i="16"/>
  <c r="H414" i="16"/>
  <c r="F414" i="16"/>
  <c r="D414" i="16"/>
  <c r="B414" i="16"/>
  <c r="T413" i="16"/>
  <c r="R413" i="16"/>
  <c r="P413" i="16"/>
  <c r="N413" i="16"/>
  <c r="L413" i="16"/>
  <c r="J413" i="16"/>
  <c r="H413" i="16"/>
  <c r="F413" i="16"/>
  <c r="D413" i="16"/>
  <c r="B413" i="16"/>
  <c r="T412" i="16"/>
  <c r="R412" i="16"/>
  <c r="P412" i="16"/>
  <c r="N412" i="16"/>
  <c r="L412" i="16"/>
  <c r="J412" i="16"/>
  <c r="H412" i="16"/>
  <c r="F412" i="16"/>
  <c r="D412" i="16"/>
  <c r="B412" i="16"/>
  <c r="T411" i="16"/>
  <c r="R411" i="16"/>
  <c r="P411" i="16"/>
  <c r="N411" i="16"/>
  <c r="L411" i="16"/>
  <c r="J411" i="16"/>
  <c r="H411" i="16"/>
  <c r="F411" i="16"/>
  <c r="D411" i="16"/>
  <c r="B411" i="16"/>
  <c r="T410" i="16"/>
  <c r="R410" i="16"/>
  <c r="P410" i="16"/>
  <c r="N410" i="16"/>
  <c r="L410" i="16"/>
  <c r="J410" i="16"/>
  <c r="H410" i="16"/>
  <c r="F410" i="16"/>
  <c r="D410" i="16"/>
  <c r="B410" i="16"/>
  <c r="T409" i="16"/>
  <c r="R409" i="16"/>
  <c r="P409" i="16"/>
  <c r="N409" i="16"/>
  <c r="L409" i="16"/>
  <c r="J409" i="16"/>
  <c r="H409" i="16"/>
  <c r="F409" i="16"/>
  <c r="D409" i="16"/>
  <c r="B409" i="16"/>
  <c r="T408" i="16"/>
  <c r="R408" i="16"/>
  <c r="P408" i="16"/>
  <c r="N408" i="16"/>
  <c r="L408" i="16"/>
  <c r="J408" i="16"/>
  <c r="H408" i="16"/>
  <c r="F408" i="16"/>
  <c r="D408" i="16"/>
  <c r="B408" i="16"/>
  <c r="T407" i="16"/>
  <c r="R407" i="16"/>
  <c r="P407" i="16"/>
  <c r="N407" i="16"/>
  <c r="L407" i="16"/>
  <c r="J407" i="16"/>
  <c r="H407" i="16"/>
  <c r="F407" i="16"/>
  <c r="D407" i="16"/>
  <c r="B407" i="16"/>
  <c r="T406" i="16"/>
  <c r="R406" i="16"/>
  <c r="P406" i="16"/>
  <c r="N406" i="16"/>
  <c r="L406" i="16"/>
  <c r="J406" i="16"/>
  <c r="H406" i="16"/>
  <c r="F406" i="16"/>
  <c r="D406" i="16"/>
  <c r="B406" i="16"/>
  <c r="T405" i="16"/>
  <c r="R405" i="16"/>
  <c r="P405" i="16"/>
  <c r="N405" i="16"/>
  <c r="L405" i="16"/>
  <c r="J405" i="16"/>
  <c r="H405" i="16"/>
  <c r="F405" i="16"/>
  <c r="D405" i="16"/>
  <c r="B405" i="16"/>
  <c r="T404" i="16"/>
  <c r="R404" i="16"/>
  <c r="P404" i="16"/>
  <c r="N404" i="16"/>
  <c r="L404" i="16"/>
  <c r="J404" i="16"/>
  <c r="H404" i="16"/>
  <c r="F404" i="16"/>
  <c r="D404" i="16"/>
  <c r="B404" i="16"/>
  <c r="T403" i="16"/>
  <c r="R403" i="16"/>
  <c r="P403" i="16"/>
  <c r="N403" i="16"/>
  <c r="L403" i="16"/>
  <c r="J403" i="16"/>
  <c r="H403" i="16"/>
  <c r="F403" i="16"/>
  <c r="D403" i="16"/>
  <c r="B403" i="16"/>
  <c r="T402" i="16"/>
  <c r="R402" i="16"/>
  <c r="P402" i="16"/>
  <c r="N402" i="16"/>
  <c r="L402" i="16"/>
  <c r="J402" i="16"/>
  <c r="H402" i="16"/>
  <c r="F402" i="16"/>
  <c r="D402" i="16"/>
  <c r="B402" i="16"/>
  <c r="T401" i="16"/>
  <c r="R401" i="16"/>
  <c r="P401" i="16"/>
  <c r="N401" i="16"/>
  <c r="L401" i="16"/>
  <c r="J401" i="16"/>
  <c r="H401" i="16"/>
  <c r="F401" i="16"/>
  <c r="D401" i="16"/>
  <c r="B401" i="16"/>
  <c r="T400" i="16"/>
  <c r="R400" i="16"/>
  <c r="P400" i="16"/>
  <c r="N400" i="16"/>
  <c r="L400" i="16"/>
  <c r="J400" i="16"/>
  <c r="H400" i="16"/>
  <c r="F400" i="16"/>
  <c r="D400" i="16"/>
  <c r="B400" i="16"/>
  <c r="T399" i="16"/>
  <c r="R399" i="16"/>
  <c r="P399" i="16"/>
  <c r="N399" i="16"/>
  <c r="L399" i="16"/>
  <c r="J399" i="16"/>
  <c r="H399" i="16"/>
  <c r="F399" i="16"/>
  <c r="D399" i="16"/>
  <c r="B399" i="16"/>
  <c r="T398" i="16"/>
  <c r="R398" i="16"/>
  <c r="P398" i="16"/>
  <c r="N398" i="16"/>
  <c r="L398" i="16"/>
  <c r="J398" i="16"/>
  <c r="H398" i="16"/>
  <c r="F398" i="16"/>
  <c r="D398" i="16"/>
  <c r="B398" i="16"/>
  <c r="T397" i="16"/>
  <c r="R397" i="16"/>
  <c r="P397" i="16"/>
  <c r="N397" i="16"/>
  <c r="L397" i="16"/>
  <c r="J397" i="16"/>
  <c r="H397" i="16"/>
  <c r="F397" i="16"/>
  <c r="D397" i="16"/>
  <c r="B397" i="16"/>
  <c r="T396" i="16"/>
  <c r="R396" i="16"/>
  <c r="P396" i="16"/>
  <c r="N396" i="16"/>
  <c r="L396" i="16"/>
  <c r="J396" i="16"/>
  <c r="H396" i="16"/>
  <c r="F396" i="16"/>
  <c r="D396" i="16"/>
  <c r="B396" i="16"/>
  <c r="T395" i="16"/>
  <c r="R395" i="16"/>
  <c r="P395" i="16"/>
  <c r="N395" i="16"/>
  <c r="L395" i="16"/>
  <c r="J395" i="16"/>
  <c r="H395" i="16"/>
  <c r="F395" i="16"/>
  <c r="D395" i="16"/>
  <c r="B395" i="16"/>
  <c r="T394" i="16"/>
  <c r="R394" i="16"/>
  <c r="P394" i="16"/>
  <c r="N394" i="16"/>
  <c r="L394" i="16"/>
  <c r="J394" i="16"/>
  <c r="H394" i="16"/>
  <c r="F394" i="16"/>
  <c r="D394" i="16"/>
  <c r="B394" i="16"/>
  <c r="T393" i="16"/>
  <c r="R393" i="16"/>
  <c r="P393" i="16"/>
  <c r="N393" i="16"/>
  <c r="L393" i="16"/>
  <c r="J393" i="16"/>
  <c r="H393" i="16"/>
  <c r="F393" i="16"/>
  <c r="D393" i="16"/>
  <c r="B393" i="16"/>
  <c r="T392" i="16"/>
  <c r="R392" i="16"/>
  <c r="P392" i="16"/>
  <c r="N392" i="16"/>
  <c r="L392" i="16"/>
  <c r="J392" i="16"/>
  <c r="H392" i="16"/>
  <c r="F392" i="16"/>
  <c r="D392" i="16"/>
  <c r="B392" i="16"/>
  <c r="T391" i="16"/>
  <c r="R391" i="16"/>
  <c r="P391" i="16"/>
  <c r="N391" i="16"/>
  <c r="L391" i="16"/>
  <c r="J391" i="16"/>
  <c r="H391" i="16"/>
  <c r="F391" i="16"/>
  <c r="D391" i="16"/>
  <c r="B391" i="16"/>
  <c r="T390" i="16"/>
  <c r="R390" i="16"/>
  <c r="P390" i="16"/>
  <c r="N390" i="16"/>
  <c r="L390" i="16"/>
  <c r="J390" i="16"/>
  <c r="H390" i="16"/>
  <c r="F390" i="16"/>
  <c r="D390" i="16"/>
  <c r="B390" i="16"/>
  <c r="T389" i="16"/>
  <c r="R389" i="16"/>
  <c r="P389" i="16"/>
  <c r="N389" i="16"/>
  <c r="L389" i="16"/>
  <c r="J389" i="16"/>
  <c r="H389" i="16"/>
  <c r="F389" i="16"/>
  <c r="D389" i="16"/>
  <c r="B389" i="16"/>
  <c r="T388" i="16"/>
  <c r="R388" i="16"/>
  <c r="P388" i="16"/>
  <c r="N388" i="16"/>
  <c r="L388" i="16"/>
  <c r="J388" i="16"/>
  <c r="H388" i="16"/>
  <c r="F388" i="16"/>
  <c r="D388" i="16"/>
  <c r="B388" i="16"/>
  <c r="T387" i="16"/>
  <c r="R387" i="16"/>
  <c r="P387" i="16"/>
  <c r="N387" i="16"/>
  <c r="L387" i="16"/>
  <c r="J387" i="16"/>
  <c r="H387" i="16"/>
  <c r="F387" i="16"/>
  <c r="D387" i="16"/>
  <c r="B387" i="16"/>
  <c r="T386" i="16"/>
  <c r="R386" i="16"/>
  <c r="P386" i="16"/>
  <c r="N386" i="16"/>
  <c r="L386" i="16"/>
  <c r="J386" i="16"/>
  <c r="H386" i="16"/>
  <c r="F386" i="16"/>
  <c r="D386" i="16"/>
  <c r="B386" i="16"/>
  <c r="T385" i="16"/>
  <c r="R385" i="16"/>
  <c r="P385" i="16"/>
  <c r="N385" i="16"/>
  <c r="L385" i="16"/>
  <c r="J385" i="16"/>
  <c r="H385" i="16"/>
  <c r="F385" i="16"/>
  <c r="D385" i="16"/>
  <c r="B385" i="16"/>
  <c r="T384" i="16"/>
  <c r="R384" i="16"/>
  <c r="P384" i="16"/>
  <c r="N384" i="16"/>
  <c r="L384" i="16"/>
  <c r="J384" i="16"/>
  <c r="H384" i="16"/>
  <c r="F384" i="16"/>
  <c r="D384" i="16"/>
  <c r="B384" i="16"/>
  <c r="T383" i="16"/>
  <c r="R383" i="16"/>
  <c r="P383" i="16"/>
  <c r="N383" i="16"/>
  <c r="L383" i="16"/>
  <c r="J383" i="16"/>
  <c r="H383" i="16"/>
  <c r="F383" i="16"/>
  <c r="D383" i="16"/>
  <c r="B383" i="16"/>
  <c r="T382" i="16"/>
  <c r="R382" i="16"/>
  <c r="P382" i="16"/>
  <c r="N382" i="16"/>
  <c r="L382" i="16"/>
  <c r="J382" i="16"/>
  <c r="H382" i="16"/>
  <c r="F382" i="16"/>
  <c r="D382" i="16"/>
  <c r="B382" i="16"/>
  <c r="T381" i="16"/>
  <c r="R381" i="16"/>
  <c r="P381" i="16"/>
  <c r="N381" i="16"/>
  <c r="L381" i="16"/>
  <c r="J381" i="16"/>
  <c r="H381" i="16"/>
  <c r="F381" i="16"/>
  <c r="D381" i="16"/>
  <c r="B381" i="16"/>
  <c r="T380" i="16"/>
  <c r="R380" i="16"/>
  <c r="P380" i="16"/>
  <c r="N380" i="16"/>
  <c r="L380" i="16"/>
  <c r="J380" i="16"/>
  <c r="H380" i="16"/>
  <c r="F380" i="16"/>
  <c r="D380" i="16"/>
  <c r="B380" i="16"/>
  <c r="T379" i="16"/>
  <c r="R379" i="16"/>
  <c r="P379" i="16"/>
  <c r="N379" i="16"/>
  <c r="L379" i="16"/>
  <c r="J379" i="16"/>
  <c r="H379" i="16"/>
  <c r="F379" i="16"/>
  <c r="D379" i="16"/>
  <c r="B379" i="16"/>
  <c r="T378" i="16"/>
  <c r="R378" i="16"/>
  <c r="P378" i="16"/>
  <c r="N378" i="16"/>
  <c r="L378" i="16"/>
  <c r="J378" i="16"/>
  <c r="H378" i="16"/>
  <c r="F378" i="16"/>
  <c r="D378" i="16"/>
  <c r="B378" i="16"/>
  <c r="T377" i="16"/>
  <c r="R377" i="16"/>
  <c r="P377" i="16"/>
  <c r="N377" i="16"/>
  <c r="L377" i="16"/>
  <c r="J377" i="16"/>
  <c r="H377" i="16"/>
  <c r="F377" i="16"/>
  <c r="D377" i="16"/>
  <c r="B377" i="16"/>
  <c r="T376" i="16"/>
  <c r="R376" i="16"/>
  <c r="P376" i="16"/>
  <c r="N376" i="16"/>
  <c r="L376" i="16"/>
  <c r="J376" i="16"/>
  <c r="H376" i="16"/>
  <c r="F376" i="16"/>
  <c r="D376" i="16"/>
  <c r="B376" i="16"/>
  <c r="T375" i="16"/>
  <c r="R375" i="16"/>
  <c r="P375" i="16"/>
  <c r="N375" i="16"/>
  <c r="L375" i="16"/>
  <c r="J375" i="16"/>
  <c r="H375" i="16"/>
  <c r="F375" i="16"/>
  <c r="D375" i="16"/>
  <c r="B375" i="16"/>
  <c r="T374" i="16"/>
  <c r="R374" i="16"/>
  <c r="P374" i="16"/>
  <c r="N374" i="16"/>
  <c r="L374" i="16"/>
  <c r="J374" i="16"/>
  <c r="H374" i="16"/>
  <c r="F374" i="16"/>
  <c r="D374" i="16"/>
  <c r="B374" i="16"/>
  <c r="T373" i="16"/>
  <c r="R373" i="16"/>
  <c r="P373" i="16"/>
  <c r="N373" i="16"/>
  <c r="L373" i="16"/>
  <c r="J373" i="16"/>
  <c r="H373" i="16"/>
  <c r="F373" i="16"/>
  <c r="D373" i="16"/>
  <c r="B373" i="16"/>
  <c r="T372" i="16"/>
  <c r="R372" i="16"/>
  <c r="P372" i="16"/>
  <c r="N372" i="16"/>
  <c r="L372" i="16"/>
  <c r="J372" i="16"/>
  <c r="H372" i="16"/>
  <c r="F372" i="16"/>
  <c r="D372" i="16"/>
  <c r="B372" i="16"/>
  <c r="T371" i="16"/>
  <c r="R371" i="16"/>
  <c r="P371" i="16"/>
  <c r="N371" i="16"/>
  <c r="L371" i="16"/>
  <c r="J371" i="16"/>
  <c r="H371" i="16"/>
  <c r="F371" i="16"/>
  <c r="D371" i="16"/>
  <c r="B371" i="16"/>
  <c r="T370" i="16"/>
  <c r="R370" i="16"/>
  <c r="P370" i="16"/>
  <c r="N370" i="16"/>
  <c r="L370" i="16"/>
  <c r="J370" i="16"/>
  <c r="H370" i="16"/>
  <c r="F370" i="16"/>
  <c r="D370" i="16"/>
  <c r="B370" i="16"/>
  <c r="T369" i="16"/>
  <c r="R369" i="16"/>
  <c r="P369" i="16"/>
  <c r="N369" i="16"/>
  <c r="L369" i="16"/>
  <c r="J369" i="16"/>
  <c r="H369" i="16"/>
  <c r="F369" i="16"/>
  <c r="D369" i="16"/>
  <c r="B369" i="16"/>
  <c r="T368" i="16"/>
  <c r="R368" i="16"/>
  <c r="P368" i="16"/>
  <c r="N368" i="16"/>
  <c r="L368" i="16"/>
  <c r="J368" i="16"/>
  <c r="H368" i="16"/>
  <c r="F368" i="16"/>
  <c r="D368" i="16"/>
  <c r="B368" i="16"/>
  <c r="T367" i="16"/>
  <c r="R367" i="16"/>
  <c r="P367" i="16"/>
  <c r="N367" i="16"/>
  <c r="L367" i="16"/>
  <c r="J367" i="16"/>
  <c r="H367" i="16"/>
  <c r="F367" i="16"/>
  <c r="D367" i="16"/>
  <c r="B367" i="16"/>
  <c r="T366" i="16"/>
  <c r="R366" i="16"/>
  <c r="P366" i="16"/>
  <c r="N366" i="16"/>
  <c r="L366" i="16"/>
  <c r="J366" i="16"/>
  <c r="H366" i="16"/>
  <c r="F366" i="16"/>
  <c r="D366" i="16"/>
  <c r="B366" i="16"/>
  <c r="T365" i="16"/>
  <c r="R365" i="16"/>
  <c r="P365" i="16"/>
  <c r="N365" i="16"/>
  <c r="L365" i="16"/>
  <c r="J365" i="16"/>
  <c r="H365" i="16"/>
  <c r="F365" i="16"/>
  <c r="D365" i="16"/>
  <c r="B365" i="16"/>
  <c r="T364" i="16"/>
  <c r="R364" i="16"/>
  <c r="P364" i="16"/>
  <c r="N364" i="16"/>
  <c r="L364" i="16"/>
  <c r="J364" i="16"/>
  <c r="H364" i="16"/>
  <c r="F364" i="16"/>
  <c r="D364" i="16"/>
  <c r="B364" i="16"/>
  <c r="T363" i="16"/>
  <c r="R363" i="16"/>
  <c r="P363" i="16"/>
  <c r="N363" i="16"/>
  <c r="L363" i="16"/>
  <c r="J363" i="16"/>
  <c r="H363" i="16"/>
  <c r="F363" i="16"/>
  <c r="D363" i="16"/>
  <c r="B363" i="16"/>
  <c r="T362" i="16"/>
  <c r="R362" i="16"/>
  <c r="P362" i="16"/>
  <c r="N362" i="16"/>
  <c r="L362" i="16"/>
  <c r="J362" i="16"/>
  <c r="H362" i="16"/>
  <c r="F362" i="16"/>
  <c r="D362" i="16"/>
  <c r="B362" i="16"/>
  <c r="T361" i="16"/>
  <c r="R361" i="16"/>
  <c r="P361" i="16"/>
  <c r="N361" i="16"/>
  <c r="L361" i="16"/>
  <c r="J361" i="16"/>
  <c r="H361" i="16"/>
  <c r="F361" i="16"/>
  <c r="D361" i="16"/>
  <c r="B361" i="16"/>
  <c r="T360" i="16"/>
  <c r="R360" i="16"/>
  <c r="P360" i="16"/>
  <c r="N360" i="16"/>
  <c r="L360" i="16"/>
  <c r="J360" i="16"/>
  <c r="H360" i="16"/>
  <c r="F360" i="16"/>
  <c r="D360" i="16"/>
  <c r="B360" i="16"/>
  <c r="T359" i="16"/>
  <c r="R359" i="16"/>
  <c r="P359" i="16"/>
  <c r="N359" i="16"/>
  <c r="L359" i="16"/>
  <c r="J359" i="16"/>
  <c r="H359" i="16"/>
  <c r="F359" i="16"/>
  <c r="D359" i="16"/>
  <c r="B359" i="16"/>
  <c r="T358" i="16"/>
  <c r="R358" i="16"/>
  <c r="P358" i="16"/>
  <c r="N358" i="16"/>
  <c r="L358" i="16"/>
  <c r="J358" i="16"/>
  <c r="H358" i="16"/>
  <c r="F358" i="16"/>
  <c r="D358" i="16"/>
  <c r="B358" i="16"/>
  <c r="T357" i="16"/>
  <c r="R357" i="16"/>
  <c r="P357" i="16"/>
  <c r="N357" i="16"/>
  <c r="L357" i="16"/>
  <c r="J357" i="16"/>
  <c r="H357" i="16"/>
  <c r="F357" i="16"/>
  <c r="D357" i="16"/>
  <c r="B357" i="16"/>
  <c r="T356" i="16"/>
  <c r="R356" i="16"/>
  <c r="P356" i="16"/>
  <c r="N356" i="16"/>
  <c r="L356" i="16"/>
  <c r="J356" i="16"/>
  <c r="H356" i="16"/>
  <c r="F356" i="16"/>
  <c r="D356" i="16"/>
  <c r="B356" i="16"/>
  <c r="T355" i="16"/>
  <c r="R355" i="16"/>
  <c r="P355" i="16"/>
  <c r="N355" i="16"/>
  <c r="L355" i="16"/>
  <c r="J355" i="16"/>
  <c r="H355" i="16"/>
  <c r="F355" i="16"/>
  <c r="D355" i="16"/>
  <c r="B355" i="16"/>
  <c r="T354" i="16"/>
  <c r="R354" i="16"/>
  <c r="P354" i="16"/>
  <c r="N354" i="16"/>
  <c r="L354" i="16"/>
  <c r="J354" i="16"/>
  <c r="H354" i="16"/>
  <c r="F354" i="16"/>
  <c r="D354" i="16"/>
  <c r="B354" i="16"/>
  <c r="T353" i="16"/>
  <c r="R353" i="16"/>
  <c r="P353" i="16"/>
  <c r="N353" i="16"/>
  <c r="L353" i="16"/>
  <c r="J353" i="16"/>
  <c r="H353" i="16"/>
  <c r="F353" i="16"/>
  <c r="D353" i="16"/>
  <c r="B353" i="16"/>
  <c r="T352" i="16"/>
  <c r="R352" i="16"/>
  <c r="P352" i="16"/>
  <c r="N352" i="16"/>
  <c r="L352" i="16"/>
  <c r="J352" i="16"/>
  <c r="H352" i="16"/>
  <c r="F352" i="16"/>
  <c r="D352" i="16"/>
  <c r="B352" i="16"/>
  <c r="T351" i="16"/>
  <c r="R351" i="16"/>
  <c r="P351" i="16"/>
  <c r="N351" i="16"/>
  <c r="L351" i="16"/>
  <c r="J351" i="16"/>
  <c r="H351" i="16"/>
  <c r="F351" i="16"/>
  <c r="D351" i="16"/>
  <c r="B351" i="16"/>
  <c r="T350" i="16"/>
  <c r="R350" i="16"/>
  <c r="P350" i="16"/>
  <c r="N350" i="16"/>
  <c r="L350" i="16"/>
  <c r="J350" i="16"/>
  <c r="H350" i="16"/>
  <c r="F350" i="16"/>
  <c r="D350" i="16"/>
  <c r="B350" i="16"/>
  <c r="T349" i="16"/>
  <c r="R349" i="16"/>
  <c r="P349" i="16"/>
  <c r="N349" i="16"/>
  <c r="L349" i="16"/>
  <c r="J349" i="16"/>
  <c r="H349" i="16"/>
  <c r="F349" i="16"/>
  <c r="D349" i="16"/>
  <c r="B349" i="16"/>
  <c r="T348" i="16"/>
  <c r="R348" i="16"/>
  <c r="P348" i="16"/>
  <c r="N348" i="16"/>
  <c r="L348" i="16"/>
  <c r="J348" i="16"/>
  <c r="H348" i="16"/>
  <c r="F348" i="16"/>
  <c r="D348" i="16"/>
  <c r="B348" i="16"/>
  <c r="T347" i="16"/>
  <c r="R347" i="16"/>
  <c r="P347" i="16"/>
  <c r="N347" i="16"/>
  <c r="L347" i="16"/>
  <c r="J347" i="16"/>
  <c r="H347" i="16"/>
  <c r="F347" i="16"/>
  <c r="D347" i="16"/>
  <c r="B347" i="16"/>
  <c r="T346" i="16"/>
  <c r="R346" i="16"/>
  <c r="P346" i="16"/>
  <c r="N346" i="16"/>
  <c r="L346" i="16"/>
  <c r="J346" i="16"/>
  <c r="H346" i="16"/>
  <c r="F346" i="16"/>
  <c r="D346" i="16"/>
  <c r="B346" i="16"/>
  <c r="T345" i="16"/>
  <c r="R345" i="16"/>
  <c r="P345" i="16"/>
  <c r="N345" i="16"/>
  <c r="L345" i="16"/>
  <c r="J345" i="16"/>
  <c r="H345" i="16"/>
  <c r="F345" i="16"/>
  <c r="D345" i="16"/>
  <c r="B345" i="16"/>
  <c r="T344" i="16"/>
  <c r="R344" i="16"/>
  <c r="P344" i="16"/>
  <c r="N344" i="16"/>
  <c r="L344" i="16"/>
  <c r="J344" i="16"/>
  <c r="H344" i="16"/>
  <c r="F344" i="16"/>
  <c r="D344" i="16"/>
  <c r="B344" i="16"/>
  <c r="T343" i="16"/>
  <c r="R343" i="16"/>
  <c r="P343" i="16"/>
  <c r="N343" i="16"/>
  <c r="L343" i="16"/>
  <c r="J343" i="16"/>
  <c r="H343" i="16"/>
  <c r="F343" i="16"/>
  <c r="D343" i="16"/>
  <c r="B343" i="16"/>
  <c r="T342" i="16"/>
  <c r="R342" i="16"/>
  <c r="P342" i="16"/>
  <c r="N342" i="16"/>
  <c r="L342" i="16"/>
  <c r="J342" i="16"/>
  <c r="H342" i="16"/>
  <c r="F342" i="16"/>
  <c r="D342" i="16"/>
  <c r="B342" i="16"/>
  <c r="T341" i="16"/>
  <c r="R341" i="16"/>
  <c r="P341" i="16"/>
  <c r="N341" i="16"/>
  <c r="L341" i="16"/>
  <c r="J341" i="16"/>
  <c r="H341" i="16"/>
  <c r="F341" i="16"/>
  <c r="D341" i="16"/>
  <c r="B341" i="16"/>
  <c r="T340" i="16"/>
  <c r="R340" i="16"/>
  <c r="P340" i="16"/>
  <c r="N340" i="16"/>
  <c r="L340" i="16"/>
  <c r="J340" i="16"/>
  <c r="H340" i="16"/>
  <c r="F340" i="16"/>
  <c r="D340" i="16"/>
  <c r="B340" i="16"/>
  <c r="T339" i="16"/>
  <c r="R339" i="16"/>
  <c r="P339" i="16"/>
  <c r="N339" i="16"/>
  <c r="L339" i="16"/>
  <c r="J339" i="16"/>
  <c r="H339" i="16"/>
  <c r="F339" i="16"/>
  <c r="D339" i="16"/>
  <c r="B339" i="16"/>
  <c r="T338" i="16"/>
  <c r="R338" i="16"/>
  <c r="P338" i="16"/>
  <c r="N338" i="16"/>
  <c r="L338" i="16"/>
  <c r="J338" i="16"/>
  <c r="H338" i="16"/>
  <c r="F338" i="16"/>
  <c r="D338" i="16"/>
  <c r="B338" i="16"/>
  <c r="T337" i="16"/>
  <c r="R337" i="16"/>
  <c r="P337" i="16"/>
  <c r="N337" i="16"/>
  <c r="L337" i="16"/>
  <c r="J337" i="16"/>
  <c r="H337" i="16"/>
  <c r="F337" i="16"/>
  <c r="D337" i="16"/>
  <c r="B337" i="16"/>
  <c r="T336" i="16"/>
  <c r="R336" i="16"/>
  <c r="P336" i="16"/>
  <c r="N336" i="16"/>
  <c r="L336" i="16"/>
  <c r="J336" i="16"/>
  <c r="H336" i="16"/>
  <c r="F336" i="16"/>
  <c r="D336" i="16"/>
  <c r="B336" i="16"/>
  <c r="T335" i="16"/>
  <c r="R335" i="16"/>
  <c r="P335" i="16"/>
  <c r="N335" i="16"/>
  <c r="L335" i="16"/>
  <c r="J335" i="16"/>
  <c r="H335" i="16"/>
  <c r="F335" i="16"/>
  <c r="D335" i="16"/>
  <c r="B335" i="16"/>
  <c r="T334" i="16"/>
  <c r="R334" i="16"/>
  <c r="P334" i="16"/>
  <c r="N334" i="16"/>
  <c r="L334" i="16"/>
  <c r="J334" i="16"/>
  <c r="H334" i="16"/>
  <c r="F334" i="16"/>
  <c r="D334" i="16"/>
  <c r="B334" i="16"/>
  <c r="T333" i="16"/>
  <c r="R333" i="16"/>
  <c r="P333" i="16"/>
  <c r="N333" i="16"/>
  <c r="L333" i="16"/>
  <c r="J333" i="16"/>
  <c r="H333" i="16"/>
  <c r="F333" i="16"/>
  <c r="D333" i="16"/>
  <c r="B333" i="16"/>
  <c r="T332" i="16"/>
  <c r="R332" i="16"/>
  <c r="P332" i="16"/>
  <c r="N332" i="16"/>
  <c r="L332" i="16"/>
  <c r="J332" i="16"/>
  <c r="H332" i="16"/>
  <c r="F332" i="16"/>
  <c r="D332" i="16"/>
  <c r="B332" i="16"/>
  <c r="T331" i="16"/>
  <c r="R331" i="16"/>
  <c r="P331" i="16"/>
  <c r="N331" i="16"/>
  <c r="L331" i="16"/>
  <c r="J331" i="16"/>
  <c r="H331" i="16"/>
  <c r="F331" i="16"/>
  <c r="D331" i="16"/>
  <c r="B331" i="16"/>
  <c r="T330" i="16"/>
  <c r="R330" i="16"/>
  <c r="P330" i="16"/>
  <c r="N330" i="16"/>
  <c r="L330" i="16"/>
  <c r="J330" i="16"/>
  <c r="H330" i="16"/>
  <c r="F330" i="16"/>
  <c r="D330" i="16"/>
  <c r="B330" i="16"/>
  <c r="T329" i="16"/>
  <c r="R329" i="16"/>
  <c r="P329" i="16"/>
  <c r="N329" i="16"/>
  <c r="L329" i="16"/>
  <c r="J329" i="16"/>
  <c r="H329" i="16"/>
  <c r="F329" i="16"/>
  <c r="D329" i="16"/>
  <c r="B329" i="16"/>
  <c r="T328" i="16"/>
  <c r="R328" i="16"/>
  <c r="P328" i="16"/>
  <c r="N328" i="16"/>
  <c r="L328" i="16"/>
  <c r="J328" i="16"/>
  <c r="H328" i="16"/>
  <c r="F328" i="16"/>
  <c r="D328" i="16"/>
  <c r="B328" i="16"/>
  <c r="T327" i="16"/>
  <c r="R327" i="16"/>
  <c r="P327" i="16"/>
  <c r="N327" i="16"/>
  <c r="L327" i="16"/>
  <c r="J327" i="16"/>
  <c r="H327" i="16"/>
  <c r="F327" i="16"/>
  <c r="D327" i="16"/>
  <c r="B327" i="16"/>
  <c r="T326" i="16"/>
  <c r="R326" i="16"/>
  <c r="P326" i="16"/>
  <c r="N326" i="16"/>
  <c r="L326" i="16"/>
  <c r="J326" i="16"/>
  <c r="H326" i="16"/>
  <c r="F326" i="16"/>
  <c r="D326" i="16"/>
  <c r="B326" i="16"/>
  <c r="T325" i="16"/>
  <c r="R325" i="16"/>
  <c r="P325" i="16"/>
  <c r="N325" i="16"/>
  <c r="L325" i="16"/>
  <c r="J325" i="16"/>
  <c r="H325" i="16"/>
  <c r="F325" i="16"/>
  <c r="D325" i="16"/>
  <c r="B325" i="16"/>
  <c r="T324" i="16"/>
  <c r="R324" i="16"/>
  <c r="P324" i="16"/>
  <c r="N324" i="16"/>
  <c r="L324" i="16"/>
  <c r="J324" i="16"/>
  <c r="H324" i="16"/>
  <c r="F324" i="16"/>
  <c r="D324" i="16"/>
  <c r="B324" i="16"/>
  <c r="T323" i="16"/>
  <c r="R323" i="16"/>
  <c r="P323" i="16"/>
  <c r="N323" i="16"/>
  <c r="L323" i="16"/>
  <c r="J323" i="16"/>
  <c r="H323" i="16"/>
  <c r="F323" i="16"/>
  <c r="D323" i="16"/>
  <c r="B323" i="16"/>
  <c r="T322" i="16"/>
  <c r="R322" i="16"/>
  <c r="P322" i="16"/>
  <c r="N322" i="16"/>
  <c r="L322" i="16"/>
  <c r="J322" i="16"/>
  <c r="H322" i="16"/>
  <c r="F322" i="16"/>
  <c r="D322" i="16"/>
  <c r="B322" i="16"/>
  <c r="T321" i="16"/>
  <c r="R321" i="16"/>
  <c r="P321" i="16"/>
  <c r="N321" i="16"/>
  <c r="L321" i="16"/>
  <c r="J321" i="16"/>
  <c r="H321" i="16"/>
  <c r="F321" i="16"/>
  <c r="D321" i="16"/>
  <c r="B321" i="16"/>
  <c r="T320" i="16"/>
  <c r="R320" i="16"/>
  <c r="P320" i="16"/>
  <c r="N320" i="16"/>
  <c r="L320" i="16"/>
  <c r="J320" i="16"/>
  <c r="H320" i="16"/>
  <c r="F320" i="16"/>
  <c r="D320" i="16"/>
  <c r="B320" i="16"/>
  <c r="T319" i="16"/>
  <c r="R319" i="16"/>
  <c r="P319" i="16"/>
  <c r="N319" i="16"/>
  <c r="L319" i="16"/>
  <c r="J319" i="16"/>
  <c r="H319" i="16"/>
  <c r="F319" i="16"/>
  <c r="D319" i="16"/>
  <c r="B319" i="16"/>
  <c r="T318" i="16"/>
  <c r="R318" i="16"/>
  <c r="P318" i="16"/>
  <c r="N318" i="16"/>
  <c r="L318" i="16"/>
  <c r="J318" i="16"/>
  <c r="H318" i="16"/>
  <c r="F318" i="16"/>
  <c r="D318" i="16"/>
  <c r="B318" i="16"/>
  <c r="T317" i="16"/>
  <c r="R317" i="16"/>
  <c r="P317" i="16"/>
  <c r="N317" i="16"/>
  <c r="L317" i="16"/>
  <c r="J317" i="16"/>
  <c r="H317" i="16"/>
  <c r="F317" i="16"/>
  <c r="D317" i="16"/>
  <c r="B317" i="16"/>
  <c r="T316" i="16"/>
  <c r="R316" i="16"/>
  <c r="P316" i="16"/>
  <c r="N316" i="16"/>
  <c r="L316" i="16"/>
  <c r="J316" i="16"/>
  <c r="H316" i="16"/>
  <c r="F316" i="16"/>
  <c r="D316" i="16"/>
  <c r="B316" i="16"/>
  <c r="T315" i="16"/>
  <c r="R315" i="16"/>
  <c r="P315" i="16"/>
  <c r="N315" i="16"/>
  <c r="L315" i="16"/>
  <c r="J315" i="16"/>
  <c r="H315" i="16"/>
  <c r="F315" i="16"/>
  <c r="D315" i="16"/>
  <c r="B315" i="16"/>
  <c r="T314" i="16"/>
  <c r="R314" i="16"/>
  <c r="P314" i="16"/>
  <c r="N314" i="16"/>
  <c r="L314" i="16"/>
  <c r="J314" i="16"/>
  <c r="H314" i="16"/>
  <c r="F314" i="16"/>
  <c r="D314" i="16"/>
  <c r="B314" i="16"/>
  <c r="T313" i="16"/>
  <c r="R313" i="16"/>
  <c r="P313" i="16"/>
  <c r="N313" i="16"/>
  <c r="L313" i="16"/>
  <c r="J313" i="16"/>
  <c r="H313" i="16"/>
  <c r="F313" i="16"/>
  <c r="D313" i="16"/>
  <c r="B313" i="16"/>
  <c r="T312" i="16"/>
  <c r="R312" i="16"/>
  <c r="P312" i="16"/>
  <c r="N312" i="16"/>
  <c r="L312" i="16"/>
  <c r="J312" i="16"/>
  <c r="H312" i="16"/>
  <c r="F312" i="16"/>
  <c r="D312" i="16"/>
  <c r="B312" i="16"/>
  <c r="T311" i="16"/>
  <c r="R311" i="16"/>
  <c r="P311" i="16"/>
  <c r="N311" i="16"/>
  <c r="L311" i="16"/>
  <c r="J311" i="16"/>
  <c r="H311" i="16"/>
  <c r="F311" i="16"/>
  <c r="D311" i="16"/>
  <c r="B311" i="16"/>
  <c r="T310" i="16"/>
  <c r="R310" i="16"/>
  <c r="P310" i="16"/>
  <c r="N310" i="16"/>
  <c r="L310" i="16"/>
  <c r="J310" i="16"/>
  <c r="H310" i="16"/>
  <c r="F310" i="16"/>
  <c r="D310" i="16"/>
  <c r="B310" i="16"/>
  <c r="T309" i="16"/>
  <c r="R309" i="16"/>
  <c r="P309" i="16"/>
  <c r="N309" i="16"/>
  <c r="L309" i="16"/>
  <c r="J309" i="16"/>
  <c r="H309" i="16"/>
  <c r="F309" i="16"/>
  <c r="D309" i="16"/>
  <c r="B309" i="16"/>
  <c r="T308" i="16"/>
  <c r="R308" i="16"/>
  <c r="P308" i="16"/>
  <c r="N308" i="16"/>
  <c r="L308" i="16"/>
  <c r="J308" i="16"/>
  <c r="H308" i="16"/>
  <c r="F308" i="16"/>
  <c r="D308" i="16"/>
  <c r="B308" i="16"/>
  <c r="T307" i="16"/>
  <c r="R307" i="16"/>
  <c r="P307" i="16"/>
  <c r="N307" i="16"/>
  <c r="L307" i="16"/>
  <c r="J307" i="16"/>
  <c r="H307" i="16"/>
  <c r="F307" i="16"/>
  <c r="D307" i="16"/>
  <c r="B307" i="16"/>
  <c r="T306" i="16"/>
  <c r="R306" i="16"/>
  <c r="P306" i="16"/>
  <c r="N306" i="16"/>
  <c r="L306" i="16"/>
  <c r="J306" i="16"/>
  <c r="H306" i="16"/>
  <c r="F306" i="16"/>
  <c r="D306" i="16"/>
  <c r="B306" i="16"/>
  <c r="T305" i="16"/>
  <c r="R305" i="16"/>
  <c r="P305" i="16"/>
  <c r="N305" i="16"/>
  <c r="L305" i="16"/>
  <c r="J305" i="16"/>
  <c r="H305" i="16"/>
  <c r="F305" i="16"/>
  <c r="D305" i="16"/>
  <c r="B305" i="16"/>
  <c r="T304" i="16"/>
  <c r="R304" i="16"/>
  <c r="P304" i="16"/>
  <c r="N304" i="16"/>
  <c r="L304" i="16"/>
  <c r="J304" i="16"/>
  <c r="H304" i="16"/>
  <c r="F304" i="16"/>
  <c r="D304" i="16"/>
  <c r="B304" i="16"/>
  <c r="T303" i="16"/>
  <c r="R303" i="16"/>
  <c r="P303" i="16"/>
  <c r="N303" i="16"/>
  <c r="L303" i="16"/>
  <c r="J303" i="16"/>
  <c r="H303" i="16"/>
  <c r="F303" i="16"/>
  <c r="D303" i="16"/>
  <c r="B303" i="16"/>
  <c r="T302" i="16"/>
  <c r="R302" i="16"/>
  <c r="P302" i="16"/>
  <c r="N302" i="16"/>
  <c r="L302" i="16"/>
  <c r="J302" i="16"/>
  <c r="H302" i="16"/>
  <c r="F302" i="16"/>
  <c r="D302" i="16"/>
  <c r="B302" i="16"/>
  <c r="T301" i="16"/>
  <c r="R301" i="16"/>
  <c r="P301" i="16"/>
  <c r="N301" i="16"/>
  <c r="L301" i="16"/>
  <c r="J301" i="16"/>
  <c r="H301" i="16"/>
  <c r="F301" i="16"/>
  <c r="D301" i="16"/>
  <c r="B301" i="16"/>
  <c r="T300" i="16"/>
  <c r="R300" i="16"/>
  <c r="P300" i="16"/>
  <c r="N300" i="16"/>
  <c r="L300" i="16"/>
  <c r="J300" i="16"/>
  <c r="H300" i="16"/>
  <c r="F300" i="16"/>
  <c r="D300" i="16"/>
  <c r="B300" i="16"/>
  <c r="T299" i="16"/>
  <c r="R299" i="16"/>
  <c r="P299" i="16"/>
  <c r="N299" i="16"/>
  <c r="L299" i="16"/>
  <c r="J299" i="16"/>
  <c r="H299" i="16"/>
  <c r="F299" i="16"/>
  <c r="D299" i="16"/>
  <c r="B299" i="16"/>
  <c r="T298" i="16"/>
  <c r="R298" i="16"/>
  <c r="P298" i="16"/>
  <c r="N298" i="16"/>
  <c r="L298" i="16"/>
  <c r="J298" i="16"/>
  <c r="H298" i="16"/>
  <c r="F298" i="16"/>
  <c r="D298" i="16"/>
  <c r="B298" i="16"/>
  <c r="T297" i="16"/>
  <c r="R297" i="16"/>
  <c r="P297" i="16"/>
  <c r="N297" i="16"/>
  <c r="L297" i="16"/>
  <c r="J297" i="16"/>
  <c r="H297" i="16"/>
  <c r="F297" i="16"/>
  <c r="D297" i="16"/>
  <c r="B297" i="16"/>
  <c r="T296" i="16"/>
  <c r="R296" i="16"/>
  <c r="P296" i="16"/>
  <c r="N296" i="16"/>
  <c r="L296" i="16"/>
  <c r="J296" i="16"/>
  <c r="H296" i="16"/>
  <c r="F296" i="16"/>
  <c r="D296" i="16"/>
  <c r="B296" i="16"/>
  <c r="T295" i="16"/>
  <c r="R295" i="16"/>
  <c r="P295" i="16"/>
  <c r="N295" i="16"/>
  <c r="L295" i="16"/>
  <c r="J295" i="16"/>
  <c r="H295" i="16"/>
  <c r="F295" i="16"/>
  <c r="D295" i="16"/>
  <c r="B295" i="16"/>
  <c r="T294" i="16"/>
  <c r="R294" i="16"/>
  <c r="P294" i="16"/>
  <c r="N294" i="16"/>
  <c r="L294" i="16"/>
  <c r="J294" i="16"/>
  <c r="H294" i="16"/>
  <c r="F294" i="16"/>
  <c r="D294" i="16"/>
  <c r="B294" i="16"/>
  <c r="T293" i="16"/>
  <c r="R293" i="16"/>
  <c r="P293" i="16"/>
  <c r="N293" i="16"/>
  <c r="L293" i="16"/>
  <c r="J293" i="16"/>
  <c r="H293" i="16"/>
  <c r="F293" i="16"/>
  <c r="D293" i="16"/>
  <c r="B293" i="16"/>
  <c r="T292" i="16"/>
  <c r="R292" i="16"/>
  <c r="P292" i="16"/>
  <c r="N292" i="16"/>
  <c r="L292" i="16"/>
  <c r="J292" i="16"/>
  <c r="H292" i="16"/>
  <c r="F292" i="16"/>
  <c r="D292" i="16"/>
  <c r="B292" i="16"/>
  <c r="T291" i="16"/>
  <c r="R291" i="16"/>
  <c r="P291" i="16"/>
  <c r="N291" i="16"/>
  <c r="L291" i="16"/>
  <c r="J291" i="16"/>
  <c r="H291" i="16"/>
  <c r="F291" i="16"/>
  <c r="D291" i="16"/>
  <c r="B291" i="16"/>
  <c r="T290" i="16"/>
  <c r="R290" i="16"/>
  <c r="P290" i="16"/>
  <c r="N290" i="16"/>
  <c r="L290" i="16"/>
  <c r="J290" i="16"/>
  <c r="H290" i="16"/>
  <c r="F290" i="16"/>
  <c r="D290" i="16"/>
  <c r="B290" i="16"/>
  <c r="T289" i="16"/>
  <c r="R289" i="16"/>
  <c r="P289" i="16"/>
  <c r="N289" i="16"/>
  <c r="L289" i="16"/>
  <c r="J289" i="16"/>
  <c r="H289" i="16"/>
  <c r="F289" i="16"/>
  <c r="D289" i="16"/>
  <c r="B289" i="16"/>
  <c r="T288" i="16"/>
  <c r="R288" i="16"/>
  <c r="P288" i="16"/>
  <c r="N288" i="16"/>
  <c r="L288" i="16"/>
  <c r="J288" i="16"/>
  <c r="H288" i="16"/>
  <c r="F288" i="16"/>
  <c r="D288" i="16"/>
  <c r="B288" i="16"/>
  <c r="T287" i="16"/>
  <c r="R287" i="16"/>
  <c r="P287" i="16"/>
  <c r="N287" i="16"/>
  <c r="L287" i="16"/>
  <c r="J287" i="16"/>
  <c r="H287" i="16"/>
  <c r="F287" i="16"/>
  <c r="D287" i="16"/>
  <c r="B287" i="16"/>
  <c r="T286" i="16"/>
  <c r="R286" i="16"/>
  <c r="P286" i="16"/>
  <c r="N286" i="16"/>
  <c r="L286" i="16"/>
  <c r="J286" i="16"/>
  <c r="H286" i="16"/>
  <c r="F286" i="16"/>
  <c r="D286" i="16"/>
  <c r="B286" i="16"/>
  <c r="T285" i="16"/>
  <c r="R285" i="16"/>
  <c r="P285" i="16"/>
  <c r="N285" i="16"/>
  <c r="L285" i="16"/>
  <c r="J285" i="16"/>
  <c r="H285" i="16"/>
  <c r="F285" i="16"/>
  <c r="D285" i="16"/>
  <c r="B285" i="16"/>
  <c r="T284" i="16"/>
  <c r="R284" i="16"/>
  <c r="P284" i="16"/>
  <c r="N284" i="16"/>
  <c r="L284" i="16"/>
  <c r="J284" i="16"/>
  <c r="H284" i="16"/>
  <c r="F284" i="16"/>
  <c r="D284" i="16"/>
  <c r="B284" i="16"/>
  <c r="T283" i="16"/>
  <c r="R283" i="16"/>
  <c r="P283" i="16"/>
  <c r="N283" i="16"/>
  <c r="L283" i="16"/>
  <c r="J283" i="16"/>
  <c r="H283" i="16"/>
  <c r="F283" i="16"/>
  <c r="D283" i="16"/>
  <c r="B283" i="16"/>
  <c r="T282" i="16"/>
  <c r="R282" i="16"/>
  <c r="P282" i="16"/>
  <c r="N282" i="16"/>
  <c r="L282" i="16"/>
  <c r="J282" i="16"/>
  <c r="H282" i="16"/>
  <c r="F282" i="16"/>
  <c r="D282" i="16"/>
  <c r="B282" i="16"/>
  <c r="T281" i="16"/>
  <c r="R281" i="16"/>
  <c r="P281" i="16"/>
  <c r="N281" i="16"/>
  <c r="L281" i="16"/>
  <c r="J281" i="16"/>
  <c r="H281" i="16"/>
  <c r="F281" i="16"/>
  <c r="D281" i="16"/>
  <c r="B281" i="16"/>
  <c r="T280" i="16"/>
  <c r="R280" i="16"/>
  <c r="P280" i="16"/>
  <c r="N280" i="16"/>
  <c r="L280" i="16"/>
  <c r="J280" i="16"/>
  <c r="H280" i="16"/>
  <c r="F280" i="16"/>
  <c r="D280" i="16"/>
  <c r="B280" i="16"/>
  <c r="T279" i="16"/>
  <c r="R279" i="16"/>
  <c r="P279" i="16"/>
  <c r="N279" i="16"/>
  <c r="L279" i="16"/>
  <c r="J279" i="16"/>
  <c r="H279" i="16"/>
  <c r="F279" i="16"/>
  <c r="D279" i="16"/>
  <c r="B279" i="16"/>
  <c r="T278" i="16"/>
  <c r="R278" i="16"/>
  <c r="P278" i="16"/>
  <c r="N278" i="16"/>
  <c r="L278" i="16"/>
  <c r="J278" i="16"/>
  <c r="H278" i="16"/>
  <c r="F278" i="16"/>
  <c r="D278" i="16"/>
  <c r="B278" i="16"/>
  <c r="T277" i="16"/>
  <c r="R277" i="16"/>
  <c r="P277" i="16"/>
  <c r="N277" i="16"/>
  <c r="L277" i="16"/>
  <c r="J277" i="16"/>
  <c r="H277" i="16"/>
  <c r="F277" i="16"/>
  <c r="D277" i="16"/>
  <c r="B277" i="16"/>
  <c r="T276" i="16"/>
  <c r="R276" i="16"/>
  <c r="P276" i="16"/>
  <c r="N276" i="16"/>
  <c r="L276" i="16"/>
  <c r="J276" i="16"/>
  <c r="H276" i="16"/>
  <c r="F276" i="16"/>
  <c r="D276" i="16"/>
  <c r="B276" i="16"/>
  <c r="T275" i="16"/>
  <c r="R275" i="16"/>
  <c r="P275" i="16"/>
  <c r="N275" i="16"/>
  <c r="L275" i="16"/>
  <c r="J275" i="16"/>
  <c r="H275" i="16"/>
  <c r="F275" i="16"/>
  <c r="D275" i="16"/>
  <c r="B275" i="16"/>
  <c r="T274" i="16"/>
  <c r="R274" i="16"/>
  <c r="P274" i="16"/>
  <c r="N274" i="16"/>
  <c r="L274" i="16"/>
  <c r="J274" i="16"/>
  <c r="H274" i="16"/>
  <c r="F274" i="16"/>
  <c r="D274" i="16"/>
  <c r="B274" i="16"/>
  <c r="T273" i="16"/>
  <c r="R273" i="16"/>
  <c r="P273" i="16"/>
  <c r="N273" i="16"/>
  <c r="L273" i="16"/>
  <c r="J273" i="16"/>
  <c r="H273" i="16"/>
  <c r="F273" i="16"/>
  <c r="D273" i="16"/>
  <c r="B273" i="16"/>
  <c r="T272" i="16"/>
  <c r="R272" i="16"/>
  <c r="P272" i="16"/>
  <c r="N272" i="16"/>
  <c r="L272" i="16"/>
  <c r="J272" i="16"/>
  <c r="H272" i="16"/>
  <c r="F272" i="16"/>
  <c r="D272" i="16"/>
  <c r="B272" i="16"/>
  <c r="T271" i="16"/>
  <c r="R271" i="16"/>
  <c r="P271" i="16"/>
  <c r="N271" i="16"/>
  <c r="L271" i="16"/>
  <c r="J271" i="16"/>
  <c r="H271" i="16"/>
  <c r="F271" i="16"/>
  <c r="D271" i="16"/>
  <c r="B271" i="16"/>
  <c r="T270" i="16"/>
  <c r="R270" i="16"/>
  <c r="P270" i="16"/>
  <c r="N270" i="16"/>
  <c r="L270" i="16"/>
  <c r="J270" i="16"/>
  <c r="H270" i="16"/>
  <c r="F270" i="16"/>
  <c r="D270" i="16"/>
  <c r="B270" i="16"/>
  <c r="T269" i="16"/>
  <c r="R269" i="16"/>
  <c r="P269" i="16"/>
  <c r="N269" i="16"/>
  <c r="L269" i="16"/>
  <c r="J269" i="16"/>
  <c r="H269" i="16"/>
  <c r="F269" i="16"/>
  <c r="D269" i="16"/>
  <c r="B269" i="16"/>
  <c r="T268" i="16"/>
  <c r="R268" i="16"/>
  <c r="P268" i="16"/>
  <c r="N268" i="16"/>
  <c r="L268" i="16"/>
  <c r="J268" i="16"/>
  <c r="H268" i="16"/>
  <c r="F268" i="16"/>
  <c r="D268" i="16"/>
  <c r="B268" i="16"/>
  <c r="T267" i="16"/>
  <c r="R267" i="16"/>
  <c r="P267" i="16"/>
  <c r="N267" i="16"/>
  <c r="L267" i="16"/>
  <c r="J267" i="16"/>
  <c r="H267" i="16"/>
  <c r="F267" i="16"/>
  <c r="D267" i="16"/>
  <c r="B267" i="16"/>
  <c r="T266" i="16"/>
  <c r="R266" i="16"/>
  <c r="P266" i="16"/>
  <c r="N266" i="16"/>
  <c r="L266" i="16"/>
  <c r="J266" i="16"/>
  <c r="H266" i="16"/>
  <c r="F266" i="16"/>
  <c r="D266" i="16"/>
  <c r="B266" i="16"/>
  <c r="T265" i="16"/>
  <c r="R265" i="16"/>
  <c r="P265" i="16"/>
  <c r="N265" i="16"/>
  <c r="L265" i="16"/>
  <c r="J265" i="16"/>
  <c r="H265" i="16"/>
  <c r="F265" i="16"/>
  <c r="D265" i="16"/>
  <c r="B265" i="16"/>
  <c r="T264" i="16"/>
  <c r="R264" i="16"/>
  <c r="P264" i="16"/>
  <c r="N264" i="16"/>
  <c r="L264" i="16"/>
  <c r="J264" i="16"/>
  <c r="H264" i="16"/>
  <c r="F264" i="16"/>
  <c r="D264" i="16"/>
  <c r="B264" i="16"/>
  <c r="T263" i="16"/>
  <c r="R263" i="16"/>
  <c r="P263" i="16"/>
  <c r="N263" i="16"/>
  <c r="L263" i="16"/>
  <c r="J263" i="16"/>
  <c r="H263" i="16"/>
  <c r="F263" i="16"/>
  <c r="D263" i="16"/>
  <c r="B263" i="16"/>
  <c r="T262" i="16"/>
  <c r="R262" i="16"/>
  <c r="P262" i="16"/>
  <c r="N262" i="16"/>
  <c r="L262" i="16"/>
  <c r="J262" i="16"/>
  <c r="H262" i="16"/>
  <c r="F262" i="16"/>
  <c r="D262" i="16"/>
  <c r="B262" i="16"/>
  <c r="T261" i="16"/>
  <c r="R261" i="16"/>
  <c r="P261" i="16"/>
  <c r="N261" i="16"/>
  <c r="L261" i="16"/>
  <c r="J261" i="16"/>
  <c r="H261" i="16"/>
  <c r="F261" i="16"/>
  <c r="D261" i="16"/>
  <c r="B261" i="16"/>
  <c r="T260" i="16"/>
  <c r="R260" i="16"/>
  <c r="P260" i="16"/>
  <c r="N260" i="16"/>
  <c r="L260" i="16"/>
  <c r="J260" i="16"/>
  <c r="H260" i="16"/>
  <c r="F260" i="16"/>
  <c r="D260" i="16"/>
  <c r="B260" i="16"/>
  <c r="T259" i="16"/>
  <c r="R259" i="16"/>
  <c r="P259" i="16"/>
  <c r="N259" i="16"/>
  <c r="L259" i="16"/>
  <c r="J259" i="16"/>
  <c r="H259" i="16"/>
  <c r="F259" i="16"/>
  <c r="D259" i="16"/>
  <c r="B259" i="16"/>
  <c r="T258" i="16"/>
  <c r="R258" i="16"/>
  <c r="P258" i="16"/>
  <c r="N258" i="16"/>
  <c r="L258" i="16"/>
  <c r="J258" i="16"/>
  <c r="H258" i="16"/>
  <c r="F258" i="16"/>
  <c r="D258" i="16"/>
  <c r="B258" i="16"/>
  <c r="T257" i="16"/>
  <c r="R257" i="16"/>
  <c r="P257" i="16"/>
  <c r="N257" i="16"/>
  <c r="L257" i="16"/>
  <c r="J257" i="16"/>
  <c r="H257" i="16"/>
  <c r="F257" i="16"/>
  <c r="D257" i="16"/>
  <c r="B257" i="16"/>
  <c r="T256" i="16"/>
  <c r="R256" i="16"/>
  <c r="P256" i="16"/>
  <c r="N256" i="16"/>
  <c r="L256" i="16"/>
  <c r="J256" i="16"/>
  <c r="H256" i="16"/>
  <c r="F256" i="16"/>
  <c r="D256" i="16"/>
  <c r="B256" i="16"/>
  <c r="T255" i="16"/>
  <c r="R255" i="16"/>
  <c r="P255" i="16"/>
  <c r="N255" i="16"/>
  <c r="L255" i="16"/>
  <c r="J255" i="16"/>
  <c r="H255" i="16"/>
  <c r="F255" i="16"/>
  <c r="D255" i="16"/>
  <c r="B255" i="16"/>
  <c r="T254" i="16"/>
  <c r="R254" i="16"/>
  <c r="P254" i="16"/>
  <c r="N254" i="16"/>
  <c r="L254" i="16"/>
  <c r="J254" i="16"/>
  <c r="H254" i="16"/>
  <c r="F254" i="16"/>
  <c r="D254" i="16"/>
  <c r="B254" i="16"/>
  <c r="T253" i="16"/>
  <c r="R253" i="16"/>
  <c r="P253" i="16"/>
  <c r="N253" i="16"/>
  <c r="L253" i="16"/>
  <c r="J253" i="16"/>
  <c r="H253" i="16"/>
  <c r="F253" i="16"/>
  <c r="D253" i="16"/>
  <c r="B253" i="16"/>
  <c r="T252" i="16"/>
  <c r="R252" i="16"/>
  <c r="P252" i="16"/>
  <c r="N252" i="16"/>
  <c r="L252" i="16"/>
  <c r="J252" i="16"/>
  <c r="H252" i="16"/>
  <c r="F252" i="16"/>
  <c r="D252" i="16"/>
  <c r="B252" i="16"/>
  <c r="T251" i="16"/>
  <c r="R251" i="16"/>
  <c r="P251" i="16"/>
  <c r="N251" i="16"/>
  <c r="L251" i="16"/>
  <c r="J251" i="16"/>
  <c r="H251" i="16"/>
  <c r="F251" i="16"/>
  <c r="D251" i="16"/>
  <c r="B251" i="16"/>
  <c r="T250" i="16"/>
  <c r="R250" i="16"/>
  <c r="P250" i="16"/>
  <c r="N250" i="16"/>
  <c r="L250" i="16"/>
  <c r="J250" i="16"/>
  <c r="H250" i="16"/>
  <c r="F250" i="16"/>
  <c r="D250" i="16"/>
  <c r="B250" i="16"/>
  <c r="T249" i="16"/>
  <c r="R249" i="16"/>
  <c r="P249" i="16"/>
  <c r="N249" i="16"/>
  <c r="L249" i="16"/>
  <c r="J249" i="16"/>
  <c r="H249" i="16"/>
  <c r="F249" i="16"/>
  <c r="D249" i="16"/>
  <c r="B249" i="16"/>
  <c r="T248" i="16"/>
  <c r="R248" i="16"/>
  <c r="P248" i="16"/>
  <c r="N248" i="16"/>
  <c r="L248" i="16"/>
  <c r="J248" i="16"/>
  <c r="H248" i="16"/>
  <c r="F248" i="16"/>
  <c r="D248" i="16"/>
  <c r="B248" i="16"/>
  <c r="T247" i="16"/>
  <c r="R247" i="16"/>
  <c r="P247" i="16"/>
  <c r="N247" i="16"/>
  <c r="L247" i="16"/>
  <c r="J247" i="16"/>
  <c r="H247" i="16"/>
  <c r="F247" i="16"/>
  <c r="D247" i="16"/>
  <c r="B247" i="16"/>
  <c r="T246" i="16"/>
  <c r="R246" i="16"/>
  <c r="P246" i="16"/>
  <c r="N246" i="16"/>
  <c r="L246" i="16"/>
  <c r="J246" i="16"/>
  <c r="H246" i="16"/>
  <c r="F246" i="16"/>
  <c r="D246" i="16"/>
  <c r="B246" i="16"/>
  <c r="T245" i="16"/>
  <c r="R245" i="16"/>
  <c r="P245" i="16"/>
  <c r="N245" i="16"/>
  <c r="L245" i="16"/>
  <c r="J245" i="16"/>
  <c r="H245" i="16"/>
  <c r="F245" i="16"/>
  <c r="D245" i="16"/>
  <c r="B245" i="16"/>
  <c r="T244" i="16"/>
  <c r="R244" i="16"/>
  <c r="P244" i="16"/>
  <c r="N244" i="16"/>
  <c r="L244" i="16"/>
  <c r="J244" i="16"/>
  <c r="H244" i="16"/>
  <c r="F244" i="16"/>
  <c r="D244" i="16"/>
  <c r="B244" i="16"/>
  <c r="T243" i="16"/>
  <c r="R243" i="16"/>
  <c r="P243" i="16"/>
  <c r="N243" i="16"/>
  <c r="L243" i="16"/>
  <c r="J243" i="16"/>
  <c r="H243" i="16"/>
  <c r="F243" i="16"/>
  <c r="D243" i="16"/>
  <c r="B243" i="16"/>
  <c r="T242" i="16"/>
  <c r="R242" i="16"/>
  <c r="P242" i="16"/>
  <c r="N242" i="16"/>
  <c r="L242" i="16"/>
  <c r="J242" i="16"/>
  <c r="H242" i="16"/>
  <c r="F242" i="16"/>
  <c r="D242" i="16"/>
  <c r="B242" i="16"/>
  <c r="T241" i="16"/>
  <c r="R241" i="16"/>
  <c r="P241" i="16"/>
  <c r="N241" i="16"/>
  <c r="L241" i="16"/>
  <c r="J241" i="16"/>
  <c r="H241" i="16"/>
  <c r="F241" i="16"/>
  <c r="D241" i="16"/>
  <c r="B241" i="16"/>
  <c r="T240" i="16"/>
  <c r="R240" i="16"/>
  <c r="P240" i="16"/>
  <c r="N240" i="16"/>
  <c r="L240" i="16"/>
  <c r="J240" i="16"/>
  <c r="H240" i="16"/>
  <c r="F240" i="16"/>
  <c r="D240" i="16"/>
  <c r="B240" i="16"/>
  <c r="T239" i="16"/>
  <c r="R239" i="16"/>
  <c r="P239" i="16"/>
  <c r="N239" i="16"/>
  <c r="L239" i="16"/>
  <c r="J239" i="16"/>
  <c r="H239" i="16"/>
  <c r="F239" i="16"/>
  <c r="D239" i="16"/>
  <c r="B239" i="16"/>
  <c r="T238" i="16"/>
  <c r="R238" i="16"/>
  <c r="P238" i="16"/>
  <c r="N238" i="16"/>
  <c r="L238" i="16"/>
  <c r="J238" i="16"/>
  <c r="H238" i="16"/>
  <c r="F238" i="16"/>
  <c r="D238" i="16"/>
  <c r="B238" i="16"/>
  <c r="T237" i="16"/>
  <c r="R237" i="16"/>
  <c r="P237" i="16"/>
  <c r="N237" i="16"/>
  <c r="L237" i="16"/>
  <c r="J237" i="16"/>
  <c r="H237" i="16"/>
  <c r="F237" i="16"/>
  <c r="D237" i="16"/>
  <c r="B237" i="16"/>
  <c r="T236" i="16"/>
  <c r="R236" i="16"/>
  <c r="P236" i="16"/>
  <c r="N236" i="16"/>
  <c r="L236" i="16"/>
  <c r="J236" i="16"/>
  <c r="H236" i="16"/>
  <c r="F236" i="16"/>
  <c r="D236" i="16"/>
  <c r="B236" i="16"/>
  <c r="T235" i="16"/>
  <c r="R235" i="16"/>
  <c r="P235" i="16"/>
  <c r="N235" i="16"/>
  <c r="L235" i="16"/>
  <c r="J235" i="16"/>
  <c r="H235" i="16"/>
  <c r="F235" i="16"/>
  <c r="D235" i="16"/>
  <c r="B235" i="16"/>
  <c r="T234" i="16"/>
  <c r="R234" i="16"/>
  <c r="P234" i="16"/>
  <c r="N234" i="16"/>
  <c r="L234" i="16"/>
  <c r="J234" i="16"/>
  <c r="H234" i="16"/>
  <c r="F234" i="16"/>
  <c r="D234" i="16"/>
  <c r="B234" i="16"/>
  <c r="T233" i="16"/>
  <c r="R233" i="16"/>
  <c r="P233" i="16"/>
  <c r="N233" i="16"/>
  <c r="L233" i="16"/>
  <c r="J233" i="16"/>
  <c r="H233" i="16"/>
  <c r="F233" i="16"/>
  <c r="D233" i="16"/>
  <c r="B233" i="16"/>
  <c r="T232" i="16"/>
  <c r="R232" i="16"/>
  <c r="P232" i="16"/>
  <c r="N232" i="16"/>
  <c r="L232" i="16"/>
  <c r="J232" i="16"/>
  <c r="H232" i="16"/>
  <c r="F232" i="16"/>
  <c r="D232" i="16"/>
  <c r="B232" i="16"/>
  <c r="T231" i="16"/>
  <c r="R231" i="16"/>
  <c r="P231" i="16"/>
  <c r="N231" i="16"/>
  <c r="L231" i="16"/>
  <c r="J231" i="16"/>
  <c r="H231" i="16"/>
  <c r="F231" i="16"/>
  <c r="D231" i="16"/>
  <c r="B231" i="16"/>
  <c r="T230" i="16"/>
  <c r="R230" i="16"/>
  <c r="P230" i="16"/>
  <c r="N230" i="16"/>
  <c r="L230" i="16"/>
  <c r="J230" i="16"/>
  <c r="H230" i="16"/>
  <c r="F230" i="16"/>
  <c r="D230" i="16"/>
  <c r="B230" i="16"/>
  <c r="T229" i="16"/>
  <c r="R229" i="16"/>
  <c r="P229" i="16"/>
  <c r="N229" i="16"/>
  <c r="L229" i="16"/>
  <c r="J229" i="16"/>
  <c r="H229" i="16"/>
  <c r="F229" i="16"/>
  <c r="D229" i="16"/>
  <c r="B229" i="16"/>
  <c r="T228" i="16"/>
  <c r="R228" i="16"/>
  <c r="P228" i="16"/>
  <c r="N228" i="16"/>
  <c r="L228" i="16"/>
  <c r="J228" i="16"/>
  <c r="H228" i="16"/>
  <c r="F228" i="16"/>
  <c r="D228" i="16"/>
  <c r="B228" i="16"/>
  <c r="T227" i="16"/>
  <c r="R227" i="16"/>
  <c r="P227" i="16"/>
  <c r="N227" i="16"/>
  <c r="L227" i="16"/>
  <c r="J227" i="16"/>
  <c r="H227" i="16"/>
  <c r="F227" i="16"/>
  <c r="D227" i="16"/>
  <c r="B227" i="16"/>
  <c r="T226" i="16"/>
  <c r="R226" i="16"/>
  <c r="P226" i="16"/>
  <c r="N226" i="16"/>
  <c r="L226" i="16"/>
  <c r="J226" i="16"/>
  <c r="H226" i="16"/>
  <c r="F226" i="16"/>
  <c r="D226" i="16"/>
  <c r="B226" i="16"/>
  <c r="T225" i="16"/>
  <c r="R225" i="16"/>
  <c r="P225" i="16"/>
  <c r="N225" i="16"/>
  <c r="L225" i="16"/>
  <c r="J225" i="16"/>
  <c r="H225" i="16"/>
  <c r="F225" i="16"/>
  <c r="D225" i="16"/>
  <c r="B225" i="16"/>
  <c r="T224" i="16"/>
  <c r="R224" i="16"/>
  <c r="P224" i="16"/>
  <c r="N224" i="16"/>
  <c r="L224" i="16"/>
  <c r="J224" i="16"/>
  <c r="H224" i="16"/>
  <c r="F224" i="16"/>
  <c r="D224" i="16"/>
  <c r="B224" i="16"/>
  <c r="T223" i="16"/>
  <c r="R223" i="16"/>
  <c r="P223" i="16"/>
  <c r="N223" i="16"/>
  <c r="L223" i="16"/>
  <c r="J223" i="16"/>
  <c r="H223" i="16"/>
  <c r="F223" i="16"/>
  <c r="D223" i="16"/>
  <c r="B223" i="16"/>
  <c r="T222" i="16"/>
  <c r="R222" i="16"/>
  <c r="P222" i="16"/>
  <c r="N222" i="16"/>
  <c r="L222" i="16"/>
  <c r="J222" i="16"/>
  <c r="H222" i="16"/>
  <c r="F222" i="16"/>
  <c r="D222" i="16"/>
  <c r="B222" i="16"/>
  <c r="T221" i="16"/>
  <c r="R221" i="16"/>
  <c r="P221" i="16"/>
  <c r="N221" i="16"/>
  <c r="L221" i="16"/>
  <c r="J221" i="16"/>
  <c r="H221" i="16"/>
  <c r="F221" i="16"/>
  <c r="D221" i="16"/>
  <c r="B221" i="16"/>
  <c r="T220" i="16"/>
  <c r="R220" i="16"/>
  <c r="P220" i="16"/>
  <c r="N220" i="16"/>
  <c r="L220" i="16"/>
  <c r="J220" i="16"/>
  <c r="H220" i="16"/>
  <c r="F220" i="16"/>
  <c r="D220" i="16"/>
  <c r="B220" i="16"/>
  <c r="T219" i="16"/>
  <c r="R219" i="16"/>
  <c r="P219" i="16"/>
  <c r="N219" i="16"/>
  <c r="L219" i="16"/>
  <c r="J219" i="16"/>
  <c r="H219" i="16"/>
  <c r="F219" i="16"/>
  <c r="D219" i="16"/>
  <c r="B219" i="16"/>
  <c r="T218" i="16"/>
  <c r="R218" i="16"/>
  <c r="P218" i="16"/>
  <c r="N218" i="16"/>
  <c r="L218" i="16"/>
  <c r="J218" i="16"/>
  <c r="H218" i="16"/>
  <c r="F218" i="16"/>
  <c r="D218" i="16"/>
  <c r="B218" i="16"/>
  <c r="T217" i="16"/>
  <c r="R217" i="16"/>
  <c r="P217" i="16"/>
  <c r="N217" i="16"/>
  <c r="L217" i="16"/>
  <c r="J217" i="16"/>
  <c r="H217" i="16"/>
  <c r="F217" i="16"/>
  <c r="D217" i="16"/>
  <c r="B217" i="16"/>
  <c r="T216" i="16"/>
  <c r="R216" i="16"/>
  <c r="P216" i="16"/>
  <c r="N216" i="16"/>
  <c r="L216" i="16"/>
  <c r="J216" i="16"/>
  <c r="H216" i="16"/>
  <c r="F216" i="16"/>
  <c r="D216" i="16"/>
  <c r="B216" i="16"/>
  <c r="T215" i="16"/>
  <c r="R215" i="16"/>
  <c r="P215" i="16"/>
  <c r="N215" i="16"/>
  <c r="L215" i="16"/>
  <c r="J215" i="16"/>
  <c r="H215" i="16"/>
  <c r="F215" i="16"/>
  <c r="D215" i="16"/>
  <c r="B215" i="16"/>
  <c r="T214" i="16"/>
  <c r="R214" i="16"/>
  <c r="P214" i="16"/>
  <c r="N214" i="16"/>
  <c r="L214" i="16"/>
  <c r="J214" i="16"/>
  <c r="H214" i="16"/>
  <c r="F214" i="16"/>
  <c r="D214" i="16"/>
  <c r="B214" i="16"/>
  <c r="T213" i="16"/>
  <c r="R213" i="16"/>
  <c r="P213" i="16"/>
  <c r="N213" i="16"/>
  <c r="L213" i="16"/>
  <c r="J213" i="16"/>
  <c r="H213" i="16"/>
  <c r="F213" i="16"/>
  <c r="D213" i="16"/>
  <c r="B213" i="16"/>
  <c r="T212" i="16"/>
  <c r="R212" i="16"/>
  <c r="P212" i="16"/>
  <c r="N212" i="16"/>
  <c r="L212" i="16"/>
  <c r="J212" i="16"/>
  <c r="H212" i="16"/>
  <c r="F212" i="16"/>
  <c r="D212" i="16"/>
  <c r="B212" i="16"/>
  <c r="T211" i="16"/>
  <c r="R211" i="16"/>
  <c r="P211" i="16"/>
  <c r="N211" i="16"/>
  <c r="L211" i="16"/>
  <c r="J211" i="16"/>
  <c r="H211" i="16"/>
  <c r="F211" i="16"/>
  <c r="D211" i="16"/>
  <c r="B211" i="16"/>
  <c r="T210" i="16"/>
  <c r="R210" i="16"/>
  <c r="P210" i="16"/>
  <c r="N210" i="16"/>
  <c r="L210" i="16"/>
  <c r="J210" i="16"/>
  <c r="H210" i="16"/>
  <c r="F210" i="16"/>
  <c r="D210" i="16"/>
  <c r="B210" i="16"/>
  <c r="T209" i="16"/>
  <c r="R209" i="16"/>
  <c r="P209" i="16"/>
  <c r="N209" i="16"/>
  <c r="L209" i="16"/>
  <c r="J209" i="16"/>
  <c r="H209" i="16"/>
  <c r="F209" i="16"/>
  <c r="D209" i="16"/>
  <c r="B209" i="16"/>
  <c r="T208" i="16"/>
  <c r="R208" i="16"/>
  <c r="P208" i="16"/>
  <c r="N208" i="16"/>
  <c r="L208" i="16"/>
  <c r="J208" i="16"/>
  <c r="H208" i="16"/>
  <c r="F208" i="16"/>
  <c r="D208" i="16"/>
  <c r="B208" i="16"/>
  <c r="T207" i="16"/>
  <c r="R207" i="16"/>
  <c r="P207" i="16"/>
  <c r="N207" i="16"/>
  <c r="L207" i="16"/>
  <c r="J207" i="16"/>
  <c r="H207" i="16"/>
  <c r="F207" i="16"/>
  <c r="D207" i="16"/>
  <c r="B207" i="16"/>
  <c r="T206" i="16"/>
  <c r="R206" i="16"/>
  <c r="P206" i="16"/>
  <c r="N206" i="16"/>
  <c r="L206" i="16"/>
  <c r="J206" i="16"/>
  <c r="H206" i="16"/>
  <c r="F206" i="16"/>
  <c r="D206" i="16"/>
  <c r="B206" i="16"/>
  <c r="T205" i="16"/>
  <c r="R205" i="16"/>
  <c r="P205" i="16"/>
  <c r="N205" i="16"/>
  <c r="L205" i="16"/>
  <c r="J205" i="16"/>
  <c r="H205" i="16"/>
  <c r="F205" i="16"/>
  <c r="D205" i="16"/>
  <c r="B205" i="16"/>
  <c r="T204" i="16"/>
  <c r="R204" i="16"/>
  <c r="P204" i="16"/>
  <c r="N204" i="16"/>
  <c r="L204" i="16"/>
  <c r="J204" i="16"/>
  <c r="H204" i="16"/>
  <c r="F204" i="16"/>
  <c r="D204" i="16"/>
  <c r="B204" i="16"/>
  <c r="T203" i="16"/>
  <c r="R203" i="16"/>
  <c r="P203" i="16"/>
  <c r="N203" i="16"/>
  <c r="L203" i="16"/>
  <c r="J203" i="16"/>
  <c r="H203" i="16"/>
  <c r="F203" i="16"/>
  <c r="D203" i="16"/>
  <c r="B203" i="16"/>
  <c r="T202" i="16"/>
  <c r="R202" i="16"/>
  <c r="P202" i="16"/>
  <c r="N202" i="16"/>
  <c r="L202" i="16"/>
  <c r="J202" i="16"/>
  <c r="H202" i="16"/>
  <c r="F202" i="16"/>
  <c r="D202" i="16"/>
  <c r="B202" i="16"/>
  <c r="T201" i="16"/>
  <c r="R201" i="16"/>
  <c r="P201" i="16"/>
  <c r="N201" i="16"/>
  <c r="L201" i="16"/>
  <c r="J201" i="16"/>
  <c r="H201" i="16"/>
  <c r="F201" i="16"/>
  <c r="D201" i="16"/>
  <c r="B201" i="16"/>
  <c r="T200" i="16"/>
  <c r="R200" i="16"/>
  <c r="P200" i="16"/>
  <c r="N200" i="16"/>
  <c r="L200" i="16"/>
  <c r="J200" i="16"/>
  <c r="H200" i="16"/>
  <c r="F200" i="16"/>
  <c r="D200" i="16"/>
  <c r="B200" i="16"/>
  <c r="T199" i="16"/>
  <c r="R199" i="16"/>
  <c r="P199" i="16"/>
  <c r="N199" i="16"/>
  <c r="L199" i="16"/>
  <c r="J199" i="16"/>
  <c r="H199" i="16"/>
  <c r="F199" i="16"/>
  <c r="D199" i="16"/>
  <c r="B199" i="16"/>
  <c r="T198" i="16"/>
  <c r="R198" i="16"/>
  <c r="P198" i="16"/>
  <c r="N198" i="16"/>
  <c r="L198" i="16"/>
  <c r="J198" i="16"/>
  <c r="H198" i="16"/>
  <c r="F198" i="16"/>
  <c r="D198" i="16"/>
  <c r="B198" i="16"/>
  <c r="T197" i="16"/>
  <c r="R197" i="16"/>
  <c r="P197" i="16"/>
  <c r="N197" i="16"/>
  <c r="L197" i="16"/>
  <c r="J197" i="16"/>
  <c r="H197" i="16"/>
  <c r="F197" i="16"/>
  <c r="D197" i="16"/>
  <c r="B197" i="16"/>
  <c r="T196" i="16"/>
  <c r="R196" i="16"/>
  <c r="P196" i="16"/>
  <c r="N196" i="16"/>
  <c r="L196" i="16"/>
  <c r="J196" i="16"/>
  <c r="H196" i="16"/>
  <c r="F196" i="16"/>
  <c r="D196" i="16"/>
  <c r="B196" i="16"/>
  <c r="T195" i="16"/>
  <c r="R195" i="16"/>
  <c r="P195" i="16"/>
  <c r="N195" i="16"/>
  <c r="L195" i="16"/>
  <c r="J195" i="16"/>
  <c r="H195" i="16"/>
  <c r="F195" i="16"/>
  <c r="D195" i="16"/>
  <c r="B195" i="16"/>
  <c r="T194" i="16"/>
  <c r="R194" i="16"/>
  <c r="P194" i="16"/>
  <c r="N194" i="16"/>
  <c r="L194" i="16"/>
  <c r="J194" i="16"/>
  <c r="H194" i="16"/>
  <c r="F194" i="16"/>
  <c r="D194" i="16"/>
  <c r="B194" i="16"/>
  <c r="T193" i="16"/>
  <c r="R193" i="16"/>
  <c r="P193" i="16"/>
  <c r="N193" i="16"/>
  <c r="L193" i="16"/>
  <c r="J193" i="16"/>
  <c r="H193" i="16"/>
  <c r="F193" i="16"/>
  <c r="D193" i="16"/>
  <c r="B193" i="16"/>
  <c r="T192" i="16"/>
  <c r="R192" i="16"/>
  <c r="P192" i="16"/>
  <c r="N192" i="16"/>
  <c r="L192" i="16"/>
  <c r="J192" i="16"/>
  <c r="H192" i="16"/>
  <c r="F192" i="16"/>
  <c r="D192" i="16"/>
  <c r="B192" i="16"/>
  <c r="T191" i="16"/>
  <c r="R191" i="16"/>
  <c r="P191" i="16"/>
  <c r="N191" i="16"/>
  <c r="L191" i="16"/>
  <c r="J191" i="16"/>
  <c r="H191" i="16"/>
  <c r="F191" i="16"/>
  <c r="D191" i="16"/>
  <c r="B191" i="16"/>
  <c r="T190" i="16"/>
  <c r="R190" i="16"/>
  <c r="P190" i="16"/>
  <c r="N190" i="16"/>
  <c r="L190" i="16"/>
  <c r="J190" i="16"/>
  <c r="H190" i="16"/>
  <c r="F190" i="16"/>
  <c r="D190" i="16"/>
  <c r="B190" i="16"/>
  <c r="T189" i="16"/>
  <c r="R189" i="16"/>
  <c r="P189" i="16"/>
  <c r="N189" i="16"/>
  <c r="L189" i="16"/>
  <c r="J189" i="16"/>
  <c r="H189" i="16"/>
  <c r="F189" i="16"/>
  <c r="D189" i="16"/>
  <c r="B189" i="16"/>
  <c r="T188" i="16"/>
  <c r="R188" i="16"/>
  <c r="P188" i="16"/>
  <c r="N188" i="16"/>
  <c r="L188" i="16"/>
  <c r="J188" i="16"/>
  <c r="H188" i="16"/>
  <c r="F188" i="16"/>
  <c r="D188" i="16"/>
  <c r="B188" i="16"/>
  <c r="T187" i="16"/>
  <c r="R187" i="16"/>
  <c r="P187" i="16"/>
  <c r="N187" i="16"/>
  <c r="L187" i="16"/>
  <c r="J187" i="16"/>
  <c r="H187" i="16"/>
  <c r="F187" i="16"/>
  <c r="D187" i="16"/>
  <c r="B187" i="16"/>
  <c r="T186" i="16"/>
  <c r="R186" i="16"/>
  <c r="P186" i="16"/>
  <c r="N186" i="16"/>
  <c r="L186" i="16"/>
  <c r="J186" i="16"/>
  <c r="H186" i="16"/>
  <c r="F186" i="16"/>
  <c r="D186" i="16"/>
  <c r="B186" i="16"/>
  <c r="T185" i="16"/>
  <c r="R185" i="16"/>
  <c r="P185" i="16"/>
  <c r="N185" i="16"/>
  <c r="L185" i="16"/>
  <c r="J185" i="16"/>
  <c r="H185" i="16"/>
  <c r="F185" i="16"/>
  <c r="D185" i="16"/>
  <c r="B185" i="16"/>
  <c r="T184" i="16"/>
  <c r="R184" i="16"/>
  <c r="P184" i="16"/>
  <c r="N184" i="16"/>
  <c r="L184" i="16"/>
  <c r="J184" i="16"/>
  <c r="H184" i="16"/>
  <c r="F184" i="16"/>
  <c r="D184" i="16"/>
  <c r="B184" i="16"/>
  <c r="T183" i="16"/>
  <c r="R183" i="16"/>
  <c r="P183" i="16"/>
  <c r="N183" i="16"/>
  <c r="L183" i="16"/>
  <c r="J183" i="16"/>
  <c r="H183" i="16"/>
  <c r="F183" i="16"/>
  <c r="D183" i="16"/>
  <c r="B183" i="16"/>
  <c r="T182" i="16"/>
  <c r="R182" i="16"/>
  <c r="P182" i="16"/>
  <c r="N182" i="16"/>
  <c r="L182" i="16"/>
  <c r="J182" i="16"/>
  <c r="H182" i="16"/>
  <c r="F182" i="16"/>
  <c r="D182" i="16"/>
  <c r="B182" i="16"/>
  <c r="T181" i="16"/>
  <c r="R181" i="16"/>
  <c r="P181" i="16"/>
  <c r="N181" i="16"/>
  <c r="L181" i="16"/>
  <c r="J181" i="16"/>
  <c r="H181" i="16"/>
  <c r="F181" i="16"/>
  <c r="D181" i="16"/>
  <c r="B181" i="16"/>
  <c r="T180" i="16"/>
  <c r="R180" i="16"/>
  <c r="P180" i="16"/>
  <c r="N180" i="16"/>
  <c r="L180" i="16"/>
  <c r="J180" i="16"/>
  <c r="H180" i="16"/>
  <c r="F180" i="16"/>
  <c r="D180" i="16"/>
  <c r="B180" i="16"/>
  <c r="T179" i="16"/>
  <c r="R179" i="16"/>
  <c r="P179" i="16"/>
  <c r="N179" i="16"/>
  <c r="L179" i="16"/>
  <c r="J179" i="16"/>
  <c r="H179" i="16"/>
  <c r="F179" i="16"/>
  <c r="D179" i="16"/>
  <c r="B179" i="16"/>
  <c r="T178" i="16"/>
  <c r="R178" i="16"/>
  <c r="P178" i="16"/>
  <c r="N178" i="16"/>
  <c r="L178" i="16"/>
  <c r="J178" i="16"/>
  <c r="H178" i="16"/>
  <c r="F178" i="16"/>
  <c r="D178" i="16"/>
  <c r="B178" i="16"/>
  <c r="T177" i="16"/>
  <c r="R177" i="16"/>
  <c r="P177" i="16"/>
  <c r="N177" i="16"/>
  <c r="L177" i="16"/>
  <c r="J177" i="16"/>
  <c r="H177" i="16"/>
  <c r="F177" i="16"/>
  <c r="D177" i="16"/>
  <c r="B177" i="16"/>
  <c r="T176" i="16"/>
  <c r="R176" i="16"/>
  <c r="P176" i="16"/>
  <c r="N176" i="16"/>
  <c r="L176" i="16"/>
  <c r="J176" i="16"/>
  <c r="H176" i="16"/>
  <c r="F176" i="16"/>
  <c r="D176" i="16"/>
  <c r="B176" i="16"/>
  <c r="T175" i="16"/>
  <c r="R175" i="16"/>
  <c r="P175" i="16"/>
  <c r="N175" i="16"/>
  <c r="L175" i="16"/>
  <c r="J175" i="16"/>
  <c r="H175" i="16"/>
  <c r="F175" i="16"/>
  <c r="D175" i="16"/>
  <c r="B175" i="16"/>
  <c r="T174" i="16"/>
  <c r="R174" i="16"/>
  <c r="P174" i="16"/>
  <c r="N174" i="16"/>
  <c r="L174" i="16"/>
  <c r="J174" i="16"/>
  <c r="H174" i="16"/>
  <c r="F174" i="16"/>
  <c r="D174" i="16"/>
  <c r="B174" i="16"/>
  <c r="T173" i="16"/>
  <c r="R173" i="16"/>
  <c r="P173" i="16"/>
  <c r="N173" i="16"/>
  <c r="L173" i="16"/>
  <c r="J173" i="16"/>
  <c r="H173" i="16"/>
  <c r="F173" i="16"/>
  <c r="D173" i="16"/>
  <c r="B173" i="16"/>
  <c r="T172" i="16"/>
  <c r="R172" i="16"/>
  <c r="P172" i="16"/>
  <c r="N172" i="16"/>
  <c r="L172" i="16"/>
  <c r="J172" i="16"/>
  <c r="H172" i="16"/>
  <c r="F172" i="16"/>
  <c r="D172" i="16"/>
  <c r="B172" i="16"/>
  <c r="T171" i="16"/>
  <c r="R171" i="16"/>
  <c r="P171" i="16"/>
  <c r="N171" i="16"/>
  <c r="L171" i="16"/>
  <c r="J171" i="16"/>
  <c r="H171" i="16"/>
  <c r="F171" i="16"/>
  <c r="D171" i="16"/>
  <c r="B171" i="16"/>
  <c r="T170" i="16"/>
  <c r="R170" i="16"/>
  <c r="P170" i="16"/>
  <c r="N170" i="16"/>
  <c r="L170" i="16"/>
  <c r="J170" i="16"/>
  <c r="H170" i="16"/>
  <c r="F170" i="16"/>
  <c r="D170" i="16"/>
  <c r="B170" i="16"/>
  <c r="T169" i="16"/>
  <c r="R169" i="16"/>
  <c r="P169" i="16"/>
  <c r="N169" i="16"/>
  <c r="L169" i="16"/>
  <c r="J169" i="16"/>
  <c r="H169" i="16"/>
  <c r="F169" i="16"/>
  <c r="D169" i="16"/>
  <c r="B169" i="16"/>
  <c r="T168" i="16"/>
  <c r="R168" i="16"/>
  <c r="P168" i="16"/>
  <c r="N168" i="16"/>
  <c r="L168" i="16"/>
  <c r="J168" i="16"/>
  <c r="H168" i="16"/>
  <c r="F168" i="16"/>
  <c r="D168" i="16"/>
  <c r="B168" i="16"/>
  <c r="T167" i="16"/>
  <c r="R167" i="16"/>
  <c r="P167" i="16"/>
  <c r="N167" i="16"/>
  <c r="L167" i="16"/>
  <c r="J167" i="16"/>
  <c r="H167" i="16"/>
  <c r="F167" i="16"/>
  <c r="D167" i="16"/>
  <c r="B167" i="16"/>
  <c r="T166" i="16"/>
  <c r="R166" i="16"/>
  <c r="P166" i="16"/>
  <c r="N166" i="16"/>
  <c r="L166" i="16"/>
  <c r="J166" i="16"/>
  <c r="H166" i="16"/>
  <c r="F166" i="16"/>
  <c r="D166" i="16"/>
  <c r="B166" i="16"/>
  <c r="T165" i="16"/>
  <c r="R165" i="16"/>
  <c r="P165" i="16"/>
  <c r="N165" i="16"/>
  <c r="L165" i="16"/>
  <c r="J165" i="16"/>
  <c r="H165" i="16"/>
  <c r="F165" i="16"/>
  <c r="D165" i="16"/>
  <c r="B165" i="16"/>
  <c r="T164" i="16"/>
  <c r="R164" i="16"/>
  <c r="P164" i="16"/>
  <c r="N164" i="16"/>
  <c r="L164" i="16"/>
  <c r="J164" i="16"/>
  <c r="H164" i="16"/>
  <c r="F164" i="16"/>
  <c r="D164" i="16"/>
  <c r="B164" i="16"/>
  <c r="T163" i="16"/>
  <c r="R163" i="16"/>
  <c r="P163" i="16"/>
  <c r="N163" i="16"/>
  <c r="L163" i="16"/>
  <c r="J163" i="16"/>
  <c r="H163" i="16"/>
  <c r="F163" i="16"/>
  <c r="D163" i="16"/>
  <c r="B163" i="16"/>
  <c r="T162" i="16"/>
  <c r="R162" i="16"/>
  <c r="P162" i="16"/>
  <c r="N162" i="16"/>
  <c r="L162" i="16"/>
  <c r="J162" i="16"/>
  <c r="H162" i="16"/>
  <c r="F162" i="16"/>
  <c r="D162" i="16"/>
  <c r="B162" i="16"/>
  <c r="T161" i="16"/>
  <c r="R161" i="16"/>
  <c r="P161" i="16"/>
  <c r="N161" i="16"/>
  <c r="L161" i="16"/>
  <c r="J161" i="16"/>
  <c r="H161" i="16"/>
  <c r="F161" i="16"/>
  <c r="D161" i="16"/>
  <c r="B161" i="16"/>
  <c r="T160" i="16"/>
  <c r="R160" i="16"/>
  <c r="P160" i="16"/>
  <c r="N160" i="16"/>
  <c r="L160" i="16"/>
  <c r="J160" i="16"/>
  <c r="H160" i="16"/>
  <c r="F160" i="16"/>
  <c r="D160" i="16"/>
  <c r="B160" i="16"/>
  <c r="T159" i="16"/>
  <c r="R159" i="16"/>
  <c r="P159" i="16"/>
  <c r="N159" i="16"/>
  <c r="L159" i="16"/>
  <c r="J159" i="16"/>
  <c r="H159" i="16"/>
  <c r="F159" i="16"/>
  <c r="D159" i="16"/>
  <c r="B159" i="16"/>
  <c r="T158" i="16"/>
  <c r="R158" i="16"/>
  <c r="P158" i="16"/>
  <c r="N158" i="16"/>
  <c r="L158" i="16"/>
  <c r="J158" i="16"/>
  <c r="H158" i="16"/>
  <c r="F158" i="16"/>
  <c r="D158" i="16"/>
  <c r="B158" i="16"/>
  <c r="T157" i="16"/>
  <c r="R157" i="16"/>
  <c r="P157" i="16"/>
  <c r="N157" i="16"/>
  <c r="L157" i="16"/>
  <c r="J157" i="16"/>
  <c r="H157" i="16"/>
  <c r="F157" i="16"/>
  <c r="D157" i="16"/>
  <c r="B157" i="16"/>
  <c r="T156" i="16"/>
  <c r="R156" i="16"/>
  <c r="P156" i="16"/>
  <c r="N156" i="16"/>
  <c r="L156" i="16"/>
  <c r="J156" i="16"/>
  <c r="H156" i="16"/>
  <c r="F156" i="16"/>
  <c r="D156" i="16"/>
  <c r="B156" i="16"/>
  <c r="T155" i="16"/>
  <c r="R155" i="16"/>
  <c r="P155" i="16"/>
  <c r="N155" i="16"/>
  <c r="L155" i="16"/>
  <c r="J155" i="16"/>
  <c r="H155" i="16"/>
  <c r="F155" i="16"/>
  <c r="D155" i="16"/>
  <c r="B155" i="16"/>
  <c r="T154" i="16"/>
  <c r="R154" i="16"/>
  <c r="P154" i="16"/>
  <c r="N154" i="16"/>
  <c r="L154" i="16"/>
  <c r="J154" i="16"/>
  <c r="H154" i="16"/>
  <c r="F154" i="16"/>
  <c r="D154" i="16"/>
  <c r="B154" i="16"/>
  <c r="T153" i="16"/>
  <c r="R153" i="16"/>
  <c r="P153" i="16"/>
  <c r="N153" i="16"/>
  <c r="L153" i="16"/>
  <c r="J153" i="16"/>
  <c r="H153" i="16"/>
  <c r="F153" i="16"/>
  <c r="D153" i="16"/>
  <c r="B153" i="16"/>
  <c r="T152" i="16"/>
  <c r="R152" i="16"/>
  <c r="P152" i="16"/>
  <c r="N152" i="16"/>
  <c r="L152" i="16"/>
  <c r="J152" i="16"/>
  <c r="H152" i="16"/>
  <c r="F152" i="16"/>
  <c r="D152" i="16"/>
  <c r="B152" i="16"/>
  <c r="T151" i="16"/>
  <c r="R151" i="16"/>
  <c r="P151" i="16"/>
  <c r="N151" i="16"/>
  <c r="L151" i="16"/>
  <c r="J151" i="16"/>
  <c r="H151" i="16"/>
  <c r="F151" i="16"/>
  <c r="D151" i="16"/>
  <c r="B151" i="16"/>
  <c r="T150" i="16"/>
  <c r="R150" i="16"/>
  <c r="P150" i="16"/>
  <c r="N150" i="16"/>
  <c r="L150" i="16"/>
  <c r="J150" i="16"/>
  <c r="H150" i="16"/>
  <c r="F150" i="16"/>
  <c r="D150" i="16"/>
  <c r="B150" i="16"/>
  <c r="T149" i="16"/>
  <c r="R149" i="16"/>
  <c r="P149" i="16"/>
  <c r="N149" i="16"/>
  <c r="L149" i="16"/>
  <c r="J149" i="16"/>
  <c r="H149" i="16"/>
  <c r="F149" i="16"/>
  <c r="D149" i="16"/>
  <c r="B149" i="16"/>
  <c r="T148" i="16"/>
  <c r="R148" i="16"/>
  <c r="P148" i="16"/>
  <c r="N148" i="16"/>
  <c r="L148" i="16"/>
  <c r="J148" i="16"/>
  <c r="H148" i="16"/>
  <c r="F148" i="16"/>
  <c r="D148" i="16"/>
  <c r="B148" i="16"/>
  <c r="T147" i="16"/>
  <c r="R147" i="16"/>
  <c r="P147" i="16"/>
  <c r="N147" i="16"/>
  <c r="L147" i="16"/>
  <c r="J147" i="16"/>
  <c r="H147" i="16"/>
  <c r="F147" i="16"/>
  <c r="D147" i="16"/>
  <c r="B147" i="16"/>
  <c r="T146" i="16"/>
  <c r="R146" i="16"/>
  <c r="P146" i="16"/>
  <c r="N146" i="16"/>
  <c r="L146" i="16"/>
  <c r="J146" i="16"/>
  <c r="H146" i="16"/>
  <c r="F146" i="16"/>
  <c r="D146" i="16"/>
  <c r="B146" i="16"/>
  <c r="T145" i="16"/>
  <c r="R145" i="16"/>
  <c r="P145" i="16"/>
  <c r="N145" i="16"/>
  <c r="L145" i="16"/>
  <c r="J145" i="16"/>
  <c r="H145" i="16"/>
  <c r="F145" i="16"/>
  <c r="D145" i="16"/>
  <c r="B145" i="16"/>
  <c r="T144" i="16"/>
  <c r="R144" i="16"/>
  <c r="P144" i="16"/>
  <c r="N144" i="16"/>
  <c r="L144" i="16"/>
  <c r="J144" i="16"/>
  <c r="H144" i="16"/>
  <c r="F144" i="16"/>
  <c r="D144" i="16"/>
  <c r="B144" i="16"/>
  <c r="T143" i="16"/>
  <c r="R143" i="16"/>
  <c r="P143" i="16"/>
  <c r="N143" i="16"/>
  <c r="L143" i="16"/>
  <c r="J143" i="16"/>
  <c r="H143" i="16"/>
  <c r="F143" i="16"/>
  <c r="D143" i="16"/>
  <c r="B143" i="16"/>
  <c r="T142" i="16"/>
  <c r="R142" i="16"/>
  <c r="P142" i="16"/>
  <c r="N142" i="16"/>
  <c r="L142" i="16"/>
  <c r="J142" i="16"/>
  <c r="H142" i="16"/>
  <c r="F142" i="16"/>
  <c r="D142" i="16"/>
  <c r="B142" i="16"/>
  <c r="T141" i="16"/>
  <c r="R141" i="16"/>
  <c r="P141" i="16"/>
  <c r="N141" i="16"/>
  <c r="L141" i="16"/>
  <c r="J141" i="16"/>
  <c r="H141" i="16"/>
  <c r="F141" i="16"/>
  <c r="D141" i="16"/>
  <c r="B141" i="16"/>
  <c r="T140" i="16"/>
  <c r="R140" i="16"/>
  <c r="P140" i="16"/>
  <c r="N140" i="16"/>
  <c r="L140" i="16"/>
  <c r="J140" i="16"/>
  <c r="H140" i="16"/>
  <c r="F140" i="16"/>
  <c r="D140" i="16"/>
  <c r="B140" i="16"/>
  <c r="T139" i="16"/>
  <c r="R139" i="16"/>
  <c r="P139" i="16"/>
  <c r="N139" i="16"/>
  <c r="L139" i="16"/>
  <c r="J139" i="16"/>
  <c r="H139" i="16"/>
  <c r="F139" i="16"/>
  <c r="D139" i="16"/>
  <c r="B139" i="16"/>
  <c r="T138" i="16"/>
  <c r="R138" i="16"/>
  <c r="P138" i="16"/>
  <c r="N138" i="16"/>
  <c r="L138" i="16"/>
  <c r="J138" i="16"/>
  <c r="H138" i="16"/>
  <c r="F138" i="16"/>
  <c r="D138" i="16"/>
  <c r="B138" i="16"/>
  <c r="T137" i="16"/>
  <c r="R137" i="16"/>
  <c r="P137" i="16"/>
  <c r="N137" i="16"/>
  <c r="L137" i="16"/>
  <c r="J137" i="16"/>
  <c r="H137" i="16"/>
  <c r="F137" i="16"/>
  <c r="D137" i="16"/>
  <c r="B137" i="16"/>
  <c r="T136" i="16"/>
  <c r="R136" i="16"/>
  <c r="P136" i="16"/>
  <c r="N136" i="16"/>
  <c r="L136" i="16"/>
  <c r="J136" i="16"/>
  <c r="H136" i="16"/>
  <c r="F136" i="16"/>
  <c r="D136" i="16"/>
  <c r="B136" i="16"/>
  <c r="T135" i="16"/>
  <c r="R135" i="16"/>
  <c r="P135" i="16"/>
  <c r="N135" i="16"/>
  <c r="L135" i="16"/>
  <c r="J135" i="16"/>
  <c r="H135" i="16"/>
  <c r="F135" i="16"/>
  <c r="D135" i="16"/>
  <c r="B135" i="16"/>
  <c r="T134" i="16"/>
  <c r="R134" i="16"/>
  <c r="P134" i="16"/>
  <c r="N134" i="16"/>
  <c r="L134" i="16"/>
  <c r="J134" i="16"/>
  <c r="H134" i="16"/>
  <c r="F134" i="16"/>
  <c r="D134" i="16"/>
  <c r="B134" i="16"/>
  <c r="T133" i="16"/>
  <c r="R133" i="16"/>
  <c r="P133" i="16"/>
  <c r="N133" i="16"/>
  <c r="L133" i="16"/>
  <c r="J133" i="16"/>
  <c r="H133" i="16"/>
  <c r="F133" i="16"/>
  <c r="D133" i="16"/>
  <c r="B133" i="16"/>
  <c r="T132" i="16"/>
  <c r="R132" i="16"/>
  <c r="P132" i="16"/>
  <c r="N132" i="16"/>
  <c r="L132" i="16"/>
  <c r="J132" i="16"/>
  <c r="H132" i="16"/>
  <c r="F132" i="16"/>
  <c r="D132" i="16"/>
  <c r="B132" i="16"/>
  <c r="T131" i="16"/>
  <c r="R131" i="16"/>
  <c r="P131" i="16"/>
  <c r="N131" i="16"/>
  <c r="L131" i="16"/>
  <c r="J131" i="16"/>
  <c r="H131" i="16"/>
  <c r="F131" i="16"/>
  <c r="D131" i="16"/>
  <c r="B131" i="16"/>
  <c r="T130" i="16"/>
  <c r="R130" i="16"/>
  <c r="P130" i="16"/>
  <c r="N130" i="16"/>
  <c r="L130" i="16"/>
  <c r="J130" i="16"/>
  <c r="H130" i="16"/>
  <c r="F130" i="16"/>
  <c r="D130" i="16"/>
  <c r="B130" i="16"/>
  <c r="T129" i="16"/>
  <c r="R129" i="16"/>
  <c r="P129" i="16"/>
  <c r="N129" i="16"/>
  <c r="L129" i="16"/>
  <c r="J129" i="16"/>
  <c r="H129" i="16"/>
  <c r="F129" i="16"/>
  <c r="D129" i="16"/>
  <c r="B129" i="16"/>
  <c r="T128" i="16"/>
  <c r="R128" i="16"/>
  <c r="P128" i="16"/>
  <c r="N128" i="16"/>
  <c r="L128" i="16"/>
  <c r="J128" i="16"/>
  <c r="H128" i="16"/>
  <c r="F128" i="16"/>
  <c r="D128" i="16"/>
  <c r="B128" i="16"/>
  <c r="T127" i="16"/>
  <c r="R127" i="16"/>
  <c r="P127" i="16"/>
  <c r="N127" i="16"/>
  <c r="L127" i="16"/>
  <c r="J127" i="16"/>
  <c r="H127" i="16"/>
  <c r="F127" i="16"/>
  <c r="D127" i="16"/>
  <c r="B127" i="16"/>
  <c r="T126" i="16"/>
  <c r="R126" i="16"/>
  <c r="P126" i="16"/>
  <c r="N126" i="16"/>
  <c r="L126" i="16"/>
  <c r="J126" i="16"/>
  <c r="H126" i="16"/>
  <c r="F126" i="16"/>
  <c r="D126" i="16"/>
  <c r="B126" i="16"/>
  <c r="T125" i="16"/>
  <c r="R125" i="16"/>
  <c r="P125" i="16"/>
  <c r="N125" i="16"/>
  <c r="L125" i="16"/>
  <c r="J125" i="16"/>
  <c r="H125" i="16"/>
  <c r="F125" i="16"/>
  <c r="D125" i="16"/>
  <c r="B125" i="16"/>
  <c r="T124" i="16"/>
  <c r="R124" i="16"/>
  <c r="P124" i="16"/>
  <c r="N124" i="16"/>
  <c r="L124" i="16"/>
  <c r="J124" i="16"/>
  <c r="H124" i="16"/>
  <c r="F124" i="16"/>
  <c r="D124" i="16"/>
  <c r="B124" i="16"/>
  <c r="T123" i="16"/>
  <c r="R123" i="16"/>
  <c r="P123" i="16"/>
  <c r="N123" i="16"/>
  <c r="L123" i="16"/>
  <c r="J123" i="16"/>
  <c r="H123" i="16"/>
  <c r="F123" i="16"/>
  <c r="D123" i="16"/>
  <c r="B123" i="16"/>
  <c r="T122" i="16"/>
  <c r="R122" i="16"/>
  <c r="P122" i="16"/>
  <c r="N122" i="16"/>
  <c r="L122" i="16"/>
  <c r="J122" i="16"/>
  <c r="H122" i="16"/>
  <c r="F122" i="16"/>
  <c r="D122" i="16"/>
  <c r="B122" i="16"/>
  <c r="T121" i="16"/>
  <c r="R121" i="16"/>
  <c r="P121" i="16"/>
  <c r="N121" i="16"/>
  <c r="L121" i="16"/>
  <c r="J121" i="16"/>
  <c r="H121" i="16"/>
  <c r="F121" i="16"/>
  <c r="D121" i="16"/>
  <c r="B121" i="16"/>
  <c r="T120" i="16"/>
  <c r="R120" i="16"/>
  <c r="P120" i="16"/>
  <c r="N120" i="16"/>
  <c r="L120" i="16"/>
  <c r="J120" i="16"/>
  <c r="H120" i="16"/>
  <c r="F120" i="16"/>
  <c r="D120" i="16"/>
  <c r="B120" i="16"/>
  <c r="T119" i="16"/>
  <c r="R119" i="16"/>
  <c r="P119" i="16"/>
  <c r="N119" i="16"/>
  <c r="L119" i="16"/>
  <c r="J119" i="16"/>
  <c r="H119" i="16"/>
  <c r="F119" i="16"/>
  <c r="D119" i="16"/>
  <c r="B119" i="16"/>
  <c r="T118" i="16"/>
  <c r="R118" i="16"/>
  <c r="P118" i="16"/>
  <c r="N118" i="16"/>
  <c r="L118" i="16"/>
  <c r="J118" i="16"/>
  <c r="H118" i="16"/>
  <c r="F118" i="16"/>
  <c r="D118" i="16"/>
  <c r="B118" i="16"/>
  <c r="T117" i="16"/>
  <c r="R117" i="16"/>
  <c r="P117" i="16"/>
  <c r="N117" i="16"/>
  <c r="L117" i="16"/>
  <c r="J117" i="16"/>
  <c r="H117" i="16"/>
  <c r="F117" i="16"/>
  <c r="D117" i="16"/>
  <c r="B117" i="16"/>
  <c r="T116" i="16"/>
  <c r="R116" i="16"/>
  <c r="P116" i="16"/>
  <c r="N116" i="16"/>
  <c r="L116" i="16"/>
  <c r="J116" i="16"/>
  <c r="H116" i="16"/>
  <c r="F116" i="16"/>
  <c r="D116" i="16"/>
  <c r="B116" i="16"/>
  <c r="T115" i="16"/>
  <c r="R115" i="16"/>
  <c r="P115" i="16"/>
  <c r="N115" i="16"/>
  <c r="L115" i="16"/>
  <c r="J115" i="16"/>
  <c r="H115" i="16"/>
  <c r="F115" i="16"/>
  <c r="D115" i="16"/>
  <c r="B115" i="16"/>
  <c r="T114" i="16"/>
  <c r="R114" i="16"/>
  <c r="P114" i="16"/>
  <c r="N114" i="16"/>
  <c r="L114" i="16"/>
  <c r="J114" i="16"/>
  <c r="H114" i="16"/>
  <c r="F114" i="16"/>
  <c r="D114" i="16"/>
  <c r="B114" i="16"/>
  <c r="T113" i="16"/>
  <c r="R113" i="16"/>
  <c r="P113" i="16"/>
  <c r="N113" i="16"/>
  <c r="L113" i="16"/>
  <c r="J113" i="16"/>
  <c r="H113" i="16"/>
  <c r="F113" i="16"/>
  <c r="D113" i="16"/>
  <c r="B113" i="16"/>
  <c r="T112" i="16"/>
  <c r="R112" i="16"/>
  <c r="P112" i="16"/>
  <c r="N112" i="16"/>
  <c r="L112" i="16"/>
  <c r="J112" i="16"/>
  <c r="H112" i="16"/>
  <c r="F112" i="16"/>
  <c r="D112" i="16"/>
  <c r="B112" i="16"/>
  <c r="T111" i="16"/>
  <c r="R111" i="16"/>
  <c r="P111" i="16"/>
  <c r="N111" i="16"/>
  <c r="L111" i="16"/>
  <c r="J111" i="16"/>
  <c r="H111" i="16"/>
  <c r="F111" i="16"/>
  <c r="D111" i="16"/>
  <c r="B111" i="16"/>
  <c r="T110" i="16"/>
  <c r="R110" i="16"/>
  <c r="P110" i="16"/>
  <c r="N110" i="16"/>
  <c r="L110" i="16"/>
  <c r="J110" i="16"/>
  <c r="H110" i="16"/>
  <c r="F110" i="16"/>
  <c r="D110" i="16"/>
  <c r="B110" i="16"/>
  <c r="T109" i="16"/>
  <c r="R109" i="16"/>
  <c r="P109" i="16"/>
  <c r="N109" i="16"/>
  <c r="L109" i="16"/>
  <c r="J109" i="16"/>
  <c r="H109" i="16"/>
  <c r="F109" i="16"/>
  <c r="D109" i="16"/>
  <c r="B109" i="16"/>
  <c r="T108" i="16"/>
  <c r="R108" i="16"/>
  <c r="P108" i="16"/>
  <c r="N108" i="16"/>
  <c r="L108" i="16"/>
  <c r="J108" i="16"/>
  <c r="H108" i="16"/>
  <c r="F108" i="16"/>
  <c r="D108" i="16"/>
  <c r="B108" i="16"/>
  <c r="T107" i="16"/>
  <c r="R107" i="16"/>
  <c r="P107" i="16"/>
  <c r="N107" i="16"/>
  <c r="L107" i="16"/>
  <c r="J107" i="16"/>
  <c r="H107" i="16"/>
  <c r="F107" i="16"/>
  <c r="D107" i="16"/>
  <c r="B107" i="16"/>
  <c r="T106" i="16"/>
  <c r="R106" i="16"/>
  <c r="P106" i="16"/>
  <c r="N106" i="16"/>
  <c r="L106" i="16"/>
  <c r="J106" i="16"/>
  <c r="H106" i="16"/>
  <c r="F106" i="16"/>
  <c r="D106" i="16"/>
  <c r="B106" i="16"/>
  <c r="T105" i="16"/>
  <c r="R105" i="16"/>
  <c r="P105" i="16"/>
  <c r="N105" i="16"/>
  <c r="L105" i="16"/>
  <c r="J105" i="16"/>
  <c r="H105" i="16"/>
  <c r="F105" i="16"/>
  <c r="D105" i="16"/>
  <c r="B105" i="16"/>
  <c r="T104" i="16"/>
  <c r="R104" i="16"/>
  <c r="P104" i="16"/>
  <c r="N104" i="16"/>
  <c r="L104" i="16"/>
  <c r="J104" i="16"/>
  <c r="H104" i="16"/>
  <c r="F104" i="16"/>
  <c r="D104" i="16"/>
  <c r="B104" i="16"/>
  <c r="T103" i="16"/>
  <c r="R103" i="16"/>
  <c r="P103" i="16"/>
  <c r="N103" i="16"/>
  <c r="L103" i="16"/>
  <c r="J103" i="16"/>
  <c r="H103" i="16"/>
  <c r="F103" i="16"/>
  <c r="D103" i="16"/>
  <c r="B103" i="16"/>
  <c r="T102" i="16"/>
  <c r="R102" i="16"/>
  <c r="P102" i="16"/>
  <c r="N102" i="16"/>
  <c r="L102" i="16"/>
  <c r="J102" i="16"/>
  <c r="H102" i="16"/>
  <c r="F102" i="16"/>
  <c r="D102" i="16"/>
  <c r="B102" i="16"/>
  <c r="T101" i="16"/>
  <c r="R101" i="16"/>
  <c r="P101" i="16"/>
  <c r="N101" i="16"/>
  <c r="L101" i="16"/>
  <c r="J101" i="16"/>
  <c r="H101" i="16"/>
  <c r="F101" i="16"/>
  <c r="D101" i="16"/>
  <c r="B101" i="16"/>
  <c r="T100" i="16"/>
  <c r="R100" i="16"/>
  <c r="P100" i="16"/>
  <c r="N100" i="16"/>
  <c r="L100" i="16"/>
  <c r="J100" i="16"/>
  <c r="H100" i="16"/>
  <c r="F100" i="16"/>
  <c r="D100" i="16"/>
  <c r="B100" i="16"/>
  <c r="T99" i="16"/>
  <c r="R99" i="16"/>
  <c r="P99" i="16"/>
  <c r="N99" i="16"/>
  <c r="L99" i="16"/>
  <c r="J99" i="16"/>
  <c r="H99" i="16"/>
  <c r="F99" i="16"/>
  <c r="D99" i="16"/>
  <c r="B99" i="16"/>
  <c r="T98" i="16"/>
  <c r="R98" i="16"/>
  <c r="P98" i="16"/>
  <c r="N98" i="16"/>
  <c r="L98" i="16"/>
  <c r="J98" i="16"/>
  <c r="H98" i="16"/>
  <c r="F98" i="16"/>
  <c r="D98" i="16"/>
  <c r="B98" i="16"/>
  <c r="T97" i="16"/>
  <c r="R97" i="16"/>
  <c r="P97" i="16"/>
  <c r="N97" i="16"/>
  <c r="L97" i="16"/>
  <c r="J97" i="16"/>
  <c r="H97" i="16"/>
  <c r="F97" i="16"/>
  <c r="D97" i="16"/>
  <c r="B97" i="16"/>
  <c r="T96" i="16"/>
  <c r="R96" i="16"/>
  <c r="P96" i="16"/>
  <c r="N96" i="16"/>
  <c r="L96" i="16"/>
  <c r="J96" i="16"/>
  <c r="H96" i="16"/>
  <c r="F96" i="16"/>
  <c r="D96" i="16"/>
  <c r="B96" i="16"/>
  <c r="T95" i="16"/>
  <c r="R95" i="16"/>
  <c r="P95" i="16"/>
  <c r="N95" i="16"/>
  <c r="L95" i="16"/>
  <c r="J95" i="16"/>
  <c r="H95" i="16"/>
  <c r="F95" i="16"/>
  <c r="D95" i="16"/>
  <c r="B95" i="16"/>
  <c r="T94" i="16"/>
  <c r="R94" i="16"/>
  <c r="P94" i="16"/>
  <c r="N94" i="16"/>
  <c r="L94" i="16"/>
  <c r="J94" i="16"/>
  <c r="H94" i="16"/>
  <c r="F94" i="16"/>
  <c r="D94" i="16"/>
  <c r="B94" i="16"/>
  <c r="T93" i="16"/>
  <c r="R93" i="16"/>
  <c r="P93" i="16"/>
  <c r="N93" i="16"/>
  <c r="L93" i="16"/>
  <c r="J93" i="16"/>
  <c r="H93" i="16"/>
  <c r="F93" i="16"/>
  <c r="D93" i="16"/>
  <c r="B93" i="16"/>
  <c r="T92" i="16"/>
  <c r="R92" i="16"/>
  <c r="P92" i="16"/>
  <c r="N92" i="16"/>
  <c r="L92" i="16"/>
  <c r="J92" i="16"/>
  <c r="H92" i="16"/>
  <c r="F92" i="16"/>
  <c r="D92" i="16"/>
  <c r="B92" i="16"/>
  <c r="T91" i="16"/>
  <c r="R91" i="16"/>
  <c r="P91" i="16"/>
  <c r="N91" i="16"/>
  <c r="L91" i="16"/>
  <c r="J91" i="16"/>
  <c r="H91" i="16"/>
  <c r="F91" i="16"/>
  <c r="D91" i="16"/>
  <c r="B91" i="16"/>
  <c r="T90" i="16"/>
  <c r="R90" i="16"/>
  <c r="P90" i="16"/>
  <c r="N90" i="16"/>
  <c r="L90" i="16"/>
  <c r="J90" i="16"/>
  <c r="H90" i="16"/>
  <c r="F90" i="16"/>
  <c r="D90" i="16"/>
  <c r="B90" i="16"/>
  <c r="T89" i="16"/>
  <c r="R89" i="16"/>
  <c r="P89" i="16"/>
  <c r="N89" i="16"/>
  <c r="L89" i="16"/>
  <c r="J89" i="16"/>
  <c r="H89" i="16"/>
  <c r="F89" i="16"/>
  <c r="D89" i="16"/>
  <c r="B89" i="16"/>
  <c r="T88" i="16"/>
  <c r="R88" i="16"/>
  <c r="P88" i="16"/>
  <c r="N88" i="16"/>
  <c r="L88" i="16"/>
  <c r="J88" i="16"/>
  <c r="H88" i="16"/>
  <c r="F88" i="16"/>
  <c r="D88" i="16"/>
  <c r="B88" i="16"/>
  <c r="T87" i="16"/>
  <c r="R87" i="16"/>
  <c r="P87" i="16"/>
  <c r="N87" i="16"/>
  <c r="L87" i="16"/>
  <c r="J87" i="16"/>
  <c r="H87" i="16"/>
  <c r="F87" i="16"/>
  <c r="D87" i="16"/>
  <c r="B87" i="16"/>
  <c r="T86" i="16"/>
  <c r="R86" i="16"/>
  <c r="P86" i="16"/>
  <c r="N86" i="16"/>
  <c r="L86" i="16"/>
  <c r="J86" i="16"/>
  <c r="H86" i="16"/>
  <c r="F86" i="16"/>
  <c r="D86" i="16"/>
  <c r="B86" i="16"/>
  <c r="T85" i="16"/>
  <c r="R85" i="16"/>
  <c r="P85" i="16"/>
  <c r="N85" i="16"/>
  <c r="L85" i="16"/>
  <c r="J85" i="16"/>
  <c r="H85" i="16"/>
  <c r="F85" i="16"/>
  <c r="D85" i="16"/>
  <c r="B85" i="16"/>
  <c r="T84" i="16"/>
  <c r="R84" i="16"/>
  <c r="P84" i="16"/>
  <c r="N84" i="16"/>
  <c r="L84" i="16"/>
  <c r="J84" i="16"/>
  <c r="H84" i="16"/>
  <c r="F84" i="16"/>
  <c r="D84" i="16"/>
  <c r="B84" i="16"/>
  <c r="T83" i="16"/>
  <c r="R83" i="16"/>
  <c r="P83" i="16"/>
  <c r="N83" i="16"/>
  <c r="L83" i="16"/>
  <c r="J83" i="16"/>
  <c r="H83" i="16"/>
  <c r="F83" i="16"/>
  <c r="D83" i="16"/>
  <c r="B83" i="16"/>
  <c r="T82" i="16"/>
  <c r="R82" i="16"/>
  <c r="P82" i="16"/>
  <c r="N82" i="16"/>
  <c r="L82" i="16"/>
  <c r="J82" i="16"/>
  <c r="H82" i="16"/>
  <c r="F82" i="16"/>
  <c r="D82" i="16"/>
  <c r="B82" i="16"/>
  <c r="T81" i="16"/>
  <c r="R81" i="16"/>
  <c r="P81" i="16"/>
  <c r="N81" i="16"/>
  <c r="L81" i="16"/>
  <c r="J81" i="16"/>
  <c r="H81" i="16"/>
  <c r="F81" i="16"/>
  <c r="D81" i="16"/>
  <c r="B81" i="16"/>
  <c r="T80" i="16"/>
  <c r="R80" i="16"/>
  <c r="P80" i="16"/>
  <c r="N80" i="16"/>
  <c r="L80" i="16"/>
  <c r="J80" i="16"/>
  <c r="H80" i="16"/>
  <c r="F80" i="16"/>
  <c r="D80" i="16"/>
  <c r="B80" i="16"/>
  <c r="T79" i="16"/>
  <c r="R79" i="16"/>
  <c r="P79" i="16"/>
  <c r="N79" i="16"/>
  <c r="L79" i="16"/>
  <c r="J79" i="16"/>
  <c r="H79" i="16"/>
  <c r="F79" i="16"/>
  <c r="D79" i="16"/>
  <c r="B79" i="16"/>
  <c r="T78" i="16"/>
  <c r="R78" i="16"/>
  <c r="P78" i="16"/>
  <c r="N78" i="16"/>
  <c r="L78" i="16"/>
  <c r="J78" i="16"/>
  <c r="H78" i="16"/>
  <c r="F78" i="16"/>
  <c r="D78" i="16"/>
  <c r="B78" i="16"/>
  <c r="T77" i="16"/>
  <c r="R77" i="16"/>
  <c r="P77" i="16"/>
  <c r="N77" i="16"/>
  <c r="L77" i="16"/>
  <c r="J77" i="16"/>
  <c r="H77" i="16"/>
  <c r="F77" i="16"/>
  <c r="D77" i="16"/>
  <c r="B77" i="16"/>
  <c r="T76" i="16"/>
  <c r="R76" i="16"/>
  <c r="P76" i="16"/>
  <c r="N76" i="16"/>
  <c r="L76" i="16"/>
  <c r="J76" i="16"/>
  <c r="H76" i="16"/>
  <c r="F76" i="16"/>
  <c r="D76" i="16"/>
  <c r="B76" i="16"/>
  <c r="T75" i="16"/>
  <c r="R75" i="16"/>
  <c r="P75" i="16"/>
  <c r="N75" i="16"/>
  <c r="L75" i="16"/>
  <c r="J75" i="16"/>
  <c r="H75" i="16"/>
  <c r="F75" i="16"/>
  <c r="D75" i="16"/>
  <c r="B75" i="16"/>
  <c r="T74" i="16"/>
  <c r="R74" i="16"/>
  <c r="P74" i="16"/>
  <c r="N74" i="16"/>
  <c r="L74" i="16"/>
  <c r="J74" i="16"/>
  <c r="H74" i="16"/>
  <c r="F74" i="16"/>
  <c r="D74" i="16"/>
  <c r="B74" i="16"/>
  <c r="T73" i="16"/>
  <c r="R73" i="16"/>
  <c r="P73" i="16"/>
  <c r="N73" i="16"/>
  <c r="L73" i="16"/>
  <c r="J73" i="16"/>
  <c r="H73" i="16"/>
  <c r="F73" i="16"/>
  <c r="D73" i="16"/>
  <c r="B73" i="16"/>
  <c r="T72" i="16"/>
  <c r="R72" i="16"/>
  <c r="P72" i="16"/>
  <c r="N72" i="16"/>
  <c r="L72" i="16"/>
  <c r="J72" i="16"/>
  <c r="H72" i="16"/>
  <c r="F72" i="16"/>
  <c r="D72" i="16"/>
  <c r="B72" i="16"/>
  <c r="T71" i="16"/>
  <c r="R71" i="16"/>
  <c r="P71" i="16"/>
  <c r="N71" i="16"/>
  <c r="L71" i="16"/>
  <c r="J71" i="16"/>
  <c r="H71" i="16"/>
  <c r="F71" i="16"/>
  <c r="D71" i="16"/>
  <c r="B71" i="16"/>
  <c r="T70" i="16"/>
  <c r="R70" i="16"/>
  <c r="P70" i="16"/>
  <c r="N70" i="16"/>
  <c r="L70" i="16"/>
  <c r="J70" i="16"/>
  <c r="H70" i="16"/>
  <c r="F70" i="16"/>
  <c r="D70" i="16"/>
  <c r="B70" i="16"/>
  <c r="T69" i="16"/>
  <c r="R69" i="16"/>
  <c r="P69" i="16"/>
  <c r="N69" i="16"/>
  <c r="L69" i="16"/>
  <c r="J69" i="16"/>
  <c r="H69" i="16"/>
  <c r="F69" i="16"/>
  <c r="D69" i="16"/>
  <c r="B69" i="16"/>
  <c r="T68" i="16"/>
  <c r="R68" i="16"/>
  <c r="P68" i="16"/>
  <c r="N68" i="16"/>
  <c r="L68" i="16"/>
  <c r="J68" i="16"/>
  <c r="H68" i="16"/>
  <c r="F68" i="16"/>
  <c r="D68" i="16"/>
  <c r="B68" i="16"/>
  <c r="T67" i="16"/>
  <c r="R67" i="16"/>
  <c r="P67" i="16"/>
  <c r="N67" i="16"/>
  <c r="L67" i="16"/>
  <c r="J67" i="16"/>
  <c r="H67" i="16"/>
  <c r="F67" i="16"/>
  <c r="D67" i="16"/>
  <c r="B67" i="16"/>
  <c r="T66" i="16"/>
  <c r="R66" i="16"/>
  <c r="P66" i="16"/>
  <c r="N66" i="16"/>
  <c r="L66" i="16"/>
  <c r="J66" i="16"/>
  <c r="H66" i="16"/>
  <c r="F66" i="16"/>
  <c r="D66" i="16"/>
  <c r="B66" i="16"/>
  <c r="T65" i="16"/>
  <c r="R65" i="16"/>
  <c r="P65" i="16"/>
  <c r="N65" i="16"/>
  <c r="L65" i="16"/>
  <c r="J65" i="16"/>
  <c r="H65" i="16"/>
  <c r="F65" i="16"/>
  <c r="D65" i="16"/>
  <c r="B65" i="16"/>
  <c r="T64" i="16"/>
  <c r="R64" i="16"/>
  <c r="P64" i="16"/>
  <c r="N64" i="16"/>
  <c r="L64" i="16"/>
  <c r="J64" i="16"/>
  <c r="H64" i="16"/>
  <c r="F64" i="16"/>
  <c r="D64" i="16"/>
  <c r="B64" i="16"/>
  <c r="T63" i="16"/>
  <c r="R63" i="16"/>
  <c r="P63" i="16"/>
  <c r="N63" i="16"/>
  <c r="L63" i="16"/>
  <c r="J63" i="16"/>
  <c r="H63" i="16"/>
  <c r="F63" i="16"/>
  <c r="D63" i="16"/>
  <c r="B63" i="16"/>
  <c r="T62" i="16"/>
  <c r="R62" i="16"/>
  <c r="P62" i="16"/>
  <c r="N62" i="16"/>
  <c r="L62" i="16"/>
  <c r="J62" i="16"/>
  <c r="H62" i="16"/>
  <c r="F62" i="16"/>
  <c r="D62" i="16"/>
  <c r="B62" i="16"/>
  <c r="T61" i="16"/>
  <c r="R61" i="16"/>
  <c r="P61" i="16"/>
  <c r="N61" i="16"/>
  <c r="L61" i="16"/>
  <c r="J61" i="16"/>
  <c r="H61" i="16"/>
  <c r="F61" i="16"/>
  <c r="D61" i="16"/>
  <c r="B61" i="16"/>
  <c r="T60" i="16"/>
  <c r="R60" i="16"/>
  <c r="P60" i="16"/>
  <c r="N60" i="16"/>
  <c r="L60" i="16"/>
  <c r="J60" i="16"/>
  <c r="H60" i="16"/>
  <c r="F60" i="16"/>
  <c r="D60" i="16"/>
  <c r="B60" i="16"/>
  <c r="T59" i="16"/>
  <c r="R59" i="16"/>
  <c r="P59" i="16"/>
  <c r="N59" i="16"/>
  <c r="L59" i="16"/>
  <c r="J59" i="16"/>
  <c r="H59" i="16"/>
  <c r="F59" i="16"/>
  <c r="D59" i="16"/>
  <c r="B59" i="16"/>
  <c r="T58" i="16"/>
  <c r="R58" i="16"/>
  <c r="P58" i="16"/>
  <c r="N58" i="16"/>
  <c r="L58" i="16"/>
  <c r="J58" i="16"/>
  <c r="H58" i="16"/>
  <c r="F58" i="16"/>
  <c r="D58" i="16"/>
  <c r="B58" i="16"/>
  <c r="T57" i="16"/>
  <c r="R57" i="16"/>
  <c r="P57" i="16"/>
  <c r="N57" i="16"/>
  <c r="L57" i="16"/>
  <c r="J57" i="16"/>
  <c r="H57" i="16"/>
  <c r="F57" i="16"/>
  <c r="D57" i="16"/>
  <c r="B57" i="16"/>
  <c r="T56" i="16"/>
  <c r="R56" i="16"/>
  <c r="P56" i="16"/>
  <c r="N56" i="16"/>
  <c r="L56" i="16"/>
  <c r="J56" i="16"/>
  <c r="H56" i="16"/>
  <c r="F56" i="16"/>
  <c r="D56" i="16"/>
  <c r="B56" i="16"/>
  <c r="T55" i="16"/>
  <c r="R55" i="16"/>
  <c r="P55" i="16"/>
  <c r="N55" i="16"/>
  <c r="L55" i="16"/>
  <c r="J55" i="16"/>
  <c r="H55" i="16"/>
  <c r="F55" i="16"/>
  <c r="D55" i="16"/>
  <c r="B55" i="16"/>
  <c r="T54" i="16"/>
  <c r="R54" i="16"/>
  <c r="P54" i="16"/>
  <c r="N54" i="16"/>
  <c r="L54" i="16"/>
  <c r="J54" i="16"/>
  <c r="H54" i="16"/>
  <c r="F54" i="16"/>
  <c r="D54" i="16"/>
  <c r="B54" i="16"/>
  <c r="T53" i="16"/>
  <c r="R53" i="16"/>
  <c r="P53" i="16"/>
  <c r="N53" i="16"/>
  <c r="L53" i="16"/>
  <c r="J53" i="16"/>
  <c r="H53" i="16"/>
  <c r="F53" i="16"/>
  <c r="D53" i="16"/>
  <c r="B53" i="16"/>
  <c r="T52" i="16"/>
  <c r="R52" i="16"/>
  <c r="P52" i="16"/>
  <c r="N52" i="16"/>
  <c r="L52" i="16"/>
  <c r="J52" i="16"/>
  <c r="H52" i="16"/>
  <c r="F52" i="16"/>
  <c r="D52" i="16"/>
  <c r="B52" i="16"/>
  <c r="T51" i="16"/>
  <c r="R51" i="16"/>
  <c r="P51" i="16"/>
  <c r="N51" i="16"/>
  <c r="L51" i="16"/>
  <c r="J51" i="16"/>
  <c r="H51" i="16"/>
  <c r="F51" i="16"/>
  <c r="D51" i="16"/>
  <c r="B51" i="16"/>
  <c r="T50" i="16"/>
  <c r="R50" i="16"/>
  <c r="P50" i="16"/>
  <c r="N50" i="16"/>
  <c r="L50" i="16"/>
  <c r="J50" i="16"/>
  <c r="H50" i="16"/>
  <c r="F50" i="16"/>
  <c r="D50" i="16"/>
  <c r="B50" i="16"/>
  <c r="T49" i="16"/>
  <c r="R49" i="16"/>
  <c r="P49" i="16"/>
  <c r="N49" i="16"/>
  <c r="L49" i="16"/>
  <c r="J49" i="16"/>
  <c r="H49" i="16"/>
  <c r="F49" i="16"/>
  <c r="D49" i="16"/>
  <c r="B49" i="16"/>
  <c r="T48" i="16"/>
  <c r="R48" i="16"/>
  <c r="P48" i="16"/>
  <c r="N48" i="16"/>
  <c r="L48" i="16"/>
  <c r="J48" i="16"/>
  <c r="H48" i="16"/>
  <c r="F48" i="16"/>
  <c r="D48" i="16"/>
  <c r="B48" i="16"/>
  <c r="T47" i="16"/>
  <c r="R47" i="16"/>
  <c r="P47" i="16"/>
  <c r="N47" i="16"/>
  <c r="L47" i="16"/>
  <c r="J47" i="16"/>
  <c r="H47" i="16"/>
  <c r="F47" i="16"/>
  <c r="D47" i="16"/>
  <c r="B47" i="16"/>
  <c r="T46" i="16"/>
  <c r="R46" i="16"/>
  <c r="P46" i="16"/>
  <c r="N46" i="16"/>
  <c r="L46" i="16"/>
  <c r="J46" i="16"/>
  <c r="H46" i="16"/>
  <c r="F46" i="16"/>
  <c r="D46" i="16"/>
  <c r="B46" i="16"/>
  <c r="T45" i="16"/>
  <c r="R45" i="16"/>
  <c r="P45" i="16"/>
  <c r="N45" i="16"/>
  <c r="L45" i="16"/>
  <c r="J45" i="16"/>
  <c r="H45" i="16"/>
  <c r="F45" i="16"/>
  <c r="D45" i="16"/>
  <c r="B45" i="16"/>
  <c r="T44" i="16"/>
  <c r="R44" i="16"/>
  <c r="P44" i="16"/>
  <c r="N44" i="16"/>
  <c r="L44" i="16"/>
  <c r="J44" i="16"/>
  <c r="H44" i="16"/>
  <c r="F44" i="16"/>
  <c r="D44" i="16"/>
  <c r="B44" i="16"/>
  <c r="T43" i="16"/>
  <c r="R43" i="16"/>
  <c r="P43" i="16"/>
  <c r="N43" i="16"/>
  <c r="L43" i="16"/>
  <c r="J43" i="16"/>
  <c r="H43" i="16"/>
  <c r="F43" i="16"/>
  <c r="D43" i="16"/>
  <c r="B43" i="16"/>
  <c r="T42" i="16"/>
  <c r="R42" i="16"/>
  <c r="P42" i="16"/>
  <c r="N42" i="16"/>
  <c r="L42" i="16"/>
  <c r="J42" i="16"/>
  <c r="H42" i="16"/>
  <c r="F42" i="16"/>
  <c r="D42" i="16"/>
  <c r="B42" i="16"/>
  <c r="T41" i="16"/>
  <c r="R41" i="16"/>
  <c r="P41" i="16"/>
  <c r="N41" i="16"/>
  <c r="L41" i="16"/>
  <c r="J41" i="16"/>
  <c r="H41" i="16"/>
  <c r="F41" i="16"/>
  <c r="D41" i="16"/>
  <c r="B41" i="16"/>
  <c r="T40" i="16"/>
  <c r="R40" i="16"/>
  <c r="P40" i="16"/>
  <c r="N40" i="16"/>
  <c r="L40" i="16"/>
  <c r="J40" i="16"/>
  <c r="H40" i="16"/>
  <c r="F40" i="16"/>
  <c r="D40" i="16"/>
  <c r="B40" i="16"/>
  <c r="T39" i="16"/>
  <c r="R39" i="16"/>
  <c r="P39" i="16"/>
  <c r="N39" i="16"/>
  <c r="L39" i="16"/>
  <c r="J39" i="16"/>
  <c r="H39" i="16"/>
  <c r="F39" i="16"/>
  <c r="D39" i="16"/>
  <c r="B39" i="16"/>
  <c r="T38" i="16"/>
  <c r="R38" i="16"/>
  <c r="P38" i="16"/>
  <c r="N38" i="16"/>
  <c r="L38" i="16"/>
  <c r="J38" i="16"/>
  <c r="H38" i="16"/>
  <c r="F38" i="16"/>
  <c r="D38" i="16"/>
  <c r="B38" i="16"/>
  <c r="T37" i="16"/>
  <c r="R37" i="16"/>
  <c r="P37" i="16"/>
  <c r="N37" i="16"/>
  <c r="L37" i="16"/>
  <c r="J37" i="16"/>
  <c r="H37" i="16"/>
  <c r="F37" i="16"/>
  <c r="D37" i="16"/>
  <c r="B37" i="16"/>
  <c r="T36" i="16"/>
  <c r="R36" i="16"/>
  <c r="P36" i="16"/>
  <c r="N36" i="16"/>
  <c r="L36" i="16"/>
  <c r="J36" i="16"/>
  <c r="H36" i="16"/>
  <c r="F36" i="16"/>
  <c r="D36" i="16"/>
  <c r="B36" i="16"/>
  <c r="T35" i="16"/>
  <c r="R35" i="16"/>
  <c r="P35" i="16"/>
  <c r="N35" i="16"/>
  <c r="L35" i="16"/>
  <c r="J35" i="16"/>
  <c r="H35" i="16"/>
  <c r="F35" i="16"/>
  <c r="D35" i="16"/>
  <c r="B35" i="16"/>
  <c r="T34" i="16"/>
  <c r="R34" i="16"/>
  <c r="P34" i="16"/>
  <c r="N34" i="16"/>
  <c r="L34" i="16"/>
  <c r="J34" i="16"/>
  <c r="H34" i="16"/>
  <c r="F34" i="16"/>
  <c r="D34" i="16"/>
  <c r="B34" i="16"/>
  <c r="T33" i="16"/>
  <c r="R33" i="16"/>
  <c r="P33" i="16"/>
  <c r="N33" i="16"/>
  <c r="L33" i="16"/>
  <c r="J33" i="16"/>
  <c r="H33" i="16"/>
  <c r="F33" i="16"/>
  <c r="D33" i="16"/>
  <c r="B33" i="16"/>
  <c r="T32" i="16"/>
  <c r="R32" i="16"/>
  <c r="P32" i="16"/>
  <c r="N32" i="16"/>
  <c r="L32" i="16"/>
  <c r="J32" i="16"/>
  <c r="H32" i="16"/>
  <c r="F32" i="16"/>
  <c r="D32" i="16"/>
  <c r="B32" i="16"/>
  <c r="T31" i="16"/>
  <c r="R31" i="16"/>
  <c r="P31" i="16"/>
  <c r="N31" i="16"/>
  <c r="L31" i="16"/>
  <c r="J31" i="16"/>
  <c r="H31" i="16"/>
  <c r="F31" i="16"/>
  <c r="D31" i="16"/>
  <c r="B31" i="16"/>
  <c r="T30" i="16"/>
  <c r="R30" i="16"/>
  <c r="P30" i="16"/>
  <c r="N30" i="16"/>
  <c r="L30" i="16"/>
  <c r="J30" i="16"/>
  <c r="H30" i="16"/>
  <c r="F30" i="16"/>
  <c r="D30" i="16"/>
  <c r="B30" i="16"/>
  <c r="T29" i="16"/>
  <c r="R29" i="16"/>
  <c r="P29" i="16"/>
  <c r="N29" i="16"/>
  <c r="L29" i="16"/>
  <c r="J29" i="16"/>
  <c r="H29" i="16"/>
  <c r="F29" i="16"/>
  <c r="D29" i="16"/>
  <c r="B29" i="16"/>
  <c r="T28" i="16"/>
  <c r="R28" i="16"/>
  <c r="P28" i="16"/>
  <c r="N28" i="16"/>
  <c r="L28" i="16"/>
  <c r="J28" i="16"/>
  <c r="H28" i="16"/>
  <c r="F28" i="16"/>
  <c r="D28" i="16"/>
  <c r="B28" i="16"/>
  <c r="T27" i="16"/>
  <c r="R27" i="16"/>
  <c r="P27" i="16"/>
  <c r="N27" i="16"/>
  <c r="L27" i="16"/>
  <c r="J27" i="16"/>
  <c r="H27" i="16"/>
  <c r="F27" i="16"/>
  <c r="D27" i="16"/>
  <c r="B27" i="16"/>
  <c r="T26" i="16"/>
  <c r="R26" i="16"/>
  <c r="P26" i="16"/>
  <c r="N26" i="16"/>
  <c r="L26" i="16"/>
  <c r="J26" i="16"/>
  <c r="H26" i="16"/>
  <c r="F26" i="16"/>
  <c r="D26" i="16"/>
  <c r="B26" i="16"/>
  <c r="T25" i="16"/>
  <c r="R25" i="16"/>
  <c r="P25" i="16"/>
  <c r="N25" i="16"/>
  <c r="L25" i="16"/>
  <c r="J25" i="16"/>
  <c r="H25" i="16"/>
  <c r="F25" i="16"/>
  <c r="D25" i="16"/>
  <c r="B25" i="16"/>
  <c r="T24" i="16"/>
  <c r="R24" i="16"/>
  <c r="P24" i="16"/>
  <c r="N24" i="16"/>
  <c r="L24" i="16"/>
  <c r="J24" i="16"/>
  <c r="H24" i="16"/>
  <c r="F24" i="16"/>
  <c r="D24" i="16"/>
  <c r="B24" i="16"/>
  <c r="T23" i="16"/>
  <c r="R23" i="16"/>
  <c r="P23" i="16"/>
  <c r="N23" i="16"/>
  <c r="L23" i="16"/>
  <c r="J23" i="16"/>
  <c r="H23" i="16"/>
  <c r="F23" i="16"/>
  <c r="D23" i="16"/>
  <c r="B23" i="16"/>
  <c r="T22" i="16"/>
  <c r="R22" i="16"/>
  <c r="P22" i="16"/>
  <c r="N22" i="16"/>
  <c r="L22" i="16"/>
  <c r="J22" i="16"/>
  <c r="H22" i="16"/>
  <c r="F22" i="16"/>
  <c r="D22" i="16"/>
  <c r="B22" i="16"/>
  <c r="T21" i="16"/>
  <c r="R21" i="16"/>
  <c r="P21" i="16"/>
  <c r="N21" i="16"/>
  <c r="L21" i="16"/>
  <c r="J21" i="16"/>
  <c r="H21" i="16"/>
  <c r="F21" i="16"/>
  <c r="D21" i="16"/>
  <c r="B21" i="16"/>
  <c r="T20" i="16"/>
  <c r="R20" i="16"/>
  <c r="P20" i="16"/>
  <c r="N20" i="16"/>
  <c r="L20" i="16"/>
  <c r="J20" i="16"/>
  <c r="H20" i="16"/>
  <c r="F20" i="16"/>
  <c r="D20" i="16"/>
  <c r="B20" i="16"/>
  <c r="T19" i="16"/>
  <c r="R19" i="16"/>
  <c r="P19" i="16"/>
  <c r="N19" i="16"/>
  <c r="L19" i="16"/>
  <c r="J19" i="16"/>
  <c r="H19" i="16"/>
  <c r="F19" i="16"/>
  <c r="D19" i="16"/>
  <c r="B19" i="16"/>
  <c r="T18" i="16"/>
  <c r="R18" i="16"/>
  <c r="P18" i="16"/>
  <c r="N18" i="16"/>
  <c r="L18" i="16"/>
  <c r="J18" i="16"/>
  <c r="H18" i="16"/>
  <c r="F18" i="16"/>
  <c r="D18" i="16"/>
  <c r="B18" i="16"/>
  <c r="T17" i="16"/>
  <c r="R17" i="16"/>
  <c r="P17" i="16"/>
  <c r="N17" i="16"/>
  <c r="L17" i="16"/>
  <c r="J17" i="16"/>
  <c r="H17" i="16"/>
  <c r="F17" i="16"/>
  <c r="D17" i="16"/>
  <c r="B17" i="16"/>
  <c r="T16" i="16"/>
  <c r="R16" i="16"/>
  <c r="P16" i="16"/>
  <c r="N16" i="16"/>
  <c r="L16" i="16"/>
  <c r="J16" i="16"/>
  <c r="H16" i="16"/>
  <c r="F16" i="16"/>
  <c r="D16" i="16"/>
  <c r="B16" i="16"/>
  <c r="T15" i="16"/>
  <c r="R15" i="16"/>
  <c r="P15" i="16"/>
  <c r="N15" i="16"/>
  <c r="L15" i="16"/>
  <c r="J15" i="16"/>
  <c r="H15" i="16"/>
  <c r="F15" i="16"/>
  <c r="D15" i="16"/>
  <c r="B15" i="16"/>
  <c r="T14" i="16"/>
  <c r="R14" i="16"/>
  <c r="P14" i="16"/>
  <c r="N14" i="16"/>
  <c r="L14" i="16"/>
  <c r="J14" i="16"/>
  <c r="H14" i="16"/>
  <c r="F14" i="16"/>
  <c r="D14" i="16"/>
  <c r="B14" i="16"/>
  <c r="T13" i="16"/>
  <c r="R13" i="16"/>
  <c r="P13" i="16"/>
  <c r="N13" i="16"/>
  <c r="L13" i="16"/>
  <c r="J13" i="16"/>
  <c r="H13" i="16"/>
  <c r="F13" i="16"/>
  <c r="D13" i="16"/>
  <c r="B13" i="16"/>
  <c r="T12" i="16"/>
  <c r="R12" i="16"/>
  <c r="P12" i="16"/>
  <c r="N12" i="16"/>
  <c r="L12" i="16"/>
  <c r="J12" i="16"/>
  <c r="H12" i="16"/>
  <c r="F12" i="16"/>
  <c r="D12" i="16"/>
  <c r="B12" i="16"/>
  <c r="T11" i="16"/>
  <c r="R11" i="16"/>
  <c r="P11" i="16"/>
  <c r="N11" i="16"/>
  <c r="L11" i="16"/>
  <c r="J11" i="16"/>
  <c r="H11" i="16"/>
  <c r="F11" i="16"/>
  <c r="D11" i="16"/>
  <c r="B11" i="16"/>
  <c r="T10" i="16"/>
  <c r="R10" i="16"/>
  <c r="P10" i="16"/>
  <c r="N10" i="16"/>
  <c r="L10" i="16"/>
  <c r="J10" i="16"/>
  <c r="H10" i="16"/>
  <c r="F10" i="16"/>
  <c r="D10" i="16"/>
  <c r="B10" i="16"/>
  <c r="T9" i="16"/>
  <c r="R9" i="16"/>
  <c r="P9" i="16"/>
  <c r="N9" i="16"/>
  <c r="L9" i="16"/>
  <c r="J9" i="16"/>
  <c r="H9" i="16"/>
  <c r="F9" i="16"/>
  <c r="D9" i="16"/>
  <c r="B9" i="16"/>
  <c r="T8" i="16"/>
  <c r="R8" i="16"/>
  <c r="P8" i="16"/>
  <c r="N8" i="16"/>
  <c r="L8" i="16"/>
  <c r="J8" i="16"/>
  <c r="H8" i="16"/>
  <c r="F8" i="16"/>
  <c r="D8" i="16"/>
  <c r="B8" i="16"/>
  <c r="T7" i="16"/>
  <c r="R7" i="16"/>
  <c r="P7" i="16"/>
  <c r="N7" i="16"/>
  <c r="L7" i="16"/>
  <c r="J7" i="16"/>
  <c r="H7" i="16"/>
  <c r="F7" i="16"/>
  <c r="D7" i="16"/>
  <c r="B7" i="16"/>
  <c r="T6" i="16"/>
  <c r="R6" i="16"/>
  <c r="P6" i="16"/>
  <c r="N6" i="16"/>
  <c r="L6" i="16"/>
  <c r="J6" i="16"/>
  <c r="H6" i="16"/>
  <c r="F6" i="16"/>
  <c r="D6" i="16"/>
  <c r="B6" i="16"/>
  <c r="T5" i="16"/>
  <c r="R5" i="16"/>
  <c r="P5" i="16"/>
  <c r="N5" i="16"/>
  <c r="L5" i="16"/>
  <c r="J5" i="16"/>
  <c r="H5" i="16"/>
  <c r="F5" i="16"/>
  <c r="D5" i="16"/>
  <c r="B5" i="16"/>
  <c r="T4" i="16"/>
  <c r="R4" i="16"/>
  <c r="P4" i="16"/>
  <c r="N4" i="16"/>
  <c r="L4" i="16"/>
  <c r="J4" i="16"/>
  <c r="H4" i="16"/>
  <c r="F4" i="16"/>
  <c r="D4" i="16"/>
  <c r="B4" i="16"/>
  <c r="T3" i="16"/>
  <c r="R3" i="16"/>
  <c r="P3" i="16"/>
  <c r="N3" i="16"/>
  <c r="L3" i="16"/>
  <c r="J3" i="16"/>
  <c r="H3" i="16"/>
  <c r="F3" i="16"/>
  <c r="D3" i="16"/>
  <c r="B3" i="16"/>
  <c r="T2" i="16"/>
  <c r="R2" i="16"/>
  <c r="P2" i="16"/>
  <c r="N2" i="16"/>
  <c r="L2" i="16"/>
  <c r="J2" i="16"/>
  <c r="H2" i="16"/>
  <c r="F2" i="16"/>
  <c r="D2" i="16"/>
  <c r="B2" i="16"/>
  <c r="T3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346" i="13"/>
  <c r="T347" i="13"/>
  <c r="T348" i="13"/>
  <c r="T349" i="13"/>
  <c r="T350" i="13"/>
  <c r="T351" i="13"/>
  <c r="T352" i="13"/>
  <c r="T353" i="13"/>
  <c r="T354" i="13"/>
  <c r="T355" i="13"/>
  <c r="T356" i="13"/>
  <c r="T357" i="13"/>
  <c r="T358" i="13"/>
  <c r="T359" i="13"/>
  <c r="T360" i="13"/>
  <c r="T361" i="13"/>
  <c r="T362" i="13"/>
  <c r="T363" i="13"/>
  <c r="T364" i="13"/>
  <c r="T365" i="13"/>
  <c r="T366" i="13"/>
  <c r="T367" i="13"/>
  <c r="T368" i="13"/>
  <c r="T369" i="13"/>
  <c r="T370" i="13"/>
  <c r="T371" i="13"/>
  <c r="T372" i="13"/>
  <c r="T373" i="13"/>
  <c r="T374" i="13"/>
  <c r="T375" i="13"/>
  <c r="T376" i="13"/>
  <c r="T377" i="13"/>
  <c r="T378" i="13"/>
  <c r="T379" i="13"/>
  <c r="T380" i="13"/>
  <c r="T381" i="13"/>
  <c r="T382" i="13"/>
  <c r="T383" i="13"/>
  <c r="T384" i="13"/>
  <c r="T385" i="13"/>
  <c r="T386" i="13"/>
  <c r="T387" i="13"/>
  <c r="T388" i="13"/>
  <c r="T389" i="13"/>
  <c r="T390" i="13"/>
  <c r="T391" i="13"/>
  <c r="T392" i="13"/>
  <c r="T393" i="13"/>
  <c r="T394" i="13"/>
  <c r="T395" i="13"/>
  <c r="T396" i="13"/>
  <c r="T397" i="13"/>
  <c r="T398" i="13"/>
  <c r="T399" i="13"/>
  <c r="T400" i="13"/>
  <c r="T401" i="13"/>
  <c r="T402" i="13"/>
  <c r="T403" i="13"/>
  <c r="T404" i="13"/>
  <c r="T405" i="13"/>
  <c r="T406" i="13"/>
  <c r="T407" i="13"/>
  <c r="T408" i="13"/>
  <c r="T409" i="13"/>
  <c r="T410" i="13"/>
  <c r="T411" i="13"/>
  <c r="T412" i="13"/>
  <c r="T413" i="13"/>
  <c r="T414" i="13"/>
  <c r="T415" i="13"/>
  <c r="T416" i="13"/>
  <c r="T417" i="13"/>
  <c r="T418" i="13"/>
  <c r="T419" i="13"/>
  <c r="T420" i="13"/>
  <c r="T421" i="13"/>
  <c r="T422" i="13"/>
  <c r="T423" i="13"/>
  <c r="T424" i="13"/>
  <c r="T425" i="13"/>
  <c r="T426" i="13"/>
  <c r="T427" i="13"/>
  <c r="T428" i="13"/>
  <c r="T429" i="13"/>
  <c r="T430" i="13"/>
  <c r="T431" i="13"/>
  <c r="T432" i="13"/>
  <c r="T433" i="13"/>
  <c r="T434" i="13"/>
  <c r="T435" i="13"/>
  <c r="T436" i="13"/>
  <c r="T437" i="13"/>
  <c r="T438" i="13"/>
  <c r="T439" i="13"/>
  <c r="T440" i="13"/>
  <c r="T441" i="13"/>
  <c r="T442" i="13"/>
  <c r="T443" i="13"/>
  <c r="T444" i="13"/>
  <c r="T445" i="13"/>
  <c r="T446" i="13"/>
  <c r="T447" i="13"/>
  <c r="T448" i="13"/>
  <c r="T449" i="13"/>
  <c r="T450" i="13"/>
  <c r="T451" i="13"/>
  <c r="T452" i="13"/>
  <c r="T453" i="13"/>
  <c r="T454" i="13"/>
  <c r="T455" i="13"/>
  <c r="T456" i="13"/>
  <c r="T457" i="13"/>
  <c r="T458" i="13"/>
  <c r="T459" i="13"/>
  <c r="T460" i="13"/>
  <c r="T461" i="13"/>
  <c r="T462" i="13"/>
  <c r="T463" i="13"/>
  <c r="T464" i="13"/>
  <c r="T465" i="13"/>
  <c r="T466" i="13"/>
  <c r="T467" i="13"/>
  <c r="T468" i="13"/>
  <c r="T469" i="13"/>
  <c r="T470" i="13"/>
  <c r="T471" i="13"/>
  <c r="T472" i="13"/>
  <c r="T473" i="13"/>
  <c r="T474" i="13"/>
  <c r="T475" i="13"/>
  <c r="T476" i="13"/>
  <c r="T477" i="13"/>
  <c r="T478" i="13"/>
  <c r="T479" i="13"/>
  <c r="T480" i="13"/>
  <c r="T481" i="13"/>
  <c r="T482" i="13"/>
  <c r="T483" i="13"/>
  <c r="T484" i="13"/>
  <c r="T485" i="13"/>
  <c r="T486" i="13"/>
  <c r="T487" i="13"/>
  <c r="T488" i="13"/>
  <c r="T489" i="13"/>
  <c r="T490" i="13"/>
  <c r="T491" i="13"/>
  <c r="T492" i="13"/>
  <c r="T493" i="13"/>
  <c r="T494" i="13"/>
  <c r="T495" i="13"/>
  <c r="T496" i="13"/>
  <c r="T497" i="13"/>
  <c r="T498" i="13"/>
  <c r="T499" i="13"/>
  <c r="T500" i="13"/>
  <c r="T501" i="13"/>
  <c r="T502" i="13"/>
  <c r="T503" i="13"/>
  <c r="T504" i="13"/>
  <c r="T505" i="13"/>
  <c r="T506" i="13"/>
  <c r="T507" i="13"/>
  <c r="T508" i="13"/>
  <c r="T509" i="13"/>
  <c r="T510" i="13"/>
  <c r="T511" i="13"/>
  <c r="T512" i="13"/>
  <c r="T513" i="13"/>
  <c r="T514" i="13"/>
  <c r="T515" i="13"/>
  <c r="T516" i="13"/>
  <c r="T517" i="13"/>
  <c r="T518" i="13"/>
  <c r="T519" i="13"/>
  <c r="T520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34" i="13"/>
  <c r="T535" i="13"/>
  <c r="T536" i="13"/>
  <c r="T537" i="13"/>
  <c r="T538" i="13"/>
  <c r="T539" i="13"/>
  <c r="T540" i="13"/>
  <c r="T541" i="13"/>
  <c r="T542" i="13"/>
  <c r="T543" i="13"/>
  <c r="T544" i="13"/>
  <c r="T545" i="13"/>
  <c r="T546" i="13"/>
  <c r="T547" i="13"/>
  <c r="T548" i="13"/>
  <c r="T549" i="13"/>
  <c r="T550" i="13"/>
  <c r="T551" i="13"/>
  <c r="T552" i="13"/>
  <c r="T553" i="13"/>
  <c r="T554" i="13"/>
  <c r="T555" i="13"/>
  <c r="T556" i="13"/>
  <c r="T557" i="13"/>
  <c r="T558" i="13"/>
  <c r="T559" i="13"/>
  <c r="T560" i="13"/>
  <c r="T561" i="13"/>
  <c r="T562" i="13"/>
  <c r="T563" i="13"/>
  <c r="T564" i="13"/>
  <c r="T565" i="13"/>
  <c r="T566" i="13"/>
  <c r="T567" i="13"/>
  <c r="T568" i="13"/>
  <c r="T569" i="13"/>
  <c r="T570" i="13"/>
  <c r="T571" i="13"/>
  <c r="T572" i="13"/>
  <c r="T573" i="13"/>
  <c r="T574" i="13"/>
  <c r="T575" i="13"/>
  <c r="T576" i="13"/>
  <c r="T577" i="13"/>
  <c r="T578" i="13"/>
  <c r="T579" i="13"/>
  <c r="T580" i="13"/>
  <c r="T581" i="13"/>
  <c r="T582" i="13"/>
  <c r="T583" i="13"/>
  <c r="T584" i="13"/>
  <c r="T585" i="13"/>
  <c r="T586" i="13"/>
  <c r="T587" i="13"/>
  <c r="T588" i="13"/>
  <c r="T589" i="13"/>
  <c r="T590" i="13"/>
  <c r="T591" i="13"/>
  <c r="T592" i="13"/>
  <c r="T593" i="13"/>
  <c r="T594" i="13"/>
  <c r="T595" i="13"/>
  <c r="T596" i="13"/>
  <c r="T597" i="13"/>
  <c r="T598" i="13"/>
  <c r="T599" i="13"/>
  <c r="T600" i="13"/>
  <c r="T601" i="13"/>
  <c r="T602" i="13"/>
  <c r="T603" i="13"/>
  <c r="T604" i="13"/>
  <c r="T605" i="13"/>
  <c r="T606" i="13"/>
  <c r="T607" i="13"/>
  <c r="T608" i="13"/>
  <c r="T609" i="13"/>
  <c r="T610" i="13"/>
  <c r="T611" i="13"/>
  <c r="T612" i="13"/>
  <c r="T613" i="13"/>
  <c r="T614" i="13"/>
  <c r="T615" i="13"/>
  <c r="T616" i="13"/>
  <c r="T617" i="13"/>
  <c r="T618" i="13"/>
  <c r="T619" i="13"/>
  <c r="T620" i="13"/>
  <c r="T621" i="13"/>
  <c r="T622" i="13"/>
  <c r="T623" i="13"/>
  <c r="T624" i="13"/>
  <c r="T625" i="13"/>
  <c r="T626" i="13"/>
  <c r="T627" i="13"/>
  <c r="T628" i="13"/>
  <c r="T629" i="13"/>
  <c r="T630" i="13"/>
  <c r="T631" i="13"/>
  <c r="T632" i="13"/>
  <c r="T633" i="13"/>
  <c r="T634" i="13"/>
  <c r="T635" i="13"/>
  <c r="T636" i="13"/>
  <c r="T637" i="13"/>
  <c r="T638" i="13"/>
  <c r="T639" i="13"/>
  <c r="T640" i="13"/>
  <c r="T641" i="13"/>
  <c r="T642" i="13"/>
  <c r="T643" i="13"/>
  <c r="T644" i="13"/>
  <c r="T645" i="13"/>
  <c r="T646" i="13"/>
  <c r="T647" i="13"/>
  <c r="T648" i="13"/>
  <c r="T649" i="13"/>
  <c r="T650" i="13"/>
  <c r="T651" i="13"/>
  <c r="T652" i="13"/>
  <c r="T653" i="13"/>
  <c r="T654" i="13"/>
  <c r="T655" i="13"/>
  <c r="T656" i="13"/>
  <c r="T657" i="13"/>
  <c r="T658" i="13"/>
  <c r="T659" i="13"/>
  <c r="T660" i="13"/>
  <c r="T661" i="13"/>
  <c r="T662" i="13"/>
  <c r="T663" i="13"/>
  <c r="T664" i="13"/>
  <c r="T665" i="13"/>
  <c r="T666" i="13"/>
  <c r="T667" i="13"/>
  <c r="T668" i="13"/>
  <c r="T669" i="13"/>
  <c r="T670" i="13"/>
  <c r="T671" i="13"/>
  <c r="T672" i="13"/>
  <c r="T673" i="13"/>
  <c r="T674" i="13"/>
  <c r="T675" i="13"/>
  <c r="T676" i="13"/>
  <c r="T677" i="13"/>
  <c r="T678" i="13"/>
  <c r="T679" i="13"/>
  <c r="T680" i="13"/>
  <c r="T681" i="13"/>
  <c r="T682" i="13"/>
  <c r="T683" i="13"/>
  <c r="T684" i="13"/>
  <c r="T685" i="13"/>
  <c r="T686" i="13"/>
  <c r="T687" i="13"/>
  <c r="T688" i="13"/>
  <c r="T689" i="13"/>
  <c r="T690" i="13"/>
  <c r="T691" i="13"/>
  <c r="T692" i="13"/>
  <c r="T693" i="13"/>
  <c r="T694" i="13"/>
  <c r="T695" i="13"/>
  <c r="T696" i="13"/>
  <c r="T697" i="13"/>
  <c r="T698" i="13"/>
  <c r="T699" i="13"/>
  <c r="T700" i="13"/>
  <c r="T701" i="13"/>
  <c r="T702" i="13"/>
  <c r="T703" i="13"/>
  <c r="T704" i="13"/>
  <c r="T705" i="13"/>
  <c r="T706" i="13"/>
  <c r="T707" i="13"/>
  <c r="T708" i="13"/>
  <c r="T709" i="13"/>
  <c r="T710" i="13"/>
  <c r="T711" i="13"/>
  <c r="T712" i="13"/>
  <c r="T713" i="13"/>
  <c r="T714" i="13"/>
  <c r="T715" i="13"/>
  <c r="T716" i="13"/>
  <c r="T717" i="13"/>
  <c r="T718" i="13"/>
  <c r="T719" i="13"/>
  <c r="T720" i="13"/>
  <c r="T721" i="13"/>
  <c r="T722" i="13"/>
  <c r="T723" i="13"/>
  <c r="T724" i="13"/>
  <c r="T725" i="13"/>
  <c r="T726" i="13"/>
  <c r="T727" i="13"/>
  <c r="T728" i="13"/>
  <c r="T729" i="13"/>
  <c r="T730" i="13"/>
  <c r="T731" i="13"/>
  <c r="T732" i="13"/>
  <c r="T733" i="13"/>
  <c r="T734" i="13"/>
  <c r="T735" i="13"/>
  <c r="T736" i="13"/>
  <c r="T737" i="13"/>
  <c r="T738" i="13"/>
  <c r="T739" i="13"/>
  <c r="T740" i="13"/>
  <c r="T741" i="13"/>
  <c r="T742" i="13"/>
  <c r="T743" i="13"/>
  <c r="T744" i="13"/>
  <c r="T745" i="13"/>
  <c r="T746" i="13"/>
  <c r="T747" i="13"/>
  <c r="T748" i="13"/>
  <c r="T749" i="13"/>
  <c r="T750" i="13"/>
  <c r="T751" i="13"/>
  <c r="T752" i="13"/>
  <c r="T753" i="13"/>
  <c r="T754" i="13"/>
  <c r="T755" i="13"/>
  <c r="T756" i="13"/>
  <c r="T757" i="13"/>
  <c r="T758" i="13"/>
  <c r="T759" i="13"/>
  <c r="T760" i="13"/>
  <c r="T761" i="13"/>
  <c r="T762" i="13"/>
  <c r="T763" i="13"/>
  <c r="T764" i="13"/>
  <c r="T765" i="13"/>
  <c r="T766" i="13"/>
  <c r="T767" i="13"/>
  <c r="T768" i="13"/>
  <c r="T769" i="13"/>
  <c r="T770" i="13"/>
  <c r="T771" i="13"/>
  <c r="T772" i="13"/>
  <c r="T773" i="13"/>
  <c r="T774" i="13"/>
  <c r="T775" i="13"/>
  <c r="T776" i="13"/>
  <c r="T777" i="13"/>
  <c r="T778" i="13"/>
  <c r="T779" i="13"/>
  <c r="T780" i="13"/>
  <c r="T781" i="13"/>
  <c r="T782" i="13"/>
  <c r="T783" i="13"/>
  <c r="T784" i="13"/>
  <c r="T785" i="13"/>
  <c r="T786" i="13"/>
  <c r="T787" i="13"/>
  <c r="T788" i="13"/>
  <c r="T789" i="13"/>
  <c r="T790" i="13"/>
  <c r="T791" i="13"/>
  <c r="T792" i="13"/>
  <c r="T793" i="13"/>
  <c r="T794" i="13"/>
  <c r="T795" i="13"/>
  <c r="T796" i="13"/>
  <c r="T797" i="13"/>
  <c r="T798" i="13"/>
  <c r="T799" i="13"/>
  <c r="T800" i="13"/>
  <c r="T801" i="13"/>
  <c r="T802" i="13"/>
  <c r="T803" i="13"/>
  <c r="T804" i="13"/>
  <c r="T805" i="13"/>
  <c r="T806" i="13"/>
  <c r="T807" i="13"/>
  <c r="T808" i="13"/>
  <c r="T809" i="13"/>
  <c r="T810" i="13"/>
  <c r="T811" i="13"/>
  <c r="T812" i="13"/>
  <c r="T813" i="13"/>
  <c r="T814" i="13"/>
  <c r="T815" i="13"/>
  <c r="T816" i="13"/>
  <c r="T817" i="13"/>
  <c r="T818" i="13"/>
  <c r="T819" i="13"/>
  <c r="T820" i="13"/>
  <c r="T821" i="13"/>
  <c r="T822" i="13"/>
  <c r="T823" i="13"/>
  <c r="T824" i="13"/>
  <c r="T825" i="13"/>
  <c r="T826" i="13"/>
  <c r="T827" i="13"/>
  <c r="T828" i="13"/>
  <c r="T829" i="13"/>
  <c r="T830" i="13"/>
  <c r="T831" i="13"/>
  <c r="T832" i="13"/>
  <c r="T833" i="13"/>
  <c r="T834" i="13"/>
  <c r="T835" i="13"/>
  <c r="T836" i="13"/>
  <c r="T837" i="13"/>
  <c r="T838" i="13"/>
  <c r="T839" i="13"/>
  <c r="T840" i="13"/>
  <c r="T841" i="13"/>
  <c r="T842" i="13"/>
  <c r="T843" i="13"/>
  <c r="T844" i="13"/>
  <c r="T845" i="13"/>
  <c r="T846" i="13"/>
  <c r="T847" i="13"/>
  <c r="T848" i="13"/>
  <c r="T849" i="13"/>
  <c r="T850" i="13"/>
  <c r="T851" i="13"/>
  <c r="T852" i="13"/>
  <c r="T853" i="13"/>
  <c r="T854" i="13"/>
  <c r="T855" i="13"/>
  <c r="T856" i="13"/>
  <c r="T857" i="13"/>
  <c r="T858" i="13"/>
  <c r="T859" i="13"/>
  <c r="T860" i="13"/>
  <c r="T861" i="13"/>
  <c r="T862" i="13"/>
  <c r="T863" i="13"/>
  <c r="T864" i="13"/>
  <c r="T865" i="13"/>
  <c r="T866" i="13"/>
  <c r="T867" i="13"/>
  <c r="T868" i="13"/>
  <c r="T869" i="13"/>
  <c r="T870" i="13"/>
  <c r="T871" i="13"/>
  <c r="T872" i="13"/>
  <c r="T873" i="13"/>
  <c r="T874" i="13"/>
  <c r="T875" i="13"/>
  <c r="T876" i="13"/>
  <c r="T877" i="13"/>
  <c r="T878" i="13"/>
  <c r="T879" i="13"/>
  <c r="T880" i="13"/>
  <c r="T881" i="13"/>
  <c r="T882" i="13"/>
  <c r="T883" i="13"/>
  <c r="T884" i="13"/>
  <c r="T885" i="13"/>
  <c r="T886" i="13"/>
  <c r="T887" i="13"/>
  <c r="T888" i="13"/>
  <c r="T889" i="13"/>
  <c r="T890" i="13"/>
  <c r="T891" i="13"/>
  <c r="T892" i="13"/>
  <c r="T893" i="13"/>
  <c r="T894" i="13"/>
  <c r="T895" i="13"/>
  <c r="T896" i="13"/>
  <c r="T897" i="13"/>
  <c r="T898" i="13"/>
  <c r="T899" i="13"/>
  <c r="T900" i="13"/>
  <c r="T901" i="13"/>
  <c r="T902" i="13"/>
  <c r="T903" i="13"/>
  <c r="T904" i="13"/>
  <c r="T905" i="13"/>
  <c r="T906" i="13"/>
  <c r="T907" i="13"/>
  <c r="T908" i="13"/>
  <c r="T909" i="13"/>
  <c r="T910" i="13"/>
  <c r="T911" i="13"/>
  <c r="T912" i="13"/>
  <c r="T913" i="13"/>
  <c r="T914" i="13"/>
  <c r="T915" i="13"/>
  <c r="T916" i="13"/>
  <c r="T917" i="13"/>
  <c r="T918" i="13"/>
  <c r="T919" i="13"/>
  <c r="T920" i="13"/>
  <c r="T921" i="13"/>
  <c r="T922" i="13"/>
  <c r="T923" i="13"/>
  <c r="T924" i="13"/>
  <c r="T925" i="13"/>
  <c r="T926" i="13"/>
  <c r="T927" i="13"/>
  <c r="T928" i="13"/>
  <c r="T929" i="13"/>
  <c r="T930" i="13"/>
  <c r="T931" i="13"/>
  <c r="T932" i="13"/>
  <c r="T933" i="13"/>
  <c r="T934" i="13"/>
  <c r="T935" i="13"/>
  <c r="T936" i="13"/>
  <c r="T937" i="13"/>
  <c r="T938" i="13"/>
  <c r="T939" i="13"/>
  <c r="T940" i="13"/>
  <c r="T941" i="13"/>
  <c r="T942" i="13"/>
  <c r="T943" i="13"/>
  <c r="T944" i="13"/>
  <c r="T945" i="13"/>
  <c r="T946" i="13"/>
  <c r="T947" i="13"/>
  <c r="T948" i="13"/>
  <c r="T949" i="13"/>
  <c r="T950" i="13"/>
  <c r="T951" i="13"/>
  <c r="T952" i="13"/>
  <c r="T953" i="13"/>
  <c r="T954" i="13"/>
  <c r="T955" i="13"/>
  <c r="T956" i="13"/>
  <c r="T957" i="13"/>
  <c r="T958" i="13"/>
  <c r="T959" i="13"/>
  <c r="T960" i="13"/>
  <c r="T961" i="13"/>
  <c r="T962" i="13"/>
  <c r="T963" i="13"/>
  <c r="T964" i="13"/>
  <c r="T965" i="13"/>
  <c r="T966" i="13"/>
  <c r="T967" i="13"/>
  <c r="T968" i="13"/>
  <c r="T969" i="13"/>
  <c r="T970" i="13"/>
  <c r="T971" i="13"/>
  <c r="T972" i="13"/>
  <c r="T973" i="13"/>
  <c r="T974" i="13"/>
  <c r="T975" i="13"/>
  <c r="T976" i="13"/>
  <c r="T977" i="13"/>
  <c r="T978" i="13"/>
  <c r="T979" i="13"/>
  <c r="T980" i="13"/>
  <c r="T981" i="13"/>
  <c r="T982" i="13"/>
  <c r="T983" i="13"/>
  <c r="T984" i="13"/>
  <c r="T985" i="13"/>
  <c r="T986" i="13"/>
  <c r="T987" i="13"/>
  <c r="T988" i="13"/>
  <c r="T989" i="13"/>
  <c r="T990" i="13"/>
  <c r="T991" i="13"/>
  <c r="T992" i="13"/>
  <c r="T993" i="13"/>
  <c r="T994" i="13"/>
  <c r="T995" i="13"/>
  <c r="T996" i="13"/>
  <c r="T997" i="13"/>
  <c r="T998" i="13"/>
  <c r="T999" i="13"/>
  <c r="T1000" i="13"/>
  <c r="T1001" i="13"/>
  <c r="T1002" i="13"/>
  <c r="T1003" i="13"/>
  <c r="T1004" i="13"/>
  <c r="T1005" i="13"/>
  <c r="T1006" i="13"/>
  <c r="T1007" i="13"/>
  <c r="T1008" i="13"/>
  <c r="T1009" i="13"/>
  <c r="T1010" i="13"/>
  <c r="T1011" i="13"/>
  <c r="T1012" i="13"/>
  <c r="T1013" i="13"/>
  <c r="T1014" i="13"/>
  <c r="T1015" i="13"/>
  <c r="T1016" i="13"/>
  <c r="T1017" i="13"/>
  <c r="T1018" i="13"/>
  <c r="T1019" i="13"/>
  <c r="T1020" i="13"/>
  <c r="T1021" i="13"/>
  <c r="T1022" i="13"/>
  <c r="T1023" i="13"/>
  <c r="T1024" i="13"/>
  <c r="T1025" i="13"/>
  <c r="T1026" i="13"/>
  <c r="T1027" i="13"/>
  <c r="T1028" i="13"/>
  <c r="T1029" i="13"/>
  <c r="T1030" i="13"/>
  <c r="T1031" i="13"/>
  <c r="T1032" i="13"/>
  <c r="T1033" i="13"/>
  <c r="T1034" i="13"/>
  <c r="T1035" i="13"/>
  <c r="T1036" i="13"/>
  <c r="T1037" i="13"/>
  <c r="T1038" i="13"/>
  <c r="T1039" i="13"/>
  <c r="T1040" i="13"/>
  <c r="T1041" i="13"/>
  <c r="T1042" i="13"/>
  <c r="T1043" i="13"/>
  <c r="T1044" i="13"/>
  <c r="T1045" i="13"/>
  <c r="T1046" i="13"/>
  <c r="T1047" i="13"/>
  <c r="T1048" i="13"/>
  <c r="T1049" i="13"/>
  <c r="T1050" i="13"/>
  <c r="T1051" i="13"/>
  <c r="T1052" i="13"/>
  <c r="T1053" i="13"/>
  <c r="T1054" i="13"/>
  <c r="T1055" i="13"/>
  <c r="T1056" i="13"/>
  <c r="T1057" i="13"/>
  <c r="T1058" i="13"/>
  <c r="T1059" i="13"/>
  <c r="T1060" i="13"/>
  <c r="T1061" i="13"/>
  <c r="T1062" i="13"/>
  <c r="T1063" i="13"/>
  <c r="T1064" i="13"/>
  <c r="T1065" i="13"/>
  <c r="T1066" i="13"/>
  <c r="T1067" i="13"/>
  <c r="T1068" i="13"/>
  <c r="T1069" i="13"/>
  <c r="T1070" i="13"/>
  <c r="T1071" i="13"/>
  <c r="T1072" i="13"/>
  <c r="T1073" i="13"/>
  <c r="T1074" i="13"/>
  <c r="T1075" i="13"/>
  <c r="T1076" i="13"/>
  <c r="T1077" i="13"/>
  <c r="T1078" i="13"/>
  <c r="T1079" i="13"/>
  <c r="T1080" i="13"/>
  <c r="T1081" i="13"/>
  <c r="T1082" i="13"/>
  <c r="T1083" i="13"/>
  <c r="T1084" i="13"/>
  <c r="T1085" i="13"/>
  <c r="T1086" i="13"/>
  <c r="T1087" i="13"/>
  <c r="T1088" i="13"/>
  <c r="T1089" i="13"/>
  <c r="T1090" i="13"/>
  <c r="T1091" i="13"/>
  <c r="T1092" i="13"/>
  <c r="T1093" i="13"/>
  <c r="T1094" i="13"/>
  <c r="T1095" i="13"/>
  <c r="T1096" i="13"/>
  <c r="T1097" i="13"/>
  <c r="T1098" i="13"/>
  <c r="T1099" i="13"/>
  <c r="T1100" i="13"/>
  <c r="T1101" i="13"/>
  <c r="T1102" i="13"/>
  <c r="T1103" i="13"/>
  <c r="T1104" i="13"/>
  <c r="T1105" i="13"/>
  <c r="T1106" i="13"/>
  <c r="T1107" i="13"/>
  <c r="T1108" i="13"/>
  <c r="T1109" i="13"/>
  <c r="T1110" i="13"/>
  <c r="T1111" i="13"/>
  <c r="T1112" i="13"/>
  <c r="T1113" i="13"/>
  <c r="T1114" i="13"/>
  <c r="T1115" i="13"/>
  <c r="T1116" i="13"/>
  <c r="T1117" i="13"/>
  <c r="T1118" i="13"/>
  <c r="T1119" i="13"/>
  <c r="T1120" i="13"/>
  <c r="T1121" i="13"/>
  <c r="T1122" i="13"/>
  <c r="T1123" i="13"/>
  <c r="T1124" i="13"/>
  <c r="T1125" i="13"/>
  <c r="T1126" i="13"/>
  <c r="T1127" i="13"/>
  <c r="T1128" i="13"/>
  <c r="T1129" i="13"/>
  <c r="T1130" i="13"/>
  <c r="T1131" i="13"/>
  <c r="T1132" i="13"/>
  <c r="T1133" i="13"/>
  <c r="T1134" i="13"/>
  <c r="T1135" i="13"/>
  <c r="T1136" i="13"/>
  <c r="T1137" i="13"/>
  <c r="T1138" i="13"/>
  <c r="T1139" i="13"/>
  <c r="T1140" i="13"/>
  <c r="T1141" i="13"/>
  <c r="T1142" i="13"/>
  <c r="T1143" i="13"/>
  <c r="T1144" i="13"/>
  <c r="T1145" i="13"/>
  <c r="T1146" i="13"/>
  <c r="T1147" i="13"/>
  <c r="T1148" i="13"/>
  <c r="T1149" i="13"/>
  <c r="T1150" i="13"/>
  <c r="T1151" i="13"/>
  <c r="T1152" i="13"/>
  <c r="T1153" i="13"/>
  <c r="T1154" i="13"/>
  <c r="T1155" i="13"/>
  <c r="T1156" i="13"/>
  <c r="T1157" i="13"/>
  <c r="T1158" i="13"/>
  <c r="T1159" i="13"/>
  <c r="T1160" i="13"/>
  <c r="T1161" i="13"/>
  <c r="T1162" i="13"/>
  <c r="T1163" i="13"/>
  <c r="T1164" i="13"/>
  <c r="T1165" i="13"/>
  <c r="T1166" i="13"/>
  <c r="T1167" i="13"/>
  <c r="T1168" i="13"/>
  <c r="T1169" i="13"/>
  <c r="T1170" i="13"/>
  <c r="T1171" i="13"/>
  <c r="T1172" i="13"/>
  <c r="T1173" i="13"/>
  <c r="T1174" i="13"/>
  <c r="T1175" i="13"/>
  <c r="T1176" i="13"/>
  <c r="T1177" i="13"/>
  <c r="T1178" i="13"/>
  <c r="T1179" i="13"/>
  <c r="T1180" i="13"/>
  <c r="T1181" i="13"/>
  <c r="T1182" i="13"/>
  <c r="T1183" i="13"/>
  <c r="T1184" i="13"/>
  <c r="T1185" i="13"/>
  <c r="T1186" i="13"/>
  <c r="T1187" i="13"/>
  <c r="T1188" i="13"/>
  <c r="T1189" i="13"/>
  <c r="T1190" i="13"/>
  <c r="T1191" i="13"/>
  <c r="T1192" i="13"/>
  <c r="T1193" i="13"/>
  <c r="T1194" i="13"/>
  <c r="T1195" i="13"/>
  <c r="T1196" i="13"/>
  <c r="T1197" i="13"/>
  <c r="T1198" i="13"/>
  <c r="T1199" i="13"/>
  <c r="T1200" i="13"/>
  <c r="T1201" i="13"/>
  <c r="T1202" i="13"/>
  <c r="T1203" i="13"/>
  <c r="T1204" i="13"/>
  <c r="T1205" i="13"/>
  <c r="T1206" i="13"/>
  <c r="T1207" i="13"/>
  <c r="T1208" i="13"/>
  <c r="T1209" i="13"/>
  <c r="T1210" i="13"/>
  <c r="T1211" i="13"/>
  <c r="T1212" i="13"/>
  <c r="T1213" i="13"/>
  <c r="T1214" i="13"/>
  <c r="T1215" i="13"/>
  <c r="T1216" i="13"/>
  <c r="T1217" i="13"/>
  <c r="T1218" i="13"/>
  <c r="T1219" i="13"/>
  <c r="T1220" i="13"/>
  <c r="T1221" i="13"/>
  <c r="T1222" i="13"/>
  <c r="T1223" i="13"/>
  <c r="T1224" i="13"/>
  <c r="T1225" i="13"/>
  <c r="T1226" i="13"/>
  <c r="T1227" i="13"/>
  <c r="T1228" i="13"/>
  <c r="T1229" i="13"/>
  <c r="T1230" i="13"/>
  <c r="T1231" i="13"/>
  <c r="T1232" i="13"/>
  <c r="T1233" i="13"/>
  <c r="T1234" i="13"/>
  <c r="T1235" i="13"/>
  <c r="T1236" i="13"/>
  <c r="T1237" i="13"/>
  <c r="T1238" i="13"/>
  <c r="T1239" i="13"/>
  <c r="T1240" i="13"/>
  <c r="T1241" i="13"/>
  <c r="T1242" i="13"/>
  <c r="T1243" i="13"/>
  <c r="T1244" i="13"/>
  <c r="T1245" i="13"/>
  <c r="T1246" i="13"/>
  <c r="T1247" i="13"/>
  <c r="T1248" i="13"/>
  <c r="T1249" i="13"/>
  <c r="T1250" i="13"/>
  <c r="T1251" i="13"/>
  <c r="T1252" i="13"/>
  <c r="T1253" i="13"/>
  <c r="T1254" i="13"/>
  <c r="T1255" i="13"/>
  <c r="T1256" i="13"/>
  <c r="T1257" i="13"/>
  <c r="T1258" i="13"/>
  <c r="T1259" i="13"/>
  <c r="T1260" i="13"/>
  <c r="T1261" i="13"/>
  <c r="T1262" i="13"/>
  <c r="T1263" i="13"/>
  <c r="T1264" i="13"/>
  <c r="T1265" i="13"/>
  <c r="T1266" i="13"/>
  <c r="T1267" i="13"/>
  <c r="T1268" i="13"/>
  <c r="T1269" i="13"/>
  <c r="T1270" i="13"/>
  <c r="T1271" i="13"/>
  <c r="T1272" i="13"/>
  <c r="T1273" i="13"/>
  <c r="T1274" i="13"/>
  <c r="T1275" i="13"/>
  <c r="T1276" i="13"/>
  <c r="T1277" i="13"/>
  <c r="T1278" i="13"/>
  <c r="T1279" i="13"/>
  <c r="T1280" i="13"/>
  <c r="T1281" i="13"/>
  <c r="T1282" i="13"/>
  <c r="T1283" i="13"/>
  <c r="T1284" i="13"/>
  <c r="T1285" i="13"/>
  <c r="T1286" i="13"/>
  <c r="T1287" i="13"/>
  <c r="T1288" i="13"/>
  <c r="T1289" i="13"/>
  <c r="T1290" i="13"/>
  <c r="T1291" i="13"/>
  <c r="T1292" i="13"/>
  <c r="T1293" i="13"/>
  <c r="T1294" i="13"/>
  <c r="T1295" i="13"/>
  <c r="T1296" i="13"/>
  <c r="T1297" i="13"/>
  <c r="T1298" i="13"/>
  <c r="T1299" i="13"/>
  <c r="T1300" i="13"/>
  <c r="T1301" i="13"/>
  <c r="T1302" i="13"/>
  <c r="T1303" i="13"/>
  <c r="T1304" i="13"/>
  <c r="T1305" i="13"/>
  <c r="T1306" i="13"/>
  <c r="T1307" i="13"/>
  <c r="T1308" i="13"/>
  <c r="T1309" i="13"/>
  <c r="T1310" i="13"/>
  <c r="T1311" i="13"/>
  <c r="T1312" i="13"/>
  <c r="T1313" i="13"/>
  <c r="T1314" i="13"/>
  <c r="T1315" i="13"/>
  <c r="T1316" i="13"/>
  <c r="T1317" i="13"/>
  <c r="T1318" i="13"/>
  <c r="T1319" i="13"/>
  <c r="T1320" i="13"/>
  <c r="T1321" i="13"/>
  <c r="T1322" i="13"/>
  <c r="T1323" i="13"/>
  <c r="T1324" i="13"/>
  <c r="T1325" i="13"/>
  <c r="T1326" i="13"/>
  <c r="T1327" i="13"/>
  <c r="T1328" i="13"/>
  <c r="T1329" i="13"/>
  <c r="T1330" i="13"/>
  <c r="T1331" i="13"/>
  <c r="T1332" i="13"/>
  <c r="T1333" i="13"/>
  <c r="T1334" i="13"/>
  <c r="T1335" i="13"/>
  <c r="T1336" i="13"/>
  <c r="T1337" i="13"/>
  <c r="T1338" i="13"/>
  <c r="T1339" i="13"/>
  <c r="T1340" i="13"/>
  <c r="T1341" i="13"/>
  <c r="T1342" i="13"/>
  <c r="T1343" i="13"/>
  <c r="T1344" i="13"/>
  <c r="T1345" i="13"/>
  <c r="T1346" i="13"/>
  <c r="T1347" i="13"/>
  <c r="T1348" i="13"/>
  <c r="T1349" i="13"/>
  <c r="T1350" i="13"/>
  <c r="T1351" i="13"/>
  <c r="T1352" i="13"/>
  <c r="T1353" i="13"/>
  <c r="T1354" i="13"/>
  <c r="T1355" i="13"/>
  <c r="T1356" i="13"/>
  <c r="T1357" i="13"/>
  <c r="T1358" i="13"/>
  <c r="T1359" i="13"/>
  <c r="T1360" i="13"/>
  <c r="T1361" i="13"/>
  <c r="T1362" i="13"/>
  <c r="T1363" i="13"/>
  <c r="T1364" i="13"/>
  <c r="T1365" i="13"/>
  <c r="T1366" i="13"/>
  <c r="T1367" i="13"/>
  <c r="T1368" i="13"/>
  <c r="T1369" i="13"/>
  <c r="T1370" i="13"/>
  <c r="T1371" i="13"/>
  <c r="T1372" i="13"/>
  <c r="T1373" i="13"/>
  <c r="T1374" i="13"/>
  <c r="T1375" i="13"/>
  <c r="T1376" i="13"/>
  <c r="T1377" i="13"/>
  <c r="T1378" i="13"/>
  <c r="T1379" i="13"/>
  <c r="T1380" i="13"/>
  <c r="T1381" i="13"/>
  <c r="T1382" i="13"/>
  <c r="T1383" i="13"/>
  <c r="T1384" i="13"/>
  <c r="T1385" i="13"/>
  <c r="T1386" i="13"/>
  <c r="T1387" i="13"/>
  <c r="T1388" i="13"/>
  <c r="T1389" i="13"/>
  <c r="T1390" i="13"/>
  <c r="T1391" i="13"/>
  <c r="T1392" i="13"/>
  <c r="T1393" i="13"/>
  <c r="T1394" i="13"/>
  <c r="T1395" i="13"/>
  <c r="T1396" i="13"/>
  <c r="T1397" i="13"/>
  <c r="T1398" i="13"/>
  <c r="T1399" i="13"/>
  <c r="T1400" i="13"/>
  <c r="T1401" i="13"/>
  <c r="T1402" i="13"/>
  <c r="T1403" i="13"/>
  <c r="T1404" i="13"/>
  <c r="T1405" i="13"/>
  <c r="T1406" i="13"/>
  <c r="T1407" i="13"/>
  <c r="T1408" i="13"/>
  <c r="T1409" i="13"/>
  <c r="T1410" i="13"/>
  <c r="T1411" i="13"/>
  <c r="T1412" i="13"/>
  <c r="T1413" i="13"/>
  <c r="T1414" i="13"/>
  <c r="T1415" i="13"/>
  <c r="T1416" i="13"/>
  <c r="T1417" i="13"/>
  <c r="T1418" i="13"/>
  <c r="T1419" i="13"/>
  <c r="T1420" i="13"/>
  <c r="T1421" i="13"/>
  <c r="T1422" i="13"/>
  <c r="T1423" i="13"/>
  <c r="T1424" i="13"/>
  <c r="T1425" i="13"/>
  <c r="T1426" i="13"/>
  <c r="T1427" i="13"/>
  <c r="T1428" i="13"/>
  <c r="T1429" i="13"/>
  <c r="T1430" i="13"/>
  <c r="T1431" i="13"/>
  <c r="T1432" i="13"/>
  <c r="T1433" i="13"/>
  <c r="T1434" i="13"/>
  <c r="T1435" i="13"/>
  <c r="T1436" i="13"/>
  <c r="T1437" i="13"/>
  <c r="T1438" i="13"/>
  <c r="T1439" i="13"/>
  <c r="T1440" i="13"/>
  <c r="T1441" i="13"/>
  <c r="T1442" i="13"/>
  <c r="T1443" i="13"/>
  <c r="T1444" i="13"/>
  <c r="T1445" i="13"/>
  <c r="T1446" i="13"/>
  <c r="T1447" i="13"/>
  <c r="T1448" i="13"/>
  <c r="T1449" i="13"/>
  <c r="T1450" i="13"/>
  <c r="T1451" i="13"/>
  <c r="T1452" i="13"/>
  <c r="T1453" i="13"/>
  <c r="T1454" i="13"/>
  <c r="T1455" i="13"/>
  <c r="T1456" i="13"/>
  <c r="T1457" i="13"/>
  <c r="T1458" i="13"/>
  <c r="T1459" i="13"/>
  <c r="T1460" i="13"/>
  <c r="T1461" i="13"/>
  <c r="T2" i="13"/>
  <c r="R3" i="13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R283" i="13"/>
  <c r="R284" i="13"/>
  <c r="R285" i="13"/>
  <c r="R286" i="13"/>
  <c r="R287" i="13"/>
  <c r="R288" i="13"/>
  <c r="R289" i="13"/>
  <c r="R290" i="13"/>
  <c r="R291" i="13"/>
  <c r="R292" i="13"/>
  <c r="R293" i="13"/>
  <c r="R294" i="13"/>
  <c r="R295" i="13"/>
  <c r="R296" i="13"/>
  <c r="R297" i="13"/>
  <c r="R298" i="13"/>
  <c r="R299" i="13"/>
  <c r="R300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R338" i="13"/>
  <c r="R339" i="13"/>
  <c r="R340" i="13"/>
  <c r="R341" i="13"/>
  <c r="R342" i="13"/>
  <c r="R343" i="13"/>
  <c r="R344" i="13"/>
  <c r="R345" i="13"/>
  <c r="R346" i="13"/>
  <c r="R347" i="13"/>
  <c r="R348" i="13"/>
  <c r="R349" i="13"/>
  <c r="R350" i="13"/>
  <c r="R351" i="13"/>
  <c r="R352" i="13"/>
  <c r="R353" i="13"/>
  <c r="R354" i="13"/>
  <c r="R355" i="13"/>
  <c r="R356" i="13"/>
  <c r="R357" i="13"/>
  <c r="R358" i="13"/>
  <c r="R359" i="13"/>
  <c r="R360" i="13"/>
  <c r="R361" i="13"/>
  <c r="R362" i="13"/>
  <c r="R363" i="13"/>
  <c r="R364" i="13"/>
  <c r="R365" i="13"/>
  <c r="R366" i="13"/>
  <c r="R367" i="13"/>
  <c r="R368" i="13"/>
  <c r="R369" i="13"/>
  <c r="R370" i="13"/>
  <c r="R371" i="13"/>
  <c r="R372" i="13"/>
  <c r="R373" i="13"/>
  <c r="R374" i="13"/>
  <c r="R375" i="13"/>
  <c r="R376" i="13"/>
  <c r="R377" i="13"/>
  <c r="R378" i="13"/>
  <c r="R379" i="13"/>
  <c r="R380" i="13"/>
  <c r="R381" i="13"/>
  <c r="R382" i="13"/>
  <c r="R383" i="13"/>
  <c r="R384" i="13"/>
  <c r="R385" i="13"/>
  <c r="R386" i="13"/>
  <c r="R387" i="13"/>
  <c r="R388" i="13"/>
  <c r="R389" i="13"/>
  <c r="R390" i="13"/>
  <c r="R391" i="13"/>
  <c r="R392" i="13"/>
  <c r="R393" i="13"/>
  <c r="R394" i="13"/>
  <c r="R395" i="13"/>
  <c r="R396" i="13"/>
  <c r="R397" i="13"/>
  <c r="R398" i="13"/>
  <c r="R399" i="13"/>
  <c r="R400" i="13"/>
  <c r="R401" i="13"/>
  <c r="R402" i="13"/>
  <c r="R403" i="13"/>
  <c r="R404" i="13"/>
  <c r="R405" i="13"/>
  <c r="R406" i="13"/>
  <c r="R407" i="13"/>
  <c r="R408" i="13"/>
  <c r="R409" i="13"/>
  <c r="R410" i="13"/>
  <c r="R411" i="13"/>
  <c r="R412" i="13"/>
  <c r="R413" i="13"/>
  <c r="R414" i="13"/>
  <c r="R415" i="13"/>
  <c r="R416" i="13"/>
  <c r="R417" i="13"/>
  <c r="R418" i="13"/>
  <c r="R419" i="13"/>
  <c r="R420" i="13"/>
  <c r="R421" i="13"/>
  <c r="R422" i="13"/>
  <c r="R423" i="13"/>
  <c r="R424" i="13"/>
  <c r="R425" i="13"/>
  <c r="R426" i="13"/>
  <c r="R427" i="13"/>
  <c r="R428" i="13"/>
  <c r="R429" i="13"/>
  <c r="R430" i="13"/>
  <c r="R431" i="13"/>
  <c r="R432" i="13"/>
  <c r="R433" i="13"/>
  <c r="R434" i="13"/>
  <c r="R435" i="13"/>
  <c r="R436" i="13"/>
  <c r="R437" i="13"/>
  <c r="R438" i="13"/>
  <c r="R439" i="13"/>
  <c r="R440" i="13"/>
  <c r="R441" i="13"/>
  <c r="R442" i="13"/>
  <c r="R443" i="13"/>
  <c r="R444" i="13"/>
  <c r="R445" i="13"/>
  <c r="R446" i="13"/>
  <c r="R447" i="13"/>
  <c r="R448" i="13"/>
  <c r="R449" i="13"/>
  <c r="R450" i="13"/>
  <c r="R451" i="13"/>
  <c r="R452" i="13"/>
  <c r="R453" i="13"/>
  <c r="R454" i="13"/>
  <c r="R455" i="13"/>
  <c r="R456" i="13"/>
  <c r="R457" i="13"/>
  <c r="R458" i="13"/>
  <c r="R459" i="13"/>
  <c r="R460" i="13"/>
  <c r="R461" i="13"/>
  <c r="R462" i="13"/>
  <c r="R463" i="13"/>
  <c r="R464" i="13"/>
  <c r="R465" i="13"/>
  <c r="R466" i="13"/>
  <c r="R467" i="13"/>
  <c r="R468" i="13"/>
  <c r="R469" i="13"/>
  <c r="R470" i="13"/>
  <c r="R471" i="13"/>
  <c r="R472" i="13"/>
  <c r="R473" i="13"/>
  <c r="R474" i="13"/>
  <c r="R475" i="13"/>
  <c r="R476" i="13"/>
  <c r="R477" i="13"/>
  <c r="R478" i="13"/>
  <c r="R479" i="13"/>
  <c r="R480" i="13"/>
  <c r="R481" i="13"/>
  <c r="R482" i="13"/>
  <c r="R483" i="13"/>
  <c r="R484" i="13"/>
  <c r="R485" i="13"/>
  <c r="R486" i="13"/>
  <c r="R487" i="13"/>
  <c r="R488" i="13"/>
  <c r="R489" i="13"/>
  <c r="R490" i="13"/>
  <c r="R491" i="13"/>
  <c r="R492" i="13"/>
  <c r="R493" i="13"/>
  <c r="R494" i="13"/>
  <c r="R495" i="13"/>
  <c r="R496" i="13"/>
  <c r="R497" i="13"/>
  <c r="R498" i="13"/>
  <c r="R499" i="13"/>
  <c r="R500" i="13"/>
  <c r="R501" i="13"/>
  <c r="R502" i="13"/>
  <c r="R503" i="13"/>
  <c r="R504" i="13"/>
  <c r="R505" i="13"/>
  <c r="R506" i="13"/>
  <c r="R507" i="13"/>
  <c r="R508" i="13"/>
  <c r="R509" i="13"/>
  <c r="R510" i="13"/>
  <c r="R511" i="13"/>
  <c r="R512" i="13"/>
  <c r="R513" i="13"/>
  <c r="R514" i="13"/>
  <c r="R515" i="13"/>
  <c r="R516" i="13"/>
  <c r="R517" i="13"/>
  <c r="R518" i="13"/>
  <c r="R519" i="13"/>
  <c r="R520" i="13"/>
  <c r="R521" i="13"/>
  <c r="R522" i="13"/>
  <c r="R523" i="13"/>
  <c r="R524" i="13"/>
  <c r="R525" i="13"/>
  <c r="R526" i="13"/>
  <c r="R527" i="13"/>
  <c r="R528" i="13"/>
  <c r="R529" i="13"/>
  <c r="R530" i="13"/>
  <c r="R531" i="13"/>
  <c r="R532" i="13"/>
  <c r="R533" i="13"/>
  <c r="R534" i="13"/>
  <c r="R535" i="13"/>
  <c r="R536" i="13"/>
  <c r="R537" i="13"/>
  <c r="R538" i="13"/>
  <c r="R539" i="13"/>
  <c r="R540" i="13"/>
  <c r="R541" i="13"/>
  <c r="R542" i="13"/>
  <c r="R543" i="13"/>
  <c r="R544" i="13"/>
  <c r="R545" i="13"/>
  <c r="R546" i="13"/>
  <c r="R547" i="13"/>
  <c r="R548" i="13"/>
  <c r="R549" i="13"/>
  <c r="R550" i="13"/>
  <c r="R551" i="13"/>
  <c r="R552" i="13"/>
  <c r="R553" i="13"/>
  <c r="R554" i="13"/>
  <c r="R555" i="13"/>
  <c r="R556" i="13"/>
  <c r="R557" i="13"/>
  <c r="R558" i="13"/>
  <c r="R559" i="13"/>
  <c r="R560" i="13"/>
  <c r="R561" i="13"/>
  <c r="R562" i="13"/>
  <c r="R563" i="13"/>
  <c r="R564" i="13"/>
  <c r="R565" i="13"/>
  <c r="R566" i="13"/>
  <c r="R567" i="13"/>
  <c r="R568" i="13"/>
  <c r="R569" i="13"/>
  <c r="R570" i="13"/>
  <c r="R571" i="13"/>
  <c r="R572" i="13"/>
  <c r="R573" i="13"/>
  <c r="R574" i="13"/>
  <c r="R575" i="13"/>
  <c r="R576" i="13"/>
  <c r="R577" i="13"/>
  <c r="R578" i="13"/>
  <c r="R579" i="13"/>
  <c r="R580" i="13"/>
  <c r="R581" i="13"/>
  <c r="R582" i="13"/>
  <c r="R583" i="13"/>
  <c r="R584" i="13"/>
  <c r="R585" i="13"/>
  <c r="R586" i="13"/>
  <c r="R587" i="13"/>
  <c r="R588" i="13"/>
  <c r="R589" i="13"/>
  <c r="R590" i="13"/>
  <c r="R591" i="13"/>
  <c r="R592" i="13"/>
  <c r="R593" i="13"/>
  <c r="R594" i="13"/>
  <c r="R595" i="13"/>
  <c r="R596" i="13"/>
  <c r="R597" i="13"/>
  <c r="R598" i="13"/>
  <c r="R599" i="13"/>
  <c r="R600" i="13"/>
  <c r="R601" i="13"/>
  <c r="R602" i="13"/>
  <c r="R603" i="13"/>
  <c r="R604" i="13"/>
  <c r="R605" i="13"/>
  <c r="R606" i="13"/>
  <c r="R607" i="13"/>
  <c r="R608" i="13"/>
  <c r="R609" i="13"/>
  <c r="R610" i="13"/>
  <c r="R611" i="13"/>
  <c r="R612" i="13"/>
  <c r="R613" i="13"/>
  <c r="R614" i="13"/>
  <c r="R615" i="13"/>
  <c r="R616" i="13"/>
  <c r="R617" i="13"/>
  <c r="R618" i="13"/>
  <c r="R619" i="13"/>
  <c r="R620" i="13"/>
  <c r="R621" i="13"/>
  <c r="R622" i="13"/>
  <c r="R623" i="13"/>
  <c r="R624" i="13"/>
  <c r="R625" i="13"/>
  <c r="R626" i="13"/>
  <c r="R627" i="13"/>
  <c r="R628" i="13"/>
  <c r="R629" i="13"/>
  <c r="R630" i="13"/>
  <c r="R631" i="13"/>
  <c r="R632" i="13"/>
  <c r="R633" i="13"/>
  <c r="R634" i="13"/>
  <c r="R635" i="13"/>
  <c r="R636" i="13"/>
  <c r="R637" i="13"/>
  <c r="R638" i="13"/>
  <c r="R639" i="13"/>
  <c r="R640" i="13"/>
  <c r="R641" i="13"/>
  <c r="R642" i="13"/>
  <c r="R643" i="13"/>
  <c r="R644" i="13"/>
  <c r="R645" i="13"/>
  <c r="R646" i="13"/>
  <c r="R647" i="13"/>
  <c r="R648" i="13"/>
  <c r="R649" i="13"/>
  <c r="R650" i="13"/>
  <c r="R651" i="13"/>
  <c r="R652" i="13"/>
  <c r="R653" i="13"/>
  <c r="R654" i="13"/>
  <c r="R655" i="13"/>
  <c r="R656" i="13"/>
  <c r="R657" i="13"/>
  <c r="R658" i="13"/>
  <c r="R659" i="13"/>
  <c r="R660" i="13"/>
  <c r="R661" i="13"/>
  <c r="R662" i="13"/>
  <c r="R663" i="13"/>
  <c r="R664" i="13"/>
  <c r="R665" i="13"/>
  <c r="R666" i="13"/>
  <c r="R667" i="13"/>
  <c r="R668" i="13"/>
  <c r="R669" i="13"/>
  <c r="R670" i="13"/>
  <c r="R671" i="13"/>
  <c r="R672" i="13"/>
  <c r="R673" i="13"/>
  <c r="R674" i="13"/>
  <c r="R675" i="13"/>
  <c r="R676" i="13"/>
  <c r="R677" i="13"/>
  <c r="R678" i="13"/>
  <c r="R679" i="13"/>
  <c r="R680" i="13"/>
  <c r="R681" i="13"/>
  <c r="R682" i="13"/>
  <c r="R683" i="13"/>
  <c r="R684" i="13"/>
  <c r="R685" i="13"/>
  <c r="R686" i="13"/>
  <c r="R687" i="13"/>
  <c r="R688" i="13"/>
  <c r="R689" i="13"/>
  <c r="R690" i="13"/>
  <c r="R691" i="13"/>
  <c r="R692" i="13"/>
  <c r="R693" i="13"/>
  <c r="R694" i="13"/>
  <c r="R695" i="13"/>
  <c r="R696" i="13"/>
  <c r="R697" i="13"/>
  <c r="R698" i="13"/>
  <c r="R699" i="13"/>
  <c r="R700" i="13"/>
  <c r="R701" i="13"/>
  <c r="R702" i="13"/>
  <c r="R703" i="13"/>
  <c r="R704" i="13"/>
  <c r="R705" i="13"/>
  <c r="R706" i="13"/>
  <c r="R707" i="13"/>
  <c r="R708" i="13"/>
  <c r="R709" i="13"/>
  <c r="R710" i="13"/>
  <c r="R711" i="13"/>
  <c r="R712" i="13"/>
  <c r="R713" i="13"/>
  <c r="R714" i="13"/>
  <c r="R715" i="13"/>
  <c r="R716" i="13"/>
  <c r="R717" i="13"/>
  <c r="R718" i="13"/>
  <c r="R719" i="13"/>
  <c r="R720" i="13"/>
  <c r="R721" i="13"/>
  <c r="R722" i="13"/>
  <c r="R723" i="13"/>
  <c r="R724" i="13"/>
  <c r="R725" i="13"/>
  <c r="R726" i="13"/>
  <c r="R727" i="13"/>
  <c r="R728" i="13"/>
  <c r="R729" i="13"/>
  <c r="R730" i="13"/>
  <c r="R731" i="13"/>
  <c r="R732" i="13"/>
  <c r="R733" i="13"/>
  <c r="R734" i="13"/>
  <c r="R735" i="13"/>
  <c r="R736" i="13"/>
  <c r="R737" i="13"/>
  <c r="R738" i="13"/>
  <c r="R739" i="13"/>
  <c r="R740" i="13"/>
  <c r="R741" i="13"/>
  <c r="R742" i="13"/>
  <c r="R743" i="13"/>
  <c r="R744" i="13"/>
  <c r="R745" i="13"/>
  <c r="R746" i="13"/>
  <c r="R747" i="13"/>
  <c r="R748" i="13"/>
  <c r="R749" i="13"/>
  <c r="R750" i="13"/>
  <c r="R751" i="13"/>
  <c r="R752" i="13"/>
  <c r="R753" i="13"/>
  <c r="R754" i="13"/>
  <c r="R755" i="13"/>
  <c r="R756" i="13"/>
  <c r="R757" i="13"/>
  <c r="R758" i="13"/>
  <c r="R759" i="13"/>
  <c r="R760" i="13"/>
  <c r="R761" i="13"/>
  <c r="R762" i="13"/>
  <c r="R763" i="13"/>
  <c r="R764" i="13"/>
  <c r="R765" i="13"/>
  <c r="R766" i="13"/>
  <c r="R767" i="13"/>
  <c r="R768" i="13"/>
  <c r="R769" i="13"/>
  <c r="R770" i="13"/>
  <c r="R771" i="13"/>
  <c r="R772" i="13"/>
  <c r="R773" i="13"/>
  <c r="R774" i="13"/>
  <c r="R775" i="13"/>
  <c r="R776" i="13"/>
  <c r="R777" i="13"/>
  <c r="R778" i="13"/>
  <c r="R779" i="13"/>
  <c r="R780" i="13"/>
  <c r="R781" i="13"/>
  <c r="R782" i="13"/>
  <c r="R783" i="13"/>
  <c r="R784" i="13"/>
  <c r="R785" i="13"/>
  <c r="R786" i="13"/>
  <c r="R787" i="13"/>
  <c r="R788" i="13"/>
  <c r="R789" i="13"/>
  <c r="R790" i="13"/>
  <c r="R791" i="13"/>
  <c r="R792" i="13"/>
  <c r="R793" i="13"/>
  <c r="R794" i="13"/>
  <c r="R795" i="13"/>
  <c r="R796" i="13"/>
  <c r="R797" i="13"/>
  <c r="R798" i="13"/>
  <c r="R799" i="13"/>
  <c r="R800" i="13"/>
  <c r="R801" i="13"/>
  <c r="R802" i="13"/>
  <c r="R803" i="13"/>
  <c r="R804" i="13"/>
  <c r="R805" i="13"/>
  <c r="R806" i="13"/>
  <c r="R807" i="13"/>
  <c r="R808" i="13"/>
  <c r="R809" i="13"/>
  <c r="R810" i="13"/>
  <c r="R811" i="13"/>
  <c r="R812" i="13"/>
  <c r="R813" i="13"/>
  <c r="R814" i="13"/>
  <c r="R815" i="13"/>
  <c r="R816" i="13"/>
  <c r="R817" i="13"/>
  <c r="R818" i="13"/>
  <c r="R819" i="13"/>
  <c r="R820" i="13"/>
  <c r="R821" i="13"/>
  <c r="R822" i="13"/>
  <c r="R823" i="13"/>
  <c r="R824" i="13"/>
  <c r="R825" i="13"/>
  <c r="R826" i="13"/>
  <c r="R827" i="13"/>
  <c r="R828" i="13"/>
  <c r="R829" i="13"/>
  <c r="R830" i="13"/>
  <c r="R831" i="13"/>
  <c r="R832" i="13"/>
  <c r="R833" i="13"/>
  <c r="R834" i="13"/>
  <c r="R835" i="13"/>
  <c r="R836" i="13"/>
  <c r="R837" i="13"/>
  <c r="R838" i="13"/>
  <c r="R839" i="13"/>
  <c r="R840" i="13"/>
  <c r="R841" i="13"/>
  <c r="R842" i="13"/>
  <c r="R843" i="13"/>
  <c r="R844" i="13"/>
  <c r="R845" i="13"/>
  <c r="R846" i="13"/>
  <c r="R847" i="13"/>
  <c r="R848" i="13"/>
  <c r="R849" i="13"/>
  <c r="R850" i="13"/>
  <c r="R851" i="13"/>
  <c r="R852" i="13"/>
  <c r="R853" i="13"/>
  <c r="R854" i="13"/>
  <c r="R855" i="13"/>
  <c r="R856" i="13"/>
  <c r="R857" i="13"/>
  <c r="R858" i="13"/>
  <c r="R859" i="13"/>
  <c r="R860" i="13"/>
  <c r="R861" i="13"/>
  <c r="R862" i="13"/>
  <c r="R863" i="13"/>
  <c r="R864" i="13"/>
  <c r="R865" i="13"/>
  <c r="R866" i="13"/>
  <c r="R867" i="13"/>
  <c r="R868" i="13"/>
  <c r="R869" i="13"/>
  <c r="R870" i="13"/>
  <c r="R871" i="13"/>
  <c r="R872" i="13"/>
  <c r="R873" i="13"/>
  <c r="R874" i="13"/>
  <c r="R875" i="13"/>
  <c r="R876" i="13"/>
  <c r="R877" i="13"/>
  <c r="R878" i="13"/>
  <c r="R879" i="13"/>
  <c r="R880" i="13"/>
  <c r="R881" i="13"/>
  <c r="R882" i="13"/>
  <c r="R883" i="13"/>
  <c r="R884" i="13"/>
  <c r="R885" i="13"/>
  <c r="R886" i="13"/>
  <c r="R887" i="13"/>
  <c r="R888" i="13"/>
  <c r="R889" i="13"/>
  <c r="R890" i="13"/>
  <c r="R891" i="13"/>
  <c r="R892" i="13"/>
  <c r="R893" i="13"/>
  <c r="R894" i="13"/>
  <c r="R895" i="13"/>
  <c r="R896" i="13"/>
  <c r="R897" i="13"/>
  <c r="R898" i="13"/>
  <c r="R899" i="13"/>
  <c r="R900" i="13"/>
  <c r="R901" i="13"/>
  <c r="R902" i="13"/>
  <c r="R903" i="13"/>
  <c r="R904" i="13"/>
  <c r="R905" i="13"/>
  <c r="R906" i="13"/>
  <c r="R907" i="13"/>
  <c r="R908" i="13"/>
  <c r="R909" i="13"/>
  <c r="R910" i="13"/>
  <c r="R911" i="13"/>
  <c r="R912" i="13"/>
  <c r="R913" i="13"/>
  <c r="R914" i="13"/>
  <c r="R915" i="13"/>
  <c r="R916" i="13"/>
  <c r="R917" i="13"/>
  <c r="R918" i="13"/>
  <c r="R919" i="13"/>
  <c r="R920" i="13"/>
  <c r="R921" i="13"/>
  <c r="R922" i="13"/>
  <c r="R923" i="13"/>
  <c r="R924" i="13"/>
  <c r="R925" i="13"/>
  <c r="R926" i="13"/>
  <c r="R927" i="13"/>
  <c r="R928" i="13"/>
  <c r="R929" i="13"/>
  <c r="R930" i="13"/>
  <c r="R931" i="13"/>
  <c r="R932" i="13"/>
  <c r="R933" i="13"/>
  <c r="R934" i="13"/>
  <c r="R935" i="13"/>
  <c r="R936" i="13"/>
  <c r="R937" i="13"/>
  <c r="R938" i="13"/>
  <c r="R939" i="13"/>
  <c r="R940" i="13"/>
  <c r="R941" i="13"/>
  <c r="R942" i="13"/>
  <c r="R943" i="13"/>
  <c r="R944" i="13"/>
  <c r="R945" i="13"/>
  <c r="R946" i="13"/>
  <c r="R947" i="13"/>
  <c r="R948" i="13"/>
  <c r="R949" i="13"/>
  <c r="R950" i="13"/>
  <c r="R951" i="13"/>
  <c r="R952" i="13"/>
  <c r="R953" i="13"/>
  <c r="R954" i="13"/>
  <c r="R955" i="13"/>
  <c r="R956" i="13"/>
  <c r="R957" i="13"/>
  <c r="R958" i="13"/>
  <c r="R959" i="13"/>
  <c r="R960" i="13"/>
  <c r="R961" i="13"/>
  <c r="R962" i="13"/>
  <c r="R963" i="13"/>
  <c r="R964" i="13"/>
  <c r="R965" i="13"/>
  <c r="R966" i="13"/>
  <c r="R967" i="13"/>
  <c r="R968" i="13"/>
  <c r="R969" i="13"/>
  <c r="R970" i="13"/>
  <c r="R971" i="13"/>
  <c r="R972" i="13"/>
  <c r="R973" i="13"/>
  <c r="R974" i="13"/>
  <c r="R975" i="13"/>
  <c r="R976" i="13"/>
  <c r="R977" i="13"/>
  <c r="R978" i="13"/>
  <c r="R979" i="13"/>
  <c r="R980" i="13"/>
  <c r="R981" i="13"/>
  <c r="R982" i="13"/>
  <c r="R983" i="13"/>
  <c r="R984" i="13"/>
  <c r="R985" i="13"/>
  <c r="R986" i="13"/>
  <c r="R987" i="13"/>
  <c r="R988" i="13"/>
  <c r="R989" i="13"/>
  <c r="R990" i="13"/>
  <c r="R991" i="13"/>
  <c r="R992" i="13"/>
  <c r="R993" i="13"/>
  <c r="R994" i="13"/>
  <c r="R995" i="13"/>
  <c r="R996" i="13"/>
  <c r="R997" i="13"/>
  <c r="R998" i="13"/>
  <c r="R999" i="13"/>
  <c r="R1000" i="13"/>
  <c r="R1001" i="13"/>
  <c r="R1002" i="13"/>
  <c r="R1003" i="13"/>
  <c r="R1004" i="13"/>
  <c r="R1005" i="13"/>
  <c r="R1006" i="13"/>
  <c r="R1007" i="13"/>
  <c r="R1008" i="13"/>
  <c r="R1009" i="13"/>
  <c r="R1010" i="13"/>
  <c r="R1011" i="13"/>
  <c r="R1012" i="13"/>
  <c r="R1013" i="13"/>
  <c r="R1014" i="13"/>
  <c r="R1015" i="13"/>
  <c r="R1016" i="13"/>
  <c r="R1017" i="13"/>
  <c r="R1018" i="13"/>
  <c r="R1019" i="13"/>
  <c r="R1020" i="13"/>
  <c r="R1021" i="13"/>
  <c r="R1022" i="13"/>
  <c r="R1023" i="13"/>
  <c r="R1024" i="13"/>
  <c r="R1025" i="13"/>
  <c r="R1026" i="13"/>
  <c r="R1027" i="13"/>
  <c r="R1028" i="13"/>
  <c r="R1029" i="13"/>
  <c r="R1030" i="13"/>
  <c r="R1031" i="13"/>
  <c r="R1032" i="13"/>
  <c r="R1033" i="13"/>
  <c r="R1034" i="13"/>
  <c r="R1035" i="13"/>
  <c r="R1036" i="13"/>
  <c r="R1037" i="13"/>
  <c r="R1038" i="13"/>
  <c r="R1039" i="13"/>
  <c r="R1040" i="13"/>
  <c r="R1041" i="13"/>
  <c r="R1042" i="13"/>
  <c r="R1043" i="13"/>
  <c r="R1044" i="13"/>
  <c r="R1045" i="13"/>
  <c r="R1046" i="13"/>
  <c r="R1047" i="13"/>
  <c r="R1048" i="13"/>
  <c r="R1049" i="13"/>
  <c r="R1050" i="13"/>
  <c r="R1051" i="13"/>
  <c r="R1052" i="13"/>
  <c r="R1053" i="13"/>
  <c r="R1054" i="13"/>
  <c r="R1055" i="13"/>
  <c r="R1056" i="13"/>
  <c r="R1057" i="13"/>
  <c r="R1058" i="13"/>
  <c r="R1059" i="13"/>
  <c r="R1060" i="13"/>
  <c r="R1061" i="13"/>
  <c r="R1062" i="13"/>
  <c r="R1063" i="13"/>
  <c r="R1064" i="13"/>
  <c r="R1065" i="13"/>
  <c r="R1066" i="13"/>
  <c r="R1067" i="13"/>
  <c r="R1068" i="13"/>
  <c r="R1069" i="13"/>
  <c r="R1070" i="13"/>
  <c r="R1071" i="13"/>
  <c r="R1072" i="13"/>
  <c r="R1073" i="13"/>
  <c r="R1074" i="13"/>
  <c r="R1075" i="13"/>
  <c r="R1076" i="13"/>
  <c r="R1077" i="13"/>
  <c r="R1078" i="13"/>
  <c r="R1079" i="13"/>
  <c r="R1080" i="13"/>
  <c r="R1081" i="13"/>
  <c r="R1082" i="13"/>
  <c r="R1083" i="13"/>
  <c r="R1084" i="13"/>
  <c r="R1085" i="13"/>
  <c r="R1086" i="13"/>
  <c r="R1087" i="13"/>
  <c r="R1088" i="13"/>
  <c r="R1089" i="13"/>
  <c r="R1090" i="13"/>
  <c r="R1091" i="13"/>
  <c r="R1092" i="13"/>
  <c r="R1093" i="13"/>
  <c r="R1094" i="13"/>
  <c r="R1095" i="13"/>
  <c r="R1096" i="13"/>
  <c r="R1097" i="13"/>
  <c r="R1098" i="13"/>
  <c r="R1099" i="13"/>
  <c r="R1100" i="13"/>
  <c r="R1101" i="13"/>
  <c r="R1102" i="13"/>
  <c r="R1103" i="13"/>
  <c r="R1104" i="13"/>
  <c r="R1105" i="13"/>
  <c r="R1106" i="13"/>
  <c r="R1107" i="13"/>
  <c r="R1108" i="13"/>
  <c r="R1109" i="13"/>
  <c r="R1110" i="13"/>
  <c r="R1111" i="13"/>
  <c r="R1112" i="13"/>
  <c r="R1113" i="13"/>
  <c r="R1114" i="13"/>
  <c r="R1115" i="13"/>
  <c r="R1116" i="13"/>
  <c r="R1117" i="13"/>
  <c r="R1118" i="13"/>
  <c r="R1119" i="13"/>
  <c r="R1120" i="13"/>
  <c r="R1121" i="13"/>
  <c r="R1122" i="13"/>
  <c r="R1123" i="13"/>
  <c r="R1124" i="13"/>
  <c r="R1125" i="13"/>
  <c r="R1126" i="13"/>
  <c r="R1127" i="13"/>
  <c r="R1128" i="13"/>
  <c r="R1129" i="13"/>
  <c r="R1130" i="13"/>
  <c r="R1131" i="13"/>
  <c r="R1132" i="13"/>
  <c r="R1133" i="13"/>
  <c r="R1134" i="13"/>
  <c r="R1135" i="13"/>
  <c r="R1136" i="13"/>
  <c r="R1137" i="13"/>
  <c r="R1138" i="13"/>
  <c r="R1139" i="13"/>
  <c r="R1140" i="13"/>
  <c r="R1141" i="13"/>
  <c r="R1142" i="13"/>
  <c r="R1143" i="13"/>
  <c r="R1144" i="13"/>
  <c r="R1145" i="13"/>
  <c r="R1146" i="13"/>
  <c r="R1147" i="13"/>
  <c r="R1148" i="13"/>
  <c r="R1149" i="13"/>
  <c r="R1150" i="13"/>
  <c r="R1151" i="13"/>
  <c r="R1152" i="13"/>
  <c r="R1153" i="13"/>
  <c r="R1154" i="13"/>
  <c r="R1155" i="13"/>
  <c r="R1156" i="13"/>
  <c r="R1157" i="13"/>
  <c r="R1158" i="13"/>
  <c r="R1159" i="13"/>
  <c r="R1160" i="13"/>
  <c r="R1161" i="13"/>
  <c r="R1162" i="13"/>
  <c r="R1163" i="13"/>
  <c r="R1164" i="13"/>
  <c r="R1165" i="13"/>
  <c r="R1166" i="13"/>
  <c r="R1167" i="13"/>
  <c r="R1168" i="13"/>
  <c r="R1169" i="13"/>
  <c r="R1170" i="13"/>
  <c r="R1171" i="13"/>
  <c r="R1172" i="13"/>
  <c r="R1173" i="13"/>
  <c r="R1174" i="13"/>
  <c r="R1175" i="13"/>
  <c r="R1176" i="13"/>
  <c r="R1177" i="13"/>
  <c r="R1178" i="13"/>
  <c r="R1179" i="13"/>
  <c r="R1180" i="13"/>
  <c r="R1181" i="13"/>
  <c r="R1182" i="13"/>
  <c r="R1183" i="13"/>
  <c r="R1184" i="13"/>
  <c r="R1185" i="13"/>
  <c r="R1186" i="13"/>
  <c r="R1187" i="13"/>
  <c r="R1188" i="13"/>
  <c r="R1189" i="13"/>
  <c r="R1190" i="13"/>
  <c r="R1191" i="13"/>
  <c r="R1192" i="13"/>
  <c r="R1193" i="13"/>
  <c r="R1194" i="13"/>
  <c r="R1195" i="13"/>
  <c r="R1196" i="13"/>
  <c r="R1197" i="13"/>
  <c r="R1198" i="13"/>
  <c r="R1199" i="13"/>
  <c r="R1200" i="13"/>
  <c r="R1201" i="13"/>
  <c r="R1202" i="13"/>
  <c r="R1203" i="13"/>
  <c r="R1204" i="13"/>
  <c r="R1205" i="13"/>
  <c r="R1206" i="13"/>
  <c r="R1207" i="13"/>
  <c r="R1208" i="13"/>
  <c r="R1209" i="13"/>
  <c r="R1210" i="13"/>
  <c r="R1211" i="13"/>
  <c r="R1212" i="13"/>
  <c r="R1213" i="13"/>
  <c r="R1214" i="13"/>
  <c r="R1215" i="13"/>
  <c r="R1216" i="13"/>
  <c r="R1217" i="13"/>
  <c r="R1218" i="13"/>
  <c r="R1219" i="13"/>
  <c r="R1220" i="13"/>
  <c r="R1221" i="13"/>
  <c r="R1222" i="13"/>
  <c r="R1223" i="13"/>
  <c r="R1224" i="13"/>
  <c r="R1225" i="13"/>
  <c r="R1226" i="13"/>
  <c r="R1227" i="13"/>
  <c r="R1228" i="13"/>
  <c r="R1229" i="13"/>
  <c r="R1230" i="13"/>
  <c r="R1231" i="13"/>
  <c r="R1232" i="13"/>
  <c r="R1233" i="13"/>
  <c r="R1234" i="13"/>
  <c r="R1235" i="13"/>
  <c r="R1236" i="13"/>
  <c r="R1237" i="13"/>
  <c r="R1238" i="13"/>
  <c r="R1239" i="13"/>
  <c r="R1240" i="13"/>
  <c r="R1241" i="13"/>
  <c r="R1242" i="13"/>
  <c r="R1243" i="13"/>
  <c r="R1244" i="13"/>
  <c r="R1245" i="13"/>
  <c r="R1246" i="13"/>
  <c r="R1247" i="13"/>
  <c r="R1248" i="13"/>
  <c r="R1249" i="13"/>
  <c r="R1250" i="13"/>
  <c r="R1251" i="13"/>
  <c r="R1252" i="13"/>
  <c r="R1253" i="13"/>
  <c r="R1254" i="13"/>
  <c r="R1255" i="13"/>
  <c r="R1256" i="13"/>
  <c r="R1257" i="13"/>
  <c r="R1258" i="13"/>
  <c r="R1259" i="13"/>
  <c r="R1260" i="13"/>
  <c r="R1261" i="13"/>
  <c r="R1262" i="13"/>
  <c r="R1263" i="13"/>
  <c r="R1264" i="13"/>
  <c r="R1265" i="13"/>
  <c r="R1266" i="13"/>
  <c r="R1267" i="13"/>
  <c r="R1268" i="13"/>
  <c r="R1269" i="13"/>
  <c r="R1270" i="13"/>
  <c r="R1271" i="13"/>
  <c r="R1272" i="13"/>
  <c r="R1273" i="13"/>
  <c r="R1274" i="13"/>
  <c r="R1275" i="13"/>
  <c r="R1276" i="13"/>
  <c r="R1277" i="13"/>
  <c r="R1278" i="13"/>
  <c r="R1279" i="13"/>
  <c r="R1280" i="13"/>
  <c r="R1281" i="13"/>
  <c r="R1282" i="13"/>
  <c r="R1283" i="13"/>
  <c r="R1284" i="13"/>
  <c r="R1285" i="13"/>
  <c r="R1286" i="13"/>
  <c r="R1287" i="13"/>
  <c r="R1288" i="13"/>
  <c r="R1289" i="13"/>
  <c r="R1290" i="13"/>
  <c r="R1291" i="13"/>
  <c r="R1292" i="13"/>
  <c r="R1293" i="13"/>
  <c r="R1294" i="13"/>
  <c r="R1295" i="13"/>
  <c r="R1296" i="13"/>
  <c r="R1297" i="13"/>
  <c r="R1298" i="13"/>
  <c r="R1299" i="13"/>
  <c r="R1300" i="13"/>
  <c r="R1301" i="13"/>
  <c r="R1302" i="13"/>
  <c r="R1303" i="13"/>
  <c r="R1304" i="13"/>
  <c r="R1305" i="13"/>
  <c r="R1306" i="13"/>
  <c r="R1307" i="13"/>
  <c r="R1308" i="13"/>
  <c r="R1309" i="13"/>
  <c r="R1310" i="13"/>
  <c r="R1311" i="13"/>
  <c r="R1312" i="13"/>
  <c r="R1313" i="13"/>
  <c r="R1314" i="13"/>
  <c r="R1315" i="13"/>
  <c r="R1316" i="13"/>
  <c r="R1317" i="13"/>
  <c r="R1318" i="13"/>
  <c r="R1319" i="13"/>
  <c r="R1320" i="13"/>
  <c r="R1321" i="13"/>
  <c r="R1322" i="13"/>
  <c r="R1323" i="13"/>
  <c r="R1324" i="13"/>
  <c r="R1325" i="13"/>
  <c r="R1326" i="13"/>
  <c r="R1327" i="13"/>
  <c r="R1328" i="13"/>
  <c r="R1329" i="13"/>
  <c r="R1330" i="13"/>
  <c r="R1331" i="13"/>
  <c r="R1332" i="13"/>
  <c r="R1333" i="13"/>
  <c r="R1334" i="13"/>
  <c r="R1335" i="13"/>
  <c r="R1336" i="13"/>
  <c r="R1337" i="13"/>
  <c r="R1338" i="13"/>
  <c r="R1339" i="13"/>
  <c r="R1340" i="13"/>
  <c r="R1341" i="13"/>
  <c r="R1342" i="13"/>
  <c r="R1343" i="13"/>
  <c r="R1344" i="13"/>
  <c r="R1345" i="13"/>
  <c r="R1346" i="13"/>
  <c r="R1347" i="13"/>
  <c r="R1348" i="13"/>
  <c r="R1349" i="13"/>
  <c r="R1350" i="13"/>
  <c r="R1351" i="13"/>
  <c r="R1352" i="13"/>
  <c r="R1353" i="13"/>
  <c r="R1354" i="13"/>
  <c r="R1355" i="13"/>
  <c r="R1356" i="13"/>
  <c r="R1357" i="13"/>
  <c r="R1358" i="13"/>
  <c r="R1359" i="13"/>
  <c r="R1360" i="13"/>
  <c r="R1361" i="13"/>
  <c r="R1362" i="13"/>
  <c r="R1363" i="13"/>
  <c r="R1364" i="13"/>
  <c r="R1365" i="13"/>
  <c r="R1366" i="13"/>
  <c r="R1367" i="13"/>
  <c r="R1368" i="13"/>
  <c r="R1369" i="13"/>
  <c r="R1370" i="13"/>
  <c r="R1371" i="13"/>
  <c r="R1372" i="13"/>
  <c r="R1373" i="13"/>
  <c r="R1374" i="13"/>
  <c r="R1375" i="13"/>
  <c r="R1376" i="13"/>
  <c r="R1377" i="13"/>
  <c r="R1378" i="13"/>
  <c r="R1379" i="13"/>
  <c r="R1380" i="13"/>
  <c r="R1381" i="13"/>
  <c r="R1382" i="13"/>
  <c r="R1383" i="13"/>
  <c r="R1384" i="13"/>
  <c r="R1385" i="13"/>
  <c r="R1386" i="13"/>
  <c r="R1387" i="13"/>
  <c r="R1388" i="13"/>
  <c r="R1389" i="13"/>
  <c r="R1390" i="13"/>
  <c r="R1391" i="13"/>
  <c r="R1392" i="13"/>
  <c r="R1393" i="13"/>
  <c r="R1394" i="13"/>
  <c r="R1395" i="13"/>
  <c r="R1396" i="13"/>
  <c r="R1397" i="13"/>
  <c r="R1398" i="13"/>
  <c r="R1399" i="13"/>
  <c r="R1400" i="13"/>
  <c r="R1401" i="13"/>
  <c r="R1402" i="13"/>
  <c r="R1403" i="13"/>
  <c r="R1404" i="13"/>
  <c r="R1405" i="13"/>
  <c r="R1406" i="13"/>
  <c r="R1407" i="13"/>
  <c r="R1408" i="13"/>
  <c r="R1409" i="13"/>
  <c r="R1410" i="13"/>
  <c r="R1411" i="13"/>
  <c r="R1412" i="13"/>
  <c r="R1413" i="13"/>
  <c r="R1414" i="13"/>
  <c r="R1415" i="13"/>
  <c r="R1416" i="13"/>
  <c r="R1417" i="13"/>
  <c r="R1418" i="13"/>
  <c r="R1419" i="13"/>
  <c r="R1420" i="13"/>
  <c r="R1421" i="13"/>
  <c r="R1422" i="13"/>
  <c r="R1423" i="13"/>
  <c r="R1424" i="13"/>
  <c r="R1425" i="13"/>
  <c r="R1426" i="13"/>
  <c r="R1427" i="13"/>
  <c r="R1428" i="13"/>
  <c r="R1429" i="13"/>
  <c r="R1430" i="13"/>
  <c r="R1431" i="13"/>
  <c r="R1432" i="13"/>
  <c r="R1433" i="13"/>
  <c r="R1434" i="13"/>
  <c r="R1435" i="13"/>
  <c r="R1436" i="13"/>
  <c r="R1437" i="13"/>
  <c r="R1438" i="13"/>
  <c r="R1439" i="13"/>
  <c r="R1440" i="13"/>
  <c r="R1441" i="13"/>
  <c r="R1442" i="13"/>
  <c r="R1443" i="13"/>
  <c r="R1444" i="13"/>
  <c r="R1445" i="13"/>
  <c r="R1446" i="13"/>
  <c r="R1447" i="13"/>
  <c r="R1448" i="13"/>
  <c r="R1449" i="13"/>
  <c r="R1450" i="13"/>
  <c r="R1451" i="13"/>
  <c r="R1452" i="13"/>
  <c r="R1453" i="13"/>
  <c r="R1454" i="13"/>
  <c r="R1455" i="13"/>
  <c r="R1456" i="13"/>
  <c r="R1457" i="13"/>
  <c r="R1458" i="13"/>
  <c r="R1459" i="13"/>
  <c r="R1460" i="13"/>
  <c r="R1461" i="13"/>
  <c r="R2" i="13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P1000" i="13"/>
  <c r="P1001" i="13"/>
  <c r="P1002" i="13"/>
  <c r="P1003" i="13"/>
  <c r="P1004" i="13"/>
  <c r="P1005" i="13"/>
  <c r="P1006" i="13"/>
  <c r="P1007" i="13"/>
  <c r="P1008" i="13"/>
  <c r="P1009" i="13"/>
  <c r="P1010" i="13"/>
  <c r="P1011" i="13"/>
  <c r="P1012" i="13"/>
  <c r="P1013" i="13"/>
  <c r="P1014" i="13"/>
  <c r="P1015" i="13"/>
  <c r="P1016" i="13"/>
  <c r="P1017" i="13"/>
  <c r="P1018" i="13"/>
  <c r="P1019" i="13"/>
  <c r="P1020" i="13"/>
  <c r="P1021" i="13"/>
  <c r="P1022" i="13"/>
  <c r="P1023" i="13"/>
  <c r="P1024" i="13"/>
  <c r="P1025" i="13"/>
  <c r="P1026" i="13"/>
  <c r="P1027" i="13"/>
  <c r="P1028" i="13"/>
  <c r="P1029" i="13"/>
  <c r="P1030" i="13"/>
  <c r="P1031" i="13"/>
  <c r="P1032" i="13"/>
  <c r="P1033" i="13"/>
  <c r="P1034" i="13"/>
  <c r="P1035" i="13"/>
  <c r="P1036" i="13"/>
  <c r="P1037" i="13"/>
  <c r="P1038" i="13"/>
  <c r="P1039" i="13"/>
  <c r="P1040" i="13"/>
  <c r="P1041" i="13"/>
  <c r="P1042" i="13"/>
  <c r="P1043" i="13"/>
  <c r="P1044" i="13"/>
  <c r="P1045" i="13"/>
  <c r="P1046" i="13"/>
  <c r="P1047" i="13"/>
  <c r="P1048" i="13"/>
  <c r="P1049" i="13"/>
  <c r="P1050" i="13"/>
  <c r="P1051" i="13"/>
  <c r="P1052" i="13"/>
  <c r="P1053" i="13"/>
  <c r="P1054" i="13"/>
  <c r="P1055" i="13"/>
  <c r="P1056" i="13"/>
  <c r="P1057" i="13"/>
  <c r="P1058" i="13"/>
  <c r="P1059" i="13"/>
  <c r="P1060" i="13"/>
  <c r="P1061" i="13"/>
  <c r="P1062" i="13"/>
  <c r="P1063" i="13"/>
  <c r="P1064" i="13"/>
  <c r="P1065" i="13"/>
  <c r="P1066" i="13"/>
  <c r="P1067" i="13"/>
  <c r="P1068" i="13"/>
  <c r="P1069" i="13"/>
  <c r="P1070" i="13"/>
  <c r="P1071" i="13"/>
  <c r="P1072" i="13"/>
  <c r="P1073" i="13"/>
  <c r="P1074" i="13"/>
  <c r="P1075" i="13"/>
  <c r="P1076" i="13"/>
  <c r="P1077" i="13"/>
  <c r="P1078" i="13"/>
  <c r="P1079" i="13"/>
  <c r="P1080" i="13"/>
  <c r="P1081" i="13"/>
  <c r="P1082" i="13"/>
  <c r="P1083" i="13"/>
  <c r="P1084" i="13"/>
  <c r="P1085" i="13"/>
  <c r="P1086" i="13"/>
  <c r="P1087" i="13"/>
  <c r="P1088" i="13"/>
  <c r="P1089" i="13"/>
  <c r="P1090" i="13"/>
  <c r="P1091" i="13"/>
  <c r="P1092" i="13"/>
  <c r="P1093" i="13"/>
  <c r="P1094" i="13"/>
  <c r="P1095" i="13"/>
  <c r="P1096" i="13"/>
  <c r="P1097" i="13"/>
  <c r="P1098" i="13"/>
  <c r="P1099" i="13"/>
  <c r="P1100" i="13"/>
  <c r="P1101" i="13"/>
  <c r="P1102" i="13"/>
  <c r="P1103" i="13"/>
  <c r="P1104" i="13"/>
  <c r="P1105" i="13"/>
  <c r="P1106" i="13"/>
  <c r="P1107" i="13"/>
  <c r="P1108" i="13"/>
  <c r="P1109" i="13"/>
  <c r="P1110" i="13"/>
  <c r="P1111" i="13"/>
  <c r="P1112" i="13"/>
  <c r="P1113" i="13"/>
  <c r="P1114" i="13"/>
  <c r="P1115" i="13"/>
  <c r="P1116" i="13"/>
  <c r="P1117" i="13"/>
  <c r="P1118" i="13"/>
  <c r="P1119" i="13"/>
  <c r="P1120" i="13"/>
  <c r="P1121" i="13"/>
  <c r="P1122" i="13"/>
  <c r="P1123" i="13"/>
  <c r="P1124" i="13"/>
  <c r="P1125" i="13"/>
  <c r="P1126" i="13"/>
  <c r="P1127" i="13"/>
  <c r="P1128" i="13"/>
  <c r="P1129" i="13"/>
  <c r="P1130" i="13"/>
  <c r="P1131" i="13"/>
  <c r="P1132" i="13"/>
  <c r="P1133" i="13"/>
  <c r="P1134" i="13"/>
  <c r="P1135" i="13"/>
  <c r="P1136" i="13"/>
  <c r="P1137" i="13"/>
  <c r="P1138" i="13"/>
  <c r="P1139" i="13"/>
  <c r="P1140" i="13"/>
  <c r="P1141" i="13"/>
  <c r="P1142" i="13"/>
  <c r="P1143" i="13"/>
  <c r="P1144" i="13"/>
  <c r="P1145" i="13"/>
  <c r="P1146" i="13"/>
  <c r="P1147" i="13"/>
  <c r="P1148" i="13"/>
  <c r="P1149" i="13"/>
  <c r="P1150" i="13"/>
  <c r="P1151" i="13"/>
  <c r="P1152" i="13"/>
  <c r="P1153" i="13"/>
  <c r="P1154" i="13"/>
  <c r="P1155" i="13"/>
  <c r="P1156" i="13"/>
  <c r="P1157" i="13"/>
  <c r="P1158" i="13"/>
  <c r="P1159" i="13"/>
  <c r="P1160" i="13"/>
  <c r="P1161" i="13"/>
  <c r="P1162" i="13"/>
  <c r="P1163" i="13"/>
  <c r="P1164" i="13"/>
  <c r="P1165" i="13"/>
  <c r="P1166" i="13"/>
  <c r="P1167" i="13"/>
  <c r="P1168" i="13"/>
  <c r="P1169" i="13"/>
  <c r="P1170" i="13"/>
  <c r="P1171" i="13"/>
  <c r="P1172" i="13"/>
  <c r="P1173" i="13"/>
  <c r="P1174" i="13"/>
  <c r="P1175" i="13"/>
  <c r="P1176" i="13"/>
  <c r="P1177" i="13"/>
  <c r="P1178" i="13"/>
  <c r="P1179" i="13"/>
  <c r="P1180" i="13"/>
  <c r="P1181" i="13"/>
  <c r="P1182" i="13"/>
  <c r="P1183" i="13"/>
  <c r="P1184" i="13"/>
  <c r="P1185" i="13"/>
  <c r="P1186" i="13"/>
  <c r="P1187" i="13"/>
  <c r="P1188" i="13"/>
  <c r="P1189" i="13"/>
  <c r="P1190" i="13"/>
  <c r="P1191" i="13"/>
  <c r="P1192" i="13"/>
  <c r="P1193" i="13"/>
  <c r="P1194" i="13"/>
  <c r="P1195" i="13"/>
  <c r="P1196" i="13"/>
  <c r="P1197" i="13"/>
  <c r="P1198" i="13"/>
  <c r="P1199" i="13"/>
  <c r="P1200" i="13"/>
  <c r="P1201" i="13"/>
  <c r="P1202" i="13"/>
  <c r="P1203" i="13"/>
  <c r="P1204" i="13"/>
  <c r="P1205" i="13"/>
  <c r="P1206" i="13"/>
  <c r="P1207" i="13"/>
  <c r="P1208" i="13"/>
  <c r="P1209" i="13"/>
  <c r="P1210" i="13"/>
  <c r="P1211" i="13"/>
  <c r="P1212" i="13"/>
  <c r="P1213" i="13"/>
  <c r="P1214" i="13"/>
  <c r="P1215" i="13"/>
  <c r="P1216" i="13"/>
  <c r="P1217" i="13"/>
  <c r="P1218" i="13"/>
  <c r="P1219" i="13"/>
  <c r="P1220" i="13"/>
  <c r="P1221" i="13"/>
  <c r="P1222" i="13"/>
  <c r="P1223" i="13"/>
  <c r="P1224" i="13"/>
  <c r="P1225" i="13"/>
  <c r="P1226" i="13"/>
  <c r="P1227" i="13"/>
  <c r="P1228" i="13"/>
  <c r="P1229" i="13"/>
  <c r="P1230" i="13"/>
  <c r="P1231" i="13"/>
  <c r="P1232" i="13"/>
  <c r="P1233" i="13"/>
  <c r="P1234" i="13"/>
  <c r="P1235" i="13"/>
  <c r="P1236" i="13"/>
  <c r="P1237" i="13"/>
  <c r="P1238" i="13"/>
  <c r="P1239" i="13"/>
  <c r="P1240" i="13"/>
  <c r="P1241" i="13"/>
  <c r="P1242" i="13"/>
  <c r="P1243" i="13"/>
  <c r="P1244" i="13"/>
  <c r="P1245" i="13"/>
  <c r="P1246" i="13"/>
  <c r="P1247" i="13"/>
  <c r="P1248" i="13"/>
  <c r="P1249" i="13"/>
  <c r="P1250" i="13"/>
  <c r="P1251" i="13"/>
  <c r="P1252" i="13"/>
  <c r="P1253" i="13"/>
  <c r="P1254" i="13"/>
  <c r="P1255" i="13"/>
  <c r="P1256" i="13"/>
  <c r="P1257" i="13"/>
  <c r="P1258" i="13"/>
  <c r="P1259" i="13"/>
  <c r="P1260" i="13"/>
  <c r="P1261" i="13"/>
  <c r="P1262" i="13"/>
  <c r="P1263" i="13"/>
  <c r="P1264" i="13"/>
  <c r="P1265" i="13"/>
  <c r="P1266" i="13"/>
  <c r="P1267" i="13"/>
  <c r="P1268" i="13"/>
  <c r="P1269" i="13"/>
  <c r="P1270" i="13"/>
  <c r="P1271" i="13"/>
  <c r="P1272" i="13"/>
  <c r="P1273" i="13"/>
  <c r="P1274" i="13"/>
  <c r="P1275" i="13"/>
  <c r="P1276" i="13"/>
  <c r="P1277" i="13"/>
  <c r="P1278" i="13"/>
  <c r="P1279" i="13"/>
  <c r="P1280" i="13"/>
  <c r="P1281" i="13"/>
  <c r="P1282" i="13"/>
  <c r="P1283" i="13"/>
  <c r="P1284" i="13"/>
  <c r="P1285" i="13"/>
  <c r="P1286" i="13"/>
  <c r="P1287" i="13"/>
  <c r="P1288" i="13"/>
  <c r="P1289" i="13"/>
  <c r="P1290" i="13"/>
  <c r="P1291" i="13"/>
  <c r="P1292" i="13"/>
  <c r="P1293" i="13"/>
  <c r="P1294" i="13"/>
  <c r="P1295" i="13"/>
  <c r="P1296" i="13"/>
  <c r="P1297" i="13"/>
  <c r="P1298" i="13"/>
  <c r="P1299" i="13"/>
  <c r="P1300" i="13"/>
  <c r="P1301" i="13"/>
  <c r="P1302" i="13"/>
  <c r="P1303" i="13"/>
  <c r="P1304" i="13"/>
  <c r="P1305" i="13"/>
  <c r="P1306" i="13"/>
  <c r="P1307" i="13"/>
  <c r="P1308" i="13"/>
  <c r="P1309" i="13"/>
  <c r="P1310" i="13"/>
  <c r="P1311" i="13"/>
  <c r="P1312" i="13"/>
  <c r="P1313" i="13"/>
  <c r="P1314" i="13"/>
  <c r="P1315" i="13"/>
  <c r="P1316" i="13"/>
  <c r="P1317" i="13"/>
  <c r="P1318" i="13"/>
  <c r="P1319" i="13"/>
  <c r="P1320" i="13"/>
  <c r="P1321" i="13"/>
  <c r="P1322" i="13"/>
  <c r="P1323" i="13"/>
  <c r="P1324" i="13"/>
  <c r="P1325" i="13"/>
  <c r="P1326" i="13"/>
  <c r="P1327" i="13"/>
  <c r="P1328" i="13"/>
  <c r="P1329" i="13"/>
  <c r="P1330" i="13"/>
  <c r="P1331" i="13"/>
  <c r="P1332" i="13"/>
  <c r="P1333" i="13"/>
  <c r="P1334" i="13"/>
  <c r="P1335" i="13"/>
  <c r="P1336" i="13"/>
  <c r="P1337" i="13"/>
  <c r="P1338" i="13"/>
  <c r="P1339" i="13"/>
  <c r="P1340" i="13"/>
  <c r="P1341" i="13"/>
  <c r="P1342" i="13"/>
  <c r="P1343" i="13"/>
  <c r="P1344" i="13"/>
  <c r="P1345" i="13"/>
  <c r="P1346" i="13"/>
  <c r="P1347" i="13"/>
  <c r="P1348" i="13"/>
  <c r="P1349" i="13"/>
  <c r="P1350" i="13"/>
  <c r="P1351" i="13"/>
  <c r="P1352" i="13"/>
  <c r="P1353" i="13"/>
  <c r="P1354" i="13"/>
  <c r="P1355" i="13"/>
  <c r="P1356" i="13"/>
  <c r="P1357" i="13"/>
  <c r="P1358" i="13"/>
  <c r="P1359" i="13"/>
  <c r="P1360" i="13"/>
  <c r="P1361" i="13"/>
  <c r="P1362" i="13"/>
  <c r="P1363" i="13"/>
  <c r="P1364" i="13"/>
  <c r="P1365" i="13"/>
  <c r="P1366" i="13"/>
  <c r="P1367" i="13"/>
  <c r="P1368" i="13"/>
  <c r="P1369" i="13"/>
  <c r="P1370" i="13"/>
  <c r="P1371" i="13"/>
  <c r="P1372" i="13"/>
  <c r="P1373" i="13"/>
  <c r="P1374" i="13"/>
  <c r="P1375" i="13"/>
  <c r="P1376" i="13"/>
  <c r="P1377" i="13"/>
  <c r="P1378" i="13"/>
  <c r="P1379" i="13"/>
  <c r="P1380" i="13"/>
  <c r="P1381" i="13"/>
  <c r="P1382" i="13"/>
  <c r="P1383" i="13"/>
  <c r="P1384" i="13"/>
  <c r="P1385" i="13"/>
  <c r="P1386" i="13"/>
  <c r="P1387" i="13"/>
  <c r="P1388" i="13"/>
  <c r="P1389" i="13"/>
  <c r="P1390" i="13"/>
  <c r="P1391" i="13"/>
  <c r="P1392" i="13"/>
  <c r="P1393" i="13"/>
  <c r="P1394" i="13"/>
  <c r="P1395" i="13"/>
  <c r="P1396" i="13"/>
  <c r="P1397" i="13"/>
  <c r="P1398" i="13"/>
  <c r="P1399" i="13"/>
  <c r="P1400" i="13"/>
  <c r="P1401" i="13"/>
  <c r="P1402" i="13"/>
  <c r="P1403" i="13"/>
  <c r="P1404" i="13"/>
  <c r="P1405" i="13"/>
  <c r="P1406" i="13"/>
  <c r="P1407" i="13"/>
  <c r="P1408" i="13"/>
  <c r="P1409" i="13"/>
  <c r="P1410" i="13"/>
  <c r="P1411" i="13"/>
  <c r="P1412" i="13"/>
  <c r="P1413" i="13"/>
  <c r="P1414" i="13"/>
  <c r="P1415" i="13"/>
  <c r="P1416" i="13"/>
  <c r="P1417" i="13"/>
  <c r="P1418" i="13"/>
  <c r="P1419" i="13"/>
  <c r="P1420" i="13"/>
  <c r="P1421" i="13"/>
  <c r="P1422" i="13"/>
  <c r="P1423" i="13"/>
  <c r="P1424" i="13"/>
  <c r="P1425" i="13"/>
  <c r="P1426" i="13"/>
  <c r="P1427" i="13"/>
  <c r="P1428" i="13"/>
  <c r="P1429" i="13"/>
  <c r="P1430" i="13"/>
  <c r="P1431" i="13"/>
  <c r="P1432" i="13"/>
  <c r="P1433" i="13"/>
  <c r="P1434" i="13"/>
  <c r="P1435" i="13"/>
  <c r="P1436" i="13"/>
  <c r="P1437" i="13"/>
  <c r="P1438" i="13"/>
  <c r="P1439" i="13"/>
  <c r="P1440" i="13"/>
  <c r="P1441" i="13"/>
  <c r="P1442" i="13"/>
  <c r="P1443" i="13"/>
  <c r="P1444" i="13"/>
  <c r="P1445" i="13"/>
  <c r="P1446" i="13"/>
  <c r="P1447" i="13"/>
  <c r="P1448" i="13"/>
  <c r="P1449" i="13"/>
  <c r="P1450" i="13"/>
  <c r="P1451" i="13"/>
  <c r="P1452" i="13"/>
  <c r="P1453" i="13"/>
  <c r="P1454" i="13"/>
  <c r="P1455" i="13"/>
  <c r="P1456" i="13"/>
  <c r="P1457" i="13"/>
  <c r="P1458" i="13"/>
  <c r="P1459" i="13"/>
  <c r="P1460" i="13"/>
  <c r="P1461" i="13"/>
  <c r="P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N950" i="13"/>
  <c r="N951" i="13"/>
  <c r="N952" i="13"/>
  <c r="N953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N982" i="13"/>
  <c r="N983" i="13"/>
  <c r="N984" i="13"/>
  <c r="N985" i="13"/>
  <c r="N986" i="13"/>
  <c r="N987" i="13"/>
  <c r="N988" i="13"/>
  <c r="N989" i="13"/>
  <c r="N990" i="13"/>
  <c r="N991" i="13"/>
  <c r="N992" i="13"/>
  <c r="N993" i="13"/>
  <c r="N994" i="13"/>
  <c r="N995" i="13"/>
  <c r="N996" i="13"/>
  <c r="N997" i="13"/>
  <c r="N998" i="13"/>
  <c r="N999" i="13"/>
  <c r="N1000" i="13"/>
  <c r="N1001" i="13"/>
  <c r="N1002" i="13"/>
  <c r="N1003" i="13"/>
  <c r="N1004" i="13"/>
  <c r="N1005" i="13"/>
  <c r="N1006" i="13"/>
  <c r="N1007" i="13"/>
  <c r="N1008" i="13"/>
  <c r="N1009" i="13"/>
  <c r="N1010" i="13"/>
  <c r="N1011" i="13"/>
  <c r="N1012" i="13"/>
  <c r="N1013" i="13"/>
  <c r="N1014" i="13"/>
  <c r="N1015" i="13"/>
  <c r="N1016" i="13"/>
  <c r="N1017" i="13"/>
  <c r="N1018" i="13"/>
  <c r="N1019" i="13"/>
  <c r="N1020" i="13"/>
  <c r="N1021" i="13"/>
  <c r="N1022" i="13"/>
  <c r="N1023" i="13"/>
  <c r="N1024" i="13"/>
  <c r="N1025" i="13"/>
  <c r="N1026" i="13"/>
  <c r="N1027" i="13"/>
  <c r="N1028" i="13"/>
  <c r="N1029" i="13"/>
  <c r="N1030" i="13"/>
  <c r="N1031" i="13"/>
  <c r="N1032" i="13"/>
  <c r="N1033" i="13"/>
  <c r="N1034" i="13"/>
  <c r="N1035" i="13"/>
  <c r="N1036" i="13"/>
  <c r="N1037" i="13"/>
  <c r="N1038" i="13"/>
  <c r="N1039" i="13"/>
  <c r="N1040" i="13"/>
  <c r="N1041" i="13"/>
  <c r="N1042" i="13"/>
  <c r="N1043" i="13"/>
  <c r="N1044" i="13"/>
  <c r="N1045" i="13"/>
  <c r="N1046" i="13"/>
  <c r="N1047" i="13"/>
  <c r="N1048" i="13"/>
  <c r="N1049" i="13"/>
  <c r="N1050" i="13"/>
  <c r="N1051" i="13"/>
  <c r="N1052" i="13"/>
  <c r="N1053" i="13"/>
  <c r="N1054" i="13"/>
  <c r="N1055" i="13"/>
  <c r="N1056" i="13"/>
  <c r="N1057" i="13"/>
  <c r="N1058" i="13"/>
  <c r="N1059" i="13"/>
  <c r="N1060" i="13"/>
  <c r="N1061" i="13"/>
  <c r="N1062" i="13"/>
  <c r="N1063" i="13"/>
  <c r="N1064" i="13"/>
  <c r="N1065" i="13"/>
  <c r="N1066" i="13"/>
  <c r="N1067" i="13"/>
  <c r="N1068" i="13"/>
  <c r="N1069" i="13"/>
  <c r="N1070" i="13"/>
  <c r="N1071" i="13"/>
  <c r="N1072" i="13"/>
  <c r="N1073" i="13"/>
  <c r="N1074" i="13"/>
  <c r="N1075" i="13"/>
  <c r="N1076" i="13"/>
  <c r="N1077" i="13"/>
  <c r="N1078" i="13"/>
  <c r="N1079" i="13"/>
  <c r="N1080" i="13"/>
  <c r="N1081" i="13"/>
  <c r="N1082" i="13"/>
  <c r="N1083" i="13"/>
  <c r="N1084" i="13"/>
  <c r="N1085" i="13"/>
  <c r="N1086" i="13"/>
  <c r="N1087" i="13"/>
  <c r="N1088" i="13"/>
  <c r="N1089" i="13"/>
  <c r="N1090" i="13"/>
  <c r="N1091" i="13"/>
  <c r="N1092" i="13"/>
  <c r="N1093" i="13"/>
  <c r="N1094" i="13"/>
  <c r="N1095" i="13"/>
  <c r="N1096" i="13"/>
  <c r="N1097" i="13"/>
  <c r="N1098" i="13"/>
  <c r="N1099" i="13"/>
  <c r="N1100" i="13"/>
  <c r="N1101" i="13"/>
  <c r="N1102" i="13"/>
  <c r="N1103" i="13"/>
  <c r="N1104" i="13"/>
  <c r="N1105" i="13"/>
  <c r="N1106" i="13"/>
  <c r="N1107" i="13"/>
  <c r="N1108" i="13"/>
  <c r="N1109" i="13"/>
  <c r="N1110" i="13"/>
  <c r="N1111" i="13"/>
  <c r="N1112" i="13"/>
  <c r="N1113" i="13"/>
  <c r="N1114" i="13"/>
  <c r="N1115" i="13"/>
  <c r="N1116" i="13"/>
  <c r="N1117" i="13"/>
  <c r="N1118" i="13"/>
  <c r="N1119" i="13"/>
  <c r="N1120" i="13"/>
  <c r="N1121" i="13"/>
  <c r="N1122" i="13"/>
  <c r="N1123" i="13"/>
  <c r="N1124" i="13"/>
  <c r="N1125" i="13"/>
  <c r="N1126" i="13"/>
  <c r="N1127" i="13"/>
  <c r="N1128" i="13"/>
  <c r="N1129" i="13"/>
  <c r="N1130" i="13"/>
  <c r="N1131" i="13"/>
  <c r="N1132" i="13"/>
  <c r="N1133" i="13"/>
  <c r="N1134" i="13"/>
  <c r="N1135" i="13"/>
  <c r="N1136" i="13"/>
  <c r="N1137" i="13"/>
  <c r="N1138" i="13"/>
  <c r="N1139" i="13"/>
  <c r="N1140" i="13"/>
  <c r="N1141" i="13"/>
  <c r="N1142" i="13"/>
  <c r="N1143" i="13"/>
  <c r="N1144" i="13"/>
  <c r="N1145" i="13"/>
  <c r="N1146" i="13"/>
  <c r="N1147" i="13"/>
  <c r="N1148" i="13"/>
  <c r="N1149" i="13"/>
  <c r="N1150" i="13"/>
  <c r="N1151" i="13"/>
  <c r="N1152" i="13"/>
  <c r="N1153" i="13"/>
  <c r="N1154" i="13"/>
  <c r="N1155" i="13"/>
  <c r="N1156" i="13"/>
  <c r="N1157" i="13"/>
  <c r="N1158" i="13"/>
  <c r="N1159" i="13"/>
  <c r="N1160" i="13"/>
  <c r="N1161" i="13"/>
  <c r="N1162" i="13"/>
  <c r="N1163" i="13"/>
  <c r="N1164" i="13"/>
  <c r="N1165" i="13"/>
  <c r="N1166" i="13"/>
  <c r="N1167" i="13"/>
  <c r="N1168" i="13"/>
  <c r="N1169" i="13"/>
  <c r="N1170" i="13"/>
  <c r="N1171" i="13"/>
  <c r="N1172" i="13"/>
  <c r="N1173" i="13"/>
  <c r="N1174" i="13"/>
  <c r="N1175" i="13"/>
  <c r="N1176" i="13"/>
  <c r="N1177" i="13"/>
  <c r="N1178" i="13"/>
  <c r="N1179" i="13"/>
  <c r="N1180" i="13"/>
  <c r="N1181" i="13"/>
  <c r="N1182" i="13"/>
  <c r="N1183" i="13"/>
  <c r="N1184" i="13"/>
  <c r="N1185" i="13"/>
  <c r="N1186" i="13"/>
  <c r="N1187" i="13"/>
  <c r="N1188" i="13"/>
  <c r="N1189" i="13"/>
  <c r="N1190" i="13"/>
  <c r="N1191" i="13"/>
  <c r="N1192" i="13"/>
  <c r="N1193" i="13"/>
  <c r="N1194" i="13"/>
  <c r="N1195" i="13"/>
  <c r="N1196" i="13"/>
  <c r="N1197" i="13"/>
  <c r="N1198" i="13"/>
  <c r="N1199" i="13"/>
  <c r="N1200" i="13"/>
  <c r="N1201" i="13"/>
  <c r="N1202" i="13"/>
  <c r="N1203" i="13"/>
  <c r="N1204" i="13"/>
  <c r="N1205" i="13"/>
  <c r="N1206" i="13"/>
  <c r="N1207" i="13"/>
  <c r="N1208" i="13"/>
  <c r="N1209" i="13"/>
  <c r="N1210" i="13"/>
  <c r="N1211" i="13"/>
  <c r="N1212" i="13"/>
  <c r="N1213" i="13"/>
  <c r="N1214" i="13"/>
  <c r="N1215" i="13"/>
  <c r="N1216" i="13"/>
  <c r="N1217" i="13"/>
  <c r="N1218" i="13"/>
  <c r="N1219" i="13"/>
  <c r="N1220" i="13"/>
  <c r="N1221" i="13"/>
  <c r="N1222" i="13"/>
  <c r="N1223" i="13"/>
  <c r="N1224" i="13"/>
  <c r="N1225" i="13"/>
  <c r="N1226" i="13"/>
  <c r="N1227" i="13"/>
  <c r="N1228" i="13"/>
  <c r="N1229" i="13"/>
  <c r="N1230" i="13"/>
  <c r="N1231" i="13"/>
  <c r="N1232" i="13"/>
  <c r="N1233" i="13"/>
  <c r="N1234" i="13"/>
  <c r="N1235" i="13"/>
  <c r="N1236" i="13"/>
  <c r="N1237" i="13"/>
  <c r="N1238" i="13"/>
  <c r="N1239" i="13"/>
  <c r="N1240" i="13"/>
  <c r="N1241" i="13"/>
  <c r="N1242" i="13"/>
  <c r="N1243" i="13"/>
  <c r="N1244" i="13"/>
  <c r="N1245" i="13"/>
  <c r="N1246" i="13"/>
  <c r="N1247" i="13"/>
  <c r="N1248" i="13"/>
  <c r="N1249" i="13"/>
  <c r="N1250" i="13"/>
  <c r="N1251" i="13"/>
  <c r="N1252" i="13"/>
  <c r="N1253" i="13"/>
  <c r="N1254" i="13"/>
  <c r="N1255" i="13"/>
  <c r="N1256" i="13"/>
  <c r="N1257" i="13"/>
  <c r="N1258" i="13"/>
  <c r="N1259" i="13"/>
  <c r="N1260" i="13"/>
  <c r="N1261" i="13"/>
  <c r="N1262" i="13"/>
  <c r="N1263" i="13"/>
  <c r="N1264" i="13"/>
  <c r="N1265" i="13"/>
  <c r="N1266" i="13"/>
  <c r="N1267" i="13"/>
  <c r="N1268" i="13"/>
  <c r="N1269" i="13"/>
  <c r="N1270" i="13"/>
  <c r="N1271" i="13"/>
  <c r="N1272" i="13"/>
  <c r="N1273" i="13"/>
  <c r="N1274" i="13"/>
  <c r="N1275" i="13"/>
  <c r="N1276" i="13"/>
  <c r="N1277" i="13"/>
  <c r="N1278" i="13"/>
  <c r="N1279" i="13"/>
  <c r="N1280" i="13"/>
  <c r="N1281" i="13"/>
  <c r="N1282" i="13"/>
  <c r="N1283" i="13"/>
  <c r="N1284" i="13"/>
  <c r="N1285" i="13"/>
  <c r="N1286" i="13"/>
  <c r="N1287" i="13"/>
  <c r="N1288" i="13"/>
  <c r="N1289" i="13"/>
  <c r="N1290" i="13"/>
  <c r="N1291" i="13"/>
  <c r="N1292" i="13"/>
  <c r="N1293" i="13"/>
  <c r="N1294" i="13"/>
  <c r="N1295" i="13"/>
  <c r="N1296" i="13"/>
  <c r="N1297" i="13"/>
  <c r="N1298" i="13"/>
  <c r="N1299" i="13"/>
  <c r="N1300" i="13"/>
  <c r="N1301" i="13"/>
  <c r="N1302" i="13"/>
  <c r="N1303" i="13"/>
  <c r="N1304" i="13"/>
  <c r="N1305" i="13"/>
  <c r="N1306" i="13"/>
  <c r="N1307" i="13"/>
  <c r="N1308" i="13"/>
  <c r="N1309" i="13"/>
  <c r="N1310" i="13"/>
  <c r="N1311" i="13"/>
  <c r="N1312" i="13"/>
  <c r="N1313" i="13"/>
  <c r="N1314" i="13"/>
  <c r="N1315" i="13"/>
  <c r="N1316" i="13"/>
  <c r="N1317" i="13"/>
  <c r="N1318" i="13"/>
  <c r="N1319" i="13"/>
  <c r="N1320" i="13"/>
  <c r="N1321" i="13"/>
  <c r="N1322" i="13"/>
  <c r="N1323" i="13"/>
  <c r="N1324" i="13"/>
  <c r="N1325" i="13"/>
  <c r="N1326" i="13"/>
  <c r="N1327" i="13"/>
  <c r="N1328" i="13"/>
  <c r="N1329" i="13"/>
  <c r="N1330" i="13"/>
  <c r="N1331" i="13"/>
  <c r="N1332" i="13"/>
  <c r="N1333" i="13"/>
  <c r="N1334" i="13"/>
  <c r="N1335" i="13"/>
  <c r="N1336" i="13"/>
  <c r="N1337" i="13"/>
  <c r="N1338" i="13"/>
  <c r="N1339" i="13"/>
  <c r="N1340" i="13"/>
  <c r="N1341" i="13"/>
  <c r="N1342" i="13"/>
  <c r="N1343" i="13"/>
  <c r="N1344" i="13"/>
  <c r="N1345" i="13"/>
  <c r="N1346" i="13"/>
  <c r="N1347" i="13"/>
  <c r="N1348" i="13"/>
  <c r="N1349" i="13"/>
  <c r="N1350" i="13"/>
  <c r="N1351" i="13"/>
  <c r="N1352" i="13"/>
  <c r="N1353" i="13"/>
  <c r="N1354" i="13"/>
  <c r="N1355" i="13"/>
  <c r="N1356" i="13"/>
  <c r="N1357" i="13"/>
  <c r="N1358" i="13"/>
  <c r="N1359" i="13"/>
  <c r="N1360" i="13"/>
  <c r="N1361" i="13"/>
  <c r="N1362" i="13"/>
  <c r="N1363" i="13"/>
  <c r="N1364" i="13"/>
  <c r="N1365" i="13"/>
  <c r="N1366" i="13"/>
  <c r="N1367" i="13"/>
  <c r="N1368" i="13"/>
  <c r="N1369" i="13"/>
  <c r="N1370" i="13"/>
  <c r="N1371" i="13"/>
  <c r="N1372" i="13"/>
  <c r="N1373" i="13"/>
  <c r="N1374" i="13"/>
  <c r="N1375" i="13"/>
  <c r="N1376" i="13"/>
  <c r="N1377" i="13"/>
  <c r="N1378" i="13"/>
  <c r="N1379" i="13"/>
  <c r="N1380" i="13"/>
  <c r="N1381" i="13"/>
  <c r="N1382" i="13"/>
  <c r="N1383" i="13"/>
  <c r="N1384" i="13"/>
  <c r="N1385" i="13"/>
  <c r="N1386" i="13"/>
  <c r="N1387" i="13"/>
  <c r="N1388" i="13"/>
  <c r="N1389" i="13"/>
  <c r="N1390" i="13"/>
  <c r="N1391" i="13"/>
  <c r="N1392" i="13"/>
  <c r="N1393" i="13"/>
  <c r="N1394" i="13"/>
  <c r="N1395" i="13"/>
  <c r="N1396" i="13"/>
  <c r="N1397" i="13"/>
  <c r="N1398" i="13"/>
  <c r="N1399" i="13"/>
  <c r="N1400" i="13"/>
  <c r="N1401" i="13"/>
  <c r="N1402" i="13"/>
  <c r="N1403" i="13"/>
  <c r="N1404" i="13"/>
  <c r="N1405" i="13"/>
  <c r="N1406" i="13"/>
  <c r="N1407" i="13"/>
  <c r="N1408" i="13"/>
  <c r="N1409" i="13"/>
  <c r="N1410" i="13"/>
  <c r="N1411" i="13"/>
  <c r="N1412" i="13"/>
  <c r="N1413" i="13"/>
  <c r="N1414" i="13"/>
  <c r="N1415" i="13"/>
  <c r="N1416" i="13"/>
  <c r="N1417" i="13"/>
  <c r="N1418" i="13"/>
  <c r="N1419" i="13"/>
  <c r="N1420" i="13"/>
  <c r="N1421" i="13"/>
  <c r="N1422" i="13"/>
  <c r="N1423" i="13"/>
  <c r="N1424" i="13"/>
  <c r="N1425" i="13"/>
  <c r="N1426" i="13"/>
  <c r="N1427" i="13"/>
  <c r="N1428" i="13"/>
  <c r="N1429" i="13"/>
  <c r="N1430" i="13"/>
  <c r="N1431" i="13"/>
  <c r="N1432" i="13"/>
  <c r="N1433" i="13"/>
  <c r="N1434" i="13"/>
  <c r="N1435" i="13"/>
  <c r="N1436" i="13"/>
  <c r="N1437" i="13"/>
  <c r="N1438" i="13"/>
  <c r="N1439" i="13"/>
  <c r="N1440" i="13"/>
  <c r="N1441" i="13"/>
  <c r="N1442" i="13"/>
  <c r="N1443" i="13"/>
  <c r="N1444" i="13"/>
  <c r="N1445" i="13"/>
  <c r="N1446" i="13"/>
  <c r="N1447" i="13"/>
  <c r="N1448" i="13"/>
  <c r="N1449" i="13"/>
  <c r="N1450" i="13"/>
  <c r="N1451" i="13"/>
  <c r="N1452" i="13"/>
  <c r="N1453" i="13"/>
  <c r="N1454" i="13"/>
  <c r="N1455" i="13"/>
  <c r="N1456" i="13"/>
  <c r="N1457" i="13"/>
  <c r="N1458" i="13"/>
  <c r="N1459" i="13"/>
  <c r="N1460" i="13"/>
  <c r="N1461" i="13"/>
  <c r="N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2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2" i="13"/>
  <c r="D3" i="13" l="1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2" i="13"/>
  <c r="B19" i="8" l="1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C1461" i="1" l="1"/>
  <c r="B146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868228-D8DB-E64B-BC4F-BE981C69A8B0}" name="sample_submission" type="6" refreshedVersion="6" background="1" saveData="1">
    <textPr sourceFile="/Users/prahlad/Downloads/house-prices-advanced-regression-techniques/sample_submission.csv" tab="0" comma="1">
      <textFields count="2">
        <textField/>
        <textField/>
      </textFields>
    </textPr>
  </connection>
  <connection id="2" xr16:uid="{67E665D1-074F-6D4A-A561-5B057F3AA386}" name="test" type="6" refreshedVersion="6" background="1" saveData="1">
    <textPr sourceFile="/Users/prahlad/Downloads/house-prices-advanced-regression-techniques/test.csv" tab="0" comma="1">
      <textFields count="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A850332F-F846-B04C-A638-1D9DDF40B6F4}" name="train" type="6" refreshedVersion="6" background="1" saveData="1">
    <textPr sourceFile="/Users/prahlad/Downloads/house-prices-advanced-regression-techniques/train.csv" tab="0" comma="1">
      <textFields count="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<sst xmlns="http://schemas.openxmlformats.org/spreadsheetml/2006/main" count="171060" uniqueCount="706">
  <si>
    <t>Id</t>
  </si>
  <si>
    <t>SalePrice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</si>
  <si>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</si>
  <si>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</si>
  <si>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</si>
  <si>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</si>
  <si>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</si>
  <si>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</si>
  <si>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</si>
  <si>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</si>
  <si>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</si>
  <si>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</si>
  <si>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</si>
  <si>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</si>
  <si>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</si>
  <si>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</si>
  <si>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</si>
  <si>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</si>
  <si>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</si>
  <si>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</si>
  <si>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</si>
  <si>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</si>
  <si>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</si>
  <si>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</si>
  <si>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</si>
  <si>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</si>
  <si>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</si>
  <si>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</si>
  <si>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</si>
  <si>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</si>
  <si>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</si>
  <si>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</si>
  <si>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</si>
  <si>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</si>
  <si>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</si>
  <si>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</si>
  <si>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</si>
  <si>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</si>
  <si>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</si>
  <si>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</si>
  <si>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</si>
  <si>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</si>
  <si>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</si>
  <si>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</si>
  <si>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</si>
  <si>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</si>
  <si>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</si>
  <si>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</si>
  <si>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</si>
  <si>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</si>
  <si>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</si>
  <si>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</si>
  <si>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</si>
  <si>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</si>
  <si>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</si>
  <si>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</si>
  <si>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</si>
  <si>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</si>
  <si>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</si>
  <si>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</si>
  <si>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</si>
  <si>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</si>
  <si>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</si>
  <si>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</si>
  <si>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</si>
  <si>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</si>
  <si>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</si>
  <si>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</si>
  <si>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</si>
  <si>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</si>
  <si>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</si>
  <si>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</si>
  <si>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</si>
  <si>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</si>
  <si>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</si>
  <si>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</si>
  <si>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</si>
  <si>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</si>
  <si>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</si>
  <si>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</si>
  <si>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</si>
  <si>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RH</t>
  </si>
  <si>
    <t>Pave</t>
  </si>
  <si>
    <t>NA</t>
  </si>
  <si>
    <t>Reg</t>
  </si>
  <si>
    <t>Lvl</t>
  </si>
  <si>
    <t>AllPub</t>
  </si>
  <si>
    <t>Inside</t>
  </si>
  <si>
    <t>Gtl</t>
  </si>
  <si>
    <t>NAmes</t>
  </si>
  <si>
    <t>Feedr</t>
  </si>
  <si>
    <t>Norm</t>
  </si>
  <si>
    <t>1Fam</t>
  </si>
  <si>
    <t>1Story</t>
  </si>
  <si>
    <t>Gable</t>
  </si>
  <si>
    <t>CompShg</t>
  </si>
  <si>
    <t>VinylSd</t>
  </si>
  <si>
    <t>None</t>
  </si>
  <si>
    <t>TA</t>
  </si>
  <si>
    <t>CBlock</t>
  </si>
  <si>
    <t>No</t>
  </si>
  <si>
    <t>Rec</t>
  </si>
  <si>
    <t>LwQ</t>
  </si>
  <si>
    <t>GasA</t>
  </si>
  <si>
    <t>Y</t>
  </si>
  <si>
    <t>SBrkr</t>
  </si>
  <si>
    <t>Typ</t>
  </si>
  <si>
    <t>Attchd</t>
  </si>
  <si>
    <t>Unf</t>
  </si>
  <si>
    <t>MnPrv</t>
  </si>
  <si>
    <t>WD</t>
  </si>
  <si>
    <t>Normal</t>
  </si>
  <si>
    <t>RL</t>
  </si>
  <si>
    <t>IR1</t>
  </si>
  <si>
    <t>Corner</t>
  </si>
  <si>
    <t>Hip</t>
  </si>
  <si>
    <t>Wd Sdng</t>
  </si>
  <si>
    <t>BrkFace</t>
  </si>
  <si>
    <t>ALQ</t>
  </si>
  <si>
    <t>Gd</t>
  </si>
  <si>
    <t>Gar2</t>
  </si>
  <si>
    <t>Gilbert</t>
  </si>
  <si>
    <t>2Story</t>
  </si>
  <si>
    <t>PConc</t>
  </si>
  <si>
    <t>GLQ</t>
  </si>
  <si>
    <t>Fin</t>
  </si>
  <si>
    <t>Ex</t>
  </si>
  <si>
    <t>HLS</t>
  </si>
  <si>
    <t>StoneBr</t>
  </si>
  <si>
    <t>TwnhsE</t>
  </si>
  <si>
    <t>HdBoard</t>
  </si>
  <si>
    <t>RFn</t>
  </si>
  <si>
    <t>GdPrv</t>
  </si>
  <si>
    <t>Shed</t>
  </si>
  <si>
    <t>Po</t>
  </si>
  <si>
    <t>Plywood</t>
  </si>
  <si>
    <t>FR2</t>
  </si>
  <si>
    <t>MetalSd</t>
  </si>
  <si>
    <t>BLQ</t>
  </si>
  <si>
    <t>Fa</t>
  </si>
  <si>
    <t>RM</t>
  </si>
  <si>
    <t>BrDale</t>
  </si>
  <si>
    <t>Twnhs</t>
  </si>
  <si>
    <t>Detchd</t>
  </si>
  <si>
    <t>COD</t>
  </si>
  <si>
    <t>NPkVill</t>
  </si>
  <si>
    <t>Brk Cmn</t>
  </si>
  <si>
    <t>NridgHt</t>
  </si>
  <si>
    <t>Stone</t>
  </si>
  <si>
    <t>New</t>
  </si>
  <si>
    <t>Partial</t>
  </si>
  <si>
    <t>PosN</t>
  </si>
  <si>
    <t>CemntBd</t>
  </si>
  <si>
    <t>CmentBd</t>
  </si>
  <si>
    <t>Mod</t>
  </si>
  <si>
    <t>Mn</t>
  </si>
  <si>
    <t>Blmngtn</t>
  </si>
  <si>
    <t>Av</t>
  </si>
  <si>
    <t>SLvl</t>
  </si>
  <si>
    <t>BuiltIn</t>
  </si>
  <si>
    <t>IR2</t>
  </si>
  <si>
    <t>CulDSac</t>
  </si>
  <si>
    <t>NoRidge</t>
  </si>
  <si>
    <t>Somerst</t>
  </si>
  <si>
    <t>FV</t>
  </si>
  <si>
    <t>SawyerW</t>
  </si>
  <si>
    <t>BrkTil</t>
  </si>
  <si>
    <t>N</t>
  </si>
  <si>
    <t>FuseA</t>
  </si>
  <si>
    <t>Sawyer</t>
  </si>
  <si>
    <t>RRNe</t>
  </si>
  <si>
    <t>BrkCmn</t>
  </si>
  <si>
    <t>Abnorml</t>
  </si>
  <si>
    <t>ImStucc</t>
  </si>
  <si>
    <t>ConLD</t>
  </si>
  <si>
    <t>NWAmes</t>
  </si>
  <si>
    <t>1.5Fin</t>
  </si>
  <si>
    <t>GdWo</t>
  </si>
  <si>
    <t>Family</t>
  </si>
  <si>
    <t>Duplex</t>
  </si>
  <si>
    <t>Oth</t>
  </si>
  <si>
    <t>Min2</t>
  </si>
  <si>
    <t>Artery</t>
  </si>
  <si>
    <t>SFoyer</t>
  </si>
  <si>
    <t>WdShing</t>
  </si>
  <si>
    <t>Wd Shng</t>
  </si>
  <si>
    <t>2fmCon</t>
  </si>
  <si>
    <t>Min1</t>
  </si>
  <si>
    <t>OldTown</t>
  </si>
  <si>
    <t>Basment</t>
  </si>
  <si>
    <t>Grvl</t>
  </si>
  <si>
    <t>P</t>
  </si>
  <si>
    <t>Bnk</t>
  </si>
  <si>
    <t>AsbShng</t>
  </si>
  <si>
    <t>GasW</t>
  </si>
  <si>
    <t>Grav</t>
  </si>
  <si>
    <t>FuseF</t>
  </si>
  <si>
    <t>BrkSide</t>
  </si>
  <si>
    <t>2.5Unf</t>
  </si>
  <si>
    <t>ClearCr</t>
  </si>
  <si>
    <t>SWISU</t>
  </si>
  <si>
    <t>C (all)</t>
  </si>
  <si>
    <t>Gambrel</t>
  </si>
  <si>
    <t>Stucco</t>
  </si>
  <si>
    <t>Tar&amp;Grv</t>
  </si>
  <si>
    <t>Low</t>
  </si>
  <si>
    <t>Edwards</t>
  </si>
  <si>
    <t>Con</t>
  </si>
  <si>
    <t>2Types</t>
  </si>
  <si>
    <t>CollgCr</t>
  </si>
  <si>
    <t>Flat</t>
  </si>
  <si>
    <t>Slab</t>
  </si>
  <si>
    <t>Crawfor</t>
  </si>
  <si>
    <t>Blueste</t>
  </si>
  <si>
    <t>IDOTRR</t>
  </si>
  <si>
    <t>ConLw</t>
  </si>
  <si>
    <t>Alloca</t>
  </si>
  <si>
    <t>Mitchel</t>
  </si>
  <si>
    <t>Timber</t>
  </si>
  <si>
    <t>MeadowV</t>
  </si>
  <si>
    <t>RRNn</t>
  </si>
  <si>
    <t>PosA</t>
  </si>
  <si>
    <t>FR3</t>
  </si>
  <si>
    <t>IR3</t>
  </si>
  <si>
    <t>ConLI</t>
  </si>
  <si>
    <t>RRAn</t>
  </si>
  <si>
    <t>RRAe</t>
  </si>
  <si>
    <t>Veenker</t>
  </si>
  <si>
    <t>Maj1</t>
  </si>
  <si>
    <t>BrkComm</t>
  </si>
  <si>
    <t>Mansard</t>
  </si>
  <si>
    <t>Sev</t>
  </si>
  <si>
    <t>CarPort</t>
  </si>
  <si>
    <t>Wood</t>
  </si>
  <si>
    <t>Maj2</t>
  </si>
  <si>
    <t>FuseP</t>
  </si>
  <si>
    <t>WdShake</t>
  </si>
  <si>
    <t>Othr</t>
  </si>
  <si>
    <t>1.5Unf</t>
  </si>
  <si>
    <t>MnWw</t>
  </si>
  <si>
    <t>AsphShn</t>
  </si>
  <si>
    <t>AdjLand</t>
  </si>
  <si>
    <t>Wall</t>
  </si>
  <si>
    <t>CWD</t>
  </si>
  <si>
    <t>WdShngl</t>
  </si>
  <si>
    <t>Metal</t>
  </si>
  <si>
    <t>2.5Fin</t>
  </si>
  <si>
    <t>Membran</t>
  </si>
  <si>
    <t>Mix</t>
  </si>
  <si>
    <t>Other</t>
  </si>
  <si>
    <t>NoSeWa</t>
  </si>
  <si>
    <t>OthW</t>
  </si>
  <si>
    <t>Roll</t>
  </si>
  <si>
    <t>ClyTile</t>
  </si>
  <si>
    <t>Floor</t>
  </si>
  <si>
    <t>TenC</t>
  </si>
  <si>
    <t xml:space="preserve">MSSubClass: Identifies the type of dwelling involved in the sale.       </t>
  </si>
  <si>
    <t xml:space="preserve">        20      1-STORY 1946 &amp; NEWER ALL STYLES</t>
  </si>
  <si>
    <t xml:space="preserve">        30      1-STORY 1945 &amp; OLDER</t>
  </si>
  <si>
    <t xml:space="preserve">        40      1-STORY W/FINISHED ATTIC ALL AGES</t>
  </si>
  <si>
    <t xml:space="preserve">        45      1-1/2 STORY - UNFINISHED ALL AGES</t>
  </si>
  <si>
    <t xml:space="preserve">        50      1-1/2 STORY FINISHED ALL AGES</t>
  </si>
  <si>
    <t xml:space="preserve">        60      2-STORY 1946 &amp; NEWER</t>
  </si>
  <si>
    <t xml:space="preserve">        70      2-STORY 1945 &amp; OLDER</t>
  </si>
  <si>
    <t xml:space="preserve">        75      2-1/2 STORY ALL AGES</t>
  </si>
  <si>
    <t xml:space="preserve">        80      SPLIT OR MULTI-LEVEL</t>
  </si>
  <si>
    <t xml:space="preserve">        85      SPLIT FOYER</t>
  </si>
  <si>
    <t xml:space="preserve">        90      DUPLEX - ALL STYLES AND AGES</t>
  </si>
  <si>
    <t xml:space="preserve">       120      1-STORY PUD (Planned Unit Development) - 1946 &amp; NEWER</t>
  </si>
  <si>
    <t xml:space="preserve">       150      1-1/2 STORY PUD - ALL AGES</t>
  </si>
  <si>
    <t xml:space="preserve">       160      2-STORY PUD - 1946 &amp; NEWER</t>
  </si>
  <si>
    <t xml:space="preserve">       180      PUD - MULTILEVEL - INCL SPLIT LEV/FOYER</t>
  </si>
  <si>
    <t xml:space="preserve">       190      2 FAMILY CONVERSION - ALL STYLES AND AGES</t>
  </si>
  <si>
    <t>MSZoning: Identifies the general zoning classification of the sale.</t>
  </si>
  <si>
    <t xml:space="preserve">                </t>
  </si>
  <si>
    <t xml:space="preserve">       A        Agriculture</t>
  </si>
  <si>
    <t xml:space="preserve">       C        Commercial</t>
  </si>
  <si>
    <t xml:space="preserve">       FV       Floating Village Residential</t>
  </si>
  <si>
    <t xml:space="preserve">       I        Industrial</t>
  </si>
  <si>
    <t xml:space="preserve">       RH       Residential High Density</t>
  </si>
  <si>
    <t xml:space="preserve">       RL       Residential Low Density</t>
  </si>
  <si>
    <t xml:space="preserve">       RP       Residential Low Density Park </t>
  </si>
  <si>
    <t xml:space="preserve">       RM       Residential Medium Density</t>
  </si>
  <si>
    <t xml:space="preserve">        </t>
  </si>
  <si>
    <t>LotFrontage: Linear feet of street connected to property</t>
  </si>
  <si>
    <t>LotArea: Lot size in square feet</t>
  </si>
  <si>
    <t>Street: Type of road access to property</t>
  </si>
  <si>
    <t xml:space="preserve">       Grvl     Gravel  </t>
  </si>
  <si>
    <t xml:space="preserve">       Pave     Paved</t>
  </si>
  <si>
    <t>Alley: Type of alley access to property</t>
  </si>
  <si>
    <t xml:space="preserve">       Grvl     Gravel</t>
  </si>
  <si>
    <t xml:space="preserve">       NA       No alley access</t>
  </si>
  <si>
    <t>LotShape: General shape of property</t>
  </si>
  <si>
    <t xml:space="preserve">       Reg      Regular </t>
  </si>
  <si>
    <t xml:space="preserve">       IR1      Slightly irregular</t>
  </si>
  <si>
    <t xml:space="preserve">       IR2      Moderately Irregular</t>
  </si>
  <si>
    <t xml:space="preserve">       IR3      Irregular</t>
  </si>
  <si>
    <t xml:space="preserve">       </t>
  </si>
  <si>
    <t>LandContour: Flatness of the property</t>
  </si>
  <si>
    <t xml:space="preserve">       Lvl      Near Flat/Level </t>
  </si>
  <si>
    <t xml:space="preserve">       Bnk      Banked - Quick and significant rise from street grade to building</t>
  </si>
  <si>
    <t xml:space="preserve">       HLS      Hillside - Significant slope from side to side</t>
  </si>
  <si>
    <t xml:space="preserve">       Low      Depression</t>
  </si>
  <si>
    <t>Utilities: Type of utilities available</t>
  </si>
  <si>
    <t xml:space="preserve">       AllPub   All public Utilities (E,G,W,&amp; S)        </t>
  </si>
  <si>
    <t xml:space="preserve">       NoSewr   Electricity, Gas, and Water (Septic Tank)</t>
  </si>
  <si>
    <t xml:space="preserve">       NoSeWa   Electricity and Gas Only</t>
  </si>
  <si>
    <t xml:space="preserve">       ELO      Electricity only        </t>
  </si>
  <si>
    <t>LotConfig: Lot configuration</t>
  </si>
  <si>
    <t xml:space="preserve">       Inside   Inside lot</t>
  </si>
  <si>
    <t xml:space="preserve">       Corner   Corner lot</t>
  </si>
  <si>
    <t xml:space="preserve">       CulDSac  Cul-de-sac</t>
  </si>
  <si>
    <t xml:space="preserve">       FR2      Frontage on 2 sides of property</t>
  </si>
  <si>
    <t xml:space="preserve">       FR3      Frontage on 3 sides of property</t>
  </si>
  <si>
    <t>LandSlope: Slope of property</t>
  </si>
  <si>
    <t xml:space="preserve">       Gtl      Gentle slope</t>
  </si>
  <si>
    <t xml:space="preserve">       Mod      Moderate Slope  </t>
  </si>
  <si>
    <t xml:space="preserve">       Sev      Severe Slope</t>
  </si>
  <si>
    <t>Neighborhood: Physical locations within Ames city limits</t>
  </si>
  <si>
    <t xml:space="preserve">       Blmngtn  Bloomington Heights</t>
  </si>
  <si>
    <t xml:space="preserve">       Blueste  Bluestem</t>
  </si>
  <si>
    <t xml:space="preserve">       BrDale   Briardale</t>
  </si>
  <si>
    <t xml:space="preserve">       BrkSide  Brookside</t>
  </si>
  <si>
    <t xml:space="preserve">       ClearCr  Clear Creek</t>
  </si>
  <si>
    <t xml:space="preserve">       CollgCr  College Creek</t>
  </si>
  <si>
    <t xml:space="preserve">       Crawfor  Crawford</t>
  </si>
  <si>
    <t xml:space="preserve">       Edwards  Edwards</t>
  </si>
  <si>
    <t xml:space="preserve">       Gilbert  Gilbert</t>
  </si>
  <si>
    <t xml:space="preserve">       IDOTRR   Iowa DOT and Rail Road</t>
  </si>
  <si>
    <t xml:space="preserve">       MeadowV  Meadow Village</t>
  </si>
  <si>
    <t xml:space="preserve">       Mitchel  Mitchell</t>
  </si>
  <si>
    <t xml:space="preserve">       Names    North Ames</t>
  </si>
  <si>
    <t xml:space="preserve">       NoRidge  Northridge</t>
  </si>
  <si>
    <t xml:space="preserve">       NPkVill  Northpark Villa</t>
  </si>
  <si>
    <t xml:space="preserve">       NridgHt  Northridge Heights</t>
  </si>
  <si>
    <t xml:space="preserve">       NWAmes   Northwest Ames</t>
  </si>
  <si>
    <t xml:space="preserve">       OldTown  Old Town</t>
  </si>
  <si>
    <t xml:space="preserve">       SWISU    South &amp; West of Iowa State University</t>
  </si>
  <si>
    <t xml:space="preserve">       Sawyer   Sawyer</t>
  </si>
  <si>
    <t xml:space="preserve">       SawyerW  Sawyer West</t>
  </si>
  <si>
    <t xml:space="preserve">       Somerst  Somerset</t>
  </si>
  <si>
    <t xml:space="preserve">       StoneBr  Stone Brook</t>
  </si>
  <si>
    <t xml:space="preserve">       Timber   Timberland</t>
  </si>
  <si>
    <t xml:space="preserve">       Veenker  Veenker</t>
  </si>
  <si>
    <t xml:space="preserve">                        </t>
  </si>
  <si>
    <t>Condition1: Proximity to various conditions</t>
  </si>
  <si>
    <t xml:space="preserve">       Artery   Adjacent to arterial street</t>
  </si>
  <si>
    <t xml:space="preserve">       Feedr    Adjacent to feeder street       </t>
  </si>
  <si>
    <t xml:space="preserve">       Norm     Normal  </t>
  </si>
  <si>
    <t xml:space="preserve">       RRNn     Within 200' of North-South Railroad</t>
  </si>
  <si>
    <t xml:space="preserve">       RRAn     Adjacent to North-South Railroad</t>
  </si>
  <si>
    <t xml:space="preserve">       PosN     Near positive off-site feature--park, greenbelt, etc.</t>
  </si>
  <si>
    <t xml:space="preserve">       PosA     Adjacent to postive off-site feature</t>
  </si>
  <si>
    <t xml:space="preserve">       RRNe     Within 200' of East-West Railroad</t>
  </si>
  <si>
    <t xml:space="preserve">       RRAe     Adjacent to East-West Railroad</t>
  </si>
  <si>
    <t>Condition2: Proximity to various conditions (if more than one is present)</t>
  </si>
  <si>
    <t>BldgType: Type of dwelling</t>
  </si>
  <si>
    <t xml:space="preserve">       1Fam     Single-family Detached  </t>
  </si>
  <si>
    <t xml:space="preserve">       2FmCon   Two-family Conversion; originally built as one-family dwelling</t>
  </si>
  <si>
    <t xml:space="preserve">       Duplx    Duplex</t>
  </si>
  <si>
    <t xml:space="preserve">       TwnhsE   Townhouse End Unit</t>
  </si>
  <si>
    <t xml:space="preserve">       TwnhsI   Townhouse Inside Unit</t>
  </si>
  <si>
    <t>HouseStyle: Style of dwelling</t>
  </si>
  <si>
    <t xml:space="preserve">       1Story   One story</t>
  </si>
  <si>
    <t xml:space="preserve">       1.5Fin   One and one-half story: 2nd level finished</t>
  </si>
  <si>
    <t xml:space="preserve">       1.5Unf   One and one-half story: 2nd level unfinished</t>
  </si>
  <si>
    <t xml:space="preserve">       2Story   Two story</t>
  </si>
  <si>
    <t xml:space="preserve">       2.5Fin   Two and one-half story: 2nd level finished</t>
  </si>
  <si>
    <t xml:space="preserve">       2.5Unf   Two and one-half story: 2nd level unfinished</t>
  </si>
  <si>
    <t xml:space="preserve">       SFoyer   Split Foyer</t>
  </si>
  <si>
    <t xml:space="preserve">       SLvl     Split Level</t>
  </si>
  <si>
    <t>OverallQual: Rates the overall material and finish of the house</t>
  </si>
  <si>
    <t xml:space="preserve">       10       Very Excellent</t>
  </si>
  <si>
    <t xml:space="preserve">       9        Excellent</t>
  </si>
  <si>
    <t xml:space="preserve">       8        Very Good</t>
  </si>
  <si>
    <t xml:space="preserve">       7        Good</t>
  </si>
  <si>
    <t xml:space="preserve">       6        Above Average</t>
  </si>
  <si>
    <t xml:space="preserve">       5        Average</t>
  </si>
  <si>
    <t xml:space="preserve">       4        Below Average</t>
  </si>
  <si>
    <t xml:space="preserve">       3        Fair</t>
  </si>
  <si>
    <t xml:space="preserve">       2        Poor</t>
  </si>
  <si>
    <t xml:space="preserve">       1        Very Poor</t>
  </si>
  <si>
    <t>OverallCond: Rates the overall condition of the house</t>
  </si>
  <si>
    <t xml:space="preserve">       6        Above Average   </t>
  </si>
  <si>
    <t xml:space="preserve">       4        Below Average   </t>
  </si>
  <si>
    <t>YearBuilt: Original construction date</t>
  </si>
  <si>
    <t>YearRemodAdd: Remodel date (same as construction date if no remodeling or additions)</t>
  </si>
  <si>
    <t>RoofStyle: Type of roof</t>
  </si>
  <si>
    <t xml:space="preserve">       Flat     Flat</t>
  </si>
  <si>
    <t xml:space="preserve">       Gable    Gable</t>
  </si>
  <si>
    <t xml:space="preserve">       Gambrel  Gabrel (Barn)</t>
  </si>
  <si>
    <t xml:space="preserve">       Hip      Hip</t>
  </si>
  <si>
    <t xml:space="preserve">       Mansard  Mansard</t>
  </si>
  <si>
    <t xml:space="preserve">       Shed     Shed</t>
  </si>
  <si>
    <t>RoofMatl: Roof material</t>
  </si>
  <si>
    <t xml:space="preserve">       ClyTile  Clay or Tile</t>
  </si>
  <si>
    <t xml:space="preserve">       CompShg  Standard (Composite) Shingle</t>
  </si>
  <si>
    <t xml:space="preserve">       Membran  Membrane</t>
  </si>
  <si>
    <t xml:space="preserve">       Metal    Metal</t>
  </si>
  <si>
    <t xml:space="preserve">       Roll     Roll</t>
  </si>
  <si>
    <t xml:space="preserve">       Tar&amp;Grv  Gravel &amp; Tar</t>
  </si>
  <si>
    <t xml:space="preserve">       WdShake  Wood Shakes</t>
  </si>
  <si>
    <t xml:space="preserve">       WdShngl  Wood Shingles</t>
  </si>
  <si>
    <t>Exterior1st: Exterior covering on house</t>
  </si>
  <si>
    <t xml:space="preserve">       AsbShng  Asbestos Shingles</t>
  </si>
  <si>
    <t xml:space="preserve">       AsphShn  Asphalt Shingles</t>
  </si>
  <si>
    <t xml:space="preserve">       BrkComm  Brick Common</t>
  </si>
  <si>
    <t xml:space="preserve">       BrkFace  Brick Face</t>
  </si>
  <si>
    <t xml:space="preserve">       CBlock   Cinder Block</t>
  </si>
  <si>
    <t xml:space="preserve">       CemntBd  Cement Board</t>
  </si>
  <si>
    <t xml:space="preserve">       HdBoard  Hard Board</t>
  </si>
  <si>
    <t xml:space="preserve">       ImStucc  Imitation Stucco</t>
  </si>
  <si>
    <t xml:space="preserve">       MetalSd  Metal Siding</t>
  </si>
  <si>
    <t xml:space="preserve">       Other    Other</t>
  </si>
  <si>
    <t xml:space="preserve">       Plywood  Plywood</t>
  </si>
  <si>
    <t xml:space="preserve">       PreCast  PreCast </t>
  </si>
  <si>
    <t xml:space="preserve">       Stone    Stone</t>
  </si>
  <si>
    <t xml:space="preserve">       Stucco   Stucco</t>
  </si>
  <si>
    <t xml:space="preserve">       VinylSd  Vinyl Siding</t>
  </si>
  <si>
    <t xml:space="preserve">       Wd Sdng  Wood Siding</t>
  </si>
  <si>
    <t xml:space="preserve">       WdShing  Wood Shingles</t>
  </si>
  <si>
    <t>Exterior2nd: Exterior covering on house (if more than one material)</t>
  </si>
  <si>
    <t xml:space="preserve">       PreCast  PreCast</t>
  </si>
  <si>
    <t>MasVnrType: Masonry veneer type</t>
  </si>
  <si>
    <t xml:space="preserve">       BrkCmn   Brick Common</t>
  </si>
  <si>
    <t xml:space="preserve">       None     None</t>
  </si>
  <si>
    <t>MasVnrArea: Masonry veneer area in square feet</t>
  </si>
  <si>
    <t xml:space="preserve">ExterQual: Evaluates the quality of the material on the exterior </t>
  </si>
  <si>
    <t xml:space="preserve">       Ex       Excellent</t>
  </si>
  <si>
    <t xml:space="preserve">       Gd       Good</t>
  </si>
  <si>
    <t xml:space="preserve">       TA       Average/Typical</t>
  </si>
  <si>
    <t xml:space="preserve">       Fa       Fair</t>
  </si>
  <si>
    <t xml:space="preserve">       Po       Poor</t>
  </si>
  <si>
    <t>ExterCond: Evaluates the present condition of the material on the exterior</t>
  </si>
  <si>
    <t>Foundation: Type of foundation</t>
  </si>
  <si>
    <t xml:space="preserve">       BrkTil   Brick &amp; Tile</t>
  </si>
  <si>
    <t xml:space="preserve">       PConc    Poured Contrete </t>
  </si>
  <si>
    <t xml:space="preserve">       Slab     Slab</t>
  </si>
  <si>
    <t xml:space="preserve">       Wood     Wood</t>
  </si>
  <si>
    <t>BsmtQual: Evaluates the height of the basement</t>
  </si>
  <si>
    <t xml:space="preserve">       Ex       Excellent (100+ inches) </t>
  </si>
  <si>
    <t xml:space="preserve">       Gd       Good (90-99 inches)</t>
  </si>
  <si>
    <t xml:space="preserve">       TA       Typical (80-89 inches)</t>
  </si>
  <si>
    <t xml:space="preserve">       Fa       Fair (70-79 inches)</t>
  </si>
  <si>
    <t xml:space="preserve">       Po       Poor (&lt;70 inches</t>
  </si>
  <si>
    <t xml:space="preserve">       NA       No Basement</t>
  </si>
  <si>
    <t>BsmtCond: Evaluates the general condition of the basement</t>
  </si>
  <si>
    <t xml:space="preserve">       TA       Typical - slight dampness allowed</t>
  </si>
  <si>
    <t xml:space="preserve">       Fa       Fair - dampness or some cracking or settling</t>
  </si>
  <si>
    <t xml:space="preserve">       Po       Poor - Severe cracking, settling, or wetness</t>
  </si>
  <si>
    <t>BsmtExposure: Refers to walkout or garden level walls</t>
  </si>
  <si>
    <t xml:space="preserve">       Gd       Good Exposure</t>
  </si>
  <si>
    <t xml:space="preserve">       Av       Average Exposure (split levels or foyers typically score average or above)      </t>
  </si>
  <si>
    <t xml:space="preserve">       Mn       Mimimum Exposure</t>
  </si>
  <si>
    <t xml:space="preserve">       No       No Exposure</t>
  </si>
  <si>
    <t>BsmtFinType1: Rating of basement finished area</t>
  </si>
  <si>
    <t xml:space="preserve">       GLQ      Good Living Quarters</t>
  </si>
  <si>
    <t xml:space="preserve">       ALQ      Average Living Quarters</t>
  </si>
  <si>
    <t xml:space="preserve">       BLQ      Below Average Living Quarters   </t>
  </si>
  <si>
    <t xml:space="preserve">       Rec      Average Rec Room</t>
  </si>
  <si>
    <t xml:space="preserve">       LwQ      Low Quality</t>
  </si>
  <si>
    <t xml:space="preserve">       Unf      Unfinshed</t>
  </si>
  <si>
    <t>BsmtFinSF1: Type 1 finished square feet</t>
  </si>
  <si>
    <t>BsmtFinType2: Rating of basement finished area (if multiple types)</t>
  </si>
  <si>
    <t>BsmtFinSF2: Type 2 finished square feet</t>
  </si>
  <si>
    <t>BsmtUnfSF: Unfinished square feet of basement area</t>
  </si>
  <si>
    <t>TotalBsmtSF: Total square feet of basement area</t>
  </si>
  <si>
    <t>Heating: Type of heating</t>
  </si>
  <si>
    <t xml:space="preserve">       Floor    Floor Furnace</t>
  </si>
  <si>
    <t xml:space="preserve">       GasA     Gas forced warm air furnace</t>
  </si>
  <si>
    <t xml:space="preserve">       GasW     Gas hot water or steam heat</t>
  </si>
  <si>
    <t xml:space="preserve">       Grav     Gravity furnace </t>
  </si>
  <si>
    <t xml:space="preserve">       OthW     Hot water or steam heat other than gas</t>
  </si>
  <si>
    <t xml:space="preserve">       Wall     Wall furnace</t>
  </si>
  <si>
    <t>HeatingQC: Heating quality and condition</t>
  </si>
  <si>
    <t>CentralAir: Central air conditioning</t>
  </si>
  <si>
    <t xml:space="preserve">       N        No</t>
  </si>
  <si>
    <t xml:space="preserve">       Y        Yes</t>
  </si>
  <si>
    <t>Electrical: Electrical system</t>
  </si>
  <si>
    <t xml:space="preserve">       SBrkr    Standard Circuit Breakers &amp; Romex</t>
  </si>
  <si>
    <t xml:space="preserve">       FuseA    Fuse Box over 60 AMP and all Romex wiring (Average)     </t>
  </si>
  <si>
    <t xml:space="preserve">       FuseF    60 AMP Fuse Box and mostly Romex wiring (Fair)</t>
  </si>
  <si>
    <t xml:space="preserve">       FuseP    60 AMP Fuse Box and mostly knob &amp; tube wiring (poor)</t>
  </si>
  <si>
    <t xml:space="preserve">       Mix      Mixed</t>
  </si>
  <si>
    <t>1stFlrSF: First Floor square feet</t>
  </si>
  <si>
    <t xml:space="preserve"> </t>
  </si>
  <si>
    <t>2ndFlrSF: Second floor square feet</t>
  </si>
  <si>
    <t>LowQualFinSF: Low quality finished square feet (all floors)</t>
  </si>
  <si>
    <t>GrLivArea: Above grade (ground) living area square feet</t>
  </si>
  <si>
    <t>BsmtFullBath: Basement full bathrooms</t>
  </si>
  <si>
    <t>BsmtHalfBath: Basement half bathrooms</t>
  </si>
  <si>
    <t>FullBath: Full bathrooms above grade</t>
  </si>
  <si>
    <t>HalfBath: Half baths above grade</t>
  </si>
  <si>
    <t>Bedroom: Bedrooms above grade (does NOT include basement bedrooms)</t>
  </si>
  <si>
    <t>Kitchen: Kitchens above grade</t>
  </si>
  <si>
    <t>KitchenQual: Kitchen quality</t>
  </si>
  <si>
    <t xml:space="preserve">       TA       Typical/Average</t>
  </si>
  <si>
    <t>TotRmsAbvGrd: Total rooms above grade (does not include bathrooms)</t>
  </si>
  <si>
    <t>Functional: Home functionality (Assume typical unless deductions are warranted)</t>
  </si>
  <si>
    <t xml:space="preserve">       Typ      Typical Functionality</t>
  </si>
  <si>
    <t xml:space="preserve">       Min1     Minor Deductions 1</t>
  </si>
  <si>
    <t xml:space="preserve">       Min2     Minor Deductions 2</t>
  </si>
  <si>
    <t xml:space="preserve">       Mod      Moderate Deductions</t>
  </si>
  <si>
    <t xml:space="preserve">       Maj1     Major Deductions 1</t>
  </si>
  <si>
    <t xml:space="preserve">       Maj2     Major Deductions 2</t>
  </si>
  <si>
    <t xml:space="preserve">       Sev      Severely Damaged</t>
  </si>
  <si>
    <t xml:space="preserve">       Sal      Salvage only</t>
  </si>
  <si>
    <t>Fireplaces: Number of fireplaces</t>
  </si>
  <si>
    <t>FireplaceQu: Fireplace quality</t>
  </si>
  <si>
    <t xml:space="preserve">       Ex       Excellent - Exceptional Masonry Fireplace</t>
  </si>
  <si>
    <t xml:space="preserve">       Gd       Good - Masonry Fireplace in main level</t>
  </si>
  <si>
    <t xml:space="preserve">       TA       Average - Prefabricated Fireplace in main living area or Masonry Fireplace in basement</t>
  </si>
  <si>
    <t xml:space="preserve">       Fa       Fair - Prefabricated Fireplace in basement</t>
  </si>
  <si>
    <t xml:space="preserve">       Po       Poor - Ben Franklin Stove</t>
  </si>
  <si>
    <t xml:space="preserve">       NA       No Fireplace</t>
  </si>
  <si>
    <t>GarageType: Garage location</t>
  </si>
  <si>
    <t xml:space="preserve">       2Types   More than one type of garage</t>
  </si>
  <si>
    <t xml:space="preserve">       Attchd   Attached to home</t>
  </si>
  <si>
    <t xml:space="preserve">       Basment  Basement Garage</t>
  </si>
  <si>
    <t xml:space="preserve">       BuiltIn  Built-In (Garage part of house - typically has room above garage)</t>
  </si>
  <si>
    <t xml:space="preserve">       CarPort  Car Port</t>
  </si>
  <si>
    <t xml:space="preserve">       Detchd   Detached from home</t>
  </si>
  <si>
    <t xml:space="preserve">       NA       No Garage</t>
  </si>
  <si>
    <t>GarageYrBlt: Year garage was built</t>
  </si>
  <si>
    <t>GarageFinish: Interior finish of the garage</t>
  </si>
  <si>
    <t xml:space="preserve">       Fin      Finished</t>
  </si>
  <si>
    <t xml:space="preserve">       RFn      Rough Finished  </t>
  </si>
  <si>
    <t xml:space="preserve">       Unf      Unfinished</t>
  </si>
  <si>
    <t>GarageCars: Size of garage in car capacity</t>
  </si>
  <si>
    <t>GarageArea: Size of garage in square feet</t>
  </si>
  <si>
    <t>GarageQual: Garage quality</t>
  </si>
  <si>
    <t>GarageCond: Garage condition</t>
  </si>
  <si>
    <t>PavedDrive: Paved driveway</t>
  </si>
  <si>
    <t xml:space="preserve">       Y        Paved </t>
  </si>
  <si>
    <t xml:space="preserve">       P        Partial Pavement</t>
  </si>
  <si>
    <t xml:space="preserve">       N        Dirt/Gravel</t>
  </si>
  <si>
    <t>WoodDeckSF: Wood deck area in square feet</t>
  </si>
  <si>
    <t>OpenPorchSF: Open porch area in square feet</t>
  </si>
  <si>
    <t>EnclosedPorch: Enclosed porch area in square feet</t>
  </si>
  <si>
    <t>3SsnPorch: Three season porch area in square feet</t>
  </si>
  <si>
    <t>ScreenPorch: Screen porch area in square feet</t>
  </si>
  <si>
    <t>PoolArea: Pool area in square feet</t>
  </si>
  <si>
    <t>PoolQC: Pool quality</t>
  </si>
  <si>
    <t xml:space="preserve">       NA       No Pool</t>
  </si>
  <si>
    <t>Fence: Fence quality</t>
  </si>
  <si>
    <t xml:space="preserve">       GdPrv    Good Privacy</t>
  </si>
  <si>
    <t xml:space="preserve">       MnPrv    Minimum Privacy</t>
  </si>
  <si>
    <t xml:space="preserve">       GdWo     Good Wood</t>
  </si>
  <si>
    <t xml:space="preserve">       MnWw     Minimum Wood/Wire</t>
  </si>
  <si>
    <t xml:space="preserve">       NA       No Fence</t>
  </si>
  <si>
    <t>MiscFeature: Miscellaneous feature not covered in other categories</t>
  </si>
  <si>
    <t xml:space="preserve">       Elev     Elevator</t>
  </si>
  <si>
    <t xml:space="preserve">       Gar2     2nd Garage (if not described in garage section)</t>
  </si>
  <si>
    <t xml:space="preserve">       Othr     Other</t>
  </si>
  <si>
    <t xml:space="preserve">       Shed     Shed (over 100 SF)</t>
  </si>
  <si>
    <t xml:space="preserve">       TenC     Tennis Court</t>
  </si>
  <si>
    <t xml:space="preserve">       NA       None</t>
  </si>
  <si>
    <t>MiscVal: $Value of miscellaneous feature</t>
  </si>
  <si>
    <t>MoSold: Month Sold (MM)</t>
  </si>
  <si>
    <t>YrSold: Year Sold (YYYY)</t>
  </si>
  <si>
    <t>SaleType: Type of sale</t>
  </si>
  <si>
    <t xml:space="preserve">       WD       Warranty Deed - Conventional</t>
  </si>
  <si>
    <t xml:space="preserve">       CWD      Warranty Deed - Cash</t>
  </si>
  <si>
    <t xml:space="preserve">       VWD      Warranty Deed - VA Loan</t>
  </si>
  <si>
    <t xml:space="preserve">       New      Home just constructed and sold</t>
  </si>
  <si>
    <t xml:space="preserve">       COD      Court Officer Deed/Estate</t>
  </si>
  <si>
    <t xml:space="preserve">       Con      Contract 15% Down payment regular terms</t>
  </si>
  <si>
    <t xml:space="preserve">       ConLw    Contract Low Down payment and low interest</t>
  </si>
  <si>
    <t xml:space="preserve">       ConLI    Contract Low Interest</t>
  </si>
  <si>
    <t xml:space="preserve">       ConLD    Contract Low Down</t>
  </si>
  <si>
    <t xml:space="preserve">       Oth      Other</t>
  </si>
  <si>
    <t>SaleCondition: Condition of sale</t>
  </si>
  <si>
    <t xml:space="preserve">       Normal   Normal Sale</t>
  </si>
  <si>
    <t xml:space="preserve">       Abnorml  Abnormal Sale -  trade, foreclosure, short sale</t>
  </si>
  <si>
    <t xml:space="preserve">       AdjLand  Adjoining Land Purchase</t>
  </si>
  <si>
    <t xml:space="preserve">       Alloca   Allocation - two linked properties with separate deeds, typically condo with a garage unit      </t>
  </si>
  <si>
    <t xml:space="preserve">       Family   Sale between family members</t>
  </si>
  <si>
    <t xml:space="preserve">       Partial  Home was not completed when last assessed (associated with New Homes)</t>
  </si>
  <si>
    <t>Data fields</t>
  </si>
  <si>
    <t>Here's a brief version of what you'll find in the data description file.</t>
  </si>
  <si>
    <r>
      <t>SalePrice</t>
    </r>
    <r>
      <rPr>
        <sz val="14"/>
        <color theme="1"/>
        <rFont val="Arial"/>
        <family val="2"/>
      </rPr>
      <t> - the property's sale price in dollars. This is the target variable that you're trying to predict.</t>
    </r>
  </si>
  <si>
    <r>
      <t>MSSubClass</t>
    </r>
    <r>
      <rPr>
        <sz val="14"/>
        <color theme="1"/>
        <rFont val="Arial"/>
        <family val="2"/>
      </rPr>
      <t>: The building class</t>
    </r>
  </si>
  <si>
    <r>
      <t>MSZoning</t>
    </r>
    <r>
      <rPr>
        <sz val="14"/>
        <color theme="1"/>
        <rFont val="Arial"/>
        <family val="2"/>
      </rPr>
      <t>: The general zoning classification</t>
    </r>
  </si>
  <si>
    <r>
      <t>LotFrontage</t>
    </r>
    <r>
      <rPr>
        <sz val="14"/>
        <color theme="1"/>
        <rFont val="Arial"/>
        <family val="2"/>
      </rPr>
      <t>: Linear feet of street connected to property</t>
    </r>
  </si>
  <si>
    <r>
      <t>LotArea</t>
    </r>
    <r>
      <rPr>
        <sz val="14"/>
        <color theme="1"/>
        <rFont val="Arial"/>
        <family val="2"/>
      </rPr>
      <t>: Lot size in square feet</t>
    </r>
  </si>
  <si>
    <r>
      <t>Street</t>
    </r>
    <r>
      <rPr>
        <sz val="14"/>
        <color theme="1"/>
        <rFont val="Arial"/>
        <family val="2"/>
      </rPr>
      <t>: Type of road access</t>
    </r>
  </si>
  <si>
    <r>
      <t>Alley</t>
    </r>
    <r>
      <rPr>
        <sz val="14"/>
        <color theme="1"/>
        <rFont val="Arial"/>
        <family val="2"/>
      </rPr>
      <t>: Type of alley access</t>
    </r>
  </si>
  <si>
    <r>
      <t>LotShape</t>
    </r>
    <r>
      <rPr>
        <sz val="14"/>
        <color theme="1"/>
        <rFont val="Arial"/>
        <family val="2"/>
      </rPr>
      <t>: General shape of property</t>
    </r>
  </si>
  <si>
    <r>
      <t>LandContour</t>
    </r>
    <r>
      <rPr>
        <sz val="14"/>
        <color theme="1"/>
        <rFont val="Arial"/>
        <family val="2"/>
      </rPr>
      <t>: Flatness of the property</t>
    </r>
  </si>
  <si>
    <r>
      <t>Utilities</t>
    </r>
    <r>
      <rPr>
        <sz val="14"/>
        <color theme="1"/>
        <rFont val="Arial"/>
        <family val="2"/>
      </rPr>
      <t>: Type of utilities available</t>
    </r>
  </si>
  <si>
    <r>
      <t>LotConfig</t>
    </r>
    <r>
      <rPr>
        <sz val="14"/>
        <color theme="1"/>
        <rFont val="Arial"/>
        <family val="2"/>
      </rPr>
      <t>: Lot configuration</t>
    </r>
  </si>
  <si>
    <r>
      <t>LandSlope</t>
    </r>
    <r>
      <rPr>
        <sz val="14"/>
        <color theme="1"/>
        <rFont val="Arial"/>
        <family val="2"/>
      </rPr>
      <t>: Slope of property</t>
    </r>
  </si>
  <si>
    <r>
      <t>Neighborhood</t>
    </r>
    <r>
      <rPr>
        <sz val="14"/>
        <color theme="1"/>
        <rFont val="Arial"/>
        <family val="2"/>
      </rPr>
      <t>: Physical locations within Ames city limits</t>
    </r>
  </si>
  <si>
    <r>
      <t>Condition1</t>
    </r>
    <r>
      <rPr>
        <sz val="14"/>
        <color theme="1"/>
        <rFont val="Arial"/>
        <family val="2"/>
      </rPr>
      <t>: Proximity to main road or railroad</t>
    </r>
  </si>
  <si>
    <r>
      <t>Condition2</t>
    </r>
    <r>
      <rPr>
        <sz val="14"/>
        <color theme="1"/>
        <rFont val="Arial"/>
        <family val="2"/>
      </rPr>
      <t>: Proximity to main road or railroad (if a second is present)</t>
    </r>
  </si>
  <si>
    <r>
      <t>BldgType</t>
    </r>
    <r>
      <rPr>
        <sz val="14"/>
        <color theme="1"/>
        <rFont val="Arial"/>
        <family val="2"/>
      </rPr>
      <t>: Type of dwelling</t>
    </r>
  </si>
  <si>
    <r>
      <t>HouseStyle</t>
    </r>
    <r>
      <rPr>
        <sz val="14"/>
        <color theme="1"/>
        <rFont val="Arial"/>
        <family val="2"/>
      </rPr>
      <t>: Style of dwelling</t>
    </r>
  </si>
  <si>
    <r>
      <t>OverallQual</t>
    </r>
    <r>
      <rPr>
        <sz val="14"/>
        <color theme="1"/>
        <rFont val="Arial"/>
        <family val="2"/>
      </rPr>
      <t>: Overall material and finish quality</t>
    </r>
  </si>
  <si>
    <r>
      <t>OverallCond</t>
    </r>
    <r>
      <rPr>
        <sz val="14"/>
        <color theme="1"/>
        <rFont val="Arial"/>
        <family val="2"/>
      </rPr>
      <t>: Overall condition rating</t>
    </r>
  </si>
  <si>
    <r>
      <t>YearBuilt</t>
    </r>
    <r>
      <rPr>
        <sz val="14"/>
        <color theme="1"/>
        <rFont val="Arial"/>
        <family val="2"/>
      </rPr>
      <t>: Original construction date</t>
    </r>
  </si>
  <si>
    <r>
      <t>YearRemodAdd</t>
    </r>
    <r>
      <rPr>
        <sz val="14"/>
        <color theme="1"/>
        <rFont val="Arial"/>
        <family val="2"/>
      </rPr>
      <t>: Remodel date</t>
    </r>
  </si>
  <si>
    <r>
      <t>RoofStyle</t>
    </r>
    <r>
      <rPr>
        <sz val="14"/>
        <color theme="1"/>
        <rFont val="Arial"/>
        <family val="2"/>
      </rPr>
      <t>: Type of roof</t>
    </r>
  </si>
  <si>
    <r>
      <t>RoofMatl</t>
    </r>
    <r>
      <rPr>
        <sz val="14"/>
        <color theme="1"/>
        <rFont val="Arial"/>
        <family val="2"/>
      </rPr>
      <t>: Roof material</t>
    </r>
  </si>
  <si>
    <r>
      <t>Exterior1st</t>
    </r>
    <r>
      <rPr>
        <sz val="14"/>
        <color theme="1"/>
        <rFont val="Arial"/>
        <family val="2"/>
      </rPr>
      <t>: Exterior covering on house</t>
    </r>
  </si>
  <si>
    <r>
      <t>Exterior2nd</t>
    </r>
    <r>
      <rPr>
        <sz val="14"/>
        <color theme="1"/>
        <rFont val="Arial"/>
        <family val="2"/>
      </rPr>
      <t>: Exterior covering on house (if more than one material)</t>
    </r>
  </si>
  <si>
    <r>
      <t>MasVnrType</t>
    </r>
    <r>
      <rPr>
        <sz val="14"/>
        <color theme="1"/>
        <rFont val="Arial"/>
        <family val="2"/>
      </rPr>
      <t>: Masonry veneer type</t>
    </r>
  </si>
  <si>
    <r>
      <t>MasVnrArea</t>
    </r>
    <r>
      <rPr>
        <sz val="14"/>
        <color theme="1"/>
        <rFont val="Arial"/>
        <family val="2"/>
      </rPr>
      <t>: Masonry veneer area in square feet</t>
    </r>
  </si>
  <si>
    <r>
      <t>ExterQual</t>
    </r>
    <r>
      <rPr>
        <sz val="14"/>
        <color theme="1"/>
        <rFont val="Arial"/>
        <family val="2"/>
      </rPr>
      <t>: Exterior material quality</t>
    </r>
  </si>
  <si>
    <r>
      <t>ExterCond</t>
    </r>
    <r>
      <rPr>
        <sz val="14"/>
        <color theme="1"/>
        <rFont val="Arial"/>
        <family val="2"/>
      </rPr>
      <t>: Present condition of the material on the exterior</t>
    </r>
  </si>
  <si>
    <r>
      <t>Foundation</t>
    </r>
    <r>
      <rPr>
        <sz val="14"/>
        <color theme="1"/>
        <rFont val="Arial"/>
        <family val="2"/>
      </rPr>
      <t>: Type of foundation</t>
    </r>
  </si>
  <si>
    <r>
      <t>BsmtQual</t>
    </r>
    <r>
      <rPr>
        <sz val="14"/>
        <color theme="1"/>
        <rFont val="Arial"/>
        <family val="2"/>
      </rPr>
      <t>: Height of the basement</t>
    </r>
  </si>
  <si>
    <r>
      <t>BsmtCond</t>
    </r>
    <r>
      <rPr>
        <sz val="14"/>
        <color theme="1"/>
        <rFont val="Arial"/>
        <family val="2"/>
      </rPr>
      <t>: General condition of the basement</t>
    </r>
  </si>
  <si>
    <r>
      <t>BsmtExposure</t>
    </r>
    <r>
      <rPr>
        <sz val="14"/>
        <color theme="1"/>
        <rFont val="Arial"/>
        <family val="2"/>
      </rPr>
      <t>: Walkout or garden level basement walls</t>
    </r>
  </si>
  <si>
    <r>
      <t>BsmtFinType1</t>
    </r>
    <r>
      <rPr>
        <sz val="14"/>
        <color theme="1"/>
        <rFont val="Arial"/>
        <family val="2"/>
      </rPr>
      <t>: Quality of basement finished area</t>
    </r>
  </si>
  <si>
    <r>
      <t>BsmtFinSF1</t>
    </r>
    <r>
      <rPr>
        <sz val="14"/>
        <color theme="1"/>
        <rFont val="Arial"/>
        <family val="2"/>
      </rPr>
      <t>: Type 1 finished square feet</t>
    </r>
  </si>
  <si>
    <r>
      <t>BsmtFinType2</t>
    </r>
    <r>
      <rPr>
        <sz val="14"/>
        <color theme="1"/>
        <rFont val="Arial"/>
        <family val="2"/>
      </rPr>
      <t>: Quality of second finished area (if present)</t>
    </r>
  </si>
  <si>
    <r>
      <t>BsmtFinSF2</t>
    </r>
    <r>
      <rPr>
        <sz val="14"/>
        <color theme="1"/>
        <rFont val="Arial"/>
        <family val="2"/>
      </rPr>
      <t>: Type 2 finished square feet</t>
    </r>
  </si>
  <si>
    <r>
      <t>BsmtUnfSF</t>
    </r>
    <r>
      <rPr>
        <sz val="14"/>
        <color theme="1"/>
        <rFont val="Arial"/>
        <family val="2"/>
      </rPr>
      <t>: Unfinished square feet of basement area</t>
    </r>
  </si>
  <si>
    <r>
      <t>TotalBsmtSF</t>
    </r>
    <r>
      <rPr>
        <sz val="14"/>
        <color theme="1"/>
        <rFont val="Arial"/>
        <family val="2"/>
      </rPr>
      <t>: Total square feet of basement area</t>
    </r>
  </si>
  <si>
    <r>
      <t>Heating</t>
    </r>
    <r>
      <rPr>
        <sz val="14"/>
        <color theme="1"/>
        <rFont val="Arial"/>
        <family val="2"/>
      </rPr>
      <t>: Type of heating</t>
    </r>
  </si>
  <si>
    <r>
      <t>HeatingQC</t>
    </r>
    <r>
      <rPr>
        <sz val="14"/>
        <color theme="1"/>
        <rFont val="Arial"/>
        <family val="2"/>
      </rPr>
      <t>: Heating quality and condition</t>
    </r>
  </si>
  <si>
    <r>
      <t>CentralAir</t>
    </r>
    <r>
      <rPr>
        <sz val="14"/>
        <color theme="1"/>
        <rFont val="Arial"/>
        <family val="2"/>
      </rPr>
      <t>: Central air conditioning</t>
    </r>
  </si>
  <si>
    <r>
      <t>Electrical</t>
    </r>
    <r>
      <rPr>
        <sz val="14"/>
        <color theme="1"/>
        <rFont val="Arial"/>
        <family val="2"/>
      </rPr>
      <t>: Electrical system</t>
    </r>
  </si>
  <si>
    <r>
      <t>1stFlrSF</t>
    </r>
    <r>
      <rPr>
        <sz val="14"/>
        <color theme="1"/>
        <rFont val="Arial"/>
        <family val="2"/>
      </rPr>
      <t>: First Floor square feet</t>
    </r>
  </si>
  <si>
    <r>
      <t>2ndFlrSF</t>
    </r>
    <r>
      <rPr>
        <sz val="14"/>
        <color theme="1"/>
        <rFont val="Arial"/>
        <family val="2"/>
      </rPr>
      <t>: Second floor square feet</t>
    </r>
  </si>
  <si>
    <r>
      <t>LowQualFinSF</t>
    </r>
    <r>
      <rPr>
        <sz val="14"/>
        <color theme="1"/>
        <rFont val="Arial"/>
        <family val="2"/>
      </rPr>
      <t>: Low quality finished square feet (all floors)</t>
    </r>
  </si>
  <si>
    <r>
      <t>GrLivArea</t>
    </r>
    <r>
      <rPr>
        <sz val="14"/>
        <color theme="1"/>
        <rFont val="Arial"/>
        <family val="2"/>
      </rPr>
      <t>: Above grade (ground) living area square feet</t>
    </r>
  </si>
  <si>
    <r>
      <t>BsmtFullBath</t>
    </r>
    <r>
      <rPr>
        <sz val="14"/>
        <color theme="1"/>
        <rFont val="Arial"/>
        <family val="2"/>
      </rPr>
      <t>: Basement full bathrooms</t>
    </r>
  </si>
  <si>
    <r>
      <t>BsmtHalfBath</t>
    </r>
    <r>
      <rPr>
        <sz val="14"/>
        <color theme="1"/>
        <rFont val="Arial"/>
        <family val="2"/>
      </rPr>
      <t>: Basement half bathrooms</t>
    </r>
  </si>
  <si>
    <r>
      <t>FullBath</t>
    </r>
    <r>
      <rPr>
        <sz val="14"/>
        <color theme="1"/>
        <rFont val="Arial"/>
        <family val="2"/>
      </rPr>
      <t>: Full bathrooms above grade</t>
    </r>
  </si>
  <si>
    <r>
      <t>HalfBath</t>
    </r>
    <r>
      <rPr>
        <sz val="14"/>
        <color theme="1"/>
        <rFont val="Arial"/>
        <family val="2"/>
      </rPr>
      <t>: Half baths above grade</t>
    </r>
  </si>
  <si>
    <r>
      <t>Bedroom</t>
    </r>
    <r>
      <rPr>
        <sz val="14"/>
        <color theme="1"/>
        <rFont val="Arial"/>
        <family val="2"/>
      </rPr>
      <t>: Number of bedrooms above basement level</t>
    </r>
  </si>
  <si>
    <r>
      <t>Kitchen</t>
    </r>
    <r>
      <rPr>
        <sz val="14"/>
        <color theme="1"/>
        <rFont val="Arial"/>
        <family val="2"/>
      </rPr>
      <t>: Number of kitchens</t>
    </r>
  </si>
  <si>
    <r>
      <t>KitchenQual</t>
    </r>
    <r>
      <rPr>
        <sz val="14"/>
        <color theme="1"/>
        <rFont val="Arial"/>
        <family val="2"/>
      </rPr>
      <t>: Kitchen quality</t>
    </r>
  </si>
  <si>
    <r>
      <t>TotRmsAbvGrd</t>
    </r>
    <r>
      <rPr>
        <sz val="14"/>
        <color theme="1"/>
        <rFont val="Arial"/>
        <family val="2"/>
      </rPr>
      <t>: Total rooms above grade (does not include bathrooms)</t>
    </r>
  </si>
  <si>
    <r>
      <t>Functional</t>
    </r>
    <r>
      <rPr>
        <sz val="14"/>
        <color theme="1"/>
        <rFont val="Arial"/>
        <family val="2"/>
      </rPr>
      <t>: Home functionality rating</t>
    </r>
  </si>
  <si>
    <r>
      <t>Fireplaces</t>
    </r>
    <r>
      <rPr>
        <sz val="14"/>
        <color theme="1"/>
        <rFont val="Arial"/>
        <family val="2"/>
      </rPr>
      <t>: Number of fireplaces</t>
    </r>
  </si>
  <si>
    <r>
      <t>FireplaceQu</t>
    </r>
    <r>
      <rPr>
        <sz val="14"/>
        <color theme="1"/>
        <rFont val="Arial"/>
        <family val="2"/>
      </rPr>
      <t>: Fireplace quality</t>
    </r>
  </si>
  <si>
    <r>
      <t>GarageType</t>
    </r>
    <r>
      <rPr>
        <sz val="14"/>
        <color theme="1"/>
        <rFont val="Arial"/>
        <family val="2"/>
      </rPr>
      <t>: Garage location</t>
    </r>
  </si>
  <si>
    <r>
      <t>GarageYrBlt</t>
    </r>
    <r>
      <rPr>
        <sz val="14"/>
        <color theme="1"/>
        <rFont val="Arial"/>
        <family val="2"/>
      </rPr>
      <t>: Year garage was built</t>
    </r>
  </si>
  <si>
    <r>
      <t>GarageFinish</t>
    </r>
    <r>
      <rPr>
        <sz val="14"/>
        <color theme="1"/>
        <rFont val="Arial"/>
        <family val="2"/>
      </rPr>
      <t>: Interior finish of the garage</t>
    </r>
  </si>
  <si>
    <r>
      <t>GarageCars</t>
    </r>
    <r>
      <rPr>
        <sz val="14"/>
        <color theme="1"/>
        <rFont val="Arial"/>
        <family val="2"/>
      </rPr>
      <t>: Size of garage in car capacity</t>
    </r>
  </si>
  <si>
    <r>
      <t>GarageArea</t>
    </r>
    <r>
      <rPr>
        <sz val="14"/>
        <color theme="1"/>
        <rFont val="Arial"/>
        <family val="2"/>
      </rPr>
      <t>: Size of garage in square feet</t>
    </r>
  </si>
  <si>
    <r>
      <t>GarageQual</t>
    </r>
    <r>
      <rPr>
        <sz val="14"/>
        <color theme="1"/>
        <rFont val="Arial"/>
        <family val="2"/>
      </rPr>
      <t>: Garage quality</t>
    </r>
  </si>
  <si>
    <r>
      <t>GarageCond</t>
    </r>
    <r>
      <rPr>
        <sz val="14"/>
        <color theme="1"/>
        <rFont val="Arial"/>
        <family val="2"/>
      </rPr>
      <t>: Garage condition</t>
    </r>
  </si>
  <si>
    <r>
      <t>PavedDrive</t>
    </r>
    <r>
      <rPr>
        <sz val="14"/>
        <color theme="1"/>
        <rFont val="Arial"/>
        <family val="2"/>
      </rPr>
      <t>: Paved driveway</t>
    </r>
  </si>
  <si>
    <r>
      <t>WoodDeckSF</t>
    </r>
    <r>
      <rPr>
        <sz val="14"/>
        <color theme="1"/>
        <rFont val="Arial"/>
        <family val="2"/>
      </rPr>
      <t>: Wood deck area in square feet</t>
    </r>
  </si>
  <si>
    <r>
      <t>OpenPorchSF</t>
    </r>
    <r>
      <rPr>
        <sz val="14"/>
        <color theme="1"/>
        <rFont val="Arial"/>
        <family val="2"/>
      </rPr>
      <t>: Open porch area in square feet</t>
    </r>
  </si>
  <si>
    <r>
      <t>EnclosedPorch</t>
    </r>
    <r>
      <rPr>
        <sz val="14"/>
        <color theme="1"/>
        <rFont val="Arial"/>
        <family val="2"/>
      </rPr>
      <t>: Enclosed porch area in square feet</t>
    </r>
  </si>
  <si>
    <r>
      <t>3SsnPorch</t>
    </r>
    <r>
      <rPr>
        <sz val="14"/>
        <color theme="1"/>
        <rFont val="Arial"/>
        <family val="2"/>
      </rPr>
      <t>: Three season porch area in square feet</t>
    </r>
  </si>
  <si>
    <r>
      <t>ScreenPorch</t>
    </r>
    <r>
      <rPr>
        <sz val="14"/>
        <color theme="1"/>
        <rFont val="Arial"/>
        <family val="2"/>
      </rPr>
      <t>: Screen porch area in square feet</t>
    </r>
  </si>
  <si>
    <r>
      <t>PoolArea</t>
    </r>
    <r>
      <rPr>
        <sz val="14"/>
        <color theme="1"/>
        <rFont val="Arial"/>
        <family val="2"/>
      </rPr>
      <t>: Pool area in square feet</t>
    </r>
  </si>
  <si>
    <r>
      <t>PoolQC</t>
    </r>
    <r>
      <rPr>
        <sz val="14"/>
        <color theme="1"/>
        <rFont val="Arial"/>
        <family val="2"/>
      </rPr>
      <t>: Pool quality</t>
    </r>
  </si>
  <si>
    <r>
      <t>Fence</t>
    </r>
    <r>
      <rPr>
        <sz val="14"/>
        <color theme="1"/>
        <rFont val="Arial"/>
        <family val="2"/>
      </rPr>
      <t>: Fence quality</t>
    </r>
  </si>
  <si>
    <r>
      <t>MiscFeature</t>
    </r>
    <r>
      <rPr>
        <sz val="14"/>
        <color theme="1"/>
        <rFont val="Arial"/>
        <family val="2"/>
      </rPr>
      <t>: Miscellaneous feature not covered in other categories</t>
    </r>
  </si>
  <si>
    <r>
      <t>MiscVal</t>
    </r>
    <r>
      <rPr>
        <sz val="14"/>
        <color theme="1"/>
        <rFont val="Arial"/>
        <family val="2"/>
      </rPr>
      <t>: $Value of miscellaneous feature</t>
    </r>
  </si>
  <si>
    <r>
      <t>MoSold</t>
    </r>
    <r>
      <rPr>
        <sz val="14"/>
        <color theme="1"/>
        <rFont val="Arial"/>
        <family val="2"/>
      </rPr>
      <t>: Month Sold</t>
    </r>
  </si>
  <si>
    <r>
      <t>YrSold</t>
    </r>
    <r>
      <rPr>
        <sz val="14"/>
        <color theme="1"/>
        <rFont val="Arial"/>
        <family val="2"/>
      </rPr>
      <t>: Year Sold</t>
    </r>
  </si>
  <si>
    <r>
      <t>SaleType</t>
    </r>
    <r>
      <rPr>
        <sz val="14"/>
        <color theme="1"/>
        <rFont val="Arial"/>
        <family val="2"/>
      </rPr>
      <t>: Type of sale</t>
    </r>
  </si>
  <si>
    <r>
      <t>SaleCondition</t>
    </r>
    <r>
      <rPr>
        <sz val="14"/>
        <color theme="1"/>
        <rFont val="Arial"/>
        <family val="2"/>
      </rPr>
      <t>: Condition of sale</t>
    </r>
  </si>
  <si>
    <t>numerical test</t>
  </si>
  <si>
    <t>obs: only lot area has significant movement in value w.r.t to Sales Price,so we move furtherwith analysis of  lot Area</t>
  </si>
  <si>
    <t>Column1</t>
  </si>
  <si>
    <t>Ngh_score</t>
  </si>
  <si>
    <t>cnd1_score</t>
  </si>
  <si>
    <t>variables</t>
  </si>
  <si>
    <t>Pearson coefficient</t>
  </si>
  <si>
    <t>obs: Lot area and Sales price seems to have slight  linearity with some outliers</t>
  </si>
  <si>
    <t>Obs:From further analysis,we found that factors like OverallQuality of the house,Garage Area and Total Basement sizein SquareFeet have more stronger positive coorelation tha Lot Area</t>
  </si>
  <si>
    <t>bldg_score</t>
  </si>
  <si>
    <t>housestyle_score</t>
  </si>
  <si>
    <t>bsmtql_score</t>
  </si>
  <si>
    <t>bsmtco_score</t>
  </si>
  <si>
    <t>heatingqc_score</t>
  </si>
  <si>
    <t>kitqual_score</t>
  </si>
  <si>
    <t>pd_score</t>
  </si>
  <si>
    <t>SaleCond_score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</si>
  <si>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</si>
  <si>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</si>
  <si>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</si>
  <si>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</si>
  <si>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</si>
  <si>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</si>
  <si>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</si>
  <si>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</si>
  <si>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</si>
  <si>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</si>
  <si>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</si>
  <si>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</si>
  <si>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</si>
  <si>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</si>
  <si>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</si>
  <si>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</si>
  <si>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</si>
  <si>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</si>
  <si>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</si>
  <si>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</si>
  <si>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</si>
  <si>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</si>
  <si>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</si>
  <si>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</si>
  <si>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RegressionPrice</t>
  </si>
  <si>
    <t>Predictors</t>
  </si>
  <si>
    <t>Pearson Coefficient</t>
  </si>
  <si>
    <t>Regression price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</si>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</sst>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8">
    <font>
      <sz val="12"/>
      <color theme="1"/>
      <name val="Calibri"/>
      <family val="2"/>
      <scheme val="minor"/>
    </font>
    <font>
      <sz val="20"/>
      <color rgb="FF000000"/>
      <name val="Arial"/>
      <family val="2"/>
    </font>
    <font>
      <sz val="14"/>
      <color theme="1"/>
      <name val="Arial"/>
      <family val="2"/>
    </font>
    <font>
      <sz val="14"/>
      <color theme="1"/>
      <name val="Inherit"/>
    </font>
    <font>
      <b/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44" fontId="7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2" borderId="0" xfId="0" applyFill="1"/>
    <xf numFmtId="0" fontId="3" fillId="2" borderId="0" xfId="0" applyFont="1" applyFill="1"/>
    <xf numFmtId="0" fontId="0" fillId="3" borderId="1" xfId="0" applyFont="1" applyFill="1" applyBorder="1"/>
    <xf numFmtId="0" fontId="0" fillId="3" borderId="2" xfId="0" applyFont="1" applyFill="1" applyBorder="1"/>
    <xf numFmtId="0" fontId="4" fillId="4" borderId="1" xfId="0" applyFont="1" applyFill="1" applyBorder="1"/>
    <xf numFmtId="0" fontId="4" fillId="4" borderId="2" xfId="0" applyFont="1" applyFill="1" applyBorder="1"/>
    <xf numFmtId="0" fontId="4" fillId="4" borderId="3" xfId="0" applyFont="1" applyFill="1" applyBorder="1"/>
    <xf numFmtId="0" fontId="0" fillId="3" borderId="3" xfId="0" applyFont="1" applyFill="1" applyBorder="1"/>
    <xf numFmtId="0" fontId="3" fillId="0" borderId="0" xfId="0" applyFont="1" applyFill="1"/>
    <xf numFmtId="0" fontId="0" fillId="0" borderId="2" xfId="0" applyFont="1" applyBorder="1"/>
    <xf numFmtId="0" fontId="0" fillId="0" borderId="3" xfId="0" applyFont="1" applyBorder="1"/>
    <xf numFmtId="0" fontId="0" fillId="0" borderId="1" xfId="0" applyFont="1" applyBorder="1"/>
    <xf numFmtId="0" fontId="4" fillId="4" borderId="4" xfId="0" applyFont="1" applyFill="1" applyBorder="1"/>
    <xf numFmtId="0" fontId="4" fillId="4" borderId="5" xfId="0" applyFont="1" applyFill="1" applyBorder="1"/>
    <xf numFmtId="0" fontId="4" fillId="4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4" fillId="4" borderId="0" xfId="0" applyFont="1" applyFill="1" applyBorder="1"/>
    <xf numFmtId="0" fontId="0" fillId="0" borderId="0" xfId="0" applyFill="1" applyBorder="1" applyAlignment="1"/>
    <xf numFmtId="0" fontId="0" fillId="0" borderId="7" xfId="0" applyFill="1" applyBorder="1" applyAlignment="1"/>
    <xf numFmtId="0" fontId="5" fillId="0" borderId="8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Continuous"/>
    </xf>
    <xf numFmtId="0" fontId="0" fillId="2" borderId="0" xfId="0" applyFill="1" applyBorder="1" applyAlignment="1"/>
    <xf numFmtId="0" fontId="0" fillId="0" borderId="0" xfId="0" applyFont="1"/>
    <xf numFmtId="0" fontId="0" fillId="5" borderId="0" xfId="0" applyFont="1" applyFill="1"/>
    <xf numFmtId="0" fontId="0" fillId="0" borderId="9" xfId="0" applyFont="1" applyBorder="1"/>
    <xf numFmtId="0" fontId="6" fillId="0" borderId="10" xfId="0" applyFont="1" applyBorder="1"/>
    <xf numFmtId="0" fontId="0" fillId="5" borderId="10" xfId="0" applyFont="1" applyFill="1" applyBorder="1"/>
    <xf numFmtId="0" fontId="5" fillId="2" borderId="8" xfId="0" applyFont="1" applyFill="1" applyBorder="1" applyAlignment="1">
      <alignment horizontal="center"/>
    </xf>
    <xf numFmtId="0" fontId="0" fillId="2" borderId="7" xfId="0" applyFill="1" applyBorder="1" applyAlignment="1"/>
    <xf numFmtId="2" fontId="0" fillId="0" borderId="7" xfId="0" applyNumberFormat="1" applyFill="1" applyBorder="1" applyAlignment="1"/>
    <xf numFmtId="2" fontId="0" fillId="0" borderId="0" xfId="0" applyNumberFormat="1" applyFill="1" applyBorder="1" applyAlignment="1"/>
    <xf numFmtId="0" fontId="0" fillId="6" borderId="0" xfId="0" applyFill="1" applyBorder="1" applyAlignment="1"/>
    <xf numFmtId="0" fontId="0" fillId="6" borderId="7" xfId="0" applyFill="1" applyBorder="1" applyAlignment="1"/>
    <xf numFmtId="44" fontId="0" fillId="0" borderId="0" xfId="1" applyFont="1"/>
    <xf numFmtId="0" fontId="6" fillId="0" borderId="0" xfId="0" applyFont="1"/>
    <xf numFmtId="0" fontId="0" fillId="0" borderId="0" xfId="0" applyNumberFormat="1" applyFont="1"/>
  </cellXfs>
  <cellStyles count="2">
    <cellStyle name="Currency" xfId="1" builtinId="4"/>
    <cellStyle name="Normal" xfId="0" builtinId="0"/>
  </cellStyles>
  <dxfs count="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Inherit"/>
        <scheme val="none"/>
      </font>
      <fill>
        <patternFill patternType="solid">
          <fgColor indexed="64"/>
          <bgColor rgb="FFFFFF00"/>
        </patternFill>
      </fill>
    </dxf>
    <dxf>
      <fill>
        <patternFill patternType="solid">
          <fgColor rgb="FFFFFF00"/>
          <bgColor rgb="FF0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Inherit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TotalBsmtSF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SalePrice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train!$AM$2:$AM$1461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train!$CC$2:$CC$1461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4-0E45-BA7D-DF2B4AD70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716543"/>
        <c:axId val="1070196031"/>
      </c:scatterChart>
      <c:valAx>
        <c:axId val="1069716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TotalBsmtSF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9603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7019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716543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LotArea vs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92705172745689"/>
          <c:y val="0.17618214582218919"/>
          <c:w val="0.78356916473402938"/>
          <c:h val="0.649524184609094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'DATASET-NUMERICAL'!$A$22:$A$1481</c:f>
              <c:strCache>
                <c:ptCount val="1460"/>
                <c:pt idx="0">
                  <c:v>8450</c:v>
                </c:pt>
                <c:pt idx="1">
                  <c:v>9600</c:v>
                </c:pt>
                <c:pt idx="2">
                  <c:v>11250</c:v>
                </c:pt>
                <c:pt idx="3">
                  <c:v>9550</c:v>
                </c:pt>
                <c:pt idx="4">
                  <c:v>14260</c:v>
                </c:pt>
                <c:pt idx="5">
                  <c:v>14115</c:v>
                </c:pt>
                <c:pt idx="6">
                  <c:v>10084</c:v>
                </c:pt>
                <c:pt idx="7">
                  <c:v>10382</c:v>
                </c:pt>
                <c:pt idx="8">
                  <c:v>6120</c:v>
                </c:pt>
                <c:pt idx="9">
                  <c:v>7420</c:v>
                </c:pt>
                <c:pt idx="10">
                  <c:v>11200</c:v>
                </c:pt>
                <c:pt idx="11">
                  <c:v>11924</c:v>
                </c:pt>
                <c:pt idx="12">
                  <c:v>12968</c:v>
                </c:pt>
                <c:pt idx="13">
                  <c:v>10652</c:v>
                </c:pt>
                <c:pt idx="14">
                  <c:v>10920</c:v>
                </c:pt>
                <c:pt idx="15">
                  <c:v>6120</c:v>
                </c:pt>
                <c:pt idx="16">
                  <c:v>11241</c:v>
                </c:pt>
                <c:pt idx="17">
                  <c:v>10791</c:v>
                </c:pt>
                <c:pt idx="18">
                  <c:v>13695</c:v>
                </c:pt>
                <c:pt idx="19">
                  <c:v>7560</c:v>
                </c:pt>
                <c:pt idx="20">
                  <c:v>14215</c:v>
                </c:pt>
                <c:pt idx="21">
                  <c:v>7449</c:v>
                </c:pt>
                <c:pt idx="22">
                  <c:v>9742</c:v>
                </c:pt>
                <c:pt idx="23">
                  <c:v>4224</c:v>
                </c:pt>
                <c:pt idx="24">
                  <c:v>8246</c:v>
                </c:pt>
                <c:pt idx="25">
                  <c:v>14230</c:v>
                </c:pt>
                <c:pt idx="26">
                  <c:v>7200</c:v>
                </c:pt>
                <c:pt idx="27">
                  <c:v>11478</c:v>
                </c:pt>
                <c:pt idx="28">
                  <c:v>16321</c:v>
                </c:pt>
                <c:pt idx="29">
                  <c:v>6324</c:v>
                </c:pt>
                <c:pt idx="30">
                  <c:v>8500</c:v>
                </c:pt>
                <c:pt idx="31">
                  <c:v>8544</c:v>
                </c:pt>
                <c:pt idx="32">
                  <c:v>11049</c:v>
                </c:pt>
                <c:pt idx="33">
                  <c:v>10552</c:v>
                </c:pt>
                <c:pt idx="34">
                  <c:v>7313</c:v>
                </c:pt>
                <c:pt idx="35">
                  <c:v>13418</c:v>
                </c:pt>
                <c:pt idx="36">
                  <c:v>10859</c:v>
                </c:pt>
                <c:pt idx="37">
                  <c:v>8532</c:v>
                </c:pt>
                <c:pt idx="38">
                  <c:v>7922</c:v>
                </c:pt>
                <c:pt idx="39">
                  <c:v>6040</c:v>
                </c:pt>
                <c:pt idx="40">
                  <c:v>8658</c:v>
                </c:pt>
                <c:pt idx="41">
                  <c:v>16905</c:v>
                </c:pt>
                <c:pt idx="42">
                  <c:v>9180</c:v>
                </c:pt>
                <c:pt idx="43">
                  <c:v>9200</c:v>
                </c:pt>
                <c:pt idx="44">
                  <c:v>7945</c:v>
                </c:pt>
                <c:pt idx="45">
                  <c:v>7658</c:v>
                </c:pt>
                <c:pt idx="46">
                  <c:v>12822</c:v>
                </c:pt>
                <c:pt idx="47">
                  <c:v>11096</c:v>
                </c:pt>
                <c:pt idx="48">
                  <c:v>4456</c:v>
                </c:pt>
                <c:pt idx="49">
                  <c:v>7742</c:v>
                </c:pt>
                <c:pt idx="50">
                  <c:v>13869</c:v>
                </c:pt>
                <c:pt idx="51">
                  <c:v>6240</c:v>
                </c:pt>
                <c:pt idx="52">
                  <c:v>8472</c:v>
                </c:pt>
                <c:pt idx="53">
                  <c:v>50271</c:v>
                </c:pt>
                <c:pt idx="54">
                  <c:v>7134</c:v>
                </c:pt>
                <c:pt idx="55">
                  <c:v>10175</c:v>
                </c:pt>
                <c:pt idx="56">
                  <c:v>2645</c:v>
                </c:pt>
                <c:pt idx="57">
                  <c:v>11645</c:v>
                </c:pt>
                <c:pt idx="58">
                  <c:v>13682</c:v>
                </c:pt>
                <c:pt idx="59">
                  <c:v>7200</c:v>
                </c:pt>
                <c:pt idx="60">
                  <c:v>13072</c:v>
                </c:pt>
                <c:pt idx="61">
                  <c:v>7200</c:v>
                </c:pt>
                <c:pt idx="62">
                  <c:v>6442</c:v>
                </c:pt>
                <c:pt idx="63">
                  <c:v>10300</c:v>
                </c:pt>
                <c:pt idx="64">
                  <c:v>9375</c:v>
                </c:pt>
                <c:pt idx="65">
                  <c:v>9591</c:v>
                </c:pt>
                <c:pt idx="66">
                  <c:v>19900</c:v>
                </c:pt>
                <c:pt idx="67">
                  <c:v>10665</c:v>
                </c:pt>
                <c:pt idx="68">
                  <c:v>4608</c:v>
                </c:pt>
                <c:pt idx="69">
                  <c:v>15593</c:v>
                </c:pt>
                <c:pt idx="70">
                  <c:v>13651</c:v>
                </c:pt>
                <c:pt idx="71">
                  <c:v>7599</c:v>
                </c:pt>
                <c:pt idx="72">
                  <c:v>10141</c:v>
                </c:pt>
                <c:pt idx="73">
                  <c:v>10200</c:v>
                </c:pt>
                <c:pt idx="74">
                  <c:v>5790</c:v>
                </c:pt>
                <c:pt idx="75">
                  <c:v>1596</c:v>
                </c:pt>
                <c:pt idx="76">
                  <c:v>8475</c:v>
                </c:pt>
                <c:pt idx="77">
                  <c:v>8635</c:v>
                </c:pt>
                <c:pt idx="78">
                  <c:v>10778</c:v>
                </c:pt>
                <c:pt idx="79">
                  <c:v>10440</c:v>
                </c:pt>
                <c:pt idx="80">
                  <c:v>13000</c:v>
                </c:pt>
                <c:pt idx="81">
                  <c:v>4500</c:v>
                </c:pt>
                <c:pt idx="82">
                  <c:v>10206</c:v>
                </c:pt>
                <c:pt idx="83">
                  <c:v>8892</c:v>
                </c:pt>
                <c:pt idx="84">
                  <c:v>8530</c:v>
                </c:pt>
                <c:pt idx="85">
                  <c:v>16059</c:v>
                </c:pt>
                <c:pt idx="86">
                  <c:v>11911</c:v>
                </c:pt>
                <c:pt idx="87">
                  <c:v>3951</c:v>
                </c:pt>
                <c:pt idx="88">
                  <c:v>8470</c:v>
                </c:pt>
                <c:pt idx="89">
                  <c:v>8070</c:v>
                </c:pt>
                <c:pt idx="90">
                  <c:v>7200</c:v>
                </c:pt>
                <c:pt idx="91">
                  <c:v>8500</c:v>
                </c:pt>
                <c:pt idx="92">
                  <c:v>13360</c:v>
                </c:pt>
                <c:pt idx="93">
                  <c:v>7200</c:v>
                </c:pt>
                <c:pt idx="94">
                  <c:v>9337</c:v>
                </c:pt>
                <c:pt idx="95">
                  <c:v>9765</c:v>
                </c:pt>
                <c:pt idx="96">
                  <c:v>10264</c:v>
                </c:pt>
                <c:pt idx="97">
                  <c:v>10921</c:v>
                </c:pt>
                <c:pt idx="98">
                  <c:v>10625</c:v>
                </c:pt>
                <c:pt idx="99">
                  <c:v>9320</c:v>
                </c:pt>
                <c:pt idx="100">
                  <c:v>10603</c:v>
                </c:pt>
                <c:pt idx="101">
                  <c:v>9206</c:v>
                </c:pt>
                <c:pt idx="102">
                  <c:v>7018</c:v>
                </c:pt>
                <c:pt idx="103">
                  <c:v>10402</c:v>
                </c:pt>
                <c:pt idx="104">
                  <c:v>7758</c:v>
                </c:pt>
                <c:pt idx="105">
                  <c:v>9375</c:v>
                </c:pt>
                <c:pt idx="106">
                  <c:v>10800</c:v>
                </c:pt>
                <c:pt idx="107">
                  <c:v>6000</c:v>
                </c:pt>
                <c:pt idx="108">
                  <c:v>8500</c:v>
                </c:pt>
                <c:pt idx="109">
                  <c:v>11751</c:v>
                </c:pt>
                <c:pt idx="110">
                  <c:v>9525</c:v>
                </c:pt>
                <c:pt idx="111">
                  <c:v>7750</c:v>
                </c:pt>
                <c:pt idx="112">
                  <c:v>9965</c:v>
                </c:pt>
                <c:pt idx="113">
                  <c:v>21000</c:v>
                </c:pt>
                <c:pt idx="114">
                  <c:v>7259</c:v>
                </c:pt>
                <c:pt idx="115">
                  <c:v>3230</c:v>
                </c:pt>
                <c:pt idx="116">
                  <c:v>11616</c:v>
                </c:pt>
                <c:pt idx="117">
                  <c:v>8536</c:v>
                </c:pt>
                <c:pt idx="118">
                  <c:v>12376</c:v>
                </c:pt>
                <c:pt idx="119">
                  <c:v>8461</c:v>
                </c:pt>
                <c:pt idx="120">
                  <c:v>21453</c:v>
                </c:pt>
                <c:pt idx="121">
                  <c:v>6060</c:v>
                </c:pt>
                <c:pt idx="122">
                  <c:v>9464</c:v>
                </c:pt>
                <c:pt idx="123">
                  <c:v>7892</c:v>
                </c:pt>
                <c:pt idx="124">
                  <c:v>17043</c:v>
                </c:pt>
                <c:pt idx="125">
                  <c:v>6780</c:v>
                </c:pt>
                <c:pt idx="126">
                  <c:v>4928</c:v>
                </c:pt>
                <c:pt idx="127">
                  <c:v>4388</c:v>
                </c:pt>
                <c:pt idx="128">
                  <c:v>7590</c:v>
                </c:pt>
                <c:pt idx="129">
                  <c:v>8973</c:v>
                </c:pt>
                <c:pt idx="130">
                  <c:v>14200</c:v>
                </c:pt>
                <c:pt idx="131">
                  <c:v>12224</c:v>
                </c:pt>
                <c:pt idx="132">
                  <c:v>7388</c:v>
                </c:pt>
                <c:pt idx="133">
                  <c:v>6853</c:v>
                </c:pt>
                <c:pt idx="134">
                  <c:v>10335</c:v>
                </c:pt>
                <c:pt idx="135">
                  <c:v>10400</c:v>
                </c:pt>
                <c:pt idx="136">
                  <c:v>10355</c:v>
                </c:pt>
                <c:pt idx="137">
                  <c:v>11070</c:v>
                </c:pt>
                <c:pt idx="138">
                  <c:v>9066</c:v>
                </c:pt>
                <c:pt idx="139">
                  <c:v>15426</c:v>
                </c:pt>
                <c:pt idx="140">
                  <c:v>10500</c:v>
                </c:pt>
                <c:pt idx="141">
                  <c:v>11645</c:v>
                </c:pt>
                <c:pt idx="142">
                  <c:v>8520</c:v>
                </c:pt>
                <c:pt idx="143">
                  <c:v>10335</c:v>
                </c:pt>
                <c:pt idx="144">
                  <c:v>9100</c:v>
                </c:pt>
                <c:pt idx="145">
                  <c:v>2522</c:v>
                </c:pt>
                <c:pt idx="146">
                  <c:v>6120</c:v>
                </c:pt>
                <c:pt idx="147">
                  <c:v>9505</c:v>
                </c:pt>
                <c:pt idx="148">
                  <c:v>7500</c:v>
                </c:pt>
                <c:pt idx="149">
                  <c:v>6240</c:v>
                </c:pt>
                <c:pt idx="150">
                  <c:v>10356</c:v>
                </c:pt>
                <c:pt idx="151">
                  <c:v>13891</c:v>
                </c:pt>
                <c:pt idx="152">
                  <c:v>14803</c:v>
                </c:pt>
                <c:pt idx="153">
                  <c:v>13500</c:v>
                </c:pt>
                <c:pt idx="154">
                  <c:v>11340</c:v>
                </c:pt>
                <c:pt idx="155">
                  <c:v>9600</c:v>
                </c:pt>
                <c:pt idx="156">
                  <c:v>7200</c:v>
                </c:pt>
                <c:pt idx="157">
                  <c:v>12003</c:v>
                </c:pt>
                <c:pt idx="158">
                  <c:v>12552</c:v>
                </c:pt>
                <c:pt idx="159">
                  <c:v>19378</c:v>
                </c:pt>
                <c:pt idx="160">
                  <c:v>11120</c:v>
                </c:pt>
                <c:pt idx="161">
                  <c:v>13688</c:v>
                </c:pt>
                <c:pt idx="162">
                  <c:v>12182</c:v>
                </c:pt>
                <c:pt idx="163">
                  <c:v>5500</c:v>
                </c:pt>
                <c:pt idx="164">
                  <c:v>5400</c:v>
                </c:pt>
                <c:pt idx="165">
                  <c:v>10106</c:v>
                </c:pt>
                <c:pt idx="166">
                  <c:v>10708</c:v>
                </c:pt>
                <c:pt idx="167">
                  <c:v>10562</c:v>
                </c:pt>
                <c:pt idx="168">
                  <c:v>8244</c:v>
                </c:pt>
                <c:pt idx="169">
                  <c:v>16669</c:v>
                </c:pt>
                <c:pt idx="170">
                  <c:v>12358</c:v>
                </c:pt>
                <c:pt idx="171">
                  <c:v>31770</c:v>
                </c:pt>
                <c:pt idx="172">
                  <c:v>5306</c:v>
                </c:pt>
                <c:pt idx="173">
                  <c:v>10197</c:v>
                </c:pt>
                <c:pt idx="174">
                  <c:v>12416</c:v>
                </c:pt>
                <c:pt idx="175">
                  <c:v>12615</c:v>
                </c:pt>
                <c:pt idx="176">
                  <c:v>10029</c:v>
                </c:pt>
                <c:pt idx="177">
                  <c:v>13650</c:v>
                </c:pt>
                <c:pt idx="178">
                  <c:v>17423</c:v>
                </c:pt>
                <c:pt idx="179">
                  <c:v>8520</c:v>
                </c:pt>
                <c:pt idx="180">
                  <c:v>2117</c:v>
                </c:pt>
                <c:pt idx="181">
                  <c:v>7588</c:v>
                </c:pt>
                <c:pt idx="182">
                  <c:v>9060</c:v>
                </c:pt>
                <c:pt idx="183">
                  <c:v>11426</c:v>
                </c:pt>
                <c:pt idx="184">
                  <c:v>7438</c:v>
                </c:pt>
                <c:pt idx="185">
                  <c:v>22950</c:v>
                </c:pt>
                <c:pt idx="186">
                  <c:v>9947</c:v>
                </c:pt>
                <c:pt idx="187">
                  <c:v>10410</c:v>
                </c:pt>
                <c:pt idx="188">
                  <c:v>7018</c:v>
                </c:pt>
                <c:pt idx="189">
                  <c:v>4923</c:v>
                </c:pt>
                <c:pt idx="190">
                  <c:v>10570</c:v>
                </c:pt>
                <c:pt idx="191">
                  <c:v>7472</c:v>
                </c:pt>
                <c:pt idx="192">
                  <c:v>9017</c:v>
                </c:pt>
                <c:pt idx="193">
                  <c:v>2522</c:v>
                </c:pt>
                <c:pt idx="194">
                  <c:v>7180</c:v>
                </c:pt>
                <c:pt idx="195">
                  <c:v>2280</c:v>
                </c:pt>
                <c:pt idx="196">
                  <c:v>9416</c:v>
                </c:pt>
                <c:pt idx="197">
                  <c:v>25419</c:v>
                </c:pt>
                <c:pt idx="198">
                  <c:v>5520</c:v>
                </c:pt>
                <c:pt idx="199">
                  <c:v>9591</c:v>
                </c:pt>
                <c:pt idx="200">
                  <c:v>8546</c:v>
                </c:pt>
                <c:pt idx="201">
                  <c:v>10125</c:v>
                </c:pt>
                <c:pt idx="202">
                  <c:v>7000</c:v>
                </c:pt>
                <c:pt idx="203">
                  <c:v>4438</c:v>
                </c:pt>
                <c:pt idx="204">
                  <c:v>3500</c:v>
                </c:pt>
                <c:pt idx="205">
                  <c:v>11851</c:v>
                </c:pt>
                <c:pt idx="206">
                  <c:v>13673</c:v>
                </c:pt>
                <c:pt idx="207">
                  <c:v>12493</c:v>
                </c:pt>
                <c:pt idx="208">
                  <c:v>14364</c:v>
                </c:pt>
                <c:pt idx="209">
                  <c:v>8250</c:v>
                </c:pt>
                <c:pt idx="210">
                  <c:v>5604</c:v>
                </c:pt>
                <c:pt idx="211">
                  <c:v>10420</c:v>
                </c:pt>
                <c:pt idx="212">
                  <c:v>8640</c:v>
                </c:pt>
                <c:pt idx="213">
                  <c:v>13568</c:v>
                </c:pt>
                <c:pt idx="214">
                  <c:v>10900</c:v>
                </c:pt>
                <c:pt idx="215">
                  <c:v>10011</c:v>
                </c:pt>
                <c:pt idx="216">
                  <c:v>8450</c:v>
                </c:pt>
                <c:pt idx="217">
                  <c:v>9906</c:v>
                </c:pt>
                <c:pt idx="218">
                  <c:v>15660</c:v>
                </c:pt>
                <c:pt idx="219">
                  <c:v>3010</c:v>
                </c:pt>
                <c:pt idx="220">
                  <c:v>8990</c:v>
                </c:pt>
                <c:pt idx="221">
                  <c:v>8068</c:v>
                </c:pt>
                <c:pt idx="222">
                  <c:v>11475</c:v>
                </c:pt>
                <c:pt idx="223">
                  <c:v>10500</c:v>
                </c:pt>
                <c:pt idx="224">
                  <c:v>13472</c:v>
                </c:pt>
                <c:pt idx="225">
                  <c:v>1680</c:v>
                </c:pt>
                <c:pt idx="226">
                  <c:v>9950</c:v>
                </c:pt>
                <c:pt idx="227">
                  <c:v>1869</c:v>
                </c:pt>
                <c:pt idx="228">
                  <c:v>8521</c:v>
                </c:pt>
                <c:pt idx="229">
                  <c:v>3182</c:v>
                </c:pt>
                <c:pt idx="230">
                  <c:v>8760</c:v>
                </c:pt>
                <c:pt idx="231">
                  <c:v>15138</c:v>
                </c:pt>
                <c:pt idx="232">
                  <c:v>1680</c:v>
                </c:pt>
                <c:pt idx="233">
                  <c:v>10650</c:v>
                </c:pt>
                <c:pt idx="234">
                  <c:v>7851</c:v>
                </c:pt>
                <c:pt idx="235">
                  <c:v>1680</c:v>
                </c:pt>
                <c:pt idx="236">
                  <c:v>8773</c:v>
                </c:pt>
                <c:pt idx="237">
                  <c:v>9453</c:v>
                </c:pt>
                <c:pt idx="238">
                  <c:v>12030</c:v>
                </c:pt>
                <c:pt idx="239">
                  <c:v>8741</c:v>
                </c:pt>
                <c:pt idx="240">
                  <c:v>9000</c:v>
                </c:pt>
                <c:pt idx="241">
                  <c:v>3880</c:v>
                </c:pt>
                <c:pt idx="242">
                  <c:v>5000</c:v>
                </c:pt>
                <c:pt idx="243">
                  <c:v>10762</c:v>
                </c:pt>
                <c:pt idx="244">
                  <c:v>8880</c:v>
                </c:pt>
                <c:pt idx="245">
                  <c:v>10400</c:v>
                </c:pt>
                <c:pt idx="246">
                  <c:v>9142</c:v>
                </c:pt>
                <c:pt idx="247">
                  <c:v>11310</c:v>
                </c:pt>
                <c:pt idx="248">
                  <c:v>11317</c:v>
                </c:pt>
                <c:pt idx="249">
                  <c:v>159000</c:v>
                </c:pt>
                <c:pt idx="250">
                  <c:v>5350</c:v>
                </c:pt>
                <c:pt idx="251">
                  <c:v>4750</c:v>
                </c:pt>
                <c:pt idx="252">
                  <c:v>8366</c:v>
                </c:pt>
                <c:pt idx="253">
                  <c:v>9350</c:v>
                </c:pt>
                <c:pt idx="254">
                  <c:v>8400</c:v>
                </c:pt>
                <c:pt idx="255">
                  <c:v>8738</c:v>
                </c:pt>
                <c:pt idx="256">
                  <c:v>8791</c:v>
                </c:pt>
                <c:pt idx="257">
                  <c:v>8814</c:v>
                </c:pt>
                <c:pt idx="258">
                  <c:v>12435</c:v>
                </c:pt>
                <c:pt idx="259">
                  <c:v>12702</c:v>
                </c:pt>
                <c:pt idx="260">
                  <c:v>19296</c:v>
                </c:pt>
                <c:pt idx="261">
                  <c:v>9588</c:v>
                </c:pt>
                <c:pt idx="262">
                  <c:v>8471</c:v>
                </c:pt>
                <c:pt idx="263">
                  <c:v>5500</c:v>
                </c:pt>
                <c:pt idx="264">
                  <c:v>5232</c:v>
                </c:pt>
                <c:pt idx="265">
                  <c:v>12090</c:v>
                </c:pt>
                <c:pt idx="266">
                  <c:v>11207</c:v>
                </c:pt>
                <c:pt idx="267">
                  <c:v>8400</c:v>
                </c:pt>
                <c:pt idx="268">
                  <c:v>6900</c:v>
                </c:pt>
                <c:pt idx="269">
                  <c:v>7917</c:v>
                </c:pt>
                <c:pt idx="270">
                  <c:v>10728</c:v>
                </c:pt>
                <c:pt idx="271">
                  <c:v>39104</c:v>
                </c:pt>
                <c:pt idx="272">
                  <c:v>11764</c:v>
                </c:pt>
                <c:pt idx="273">
                  <c:v>9600</c:v>
                </c:pt>
                <c:pt idx="274">
                  <c:v>8314</c:v>
                </c:pt>
                <c:pt idx="275">
                  <c:v>7264</c:v>
                </c:pt>
                <c:pt idx="276">
                  <c:v>9196</c:v>
                </c:pt>
                <c:pt idx="277">
                  <c:v>19138</c:v>
                </c:pt>
                <c:pt idx="278">
                  <c:v>14450</c:v>
                </c:pt>
                <c:pt idx="279">
                  <c:v>10005</c:v>
                </c:pt>
                <c:pt idx="280">
                  <c:v>11287</c:v>
                </c:pt>
                <c:pt idx="281">
                  <c:v>7200</c:v>
                </c:pt>
                <c:pt idx="282">
                  <c:v>5063</c:v>
                </c:pt>
                <c:pt idx="283">
                  <c:v>9612</c:v>
                </c:pt>
                <c:pt idx="284">
                  <c:v>8012</c:v>
                </c:pt>
                <c:pt idx="285">
                  <c:v>4251</c:v>
                </c:pt>
                <c:pt idx="286">
                  <c:v>9786</c:v>
                </c:pt>
                <c:pt idx="287">
                  <c:v>8125</c:v>
                </c:pt>
                <c:pt idx="288">
                  <c:v>9819</c:v>
                </c:pt>
                <c:pt idx="289">
                  <c:v>8730</c:v>
                </c:pt>
                <c:pt idx="290">
                  <c:v>15611</c:v>
                </c:pt>
                <c:pt idx="291">
                  <c:v>5687</c:v>
                </c:pt>
                <c:pt idx="292">
                  <c:v>11409</c:v>
                </c:pt>
                <c:pt idx="293">
                  <c:v>16659</c:v>
                </c:pt>
                <c:pt idx="294">
                  <c:v>9600</c:v>
                </c:pt>
                <c:pt idx="295">
                  <c:v>7937</c:v>
                </c:pt>
                <c:pt idx="296">
                  <c:v>13710</c:v>
                </c:pt>
                <c:pt idx="297">
                  <c:v>7399</c:v>
                </c:pt>
                <c:pt idx="298">
                  <c:v>11700</c:v>
                </c:pt>
                <c:pt idx="299">
                  <c:v>14000</c:v>
                </c:pt>
                <c:pt idx="300">
                  <c:v>15750</c:v>
                </c:pt>
                <c:pt idx="301">
                  <c:v>16226</c:v>
                </c:pt>
                <c:pt idx="302">
                  <c:v>13704</c:v>
                </c:pt>
                <c:pt idx="303">
                  <c:v>9800</c:v>
                </c:pt>
                <c:pt idx="304">
                  <c:v>18386</c:v>
                </c:pt>
                <c:pt idx="305">
                  <c:v>10386</c:v>
                </c:pt>
                <c:pt idx="306">
                  <c:v>13474</c:v>
                </c:pt>
                <c:pt idx="307">
                  <c:v>7920</c:v>
                </c:pt>
                <c:pt idx="308">
                  <c:v>12342</c:v>
                </c:pt>
                <c:pt idx="309">
                  <c:v>12378</c:v>
                </c:pt>
                <c:pt idx="310">
                  <c:v>7685</c:v>
                </c:pt>
                <c:pt idx="311">
                  <c:v>8000</c:v>
                </c:pt>
                <c:pt idx="312">
                  <c:v>7800</c:v>
                </c:pt>
                <c:pt idx="313">
                  <c:v>215245</c:v>
                </c:pt>
                <c:pt idx="314">
                  <c:v>9600</c:v>
                </c:pt>
                <c:pt idx="315">
                  <c:v>7795</c:v>
                </c:pt>
                <c:pt idx="316">
                  <c:v>13005</c:v>
                </c:pt>
                <c:pt idx="317">
                  <c:v>9000</c:v>
                </c:pt>
                <c:pt idx="318">
                  <c:v>9900</c:v>
                </c:pt>
                <c:pt idx="319">
                  <c:v>14115</c:v>
                </c:pt>
                <c:pt idx="320">
                  <c:v>16259</c:v>
                </c:pt>
                <c:pt idx="321">
                  <c:v>12099</c:v>
                </c:pt>
                <c:pt idx="322">
                  <c:v>10380</c:v>
                </c:pt>
                <c:pt idx="323">
                  <c:v>5820</c:v>
                </c:pt>
                <c:pt idx="324">
                  <c:v>11275</c:v>
                </c:pt>
                <c:pt idx="325">
                  <c:v>5000</c:v>
                </c:pt>
                <c:pt idx="326">
                  <c:v>10846</c:v>
                </c:pt>
                <c:pt idx="327">
                  <c:v>11600</c:v>
                </c:pt>
                <c:pt idx="328">
                  <c:v>11888</c:v>
                </c:pt>
                <c:pt idx="329">
                  <c:v>6402</c:v>
                </c:pt>
                <c:pt idx="330">
                  <c:v>10624</c:v>
                </c:pt>
                <c:pt idx="331">
                  <c:v>8176</c:v>
                </c:pt>
                <c:pt idx="332">
                  <c:v>10655</c:v>
                </c:pt>
                <c:pt idx="333">
                  <c:v>8198</c:v>
                </c:pt>
                <c:pt idx="334">
                  <c:v>9042</c:v>
                </c:pt>
                <c:pt idx="335">
                  <c:v>164660</c:v>
                </c:pt>
                <c:pt idx="336">
                  <c:v>14157</c:v>
                </c:pt>
                <c:pt idx="337">
                  <c:v>9135</c:v>
                </c:pt>
                <c:pt idx="338">
                  <c:v>14145</c:v>
                </c:pt>
                <c:pt idx="339">
                  <c:v>12400</c:v>
                </c:pt>
                <c:pt idx="340">
                  <c:v>14191</c:v>
                </c:pt>
                <c:pt idx="341">
                  <c:v>8400</c:v>
                </c:pt>
                <c:pt idx="342">
                  <c:v>8544</c:v>
                </c:pt>
                <c:pt idx="343">
                  <c:v>8849</c:v>
                </c:pt>
                <c:pt idx="344">
                  <c:v>2592</c:v>
                </c:pt>
                <c:pt idx="345">
                  <c:v>6435</c:v>
                </c:pt>
                <c:pt idx="346">
                  <c:v>12772</c:v>
                </c:pt>
                <c:pt idx="347">
                  <c:v>17600</c:v>
                </c:pt>
                <c:pt idx="348">
                  <c:v>2448</c:v>
                </c:pt>
                <c:pt idx="349">
                  <c:v>20431</c:v>
                </c:pt>
                <c:pt idx="350">
                  <c:v>7820</c:v>
                </c:pt>
                <c:pt idx="351">
                  <c:v>5271</c:v>
                </c:pt>
                <c:pt idx="352">
                  <c:v>9084</c:v>
                </c:pt>
                <c:pt idx="353">
                  <c:v>8520</c:v>
                </c:pt>
                <c:pt idx="354">
                  <c:v>8400</c:v>
                </c:pt>
                <c:pt idx="355">
                  <c:v>11249</c:v>
                </c:pt>
                <c:pt idx="356">
                  <c:v>9248</c:v>
                </c:pt>
                <c:pt idx="357">
                  <c:v>4224</c:v>
                </c:pt>
                <c:pt idx="358">
                  <c:v>6930</c:v>
                </c:pt>
                <c:pt idx="359">
                  <c:v>12011</c:v>
                </c:pt>
                <c:pt idx="360">
                  <c:v>7540</c:v>
                </c:pt>
                <c:pt idx="361">
                  <c:v>9144</c:v>
                </c:pt>
                <c:pt idx="362">
                  <c:v>7301</c:v>
                </c:pt>
                <c:pt idx="363">
                  <c:v>1680</c:v>
                </c:pt>
                <c:pt idx="364">
                  <c:v>18800</c:v>
                </c:pt>
                <c:pt idx="365">
                  <c:v>10690</c:v>
                </c:pt>
                <c:pt idx="366">
                  <c:v>9500</c:v>
                </c:pt>
                <c:pt idx="367">
                  <c:v>9150</c:v>
                </c:pt>
                <c:pt idx="368">
                  <c:v>7800</c:v>
                </c:pt>
                <c:pt idx="369">
                  <c:v>9830</c:v>
                </c:pt>
                <c:pt idx="370">
                  <c:v>8121</c:v>
                </c:pt>
                <c:pt idx="371">
                  <c:v>17120</c:v>
                </c:pt>
                <c:pt idx="372">
                  <c:v>7175</c:v>
                </c:pt>
                <c:pt idx="373">
                  <c:v>10634</c:v>
                </c:pt>
                <c:pt idx="374">
                  <c:v>8200</c:v>
                </c:pt>
                <c:pt idx="375">
                  <c:v>10020</c:v>
                </c:pt>
                <c:pt idx="376">
                  <c:v>8846</c:v>
                </c:pt>
                <c:pt idx="377">
                  <c:v>11143</c:v>
                </c:pt>
                <c:pt idx="378">
                  <c:v>11394</c:v>
                </c:pt>
                <c:pt idx="379">
                  <c:v>8123</c:v>
                </c:pt>
                <c:pt idx="380">
                  <c:v>5000</c:v>
                </c:pt>
                <c:pt idx="381">
                  <c:v>7200</c:v>
                </c:pt>
                <c:pt idx="382">
                  <c:v>9245</c:v>
                </c:pt>
                <c:pt idx="383">
                  <c:v>9000</c:v>
                </c:pt>
                <c:pt idx="384">
                  <c:v>53107</c:v>
                </c:pt>
                <c:pt idx="385">
                  <c:v>3182</c:v>
                </c:pt>
                <c:pt idx="386">
                  <c:v>8410</c:v>
                </c:pt>
                <c:pt idx="387">
                  <c:v>7200</c:v>
                </c:pt>
                <c:pt idx="388">
                  <c:v>9382</c:v>
                </c:pt>
                <c:pt idx="389">
                  <c:v>12474</c:v>
                </c:pt>
                <c:pt idx="390">
                  <c:v>8405</c:v>
                </c:pt>
                <c:pt idx="391">
                  <c:v>12209</c:v>
                </c:pt>
                <c:pt idx="392">
                  <c:v>8339</c:v>
                </c:pt>
                <c:pt idx="393">
                  <c:v>7446</c:v>
                </c:pt>
                <c:pt idx="394">
                  <c:v>10134</c:v>
                </c:pt>
                <c:pt idx="395">
                  <c:v>9571</c:v>
                </c:pt>
                <c:pt idx="396">
                  <c:v>7200</c:v>
                </c:pt>
                <c:pt idx="397">
                  <c:v>7590</c:v>
                </c:pt>
                <c:pt idx="398">
                  <c:v>8967</c:v>
                </c:pt>
                <c:pt idx="399">
                  <c:v>8125</c:v>
                </c:pt>
                <c:pt idx="400">
                  <c:v>14963</c:v>
                </c:pt>
                <c:pt idx="401">
                  <c:v>8767</c:v>
                </c:pt>
                <c:pt idx="402">
                  <c:v>10200</c:v>
                </c:pt>
                <c:pt idx="403">
                  <c:v>12090</c:v>
                </c:pt>
                <c:pt idx="404">
                  <c:v>10364</c:v>
                </c:pt>
                <c:pt idx="405">
                  <c:v>9991</c:v>
                </c:pt>
                <c:pt idx="406">
                  <c:v>10480</c:v>
                </c:pt>
                <c:pt idx="407">
                  <c:v>15576</c:v>
                </c:pt>
                <c:pt idx="408">
                  <c:v>14154</c:v>
                </c:pt>
                <c:pt idx="409">
                  <c:v>10800</c:v>
                </c:pt>
                <c:pt idx="410">
                  <c:v>9571</c:v>
                </c:pt>
                <c:pt idx="411">
                  <c:v>34650</c:v>
                </c:pt>
                <c:pt idx="412">
                  <c:v>4403</c:v>
                </c:pt>
                <c:pt idx="413">
                  <c:v>8960</c:v>
                </c:pt>
                <c:pt idx="414">
                  <c:v>11228</c:v>
                </c:pt>
                <c:pt idx="415">
                  <c:v>8899</c:v>
                </c:pt>
                <c:pt idx="416">
                  <c:v>7844</c:v>
                </c:pt>
                <c:pt idx="417">
                  <c:v>22420</c:v>
                </c:pt>
                <c:pt idx="418">
                  <c:v>8160</c:v>
                </c:pt>
                <c:pt idx="419">
                  <c:v>8450</c:v>
                </c:pt>
                <c:pt idx="420">
                  <c:v>7060</c:v>
                </c:pt>
                <c:pt idx="421">
                  <c:v>16635</c:v>
                </c:pt>
                <c:pt idx="422">
                  <c:v>21750</c:v>
                </c:pt>
                <c:pt idx="423">
                  <c:v>9200</c:v>
                </c:pt>
                <c:pt idx="424">
                  <c:v>9000</c:v>
                </c:pt>
                <c:pt idx="425">
                  <c:v>3378</c:v>
                </c:pt>
                <c:pt idx="426">
                  <c:v>12800</c:v>
                </c:pt>
                <c:pt idx="427">
                  <c:v>8593</c:v>
                </c:pt>
                <c:pt idx="428">
                  <c:v>6762</c:v>
                </c:pt>
                <c:pt idx="429">
                  <c:v>11457</c:v>
                </c:pt>
                <c:pt idx="430">
                  <c:v>1680</c:v>
                </c:pt>
                <c:pt idx="431">
                  <c:v>5586</c:v>
                </c:pt>
                <c:pt idx="432">
                  <c:v>1920</c:v>
                </c:pt>
                <c:pt idx="433">
                  <c:v>10839</c:v>
                </c:pt>
                <c:pt idx="434">
                  <c:v>1890</c:v>
                </c:pt>
                <c:pt idx="435">
                  <c:v>10667</c:v>
                </c:pt>
                <c:pt idx="436">
                  <c:v>4400</c:v>
                </c:pt>
                <c:pt idx="437">
                  <c:v>6000</c:v>
                </c:pt>
                <c:pt idx="438">
                  <c:v>4280</c:v>
                </c:pt>
                <c:pt idx="439">
                  <c:v>12354</c:v>
                </c:pt>
                <c:pt idx="440">
                  <c:v>15431</c:v>
                </c:pt>
                <c:pt idx="441">
                  <c:v>12108</c:v>
                </c:pt>
                <c:pt idx="442">
                  <c:v>6240</c:v>
                </c:pt>
                <c:pt idx="443">
                  <c:v>3922</c:v>
                </c:pt>
                <c:pt idx="444">
                  <c:v>8750</c:v>
                </c:pt>
                <c:pt idx="445">
                  <c:v>9855</c:v>
                </c:pt>
                <c:pt idx="446">
                  <c:v>16492</c:v>
                </c:pt>
                <c:pt idx="447">
                  <c:v>11214</c:v>
                </c:pt>
                <c:pt idx="448">
                  <c:v>8600</c:v>
                </c:pt>
                <c:pt idx="449">
                  <c:v>6000</c:v>
                </c:pt>
                <c:pt idx="450">
                  <c:v>5684</c:v>
                </c:pt>
                <c:pt idx="451">
                  <c:v>70761</c:v>
                </c:pt>
                <c:pt idx="452">
                  <c:v>9303</c:v>
                </c:pt>
                <c:pt idx="453">
                  <c:v>9000</c:v>
                </c:pt>
                <c:pt idx="454">
                  <c:v>9297</c:v>
                </c:pt>
                <c:pt idx="455">
                  <c:v>9600</c:v>
                </c:pt>
                <c:pt idx="456">
                  <c:v>4571</c:v>
                </c:pt>
                <c:pt idx="457">
                  <c:v>53227</c:v>
                </c:pt>
                <c:pt idx="458">
                  <c:v>5100</c:v>
                </c:pt>
                <c:pt idx="459">
                  <c:v>7015</c:v>
                </c:pt>
                <c:pt idx="460">
                  <c:v>8004</c:v>
                </c:pt>
                <c:pt idx="461">
                  <c:v>7200</c:v>
                </c:pt>
                <c:pt idx="462">
                  <c:v>8281</c:v>
                </c:pt>
                <c:pt idx="463">
                  <c:v>11988</c:v>
                </c:pt>
                <c:pt idx="464">
                  <c:v>8430</c:v>
                </c:pt>
                <c:pt idx="465">
                  <c:v>3072</c:v>
                </c:pt>
                <c:pt idx="466">
                  <c:v>10628</c:v>
                </c:pt>
                <c:pt idx="467">
                  <c:v>9480</c:v>
                </c:pt>
                <c:pt idx="468">
                  <c:v>11428</c:v>
                </c:pt>
                <c:pt idx="469">
                  <c:v>9291</c:v>
                </c:pt>
                <c:pt idx="470">
                  <c:v>6820</c:v>
                </c:pt>
                <c:pt idx="471">
                  <c:v>11952</c:v>
                </c:pt>
                <c:pt idx="472">
                  <c:v>3675</c:v>
                </c:pt>
                <c:pt idx="473">
                  <c:v>14977</c:v>
                </c:pt>
                <c:pt idx="474">
                  <c:v>5330</c:v>
                </c:pt>
                <c:pt idx="475">
                  <c:v>8480</c:v>
                </c:pt>
                <c:pt idx="476">
                  <c:v>13125</c:v>
                </c:pt>
                <c:pt idx="477">
                  <c:v>13693</c:v>
                </c:pt>
                <c:pt idx="478">
                  <c:v>10637</c:v>
                </c:pt>
                <c:pt idx="479">
                  <c:v>5925</c:v>
                </c:pt>
                <c:pt idx="480">
                  <c:v>16033</c:v>
                </c:pt>
                <c:pt idx="481">
                  <c:v>11846</c:v>
                </c:pt>
                <c:pt idx="482">
                  <c:v>2500</c:v>
                </c:pt>
                <c:pt idx="483">
                  <c:v>4500</c:v>
                </c:pt>
                <c:pt idx="484">
                  <c:v>7758</c:v>
                </c:pt>
                <c:pt idx="485">
                  <c:v>9600</c:v>
                </c:pt>
                <c:pt idx="486">
                  <c:v>10289</c:v>
                </c:pt>
                <c:pt idx="487">
                  <c:v>12243</c:v>
                </c:pt>
                <c:pt idx="488">
                  <c:v>10800</c:v>
                </c:pt>
                <c:pt idx="489">
                  <c:v>1526</c:v>
                </c:pt>
                <c:pt idx="490">
                  <c:v>2665</c:v>
                </c:pt>
                <c:pt idx="491">
                  <c:v>9490</c:v>
                </c:pt>
                <c:pt idx="492">
                  <c:v>15578</c:v>
                </c:pt>
                <c:pt idx="493">
                  <c:v>7931</c:v>
                </c:pt>
                <c:pt idx="494">
                  <c:v>5784</c:v>
                </c:pt>
                <c:pt idx="495">
                  <c:v>7879</c:v>
                </c:pt>
                <c:pt idx="496">
                  <c:v>12692</c:v>
                </c:pt>
                <c:pt idx="497">
                  <c:v>9120</c:v>
                </c:pt>
                <c:pt idx="498">
                  <c:v>7800</c:v>
                </c:pt>
                <c:pt idx="499">
                  <c:v>7535</c:v>
                </c:pt>
                <c:pt idx="500">
                  <c:v>1890</c:v>
                </c:pt>
                <c:pt idx="501">
                  <c:v>9803</c:v>
                </c:pt>
                <c:pt idx="502">
                  <c:v>9170</c:v>
                </c:pt>
                <c:pt idx="503">
                  <c:v>15602</c:v>
                </c:pt>
                <c:pt idx="504">
                  <c:v>2308</c:v>
                </c:pt>
                <c:pt idx="505">
                  <c:v>7596</c:v>
                </c:pt>
                <c:pt idx="506">
                  <c:v>9554</c:v>
                </c:pt>
                <c:pt idx="507">
                  <c:v>7862</c:v>
                </c:pt>
                <c:pt idx="508">
                  <c:v>9600</c:v>
                </c:pt>
                <c:pt idx="509">
                  <c:v>9600</c:v>
                </c:pt>
                <c:pt idx="510">
                  <c:v>14559</c:v>
                </c:pt>
                <c:pt idx="511">
                  <c:v>6792</c:v>
                </c:pt>
                <c:pt idx="512">
                  <c:v>9100</c:v>
                </c:pt>
                <c:pt idx="513">
                  <c:v>9187</c:v>
                </c:pt>
                <c:pt idx="514">
                  <c:v>10594</c:v>
                </c:pt>
                <c:pt idx="515">
                  <c:v>12220</c:v>
                </c:pt>
                <c:pt idx="516">
                  <c:v>10448</c:v>
                </c:pt>
                <c:pt idx="517">
                  <c:v>10208</c:v>
                </c:pt>
                <c:pt idx="518">
                  <c:v>9531</c:v>
                </c:pt>
                <c:pt idx="519">
                  <c:v>10918</c:v>
                </c:pt>
                <c:pt idx="520">
                  <c:v>10800</c:v>
                </c:pt>
                <c:pt idx="521">
                  <c:v>11988</c:v>
                </c:pt>
                <c:pt idx="522">
                  <c:v>5000</c:v>
                </c:pt>
                <c:pt idx="523">
                  <c:v>40094</c:v>
                </c:pt>
                <c:pt idx="524">
                  <c:v>11787</c:v>
                </c:pt>
                <c:pt idx="525">
                  <c:v>7500</c:v>
                </c:pt>
                <c:pt idx="526">
                  <c:v>13300</c:v>
                </c:pt>
                <c:pt idx="527">
                  <c:v>14948</c:v>
                </c:pt>
                <c:pt idx="528">
                  <c:v>9098</c:v>
                </c:pt>
                <c:pt idx="529">
                  <c:v>32668</c:v>
                </c:pt>
                <c:pt idx="530">
                  <c:v>10200</c:v>
                </c:pt>
                <c:pt idx="531">
                  <c:v>6155</c:v>
                </c:pt>
                <c:pt idx="532">
                  <c:v>7200</c:v>
                </c:pt>
                <c:pt idx="533">
                  <c:v>5000</c:v>
                </c:pt>
                <c:pt idx="534">
                  <c:v>9056</c:v>
                </c:pt>
                <c:pt idx="535">
                  <c:v>7000</c:v>
                </c:pt>
                <c:pt idx="536">
                  <c:v>8924</c:v>
                </c:pt>
                <c:pt idx="537">
                  <c:v>12735</c:v>
                </c:pt>
                <c:pt idx="538">
                  <c:v>11553</c:v>
                </c:pt>
                <c:pt idx="539">
                  <c:v>11423</c:v>
                </c:pt>
                <c:pt idx="540">
                  <c:v>14601</c:v>
                </c:pt>
                <c:pt idx="541">
                  <c:v>11000</c:v>
                </c:pt>
                <c:pt idx="542">
                  <c:v>10140</c:v>
                </c:pt>
                <c:pt idx="543">
                  <c:v>4058</c:v>
                </c:pt>
                <c:pt idx="544">
                  <c:v>17104</c:v>
                </c:pt>
                <c:pt idx="545">
                  <c:v>13837</c:v>
                </c:pt>
                <c:pt idx="546">
                  <c:v>8737</c:v>
                </c:pt>
                <c:pt idx="547">
                  <c:v>7244</c:v>
                </c:pt>
                <c:pt idx="548">
                  <c:v>8235</c:v>
                </c:pt>
                <c:pt idx="549">
                  <c:v>9375</c:v>
                </c:pt>
                <c:pt idx="550">
                  <c:v>4043</c:v>
                </c:pt>
                <c:pt idx="551">
                  <c:v>6000</c:v>
                </c:pt>
                <c:pt idx="552">
                  <c:v>11146</c:v>
                </c:pt>
                <c:pt idx="553">
                  <c:v>8777</c:v>
                </c:pt>
                <c:pt idx="554">
                  <c:v>10625</c:v>
                </c:pt>
                <c:pt idx="555">
                  <c:v>6380</c:v>
                </c:pt>
                <c:pt idx="556">
                  <c:v>14850</c:v>
                </c:pt>
                <c:pt idx="557">
                  <c:v>11040</c:v>
                </c:pt>
                <c:pt idx="558">
                  <c:v>21872</c:v>
                </c:pt>
                <c:pt idx="559">
                  <c:v>3196</c:v>
                </c:pt>
                <c:pt idx="560">
                  <c:v>11341</c:v>
                </c:pt>
                <c:pt idx="561">
                  <c:v>10010</c:v>
                </c:pt>
                <c:pt idx="562">
                  <c:v>13907</c:v>
                </c:pt>
                <c:pt idx="563">
                  <c:v>21780</c:v>
                </c:pt>
                <c:pt idx="564">
                  <c:v>13346</c:v>
                </c:pt>
                <c:pt idx="565">
                  <c:v>6858</c:v>
                </c:pt>
                <c:pt idx="566">
                  <c:v>11198</c:v>
                </c:pt>
                <c:pt idx="567">
                  <c:v>10171</c:v>
                </c:pt>
                <c:pt idx="568">
                  <c:v>12327</c:v>
                </c:pt>
                <c:pt idx="569">
                  <c:v>7032</c:v>
                </c:pt>
                <c:pt idx="570">
                  <c:v>13101</c:v>
                </c:pt>
                <c:pt idx="571">
                  <c:v>7332</c:v>
                </c:pt>
                <c:pt idx="572">
                  <c:v>13159</c:v>
                </c:pt>
                <c:pt idx="573">
                  <c:v>9967</c:v>
                </c:pt>
                <c:pt idx="574">
                  <c:v>10500</c:v>
                </c:pt>
                <c:pt idx="575">
                  <c:v>8480</c:v>
                </c:pt>
                <c:pt idx="576">
                  <c:v>6292</c:v>
                </c:pt>
                <c:pt idx="577">
                  <c:v>11777</c:v>
                </c:pt>
                <c:pt idx="578">
                  <c:v>3604</c:v>
                </c:pt>
                <c:pt idx="579">
                  <c:v>12150</c:v>
                </c:pt>
                <c:pt idx="580">
                  <c:v>14585</c:v>
                </c:pt>
                <c:pt idx="581">
                  <c:v>12704</c:v>
                </c:pt>
                <c:pt idx="582">
                  <c:v>11841</c:v>
                </c:pt>
                <c:pt idx="583">
                  <c:v>13500</c:v>
                </c:pt>
                <c:pt idx="584">
                  <c:v>6120</c:v>
                </c:pt>
                <c:pt idx="585">
                  <c:v>11443</c:v>
                </c:pt>
                <c:pt idx="586">
                  <c:v>10267</c:v>
                </c:pt>
                <c:pt idx="587">
                  <c:v>8740</c:v>
                </c:pt>
                <c:pt idx="588">
                  <c:v>25095</c:v>
                </c:pt>
                <c:pt idx="589">
                  <c:v>9100</c:v>
                </c:pt>
                <c:pt idx="590">
                  <c:v>8320</c:v>
                </c:pt>
                <c:pt idx="591">
                  <c:v>13478</c:v>
                </c:pt>
                <c:pt idx="592">
                  <c:v>6600</c:v>
                </c:pt>
                <c:pt idx="593">
                  <c:v>4435</c:v>
                </c:pt>
                <c:pt idx="594">
                  <c:v>7990</c:v>
                </c:pt>
                <c:pt idx="595">
                  <c:v>11302</c:v>
                </c:pt>
                <c:pt idx="596">
                  <c:v>3600</c:v>
                </c:pt>
                <c:pt idx="597">
                  <c:v>3922</c:v>
                </c:pt>
                <c:pt idx="598">
                  <c:v>12984</c:v>
                </c:pt>
                <c:pt idx="599">
                  <c:v>1950</c:v>
                </c:pt>
                <c:pt idx="600">
                  <c:v>10927</c:v>
                </c:pt>
                <c:pt idx="601">
                  <c:v>9000</c:v>
                </c:pt>
                <c:pt idx="602">
                  <c:v>10041</c:v>
                </c:pt>
                <c:pt idx="603">
                  <c:v>3182</c:v>
                </c:pt>
                <c:pt idx="604">
                  <c:v>12803</c:v>
                </c:pt>
                <c:pt idx="605">
                  <c:v>13600</c:v>
                </c:pt>
                <c:pt idx="606">
                  <c:v>12464</c:v>
                </c:pt>
                <c:pt idx="607">
                  <c:v>7800</c:v>
                </c:pt>
                <c:pt idx="608">
                  <c:v>12168</c:v>
                </c:pt>
                <c:pt idx="609">
                  <c:v>7943</c:v>
                </c:pt>
                <c:pt idx="610">
                  <c:v>11050</c:v>
                </c:pt>
                <c:pt idx="611">
                  <c:v>10395</c:v>
                </c:pt>
                <c:pt idx="612">
                  <c:v>11885</c:v>
                </c:pt>
                <c:pt idx="613">
                  <c:v>8402</c:v>
                </c:pt>
                <c:pt idx="614">
                  <c:v>1491</c:v>
                </c:pt>
                <c:pt idx="615">
                  <c:v>8800</c:v>
                </c:pt>
                <c:pt idx="616">
                  <c:v>7861</c:v>
                </c:pt>
                <c:pt idx="617">
                  <c:v>7227</c:v>
                </c:pt>
                <c:pt idx="618">
                  <c:v>11694</c:v>
                </c:pt>
                <c:pt idx="619">
                  <c:v>12244</c:v>
                </c:pt>
                <c:pt idx="620">
                  <c:v>8248</c:v>
                </c:pt>
                <c:pt idx="621">
                  <c:v>10800</c:v>
                </c:pt>
                <c:pt idx="622">
                  <c:v>7064</c:v>
                </c:pt>
                <c:pt idx="623">
                  <c:v>2117</c:v>
                </c:pt>
                <c:pt idx="624">
                  <c:v>10400</c:v>
                </c:pt>
                <c:pt idx="625">
                  <c:v>10000</c:v>
                </c:pt>
                <c:pt idx="626">
                  <c:v>12342</c:v>
                </c:pt>
                <c:pt idx="627">
                  <c:v>9600</c:v>
                </c:pt>
                <c:pt idx="628">
                  <c:v>11606</c:v>
                </c:pt>
                <c:pt idx="629">
                  <c:v>9020</c:v>
                </c:pt>
                <c:pt idx="630">
                  <c:v>9000</c:v>
                </c:pt>
                <c:pt idx="631">
                  <c:v>4590</c:v>
                </c:pt>
                <c:pt idx="632">
                  <c:v>11900</c:v>
                </c:pt>
                <c:pt idx="633">
                  <c:v>9250</c:v>
                </c:pt>
                <c:pt idx="634">
                  <c:v>6979</c:v>
                </c:pt>
                <c:pt idx="635">
                  <c:v>10896</c:v>
                </c:pt>
                <c:pt idx="636">
                  <c:v>6120</c:v>
                </c:pt>
                <c:pt idx="637">
                  <c:v>6000</c:v>
                </c:pt>
                <c:pt idx="638">
                  <c:v>8777</c:v>
                </c:pt>
                <c:pt idx="639">
                  <c:v>3982</c:v>
                </c:pt>
                <c:pt idx="640">
                  <c:v>12677</c:v>
                </c:pt>
                <c:pt idx="641">
                  <c:v>7050</c:v>
                </c:pt>
                <c:pt idx="642">
                  <c:v>13860</c:v>
                </c:pt>
                <c:pt idx="643">
                  <c:v>10793</c:v>
                </c:pt>
                <c:pt idx="644">
                  <c:v>9187</c:v>
                </c:pt>
                <c:pt idx="645">
                  <c:v>10530</c:v>
                </c:pt>
                <c:pt idx="646">
                  <c:v>7200</c:v>
                </c:pt>
                <c:pt idx="647">
                  <c:v>10452</c:v>
                </c:pt>
                <c:pt idx="648">
                  <c:v>7700</c:v>
                </c:pt>
                <c:pt idx="649">
                  <c:v>1936</c:v>
                </c:pt>
                <c:pt idx="650">
                  <c:v>8125</c:v>
                </c:pt>
                <c:pt idx="651">
                  <c:v>9084</c:v>
                </c:pt>
                <c:pt idx="652">
                  <c:v>8750</c:v>
                </c:pt>
                <c:pt idx="653">
                  <c:v>10320</c:v>
                </c:pt>
                <c:pt idx="654">
                  <c:v>10437</c:v>
                </c:pt>
                <c:pt idx="655">
                  <c:v>1680</c:v>
                </c:pt>
                <c:pt idx="656">
                  <c:v>10007</c:v>
                </c:pt>
                <c:pt idx="657">
                  <c:v>7200</c:v>
                </c:pt>
                <c:pt idx="658">
                  <c:v>17503</c:v>
                </c:pt>
                <c:pt idx="659">
                  <c:v>9937</c:v>
                </c:pt>
                <c:pt idx="660">
                  <c:v>12384</c:v>
                </c:pt>
                <c:pt idx="661">
                  <c:v>46589</c:v>
                </c:pt>
                <c:pt idx="662">
                  <c:v>13560</c:v>
                </c:pt>
                <c:pt idx="663">
                  <c:v>10012</c:v>
                </c:pt>
                <c:pt idx="664">
                  <c:v>20896</c:v>
                </c:pt>
                <c:pt idx="665">
                  <c:v>11194</c:v>
                </c:pt>
                <c:pt idx="666">
                  <c:v>18450</c:v>
                </c:pt>
                <c:pt idx="667">
                  <c:v>8125</c:v>
                </c:pt>
                <c:pt idx="668">
                  <c:v>14175</c:v>
                </c:pt>
                <c:pt idx="669">
                  <c:v>11600</c:v>
                </c:pt>
                <c:pt idx="670">
                  <c:v>8633</c:v>
                </c:pt>
                <c:pt idx="671">
                  <c:v>6629</c:v>
                </c:pt>
                <c:pt idx="672">
                  <c:v>11250</c:v>
                </c:pt>
                <c:pt idx="673">
                  <c:v>14442</c:v>
                </c:pt>
                <c:pt idx="674">
                  <c:v>9200</c:v>
                </c:pt>
                <c:pt idx="675">
                  <c:v>2289</c:v>
                </c:pt>
                <c:pt idx="676">
                  <c:v>9600</c:v>
                </c:pt>
                <c:pt idx="677">
                  <c:v>9022</c:v>
                </c:pt>
                <c:pt idx="678">
                  <c:v>11844</c:v>
                </c:pt>
                <c:pt idx="679">
                  <c:v>9945</c:v>
                </c:pt>
                <c:pt idx="680">
                  <c:v>8012</c:v>
                </c:pt>
                <c:pt idx="681">
                  <c:v>4500</c:v>
                </c:pt>
                <c:pt idx="682">
                  <c:v>2887</c:v>
                </c:pt>
                <c:pt idx="683">
                  <c:v>11248</c:v>
                </c:pt>
                <c:pt idx="684">
                  <c:v>16770</c:v>
                </c:pt>
                <c:pt idx="685">
                  <c:v>5062</c:v>
                </c:pt>
                <c:pt idx="686">
                  <c:v>10207</c:v>
                </c:pt>
                <c:pt idx="687">
                  <c:v>5105</c:v>
                </c:pt>
                <c:pt idx="688">
                  <c:v>8089</c:v>
                </c:pt>
                <c:pt idx="689">
                  <c:v>7577</c:v>
                </c:pt>
                <c:pt idx="690">
                  <c:v>4426</c:v>
                </c:pt>
                <c:pt idx="691">
                  <c:v>21535</c:v>
                </c:pt>
                <c:pt idx="692">
                  <c:v>26178</c:v>
                </c:pt>
                <c:pt idx="693">
                  <c:v>5400</c:v>
                </c:pt>
                <c:pt idx="694">
                  <c:v>6120</c:v>
                </c:pt>
                <c:pt idx="695">
                  <c:v>13811</c:v>
                </c:pt>
                <c:pt idx="696">
                  <c:v>6000</c:v>
                </c:pt>
                <c:pt idx="697">
                  <c:v>6420</c:v>
                </c:pt>
                <c:pt idx="698">
                  <c:v>8450</c:v>
                </c:pt>
                <c:pt idx="699">
                  <c:v>4282</c:v>
                </c:pt>
                <c:pt idx="700">
                  <c:v>14331</c:v>
                </c:pt>
                <c:pt idx="701">
                  <c:v>9600</c:v>
                </c:pt>
                <c:pt idx="702">
                  <c:v>12438</c:v>
                </c:pt>
                <c:pt idx="703">
                  <c:v>7630</c:v>
                </c:pt>
                <c:pt idx="704">
                  <c:v>8400</c:v>
                </c:pt>
                <c:pt idx="705">
                  <c:v>5600</c:v>
                </c:pt>
                <c:pt idx="706">
                  <c:v>115149</c:v>
                </c:pt>
                <c:pt idx="707">
                  <c:v>6240</c:v>
                </c:pt>
                <c:pt idx="708">
                  <c:v>9018</c:v>
                </c:pt>
                <c:pt idx="709">
                  <c:v>7162</c:v>
                </c:pt>
                <c:pt idx="710">
                  <c:v>4130</c:v>
                </c:pt>
                <c:pt idx="711">
                  <c:v>8712</c:v>
                </c:pt>
                <c:pt idx="712">
                  <c:v>4671</c:v>
                </c:pt>
                <c:pt idx="713">
                  <c:v>9873</c:v>
                </c:pt>
                <c:pt idx="714">
                  <c:v>13517</c:v>
                </c:pt>
                <c:pt idx="715">
                  <c:v>10140</c:v>
                </c:pt>
                <c:pt idx="716">
                  <c:v>10800</c:v>
                </c:pt>
                <c:pt idx="717">
                  <c:v>10000</c:v>
                </c:pt>
                <c:pt idx="718">
                  <c:v>10542</c:v>
                </c:pt>
                <c:pt idx="719">
                  <c:v>9920</c:v>
                </c:pt>
                <c:pt idx="720">
                  <c:v>6563</c:v>
                </c:pt>
                <c:pt idx="721">
                  <c:v>4426</c:v>
                </c:pt>
                <c:pt idx="722">
                  <c:v>8120</c:v>
                </c:pt>
                <c:pt idx="723">
                  <c:v>8172</c:v>
                </c:pt>
                <c:pt idx="724">
                  <c:v>13286</c:v>
                </c:pt>
                <c:pt idx="725">
                  <c:v>6960</c:v>
                </c:pt>
                <c:pt idx="726">
                  <c:v>21695</c:v>
                </c:pt>
                <c:pt idx="727">
                  <c:v>7314</c:v>
                </c:pt>
                <c:pt idx="728">
                  <c:v>11475</c:v>
                </c:pt>
                <c:pt idx="729">
                  <c:v>6240</c:v>
                </c:pt>
                <c:pt idx="730">
                  <c:v>5389</c:v>
                </c:pt>
                <c:pt idx="731">
                  <c:v>9590</c:v>
                </c:pt>
                <c:pt idx="732">
                  <c:v>11404</c:v>
                </c:pt>
                <c:pt idx="733">
                  <c:v>10000</c:v>
                </c:pt>
                <c:pt idx="734">
                  <c:v>8978</c:v>
                </c:pt>
                <c:pt idx="735">
                  <c:v>10800</c:v>
                </c:pt>
                <c:pt idx="736">
                  <c:v>8544</c:v>
                </c:pt>
                <c:pt idx="737">
                  <c:v>10463</c:v>
                </c:pt>
                <c:pt idx="738">
                  <c:v>10800</c:v>
                </c:pt>
                <c:pt idx="739">
                  <c:v>9313</c:v>
                </c:pt>
                <c:pt idx="740">
                  <c:v>9600</c:v>
                </c:pt>
                <c:pt idx="741">
                  <c:v>6768</c:v>
                </c:pt>
                <c:pt idx="742">
                  <c:v>8450</c:v>
                </c:pt>
                <c:pt idx="743">
                  <c:v>12886</c:v>
                </c:pt>
                <c:pt idx="744">
                  <c:v>5395</c:v>
                </c:pt>
                <c:pt idx="745">
                  <c:v>8963</c:v>
                </c:pt>
                <c:pt idx="746">
                  <c:v>8795</c:v>
                </c:pt>
                <c:pt idx="747">
                  <c:v>11700</c:v>
                </c:pt>
                <c:pt idx="748">
                  <c:v>10593</c:v>
                </c:pt>
                <c:pt idx="749">
                  <c:v>8405</c:v>
                </c:pt>
                <c:pt idx="750">
                  <c:v>8800</c:v>
                </c:pt>
                <c:pt idx="751">
                  <c:v>7750</c:v>
                </c:pt>
                <c:pt idx="752">
                  <c:v>9236</c:v>
                </c:pt>
                <c:pt idx="753">
                  <c:v>10240</c:v>
                </c:pt>
                <c:pt idx="754">
                  <c:v>7930</c:v>
                </c:pt>
                <c:pt idx="755">
                  <c:v>3230</c:v>
                </c:pt>
                <c:pt idx="756">
                  <c:v>10769</c:v>
                </c:pt>
                <c:pt idx="757">
                  <c:v>11616</c:v>
                </c:pt>
                <c:pt idx="758">
                  <c:v>2280</c:v>
                </c:pt>
                <c:pt idx="759">
                  <c:v>12257</c:v>
                </c:pt>
                <c:pt idx="760">
                  <c:v>9100</c:v>
                </c:pt>
                <c:pt idx="761">
                  <c:v>6911</c:v>
                </c:pt>
                <c:pt idx="762">
                  <c:v>8640</c:v>
                </c:pt>
                <c:pt idx="763">
                  <c:v>9430</c:v>
                </c:pt>
                <c:pt idx="764">
                  <c:v>9549</c:v>
                </c:pt>
                <c:pt idx="765">
                  <c:v>14587</c:v>
                </c:pt>
                <c:pt idx="766">
                  <c:v>10421</c:v>
                </c:pt>
                <c:pt idx="767">
                  <c:v>12508</c:v>
                </c:pt>
                <c:pt idx="768">
                  <c:v>9100</c:v>
                </c:pt>
                <c:pt idx="769">
                  <c:v>53504</c:v>
                </c:pt>
                <c:pt idx="770">
                  <c:v>7252</c:v>
                </c:pt>
                <c:pt idx="771">
                  <c:v>8877</c:v>
                </c:pt>
                <c:pt idx="772">
                  <c:v>7819</c:v>
                </c:pt>
                <c:pt idx="773">
                  <c:v>10150</c:v>
                </c:pt>
                <c:pt idx="774">
                  <c:v>14226</c:v>
                </c:pt>
                <c:pt idx="775">
                  <c:v>4500</c:v>
                </c:pt>
                <c:pt idx="776">
                  <c:v>11210</c:v>
                </c:pt>
                <c:pt idx="777">
                  <c:v>13350</c:v>
                </c:pt>
                <c:pt idx="778">
                  <c:v>8400</c:v>
                </c:pt>
                <c:pt idx="779">
                  <c:v>10530</c:v>
                </c:pt>
                <c:pt idx="780">
                  <c:v>7875</c:v>
                </c:pt>
                <c:pt idx="781">
                  <c:v>7153</c:v>
                </c:pt>
                <c:pt idx="782">
                  <c:v>16285</c:v>
                </c:pt>
                <c:pt idx="783">
                  <c:v>9101</c:v>
                </c:pt>
                <c:pt idx="784">
                  <c:v>6300</c:v>
                </c:pt>
                <c:pt idx="785">
                  <c:v>9790</c:v>
                </c:pt>
                <c:pt idx="786">
                  <c:v>10800</c:v>
                </c:pt>
                <c:pt idx="787">
                  <c:v>10142</c:v>
                </c:pt>
                <c:pt idx="788">
                  <c:v>6000</c:v>
                </c:pt>
                <c:pt idx="789">
                  <c:v>12205</c:v>
                </c:pt>
                <c:pt idx="790">
                  <c:v>3182</c:v>
                </c:pt>
                <c:pt idx="791">
                  <c:v>11333</c:v>
                </c:pt>
                <c:pt idx="792">
                  <c:v>9920</c:v>
                </c:pt>
                <c:pt idx="793">
                  <c:v>9158</c:v>
                </c:pt>
                <c:pt idx="794">
                  <c:v>10832</c:v>
                </c:pt>
                <c:pt idx="795">
                  <c:v>8400</c:v>
                </c:pt>
                <c:pt idx="796">
                  <c:v>8197</c:v>
                </c:pt>
                <c:pt idx="797">
                  <c:v>7677</c:v>
                </c:pt>
                <c:pt idx="798">
                  <c:v>13518</c:v>
                </c:pt>
                <c:pt idx="799">
                  <c:v>7200</c:v>
                </c:pt>
                <c:pt idx="800">
                  <c:v>12798</c:v>
                </c:pt>
                <c:pt idx="801">
                  <c:v>4800</c:v>
                </c:pt>
                <c:pt idx="802">
                  <c:v>8199</c:v>
                </c:pt>
                <c:pt idx="803">
                  <c:v>13891</c:v>
                </c:pt>
                <c:pt idx="804">
                  <c:v>9000</c:v>
                </c:pt>
                <c:pt idx="805">
                  <c:v>12274</c:v>
                </c:pt>
                <c:pt idx="806">
                  <c:v>9750</c:v>
                </c:pt>
                <c:pt idx="807">
                  <c:v>21384</c:v>
                </c:pt>
                <c:pt idx="808">
                  <c:v>13400</c:v>
                </c:pt>
                <c:pt idx="809">
                  <c:v>8100</c:v>
                </c:pt>
                <c:pt idx="810">
                  <c:v>10140</c:v>
                </c:pt>
                <c:pt idx="811">
                  <c:v>4438</c:v>
                </c:pt>
                <c:pt idx="812">
                  <c:v>8712</c:v>
                </c:pt>
                <c:pt idx="813">
                  <c:v>9750</c:v>
                </c:pt>
                <c:pt idx="814">
                  <c:v>8248</c:v>
                </c:pt>
                <c:pt idx="815">
                  <c:v>12137</c:v>
                </c:pt>
                <c:pt idx="816">
                  <c:v>11425</c:v>
                </c:pt>
                <c:pt idx="817">
                  <c:v>13265</c:v>
                </c:pt>
                <c:pt idx="818">
                  <c:v>8816</c:v>
                </c:pt>
                <c:pt idx="819">
                  <c:v>6371</c:v>
                </c:pt>
                <c:pt idx="820">
                  <c:v>7226</c:v>
                </c:pt>
                <c:pt idx="821">
                  <c:v>6000</c:v>
                </c:pt>
                <c:pt idx="822">
                  <c:v>12394</c:v>
                </c:pt>
                <c:pt idx="823">
                  <c:v>9900</c:v>
                </c:pt>
                <c:pt idx="824">
                  <c:v>11216</c:v>
                </c:pt>
                <c:pt idx="825">
                  <c:v>14803</c:v>
                </c:pt>
                <c:pt idx="826">
                  <c:v>6130</c:v>
                </c:pt>
                <c:pt idx="827">
                  <c:v>8529</c:v>
                </c:pt>
                <c:pt idx="828">
                  <c:v>28698</c:v>
                </c:pt>
                <c:pt idx="829">
                  <c:v>2544</c:v>
                </c:pt>
                <c:pt idx="830">
                  <c:v>11900</c:v>
                </c:pt>
                <c:pt idx="831">
                  <c:v>3180</c:v>
                </c:pt>
                <c:pt idx="832">
                  <c:v>9548</c:v>
                </c:pt>
                <c:pt idx="833">
                  <c:v>10004</c:v>
                </c:pt>
                <c:pt idx="834">
                  <c:v>7875</c:v>
                </c:pt>
                <c:pt idx="835">
                  <c:v>9600</c:v>
                </c:pt>
                <c:pt idx="836">
                  <c:v>8100</c:v>
                </c:pt>
                <c:pt idx="837">
                  <c:v>1680</c:v>
                </c:pt>
                <c:pt idx="838">
                  <c:v>9525</c:v>
                </c:pt>
                <c:pt idx="839">
                  <c:v>11767</c:v>
                </c:pt>
                <c:pt idx="840">
                  <c:v>12155</c:v>
                </c:pt>
                <c:pt idx="841">
                  <c:v>10440</c:v>
                </c:pt>
                <c:pt idx="842">
                  <c:v>9020</c:v>
                </c:pt>
                <c:pt idx="843">
                  <c:v>8000</c:v>
                </c:pt>
                <c:pt idx="844">
                  <c:v>12665</c:v>
                </c:pt>
                <c:pt idx="845">
                  <c:v>16647</c:v>
                </c:pt>
                <c:pt idx="846">
                  <c:v>9317</c:v>
                </c:pt>
                <c:pt idx="847">
                  <c:v>15523</c:v>
                </c:pt>
                <c:pt idx="848">
                  <c:v>45600</c:v>
                </c:pt>
                <c:pt idx="849">
                  <c:v>9600</c:v>
                </c:pt>
                <c:pt idx="850">
                  <c:v>4435</c:v>
                </c:pt>
                <c:pt idx="851">
                  <c:v>3196</c:v>
                </c:pt>
                <c:pt idx="852">
                  <c:v>7128</c:v>
                </c:pt>
                <c:pt idx="853">
                  <c:v>12095</c:v>
                </c:pt>
                <c:pt idx="854">
                  <c:v>17920</c:v>
                </c:pt>
                <c:pt idx="855">
                  <c:v>6897</c:v>
                </c:pt>
                <c:pt idx="856">
                  <c:v>10970</c:v>
                </c:pt>
                <c:pt idx="857">
                  <c:v>8125</c:v>
                </c:pt>
                <c:pt idx="858">
                  <c:v>10400</c:v>
                </c:pt>
                <c:pt idx="859">
                  <c:v>11029</c:v>
                </c:pt>
                <c:pt idx="860">
                  <c:v>7642</c:v>
                </c:pt>
                <c:pt idx="861">
                  <c:v>11625</c:v>
                </c:pt>
                <c:pt idx="862">
                  <c:v>9672</c:v>
                </c:pt>
                <c:pt idx="863">
                  <c:v>7931</c:v>
                </c:pt>
                <c:pt idx="864">
                  <c:v>8640</c:v>
                </c:pt>
                <c:pt idx="865">
                  <c:v>8750</c:v>
                </c:pt>
                <c:pt idx="866">
                  <c:v>10656</c:v>
                </c:pt>
                <c:pt idx="867">
                  <c:v>6970</c:v>
                </c:pt>
                <c:pt idx="868">
                  <c:v>14762</c:v>
                </c:pt>
                <c:pt idx="869">
                  <c:v>9938</c:v>
                </c:pt>
                <c:pt idx="870">
                  <c:v>6600</c:v>
                </c:pt>
                <c:pt idx="871">
                  <c:v>8750</c:v>
                </c:pt>
                <c:pt idx="872">
                  <c:v>8892</c:v>
                </c:pt>
                <c:pt idx="873">
                  <c:v>12144</c:v>
                </c:pt>
                <c:pt idx="874">
                  <c:v>5720</c:v>
                </c:pt>
                <c:pt idx="875">
                  <c:v>9000</c:v>
                </c:pt>
                <c:pt idx="876">
                  <c:v>25286</c:v>
                </c:pt>
                <c:pt idx="877">
                  <c:v>8834</c:v>
                </c:pt>
                <c:pt idx="878">
                  <c:v>11782</c:v>
                </c:pt>
                <c:pt idx="879">
                  <c:v>7000</c:v>
                </c:pt>
                <c:pt idx="880">
                  <c:v>7024</c:v>
                </c:pt>
                <c:pt idx="881">
                  <c:v>13758</c:v>
                </c:pt>
                <c:pt idx="882">
                  <c:v>9636</c:v>
                </c:pt>
                <c:pt idx="883">
                  <c:v>6204</c:v>
                </c:pt>
                <c:pt idx="884">
                  <c:v>7150</c:v>
                </c:pt>
                <c:pt idx="885">
                  <c:v>5119</c:v>
                </c:pt>
                <c:pt idx="886">
                  <c:v>8393</c:v>
                </c:pt>
                <c:pt idx="887">
                  <c:v>16466</c:v>
                </c:pt>
                <c:pt idx="888">
                  <c:v>15865</c:v>
                </c:pt>
                <c:pt idx="889">
                  <c:v>12160</c:v>
                </c:pt>
                <c:pt idx="890">
                  <c:v>8064</c:v>
                </c:pt>
                <c:pt idx="891">
                  <c:v>11184</c:v>
                </c:pt>
                <c:pt idx="892">
                  <c:v>8414</c:v>
                </c:pt>
                <c:pt idx="893">
                  <c:v>13284</c:v>
                </c:pt>
                <c:pt idx="894">
                  <c:v>7018</c:v>
                </c:pt>
                <c:pt idx="895">
                  <c:v>7056</c:v>
                </c:pt>
                <c:pt idx="896">
                  <c:v>8765</c:v>
                </c:pt>
                <c:pt idx="897">
                  <c:v>7018</c:v>
                </c:pt>
                <c:pt idx="898">
                  <c:v>12919</c:v>
                </c:pt>
                <c:pt idx="899">
                  <c:v>6993</c:v>
                </c:pt>
                <c:pt idx="900">
                  <c:v>7340</c:v>
                </c:pt>
                <c:pt idx="901">
                  <c:v>8712</c:v>
                </c:pt>
                <c:pt idx="902">
                  <c:v>7875</c:v>
                </c:pt>
                <c:pt idx="903">
                  <c:v>14859</c:v>
                </c:pt>
                <c:pt idx="904">
                  <c:v>6173</c:v>
                </c:pt>
                <c:pt idx="905">
                  <c:v>9920</c:v>
                </c:pt>
                <c:pt idx="906">
                  <c:v>13501</c:v>
                </c:pt>
                <c:pt idx="907">
                  <c:v>11500</c:v>
                </c:pt>
                <c:pt idx="908">
                  <c:v>8885</c:v>
                </c:pt>
                <c:pt idx="909">
                  <c:v>12589</c:v>
                </c:pt>
                <c:pt idx="910">
                  <c:v>11600</c:v>
                </c:pt>
                <c:pt idx="911">
                  <c:v>9286</c:v>
                </c:pt>
                <c:pt idx="912">
                  <c:v>6120</c:v>
                </c:pt>
                <c:pt idx="913">
                  <c:v>6270</c:v>
                </c:pt>
                <c:pt idx="914">
                  <c:v>3000</c:v>
                </c:pt>
                <c:pt idx="915">
                  <c:v>2001</c:v>
                </c:pt>
                <c:pt idx="916">
                  <c:v>9000</c:v>
                </c:pt>
                <c:pt idx="917">
                  <c:v>17140</c:v>
                </c:pt>
                <c:pt idx="918">
                  <c:v>13125</c:v>
                </c:pt>
                <c:pt idx="919">
                  <c:v>11029</c:v>
                </c:pt>
                <c:pt idx="920">
                  <c:v>8462</c:v>
                </c:pt>
                <c:pt idx="921">
                  <c:v>8777</c:v>
                </c:pt>
                <c:pt idx="922">
                  <c:v>10237</c:v>
                </c:pt>
                <c:pt idx="923">
                  <c:v>8012</c:v>
                </c:pt>
                <c:pt idx="924">
                  <c:v>10240</c:v>
                </c:pt>
                <c:pt idx="925">
                  <c:v>15611</c:v>
                </c:pt>
                <c:pt idx="926">
                  <c:v>11999</c:v>
                </c:pt>
                <c:pt idx="927">
                  <c:v>9900</c:v>
                </c:pt>
                <c:pt idx="928">
                  <c:v>11838</c:v>
                </c:pt>
                <c:pt idx="929">
                  <c:v>13006</c:v>
                </c:pt>
                <c:pt idx="930">
                  <c:v>8925</c:v>
                </c:pt>
                <c:pt idx="931">
                  <c:v>9100</c:v>
                </c:pt>
                <c:pt idx="932">
                  <c:v>11670</c:v>
                </c:pt>
                <c:pt idx="933">
                  <c:v>8487</c:v>
                </c:pt>
                <c:pt idx="934">
                  <c:v>27650</c:v>
                </c:pt>
                <c:pt idx="935">
                  <c:v>5825</c:v>
                </c:pt>
                <c:pt idx="936">
                  <c:v>10083</c:v>
                </c:pt>
                <c:pt idx="937">
                  <c:v>9675</c:v>
                </c:pt>
                <c:pt idx="938">
                  <c:v>8760</c:v>
                </c:pt>
                <c:pt idx="939">
                  <c:v>24090</c:v>
                </c:pt>
                <c:pt idx="940">
                  <c:v>12640</c:v>
                </c:pt>
                <c:pt idx="941">
                  <c:v>8755</c:v>
                </c:pt>
                <c:pt idx="942">
                  <c:v>7711</c:v>
                </c:pt>
                <c:pt idx="943">
                  <c:v>25000</c:v>
                </c:pt>
                <c:pt idx="944">
                  <c:v>14375</c:v>
                </c:pt>
                <c:pt idx="945">
                  <c:v>8820</c:v>
                </c:pt>
                <c:pt idx="946">
                  <c:v>8163</c:v>
                </c:pt>
                <c:pt idx="947">
                  <c:v>14536</c:v>
                </c:pt>
                <c:pt idx="948">
                  <c:v>14006</c:v>
                </c:pt>
                <c:pt idx="949">
                  <c:v>9360</c:v>
                </c:pt>
                <c:pt idx="950">
                  <c:v>7200</c:v>
                </c:pt>
                <c:pt idx="951">
                  <c:v>7800</c:v>
                </c:pt>
                <c:pt idx="952">
                  <c:v>7200</c:v>
                </c:pt>
                <c:pt idx="953">
                  <c:v>11075</c:v>
                </c:pt>
                <c:pt idx="954">
                  <c:v>9400</c:v>
                </c:pt>
                <c:pt idx="955">
                  <c:v>7136</c:v>
                </c:pt>
                <c:pt idx="956">
                  <c:v>1300</c:v>
                </c:pt>
                <c:pt idx="957">
                  <c:v>7420</c:v>
                </c:pt>
                <c:pt idx="958">
                  <c:v>8450</c:v>
                </c:pt>
                <c:pt idx="959">
                  <c:v>2572</c:v>
                </c:pt>
                <c:pt idx="960">
                  <c:v>7207</c:v>
                </c:pt>
                <c:pt idx="961">
                  <c:v>12227</c:v>
                </c:pt>
                <c:pt idx="962">
                  <c:v>2308</c:v>
                </c:pt>
                <c:pt idx="963">
                  <c:v>11923</c:v>
                </c:pt>
                <c:pt idx="964">
                  <c:v>11316</c:v>
                </c:pt>
                <c:pt idx="965">
                  <c:v>10237</c:v>
                </c:pt>
                <c:pt idx="966">
                  <c:v>9600</c:v>
                </c:pt>
                <c:pt idx="967">
                  <c:v>7390</c:v>
                </c:pt>
                <c:pt idx="968">
                  <c:v>5925</c:v>
                </c:pt>
                <c:pt idx="969">
                  <c:v>10382</c:v>
                </c:pt>
                <c:pt idx="970">
                  <c:v>10800</c:v>
                </c:pt>
                <c:pt idx="971">
                  <c:v>2268</c:v>
                </c:pt>
                <c:pt idx="972">
                  <c:v>7892</c:v>
                </c:pt>
                <c:pt idx="973">
                  <c:v>11639</c:v>
                </c:pt>
                <c:pt idx="974">
                  <c:v>11414</c:v>
                </c:pt>
                <c:pt idx="975">
                  <c:v>2651</c:v>
                </c:pt>
                <c:pt idx="976">
                  <c:v>5900</c:v>
                </c:pt>
                <c:pt idx="977">
                  <c:v>4274</c:v>
                </c:pt>
                <c:pt idx="978">
                  <c:v>9450</c:v>
                </c:pt>
                <c:pt idx="979">
                  <c:v>8816</c:v>
                </c:pt>
                <c:pt idx="980">
                  <c:v>12122</c:v>
                </c:pt>
                <c:pt idx="981">
                  <c:v>12203</c:v>
                </c:pt>
                <c:pt idx="982">
                  <c:v>3182</c:v>
                </c:pt>
                <c:pt idx="983">
                  <c:v>11250</c:v>
                </c:pt>
                <c:pt idx="984">
                  <c:v>10125</c:v>
                </c:pt>
                <c:pt idx="985">
                  <c:v>10880</c:v>
                </c:pt>
                <c:pt idx="986">
                  <c:v>5310</c:v>
                </c:pt>
                <c:pt idx="987">
                  <c:v>10159</c:v>
                </c:pt>
                <c:pt idx="988">
                  <c:v>12046</c:v>
                </c:pt>
                <c:pt idx="989">
                  <c:v>8125</c:v>
                </c:pt>
                <c:pt idx="990">
                  <c:v>9452</c:v>
                </c:pt>
                <c:pt idx="991">
                  <c:v>17671</c:v>
                </c:pt>
                <c:pt idx="992">
                  <c:v>9760</c:v>
                </c:pt>
                <c:pt idx="993">
                  <c:v>8846</c:v>
                </c:pt>
                <c:pt idx="994">
                  <c:v>12456</c:v>
                </c:pt>
                <c:pt idx="995">
                  <c:v>4712</c:v>
                </c:pt>
                <c:pt idx="996">
                  <c:v>10659</c:v>
                </c:pt>
                <c:pt idx="997">
                  <c:v>11717</c:v>
                </c:pt>
                <c:pt idx="998">
                  <c:v>9786</c:v>
                </c:pt>
                <c:pt idx="999">
                  <c:v>6762</c:v>
                </c:pt>
                <c:pt idx="1000">
                  <c:v>10206</c:v>
                </c:pt>
                <c:pt idx="1001">
                  <c:v>5400</c:v>
                </c:pt>
                <c:pt idx="1002">
                  <c:v>11957</c:v>
                </c:pt>
                <c:pt idx="1003">
                  <c:v>11500</c:v>
                </c:pt>
                <c:pt idx="1004">
                  <c:v>3182</c:v>
                </c:pt>
                <c:pt idx="1005">
                  <c:v>8385</c:v>
                </c:pt>
                <c:pt idx="1006">
                  <c:v>12155</c:v>
                </c:pt>
                <c:pt idx="1007">
                  <c:v>2217</c:v>
                </c:pt>
                <c:pt idx="1008">
                  <c:v>12118</c:v>
                </c:pt>
                <c:pt idx="1009">
                  <c:v>6000</c:v>
                </c:pt>
                <c:pt idx="1010">
                  <c:v>21286</c:v>
                </c:pt>
                <c:pt idx="1011">
                  <c:v>9825</c:v>
                </c:pt>
                <c:pt idx="1012">
                  <c:v>10592</c:v>
                </c:pt>
                <c:pt idx="1013">
                  <c:v>7200</c:v>
                </c:pt>
                <c:pt idx="1014">
                  <c:v>11664</c:v>
                </c:pt>
                <c:pt idx="1015">
                  <c:v>8400</c:v>
                </c:pt>
                <c:pt idx="1016">
                  <c:v>11883</c:v>
                </c:pt>
                <c:pt idx="1017">
                  <c:v>5814</c:v>
                </c:pt>
                <c:pt idx="1018">
                  <c:v>10784</c:v>
                </c:pt>
                <c:pt idx="1019">
                  <c:v>3013</c:v>
                </c:pt>
                <c:pt idx="1020">
                  <c:v>7024</c:v>
                </c:pt>
                <c:pt idx="1021">
                  <c:v>7406</c:v>
                </c:pt>
                <c:pt idx="1022">
                  <c:v>9439</c:v>
                </c:pt>
                <c:pt idx="1023">
                  <c:v>3182</c:v>
                </c:pt>
                <c:pt idx="1024">
                  <c:v>15498</c:v>
                </c:pt>
                <c:pt idx="1025">
                  <c:v>7700</c:v>
                </c:pt>
                <c:pt idx="1026">
                  <c:v>9300</c:v>
                </c:pt>
                <c:pt idx="1027">
                  <c:v>9520</c:v>
                </c:pt>
                <c:pt idx="1028">
                  <c:v>9492</c:v>
                </c:pt>
                <c:pt idx="1029">
                  <c:v>1680</c:v>
                </c:pt>
                <c:pt idx="1030">
                  <c:v>7082</c:v>
                </c:pt>
                <c:pt idx="1031">
                  <c:v>15863</c:v>
                </c:pt>
                <c:pt idx="1032">
                  <c:v>14541</c:v>
                </c:pt>
                <c:pt idx="1033">
                  <c:v>8125</c:v>
                </c:pt>
                <c:pt idx="1034">
                  <c:v>6305</c:v>
                </c:pt>
                <c:pt idx="1035">
                  <c:v>11500</c:v>
                </c:pt>
                <c:pt idx="1036">
                  <c:v>12898</c:v>
                </c:pt>
                <c:pt idx="1037">
                  <c:v>9240</c:v>
                </c:pt>
                <c:pt idx="1038">
                  <c:v>1533</c:v>
                </c:pt>
                <c:pt idx="1039">
                  <c:v>1477</c:v>
                </c:pt>
                <c:pt idx="1040">
                  <c:v>13125</c:v>
                </c:pt>
                <c:pt idx="1041">
                  <c:v>9130</c:v>
                </c:pt>
                <c:pt idx="1042">
                  <c:v>5381</c:v>
                </c:pt>
                <c:pt idx="1043">
                  <c:v>11839</c:v>
                </c:pt>
                <c:pt idx="1044">
                  <c:v>9600</c:v>
                </c:pt>
                <c:pt idx="1045">
                  <c:v>13680</c:v>
                </c:pt>
                <c:pt idx="1046">
                  <c:v>16056</c:v>
                </c:pt>
                <c:pt idx="1047">
                  <c:v>9245</c:v>
                </c:pt>
                <c:pt idx="1048">
                  <c:v>21750</c:v>
                </c:pt>
                <c:pt idx="1049">
                  <c:v>11100</c:v>
                </c:pt>
                <c:pt idx="1050">
                  <c:v>8993</c:v>
                </c:pt>
                <c:pt idx="1051">
                  <c:v>11175</c:v>
                </c:pt>
                <c:pt idx="1052">
                  <c:v>9500</c:v>
                </c:pt>
                <c:pt idx="1053">
                  <c:v>8562</c:v>
                </c:pt>
                <c:pt idx="1054">
                  <c:v>11367</c:v>
                </c:pt>
                <c:pt idx="1055">
                  <c:v>11361</c:v>
                </c:pt>
                <c:pt idx="1056">
                  <c:v>7052</c:v>
                </c:pt>
                <c:pt idx="1057">
                  <c:v>29959</c:v>
                </c:pt>
                <c:pt idx="1058">
                  <c:v>11308</c:v>
                </c:pt>
                <c:pt idx="1059">
                  <c:v>11275</c:v>
                </c:pt>
                <c:pt idx="1060">
                  <c:v>4920</c:v>
                </c:pt>
                <c:pt idx="1061">
                  <c:v>18000</c:v>
                </c:pt>
                <c:pt idx="1062">
                  <c:v>13600</c:v>
                </c:pt>
                <c:pt idx="1063">
                  <c:v>6000</c:v>
                </c:pt>
                <c:pt idx="1064">
                  <c:v>11000</c:v>
                </c:pt>
                <c:pt idx="1065">
                  <c:v>14000</c:v>
                </c:pt>
                <c:pt idx="1066">
                  <c:v>7837</c:v>
                </c:pt>
                <c:pt idx="1067">
                  <c:v>9760</c:v>
                </c:pt>
                <c:pt idx="1068">
                  <c:v>3964</c:v>
                </c:pt>
                <c:pt idx="1069">
                  <c:v>9600</c:v>
                </c:pt>
                <c:pt idx="1070">
                  <c:v>10152</c:v>
                </c:pt>
                <c:pt idx="1071">
                  <c:v>11700</c:v>
                </c:pt>
                <c:pt idx="1072">
                  <c:v>7585</c:v>
                </c:pt>
                <c:pt idx="1073">
                  <c:v>7950</c:v>
                </c:pt>
                <c:pt idx="1074">
                  <c:v>8556</c:v>
                </c:pt>
                <c:pt idx="1075">
                  <c:v>13125</c:v>
                </c:pt>
                <c:pt idx="1076">
                  <c:v>10800</c:v>
                </c:pt>
                <c:pt idx="1077">
                  <c:v>15870</c:v>
                </c:pt>
                <c:pt idx="1078">
                  <c:v>4435</c:v>
                </c:pt>
                <c:pt idx="1079">
                  <c:v>8775</c:v>
                </c:pt>
                <c:pt idx="1080">
                  <c:v>11040</c:v>
                </c:pt>
                <c:pt idx="1081">
                  <c:v>7500</c:v>
                </c:pt>
                <c:pt idx="1082">
                  <c:v>8749</c:v>
                </c:pt>
                <c:pt idx="1083">
                  <c:v>8800</c:v>
                </c:pt>
                <c:pt idx="1084">
                  <c:v>13031</c:v>
                </c:pt>
                <c:pt idx="1085">
                  <c:v>9069</c:v>
                </c:pt>
                <c:pt idx="1086">
                  <c:v>1974</c:v>
                </c:pt>
                <c:pt idx="1087">
                  <c:v>10574</c:v>
                </c:pt>
                <c:pt idx="1088">
                  <c:v>2522</c:v>
                </c:pt>
                <c:pt idx="1089">
                  <c:v>3316</c:v>
                </c:pt>
                <c:pt idx="1090">
                  <c:v>8544</c:v>
                </c:pt>
                <c:pt idx="1091">
                  <c:v>2160</c:v>
                </c:pt>
                <c:pt idx="1092">
                  <c:v>8400</c:v>
                </c:pt>
                <c:pt idx="1093">
                  <c:v>9230</c:v>
                </c:pt>
                <c:pt idx="1094">
                  <c:v>5868</c:v>
                </c:pt>
                <c:pt idx="1095">
                  <c:v>9317</c:v>
                </c:pt>
                <c:pt idx="1096">
                  <c:v>6882</c:v>
                </c:pt>
                <c:pt idx="1097">
                  <c:v>3696</c:v>
                </c:pt>
                <c:pt idx="1098">
                  <c:v>6000</c:v>
                </c:pt>
                <c:pt idx="1099">
                  <c:v>11880</c:v>
                </c:pt>
                <c:pt idx="1100">
                  <c:v>8400</c:v>
                </c:pt>
                <c:pt idx="1101">
                  <c:v>9758</c:v>
                </c:pt>
                <c:pt idx="1102">
                  <c:v>7000</c:v>
                </c:pt>
                <c:pt idx="1103">
                  <c:v>8910</c:v>
                </c:pt>
                <c:pt idx="1104">
                  <c:v>2016</c:v>
                </c:pt>
                <c:pt idx="1105">
                  <c:v>12256</c:v>
                </c:pt>
                <c:pt idx="1106">
                  <c:v>10357</c:v>
                </c:pt>
                <c:pt idx="1107">
                  <c:v>23257</c:v>
                </c:pt>
                <c:pt idx="1108">
                  <c:v>8063</c:v>
                </c:pt>
                <c:pt idx="1109">
                  <c:v>11362</c:v>
                </c:pt>
                <c:pt idx="1110">
                  <c:v>8000</c:v>
                </c:pt>
                <c:pt idx="1111">
                  <c:v>10480</c:v>
                </c:pt>
                <c:pt idx="1112">
                  <c:v>7100</c:v>
                </c:pt>
                <c:pt idx="1113">
                  <c:v>8923</c:v>
                </c:pt>
                <c:pt idx="1114">
                  <c:v>5400</c:v>
                </c:pt>
                <c:pt idx="1115">
                  <c:v>12085</c:v>
                </c:pt>
                <c:pt idx="1116">
                  <c:v>7750</c:v>
                </c:pt>
                <c:pt idx="1117">
                  <c:v>9764</c:v>
                </c:pt>
                <c:pt idx="1118">
                  <c:v>13825</c:v>
                </c:pt>
                <c:pt idx="1119">
                  <c:v>7560</c:v>
                </c:pt>
                <c:pt idx="1120">
                  <c:v>8263</c:v>
                </c:pt>
                <c:pt idx="1121">
                  <c:v>10084</c:v>
                </c:pt>
                <c:pt idx="1122">
                  <c:v>8926</c:v>
                </c:pt>
                <c:pt idx="1123">
                  <c:v>9405</c:v>
                </c:pt>
                <c:pt idx="1124">
                  <c:v>9125</c:v>
                </c:pt>
                <c:pt idx="1125">
                  <c:v>10434</c:v>
                </c:pt>
                <c:pt idx="1126">
                  <c:v>3684</c:v>
                </c:pt>
                <c:pt idx="1127">
                  <c:v>14572</c:v>
                </c:pt>
                <c:pt idx="1128">
                  <c:v>11796</c:v>
                </c:pt>
                <c:pt idx="1129">
                  <c:v>7200</c:v>
                </c:pt>
                <c:pt idx="1130">
                  <c:v>7804</c:v>
                </c:pt>
                <c:pt idx="1131">
                  <c:v>10712</c:v>
                </c:pt>
                <c:pt idx="1132">
                  <c:v>9900</c:v>
                </c:pt>
                <c:pt idx="1133">
                  <c:v>9828</c:v>
                </c:pt>
                <c:pt idx="1134">
                  <c:v>8773</c:v>
                </c:pt>
                <c:pt idx="1135">
                  <c:v>6180</c:v>
                </c:pt>
                <c:pt idx="1136">
                  <c:v>9600</c:v>
                </c:pt>
                <c:pt idx="1137">
                  <c:v>6342</c:v>
                </c:pt>
                <c:pt idx="1138">
                  <c:v>9819</c:v>
                </c:pt>
                <c:pt idx="1139">
                  <c:v>8731</c:v>
                </c:pt>
                <c:pt idx="1140">
                  <c:v>7350</c:v>
                </c:pt>
                <c:pt idx="1141">
                  <c:v>10304</c:v>
                </c:pt>
                <c:pt idx="1142">
                  <c:v>9965</c:v>
                </c:pt>
                <c:pt idx="1143">
                  <c:v>9000</c:v>
                </c:pt>
                <c:pt idx="1144">
                  <c:v>12180</c:v>
                </c:pt>
                <c:pt idx="1145">
                  <c:v>6240</c:v>
                </c:pt>
                <c:pt idx="1146">
                  <c:v>11200</c:v>
                </c:pt>
                <c:pt idx="1147">
                  <c:v>12000</c:v>
                </c:pt>
                <c:pt idx="1148">
                  <c:v>5700</c:v>
                </c:pt>
                <c:pt idx="1149">
                  <c:v>9000</c:v>
                </c:pt>
                <c:pt idx="1150">
                  <c:v>8280</c:v>
                </c:pt>
                <c:pt idx="1151">
                  <c:v>17755</c:v>
                </c:pt>
                <c:pt idx="1152">
                  <c:v>14115</c:v>
                </c:pt>
                <c:pt idx="1153">
                  <c:v>5890</c:v>
                </c:pt>
                <c:pt idx="1154">
                  <c:v>13700</c:v>
                </c:pt>
                <c:pt idx="1155">
                  <c:v>10768</c:v>
                </c:pt>
                <c:pt idx="1156">
                  <c:v>9350</c:v>
                </c:pt>
                <c:pt idx="1157">
                  <c:v>5001</c:v>
                </c:pt>
                <c:pt idx="1158">
                  <c:v>11932</c:v>
                </c:pt>
                <c:pt idx="1159">
                  <c:v>9120</c:v>
                </c:pt>
                <c:pt idx="1160">
                  <c:v>2280</c:v>
                </c:pt>
                <c:pt idx="1161">
                  <c:v>14778</c:v>
                </c:pt>
                <c:pt idx="1162">
                  <c:v>8724</c:v>
                </c:pt>
                <c:pt idx="1163">
                  <c:v>12900</c:v>
                </c:pt>
                <c:pt idx="1164">
                  <c:v>16157</c:v>
                </c:pt>
                <c:pt idx="1165">
                  <c:v>9541</c:v>
                </c:pt>
                <c:pt idx="1166">
                  <c:v>10475</c:v>
                </c:pt>
                <c:pt idx="1167">
                  <c:v>10852</c:v>
                </c:pt>
                <c:pt idx="1168">
                  <c:v>13728</c:v>
                </c:pt>
                <c:pt idx="1169">
                  <c:v>35760</c:v>
                </c:pt>
                <c:pt idx="1170">
                  <c:v>9880</c:v>
                </c:pt>
                <c:pt idx="1171">
                  <c:v>9120</c:v>
                </c:pt>
                <c:pt idx="1172">
                  <c:v>4017</c:v>
                </c:pt>
                <c:pt idx="1173">
                  <c:v>18030</c:v>
                </c:pt>
                <c:pt idx="1174">
                  <c:v>16560</c:v>
                </c:pt>
                <c:pt idx="1175">
                  <c:v>10678</c:v>
                </c:pt>
                <c:pt idx="1176">
                  <c:v>6951</c:v>
                </c:pt>
                <c:pt idx="1177">
                  <c:v>3950</c:v>
                </c:pt>
                <c:pt idx="1178">
                  <c:v>7681</c:v>
                </c:pt>
                <c:pt idx="1179">
                  <c:v>8335</c:v>
                </c:pt>
                <c:pt idx="1180">
                  <c:v>11170</c:v>
                </c:pt>
                <c:pt idx="1181">
                  <c:v>5587</c:v>
                </c:pt>
                <c:pt idx="1182">
                  <c:v>15623</c:v>
                </c:pt>
                <c:pt idx="1183">
                  <c:v>10800</c:v>
                </c:pt>
                <c:pt idx="1184">
                  <c:v>35133</c:v>
                </c:pt>
                <c:pt idx="1185">
                  <c:v>9738</c:v>
                </c:pt>
                <c:pt idx="1186">
                  <c:v>10615</c:v>
                </c:pt>
                <c:pt idx="1187">
                  <c:v>12461</c:v>
                </c:pt>
                <c:pt idx="1188">
                  <c:v>8935</c:v>
                </c:pt>
                <c:pt idx="1189">
                  <c:v>7500</c:v>
                </c:pt>
                <c:pt idx="1190">
                  <c:v>32463</c:v>
                </c:pt>
                <c:pt idx="1191">
                  <c:v>2645</c:v>
                </c:pt>
                <c:pt idx="1192">
                  <c:v>9600</c:v>
                </c:pt>
                <c:pt idx="1193">
                  <c:v>4500</c:v>
                </c:pt>
                <c:pt idx="1194">
                  <c:v>9364</c:v>
                </c:pt>
                <c:pt idx="1195">
                  <c:v>8029</c:v>
                </c:pt>
                <c:pt idx="1196">
                  <c:v>14054</c:v>
                </c:pt>
                <c:pt idx="1197">
                  <c:v>8850</c:v>
                </c:pt>
                <c:pt idx="1198">
                  <c:v>9100</c:v>
                </c:pt>
                <c:pt idx="1199">
                  <c:v>11235</c:v>
                </c:pt>
                <c:pt idx="1200">
                  <c:v>9353</c:v>
                </c:pt>
                <c:pt idx="1201">
                  <c:v>10400</c:v>
                </c:pt>
                <c:pt idx="1202">
                  <c:v>6000</c:v>
                </c:pt>
                <c:pt idx="1203">
                  <c:v>9750</c:v>
                </c:pt>
                <c:pt idx="1204">
                  <c:v>10140</c:v>
                </c:pt>
                <c:pt idx="1205">
                  <c:v>14684</c:v>
                </c:pt>
                <c:pt idx="1206">
                  <c:v>8900</c:v>
                </c:pt>
                <c:pt idx="1207">
                  <c:v>9135</c:v>
                </c:pt>
                <c:pt idx="1208">
                  <c:v>7763</c:v>
                </c:pt>
                <c:pt idx="1209">
                  <c:v>10182</c:v>
                </c:pt>
                <c:pt idx="1210">
                  <c:v>11218</c:v>
                </c:pt>
                <c:pt idx="1211">
                  <c:v>12134</c:v>
                </c:pt>
                <c:pt idx="1212">
                  <c:v>9340</c:v>
                </c:pt>
                <c:pt idx="1213">
                  <c:v>10246</c:v>
                </c:pt>
                <c:pt idx="1214">
                  <c:v>10205</c:v>
                </c:pt>
                <c:pt idx="1215">
                  <c:v>7094</c:v>
                </c:pt>
                <c:pt idx="1216">
                  <c:v>8930</c:v>
                </c:pt>
                <c:pt idx="1217">
                  <c:v>8640</c:v>
                </c:pt>
                <c:pt idx="1218">
                  <c:v>6240</c:v>
                </c:pt>
                <c:pt idx="1219">
                  <c:v>1680</c:v>
                </c:pt>
                <c:pt idx="1220">
                  <c:v>7800</c:v>
                </c:pt>
                <c:pt idx="1221">
                  <c:v>8250</c:v>
                </c:pt>
                <c:pt idx="1222">
                  <c:v>10496</c:v>
                </c:pt>
                <c:pt idx="1223">
                  <c:v>10680</c:v>
                </c:pt>
                <c:pt idx="1224">
                  <c:v>15384</c:v>
                </c:pt>
                <c:pt idx="1225">
                  <c:v>10482</c:v>
                </c:pt>
                <c:pt idx="1226">
                  <c:v>14598</c:v>
                </c:pt>
                <c:pt idx="1227">
                  <c:v>8872</c:v>
                </c:pt>
                <c:pt idx="1228">
                  <c:v>8769</c:v>
                </c:pt>
                <c:pt idx="1229">
                  <c:v>7910</c:v>
                </c:pt>
                <c:pt idx="1230">
                  <c:v>18890</c:v>
                </c:pt>
                <c:pt idx="1231">
                  <c:v>7728</c:v>
                </c:pt>
                <c:pt idx="1232">
                  <c:v>9842</c:v>
                </c:pt>
                <c:pt idx="1233">
                  <c:v>12160</c:v>
                </c:pt>
                <c:pt idx="1234">
                  <c:v>8525</c:v>
                </c:pt>
                <c:pt idx="1235">
                  <c:v>13132</c:v>
                </c:pt>
                <c:pt idx="1236">
                  <c:v>2628</c:v>
                </c:pt>
                <c:pt idx="1237">
                  <c:v>12393</c:v>
                </c:pt>
                <c:pt idx="1238">
                  <c:v>13072</c:v>
                </c:pt>
                <c:pt idx="1239">
                  <c:v>9037</c:v>
                </c:pt>
                <c:pt idx="1240">
                  <c:v>8158</c:v>
                </c:pt>
                <c:pt idx="1241">
                  <c:v>9849</c:v>
                </c:pt>
                <c:pt idx="1242">
                  <c:v>10625</c:v>
                </c:pt>
                <c:pt idx="1243">
                  <c:v>13891</c:v>
                </c:pt>
                <c:pt idx="1244">
                  <c:v>11435</c:v>
                </c:pt>
                <c:pt idx="1245">
                  <c:v>12090</c:v>
                </c:pt>
                <c:pt idx="1246">
                  <c:v>8125</c:v>
                </c:pt>
                <c:pt idx="1247">
                  <c:v>12328</c:v>
                </c:pt>
                <c:pt idx="1248">
                  <c:v>9600</c:v>
                </c:pt>
                <c:pt idx="1249">
                  <c:v>7200</c:v>
                </c:pt>
                <c:pt idx="1250">
                  <c:v>11160</c:v>
                </c:pt>
                <c:pt idx="1251">
                  <c:v>3136</c:v>
                </c:pt>
                <c:pt idx="1252">
                  <c:v>9858</c:v>
                </c:pt>
                <c:pt idx="1253">
                  <c:v>17542</c:v>
                </c:pt>
                <c:pt idx="1254">
                  <c:v>6931</c:v>
                </c:pt>
                <c:pt idx="1255">
                  <c:v>6240</c:v>
                </c:pt>
                <c:pt idx="1256">
                  <c:v>14303</c:v>
                </c:pt>
                <c:pt idx="1257">
                  <c:v>4060</c:v>
                </c:pt>
                <c:pt idx="1258">
                  <c:v>9587</c:v>
                </c:pt>
                <c:pt idx="1259">
                  <c:v>9750</c:v>
                </c:pt>
                <c:pt idx="1260">
                  <c:v>24682</c:v>
                </c:pt>
                <c:pt idx="1261">
                  <c:v>9600</c:v>
                </c:pt>
                <c:pt idx="1262">
                  <c:v>11250</c:v>
                </c:pt>
                <c:pt idx="1263">
                  <c:v>13515</c:v>
                </c:pt>
                <c:pt idx="1264">
                  <c:v>4060</c:v>
                </c:pt>
                <c:pt idx="1265">
                  <c:v>3735</c:v>
                </c:pt>
                <c:pt idx="1266">
                  <c:v>10120</c:v>
                </c:pt>
                <c:pt idx="1267">
                  <c:v>13214</c:v>
                </c:pt>
                <c:pt idx="1268">
                  <c:v>14100</c:v>
                </c:pt>
                <c:pt idx="1269">
                  <c:v>11344</c:v>
                </c:pt>
                <c:pt idx="1270">
                  <c:v>23595</c:v>
                </c:pt>
                <c:pt idx="1271">
                  <c:v>9156</c:v>
                </c:pt>
                <c:pt idx="1272">
                  <c:v>13526</c:v>
                </c:pt>
                <c:pt idx="1273">
                  <c:v>11512</c:v>
                </c:pt>
                <c:pt idx="1274">
                  <c:v>5362</c:v>
                </c:pt>
                <c:pt idx="1275">
                  <c:v>11345</c:v>
                </c:pt>
                <c:pt idx="1276">
                  <c:v>12936</c:v>
                </c:pt>
                <c:pt idx="1277">
                  <c:v>17871</c:v>
                </c:pt>
                <c:pt idx="1278">
                  <c:v>9473</c:v>
                </c:pt>
                <c:pt idx="1279">
                  <c:v>7500</c:v>
                </c:pt>
                <c:pt idx="1280">
                  <c:v>9808</c:v>
                </c:pt>
                <c:pt idx="1281">
                  <c:v>8049</c:v>
                </c:pt>
                <c:pt idx="1282">
                  <c:v>8800</c:v>
                </c:pt>
                <c:pt idx="1283">
                  <c:v>9400</c:v>
                </c:pt>
                <c:pt idx="1284">
                  <c:v>9638</c:v>
                </c:pt>
                <c:pt idx="1285">
                  <c:v>6000</c:v>
                </c:pt>
                <c:pt idx="1286">
                  <c:v>9790</c:v>
                </c:pt>
                <c:pt idx="1287">
                  <c:v>36500</c:v>
                </c:pt>
                <c:pt idx="1288">
                  <c:v>5664</c:v>
                </c:pt>
                <c:pt idx="1289">
                  <c:v>11065</c:v>
                </c:pt>
                <c:pt idx="1290">
                  <c:v>14112</c:v>
                </c:pt>
                <c:pt idx="1291">
                  <c:v>1680</c:v>
                </c:pt>
                <c:pt idx="1292">
                  <c:v>6600</c:v>
                </c:pt>
                <c:pt idx="1293">
                  <c:v>10140</c:v>
                </c:pt>
                <c:pt idx="1294">
                  <c:v>8172</c:v>
                </c:pt>
                <c:pt idx="1295">
                  <c:v>8400</c:v>
                </c:pt>
                <c:pt idx="1296">
                  <c:v>8700</c:v>
                </c:pt>
                <c:pt idx="1297">
                  <c:v>3675</c:v>
                </c:pt>
                <c:pt idx="1298">
                  <c:v>63887</c:v>
                </c:pt>
                <c:pt idx="1299">
                  <c:v>7500</c:v>
                </c:pt>
                <c:pt idx="1300">
                  <c:v>10762</c:v>
                </c:pt>
                <c:pt idx="1301">
                  <c:v>7500</c:v>
                </c:pt>
                <c:pt idx="1302">
                  <c:v>10120</c:v>
                </c:pt>
                <c:pt idx="1303">
                  <c:v>8688</c:v>
                </c:pt>
                <c:pt idx="1304">
                  <c:v>3363</c:v>
                </c:pt>
                <c:pt idx="1305">
                  <c:v>13173</c:v>
                </c:pt>
                <c:pt idx="1306">
                  <c:v>6955</c:v>
                </c:pt>
                <c:pt idx="1307">
                  <c:v>8072</c:v>
                </c:pt>
                <c:pt idx="1308">
                  <c:v>12000</c:v>
                </c:pt>
                <c:pt idx="1309">
                  <c:v>7153</c:v>
                </c:pt>
                <c:pt idx="1310">
                  <c:v>17500</c:v>
                </c:pt>
                <c:pt idx="1311">
                  <c:v>8814</c:v>
                </c:pt>
                <c:pt idx="1312">
                  <c:v>9572</c:v>
                </c:pt>
                <c:pt idx="1313">
                  <c:v>14774</c:v>
                </c:pt>
                <c:pt idx="1314">
                  <c:v>8190</c:v>
                </c:pt>
                <c:pt idx="1315">
                  <c:v>11075</c:v>
                </c:pt>
                <c:pt idx="1316">
                  <c:v>10226</c:v>
                </c:pt>
                <c:pt idx="1317">
                  <c:v>4230</c:v>
                </c:pt>
                <c:pt idx="1318">
                  <c:v>14781</c:v>
                </c:pt>
                <c:pt idx="1319">
                  <c:v>10215</c:v>
                </c:pt>
                <c:pt idx="1320">
                  <c:v>8400</c:v>
                </c:pt>
                <c:pt idx="1321">
                  <c:v>6627</c:v>
                </c:pt>
                <c:pt idx="1322">
                  <c:v>10186</c:v>
                </c:pt>
                <c:pt idx="1323">
                  <c:v>5330</c:v>
                </c:pt>
                <c:pt idx="1324">
                  <c:v>9986</c:v>
                </c:pt>
                <c:pt idx="1325">
                  <c:v>3636</c:v>
                </c:pt>
                <c:pt idx="1326">
                  <c:v>4270</c:v>
                </c:pt>
                <c:pt idx="1327">
                  <c:v>6600</c:v>
                </c:pt>
                <c:pt idx="1328">
                  <c:v>10440</c:v>
                </c:pt>
                <c:pt idx="1329">
                  <c:v>9084</c:v>
                </c:pt>
                <c:pt idx="1330">
                  <c:v>10000</c:v>
                </c:pt>
                <c:pt idx="1331">
                  <c:v>10780</c:v>
                </c:pt>
                <c:pt idx="1332">
                  <c:v>8877</c:v>
                </c:pt>
                <c:pt idx="1333">
                  <c:v>7200</c:v>
                </c:pt>
                <c:pt idx="1334">
                  <c:v>2368</c:v>
                </c:pt>
                <c:pt idx="1335">
                  <c:v>9650</c:v>
                </c:pt>
                <c:pt idx="1336">
                  <c:v>9246</c:v>
                </c:pt>
                <c:pt idx="1337">
                  <c:v>4118</c:v>
                </c:pt>
                <c:pt idx="1338">
                  <c:v>13450</c:v>
                </c:pt>
                <c:pt idx="1339">
                  <c:v>9560</c:v>
                </c:pt>
                <c:pt idx="1340">
                  <c:v>8294</c:v>
                </c:pt>
                <c:pt idx="1341">
                  <c:v>13695</c:v>
                </c:pt>
                <c:pt idx="1342">
                  <c:v>9375</c:v>
                </c:pt>
                <c:pt idx="1343">
                  <c:v>7558</c:v>
                </c:pt>
                <c:pt idx="1344">
                  <c:v>11103</c:v>
                </c:pt>
                <c:pt idx="1345">
                  <c:v>6000</c:v>
                </c:pt>
                <c:pt idx="1346">
                  <c:v>20781</c:v>
                </c:pt>
                <c:pt idx="1347">
                  <c:v>15306</c:v>
                </c:pt>
                <c:pt idx="1348">
                  <c:v>16196</c:v>
                </c:pt>
                <c:pt idx="1349">
                  <c:v>5250</c:v>
                </c:pt>
                <c:pt idx="1350">
                  <c:v>11643</c:v>
                </c:pt>
                <c:pt idx="1351">
                  <c:v>9247</c:v>
                </c:pt>
                <c:pt idx="1352">
                  <c:v>6000</c:v>
                </c:pt>
                <c:pt idx="1353">
                  <c:v>14720</c:v>
                </c:pt>
                <c:pt idx="1354">
                  <c:v>10316</c:v>
                </c:pt>
                <c:pt idx="1355">
                  <c:v>10192</c:v>
                </c:pt>
                <c:pt idx="1356">
                  <c:v>9477</c:v>
                </c:pt>
                <c:pt idx="1357">
                  <c:v>12537</c:v>
                </c:pt>
                <c:pt idx="1358">
                  <c:v>2117</c:v>
                </c:pt>
                <c:pt idx="1359">
                  <c:v>16737</c:v>
                </c:pt>
                <c:pt idx="1360">
                  <c:v>9842</c:v>
                </c:pt>
                <c:pt idx="1361">
                  <c:v>16158</c:v>
                </c:pt>
                <c:pt idx="1362">
                  <c:v>12513</c:v>
                </c:pt>
                <c:pt idx="1363">
                  <c:v>8499</c:v>
                </c:pt>
                <c:pt idx="1364">
                  <c:v>3180</c:v>
                </c:pt>
                <c:pt idx="1365">
                  <c:v>7500</c:v>
                </c:pt>
                <c:pt idx="1366">
                  <c:v>9179</c:v>
                </c:pt>
                <c:pt idx="1367">
                  <c:v>2665</c:v>
                </c:pt>
                <c:pt idx="1368">
                  <c:v>4435</c:v>
                </c:pt>
                <c:pt idx="1369">
                  <c:v>10635</c:v>
                </c:pt>
                <c:pt idx="1370">
                  <c:v>5400</c:v>
                </c:pt>
                <c:pt idx="1371">
                  <c:v>9600</c:v>
                </c:pt>
                <c:pt idx="1372">
                  <c:v>9750</c:v>
                </c:pt>
                <c:pt idx="1373">
                  <c:v>11400</c:v>
                </c:pt>
                <c:pt idx="1374">
                  <c:v>10625</c:v>
                </c:pt>
                <c:pt idx="1375">
                  <c:v>10991</c:v>
                </c:pt>
                <c:pt idx="1376">
                  <c:v>6292</c:v>
                </c:pt>
                <c:pt idx="1377">
                  <c:v>10998</c:v>
                </c:pt>
                <c:pt idx="1378">
                  <c:v>1953</c:v>
                </c:pt>
                <c:pt idx="1379">
                  <c:v>9735</c:v>
                </c:pt>
                <c:pt idx="1380">
                  <c:v>8212</c:v>
                </c:pt>
                <c:pt idx="1381">
                  <c:v>12925</c:v>
                </c:pt>
                <c:pt idx="1382">
                  <c:v>7200</c:v>
                </c:pt>
                <c:pt idx="1383">
                  <c:v>25339</c:v>
                </c:pt>
                <c:pt idx="1384">
                  <c:v>9060</c:v>
                </c:pt>
                <c:pt idx="1385">
                  <c:v>5436</c:v>
                </c:pt>
                <c:pt idx="1386">
                  <c:v>16692</c:v>
                </c:pt>
                <c:pt idx="1387">
                  <c:v>8520</c:v>
                </c:pt>
                <c:pt idx="1388">
                  <c:v>14892</c:v>
                </c:pt>
                <c:pt idx="1389">
                  <c:v>6000</c:v>
                </c:pt>
                <c:pt idx="1390">
                  <c:v>9100</c:v>
                </c:pt>
                <c:pt idx="1391">
                  <c:v>8944</c:v>
                </c:pt>
                <c:pt idx="1392">
                  <c:v>7838</c:v>
                </c:pt>
                <c:pt idx="1393">
                  <c:v>10800</c:v>
                </c:pt>
                <c:pt idx="1394">
                  <c:v>4045</c:v>
                </c:pt>
                <c:pt idx="1395">
                  <c:v>12665</c:v>
                </c:pt>
                <c:pt idx="1396">
                  <c:v>57200</c:v>
                </c:pt>
                <c:pt idx="1397">
                  <c:v>6120</c:v>
                </c:pt>
                <c:pt idx="1398">
                  <c:v>7200</c:v>
                </c:pt>
                <c:pt idx="1399">
                  <c:v>6171</c:v>
                </c:pt>
                <c:pt idx="1400">
                  <c:v>6000</c:v>
                </c:pt>
                <c:pt idx="1401">
                  <c:v>7415</c:v>
                </c:pt>
                <c:pt idx="1402">
                  <c:v>6762</c:v>
                </c:pt>
                <c:pt idx="1403">
                  <c:v>15256</c:v>
                </c:pt>
                <c:pt idx="1404">
                  <c:v>10410</c:v>
                </c:pt>
                <c:pt idx="1405">
                  <c:v>3842</c:v>
                </c:pt>
                <c:pt idx="1406">
                  <c:v>8445</c:v>
                </c:pt>
                <c:pt idx="1407">
                  <c:v>8780</c:v>
                </c:pt>
                <c:pt idx="1408">
                  <c:v>7740</c:v>
                </c:pt>
                <c:pt idx="1409">
                  <c:v>20544</c:v>
                </c:pt>
                <c:pt idx="1410">
                  <c:v>12420</c:v>
                </c:pt>
                <c:pt idx="1411">
                  <c:v>9600</c:v>
                </c:pt>
                <c:pt idx="1412">
                  <c:v>7200</c:v>
                </c:pt>
                <c:pt idx="1413">
                  <c:v>10994</c:v>
                </c:pt>
                <c:pt idx="1414">
                  <c:v>13053</c:v>
                </c:pt>
                <c:pt idx="1415">
                  <c:v>3635</c:v>
                </c:pt>
                <c:pt idx="1416">
                  <c:v>11340</c:v>
                </c:pt>
                <c:pt idx="1417">
                  <c:v>16545</c:v>
                </c:pt>
                <c:pt idx="1418">
                  <c:v>9204</c:v>
                </c:pt>
                <c:pt idx="1419">
                  <c:v>16381</c:v>
                </c:pt>
                <c:pt idx="1420">
                  <c:v>11700</c:v>
                </c:pt>
                <c:pt idx="1421">
                  <c:v>4043</c:v>
                </c:pt>
                <c:pt idx="1422">
                  <c:v>4435</c:v>
                </c:pt>
                <c:pt idx="1423">
                  <c:v>19690</c:v>
                </c:pt>
                <c:pt idx="1424">
                  <c:v>9503</c:v>
                </c:pt>
                <c:pt idx="1425">
                  <c:v>10721</c:v>
                </c:pt>
                <c:pt idx="1426">
                  <c:v>10944</c:v>
                </c:pt>
                <c:pt idx="1427">
                  <c:v>10930</c:v>
                </c:pt>
                <c:pt idx="1428">
                  <c:v>7200</c:v>
                </c:pt>
                <c:pt idx="1429">
                  <c:v>12546</c:v>
                </c:pt>
                <c:pt idx="1430">
                  <c:v>21930</c:v>
                </c:pt>
                <c:pt idx="1431">
                  <c:v>4928</c:v>
                </c:pt>
                <c:pt idx="1432">
                  <c:v>10800</c:v>
                </c:pt>
                <c:pt idx="1433">
                  <c:v>10261</c:v>
                </c:pt>
                <c:pt idx="1434">
                  <c:v>17400</c:v>
                </c:pt>
                <c:pt idx="1435">
                  <c:v>8400</c:v>
                </c:pt>
                <c:pt idx="1436">
                  <c:v>9000</c:v>
                </c:pt>
                <c:pt idx="1437">
                  <c:v>12444</c:v>
                </c:pt>
                <c:pt idx="1438">
                  <c:v>7407</c:v>
                </c:pt>
                <c:pt idx="1439">
                  <c:v>11584</c:v>
                </c:pt>
                <c:pt idx="1440">
                  <c:v>11526</c:v>
                </c:pt>
                <c:pt idx="1441">
                  <c:v>4426</c:v>
                </c:pt>
                <c:pt idx="1442">
                  <c:v>11003</c:v>
                </c:pt>
                <c:pt idx="1443">
                  <c:v>8854</c:v>
                </c:pt>
                <c:pt idx="1444">
                  <c:v>8500</c:v>
                </c:pt>
                <c:pt idx="1445">
                  <c:v>8400</c:v>
                </c:pt>
                <c:pt idx="1446">
                  <c:v>26142</c:v>
                </c:pt>
                <c:pt idx="1447">
                  <c:v>10000</c:v>
                </c:pt>
                <c:pt idx="1448">
                  <c:v>11767</c:v>
                </c:pt>
                <c:pt idx="1449">
                  <c:v>1533</c:v>
                </c:pt>
                <c:pt idx="1450">
                  <c:v>9000</c:v>
                </c:pt>
                <c:pt idx="1451">
                  <c:v>9262</c:v>
                </c:pt>
                <c:pt idx="1452">
                  <c:v>3675</c:v>
                </c:pt>
                <c:pt idx="1453">
                  <c:v>17217</c:v>
                </c:pt>
                <c:pt idx="1454">
                  <c:v>7500</c:v>
                </c:pt>
                <c:pt idx="1455">
                  <c:v>7917</c:v>
                </c:pt>
                <c:pt idx="1456">
                  <c:v>13175</c:v>
                </c:pt>
                <c:pt idx="1457">
                  <c:v>9042</c:v>
                </c:pt>
                <c:pt idx="1458">
                  <c:v>9717</c:v>
                </c:pt>
                <c:pt idx="1459">
                  <c:v>9937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'DATASET-NUMERICAL'!$A$22:$A$1481</c:f>
              <c:numCache>
                <c:formatCode>General</c:formatCode>
                <c:ptCount val="1460"/>
                <c:pt idx="0">
                  <c:v>8450</c:v>
                </c:pt>
                <c:pt idx="1">
                  <c:v>9600</c:v>
                </c:pt>
                <c:pt idx="2">
                  <c:v>11250</c:v>
                </c:pt>
                <c:pt idx="3">
                  <c:v>9550</c:v>
                </c:pt>
                <c:pt idx="4">
                  <c:v>14260</c:v>
                </c:pt>
                <c:pt idx="5">
                  <c:v>14115</c:v>
                </c:pt>
                <c:pt idx="6">
                  <c:v>10084</c:v>
                </c:pt>
                <c:pt idx="7">
                  <c:v>10382</c:v>
                </c:pt>
                <c:pt idx="8">
                  <c:v>6120</c:v>
                </c:pt>
                <c:pt idx="9">
                  <c:v>7420</c:v>
                </c:pt>
                <c:pt idx="10">
                  <c:v>11200</c:v>
                </c:pt>
                <c:pt idx="11">
                  <c:v>11924</c:v>
                </c:pt>
                <c:pt idx="12">
                  <c:v>12968</c:v>
                </c:pt>
                <c:pt idx="13">
                  <c:v>10652</c:v>
                </c:pt>
                <c:pt idx="14">
                  <c:v>10920</c:v>
                </c:pt>
                <c:pt idx="15">
                  <c:v>6120</c:v>
                </c:pt>
                <c:pt idx="16">
                  <c:v>11241</c:v>
                </c:pt>
                <c:pt idx="17">
                  <c:v>10791</c:v>
                </c:pt>
                <c:pt idx="18">
                  <c:v>13695</c:v>
                </c:pt>
                <c:pt idx="19">
                  <c:v>7560</c:v>
                </c:pt>
                <c:pt idx="20">
                  <c:v>14215</c:v>
                </c:pt>
                <c:pt idx="21">
                  <c:v>7449</c:v>
                </c:pt>
                <c:pt idx="22">
                  <c:v>9742</c:v>
                </c:pt>
                <c:pt idx="23">
                  <c:v>4224</c:v>
                </c:pt>
                <c:pt idx="24">
                  <c:v>8246</c:v>
                </c:pt>
                <c:pt idx="25">
                  <c:v>14230</c:v>
                </c:pt>
                <c:pt idx="26">
                  <c:v>7200</c:v>
                </c:pt>
                <c:pt idx="27">
                  <c:v>11478</c:v>
                </c:pt>
                <c:pt idx="28">
                  <c:v>16321</c:v>
                </c:pt>
                <c:pt idx="29">
                  <c:v>6324</c:v>
                </c:pt>
                <c:pt idx="30">
                  <c:v>8500</c:v>
                </c:pt>
                <c:pt idx="31">
                  <c:v>8544</c:v>
                </c:pt>
                <c:pt idx="32">
                  <c:v>11049</c:v>
                </c:pt>
                <c:pt idx="33">
                  <c:v>10552</c:v>
                </c:pt>
                <c:pt idx="34">
                  <c:v>7313</c:v>
                </c:pt>
                <c:pt idx="35">
                  <c:v>13418</c:v>
                </c:pt>
                <c:pt idx="36">
                  <c:v>10859</c:v>
                </c:pt>
                <c:pt idx="37">
                  <c:v>8532</c:v>
                </c:pt>
                <c:pt idx="38">
                  <c:v>7922</c:v>
                </c:pt>
                <c:pt idx="39">
                  <c:v>6040</c:v>
                </c:pt>
                <c:pt idx="40">
                  <c:v>8658</c:v>
                </c:pt>
                <c:pt idx="41">
                  <c:v>16905</c:v>
                </c:pt>
                <c:pt idx="42">
                  <c:v>9180</c:v>
                </c:pt>
                <c:pt idx="43">
                  <c:v>9200</c:v>
                </c:pt>
                <c:pt idx="44">
                  <c:v>7945</c:v>
                </c:pt>
                <c:pt idx="45">
                  <c:v>7658</c:v>
                </c:pt>
                <c:pt idx="46">
                  <c:v>12822</c:v>
                </c:pt>
                <c:pt idx="47">
                  <c:v>11096</c:v>
                </c:pt>
                <c:pt idx="48">
                  <c:v>4456</c:v>
                </c:pt>
                <c:pt idx="49">
                  <c:v>7742</c:v>
                </c:pt>
                <c:pt idx="50">
                  <c:v>13869</c:v>
                </c:pt>
                <c:pt idx="51">
                  <c:v>6240</c:v>
                </c:pt>
                <c:pt idx="52">
                  <c:v>8472</c:v>
                </c:pt>
                <c:pt idx="53">
                  <c:v>50271</c:v>
                </c:pt>
                <c:pt idx="54">
                  <c:v>7134</c:v>
                </c:pt>
                <c:pt idx="55">
                  <c:v>10175</c:v>
                </c:pt>
                <c:pt idx="56">
                  <c:v>2645</c:v>
                </c:pt>
                <c:pt idx="57">
                  <c:v>11645</c:v>
                </c:pt>
                <c:pt idx="58">
                  <c:v>13682</c:v>
                </c:pt>
                <c:pt idx="59">
                  <c:v>7200</c:v>
                </c:pt>
                <c:pt idx="60">
                  <c:v>13072</c:v>
                </c:pt>
                <c:pt idx="61">
                  <c:v>7200</c:v>
                </c:pt>
                <c:pt idx="62">
                  <c:v>6442</c:v>
                </c:pt>
                <c:pt idx="63">
                  <c:v>10300</c:v>
                </c:pt>
                <c:pt idx="64">
                  <c:v>9375</c:v>
                </c:pt>
                <c:pt idx="65">
                  <c:v>9591</c:v>
                </c:pt>
                <c:pt idx="66">
                  <c:v>19900</c:v>
                </c:pt>
                <c:pt idx="67">
                  <c:v>10665</c:v>
                </c:pt>
                <c:pt idx="68">
                  <c:v>4608</c:v>
                </c:pt>
                <c:pt idx="69">
                  <c:v>15593</c:v>
                </c:pt>
                <c:pt idx="70">
                  <c:v>13651</c:v>
                </c:pt>
                <c:pt idx="71">
                  <c:v>7599</c:v>
                </c:pt>
                <c:pt idx="72">
                  <c:v>10141</c:v>
                </c:pt>
                <c:pt idx="73">
                  <c:v>10200</c:v>
                </c:pt>
                <c:pt idx="74">
                  <c:v>5790</c:v>
                </c:pt>
                <c:pt idx="75">
                  <c:v>1596</c:v>
                </c:pt>
                <c:pt idx="76">
                  <c:v>8475</c:v>
                </c:pt>
                <c:pt idx="77">
                  <c:v>8635</c:v>
                </c:pt>
                <c:pt idx="78">
                  <c:v>10778</c:v>
                </c:pt>
                <c:pt idx="79">
                  <c:v>10440</c:v>
                </c:pt>
                <c:pt idx="80">
                  <c:v>13000</c:v>
                </c:pt>
                <c:pt idx="81">
                  <c:v>4500</c:v>
                </c:pt>
                <c:pt idx="82">
                  <c:v>10206</c:v>
                </c:pt>
                <c:pt idx="83">
                  <c:v>8892</c:v>
                </c:pt>
                <c:pt idx="84">
                  <c:v>8530</c:v>
                </c:pt>
                <c:pt idx="85">
                  <c:v>16059</c:v>
                </c:pt>
                <c:pt idx="86">
                  <c:v>11911</c:v>
                </c:pt>
                <c:pt idx="87">
                  <c:v>3951</c:v>
                </c:pt>
                <c:pt idx="88">
                  <c:v>8470</c:v>
                </c:pt>
                <c:pt idx="89">
                  <c:v>8070</c:v>
                </c:pt>
                <c:pt idx="90">
                  <c:v>7200</c:v>
                </c:pt>
                <c:pt idx="91">
                  <c:v>8500</c:v>
                </c:pt>
                <c:pt idx="92">
                  <c:v>13360</c:v>
                </c:pt>
                <c:pt idx="93">
                  <c:v>7200</c:v>
                </c:pt>
                <c:pt idx="94">
                  <c:v>9337</c:v>
                </c:pt>
                <c:pt idx="95">
                  <c:v>9765</c:v>
                </c:pt>
                <c:pt idx="96">
                  <c:v>10264</c:v>
                </c:pt>
                <c:pt idx="97">
                  <c:v>10921</c:v>
                </c:pt>
                <c:pt idx="98">
                  <c:v>10625</c:v>
                </c:pt>
                <c:pt idx="99">
                  <c:v>9320</c:v>
                </c:pt>
                <c:pt idx="100">
                  <c:v>10603</c:v>
                </c:pt>
                <c:pt idx="101">
                  <c:v>9206</c:v>
                </c:pt>
                <c:pt idx="102">
                  <c:v>7018</c:v>
                </c:pt>
                <c:pt idx="103">
                  <c:v>10402</c:v>
                </c:pt>
                <c:pt idx="104">
                  <c:v>7758</c:v>
                </c:pt>
                <c:pt idx="105">
                  <c:v>9375</c:v>
                </c:pt>
                <c:pt idx="106">
                  <c:v>10800</c:v>
                </c:pt>
                <c:pt idx="107">
                  <c:v>6000</c:v>
                </c:pt>
                <c:pt idx="108">
                  <c:v>8500</c:v>
                </c:pt>
                <c:pt idx="109">
                  <c:v>11751</c:v>
                </c:pt>
                <c:pt idx="110">
                  <c:v>9525</c:v>
                </c:pt>
                <c:pt idx="111">
                  <c:v>7750</c:v>
                </c:pt>
                <c:pt idx="112">
                  <c:v>9965</c:v>
                </c:pt>
                <c:pt idx="113">
                  <c:v>21000</c:v>
                </c:pt>
                <c:pt idx="114">
                  <c:v>7259</c:v>
                </c:pt>
                <c:pt idx="115">
                  <c:v>3230</c:v>
                </c:pt>
                <c:pt idx="116">
                  <c:v>11616</c:v>
                </c:pt>
                <c:pt idx="117">
                  <c:v>8536</c:v>
                </c:pt>
                <c:pt idx="118">
                  <c:v>12376</c:v>
                </c:pt>
                <c:pt idx="119">
                  <c:v>8461</c:v>
                </c:pt>
                <c:pt idx="120">
                  <c:v>21453</c:v>
                </c:pt>
                <c:pt idx="121">
                  <c:v>6060</c:v>
                </c:pt>
                <c:pt idx="122">
                  <c:v>9464</c:v>
                </c:pt>
                <c:pt idx="123">
                  <c:v>7892</c:v>
                </c:pt>
                <c:pt idx="124">
                  <c:v>17043</c:v>
                </c:pt>
                <c:pt idx="125">
                  <c:v>6780</c:v>
                </c:pt>
                <c:pt idx="126">
                  <c:v>4928</c:v>
                </c:pt>
                <c:pt idx="127">
                  <c:v>4388</c:v>
                </c:pt>
                <c:pt idx="128">
                  <c:v>7590</c:v>
                </c:pt>
                <c:pt idx="129">
                  <c:v>8973</c:v>
                </c:pt>
                <c:pt idx="130">
                  <c:v>14200</c:v>
                </c:pt>
                <c:pt idx="131">
                  <c:v>12224</c:v>
                </c:pt>
                <c:pt idx="132">
                  <c:v>7388</c:v>
                </c:pt>
                <c:pt idx="133">
                  <c:v>6853</c:v>
                </c:pt>
                <c:pt idx="134">
                  <c:v>10335</c:v>
                </c:pt>
                <c:pt idx="135">
                  <c:v>10400</c:v>
                </c:pt>
                <c:pt idx="136">
                  <c:v>10355</c:v>
                </c:pt>
                <c:pt idx="137">
                  <c:v>11070</c:v>
                </c:pt>
                <c:pt idx="138">
                  <c:v>9066</c:v>
                </c:pt>
                <c:pt idx="139">
                  <c:v>15426</c:v>
                </c:pt>
                <c:pt idx="140">
                  <c:v>10500</c:v>
                </c:pt>
                <c:pt idx="141">
                  <c:v>11645</c:v>
                </c:pt>
                <c:pt idx="142">
                  <c:v>8520</c:v>
                </c:pt>
                <c:pt idx="143">
                  <c:v>10335</c:v>
                </c:pt>
                <c:pt idx="144">
                  <c:v>9100</c:v>
                </c:pt>
                <c:pt idx="145">
                  <c:v>2522</c:v>
                </c:pt>
                <c:pt idx="146">
                  <c:v>6120</c:v>
                </c:pt>
                <c:pt idx="147">
                  <c:v>9505</c:v>
                </c:pt>
                <c:pt idx="148">
                  <c:v>7500</c:v>
                </c:pt>
                <c:pt idx="149">
                  <c:v>6240</c:v>
                </c:pt>
                <c:pt idx="150">
                  <c:v>10356</c:v>
                </c:pt>
                <c:pt idx="151">
                  <c:v>13891</c:v>
                </c:pt>
                <c:pt idx="152">
                  <c:v>14803</c:v>
                </c:pt>
                <c:pt idx="153">
                  <c:v>13500</c:v>
                </c:pt>
                <c:pt idx="154">
                  <c:v>11340</c:v>
                </c:pt>
                <c:pt idx="155">
                  <c:v>9600</c:v>
                </c:pt>
                <c:pt idx="156">
                  <c:v>7200</c:v>
                </c:pt>
                <c:pt idx="157">
                  <c:v>12003</c:v>
                </c:pt>
                <c:pt idx="158">
                  <c:v>12552</c:v>
                </c:pt>
                <c:pt idx="159">
                  <c:v>19378</c:v>
                </c:pt>
                <c:pt idx="160">
                  <c:v>11120</c:v>
                </c:pt>
                <c:pt idx="161">
                  <c:v>13688</c:v>
                </c:pt>
                <c:pt idx="162">
                  <c:v>12182</c:v>
                </c:pt>
                <c:pt idx="163">
                  <c:v>5500</c:v>
                </c:pt>
                <c:pt idx="164">
                  <c:v>5400</c:v>
                </c:pt>
                <c:pt idx="165">
                  <c:v>10106</c:v>
                </c:pt>
                <c:pt idx="166">
                  <c:v>10708</c:v>
                </c:pt>
                <c:pt idx="167">
                  <c:v>10562</c:v>
                </c:pt>
                <c:pt idx="168">
                  <c:v>8244</c:v>
                </c:pt>
                <c:pt idx="169">
                  <c:v>16669</c:v>
                </c:pt>
                <c:pt idx="170">
                  <c:v>12358</c:v>
                </c:pt>
                <c:pt idx="171">
                  <c:v>31770</c:v>
                </c:pt>
                <c:pt idx="172">
                  <c:v>5306</c:v>
                </c:pt>
                <c:pt idx="173">
                  <c:v>10197</c:v>
                </c:pt>
                <c:pt idx="174">
                  <c:v>12416</c:v>
                </c:pt>
                <c:pt idx="175">
                  <c:v>12615</c:v>
                </c:pt>
                <c:pt idx="176">
                  <c:v>10029</c:v>
                </c:pt>
                <c:pt idx="177">
                  <c:v>13650</c:v>
                </c:pt>
                <c:pt idx="178">
                  <c:v>17423</c:v>
                </c:pt>
                <c:pt idx="179">
                  <c:v>8520</c:v>
                </c:pt>
                <c:pt idx="180">
                  <c:v>2117</c:v>
                </c:pt>
                <c:pt idx="181">
                  <c:v>7588</c:v>
                </c:pt>
                <c:pt idx="182">
                  <c:v>9060</c:v>
                </c:pt>
                <c:pt idx="183">
                  <c:v>11426</c:v>
                </c:pt>
                <c:pt idx="184">
                  <c:v>7438</c:v>
                </c:pt>
                <c:pt idx="185">
                  <c:v>22950</c:v>
                </c:pt>
                <c:pt idx="186">
                  <c:v>9947</c:v>
                </c:pt>
                <c:pt idx="187">
                  <c:v>10410</c:v>
                </c:pt>
                <c:pt idx="188">
                  <c:v>7018</c:v>
                </c:pt>
                <c:pt idx="189">
                  <c:v>4923</c:v>
                </c:pt>
                <c:pt idx="190">
                  <c:v>10570</c:v>
                </c:pt>
                <c:pt idx="191">
                  <c:v>7472</c:v>
                </c:pt>
                <c:pt idx="192">
                  <c:v>9017</c:v>
                </c:pt>
                <c:pt idx="193">
                  <c:v>2522</c:v>
                </c:pt>
                <c:pt idx="194">
                  <c:v>7180</c:v>
                </c:pt>
                <c:pt idx="195">
                  <c:v>2280</c:v>
                </c:pt>
                <c:pt idx="196">
                  <c:v>9416</c:v>
                </c:pt>
                <c:pt idx="197">
                  <c:v>25419</c:v>
                </c:pt>
                <c:pt idx="198">
                  <c:v>5520</c:v>
                </c:pt>
                <c:pt idx="199">
                  <c:v>9591</c:v>
                </c:pt>
                <c:pt idx="200">
                  <c:v>8546</c:v>
                </c:pt>
                <c:pt idx="201">
                  <c:v>10125</c:v>
                </c:pt>
                <c:pt idx="202">
                  <c:v>7000</c:v>
                </c:pt>
                <c:pt idx="203">
                  <c:v>4438</c:v>
                </c:pt>
                <c:pt idx="204">
                  <c:v>3500</c:v>
                </c:pt>
                <c:pt idx="205">
                  <c:v>11851</c:v>
                </c:pt>
                <c:pt idx="206">
                  <c:v>13673</c:v>
                </c:pt>
                <c:pt idx="207">
                  <c:v>12493</c:v>
                </c:pt>
                <c:pt idx="208">
                  <c:v>14364</c:v>
                </c:pt>
                <c:pt idx="209">
                  <c:v>8250</c:v>
                </c:pt>
                <c:pt idx="210">
                  <c:v>5604</c:v>
                </c:pt>
                <c:pt idx="211">
                  <c:v>10420</c:v>
                </c:pt>
                <c:pt idx="212">
                  <c:v>8640</c:v>
                </c:pt>
                <c:pt idx="213">
                  <c:v>13568</c:v>
                </c:pt>
                <c:pt idx="214">
                  <c:v>10900</c:v>
                </c:pt>
                <c:pt idx="215">
                  <c:v>10011</c:v>
                </c:pt>
                <c:pt idx="216">
                  <c:v>8450</c:v>
                </c:pt>
                <c:pt idx="217">
                  <c:v>9906</c:v>
                </c:pt>
                <c:pt idx="218">
                  <c:v>15660</c:v>
                </c:pt>
                <c:pt idx="219">
                  <c:v>3010</c:v>
                </c:pt>
                <c:pt idx="220">
                  <c:v>8990</c:v>
                </c:pt>
                <c:pt idx="221">
                  <c:v>8068</c:v>
                </c:pt>
                <c:pt idx="222">
                  <c:v>11475</c:v>
                </c:pt>
                <c:pt idx="223">
                  <c:v>10500</c:v>
                </c:pt>
                <c:pt idx="224">
                  <c:v>13472</c:v>
                </c:pt>
                <c:pt idx="225">
                  <c:v>1680</c:v>
                </c:pt>
                <c:pt idx="226">
                  <c:v>9950</c:v>
                </c:pt>
                <c:pt idx="227">
                  <c:v>1869</c:v>
                </c:pt>
                <c:pt idx="228">
                  <c:v>8521</c:v>
                </c:pt>
                <c:pt idx="229">
                  <c:v>3182</c:v>
                </c:pt>
                <c:pt idx="230">
                  <c:v>8760</c:v>
                </c:pt>
                <c:pt idx="231">
                  <c:v>15138</c:v>
                </c:pt>
                <c:pt idx="232">
                  <c:v>1680</c:v>
                </c:pt>
                <c:pt idx="233">
                  <c:v>10650</c:v>
                </c:pt>
                <c:pt idx="234">
                  <c:v>7851</c:v>
                </c:pt>
                <c:pt idx="235">
                  <c:v>1680</c:v>
                </c:pt>
                <c:pt idx="236">
                  <c:v>8773</c:v>
                </c:pt>
                <c:pt idx="237">
                  <c:v>9453</c:v>
                </c:pt>
                <c:pt idx="238">
                  <c:v>12030</c:v>
                </c:pt>
                <c:pt idx="239">
                  <c:v>8741</c:v>
                </c:pt>
                <c:pt idx="240">
                  <c:v>9000</c:v>
                </c:pt>
                <c:pt idx="241">
                  <c:v>3880</c:v>
                </c:pt>
                <c:pt idx="242">
                  <c:v>5000</c:v>
                </c:pt>
                <c:pt idx="243">
                  <c:v>10762</c:v>
                </c:pt>
                <c:pt idx="244">
                  <c:v>8880</c:v>
                </c:pt>
                <c:pt idx="245">
                  <c:v>10400</c:v>
                </c:pt>
                <c:pt idx="246">
                  <c:v>9142</c:v>
                </c:pt>
                <c:pt idx="247">
                  <c:v>11310</c:v>
                </c:pt>
                <c:pt idx="248">
                  <c:v>11317</c:v>
                </c:pt>
                <c:pt idx="249">
                  <c:v>159000</c:v>
                </c:pt>
                <c:pt idx="250">
                  <c:v>5350</c:v>
                </c:pt>
                <c:pt idx="251">
                  <c:v>4750</c:v>
                </c:pt>
                <c:pt idx="252">
                  <c:v>8366</c:v>
                </c:pt>
                <c:pt idx="253">
                  <c:v>9350</c:v>
                </c:pt>
                <c:pt idx="254">
                  <c:v>8400</c:v>
                </c:pt>
                <c:pt idx="255">
                  <c:v>8738</c:v>
                </c:pt>
                <c:pt idx="256">
                  <c:v>8791</c:v>
                </c:pt>
                <c:pt idx="257">
                  <c:v>8814</c:v>
                </c:pt>
                <c:pt idx="258">
                  <c:v>12435</c:v>
                </c:pt>
                <c:pt idx="259">
                  <c:v>12702</c:v>
                </c:pt>
                <c:pt idx="260">
                  <c:v>19296</c:v>
                </c:pt>
                <c:pt idx="261">
                  <c:v>9588</c:v>
                </c:pt>
                <c:pt idx="262">
                  <c:v>8471</c:v>
                </c:pt>
                <c:pt idx="263">
                  <c:v>5500</c:v>
                </c:pt>
                <c:pt idx="264">
                  <c:v>5232</c:v>
                </c:pt>
                <c:pt idx="265">
                  <c:v>12090</c:v>
                </c:pt>
                <c:pt idx="266">
                  <c:v>11207</c:v>
                </c:pt>
                <c:pt idx="267">
                  <c:v>8400</c:v>
                </c:pt>
                <c:pt idx="268">
                  <c:v>6900</c:v>
                </c:pt>
                <c:pt idx="269">
                  <c:v>7917</c:v>
                </c:pt>
                <c:pt idx="270">
                  <c:v>10728</c:v>
                </c:pt>
                <c:pt idx="271">
                  <c:v>39104</c:v>
                </c:pt>
                <c:pt idx="272">
                  <c:v>11764</c:v>
                </c:pt>
                <c:pt idx="273">
                  <c:v>9600</c:v>
                </c:pt>
                <c:pt idx="274">
                  <c:v>8314</c:v>
                </c:pt>
                <c:pt idx="275">
                  <c:v>7264</c:v>
                </c:pt>
                <c:pt idx="276">
                  <c:v>9196</c:v>
                </c:pt>
                <c:pt idx="277">
                  <c:v>19138</c:v>
                </c:pt>
                <c:pt idx="278">
                  <c:v>14450</c:v>
                </c:pt>
                <c:pt idx="279">
                  <c:v>10005</c:v>
                </c:pt>
                <c:pt idx="280">
                  <c:v>11287</c:v>
                </c:pt>
                <c:pt idx="281">
                  <c:v>7200</c:v>
                </c:pt>
                <c:pt idx="282">
                  <c:v>5063</c:v>
                </c:pt>
                <c:pt idx="283">
                  <c:v>9612</c:v>
                </c:pt>
                <c:pt idx="284">
                  <c:v>8012</c:v>
                </c:pt>
                <c:pt idx="285">
                  <c:v>4251</c:v>
                </c:pt>
                <c:pt idx="286">
                  <c:v>9786</c:v>
                </c:pt>
                <c:pt idx="287">
                  <c:v>8125</c:v>
                </c:pt>
                <c:pt idx="288">
                  <c:v>9819</c:v>
                </c:pt>
                <c:pt idx="289">
                  <c:v>8730</c:v>
                </c:pt>
                <c:pt idx="290">
                  <c:v>15611</c:v>
                </c:pt>
                <c:pt idx="291">
                  <c:v>5687</c:v>
                </c:pt>
                <c:pt idx="292">
                  <c:v>11409</c:v>
                </c:pt>
                <c:pt idx="293">
                  <c:v>16659</c:v>
                </c:pt>
                <c:pt idx="294">
                  <c:v>9600</c:v>
                </c:pt>
                <c:pt idx="295">
                  <c:v>7937</c:v>
                </c:pt>
                <c:pt idx="296">
                  <c:v>13710</c:v>
                </c:pt>
                <c:pt idx="297">
                  <c:v>7399</c:v>
                </c:pt>
                <c:pt idx="298">
                  <c:v>11700</c:v>
                </c:pt>
                <c:pt idx="299">
                  <c:v>14000</c:v>
                </c:pt>
                <c:pt idx="300">
                  <c:v>15750</c:v>
                </c:pt>
                <c:pt idx="301">
                  <c:v>16226</c:v>
                </c:pt>
                <c:pt idx="302">
                  <c:v>13704</c:v>
                </c:pt>
                <c:pt idx="303">
                  <c:v>9800</c:v>
                </c:pt>
                <c:pt idx="304">
                  <c:v>18386</c:v>
                </c:pt>
                <c:pt idx="305">
                  <c:v>10386</c:v>
                </c:pt>
                <c:pt idx="306">
                  <c:v>13474</c:v>
                </c:pt>
                <c:pt idx="307">
                  <c:v>7920</c:v>
                </c:pt>
                <c:pt idx="308">
                  <c:v>12342</c:v>
                </c:pt>
                <c:pt idx="309">
                  <c:v>12378</c:v>
                </c:pt>
                <c:pt idx="310">
                  <c:v>7685</c:v>
                </c:pt>
                <c:pt idx="311">
                  <c:v>8000</c:v>
                </c:pt>
                <c:pt idx="312">
                  <c:v>7800</c:v>
                </c:pt>
                <c:pt idx="313">
                  <c:v>215245</c:v>
                </c:pt>
                <c:pt idx="314">
                  <c:v>9600</c:v>
                </c:pt>
                <c:pt idx="315">
                  <c:v>7795</c:v>
                </c:pt>
                <c:pt idx="316">
                  <c:v>13005</c:v>
                </c:pt>
                <c:pt idx="317">
                  <c:v>9000</c:v>
                </c:pt>
                <c:pt idx="318">
                  <c:v>9900</c:v>
                </c:pt>
                <c:pt idx="319">
                  <c:v>14115</c:v>
                </c:pt>
                <c:pt idx="320">
                  <c:v>16259</c:v>
                </c:pt>
                <c:pt idx="321">
                  <c:v>12099</c:v>
                </c:pt>
                <c:pt idx="322">
                  <c:v>10380</c:v>
                </c:pt>
                <c:pt idx="323">
                  <c:v>5820</c:v>
                </c:pt>
                <c:pt idx="324">
                  <c:v>11275</c:v>
                </c:pt>
                <c:pt idx="325">
                  <c:v>5000</c:v>
                </c:pt>
                <c:pt idx="326">
                  <c:v>10846</c:v>
                </c:pt>
                <c:pt idx="327">
                  <c:v>11600</c:v>
                </c:pt>
                <c:pt idx="328">
                  <c:v>11888</c:v>
                </c:pt>
                <c:pt idx="329">
                  <c:v>6402</c:v>
                </c:pt>
                <c:pt idx="330">
                  <c:v>10624</c:v>
                </c:pt>
                <c:pt idx="331">
                  <c:v>8176</c:v>
                </c:pt>
                <c:pt idx="332">
                  <c:v>10655</c:v>
                </c:pt>
                <c:pt idx="333">
                  <c:v>8198</c:v>
                </c:pt>
                <c:pt idx="334">
                  <c:v>9042</c:v>
                </c:pt>
                <c:pt idx="335">
                  <c:v>164660</c:v>
                </c:pt>
                <c:pt idx="336">
                  <c:v>14157</c:v>
                </c:pt>
                <c:pt idx="337">
                  <c:v>9135</c:v>
                </c:pt>
                <c:pt idx="338">
                  <c:v>14145</c:v>
                </c:pt>
                <c:pt idx="339">
                  <c:v>12400</c:v>
                </c:pt>
                <c:pt idx="340">
                  <c:v>14191</c:v>
                </c:pt>
                <c:pt idx="341">
                  <c:v>8400</c:v>
                </c:pt>
                <c:pt idx="342">
                  <c:v>8544</c:v>
                </c:pt>
                <c:pt idx="343">
                  <c:v>8849</c:v>
                </c:pt>
                <c:pt idx="344">
                  <c:v>2592</c:v>
                </c:pt>
                <c:pt idx="345">
                  <c:v>6435</c:v>
                </c:pt>
                <c:pt idx="346">
                  <c:v>12772</c:v>
                </c:pt>
                <c:pt idx="347">
                  <c:v>17600</c:v>
                </c:pt>
                <c:pt idx="348">
                  <c:v>2448</c:v>
                </c:pt>
                <c:pt idx="349">
                  <c:v>20431</c:v>
                </c:pt>
                <c:pt idx="350">
                  <c:v>7820</c:v>
                </c:pt>
                <c:pt idx="351">
                  <c:v>5271</c:v>
                </c:pt>
                <c:pt idx="352">
                  <c:v>9084</c:v>
                </c:pt>
                <c:pt idx="353">
                  <c:v>8520</c:v>
                </c:pt>
                <c:pt idx="354">
                  <c:v>8400</c:v>
                </c:pt>
                <c:pt idx="355">
                  <c:v>11249</c:v>
                </c:pt>
                <c:pt idx="356">
                  <c:v>9248</c:v>
                </c:pt>
                <c:pt idx="357">
                  <c:v>4224</c:v>
                </c:pt>
                <c:pt idx="358">
                  <c:v>6930</c:v>
                </c:pt>
                <c:pt idx="359">
                  <c:v>12011</c:v>
                </c:pt>
                <c:pt idx="360">
                  <c:v>7540</c:v>
                </c:pt>
                <c:pt idx="361">
                  <c:v>9144</c:v>
                </c:pt>
                <c:pt idx="362">
                  <c:v>7301</c:v>
                </c:pt>
                <c:pt idx="363">
                  <c:v>1680</c:v>
                </c:pt>
                <c:pt idx="364">
                  <c:v>18800</c:v>
                </c:pt>
                <c:pt idx="365">
                  <c:v>10690</c:v>
                </c:pt>
                <c:pt idx="366">
                  <c:v>9500</c:v>
                </c:pt>
                <c:pt idx="367">
                  <c:v>9150</c:v>
                </c:pt>
                <c:pt idx="368">
                  <c:v>7800</c:v>
                </c:pt>
                <c:pt idx="369">
                  <c:v>9830</c:v>
                </c:pt>
                <c:pt idx="370">
                  <c:v>8121</c:v>
                </c:pt>
                <c:pt idx="371">
                  <c:v>17120</c:v>
                </c:pt>
                <c:pt idx="372">
                  <c:v>7175</c:v>
                </c:pt>
                <c:pt idx="373">
                  <c:v>10634</c:v>
                </c:pt>
                <c:pt idx="374">
                  <c:v>8200</c:v>
                </c:pt>
                <c:pt idx="375">
                  <c:v>10020</c:v>
                </c:pt>
                <c:pt idx="376">
                  <c:v>8846</c:v>
                </c:pt>
                <c:pt idx="377">
                  <c:v>11143</c:v>
                </c:pt>
                <c:pt idx="378">
                  <c:v>11394</c:v>
                </c:pt>
                <c:pt idx="379">
                  <c:v>8123</c:v>
                </c:pt>
                <c:pt idx="380">
                  <c:v>5000</c:v>
                </c:pt>
                <c:pt idx="381">
                  <c:v>7200</c:v>
                </c:pt>
                <c:pt idx="382">
                  <c:v>9245</c:v>
                </c:pt>
                <c:pt idx="383">
                  <c:v>9000</c:v>
                </c:pt>
                <c:pt idx="384">
                  <c:v>53107</c:v>
                </c:pt>
                <c:pt idx="385">
                  <c:v>3182</c:v>
                </c:pt>
                <c:pt idx="386">
                  <c:v>8410</c:v>
                </c:pt>
                <c:pt idx="387">
                  <c:v>7200</c:v>
                </c:pt>
                <c:pt idx="388">
                  <c:v>9382</c:v>
                </c:pt>
                <c:pt idx="389">
                  <c:v>12474</c:v>
                </c:pt>
                <c:pt idx="390">
                  <c:v>8405</c:v>
                </c:pt>
                <c:pt idx="391">
                  <c:v>12209</c:v>
                </c:pt>
                <c:pt idx="392">
                  <c:v>8339</c:v>
                </c:pt>
                <c:pt idx="393">
                  <c:v>7446</c:v>
                </c:pt>
                <c:pt idx="394">
                  <c:v>10134</c:v>
                </c:pt>
                <c:pt idx="395">
                  <c:v>9571</c:v>
                </c:pt>
                <c:pt idx="396">
                  <c:v>7200</c:v>
                </c:pt>
                <c:pt idx="397">
                  <c:v>7590</c:v>
                </c:pt>
                <c:pt idx="398">
                  <c:v>8967</c:v>
                </c:pt>
                <c:pt idx="399">
                  <c:v>8125</c:v>
                </c:pt>
                <c:pt idx="400">
                  <c:v>14963</c:v>
                </c:pt>
                <c:pt idx="401">
                  <c:v>8767</c:v>
                </c:pt>
                <c:pt idx="402">
                  <c:v>10200</c:v>
                </c:pt>
                <c:pt idx="403">
                  <c:v>12090</c:v>
                </c:pt>
                <c:pt idx="404">
                  <c:v>10364</c:v>
                </c:pt>
                <c:pt idx="405">
                  <c:v>9991</c:v>
                </c:pt>
                <c:pt idx="406">
                  <c:v>10480</c:v>
                </c:pt>
                <c:pt idx="407">
                  <c:v>15576</c:v>
                </c:pt>
                <c:pt idx="408">
                  <c:v>14154</c:v>
                </c:pt>
                <c:pt idx="409">
                  <c:v>10800</c:v>
                </c:pt>
                <c:pt idx="410">
                  <c:v>9571</c:v>
                </c:pt>
                <c:pt idx="411">
                  <c:v>34650</c:v>
                </c:pt>
                <c:pt idx="412">
                  <c:v>4403</c:v>
                </c:pt>
                <c:pt idx="413">
                  <c:v>8960</c:v>
                </c:pt>
                <c:pt idx="414">
                  <c:v>11228</c:v>
                </c:pt>
                <c:pt idx="415">
                  <c:v>8899</c:v>
                </c:pt>
                <c:pt idx="416">
                  <c:v>7844</c:v>
                </c:pt>
                <c:pt idx="417">
                  <c:v>22420</c:v>
                </c:pt>
                <c:pt idx="418">
                  <c:v>8160</c:v>
                </c:pt>
                <c:pt idx="419">
                  <c:v>8450</c:v>
                </c:pt>
                <c:pt idx="420">
                  <c:v>7060</c:v>
                </c:pt>
                <c:pt idx="421">
                  <c:v>16635</c:v>
                </c:pt>
                <c:pt idx="422">
                  <c:v>21750</c:v>
                </c:pt>
                <c:pt idx="423">
                  <c:v>9200</c:v>
                </c:pt>
                <c:pt idx="424">
                  <c:v>9000</c:v>
                </c:pt>
                <c:pt idx="425">
                  <c:v>3378</c:v>
                </c:pt>
                <c:pt idx="426">
                  <c:v>12800</c:v>
                </c:pt>
                <c:pt idx="427">
                  <c:v>8593</c:v>
                </c:pt>
                <c:pt idx="428">
                  <c:v>6762</c:v>
                </c:pt>
                <c:pt idx="429">
                  <c:v>11457</c:v>
                </c:pt>
                <c:pt idx="430">
                  <c:v>1680</c:v>
                </c:pt>
                <c:pt idx="431">
                  <c:v>5586</c:v>
                </c:pt>
                <c:pt idx="432">
                  <c:v>1920</c:v>
                </c:pt>
                <c:pt idx="433">
                  <c:v>10839</c:v>
                </c:pt>
                <c:pt idx="434">
                  <c:v>1890</c:v>
                </c:pt>
                <c:pt idx="435">
                  <c:v>10667</c:v>
                </c:pt>
                <c:pt idx="436">
                  <c:v>4400</c:v>
                </c:pt>
                <c:pt idx="437">
                  <c:v>6000</c:v>
                </c:pt>
                <c:pt idx="438">
                  <c:v>4280</c:v>
                </c:pt>
                <c:pt idx="439">
                  <c:v>12354</c:v>
                </c:pt>
                <c:pt idx="440">
                  <c:v>15431</c:v>
                </c:pt>
                <c:pt idx="441">
                  <c:v>12108</c:v>
                </c:pt>
                <c:pt idx="442">
                  <c:v>6240</c:v>
                </c:pt>
                <c:pt idx="443">
                  <c:v>3922</c:v>
                </c:pt>
                <c:pt idx="444">
                  <c:v>8750</c:v>
                </c:pt>
                <c:pt idx="445">
                  <c:v>9855</c:v>
                </c:pt>
                <c:pt idx="446">
                  <c:v>16492</c:v>
                </c:pt>
                <c:pt idx="447">
                  <c:v>11214</c:v>
                </c:pt>
                <c:pt idx="448">
                  <c:v>8600</c:v>
                </c:pt>
                <c:pt idx="449">
                  <c:v>6000</c:v>
                </c:pt>
                <c:pt idx="450">
                  <c:v>5684</c:v>
                </c:pt>
                <c:pt idx="451">
                  <c:v>70761</c:v>
                </c:pt>
                <c:pt idx="452">
                  <c:v>9303</c:v>
                </c:pt>
                <c:pt idx="453">
                  <c:v>9000</c:v>
                </c:pt>
                <c:pt idx="454">
                  <c:v>9297</c:v>
                </c:pt>
                <c:pt idx="455">
                  <c:v>9600</c:v>
                </c:pt>
                <c:pt idx="456">
                  <c:v>4571</c:v>
                </c:pt>
                <c:pt idx="457">
                  <c:v>53227</c:v>
                </c:pt>
                <c:pt idx="458">
                  <c:v>5100</c:v>
                </c:pt>
                <c:pt idx="459">
                  <c:v>7015</c:v>
                </c:pt>
                <c:pt idx="460">
                  <c:v>8004</c:v>
                </c:pt>
                <c:pt idx="461">
                  <c:v>7200</c:v>
                </c:pt>
                <c:pt idx="462">
                  <c:v>8281</c:v>
                </c:pt>
                <c:pt idx="463">
                  <c:v>11988</c:v>
                </c:pt>
                <c:pt idx="464">
                  <c:v>8430</c:v>
                </c:pt>
                <c:pt idx="465">
                  <c:v>3072</c:v>
                </c:pt>
                <c:pt idx="466">
                  <c:v>10628</c:v>
                </c:pt>
                <c:pt idx="467">
                  <c:v>9480</c:v>
                </c:pt>
                <c:pt idx="468">
                  <c:v>11428</c:v>
                </c:pt>
                <c:pt idx="469">
                  <c:v>9291</c:v>
                </c:pt>
                <c:pt idx="470">
                  <c:v>6820</c:v>
                </c:pt>
                <c:pt idx="471">
                  <c:v>11952</c:v>
                </c:pt>
                <c:pt idx="472">
                  <c:v>3675</c:v>
                </c:pt>
                <c:pt idx="473">
                  <c:v>14977</c:v>
                </c:pt>
                <c:pt idx="474">
                  <c:v>5330</c:v>
                </c:pt>
                <c:pt idx="475">
                  <c:v>8480</c:v>
                </c:pt>
                <c:pt idx="476">
                  <c:v>13125</c:v>
                </c:pt>
                <c:pt idx="477">
                  <c:v>13693</c:v>
                </c:pt>
                <c:pt idx="478">
                  <c:v>10637</c:v>
                </c:pt>
                <c:pt idx="479">
                  <c:v>5925</c:v>
                </c:pt>
                <c:pt idx="480">
                  <c:v>16033</c:v>
                </c:pt>
                <c:pt idx="481">
                  <c:v>11846</c:v>
                </c:pt>
                <c:pt idx="482">
                  <c:v>2500</c:v>
                </c:pt>
                <c:pt idx="483">
                  <c:v>4500</c:v>
                </c:pt>
                <c:pt idx="484">
                  <c:v>7758</c:v>
                </c:pt>
                <c:pt idx="485">
                  <c:v>9600</c:v>
                </c:pt>
                <c:pt idx="486">
                  <c:v>10289</c:v>
                </c:pt>
                <c:pt idx="487">
                  <c:v>12243</c:v>
                </c:pt>
                <c:pt idx="488">
                  <c:v>10800</c:v>
                </c:pt>
                <c:pt idx="489">
                  <c:v>1526</c:v>
                </c:pt>
                <c:pt idx="490">
                  <c:v>2665</c:v>
                </c:pt>
                <c:pt idx="491">
                  <c:v>9490</c:v>
                </c:pt>
                <c:pt idx="492">
                  <c:v>15578</c:v>
                </c:pt>
                <c:pt idx="493">
                  <c:v>7931</c:v>
                </c:pt>
                <c:pt idx="494">
                  <c:v>5784</c:v>
                </c:pt>
                <c:pt idx="495">
                  <c:v>7879</c:v>
                </c:pt>
                <c:pt idx="496">
                  <c:v>12692</c:v>
                </c:pt>
                <c:pt idx="497">
                  <c:v>9120</c:v>
                </c:pt>
                <c:pt idx="498">
                  <c:v>7800</c:v>
                </c:pt>
                <c:pt idx="499">
                  <c:v>7535</c:v>
                </c:pt>
                <c:pt idx="500">
                  <c:v>1890</c:v>
                </c:pt>
                <c:pt idx="501">
                  <c:v>9803</c:v>
                </c:pt>
                <c:pt idx="502">
                  <c:v>9170</c:v>
                </c:pt>
                <c:pt idx="503">
                  <c:v>15602</c:v>
                </c:pt>
                <c:pt idx="504">
                  <c:v>2308</c:v>
                </c:pt>
                <c:pt idx="505">
                  <c:v>7596</c:v>
                </c:pt>
                <c:pt idx="506">
                  <c:v>9554</c:v>
                </c:pt>
                <c:pt idx="507">
                  <c:v>7862</c:v>
                </c:pt>
                <c:pt idx="508">
                  <c:v>9600</c:v>
                </c:pt>
                <c:pt idx="509">
                  <c:v>9600</c:v>
                </c:pt>
                <c:pt idx="510">
                  <c:v>14559</c:v>
                </c:pt>
                <c:pt idx="511">
                  <c:v>6792</c:v>
                </c:pt>
                <c:pt idx="512">
                  <c:v>9100</c:v>
                </c:pt>
                <c:pt idx="513">
                  <c:v>9187</c:v>
                </c:pt>
                <c:pt idx="514">
                  <c:v>10594</c:v>
                </c:pt>
                <c:pt idx="515">
                  <c:v>12220</c:v>
                </c:pt>
                <c:pt idx="516">
                  <c:v>10448</c:v>
                </c:pt>
                <c:pt idx="517">
                  <c:v>10208</c:v>
                </c:pt>
                <c:pt idx="518">
                  <c:v>9531</c:v>
                </c:pt>
                <c:pt idx="519">
                  <c:v>10918</c:v>
                </c:pt>
                <c:pt idx="520">
                  <c:v>10800</c:v>
                </c:pt>
                <c:pt idx="521">
                  <c:v>11988</c:v>
                </c:pt>
                <c:pt idx="522">
                  <c:v>5000</c:v>
                </c:pt>
                <c:pt idx="523">
                  <c:v>40094</c:v>
                </c:pt>
                <c:pt idx="524">
                  <c:v>11787</c:v>
                </c:pt>
                <c:pt idx="525">
                  <c:v>7500</c:v>
                </c:pt>
                <c:pt idx="526">
                  <c:v>13300</c:v>
                </c:pt>
                <c:pt idx="527">
                  <c:v>14948</c:v>
                </c:pt>
                <c:pt idx="528">
                  <c:v>9098</c:v>
                </c:pt>
                <c:pt idx="529">
                  <c:v>32668</c:v>
                </c:pt>
                <c:pt idx="530">
                  <c:v>10200</c:v>
                </c:pt>
                <c:pt idx="531">
                  <c:v>6155</c:v>
                </c:pt>
                <c:pt idx="532">
                  <c:v>7200</c:v>
                </c:pt>
                <c:pt idx="533">
                  <c:v>5000</c:v>
                </c:pt>
                <c:pt idx="534">
                  <c:v>9056</c:v>
                </c:pt>
                <c:pt idx="535">
                  <c:v>7000</c:v>
                </c:pt>
                <c:pt idx="536">
                  <c:v>8924</c:v>
                </c:pt>
                <c:pt idx="537">
                  <c:v>12735</c:v>
                </c:pt>
                <c:pt idx="538">
                  <c:v>11553</c:v>
                </c:pt>
                <c:pt idx="539">
                  <c:v>11423</c:v>
                </c:pt>
                <c:pt idx="540">
                  <c:v>14601</c:v>
                </c:pt>
                <c:pt idx="541">
                  <c:v>11000</c:v>
                </c:pt>
                <c:pt idx="542">
                  <c:v>10140</c:v>
                </c:pt>
                <c:pt idx="543">
                  <c:v>4058</c:v>
                </c:pt>
                <c:pt idx="544">
                  <c:v>17104</c:v>
                </c:pt>
                <c:pt idx="545">
                  <c:v>13837</c:v>
                </c:pt>
                <c:pt idx="546">
                  <c:v>8737</c:v>
                </c:pt>
                <c:pt idx="547">
                  <c:v>7244</c:v>
                </c:pt>
                <c:pt idx="548">
                  <c:v>8235</c:v>
                </c:pt>
                <c:pt idx="549">
                  <c:v>9375</c:v>
                </c:pt>
                <c:pt idx="550">
                  <c:v>4043</c:v>
                </c:pt>
                <c:pt idx="551">
                  <c:v>6000</c:v>
                </c:pt>
                <c:pt idx="552">
                  <c:v>11146</c:v>
                </c:pt>
                <c:pt idx="553">
                  <c:v>8777</c:v>
                </c:pt>
                <c:pt idx="554">
                  <c:v>10625</c:v>
                </c:pt>
                <c:pt idx="555">
                  <c:v>6380</c:v>
                </c:pt>
                <c:pt idx="556">
                  <c:v>14850</c:v>
                </c:pt>
                <c:pt idx="557">
                  <c:v>11040</c:v>
                </c:pt>
                <c:pt idx="558">
                  <c:v>21872</c:v>
                </c:pt>
                <c:pt idx="559">
                  <c:v>3196</c:v>
                </c:pt>
                <c:pt idx="560">
                  <c:v>11341</c:v>
                </c:pt>
                <c:pt idx="561">
                  <c:v>10010</c:v>
                </c:pt>
                <c:pt idx="562">
                  <c:v>13907</c:v>
                </c:pt>
                <c:pt idx="563">
                  <c:v>21780</c:v>
                </c:pt>
                <c:pt idx="564">
                  <c:v>13346</c:v>
                </c:pt>
                <c:pt idx="565">
                  <c:v>6858</c:v>
                </c:pt>
                <c:pt idx="566">
                  <c:v>11198</c:v>
                </c:pt>
                <c:pt idx="567">
                  <c:v>10171</c:v>
                </c:pt>
                <c:pt idx="568">
                  <c:v>12327</c:v>
                </c:pt>
                <c:pt idx="569">
                  <c:v>7032</c:v>
                </c:pt>
                <c:pt idx="570">
                  <c:v>13101</c:v>
                </c:pt>
                <c:pt idx="571">
                  <c:v>7332</c:v>
                </c:pt>
                <c:pt idx="572">
                  <c:v>13159</c:v>
                </c:pt>
                <c:pt idx="573">
                  <c:v>9967</c:v>
                </c:pt>
                <c:pt idx="574">
                  <c:v>10500</c:v>
                </c:pt>
                <c:pt idx="575">
                  <c:v>8480</c:v>
                </c:pt>
                <c:pt idx="576">
                  <c:v>6292</c:v>
                </c:pt>
                <c:pt idx="577">
                  <c:v>11777</c:v>
                </c:pt>
                <c:pt idx="578">
                  <c:v>3604</c:v>
                </c:pt>
                <c:pt idx="579">
                  <c:v>12150</c:v>
                </c:pt>
                <c:pt idx="580">
                  <c:v>14585</c:v>
                </c:pt>
                <c:pt idx="581">
                  <c:v>12704</c:v>
                </c:pt>
                <c:pt idx="582">
                  <c:v>11841</c:v>
                </c:pt>
                <c:pt idx="583">
                  <c:v>13500</c:v>
                </c:pt>
                <c:pt idx="584">
                  <c:v>6120</c:v>
                </c:pt>
                <c:pt idx="585">
                  <c:v>11443</c:v>
                </c:pt>
                <c:pt idx="586">
                  <c:v>10267</c:v>
                </c:pt>
                <c:pt idx="587">
                  <c:v>8740</c:v>
                </c:pt>
                <c:pt idx="588">
                  <c:v>25095</c:v>
                </c:pt>
                <c:pt idx="589">
                  <c:v>9100</c:v>
                </c:pt>
                <c:pt idx="590">
                  <c:v>8320</c:v>
                </c:pt>
                <c:pt idx="591">
                  <c:v>13478</c:v>
                </c:pt>
                <c:pt idx="592">
                  <c:v>6600</c:v>
                </c:pt>
                <c:pt idx="593">
                  <c:v>4435</c:v>
                </c:pt>
                <c:pt idx="594">
                  <c:v>7990</c:v>
                </c:pt>
                <c:pt idx="595">
                  <c:v>11302</c:v>
                </c:pt>
                <c:pt idx="596">
                  <c:v>3600</c:v>
                </c:pt>
                <c:pt idx="597">
                  <c:v>3922</c:v>
                </c:pt>
                <c:pt idx="598">
                  <c:v>12984</c:v>
                </c:pt>
                <c:pt idx="599">
                  <c:v>1950</c:v>
                </c:pt>
                <c:pt idx="600">
                  <c:v>10927</c:v>
                </c:pt>
                <c:pt idx="601">
                  <c:v>9000</c:v>
                </c:pt>
                <c:pt idx="602">
                  <c:v>10041</c:v>
                </c:pt>
                <c:pt idx="603">
                  <c:v>3182</c:v>
                </c:pt>
                <c:pt idx="604">
                  <c:v>12803</c:v>
                </c:pt>
                <c:pt idx="605">
                  <c:v>13600</c:v>
                </c:pt>
                <c:pt idx="606">
                  <c:v>12464</c:v>
                </c:pt>
                <c:pt idx="607">
                  <c:v>7800</c:v>
                </c:pt>
                <c:pt idx="608">
                  <c:v>12168</c:v>
                </c:pt>
                <c:pt idx="609">
                  <c:v>7943</c:v>
                </c:pt>
                <c:pt idx="610">
                  <c:v>11050</c:v>
                </c:pt>
                <c:pt idx="611">
                  <c:v>10395</c:v>
                </c:pt>
                <c:pt idx="612">
                  <c:v>11885</c:v>
                </c:pt>
                <c:pt idx="613">
                  <c:v>8402</c:v>
                </c:pt>
                <c:pt idx="614">
                  <c:v>1491</c:v>
                </c:pt>
                <c:pt idx="615">
                  <c:v>8800</c:v>
                </c:pt>
                <c:pt idx="616">
                  <c:v>7861</c:v>
                </c:pt>
                <c:pt idx="617">
                  <c:v>7227</c:v>
                </c:pt>
                <c:pt idx="618">
                  <c:v>11694</c:v>
                </c:pt>
                <c:pt idx="619">
                  <c:v>12244</c:v>
                </c:pt>
                <c:pt idx="620">
                  <c:v>8248</c:v>
                </c:pt>
                <c:pt idx="621">
                  <c:v>10800</c:v>
                </c:pt>
                <c:pt idx="622">
                  <c:v>7064</c:v>
                </c:pt>
                <c:pt idx="623">
                  <c:v>2117</c:v>
                </c:pt>
                <c:pt idx="624">
                  <c:v>10400</c:v>
                </c:pt>
                <c:pt idx="625">
                  <c:v>10000</c:v>
                </c:pt>
                <c:pt idx="626">
                  <c:v>12342</c:v>
                </c:pt>
                <c:pt idx="627">
                  <c:v>9600</c:v>
                </c:pt>
                <c:pt idx="628">
                  <c:v>11606</c:v>
                </c:pt>
                <c:pt idx="629">
                  <c:v>9020</c:v>
                </c:pt>
                <c:pt idx="630">
                  <c:v>9000</c:v>
                </c:pt>
                <c:pt idx="631">
                  <c:v>4590</c:v>
                </c:pt>
                <c:pt idx="632">
                  <c:v>11900</c:v>
                </c:pt>
                <c:pt idx="633">
                  <c:v>9250</c:v>
                </c:pt>
                <c:pt idx="634">
                  <c:v>6979</c:v>
                </c:pt>
                <c:pt idx="635">
                  <c:v>10896</c:v>
                </c:pt>
                <c:pt idx="636">
                  <c:v>6120</c:v>
                </c:pt>
                <c:pt idx="637">
                  <c:v>6000</c:v>
                </c:pt>
                <c:pt idx="638">
                  <c:v>8777</c:v>
                </c:pt>
                <c:pt idx="639">
                  <c:v>3982</c:v>
                </c:pt>
                <c:pt idx="640">
                  <c:v>12677</c:v>
                </c:pt>
                <c:pt idx="641">
                  <c:v>7050</c:v>
                </c:pt>
                <c:pt idx="642">
                  <c:v>13860</c:v>
                </c:pt>
                <c:pt idx="643">
                  <c:v>10793</c:v>
                </c:pt>
                <c:pt idx="644">
                  <c:v>9187</c:v>
                </c:pt>
                <c:pt idx="645">
                  <c:v>10530</c:v>
                </c:pt>
                <c:pt idx="646">
                  <c:v>7200</c:v>
                </c:pt>
                <c:pt idx="647">
                  <c:v>10452</c:v>
                </c:pt>
                <c:pt idx="648">
                  <c:v>7700</c:v>
                </c:pt>
                <c:pt idx="649">
                  <c:v>1936</c:v>
                </c:pt>
                <c:pt idx="650">
                  <c:v>8125</c:v>
                </c:pt>
                <c:pt idx="651">
                  <c:v>9084</c:v>
                </c:pt>
                <c:pt idx="652">
                  <c:v>8750</c:v>
                </c:pt>
                <c:pt idx="653">
                  <c:v>10320</c:v>
                </c:pt>
                <c:pt idx="654">
                  <c:v>10437</c:v>
                </c:pt>
                <c:pt idx="655">
                  <c:v>1680</c:v>
                </c:pt>
                <c:pt idx="656">
                  <c:v>10007</c:v>
                </c:pt>
                <c:pt idx="657">
                  <c:v>7200</c:v>
                </c:pt>
                <c:pt idx="658">
                  <c:v>17503</c:v>
                </c:pt>
                <c:pt idx="659">
                  <c:v>9937</c:v>
                </c:pt>
                <c:pt idx="660">
                  <c:v>12384</c:v>
                </c:pt>
                <c:pt idx="661">
                  <c:v>46589</c:v>
                </c:pt>
                <c:pt idx="662">
                  <c:v>13560</c:v>
                </c:pt>
                <c:pt idx="663">
                  <c:v>10012</c:v>
                </c:pt>
                <c:pt idx="664">
                  <c:v>20896</c:v>
                </c:pt>
                <c:pt idx="665">
                  <c:v>11194</c:v>
                </c:pt>
                <c:pt idx="666">
                  <c:v>18450</c:v>
                </c:pt>
                <c:pt idx="667">
                  <c:v>8125</c:v>
                </c:pt>
                <c:pt idx="668">
                  <c:v>14175</c:v>
                </c:pt>
                <c:pt idx="669">
                  <c:v>11600</c:v>
                </c:pt>
                <c:pt idx="670">
                  <c:v>8633</c:v>
                </c:pt>
                <c:pt idx="671">
                  <c:v>6629</c:v>
                </c:pt>
                <c:pt idx="672">
                  <c:v>11250</c:v>
                </c:pt>
                <c:pt idx="673">
                  <c:v>14442</c:v>
                </c:pt>
                <c:pt idx="674">
                  <c:v>9200</c:v>
                </c:pt>
                <c:pt idx="675">
                  <c:v>2289</c:v>
                </c:pt>
                <c:pt idx="676">
                  <c:v>9600</c:v>
                </c:pt>
                <c:pt idx="677">
                  <c:v>9022</c:v>
                </c:pt>
                <c:pt idx="678">
                  <c:v>11844</c:v>
                </c:pt>
                <c:pt idx="679">
                  <c:v>9945</c:v>
                </c:pt>
                <c:pt idx="680">
                  <c:v>8012</c:v>
                </c:pt>
                <c:pt idx="681">
                  <c:v>4500</c:v>
                </c:pt>
                <c:pt idx="682">
                  <c:v>2887</c:v>
                </c:pt>
                <c:pt idx="683">
                  <c:v>11248</c:v>
                </c:pt>
                <c:pt idx="684">
                  <c:v>16770</c:v>
                </c:pt>
                <c:pt idx="685">
                  <c:v>5062</c:v>
                </c:pt>
                <c:pt idx="686">
                  <c:v>10207</c:v>
                </c:pt>
                <c:pt idx="687">
                  <c:v>5105</c:v>
                </c:pt>
                <c:pt idx="688">
                  <c:v>8089</c:v>
                </c:pt>
                <c:pt idx="689">
                  <c:v>7577</c:v>
                </c:pt>
                <c:pt idx="690">
                  <c:v>4426</c:v>
                </c:pt>
                <c:pt idx="691">
                  <c:v>21535</c:v>
                </c:pt>
                <c:pt idx="692">
                  <c:v>26178</c:v>
                </c:pt>
                <c:pt idx="693">
                  <c:v>5400</c:v>
                </c:pt>
                <c:pt idx="694">
                  <c:v>6120</c:v>
                </c:pt>
                <c:pt idx="695">
                  <c:v>13811</c:v>
                </c:pt>
                <c:pt idx="696">
                  <c:v>6000</c:v>
                </c:pt>
                <c:pt idx="697">
                  <c:v>6420</c:v>
                </c:pt>
                <c:pt idx="698">
                  <c:v>8450</c:v>
                </c:pt>
                <c:pt idx="699">
                  <c:v>4282</c:v>
                </c:pt>
                <c:pt idx="700">
                  <c:v>14331</c:v>
                </c:pt>
                <c:pt idx="701">
                  <c:v>9600</c:v>
                </c:pt>
                <c:pt idx="702">
                  <c:v>12438</c:v>
                </c:pt>
                <c:pt idx="703">
                  <c:v>7630</c:v>
                </c:pt>
                <c:pt idx="704">
                  <c:v>8400</c:v>
                </c:pt>
                <c:pt idx="705">
                  <c:v>5600</c:v>
                </c:pt>
                <c:pt idx="706">
                  <c:v>115149</c:v>
                </c:pt>
                <c:pt idx="707">
                  <c:v>6240</c:v>
                </c:pt>
                <c:pt idx="708">
                  <c:v>9018</c:v>
                </c:pt>
                <c:pt idx="709">
                  <c:v>7162</c:v>
                </c:pt>
                <c:pt idx="710">
                  <c:v>4130</c:v>
                </c:pt>
                <c:pt idx="711">
                  <c:v>8712</c:v>
                </c:pt>
                <c:pt idx="712">
                  <c:v>4671</c:v>
                </c:pt>
                <c:pt idx="713">
                  <c:v>9873</c:v>
                </c:pt>
                <c:pt idx="714">
                  <c:v>13517</c:v>
                </c:pt>
                <c:pt idx="715">
                  <c:v>10140</c:v>
                </c:pt>
                <c:pt idx="716">
                  <c:v>10800</c:v>
                </c:pt>
                <c:pt idx="717">
                  <c:v>10000</c:v>
                </c:pt>
                <c:pt idx="718">
                  <c:v>10542</c:v>
                </c:pt>
                <c:pt idx="719">
                  <c:v>9920</c:v>
                </c:pt>
                <c:pt idx="720">
                  <c:v>6563</c:v>
                </c:pt>
                <c:pt idx="721">
                  <c:v>4426</c:v>
                </c:pt>
                <c:pt idx="722">
                  <c:v>8120</c:v>
                </c:pt>
                <c:pt idx="723">
                  <c:v>8172</c:v>
                </c:pt>
                <c:pt idx="724">
                  <c:v>13286</c:v>
                </c:pt>
                <c:pt idx="725">
                  <c:v>6960</c:v>
                </c:pt>
                <c:pt idx="726">
                  <c:v>21695</c:v>
                </c:pt>
                <c:pt idx="727">
                  <c:v>7314</c:v>
                </c:pt>
                <c:pt idx="728">
                  <c:v>11475</c:v>
                </c:pt>
                <c:pt idx="729">
                  <c:v>6240</c:v>
                </c:pt>
                <c:pt idx="730">
                  <c:v>5389</c:v>
                </c:pt>
                <c:pt idx="731">
                  <c:v>9590</c:v>
                </c:pt>
                <c:pt idx="732">
                  <c:v>11404</c:v>
                </c:pt>
                <c:pt idx="733">
                  <c:v>10000</c:v>
                </c:pt>
                <c:pt idx="734">
                  <c:v>8978</c:v>
                </c:pt>
                <c:pt idx="735">
                  <c:v>10800</c:v>
                </c:pt>
                <c:pt idx="736">
                  <c:v>8544</c:v>
                </c:pt>
                <c:pt idx="737">
                  <c:v>10463</c:v>
                </c:pt>
                <c:pt idx="738">
                  <c:v>10800</c:v>
                </c:pt>
                <c:pt idx="739">
                  <c:v>9313</c:v>
                </c:pt>
                <c:pt idx="740">
                  <c:v>9600</c:v>
                </c:pt>
                <c:pt idx="741">
                  <c:v>6768</c:v>
                </c:pt>
                <c:pt idx="742">
                  <c:v>8450</c:v>
                </c:pt>
                <c:pt idx="743">
                  <c:v>12886</c:v>
                </c:pt>
                <c:pt idx="744">
                  <c:v>5395</c:v>
                </c:pt>
                <c:pt idx="745">
                  <c:v>8963</c:v>
                </c:pt>
                <c:pt idx="746">
                  <c:v>8795</c:v>
                </c:pt>
                <c:pt idx="747">
                  <c:v>11700</c:v>
                </c:pt>
                <c:pt idx="748">
                  <c:v>10593</c:v>
                </c:pt>
                <c:pt idx="749">
                  <c:v>8405</c:v>
                </c:pt>
                <c:pt idx="750">
                  <c:v>8800</c:v>
                </c:pt>
                <c:pt idx="751">
                  <c:v>7750</c:v>
                </c:pt>
                <c:pt idx="752">
                  <c:v>9236</c:v>
                </c:pt>
                <c:pt idx="753">
                  <c:v>10240</c:v>
                </c:pt>
                <c:pt idx="754">
                  <c:v>7930</c:v>
                </c:pt>
                <c:pt idx="755">
                  <c:v>3230</c:v>
                </c:pt>
                <c:pt idx="756">
                  <c:v>10769</c:v>
                </c:pt>
                <c:pt idx="757">
                  <c:v>11616</c:v>
                </c:pt>
                <c:pt idx="758">
                  <c:v>2280</c:v>
                </c:pt>
                <c:pt idx="759">
                  <c:v>12257</c:v>
                </c:pt>
                <c:pt idx="760">
                  <c:v>9100</c:v>
                </c:pt>
                <c:pt idx="761">
                  <c:v>6911</c:v>
                </c:pt>
                <c:pt idx="762">
                  <c:v>8640</c:v>
                </c:pt>
                <c:pt idx="763">
                  <c:v>9430</c:v>
                </c:pt>
                <c:pt idx="764">
                  <c:v>9549</c:v>
                </c:pt>
                <c:pt idx="765">
                  <c:v>14587</c:v>
                </c:pt>
                <c:pt idx="766">
                  <c:v>10421</c:v>
                </c:pt>
                <c:pt idx="767">
                  <c:v>12508</c:v>
                </c:pt>
                <c:pt idx="768">
                  <c:v>9100</c:v>
                </c:pt>
                <c:pt idx="769">
                  <c:v>53504</c:v>
                </c:pt>
                <c:pt idx="770">
                  <c:v>7252</c:v>
                </c:pt>
                <c:pt idx="771">
                  <c:v>8877</c:v>
                </c:pt>
                <c:pt idx="772">
                  <c:v>7819</c:v>
                </c:pt>
                <c:pt idx="773">
                  <c:v>10150</c:v>
                </c:pt>
                <c:pt idx="774">
                  <c:v>14226</c:v>
                </c:pt>
                <c:pt idx="775">
                  <c:v>4500</c:v>
                </c:pt>
                <c:pt idx="776">
                  <c:v>11210</c:v>
                </c:pt>
                <c:pt idx="777">
                  <c:v>13350</c:v>
                </c:pt>
                <c:pt idx="778">
                  <c:v>8400</c:v>
                </c:pt>
                <c:pt idx="779">
                  <c:v>10530</c:v>
                </c:pt>
                <c:pt idx="780">
                  <c:v>7875</c:v>
                </c:pt>
                <c:pt idx="781">
                  <c:v>7153</c:v>
                </c:pt>
                <c:pt idx="782">
                  <c:v>16285</c:v>
                </c:pt>
                <c:pt idx="783">
                  <c:v>9101</c:v>
                </c:pt>
                <c:pt idx="784">
                  <c:v>6300</c:v>
                </c:pt>
                <c:pt idx="785">
                  <c:v>9790</c:v>
                </c:pt>
                <c:pt idx="786">
                  <c:v>10800</c:v>
                </c:pt>
                <c:pt idx="787">
                  <c:v>10142</c:v>
                </c:pt>
                <c:pt idx="788">
                  <c:v>6000</c:v>
                </c:pt>
                <c:pt idx="789">
                  <c:v>12205</c:v>
                </c:pt>
                <c:pt idx="790">
                  <c:v>3182</c:v>
                </c:pt>
                <c:pt idx="791">
                  <c:v>11333</c:v>
                </c:pt>
                <c:pt idx="792">
                  <c:v>9920</c:v>
                </c:pt>
                <c:pt idx="793">
                  <c:v>9158</c:v>
                </c:pt>
                <c:pt idx="794">
                  <c:v>10832</c:v>
                </c:pt>
                <c:pt idx="795">
                  <c:v>8400</c:v>
                </c:pt>
                <c:pt idx="796">
                  <c:v>8197</c:v>
                </c:pt>
                <c:pt idx="797">
                  <c:v>7677</c:v>
                </c:pt>
                <c:pt idx="798">
                  <c:v>13518</c:v>
                </c:pt>
                <c:pt idx="799">
                  <c:v>7200</c:v>
                </c:pt>
                <c:pt idx="800">
                  <c:v>12798</c:v>
                </c:pt>
                <c:pt idx="801">
                  <c:v>4800</c:v>
                </c:pt>
                <c:pt idx="802">
                  <c:v>8199</c:v>
                </c:pt>
                <c:pt idx="803">
                  <c:v>13891</c:v>
                </c:pt>
                <c:pt idx="804">
                  <c:v>9000</c:v>
                </c:pt>
                <c:pt idx="805">
                  <c:v>12274</c:v>
                </c:pt>
                <c:pt idx="806">
                  <c:v>9750</c:v>
                </c:pt>
                <c:pt idx="807">
                  <c:v>21384</c:v>
                </c:pt>
                <c:pt idx="808">
                  <c:v>13400</c:v>
                </c:pt>
                <c:pt idx="809">
                  <c:v>8100</c:v>
                </c:pt>
                <c:pt idx="810">
                  <c:v>10140</c:v>
                </c:pt>
                <c:pt idx="811">
                  <c:v>4438</c:v>
                </c:pt>
                <c:pt idx="812">
                  <c:v>8712</c:v>
                </c:pt>
                <c:pt idx="813">
                  <c:v>9750</c:v>
                </c:pt>
                <c:pt idx="814">
                  <c:v>8248</c:v>
                </c:pt>
                <c:pt idx="815">
                  <c:v>12137</c:v>
                </c:pt>
                <c:pt idx="816">
                  <c:v>11425</c:v>
                </c:pt>
                <c:pt idx="817">
                  <c:v>13265</c:v>
                </c:pt>
                <c:pt idx="818">
                  <c:v>8816</c:v>
                </c:pt>
                <c:pt idx="819">
                  <c:v>6371</c:v>
                </c:pt>
                <c:pt idx="820">
                  <c:v>7226</c:v>
                </c:pt>
                <c:pt idx="821">
                  <c:v>6000</c:v>
                </c:pt>
                <c:pt idx="822">
                  <c:v>12394</c:v>
                </c:pt>
                <c:pt idx="823">
                  <c:v>9900</c:v>
                </c:pt>
                <c:pt idx="824">
                  <c:v>11216</c:v>
                </c:pt>
                <c:pt idx="825">
                  <c:v>14803</c:v>
                </c:pt>
                <c:pt idx="826">
                  <c:v>6130</c:v>
                </c:pt>
                <c:pt idx="827">
                  <c:v>8529</c:v>
                </c:pt>
                <c:pt idx="828">
                  <c:v>28698</c:v>
                </c:pt>
                <c:pt idx="829">
                  <c:v>2544</c:v>
                </c:pt>
                <c:pt idx="830">
                  <c:v>11900</c:v>
                </c:pt>
                <c:pt idx="831">
                  <c:v>3180</c:v>
                </c:pt>
                <c:pt idx="832">
                  <c:v>9548</c:v>
                </c:pt>
                <c:pt idx="833">
                  <c:v>10004</c:v>
                </c:pt>
                <c:pt idx="834">
                  <c:v>7875</c:v>
                </c:pt>
                <c:pt idx="835">
                  <c:v>9600</c:v>
                </c:pt>
                <c:pt idx="836">
                  <c:v>8100</c:v>
                </c:pt>
                <c:pt idx="837">
                  <c:v>1680</c:v>
                </c:pt>
                <c:pt idx="838">
                  <c:v>9525</c:v>
                </c:pt>
                <c:pt idx="839">
                  <c:v>11767</c:v>
                </c:pt>
                <c:pt idx="840">
                  <c:v>12155</c:v>
                </c:pt>
                <c:pt idx="841">
                  <c:v>10440</c:v>
                </c:pt>
                <c:pt idx="842">
                  <c:v>9020</c:v>
                </c:pt>
                <c:pt idx="843">
                  <c:v>8000</c:v>
                </c:pt>
                <c:pt idx="844">
                  <c:v>12665</c:v>
                </c:pt>
                <c:pt idx="845">
                  <c:v>16647</c:v>
                </c:pt>
                <c:pt idx="846">
                  <c:v>9317</c:v>
                </c:pt>
                <c:pt idx="847">
                  <c:v>15523</c:v>
                </c:pt>
                <c:pt idx="848">
                  <c:v>45600</c:v>
                </c:pt>
                <c:pt idx="849">
                  <c:v>9600</c:v>
                </c:pt>
                <c:pt idx="850">
                  <c:v>4435</c:v>
                </c:pt>
                <c:pt idx="851">
                  <c:v>3196</c:v>
                </c:pt>
                <c:pt idx="852">
                  <c:v>7128</c:v>
                </c:pt>
                <c:pt idx="853">
                  <c:v>12095</c:v>
                </c:pt>
                <c:pt idx="854">
                  <c:v>17920</c:v>
                </c:pt>
                <c:pt idx="855">
                  <c:v>6897</c:v>
                </c:pt>
                <c:pt idx="856">
                  <c:v>10970</c:v>
                </c:pt>
                <c:pt idx="857">
                  <c:v>8125</c:v>
                </c:pt>
                <c:pt idx="858">
                  <c:v>10400</c:v>
                </c:pt>
                <c:pt idx="859">
                  <c:v>11029</c:v>
                </c:pt>
                <c:pt idx="860">
                  <c:v>7642</c:v>
                </c:pt>
                <c:pt idx="861">
                  <c:v>11625</c:v>
                </c:pt>
                <c:pt idx="862">
                  <c:v>9672</c:v>
                </c:pt>
                <c:pt idx="863">
                  <c:v>7931</c:v>
                </c:pt>
                <c:pt idx="864">
                  <c:v>8640</c:v>
                </c:pt>
                <c:pt idx="865">
                  <c:v>8750</c:v>
                </c:pt>
                <c:pt idx="866">
                  <c:v>10656</c:v>
                </c:pt>
                <c:pt idx="867">
                  <c:v>6970</c:v>
                </c:pt>
                <c:pt idx="868">
                  <c:v>14762</c:v>
                </c:pt>
                <c:pt idx="869">
                  <c:v>9938</c:v>
                </c:pt>
                <c:pt idx="870">
                  <c:v>6600</c:v>
                </c:pt>
                <c:pt idx="871">
                  <c:v>8750</c:v>
                </c:pt>
                <c:pt idx="872">
                  <c:v>8892</c:v>
                </c:pt>
                <c:pt idx="873">
                  <c:v>12144</c:v>
                </c:pt>
                <c:pt idx="874">
                  <c:v>5720</c:v>
                </c:pt>
                <c:pt idx="875">
                  <c:v>9000</c:v>
                </c:pt>
                <c:pt idx="876">
                  <c:v>25286</c:v>
                </c:pt>
                <c:pt idx="877">
                  <c:v>8834</c:v>
                </c:pt>
                <c:pt idx="878">
                  <c:v>11782</c:v>
                </c:pt>
                <c:pt idx="879">
                  <c:v>7000</c:v>
                </c:pt>
                <c:pt idx="880">
                  <c:v>7024</c:v>
                </c:pt>
                <c:pt idx="881">
                  <c:v>13758</c:v>
                </c:pt>
                <c:pt idx="882">
                  <c:v>9636</c:v>
                </c:pt>
                <c:pt idx="883">
                  <c:v>6204</c:v>
                </c:pt>
                <c:pt idx="884">
                  <c:v>7150</c:v>
                </c:pt>
                <c:pt idx="885">
                  <c:v>5119</c:v>
                </c:pt>
                <c:pt idx="886">
                  <c:v>8393</c:v>
                </c:pt>
                <c:pt idx="887">
                  <c:v>16466</c:v>
                </c:pt>
                <c:pt idx="888">
                  <c:v>15865</c:v>
                </c:pt>
                <c:pt idx="889">
                  <c:v>12160</c:v>
                </c:pt>
                <c:pt idx="890">
                  <c:v>8064</c:v>
                </c:pt>
                <c:pt idx="891">
                  <c:v>11184</c:v>
                </c:pt>
                <c:pt idx="892">
                  <c:v>8414</c:v>
                </c:pt>
                <c:pt idx="893">
                  <c:v>13284</c:v>
                </c:pt>
                <c:pt idx="894">
                  <c:v>7018</c:v>
                </c:pt>
                <c:pt idx="895">
                  <c:v>7056</c:v>
                </c:pt>
                <c:pt idx="896">
                  <c:v>8765</c:v>
                </c:pt>
                <c:pt idx="897">
                  <c:v>7018</c:v>
                </c:pt>
                <c:pt idx="898">
                  <c:v>12919</c:v>
                </c:pt>
                <c:pt idx="899">
                  <c:v>6993</c:v>
                </c:pt>
                <c:pt idx="900">
                  <c:v>7340</c:v>
                </c:pt>
                <c:pt idx="901">
                  <c:v>8712</c:v>
                </c:pt>
                <c:pt idx="902">
                  <c:v>7875</c:v>
                </c:pt>
                <c:pt idx="903">
                  <c:v>14859</c:v>
                </c:pt>
                <c:pt idx="904">
                  <c:v>6173</c:v>
                </c:pt>
                <c:pt idx="905">
                  <c:v>9920</c:v>
                </c:pt>
                <c:pt idx="906">
                  <c:v>13501</c:v>
                </c:pt>
                <c:pt idx="907">
                  <c:v>11500</c:v>
                </c:pt>
                <c:pt idx="908">
                  <c:v>8885</c:v>
                </c:pt>
                <c:pt idx="909">
                  <c:v>12589</c:v>
                </c:pt>
                <c:pt idx="910">
                  <c:v>11600</c:v>
                </c:pt>
                <c:pt idx="911">
                  <c:v>9286</c:v>
                </c:pt>
                <c:pt idx="912">
                  <c:v>6120</c:v>
                </c:pt>
                <c:pt idx="913">
                  <c:v>6270</c:v>
                </c:pt>
                <c:pt idx="914">
                  <c:v>3000</c:v>
                </c:pt>
                <c:pt idx="915">
                  <c:v>2001</c:v>
                </c:pt>
                <c:pt idx="916">
                  <c:v>9000</c:v>
                </c:pt>
                <c:pt idx="917">
                  <c:v>17140</c:v>
                </c:pt>
                <c:pt idx="918">
                  <c:v>13125</c:v>
                </c:pt>
                <c:pt idx="919">
                  <c:v>11029</c:v>
                </c:pt>
                <c:pt idx="920">
                  <c:v>8462</c:v>
                </c:pt>
                <c:pt idx="921">
                  <c:v>8777</c:v>
                </c:pt>
                <c:pt idx="922">
                  <c:v>10237</c:v>
                </c:pt>
                <c:pt idx="923">
                  <c:v>8012</c:v>
                </c:pt>
                <c:pt idx="924">
                  <c:v>10240</c:v>
                </c:pt>
                <c:pt idx="925">
                  <c:v>15611</c:v>
                </c:pt>
                <c:pt idx="926">
                  <c:v>11999</c:v>
                </c:pt>
                <c:pt idx="927">
                  <c:v>9900</c:v>
                </c:pt>
                <c:pt idx="928">
                  <c:v>11838</c:v>
                </c:pt>
                <c:pt idx="929">
                  <c:v>13006</c:v>
                </c:pt>
                <c:pt idx="930">
                  <c:v>8925</c:v>
                </c:pt>
                <c:pt idx="931">
                  <c:v>9100</c:v>
                </c:pt>
                <c:pt idx="932">
                  <c:v>11670</c:v>
                </c:pt>
                <c:pt idx="933">
                  <c:v>8487</c:v>
                </c:pt>
                <c:pt idx="934">
                  <c:v>27650</c:v>
                </c:pt>
                <c:pt idx="935">
                  <c:v>5825</c:v>
                </c:pt>
                <c:pt idx="936">
                  <c:v>10083</c:v>
                </c:pt>
                <c:pt idx="937">
                  <c:v>9675</c:v>
                </c:pt>
                <c:pt idx="938">
                  <c:v>8760</c:v>
                </c:pt>
                <c:pt idx="939">
                  <c:v>24090</c:v>
                </c:pt>
                <c:pt idx="940">
                  <c:v>12640</c:v>
                </c:pt>
                <c:pt idx="941">
                  <c:v>8755</c:v>
                </c:pt>
                <c:pt idx="942">
                  <c:v>7711</c:v>
                </c:pt>
                <c:pt idx="943">
                  <c:v>25000</c:v>
                </c:pt>
                <c:pt idx="944">
                  <c:v>14375</c:v>
                </c:pt>
                <c:pt idx="945">
                  <c:v>8820</c:v>
                </c:pt>
                <c:pt idx="946">
                  <c:v>8163</c:v>
                </c:pt>
                <c:pt idx="947">
                  <c:v>14536</c:v>
                </c:pt>
                <c:pt idx="948">
                  <c:v>14006</c:v>
                </c:pt>
                <c:pt idx="949">
                  <c:v>9360</c:v>
                </c:pt>
                <c:pt idx="950">
                  <c:v>7200</c:v>
                </c:pt>
                <c:pt idx="951">
                  <c:v>7800</c:v>
                </c:pt>
                <c:pt idx="952">
                  <c:v>7200</c:v>
                </c:pt>
                <c:pt idx="953">
                  <c:v>11075</c:v>
                </c:pt>
                <c:pt idx="954">
                  <c:v>9400</c:v>
                </c:pt>
                <c:pt idx="955">
                  <c:v>7136</c:v>
                </c:pt>
                <c:pt idx="956">
                  <c:v>1300</c:v>
                </c:pt>
                <c:pt idx="957">
                  <c:v>7420</c:v>
                </c:pt>
                <c:pt idx="958">
                  <c:v>8450</c:v>
                </c:pt>
                <c:pt idx="959">
                  <c:v>2572</c:v>
                </c:pt>
                <c:pt idx="960">
                  <c:v>7207</c:v>
                </c:pt>
                <c:pt idx="961">
                  <c:v>12227</c:v>
                </c:pt>
                <c:pt idx="962">
                  <c:v>2308</c:v>
                </c:pt>
                <c:pt idx="963">
                  <c:v>11923</c:v>
                </c:pt>
                <c:pt idx="964">
                  <c:v>11316</c:v>
                </c:pt>
                <c:pt idx="965">
                  <c:v>10237</c:v>
                </c:pt>
                <c:pt idx="966">
                  <c:v>9600</c:v>
                </c:pt>
                <c:pt idx="967">
                  <c:v>7390</c:v>
                </c:pt>
                <c:pt idx="968">
                  <c:v>5925</c:v>
                </c:pt>
                <c:pt idx="969">
                  <c:v>10382</c:v>
                </c:pt>
                <c:pt idx="970">
                  <c:v>10800</c:v>
                </c:pt>
                <c:pt idx="971">
                  <c:v>2268</c:v>
                </c:pt>
                <c:pt idx="972">
                  <c:v>7892</c:v>
                </c:pt>
                <c:pt idx="973">
                  <c:v>11639</c:v>
                </c:pt>
                <c:pt idx="974">
                  <c:v>11414</c:v>
                </c:pt>
                <c:pt idx="975">
                  <c:v>2651</c:v>
                </c:pt>
                <c:pt idx="976">
                  <c:v>5900</c:v>
                </c:pt>
                <c:pt idx="977">
                  <c:v>4274</c:v>
                </c:pt>
                <c:pt idx="978">
                  <c:v>9450</c:v>
                </c:pt>
                <c:pt idx="979">
                  <c:v>8816</c:v>
                </c:pt>
                <c:pt idx="980">
                  <c:v>12122</c:v>
                </c:pt>
                <c:pt idx="981">
                  <c:v>12203</c:v>
                </c:pt>
                <c:pt idx="982">
                  <c:v>3182</c:v>
                </c:pt>
                <c:pt idx="983">
                  <c:v>11250</c:v>
                </c:pt>
                <c:pt idx="984">
                  <c:v>10125</c:v>
                </c:pt>
                <c:pt idx="985">
                  <c:v>10880</c:v>
                </c:pt>
                <c:pt idx="986">
                  <c:v>5310</c:v>
                </c:pt>
                <c:pt idx="987">
                  <c:v>10159</c:v>
                </c:pt>
                <c:pt idx="988">
                  <c:v>12046</c:v>
                </c:pt>
                <c:pt idx="989">
                  <c:v>8125</c:v>
                </c:pt>
                <c:pt idx="990">
                  <c:v>9452</c:v>
                </c:pt>
                <c:pt idx="991">
                  <c:v>17671</c:v>
                </c:pt>
                <c:pt idx="992">
                  <c:v>9760</c:v>
                </c:pt>
                <c:pt idx="993">
                  <c:v>8846</c:v>
                </c:pt>
                <c:pt idx="994">
                  <c:v>12456</c:v>
                </c:pt>
                <c:pt idx="995">
                  <c:v>4712</c:v>
                </c:pt>
                <c:pt idx="996">
                  <c:v>10659</c:v>
                </c:pt>
                <c:pt idx="997">
                  <c:v>11717</c:v>
                </c:pt>
                <c:pt idx="998">
                  <c:v>9786</c:v>
                </c:pt>
                <c:pt idx="999">
                  <c:v>6762</c:v>
                </c:pt>
                <c:pt idx="1000">
                  <c:v>10206</c:v>
                </c:pt>
                <c:pt idx="1001">
                  <c:v>5400</c:v>
                </c:pt>
                <c:pt idx="1002">
                  <c:v>11957</c:v>
                </c:pt>
                <c:pt idx="1003">
                  <c:v>11500</c:v>
                </c:pt>
                <c:pt idx="1004">
                  <c:v>3182</c:v>
                </c:pt>
                <c:pt idx="1005">
                  <c:v>8385</c:v>
                </c:pt>
                <c:pt idx="1006">
                  <c:v>12155</c:v>
                </c:pt>
                <c:pt idx="1007">
                  <c:v>2217</c:v>
                </c:pt>
                <c:pt idx="1008">
                  <c:v>12118</c:v>
                </c:pt>
                <c:pt idx="1009">
                  <c:v>6000</c:v>
                </c:pt>
                <c:pt idx="1010">
                  <c:v>21286</c:v>
                </c:pt>
                <c:pt idx="1011">
                  <c:v>9825</c:v>
                </c:pt>
                <c:pt idx="1012">
                  <c:v>10592</c:v>
                </c:pt>
                <c:pt idx="1013">
                  <c:v>7200</c:v>
                </c:pt>
                <c:pt idx="1014">
                  <c:v>11664</c:v>
                </c:pt>
                <c:pt idx="1015">
                  <c:v>8400</c:v>
                </c:pt>
                <c:pt idx="1016">
                  <c:v>11883</c:v>
                </c:pt>
                <c:pt idx="1017">
                  <c:v>5814</c:v>
                </c:pt>
                <c:pt idx="1018">
                  <c:v>10784</c:v>
                </c:pt>
                <c:pt idx="1019">
                  <c:v>3013</c:v>
                </c:pt>
                <c:pt idx="1020">
                  <c:v>7024</c:v>
                </c:pt>
                <c:pt idx="1021">
                  <c:v>7406</c:v>
                </c:pt>
                <c:pt idx="1022">
                  <c:v>9439</c:v>
                </c:pt>
                <c:pt idx="1023">
                  <c:v>3182</c:v>
                </c:pt>
                <c:pt idx="1024">
                  <c:v>15498</c:v>
                </c:pt>
                <c:pt idx="1025">
                  <c:v>7700</c:v>
                </c:pt>
                <c:pt idx="1026">
                  <c:v>9300</c:v>
                </c:pt>
                <c:pt idx="1027">
                  <c:v>9520</c:v>
                </c:pt>
                <c:pt idx="1028">
                  <c:v>9492</c:v>
                </c:pt>
                <c:pt idx="1029">
                  <c:v>1680</c:v>
                </c:pt>
                <c:pt idx="1030">
                  <c:v>7082</c:v>
                </c:pt>
                <c:pt idx="1031">
                  <c:v>15863</c:v>
                </c:pt>
                <c:pt idx="1032">
                  <c:v>14541</c:v>
                </c:pt>
                <c:pt idx="1033">
                  <c:v>8125</c:v>
                </c:pt>
                <c:pt idx="1034">
                  <c:v>6305</c:v>
                </c:pt>
                <c:pt idx="1035">
                  <c:v>11500</c:v>
                </c:pt>
                <c:pt idx="1036">
                  <c:v>12898</c:v>
                </c:pt>
                <c:pt idx="1037">
                  <c:v>9240</c:v>
                </c:pt>
                <c:pt idx="1038">
                  <c:v>1533</c:v>
                </c:pt>
                <c:pt idx="1039">
                  <c:v>1477</c:v>
                </c:pt>
                <c:pt idx="1040">
                  <c:v>13125</c:v>
                </c:pt>
                <c:pt idx="1041">
                  <c:v>9130</c:v>
                </c:pt>
                <c:pt idx="1042">
                  <c:v>5381</c:v>
                </c:pt>
                <c:pt idx="1043">
                  <c:v>11839</c:v>
                </c:pt>
                <c:pt idx="1044">
                  <c:v>9600</c:v>
                </c:pt>
                <c:pt idx="1045">
                  <c:v>13680</c:v>
                </c:pt>
                <c:pt idx="1046">
                  <c:v>16056</c:v>
                </c:pt>
                <c:pt idx="1047">
                  <c:v>9245</c:v>
                </c:pt>
                <c:pt idx="1048">
                  <c:v>21750</c:v>
                </c:pt>
                <c:pt idx="1049">
                  <c:v>11100</c:v>
                </c:pt>
                <c:pt idx="1050">
                  <c:v>8993</c:v>
                </c:pt>
                <c:pt idx="1051">
                  <c:v>11175</c:v>
                </c:pt>
                <c:pt idx="1052">
                  <c:v>9500</c:v>
                </c:pt>
                <c:pt idx="1053">
                  <c:v>8562</c:v>
                </c:pt>
                <c:pt idx="1054">
                  <c:v>11367</c:v>
                </c:pt>
                <c:pt idx="1055">
                  <c:v>11361</c:v>
                </c:pt>
                <c:pt idx="1056">
                  <c:v>7052</c:v>
                </c:pt>
                <c:pt idx="1057">
                  <c:v>29959</c:v>
                </c:pt>
                <c:pt idx="1058">
                  <c:v>11308</c:v>
                </c:pt>
                <c:pt idx="1059">
                  <c:v>11275</c:v>
                </c:pt>
                <c:pt idx="1060">
                  <c:v>4920</c:v>
                </c:pt>
                <c:pt idx="1061">
                  <c:v>18000</c:v>
                </c:pt>
                <c:pt idx="1062">
                  <c:v>13600</c:v>
                </c:pt>
                <c:pt idx="1063">
                  <c:v>6000</c:v>
                </c:pt>
                <c:pt idx="1064">
                  <c:v>11000</c:v>
                </c:pt>
                <c:pt idx="1065">
                  <c:v>14000</c:v>
                </c:pt>
                <c:pt idx="1066">
                  <c:v>7837</c:v>
                </c:pt>
                <c:pt idx="1067">
                  <c:v>9760</c:v>
                </c:pt>
                <c:pt idx="1068">
                  <c:v>3964</c:v>
                </c:pt>
                <c:pt idx="1069">
                  <c:v>9600</c:v>
                </c:pt>
                <c:pt idx="1070">
                  <c:v>10152</c:v>
                </c:pt>
                <c:pt idx="1071">
                  <c:v>11700</c:v>
                </c:pt>
                <c:pt idx="1072">
                  <c:v>7585</c:v>
                </c:pt>
                <c:pt idx="1073">
                  <c:v>7950</c:v>
                </c:pt>
                <c:pt idx="1074">
                  <c:v>8556</c:v>
                </c:pt>
                <c:pt idx="1075">
                  <c:v>13125</c:v>
                </c:pt>
                <c:pt idx="1076">
                  <c:v>10800</c:v>
                </c:pt>
                <c:pt idx="1077">
                  <c:v>15870</c:v>
                </c:pt>
                <c:pt idx="1078">
                  <c:v>4435</c:v>
                </c:pt>
                <c:pt idx="1079">
                  <c:v>8775</c:v>
                </c:pt>
                <c:pt idx="1080">
                  <c:v>11040</c:v>
                </c:pt>
                <c:pt idx="1081">
                  <c:v>7500</c:v>
                </c:pt>
                <c:pt idx="1082">
                  <c:v>8749</c:v>
                </c:pt>
                <c:pt idx="1083">
                  <c:v>8800</c:v>
                </c:pt>
                <c:pt idx="1084">
                  <c:v>13031</c:v>
                </c:pt>
                <c:pt idx="1085">
                  <c:v>9069</c:v>
                </c:pt>
                <c:pt idx="1086">
                  <c:v>1974</c:v>
                </c:pt>
                <c:pt idx="1087">
                  <c:v>10574</c:v>
                </c:pt>
                <c:pt idx="1088">
                  <c:v>2522</c:v>
                </c:pt>
                <c:pt idx="1089">
                  <c:v>3316</c:v>
                </c:pt>
                <c:pt idx="1090">
                  <c:v>8544</c:v>
                </c:pt>
                <c:pt idx="1091">
                  <c:v>2160</c:v>
                </c:pt>
                <c:pt idx="1092">
                  <c:v>8400</c:v>
                </c:pt>
                <c:pt idx="1093">
                  <c:v>9230</c:v>
                </c:pt>
                <c:pt idx="1094">
                  <c:v>5868</c:v>
                </c:pt>
                <c:pt idx="1095">
                  <c:v>9317</c:v>
                </c:pt>
                <c:pt idx="1096">
                  <c:v>6882</c:v>
                </c:pt>
                <c:pt idx="1097">
                  <c:v>3696</c:v>
                </c:pt>
                <c:pt idx="1098">
                  <c:v>6000</c:v>
                </c:pt>
                <c:pt idx="1099">
                  <c:v>11880</c:v>
                </c:pt>
                <c:pt idx="1100">
                  <c:v>8400</c:v>
                </c:pt>
                <c:pt idx="1101">
                  <c:v>9758</c:v>
                </c:pt>
                <c:pt idx="1102">
                  <c:v>7000</c:v>
                </c:pt>
                <c:pt idx="1103">
                  <c:v>8910</c:v>
                </c:pt>
                <c:pt idx="1104">
                  <c:v>2016</c:v>
                </c:pt>
                <c:pt idx="1105">
                  <c:v>12256</c:v>
                </c:pt>
                <c:pt idx="1106">
                  <c:v>10357</c:v>
                </c:pt>
                <c:pt idx="1107">
                  <c:v>23257</c:v>
                </c:pt>
                <c:pt idx="1108">
                  <c:v>8063</c:v>
                </c:pt>
                <c:pt idx="1109">
                  <c:v>11362</c:v>
                </c:pt>
                <c:pt idx="1110">
                  <c:v>8000</c:v>
                </c:pt>
                <c:pt idx="1111">
                  <c:v>10480</c:v>
                </c:pt>
                <c:pt idx="1112">
                  <c:v>7100</c:v>
                </c:pt>
                <c:pt idx="1113">
                  <c:v>8923</c:v>
                </c:pt>
                <c:pt idx="1114">
                  <c:v>5400</c:v>
                </c:pt>
                <c:pt idx="1115">
                  <c:v>12085</c:v>
                </c:pt>
                <c:pt idx="1116">
                  <c:v>7750</c:v>
                </c:pt>
                <c:pt idx="1117">
                  <c:v>9764</c:v>
                </c:pt>
                <c:pt idx="1118">
                  <c:v>13825</c:v>
                </c:pt>
                <c:pt idx="1119">
                  <c:v>7560</c:v>
                </c:pt>
                <c:pt idx="1120">
                  <c:v>8263</c:v>
                </c:pt>
                <c:pt idx="1121">
                  <c:v>10084</c:v>
                </c:pt>
                <c:pt idx="1122">
                  <c:v>8926</c:v>
                </c:pt>
                <c:pt idx="1123">
                  <c:v>9405</c:v>
                </c:pt>
                <c:pt idx="1124">
                  <c:v>9125</c:v>
                </c:pt>
                <c:pt idx="1125">
                  <c:v>10434</c:v>
                </c:pt>
                <c:pt idx="1126">
                  <c:v>3684</c:v>
                </c:pt>
                <c:pt idx="1127">
                  <c:v>14572</c:v>
                </c:pt>
                <c:pt idx="1128">
                  <c:v>11796</c:v>
                </c:pt>
                <c:pt idx="1129">
                  <c:v>7200</c:v>
                </c:pt>
                <c:pt idx="1130">
                  <c:v>7804</c:v>
                </c:pt>
                <c:pt idx="1131">
                  <c:v>10712</c:v>
                </c:pt>
                <c:pt idx="1132">
                  <c:v>9900</c:v>
                </c:pt>
                <c:pt idx="1133">
                  <c:v>9828</c:v>
                </c:pt>
                <c:pt idx="1134">
                  <c:v>8773</c:v>
                </c:pt>
                <c:pt idx="1135">
                  <c:v>6180</c:v>
                </c:pt>
                <c:pt idx="1136">
                  <c:v>9600</c:v>
                </c:pt>
                <c:pt idx="1137">
                  <c:v>6342</c:v>
                </c:pt>
                <c:pt idx="1138">
                  <c:v>9819</c:v>
                </c:pt>
                <c:pt idx="1139">
                  <c:v>8731</c:v>
                </c:pt>
                <c:pt idx="1140">
                  <c:v>7350</c:v>
                </c:pt>
                <c:pt idx="1141">
                  <c:v>10304</c:v>
                </c:pt>
                <c:pt idx="1142">
                  <c:v>9965</c:v>
                </c:pt>
                <c:pt idx="1143">
                  <c:v>9000</c:v>
                </c:pt>
                <c:pt idx="1144">
                  <c:v>12180</c:v>
                </c:pt>
                <c:pt idx="1145">
                  <c:v>6240</c:v>
                </c:pt>
                <c:pt idx="1146">
                  <c:v>11200</c:v>
                </c:pt>
                <c:pt idx="1147">
                  <c:v>12000</c:v>
                </c:pt>
                <c:pt idx="1148">
                  <c:v>5700</c:v>
                </c:pt>
                <c:pt idx="1149">
                  <c:v>9000</c:v>
                </c:pt>
                <c:pt idx="1150">
                  <c:v>8280</c:v>
                </c:pt>
                <c:pt idx="1151">
                  <c:v>17755</c:v>
                </c:pt>
                <c:pt idx="1152">
                  <c:v>14115</c:v>
                </c:pt>
                <c:pt idx="1153">
                  <c:v>5890</c:v>
                </c:pt>
                <c:pt idx="1154">
                  <c:v>13700</c:v>
                </c:pt>
                <c:pt idx="1155">
                  <c:v>10768</c:v>
                </c:pt>
                <c:pt idx="1156">
                  <c:v>9350</c:v>
                </c:pt>
                <c:pt idx="1157">
                  <c:v>5001</c:v>
                </c:pt>
                <c:pt idx="1158">
                  <c:v>11932</c:v>
                </c:pt>
                <c:pt idx="1159">
                  <c:v>9120</c:v>
                </c:pt>
                <c:pt idx="1160">
                  <c:v>2280</c:v>
                </c:pt>
                <c:pt idx="1161">
                  <c:v>14778</c:v>
                </c:pt>
                <c:pt idx="1162">
                  <c:v>8724</c:v>
                </c:pt>
                <c:pt idx="1163">
                  <c:v>12900</c:v>
                </c:pt>
                <c:pt idx="1164">
                  <c:v>16157</c:v>
                </c:pt>
                <c:pt idx="1165">
                  <c:v>9541</c:v>
                </c:pt>
                <c:pt idx="1166">
                  <c:v>10475</c:v>
                </c:pt>
                <c:pt idx="1167">
                  <c:v>10852</c:v>
                </c:pt>
                <c:pt idx="1168">
                  <c:v>13728</c:v>
                </c:pt>
                <c:pt idx="1169">
                  <c:v>35760</c:v>
                </c:pt>
                <c:pt idx="1170">
                  <c:v>9880</c:v>
                </c:pt>
                <c:pt idx="1171">
                  <c:v>9120</c:v>
                </c:pt>
                <c:pt idx="1172">
                  <c:v>4017</c:v>
                </c:pt>
                <c:pt idx="1173">
                  <c:v>18030</c:v>
                </c:pt>
                <c:pt idx="1174">
                  <c:v>16560</c:v>
                </c:pt>
                <c:pt idx="1175">
                  <c:v>10678</c:v>
                </c:pt>
                <c:pt idx="1176">
                  <c:v>6951</c:v>
                </c:pt>
                <c:pt idx="1177">
                  <c:v>3950</c:v>
                </c:pt>
                <c:pt idx="1178">
                  <c:v>7681</c:v>
                </c:pt>
                <c:pt idx="1179">
                  <c:v>8335</c:v>
                </c:pt>
                <c:pt idx="1180">
                  <c:v>11170</c:v>
                </c:pt>
                <c:pt idx="1181">
                  <c:v>5587</c:v>
                </c:pt>
                <c:pt idx="1182">
                  <c:v>15623</c:v>
                </c:pt>
                <c:pt idx="1183">
                  <c:v>10800</c:v>
                </c:pt>
                <c:pt idx="1184">
                  <c:v>35133</c:v>
                </c:pt>
                <c:pt idx="1185">
                  <c:v>9738</c:v>
                </c:pt>
                <c:pt idx="1186">
                  <c:v>10615</c:v>
                </c:pt>
                <c:pt idx="1187">
                  <c:v>12461</c:v>
                </c:pt>
                <c:pt idx="1188">
                  <c:v>8935</c:v>
                </c:pt>
                <c:pt idx="1189">
                  <c:v>7500</c:v>
                </c:pt>
                <c:pt idx="1190">
                  <c:v>32463</c:v>
                </c:pt>
                <c:pt idx="1191">
                  <c:v>2645</c:v>
                </c:pt>
                <c:pt idx="1192">
                  <c:v>9600</c:v>
                </c:pt>
                <c:pt idx="1193">
                  <c:v>4500</c:v>
                </c:pt>
                <c:pt idx="1194">
                  <c:v>9364</c:v>
                </c:pt>
                <c:pt idx="1195">
                  <c:v>8029</c:v>
                </c:pt>
                <c:pt idx="1196">
                  <c:v>14054</c:v>
                </c:pt>
                <c:pt idx="1197">
                  <c:v>8850</c:v>
                </c:pt>
                <c:pt idx="1198">
                  <c:v>9100</c:v>
                </c:pt>
                <c:pt idx="1199">
                  <c:v>11235</c:v>
                </c:pt>
                <c:pt idx="1200">
                  <c:v>9353</c:v>
                </c:pt>
                <c:pt idx="1201">
                  <c:v>10400</c:v>
                </c:pt>
                <c:pt idx="1202">
                  <c:v>6000</c:v>
                </c:pt>
                <c:pt idx="1203">
                  <c:v>9750</c:v>
                </c:pt>
                <c:pt idx="1204">
                  <c:v>10140</c:v>
                </c:pt>
                <c:pt idx="1205">
                  <c:v>14684</c:v>
                </c:pt>
                <c:pt idx="1206">
                  <c:v>8900</c:v>
                </c:pt>
                <c:pt idx="1207">
                  <c:v>9135</c:v>
                </c:pt>
                <c:pt idx="1208">
                  <c:v>7763</c:v>
                </c:pt>
                <c:pt idx="1209">
                  <c:v>10182</c:v>
                </c:pt>
                <c:pt idx="1210">
                  <c:v>11218</c:v>
                </c:pt>
                <c:pt idx="1211">
                  <c:v>12134</c:v>
                </c:pt>
                <c:pt idx="1212">
                  <c:v>9340</c:v>
                </c:pt>
                <c:pt idx="1213">
                  <c:v>10246</c:v>
                </c:pt>
                <c:pt idx="1214">
                  <c:v>10205</c:v>
                </c:pt>
                <c:pt idx="1215">
                  <c:v>7094</c:v>
                </c:pt>
                <c:pt idx="1216">
                  <c:v>8930</c:v>
                </c:pt>
                <c:pt idx="1217">
                  <c:v>8640</c:v>
                </c:pt>
                <c:pt idx="1218">
                  <c:v>6240</c:v>
                </c:pt>
                <c:pt idx="1219">
                  <c:v>1680</c:v>
                </c:pt>
                <c:pt idx="1220">
                  <c:v>7800</c:v>
                </c:pt>
                <c:pt idx="1221">
                  <c:v>8250</c:v>
                </c:pt>
                <c:pt idx="1222">
                  <c:v>10496</c:v>
                </c:pt>
                <c:pt idx="1223">
                  <c:v>10680</c:v>
                </c:pt>
                <c:pt idx="1224">
                  <c:v>15384</c:v>
                </c:pt>
                <c:pt idx="1225">
                  <c:v>10482</c:v>
                </c:pt>
                <c:pt idx="1226">
                  <c:v>14598</c:v>
                </c:pt>
                <c:pt idx="1227">
                  <c:v>8872</c:v>
                </c:pt>
                <c:pt idx="1228">
                  <c:v>8769</c:v>
                </c:pt>
                <c:pt idx="1229">
                  <c:v>7910</c:v>
                </c:pt>
                <c:pt idx="1230">
                  <c:v>18890</c:v>
                </c:pt>
                <c:pt idx="1231">
                  <c:v>7728</c:v>
                </c:pt>
                <c:pt idx="1232">
                  <c:v>9842</c:v>
                </c:pt>
                <c:pt idx="1233">
                  <c:v>12160</c:v>
                </c:pt>
                <c:pt idx="1234">
                  <c:v>8525</c:v>
                </c:pt>
                <c:pt idx="1235">
                  <c:v>13132</c:v>
                </c:pt>
                <c:pt idx="1236">
                  <c:v>2628</c:v>
                </c:pt>
                <c:pt idx="1237">
                  <c:v>12393</c:v>
                </c:pt>
                <c:pt idx="1238">
                  <c:v>13072</c:v>
                </c:pt>
                <c:pt idx="1239">
                  <c:v>9037</c:v>
                </c:pt>
                <c:pt idx="1240">
                  <c:v>8158</c:v>
                </c:pt>
                <c:pt idx="1241">
                  <c:v>9849</c:v>
                </c:pt>
                <c:pt idx="1242">
                  <c:v>10625</c:v>
                </c:pt>
                <c:pt idx="1243">
                  <c:v>13891</c:v>
                </c:pt>
                <c:pt idx="1244">
                  <c:v>11435</c:v>
                </c:pt>
                <c:pt idx="1245">
                  <c:v>12090</c:v>
                </c:pt>
                <c:pt idx="1246">
                  <c:v>8125</c:v>
                </c:pt>
                <c:pt idx="1247">
                  <c:v>12328</c:v>
                </c:pt>
                <c:pt idx="1248">
                  <c:v>9600</c:v>
                </c:pt>
                <c:pt idx="1249">
                  <c:v>7200</c:v>
                </c:pt>
                <c:pt idx="1250">
                  <c:v>11160</c:v>
                </c:pt>
                <c:pt idx="1251">
                  <c:v>3136</c:v>
                </c:pt>
                <c:pt idx="1252">
                  <c:v>9858</c:v>
                </c:pt>
                <c:pt idx="1253">
                  <c:v>17542</c:v>
                </c:pt>
                <c:pt idx="1254">
                  <c:v>6931</c:v>
                </c:pt>
                <c:pt idx="1255">
                  <c:v>6240</c:v>
                </c:pt>
                <c:pt idx="1256">
                  <c:v>14303</c:v>
                </c:pt>
                <c:pt idx="1257">
                  <c:v>4060</c:v>
                </c:pt>
                <c:pt idx="1258">
                  <c:v>9587</c:v>
                </c:pt>
                <c:pt idx="1259">
                  <c:v>9750</c:v>
                </c:pt>
                <c:pt idx="1260">
                  <c:v>24682</c:v>
                </c:pt>
                <c:pt idx="1261">
                  <c:v>9600</c:v>
                </c:pt>
                <c:pt idx="1262">
                  <c:v>11250</c:v>
                </c:pt>
                <c:pt idx="1263">
                  <c:v>13515</c:v>
                </c:pt>
                <c:pt idx="1264">
                  <c:v>4060</c:v>
                </c:pt>
                <c:pt idx="1265">
                  <c:v>3735</c:v>
                </c:pt>
                <c:pt idx="1266">
                  <c:v>10120</c:v>
                </c:pt>
                <c:pt idx="1267">
                  <c:v>13214</c:v>
                </c:pt>
                <c:pt idx="1268">
                  <c:v>14100</c:v>
                </c:pt>
                <c:pt idx="1269">
                  <c:v>11344</c:v>
                </c:pt>
                <c:pt idx="1270">
                  <c:v>23595</c:v>
                </c:pt>
                <c:pt idx="1271">
                  <c:v>9156</c:v>
                </c:pt>
                <c:pt idx="1272">
                  <c:v>13526</c:v>
                </c:pt>
                <c:pt idx="1273">
                  <c:v>11512</c:v>
                </c:pt>
                <c:pt idx="1274">
                  <c:v>5362</c:v>
                </c:pt>
                <c:pt idx="1275">
                  <c:v>11345</c:v>
                </c:pt>
                <c:pt idx="1276">
                  <c:v>12936</c:v>
                </c:pt>
                <c:pt idx="1277">
                  <c:v>17871</c:v>
                </c:pt>
                <c:pt idx="1278">
                  <c:v>9473</c:v>
                </c:pt>
                <c:pt idx="1279">
                  <c:v>7500</c:v>
                </c:pt>
                <c:pt idx="1280">
                  <c:v>9808</c:v>
                </c:pt>
                <c:pt idx="1281">
                  <c:v>8049</c:v>
                </c:pt>
                <c:pt idx="1282">
                  <c:v>8800</c:v>
                </c:pt>
                <c:pt idx="1283">
                  <c:v>9400</c:v>
                </c:pt>
                <c:pt idx="1284">
                  <c:v>9638</c:v>
                </c:pt>
                <c:pt idx="1285">
                  <c:v>6000</c:v>
                </c:pt>
                <c:pt idx="1286">
                  <c:v>9790</c:v>
                </c:pt>
                <c:pt idx="1287">
                  <c:v>36500</c:v>
                </c:pt>
                <c:pt idx="1288">
                  <c:v>5664</c:v>
                </c:pt>
                <c:pt idx="1289">
                  <c:v>11065</c:v>
                </c:pt>
                <c:pt idx="1290">
                  <c:v>14112</c:v>
                </c:pt>
                <c:pt idx="1291">
                  <c:v>1680</c:v>
                </c:pt>
                <c:pt idx="1292">
                  <c:v>6600</c:v>
                </c:pt>
                <c:pt idx="1293">
                  <c:v>10140</c:v>
                </c:pt>
                <c:pt idx="1294">
                  <c:v>8172</c:v>
                </c:pt>
                <c:pt idx="1295">
                  <c:v>8400</c:v>
                </c:pt>
                <c:pt idx="1296">
                  <c:v>8700</c:v>
                </c:pt>
                <c:pt idx="1297">
                  <c:v>3675</c:v>
                </c:pt>
                <c:pt idx="1298">
                  <c:v>63887</c:v>
                </c:pt>
                <c:pt idx="1299">
                  <c:v>7500</c:v>
                </c:pt>
                <c:pt idx="1300">
                  <c:v>10762</c:v>
                </c:pt>
                <c:pt idx="1301">
                  <c:v>7500</c:v>
                </c:pt>
                <c:pt idx="1302">
                  <c:v>10120</c:v>
                </c:pt>
                <c:pt idx="1303">
                  <c:v>8688</c:v>
                </c:pt>
                <c:pt idx="1304">
                  <c:v>3363</c:v>
                </c:pt>
                <c:pt idx="1305">
                  <c:v>13173</c:v>
                </c:pt>
                <c:pt idx="1306">
                  <c:v>6955</c:v>
                </c:pt>
                <c:pt idx="1307">
                  <c:v>8072</c:v>
                </c:pt>
                <c:pt idx="1308">
                  <c:v>12000</c:v>
                </c:pt>
                <c:pt idx="1309">
                  <c:v>7153</c:v>
                </c:pt>
                <c:pt idx="1310">
                  <c:v>17500</c:v>
                </c:pt>
                <c:pt idx="1311">
                  <c:v>8814</c:v>
                </c:pt>
                <c:pt idx="1312">
                  <c:v>9572</c:v>
                </c:pt>
                <c:pt idx="1313">
                  <c:v>14774</c:v>
                </c:pt>
                <c:pt idx="1314">
                  <c:v>8190</c:v>
                </c:pt>
                <c:pt idx="1315">
                  <c:v>11075</c:v>
                </c:pt>
                <c:pt idx="1316">
                  <c:v>10226</c:v>
                </c:pt>
                <c:pt idx="1317">
                  <c:v>4230</c:v>
                </c:pt>
                <c:pt idx="1318">
                  <c:v>14781</c:v>
                </c:pt>
                <c:pt idx="1319">
                  <c:v>10215</c:v>
                </c:pt>
                <c:pt idx="1320">
                  <c:v>8400</c:v>
                </c:pt>
                <c:pt idx="1321">
                  <c:v>6627</c:v>
                </c:pt>
                <c:pt idx="1322">
                  <c:v>10186</c:v>
                </c:pt>
                <c:pt idx="1323">
                  <c:v>5330</c:v>
                </c:pt>
                <c:pt idx="1324">
                  <c:v>9986</c:v>
                </c:pt>
                <c:pt idx="1325">
                  <c:v>3636</c:v>
                </c:pt>
                <c:pt idx="1326">
                  <c:v>4270</c:v>
                </c:pt>
                <c:pt idx="1327">
                  <c:v>6600</c:v>
                </c:pt>
                <c:pt idx="1328">
                  <c:v>10440</c:v>
                </c:pt>
                <c:pt idx="1329">
                  <c:v>9084</c:v>
                </c:pt>
                <c:pt idx="1330">
                  <c:v>10000</c:v>
                </c:pt>
                <c:pt idx="1331">
                  <c:v>10780</c:v>
                </c:pt>
                <c:pt idx="1332">
                  <c:v>8877</c:v>
                </c:pt>
                <c:pt idx="1333">
                  <c:v>7200</c:v>
                </c:pt>
                <c:pt idx="1334">
                  <c:v>2368</c:v>
                </c:pt>
                <c:pt idx="1335">
                  <c:v>9650</c:v>
                </c:pt>
                <c:pt idx="1336">
                  <c:v>9246</c:v>
                </c:pt>
                <c:pt idx="1337">
                  <c:v>4118</c:v>
                </c:pt>
                <c:pt idx="1338">
                  <c:v>13450</c:v>
                </c:pt>
                <c:pt idx="1339">
                  <c:v>9560</c:v>
                </c:pt>
                <c:pt idx="1340">
                  <c:v>8294</c:v>
                </c:pt>
                <c:pt idx="1341">
                  <c:v>13695</c:v>
                </c:pt>
                <c:pt idx="1342">
                  <c:v>9375</c:v>
                </c:pt>
                <c:pt idx="1343">
                  <c:v>7558</c:v>
                </c:pt>
                <c:pt idx="1344">
                  <c:v>11103</c:v>
                </c:pt>
                <c:pt idx="1345">
                  <c:v>6000</c:v>
                </c:pt>
                <c:pt idx="1346">
                  <c:v>20781</c:v>
                </c:pt>
                <c:pt idx="1347">
                  <c:v>15306</c:v>
                </c:pt>
                <c:pt idx="1348">
                  <c:v>16196</c:v>
                </c:pt>
                <c:pt idx="1349">
                  <c:v>5250</c:v>
                </c:pt>
                <c:pt idx="1350">
                  <c:v>11643</c:v>
                </c:pt>
                <c:pt idx="1351">
                  <c:v>9247</c:v>
                </c:pt>
                <c:pt idx="1352">
                  <c:v>6000</c:v>
                </c:pt>
                <c:pt idx="1353">
                  <c:v>14720</c:v>
                </c:pt>
                <c:pt idx="1354">
                  <c:v>10316</c:v>
                </c:pt>
                <c:pt idx="1355">
                  <c:v>10192</c:v>
                </c:pt>
                <c:pt idx="1356">
                  <c:v>9477</c:v>
                </c:pt>
                <c:pt idx="1357">
                  <c:v>12537</c:v>
                </c:pt>
                <c:pt idx="1358">
                  <c:v>2117</c:v>
                </c:pt>
                <c:pt idx="1359">
                  <c:v>16737</c:v>
                </c:pt>
                <c:pt idx="1360">
                  <c:v>9842</c:v>
                </c:pt>
                <c:pt idx="1361">
                  <c:v>16158</c:v>
                </c:pt>
                <c:pt idx="1362">
                  <c:v>12513</c:v>
                </c:pt>
                <c:pt idx="1363">
                  <c:v>8499</c:v>
                </c:pt>
                <c:pt idx="1364">
                  <c:v>3180</c:v>
                </c:pt>
                <c:pt idx="1365">
                  <c:v>7500</c:v>
                </c:pt>
                <c:pt idx="1366">
                  <c:v>9179</c:v>
                </c:pt>
                <c:pt idx="1367">
                  <c:v>2665</c:v>
                </c:pt>
                <c:pt idx="1368">
                  <c:v>4435</c:v>
                </c:pt>
                <c:pt idx="1369">
                  <c:v>10635</c:v>
                </c:pt>
                <c:pt idx="1370">
                  <c:v>5400</c:v>
                </c:pt>
                <c:pt idx="1371">
                  <c:v>9600</c:v>
                </c:pt>
                <c:pt idx="1372">
                  <c:v>9750</c:v>
                </c:pt>
                <c:pt idx="1373">
                  <c:v>11400</c:v>
                </c:pt>
                <c:pt idx="1374">
                  <c:v>10625</c:v>
                </c:pt>
                <c:pt idx="1375">
                  <c:v>10991</c:v>
                </c:pt>
                <c:pt idx="1376">
                  <c:v>6292</c:v>
                </c:pt>
                <c:pt idx="1377">
                  <c:v>10998</c:v>
                </c:pt>
                <c:pt idx="1378">
                  <c:v>1953</c:v>
                </c:pt>
                <c:pt idx="1379">
                  <c:v>9735</c:v>
                </c:pt>
                <c:pt idx="1380">
                  <c:v>8212</c:v>
                </c:pt>
                <c:pt idx="1381">
                  <c:v>12925</c:v>
                </c:pt>
                <c:pt idx="1382">
                  <c:v>7200</c:v>
                </c:pt>
                <c:pt idx="1383">
                  <c:v>25339</c:v>
                </c:pt>
                <c:pt idx="1384">
                  <c:v>9060</c:v>
                </c:pt>
                <c:pt idx="1385">
                  <c:v>5436</c:v>
                </c:pt>
                <c:pt idx="1386">
                  <c:v>16692</c:v>
                </c:pt>
                <c:pt idx="1387">
                  <c:v>8520</c:v>
                </c:pt>
                <c:pt idx="1388">
                  <c:v>14892</c:v>
                </c:pt>
                <c:pt idx="1389">
                  <c:v>6000</c:v>
                </c:pt>
                <c:pt idx="1390">
                  <c:v>9100</c:v>
                </c:pt>
                <c:pt idx="1391">
                  <c:v>8944</c:v>
                </c:pt>
                <c:pt idx="1392">
                  <c:v>7838</c:v>
                </c:pt>
                <c:pt idx="1393">
                  <c:v>10800</c:v>
                </c:pt>
                <c:pt idx="1394">
                  <c:v>4045</c:v>
                </c:pt>
                <c:pt idx="1395">
                  <c:v>12665</c:v>
                </c:pt>
                <c:pt idx="1396">
                  <c:v>57200</c:v>
                </c:pt>
                <c:pt idx="1397">
                  <c:v>6120</c:v>
                </c:pt>
                <c:pt idx="1398">
                  <c:v>7200</c:v>
                </c:pt>
                <c:pt idx="1399">
                  <c:v>6171</c:v>
                </c:pt>
                <c:pt idx="1400">
                  <c:v>6000</c:v>
                </c:pt>
                <c:pt idx="1401">
                  <c:v>7415</c:v>
                </c:pt>
                <c:pt idx="1402">
                  <c:v>6762</c:v>
                </c:pt>
                <c:pt idx="1403">
                  <c:v>15256</c:v>
                </c:pt>
                <c:pt idx="1404">
                  <c:v>10410</c:v>
                </c:pt>
                <c:pt idx="1405">
                  <c:v>3842</c:v>
                </c:pt>
                <c:pt idx="1406">
                  <c:v>8445</c:v>
                </c:pt>
                <c:pt idx="1407">
                  <c:v>8780</c:v>
                </c:pt>
                <c:pt idx="1408">
                  <c:v>7740</c:v>
                </c:pt>
                <c:pt idx="1409">
                  <c:v>20544</c:v>
                </c:pt>
                <c:pt idx="1410">
                  <c:v>12420</c:v>
                </c:pt>
                <c:pt idx="1411">
                  <c:v>9600</c:v>
                </c:pt>
                <c:pt idx="1412">
                  <c:v>7200</c:v>
                </c:pt>
                <c:pt idx="1413">
                  <c:v>10994</c:v>
                </c:pt>
                <c:pt idx="1414">
                  <c:v>13053</c:v>
                </c:pt>
                <c:pt idx="1415">
                  <c:v>3635</c:v>
                </c:pt>
                <c:pt idx="1416">
                  <c:v>11340</c:v>
                </c:pt>
                <c:pt idx="1417">
                  <c:v>16545</c:v>
                </c:pt>
                <c:pt idx="1418">
                  <c:v>9204</c:v>
                </c:pt>
                <c:pt idx="1419">
                  <c:v>16381</c:v>
                </c:pt>
                <c:pt idx="1420">
                  <c:v>11700</c:v>
                </c:pt>
                <c:pt idx="1421">
                  <c:v>4043</c:v>
                </c:pt>
                <c:pt idx="1422">
                  <c:v>4435</c:v>
                </c:pt>
                <c:pt idx="1423">
                  <c:v>19690</c:v>
                </c:pt>
                <c:pt idx="1424">
                  <c:v>9503</c:v>
                </c:pt>
                <c:pt idx="1425">
                  <c:v>10721</c:v>
                </c:pt>
                <c:pt idx="1426">
                  <c:v>10944</c:v>
                </c:pt>
                <c:pt idx="1427">
                  <c:v>10930</c:v>
                </c:pt>
                <c:pt idx="1428">
                  <c:v>7200</c:v>
                </c:pt>
                <c:pt idx="1429">
                  <c:v>12546</c:v>
                </c:pt>
                <c:pt idx="1430">
                  <c:v>21930</c:v>
                </c:pt>
                <c:pt idx="1431">
                  <c:v>4928</c:v>
                </c:pt>
                <c:pt idx="1432">
                  <c:v>10800</c:v>
                </c:pt>
                <c:pt idx="1433">
                  <c:v>10261</c:v>
                </c:pt>
                <c:pt idx="1434">
                  <c:v>17400</c:v>
                </c:pt>
                <c:pt idx="1435">
                  <c:v>8400</c:v>
                </c:pt>
                <c:pt idx="1436">
                  <c:v>9000</c:v>
                </c:pt>
                <c:pt idx="1437">
                  <c:v>12444</c:v>
                </c:pt>
                <c:pt idx="1438">
                  <c:v>7407</c:v>
                </c:pt>
                <c:pt idx="1439">
                  <c:v>11584</c:v>
                </c:pt>
                <c:pt idx="1440">
                  <c:v>11526</c:v>
                </c:pt>
                <c:pt idx="1441">
                  <c:v>4426</c:v>
                </c:pt>
                <c:pt idx="1442">
                  <c:v>11003</c:v>
                </c:pt>
                <c:pt idx="1443">
                  <c:v>8854</c:v>
                </c:pt>
                <c:pt idx="1444">
                  <c:v>8500</c:v>
                </c:pt>
                <c:pt idx="1445">
                  <c:v>8400</c:v>
                </c:pt>
                <c:pt idx="1446">
                  <c:v>26142</c:v>
                </c:pt>
                <c:pt idx="1447">
                  <c:v>10000</c:v>
                </c:pt>
                <c:pt idx="1448">
                  <c:v>11767</c:v>
                </c:pt>
                <c:pt idx="1449">
                  <c:v>1533</c:v>
                </c:pt>
                <c:pt idx="1450">
                  <c:v>9000</c:v>
                </c:pt>
                <c:pt idx="1451">
                  <c:v>9262</c:v>
                </c:pt>
                <c:pt idx="1452">
                  <c:v>3675</c:v>
                </c:pt>
                <c:pt idx="1453">
                  <c:v>17217</c:v>
                </c:pt>
                <c:pt idx="1454">
                  <c:v>7500</c:v>
                </c:pt>
                <c:pt idx="1455">
                  <c:v>7917</c:v>
                </c:pt>
                <c:pt idx="1456">
                  <c:v>13175</c:v>
                </c:pt>
                <c:pt idx="1457">
                  <c:v>9042</c:v>
                </c:pt>
                <c:pt idx="1458">
                  <c:v>9717</c:v>
                </c:pt>
                <c:pt idx="1459">
                  <c:v>9937</c:v>
                </c:pt>
              </c:numCache>
            </c:numRef>
          </c:xVal>
          <c:yVal>
            <c:numRef>
              <c:f>'DATASET-NUMERICAL'!$H$22:$H$1481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D2-40E3-A9FB-7D7849B2B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876552"/>
        <c:axId val="858877536"/>
      </c:scatterChart>
      <c:valAx>
        <c:axId val="85887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Lot</a:t>
                </a:r>
                <a:r>
                  <a:rPr lang="en-US" baseline="0"/>
                  <a:t> area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877536"/>
        <c:crosses val="autoZero"/>
        <c:crossBetween val="midCat"/>
      </c:valAx>
      <c:valAx>
        <c:axId val="85887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876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Coorelation Values of compared variables vs. Sale</a:t>
            </a:r>
            <a:r>
              <a:rPr lang="en-US" baseline="0"/>
              <a:t> price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dPt>
            <c:idx val="0"/>
            <c:invertIfNegative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08-8944-9D1C-685F00C12A05}"/>
              </c:ext>
            </c:extLst>
          </c:dPt>
          <c:dPt>
            <c:idx val="1"/>
            <c:invertIfNegative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A08-8944-9D1C-685F00C12A05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A08-8944-9D1C-685F00C12A05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A08-8944-9D1C-685F00C12A05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A08-8944-9D1C-685F00C12A05}"/>
              </c:ext>
            </c:extLst>
          </c:dPt>
          <c:dPt>
            <c:idx val="5"/>
            <c:invertIfNegative val="1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A08-8944-9D1C-685F00C12A05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A08-8944-9D1C-685F00C12A05}"/>
              </c:ext>
            </c:extLst>
          </c:dPt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'Coorelation Values'!$A$11:$A$17</c:f>
              <c:strCache>
                <c:ptCount val="7"/>
                <c:pt idx="0">
                  <c:v>OverallQual</c:v>
                </c:pt>
                <c:pt idx="1">
                  <c:v>GarageArea</c:v>
                </c:pt>
                <c:pt idx="2">
                  <c:v>TotalBsmtSF</c:v>
                </c:pt>
                <c:pt idx="3">
                  <c:v>YearBuilt</c:v>
                </c:pt>
                <c:pt idx="4">
                  <c:v>YearRemodAdd</c:v>
                </c:pt>
                <c:pt idx="5">
                  <c:v>LotArea</c:v>
                </c:pt>
                <c:pt idx="6">
                  <c:v>OverallCond</c:v>
                </c:pt>
              </c:strCache>
            </c:strRef>
          </c:cat>
          <c:val>
            <c:numRef>
              <c:f>'Coorelation Values'!$B$11:$B$17</c:f>
              <c:numCache>
                <c:formatCode>0.00</c:formatCode>
                <c:ptCount val="7"/>
                <c:pt idx="0">
                  <c:v>0.79098160058380473</c:v>
                </c:pt>
                <c:pt idx="1">
                  <c:v>0.62343143891835995</c:v>
                </c:pt>
                <c:pt idx="2">
                  <c:v>0.61358055155919444</c:v>
                </c:pt>
                <c:pt idx="3">
                  <c:v>0.5228973328794968</c:v>
                </c:pt>
                <c:pt idx="4">
                  <c:v>0.50710096711138675</c:v>
                </c:pt>
                <c:pt idx="5">
                  <c:v>0.26384335387140634</c:v>
                </c:pt>
                <c:pt idx="6">
                  <c:v>-7.7855894048677612E-2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3-4D2A-93E8-F3112D7DFA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2514048"/>
        <c:axId val="382514376"/>
      </c:barChart>
      <c:catAx>
        <c:axId val="38251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14376"/>
        <c:crosses val="autoZero"/>
        <c:auto val="1"/>
        <c:lblAlgn val="ctr"/>
        <c:lblOffset val="100"/>
        <c:noMultiLvlLbl val="0"/>
      </c:catAx>
      <c:valAx>
        <c:axId val="38251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1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Coorelation Values of compared variables vs. Sale</a:t>
            </a:r>
            <a:r>
              <a:rPr lang="en-US" baseline="0"/>
              <a:t> price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dPt>
            <c:idx val="0"/>
            <c:invertIfNegative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CE7-9640-828B-7E31B291ED9E}"/>
              </c:ext>
            </c:extLst>
          </c:dPt>
          <c:dPt>
            <c:idx val="1"/>
            <c:invertIfNegative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CE7-9640-828B-7E31B291ED9E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CE7-9640-828B-7E31B291ED9E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CE7-9640-828B-7E31B291ED9E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CE7-9640-828B-7E31B291ED9E}"/>
              </c:ext>
            </c:extLst>
          </c:dPt>
          <c:dPt>
            <c:idx val="5"/>
            <c:invertIfNegative val="1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CE7-9640-828B-7E31B291ED9E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CE7-9640-828B-7E31B291ED9E}"/>
              </c:ext>
            </c:extLst>
          </c:dPt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'Coorelation Values'!$A$11:$A$17</c:f>
              <c:strCache>
                <c:ptCount val="7"/>
                <c:pt idx="0">
                  <c:v>OverallQual</c:v>
                </c:pt>
                <c:pt idx="1">
                  <c:v>GarageArea</c:v>
                </c:pt>
                <c:pt idx="2">
                  <c:v>TotalBsmtSF</c:v>
                </c:pt>
                <c:pt idx="3">
                  <c:v>YearBuilt</c:v>
                </c:pt>
                <c:pt idx="4">
                  <c:v>YearRemodAdd</c:v>
                </c:pt>
                <c:pt idx="5">
                  <c:v>LotArea</c:v>
                </c:pt>
                <c:pt idx="6">
                  <c:v>OverallCond</c:v>
                </c:pt>
              </c:strCache>
            </c:strRef>
          </c:cat>
          <c:val>
            <c:numRef>
              <c:f>'Coorelation Values'!$B$11:$B$17</c:f>
              <c:numCache>
                <c:formatCode>0.00</c:formatCode>
                <c:ptCount val="7"/>
                <c:pt idx="0">
                  <c:v>0.79098160058380473</c:v>
                </c:pt>
                <c:pt idx="1">
                  <c:v>0.62343143891835995</c:v>
                </c:pt>
                <c:pt idx="2">
                  <c:v>0.61358055155919444</c:v>
                </c:pt>
                <c:pt idx="3">
                  <c:v>0.5228973328794968</c:v>
                </c:pt>
                <c:pt idx="4">
                  <c:v>0.50710096711138675</c:v>
                </c:pt>
                <c:pt idx="5">
                  <c:v>0.26384335387140634</c:v>
                </c:pt>
                <c:pt idx="6">
                  <c:v>-7.7855894048677612E-2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CE7-9640-828B-7E31B291ED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2514048"/>
        <c:axId val="382514376"/>
      </c:barChart>
      <c:catAx>
        <c:axId val="38251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14376"/>
        <c:crosses val="autoZero"/>
        <c:auto val="1"/>
        <c:lblAlgn val="ctr"/>
        <c:lblOffset val="100"/>
        <c:noMultiLvlLbl val="0"/>
      </c:catAx>
      <c:valAx>
        <c:axId val="38251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1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Coorelation</a:t>
            </a:r>
            <a:r>
              <a:rPr lang="en-US" baseline="0"/>
              <a:t> Values of compared variables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'Coorelation Values'!$A$11:$A$17</c:f>
              <c:strCache>
                <c:ptCount val="7"/>
                <c:pt idx="0">
                  <c:v>OverallQual</c:v>
                </c:pt>
                <c:pt idx="1">
                  <c:v>GarageArea</c:v>
                </c:pt>
                <c:pt idx="2">
                  <c:v>TotalBsmtSF</c:v>
                </c:pt>
                <c:pt idx="3">
                  <c:v>YearBuilt</c:v>
                </c:pt>
                <c:pt idx="4">
                  <c:v>YearRemodAdd</c:v>
                </c:pt>
                <c:pt idx="5">
                  <c:v>LotArea</c:v>
                </c:pt>
                <c:pt idx="6">
                  <c:v>OverallCond</c:v>
                </c:pt>
              </c:strCache>
            </c:strRef>
          </c:cat>
          <c:val>
            <c:numRef>
              <c:f>'Coorelation Values'!$B$11:$B$17</c:f>
              <c:numCache>
                <c:formatCode>0.00</c:formatCode>
                <c:ptCount val="7"/>
                <c:pt idx="0">
                  <c:v>0.79098160058380473</c:v>
                </c:pt>
                <c:pt idx="1">
                  <c:v>0.62343143891835995</c:v>
                </c:pt>
                <c:pt idx="2">
                  <c:v>0.61358055155919444</c:v>
                </c:pt>
                <c:pt idx="3">
                  <c:v>0.5228973328794968</c:v>
                </c:pt>
                <c:pt idx="4">
                  <c:v>0.50710096711138675</c:v>
                </c:pt>
                <c:pt idx="5">
                  <c:v>0.26384335387140634</c:v>
                </c:pt>
                <c:pt idx="6">
                  <c:v>-7.7855894048677612E-2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7-444C-92B6-62F8AE8E2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514048"/>
        <c:axId val="382514376"/>
      </c:barChart>
      <c:catAx>
        <c:axId val="38251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14376"/>
        <c:crosses val="autoZero"/>
        <c:auto val="1"/>
        <c:lblAlgn val="ctr"/>
        <c:lblOffset val="100"/>
        <c:noMultiLvlLbl val="0"/>
      </c:catAx>
      <c:valAx>
        <c:axId val="38251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1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Coorelation Values of compared variables vs. Sale price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'Coorelation-total'!$B$18</c:f>
              <c:strCache>
                <c:ptCount val="1"/>
                <c:pt idx="0">
                  <c:v>Pearson Coefficient</c:v>
                </c:pt>
              </c:strCache>
            </c:strRef>
          </c:tx>
          <c:invertIfNegative val="1"/>
          <c:dPt>
            <c:idx val="0"/>
            <c:invertIfNegative val="1"/>
            <c:bubble3D val="0"/>
            <c:spPr>
              <a:pattFill prst="narHorz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FDFE-FF40-B371-88512E8E3C09}"/>
              </c:ext>
            </c:extLst>
          </c:dPt>
          <c:dPt>
            <c:idx val="1"/>
            <c:invertIfNegative val="1"/>
            <c:bubble3D val="0"/>
            <c:spPr>
              <a:pattFill prst="narHorz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FDFE-FF40-B371-88512E8E3C09}"/>
              </c:ext>
            </c:extLst>
          </c:dPt>
          <c:dPt>
            <c:idx val="2"/>
            <c:invertIfNegative val="1"/>
            <c:bubble3D val="0"/>
            <c:spPr>
              <a:pattFill prst="narHorz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FDFE-FF40-B371-88512E8E3C09}"/>
              </c:ext>
            </c:extLst>
          </c:dPt>
          <c:dPt>
            <c:idx val="3"/>
            <c:invertIfNegative val="1"/>
            <c:bubble3D val="0"/>
            <c:spPr>
              <a:pattFill prst="narHorz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FDFE-FF40-B371-88512E8E3C09}"/>
              </c:ext>
            </c:extLst>
          </c:dPt>
          <c:dPt>
            <c:idx val="4"/>
            <c:invertIfNegative val="1"/>
            <c:bubble3D val="0"/>
            <c:spPr>
              <a:pattFill prst="narHorz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FDFE-FF40-B371-88512E8E3C09}"/>
              </c:ext>
            </c:extLst>
          </c:dPt>
          <c:dPt>
            <c:idx val="5"/>
            <c:invertIfNegative val="1"/>
            <c:bubble3D val="0"/>
            <c:spPr>
              <a:pattFill prst="narHorz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B-FDFE-FF40-B371-88512E8E3C09}"/>
              </c:ext>
            </c:extLst>
          </c:dPt>
          <c:dPt>
            <c:idx val="6"/>
            <c:invertIfNegative val="1"/>
            <c:bubble3D val="0"/>
            <c:spPr>
              <a:pattFill prst="narHorz">
                <a:fgClr>
                  <a:schemeClr val="accent1">
                    <a:lumMod val="60000"/>
                  </a:schemeClr>
                </a:fgClr>
                <a:bgClr>
                  <a:schemeClr val="accent1">
                    <a:lumMod val="60000"/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1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D-FDFE-FF40-B371-88512E8E3C09}"/>
              </c:ext>
            </c:extLst>
          </c:dPt>
          <c:dPt>
            <c:idx val="7"/>
            <c:invertIfNegative val="1"/>
            <c:bubble3D val="0"/>
            <c:spPr>
              <a:pattFill prst="narHorz">
                <a:fgClr>
                  <a:schemeClr val="accent2">
                    <a:lumMod val="60000"/>
                  </a:schemeClr>
                </a:fgClr>
                <a:bgClr>
                  <a:schemeClr val="accent2">
                    <a:lumMod val="60000"/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2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F-EA1F-0846-A570-6F1A9321077B}"/>
              </c:ext>
            </c:extLst>
          </c:dPt>
          <c:dPt>
            <c:idx val="8"/>
            <c:invertIfNegative val="1"/>
            <c:bubble3D val="0"/>
            <c:spPr>
              <a:pattFill prst="narHorz">
                <a:fgClr>
                  <a:schemeClr val="accent3">
                    <a:lumMod val="60000"/>
                  </a:schemeClr>
                </a:fgClr>
                <a:bgClr>
                  <a:schemeClr val="accent3">
                    <a:lumMod val="60000"/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3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1-EA1F-0846-A570-6F1A9321077B}"/>
              </c:ext>
            </c:extLst>
          </c:dPt>
          <c:dPt>
            <c:idx val="9"/>
            <c:invertIfNegative val="1"/>
            <c:bubble3D val="0"/>
            <c:spPr>
              <a:pattFill prst="narHorz">
                <a:fgClr>
                  <a:schemeClr val="accent4">
                    <a:lumMod val="60000"/>
                  </a:schemeClr>
                </a:fgClr>
                <a:bgClr>
                  <a:schemeClr val="accent4">
                    <a:lumMod val="60000"/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4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3-EA1F-0846-A570-6F1A9321077B}"/>
              </c:ext>
            </c:extLst>
          </c:dPt>
          <c:dPt>
            <c:idx val="10"/>
            <c:invertIfNegative val="1"/>
            <c:bubble3D val="0"/>
            <c:spPr>
              <a:pattFill prst="narHorz">
                <a:fgClr>
                  <a:schemeClr val="accent5">
                    <a:lumMod val="60000"/>
                  </a:schemeClr>
                </a:fgClr>
                <a:bgClr>
                  <a:schemeClr val="accent5">
                    <a:lumMod val="60000"/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5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5-EA1F-0846-A570-6F1A9321077B}"/>
              </c:ext>
            </c:extLst>
          </c:dPt>
          <c:dPt>
            <c:idx val="11"/>
            <c:invertIfNegative val="1"/>
            <c:bubble3D val="0"/>
            <c:spPr>
              <a:pattFill prst="narHorz">
                <a:fgClr>
                  <a:schemeClr val="accent6">
                    <a:lumMod val="60000"/>
                  </a:schemeClr>
                </a:fgClr>
                <a:bgClr>
                  <a:schemeClr val="accent6">
                    <a:lumMod val="60000"/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6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7-EA1F-0846-A570-6F1A9321077B}"/>
              </c:ext>
            </c:extLst>
          </c:dPt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'Coorelation-total'!$A$19:$A$30</c:f>
              <c:strCache>
                <c:ptCount val="12"/>
                <c:pt idx="0">
                  <c:v>OverallQual</c:v>
                </c:pt>
                <c:pt idx="1">
                  <c:v>GrLivArea</c:v>
                </c:pt>
                <c:pt idx="2">
                  <c:v>GarageArea</c:v>
                </c:pt>
                <c:pt idx="3">
                  <c:v>TotalBsmtSF</c:v>
                </c:pt>
                <c:pt idx="4">
                  <c:v>YearBuilt</c:v>
                </c:pt>
                <c:pt idx="5">
                  <c:v>YearRemodAdd</c:v>
                </c:pt>
                <c:pt idx="6">
                  <c:v>BsmtFinSF1</c:v>
                </c:pt>
                <c:pt idx="7">
                  <c:v>cnd1_score</c:v>
                </c:pt>
                <c:pt idx="8">
                  <c:v>bsmtql_score</c:v>
                </c:pt>
                <c:pt idx="9">
                  <c:v>bldg_score</c:v>
                </c:pt>
                <c:pt idx="10">
                  <c:v>kitqual_score</c:v>
                </c:pt>
                <c:pt idx="11">
                  <c:v>heatingqc_score</c:v>
                </c:pt>
              </c:strCache>
            </c:strRef>
          </c:cat>
          <c:val>
            <c:numRef>
              <c:f>'Coorelation-total'!$B$19:$B$30</c:f>
              <c:numCache>
                <c:formatCode>0.00</c:formatCode>
                <c:ptCount val="12"/>
                <c:pt idx="0">
                  <c:v>0.79098160058380473</c:v>
                </c:pt>
                <c:pt idx="1">
                  <c:v>0.70862447761265124</c:v>
                </c:pt>
                <c:pt idx="2">
                  <c:v>0.62343143891835995</c:v>
                </c:pt>
                <c:pt idx="3">
                  <c:v>0.61358055155919444</c:v>
                </c:pt>
                <c:pt idx="4">
                  <c:v>0.5228973328794968</c:v>
                </c:pt>
                <c:pt idx="5">
                  <c:v>0.50710096711138675</c:v>
                </c:pt>
                <c:pt idx="6">
                  <c:v>0.38641980624215638</c:v>
                </c:pt>
                <c:pt idx="7">
                  <c:v>-4.4820363948187572E-2</c:v>
                </c:pt>
                <c:pt idx="8">
                  <c:v>-8.0199274093148573E-2</c:v>
                </c:pt>
                <c:pt idx="9">
                  <c:v>-0.11261070204133349</c:v>
                </c:pt>
                <c:pt idx="10">
                  <c:v>-0.11474570480987918</c:v>
                </c:pt>
                <c:pt idx="11">
                  <c:v>-0.42764870739880489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FE-FF40-B371-88512E8E3C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382514048"/>
        <c:axId val="382514376"/>
      </c:barChart>
      <c:catAx>
        <c:axId val="38251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14376"/>
        <c:crosses val="autoZero"/>
        <c:auto val="1"/>
        <c:lblAlgn val="ctr"/>
        <c:lblOffset val="100"/>
        <c:noMultiLvlLbl val="0"/>
      </c:catAx>
      <c:valAx>
        <c:axId val="38251437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1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Multivariate Regression line chart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regression table'!$M$1</c:f>
              <c:strCache>
                <c:ptCount val="1"/>
                <c:pt idx="0">
                  <c:v>SalePrice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'final regression table'!$M$2:$M$1461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6-834A-B53D-E97CB5DBE738}"/>
            </c:ext>
          </c:extLst>
        </c:ser>
        <c:ser>
          <c:idx val="1"/>
          <c:order val="1"/>
          <c:tx>
            <c:strRef>
              <c:f>'final regression table'!$N$1</c:f>
              <c:strCache>
                <c:ptCount val="1"/>
                <c:pt idx="0">
                  <c:v>RegressionPrice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'final regression table'!$N$2:$N$1461</c:f>
              <c:numCache>
                <c:formatCode>General</c:formatCode>
                <c:ptCount val="1460"/>
                <c:pt idx="0">
                  <c:v>227589.1170053079</c:v>
                </c:pt>
                <c:pt idx="1">
                  <c:v>178531.96732326972</c:v>
                </c:pt>
                <c:pt idx="2">
                  <c:v>228997.94773172538</c:v>
                </c:pt>
                <c:pt idx="3">
                  <c:v>178631.77327520822</c:v>
                </c:pt>
                <c:pt idx="4">
                  <c:v>283302.12588834739</c:v>
                </c:pt>
                <c:pt idx="5">
                  <c:v>168600.47354717163</c:v>
                </c:pt>
                <c:pt idx="6">
                  <c:v>290745.88739644457</c:v>
                </c:pt>
                <c:pt idx="7">
                  <c:v>231134.41426510521</c:v>
                </c:pt>
                <c:pt idx="8">
                  <c:v>172249.96257104282</c:v>
                </c:pt>
                <c:pt idx="9">
                  <c:v>104419.76562030338</c:v>
                </c:pt>
                <c:pt idx="10">
                  <c:v>142024.89640956774</c:v>
                </c:pt>
                <c:pt idx="11">
                  <c:v>348565.88954363763</c:v>
                </c:pt>
                <c:pt idx="12">
                  <c:v>120663.78191881155</c:v>
                </c:pt>
                <c:pt idx="13">
                  <c:v>225074.29384058187</c:v>
                </c:pt>
                <c:pt idx="14">
                  <c:v>161512.56285662009</c:v>
                </c:pt>
                <c:pt idx="15">
                  <c:v>157853.70421990991</c:v>
                </c:pt>
                <c:pt idx="16">
                  <c:v>160516.85001288782</c:v>
                </c:pt>
                <c:pt idx="17">
                  <c:v>101683.9086746853</c:v>
                </c:pt>
                <c:pt idx="18">
                  <c:v>156239.2910151385</c:v>
                </c:pt>
                <c:pt idx="19">
                  <c:v>136764.41478713637</c:v>
                </c:pt>
                <c:pt idx="20">
                  <c:v>298552.12597875105</c:v>
                </c:pt>
                <c:pt idx="21">
                  <c:v>131606.71367511278</c:v>
                </c:pt>
                <c:pt idx="22">
                  <c:v>250766.69659033479</c:v>
                </c:pt>
                <c:pt idx="23">
                  <c:v>122203.57065137207</c:v>
                </c:pt>
                <c:pt idx="24">
                  <c:v>130854.57950900933</c:v>
                </c:pt>
                <c:pt idx="25">
                  <c:v>253810.73700221058</c:v>
                </c:pt>
                <c:pt idx="26">
                  <c:v>118583.70356600558</c:v>
                </c:pt>
                <c:pt idx="27">
                  <c:v>295459.82033003762</c:v>
                </c:pt>
                <c:pt idx="28">
                  <c:v>183426.77000082048</c:v>
                </c:pt>
                <c:pt idx="29">
                  <c:v>49337.263329399677</c:v>
                </c:pt>
                <c:pt idx="30">
                  <c:v>75401.347523332122</c:v>
                </c:pt>
                <c:pt idx="31">
                  <c:v>135901.88525527064</c:v>
                </c:pt>
                <c:pt idx="32">
                  <c:v>230863.52043681583</c:v>
                </c:pt>
                <c:pt idx="33">
                  <c:v>168808.05405702331</c:v>
                </c:pt>
                <c:pt idx="34">
                  <c:v>292022.27972285246</c:v>
                </c:pt>
                <c:pt idx="35">
                  <c:v>295432.53112329496</c:v>
                </c:pt>
                <c:pt idx="36">
                  <c:v>152496.26873576824</c:v>
                </c:pt>
                <c:pt idx="37">
                  <c:v>169988.70435800488</c:v>
                </c:pt>
                <c:pt idx="38">
                  <c:v>130347.28036865333</c:v>
                </c:pt>
                <c:pt idx="39">
                  <c:v>84511.85517782635</c:v>
                </c:pt>
                <c:pt idx="40">
                  <c:v>174009.35614109569</c:v>
                </c:pt>
                <c:pt idx="41">
                  <c:v>151998.22088045086</c:v>
                </c:pt>
                <c:pt idx="42">
                  <c:v>126813.31198029409</c:v>
                </c:pt>
                <c:pt idx="43">
                  <c:v>116080.06210388578</c:v>
                </c:pt>
                <c:pt idx="44">
                  <c:v>127659.71225249875</c:v>
                </c:pt>
                <c:pt idx="45">
                  <c:v>291504.78888544469</c:v>
                </c:pt>
                <c:pt idx="46">
                  <c:v>289285.81955475017</c:v>
                </c:pt>
                <c:pt idx="47">
                  <c:v>255480.51380978018</c:v>
                </c:pt>
                <c:pt idx="48">
                  <c:v>94741.721989555226</c:v>
                </c:pt>
                <c:pt idx="49">
                  <c:v>134515.40550011123</c:v>
                </c:pt>
                <c:pt idx="50">
                  <c:v>179341.20892710859</c:v>
                </c:pt>
                <c:pt idx="51">
                  <c:v>129402.01734305506</c:v>
                </c:pt>
                <c:pt idx="52">
                  <c:v>71982.648814701271</c:v>
                </c:pt>
                <c:pt idx="53">
                  <c:v>319843.40745675785</c:v>
                </c:pt>
                <c:pt idx="54">
                  <c:v>130804.53388639507</c:v>
                </c:pt>
                <c:pt idx="55">
                  <c:v>181819.94493202952</c:v>
                </c:pt>
                <c:pt idx="56">
                  <c:v>217577.41698502595</c:v>
                </c:pt>
                <c:pt idx="57">
                  <c:v>215682.03880190841</c:v>
                </c:pt>
                <c:pt idx="58">
                  <c:v>364380.57196441741</c:v>
                </c:pt>
                <c:pt idx="59">
                  <c:v>123833.6472900653</c:v>
                </c:pt>
                <c:pt idx="60">
                  <c:v>177950.85996789794</c:v>
                </c:pt>
                <c:pt idx="61">
                  <c:v>120829.40516956885</c:v>
                </c:pt>
                <c:pt idx="62">
                  <c:v>204599.03081385867</c:v>
                </c:pt>
                <c:pt idx="63">
                  <c:v>150648.21044287217</c:v>
                </c:pt>
                <c:pt idx="64">
                  <c:v>246731.44203118139</c:v>
                </c:pt>
                <c:pt idx="65">
                  <c:v>302419.18320178636</c:v>
                </c:pt>
                <c:pt idx="66">
                  <c:v>236081.67354430421</c:v>
                </c:pt>
                <c:pt idx="67">
                  <c:v>231221.63437594223</c:v>
                </c:pt>
                <c:pt idx="68">
                  <c:v>50618.813719643033</c:v>
                </c:pt>
                <c:pt idx="69">
                  <c:v>237492.37104577632</c:v>
                </c:pt>
                <c:pt idx="70">
                  <c:v>281670.87611313642</c:v>
                </c:pt>
                <c:pt idx="71">
                  <c:v>116139.10840547938</c:v>
                </c:pt>
                <c:pt idx="72">
                  <c:v>211105.58535775275</c:v>
                </c:pt>
                <c:pt idx="73">
                  <c:v>143136.23476371547</c:v>
                </c:pt>
                <c:pt idx="74">
                  <c:v>102758.38835318622</c:v>
                </c:pt>
                <c:pt idx="75">
                  <c:v>63856.215970126577</c:v>
                </c:pt>
                <c:pt idx="76">
                  <c:v>92712.812075230278</c:v>
                </c:pt>
                <c:pt idx="77">
                  <c:v>132429.04605350111</c:v>
                </c:pt>
                <c:pt idx="78">
                  <c:v>120231.49673519541</c:v>
                </c:pt>
                <c:pt idx="79">
                  <c:v>108134.83024255175</c:v>
                </c:pt>
                <c:pt idx="80">
                  <c:v>191001.65778652349</c:v>
                </c:pt>
                <c:pt idx="81">
                  <c:v>197494.21305586095</c:v>
                </c:pt>
                <c:pt idx="82">
                  <c:v>248007.89122974061</c:v>
                </c:pt>
                <c:pt idx="83">
                  <c:v>121709.03560661689</c:v>
                </c:pt>
                <c:pt idx="84">
                  <c:v>189439.32352054209</c:v>
                </c:pt>
                <c:pt idx="85">
                  <c:v>264444.64790953998</c:v>
                </c:pt>
                <c:pt idx="86">
                  <c:v>179852.68970007109</c:v>
                </c:pt>
                <c:pt idx="87">
                  <c:v>148785.04344118695</c:v>
                </c:pt>
                <c:pt idx="88">
                  <c:v>88403.467117073887</c:v>
                </c:pt>
                <c:pt idx="89">
                  <c:v>113624.0146193648</c:v>
                </c:pt>
                <c:pt idx="90">
                  <c:v>86714.388505110939</c:v>
                </c:pt>
                <c:pt idx="91">
                  <c:v>142644.28948423764</c:v>
                </c:pt>
                <c:pt idx="92">
                  <c:v>124011.83577939596</c:v>
                </c:pt>
                <c:pt idx="93">
                  <c:v>218101.47845104319</c:v>
                </c:pt>
                <c:pt idx="94">
                  <c:v>209811.28386614934</c:v>
                </c:pt>
                <c:pt idx="95">
                  <c:v>178306.86781646544</c:v>
                </c:pt>
                <c:pt idx="96">
                  <c:v>235690.58520193739</c:v>
                </c:pt>
                <c:pt idx="97">
                  <c:v>104259.9620656055</c:v>
                </c:pt>
                <c:pt idx="98">
                  <c:v>74678.207539350784</c:v>
                </c:pt>
                <c:pt idx="99">
                  <c:v>95825.786270535464</c:v>
                </c:pt>
                <c:pt idx="100">
                  <c:v>214074.96343604758</c:v>
                </c:pt>
                <c:pt idx="101">
                  <c:v>170781.15712627646</c:v>
                </c:pt>
                <c:pt idx="102">
                  <c:v>139087.19284023048</c:v>
                </c:pt>
                <c:pt idx="103">
                  <c:v>206075.96087518503</c:v>
                </c:pt>
                <c:pt idx="104">
                  <c:v>184877.23430288961</c:v>
                </c:pt>
                <c:pt idx="105">
                  <c:v>269215.24310414132</c:v>
                </c:pt>
                <c:pt idx="106">
                  <c:v>92730.227773584003</c:v>
                </c:pt>
                <c:pt idx="107">
                  <c:v>93628.955760027718</c:v>
                </c:pt>
                <c:pt idx="108">
                  <c:v>128553.49024121455</c:v>
                </c:pt>
                <c:pt idx="109">
                  <c:v>217831.66307656778</c:v>
                </c:pt>
                <c:pt idx="110">
                  <c:v>186385.48823177983</c:v>
                </c:pt>
                <c:pt idx="111">
                  <c:v>198663.51227280972</c:v>
                </c:pt>
                <c:pt idx="112">
                  <c:v>330807.25543829496</c:v>
                </c:pt>
                <c:pt idx="113">
                  <c:v>189283.04511458331</c:v>
                </c:pt>
                <c:pt idx="114">
                  <c:v>213616.20720181079</c:v>
                </c:pt>
                <c:pt idx="115">
                  <c:v>165149.88817960533</c:v>
                </c:pt>
                <c:pt idx="116">
                  <c:v>119076.12818067544</c:v>
                </c:pt>
                <c:pt idx="117">
                  <c:v>151590.38989289012</c:v>
                </c:pt>
                <c:pt idx="118">
                  <c:v>319205.1609539772</c:v>
                </c:pt>
                <c:pt idx="119">
                  <c:v>175302.09676251104</c:v>
                </c:pt>
                <c:pt idx="120">
                  <c:v>167098.04807930044</c:v>
                </c:pt>
                <c:pt idx="121">
                  <c:v>81043.683213895696</c:v>
                </c:pt>
                <c:pt idx="122">
                  <c:v>146631.02110270437</c:v>
                </c:pt>
                <c:pt idx="123">
                  <c:v>150402.05882015472</c:v>
                </c:pt>
                <c:pt idx="124">
                  <c:v>181868.95403396143</c:v>
                </c:pt>
                <c:pt idx="125">
                  <c:v>103250.69792001112</c:v>
                </c:pt>
                <c:pt idx="126">
                  <c:v>119293.69966306003</c:v>
                </c:pt>
                <c:pt idx="127">
                  <c:v>76019.763410173182</c:v>
                </c:pt>
                <c:pt idx="128">
                  <c:v>154792.54174221156</c:v>
                </c:pt>
                <c:pt idx="129">
                  <c:v>156538.16949409663</c:v>
                </c:pt>
                <c:pt idx="130">
                  <c:v>223720.32870048963</c:v>
                </c:pt>
                <c:pt idx="131">
                  <c:v>218729.24691876286</c:v>
                </c:pt>
                <c:pt idx="132">
                  <c:v>154389.8530600497</c:v>
                </c:pt>
                <c:pt idx="133">
                  <c:v>249577.07155013166</c:v>
                </c:pt>
                <c:pt idx="134">
                  <c:v>185548.27106817986</c:v>
                </c:pt>
                <c:pt idx="135">
                  <c:v>206409.07477503712</c:v>
                </c:pt>
                <c:pt idx="136">
                  <c:v>141969.13315254048</c:v>
                </c:pt>
                <c:pt idx="137">
                  <c:v>237298.41651988521</c:v>
                </c:pt>
                <c:pt idx="138">
                  <c:v>257675.58951050445</c:v>
                </c:pt>
                <c:pt idx="139">
                  <c:v>206257.73500414359</c:v>
                </c:pt>
                <c:pt idx="140">
                  <c:v>85834.091781261683</c:v>
                </c:pt>
                <c:pt idx="141">
                  <c:v>258764.71467675309</c:v>
                </c:pt>
                <c:pt idx="142">
                  <c:v>132565.81844691437</c:v>
                </c:pt>
                <c:pt idx="143">
                  <c:v>224060.50962479381</c:v>
                </c:pt>
                <c:pt idx="144">
                  <c:v>165079.13931683326</c:v>
                </c:pt>
                <c:pt idx="145">
                  <c:v>163486.95484869886</c:v>
                </c:pt>
                <c:pt idx="146">
                  <c:v>98627.943679924269</c:v>
                </c:pt>
                <c:pt idx="147">
                  <c:v>225099.44506210519</c:v>
                </c:pt>
                <c:pt idx="148">
                  <c:v>181043.77856048578</c:v>
                </c:pt>
                <c:pt idx="149">
                  <c:v>105664.08475666103</c:v>
                </c:pt>
                <c:pt idx="150">
                  <c:v>136557.20311282168</c:v>
                </c:pt>
                <c:pt idx="151">
                  <c:v>302643.71740025224</c:v>
                </c:pt>
                <c:pt idx="152">
                  <c:v>202285.07827770823</c:v>
                </c:pt>
                <c:pt idx="153">
                  <c:v>169348.69417992869</c:v>
                </c:pt>
                <c:pt idx="154">
                  <c:v>124635.37100108576</c:v>
                </c:pt>
                <c:pt idx="155">
                  <c:v>87132.378791517709</c:v>
                </c:pt>
                <c:pt idx="156">
                  <c:v>114027.37424006297</c:v>
                </c:pt>
                <c:pt idx="157">
                  <c:v>286045.83602686453</c:v>
                </c:pt>
                <c:pt idx="158">
                  <c:v>237583.52219230909</c:v>
                </c:pt>
                <c:pt idx="159">
                  <c:v>263341.90755396296</c:v>
                </c:pt>
                <c:pt idx="160">
                  <c:v>174882.19808475496</c:v>
                </c:pt>
                <c:pt idx="161">
                  <c:v>370233.34710721043</c:v>
                </c:pt>
                <c:pt idx="162">
                  <c:v>239883.17996574487</c:v>
                </c:pt>
                <c:pt idx="163">
                  <c:v>73959.9592837909</c:v>
                </c:pt>
                <c:pt idx="164">
                  <c:v>163670.2878352601</c:v>
                </c:pt>
                <c:pt idx="165">
                  <c:v>120142.55664551898</c:v>
                </c:pt>
                <c:pt idx="166">
                  <c:v>184948.98729631308</c:v>
                </c:pt>
                <c:pt idx="167">
                  <c:v>334805.72728994075</c:v>
                </c:pt>
                <c:pt idx="168">
                  <c:v>211077.3386367386</c:v>
                </c:pt>
                <c:pt idx="169">
                  <c:v>230650.65990173054</c:v>
                </c:pt>
                <c:pt idx="170">
                  <c:v>129194.18214942355</c:v>
                </c:pt>
                <c:pt idx="171">
                  <c:v>180147.97425647365</c:v>
                </c:pt>
                <c:pt idx="172">
                  <c:v>192385.06555137035</c:v>
                </c:pt>
                <c:pt idx="173">
                  <c:v>165875.47984180422</c:v>
                </c:pt>
                <c:pt idx="174">
                  <c:v>220763.79583107261</c:v>
                </c:pt>
                <c:pt idx="175">
                  <c:v>211064.46219138469</c:v>
                </c:pt>
                <c:pt idx="176">
                  <c:v>221975.3113982412</c:v>
                </c:pt>
                <c:pt idx="177">
                  <c:v>158542.10603103769</c:v>
                </c:pt>
                <c:pt idx="178">
                  <c:v>394238.784436688</c:v>
                </c:pt>
                <c:pt idx="179">
                  <c:v>114797.42113375664</c:v>
                </c:pt>
                <c:pt idx="180">
                  <c:v>158025.35628216277</c:v>
                </c:pt>
                <c:pt idx="181">
                  <c:v>196104.9237647042</c:v>
                </c:pt>
                <c:pt idx="182">
                  <c:v>135641.58230140075</c:v>
                </c:pt>
                <c:pt idx="183">
                  <c:v>237748.49789147379</c:v>
                </c:pt>
                <c:pt idx="184">
                  <c:v>120331.66848176609</c:v>
                </c:pt>
                <c:pt idx="185">
                  <c:v>351686.34072674956</c:v>
                </c:pt>
                <c:pt idx="186">
                  <c:v>194987.48569237877</c:v>
                </c:pt>
                <c:pt idx="187">
                  <c:v>152891.57291780546</c:v>
                </c:pt>
                <c:pt idx="188">
                  <c:v>140313.25760400257</c:v>
                </c:pt>
                <c:pt idx="189">
                  <c:v>275602.16558623669</c:v>
                </c:pt>
                <c:pt idx="190">
                  <c:v>250148.73133134001</c:v>
                </c:pt>
                <c:pt idx="191">
                  <c:v>202675.5061338401</c:v>
                </c:pt>
                <c:pt idx="192">
                  <c:v>220419.6210419375</c:v>
                </c:pt>
                <c:pt idx="193">
                  <c:v>183032.10078858823</c:v>
                </c:pt>
                <c:pt idx="194">
                  <c:v>118128.5990366794</c:v>
                </c:pt>
                <c:pt idx="195">
                  <c:v>142806.73695277117</c:v>
                </c:pt>
                <c:pt idx="196">
                  <c:v>291632.11076964636</c:v>
                </c:pt>
                <c:pt idx="197">
                  <c:v>297842.78935635497</c:v>
                </c:pt>
                <c:pt idx="198">
                  <c:v>161040.42034788872</c:v>
                </c:pt>
                <c:pt idx="199">
                  <c:v>310849.68709535623</c:v>
                </c:pt>
                <c:pt idx="200">
                  <c:v>132436.08508348902</c:v>
                </c:pt>
                <c:pt idx="201">
                  <c:v>176854.23142816083</c:v>
                </c:pt>
                <c:pt idx="202">
                  <c:v>152195.50334453373</c:v>
                </c:pt>
                <c:pt idx="203">
                  <c:v>138977.99289644195</c:v>
                </c:pt>
                <c:pt idx="204">
                  <c:v>114305.65390534812</c:v>
                </c:pt>
                <c:pt idx="205">
                  <c:v>205913.03624958114</c:v>
                </c:pt>
                <c:pt idx="206">
                  <c:v>136327.8476950503</c:v>
                </c:pt>
                <c:pt idx="207">
                  <c:v>103565.80956421261</c:v>
                </c:pt>
                <c:pt idx="208">
                  <c:v>251109.35812521656</c:v>
                </c:pt>
                <c:pt idx="209">
                  <c:v>159569.31537204981</c:v>
                </c:pt>
                <c:pt idx="210">
                  <c:v>81718.90554001015</c:v>
                </c:pt>
                <c:pt idx="211">
                  <c:v>175972.10644031485</c:v>
                </c:pt>
                <c:pt idx="212">
                  <c:v>245347.84135036205</c:v>
                </c:pt>
                <c:pt idx="213">
                  <c:v>156606.64574991498</c:v>
                </c:pt>
                <c:pt idx="214">
                  <c:v>163131.47739346226</c:v>
                </c:pt>
                <c:pt idx="215">
                  <c:v>136859.56244808604</c:v>
                </c:pt>
                <c:pt idx="216">
                  <c:v>225691.84765543367</c:v>
                </c:pt>
                <c:pt idx="217">
                  <c:v>76954.959074943283</c:v>
                </c:pt>
                <c:pt idx="218">
                  <c:v>211402.51912205887</c:v>
                </c:pt>
                <c:pt idx="219">
                  <c:v>174299.91201509564</c:v>
                </c:pt>
                <c:pt idx="220">
                  <c:v>219296.36759833939</c:v>
                </c:pt>
                <c:pt idx="221">
                  <c:v>217566.71807814809</c:v>
                </c:pt>
                <c:pt idx="222">
                  <c:v>152849.09806612635</c:v>
                </c:pt>
                <c:pt idx="223">
                  <c:v>110698.17989010236</c:v>
                </c:pt>
                <c:pt idx="224">
                  <c:v>378067.99596522795</c:v>
                </c:pt>
                <c:pt idx="225">
                  <c:v>98408.298328371369</c:v>
                </c:pt>
                <c:pt idx="226">
                  <c:v>270648.28373222076</c:v>
                </c:pt>
                <c:pt idx="227">
                  <c:v>106223.7117155235</c:v>
                </c:pt>
                <c:pt idx="228">
                  <c:v>122716.60181094793</c:v>
                </c:pt>
                <c:pt idx="229">
                  <c:v>191263.29184605522</c:v>
                </c:pt>
                <c:pt idx="230">
                  <c:v>141248.79444206558</c:v>
                </c:pt>
                <c:pt idx="231">
                  <c:v>330970.658941884</c:v>
                </c:pt>
                <c:pt idx="232">
                  <c:v>101701.76958560079</c:v>
                </c:pt>
                <c:pt idx="233">
                  <c:v>117442.54477775242</c:v>
                </c:pt>
                <c:pt idx="234">
                  <c:v>213886.7832546517</c:v>
                </c:pt>
                <c:pt idx="235">
                  <c:v>113970.29841391945</c:v>
                </c:pt>
                <c:pt idx="236">
                  <c:v>206599.11131412414</c:v>
                </c:pt>
                <c:pt idx="237">
                  <c:v>193439.95638573257</c:v>
                </c:pt>
                <c:pt idx="238">
                  <c:v>272254.15868900286</c:v>
                </c:pt>
                <c:pt idx="239">
                  <c:v>139232.46028934704</c:v>
                </c:pt>
                <c:pt idx="240">
                  <c:v>269073.79131745617</c:v>
                </c:pt>
                <c:pt idx="241">
                  <c:v>95563.764467854387</c:v>
                </c:pt>
                <c:pt idx="242">
                  <c:v>102365.22209976538</c:v>
                </c:pt>
                <c:pt idx="243">
                  <c:v>120920.64303800072</c:v>
                </c:pt>
                <c:pt idx="244">
                  <c:v>242042.6620009591</c:v>
                </c:pt>
                <c:pt idx="245">
                  <c:v>250750.70046465675</c:v>
                </c:pt>
                <c:pt idx="246">
                  <c:v>192359.75867835261</c:v>
                </c:pt>
                <c:pt idx="247">
                  <c:v>160432.11268615397</c:v>
                </c:pt>
                <c:pt idx="248">
                  <c:v>209803.45992998767</c:v>
                </c:pt>
                <c:pt idx="249">
                  <c:v>212703.6237288987</c:v>
                </c:pt>
                <c:pt idx="250">
                  <c:v>86693.089562863475</c:v>
                </c:pt>
                <c:pt idx="251">
                  <c:v>252858.20781791315</c:v>
                </c:pt>
                <c:pt idx="252">
                  <c:v>188953.58495627288</c:v>
                </c:pt>
                <c:pt idx="253">
                  <c:v>157557.61391272288</c:v>
                </c:pt>
                <c:pt idx="254">
                  <c:v>144711.23096485031</c:v>
                </c:pt>
                <c:pt idx="255">
                  <c:v>237633.77830868191</c:v>
                </c:pt>
                <c:pt idx="256">
                  <c:v>208704.1692419567</c:v>
                </c:pt>
                <c:pt idx="257">
                  <c:v>251720.32661262047</c:v>
                </c:pt>
                <c:pt idx="258">
                  <c:v>225627.79376303067</c:v>
                </c:pt>
                <c:pt idx="259">
                  <c:v>102819.89230647174</c:v>
                </c:pt>
                <c:pt idx="260">
                  <c:v>178828.80630845012</c:v>
                </c:pt>
                <c:pt idx="261">
                  <c:v>331580.07669221365</c:v>
                </c:pt>
                <c:pt idx="262">
                  <c:v>160440.13507093</c:v>
                </c:pt>
                <c:pt idx="263">
                  <c:v>136867.24869510598</c:v>
                </c:pt>
                <c:pt idx="264">
                  <c:v>116498.73246652208</c:v>
                </c:pt>
                <c:pt idx="265">
                  <c:v>177348.6070334469</c:v>
                </c:pt>
                <c:pt idx="266">
                  <c:v>192766.81119750027</c:v>
                </c:pt>
                <c:pt idx="267">
                  <c:v>172648.54042471611</c:v>
                </c:pt>
                <c:pt idx="268">
                  <c:v>120099.95416276241</c:v>
                </c:pt>
                <c:pt idx="269">
                  <c:v>170230.21959147512</c:v>
                </c:pt>
                <c:pt idx="270">
                  <c:v>265465.60886436776</c:v>
                </c:pt>
                <c:pt idx="271">
                  <c:v>195123.3450942926</c:v>
                </c:pt>
                <c:pt idx="272">
                  <c:v>280845.94033048407</c:v>
                </c:pt>
                <c:pt idx="273">
                  <c:v>186787.63583112092</c:v>
                </c:pt>
                <c:pt idx="274">
                  <c:v>122385.28807270624</c:v>
                </c:pt>
                <c:pt idx="275">
                  <c:v>203401.58127349781</c:v>
                </c:pt>
                <c:pt idx="276">
                  <c:v>231914.2656769786</c:v>
                </c:pt>
                <c:pt idx="277">
                  <c:v>85238.936295112042</c:v>
                </c:pt>
                <c:pt idx="278">
                  <c:v>333549.11608881259</c:v>
                </c:pt>
                <c:pt idx="279">
                  <c:v>229314.35081278582</c:v>
                </c:pt>
                <c:pt idx="280">
                  <c:v>222332.41241448949</c:v>
                </c:pt>
                <c:pt idx="281">
                  <c:v>194627.26886970957</c:v>
                </c:pt>
                <c:pt idx="282">
                  <c:v>197042.86019525203</c:v>
                </c:pt>
                <c:pt idx="283">
                  <c:v>243977.83085978948</c:v>
                </c:pt>
                <c:pt idx="284">
                  <c:v>173377.37932234761</c:v>
                </c:pt>
                <c:pt idx="285">
                  <c:v>168672.81168753182</c:v>
                </c:pt>
                <c:pt idx="286">
                  <c:v>180808.43663694541</c:v>
                </c:pt>
                <c:pt idx="287">
                  <c:v>88999.125739474883</c:v>
                </c:pt>
                <c:pt idx="288">
                  <c:v>115210.28432677576</c:v>
                </c:pt>
                <c:pt idx="289">
                  <c:v>132717.19220968144</c:v>
                </c:pt>
                <c:pt idx="290">
                  <c:v>254761.47174588573</c:v>
                </c:pt>
                <c:pt idx="291">
                  <c:v>146960.20285416182</c:v>
                </c:pt>
                <c:pt idx="292">
                  <c:v>162067.33716532905</c:v>
                </c:pt>
                <c:pt idx="293">
                  <c:v>218278.18239046418</c:v>
                </c:pt>
                <c:pt idx="294">
                  <c:v>191428.68754792272</c:v>
                </c:pt>
                <c:pt idx="295">
                  <c:v>172750.4970641642</c:v>
                </c:pt>
                <c:pt idx="296">
                  <c:v>135566.5678736454</c:v>
                </c:pt>
                <c:pt idx="297">
                  <c:v>237169.00510050234</c:v>
                </c:pt>
                <c:pt idx="298">
                  <c:v>186614.96672820611</c:v>
                </c:pt>
                <c:pt idx="299">
                  <c:v>147685.49791884486</c:v>
                </c:pt>
                <c:pt idx="300">
                  <c:v>135026.64204194889</c:v>
                </c:pt>
                <c:pt idx="301">
                  <c:v>280593.63890723541</c:v>
                </c:pt>
                <c:pt idx="302">
                  <c:v>224550.53601585509</c:v>
                </c:pt>
                <c:pt idx="303">
                  <c:v>136813.61432543839</c:v>
                </c:pt>
                <c:pt idx="304">
                  <c:v>282878.21842192614</c:v>
                </c:pt>
                <c:pt idx="305">
                  <c:v>306967.86033142405</c:v>
                </c:pt>
                <c:pt idx="306">
                  <c:v>243124.21907882654</c:v>
                </c:pt>
                <c:pt idx="307">
                  <c:v>117245.47787663115</c:v>
                </c:pt>
                <c:pt idx="308">
                  <c:v>88027.641121930355</c:v>
                </c:pt>
                <c:pt idx="309">
                  <c:v>343187.03924539173</c:v>
                </c:pt>
                <c:pt idx="310">
                  <c:v>176198.01504741545</c:v>
                </c:pt>
                <c:pt idx="311">
                  <c:v>154954.90003696029</c:v>
                </c:pt>
                <c:pt idx="312">
                  <c:v>90287.584344779403</c:v>
                </c:pt>
                <c:pt idx="313">
                  <c:v>246004.03079145696</c:v>
                </c:pt>
                <c:pt idx="314">
                  <c:v>197944.89861388796</c:v>
                </c:pt>
                <c:pt idx="315">
                  <c:v>203182.07347051593</c:v>
                </c:pt>
                <c:pt idx="316">
                  <c:v>250459.37988110335</c:v>
                </c:pt>
                <c:pt idx="317">
                  <c:v>268616.26224998652</c:v>
                </c:pt>
                <c:pt idx="318">
                  <c:v>283630.62521882524</c:v>
                </c:pt>
                <c:pt idx="319">
                  <c:v>216116.35046524729</c:v>
                </c:pt>
                <c:pt idx="320">
                  <c:v>331111.80328417971</c:v>
                </c:pt>
                <c:pt idx="321">
                  <c:v>321348.09865888115</c:v>
                </c:pt>
                <c:pt idx="322">
                  <c:v>271009.89579805697</c:v>
                </c:pt>
                <c:pt idx="323">
                  <c:v>101376.77750064306</c:v>
                </c:pt>
                <c:pt idx="324">
                  <c:v>257032.08802637085</c:v>
                </c:pt>
                <c:pt idx="325">
                  <c:v>69263.257707922225</c:v>
                </c:pt>
                <c:pt idx="326">
                  <c:v>248474.94293807395</c:v>
                </c:pt>
                <c:pt idx="327">
                  <c:v>164608.04229930372</c:v>
                </c:pt>
                <c:pt idx="328">
                  <c:v>172008.93098428455</c:v>
                </c:pt>
                <c:pt idx="329">
                  <c:v>89623.97181521637</c:v>
                </c:pt>
                <c:pt idx="330">
                  <c:v>147849.14798851445</c:v>
                </c:pt>
                <c:pt idx="331">
                  <c:v>136424.14366208049</c:v>
                </c:pt>
                <c:pt idx="332">
                  <c:v>298636.54398040636</c:v>
                </c:pt>
                <c:pt idx="333">
                  <c:v>195693.18118994625</c:v>
                </c:pt>
                <c:pt idx="334">
                  <c:v>206220.22807914647</c:v>
                </c:pt>
                <c:pt idx="335">
                  <c:v>191078.03421434489</c:v>
                </c:pt>
                <c:pt idx="336">
                  <c:v>325694.12439483404</c:v>
                </c:pt>
                <c:pt idx="337">
                  <c:v>230065.00932467551</c:v>
                </c:pt>
                <c:pt idx="338">
                  <c:v>205944.51829871081</c:v>
                </c:pt>
                <c:pt idx="339">
                  <c:v>163724.33185910905</c:v>
                </c:pt>
                <c:pt idx="340">
                  <c:v>240849.63957419054</c:v>
                </c:pt>
                <c:pt idx="341">
                  <c:v>68885.814806621449</c:v>
                </c:pt>
                <c:pt idx="342">
                  <c:v>48496.426414858361</c:v>
                </c:pt>
                <c:pt idx="343">
                  <c:v>278314.53728097421</c:v>
                </c:pt>
                <c:pt idx="344">
                  <c:v>95304.077289472043</c:v>
                </c:pt>
                <c:pt idx="345">
                  <c:v>147404.23711427237</c:v>
                </c:pt>
                <c:pt idx="346">
                  <c:v>149364.38300328489</c:v>
                </c:pt>
                <c:pt idx="347">
                  <c:v>198082.76647799232</c:v>
                </c:pt>
                <c:pt idx="348">
                  <c:v>189860.56827631898</c:v>
                </c:pt>
                <c:pt idx="349">
                  <c:v>385817.03524963465</c:v>
                </c:pt>
                <c:pt idx="350">
                  <c:v>293083.33393719414</c:v>
                </c:pt>
                <c:pt idx="351">
                  <c:v>211642.49838265311</c:v>
                </c:pt>
                <c:pt idx="352">
                  <c:v>89543.068408129271</c:v>
                </c:pt>
                <c:pt idx="353">
                  <c:v>121732.97721222538</c:v>
                </c:pt>
                <c:pt idx="354">
                  <c:v>176214.17674643249</c:v>
                </c:pt>
                <c:pt idx="355">
                  <c:v>172810.79492703103</c:v>
                </c:pt>
                <c:pt idx="356">
                  <c:v>165352.38289583853</c:v>
                </c:pt>
                <c:pt idx="357">
                  <c:v>126974.90496771301</c:v>
                </c:pt>
                <c:pt idx="358">
                  <c:v>129359.20616609805</c:v>
                </c:pt>
                <c:pt idx="359">
                  <c:v>264695.16951793188</c:v>
                </c:pt>
                <c:pt idx="360">
                  <c:v>156379.79803120412</c:v>
                </c:pt>
                <c:pt idx="361">
                  <c:v>141277.83576278915</c:v>
                </c:pt>
                <c:pt idx="362">
                  <c:v>237453.26002177541</c:v>
                </c:pt>
                <c:pt idx="363">
                  <c:v>111234.33825848917</c:v>
                </c:pt>
                <c:pt idx="364">
                  <c:v>182393.88841919511</c:v>
                </c:pt>
                <c:pt idx="365">
                  <c:v>136633.92887990543</c:v>
                </c:pt>
                <c:pt idx="366">
                  <c:v>172101.06124358074</c:v>
                </c:pt>
                <c:pt idx="367">
                  <c:v>156676.69047553168</c:v>
                </c:pt>
                <c:pt idx="368">
                  <c:v>133548.28842095469</c:v>
                </c:pt>
                <c:pt idx="369">
                  <c:v>148851.28783948207</c:v>
                </c:pt>
                <c:pt idx="370">
                  <c:v>195775.13933835377</c:v>
                </c:pt>
                <c:pt idx="371">
                  <c:v>126630.1361727067</c:v>
                </c:pt>
                <c:pt idx="372">
                  <c:v>113658.96499598837</c:v>
                </c:pt>
                <c:pt idx="373">
                  <c:v>121056.85940161397</c:v>
                </c:pt>
                <c:pt idx="374">
                  <c:v>221012.25267869921</c:v>
                </c:pt>
                <c:pt idx="375">
                  <c:v>37929.145107587967</c:v>
                </c:pt>
                <c:pt idx="376">
                  <c:v>143588.16032797037</c:v>
                </c:pt>
                <c:pt idx="377">
                  <c:v>285905.12447018555</c:v>
                </c:pt>
                <c:pt idx="378">
                  <c:v>350666.27913911571</c:v>
                </c:pt>
                <c:pt idx="379">
                  <c:v>184362.96613882922</c:v>
                </c:pt>
                <c:pt idx="380">
                  <c:v>122580.70206828442</c:v>
                </c:pt>
                <c:pt idx="381">
                  <c:v>202831.37066714259</c:v>
                </c:pt>
                <c:pt idx="382">
                  <c:v>224735.68707261939</c:v>
                </c:pt>
                <c:pt idx="383">
                  <c:v>122659.65393495452</c:v>
                </c:pt>
                <c:pt idx="384">
                  <c:v>222875.46240574564</c:v>
                </c:pt>
                <c:pt idx="385">
                  <c:v>194863.88886638012</c:v>
                </c:pt>
                <c:pt idx="386">
                  <c:v>92834.724899778303</c:v>
                </c:pt>
                <c:pt idx="387">
                  <c:v>168169.5284646434</c:v>
                </c:pt>
                <c:pt idx="388">
                  <c:v>209721.00376860352</c:v>
                </c:pt>
                <c:pt idx="389">
                  <c:v>387515.52097822994</c:v>
                </c:pt>
                <c:pt idx="390">
                  <c:v>112502.04657435697</c:v>
                </c:pt>
                <c:pt idx="391">
                  <c:v>232439.42049803387</c:v>
                </c:pt>
                <c:pt idx="392">
                  <c:v>101328.12066431677</c:v>
                </c:pt>
                <c:pt idx="393">
                  <c:v>55611.976821983728</c:v>
                </c:pt>
                <c:pt idx="394">
                  <c:v>96434.499623427662</c:v>
                </c:pt>
                <c:pt idx="395">
                  <c:v>139765.42361054083</c:v>
                </c:pt>
                <c:pt idx="396">
                  <c:v>136182.54545199429</c:v>
                </c:pt>
                <c:pt idx="397">
                  <c:v>151912.7304138935</c:v>
                </c:pt>
                <c:pt idx="398">
                  <c:v>119105.12851804533</c:v>
                </c:pt>
                <c:pt idx="399">
                  <c:v>223916.33565356437</c:v>
                </c:pt>
                <c:pt idx="400">
                  <c:v>223588.65186752661</c:v>
                </c:pt>
                <c:pt idx="401">
                  <c:v>197340.17220429657</c:v>
                </c:pt>
                <c:pt idx="402">
                  <c:v>97104.2365692944</c:v>
                </c:pt>
                <c:pt idx="403">
                  <c:v>254680.92887222258</c:v>
                </c:pt>
                <c:pt idx="404">
                  <c:v>179438.14015750462</c:v>
                </c:pt>
                <c:pt idx="405">
                  <c:v>173119.1485251766</c:v>
                </c:pt>
                <c:pt idx="406">
                  <c:v>153563.1271319993</c:v>
                </c:pt>
                <c:pt idx="407">
                  <c:v>148547.16553283139</c:v>
                </c:pt>
                <c:pt idx="408">
                  <c:v>270294.92533883452</c:v>
                </c:pt>
                <c:pt idx="409">
                  <c:v>314733.34966623189</c:v>
                </c:pt>
                <c:pt idx="410">
                  <c:v>126900.42641459413</c:v>
                </c:pt>
                <c:pt idx="411">
                  <c:v>131838.34781340649</c:v>
                </c:pt>
                <c:pt idx="412">
                  <c:v>239107.40146096001</c:v>
                </c:pt>
                <c:pt idx="413">
                  <c:v>89946.032213994375</c:v>
                </c:pt>
                <c:pt idx="414">
                  <c:v>234613.81872422845</c:v>
                </c:pt>
                <c:pt idx="415">
                  <c:v>200623.11823570443</c:v>
                </c:pt>
                <c:pt idx="416">
                  <c:v>166296.1061646431</c:v>
                </c:pt>
                <c:pt idx="417">
                  <c:v>227360.44734554895</c:v>
                </c:pt>
                <c:pt idx="418">
                  <c:v>101416.11561549857</c:v>
                </c:pt>
                <c:pt idx="419">
                  <c:v>139956.73928078526</c:v>
                </c:pt>
                <c:pt idx="420">
                  <c:v>226993.92908784526</c:v>
                </c:pt>
                <c:pt idx="421">
                  <c:v>208633.90614510325</c:v>
                </c:pt>
                <c:pt idx="422">
                  <c:v>108161.38044225401</c:v>
                </c:pt>
                <c:pt idx="423">
                  <c:v>306725.70643567486</c:v>
                </c:pt>
                <c:pt idx="424">
                  <c:v>146745.82637178974</c:v>
                </c:pt>
                <c:pt idx="425">
                  <c:v>170546.3145517103</c:v>
                </c:pt>
                <c:pt idx="426">
                  <c:v>237175.30254529032</c:v>
                </c:pt>
                <c:pt idx="427">
                  <c:v>94075.488683733623</c:v>
                </c:pt>
                <c:pt idx="428">
                  <c:v>212544.07303342197</c:v>
                </c:pt>
                <c:pt idx="429">
                  <c:v>189698.96165026765</c:v>
                </c:pt>
                <c:pt idx="430">
                  <c:v>107697.45608146158</c:v>
                </c:pt>
                <c:pt idx="431">
                  <c:v>125158.17367713361</c:v>
                </c:pt>
                <c:pt idx="432">
                  <c:v>131557.27821985335</c:v>
                </c:pt>
                <c:pt idx="433">
                  <c:v>190855.92072098612</c:v>
                </c:pt>
                <c:pt idx="434">
                  <c:v>41304.038682275874</c:v>
                </c:pt>
                <c:pt idx="435">
                  <c:v>206680.82352148311</c:v>
                </c:pt>
                <c:pt idx="436">
                  <c:v>137057.09095472665</c:v>
                </c:pt>
                <c:pt idx="437">
                  <c:v>123920.44596940905</c:v>
                </c:pt>
                <c:pt idx="438">
                  <c:v>82365.420807801638</c:v>
                </c:pt>
                <c:pt idx="439">
                  <c:v>135532.02814901722</c:v>
                </c:pt>
                <c:pt idx="440">
                  <c:v>415893.09287084162</c:v>
                </c:pt>
                <c:pt idx="441">
                  <c:v>108612.41471205317</c:v>
                </c:pt>
                <c:pt idx="442">
                  <c:v>140378.10116486016</c:v>
                </c:pt>
                <c:pt idx="443">
                  <c:v>196923.57959853724</c:v>
                </c:pt>
                <c:pt idx="444">
                  <c:v>228968.34937349084</c:v>
                </c:pt>
                <c:pt idx="445">
                  <c:v>170009.48522779727</c:v>
                </c:pt>
                <c:pt idx="446">
                  <c:v>188839.91097884311</c:v>
                </c:pt>
                <c:pt idx="447">
                  <c:v>213139.50171941277</c:v>
                </c:pt>
                <c:pt idx="448">
                  <c:v>128669.59698269372</c:v>
                </c:pt>
                <c:pt idx="449">
                  <c:v>95511.966070434923</c:v>
                </c:pt>
                <c:pt idx="450">
                  <c:v>118185.63794298271</c:v>
                </c:pt>
                <c:pt idx="451">
                  <c:v>201699.75395191478</c:v>
                </c:pt>
                <c:pt idx="452">
                  <c:v>224086.18309327002</c:v>
                </c:pt>
                <c:pt idx="453">
                  <c:v>234819.62698847827</c:v>
                </c:pt>
                <c:pt idx="454">
                  <c:v>194436.21865449706</c:v>
                </c:pt>
                <c:pt idx="455">
                  <c:v>197036.93933099459</c:v>
                </c:pt>
                <c:pt idx="456">
                  <c:v>104066.45130215291</c:v>
                </c:pt>
                <c:pt idx="457">
                  <c:v>157386.21760822341</c:v>
                </c:pt>
                <c:pt idx="458">
                  <c:v>181895.38473767752</c:v>
                </c:pt>
                <c:pt idx="459">
                  <c:v>104287.17056258129</c:v>
                </c:pt>
                <c:pt idx="460">
                  <c:v>249713.04829038738</c:v>
                </c:pt>
                <c:pt idx="461">
                  <c:v>160918.26629058176</c:v>
                </c:pt>
                <c:pt idx="462">
                  <c:v>119653.15656504546</c:v>
                </c:pt>
                <c:pt idx="463">
                  <c:v>161201.81121743427</c:v>
                </c:pt>
                <c:pt idx="464">
                  <c:v>119104.26352728361</c:v>
                </c:pt>
                <c:pt idx="465">
                  <c:v>181725.0646296542</c:v>
                </c:pt>
                <c:pt idx="466">
                  <c:v>197555.46482914974</c:v>
                </c:pt>
                <c:pt idx="467">
                  <c:v>139016.12958805688</c:v>
                </c:pt>
                <c:pt idx="468">
                  <c:v>254842.32794774452</c:v>
                </c:pt>
                <c:pt idx="469">
                  <c:v>167693.42525549809</c:v>
                </c:pt>
                <c:pt idx="470">
                  <c:v>199309.30222823474</c:v>
                </c:pt>
                <c:pt idx="471">
                  <c:v>186451.6797149973</c:v>
                </c:pt>
                <c:pt idx="472">
                  <c:v>154449.96534524488</c:v>
                </c:pt>
                <c:pt idx="473">
                  <c:v>319657.22036783746</c:v>
                </c:pt>
                <c:pt idx="474">
                  <c:v>256220.26027152539</c:v>
                </c:pt>
                <c:pt idx="475">
                  <c:v>132450.9587329998</c:v>
                </c:pt>
                <c:pt idx="476">
                  <c:v>205887.27652894371</c:v>
                </c:pt>
                <c:pt idx="477">
                  <c:v>344205.05161735043</c:v>
                </c:pt>
                <c:pt idx="478">
                  <c:v>299404.299251583</c:v>
                </c:pt>
                <c:pt idx="479">
                  <c:v>136450.75403137965</c:v>
                </c:pt>
                <c:pt idx="480">
                  <c:v>323571.34351926594</c:v>
                </c:pt>
                <c:pt idx="481">
                  <c:v>345469.73078549135</c:v>
                </c:pt>
                <c:pt idx="482">
                  <c:v>203711.12283595113</c:v>
                </c:pt>
                <c:pt idx="483">
                  <c:v>178239.16181481391</c:v>
                </c:pt>
                <c:pt idx="484">
                  <c:v>128974.27118176717</c:v>
                </c:pt>
                <c:pt idx="485">
                  <c:v>134247.47096118919</c:v>
                </c:pt>
                <c:pt idx="486">
                  <c:v>140880.91140382289</c:v>
                </c:pt>
                <c:pt idx="487">
                  <c:v>170254.49351907894</c:v>
                </c:pt>
                <c:pt idx="488">
                  <c:v>173051.75044018362</c:v>
                </c:pt>
                <c:pt idx="489">
                  <c:v>49784.379125915992</c:v>
                </c:pt>
                <c:pt idx="490">
                  <c:v>98365.351118206076</c:v>
                </c:pt>
                <c:pt idx="491">
                  <c:v>157310.86514493142</c:v>
                </c:pt>
                <c:pt idx="492">
                  <c:v>182141.94615804774</c:v>
                </c:pt>
                <c:pt idx="493">
                  <c:v>133775.28300155833</c:v>
                </c:pt>
                <c:pt idx="494">
                  <c:v>109558.21953489834</c:v>
                </c:pt>
                <c:pt idx="495">
                  <c:v>50721.939450891645</c:v>
                </c:pt>
                <c:pt idx="496">
                  <c:v>361150.99207707815</c:v>
                </c:pt>
                <c:pt idx="497">
                  <c:v>184513.94255237843</c:v>
                </c:pt>
                <c:pt idx="498">
                  <c:v>126284.70104422934</c:v>
                </c:pt>
                <c:pt idx="499">
                  <c:v>109873.93013126144</c:v>
                </c:pt>
                <c:pt idx="500">
                  <c:v>122945.50225835855</c:v>
                </c:pt>
                <c:pt idx="501">
                  <c:v>224817.11578081487</c:v>
                </c:pt>
                <c:pt idx="502">
                  <c:v>148791.66886014258</c:v>
                </c:pt>
                <c:pt idx="503">
                  <c:v>240116.40864478456</c:v>
                </c:pt>
                <c:pt idx="504">
                  <c:v>142581.20886103454</c:v>
                </c:pt>
                <c:pt idx="505">
                  <c:v>133945.58517971516</c:v>
                </c:pt>
                <c:pt idx="506">
                  <c:v>240706.08708020541</c:v>
                </c:pt>
                <c:pt idx="507">
                  <c:v>183629.72759712729</c:v>
                </c:pt>
                <c:pt idx="508">
                  <c:v>169989.27702496049</c:v>
                </c:pt>
                <c:pt idx="509">
                  <c:v>135405.27117305243</c:v>
                </c:pt>
                <c:pt idx="510">
                  <c:v>156350.89117894912</c:v>
                </c:pt>
                <c:pt idx="511">
                  <c:v>183022.93567426509</c:v>
                </c:pt>
                <c:pt idx="512">
                  <c:v>116629.54452088257</c:v>
                </c:pt>
                <c:pt idx="513">
                  <c:v>164057.78884676192</c:v>
                </c:pt>
                <c:pt idx="514">
                  <c:v>71453.61738766529</c:v>
                </c:pt>
                <c:pt idx="515">
                  <c:v>382722.45617423486</c:v>
                </c:pt>
                <c:pt idx="516">
                  <c:v>199004.72271128866</c:v>
                </c:pt>
                <c:pt idx="517">
                  <c:v>258577.21868252463</c:v>
                </c:pt>
                <c:pt idx="518">
                  <c:v>215308.86445636756</c:v>
                </c:pt>
                <c:pt idx="519">
                  <c:v>200162.43038275867</c:v>
                </c:pt>
                <c:pt idx="520">
                  <c:v>76489.541374360619</c:v>
                </c:pt>
                <c:pt idx="521">
                  <c:v>162335.88944524861</c:v>
                </c:pt>
                <c:pt idx="522">
                  <c:v>169022.58380092122</c:v>
                </c:pt>
                <c:pt idx="523">
                  <c:v>540785.4532642212</c:v>
                </c:pt>
                <c:pt idx="524">
                  <c:v>275138.8205398409</c:v>
                </c:pt>
                <c:pt idx="525">
                  <c:v>195706.06418223822</c:v>
                </c:pt>
                <c:pt idx="526">
                  <c:v>115124.10378084518</c:v>
                </c:pt>
                <c:pt idx="527">
                  <c:v>384716.37986724864</c:v>
                </c:pt>
                <c:pt idx="528">
                  <c:v>63956.505010755413</c:v>
                </c:pt>
                <c:pt idx="529">
                  <c:v>254523.06536746936</c:v>
                </c:pt>
                <c:pt idx="530">
                  <c:v>198861.47821995162</c:v>
                </c:pt>
                <c:pt idx="531">
                  <c:v>158900.7645754143</c:v>
                </c:pt>
                <c:pt idx="532">
                  <c:v>123724.78149171421</c:v>
                </c:pt>
                <c:pt idx="533">
                  <c:v>-11977.007300745176</c:v>
                </c:pt>
                <c:pt idx="534">
                  <c:v>227056.56801806088</c:v>
                </c:pt>
                <c:pt idx="535">
                  <c:v>114117.63471484307</c:v>
                </c:pt>
                <c:pt idx="536">
                  <c:v>210805.40094476176</c:v>
                </c:pt>
                <c:pt idx="537">
                  <c:v>109701.22020150593</c:v>
                </c:pt>
                <c:pt idx="538">
                  <c:v>137719.15714025425</c:v>
                </c:pt>
                <c:pt idx="539">
                  <c:v>268961.67795794329</c:v>
                </c:pt>
                <c:pt idx="540">
                  <c:v>340561.70707048418</c:v>
                </c:pt>
                <c:pt idx="541">
                  <c:v>265775.508060502</c:v>
                </c:pt>
                <c:pt idx="542">
                  <c:v>220331.59691561415</c:v>
                </c:pt>
                <c:pt idx="543">
                  <c:v>153874.10460930213</c:v>
                </c:pt>
                <c:pt idx="544">
                  <c:v>208901.36357474557</c:v>
                </c:pt>
                <c:pt idx="545">
                  <c:v>256183.03629699236</c:v>
                </c:pt>
                <c:pt idx="546">
                  <c:v>153975.27584670094</c:v>
                </c:pt>
                <c:pt idx="547">
                  <c:v>123544.84209689085</c:v>
                </c:pt>
                <c:pt idx="548">
                  <c:v>122601.15165407196</c:v>
                </c:pt>
                <c:pt idx="549">
                  <c:v>236532.75829835184</c:v>
                </c:pt>
                <c:pt idx="550">
                  <c:v>134032.31854942456</c:v>
                </c:pt>
                <c:pt idx="551">
                  <c:v>110655.70221472939</c:v>
                </c:pt>
                <c:pt idx="552">
                  <c:v>275994.86970346683</c:v>
                </c:pt>
                <c:pt idx="553">
                  <c:v>107700.67658048097</c:v>
                </c:pt>
                <c:pt idx="554">
                  <c:v>261141.48351310784</c:v>
                </c:pt>
                <c:pt idx="555">
                  <c:v>92209.413771592153</c:v>
                </c:pt>
                <c:pt idx="556">
                  <c:v>129935.5754093592</c:v>
                </c:pt>
                <c:pt idx="557">
                  <c:v>105988.7183870671</c:v>
                </c:pt>
                <c:pt idx="558">
                  <c:v>209117.4289765225</c:v>
                </c:pt>
                <c:pt idx="559">
                  <c:v>189249.1726466151</c:v>
                </c:pt>
                <c:pt idx="560">
                  <c:v>171820.58358762108</c:v>
                </c:pt>
                <c:pt idx="561">
                  <c:v>165691.21502843301</c:v>
                </c:pt>
                <c:pt idx="562">
                  <c:v>105698.44157843536</c:v>
                </c:pt>
                <c:pt idx="563">
                  <c:v>148087.00590763128</c:v>
                </c:pt>
                <c:pt idx="564">
                  <c:v>257044.56716250887</c:v>
                </c:pt>
                <c:pt idx="565">
                  <c:v>144298.86094208687</c:v>
                </c:pt>
                <c:pt idx="566">
                  <c:v>320586.26366916811</c:v>
                </c:pt>
                <c:pt idx="567">
                  <c:v>215071.50145949423</c:v>
                </c:pt>
                <c:pt idx="568">
                  <c:v>289470.30657166807</c:v>
                </c:pt>
                <c:pt idx="569">
                  <c:v>126924.59332494519</c:v>
                </c:pt>
                <c:pt idx="570">
                  <c:v>160035.09649662746</c:v>
                </c:pt>
                <c:pt idx="571">
                  <c:v>125177.78683961534</c:v>
                </c:pt>
                <c:pt idx="572">
                  <c:v>231776.78521418985</c:v>
                </c:pt>
                <c:pt idx="573">
                  <c:v>193780.57265682574</c:v>
                </c:pt>
                <c:pt idx="574">
                  <c:v>131310.78127546349</c:v>
                </c:pt>
                <c:pt idx="575">
                  <c:v>118409.18826918202</c:v>
                </c:pt>
                <c:pt idx="576">
                  <c:v>155559.77444274724</c:v>
                </c:pt>
                <c:pt idx="577">
                  <c:v>153545.96881235967</c:v>
                </c:pt>
                <c:pt idx="578">
                  <c:v>177536.34097629477</c:v>
                </c:pt>
                <c:pt idx="579">
                  <c:v>153108.85106304529</c:v>
                </c:pt>
                <c:pt idx="580">
                  <c:v>181178.96997267017</c:v>
                </c:pt>
                <c:pt idx="581">
                  <c:v>332316.71700711502</c:v>
                </c:pt>
                <c:pt idx="582">
                  <c:v>123862.33547425023</c:v>
                </c:pt>
                <c:pt idx="583">
                  <c:v>296227.53048681235</c:v>
                </c:pt>
                <c:pt idx="584">
                  <c:v>114196.03243448657</c:v>
                </c:pt>
                <c:pt idx="585">
                  <c:v>321106.35531395697</c:v>
                </c:pt>
                <c:pt idx="586">
                  <c:v>123611.70405403561</c:v>
                </c:pt>
                <c:pt idx="587">
                  <c:v>136505.20931028455</c:v>
                </c:pt>
                <c:pt idx="588">
                  <c:v>202968.47102689155</c:v>
                </c:pt>
                <c:pt idx="589">
                  <c:v>71615.421623526418</c:v>
                </c:pt>
                <c:pt idx="590">
                  <c:v>215450.54034912176</c:v>
                </c:pt>
                <c:pt idx="591">
                  <c:v>387685.14331542706</c:v>
                </c:pt>
                <c:pt idx="592">
                  <c:v>160500.52897128343</c:v>
                </c:pt>
                <c:pt idx="593">
                  <c:v>138691.19274484867</c:v>
                </c:pt>
                <c:pt idx="594">
                  <c:v>106978.70765827132</c:v>
                </c:pt>
                <c:pt idx="595">
                  <c:v>290922.72397037619</c:v>
                </c:pt>
                <c:pt idx="596">
                  <c:v>138639.20545584371</c:v>
                </c:pt>
                <c:pt idx="597">
                  <c:v>204138.89813585865</c:v>
                </c:pt>
                <c:pt idx="598">
                  <c:v>187108.9727945654</c:v>
                </c:pt>
                <c:pt idx="599">
                  <c:v>139637.80014482632</c:v>
                </c:pt>
                <c:pt idx="600">
                  <c:v>282041.55031567463</c:v>
                </c:pt>
                <c:pt idx="601">
                  <c:v>132214.27709534796</c:v>
                </c:pt>
                <c:pt idx="602">
                  <c:v>250959.01337343876</c:v>
                </c:pt>
                <c:pt idx="603">
                  <c:v>162670.00215061894</c:v>
                </c:pt>
                <c:pt idx="604">
                  <c:v>229103.79380198117</c:v>
                </c:pt>
                <c:pt idx="605">
                  <c:v>222925.35409374026</c:v>
                </c:pt>
                <c:pt idx="606">
                  <c:v>149356.809064948</c:v>
                </c:pt>
                <c:pt idx="607">
                  <c:v>191968.30549502463</c:v>
                </c:pt>
                <c:pt idx="608">
                  <c:v>286206.90367525455</c:v>
                </c:pt>
                <c:pt idx="609">
                  <c:v>107476.3033938673</c:v>
                </c:pt>
                <c:pt idx="610">
                  <c:v>331811.95745113521</c:v>
                </c:pt>
                <c:pt idx="611">
                  <c:v>158054.37858438317</c:v>
                </c:pt>
                <c:pt idx="612">
                  <c:v>282680.70268712041</c:v>
                </c:pt>
                <c:pt idx="613">
                  <c:v>140945.76669565521</c:v>
                </c:pt>
                <c:pt idx="614">
                  <c:v>44622.249268249303</c:v>
                </c:pt>
                <c:pt idx="615">
                  <c:v>149017.80063396381</c:v>
                </c:pt>
                <c:pt idx="616">
                  <c:v>185595.86243383234</c:v>
                </c:pt>
                <c:pt idx="617">
                  <c:v>107005.81417157879</c:v>
                </c:pt>
                <c:pt idx="618">
                  <c:v>300539.0033183269</c:v>
                </c:pt>
                <c:pt idx="619">
                  <c:v>294942.63320040848</c:v>
                </c:pt>
                <c:pt idx="620">
                  <c:v>28653.606000045849</c:v>
                </c:pt>
                <c:pt idx="621">
                  <c:v>265823.27735461324</c:v>
                </c:pt>
                <c:pt idx="622">
                  <c:v>137213.14576365156</c:v>
                </c:pt>
                <c:pt idx="623">
                  <c:v>163900.72855114358</c:v>
                </c:pt>
                <c:pt idx="624">
                  <c:v>187788.40043500264</c:v>
                </c:pt>
                <c:pt idx="625">
                  <c:v>142801.2454735194</c:v>
                </c:pt>
                <c:pt idx="626">
                  <c:v>135386.0898191923</c:v>
                </c:pt>
                <c:pt idx="627">
                  <c:v>181443.86841372147</c:v>
                </c:pt>
                <c:pt idx="628">
                  <c:v>199280.9549452441</c:v>
                </c:pt>
                <c:pt idx="629">
                  <c:v>169776.5143928336</c:v>
                </c:pt>
                <c:pt idx="630">
                  <c:v>139394.49909019188</c:v>
                </c:pt>
                <c:pt idx="631">
                  <c:v>214639.95988157706</c:v>
                </c:pt>
                <c:pt idx="632">
                  <c:v>212520.42807914809</c:v>
                </c:pt>
                <c:pt idx="633">
                  <c:v>133872.31559306566</c:v>
                </c:pt>
                <c:pt idx="634">
                  <c:v>167003.49905028645</c:v>
                </c:pt>
                <c:pt idx="635">
                  <c:v>257921.41886395187</c:v>
                </c:pt>
                <c:pt idx="636">
                  <c:v>17383.998329273487</c:v>
                </c:pt>
                <c:pt idx="637">
                  <c:v>104204.76702399386</c:v>
                </c:pt>
                <c:pt idx="638">
                  <c:v>83956.000158239083</c:v>
                </c:pt>
                <c:pt idx="639">
                  <c:v>261077.9492098779</c:v>
                </c:pt>
                <c:pt idx="640">
                  <c:v>270232.59410357469</c:v>
                </c:pt>
                <c:pt idx="641">
                  <c:v>244215.54274729764</c:v>
                </c:pt>
                <c:pt idx="642">
                  <c:v>326036.81035490037</c:v>
                </c:pt>
                <c:pt idx="643">
                  <c:v>146030.03981195472</c:v>
                </c:pt>
                <c:pt idx="644">
                  <c:v>325487.51163814962</c:v>
                </c:pt>
                <c:pt idx="645">
                  <c:v>150850.93933273875</c:v>
                </c:pt>
                <c:pt idx="646">
                  <c:v>110581.04362091907</c:v>
                </c:pt>
                <c:pt idx="647">
                  <c:v>152843.96484544888</c:v>
                </c:pt>
                <c:pt idx="648">
                  <c:v>170441.16299950104</c:v>
                </c:pt>
                <c:pt idx="649">
                  <c:v>32722.417408875372</c:v>
                </c:pt>
                <c:pt idx="650">
                  <c:v>214332.88440425633</c:v>
                </c:pt>
                <c:pt idx="651">
                  <c:v>89665.839540855333</c:v>
                </c:pt>
                <c:pt idx="652">
                  <c:v>208063.94071752217</c:v>
                </c:pt>
                <c:pt idx="653">
                  <c:v>143934.88369452168</c:v>
                </c:pt>
                <c:pt idx="654">
                  <c:v>310115.53023512644</c:v>
                </c:pt>
                <c:pt idx="655">
                  <c:v>106023.5899915593</c:v>
                </c:pt>
                <c:pt idx="656">
                  <c:v>142216.38514487105</c:v>
                </c:pt>
                <c:pt idx="657">
                  <c:v>165771.31259110541</c:v>
                </c:pt>
                <c:pt idx="658">
                  <c:v>134135.67778217152</c:v>
                </c:pt>
                <c:pt idx="659">
                  <c:v>180621.19077953135</c:v>
                </c:pt>
                <c:pt idx="660">
                  <c:v>206228.14307888251</c:v>
                </c:pt>
                <c:pt idx="661">
                  <c:v>311950.21252882452</c:v>
                </c:pt>
                <c:pt idx="662">
                  <c:v>194520.41588225699</c:v>
                </c:pt>
                <c:pt idx="663">
                  <c:v>129161.06044541032</c:v>
                </c:pt>
                <c:pt idx="664">
                  <c:v>339415.59866551781</c:v>
                </c:pt>
                <c:pt idx="665">
                  <c:v>249815.96009903928</c:v>
                </c:pt>
                <c:pt idx="666">
                  <c:v>213727.28411044955</c:v>
                </c:pt>
                <c:pt idx="667">
                  <c:v>218135.7479501403</c:v>
                </c:pt>
                <c:pt idx="668">
                  <c:v>173392.07415361574</c:v>
                </c:pt>
                <c:pt idx="669">
                  <c:v>117821.73775546586</c:v>
                </c:pt>
                <c:pt idx="670">
                  <c:v>185039.94858696029</c:v>
                </c:pt>
                <c:pt idx="671">
                  <c:v>126998.77459587043</c:v>
                </c:pt>
                <c:pt idx="672">
                  <c:v>171294.73952942863</c:v>
                </c:pt>
                <c:pt idx="673">
                  <c:v>217679.34278249813</c:v>
                </c:pt>
                <c:pt idx="674">
                  <c:v>161800.98140824345</c:v>
                </c:pt>
                <c:pt idx="675">
                  <c:v>145703.44194426711</c:v>
                </c:pt>
                <c:pt idx="676">
                  <c:v>115375.03182793423</c:v>
                </c:pt>
                <c:pt idx="677">
                  <c:v>93228.059651486285</c:v>
                </c:pt>
                <c:pt idx="678">
                  <c:v>296406.67506464315</c:v>
                </c:pt>
                <c:pt idx="679">
                  <c:v>134203.89976546395</c:v>
                </c:pt>
                <c:pt idx="680">
                  <c:v>120378.8756902934</c:v>
                </c:pt>
                <c:pt idx="681">
                  <c:v>144338.80381631883</c:v>
                </c:pt>
                <c:pt idx="682">
                  <c:v>189774.8225830427</c:v>
                </c:pt>
                <c:pt idx="683">
                  <c:v>288882.68634900992</c:v>
                </c:pt>
                <c:pt idx="684">
                  <c:v>224592.70186974769</c:v>
                </c:pt>
                <c:pt idx="685">
                  <c:v>217252.35536115689</c:v>
                </c:pt>
                <c:pt idx="686">
                  <c:v>220600.40845140372</c:v>
                </c:pt>
                <c:pt idx="687">
                  <c:v>161348.32641853046</c:v>
                </c:pt>
                <c:pt idx="688">
                  <c:v>249884.82290120469</c:v>
                </c:pt>
                <c:pt idx="689">
                  <c:v>162292.96510065545</c:v>
                </c:pt>
                <c:pt idx="690">
                  <c:v>139661.60444267967</c:v>
                </c:pt>
                <c:pt idx="691">
                  <c:v>491610.46870728221</c:v>
                </c:pt>
                <c:pt idx="692">
                  <c:v>271245.37382743193</c:v>
                </c:pt>
                <c:pt idx="693">
                  <c:v>108615.09378220861</c:v>
                </c:pt>
                <c:pt idx="694">
                  <c:v>131413.68098807658</c:v>
                </c:pt>
                <c:pt idx="695">
                  <c:v>172892.88758395248</c:v>
                </c:pt>
                <c:pt idx="696">
                  <c:v>77244.476616852975</c:v>
                </c:pt>
                <c:pt idx="697">
                  <c:v>118268.36580327306</c:v>
                </c:pt>
                <c:pt idx="698">
                  <c:v>126956.66850991556</c:v>
                </c:pt>
                <c:pt idx="699">
                  <c:v>185671.65076428198</c:v>
                </c:pt>
                <c:pt idx="700">
                  <c:v>298516.52627788263</c:v>
                </c:pt>
                <c:pt idx="701">
                  <c:v>174352.43105219066</c:v>
                </c:pt>
                <c:pt idx="702">
                  <c:v>320299.93464896758</c:v>
                </c:pt>
                <c:pt idx="703">
                  <c:v>120082.31132234882</c:v>
                </c:pt>
                <c:pt idx="704">
                  <c:v>228631.93757681194</c:v>
                </c:pt>
                <c:pt idx="705">
                  <c:v>73759.109126616924</c:v>
                </c:pt>
                <c:pt idx="706">
                  <c:v>242503.79017848882</c:v>
                </c:pt>
                <c:pt idx="707">
                  <c:v>220272.5748099561</c:v>
                </c:pt>
                <c:pt idx="708">
                  <c:v>197015.54493449326</c:v>
                </c:pt>
                <c:pt idx="709">
                  <c:v>110207.33843839582</c:v>
                </c:pt>
                <c:pt idx="710">
                  <c:v>42192.883537466187</c:v>
                </c:pt>
                <c:pt idx="711">
                  <c:v>74829.280515078848</c:v>
                </c:pt>
                <c:pt idx="712">
                  <c:v>193359.27247134075</c:v>
                </c:pt>
                <c:pt idx="713">
                  <c:v>92556.622712614611</c:v>
                </c:pt>
                <c:pt idx="714">
                  <c:v>172900.00313177329</c:v>
                </c:pt>
                <c:pt idx="715">
                  <c:v>156738.9326146016</c:v>
                </c:pt>
                <c:pt idx="716">
                  <c:v>229705.94065676176</c:v>
                </c:pt>
                <c:pt idx="717">
                  <c:v>153010.46271124197</c:v>
                </c:pt>
                <c:pt idx="718">
                  <c:v>286925.1337226475</c:v>
                </c:pt>
                <c:pt idx="719">
                  <c:v>116519.87259592324</c:v>
                </c:pt>
                <c:pt idx="720">
                  <c:v>252100.23547584587</c:v>
                </c:pt>
                <c:pt idx="721">
                  <c:v>138977.99289644195</c:v>
                </c:pt>
                <c:pt idx="722">
                  <c:v>102781.34023778941</c:v>
                </c:pt>
                <c:pt idx="723">
                  <c:v>128040.80693995215</c:v>
                </c:pt>
                <c:pt idx="724">
                  <c:v>332150.84798296134</c:v>
                </c:pt>
                <c:pt idx="725">
                  <c:v>98400.414864495091</c:v>
                </c:pt>
                <c:pt idx="726">
                  <c:v>203550.96107026414</c:v>
                </c:pt>
                <c:pt idx="727">
                  <c:v>215412.8084423875</c:v>
                </c:pt>
                <c:pt idx="728">
                  <c:v>161389.51949511928</c:v>
                </c:pt>
                <c:pt idx="729">
                  <c:v>89862.245512334863</c:v>
                </c:pt>
                <c:pt idx="730">
                  <c:v>239373.95892429817</c:v>
                </c:pt>
                <c:pt idx="731">
                  <c:v>211592.79823756815</c:v>
                </c:pt>
                <c:pt idx="732">
                  <c:v>235646.92719852619</c:v>
                </c:pt>
                <c:pt idx="733">
                  <c:v>136057.7434747268</c:v>
                </c:pt>
                <c:pt idx="734">
                  <c:v>111231.54356274114</c:v>
                </c:pt>
                <c:pt idx="735">
                  <c:v>169683.52367674926</c:v>
                </c:pt>
                <c:pt idx="736">
                  <c:v>55315.63775838718</c:v>
                </c:pt>
                <c:pt idx="737">
                  <c:v>249313.6065562322</c:v>
                </c:pt>
                <c:pt idx="738">
                  <c:v>134201.41514903426</c:v>
                </c:pt>
                <c:pt idx="739">
                  <c:v>216383.52478972985</c:v>
                </c:pt>
                <c:pt idx="740">
                  <c:v>144957.66509437983</c:v>
                </c:pt>
                <c:pt idx="741">
                  <c:v>143894.85117487493</c:v>
                </c:pt>
                <c:pt idx="742">
                  <c:v>209195.22280554357</c:v>
                </c:pt>
                <c:pt idx="743">
                  <c:v>153861.62230495646</c:v>
                </c:pt>
                <c:pt idx="744">
                  <c:v>202759.49178571071</c:v>
                </c:pt>
                <c:pt idx="745">
                  <c:v>303952.36790254165</c:v>
                </c:pt>
                <c:pt idx="746">
                  <c:v>246441.70738321421</c:v>
                </c:pt>
                <c:pt idx="747">
                  <c:v>230431.72888142057</c:v>
                </c:pt>
                <c:pt idx="748">
                  <c:v>239206.06653357091</c:v>
                </c:pt>
                <c:pt idx="749">
                  <c:v>103091.33951767831</c:v>
                </c:pt>
                <c:pt idx="750">
                  <c:v>78321.043582212602</c:v>
                </c:pt>
                <c:pt idx="751">
                  <c:v>167486.35389679848</c:v>
                </c:pt>
                <c:pt idx="752">
                  <c:v>211967.52407192939</c:v>
                </c:pt>
                <c:pt idx="753">
                  <c:v>282358.12510863342</c:v>
                </c:pt>
                <c:pt idx="754">
                  <c:v>158228.83472380909</c:v>
                </c:pt>
                <c:pt idx="755">
                  <c:v>165059.06428148385</c:v>
                </c:pt>
                <c:pt idx="756">
                  <c:v>241471.37801652655</c:v>
                </c:pt>
                <c:pt idx="757">
                  <c:v>170067.3895506447</c:v>
                </c:pt>
                <c:pt idx="758">
                  <c:v>183475.49741987983</c:v>
                </c:pt>
                <c:pt idx="759">
                  <c:v>284282.39187129377</c:v>
                </c:pt>
                <c:pt idx="760">
                  <c:v>137787.46723924528</c:v>
                </c:pt>
                <c:pt idx="761">
                  <c:v>134867.64305688674</c:v>
                </c:pt>
                <c:pt idx="762">
                  <c:v>211306.62335525532</c:v>
                </c:pt>
                <c:pt idx="763">
                  <c:v>303134.31097647652</c:v>
                </c:pt>
                <c:pt idx="764">
                  <c:v>229530.0168104278</c:v>
                </c:pt>
                <c:pt idx="765">
                  <c:v>275463.49552661151</c:v>
                </c:pt>
                <c:pt idx="766">
                  <c:v>212598.79155052977</c:v>
                </c:pt>
                <c:pt idx="767">
                  <c:v>183807.10012943426</c:v>
                </c:pt>
                <c:pt idx="768">
                  <c:v>234374.69684821501</c:v>
                </c:pt>
                <c:pt idx="769">
                  <c:v>378868.80658402183</c:v>
                </c:pt>
                <c:pt idx="770">
                  <c:v>131423.54182095142</c:v>
                </c:pt>
                <c:pt idx="771">
                  <c:v>131543.56997402469</c:v>
                </c:pt>
                <c:pt idx="772">
                  <c:v>168101.16221883154</c:v>
                </c:pt>
                <c:pt idx="773">
                  <c:v>112885.73055712746</c:v>
                </c:pt>
                <c:pt idx="774">
                  <c:v>274199.41901477816</c:v>
                </c:pt>
                <c:pt idx="775">
                  <c:v>184038.06239648815</c:v>
                </c:pt>
                <c:pt idx="776">
                  <c:v>233385.354884539</c:v>
                </c:pt>
                <c:pt idx="777">
                  <c:v>131402.26832893369</c:v>
                </c:pt>
                <c:pt idx="778">
                  <c:v>166371.44636648093</c:v>
                </c:pt>
                <c:pt idx="779">
                  <c:v>146549.38558249574</c:v>
                </c:pt>
                <c:pt idx="780">
                  <c:v>191102.8969052099</c:v>
                </c:pt>
                <c:pt idx="781">
                  <c:v>184035.96400281112</c:v>
                </c:pt>
                <c:pt idx="782">
                  <c:v>208885.94981879467</c:v>
                </c:pt>
                <c:pt idx="783">
                  <c:v>151704.72102381857</c:v>
                </c:pt>
                <c:pt idx="784">
                  <c:v>142219.89080394339</c:v>
                </c:pt>
                <c:pt idx="785">
                  <c:v>163968.902885257</c:v>
                </c:pt>
                <c:pt idx="786">
                  <c:v>145399.1856212822</c:v>
                </c:pt>
                <c:pt idx="787">
                  <c:v>249985.77300196933</c:v>
                </c:pt>
                <c:pt idx="788">
                  <c:v>99580.592480714899</c:v>
                </c:pt>
                <c:pt idx="789">
                  <c:v>210718.03620999222</c:v>
                </c:pt>
                <c:pt idx="790">
                  <c:v>166196.3538215069</c:v>
                </c:pt>
                <c:pt idx="791">
                  <c:v>155890.32396378269</c:v>
                </c:pt>
                <c:pt idx="792">
                  <c:v>250017.85269680395</c:v>
                </c:pt>
                <c:pt idx="793">
                  <c:v>233224.14298682139</c:v>
                </c:pt>
                <c:pt idx="794">
                  <c:v>210219.63337539983</c:v>
                </c:pt>
                <c:pt idx="795">
                  <c:v>166012.14668495543</c:v>
                </c:pt>
                <c:pt idx="796">
                  <c:v>165004.8993210753</c:v>
                </c:pt>
                <c:pt idx="797">
                  <c:v>101106.31322295436</c:v>
                </c:pt>
                <c:pt idx="798">
                  <c:v>386216.1759782036</c:v>
                </c:pt>
                <c:pt idx="799">
                  <c:v>127718.46160369177</c:v>
                </c:pt>
                <c:pt idx="800">
                  <c:v>189043.318730381</c:v>
                </c:pt>
                <c:pt idx="801">
                  <c:v>109946.62249705938</c:v>
                </c:pt>
                <c:pt idx="802">
                  <c:v>208544.67715718673</c:v>
                </c:pt>
                <c:pt idx="803">
                  <c:v>374323.17623872234</c:v>
                </c:pt>
                <c:pt idx="804">
                  <c:v>125145.37613691665</c:v>
                </c:pt>
                <c:pt idx="805">
                  <c:v>228545.90930087114</c:v>
                </c:pt>
                <c:pt idx="806">
                  <c:v>126499.02306899225</c:v>
                </c:pt>
                <c:pt idx="807">
                  <c:v>175173.07961333971</c:v>
                </c:pt>
                <c:pt idx="808">
                  <c:v>134222.14524998551</c:v>
                </c:pt>
                <c:pt idx="809">
                  <c:v>143492.41353716087</c:v>
                </c:pt>
                <c:pt idx="810">
                  <c:v>171885.72024463123</c:v>
                </c:pt>
                <c:pt idx="811">
                  <c:v>138977.99289644195</c:v>
                </c:pt>
                <c:pt idx="812">
                  <c:v>121893.77051014085</c:v>
                </c:pt>
                <c:pt idx="813">
                  <c:v>171335.90632823823</c:v>
                </c:pt>
                <c:pt idx="814">
                  <c:v>116109.05366520073</c:v>
                </c:pt>
                <c:pt idx="815">
                  <c:v>221164.48184340616</c:v>
                </c:pt>
                <c:pt idx="816">
                  <c:v>116672.87975239335</c:v>
                </c:pt>
                <c:pt idx="817">
                  <c:v>277272.21016938705</c:v>
                </c:pt>
                <c:pt idx="818">
                  <c:v>157705.88482127912</c:v>
                </c:pt>
                <c:pt idx="819">
                  <c:v>199978.87414027122</c:v>
                </c:pt>
                <c:pt idx="820">
                  <c:v>211050.55899727854</c:v>
                </c:pt>
                <c:pt idx="821">
                  <c:v>103305.78711762458</c:v>
                </c:pt>
                <c:pt idx="822">
                  <c:v>210855.42032404325</c:v>
                </c:pt>
                <c:pt idx="823">
                  <c:v>136902.50414641539</c:v>
                </c:pt>
                <c:pt idx="824">
                  <c:v>242440.74933181063</c:v>
                </c:pt>
                <c:pt idx="825">
                  <c:v>394558.55064130411</c:v>
                </c:pt>
                <c:pt idx="826">
                  <c:v>77198.471718738452</c:v>
                </c:pt>
                <c:pt idx="827">
                  <c:v>207046.29810262017</c:v>
                </c:pt>
                <c:pt idx="828">
                  <c:v>183551.38112419436</c:v>
                </c:pt>
                <c:pt idx="829">
                  <c:v>157367.58902081908</c:v>
                </c:pt>
                <c:pt idx="830">
                  <c:v>177982.74615202605</c:v>
                </c:pt>
                <c:pt idx="831">
                  <c:v>163054.40563790884</c:v>
                </c:pt>
                <c:pt idx="832">
                  <c:v>232698.54512505504</c:v>
                </c:pt>
                <c:pt idx="833">
                  <c:v>175187.36805108635</c:v>
                </c:pt>
                <c:pt idx="834">
                  <c:v>138576.58182822954</c:v>
                </c:pt>
                <c:pt idx="835">
                  <c:v>99121.869841871361</c:v>
                </c:pt>
                <c:pt idx="836">
                  <c:v>172454.12360340107</c:v>
                </c:pt>
                <c:pt idx="837">
                  <c:v>108056.20704154526</c:v>
                </c:pt>
                <c:pt idx="838">
                  <c:v>137521.98449654155</c:v>
                </c:pt>
                <c:pt idx="839">
                  <c:v>133464.47518192756</c:v>
                </c:pt>
                <c:pt idx="840">
                  <c:v>154429.95743615006</c:v>
                </c:pt>
                <c:pt idx="841">
                  <c:v>131962.87016496531</c:v>
                </c:pt>
                <c:pt idx="842">
                  <c:v>156180.92302814696</c:v>
                </c:pt>
                <c:pt idx="843">
                  <c:v>134460.78003042788</c:v>
                </c:pt>
                <c:pt idx="844">
                  <c:v>115220.19499920582</c:v>
                </c:pt>
                <c:pt idx="845">
                  <c:v>180990.5567618795</c:v>
                </c:pt>
                <c:pt idx="846">
                  <c:v>213754.59394026041</c:v>
                </c:pt>
                <c:pt idx="847">
                  <c:v>125448.17048256641</c:v>
                </c:pt>
                <c:pt idx="848">
                  <c:v>190721.69487104446</c:v>
                </c:pt>
                <c:pt idx="849">
                  <c:v>193520.25301897764</c:v>
                </c:pt>
                <c:pt idx="850">
                  <c:v>138183.36702478619</c:v>
                </c:pt>
                <c:pt idx="851">
                  <c:v>201895.9921168719</c:v>
                </c:pt>
                <c:pt idx="852">
                  <c:v>177808.15549084428</c:v>
                </c:pt>
                <c:pt idx="853">
                  <c:v>179002.16693748234</c:v>
                </c:pt>
                <c:pt idx="854">
                  <c:v>173370.04506457562</c:v>
                </c:pt>
                <c:pt idx="855">
                  <c:v>147597.3487716096</c:v>
                </c:pt>
                <c:pt idx="856">
                  <c:v>154847.78143150912</c:v>
                </c:pt>
                <c:pt idx="857">
                  <c:v>171564.0519344396</c:v>
                </c:pt>
                <c:pt idx="858">
                  <c:v>179882.11677527169</c:v>
                </c:pt>
                <c:pt idx="859">
                  <c:v>217028.68684898678</c:v>
                </c:pt>
                <c:pt idx="860">
                  <c:v>158466.97636183523</c:v>
                </c:pt>
                <c:pt idx="861">
                  <c:v>137986.47826822105</c:v>
                </c:pt>
                <c:pt idx="862">
                  <c:v>158088.17777476023</c:v>
                </c:pt>
                <c:pt idx="863">
                  <c:v>152840.90120505576</c:v>
                </c:pt>
                <c:pt idx="864">
                  <c:v>221481.66996674647</c:v>
                </c:pt>
                <c:pt idx="865">
                  <c:v>153129.37412499264</c:v>
                </c:pt>
                <c:pt idx="866">
                  <c:v>256111.29279340137</c:v>
                </c:pt>
                <c:pt idx="867">
                  <c:v>135958.65049363725</c:v>
                </c:pt>
                <c:pt idx="868">
                  <c:v>179105.03600461956</c:v>
                </c:pt>
                <c:pt idx="869">
                  <c:v>237192.40877839021</c:v>
                </c:pt>
                <c:pt idx="870">
                  <c:v>100547.16943983804</c:v>
                </c:pt>
                <c:pt idx="871">
                  <c:v>196697.89929870766</c:v>
                </c:pt>
                <c:pt idx="872">
                  <c:v>99704.507860869926</c:v>
                </c:pt>
                <c:pt idx="873">
                  <c:v>122038.15618199381</c:v>
                </c:pt>
                <c:pt idx="874">
                  <c:v>93261.586939855944</c:v>
                </c:pt>
                <c:pt idx="875">
                  <c:v>304935.85221049329</c:v>
                </c:pt>
                <c:pt idx="876">
                  <c:v>121209.10007736922</c:v>
                </c:pt>
                <c:pt idx="877">
                  <c:v>350509.92988658318</c:v>
                </c:pt>
                <c:pt idx="878">
                  <c:v>149539.27089163923</c:v>
                </c:pt>
                <c:pt idx="879">
                  <c:v>142922.27029062292</c:v>
                </c:pt>
                <c:pt idx="880">
                  <c:v>182724.8674159814</c:v>
                </c:pt>
                <c:pt idx="881">
                  <c:v>221906.41999189844</c:v>
                </c:pt>
                <c:pt idx="882">
                  <c:v>178863.36721429595</c:v>
                </c:pt>
                <c:pt idx="883">
                  <c:v>129915.98356627428</c:v>
                </c:pt>
                <c:pt idx="884">
                  <c:v>114882.065805438</c:v>
                </c:pt>
                <c:pt idx="885">
                  <c:v>280687.51443340909</c:v>
                </c:pt>
                <c:pt idx="886">
                  <c:v>182126.50194169147</c:v>
                </c:pt>
                <c:pt idx="887">
                  <c:v>122000.11253041559</c:v>
                </c:pt>
                <c:pt idx="888">
                  <c:v>271903.80836098723</c:v>
                </c:pt>
                <c:pt idx="889">
                  <c:v>186994.04140448355</c:v>
                </c:pt>
                <c:pt idx="890">
                  <c:v>118553.9911269851</c:v>
                </c:pt>
                <c:pt idx="891">
                  <c:v>187679.07537086422</c:v>
                </c:pt>
                <c:pt idx="892">
                  <c:v>161235.08073939491</c:v>
                </c:pt>
                <c:pt idx="893">
                  <c:v>138416.00364090531</c:v>
                </c:pt>
                <c:pt idx="894">
                  <c:v>138742.57890963953</c:v>
                </c:pt>
                <c:pt idx="895">
                  <c:v>181914.11954349806</c:v>
                </c:pt>
                <c:pt idx="896">
                  <c:v>85479.633522261793</c:v>
                </c:pt>
                <c:pt idx="897">
                  <c:v>175351.84878788865</c:v>
                </c:pt>
                <c:pt idx="898">
                  <c:v>396805.07006020669</c:v>
                </c:pt>
                <c:pt idx="899">
                  <c:v>137120.95973074035</c:v>
                </c:pt>
                <c:pt idx="900">
                  <c:v>106867.44512042697</c:v>
                </c:pt>
                <c:pt idx="901">
                  <c:v>169358.42106161665</c:v>
                </c:pt>
                <c:pt idx="902">
                  <c:v>197302.65246094097</c:v>
                </c:pt>
                <c:pt idx="903">
                  <c:v>230986.00951795903</c:v>
                </c:pt>
                <c:pt idx="904">
                  <c:v>118407.3124300029</c:v>
                </c:pt>
                <c:pt idx="905">
                  <c:v>114518.30398123554</c:v>
                </c:pt>
                <c:pt idx="906">
                  <c:v>256094.02619045874</c:v>
                </c:pt>
                <c:pt idx="907">
                  <c:v>190652.98668504934</c:v>
                </c:pt>
                <c:pt idx="908">
                  <c:v>123782.71747964346</c:v>
                </c:pt>
                <c:pt idx="909">
                  <c:v>176561.36648096424</c:v>
                </c:pt>
                <c:pt idx="910">
                  <c:v>172166.31900319565</c:v>
                </c:pt>
                <c:pt idx="911">
                  <c:v>129550.18635216914</c:v>
                </c:pt>
                <c:pt idx="912">
                  <c:v>103777.03757542957</c:v>
                </c:pt>
                <c:pt idx="913">
                  <c:v>162743.77969714676</c:v>
                </c:pt>
                <c:pt idx="914">
                  <c:v>154527.38042958413</c:v>
                </c:pt>
                <c:pt idx="915">
                  <c:v>62643.383133223149</c:v>
                </c:pt>
                <c:pt idx="916">
                  <c:v>7705.4735234441196</c:v>
                </c:pt>
                <c:pt idx="917">
                  <c:v>125560.56855874126</c:v>
                </c:pt>
                <c:pt idx="918">
                  <c:v>254617.50831669933</c:v>
                </c:pt>
                <c:pt idx="919">
                  <c:v>186409.32797620859</c:v>
                </c:pt>
                <c:pt idx="920">
                  <c:v>201792.80801371334</c:v>
                </c:pt>
                <c:pt idx="921">
                  <c:v>162190.16323443432</c:v>
                </c:pt>
                <c:pt idx="922">
                  <c:v>159047.17545862772</c:v>
                </c:pt>
                <c:pt idx="923">
                  <c:v>175179.5261892523</c:v>
                </c:pt>
                <c:pt idx="924">
                  <c:v>204053.54477536058</c:v>
                </c:pt>
                <c:pt idx="925">
                  <c:v>153841.89672991366</c:v>
                </c:pt>
                <c:pt idx="926">
                  <c:v>292876.57277145644</c:v>
                </c:pt>
                <c:pt idx="927">
                  <c:v>218897.13125186885</c:v>
                </c:pt>
                <c:pt idx="928">
                  <c:v>265567.66440102563</c:v>
                </c:pt>
                <c:pt idx="929">
                  <c:v>237365.37476136448</c:v>
                </c:pt>
                <c:pt idx="930">
                  <c:v>236274.67016716531</c:v>
                </c:pt>
                <c:pt idx="931">
                  <c:v>125011.48704709946</c:v>
                </c:pt>
                <c:pt idx="932">
                  <c:v>305462.54083635495</c:v>
                </c:pt>
                <c:pt idx="933">
                  <c:v>214726.41066462622</c:v>
                </c:pt>
                <c:pt idx="934">
                  <c:v>197572.00060553715</c:v>
                </c:pt>
                <c:pt idx="935">
                  <c:v>86869.270419005406</c:v>
                </c:pt>
                <c:pt idx="936">
                  <c:v>209509.04345315357</c:v>
                </c:pt>
                <c:pt idx="937">
                  <c:v>243685.69214998651</c:v>
                </c:pt>
                <c:pt idx="938">
                  <c:v>256670.42284199159</c:v>
                </c:pt>
                <c:pt idx="939">
                  <c:v>216911.46478077394</c:v>
                </c:pt>
                <c:pt idx="940">
                  <c:v>202080.80014432475</c:v>
                </c:pt>
                <c:pt idx="941">
                  <c:v>224412.27295969203</c:v>
                </c:pt>
                <c:pt idx="942">
                  <c:v>126518.5472398581</c:v>
                </c:pt>
                <c:pt idx="943">
                  <c:v>150759.38416841437</c:v>
                </c:pt>
                <c:pt idx="944">
                  <c:v>146856.33287297498</c:v>
                </c:pt>
                <c:pt idx="945">
                  <c:v>165947.31817248077</c:v>
                </c:pt>
                <c:pt idx="946">
                  <c:v>149041.57983732724</c:v>
                </c:pt>
                <c:pt idx="947">
                  <c:v>275243.31296730303</c:v>
                </c:pt>
                <c:pt idx="948">
                  <c:v>215008.6469745361</c:v>
                </c:pt>
                <c:pt idx="949">
                  <c:v>195047.59214532789</c:v>
                </c:pt>
                <c:pt idx="950">
                  <c:v>127947.13072003907</c:v>
                </c:pt>
                <c:pt idx="951">
                  <c:v>123830.36511918821</c:v>
                </c:pt>
                <c:pt idx="952">
                  <c:v>125643.54421904187</c:v>
                </c:pt>
                <c:pt idx="953">
                  <c:v>185978.24351277525</c:v>
                </c:pt>
                <c:pt idx="954">
                  <c:v>125474.73739553746</c:v>
                </c:pt>
                <c:pt idx="955">
                  <c:v>162996.20592801907</c:v>
                </c:pt>
                <c:pt idx="956">
                  <c:v>132119.41853073749</c:v>
                </c:pt>
                <c:pt idx="957">
                  <c:v>131551.83490931819</c:v>
                </c:pt>
                <c:pt idx="958">
                  <c:v>215320.34783567153</c:v>
                </c:pt>
                <c:pt idx="959">
                  <c:v>175982.68918020668</c:v>
                </c:pt>
                <c:pt idx="960">
                  <c:v>122079.49171674495</c:v>
                </c:pt>
                <c:pt idx="961">
                  <c:v>261594.60815724341</c:v>
                </c:pt>
                <c:pt idx="962">
                  <c:v>144974.19764867457</c:v>
                </c:pt>
                <c:pt idx="963">
                  <c:v>312048.26238538569</c:v>
                </c:pt>
                <c:pt idx="964">
                  <c:v>232933.94931038041</c:v>
                </c:pt>
                <c:pt idx="965">
                  <c:v>159216.19561158729</c:v>
                </c:pt>
                <c:pt idx="966">
                  <c:v>122188.06712398649</c:v>
                </c:pt>
                <c:pt idx="967">
                  <c:v>127645.98827899717</c:v>
                </c:pt>
                <c:pt idx="968">
                  <c:v>24388.105781077142</c:v>
                </c:pt>
                <c:pt idx="969">
                  <c:v>128078.72545532293</c:v>
                </c:pt>
                <c:pt idx="970">
                  <c:v>75851.630903870988</c:v>
                </c:pt>
                <c:pt idx="971">
                  <c:v>189743.37772553533</c:v>
                </c:pt>
                <c:pt idx="972">
                  <c:v>108712.31184625992</c:v>
                </c:pt>
                <c:pt idx="973">
                  <c:v>209117.01603111564</c:v>
                </c:pt>
                <c:pt idx="974">
                  <c:v>162368.90176136789</c:v>
                </c:pt>
                <c:pt idx="975">
                  <c:v>175602.9663834229</c:v>
                </c:pt>
                <c:pt idx="976">
                  <c:v>57828.305442804267</c:v>
                </c:pt>
                <c:pt idx="977">
                  <c:v>200385.29806519693</c:v>
                </c:pt>
                <c:pt idx="978">
                  <c:v>97833.478151440184</c:v>
                </c:pt>
                <c:pt idx="979">
                  <c:v>134580.5093572333</c:v>
                </c:pt>
                <c:pt idx="980">
                  <c:v>203652.1720505516</c:v>
                </c:pt>
                <c:pt idx="981">
                  <c:v>302486.83377559204</c:v>
                </c:pt>
                <c:pt idx="982">
                  <c:v>195071.79654067717</c:v>
                </c:pt>
                <c:pt idx="983">
                  <c:v>274373.90059805213</c:v>
                </c:pt>
                <c:pt idx="984">
                  <c:v>143702.96521281271</c:v>
                </c:pt>
                <c:pt idx="985">
                  <c:v>123419.9336810626</c:v>
                </c:pt>
                <c:pt idx="986">
                  <c:v>139249.42009585045</c:v>
                </c:pt>
                <c:pt idx="987">
                  <c:v>351658.4936203371</c:v>
                </c:pt>
                <c:pt idx="988">
                  <c:v>193466.06858529497</c:v>
                </c:pt>
                <c:pt idx="989">
                  <c:v>210290.77256948769</c:v>
                </c:pt>
                <c:pt idx="990">
                  <c:v>304249.4695542439</c:v>
                </c:pt>
                <c:pt idx="991">
                  <c:v>178556.81982287474</c:v>
                </c:pt>
                <c:pt idx="992">
                  <c:v>192289.96946969215</c:v>
                </c:pt>
                <c:pt idx="993">
                  <c:v>183829.78845503653</c:v>
                </c:pt>
                <c:pt idx="994">
                  <c:v>352104.3837727409</c:v>
                </c:pt>
                <c:pt idx="995">
                  <c:v>91887.582672275399</c:v>
                </c:pt>
                <c:pt idx="996">
                  <c:v>132919.94650920853</c:v>
                </c:pt>
                <c:pt idx="997">
                  <c:v>154008.9397571109</c:v>
                </c:pt>
                <c:pt idx="998">
                  <c:v>47743.915219819697</c:v>
                </c:pt>
                <c:pt idx="999">
                  <c:v>212063.70936117909</c:v>
                </c:pt>
                <c:pt idx="1000">
                  <c:v>80289.974717973135</c:v>
                </c:pt>
                <c:pt idx="1001">
                  <c:v>103096.18436712824</c:v>
                </c:pt>
                <c:pt idx="1002">
                  <c:v>231324.34859957034</c:v>
                </c:pt>
                <c:pt idx="1003">
                  <c:v>152503.29195866853</c:v>
                </c:pt>
                <c:pt idx="1004">
                  <c:v>189237.33899909252</c:v>
                </c:pt>
                <c:pt idx="1005">
                  <c:v>125688.73050628048</c:v>
                </c:pt>
                <c:pt idx="1006">
                  <c:v>199315.67700055704</c:v>
                </c:pt>
                <c:pt idx="1007">
                  <c:v>78032.220449908942</c:v>
                </c:pt>
                <c:pt idx="1008">
                  <c:v>241952.96339743881</c:v>
                </c:pt>
                <c:pt idx="1009">
                  <c:v>114505.83856371413</c:v>
                </c:pt>
                <c:pt idx="1010">
                  <c:v>110425.98612863697</c:v>
                </c:pt>
                <c:pt idx="1011">
                  <c:v>121117.31619465651</c:v>
                </c:pt>
                <c:pt idx="1012">
                  <c:v>134183.50661970431</c:v>
                </c:pt>
                <c:pt idx="1013">
                  <c:v>111239.95626777019</c:v>
                </c:pt>
                <c:pt idx="1014">
                  <c:v>121281.54612638366</c:v>
                </c:pt>
                <c:pt idx="1015">
                  <c:v>241507.78040789408</c:v>
                </c:pt>
                <c:pt idx="1016">
                  <c:v>219013.82662539708</c:v>
                </c:pt>
                <c:pt idx="1017">
                  <c:v>205017.70713803699</c:v>
                </c:pt>
                <c:pt idx="1018">
                  <c:v>178135.05565708037</c:v>
                </c:pt>
                <c:pt idx="1019">
                  <c:v>188637.70179180306</c:v>
                </c:pt>
                <c:pt idx="1020">
                  <c:v>146321.79413477745</c:v>
                </c:pt>
                <c:pt idx="1021">
                  <c:v>212804.13800869769</c:v>
                </c:pt>
                <c:pt idx="1022">
                  <c:v>109513.28848676389</c:v>
                </c:pt>
                <c:pt idx="1023">
                  <c:v>188548.11113791063</c:v>
                </c:pt>
                <c:pt idx="1024">
                  <c:v>304582.89412569476</c:v>
                </c:pt>
                <c:pt idx="1025">
                  <c:v>118132.12599387887</c:v>
                </c:pt>
                <c:pt idx="1026">
                  <c:v>141964.46548920358</c:v>
                </c:pt>
                <c:pt idx="1027">
                  <c:v>283986.5764314633</c:v>
                </c:pt>
                <c:pt idx="1028">
                  <c:v>109035.30446070303</c:v>
                </c:pt>
                <c:pt idx="1029">
                  <c:v>124665.13701012058</c:v>
                </c:pt>
                <c:pt idx="1030">
                  <c:v>131989.42697575939</c:v>
                </c:pt>
                <c:pt idx="1031">
                  <c:v>268535.23726686096</c:v>
                </c:pt>
                <c:pt idx="1032">
                  <c:v>302744.84893162601</c:v>
                </c:pt>
                <c:pt idx="1033">
                  <c:v>253497.77063482505</c:v>
                </c:pt>
                <c:pt idx="1034">
                  <c:v>135750.30176054785</c:v>
                </c:pt>
                <c:pt idx="1035">
                  <c:v>84050.685584892199</c:v>
                </c:pt>
                <c:pt idx="1036">
                  <c:v>327905.85672021442</c:v>
                </c:pt>
                <c:pt idx="1037">
                  <c:v>275894.61539080297</c:v>
                </c:pt>
                <c:pt idx="1038">
                  <c:v>81993.466227767101</c:v>
                </c:pt>
                <c:pt idx="1039">
                  <c:v>53583.239922936758</c:v>
                </c:pt>
                <c:pt idx="1040">
                  <c:v>179915.50821100175</c:v>
                </c:pt>
                <c:pt idx="1041">
                  <c:v>179953.33733340644</c:v>
                </c:pt>
                <c:pt idx="1042">
                  <c:v>174304.06047297438</c:v>
                </c:pt>
                <c:pt idx="1043">
                  <c:v>264460.37249706435</c:v>
                </c:pt>
                <c:pt idx="1044">
                  <c:v>292081.9002429379</c:v>
                </c:pt>
                <c:pt idx="1045">
                  <c:v>112407.43422358278</c:v>
                </c:pt>
                <c:pt idx="1046">
                  <c:v>372462.9722358532</c:v>
                </c:pt>
                <c:pt idx="1047">
                  <c:v>158944.58324238026</c:v>
                </c:pt>
                <c:pt idx="1048">
                  <c:v>164230.94747408206</c:v>
                </c:pt>
                <c:pt idx="1049">
                  <c:v>93602.467324602141</c:v>
                </c:pt>
                <c:pt idx="1050">
                  <c:v>199064.41990085336</c:v>
                </c:pt>
                <c:pt idx="1051">
                  <c:v>200111.67299827715</c:v>
                </c:pt>
                <c:pt idx="1052">
                  <c:v>190581.10801779109</c:v>
                </c:pt>
                <c:pt idx="1053">
                  <c:v>168021.06315741668</c:v>
                </c:pt>
                <c:pt idx="1054">
                  <c:v>269908.79862461775</c:v>
                </c:pt>
                <c:pt idx="1055">
                  <c:v>181373.66768988568</c:v>
                </c:pt>
                <c:pt idx="1056">
                  <c:v>195627.52060213321</c:v>
                </c:pt>
                <c:pt idx="1057">
                  <c:v>224757.93892582427</c:v>
                </c:pt>
                <c:pt idx="1058">
                  <c:v>344588.18906582601</c:v>
                </c:pt>
                <c:pt idx="1059">
                  <c:v>172526.89702696842</c:v>
                </c:pt>
                <c:pt idx="1060">
                  <c:v>213780.24959112314</c:v>
                </c:pt>
                <c:pt idx="1061">
                  <c:v>80881.82608497997</c:v>
                </c:pt>
                <c:pt idx="1062">
                  <c:v>146233.805122066</c:v>
                </c:pt>
                <c:pt idx="1063">
                  <c:v>127325.45477489512</c:v>
                </c:pt>
                <c:pt idx="1064">
                  <c:v>150232.1243967333</c:v>
                </c:pt>
                <c:pt idx="1065">
                  <c:v>280495.09930056508</c:v>
                </c:pt>
                <c:pt idx="1066">
                  <c:v>178053.24322618489</c:v>
                </c:pt>
                <c:pt idx="1067">
                  <c:v>177319.25477814849</c:v>
                </c:pt>
                <c:pt idx="1068">
                  <c:v>215290.52501131955</c:v>
                </c:pt>
                <c:pt idx="1069">
                  <c:v>117428.76705858015</c:v>
                </c:pt>
                <c:pt idx="1070">
                  <c:v>119858.09540166696</c:v>
                </c:pt>
                <c:pt idx="1071">
                  <c:v>157016.09999313578</c:v>
                </c:pt>
                <c:pt idx="1072">
                  <c:v>128802.27218333242</c:v>
                </c:pt>
                <c:pt idx="1073">
                  <c:v>173497.51810414318</c:v>
                </c:pt>
                <c:pt idx="1074">
                  <c:v>207740.95641466306</c:v>
                </c:pt>
                <c:pt idx="1075">
                  <c:v>190017.67667722594</c:v>
                </c:pt>
                <c:pt idx="1076">
                  <c:v>167765.1810295629</c:v>
                </c:pt>
                <c:pt idx="1077">
                  <c:v>129446.53920182031</c:v>
                </c:pt>
                <c:pt idx="1078">
                  <c:v>138977.99289644195</c:v>
                </c:pt>
                <c:pt idx="1079">
                  <c:v>138790.88672763243</c:v>
                </c:pt>
                <c:pt idx="1080">
                  <c:v>184204.59453937458</c:v>
                </c:pt>
                <c:pt idx="1081">
                  <c:v>123553.16792719629</c:v>
                </c:pt>
                <c:pt idx="1082">
                  <c:v>208718.60950608627</c:v>
                </c:pt>
                <c:pt idx="1083">
                  <c:v>164567.34520086783</c:v>
                </c:pt>
                <c:pt idx="1084">
                  <c:v>186825.77960365696</c:v>
                </c:pt>
                <c:pt idx="1085">
                  <c:v>166008.71439144656</c:v>
                </c:pt>
                <c:pt idx="1086">
                  <c:v>81431.74950500096</c:v>
                </c:pt>
                <c:pt idx="1087">
                  <c:v>268462.41775553708</c:v>
                </c:pt>
                <c:pt idx="1088">
                  <c:v>183032.10078858823</c:v>
                </c:pt>
                <c:pt idx="1089">
                  <c:v>217972.39231481319</c:v>
                </c:pt>
                <c:pt idx="1090">
                  <c:v>48880.829902148267</c:v>
                </c:pt>
                <c:pt idx="1091">
                  <c:v>164097.00927696345</c:v>
                </c:pt>
                <c:pt idx="1092">
                  <c:v>164016.89200755936</c:v>
                </c:pt>
                <c:pt idx="1093">
                  <c:v>156804.15334599707</c:v>
                </c:pt>
                <c:pt idx="1094">
                  <c:v>128645.65213775274</c:v>
                </c:pt>
                <c:pt idx="1095">
                  <c:v>176248.68515844975</c:v>
                </c:pt>
                <c:pt idx="1096">
                  <c:v>121889.26463409237</c:v>
                </c:pt>
                <c:pt idx="1097">
                  <c:v>170091.0605576456</c:v>
                </c:pt>
                <c:pt idx="1098">
                  <c:v>98151.641104915572</c:v>
                </c:pt>
                <c:pt idx="1099">
                  <c:v>190572.02098328207</c:v>
                </c:pt>
                <c:pt idx="1100">
                  <c:v>10840.283849684691</c:v>
                </c:pt>
                <c:pt idx="1101">
                  <c:v>120927.40733823387</c:v>
                </c:pt>
                <c:pt idx="1102">
                  <c:v>146686.46226752084</c:v>
                </c:pt>
                <c:pt idx="1103">
                  <c:v>160294.78873309921</c:v>
                </c:pt>
                <c:pt idx="1104">
                  <c:v>110025.35394947467</c:v>
                </c:pt>
                <c:pt idx="1105">
                  <c:v>322609.32390115934</c:v>
                </c:pt>
                <c:pt idx="1106">
                  <c:v>205919.53226822996</c:v>
                </c:pt>
                <c:pt idx="1107">
                  <c:v>241740.62697473518</c:v>
                </c:pt>
                <c:pt idx="1108">
                  <c:v>196750.60161701226</c:v>
                </c:pt>
                <c:pt idx="1109">
                  <c:v>301431.48296043131</c:v>
                </c:pt>
                <c:pt idx="1110">
                  <c:v>189533.41167534236</c:v>
                </c:pt>
                <c:pt idx="1111">
                  <c:v>220548.96429273384</c:v>
                </c:pt>
                <c:pt idx="1112">
                  <c:v>108664.96933186545</c:v>
                </c:pt>
                <c:pt idx="1113">
                  <c:v>128104.56774646128</c:v>
                </c:pt>
                <c:pt idx="1114">
                  <c:v>116739.45731648659</c:v>
                </c:pt>
                <c:pt idx="1115">
                  <c:v>314910.8156522396</c:v>
                </c:pt>
                <c:pt idx="1116">
                  <c:v>218248.74722969794</c:v>
                </c:pt>
                <c:pt idx="1117">
                  <c:v>133506.04446030647</c:v>
                </c:pt>
                <c:pt idx="1118">
                  <c:v>140624.59889170818</c:v>
                </c:pt>
                <c:pt idx="1119">
                  <c:v>117308.13416082048</c:v>
                </c:pt>
                <c:pt idx="1120">
                  <c:v>111132.27105731794</c:v>
                </c:pt>
                <c:pt idx="1121">
                  <c:v>226575.81011151639</c:v>
                </c:pt>
                <c:pt idx="1122">
                  <c:v>84674.364681639534</c:v>
                </c:pt>
                <c:pt idx="1123">
                  <c:v>97081.124534489354</c:v>
                </c:pt>
                <c:pt idx="1124">
                  <c:v>178675.90900109321</c:v>
                </c:pt>
                <c:pt idx="1125">
                  <c:v>114594.68266670003</c:v>
                </c:pt>
                <c:pt idx="1126">
                  <c:v>199997.33819777801</c:v>
                </c:pt>
                <c:pt idx="1127">
                  <c:v>243743.47549312579</c:v>
                </c:pt>
                <c:pt idx="1128">
                  <c:v>223301.58101563633</c:v>
                </c:pt>
                <c:pt idx="1129">
                  <c:v>129550.41814962274</c:v>
                </c:pt>
                <c:pt idx="1130">
                  <c:v>136952.97440833744</c:v>
                </c:pt>
                <c:pt idx="1131">
                  <c:v>116846.25106380305</c:v>
                </c:pt>
                <c:pt idx="1132">
                  <c:v>168832.35560841719</c:v>
                </c:pt>
                <c:pt idx="1133">
                  <c:v>256313.09508216832</c:v>
                </c:pt>
                <c:pt idx="1134">
                  <c:v>186593.33722198452</c:v>
                </c:pt>
                <c:pt idx="1135">
                  <c:v>106952.60013724111</c:v>
                </c:pt>
                <c:pt idx="1136">
                  <c:v>139766.59711305378</c:v>
                </c:pt>
                <c:pt idx="1137">
                  <c:v>76192.419460777048</c:v>
                </c:pt>
                <c:pt idx="1138">
                  <c:v>214857.44996871086</c:v>
                </c:pt>
                <c:pt idx="1139">
                  <c:v>116252.04805513992</c:v>
                </c:pt>
                <c:pt idx="1140">
                  <c:v>134229.06461092137</c:v>
                </c:pt>
                <c:pt idx="1141">
                  <c:v>166357.51585927189</c:v>
                </c:pt>
                <c:pt idx="1142">
                  <c:v>355829.78011874919</c:v>
                </c:pt>
                <c:pt idx="1143">
                  <c:v>103661.54217774188</c:v>
                </c:pt>
                <c:pt idx="1144">
                  <c:v>74525.478898703252</c:v>
                </c:pt>
                <c:pt idx="1145">
                  <c:v>126239.14768381689</c:v>
                </c:pt>
                <c:pt idx="1146">
                  <c:v>179362.43422416886</c:v>
                </c:pt>
                <c:pt idx="1147">
                  <c:v>188451.27396469077</c:v>
                </c:pt>
                <c:pt idx="1148">
                  <c:v>131423.82305089844</c:v>
                </c:pt>
                <c:pt idx="1149">
                  <c:v>172709.97927638303</c:v>
                </c:pt>
                <c:pt idx="1150">
                  <c:v>115504.79080943107</c:v>
                </c:pt>
                <c:pt idx="1151">
                  <c:v>166207.84474955604</c:v>
                </c:pt>
                <c:pt idx="1152">
                  <c:v>211027.39603492696</c:v>
                </c:pt>
                <c:pt idx="1153">
                  <c:v>143503.45243827469</c:v>
                </c:pt>
                <c:pt idx="1154">
                  <c:v>207208.07881503066</c:v>
                </c:pt>
                <c:pt idx="1155">
                  <c:v>173699.40185026388</c:v>
                </c:pt>
                <c:pt idx="1156">
                  <c:v>155100.55120779434</c:v>
                </c:pt>
                <c:pt idx="1157">
                  <c:v>197042.86019525203</c:v>
                </c:pt>
                <c:pt idx="1158">
                  <c:v>248173.68573700771</c:v>
                </c:pt>
                <c:pt idx="1159">
                  <c:v>190271.75165204174</c:v>
                </c:pt>
                <c:pt idx="1160">
                  <c:v>136080.7958088759</c:v>
                </c:pt>
                <c:pt idx="1161">
                  <c:v>206877.40299397885</c:v>
                </c:pt>
                <c:pt idx="1162">
                  <c:v>118563.22898572939</c:v>
                </c:pt>
                <c:pt idx="1163">
                  <c:v>113848.01278037377</c:v>
                </c:pt>
                <c:pt idx="1164">
                  <c:v>159990.87908518393</c:v>
                </c:pt>
                <c:pt idx="1165">
                  <c:v>220695.98692378131</c:v>
                </c:pt>
                <c:pt idx="1166">
                  <c:v>257229.13500029946</c:v>
                </c:pt>
                <c:pt idx="1167">
                  <c:v>193219.77803496367</c:v>
                </c:pt>
                <c:pt idx="1168">
                  <c:v>204509.26640515751</c:v>
                </c:pt>
                <c:pt idx="1169">
                  <c:v>431342.2298989449</c:v>
                </c:pt>
                <c:pt idx="1170">
                  <c:v>161014.63482948701</c:v>
                </c:pt>
                <c:pt idx="1171">
                  <c:v>168399.58895014264</c:v>
                </c:pt>
                <c:pt idx="1172">
                  <c:v>172015.56681426411</c:v>
                </c:pt>
                <c:pt idx="1173">
                  <c:v>229657.02034471298</c:v>
                </c:pt>
                <c:pt idx="1174">
                  <c:v>186105.46671359279</c:v>
                </c:pt>
                <c:pt idx="1175">
                  <c:v>312701.41571529338</c:v>
                </c:pt>
                <c:pt idx="1176">
                  <c:v>132648.99394477709</c:v>
                </c:pt>
                <c:pt idx="1177">
                  <c:v>136551.24576319483</c:v>
                </c:pt>
                <c:pt idx="1178">
                  <c:v>105910.78788929351</c:v>
                </c:pt>
                <c:pt idx="1179">
                  <c:v>102859.46570474112</c:v>
                </c:pt>
                <c:pt idx="1180">
                  <c:v>287291.29777022434</c:v>
                </c:pt>
                <c:pt idx="1181">
                  <c:v>266299.88349950145</c:v>
                </c:pt>
                <c:pt idx="1182">
                  <c:v>511900.15161644109</c:v>
                </c:pt>
                <c:pt idx="1183">
                  <c:v>135068.83966229035</c:v>
                </c:pt>
                <c:pt idx="1184">
                  <c:v>197890.36329653193</c:v>
                </c:pt>
                <c:pt idx="1185">
                  <c:v>113276.23149272399</c:v>
                </c:pt>
                <c:pt idx="1186">
                  <c:v>101354.2247169413</c:v>
                </c:pt>
                <c:pt idx="1187">
                  <c:v>270512.76999100792</c:v>
                </c:pt>
                <c:pt idx="1188">
                  <c:v>208291.68683770654</c:v>
                </c:pt>
                <c:pt idx="1189">
                  <c:v>217901.57866752573</c:v>
                </c:pt>
                <c:pt idx="1190">
                  <c:v>187619.73347347099</c:v>
                </c:pt>
                <c:pt idx="1191">
                  <c:v>187501.98907869015</c:v>
                </c:pt>
                <c:pt idx="1192">
                  <c:v>119612.29946272717</c:v>
                </c:pt>
                <c:pt idx="1193">
                  <c:v>186060.672563459</c:v>
                </c:pt>
                <c:pt idx="1194">
                  <c:v>155438.15135423312</c:v>
                </c:pt>
                <c:pt idx="1195">
                  <c:v>175295.08358412795</c:v>
                </c:pt>
                <c:pt idx="1196">
                  <c:v>227875.31922478415</c:v>
                </c:pt>
                <c:pt idx="1197">
                  <c:v>164463.98785530703</c:v>
                </c:pt>
                <c:pt idx="1198">
                  <c:v>193523.25593901693</c:v>
                </c:pt>
                <c:pt idx="1199">
                  <c:v>135585.51390971584</c:v>
                </c:pt>
                <c:pt idx="1200">
                  <c:v>89526.935513243792</c:v>
                </c:pt>
                <c:pt idx="1201">
                  <c:v>213656.47291118943</c:v>
                </c:pt>
                <c:pt idx="1202">
                  <c:v>127531.49879645157</c:v>
                </c:pt>
                <c:pt idx="1203">
                  <c:v>216086.87289340387</c:v>
                </c:pt>
                <c:pt idx="1204">
                  <c:v>145690.06931787365</c:v>
                </c:pt>
                <c:pt idx="1205">
                  <c:v>259799.11174986692</c:v>
                </c:pt>
                <c:pt idx="1206">
                  <c:v>120046.80564727439</c:v>
                </c:pt>
                <c:pt idx="1207">
                  <c:v>211820.35904405141</c:v>
                </c:pt>
                <c:pt idx="1208">
                  <c:v>146620.86592984066</c:v>
                </c:pt>
                <c:pt idx="1209">
                  <c:v>266545.66209859354</c:v>
                </c:pt>
                <c:pt idx="1210">
                  <c:v>192211.04916487465</c:v>
                </c:pt>
                <c:pt idx="1211">
                  <c:v>238200.60334783266</c:v>
                </c:pt>
                <c:pt idx="1212">
                  <c:v>60791.114473967507</c:v>
                </c:pt>
                <c:pt idx="1213">
                  <c:v>118876.43008886251</c:v>
                </c:pt>
                <c:pt idx="1214">
                  <c:v>124342.10399848409</c:v>
                </c:pt>
                <c:pt idx="1215">
                  <c:v>112662.24117067629</c:v>
                </c:pt>
                <c:pt idx="1216">
                  <c:v>168926.98134504596</c:v>
                </c:pt>
                <c:pt idx="1217">
                  <c:v>243635.70270981593</c:v>
                </c:pt>
                <c:pt idx="1218">
                  <c:v>67891.180408921602</c:v>
                </c:pt>
                <c:pt idx="1219">
                  <c:v>105422.32728506834</c:v>
                </c:pt>
                <c:pt idx="1220">
                  <c:v>111629.31660838475</c:v>
                </c:pt>
                <c:pt idx="1221">
                  <c:v>133418.03905622748</c:v>
                </c:pt>
                <c:pt idx="1222">
                  <c:v>165608.4344463383</c:v>
                </c:pt>
                <c:pt idx="1223">
                  <c:v>198511.95472266685</c:v>
                </c:pt>
                <c:pt idx="1224">
                  <c:v>192720.51900736481</c:v>
                </c:pt>
                <c:pt idx="1225">
                  <c:v>143390.1803741403</c:v>
                </c:pt>
                <c:pt idx="1226">
                  <c:v>209242.07140451719</c:v>
                </c:pt>
                <c:pt idx="1227">
                  <c:v>141043.63408602297</c:v>
                </c:pt>
                <c:pt idx="1228">
                  <c:v>328041.04592674511</c:v>
                </c:pt>
                <c:pt idx="1229">
                  <c:v>155048.41975489928</c:v>
                </c:pt>
                <c:pt idx="1230">
                  <c:v>210305.16325097147</c:v>
                </c:pt>
                <c:pt idx="1231">
                  <c:v>131563.81902204017</c:v>
                </c:pt>
                <c:pt idx="1232">
                  <c:v>92535.181199513725</c:v>
                </c:pt>
                <c:pt idx="1233">
                  <c:v>144472.04781776309</c:v>
                </c:pt>
                <c:pt idx="1234">
                  <c:v>123442.10928594325</c:v>
                </c:pt>
                <c:pt idx="1235">
                  <c:v>114973.48715032054</c:v>
                </c:pt>
                <c:pt idx="1236">
                  <c:v>178317.24356750972</c:v>
                </c:pt>
                <c:pt idx="1237">
                  <c:v>222750.41084959114</c:v>
                </c:pt>
                <c:pt idx="1238">
                  <c:v>164361.63262892401</c:v>
                </c:pt>
                <c:pt idx="1239">
                  <c:v>256538.19066356716</c:v>
                </c:pt>
                <c:pt idx="1240">
                  <c:v>227691.86213195554</c:v>
                </c:pt>
                <c:pt idx="1241">
                  <c:v>242054.04380886431</c:v>
                </c:pt>
                <c:pt idx="1242">
                  <c:v>178634.95980542732</c:v>
                </c:pt>
                <c:pt idx="1243">
                  <c:v>381660.25513298961</c:v>
                </c:pt>
                <c:pt idx="1244">
                  <c:v>161592.4884953599</c:v>
                </c:pt>
                <c:pt idx="1245">
                  <c:v>196021.83080864279</c:v>
                </c:pt>
                <c:pt idx="1246">
                  <c:v>208580.46554148672</c:v>
                </c:pt>
                <c:pt idx="1247">
                  <c:v>173418.73729730505</c:v>
                </c:pt>
                <c:pt idx="1248">
                  <c:v>157165.5139172826</c:v>
                </c:pt>
                <c:pt idx="1249">
                  <c:v>108520.83984755137</c:v>
                </c:pt>
                <c:pt idx="1250">
                  <c:v>270424.5838554966</c:v>
                </c:pt>
                <c:pt idx="1251">
                  <c:v>183740.5271187094</c:v>
                </c:pt>
                <c:pt idx="1252">
                  <c:v>115823.82229882755</c:v>
                </c:pt>
                <c:pt idx="1253">
                  <c:v>232670.3048775862</c:v>
                </c:pt>
                <c:pt idx="1254">
                  <c:v>204608.26465501869</c:v>
                </c:pt>
                <c:pt idx="1255">
                  <c:v>148232.77565540778</c:v>
                </c:pt>
                <c:pt idx="1256">
                  <c:v>288677.96791112225</c:v>
                </c:pt>
                <c:pt idx="1257">
                  <c:v>96203.368199034318</c:v>
                </c:pt>
                <c:pt idx="1258">
                  <c:v>195706.90231354794</c:v>
                </c:pt>
                <c:pt idx="1259">
                  <c:v>152433.9959607413</c:v>
                </c:pt>
                <c:pt idx="1260">
                  <c:v>176613.59899932588</c:v>
                </c:pt>
                <c:pt idx="1261">
                  <c:v>123395.8029355578</c:v>
                </c:pt>
                <c:pt idx="1262">
                  <c:v>145117.68895172628</c:v>
                </c:pt>
                <c:pt idx="1263">
                  <c:v>161491.74747818353</c:v>
                </c:pt>
                <c:pt idx="1264">
                  <c:v>163089.04105714831</c:v>
                </c:pt>
                <c:pt idx="1265">
                  <c:v>182301.7854781074</c:v>
                </c:pt>
                <c:pt idx="1266">
                  <c:v>160221.81848022447</c:v>
                </c:pt>
                <c:pt idx="1267">
                  <c:v>328575.37487977569</c:v>
                </c:pt>
                <c:pt idx="1268">
                  <c:v>317898.65382353531</c:v>
                </c:pt>
                <c:pt idx="1269">
                  <c:v>138008.25977843656</c:v>
                </c:pt>
                <c:pt idx="1270">
                  <c:v>213330.07158326425</c:v>
                </c:pt>
                <c:pt idx="1271">
                  <c:v>160839.77201977075</c:v>
                </c:pt>
                <c:pt idx="1272">
                  <c:v>118703.24995222723</c:v>
                </c:pt>
                <c:pt idx="1273">
                  <c:v>188933.22428096412</c:v>
                </c:pt>
                <c:pt idx="1274">
                  <c:v>127231.97182759717</c:v>
                </c:pt>
                <c:pt idx="1275">
                  <c:v>139775.77795086705</c:v>
                </c:pt>
                <c:pt idx="1276">
                  <c:v>171851.30173151835</c:v>
                </c:pt>
                <c:pt idx="1277">
                  <c:v>189803.83720373243</c:v>
                </c:pt>
                <c:pt idx="1278">
                  <c:v>270138.68091368664</c:v>
                </c:pt>
                <c:pt idx="1279">
                  <c:v>79366.008432795454</c:v>
                </c:pt>
                <c:pt idx="1280">
                  <c:v>232100.65441991398</c:v>
                </c:pt>
                <c:pt idx="1281">
                  <c:v>212624.93106908552</c:v>
                </c:pt>
                <c:pt idx="1282">
                  <c:v>135978.46433178481</c:v>
                </c:pt>
                <c:pt idx="1283">
                  <c:v>153029.6318455142</c:v>
                </c:pt>
                <c:pt idx="1284">
                  <c:v>189570.6205834859</c:v>
                </c:pt>
                <c:pt idx="1285">
                  <c:v>140502.87567868875</c:v>
                </c:pt>
                <c:pt idx="1286">
                  <c:v>168327.6920245669</c:v>
                </c:pt>
                <c:pt idx="1287">
                  <c:v>165838.25452136784</c:v>
                </c:pt>
                <c:pt idx="1288">
                  <c:v>255932.75721248979</c:v>
                </c:pt>
                <c:pt idx="1289">
                  <c:v>276407.0906131636</c:v>
                </c:pt>
                <c:pt idx="1290">
                  <c:v>147684.88737858032</c:v>
                </c:pt>
                <c:pt idx="1291">
                  <c:v>103104.78284085887</c:v>
                </c:pt>
                <c:pt idx="1292">
                  <c:v>157545.54427449926</c:v>
                </c:pt>
                <c:pt idx="1293">
                  <c:v>196259.52570130341</c:v>
                </c:pt>
                <c:pt idx="1294">
                  <c:v>121148.95204982704</c:v>
                </c:pt>
                <c:pt idx="1295">
                  <c:v>137508.49069309505</c:v>
                </c:pt>
                <c:pt idx="1296">
                  <c:v>145252.82456943602</c:v>
                </c:pt>
                <c:pt idx="1297">
                  <c:v>153302.98327092585</c:v>
                </c:pt>
                <c:pt idx="1298">
                  <c:v>721335.32705204107</c:v>
                </c:pt>
                <c:pt idx="1299">
                  <c:v>141190.66295308928</c:v>
                </c:pt>
                <c:pt idx="1300">
                  <c:v>237902.75291490485</c:v>
                </c:pt>
                <c:pt idx="1301">
                  <c:v>136025.03873517422</c:v>
                </c:pt>
                <c:pt idx="1302">
                  <c:v>297553.75118135253</c:v>
                </c:pt>
                <c:pt idx="1303">
                  <c:v>231704.70478219553</c:v>
                </c:pt>
                <c:pt idx="1304">
                  <c:v>189910.36554760369</c:v>
                </c:pt>
                <c:pt idx="1305">
                  <c:v>337509.7187507177</c:v>
                </c:pt>
                <c:pt idx="1306">
                  <c:v>183022.93567426509</c:v>
                </c:pt>
                <c:pt idx="1307">
                  <c:v>153499.90128286992</c:v>
                </c:pt>
                <c:pt idx="1308">
                  <c:v>133691.47869436422</c:v>
                </c:pt>
                <c:pt idx="1309">
                  <c:v>188570.63774575136</c:v>
                </c:pt>
                <c:pt idx="1310">
                  <c:v>238141.02516465363</c:v>
                </c:pt>
                <c:pt idx="1311">
                  <c:v>217024.89475529376</c:v>
                </c:pt>
                <c:pt idx="1312">
                  <c:v>319152.12637332227</c:v>
                </c:pt>
                <c:pt idx="1313">
                  <c:v>311832.67492947268</c:v>
                </c:pt>
                <c:pt idx="1314">
                  <c:v>100721.54224786654</c:v>
                </c:pt>
                <c:pt idx="1315">
                  <c:v>231346.94174775365</c:v>
                </c:pt>
                <c:pt idx="1316">
                  <c:v>286819.17685104412</c:v>
                </c:pt>
                <c:pt idx="1317">
                  <c:v>196757.62801661284</c:v>
                </c:pt>
                <c:pt idx="1318">
                  <c:v>256999.74894850067</c:v>
                </c:pt>
                <c:pt idx="1319">
                  <c:v>93683.646300942928</c:v>
                </c:pt>
                <c:pt idx="1320">
                  <c:v>169613.6018502572</c:v>
                </c:pt>
                <c:pt idx="1321">
                  <c:v>42337.392950125155</c:v>
                </c:pt>
                <c:pt idx="1322">
                  <c:v>228517.567160543</c:v>
                </c:pt>
                <c:pt idx="1323">
                  <c:v>69029.12903266646</c:v>
                </c:pt>
                <c:pt idx="1324">
                  <c:v>281084.00818468799</c:v>
                </c:pt>
                <c:pt idx="1325">
                  <c:v>43541.905765864809</c:v>
                </c:pt>
                <c:pt idx="1326">
                  <c:v>53548.019632705647</c:v>
                </c:pt>
                <c:pt idx="1327">
                  <c:v>131489.06230928245</c:v>
                </c:pt>
                <c:pt idx="1328">
                  <c:v>223930.51563474597</c:v>
                </c:pt>
                <c:pt idx="1329">
                  <c:v>209532.26961275272</c:v>
                </c:pt>
                <c:pt idx="1330">
                  <c:v>250560.16794838983</c:v>
                </c:pt>
                <c:pt idx="1331">
                  <c:v>139033.51619510364</c:v>
                </c:pt>
                <c:pt idx="1332">
                  <c:v>86858.538367200003</c:v>
                </c:pt>
                <c:pt idx="1333">
                  <c:v>125686.32835600367</c:v>
                </c:pt>
                <c:pt idx="1334">
                  <c:v>130128.77675574768</c:v>
                </c:pt>
                <c:pt idx="1335">
                  <c:v>181029.71266372842</c:v>
                </c:pt>
                <c:pt idx="1336">
                  <c:v>151195.46912180315</c:v>
                </c:pt>
                <c:pt idx="1337">
                  <c:v>57685.856521379072</c:v>
                </c:pt>
                <c:pt idx="1338">
                  <c:v>233263.19913374062</c:v>
                </c:pt>
                <c:pt idx="1339">
                  <c:v>121771.92498321817</c:v>
                </c:pt>
                <c:pt idx="1340">
                  <c:v>94249.584013223794</c:v>
                </c:pt>
                <c:pt idx="1341">
                  <c:v>172227.78521938459</c:v>
                </c:pt>
                <c:pt idx="1342">
                  <c:v>266078.92794345831</c:v>
                </c:pt>
                <c:pt idx="1343">
                  <c:v>162019.68649461557</c:v>
                </c:pt>
                <c:pt idx="1344">
                  <c:v>197657.97006059316</c:v>
                </c:pt>
                <c:pt idx="1345">
                  <c:v>92015.72592060121</c:v>
                </c:pt>
                <c:pt idx="1346">
                  <c:v>240486.93635848424</c:v>
                </c:pt>
                <c:pt idx="1347">
                  <c:v>274452.46073282592</c:v>
                </c:pt>
                <c:pt idx="1348">
                  <c:v>235606.11966802069</c:v>
                </c:pt>
                <c:pt idx="1349">
                  <c:v>199987.07830177885</c:v>
                </c:pt>
                <c:pt idx="1350">
                  <c:v>210629.52601465251</c:v>
                </c:pt>
                <c:pt idx="1351">
                  <c:v>183421.94534864911</c:v>
                </c:pt>
                <c:pt idx="1352">
                  <c:v>149692.42339388089</c:v>
                </c:pt>
                <c:pt idx="1353">
                  <c:v>342558.36604486278</c:v>
                </c:pt>
                <c:pt idx="1354">
                  <c:v>245761.97731845744</c:v>
                </c:pt>
                <c:pt idx="1355">
                  <c:v>204589.83152422559</c:v>
                </c:pt>
                <c:pt idx="1356">
                  <c:v>111106.2035511776</c:v>
                </c:pt>
                <c:pt idx="1357">
                  <c:v>162557.73401232954</c:v>
                </c:pt>
                <c:pt idx="1358">
                  <c:v>159297.62047036184</c:v>
                </c:pt>
                <c:pt idx="1359">
                  <c:v>352490.00939759897</c:v>
                </c:pt>
                <c:pt idx="1360">
                  <c:v>195919.32921084441</c:v>
                </c:pt>
                <c:pt idx="1361">
                  <c:v>251393.07753399367</c:v>
                </c:pt>
                <c:pt idx="1362">
                  <c:v>124802.91239804708</c:v>
                </c:pt>
                <c:pt idx="1363">
                  <c:v>173617.47941949152</c:v>
                </c:pt>
                <c:pt idx="1364">
                  <c:v>163054.40563790884</c:v>
                </c:pt>
                <c:pt idx="1365">
                  <c:v>223537.50690087691</c:v>
                </c:pt>
                <c:pt idx="1366">
                  <c:v>228858.61440112581</c:v>
                </c:pt>
                <c:pt idx="1367">
                  <c:v>139286.31356835499</c:v>
                </c:pt>
                <c:pt idx="1368">
                  <c:v>139042.8198538227</c:v>
                </c:pt>
                <c:pt idx="1369">
                  <c:v>249481.0469447792</c:v>
                </c:pt>
                <c:pt idx="1370">
                  <c:v>90460.353207774824</c:v>
                </c:pt>
                <c:pt idx="1371">
                  <c:v>186480.52971483147</c:v>
                </c:pt>
                <c:pt idx="1372">
                  <c:v>253502.85238997059</c:v>
                </c:pt>
                <c:pt idx="1373">
                  <c:v>410896.63026606804</c:v>
                </c:pt>
                <c:pt idx="1374">
                  <c:v>243593.88043326745</c:v>
                </c:pt>
                <c:pt idx="1375">
                  <c:v>246642.3944932677</c:v>
                </c:pt>
                <c:pt idx="1376">
                  <c:v>95472.04344105786</c:v>
                </c:pt>
                <c:pt idx="1377">
                  <c:v>158253.93065172737</c:v>
                </c:pt>
                <c:pt idx="1378">
                  <c:v>107646.04011380249</c:v>
                </c:pt>
                <c:pt idx="1379">
                  <c:v>144701.49395819733</c:v>
                </c:pt>
                <c:pt idx="1380">
                  <c:v>38710.029483022576</c:v>
                </c:pt>
                <c:pt idx="1381">
                  <c:v>227288.27336368864</c:v>
                </c:pt>
                <c:pt idx="1382">
                  <c:v>191594.43313556409</c:v>
                </c:pt>
                <c:pt idx="1383">
                  <c:v>134831.53671164869</c:v>
                </c:pt>
                <c:pt idx="1384">
                  <c:v>127068.87786384582</c:v>
                </c:pt>
                <c:pt idx="1385">
                  <c:v>102255.26371757881</c:v>
                </c:pt>
                <c:pt idx="1386">
                  <c:v>247959.43004478246</c:v>
                </c:pt>
                <c:pt idx="1387">
                  <c:v>163431.70205562099</c:v>
                </c:pt>
                <c:pt idx="1388">
                  <c:v>335867.90334179095</c:v>
                </c:pt>
                <c:pt idx="1389">
                  <c:v>143720.96891904692</c:v>
                </c:pt>
                <c:pt idx="1390">
                  <c:v>239360.67657035144</c:v>
                </c:pt>
                <c:pt idx="1391">
                  <c:v>155085.07641139295</c:v>
                </c:pt>
                <c:pt idx="1392">
                  <c:v>121449.28299173943</c:v>
                </c:pt>
                <c:pt idx="1393">
                  <c:v>193782.13045275013</c:v>
                </c:pt>
                <c:pt idx="1394">
                  <c:v>216738.42948312371</c:v>
                </c:pt>
                <c:pt idx="1395">
                  <c:v>281327.88910741964</c:v>
                </c:pt>
                <c:pt idx="1396">
                  <c:v>147525.89775828991</c:v>
                </c:pt>
                <c:pt idx="1397">
                  <c:v>135914.63505352638</c:v>
                </c:pt>
                <c:pt idx="1398">
                  <c:v>165663.53367863593</c:v>
                </c:pt>
                <c:pt idx="1399">
                  <c:v>156540.0161398529</c:v>
                </c:pt>
                <c:pt idx="1400">
                  <c:v>116233.59918593016</c:v>
                </c:pt>
                <c:pt idx="1401">
                  <c:v>213313.4966393238</c:v>
                </c:pt>
                <c:pt idx="1402">
                  <c:v>205478.19227986751</c:v>
                </c:pt>
                <c:pt idx="1403">
                  <c:v>240490.85558522202</c:v>
                </c:pt>
                <c:pt idx="1404">
                  <c:v>65798.497618048525</c:v>
                </c:pt>
                <c:pt idx="1405">
                  <c:v>261227.7439855554</c:v>
                </c:pt>
                <c:pt idx="1406">
                  <c:v>123754.52169296301</c:v>
                </c:pt>
                <c:pt idx="1407">
                  <c:v>124577.66943508589</c:v>
                </c:pt>
                <c:pt idx="1408">
                  <c:v>110856.19123004777</c:v>
                </c:pt>
                <c:pt idx="1409">
                  <c:v>226175.40260632147</c:v>
                </c:pt>
                <c:pt idx="1410">
                  <c:v>235706.67233992202</c:v>
                </c:pt>
                <c:pt idx="1411">
                  <c:v>180060.39539040314</c:v>
                </c:pt>
                <c:pt idx="1412">
                  <c:v>69434.054433877696</c:v>
                </c:pt>
                <c:pt idx="1413">
                  <c:v>278803.34131964506</c:v>
                </c:pt>
                <c:pt idx="1414">
                  <c:v>166122.54138465415</c:v>
                </c:pt>
                <c:pt idx="1415">
                  <c:v>220189.27178369486</c:v>
                </c:pt>
                <c:pt idx="1416">
                  <c:v>122789.65647112517</c:v>
                </c:pt>
                <c:pt idx="1417">
                  <c:v>307011.7092131977</c:v>
                </c:pt>
                <c:pt idx="1418">
                  <c:v>122012.00004577352</c:v>
                </c:pt>
                <c:pt idx="1419">
                  <c:v>215257.59057905726</c:v>
                </c:pt>
                <c:pt idx="1420">
                  <c:v>178877.27401715799</c:v>
                </c:pt>
                <c:pt idx="1421">
                  <c:v>130145.49861510137</c:v>
                </c:pt>
                <c:pt idx="1422">
                  <c:v>138710.72450331261</c:v>
                </c:pt>
                <c:pt idx="1423">
                  <c:v>178126.70885556523</c:v>
                </c:pt>
                <c:pt idx="1424">
                  <c:v>148899.6501675538</c:v>
                </c:pt>
                <c:pt idx="1425">
                  <c:v>150565.95315349897</c:v>
                </c:pt>
                <c:pt idx="1426">
                  <c:v>252259.35421952911</c:v>
                </c:pt>
                <c:pt idx="1427">
                  <c:v>127640.5977378439</c:v>
                </c:pt>
                <c:pt idx="1428">
                  <c:v>98880.427460416147</c:v>
                </c:pt>
                <c:pt idx="1429">
                  <c:v>182954.21955466861</c:v>
                </c:pt>
                <c:pt idx="1430">
                  <c:v>162849.94917594118</c:v>
                </c:pt>
                <c:pt idx="1431">
                  <c:v>133879.157059141</c:v>
                </c:pt>
                <c:pt idx="1432">
                  <c:v>82706.848155039086</c:v>
                </c:pt>
                <c:pt idx="1433">
                  <c:v>201626.13115057535</c:v>
                </c:pt>
                <c:pt idx="1434">
                  <c:v>150823.50435207092</c:v>
                </c:pt>
                <c:pt idx="1435">
                  <c:v>174460.1059783063</c:v>
                </c:pt>
                <c:pt idx="1436">
                  <c:v>107623.55087382847</c:v>
                </c:pt>
                <c:pt idx="1437">
                  <c:v>329685.95624079654</c:v>
                </c:pt>
                <c:pt idx="1438">
                  <c:v>174801.20126462093</c:v>
                </c:pt>
                <c:pt idx="1439">
                  <c:v>207451.0065221207</c:v>
                </c:pt>
                <c:pt idx="1440">
                  <c:v>214873.24234794121</c:v>
                </c:pt>
                <c:pt idx="1441">
                  <c:v>139661.60444267967</c:v>
                </c:pt>
                <c:pt idx="1442">
                  <c:v>350508.6928148492</c:v>
                </c:pt>
                <c:pt idx="1443">
                  <c:v>115139.9817770743</c:v>
                </c:pt>
                <c:pt idx="1444">
                  <c:v>211198.91443775452</c:v>
                </c:pt>
                <c:pt idx="1445">
                  <c:v>131066.24403013625</c:v>
                </c:pt>
                <c:pt idx="1446">
                  <c:v>134401.07275991054</c:v>
                </c:pt>
                <c:pt idx="1447">
                  <c:v>274308.23426810815</c:v>
                </c:pt>
                <c:pt idx="1448">
                  <c:v>121702.51693817912</c:v>
                </c:pt>
                <c:pt idx="1449">
                  <c:v>72759.479073674564</c:v>
                </c:pt>
                <c:pt idx="1450">
                  <c:v>125991.46064259493</c:v>
                </c:pt>
                <c:pt idx="1451">
                  <c:v>268834.65484800021</c:v>
                </c:pt>
                <c:pt idx="1452">
                  <c:v>132702.95600411438</c:v>
                </c:pt>
                <c:pt idx="1453">
                  <c:v>140612.13290218252</c:v>
                </c:pt>
                <c:pt idx="1454">
                  <c:v>198713.79393110776</c:v>
                </c:pt>
                <c:pt idx="1455">
                  <c:v>194538.92741263006</c:v>
                </c:pt>
                <c:pt idx="1456">
                  <c:v>222713.39992951861</c:v>
                </c:pt>
                <c:pt idx="1457">
                  <c:v>229312.06365101732</c:v>
                </c:pt>
                <c:pt idx="1458">
                  <c:v>116380.25929321127</c:v>
                </c:pt>
                <c:pt idx="1459">
                  <c:v>147632.10734784382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6-834A-B53D-E97CB5DBE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2684480"/>
        <c:axId val="1062423024"/>
      </c:lineChart>
      <c:catAx>
        <c:axId val="1062684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1062423024"/>
        <c:crossesAt val="0"/>
        <c:auto val="1"/>
        <c:lblAlgn val="ctr"/>
        <c:lblOffset val="100"/>
        <c:noMultiLvlLbl val="0"/>
      </c:catAx>
      <c:valAx>
        <c:axId val="10624230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684480"/>
        <c:crosses val="autoZero"/>
        <c:crossBetween val="between"/>
        <c:majorUnit val="25000"/>
        <c:dispUnits>
          <c:builtInUnit val="thousands"/>
          <c:dispUnitsLbl>
            <c:layout>
              <c:manualLayout>
                <c:xMode val="edge"/>
                <c:yMode val="edge"/>
                <c:x val="1.3559322033898305E-2"/>
                <c:y val="0.4057557666752612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 I n Thousands $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vs Regression model 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'Regression (2)'!$O$1</c:f>
              <c:strCache>
                <c:ptCount val="1"/>
                <c:pt idx="0">
                  <c:v> SalePrice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'Regression (2)'!$O$2:$O$1461</c:f>
              <c:numCache>
                <c:formatCode>_("$"* #,##0.00_);_("$"* \(#,##0.00\);_("$"* "-"??_);_(@_)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3-5A49-82F8-FBA814512083}"/>
            </c:ext>
          </c:extLst>
        </c:ser>
        <c:ser>
          <c:idx val="1"/>
          <c:order val="1"/>
          <c:tx>
            <c:strRef>
              <c:f>'Regression (2)'!$P$1</c:f>
              <c:strCache>
                <c:ptCount val="1"/>
                <c:pt idx="0">
                  <c:v> Regression price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'Regression (2)'!$P$2:$P$1461</c:f>
              <c:numCache>
                <c:formatCode>_("$"* #,##0.00_);_("$"* \(#,##0.00\);_("$"* "-"??_);_(@_)</c:formatCode>
                <c:ptCount val="1460"/>
                <c:pt idx="0">
                  <c:v>213189.95625808771</c:v>
                </c:pt>
                <c:pt idx="1">
                  <c:v>182494.77352574235</c:v>
                </c:pt>
                <c:pt idx="2">
                  <c:v>218606.20791678349</c:v>
                </c:pt>
                <c:pt idx="3">
                  <c:v>193144.61944616272</c:v>
                </c:pt>
                <c:pt idx="4">
                  <c:v>270188.43443637923</c:v>
                </c:pt>
                <c:pt idx="5">
                  <c:v>148378.75315774814</c:v>
                </c:pt>
                <c:pt idx="6">
                  <c:v>291131.47862686787</c:v>
                </c:pt>
                <c:pt idx="7">
                  <c:v>207258.82389183308</c:v>
                </c:pt>
                <c:pt idx="8">
                  <c:v>182085.15349484343</c:v>
                </c:pt>
                <c:pt idx="9">
                  <c:v>102156.55731471375</c:v>
                </c:pt>
                <c:pt idx="10">
                  <c:v>145170.1993822855</c:v>
                </c:pt>
                <c:pt idx="11">
                  <c:v>330306.85546494642</c:v>
                </c:pt>
                <c:pt idx="12">
                  <c:v>130597.1019177642</c:v>
                </c:pt>
                <c:pt idx="13">
                  <c:v>253972.88942366131</c:v>
                </c:pt>
                <c:pt idx="14">
                  <c:v>171388.99495869284</c:v>
                </c:pt>
                <c:pt idx="15">
                  <c:v>212384.33115391803</c:v>
                </c:pt>
                <c:pt idx="16">
                  <c:v>182487.10662844038</c:v>
                </c:pt>
                <c:pt idx="17">
                  <c:v>79316.734292454959</c:v>
                </c:pt>
                <c:pt idx="18">
                  <c:v>163680.62531618046</c:v>
                </c:pt>
                <c:pt idx="19">
                  <c:v>131872.09064149956</c:v>
                </c:pt>
                <c:pt idx="20">
                  <c:v>289819.97176961589</c:v>
                </c:pt>
                <c:pt idx="21">
                  <c:v>158687.54486096484</c:v>
                </c:pt>
                <c:pt idx="22">
                  <c:v>271530.99797991384</c:v>
                </c:pt>
                <c:pt idx="23">
                  <c:v>126422.69328526412</c:v>
                </c:pt>
                <c:pt idx="24">
                  <c:v>144131.90512764809</c:v>
                </c:pt>
                <c:pt idx="25">
                  <c:v>291423.63803182018</c:v>
                </c:pt>
                <c:pt idx="26">
                  <c:v>149046.38257032618</c:v>
                </c:pt>
                <c:pt idx="27">
                  <c:v>303062.30457253667</c:v>
                </c:pt>
                <c:pt idx="28">
                  <c:v>162160.3318951806</c:v>
                </c:pt>
                <c:pt idx="29">
                  <c:v>82410.496704087767</c:v>
                </c:pt>
                <c:pt idx="30">
                  <c:v>75060.277696756733</c:v>
                </c:pt>
                <c:pt idx="31">
                  <c:v>148657.62209658409</c:v>
                </c:pt>
                <c:pt idx="32">
                  <c:v>265601.37023468607</c:v>
                </c:pt>
                <c:pt idx="33">
                  <c:v>146890.65552308544</c:v>
                </c:pt>
                <c:pt idx="34">
                  <c:v>305602.99809447897</c:v>
                </c:pt>
                <c:pt idx="35">
                  <c:v>277717.13779819617</c:v>
                </c:pt>
                <c:pt idx="36">
                  <c:v>173116.61157370338</c:v>
                </c:pt>
                <c:pt idx="37">
                  <c:v>166915.42993682087</c:v>
                </c:pt>
                <c:pt idx="38">
                  <c:v>136457.59995344884</c:v>
                </c:pt>
                <c:pt idx="39">
                  <c:v>58575.932560138899</c:v>
                </c:pt>
                <c:pt idx="40">
                  <c:v>180070.34026164401</c:v>
                </c:pt>
                <c:pt idx="41">
                  <c:v>146262.56108127706</c:v>
                </c:pt>
                <c:pt idx="42">
                  <c:v>129892.1553485342</c:v>
                </c:pt>
                <c:pt idx="43">
                  <c:v>129071.00584552943</c:v>
                </c:pt>
                <c:pt idx="44">
                  <c:v>140835.78472615435</c:v>
                </c:pt>
                <c:pt idx="45">
                  <c:v>313681.74955266912</c:v>
                </c:pt>
                <c:pt idx="46">
                  <c:v>251356.30738185707</c:v>
                </c:pt>
                <c:pt idx="47">
                  <c:v>289029.30364039756</c:v>
                </c:pt>
                <c:pt idx="48">
                  <c:v>80771.315342107133</c:v>
                </c:pt>
                <c:pt idx="49">
                  <c:v>142816.16374656913</c:v>
                </c:pt>
                <c:pt idx="50">
                  <c:v>177242.93427646704</c:v>
                </c:pt>
                <c:pt idx="51">
                  <c:v>156240.08609375186</c:v>
                </c:pt>
                <c:pt idx="52">
                  <c:v>104238.38112103578</c:v>
                </c:pt>
                <c:pt idx="53">
                  <c:v>328027.00560403825</c:v>
                </c:pt>
                <c:pt idx="54">
                  <c:v>112974.86061092594</c:v>
                </c:pt>
                <c:pt idx="55">
                  <c:v>197177.75080733618</c:v>
                </c:pt>
                <c:pt idx="56">
                  <c:v>208716.42578122026</c:v>
                </c:pt>
                <c:pt idx="57">
                  <c:v>214963.48671151703</c:v>
                </c:pt>
                <c:pt idx="58">
                  <c:v>345644.13147517748</c:v>
                </c:pt>
                <c:pt idx="59">
                  <c:v>135945.00672801334</c:v>
                </c:pt>
                <c:pt idx="60">
                  <c:v>187406.41172722325</c:v>
                </c:pt>
                <c:pt idx="61">
                  <c:v>126348.59238555565</c:v>
                </c:pt>
                <c:pt idx="62">
                  <c:v>233385.12707556042</c:v>
                </c:pt>
                <c:pt idx="63">
                  <c:v>165887.07900967824</c:v>
                </c:pt>
                <c:pt idx="64">
                  <c:v>223671.3376282212</c:v>
                </c:pt>
                <c:pt idx="65">
                  <c:v>288934.40403345582</c:v>
                </c:pt>
                <c:pt idx="66">
                  <c:v>229599.16590441781</c:v>
                </c:pt>
                <c:pt idx="67">
                  <c:v>232719.35566939309</c:v>
                </c:pt>
                <c:pt idx="68">
                  <c:v>72341.249185873428</c:v>
                </c:pt>
                <c:pt idx="69">
                  <c:v>218059.98179534773</c:v>
                </c:pt>
                <c:pt idx="70">
                  <c:v>252238.51427362859</c:v>
                </c:pt>
                <c:pt idx="71">
                  <c:v>118680.3548500418</c:v>
                </c:pt>
                <c:pt idx="72">
                  <c:v>210987.92848716449</c:v>
                </c:pt>
                <c:pt idx="73">
                  <c:v>163976.06753039485</c:v>
                </c:pt>
                <c:pt idx="74">
                  <c:v>85115.054039542549</c:v>
                </c:pt>
                <c:pt idx="75">
                  <c:v>39669.190788847278</c:v>
                </c:pt>
                <c:pt idx="76">
                  <c:v>101711.65330280513</c:v>
                </c:pt>
                <c:pt idx="77">
                  <c:v>125441.70175028571</c:v>
                </c:pt>
                <c:pt idx="78">
                  <c:v>96190.730788665693</c:v>
                </c:pt>
                <c:pt idx="79">
                  <c:v>124024.14616150138</c:v>
                </c:pt>
                <c:pt idx="80">
                  <c:v>159493.45336713485</c:v>
                </c:pt>
                <c:pt idx="81">
                  <c:v>182259.55405379162</c:v>
                </c:pt>
                <c:pt idx="82">
                  <c:v>281915.84254101728</c:v>
                </c:pt>
                <c:pt idx="83">
                  <c:v>145476.96651830612</c:v>
                </c:pt>
                <c:pt idx="84">
                  <c:v>180243.39342739541</c:v>
                </c:pt>
                <c:pt idx="85">
                  <c:v>246863.87894551276</c:v>
                </c:pt>
                <c:pt idx="86">
                  <c:v>172614.56582443265</c:v>
                </c:pt>
                <c:pt idx="87">
                  <c:v>153401.19248210808</c:v>
                </c:pt>
                <c:pt idx="88">
                  <c:v>67215.131093408621</c:v>
                </c:pt>
                <c:pt idx="89">
                  <c:v>96996.258906088304</c:v>
                </c:pt>
                <c:pt idx="90">
                  <c:v>80604.326406654305</c:v>
                </c:pt>
                <c:pt idx="91">
                  <c:v>149991.61944234377</c:v>
                </c:pt>
                <c:pt idx="92">
                  <c:v>143401.71428162925</c:v>
                </c:pt>
                <c:pt idx="93">
                  <c:v>172268.4522267578</c:v>
                </c:pt>
                <c:pt idx="94">
                  <c:v>188122.93369434701</c:v>
                </c:pt>
                <c:pt idx="95">
                  <c:v>172930.1125352644</c:v>
                </c:pt>
                <c:pt idx="96">
                  <c:v>229850.77310463108</c:v>
                </c:pt>
                <c:pt idx="97">
                  <c:v>110854.35660849742</c:v>
                </c:pt>
                <c:pt idx="98">
                  <c:v>102054.06883828712</c:v>
                </c:pt>
                <c:pt idx="99">
                  <c:v>75678.051255141472</c:v>
                </c:pt>
                <c:pt idx="100">
                  <c:v>204125.81443485033</c:v>
                </c:pt>
                <c:pt idx="101">
                  <c:v>161313.35092226736</c:v>
                </c:pt>
                <c:pt idx="102">
                  <c:v>108492.92257742393</c:v>
                </c:pt>
                <c:pt idx="103">
                  <c:v>239537.84897730773</c:v>
                </c:pt>
                <c:pt idx="104">
                  <c:v>182000.399214584</c:v>
                </c:pt>
                <c:pt idx="105">
                  <c:v>271182.22165042016</c:v>
                </c:pt>
                <c:pt idx="106">
                  <c:v>111243.71103635634</c:v>
                </c:pt>
                <c:pt idx="107">
                  <c:v>118552.85613849554</c:v>
                </c:pt>
                <c:pt idx="108">
                  <c:v>123591.71283010091</c:v>
                </c:pt>
                <c:pt idx="109">
                  <c:v>212522.31885269913</c:v>
                </c:pt>
                <c:pt idx="110">
                  <c:v>165423.46420573784</c:v>
                </c:pt>
                <c:pt idx="111">
                  <c:v>185742.93622677008</c:v>
                </c:pt>
                <c:pt idx="112">
                  <c:v>277117.38098526304</c:v>
                </c:pt>
                <c:pt idx="113">
                  <c:v>175834.37381751527</c:v>
                </c:pt>
                <c:pt idx="114">
                  <c:v>164475.64653877556</c:v>
                </c:pt>
                <c:pt idx="115">
                  <c:v>152588.63472055091</c:v>
                </c:pt>
                <c:pt idx="116">
                  <c:v>132914.69772266748</c:v>
                </c:pt>
                <c:pt idx="117">
                  <c:v>164641.50980816982</c:v>
                </c:pt>
                <c:pt idx="118">
                  <c:v>237284.122819379</c:v>
                </c:pt>
                <c:pt idx="119">
                  <c:v>170401.37413879627</c:v>
                </c:pt>
                <c:pt idx="120">
                  <c:v>175508.47696997502</c:v>
                </c:pt>
                <c:pt idx="121">
                  <c:v>82562.773254311265</c:v>
                </c:pt>
                <c:pt idx="122">
                  <c:v>163218.15774299347</c:v>
                </c:pt>
                <c:pt idx="123">
                  <c:v>164957.60365928386</c:v>
                </c:pt>
                <c:pt idx="124">
                  <c:v>190083.33009482396</c:v>
                </c:pt>
                <c:pt idx="125">
                  <c:v>120603.49333361832</c:v>
                </c:pt>
                <c:pt idx="126">
                  <c:v>149848.26885672964</c:v>
                </c:pt>
                <c:pt idx="127">
                  <c:v>88871.914322699304</c:v>
                </c:pt>
                <c:pt idx="128">
                  <c:v>157761.4852551579</c:v>
                </c:pt>
                <c:pt idx="129">
                  <c:v>179444.96545720732</c:v>
                </c:pt>
                <c:pt idx="130">
                  <c:v>200625.42669211587</c:v>
                </c:pt>
                <c:pt idx="131">
                  <c:v>180219.11804861628</c:v>
                </c:pt>
                <c:pt idx="132">
                  <c:v>163095.36412594339</c:v>
                </c:pt>
                <c:pt idx="133">
                  <c:v>266151.98930333724</c:v>
                </c:pt>
                <c:pt idx="134">
                  <c:v>171981.45487341957</c:v>
                </c:pt>
                <c:pt idx="135">
                  <c:v>221587.29445866332</c:v>
                </c:pt>
                <c:pt idx="136">
                  <c:v>142283.43680082486</c:v>
                </c:pt>
                <c:pt idx="137">
                  <c:v>251011.33060163923</c:v>
                </c:pt>
                <c:pt idx="138">
                  <c:v>253186.68143362962</c:v>
                </c:pt>
                <c:pt idx="139">
                  <c:v>178146.23208540131</c:v>
                </c:pt>
                <c:pt idx="140">
                  <c:v>82317.785205561784</c:v>
                </c:pt>
                <c:pt idx="141">
                  <c:v>250332.96119875179</c:v>
                </c:pt>
                <c:pt idx="142">
                  <c:v>136552.9756587116</c:v>
                </c:pt>
                <c:pt idx="143">
                  <c:v>233073.51083017958</c:v>
                </c:pt>
                <c:pt idx="144">
                  <c:v>144282.70619624306</c:v>
                </c:pt>
                <c:pt idx="145">
                  <c:v>148782.88419178457</c:v>
                </c:pt>
                <c:pt idx="146">
                  <c:v>119767.17362288083</c:v>
                </c:pt>
                <c:pt idx="147">
                  <c:v>209085.59475065849</c:v>
                </c:pt>
                <c:pt idx="148">
                  <c:v>187017.42600008479</c:v>
                </c:pt>
                <c:pt idx="149">
                  <c:v>107860.548511368</c:v>
                </c:pt>
                <c:pt idx="150">
                  <c:v>143595.56917744581</c:v>
                </c:pt>
                <c:pt idx="151">
                  <c:v>309027.83218413714</c:v>
                </c:pt>
                <c:pt idx="152">
                  <c:v>175850.84446089432</c:v>
                </c:pt>
                <c:pt idx="153">
                  <c:v>201003.9152532664</c:v>
                </c:pt>
                <c:pt idx="154">
                  <c:v>155948.49510754819</c:v>
                </c:pt>
                <c:pt idx="155">
                  <c:v>103544.48994526172</c:v>
                </c:pt>
                <c:pt idx="156">
                  <c:v>123063.13966743866</c:v>
                </c:pt>
                <c:pt idx="157">
                  <c:v>286429.00226102129</c:v>
                </c:pt>
                <c:pt idx="158">
                  <c:v>228205.12169692465</c:v>
                </c:pt>
                <c:pt idx="159">
                  <c:v>238561.26421339141</c:v>
                </c:pt>
                <c:pt idx="160">
                  <c:v>185326.01268624855</c:v>
                </c:pt>
                <c:pt idx="161">
                  <c:v>342970.25421857927</c:v>
                </c:pt>
                <c:pt idx="162">
                  <c:v>236948.85031091128</c:v>
                </c:pt>
                <c:pt idx="163">
                  <c:v>75628.301031754891</c:v>
                </c:pt>
                <c:pt idx="164">
                  <c:v>164383.47824519235</c:v>
                </c:pt>
                <c:pt idx="165">
                  <c:v>103464.39870003473</c:v>
                </c:pt>
                <c:pt idx="166">
                  <c:v>171879.87724588992</c:v>
                </c:pt>
                <c:pt idx="167">
                  <c:v>319528.55722307408</c:v>
                </c:pt>
                <c:pt idx="168">
                  <c:v>209535.85601768072</c:v>
                </c:pt>
                <c:pt idx="169">
                  <c:v>261135.96641455984</c:v>
                </c:pt>
                <c:pt idx="170">
                  <c:v>130484.66093887656</c:v>
                </c:pt>
                <c:pt idx="171">
                  <c:v>173189.64660992942</c:v>
                </c:pt>
                <c:pt idx="172">
                  <c:v>184807.86738813441</c:v>
                </c:pt>
                <c:pt idx="173">
                  <c:v>185530.48633185984</c:v>
                </c:pt>
                <c:pt idx="174">
                  <c:v>208646.96328983101</c:v>
                </c:pt>
                <c:pt idx="175">
                  <c:v>190039.8215086619</c:v>
                </c:pt>
                <c:pt idx="176">
                  <c:v>191163.18112493315</c:v>
                </c:pt>
                <c:pt idx="177">
                  <c:v>134701.09558608101</c:v>
                </c:pt>
                <c:pt idx="178">
                  <c:v>395666.21290472371</c:v>
                </c:pt>
                <c:pt idx="179">
                  <c:v>151616.91810676144</c:v>
                </c:pt>
                <c:pt idx="180">
                  <c:v>140112.7983201796</c:v>
                </c:pt>
                <c:pt idx="181">
                  <c:v>190244.25160551758</c:v>
                </c:pt>
                <c:pt idx="182">
                  <c:v>122398.93177564564</c:v>
                </c:pt>
                <c:pt idx="183">
                  <c:v>223732.37877952828</c:v>
                </c:pt>
                <c:pt idx="184">
                  <c:v>141071.08244376502</c:v>
                </c:pt>
                <c:pt idx="185">
                  <c:v>310758.86509354011</c:v>
                </c:pt>
                <c:pt idx="186">
                  <c:v>204008.37095597279</c:v>
                </c:pt>
                <c:pt idx="187">
                  <c:v>137757.413921495</c:v>
                </c:pt>
                <c:pt idx="188">
                  <c:v>124732.42304667353</c:v>
                </c:pt>
                <c:pt idx="189">
                  <c:v>285196.42261419562</c:v>
                </c:pt>
                <c:pt idx="190">
                  <c:v>215054.76756599717</c:v>
                </c:pt>
                <c:pt idx="191">
                  <c:v>205962.01162538526</c:v>
                </c:pt>
                <c:pt idx="192">
                  <c:v>236662.02566313863</c:v>
                </c:pt>
                <c:pt idx="193">
                  <c:v>177355.30889080084</c:v>
                </c:pt>
                <c:pt idx="194">
                  <c:v>132598.69545905796</c:v>
                </c:pt>
                <c:pt idx="195">
                  <c:v>136126.76349482278</c:v>
                </c:pt>
                <c:pt idx="196">
                  <c:v>291780.69836377114</c:v>
                </c:pt>
                <c:pt idx="197">
                  <c:v>257017.89503057516</c:v>
                </c:pt>
                <c:pt idx="198">
                  <c:v>111133.90453245636</c:v>
                </c:pt>
                <c:pt idx="199">
                  <c:v>325124.92001976114</c:v>
                </c:pt>
                <c:pt idx="200">
                  <c:v>137575.74682683602</c:v>
                </c:pt>
                <c:pt idx="201">
                  <c:v>185001.0823123132</c:v>
                </c:pt>
                <c:pt idx="202">
                  <c:v>156199.59073049558</c:v>
                </c:pt>
                <c:pt idx="203">
                  <c:v>149106.3091662536</c:v>
                </c:pt>
                <c:pt idx="204">
                  <c:v>106858.2741705216</c:v>
                </c:pt>
                <c:pt idx="205">
                  <c:v>233179.52927191334</c:v>
                </c:pt>
                <c:pt idx="206">
                  <c:v>129317.91268099534</c:v>
                </c:pt>
                <c:pt idx="207">
                  <c:v>104675.44920945435</c:v>
                </c:pt>
                <c:pt idx="208">
                  <c:v>221437.18633367913</c:v>
                </c:pt>
                <c:pt idx="209">
                  <c:v>176949.23090922224</c:v>
                </c:pt>
                <c:pt idx="210">
                  <c:v>97176.93496855229</c:v>
                </c:pt>
                <c:pt idx="211">
                  <c:v>194675.89737616852</c:v>
                </c:pt>
                <c:pt idx="212">
                  <c:v>224866.01140592227</c:v>
                </c:pt>
                <c:pt idx="213">
                  <c:v>163323.75418487925</c:v>
                </c:pt>
                <c:pt idx="214">
                  <c:v>156820.57402372241</c:v>
                </c:pt>
                <c:pt idx="215">
                  <c:v>146208.46105533064</c:v>
                </c:pt>
                <c:pt idx="216">
                  <c:v>227928.23442931898</c:v>
                </c:pt>
                <c:pt idx="217">
                  <c:v>71922.157591472656</c:v>
                </c:pt>
                <c:pt idx="218">
                  <c:v>197600.16588157529</c:v>
                </c:pt>
                <c:pt idx="219">
                  <c:v>198577.04347163573</c:v>
                </c:pt>
                <c:pt idx="220">
                  <c:v>243176.93440302016</c:v>
                </c:pt>
                <c:pt idx="221">
                  <c:v>181948.8399973824</c:v>
                </c:pt>
                <c:pt idx="222">
                  <c:v>146226.99941792653</c:v>
                </c:pt>
                <c:pt idx="223">
                  <c:v>122177.41038931262</c:v>
                </c:pt>
                <c:pt idx="224">
                  <c:v>414232.8876979542</c:v>
                </c:pt>
                <c:pt idx="225">
                  <c:v>93006.941213355996</c:v>
                </c:pt>
                <c:pt idx="226">
                  <c:v>232697.12478105116</c:v>
                </c:pt>
                <c:pt idx="227">
                  <c:v>116711.83504389602</c:v>
                </c:pt>
                <c:pt idx="228">
                  <c:v>129995.2153618658</c:v>
                </c:pt>
                <c:pt idx="229">
                  <c:v>202772.95399930194</c:v>
                </c:pt>
                <c:pt idx="230">
                  <c:v>166187.03975904308</c:v>
                </c:pt>
                <c:pt idx="231">
                  <c:v>295487.71303519735</c:v>
                </c:pt>
                <c:pt idx="232">
                  <c:v>118312.07389991073</c:v>
                </c:pt>
                <c:pt idx="233">
                  <c:v>132910.09047110614</c:v>
                </c:pt>
                <c:pt idx="234">
                  <c:v>179804.43414384028</c:v>
                </c:pt>
                <c:pt idx="235">
                  <c:v>124380.5939719577</c:v>
                </c:pt>
                <c:pt idx="236">
                  <c:v>227784.18238369763</c:v>
                </c:pt>
                <c:pt idx="237">
                  <c:v>194725.79309003474</c:v>
                </c:pt>
                <c:pt idx="238">
                  <c:v>304998.77251668525</c:v>
                </c:pt>
                <c:pt idx="239">
                  <c:v>136337.47614761232</c:v>
                </c:pt>
                <c:pt idx="240">
                  <c:v>282055.69923289056</c:v>
                </c:pt>
                <c:pt idx="241">
                  <c:v>104912.38806845073</c:v>
                </c:pt>
                <c:pt idx="242">
                  <c:v>103571.37463215095</c:v>
                </c:pt>
                <c:pt idx="243">
                  <c:v>127040.99295674288</c:v>
                </c:pt>
                <c:pt idx="244">
                  <c:v>211572.67158145181</c:v>
                </c:pt>
                <c:pt idx="245">
                  <c:v>248440.28519718465</c:v>
                </c:pt>
                <c:pt idx="246">
                  <c:v>192579.16424341311</c:v>
                </c:pt>
                <c:pt idx="247">
                  <c:v>184846.61550043698</c:v>
                </c:pt>
                <c:pt idx="248">
                  <c:v>209552.0033757466</c:v>
                </c:pt>
                <c:pt idx="249">
                  <c:v>184641.53873040958</c:v>
                </c:pt>
                <c:pt idx="250">
                  <c:v>65177.617939557676</c:v>
                </c:pt>
                <c:pt idx="251">
                  <c:v>242394.25435390728</c:v>
                </c:pt>
                <c:pt idx="252">
                  <c:v>182836.51489824447</c:v>
                </c:pt>
                <c:pt idx="253">
                  <c:v>164057.14746023275</c:v>
                </c:pt>
                <c:pt idx="254">
                  <c:v>138865.37146172856</c:v>
                </c:pt>
                <c:pt idx="255">
                  <c:v>210917.0556070196</c:v>
                </c:pt>
                <c:pt idx="256">
                  <c:v>193073.67204897446</c:v>
                </c:pt>
                <c:pt idx="257">
                  <c:v>246120.4971813093</c:v>
                </c:pt>
                <c:pt idx="258">
                  <c:v>216933.45426619603</c:v>
                </c:pt>
                <c:pt idx="259">
                  <c:v>108464.14886296612</c:v>
                </c:pt>
                <c:pt idx="260">
                  <c:v>194000.98382633485</c:v>
                </c:pt>
                <c:pt idx="261">
                  <c:v>319091.74608072144</c:v>
                </c:pt>
                <c:pt idx="262">
                  <c:v>153130.993852991</c:v>
                </c:pt>
                <c:pt idx="263">
                  <c:v>146976.44893845785</c:v>
                </c:pt>
                <c:pt idx="264">
                  <c:v>159502.0890502379</c:v>
                </c:pt>
                <c:pt idx="265">
                  <c:v>186252.98655113624</c:v>
                </c:pt>
                <c:pt idx="266">
                  <c:v>179125.83352247442</c:v>
                </c:pt>
                <c:pt idx="267">
                  <c:v>112603.91028807497</c:v>
                </c:pt>
                <c:pt idx="268">
                  <c:v>162033.85782790591</c:v>
                </c:pt>
                <c:pt idx="269">
                  <c:v>186548.42799800262</c:v>
                </c:pt>
                <c:pt idx="270">
                  <c:v>282505.99361024844</c:v>
                </c:pt>
                <c:pt idx="271">
                  <c:v>228623.9964531282</c:v>
                </c:pt>
                <c:pt idx="272">
                  <c:v>262474.82319498278</c:v>
                </c:pt>
                <c:pt idx="273">
                  <c:v>181542.82131808909</c:v>
                </c:pt>
                <c:pt idx="274">
                  <c:v>131479.33543384631</c:v>
                </c:pt>
                <c:pt idx="275">
                  <c:v>232726.38171712117</c:v>
                </c:pt>
                <c:pt idx="276">
                  <c:v>252135.47507293121</c:v>
                </c:pt>
                <c:pt idx="277">
                  <c:v>104491.169245977</c:v>
                </c:pt>
                <c:pt idx="278">
                  <c:v>361911.43439912028</c:v>
                </c:pt>
                <c:pt idx="279">
                  <c:v>219772.68728450249</c:v>
                </c:pt>
                <c:pt idx="280">
                  <c:v>204692.40852814331</c:v>
                </c:pt>
                <c:pt idx="281">
                  <c:v>196630.45383477316</c:v>
                </c:pt>
                <c:pt idx="282">
                  <c:v>204023.98624337011</c:v>
                </c:pt>
                <c:pt idx="283">
                  <c:v>285860.12374284753</c:v>
                </c:pt>
                <c:pt idx="284">
                  <c:v>174567.71298369466</c:v>
                </c:pt>
                <c:pt idx="285">
                  <c:v>181976.500238743</c:v>
                </c:pt>
                <c:pt idx="286">
                  <c:v>162025.06771464011</c:v>
                </c:pt>
                <c:pt idx="287">
                  <c:v>82104.163361746469</c:v>
                </c:pt>
                <c:pt idx="288">
                  <c:v>127648.69179373782</c:v>
                </c:pt>
                <c:pt idx="289">
                  <c:v>157909.37011053163</c:v>
                </c:pt>
                <c:pt idx="290">
                  <c:v>260618.07739087631</c:v>
                </c:pt>
                <c:pt idx="291">
                  <c:v>131485.07323014</c:v>
                </c:pt>
                <c:pt idx="292">
                  <c:v>138888.50777276023</c:v>
                </c:pt>
                <c:pt idx="293">
                  <c:v>185416.52953708475</c:v>
                </c:pt>
                <c:pt idx="294">
                  <c:v>177600.29604095078</c:v>
                </c:pt>
                <c:pt idx="295">
                  <c:v>179830.89129969844</c:v>
                </c:pt>
                <c:pt idx="296">
                  <c:v>117923.4971616572</c:v>
                </c:pt>
                <c:pt idx="297">
                  <c:v>217304.33989277479</c:v>
                </c:pt>
                <c:pt idx="298">
                  <c:v>172650.91544951982</c:v>
                </c:pt>
                <c:pt idx="299">
                  <c:v>172966.5399939841</c:v>
                </c:pt>
                <c:pt idx="300">
                  <c:v>126679.6539725476</c:v>
                </c:pt>
                <c:pt idx="301">
                  <c:v>254966.9651114773</c:v>
                </c:pt>
                <c:pt idx="302">
                  <c:v>253372.72579163275</c:v>
                </c:pt>
                <c:pt idx="303">
                  <c:v>146322.9467020593</c:v>
                </c:pt>
                <c:pt idx="304">
                  <c:v>228114.69642940251</c:v>
                </c:pt>
                <c:pt idx="305">
                  <c:v>303579.2459563787</c:v>
                </c:pt>
                <c:pt idx="306">
                  <c:v>210447.89087915944</c:v>
                </c:pt>
                <c:pt idx="307">
                  <c:v>114712.67368038539</c:v>
                </c:pt>
                <c:pt idx="308">
                  <c:v>110806.71602005805</c:v>
                </c:pt>
                <c:pt idx="309">
                  <c:v>350990.02120085747</c:v>
                </c:pt>
                <c:pt idx="310">
                  <c:v>165045.32898943979</c:v>
                </c:pt>
                <c:pt idx="311">
                  <c:v>175148.66277271678</c:v>
                </c:pt>
                <c:pt idx="312">
                  <c:v>97108.187449285251</c:v>
                </c:pt>
                <c:pt idx="313">
                  <c:v>239219.96070258162</c:v>
                </c:pt>
                <c:pt idx="314">
                  <c:v>217632.53169798129</c:v>
                </c:pt>
                <c:pt idx="315">
                  <c:v>205000.72892524744</c:v>
                </c:pt>
                <c:pt idx="316">
                  <c:v>209010.15171769742</c:v>
                </c:pt>
                <c:pt idx="317">
                  <c:v>283892.27601842652</c:v>
                </c:pt>
                <c:pt idx="318">
                  <c:v>232708.62924434314</c:v>
                </c:pt>
                <c:pt idx="319">
                  <c:v>213592.25570181303</c:v>
                </c:pt>
                <c:pt idx="320">
                  <c:v>321615.04266854055</c:v>
                </c:pt>
                <c:pt idx="321">
                  <c:v>289572.52786063001</c:v>
                </c:pt>
                <c:pt idx="322">
                  <c:v>238365.76643453393</c:v>
                </c:pt>
                <c:pt idx="323">
                  <c:v>94047.014444914166</c:v>
                </c:pt>
                <c:pt idx="324">
                  <c:v>190749.8930952145</c:v>
                </c:pt>
                <c:pt idx="325">
                  <c:v>96857.621339870821</c:v>
                </c:pt>
                <c:pt idx="326">
                  <c:v>236418.18992576178</c:v>
                </c:pt>
                <c:pt idx="327">
                  <c:v>172182.09995114914</c:v>
                </c:pt>
                <c:pt idx="328">
                  <c:v>146226.81579196689</c:v>
                </c:pt>
                <c:pt idx="329">
                  <c:v>100929.89463905731</c:v>
                </c:pt>
                <c:pt idx="330">
                  <c:v>144829.60763255996</c:v>
                </c:pt>
                <c:pt idx="331">
                  <c:v>141248.1018066277</c:v>
                </c:pt>
                <c:pt idx="332">
                  <c:v>347387.77457677294</c:v>
                </c:pt>
                <c:pt idx="333">
                  <c:v>202636.21233022091</c:v>
                </c:pt>
                <c:pt idx="334">
                  <c:v>188461.82054616627</c:v>
                </c:pt>
                <c:pt idx="335">
                  <c:v>161617.22350462858</c:v>
                </c:pt>
                <c:pt idx="336">
                  <c:v>334494.16974744102</c:v>
                </c:pt>
                <c:pt idx="337">
                  <c:v>233859.14349286494</c:v>
                </c:pt>
                <c:pt idx="338">
                  <c:v>212740.74096638945</c:v>
                </c:pt>
                <c:pt idx="339">
                  <c:v>178408.9837272575</c:v>
                </c:pt>
                <c:pt idx="340">
                  <c:v>241555.36012073717</c:v>
                </c:pt>
                <c:pt idx="341">
                  <c:v>85281.186633704085</c:v>
                </c:pt>
                <c:pt idx="342">
                  <c:v>30355.210882365322</c:v>
                </c:pt>
                <c:pt idx="343">
                  <c:v>310493.6283313873</c:v>
                </c:pt>
                <c:pt idx="344">
                  <c:v>95757.878559976554</c:v>
                </c:pt>
                <c:pt idx="345">
                  <c:v>156120.41921745948</c:v>
                </c:pt>
                <c:pt idx="346">
                  <c:v>172487.91575863922</c:v>
                </c:pt>
                <c:pt idx="347">
                  <c:v>195069.56069031105</c:v>
                </c:pt>
                <c:pt idx="348">
                  <c:v>174913.20682048355</c:v>
                </c:pt>
                <c:pt idx="349">
                  <c:v>352350.42146779236</c:v>
                </c:pt>
                <c:pt idx="350">
                  <c:v>321300.22903582198</c:v>
                </c:pt>
                <c:pt idx="351">
                  <c:v>216603.93414664606</c:v>
                </c:pt>
                <c:pt idx="352">
                  <c:v>93950.474686340749</c:v>
                </c:pt>
                <c:pt idx="353">
                  <c:v>171741.39052020118</c:v>
                </c:pt>
                <c:pt idx="354">
                  <c:v>171946.97761011298</c:v>
                </c:pt>
                <c:pt idx="355">
                  <c:v>187514.60324218389</c:v>
                </c:pt>
                <c:pt idx="356">
                  <c:v>176879.4141353895</c:v>
                </c:pt>
                <c:pt idx="357">
                  <c:v>127241.66121730463</c:v>
                </c:pt>
                <c:pt idx="358">
                  <c:v>119340.03823141669</c:v>
                </c:pt>
                <c:pt idx="359">
                  <c:v>251401.79884135965</c:v>
                </c:pt>
                <c:pt idx="360">
                  <c:v>166690.65742362398</c:v>
                </c:pt>
                <c:pt idx="361">
                  <c:v>127464.97816014258</c:v>
                </c:pt>
                <c:pt idx="362">
                  <c:v>204640.45749829744</c:v>
                </c:pt>
                <c:pt idx="363">
                  <c:v>124632.19675329482</c:v>
                </c:pt>
                <c:pt idx="364">
                  <c:v>171971.9163686845</c:v>
                </c:pt>
                <c:pt idx="365">
                  <c:v>142655.29043169846</c:v>
                </c:pt>
                <c:pt idx="366">
                  <c:v>184627.82167978262</c:v>
                </c:pt>
                <c:pt idx="367">
                  <c:v>150184.33964236811</c:v>
                </c:pt>
                <c:pt idx="368">
                  <c:v>135566.6876658418</c:v>
                </c:pt>
                <c:pt idx="369">
                  <c:v>164760.00517540451</c:v>
                </c:pt>
                <c:pt idx="370">
                  <c:v>192308.14825298841</c:v>
                </c:pt>
                <c:pt idx="371">
                  <c:v>98998.723652368441</c:v>
                </c:pt>
                <c:pt idx="372">
                  <c:v>129520.58597364846</c:v>
                </c:pt>
                <c:pt idx="373">
                  <c:v>110017.34102207013</c:v>
                </c:pt>
                <c:pt idx="374">
                  <c:v>205973.430526079</c:v>
                </c:pt>
                <c:pt idx="375">
                  <c:v>14357.046870730872</c:v>
                </c:pt>
                <c:pt idx="376">
                  <c:v>152500.13922717565</c:v>
                </c:pt>
                <c:pt idx="377">
                  <c:v>274183.55357179546</c:v>
                </c:pt>
                <c:pt idx="378">
                  <c:v>362324.28070219315</c:v>
                </c:pt>
                <c:pt idx="379">
                  <c:v>179724.84591507932</c:v>
                </c:pt>
                <c:pt idx="380">
                  <c:v>112652.52819917156</c:v>
                </c:pt>
                <c:pt idx="381">
                  <c:v>230135.48987605897</c:v>
                </c:pt>
                <c:pt idx="382">
                  <c:v>223595.31829699644</c:v>
                </c:pt>
                <c:pt idx="383">
                  <c:v>162297.39879853412</c:v>
                </c:pt>
                <c:pt idx="384">
                  <c:v>201978.07142048585</c:v>
                </c:pt>
                <c:pt idx="385">
                  <c:v>227417.53810548119</c:v>
                </c:pt>
                <c:pt idx="386">
                  <c:v>100481.95411060727</c:v>
                </c:pt>
                <c:pt idx="387">
                  <c:v>170070.20369898513</c:v>
                </c:pt>
                <c:pt idx="388">
                  <c:v>232681.33752130091</c:v>
                </c:pt>
                <c:pt idx="389">
                  <c:v>385832.90448594722</c:v>
                </c:pt>
                <c:pt idx="390">
                  <c:v>121633.43687208113</c:v>
                </c:pt>
                <c:pt idx="391">
                  <c:v>196700.94048456225</c:v>
                </c:pt>
                <c:pt idx="392">
                  <c:v>106804.54514439513</c:v>
                </c:pt>
                <c:pt idx="393">
                  <c:v>63791.437059918528</c:v>
                </c:pt>
                <c:pt idx="394">
                  <c:v>109487.58735639934</c:v>
                </c:pt>
                <c:pt idx="395">
                  <c:v>152343.55087003426</c:v>
                </c:pt>
                <c:pt idx="396">
                  <c:v>149519.66027766382</c:v>
                </c:pt>
                <c:pt idx="397">
                  <c:v>121410.86672684253</c:v>
                </c:pt>
                <c:pt idx="398">
                  <c:v>144453.0368554001</c:v>
                </c:pt>
                <c:pt idx="399">
                  <c:v>217548.4726576345</c:v>
                </c:pt>
                <c:pt idx="400">
                  <c:v>241441.27093165467</c:v>
                </c:pt>
                <c:pt idx="401">
                  <c:v>218360.25042469052</c:v>
                </c:pt>
                <c:pt idx="402">
                  <c:v>131545.55726659053</c:v>
                </c:pt>
                <c:pt idx="403">
                  <c:v>239068.34915977929</c:v>
                </c:pt>
                <c:pt idx="404">
                  <c:v>176013.58625933607</c:v>
                </c:pt>
                <c:pt idx="405">
                  <c:v>141508.1187393326</c:v>
                </c:pt>
                <c:pt idx="406">
                  <c:v>156193.20409922628</c:v>
                </c:pt>
                <c:pt idx="407">
                  <c:v>153260.26369027662</c:v>
                </c:pt>
                <c:pt idx="408">
                  <c:v>263123.22908932925</c:v>
                </c:pt>
                <c:pt idx="409">
                  <c:v>302450.06643661408</c:v>
                </c:pt>
                <c:pt idx="410">
                  <c:v>141913.1880314498</c:v>
                </c:pt>
                <c:pt idx="411">
                  <c:v>139370.02910471673</c:v>
                </c:pt>
                <c:pt idx="412">
                  <c:v>246444.38401639817</c:v>
                </c:pt>
                <c:pt idx="413">
                  <c:v>120346.3532555276</c:v>
                </c:pt>
                <c:pt idx="414">
                  <c:v>226342.47269575688</c:v>
                </c:pt>
                <c:pt idx="415">
                  <c:v>223536.31756522285</c:v>
                </c:pt>
                <c:pt idx="416">
                  <c:v>168108.12669527711</c:v>
                </c:pt>
                <c:pt idx="417">
                  <c:v>189324.18077015079</c:v>
                </c:pt>
                <c:pt idx="418">
                  <c:v>105054.06882576832</c:v>
                </c:pt>
                <c:pt idx="419">
                  <c:v>142644.58760366958</c:v>
                </c:pt>
                <c:pt idx="420">
                  <c:v>226157.86869505662</c:v>
                </c:pt>
                <c:pt idx="421">
                  <c:v>199643.52180235757</c:v>
                </c:pt>
                <c:pt idx="422">
                  <c:v>138156.63873589833</c:v>
                </c:pt>
                <c:pt idx="423">
                  <c:v>268553.06000738294</c:v>
                </c:pt>
                <c:pt idx="424">
                  <c:v>159896.05472366847</c:v>
                </c:pt>
                <c:pt idx="425">
                  <c:v>187282.97579078143</c:v>
                </c:pt>
                <c:pt idx="426">
                  <c:v>217797.04970780716</c:v>
                </c:pt>
                <c:pt idx="427">
                  <c:v>105064.59121659033</c:v>
                </c:pt>
                <c:pt idx="428">
                  <c:v>230391.93499994357</c:v>
                </c:pt>
                <c:pt idx="429">
                  <c:v>190922.2234535529</c:v>
                </c:pt>
                <c:pt idx="430">
                  <c:v>116105.07943172968</c:v>
                </c:pt>
                <c:pt idx="431">
                  <c:v>142687.97235944218</c:v>
                </c:pt>
                <c:pt idx="432">
                  <c:v>122653.61309568799</c:v>
                </c:pt>
                <c:pt idx="433">
                  <c:v>190743.900163318</c:v>
                </c:pt>
                <c:pt idx="434">
                  <c:v>31654.811808353279</c:v>
                </c:pt>
                <c:pt idx="435">
                  <c:v>202874.87144727493</c:v>
                </c:pt>
                <c:pt idx="436">
                  <c:v>163110.05532340182</c:v>
                </c:pt>
                <c:pt idx="437">
                  <c:v>157112.49902586808</c:v>
                </c:pt>
                <c:pt idx="438">
                  <c:v>111572.28527493481</c:v>
                </c:pt>
                <c:pt idx="439">
                  <c:v>164097.7507223158</c:v>
                </c:pt>
                <c:pt idx="440">
                  <c:v>423027.63423594966</c:v>
                </c:pt>
                <c:pt idx="441">
                  <c:v>96596.93084522686</c:v>
                </c:pt>
                <c:pt idx="442">
                  <c:v>141287.76973898703</c:v>
                </c:pt>
                <c:pt idx="443">
                  <c:v>226778.44542098249</c:v>
                </c:pt>
                <c:pt idx="444">
                  <c:v>207266.06969674979</c:v>
                </c:pt>
                <c:pt idx="445">
                  <c:v>181510.89830269525</c:v>
                </c:pt>
                <c:pt idx="446">
                  <c:v>193806.5256747395</c:v>
                </c:pt>
                <c:pt idx="447">
                  <c:v>206120.90742334438</c:v>
                </c:pt>
                <c:pt idx="448">
                  <c:v>135286.96803579634</c:v>
                </c:pt>
                <c:pt idx="449">
                  <c:v>76795.781207481137</c:v>
                </c:pt>
                <c:pt idx="450">
                  <c:v>160045.38747321596</c:v>
                </c:pt>
                <c:pt idx="451">
                  <c:v>218797.31293813058</c:v>
                </c:pt>
                <c:pt idx="452">
                  <c:v>198893.09418066329</c:v>
                </c:pt>
                <c:pt idx="453">
                  <c:v>251278.90854421633</c:v>
                </c:pt>
                <c:pt idx="454">
                  <c:v>162668.15076273997</c:v>
                </c:pt>
                <c:pt idx="455">
                  <c:v>214548.29067317559</c:v>
                </c:pt>
                <c:pt idx="456">
                  <c:v>117571.76296864603</c:v>
                </c:pt>
                <c:pt idx="457">
                  <c:v>132260.30714056059</c:v>
                </c:pt>
                <c:pt idx="458">
                  <c:v>196632.1953548592</c:v>
                </c:pt>
                <c:pt idx="459">
                  <c:v>105275.61155139029</c:v>
                </c:pt>
                <c:pt idx="460">
                  <c:v>241114.10358666803</c:v>
                </c:pt>
                <c:pt idx="461">
                  <c:v>197740.52449728057</c:v>
                </c:pt>
                <c:pt idx="462">
                  <c:v>134201.30277310149</c:v>
                </c:pt>
                <c:pt idx="463">
                  <c:v>152240.24238217445</c:v>
                </c:pt>
                <c:pt idx="464">
                  <c:v>112692.10400107817</c:v>
                </c:pt>
                <c:pt idx="465">
                  <c:v>199863.09653202462</c:v>
                </c:pt>
                <c:pt idx="466">
                  <c:v>218043.14710254912</c:v>
                </c:pt>
                <c:pt idx="467">
                  <c:v>124509.94018016313</c:v>
                </c:pt>
                <c:pt idx="468">
                  <c:v>291481.28094522964</c:v>
                </c:pt>
                <c:pt idx="469">
                  <c:v>158753.3073424077</c:v>
                </c:pt>
                <c:pt idx="470">
                  <c:v>224291.85317672932</c:v>
                </c:pt>
                <c:pt idx="471">
                  <c:v>184143.85772676487</c:v>
                </c:pt>
                <c:pt idx="472">
                  <c:v>148077.62650653775</c:v>
                </c:pt>
                <c:pt idx="473">
                  <c:v>320638.73018776841</c:v>
                </c:pt>
                <c:pt idx="474">
                  <c:v>255161.10559373818</c:v>
                </c:pt>
                <c:pt idx="475">
                  <c:v>150593.54419891853</c:v>
                </c:pt>
                <c:pt idx="476">
                  <c:v>198183.20570736163</c:v>
                </c:pt>
                <c:pt idx="477">
                  <c:v>348975.46919552248</c:v>
                </c:pt>
                <c:pt idx="478">
                  <c:v>304623.39101348812</c:v>
                </c:pt>
                <c:pt idx="479">
                  <c:v>152465.54221057417</c:v>
                </c:pt>
                <c:pt idx="480">
                  <c:v>335376.52785782312</c:v>
                </c:pt>
                <c:pt idx="481">
                  <c:v>357898.42817763623</c:v>
                </c:pt>
                <c:pt idx="482">
                  <c:v>204149.09401606795</c:v>
                </c:pt>
                <c:pt idx="483">
                  <c:v>173294.83721798658</c:v>
                </c:pt>
                <c:pt idx="484">
                  <c:v>137488.1091373573</c:v>
                </c:pt>
                <c:pt idx="485">
                  <c:v>142438.97753009532</c:v>
                </c:pt>
                <c:pt idx="486">
                  <c:v>148767.25960669684</c:v>
                </c:pt>
                <c:pt idx="487">
                  <c:v>160143.84667602551</c:v>
                </c:pt>
                <c:pt idx="488">
                  <c:v>125191.37374568371</c:v>
                </c:pt>
                <c:pt idx="489">
                  <c:v>49191.810306126667</c:v>
                </c:pt>
                <c:pt idx="490">
                  <c:v>86073.688307015938</c:v>
                </c:pt>
                <c:pt idx="491">
                  <c:v>150227.59999325787</c:v>
                </c:pt>
                <c:pt idx="492">
                  <c:v>182156.94498387407</c:v>
                </c:pt>
                <c:pt idx="493">
                  <c:v>139791.41152680953</c:v>
                </c:pt>
                <c:pt idx="494">
                  <c:v>126154.46144660622</c:v>
                </c:pt>
                <c:pt idx="495">
                  <c:v>61415.076654388213</c:v>
                </c:pt>
                <c:pt idx="496">
                  <c:v>318486.78155959072</c:v>
                </c:pt>
                <c:pt idx="497">
                  <c:v>179618.84537394933</c:v>
                </c:pt>
                <c:pt idx="498">
                  <c:v>139324.20098186025</c:v>
                </c:pt>
                <c:pt idx="499">
                  <c:v>132680.27920607995</c:v>
                </c:pt>
                <c:pt idx="500">
                  <c:v>124051.44287266966</c:v>
                </c:pt>
                <c:pt idx="501">
                  <c:v>215945.26913704284</c:v>
                </c:pt>
                <c:pt idx="502">
                  <c:v>155141.83530007725</c:v>
                </c:pt>
                <c:pt idx="503">
                  <c:v>230595.06217485396</c:v>
                </c:pt>
                <c:pt idx="504">
                  <c:v>150123.57683359151</c:v>
                </c:pt>
                <c:pt idx="505">
                  <c:v>111880.55076053763</c:v>
                </c:pt>
                <c:pt idx="506">
                  <c:v>232068.29403621229</c:v>
                </c:pt>
                <c:pt idx="507">
                  <c:v>206513.65851698775</c:v>
                </c:pt>
                <c:pt idx="508">
                  <c:v>192796.7859885045</c:v>
                </c:pt>
                <c:pt idx="509">
                  <c:v>135037.30375173857</c:v>
                </c:pt>
                <c:pt idx="510">
                  <c:v>149821.8008989644</c:v>
                </c:pt>
                <c:pt idx="511">
                  <c:v>203031.7177951076</c:v>
                </c:pt>
                <c:pt idx="512">
                  <c:v>142181.42425857857</c:v>
                </c:pt>
                <c:pt idx="513">
                  <c:v>184983.19466625992</c:v>
                </c:pt>
                <c:pt idx="514">
                  <c:v>96293.701864728675</c:v>
                </c:pt>
                <c:pt idx="515">
                  <c:v>399152.86304868537</c:v>
                </c:pt>
                <c:pt idx="516">
                  <c:v>162055.44640066181</c:v>
                </c:pt>
                <c:pt idx="517">
                  <c:v>246671.93200963293</c:v>
                </c:pt>
                <c:pt idx="518">
                  <c:v>187780.88146704552</c:v>
                </c:pt>
                <c:pt idx="519">
                  <c:v>200110.64614255307</c:v>
                </c:pt>
                <c:pt idx="520">
                  <c:v>59093.583488811753</c:v>
                </c:pt>
                <c:pt idx="521">
                  <c:v>172448.2670501601</c:v>
                </c:pt>
                <c:pt idx="522">
                  <c:v>162058.84047762354</c:v>
                </c:pt>
                <c:pt idx="523">
                  <c:v>436461.52072241012</c:v>
                </c:pt>
                <c:pt idx="524">
                  <c:v>247250.596416735</c:v>
                </c:pt>
                <c:pt idx="525">
                  <c:v>221081.17834465092</c:v>
                </c:pt>
                <c:pt idx="526">
                  <c:v>132163.30455004677</c:v>
                </c:pt>
                <c:pt idx="527">
                  <c:v>349209.8239520471</c:v>
                </c:pt>
                <c:pt idx="528">
                  <c:v>81767.436236040739</c:v>
                </c:pt>
                <c:pt idx="529">
                  <c:v>210828.10011189216</c:v>
                </c:pt>
                <c:pt idx="530">
                  <c:v>192051.91851081193</c:v>
                </c:pt>
                <c:pt idx="531">
                  <c:v>184308.438636415</c:v>
                </c:pt>
                <c:pt idx="532">
                  <c:v>137565.83709189264</c:v>
                </c:pt>
                <c:pt idx="533">
                  <c:v>-20660.913564974177</c:v>
                </c:pt>
                <c:pt idx="534">
                  <c:v>245545.39099313199</c:v>
                </c:pt>
                <c:pt idx="535">
                  <c:v>107199.74522632973</c:v>
                </c:pt>
                <c:pt idx="536">
                  <c:v>210371.03047358606</c:v>
                </c:pt>
                <c:pt idx="537">
                  <c:v>119681.74900022533</c:v>
                </c:pt>
                <c:pt idx="538">
                  <c:v>137789.81234072402</c:v>
                </c:pt>
                <c:pt idx="539">
                  <c:v>273092.86444953753</c:v>
                </c:pt>
                <c:pt idx="540">
                  <c:v>354966.59695706744</c:v>
                </c:pt>
                <c:pt idx="541">
                  <c:v>251904.70637514291</c:v>
                </c:pt>
                <c:pt idx="542">
                  <c:v>240225.68992165336</c:v>
                </c:pt>
                <c:pt idx="543">
                  <c:v>171382.36753519109</c:v>
                </c:pt>
                <c:pt idx="544">
                  <c:v>202728.85449328672</c:v>
                </c:pt>
                <c:pt idx="545">
                  <c:v>225762.30045375237</c:v>
                </c:pt>
                <c:pt idx="546">
                  <c:v>157192.09305047587</c:v>
                </c:pt>
                <c:pt idx="547">
                  <c:v>138552.26855366793</c:v>
                </c:pt>
                <c:pt idx="548">
                  <c:v>160169.91885221499</c:v>
                </c:pt>
                <c:pt idx="549">
                  <c:v>220820.86917331055</c:v>
                </c:pt>
                <c:pt idx="550">
                  <c:v>149943.84535622911</c:v>
                </c:pt>
                <c:pt idx="551">
                  <c:v>127136.79842409215</c:v>
                </c:pt>
                <c:pt idx="552">
                  <c:v>310998.28923975158</c:v>
                </c:pt>
                <c:pt idx="553">
                  <c:v>103375.26305197137</c:v>
                </c:pt>
                <c:pt idx="554">
                  <c:v>241210.19463665658</c:v>
                </c:pt>
                <c:pt idx="555">
                  <c:v>112763.90655171027</c:v>
                </c:pt>
                <c:pt idx="556">
                  <c:v>131280.97726474624</c:v>
                </c:pt>
                <c:pt idx="557">
                  <c:v>95827.698626529047</c:v>
                </c:pt>
                <c:pt idx="558">
                  <c:v>208449.13350907061</c:v>
                </c:pt>
                <c:pt idx="559">
                  <c:v>201080.4731742494</c:v>
                </c:pt>
                <c:pt idx="560">
                  <c:v>164529.7124909889</c:v>
                </c:pt>
                <c:pt idx="561">
                  <c:v>153989.9489607932</c:v>
                </c:pt>
                <c:pt idx="562">
                  <c:v>117944.48288520372</c:v>
                </c:pt>
                <c:pt idx="563">
                  <c:v>158450.48336483672</c:v>
                </c:pt>
                <c:pt idx="564">
                  <c:v>222102.03275709666</c:v>
                </c:pt>
                <c:pt idx="565">
                  <c:v>151714.33225744113</c:v>
                </c:pt>
                <c:pt idx="566">
                  <c:v>311496.08977753646</c:v>
                </c:pt>
                <c:pt idx="567">
                  <c:v>235806.77261386483</c:v>
                </c:pt>
                <c:pt idx="568">
                  <c:v>266283.41048320045</c:v>
                </c:pt>
                <c:pt idx="569">
                  <c:v>126865.84801346557</c:v>
                </c:pt>
                <c:pt idx="570">
                  <c:v>159692.74412466589</c:v>
                </c:pt>
                <c:pt idx="571">
                  <c:v>150109.31332145495</c:v>
                </c:pt>
                <c:pt idx="572">
                  <c:v>236154.57494497742</c:v>
                </c:pt>
                <c:pt idx="573">
                  <c:v>185742.93622677008</c:v>
                </c:pt>
                <c:pt idx="574">
                  <c:v>116402.02238196964</c:v>
                </c:pt>
                <c:pt idx="575">
                  <c:v>117624.59170698594</c:v>
                </c:pt>
                <c:pt idx="576">
                  <c:v>172391.07607371651</c:v>
                </c:pt>
                <c:pt idx="577">
                  <c:v>152046.35657024058</c:v>
                </c:pt>
                <c:pt idx="578">
                  <c:v>185303.94726446827</c:v>
                </c:pt>
                <c:pt idx="579">
                  <c:v>134741.52390974469</c:v>
                </c:pt>
                <c:pt idx="580">
                  <c:v>189465.13962324604</c:v>
                </c:pt>
                <c:pt idx="581">
                  <c:v>372894.17051958985</c:v>
                </c:pt>
                <c:pt idx="582">
                  <c:v>120104.39077946916</c:v>
                </c:pt>
                <c:pt idx="583">
                  <c:v>302026.06134331384</c:v>
                </c:pt>
                <c:pt idx="584">
                  <c:v>96629.257310823959</c:v>
                </c:pt>
                <c:pt idx="585">
                  <c:v>315615.07945152535</c:v>
                </c:pt>
                <c:pt idx="586">
                  <c:v>169948.58386932363</c:v>
                </c:pt>
                <c:pt idx="587">
                  <c:v>143077.01132640446</c:v>
                </c:pt>
                <c:pt idx="588">
                  <c:v>189646.1041730846</c:v>
                </c:pt>
                <c:pt idx="589">
                  <c:v>102043.16927609616</c:v>
                </c:pt>
                <c:pt idx="590">
                  <c:v>208882.63283663092</c:v>
                </c:pt>
                <c:pt idx="591">
                  <c:v>387411.51820245979</c:v>
                </c:pt>
                <c:pt idx="592">
                  <c:v>181193.15964461307</c:v>
                </c:pt>
                <c:pt idx="593">
                  <c:v>148561.88095759362</c:v>
                </c:pt>
                <c:pt idx="594">
                  <c:v>124827.18241564241</c:v>
                </c:pt>
                <c:pt idx="595">
                  <c:v>292402.0220806736</c:v>
                </c:pt>
                <c:pt idx="596">
                  <c:v>155609.15442496332</c:v>
                </c:pt>
                <c:pt idx="597">
                  <c:v>226778.44542098249</c:v>
                </c:pt>
                <c:pt idx="598">
                  <c:v>163448.46840802237</c:v>
                </c:pt>
                <c:pt idx="599">
                  <c:v>134893.18340346587</c:v>
                </c:pt>
                <c:pt idx="600">
                  <c:v>282775.17402447708</c:v>
                </c:pt>
                <c:pt idx="601">
                  <c:v>148401.2826587384</c:v>
                </c:pt>
                <c:pt idx="602">
                  <c:v>237905.71519159325</c:v>
                </c:pt>
                <c:pt idx="603">
                  <c:v>177186.09606023377</c:v>
                </c:pt>
                <c:pt idx="604">
                  <c:v>231844.83819137339</c:v>
                </c:pt>
                <c:pt idx="605">
                  <c:v>206906.5361354156</c:v>
                </c:pt>
                <c:pt idx="606">
                  <c:v>153476.88003355393</c:v>
                </c:pt>
                <c:pt idx="607">
                  <c:v>154465.81354956387</c:v>
                </c:pt>
                <c:pt idx="608">
                  <c:v>225689.20072024319</c:v>
                </c:pt>
                <c:pt idx="609">
                  <c:v>99913.931973489714</c:v>
                </c:pt>
                <c:pt idx="610">
                  <c:v>330356.53618742718</c:v>
                </c:pt>
                <c:pt idx="611">
                  <c:v>169509.37588297063</c:v>
                </c:pt>
                <c:pt idx="612">
                  <c:v>274147.41493066592</c:v>
                </c:pt>
                <c:pt idx="613">
                  <c:v>135878.26924112599</c:v>
                </c:pt>
                <c:pt idx="614">
                  <c:v>42970.415946328561</c:v>
                </c:pt>
                <c:pt idx="615">
                  <c:v>157726.79779867944</c:v>
                </c:pt>
                <c:pt idx="616">
                  <c:v>174449.6887726578</c:v>
                </c:pt>
                <c:pt idx="617">
                  <c:v>146915.04698209182</c:v>
                </c:pt>
                <c:pt idx="618">
                  <c:v>336098.0733744966</c:v>
                </c:pt>
                <c:pt idx="619">
                  <c:v>280763.11519498396</c:v>
                </c:pt>
                <c:pt idx="620">
                  <c:v>36781.122771033988</c:v>
                </c:pt>
                <c:pt idx="621">
                  <c:v>216372.85595039814</c:v>
                </c:pt>
                <c:pt idx="622">
                  <c:v>149622.3828493655</c:v>
                </c:pt>
                <c:pt idx="623">
                  <c:v>148259.89391697003</c:v>
                </c:pt>
                <c:pt idx="624">
                  <c:v>172380.98323721212</c:v>
                </c:pt>
                <c:pt idx="625">
                  <c:v>173225.35943453628</c:v>
                </c:pt>
                <c:pt idx="626">
                  <c:v>135064.37252735143</c:v>
                </c:pt>
                <c:pt idx="627">
                  <c:v>169505.39847426271</c:v>
                </c:pt>
                <c:pt idx="628">
                  <c:v>161857.38636853709</c:v>
                </c:pt>
                <c:pt idx="629">
                  <c:v>172365.64969418495</c:v>
                </c:pt>
                <c:pt idx="630">
                  <c:v>136781.83569529018</c:v>
                </c:pt>
                <c:pt idx="631">
                  <c:v>240930.06244743682</c:v>
                </c:pt>
                <c:pt idx="632">
                  <c:v>225402.10646076943</c:v>
                </c:pt>
                <c:pt idx="633">
                  <c:v>145819.41822788847</c:v>
                </c:pt>
                <c:pt idx="634">
                  <c:v>168590.52180326951</c:v>
                </c:pt>
                <c:pt idx="635">
                  <c:v>163703.12689855791</c:v>
                </c:pt>
                <c:pt idx="636">
                  <c:v>2560.8996491968464</c:v>
                </c:pt>
                <c:pt idx="637">
                  <c:v>96608.576003679438</c:v>
                </c:pt>
                <c:pt idx="638">
                  <c:v>114139.03434934287</c:v>
                </c:pt>
                <c:pt idx="639">
                  <c:v>269077.11050545418</c:v>
                </c:pt>
                <c:pt idx="640">
                  <c:v>276065.18340046634</c:v>
                </c:pt>
                <c:pt idx="641">
                  <c:v>226740.73203237113</c:v>
                </c:pt>
                <c:pt idx="642">
                  <c:v>278175.55440850608</c:v>
                </c:pt>
                <c:pt idx="643">
                  <c:v>131056.66559643132</c:v>
                </c:pt>
                <c:pt idx="644">
                  <c:v>333314.75305526447</c:v>
                </c:pt>
                <c:pt idx="645">
                  <c:v>182012.22328443953</c:v>
                </c:pt>
                <c:pt idx="646">
                  <c:v>113127.4732170771</c:v>
                </c:pt>
                <c:pt idx="647">
                  <c:v>178165.53627534898</c:v>
                </c:pt>
                <c:pt idx="648">
                  <c:v>160476.28390299788</c:v>
                </c:pt>
                <c:pt idx="649">
                  <c:v>30565.955391033076</c:v>
                </c:pt>
                <c:pt idx="650">
                  <c:v>215694.8061435367</c:v>
                </c:pt>
                <c:pt idx="651">
                  <c:v>80623.885386195121</c:v>
                </c:pt>
                <c:pt idx="652">
                  <c:v>207932.2251986028</c:v>
                </c:pt>
                <c:pt idx="653">
                  <c:v>154766.94942992294</c:v>
                </c:pt>
                <c:pt idx="654">
                  <c:v>299614.76928389596</c:v>
                </c:pt>
                <c:pt idx="655">
                  <c:v>117086.75656468651</c:v>
                </c:pt>
                <c:pt idx="656">
                  <c:v>147528.34829212737</c:v>
                </c:pt>
                <c:pt idx="657">
                  <c:v>183409.89091209782</c:v>
                </c:pt>
                <c:pt idx="658">
                  <c:v>142693.51765619297</c:v>
                </c:pt>
                <c:pt idx="659">
                  <c:v>181486.13083696461</c:v>
                </c:pt>
                <c:pt idx="660">
                  <c:v>200196.97883862583</c:v>
                </c:pt>
                <c:pt idx="661">
                  <c:v>280344.02765495447</c:v>
                </c:pt>
                <c:pt idx="662">
                  <c:v>218630.79509234038</c:v>
                </c:pt>
                <c:pt idx="663">
                  <c:v>116940.57920749213</c:v>
                </c:pt>
                <c:pt idx="664">
                  <c:v>341372.02461634553</c:v>
                </c:pt>
                <c:pt idx="665">
                  <c:v>260955.50156174478</c:v>
                </c:pt>
                <c:pt idx="666">
                  <c:v>182221.95974015089</c:v>
                </c:pt>
                <c:pt idx="667">
                  <c:v>201825.43290931472</c:v>
                </c:pt>
                <c:pt idx="668">
                  <c:v>166768.66464437271</c:v>
                </c:pt>
                <c:pt idx="669">
                  <c:v>120286.32018557927</c:v>
                </c:pt>
                <c:pt idx="670">
                  <c:v>180211.56237244123</c:v>
                </c:pt>
                <c:pt idx="671">
                  <c:v>134333.92961799941</c:v>
                </c:pt>
                <c:pt idx="672">
                  <c:v>182578.21199547072</c:v>
                </c:pt>
                <c:pt idx="673">
                  <c:v>195804.3316819031</c:v>
                </c:pt>
                <c:pt idx="674">
                  <c:v>171991.03980237292</c:v>
                </c:pt>
                <c:pt idx="675">
                  <c:v>144154.19407144171</c:v>
                </c:pt>
                <c:pt idx="676">
                  <c:v>119299.71080560144</c:v>
                </c:pt>
                <c:pt idx="677">
                  <c:v>126642.07947407394</c:v>
                </c:pt>
                <c:pt idx="678">
                  <c:v>320639.52603526349</c:v>
                </c:pt>
                <c:pt idx="679">
                  <c:v>146821.56746153004</c:v>
                </c:pt>
                <c:pt idx="680">
                  <c:v>133715.9248128313</c:v>
                </c:pt>
                <c:pt idx="681">
                  <c:v>138624.44883387725</c:v>
                </c:pt>
                <c:pt idx="682">
                  <c:v>189718.90318301387</c:v>
                </c:pt>
                <c:pt idx="683">
                  <c:v>306248.51772571745</c:v>
                </c:pt>
                <c:pt idx="684">
                  <c:v>224986.60739814129</c:v>
                </c:pt>
                <c:pt idx="685">
                  <c:v>192448.82986421222</c:v>
                </c:pt>
                <c:pt idx="686">
                  <c:v>218632.55521283951</c:v>
                </c:pt>
                <c:pt idx="687">
                  <c:v>175050.41088396451</c:v>
                </c:pt>
                <c:pt idx="688">
                  <c:v>266827.07793787762</c:v>
                </c:pt>
                <c:pt idx="689">
                  <c:v>172825.37630121413</c:v>
                </c:pt>
                <c:pt idx="690">
                  <c:v>149106.3091662536</c:v>
                </c:pt>
                <c:pt idx="691">
                  <c:v>403898.78649445885</c:v>
                </c:pt>
                <c:pt idx="692">
                  <c:v>226758.73915140031</c:v>
                </c:pt>
                <c:pt idx="693">
                  <c:v>136551.08588628384</c:v>
                </c:pt>
                <c:pt idx="694">
                  <c:v>134212.38941436305</c:v>
                </c:pt>
                <c:pt idx="695">
                  <c:v>181857.39065826012</c:v>
                </c:pt>
                <c:pt idx="696">
                  <c:v>102658.18586677629</c:v>
                </c:pt>
                <c:pt idx="697">
                  <c:v>129565.3151673712</c:v>
                </c:pt>
                <c:pt idx="698">
                  <c:v>144907.42087491381</c:v>
                </c:pt>
                <c:pt idx="699">
                  <c:v>205788.40716326231</c:v>
                </c:pt>
                <c:pt idx="700">
                  <c:v>304075.3558078357</c:v>
                </c:pt>
                <c:pt idx="701">
                  <c:v>212762.00241012091</c:v>
                </c:pt>
                <c:pt idx="702">
                  <c:v>300150.81237804668</c:v>
                </c:pt>
                <c:pt idx="703">
                  <c:v>113949.42484544522</c:v>
                </c:pt>
                <c:pt idx="704">
                  <c:v>237435.25810804861</c:v>
                </c:pt>
                <c:pt idx="705">
                  <c:v>60131.139296281108</c:v>
                </c:pt>
                <c:pt idx="706">
                  <c:v>243079.72810027192</c:v>
                </c:pt>
                <c:pt idx="707">
                  <c:v>236088.08835438872</c:v>
                </c:pt>
                <c:pt idx="708">
                  <c:v>204367.78281209458</c:v>
                </c:pt>
                <c:pt idx="709">
                  <c:v>134944.34181693688</c:v>
                </c:pt>
                <c:pt idx="710">
                  <c:v>41401.034217300345</c:v>
                </c:pt>
                <c:pt idx="711">
                  <c:v>88647.217733623969</c:v>
                </c:pt>
                <c:pt idx="712">
                  <c:v>216648.12949281378</c:v>
                </c:pt>
                <c:pt idx="713">
                  <c:v>99478.265558037732</c:v>
                </c:pt>
                <c:pt idx="714">
                  <c:v>170614.64851369467</c:v>
                </c:pt>
                <c:pt idx="715">
                  <c:v>172434.42671945583</c:v>
                </c:pt>
                <c:pt idx="716">
                  <c:v>216257.75069075258</c:v>
                </c:pt>
                <c:pt idx="717">
                  <c:v>148755.39449272267</c:v>
                </c:pt>
                <c:pt idx="718">
                  <c:v>252720.76214819952</c:v>
                </c:pt>
                <c:pt idx="719">
                  <c:v>124512.44037030441</c:v>
                </c:pt>
                <c:pt idx="720">
                  <c:v>260077.68566274055</c:v>
                </c:pt>
                <c:pt idx="721">
                  <c:v>149106.3091662536</c:v>
                </c:pt>
                <c:pt idx="722">
                  <c:v>117706.63271871506</c:v>
                </c:pt>
                <c:pt idx="723">
                  <c:v>122615.95961990228</c:v>
                </c:pt>
                <c:pt idx="724">
                  <c:v>350916.75581023772</c:v>
                </c:pt>
                <c:pt idx="725">
                  <c:v>114959.43233860251</c:v>
                </c:pt>
                <c:pt idx="726">
                  <c:v>181463.0963481082</c:v>
                </c:pt>
                <c:pt idx="727">
                  <c:v>231758.95148142718</c:v>
                </c:pt>
                <c:pt idx="728">
                  <c:v>170570.31857812536</c:v>
                </c:pt>
                <c:pt idx="729">
                  <c:v>96535.510864081254</c:v>
                </c:pt>
                <c:pt idx="730">
                  <c:v>245387.67306579556</c:v>
                </c:pt>
                <c:pt idx="731">
                  <c:v>211718.98710623282</c:v>
                </c:pt>
                <c:pt idx="732">
                  <c:v>220985.74363489792</c:v>
                </c:pt>
                <c:pt idx="733">
                  <c:v>135358.59576593924</c:v>
                </c:pt>
                <c:pt idx="734">
                  <c:v>131179.32166391477</c:v>
                </c:pt>
                <c:pt idx="735">
                  <c:v>159572.59523554426</c:v>
                </c:pt>
                <c:pt idx="736">
                  <c:v>36845.549388284315</c:v>
                </c:pt>
                <c:pt idx="737">
                  <c:v>264334.125190533</c:v>
                </c:pt>
                <c:pt idx="738">
                  <c:v>109639.47956099935</c:v>
                </c:pt>
                <c:pt idx="739">
                  <c:v>215553.36090791825</c:v>
                </c:pt>
                <c:pt idx="740">
                  <c:v>144347.6646990623</c:v>
                </c:pt>
                <c:pt idx="741">
                  <c:v>160869.25991644341</c:v>
                </c:pt>
                <c:pt idx="742">
                  <c:v>237874.46015413359</c:v>
                </c:pt>
                <c:pt idx="743">
                  <c:v>129384.50081658535</c:v>
                </c:pt>
                <c:pt idx="744">
                  <c:v>222220.73253194691</c:v>
                </c:pt>
                <c:pt idx="745">
                  <c:v>271912.523313371</c:v>
                </c:pt>
                <c:pt idx="746">
                  <c:v>218632.95068565593</c:v>
                </c:pt>
                <c:pt idx="747">
                  <c:v>229787.35574712203</c:v>
                </c:pt>
                <c:pt idx="748">
                  <c:v>237010.82790687383</c:v>
                </c:pt>
                <c:pt idx="749">
                  <c:v>66736.951785944533</c:v>
                </c:pt>
                <c:pt idx="750">
                  <c:v>75285.149868174674</c:v>
                </c:pt>
                <c:pt idx="751">
                  <c:v>186218.28397022886</c:v>
                </c:pt>
                <c:pt idx="752">
                  <c:v>202174.45329178992</c:v>
                </c:pt>
                <c:pt idx="753">
                  <c:v>287686.8018323147</c:v>
                </c:pt>
                <c:pt idx="754">
                  <c:v>182077.40619250594</c:v>
                </c:pt>
                <c:pt idx="755">
                  <c:v>152588.63472055091</c:v>
                </c:pt>
                <c:pt idx="756">
                  <c:v>246996.02791342928</c:v>
                </c:pt>
                <c:pt idx="757">
                  <c:v>167979.70775183954</c:v>
                </c:pt>
                <c:pt idx="758">
                  <c:v>174330.23200253668</c:v>
                </c:pt>
                <c:pt idx="759">
                  <c:v>268256.20761679451</c:v>
                </c:pt>
                <c:pt idx="760">
                  <c:v>160007.78177352907</c:v>
                </c:pt>
                <c:pt idx="761">
                  <c:v>149510.51560865281</c:v>
                </c:pt>
                <c:pt idx="762">
                  <c:v>218078.2408961257</c:v>
                </c:pt>
                <c:pt idx="763">
                  <c:v>274732.05187249504</c:v>
                </c:pt>
                <c:pt idx="764">
                  <c:v>248282.84449615353</c:v>
                </c:pt>
                <c:pt idx="765">
                  <c:v>316638.60058898659</c:v>
                </c:pt>
                <c:pt idx="766">
                  <c:v>209936.16668026985</c:v>
                </c:pt>
                <c:pt idx="767">
                  <c:v>168710.56905097488</c:v>
                </c:pt>
                <c:pt idx="768">
                  <c:v>243415.28484404495</c:v>
                </c:pt>
                <c:pt idx="769">
                  <c:v>311016.64630016329</c:v>
                </c:pt>
                <c:pt idx="770">
                  <c:v>139847.59733071862</c:v>
                </c:pt>
                <c:pt idx="771">
                  <c:v>116966.54086562878</c:v>
                </c:pt>
                <c:pt idx="772">
                  <c:v>183761.24047676462</c:v>
                </c:pt>
                <c:pt idx="773">
                  <c:v>127918.35720342339</c:v>
                </c:pt>
                <c:pt idx="774">
                  <c:v>300911.22081392555</c:v>
                </c:pt>
                <c:pt idx="775">
                  <c:v>181653.91717551451</c:v>
                </c:pt>
                <c:pt idx="776">
                  <c:v>259298.96821222766</c:v>
                </c:pt>
                <c:pt idx="777">
                  <c:v>141046.47249680274</c:v>
                </c:pt>
                <c:pt idx="778">
                  <c:v>119679.49627614248</c:v>
                </c:pt>
                <c:pt idx="779">
                  <c:v>148785.91303878676</c:v>
                </c:pt>
                <c:pt idx="780">
                  <c:v>220080.12925737255</c:v>
                </c:pt>
                <c:pt idx="781">
                  <c:v>172684.82071667004</c:v>
                </c:pt>
                <c:pt idx="782">
                  <c:v>233601.83223907833</c:v>
                </c:pt>
                <c:pt idx="783">
                  <c:v>144212.01443515049</c:v>
                </c:pt>
                <c:pt idx="784">
                  <c:v>133417.76713206197</c:v>
                </c:pt>
                <c:pt idx="785">
                  <c:v>182884.28311060299</c:v>
                </c:pt>
                <c:pt idx="786">
                  <c:v>125903.81279906738</c:v>
                </c:pt>
                <c:pt idx="787">
                  <c:v>224080.96326195973</c:v>
                </c:pt>
                <c:pt idx="788">
                  <c:v>115899.53825412817</c:v>
                </c:pt>
                <c:pt idx="789">
                  <c:v>179289.05056690067</c:v>
                </c:pt>
                <c:pt idx="790">
                  <c:v>192545.87137470549</c:v>
                </c:pt>
                <c:pt idx="791">
                  <c:v>166330.36869064806</c:v>
                </c:pt>
                <c:pt idx="792">
                  <c:v>222698.67538757643</c:v>
                </c:pt>
                <c:pt idx="793">
                  <c:v>261119.48415788324</c:v>
                </c:pt>
                <c:pt idx="794">
                  <c:v>198334.91454996666</c:v>
                </c:pt>
                <c:pt idx="795">
                  <c:v>164745.36121680684</c:v>
                </c:pt>
                <c:pt idx="796">
                  <c:v>176733.4766103095</c:v>
                </c:pt>
                <c:pt idx="797">
                  <c:v>117014.34717963402</c:v>
                </c:pt>
                <c:pt idx="798">
                  <c:v>364047.98981476831</c:v>
                </c:pt>
                <c:pt idx="799">
                  <c:v>96893.062190084776</c:v>
                </c:pt>
                <c:pt idx="800">
                  <c:v>173729.92044296372</c:v>
                </c:pt>
                <c:pt idx="801">
                  <c:v>127984.86546130772</c:v>
                </c:pt>
                <c:pt idx="802">
                  <c:v>200900.19960653479</c:v>
                </c:pt>
                <c:pt idx="803">
                  <c:v>369996.65178004088</c:v>
                </c:pt>
                <c:pt idx="804">
                  <c:v>122620.4335195015</c:v>
                </c:pt>
                <c:pt idx="805">
                  <c:v>252616.3625752053</c:v>
                </c:pt>
                <c:pt idx="806">
                  <c:v>131878.79016569885</c:v>
                </c:pt>
                <c:pt idx="807">
                  <c:v>166469.77342962954</c:v>
                </c:pt>
                <c:pt idx="808">
                  <c:v>136124.69408751413</c:v>
                </c:pt>
                <c:pt idx="809">
                  <c:v>108014.92402896864</c:v>
                </c:pt>
                <c:pt idx="810">
                  <c:v>176508.23556850417</c:v>
                </c:pt>
                <c:pt idx="811">
                  <c:v>149106.3091662536</c:v>
                </c:pt>
                <c:pt idx="812">
                  <c:v>139887.34724159745</c:v>
                </c:pt>
                <c:pt idx="813">
                  <c:v>176937.67211606225</c:v>
                </c:pt>
                <c:pt idx="814">
                  <c:v>126473.88047051535</c:v>
                </c:pt>
                <c:pt idx="815">
                  <c:v>239532.4403841983</c:v>
                </c:pt>
                <c:pt idx="816">
                  <c:v>128291.34805045299</c:v>
                </c:pt>
                <c:pt idx="817">
                  <c:v>285507.44251365308</c:v>
                </c:pt>
                <c:pt idx="818">
                  <c:v>169600.00648821302</c:v>
                </c:pt>
                <c:pt idx="819">
                  <c:v>205492.62227175728</c:v>
                </c:pt>
                <c:pt idx="820">
                  <c:v>214129.31692853657</c:v>
                </c:pt>
                <c:pt idx="821">
                  <c:v>123799.16257822348</c:v>
                </c:pt>
                <c:pt idx="822">
                  <c:v>208151.09894242635</c:v>
                </c:pt>
                <c:pt idx="823">
                  <c:v>140286.83148919087</c:v>
                </c:pt>
                <c:pt idx="824">
                  <c:v>279508.69389663974</c:v>
                </c:pt>
                <c:pt idx="825">
                  <c:v>416871.34764641919</c:v>
                </c:pt>
                <c:pt idx="826">
                  <c:v>82262.006728740089</c:v>
                </c:pt>
                <c:pt idx="827">
                  <c:v>231996.11433581423</c:v>
                </c:pt>
                <c:pt idx="828">
                  <c:v>152846.16055020734</c:v>
                </c:pt>
                <c:pt idx="829">
                  <c:v>169192.32188699278</c:v>
                </c:pt>
                <c:pt idx="830">
                  <c:v>181480.43369380242</c:v>
                </c:pt>
                <c:pt idx="831">
                  <c:v>177339.41748378321</c:v>
                </c:pt>
                <c:pt idx="832">
                  <c:v>220371.24802653067</c:v>
                </c:pt>
                <c:pt idx="833">
                  <c:v>190601.20186098843</c:v>
                </c:pt>
                <c:pt idx="834">
                  <c:v>148514.46831301716</c:v>
                </c:pt>
                <c:pt idx="835">
                  <c:v>107255.66036955082</c:v>
                </c:pt>
                <c:pt idx="836">
                  <c:v>187976.06114965319</c:v>
                </c:pt>
                <c:pt idx="837">
                  <c:v>117322.35479248746</c:v>
                </c:pt>
                <c:pt idx="838">
                  <c:v>148185.04151636871</c:v>
                </c:pt>
                <c:pt idx="839">
                  <c:v>133891.82883854755</c:v>
                </c:pt>
                <c:pt idx="840">
                  <c:v>167177.02889699812</c:v>
                </c:pt>
                <c:pt idx="841">
                  <c:v>145516.2587803285</c:v>
                </c:pt>
                <c:pt idx="842">
                  <c:v>169530.04417126888</c:v>
                </c:pt>
                <c:pt idx="843">
                  <c:v>122692.18674674515</c:v>
                </c:pt>
                <c:pt idx="844">
                  <c:v>134453.823253565</c:v>
                </c:pt>
                <c:pt idx="845">
                  <c:v>150356.62468110141</c:v>
                </c:pt>
                <c:pt idx="846">
                  <c:v>198064.76525584274</c:v>
                </c:pt>
                <c:pt idx="847">
                  <c:v>138040.79327371225</c:v>
                </c:pt>
                <c:pt idx="848">
                  <c:v>165255.6315939163</c:v>
                </c:pt>
                <c:pt idx="849">
                  <c:v>164203.37505506663</c:v>
                </c:pt>
                <c:pt idx="850">
                  <c:v>148561.88095759362</c:v>
                </c:pt>
                <c:pt idx="851">
                  <c:v>225169.58085741574</c:v>
                </c:pt>
                <c:pt idx="852">
                  <c:v>164441.66883761183</c:v>
                </c:pt>
                <c:pt idx="853">
                  <c:v>178349.22250365437</c:v>
                </c:pt>
                <c:pt idx="854">
                  <c:v>170907.53870530322</c:v>
                </c:pt>
                <c:pt idx="855">
                  <c:v>154383.61264185808</c:v>
                </c:pt>
                <c:pt idx="856">
                  <c:v>165723.28177713827</c:v>
                </c:pt>
                <c:pt idx="857">
                  <c:v>169848.69527943947</c:v>
                </c:pt>
                <c:pt idx="858">
                  <c:v>203225.44415019616</c:v>
                </c:pt>
                <c:pt idx="859">
                  <c:v>168274.60645761891</c:v>
                </c:pt>
                <c:pt idx="860">
                  <c:v>178398.46515754421</c:v>
                </c:pt>
                <c:pt idx="861">
                  <c:v>144658.23672527657</c:v>
                </c:pt>
                <c:pt idx="862">
                  <c:v>178698.98302210376</c:v>
                </c:pt>
                <c:pt idx="863">
                  <c:v>158206.8437618069</c:v>
                </c:pt>
                <c:pt idx="864">
                  <c:v>245134.00381952856</c:v>
                </c:pt>
                <c:pt idx="865">
                  <c:v>173699.66763669578</c:v>
                </c:pt>
                <c:pt idx="866">
                  <c:v>293454.29394696647</c:v>
                </c:pt>
                <c:pt idx="867">
                  <c:v>133233.16894930691</c:v>
                </c:pt>
                <c:pt idx="868">
                  <c:v>130149.12576025417</c:v>
                </c:pt>
                <c:pt idx="869">
                  <c:v>219017.49855876266</c:v>
                </c:pt>
                <c:pt idx="870">
                  <c:v>126094.88580323779</c:v>
                </c:pt>
                <c:pt idx="871">
                  <c:v>177663.71751156286</c:v>
                </c:pt>
                <c:pt idx="872">
                  <c:v>112296.71812907477</c:v>
                </c:pt>
                <c:pt idx="873">
                  <c:v>120525.06950322601</c:v>
                </c:pt>
                <c:pt idx="874">
                  <c:v>101119.68322127628</c:v>
                </c:pt>
                <c:pt idx="875">
                  <c:v>275240.43524496042</c:v>
                </c:pt>
                <c:pt idx="876">
                  <c:v>128325.12967628591</c:v>
                </c:pt>
                <c:pt idx="877">
                  <c:v>340365.35561533383</c:v>
                </c:pt>
                <c:pt idx="878">
                  <c:v>148584.34775093361</c:v>
                </c:pt>
                <c:pt idx="879">
                  <c:v>151739.40011399076</c:v>
                </c:pt>
                <c:pt idx="880">
                  <c:v>178141.57285061313</c:v>
                </c:pt>
                <c:pt idx="881">
                  <c:v>206075.767069558</c:v>
                </c:pt>
                <c:pt idx="882">
                  <c:v>175474.27379201641</c:v>
                </c:pt>
                <c:pt idx="883">
                  <c:v>78482.89657952862</c:v>
                </c:pt>
                <c:pt idx="884">
                  <c:v>128901.38037096563</c:v>
                </c:pt>
                <c:pt idx="885">
                  <c:v>285311.54917784111</c:v>
                </c:pt>
                <c:pt idx="886">
                  <c:v>177247.51166616453</c:v>
                </c:pt>
                <c:pt idx="887">
                  <c:v>118834.77620442174</c:v>
                </c:pt>
                <c:pt idx="888">
                  <c:v>284271.91526079038</c:v>
                </c:pt>
                <c:pt idx="889">
                  <c:v>190366.05843890674</c:v>
                </c:pt>
                <c:pt idx="890">
                  <c:v>149039.75303975909</c:v>
                </c:pt>
                <c:pt idx="891">
                  <c:v>180035.13083288952</c:v>
                </c:pt>
                <c:pt idx="892">
                  <c:v>175748.96814792906</c:v>
                </c:pt>
                <c:pt idx="893">
                  <c:v>131597.7369947398</c:v>
                </c:pt>
                <c:pt idx="894">
                  <c:v>107853.69452905582</c:v>
                </c:pt>
                <c:pt idx="895">
                  <c:v>166920.84709420803</c:v>
                </c:pt>
                <c:pt idx="896">
                  <c:v>99332.434682074279</c:v>
                </c:pt>
                <c:pt idx="897">
                  <c:v>116099.75292304353</c:v>
                </c:pt>
                <c:pt idx="898">
                  <c:v>376611.08674363984</c:v>
                </c:pt>
                <c:pt idx="899">
                  <c:v>136566.87538639409</c:v>
                </c:pt>
                <c:pt idx="900">
                  <c:v>125827.36187012569</c:v>
                </c:pt>
                <c:pt idx="901">
                  <c:v>173750.92677134444</c:v>
                </c:pt>
                <c:pt idx="902">
                  <c:v>203957.64846544518</c:v>
                </c:pt>
                <c:pt idx="903">
                  <c:v>253534.39538842731</c:v>
                </c:pt>
                <c:pt idx="904">
                  <c:v>127946.45238861702</c:v>
                </c:pt>
                <c:pt idx="905">
                  <c:v>127151.42828397464</c:v>
                </c:pt>
                <c:pt idx="906">
                  <c:v>290347.37288804905</c:v>
                </c:pt>
                <c:pt idx="907">
                  <c:v>171354.66327855785</c:v>
                </c:pt>
                <c:pt idx="908">
                  <c:v>140857.18129782891</c:v>
                </c:pt>
                <c:pt idx="909">
                  <c:v>174040.34893294587</c:v>
                </c:pt>
                <c:pt idx="910">
                  <c:v>128716.88507575102</c:v>
                </c:pt>
                <c:pt idx="911">
                  <c:v>131942.33461816137</c:v>
                </c:pt>
                <c:pt idx="912">
                  <c:v>121047.38463802448</c:v>
                </c:pt>
                <c:pt idx="913">
                  <c:v>144977.86855768686</c:v>
                </c:pt>
                <c:pt idx="914">
                  <c:v>153401.19248210808</c:v>
                </c:pt>
                <c:pt idx="915">
                  <c:v>55919.537224619329</c:v>
                </c:pt>
                <c:pt idx="916">
                  <c:v>18295.471535969293</c:v>
                </c:pt>
                <c:pt idx="917">
                  <c:v>109025.97816772186</c:v>
                </c:pt>
                <c:pt idx="918">
                  <c:v>249893.28672200098</c:v>
                </c:pt>
                <c:pt idx="919">
                  <c:v>200367.40720980809</c:v>
                </c:pt>
                <c:pt idx="920">
                  <c:v>178766.66502845503</c:v>
                </c:pt>
                <c:pt idx="921">
                  <c:v>110806.69689923913</c:v>
                </c:pt>
                <c:pt idx="922">
                  <c:v>178885.78876249091</c:v>
                </c:pt>
                <c:pt idx="923">
                  <c:v>179959.95331643836</c:v>
                </c:pt>
                <c:pt idx="924">
                  <c:v>206412.11629506969</c:v>
                </c:pt>
                <c:pt idx="925">
                  <c:v>159758.26960266297</c:v>
                </c:pt>
                <c:pt idx="926">
                  <c:v>281342.84780353622</c:v>
                </c:pt>
                <c:pt idx="927">
                  <c:v>200944.85562326171</c:v>
                </c:pt>
                <c:pt idx="928">
                  <c:v>287370.96043914038</c:v>
                </c:pt>
                <c:pt idx="929">
                  <c:v>219883.60803176076</c:v>
                </c:pt>
                <c:pt idx="930">
                  <c:v>271120.69781044777</c:v>
                </c:pt>
                <c:pt idx="931">
                  <c:v>144337.57665898977</c:v>
                </c:pt>
                <c:pt idx="932">
                  <c:v>345075.14462605939</c:v>
                </c:pt>
                <c:pt idx="933">
                  <c:v>235704.22864598138</c:v>
                </c:pt>
                <c:pt idx="934">
                  <c:v>179409.23734320491</c:v>
                </c:pt>
                <c:pt idx="935">
                  <c:v>116136.60526062953</c:v>
                </c:pt>
                <c:pt idx="936">
                  <c:v>224976.99719178936</c:v>
                </c:pt>
                <c:pt idx="937">
                  <c:v>233405.23813125698</c:v>
                </c:pt>
                <c:pt idx="938">
                  <c:v>253947.82465632164</c:v>
                </c:pt>
                <c:pt idx="939">
                  <c:v>195949.26201854844</c:v>
                </c:pt>
                <c:pt idx="940">
                  <c:v>193559.80301688093</c:v>
                </c:pt>
                <c:pt idx="941">
                  <c:v>197523.01450014385</c:v>
                </c:pt>
                <c:pt idx="942">
                  <c:v>83501.406631823804</c:v>
                </c:pt>
                <c:pt idx="943">
                  <c:v>156015.20697833056</c:v>
                </c:pt>
                <c:pt idx="944">
                  <c:v>151446.28343301234</c:v>
                </c:pt>
                <c:pt idx="945">
                  <c:v>143019.33074206204</c:v>
                </c:pt>
                <c:pt idx="946">
                  <c:v>156530.04861228465</c:v>
                </c:pt>
                <c:pt idx="947">
                  <c:v>286786.92500532925</c:v>
                </c:pt>
                <c:pt idx="948">
                  <c:v>210763.53174237421</c:v>
                </c:pt>
                <c:pt idx="949">
                  <c:v>198689.06780397572</c:v>
                </c:pt>
                <c:pt idx="950">
                  <c:v>160766.93609179219</c:v>
                </c:pt>
                <c:pt idx="951">
                  <c:v>129533.68907482503</c:v>
                </c:pt>
                <c:pt idx="952">
                  <c:v>133251.98780109565</c:v>
                </c:pt>
                <c:pt idx="953">
                  <c:v>148968.13748656379</c:v>
                </c:pt>
                <c:pt idx="954">
                  <c:v>116023.75683243427</c:v>
                </c:pt>
                <c:pt idx="955">
                  <c:v>141923.94526983678</c:v>
                </c:pt>
                <c:pt idx="956">
                  <c:v>138160.94275006233</c:v>
                </c:pt>
                <c:pt idx="957">
                  <c:v>150078.3380934133</c:v>
                </c:pt>
                <c:pt idx="958">
                  <c:v>226863.41762503656</c:v>
                </c:pt>
                <c:pt idx="959">
                  <c:v>169599.39335542396</c:v>
                </c:pt>
                <c:pt idx="960">
                  <c:v>126527.17811686514</c:v>
                </c:pt>
                <c:pt idx="961">
                  <c:v>197232.17039278249</c:v>
                </c:pt>
                <c:pt idx="962">
                  <c:v>133455.09756858833</c:v>
                </c:pt>
                <c:pt idx="963">
                  <c:v>347048.79225944914</c:v>
                </c:pt>
                <c:pt idx="964">
                  <c:v>212301.18412333555</c:v>
                </c:pt>
                <c:pt idx="965">
                  <c:v>162409.6659660138</c:v>
                </c:pt>
                <c:pt idx="966">
                  <c:v>112100.99007353767</c:v>
                </c:pt>
                <c:pt idx="967">
                  <c:v>127912.75330260568</c:v>
                </c:pt>
                <c:pt idx="968">
                  <c:v>19565.267438956875</c:v>
                </c:pt>
                <c:pt idx="969">
                  <c:v>123390.60670933609</c:v>
                </c:pt>
                <c:pt idx="970">
                  <c:v>63110.926108458931</c:v>
                </c:pt>
                <c:pt idx="971">
                  <c:v>174913.20682048355</c:v>
                </c:pt>
                <c:pt idx="972">
                  <c:v>132993.47840099176</c:v>
                </c:pt>
                <c:pt idx="973">
                  <c:v>230118.44193953695</c:v>
                </c:pt>
                <c:pt idx="974">
                  <c:v>170836.45065357655</c:v>
                </c:pt>
                <c:pt idx="975">
                  <c:v>169708.47465847971</c:v>
                </c:pt>
                <c:pt idx="976">
                  <c:v>65267.497982767207</c:v>
                </c:pt>
                <c:pt idx="977">
                  <c:v>204163.97577207134</c:v>
                </c:pt>
                <c:pt idx="978">
                  <c:v>106678.87441542181</c:v>
                </c:pt>
                <c:pt idx="979">
                  <c:v>144463.54731662618</c:v>
                </c:pt>
                <c:pt idx="980">
                  <c:v>228439.10863840842</c:v>
                </c:pt>
                <c:pt idx="981">
                  <c:v>262111.32728115056</c:v>
                </c:pt>
                <c:pt idx="982">
                  <c:v>221417.64307069694</c:v>
                </c:pt>
                <c:pt idx="983">
                  <c:v>266450.52448892943</c:v>
                </c:pt>
                <c:pt idx="984">
                  <c:v>103254.52688182417</c:v>
                </c:pt>
                <c:pt idx="985">
                  <c:v>118885.44031209564</c:v>
                </c:pt>
                <c:pt idx="986">
                  <c:v>135359.46498465625</c:v>
                </c:pt>
                <c:pt idx="987">
                  <c:v>348690.1502542083</c:v>
                </c:pt>
                <c:pt idx="988">
                  <c:v>170800.0619179022</c:v>
                </c:pt>
                <c:pt idx="989">
                  <c:v>216564.74572332326</c:v>
                </c:pt>
                <c:pt idx="990">
                  <c:v>280056.14575956832</c:v>
                </c:pt>
                <c:pt idx="991">
                  <c:v>209768.3990846544</c:v>
                </c:pt>
                <c:pt idx="992">
                  <c:v>171719.57706039512</c:v>
                </c:pt>
                <c:pt idx="993">
                  <c:v>182307.22227439095</c:v>
                </c:pt>
                <c:pt idx="994">
                  <c:v>379985.60930871364</c:v>
                </c:pt>
                <c:pt idx="995">
                  <c:v>80229.548290135732</c:v>
                </c:pt>
                <c:pt idx="996">
                  <c:v>136374.01072641974</c:v>
                </c:pt>
                <c:pt idx="997">
                  <c:v>183302.04941445144</c:v>
                </c:pt>
                <c:pt idx="998">
                  <c:v>52603.554626183191</c:v>
                </c:pt>
                <c:pt idx="999">
                  <c:v>229612.35944415227</c:v>
                </c:pt>
                <c:pt idx="1000">
                  <c:v>74850.190101466127</c:v>
                </c:pt>
                <c:pt idx="1001">
                  <c:v>138544.44140427402</c:v>
                </c:pt>
                <c:pt idx="1002">
                  <c:v>272174.38316772127</c:v>
                </c:pt>
                <c:pt idx="1003">
                  <c:v>154471.23944380702</c:v>
                </c:pt>
                <c:pt idx="1004">
                  <c:v>203537.57143272698</c:v>
                </c:pt>
                <c:pt idx="1005">
                  <c:v>121573.52352832578</c:v>
                </c:pt>
                <c:pt idx="1006">
                  <c:v>191282.36703891668</c:v>
                </c:pt>
                <c:pt idx="1007">
                  <c:v>67235.141362594601</c:v>
                </c:pt>
                <c:pt idx="1008">
                  <c:v>256941.33165083811</c:v>
                </c:pt>
                <c:pt idx="1009">
                  <c:v>107970.07455805074</c:v>
                </c:pt>
                <c:pt idx="1010">
                  <c:v>111999.30727449592</c:v>
                </c:pt>
                <c:pt idx="1011">
                  <c:v>75754.158045101212</c:v>
                </c:pt>
                <c:pt idx="1012">
                  <c:v>136886.29563022067</c:v>
                </c:pt>
                <c:pt idx="1013">
                  <c:v>138761.7752275953</c:v>
                </c:pt>
                <c:pt idx="1014">
                  <c:v>145121.23428255552</c:v>
                </c:pt>
                <c:pt idx="1015">
                  <c:v>239695.32374054164</c:v>
                </c:pt>
                <c:pt idx="1016">
                  <c:v>225610.3194942573</c:v>
                </c:pt>
                <c:pt idx="1017">
                  <c:v>219610.88265436143</c:v>
                </c:pt>
                <c:pt idx="1018">
                  <c:v>169190.55035183369</c:v>
                </c:pt>
                <c:pt idx="1019">
                  <c:v>202629.43521556453</c:v>
                </c:pt>
                <c:pt idx="1020">
                  <c:v>130365.31150865041</c:v>
                </c:pt>
                <c:pt idx="1021">
                  <c:v>229782.76524490773</c:v>
                </c:pt>
                <c:pt idx="1022">
                  <c:v>109142.39312651253</c:v>
                </c:pt>
                <c:pt idx="1023">
                  <c:v>202137.29170714138</c:v>
                </c:pt>
                <c:pt idx="1024">
                  <c:v>254818.50200515377</c:v>
                </c:pt>
                <c:pt idx="1025">
                  <c:v>140207.14671771636</c:v>
                </c:pt>
                <c:pt idx="1026">
                  <c:v>147234.73430439585</c:v>
                </c:pt>
                <c:pt idx="1027">
                  <c:v>289524.12581704976</c:v>
                </c:pt>
                <c:pt idx="1028">
                  <c:v>101514.07167866694</c:v>
                </c:pt>
                <c:pt idx="1029">
                  <c:v>126675.52320519429</c:v>
                </c:pt>
                <c:pt idx="1030">
                  <c:v>105987.09342318408</c:v>
                </c:pt>
                <c:pt idx="1031">
                  <c:v>198160.60274735131</c:v>
                </c:pt>
                <c:pt idx="1032">
                  <c:v>270441.78485272458</c:v>
                </c:pt>
                <c:pt idx="1033">
                  <c:v>261192.85848273526</c:v>
                </c:pt>
                <c:pt idx="1034">
                  <c:v>158794.3576269114</c:v>
                </c:pt>
                <c:pt idx="1035">
                  <c:v>83212.91578520817</c:v>
                </c:pt>
                <c:pt idx="1036">
                  <c:v>357537.19060322677</c:v>
                </c:pt>
                <c:pt idx="1037">
                  <c:v>271752.41070839885</c:v>
                </c:pt>
                <c:pt idx="1038">
                  <c:v>55668.181416685868</c:v>
                </c:pt>
                <c:pt idx="1039">
                  <c:v>53826.464629966838</c:v>
                </c:pt>
                <c:pt idx="1040">
                  <c:v>167371.38817622245</c:v>
                </c:pt>
                <c:pt idx="1041">
                  <c:v>173528.85366985344</c:v>
                </c:pt>
                <c:pt idx="1042">
                  <c:v>172776.71003694052</c:v>
                </c:pt>
                <c:pt idx="1043">
                  <c:v>228289.28612771374</c:v>
                </c:pt>
                <c:pt idx="1044">
                  <c:v>277421.5742622852</c:v>
                </c:pt>
                <c:pt idx="1045">
                  <c:v>63124.915482213764</c:v>
                </c:pt>
                <c:pt idx="1046">
                  <c:v>359657.65269642568</c:v>
                </c:pt>
                <c:pt idx="1047">
                  <c:v>169307.02202566373</c:v>
                </c:pt>
                <c:pt idx="1048">
                  <c:v>126676.19920868684</c:v>
                </c:pt>
                <c:pt idx="1049">
                  <c:v>92709.828289624231</c:v>
                </c:pt>
                <c:pt idx="1050">
                  <c:v>224740.2914145317</c:v>
                </c:pt>
                <c:pt idx="1051">
                  <c:v>222219.64087929847</c:v>
                </c:pt>
                <c:pt idx="1052">
                  <c:v>170962.31306757921</c:v>
                </c:pt>
                <c:pt idx="1053">
                  <c:v>164558.17289469248</c:v>
                </c:pt>
                <c:pt idx="1054">
                  <c:v>251870.39379536407</c:v>
                </c:pt>
                <c:pt idx="1055">
                  <c:v>177987.73383536784</c:v>
                </c:pt>
                <c:pt idx="1056">
                  <c:v>203394.26238269656</c:v>
                </c:pt>
                <c:pt idx="1057">
                  <c:v>207855.88574102486</c:v>
                </c:pt>
                <c:pt idx="1058">
                  <c:v>335670.29319122457</c:v>
                </c:pt>
                <c:pt idx="1059">
                  <c:v>149993.98312995958</c:v>
                </c:pt>
                <c:pt idx="1060">
                  <c:v>237451.00696346612</c:v>
                </c:pt>
                <c:pt idx="1061">
                  <c:v>120459.37258881322</c:v>
                </c:pt>
                <c:pt idx="1062">
                  <c:v>114625.76225118214</c:v>
                </c:pt>
                <c:pt idx="1063">
                  <c:v>160620.74662774926</c:v>
                </c:pt>
                <c:pt idx="1064">
                  <c:v>156295.30161994495</c:v>
                </c:pt>
                <c:pt idx="1065">
                  <c:v>242370.07257042811</c:v>
                </c:pt>
                <c:pt idx="1066">
                  <c:v>175122.96399142235</c:v>
                </c:pt>
                <c:pt idx="1067">
                  <c:v>164844.44030455887</c:v>
                </c:pt>
                <c:pt idx="1068">
                  <c:v>156444.29200342257</c:v>
                </c:pt>
                <c:pt idx="1069">
                  <c:v>143224.45565021443</c:v>
                </c:pt>
                <c:pt idx="1070">
                  <c:v>128338.99240522878</c:v>
                </c:pt>
                <c:pt idx="1071">
                  <c:v>156637.50380173404</c:v>
                </c:pt>
                <c:pt idx="1072">
                  <c:v>124691.86925820394</c:v>
                </c:pt>
                <c:pt idx="1073">
                  <c:v>169360.37321458617</c:v>
                </c:pt>
                <c:pt idx="1074">
                  <c:v>243900.37653619563</c:v>
                </c:pt>
                <c:pt idx="1075">
                  <c:v>184407.45255172488</c:v>
                </c:pt>
                <c:pt idx="1076">
                  <c:v>158950.86936441349</c:v>
                </c:pt>
                <c:pt idx="1077">
                  <c:v>144165.12847014345</c:v>
                </c:pt>
                <c:pt idx="1078">
                  <c:v>149106.3091662536</c:v>
                </c:pt>
                <c:pt idx="1079">
                  <c:v>141904.20049523734</c:v>
                </c:pt>
                <c:pt idx="1080">
                  <c:v>197955.10897496957</c:v>
                </c:pt>
                <c:pt idx="1081">
                  <c:v>127416.42145200307</c:v>
                </c:pt>
                <c:pt idx="1082">
                  <c:v>230406.94235460702</c:v>
                </c:pt>
                <c:pt idx="1083">
                  <c:v>180463.08623927407</c:v>
                </c:pt>
                <c:pt idx="1084">
                  <c:v>174220.38856033454</c:v>
                </c:pt>
                <c:pt idx="1085">
                  <c:v>174568.47382815141</c:v>
                </c:pt>
                <c:pt idx="1086">
                  <c:v>68868.425988575022</c:v>
                </c:pt>
                <c:pt idx="1087">
                  <c:v>284675.94323812448</c:v>
                </c:pt>
                <c:pt idx="1088">
                  <c:v>177355.30889080084</c:v>
                </c:pt>
                <c:pt idx="1089">
                  <c:v>231839.00548632932</c:v>
                </c:pt>
                <c:pt idx="1090">
                  <c:v>30508.532305914643</c:v>
                </c:pt>
                <c:pt idx="1091">
                  <c:v>165166.24893307997</c:v>
                </c:pt>
                <c:pt idx="1092">
                  <c:v>170644.83119619612</c:v>
                </c:pt>
                <c:pt idx="1093">
                  <c:v>169684.40757601633</c:v>
                </c:pt>
                <c:pt idx="1094">
                  <c:v>149303.40198766367</c:v>
                </c:pt>
                <c:pt idx="1095">
                  <c:v>189337.69646581897</c:v>
                </c:pt>
                <c:pt idx="1096">
                  <c:v>133315.31874440864</c:v>
                </c:pt>
                <c:pt idx="1097">
                  <c:v>212150.56332043646</c:v>
                </c:pt>
                <c:pt idx="1098">
                  <c:v>74300.76035780579</c:v>
                </c:pt>
                <c:pt idx="1099">
                  <c:v>197400.73616066479</c:v>
                </c:pt>
                <c:pt idx="1100">
                  <c:v>22816.493051289144</c:v>
                </c:pt>
                <c:pt idx="1101">
                  <c:v>132632.72192379308</c:v>
                </c:pt>
                <c:pt idx="1102">
                  <c:v>149239.64448076225</c:v>
                </c:pt>
                <c:pt idx="1103">
                  <c:v>167844.17123662721</c:v>
                </c:pt>
                <c:pt idx="1104">
                  <c:v>110965.67631881367</c:v>
                </c:pt>
                <c:pt idx="1105">
                  <c:v>284585.65021057334</c:v>
                </c:pt>
                <c:pt idx="1106">
                  <c:v>213833.53758541541</c:v>
                </c:pt>
                <c:pt idx="1107">
                  <c:v>223969.49068861618</c:v>
                </c:pt>
                <c:pt idx="1108">
                  <c:v>191338.99214562061</c:v>
                </c:pt>
                <c:pt idx="1109">
                  <c:v>311881.75294580619</c:v>
                </c:pt>
                <c:pt idx="1110">
                  <c:v>178546.18879888696</c:v>
                </c:pt>
                <c:pt idx="1111">
                  <c:v>203208.76148021696</c:v>
                </c:pt>
                <c:pt idx="1112">
                  <c:v>122029.67769277339</c:v>
                </c:pt>
                <c:pt idx="1113">
                  <c:v>137235.30543278126</c:v>
                </c:pt>
                <c:pt idx="1114">
                  <c:v>136706.67932718771</c:v>
                </c:pt>
                <c:pt idx="1115">
                  <c:v>331460.37837535952</c:v>
                </c:pt>
                <c:pt idx="1116">
                  <c:v>216156.13865226961</c:v>
                </c:pt>
                <c:pt idx="1117">
                  <c:v>148055.43507757949</c:v>
                </c:pt>
                <c:pt idx="1118">
                  <c:v>113482.91181207864</c:v>
                </c:pt>
                <c:pt idx="1119">
                  <c:v>129687.44790612199</c:v>
                </c:pt>
                <c:pt idx="1120">
                  <c:v>150337.25909171777</c:v>
                </c:pt>
                <c:pt idx="1121">
                  <c:v>251785.94969134746</c:v>
                </c:pt>
                <c:pt idx="1122">
                  <c:v>92704.368469852838</c:v>
                </c:pt>
                <c:pt idx="1123">
                  <c:v>123661.01255987612</c:v>
                </c:pt>
                <c:pt idx="1124">
                  <c:v>168704.64372701492</c:v>
                </c:pt>
                <c:pt idx="1125">
                  <c:v>139589.12374818651</c:v>
                </c:pt>
                <c:pt idx="1126">
                  <c:v>218172.94874397805</c:v>
                </c:pt>
                <c:pt idx="1127">
                  <c:v>243240.4041615616</c:v>
                </c:pt>
                <c:pt idx="1128">
                  <c:v>209792.65145822195</c:v>
                </c:pt>
                <c:pt idx="1129">
                  <c:v>130992.95322157604</c:v>
                </c:pt>
                <c:pt idx="1130">
                  <c:v>104460.43682144137</c:v>
                </c:pt>
                <c:pt idx="1131">
                  <c:v>118453.05773771345</c:v>
                </c:pt>
                <c:pt idx="1132">
                  <c:v>156693.28329036103</c:v>
                </c:pt>
                <c:pt idx="1133">
                  <c:v>244943.30750743326</c:v>
                </c:pt>
                <c:pt idx="1134">
                  <c:v>186189.02038229542</c:v>
                </c:pt>
                <c:pt idx="1135">
                  <c:v>140260.5049703999</c:v>
                </c:pt>
                <c:pt idx="1136">
                  <c:v>151491.62774188173</c:v>
                </c:pt>
                <c:pt idx="1137">
                  <c:v>101857.30461893247</c:v>
                </c:pt>
                <c:pt idx="1138">
                  <c:v>204612.45310330321</c:v>
                </c:pt>
                <c:pt idx="1139">
                  <c:v>128519.4578548469</c:v>
                </c:pt>
                <c:pt idx="1140">
                  <c:v>157483.71679703938</c:v>
                </c:pt>
                <c:pt idx="1141">
                  <c:v>136476.03980010757</c:v>
                </c:pt>
                <c:pt idx="1142">
                  <c:v>312124.61079578171</c:v>
                </c:pt>
                <c:pt idx="1143">
                  <c:v>109809.73220899931</c:v>
                </c:pt>
                <c:pt idx="1144">
                  <c:v>78724.497135551195</c:v>
                </c:pt>
                <c:pt idx="1145">
                  <c:v>120338.2545665558</c:v>
                </c:pt>
                <c:pt idx="1146">
                  <c:v>174113.01190668199</c:v>
                </c:pt>
                <c:pt idx="1147">
                  <c:v>191804.62573500117</c:v>
                </c:pt>
                <c:pt idx="1148">
                  <c:v>160146.75663251727</c:v>
                </c:pt>
                <c:pt idx="1149">
                  <c:v>183330.82397946634</c:v>
                </c:pt>
                <c:pt idx="1150">
                  <c:v>148909.53643725414</c:v>
                </c:pt>
                <c:pt idx="1151">
                  <c:v>179100.40875305579</c:v>
                </c:pt>
                <c:pt idx="1152">
                  <c:v>202596.50366039638</c:v>
                </c:pt>
                <c:pt idx="1153">
                  <c:v>181448.69139602684</c:v>
                </c:pt>
                <c:pt idx="1154">
                  <c:v>200922.83304466502</c:v>
                </c:pt>
                <c:pt idx="1155">
                  <c:v>161629.78286863503</c:v>
                </c:pt>
                <c:pt idx="1156">
                  <c:v>151136.74967427072</c:v>
                </c:pt>
                <c:pt idx="1157">
                  <c:v>204023.98624337011</c:v>
                </c:pt>
                <c:pt idx="1158">
                  <c:v>284956.55255650339</c:v>
                </c:pt>
                <c:pt idx="1159">
                  <c:v>170895.04760107875</c:v>
                </c:pt>
                <c:pt idx="1160">
                  <c:v>134047.11137095816</c:v>
                </c:pt>
                <c:pt idx="1161">
                  <c:v>217552.581439862</c:v>
                </c:pt>
                <c:pt idx="1162">
                  <c:v>135717.17489417281</c:v>
                </c:pt>
                <c:pt idx="1163">
                  <c:v>85161.086824679718</c:v>
                </c:pt>
                <c:pt idx="1164">
                  <c:v>147436.48323791526</c:v>
                </c:pt>
                <c:pt idx="1165">
                  <c:v>244897.37530247509</c:v>
                </c:pt>
                <c:pt idx="1166">
                  <c:v>287311.78382960468</c:v>
                </c:pt>
                <c:pt idx="1167">
                  <c:v>179481.26742398526</c:v>
                </c:pt>
                <c:pt idx="1168">
                  <c:v>185725.94716484836</c:v>
                </c:pt>
                <c:pt idx="1169">
                  <c:v>366538.92159416433</c:v>
                </c:pt>
                <c:pt idx="1170">
                  <c:v>164628.78730574806</c:v>
                </c:pt>
                <c:pt idx="1171">
                  <c:v>182099.73194061109</c:v>
                </c:pt>
                <c:pt idx="1172">
                  <c:v>188433.85019478889</c:v>
                </c:pt>
                <c:pt idx="1173">
                  <c:v>151146.76885296023</c:v>
                </c:pt>
                <c:pt idx="1174">
                  <c:v>146672.52799809878</c:v>
                </c:pt>
                <c:pt idx="1175">
                  <c:v>264528.99008985929</c:v>
                </c:pt>
                <c:pt idx="1176">
                  <c:v>135095.51707443051</c:v>
                </c:pt>
                <c:pt idx="1177">
                  <c:v>148780.61341298779</c:v>
                </c:pt>
                <c:pt idx="1178">
                  <c:v>105185.5684959792</c:v>
                </c:pt>
                <c:pt idx="1179">
                  <c:v>89228.147484605579</c:v>
                </c:pt>
                <c:pt idx="1180">
                  <c:v>240674.74736886341</c:v>
                </c:pt>
                <c:pt idx="1181">
                  <c:v>254736.03036133424</c:v>
                </c:pt>
                <c:pt idx="1182">
                  <c:v>401544.60914080881</c:v>
                </c:pt>
                <c:pt idx="1183">
                  <c:v>156345.21748976837</c:v>
                </c:pt>
                <c:pt idx="1184">
                  <c:v>200259.24905997363</c:v>
                </c:pt>
                <c:pt idx="1185">
                  <c:v>120036.36823466151</c:v>
                </c:pt>
                <c:pt idx="1186">
                  <c:v>79823.694547736406</c:v>
                </c:pt>
                <c:pt idx="1187">
                  <c:v>276952.01215532405</c:v>
                </c:pt>
                <c:pt idx="1188">
                  <c:v>208239.68276750573</c:v>
                </c:pt>
                <c:pt idx="1189">
                  <c:v>216194.58686009381</c:v>
                </c:pt>
                <c:pt idx="1190">
                  <c:v>179577.20053701251</c:v>
                </c:pt>
                <c:pt idx="1191">
                  <c:v>202704.81209933796</c:v>
                </c:pt>
                <c:pt idx="1192">
                  <c:v>114857.79660482272</c:v>
                </c:pt>
                <c:pt idx="1193">
                  <c:v>182271.19014852407</c:v>
                </c:pt>
                <c:pt idx="1194">
                  <c:v>153874.72456962243</c:v>
                </c:pt>
                <c:pt idx="1195">
                  <c:v>174181.12601241158</c:v>
                </c:pt>
                <c:pt idx="1196">
                  <c:v>225819.43359702409</c:v>
                </c:pt>
                <c:pt idx="1197">
                  <c:v>160114.29906245091</c:v>
                </c:pt>
                <c:pt idx="1198">
                  <c:v>224008.86393137675</c:v>
                </c:pt>
                <c:pt idx="1199">
                  <c:v>123001.75512607073</c:v>
                </c:pt>
                <c:pt idx="1200">
                  <c:v>102711.83194895611</c:v>
                </c:pt>
                <c:pt idx="1201">
                  <c:v>210696.00601147232</c:v>
                </c:pt>
                <c:pt idx="1202">
                  <c:v>132701.72344930132</c:v>
                </c:pt>
                <c:pt idx="1203">
                  <c:v>230939.28210353618</c:v>
                </c:pt>
                <c:pt idx="1204">
                  <c:v>150763.09229838673</c:v>
                </c:pt>
                <c:pt idx="1205">
                  <c:v>259417.53333374683</c:v>
                </c:pt>
                <c:pt idx="1206">
                  <c:v>111170.53508777391</c:v>
                </c:pt>
                <c:pt idx="1207">
                  <c:v>210623.03183805733</c:v>
                </c:pt>
                <c:pt idx="1208">
                  <c:v>148542.87489888363</c:v>
                </c:pt>
                <c:pt idx="1209">
                  <c:v>270446.88064881257</c:v>
                </c:pt>
                <c:pt idx="1210">
                  <c:v>181745.98935721026</c:v>
                </c:pt>
                <c:pt idx="1211">
                  <c:v>231251.88424410889</c:v>
                </c:pt>
                <c:pt idx="1212">
                  <c:v>78397.476805828046</c:v>
                </c:pt>
                <c:pt idx="1213">
                  <c:v>105077.69013543995</c:v>
                </c:pt>
                <c:pt idx="1214">
                  <c:v>121025.6268366334</c:v>
                </c:pt>
                <c:pt idx="1215">
                  <c:v>134179.47897573689</c:v>
                </c:pt>
                <c:pt idx="1216">
                  <c:v>133914.6926535129</c:v>
                </c:pt>
                <c:pt idx="1217">
                  <c:v>260216.00578784154</c:v>
                </c:pt>
                <c:pt idx="1218">
                  <c:v>53522.185950782616</c:v>
                </c:pt>
                <c:pt idx="1219">
                  <c:v>105958.54703499356</c:v>
                </c:pt>
                <c:pt idx="1220">
                  <c:v>127851.74961426546</c:v>
                </c:pt>
                <c:pt idx="1221">
                  <c:v>137405.8870106157</c:v>
                </c:pt>
                <c:pt idx="1222">
                  <c:v>152910.69903439056</c:v>
                </c:pt>
                <c:pt idx="1223">
                  <c:v>179457.46025773091</c:v>
                </c:pt>
                <c:pt idx="1224">
                  <c:v>190944.01130735123</c:v>
                </c:pt>
                <c:pt idx="1225">
                  <c:v>137874.71938849622</c:v>
                </c:pt>
                <c:pt idx="1226">
                  <c:v>193698.61735669745</c:v>
                </c:pt>
                <c:pt idx="1227">
                  <c:v>161085.99755090356</c:v>
                </c:pt>
                <c:pt idx="1228">
                  <c:v>343705.26936230261</c:v>
                </c:pt>
                <c:pt idx="1229">
                  <c:v>132728.5946622233</c:v>
                </c:pt>
                <c:pt idx="1230">
                  <c:v>149040.20220370189</c:v>
                </c:pt>
                <c:pt idx="1231">
                  <c:v>124151.96566229661</c:v>
                </c:pt>
                <c:pt idx="1232">
                  <c:v>73528.031520140968</c:v>
                </c:pt>
                <c:pt idx="1233">
                  <c:v>147320.94642062939</c:v>
                </c:pt>
                <c:pt idx="1234">
                  <c:v>101514.17380913487</c:v>
                </c:pt>
                <c:pt idx="1235">
                  <c:v>98921.761445175289</c:v>
                </c:pt>
                <c:pt idx="1236">
                  <c:v>174522.10003537277</c:v>
                </c:pt>
                <c:pt idx="1237">
                  <c:v>206517.8587347391</c:v>
                </c:pt>
                <c:pt idx="1238">
                  <c:v>190596.07479411925</c:v>
                </c:pt>
                <c:pt idx="1239">
                  <c:v>280116.91064185608</c:v>
                </c:pt>
                <c:pt idx="1240">
                  <c:v>213867.24417170844</c:v>
                </c:pt>
                <c:pt idx="1241">
                  <c:v>269319.29485304089</c:v>
                </c:pt>
                <c:pt idx="1242">
                  <c:v>187852.8883256994</c:v>
                </c:pt>
                <c:pt idx="1243">
                  <c:v>396693.86939652689</c:v>
                </c:pt>
                <c:pt idx="1244">
                  <c:v>189610.68556587773</c:v>
                </c:pt>
                <c:pt idx="1245">
                  <c:v>164939.46080592525</c:v>
                </c:pt>
                <c:pt idx="1246">
                  <c:v>216098.71976455773</c:v>
                </c:pt>
                <c:pt idx="1247">
                  <c:v>194972.73984718401</c:v>
                </c:pt>
                <c:pt idx="1248">
                  <c:v>122551.3908101331</c:v>
                </c:pt>
                <c:pt idx="1249">
                  <c:v>118309.36891552767</c:v>
                </c:pt>
                <c:pt idx="1250">
                  <c:v>261818.24867738737</c:v>
                </c:pt>
                <c:pt idx="1251">
                  <c:v>203381.61840242663</c:v>
                </c:pt>
                <c:pt idx="1252">
                  <c:v>127100.46257921049</c:v>
                </c:pt>
                <c:pt idx="1253">
                  <c:v>219582.96602672586</c:v>
                </c:pt>
                <c:pt idx="1254">
                  <c:v>202901.84203420102</c:v>
                </c:pt>
                <c:pt idx="1255">
                  <c:v>159881.22825457386</c:v>
                </c:pt>
                <c:pt idx="1256">
                  <c:v>285230.51816117397</c:v>
                </c:pt>
                <c:pt idx="1257">
                  <c:v>121568.44753636005</c:v>
                </c:pt>
                <c:pt idx="1258">
                  <c:v>196267.01979961354</c:v>
                </c:pt>
                <c:pt idx="1259">
                  <c:v>172337.32165435475</c:v>
                </c:pt>
                <c:pt idx="1260">
                  <c:v>176653.29376539501</c:v>
                </c:pt>
                <c:pt idx="1261">
                  <c:v>134902.6940791996</c:v>
                </c:pt>
                <c:pt idx="1262">
                  <c:v>120701.50774524965</c:v>
                </c:pt>
                <c:pt idx="1263">
                  <c:v>162644.91426449266</c:v>
                </c:pt>
                <c:pt idx="1264">
                  <c:v>173869.61435726329</c:v>
                </c:pt>
                <c:pt idx="1265">
                  <c:v>178974.77245544482</c:v>
                </c:pt>
                <c:pt idx="1266">
                  <c:v>151630.98839158731</c:v>
                </c:pt>
                <c:pt idx="1267">
                  <c:v>361071.02393188415</c:v>
                </c:pt>
                <c:pt idx="1268">
                  <c:v>257596.29776596802</c:v>
                </c:pt>
                <c:pt idx="1269">
                  <c:v>120420.11187367672</c:v>
                </c:pt>
                <c:pt idx="1270">
                  <c:v>214457.92205332642</c:v>
                </c:pt>
                <c:pt idx="1271">
                  <c:v>179778.22126662577</c:v>
                </c:pt>
                <c:pt idx="1272">
                  <c:v>128958.21076881399</c:v>
                </c:pt>
                <c:pt idx="1273">
                  <c:v>181819.6370173553</c:v>
                </c:pt>
                <c:pt idx="1274">
                  <c:v>145131.184173569</c:v>
                </c:pt>
                <c:pt idx="1275">
                  <c:v>114718.79990373945</c:v>
                </c:pt>
                <c:pt idx="1276">
                  <c:v>169601.21476433348</c:v>
                </c:pt>
                <c:pt idx="1277">
                  <c:v>181573.76163828236</c:v>
                </c:pt>
                <c:pt idx="1278">
                  <c:v>253538.11791189347</c:v>
                </c:pt>
                <c:pt idx="1279">
                  <c:v>92017.83541754949</c:v>
                </c:pt>
                <c:pt idx="1280">
                  <c:v>235552.44506932364</c:v>
                </c:pt>
                <c:pt idx="1281">
                  <c:v>221532.69377294075</c:v>
                </c:pt>
                <c:pt idx="1282">
                  <c:v>146207.64782127432</c:v>
                </c:pt>
                <c:pt idx="1283">
                  <c:v>127458.60333505427</c:v>
                </c:pt>
                <c:pt idx="1284">
                  <c:v>154806.41542991786</c:v>
                </c:pt>
                <c:pt idx="1285">
                  <c:v>146209.12363144706</c:v>
                </c:pt>
                <c:pt idx="1286">
                  <c:v>183678.52923139729</c:v>
                </c:pt>
                <c:pt idx="1287">
                  <c:v>158222.65717132064</c:v>
                </c:pt>
                <c:pt idx="1288">
                  <c:v>255410.3310781894</c:v>
                </c:pt>
                <c:pt idx="1289">
                  <c:v>285110.75032565667</c:v>
                </c:pt>
                <c:pt idx="1290">
                  <c:v>139593.10367158704</c:v>
                </c:pt>
                <c:pt idx="1291">
                  <c:v>92657.023488064558</c:v>
                </c:pt>
                <c:pt idx="1292">
                  <c:v>131051.17790824137</c:v>
                </c:pt>
                <c:pt idx="1293">
                  <c:v>200179.21911701545</c:v>
                </c:pt>
                <c:pt idx="1294">
                  <c:v>153984.69344612028</c:v>
                </c:pt>
                <c:pt idx="1295">
                  <c:v>136009.63690074222</c:v>
                </c:pt>
                <c:pt idx="1296">
                  <c:v>153159.51088881615</c:v>
                </c:pt>
                <c:pt idx="1297">
                  <c:v>147408.58896027438</c:v>
                </c:pt>
                <c:pt idx="1298">
                  <c:v>578864.90262047586</c:v>
                </c:pt>
                <c:pt idx="1299">
                  <c:v>149259.10987966595</c:v>
                </c:pt>
                <c:pt idx="1300">
                  <c:v>214923.15762397277</c:v>
                </c:pt>
                <c:pt idx="1301">
                  <c:v>127131.92073500484</c:v>
                </c:pt>
                <c:pt idx="1302">
                  <c:v>268145.32043583068</c:v>
                </c:pt>
                <c:pt idx="1303">
                  <c:v>258217.47397575877</c:v>
                </c:pt>
                <c:pt idx="1304">
                  <c:v>185716.02633140655</c:v>
                </c:pt>
                <c:pt idx="1305">
                  <c:v>352373.82775014121</c:v>
                </c:pt>
                <c:pt idx="1306">
                  <c:v>203031.7177951076</c:v>
                </c:pt>
                <c:pt idx="1307">
                  <c:v>156912.01986814651</c:v>
                </c:pt>
                <c:pt idx="1308">
                  <c:v>153894.62258634713</c:v>
                </c:pt>
                <c:pt idx="1309">
                  <c:v>185780.83773693335</c:v>
                </c:pt>
                <c:pt idx="1310">
                  <c:v>238088.81143547883</c:v>
                </c:pt>
                <c:pt idx="1311">
                  <c:v>224764.3958543959</c:v>
                </c:pt>
                <c:pt idx="1312">
                  <c:v>284089.86076826206</c:v>
                </c:pt>
                <c:pt idx="1313">
                  <c:v>304184.74749895796</c:v>
                </c:pt>
                <c:pt idx="1314">
                  <c:v>101059.15337277974</c:v>
                </c:pt>
                <c:pt idx="1315">
                  <c:v>203071.78586326045</c:v>
                </c:pt>
                <c:pt idx="1316">
                  <c:v>322000.93732990022</c:v>
                </c:pt>
                <c:pt idx="1317">
                  <c:v>215287.25567421093</c:v>
                </c:pt>
                <c:pt idx="1318">
                  <c:v>284202.66941618099</c:v>
                </c:pt>
                <c:pt idx="1319">
                  <c:v>96022.917804587472</c:v>
                </c:pt>
                <c:pt idx="1320">
                  <c:v>186688.09045228432</c:v>
                </c:pt>
                <c:pt idx="1321">
                  <c:v>39715.466350499613</c:v>
                </c:pt>
                <c:pt idx="1322">
                  <c:v>205027.92953107314</c:v>
                </c:pt>
                <c:pt idx="1323">
                  <c:v>74140.117789985612</c:v>
                </c:pt>
                <c:pt idx="1324">
                  <c:v>312400.30043935857</c:v>
                </c:pt>
                <c:pt idx="1325">
                  <c:v>61022.035705518792</c:v>
                </c:pt>
                <c:pt idx="1326">
                  <c:v>47230.443165868506</c:v>
                </c:pt>
                <c:pt idx="1327">
                  <c:v>138982.15307850158</c:v>
                </c:pt>
                <c:pt idx="1328">
                  <c:v>177496.93838365417</c:v>
                </c:pt>
                <c:pt idx="1329">
                  <c:v>216892.40164194899</c:v>
                </c:pt>
                <c:pt idx="1330">
                  <c:v>286422.50964347122</c:v>
                </c:pt>
                <c:pt idx="1331">
                  <c:v>144476.18784147259</c:v>
                </c:pt>
                <c:pt idx="1332">
                  <c:v>95982.139611191102</c:v>
                </c:pt>
                <c:pt idx="1333">
                  <c:v>128166.73916533773</c:v>
                </c:pt>
                <c:pt idx="1334">
                  <c:v>115772.16780465809</c:v>
                </c:pt>
                <c:pt idx="1335">
                  <c:v>193966.61890249467</c:v>
                </c:pt>
                <c:pt idx="1336">
                  <c:v>153745.67427734024</c:v>
                </c:pt>
                <c:pt idx="1337">
                  <c:v>75182.318436864603</c:v>
                </c:pt>
                <c:pt idx="1338">
                  <c:v>211202.06941671911</c:v>
                </c:pt>
                <c:pt idx="1339">
                  <c:v>134844.65303187168</c:v>
                </c:pt>
                <c:pt idx="1340">
                  <c:v>112787.1096834161</c:v>
                </c:pt>
                <c:pt idx="1341">
                  <c:v>185943.36800257026</c:v>
                </c:pt>
                <c:pt idx="1342">
                  <c:v>263566.88218966831</c:v>
                </c:pt>
                <c:pt idx="1343">
                  <c:v>148291.5064483411</c:v>
                </c:pt>
                <c:pt idx="1344">
                  <c:v>203105.47407342409</c:v>
                </c:pt>
                <c:pt idx="1345">
                  <c:v>109795.2442860272</c:v>
                </c:pt>
                <c:pt idx="1346">
                  <c:v>234409.20095687936</c:v>
                </c:pt>
                <c:pt idx="1347">
                  <c:v>300578.38132112077</c:v>
                </c:pt>
                <c:pt idx="1348">
                  <c:v>230528.73518476012</c:v>
                </c:pt>
                <c:pt idx="1349">
                  <c:v>182467.25380304537</c:v>
                </c:pt>
                <c:pt idx="1350">
                  <c:v>165299.86288136776</c:v>
                </c:pt>
                <c:pt idx="1351">
                  <c:v>175937.97957137413</c:v>
                </c:pt>
                <c:pt idx="1352">
                  <c:v>178190.74928923859</c:v>
                </c:pt>
                <c:pt idx="1353">
                  <c:v>283876.15204722522</c:v>
                </c:pt>
                <c:pt idx="1354">
                  <c:v>235000.30296609981</c:v>
                </c:pt>
                <c:pt idx="1355">
                  <c:v>182539.46381194159</c:v>
                </c:pt>
                <c:pt idx="1356">
                  <c:v>125825.9029084174</c:v>
                </c:pt>
                <c:pt idx="1357">
                  <c:v>172060.97312075365</c:v>
                </c:pt>
                <c:pt idx="1358">
                  <c:v>140112.7983201796</c:v>
                </c:pt>
                <c:pt idx="1359">
                  <c:v>358488.36912281421</c:v>
                </c:pt>
                <c:pt idx="1360">
                  <c:v>153637.28382248487</c:v>
                </c:pt>
                <c:pt idx="1361">
                  <c:v>245712.14930473207</c:v>
                </c:pt>
                <c:pt idx="1362">
                  <c:v>104933.45942987413</c:v>
                </c:pt>
                <c:pt idx="1363">
                  <c:v>172917.74512286624</c:v>
                </c:pt>
                <c:pt idx="1364">
                  <c:v>177210.99854034564</c:v>
                </c:pt>
                <c:pt idx="1365">
                  <c:v>218375.61561206961</c:v>
                </c:pt>
                <c:pt idx="1366">
                  <c:v>214045.99856429201</c:v>
                </c:pt>
                <c:pt idx="1367">
                  <c:v>117446.30259083539</c:v>
                </c:pt>
                <c:pt idx="1368">
                  <c:v>148952.9877427044</c:v>
                </c:pt>
                <c:pt idx="1369">
                  <c:v>265757.45955748984</c:v>
                </c:pt>
                <c:pt idx="1370">
                  <c:v>83334.058132704668</c:v>
                </c:pt>
                <c:pt idx="1371">
                  <c:v>161712.47632373538</c:v>
                </c:pt>
                <c:pt idx="1372">
                  <c:v>221677.23082431842</c:v>
                </c:pt>
                <c:pt idx="1373">
                  <c:v>410283.83140314533</c:v>
                </c:pt>
                <c:pt idx="1374">
                  <c:v>246096.65419062751</c:v>
                </c:pt>
                <c:pt idx="1375">
                  <c:v>281761.59633206343</c:v>
                </c:pt>
                <c:pt idx="1376">
                  <c:v>128710.38439778078</c:v>
                </c:pt>
                <c:pt idx="1377">
                  <c:v>153974.44865073546</c:v>
                </c:pt>
                <c:pt idx="1378">
                  <c:v>116956.88390593929</c:v>
                </c:pt>
                <c:pt idx="1379">
                  <c:v>118327.21646749917</c:v>
                </c:pt>
                <c:pt idx="1380">
                  <c:v>49200.212851848162</c:v>
                </c:pt>
                <c:pt idx="1381">
                  <c:v>194118.03473483</c:v>
                </c:pt>
                <c:pt idx="1382">
                  <c:v>201371.25116252672</c:v>
                </c:pt>
                <c:pt idx="1383">
                  <c:v>149685.56462575422</c:v>
                </c:pt>
                <c:pt idx="1384">
                  <c:v>133387.74967179337</c:v>
                </c:pt>
                <c:pt idx="1385">
                  <c:v>93990.905639305493</c:v>
                </c:pt>
                <c:pt idx="1386">
                  <c:v>200696.78308310127</c:v>
                </c:pt>
                <c:pt idx="1387">
                  <c:v>113163.3204166182</c:v>
                </c:pt>
                <c:pt idx="1388">
                  <c:v>351827.34403590631</c:v>
                </c:pt>
                <c:pt idx="1389">
                  <c:v>155019.42779497153</c:v>
                </c:pt>
                <c:pt idx="1390">
                  <c:v>232562.84548697053</c:v>
                </c:pt>
                <c:pt idx="1391">
                  <c:v>169462.00213517001</c:v>
                </c:pt>
                <c:pt idx="1392">
                  <c:v>120808.87214310333</c:v>
                </c:pt>
                <c:pt idx="1393">
                  <c:v>187475.38108786347</c:v>
                </c:pt>
                <c:pt idx="1394">
                  <c:v>215999.34709959105</c:v>
                </c:pt>
                <c:pt idx="1395">
                  <c:v>261467.30208430372</c:v>
                </c:pt>
                <c:pt idx="1396">
                  <c:v>133294.18098853232</c:v>
                </c:pt>
                <c:pt idx="1397">
                  <c:v>139060.2472815502</c:v>
                </c:pt>
                <c:pt idx="1398">
                  <c:v>141147.2802005602</c:v>
                </c:pt>
                <c:pt idx="1399">
                  <c:v>156480.69630197855</c:v>
                </c:pt>
                <c:pt idx="1400">
                  <c:v>136655.94889747616</c:v>
                </c:pt>
                <c:pt idx="1401">
                  <c:v>193402.40631455433</c:v>
                </c:pt>
                <c:pt idx="1402">
                  <c:v>234676.14249648465</c:v>
                </c:pt>
                <c:pt idx="1403">
                  <c:v>265075.49102121085</c:v>
                </c:pt>
                <c:pt idx="1404">
                  <c:v>78478.126611747473</c:v>
                </c:pt>
                <c:pt idx="1405">
                  <c:v>252992.64035486444</c:v>
                </c:pt>
                <c:pt idx="1406">
                  <c:v>131647.90640035406</c:v>
                </c:pt>
                <c:pt idx="1407">
                  <c:v>123179.27855608815</c:v>
                </c:pt>
                <c:pt idx="1408">
                  <c:v>115465.98945309564</c:v>
                </c:pt>
                <c:pt idx="1409">
                  <c:v>210182.7136719994</c:v>
                </c:pt>
                <c:pt idx="1410">
                  <c:v>219964.5077746493</c:v>
                </c:pt>
                <c:pt idx="1411">
                  <c:v>172115.00851464062</c:v>
                </c:pt>
                <c:pt idx="1412">
                  <c:v>60988.305248339268</c:v>
                </c:pt>
                <c:pt idx="1413">
                  <c:v>283499.57035033498</c:v>
                </c:pt>
                <c:pt idx="1414">
                  <c:v>158779.88110743201</c:v>
                </c:pt>
                <c:pt idx="1415">
                  <c:v>218635.79607224456</c:v>
                </c:pt>
                <c:pt idx="1416">
                  <c:v>90234.22984301571</c:v>
                </c:pt>
                <c:pt idx="1417">
                  <c:v>288942.497594424</c:v>
                </c:pt>
                <c:pt idx="1418">
                  <c:v>138764.0796087351</c:v>
                </c:pt>
                <c:pt idx="1419">
                  <c:v>201779.90665756736</c:v>
                </c:pt>
                <c:pt idx="1420">
                  <c:v>188014.2420396595</c:v>
                </c:pt>
                <c:pt idx="1421">
                  <c:v>150072.26429966668</c:v>
                </c:pt>
                <c:pt idx="1422">
                  <c:v>148561.88095759362</c:v>
                </c:pt>
                <c:pt idx="1423">
                  <c:v>134828.26969800849</c:v>
                </c:pt>
                <c:pt idx="1424">
                  <c:v>151007.74643274612</c:v>
                </c:pt>
                <c:pt idx="1425">
                  <c:v>179393.41799245056</c:v>
                </c:pt>
                <c:pt idx="1426">
                  <c:v>220464.31858053108</c:v>
                </c:pt>
                <c:pt idx="1427">
                  <c:v>110358.17989723447</c:v>
                </c:pt>
                <c:pt idx="1428">
                  <c:v>117866.36404622273</c:v>
                </c:pt>
                <c:pt idx="1429">
                  <c:v>186263.28343773933</c:v>
                </c:pt>
                <c:pt idx="1430">
                  <c:v>138252.63966117191</c:v>
                </c:pt>
                <c:pt idx="1431">
                  <c:v>145575.83198042351</c:v>
                </c:pt>
                <c:pt idx="1432">
                  <c:v>95282.71596151733</c:v>
                </c:pt>
                <c:pt idx="1433">
                  <c:v>191127.58111864707</c:v>
                </c:pt>
                <c:pt idx="1434">
                  <c:v>150688.83151058367</c:v>
                </c:pt>
                <c:pt idx="1435">
                  <c:v>189545.3971557621</c:v>
                </c:pt>
                <c:pt idx="1436">
                  <c:v>116069.02615939837</c:v>
                </c:pt>
                <c:pt idx="1437">
                  <c:v>329210.21548505576</c:v>
                </c:pt>
                <c:pt idx="1438">
                  <c:v>201693.62742723685</c:v>
                </c:pt>
                <c:pt idx="1439">
                  <c:v>187899.50241896091</c:v>
                </c:pt>
                <c:pt idx="1440">
                  <c:v>163484.42732571464</c:v>
                </c:pt>
                <c:pt idx="1441">
                  <c:v>149106.3091662536</c:v>
                </c:pt>
                <c:pt idx="1442">
                  <c:v>359430.09307862067</c:v>
                </c:pt>
                <c:pt idx="1443">
                  <c:v>149316.57423449418</c:v>
                </c:pt>
                <c:pt idx="1444">
                  <c:v>236506.82174724384</c:v>
                </c:pt>
                <c:pt idx="1445">
                  <c:v>147553.84434873026</c:v>
                </c:pt>
                <c:pt idx="1446">
                  <c:v>136903.62020935974</c:v>
                </c:pt>
                <c:pt idx="1447">
                  <c:v>252051.38327331177</c:v>
                </c:pt>
                <c:pt idx="1448">
                  <c:v>125150.09802140684</c:v>
                </c:pt>
                <c:pt idx="1449">
                  <c:v>71963.659108613079</c:v>
                </c:pt>
                <c:pt idx="1450">
                  <c:v>93577.461344934607</c:v>
                </c:pt>
                <c:pt idx="1451">
                  <c:v>306198.19775207998</c:v>
                </c:pt>
                <c:pt idx="1452">
                  <c:v>115554.47969611519</c:v>
                </c:pt>
                <c:pt idx="1453">
                  <c:v>138475.59551043116</c:v>
                </c:pt>
                <c:pt idx="1454">
                  <c:v>216258.21720185861</c:v>
                </c:pt>
                <c:pt idx="1455">
                  <c:v>192154.82682943897</c:v>
                </c:pt>
                <c:pt idx="1456">
                  <c:v>196948.04933556699</c:v>
                </c:pt>
                <c:pt idx="1457">
                  <c:v>203676.8960125102</c:v>
                </c:pt>
                <c:pt idx="1458">
                  <c:v>135356.52815553718</c:v>
                </c:pt>
                <c:pt idx="1459">
                  <c:v>143944.22349259944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3-5A49-82F8-FBA814512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391904"/>
        <c:axId val="895196992"/>
      </c:lineChart>
      <c:catAx>
        <c:axId val="7703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196992"/>
        <c:crosses val="autoZero"/>
        <c:auto val="1"/>
        <c:lblAlgn val="ctr"/>
        <c:lblOffset val="100"/>
        <c:noMultiLvlLbl val="0"/>
      </c:catAx>
      <c:valAx>
        <c:axId val="89519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3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YearBuilt vs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5269456578779E-2"/>
          <c:y val="0.17618199802176063"/>
          <c:w val="0.86724356909152289"/>
          <c:h val="0.75181694276346023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'DATASET-NUMERICAL'!$D$21</c:f>
              <c:strCache>
                <c:ptCount val="1"/>
                <c:pt idx="0">
                  <c:v>YearBuilt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'DATASET-NUMERICAL'!$D$22:$D$1481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1915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1929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1951</c:v>
                </c:pt>
                <c:pt idx="27">
                  <c:v>2007</c:v>
                </c:pt>
                <c:pt idx="28">
                  <c:v>1957</c:v>
                </c:pt>
                <c:pt idx="29">
                  <c:v>1927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1994</c:v>
                </c:pt>
                <c:pt idx="37">
                  <c:v>1954</c:v>
                </c:pt>
                <c:pt idx="38">
                  <c:v>1953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1975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1920</c:v>
                </c:pt>
                <c:pt idx="49">
                  <c:v>1966</c:v>
                </c:pt>
                <c:pt idx="50">
                  <c:v>1997</c:v>
                </c:pt>
                <c:pt idx="51">
                  <c:v>1934</c:v>
                </c:pt>
                <c:pt idx="52">
                  <c:v>1963</c:v>
                </c:pt>
                <c:pt idx="53">
                  <c:v>1981</c:v>
                </c:pt>
                <c:pt idx="54">
                  <c:v>1955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1920</c:v>
                </c:pt>
                <c:pt idx="62">
                  <c:v>2006</c:v>
                </c:pt>
                <c:pt idx="63">
                  <c:v>1921</c:v>
                </c:pt>
                <c:pt idx="64">
                  <c:v>1997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1982</c:v>
                </c:pt>
                <c:pt idx="72">
                  <c:v>1998</c:v>
                </c:pt>
                <c:pt idx="73">
                  <c:v>1954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1968</c:v>
                </c:pt>
                <c:pt idx="79">
                  <c:v>1910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1915</c:v>
                </c:pt>
                <c:pt idx="89">
                  <c:v>1994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1910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1959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1931</c:v>
                </c:pt>
                <c:pt idx="105">
                  <c:v>2003</c:v>
                </c:pt>
                <c:pt idx="106">
                  <c:v>1885</c:v>
                </c:pt>
                <c:pt idx="107">
                  <c:v>1948</c:v>
                </c:pt>
                <c:pt idx="108">
                  <c:v>1919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2006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1939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1935</c:v>
                </c:pt>
                <c:pt idx="126">
                  <c:v>1976</c:v>
                </c:pt>
                <c:pt idx="127">
                  <c:v>1930</c:v>
                </c:pt>
                <c:pt idx="128">
                  <c:v>1966</c:v>
                </c:pt>
                <c:pt idx="129">
                  <c:v>1958</c:v>
                </c:pt>
                <c:pt idx="130">
                  <c:v>1966</c:v>
                </c:pt>
                <c:pt idx="131">
                  <c:v>2000</c:v>
                </c:pt>
                <c:pt idx="132">
                  <c:v>1959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1988</c:v>
                </c:pt>
                <c:pt idx="138">
                  <c:v>1999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2004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1924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2005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1956</c:v>
                </c:pt>
                <c:pt idx="164">
                  <c:v>1926</c:v>
                </c:pt>
                <c:pt idx="165">
                  <c:v>1940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1941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2008</c:v>
                </c:pt>
                <c:pt idx="179">
                  <c:v>1923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1908</c:v>
                </c:pt>
                <c:pt idx="185">
                  <c:v>1892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1912</c:v>
                </c:pt>
                <c:pt idx="199">
                  <c:v>2004</c:v>
                </c:pt>
                <c:pt idx="200">
                  <c:v>2003</c:v>
                </c:pt>
                <c:pt idx="201">
                  <c:v>1977</c:v>
                </c:pt>
                <c:pt idx="202">
                  <c:v>1924</c:v>
                </c:pt>
                <c:pt idx="203">
                  <c:v>2004</c:v>
                </c:pt>
                <c:pt idx="204">
                  <c:v>1947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1925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1925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1945</c:v>
                </c:pt>
                <c:pt idx="240">
                  <c:v>2008</c:v>
                </c:pt>
                <c:pt idx="241">
                  <c:v>1945</c:v>
                </c:pt>
                <c:pt idx="242">
                  <c:v>1900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1940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1977</c:v>
                </c:pt>
                <c:pt idx="263">
                  <c:v>1929</c:v>
                </c:pt>
                <c:pt idx="264">
                  <c:v>1925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1940</c:v>
                </c:pt>
                <c:pt idx="269">
                  <c:v>1976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1925</c:v>
                </c:pt>
                <c:pt idx="276">
                  <c:v>2003</c:v>
                </c:pt>
                <c:pt idx="277">
                  <c:v>1951</c:v>
                </c:pt>
                <c:pt idx="278">
                  <c:v>2006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2007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1971</c:v>
                </c:pt>
                <c:pt idx="288">
                  <c:v>1967</c:v>
                </c:pt>
                <c:pt idx="289">
                  <c:v>1915</c:v>
                </c:pt>
                <c:pt idx="290">
                  <c:v>2006</c:v>
                </c:pt>
                <c:pt idx="291">
                  <c:v>1912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1972</c:v>
                </c:pt>
                <c:pt idx="304">
                  <c:v>1880</c:v>
                </c:pt>
                <c:pt idx="305">
                  <c:v>2004</c:v>
                </c:pt>
                <c:pt idx="306">
                  <c:v>1990</c:v>
                </c:pt>
                <c:pt idx="307">
                  <c:v>1920</c:v>
                </c:pt>
                <c:pt idx="308">
                  <c:v>1940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1986</c:v>
                </c:pt>
                <c:pt idx="323">
                  <c:v>1955</c:v>
                </c:pt>
                <c:pt idx="324">
                  <c:v>1967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1916</c:v>
                </c:pt>
                <c:pt idx="329">
                  <c:v>1920</c:v>
                </c:pt>
                <c:pt idx="330">
                  <c:v>1964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2005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1928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1920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1959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1922</c:v>
                </c:pt>
                <c:pt idx="376">
                  <c:v>1996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1928</c:v>
                </c:pt>
                <c:pt idx="384">
                  <c:v>1992</c:v>
                </c:pt>
                <c:pt idx="385">
                  <c:v>2004</c:v>
                </c:pt>
                <c:pt idx="386">
                  <c:v>1910</c:v>
                </c:pt>
                <c:pt idx="387">
                  <c:v>1976</c:v>
                </c:pt>
                <c:pt idx="388">
                  <c:v>1999</c:v>
                </c:pt>
                <c:pt idx="389">
                  <c:v>2007</c:v>
                </c:pt>
                <c:pt idx="390">
                  <c:v>1900</c:v>
                </c:pt>
                <c:pt idx="391">
                  <c:v>2001</c:v>
                </c:pt>
                <c:pt idx="392">
                  <c:v>1959</c:v>
                </c:pt>
                <c:pt idx="393">
                  <c:v>1941</c:v>
                </c:pt>
                <c:pt idx="394">
                  <c:v>1940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1920</c:v>
                </c:pt>
                <c:pt idx="399">
                  <c:v>2006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1976</c:v>
                </c:pt>
                <c:pt idx="406">
                  <c:v>1936</c:v>
                </c:pt>
                <c:pt idx="407">
                  <c:v>1915</c:v>
                </c:pt>
                <c:pt idx="408">
                  <c:v>2006</c:v>
                </c:pt>
                <c:pt idx="409">
                  <c:v>2007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1946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1920</c:v>
                </c:pt>
                <c:pt idx="432">
                  <c:v>1971</c:v>
                </c:pt>
                <c:pt idx="433">
                  <c:v>1997</c:v>
                </c:pt>
                <c:pt idx="434">
                  <c:v>1972</c:v>
                </c:pt>
                <c:pt idx="435">
                  <c:v>1996</c:v>
                </c:pt>
                <c:pt idx="436">
                  <c:v>1920</c:v>
                </c:pt>
                <c:pt idx="437">
                  <c:v>1926</c:v>
                </c:pt>
                <c:pt idx="438">
                  <c:v>1913</c:v>
                </c:pt>
                <c:pt idx="439">
                  <c:v>1920</c:v>
                </c:pt>
                <c:pt idx="440">
                  <c:v>2008</c:v>
                </c:pt>
                <c:pt idx="441">
                  <c:v>1955</c:v>
                </c:pt>
                <c:pt idx="442">
                  <c:v>1930</c:v>
                </c:pt>
                <c:pt idx="443">
                  <c:v>2006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1948</c:v>
                </c:pt>
                <c:pt idx="450">
                  <c:v>1930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1936</c:v>
                </c:pt>
                <c:pt idx="462">
                  <c:v>1965</c:v>
                </c:pt>
                <c:pt idx="463">
                  <c:v>1934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1963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1937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1962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1900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1960</c:v>
                </c:pt>
                <c:pt idx="494">
                  <c:v>1938</c:v>
                </c:pt>
                <c:pt idx="495">
                  <c:v>1920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1958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1900</c:v>
                </c:pt>
                <c:pt idx="521">
                  <c:v>1957</c:v>
                </c:pt>
                <c:pt idx="522">
                  <c:v>1947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1920</c:v>
                </c:pt>
                <c:pt idx="529">
                  <c:v>1957</c:v>
                </c:pt>
                <c:pt idx="530">
                  <c:v>1988</c:v>
                </c:pt>
                <c:pt idx="531">
                  <c:v>1920</c:v>
                </c:pt>
                <c:pt idx="532">
                  <c:v>1955</c:v>
                </c:pt>
                <c:pt idx="533">
                  <c:v>1946</c:v>
                </c:pt>
                <c:pt idx="534">
                  <c:v>2004</c:v>
                </c:pt>
                <c:pt idx="535">
                  <c:v>1910</c:v>
                </c:pt>
                <c:pt idx="536">
                  <c:v>1998</c:v>
                </c:pt>
                <c:pt idx="537">
                  <c:v>1972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1923</c:v>
                </c:pt>
                <c:pt idx="547">
                  <c:v>1970</c:v>
                </c:pt>
                <c:pt idx="548">
                  <c:v>1955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1949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1920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1974</c:v>
                </c:pt>
                <c:pt idx="562">
                  <c:v>1940</c:v>
                </c:pt>
                <c:pt idx="563">
                  <c:v>1918</c:v>
                </c:pt>
                <c:pt idx="564">
                  <c:v>1992</c:v>
                </c:pt>
                <c:pt idx="565">
                  <c:v>1915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2008</c:v>
                </c:pt>
                <c:pt idx="582">
                  <c:v>1990</c:v>
                </c:pt>
                <c:pt idx="583">
                  <c:v>1893</c:v>
                </c:pt>
                <c:pt idx="584">
                  <c:v>1935</c:v>
                </c:pt>
                <c:pt idx="585">
                  <c:v>2005</c:v>
                </c:pt>
                <c:pt idx="586">
                  <c:v>1918</c:v>
                </c:pt>
                <c:pt idx="587">
                  <c:v>1982</c:v>
                </c:pt>
                <c:pt idx="588">
                  <c:v>1968</c:v>
                </c:pt>
                <c:pt idx="589">
                  <c:v>1930</c:v>
                </c:pt>
                <c:pt idx="590">
                  <c:v>2004</c:v>
                </c:pt>
                <c:pt idx="591">
                  <c:v>2008</c:v>
                </c:pt>
                <c:pt idx="592">
                  <c:v>1982</c:v>
                </c:pt>
                <c:pt idx="593">
                  <c:v>2003</c:v>
                </c:pt>
                <c:pt idx="594">
                  <c:v>1975</c:v>
                </c:pt>
                <c:pt idx="595">
                  <c:v>2005</c:v>
                </c:pt>
                <c:pt idx="596">
                  <c:v>1910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1937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1996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2002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1914</c:v>
                </c:pt>
                <c:pt idx="621">
                  <c:v>1974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1880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1914</c:v>
                </c:pt>
                <c:pt idx="636">
                  <c:v>1936</c:v>
                </c:pt>
                <c:pt idx="637">
                  <c:v>1954</c:v>
                </c:pt>
                <c:pt idx="638">
                  <c:v>1910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1964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1972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1956</c:v>
                </c:pt>
                <c:pt idx="669">
                  <c:v>1922</c:v>
                </c:pt>
                <c:pt idx="670">
                  <c:v>2005</c:v>
                </c:pt>
                <c:pt idx="671">
                  <c:v>1925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1900</c:v>
                </c:pt>
                <c:pt idx="677">
                  <c:v>1924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1932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1921</c:v>
                </c:pt>
                <c:pt idx="694">
                  <c:v>1936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1965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1900</c:v>
                </c:pt>
                <c:pt idx="704">
                  <c:v>2004</c:v>
                </c:pt>
                <c:pt idx="705">
                  <c:v>1930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1935</c:v>
                </c:pt>
                <c:pt idx="711">
                  <c:v>1900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1890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1954</c:v>
                </c:pt>
                <c:pt idx="724">
                  <c:v>2007</c:v>
                </c:pt>
                <c:pt idx="725">
                  <c:v>1970</c:v>
                </c:pt>
                <c:pt idx="726">
                  <c:v>1988</c:v>
                </c:pt>
                <c:pt idx="727">
                  <c:v>2007</c:v>
                </c:pt>
                <c:pt idx="728">
                  <c:v>1958</c:v>
                </c:pt>
                <c:pt idx="729">
                  <c:v>1925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1950</c:v>
                </c:pt>
                <c:pt idx="737">
                  <c:v>2005</c:v>
                </c:pt>
                <c:pt idx="738">
                  <c:v>1987</c:v>
                </c:pt>
                <c:pt idx="739">
                  <c:v>2004</c:v>
                </c:pt>
                <c:pt idx="740">
                  <c:v>1910</c:v>
                </c:pt>
                <c:pt idx="741">
                  <c:v>1961</c:v>
                </c:pt>
                <c:pt idx="742">
                  <c:v>2000</c:v>
                </c:pt>
                <c:pt idx="743">
                  <c:v>1963</c:v>
                </c:pt>
                <c:pt idx="744">
                  <c:v>1993</c:v>
                </c:pt>
                <c:pt idx="745">
                  <c:v>1976</c:v>
                </c:pt>
                <c:pt idx="746">
                  <c:v>2000</c:v>
                </c:pt>
                <c:pt idx="747">
                  <c:v>1880</c:v>
                </c:pt>
                <c:pt idx="748">
                  <c:v>1996</c:v>
                </c:pt>
                <c:pt idx="749">
                  <c:v>1945</c:v>
                </c:pt>
                <c:pt idx="750">
                  <c:v>1910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1924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1940</c:v>
                </c:pt>
                <c:pt idx="768">
                  <c:v>2004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1914</c:v>
                </c:pt>
                <c:pt idx="785">
                  <c:v>1967</c:v>
                </c:pt>
                <c:pt idx="786">
                  <c:v>1915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1996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2008</c:v>
                </c:pt>
                <c:pt idx="799">
                  <c:v>1937</c:v>
                </c:pt>
                <c:pt idx="800">
                  <c:v>1997</c:v>
                </c:pt>
                <c:pt idx="801">
                  <c:v>1916</c:v>
                </c:pt>
                <c:pt idx="802">
                  <c:v>2005</c:v>
                </c:pt>
                <c:pt idx="803">
                  <c:v>2008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1898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1918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2009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1924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1950</c:v>
                </c:pt>
                <c:pt idx="836">
                  <c:v>1948</c:v>
                </c:pt>
                <c:pt idx="837">
                  <c:v>1973</c:v>
                </c:pt>
                <c:pt idx="838">
                  <c:v>1995</c:v>
                </c:pt>
                <c:pt idx="839">
                  <c:v>1946</c:v>
                </c:pt>
                <c:pt idx="840">
                  <c:v>1925</c:v>
                </c:pt>
                <c:pt idx="841">
                  <c:v>1904</c:v>
                </c:pt>
                <c:pt idx="842">
                  <c:v>1966</c:v>
                </c:pt>
                <c:pt idx="843">
                  <c:v>1961</c:v>
                </c:pt>
                <c:pt idx="844">
                  <c:v>1915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1978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1918</c:v>
                </c:pt>
                <c:pt idx="861">
                  <c:v>1965</c:v>
                </c:pt>
                <c:pt idx="862">
                  <c:v>1984</c:v>
                </c:pt>
                <c:pt idx="863">
                  <c:v>1959</c:v>
                </c:pt>
                <c:pt idx="864">
                  <c:v>2007</c:v>
                </c:pt>
                <c:pt idx="865">
                  <c:v>1970</c:v>
                </c:pt>
                <c:pt idx="866">
                  <c:v>2006</c:v>
                </c:pt>
                <c:pt idx="867">
                  <c:v>1961</c:v>
                </c:pt>
                <c:pt idx="868">
                  <c:v>1948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1961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1992</c:v>
                </c:pt>
                <c:pt idx="883">
                  <c:v>1912</c:v>
                </c:pt>
                <c:pt idx="884">
                  <c:v>1967</c:v>
                </c:pt>
                <c:pt idx="885">
                  <c:v>1999</c:v>
                </c:pt>
                <c:pt idx="886">
                  <c:v>1959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1949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1971</c:v>
                </c:pt>
                <c:pt idx="901">
                  <c:v>1957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1977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1949</c:v>
                </c:pt>
                <c:pt idx="917">
                  <c:v>1956</c:v>
                </c:pt>
                <c:pt idx="918">
                  <c:v>1991</c:v>
                </c:pt>
                <c:pt idx="919">
                  <c:v>1958</c:v>
                </c:pt>
                <c:pt idx="920">
                  <c:v>1994</c:v>
                </c:pt>
                <c:pt idx="921">
                  <c:v>1900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1926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1890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1950</c:v>
                </c:pt>
                <c:pt idx="951">
                  <c:v>1965</c:v>
                </c:pt>
                <c:pt idx="952">
                  <c:v>1972</c:v>
                </c:pt>
                <c:pt idx="953">
                  <c:v>1969</c:v>
                </c:pt>
                <c:pt idx="954">
                  <c:v>1975</c:v>
                </c:pt>
                <c:pt idx="955">
                  <c:v>1946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1958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1910</c:v>
                </c:pt>
                <c:pt idx="969">
                  <c:v>1958</c:v>
                </c:pt>
                <c:pt idx="970">
                  <c:v>1949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1910</c:v>
                </c:pt>
                <c:pt idx="975">
                  <c:v>2000</c:v>
                </c:pt>
                <c:pt idx="976">
                  <c:v>1923</c:v>
                </c:pt>
                <c:pt idx="977">
                  <c:v>2006</c:v>
                </c:pt>
                <c:pt idx="978">
                  <c:v>1954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1910</c:v>
                </c:pt>
                <c:pt idx="987">
                  <c:v>2009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1882</c:v>
                </c:pt>
                <c:pt idx="992">
                  <c:v>1964</c:v>
                </c:pt>
                <c:pt idx="993">
                  <c:v>2005</c:v>
                </c:pt>
                <c:pt idx="994">
                  <c:v>2006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1952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1926</c:v>
                </c:pt>
                <c:pt idx="1010">
                  <c:v>1948</c:v>
                </c:pt>
                <c:pt idx="1011">
                  <c:v>1965</c:v>
                </c:pt>
                <c:pt idx="1012">
                  <c:v>1923</c:v>
                </c:pt>
                <c:pt idx="1013">
                  <c:v>1910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1930</c:v>
                </c:pt>
                <c:pt idx="1023">
                  <c:v>2005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2007</c:v>
                </c:pt>
                <c:pt idx="1028">
                  <c:v>1941</c:v>
                </c:pt>
                <c:pt idx="1029">
                  <c:v>1972</c:v>
                </c:pt>
                <c:pt idx="1030">
                  <c:v>1916</c:v>
                </c:pt>
                <c:pt idx="1031">
                  <c:v>1920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2007</c:v>
                </c:pt>
                <c:pt idx="1037">
                  <c:v>2001</c:v>
                </c:pt>
                <c:pt idx="1038">
                  <c:v>1970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1994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1932</c:v>
                </c:pt>
                <c:pt idx="1060">
                  <c:v>2001</c:v>
                </c:pt>
                <c:pt idx="1061">
                  <c:v>1935</c:v>
                </c:pt>
                <c:pt idx="1062">
                  <c:v>1900</c:v>
                </c:pt>
                <c:pt idx="1063">
                  <c:v>1925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1949</c:v>
                </c:pt>
                <c:pt idx="1070">
                  <c:v>1956</c:v>
                </c:pt>
                <c:pt idx="1071">
                  <c:v>1968</c:v>
                </c:pt>
                <c:pt idx="1072">
                  <c:v>1948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1936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1999</c:v>
                </c:pt>
                <c:pt idx="1092">
                  <c:v>1925</c:v>
                </c:pt>
                <c:pt idx="1093">
                  <c:v>1965</c:v>
                </c:pt>
                <c:pt idx="1094">
                  <c:v>1956</c:v>
                </c:pt>
                <c:pt idx="1095">
                  <c:v>2006</c:v>
                </c:pt>
                <c:pt idx="1096">
                  <c:v>1914</c:v>
                </c:pt>
                <c:pt idx="1097">
                  <c:v>1986</c:v>
                </c:pt>
                <c:pt idx="1098">
                  <c:v>1936</c:v>
                </c:pt>
                <c:pt idx="1099">
                  <c:v>1978</c:v>
                </c:pt>
                <c:pt idx="1100">
                  <c:v>1920</c:v>
                </c:pt>
                <c:pt idx="1101">
                  <c:v>1971</c:v>
                </c:pt>
                <c:pt idx="1102">
                  <c:v>1960</c:v>
                </c:pt>
                <c:pt idx="1103">
                  <c:v>1959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1954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1947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1928</c:v>
                </c:pt>
                <c:pt idx="1131">
                  <c:v>1991</c:v>
                </c:pt>
                <c:pt idx="1132">
                  <c:v>1880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1875</c:v>
                </c:pt>
                <c:pt idx="1138">
                  <c:v>1977</c:v>
                </c:pt>
                <c:pt idx="1139">
                  <c:v>1920</c:v>
                </c:pt>
                <c:pt idx="1140">
                  <c:v>1951</c:v>
                </c:pt>
                <c:pt idx="1141">
                  <c:v>1976</c:v>
                </c:pt>
                <c:pt idx="1142">
                  <c:v>2006</c:v>
                </c:pt>
                <c:pt idx="1143">
                  <c:v>1959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1926</c:v>
                </c:pt>
                <c:pt idx="1149">
                  <c:v>1920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1930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2007</c:v>
                </c:pt>
                <c:pt idx="1158">
                  <c:v>2007</c:v>
                </c:pt>
                <c:pt idx="1159">
                  <c:v>1974</c:v>
                </c:pt>
                <c:pt idx="1160">
                  <c:v>1978</c:v>
                </c:pt>
                <c:pt idx="1161">
                  <c:v>1954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1946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1954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1920</c:v>
                </c:pt>
                <c:pt idx="1184">
                  <c:v>1963</c:v>
                </c:pt>
                <c:pt idx="1185">
                  <c:v>1924</c:v>
                </c:pt>
                <c:pt idx="1186">
                  <c:v>1900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1961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1963</c:v>
                </c:pt>
                <c:pt idx="1200">
                  <c:v>1970</c:v>
                </c:pt>
                <c:pt idx="1201">
                  <c:v>1998</c:v>
                </c:pt>
                <c:pt idx="1202">
                  <c:v>1925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1962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1947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1965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1911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1929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1917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1931</c:v>
                </c:pt>
                <c:pt idx="1256">
                  <c:v>1994</c:v>
                </c:pt>
                <c:pt idx="1257">
                  <c:v>1922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1919</c:v>
                </c:pt>
                <c:pt idx="1264">
                  <c:v>1998</c:v>
                </c:pt>
                <c:pt idx="1265">
                  <c:v>1999</c:v>
                </c:pt>
                <c:pt idx="1266">
                  <c:v>1910</c:v>
                </c:pt>
                <c:pt idx="1267">
                  <c:v>2008</c:v>
                </c:pt>
                <c:pt idx="1268">
                  <c:v>1935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1910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1920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1971</c:v>
                </c:pt>
                <c:pt idx="1284">
                  <c:v>1919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1892</c:v>
                </c:pt>
                <c:pt idx="1293">
                  <c:v>1976</c:v>
                </c:pt>
                <c:pt idx="1294">
                  <c:v>1955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1994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1949</c:v>
                </c:pt>
                <c:pt idx="1322">
                  <c:v>1992</c:v>
                </c:pt>
                <c:pt idx="1323">
                  <c:v>1940</c:v>
                </c:pt>
                <c:pt idx="1324">
                  <c:v>2006</c:v>
                </c:pt>
                <c:pt idx="1325">
                  <c:v>1922</c:v>
                </c:pt>
                <c:pt idx="1326">
                  <c:v>1931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1938</c:v>
                </c:pt>
                <c:pt idx="1333">
                  <c:v>1938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1941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2003</c:v>
                </c:pt>
                <c:pt idx="1342">
                  <c:v>2002</c:v>
                </c:pt>
                <c:pt idx="1343">
                  <c:v>1928</c:v>
                </c:pt>
                <c:pt idx="1344">
                  <c:v>2006</c:v>
                </c:pt>
                <c:pt idx="1345">
                  <c:v>1920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1872</c:v>
                </c:pt>
                <c:pt idx="1350">
                  <c:v>1969</c:v>
                </c:pt>
                <c:pt idx="1351">
                  <c:v>1962</c:v>
                </c:pt>
                <c:pt idx="1352">
                  <c:v>1937</c:v>
                </c:pt>
                <c:pt idx="1353">
                  <c:v>1995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1921</c:v>
                </c:pt>
                <c:pt idx="1361">
                  <c:v>2005</c:v>
                </c:pt>
                <c:pt idx="1362">
                  <c:v>1920</c:v>
                </c:pt>
                <c:pt idx="1363">
                  <c:v>2006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1920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1930</c:v>
                </c:pt>
                <c:pt idx="1377">
                  <c:v>1941</c:v>
                </c:pt>
                <c:pt idx="1378">
                  <c:v>1973</c:v>
                </c:pt>
                <c:pt idx="1379">
                  <c:v>2006</c:v>
                </c:pt>
                <c:pt idx="1380">
                  <c:v>1914</c:v>
                </c:pt>
                <c:pt idx="1381">
                  <c:v>1970</c:v>
                </c:pt>
                <c:pt idx="1382">
                  <c:v>1920</c:v>
                </c:pt>
                <c:pt idx="1383">
                  <c:v>1918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1941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1905</c:v>
                </c:pt>
                <c:pt idx="1394">
                  <c:v>2006</c:v>
                </c:pt>
                <c:pt idx="1395">
                  <c:v>2005</c:v>
                </c:pt>
                <c:pt idx="1396">
                  <c:v>1948</c:v>
                </c:pt>
                <c:pt idx="1397">
                  <c:v>1920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1915</c:v>
                </c:pt>
                <c:pt idx="1405">
                  <c:v>2004</c:v>
                </c:pt>
                <c:pt idx="1406">
                  <c:v>1972</c:v>
                </c:pt>
                <c:pt idx="1407">
                  <c:v>1985</c:v>
                </c:pt>
                <c:pt idx="1408">
                  <c:v>1910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1949</c:v>
                </c:pt>
                <c:pt idx="1413">
                  <c:v>2005</c:v>
                </c:pt>
                <c:pt idx="1414">
                  <c:v>1923</c:v>
                </c:pt>
                <c:pt idx="1415">
                  <c:v>2007</c:v>
                </c:pt>
                <c:pt idx="1416">
                  <c:v>1885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1958</c:v>
                </c:pt>
                <c:pt idx="1425">
                  <c:v>1959</c:v>
                </c:pt>
                <c:pt idx="1426">
                  <c:v>1994</c:v>
                </c:pt>
                <c:pt idx="1427">
                  <c:v>1945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1927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1971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1922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1995</c:v>
                </c:pt>
                <c:pt idx="1448">
                  <c:v>1910</c:v>
                </c:pt>
                <c:pt idx="1449">
                  <c:v>1970</c:v>
                </c:pt>
                <c:pt idx="1450">
                  <c:v>1974</c:v>
                </c:pt>
                <c:pt idx="1451">
                  <c:v>2008</c:v>
                </c:pt>
                <c:pt idx="1452">
                  <c:v>2005</c:v>
                </c:pt>
                <c:pt idx="1453">
                  <c:v>2006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'DATASET-NUMERICAL'!$H$22:$H$1481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38-4154-88D7-A8CF42D5C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876552"/>
        <c:axId val="858877536"/>
      </c:scatterChart>
      <c:valAx>
        <c:axId val="85887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877536"/>
        <c:crosses val="autoZero"/>
        <c:crossBetween val="midCat"/>
      </c:valAx>
      <c:valAx>
        <c:axId val="85887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876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TotalBsmtSF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SalePrice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train!$AM$2:$AM$1461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train!$CC$2:$CC$1461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85-45BD-8A85-AA3E3FE7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716543"/>
        <c:axId val="1070196031"/>
      </c:scatterChart>
      <c:valAx>
        <c:axId val="1069716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TotalBsmtSF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9603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7019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716543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OverallQual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SalePrice</a:t>
            </a:r>
            <a:r>
              <a:rPr lang="en-US"/>
              <a:t>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'DATASET-NUMERICAL'!$B$22:$B$1481</c:f>
              <c:numCache>
                <c:formatCode>General</c:formatCode>
                <c:ptCount val="1460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5</c:v>
                </c:pt>
                <c:pt idx="24">
                  <c:v>5</c:v>
                </c:pt>
                <c:pt idx="25">
                  <c:v>8</c:v>
                </c:pt>
                <c:pt idx="26">
                  <c:v>5</c:v>
                </c:pt>
                <c:pt idx="27">
                  <c:v>8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5</c:v>
                </c:pt>
                <c:pt idx="34">
                  <c:v>9</c:v>
                </c:pt>
                <c:pt idx="35">
                  <c:v>8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8</c:v>
                </c:pt>
                <c:pt idx="57">
                  <c:v>7</c:v>
                </c:pt>
                <c:pt idx="58">
                  <c:v>10</c:v>
                </c:pt>
                <c:pt idx="59">
                  <c:v>5</c:v>
                </c:pt>
                <c:pt idx="60">
                  <c:v>6</c:v>
                </c:pt>
                <c:pt idx="61">
                  <c:v>5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7</c:v>
                </c:pt>
                <c:pt idx="71">
                  <c:v>4</c:v>
                </c:pt>
                <c:pt idx="72">
                  <c:v>7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6</c:v>
                </c:pt>
                <c:pt idx="81">
                  <c:v>6</c:v>
                </c:pt>
                <c:pt idx="82">
                  <c:v>8</c:v>
                </c:pt>
                <c:pt idx="83">
                  <c:v>5</c:v>
                </c:pt>
                <c:pt idx="84">
                  <c:v>7</c:v>
                </c:pt>
                <c:pt idx="85">
                  <c:v>8</c:v>
                </c:pt>
                <c:pt idx="86">
                  <c:v>6</c:v>
                </c:pt>
                <c:pt idx="87">
                  <c:v>6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7</c:v>
                </c:pt>
                <c:pt idx="104">
                  <c:v>7</c:v>
                </c:pt>
                <c:pt idx="105">
                  <c:v>8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7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5</c:v>
                </c:pt>
                <c:pt idx="117">
                  <c:v>5</c:v>
                </c:pt>
                <c:pt idx="118">
                  <c:v>7</c:v>
                </c:pt>
                <c:pt idx="119">
                  <c:v>6</c:v>
                </c:pt>
                <c:pt idx="120">
                  <c:v>6</c:v>
                </c:pt>
                <c:pt idx="121">
                  <c:v>4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8</c:v>
                </c:pt>
                <c:pt idx="134">
                  <c:v>5</c:v>
                </c:pt>
                <c:pt idx="135">
                  <c:v>7</c:v>
                </c:pt>
                <c:pt idx="136">
                  <c:v>5</c:v>
                </c:pt>
                <c:pt idx="137">
                  <c:v>7</c:v>
                </c:pt>
                <c:pt idx="138">
                  <c:v>8</c:v>
                </c:pt>
                <c:pt idx="139">
                  <c:v>6</c:v>
                </c:pt>
                <c:pt idx="140">
                  <c:v>4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7</c:v>
                </c:pt>
                <c:pt idx="148">
                  <c:v>7</c:v>
                </c:pt>
                <c:pt idx="149">
                  <c:v>5</c:v>
                </c:pt>
                <c:pt idx="150">
                  <c:v>5</c:v>
                </c:pt>
                <c:pt idx="151">
                  <c:v>8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5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9</c:v>
                </c:pt>
                <c:pt idx="162">
                  <c:v>7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5</c:v>
                </c:pt>
                <c:pt idx="167">
                  <c:v>8</c:v>
                </c:pt>
                <c:pt idx="168">
                  <c:v>7</c:v>
                </c:pt>
                <c:pt idx="169">
                  <c:v>8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9</c:v>
                </c:pt>
                <c:pt idx="179">
                  <c:v>5</c:v>
                </c:pt>
                <c:pt idx="180">
                  <c:v>6</c:v>
                </c:pt>
                <c:pt idx="181">
                  <c:v>7</c:v>
                </c:pt>
                <c:pt idx="182">
                  <c:v>5</c:v>
                </c:pt>
                <c:pt idx="183">
                  <c:v>7</c:v>
                </c:pt>
                <c:pt idx="184">
                  <c:v>5</c:v>
                </c:pt>
                <c:pt idx="185">
                  <c:v>10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6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7</c:v>
                </c:pt>
                <c:pt idx="206">
                  <c:v>5</c:v>
                </c:pt>
                <c:pt idx="207">
                  <c:v>4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10</c:v>
                </c:pt>
                <c:pt idx="225">
                  <c:v>5</c:v>
                </c:pt>
                <c:pt idx="226">
                  <c:v>7</c:v>
                </c:pt>
                <c:pt idx="227">
                  <c:v>6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8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6</c:v>
                </c:pt>
                <c:pt idx="240">
                  <c:v>8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7</c:v>
                </c:pt>
                <c:pt idx="245">
                  <c:v>7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3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8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8</c:v>
                </c:pt>
                <c:pt idx="271">
                  <c:v>7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7</c:v>
                </c:pt>
                <c:pt idx="276">
                  <c:v>7</c:v>
                </c:pt>
                <c:pt idx="277">
                  <c:v>4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6</c:v>
                </c:pt>
                <c:pt idx="282">
                  <c:v>7</c:v>
                </c:pt>
                <c:pt idx="283">
                  <c:v>8</c:v>
                </c:pt>
                <c:pt idx="284">
                  <c:v>6</c:v>
                </c:pt>
                <c:pt idx="285">
                  <c:v>7</c:v>
                </c:pt>
                <c:pt idx="286">
                  <c:v>6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8</c:v>
                </c:pt>
                <c:pt idx="291">
                  <c:v>5</c:v>
                </c:pt>
                <c:pt idx="292">
                  <c:v>5</c:v>
                </c:pt>
                <c:pt idx="293">
                  <c:v>7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6</c:v>
                </c:pt>
                <c:pt idx="299">
                  <c:v>6</c:v>
                </c:pt>
                <c:pt idx="300">
                  <c:v>5</c:v>
                </c:pt>
                <c:pt idx="301">
                  <c:v>8</c:v>
                </c:pt>
                <c:pt idx="302">
                  <c:v>7</c:v>
                </c:pt>
                <c:pt idx="303">
                  <c:v>5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6</c:v>
                </c:pt>
                <c:pt idx="308">
                  <c:v>4</c:v>
                </c:pt>
                <c:pt idx="309">
                  <c:v>9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3</c:v>
                </c:pt>
                <c:pt idx="324">
                  <c:v>7</c:v>
                </c:pt>
                <c:pt idx="325">
                  <c:v>5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8</c:v>
                </c:pt>
                <c:pt idx="333">
                  <c:v>7</c:v>
                </c:pt>
                <c:pt idx="334">
                  <c:v>6</c:v>
                </c:pt>
                <c:pt idx="335">
                  <c:v>5</c:v>
                </c:pt>
                <c:pt idx="336">
                  <c:v>9</c:v>
                </c:pt>
                <c:pt idx="337">
                  <c:v>7</c:v>
                </c:pt>
                <c:pt idx="338">
                  <c:v>7</c:v>
                </c:pt>
                <c:pt idx="339">
                  <c:v>6</c:v>
                </c:pt>
                <c:pt idx="340">
                  <c:v>8</c:v>
                </c:pt>
                <c:pt idx="341">
                  <c:v>4</c:v>
                </c:pt>
                <c:pt idx="342">
                  <c:v>3</c:v>
                </c:pt>
                <c:pt idx="343">
                  <c:v>9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7</c:v>
                </c:pt>
                <c:pt idx="349">
                  <c:v>9</c:v>
                </c:pt>
                <c:pt idx="350">
                  <c:v>9</c:v>
                </c:pt>
                <c:pt idx="351">
                  <c:v>7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6</c:v>
                </c:pt>
                <c:pt idx="361">
                  <c:v>5</c:v>
                </c:pt>
                <c:pt idx="362">
                  <c:v>7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6</c:v>
                </c:pt>
                <c:pt idx="367">
                  <c:v>6</c:v>
                </c:pt>
                <c:pt idx="368">
                  <c:v>5</c:v>
                </c:pt>
                <c:pt idx="369">
                  <c:v>5</c:v>
                </c:pt>
                <c:pt idx="370">
                  <c:v>6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7</c:v>
                </c:pt>
                <c:pt idx="375">
                  <c:v>1</c:v>
                </c:pt>
                <c:pt idx="376">
                  <c:v>5</c:v>
                </c:pt>
                <c:pt idx="377">
                  <c:v>8</c:v>
                </c:pt>
                <c:pt idx="378">
                  <c:v>9</c:v>
                </c:pt>
                <c:pt idx="379">
                  <c:v>6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6</c:v>
                </c:pt>
                <c:pt idx="384">
                  <c:v>6</c:v>
                </c:pt>
                <c:pt idx="385">
                  <c:v>8</c:v>
                </c:pt>
                <c:pt idx="386">
                  <c:v>5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7</c:v>
                </c:pt>
                <c:pt idx="400">
                  <c:v>8</c:v>
                </c:pt>
                <c:pt idx="401">
                  <c:v>7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4</c:v>
                </c:pt>
                <c:pt idx="428">
                  <c:v>7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5</c:v>
                </c:pt>
                <c:pt idx="433">
                  <c:v>6</c:v>
                </c:pt>
                <c:pt idx="434">
                  <c:v>4</c:v>
                </c:pt>
                <c:pt idx="435">
                  <c:v>7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10</c:v>
                </c:pt>
                <c:pt idx="441">
                  <c:v>4</c:v>
                </c:pt>
                <c:pt idx="442">
                  <c:v>5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7</c:v>
                </c:pt>
                <c:pt idx="448">
                  <c:v>6</c:v>
                </c:pt>
                <c:pt idx="449">
                  <c:v>3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8</c:v>
                </c:pt>
                <c:pt idx="454">
                  <c:v>5</c:v>
                </c:pt>
                <c:pt idx="455">
                  <c:v>7</c:v>
                </c:pt>
                <c:pt idx="456">
                  <c:v>5</c:v>
                </c:pt>
                <c:pt idx="457">
                  <c:v>4</c:v>
                </c:pt>
                <c:pt idx="458">
                  <c:v>8</c:v>
                </c:pt>
                <c:pt idx="459">
                  <c:v>5</c:v>
                </c:pt>
                <c:pt idx="460">
                  <c:v>8</c:v>
                </c:pt>
                <c:pt idx="461">
                  <c:v>7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7</c:v>
                </c:pt>
                <c:pt idx="466">
                  <c:v>7</c:v>
                </c:pt>
                <c:pt idx="467">
                  <c:v>5</c:v>
                </c:pt>
                <c:pt idx="468">
                  <c:v>8</c:v>
                </c:pt>
                <c:pt idx="469">
                  <c:v>6</c:v>
                </c:pt>
                <c:pt idx="470">
                  <c:v>8</c:v>
                </c:pt>
                <c:pt idx="471">
                  <c:v>7</c:v>
                </c:pt>
                <c:pt idx="472">
                  <c:v>6</c:v>
                </c:pt>
                <c:pt idx="473">
                  <c:v>8</c:v>
                </c:pt>
                <c:pt idx="474">
                  <c:v>8</c:v>
                </c:pt>
                <c:pt idx="475">
                  <c:v>5</c:v>
                </c:pt>
                <c:pt idx="476">
                  <c:v>6</c:v>
                </c:pt>
                <c:pt idx="477">
                  <c:v>9</c:v>
                </c:pt>
                <c:pt idx="478">
                  <c:v>8</c:v>
                </c:pt>
                <c:pt idx="479">
                  <c:v>4</c:v>
                </c:pt>
                <c:pt idx="480">
                  <c:v>9</c:v>
                </c:pt>
                <c:pt idx="481">
                  <c:v>9</c:v>
                </c:pt>
                <c:pt idx="482">
                  <c:v>7</c:v>
                </c:pt>
                <c:pt idx="483">
                  <c:v>6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4</c:v>
                </c:pt>
                <c:pt idx="496">
                  <c:v>8</c:v>
                </c:pt>
                <c:pt idx="497">
                  <c:v>7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7</c:v>
                </c:pt>
                <c:pt idx="502">
                  <c:v>5</c:v>
                </c:pt>
                <c:pt idx="503">
                  <c:v>7</c:v>
                </c:pt>
                <c:pt idx="504">
                  <c:v>6</c:v>
                </c:pt>
                <c:pt idx="505">
                  <c:v>5</c:v>
                </c:pt>
                <c:pt idx="506">
                  <c:v>8</c:v>
                </c:pt>
                <c:pt idx="507">
                  <c:v>6</c:v>
                </c:pt>
                <c:pt idx="508">
                  <c:v>7</c:v>
                </c:pt>
                <c:pt idx="509">
                  <c:v>5</c:v>
                </c:pt>
                <c:pt idx="510">
                  <c:v>5</c:v>
                </c:pt>
                <c:pt idx="511">
                  <c:v>7</c:v>
                </c:pt>
                <c:pt idx="512">
                  <c:v>5</c:v>
                </c:pt>
                <c:pt idx="513">
                  <c:v>6</c:v>
                </c:pt>
                <c:pt idx="514">
                  <c:v>5</c:v>
                </c:pt>
                <c:pt idx="515">
                  <c:v>10</c:v>
                </c:pt>
                <c:pt idx="516">
                  <c:v>6</c:v>
                </c:pt>
                <c:pt idx="517">
                  <c:v>7</c:v>
                </c:pt>
                <c:pt idx="518">
                  <c:v>6</c:v>
                </c:pt>
                <c:pt idx="519">
                  <c:v>7</c:v>
                </c:pt>
                <c:pt idx="520">
                  <c:v>4</c:v>
                </c:pt>
                <c:pt idx="521">
                  <c:v>6</c:v>
                </c:pt>
                <c:pt idx="522">
                  <c:v>6</c:v>
                </c:pt>
                <c:pt idx="523">
                  <c:v>10</c:v>
                </c:pt>
                <c:pt idx="524">
                  <c:v>7</c:v>
                </c:pt>
                <c:pt idx="525">
                  <c:v>7</c:v>
                </c:pt>
                <c:pt idx="526">
                  <c:v>5</c:v>
                </c:pt>
                <c:pt idx="527">
                  <c:v>9</c:v>
                </c:pt>
                <c:pt idx="528">
                  <c:v>4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5</c:v>
                </c:pt>
                <c:pt idx="533">
                  <c:v>1</c:v>
                </c:pt>
                <c:pt idx="534">
                  <c:v>8</c:v>
                </c:pt>
                <c:pt idx="535">
                  <c:v>5</c:v>
                </c:pt>
                <c:pt idx="536">
                  <c:v>7</c:v>
                </c:pt>
                <c:pt idx="537">
                  <c:v>4</c:v>
                </c:pt>
                <c:pt idx="538">
                  <c:v>5</c:v>
                </c:pt>
                <c:pt idx="539">
                  <c:v>8</c:v>
                </c:pt>
                <c:pt idx="540">
                  <c:v>9</c:v>
                </c:pt>
                <c:pt idx="541">
                  <c:v>8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6</c:v>
                </c:pt>
                <c:pt idx="547">
                  <c:v>5</c:v>
                </c:pt>
                <c:pt idx="548">
                  <c:v>5</c:v>
                </c:pt>
                <c:pt idx="549">
                  <c:v>7</c:v>
                </c:pt>
                <c:pt idx="550">
                  <c:v>6</c:v>
                </c:pt>
                <c:pt idx="551">
                  <c:v>5</c:v>
                </c:pt>
                <c:pt idx="552">
                  <c:v>8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7</c:v>
                </c:pt>
                <c:pt idx="559">
                  <c:v>7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7</c:v>
                </c:pt>
                <c:pt idx="565">
                  <c:v>6</c:v>
                </c:pt>
                <c:pt idx="566">
                  <c:v>9</c:v>
                </c:pt>
                <c:pt idx="567">
                  <c:v>7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5</c:v>
                </c:pt>
                <c:pt idx="575">
                  <c:v>5</c:v>
                </c:pt>
                <c:pt idx="576">
                  <c:v>7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6</c:v>
                </c:pt>
                <c:pt idx="581">
                  <c:v>8</c:v>
                </c:pt>
                <c:pt idx="582">
                  <c:v>6</c:v>
                </c:pt>
                <c:pt idx="583">
                  <c:v>10</c:v>
                </c:pt>
                <c:pt idx="584">
                  <c:v>4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7</c:v>
                </c:pt>
                <c:pt idx="591">
                  <c:v>10</c:v>
                </c:pt>
                <c:pt idx="592">
                  <c:v>5</c:v>
                </c:pt>
                <c:pt idx="593">
                  <c:v>6</c:v>
                </c:pt>
                <c:pt idx="594">
                  <c:v>5</c:v>
                </c:pt>
                <c:pt idx="595">
                  <c:v>8</c:v>
                </c:pt>
                <c:pt idx="596">
                  <c:v>6</c:v>
                </c:pt>
                <c:pt idx="597">
                  <c:v>7</c:v>
                </c:pt>
                <c:pt idx="598">
                  <c:v>5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5</c:v>
                </c:pt>
                <c:pt idx="607">
                  <c:v>5</c:v>
                </c:pt>
                <c:pt idx="608">
                  <c:v>8</c:v>
                </c:pt>
                <c:pt idx="609">
                  <c:v>4</c:v>
                </c:pt>
                <c:pt idx="610">
                  <c:v>9</c:v>
                </c:pt>
                <c:pt idx="611">
                  <c:v>6</c:v>
                </c:pt>
                <c:pt idx="612">
                  <c:v>8</c:v>
                </c:pt>
                <c:pt idx="613">
                  <c:v>5</c:v>
                </c:pt>
                <c:pt idx="614">
                  <c:v>4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9</c:v>
                </c:pt>
                <c:pt idx="619">
                  <c:v>8</c:v>
                </c:pt>
                <c:pt idx="620">
                  <c:v>3</c:v>
                </c:pt>
                <c:pt idx="621">
                  <c:v>6</c:v>
                </c:pt>
                <c:pt idx="622">
                  <c:v>5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5</c:v>
                </c:pt>
                <c:pt idx="631">
                  <c:v>8</c:v>
                </c:pt>
                <c:pt idx="632">
                  <c:v>7</c:v>
                </c:pt>
                <c:pt idx="633">
                  <c:v>5</c:v>
                </c:pt>
                <c:pt idx="634">
                  <c:v>6</c:v>
                </c:pt>
                <c:pt idx="635">
                  <c:v>6</c:v>
                </c:pt>
                <c:pt idx="636">
                  <c:v>2</c:v>
                </c:pt>
                <c:pt idx="637">
                  <c:v>5</c:v>
                </c:pt>
                <c:pt idx="638">
                  <c:v>5</c:v>
                </c:pt>
                <c:pt idx="639">
                  <c:v>8</c:v>
                </c:pt>
                <c:pt idx="640">
                  <c:v>8</c:v>
                </c:pt>
                <c:pt idx="641">
                  <c:v>7</c:v>
                </c:pt>
                <c:pt idx="642">
                  <c:v>8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5</c:v>
                </c:pt>
                <c:pt idx="647">
                  <c:v>6</c:v>
                </c:pt>
                <c:pt idx="648">
                  <c:v>6</c:v>
                </c:pt>
                <c:pt idx="649">
                  <c:v>4</c:v>
                </c:pt>
                <c:pt idx="650">
                  <c:v>7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8</c:v>
                </c:pt>
                <c:pt idx="655">
                  <c:v>6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5</c:v>
                </c:pt>
                <c:pt idx="660">
                  <c:v>7</c:v>
                </c:pt>
                <c:pt idx="661">
                  <c:v>8</c:v>
                </c:pt>
                <c:pt idx="662">
                  <c:v>6</c:v>
                </c:pt>
                <c:pt idx="663">
                  <c:v>4</c:v>
                </c:pt>
                <c:pt idx="664">
                  <c:v>8</c:v>
                </c:pt>
                <c:pt idx="665">
                  <c:v>8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8</c:v>
                </c:pt>
                <c:pt idx="679">
                  <c:v>5</c:v>
                </c:pt>
                <c:pt idx="680">
                  <c:v>6</c:v>
                </c:pt>
                <c:pt idx="681">
                  <c:v>5</c:v>
                </c:pt>
                <c:pt idx="682">
                  <c:v>6</c:v>
                </c:pt>
                <c:pt idx="683">
                  <c:v>9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10</c:v>
                </c:pt>
                <c:pt idx="692">
                  <c:v>7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7</c:v>
                </c:pt>
                <c:pt idx="700">
                  <c:v>8</c:v>
                </c:pt>
                <c:pt idx="701">
                  <c:v>7</c:v>
                </c:pt>
                <c:pt idx="702">
                  <c:v>8</c:v>
                </c:pt>
                <c:pt idx="703">
                  <c:v>5</c:v>
                </c:pt>
                <c:pt idx="704">
                  <c:v>7</c:v>
                </c:pt>
                <c:pt idx="705">
                  <c:v>4</c:v>
                </c:pt>
                <c:pt idx="706">
                  <c:v>7</c:v>
                </c:pt>
                <c:pt idx="707">
                  <c:v>8</c:v>
                </c:pt>
                <c:pt idx="708">
                  <c:v>7</c:v>
                </c:pt>
                <c:pt idx="709">
                  <c:v>5</c:v>
                </c:pt>
                <c:pt idx="710">
                  <c:v>3</c:v>
                </c:pt>
                <c:pt idx="711">
                  <c:v>4</c:v>
                </c:pt>
                <c:pt idx="712">
                  <c:v>8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5</c:v>
                </c:pt>
                <c:pt idx="720">
                  <c:v>8</c:v>
                </c:pt>
                <c:pt idx="721">
                  <c:v>6</c:v>
                </c:pt>
                <c:pt idx="722">
                  <c:v>4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6</c:v>
                </c:pt>
                <c:pt idx="727">
                  <c:v>7</c:v>
                </c:pt>
                <c:pt idx="728">
                  <c:v>5</c:v>
                </c:pt>
                <c:pt idx="729">
                  <c:v>4</c:v>
                </c:pt>
                <c:pt idx="730">
                  <c:v>8</c:v>
                </c:pt>
                <c:pt idx="731">
                  <c:v>7</c:v>
                </c:pt>
                <c:pt idx="732">
                  <c:v>7</c:v>
                </c:pt>
                <c:pt idx="733">
                  <c:v>5</c:v>
                </c:pt>
                <c:pt idx="734">
                  <c:v>5</c:v>
                </c:pt>
                <c:pt idx="735">
                  <c:v>7</c:v>
                </c:pt>
                <c:pt idx="736">
                  <c:v>3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6</c:v>
                </c:pt>
                <c:pt idx="742">
                  <c:v>7</c:v>
                </c:pt>
                <c:pt idx="743">
                  <c:v>5</c:v>
                </c:pt>
                <c:pt idx="744">
                  <c:v>8</c:v>
                </c:pt>
                <c:pt idx="745">
                  <c:v>8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7</c:v>
                </c:pt>
                <c:pt idx="752">
                  <c:v>6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8</c:v>
                </c:pt>
                <c:pt idx="757">
                  <c:v>6</c:v>
                </c:pt>
                <c:pt idx="758">
                  <c:v>7</c:v>
                </c:pt>
                <c:pt idx="759">
                  <c:v>8</c:v>
                </c:pt>
                <c:pt idx="760">
                  <c:v>6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8</c:v>
                </c:pt>
                <c:pt idx="765">
                  <c:v>9</c:v>
                </c:pt>
                <c:pt idx="766">
                  <c:v>7</c:v>
                </c:pt>
                <c:pt idx="767">
                  <c:v>6</c:v>
                </c:pt>
                <c:pt idx="768">
                  <c:v>7</c:v>
                </c:pt>
                <c:pt idx="769">
                  <c:v>8</c:v>
                </c:pt>
                <c:pt idx="770">
                  <c:v>5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8</c:v>
                </c:pt>
                <c:pt idx="775">
                  <c:v>6</c:v>
                </c:pt>
                <c:pt idx="776">
                  <c:v>7</c:v>
                </c:pt>
                <c:pt idx="777">
                  <c:v>5</c:v>
                </c:pt>
                <c:pt idx="778">
                  <c:v>5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7</c:v>
                </c:pt>
                <c:pt idx="783">
                  <c:v>5</c:v>
                </c:pt>
                <c:pt idx="784">
                  <c:v>6</c:v>
                </c:pt>
                <c:pt idx="785">
                  <c:v>6</c:v>
                </c:pt>
                <c:pt idx="786">
                  <c:v>5</c:v>
                </c:pt>
                <c:pt idx="787">
                  <c:v>7</c:v>
                </c:pt>
                <c:pt idx="788">
                  <c:v>4</c:v>
                </c:pt>
                <c:pt idx="789">
                  <c:v>6</c:v>
                </c:pt>
                <c:pt idx="790">
                  <c:v>7</c:v>
                </c:pt>
                <c:pt idx="791">
                  <c:v>6</c:v>
                </c:pt>
                <c:pt idx="792">
                  <c:v>7</c:v>
                </c:pt>
                <c:pt idx="793">
                  <c:v>8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9</c:v>
                </c:pt>
                <c:pt idx="799">
                  <c:v>5</c:v>
                </c:pt>
                <c:pt idx="800">
                  <c:v>6</c:v>
                </c:pt>
                <c:pt idx="801">
                  <c:v>4</c:v>
                </c:pt>
                <c:pt idx="802">
                  <c:v>7</c:v>
                </c:pt>
                <c:pt idx="803">
                  <c:v>9</c:v>
                </c:pt>
                <c:pt idx="804">
                  <c:v>5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6</c:v>
                </c:pt>
                <c:pt idx="812">
                  <c:v>5</c:v>
                </c:pt>
                <c:pt idx="813">
                  <c:v>6</c:v>
                </c:pt>
                <c:pt idx="814">
                  <c:v>5</c:v>
                </c:pt>
                <c:pt idx="815">
                  <c:v>7</c:v>
                </c:pt>
                <c:pt idx="816">
                  <c:v>5</c:v>
                </c:pt>
                <c:pt idx="817">
                  <c:v>8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4</c:v>
                </c:pt>
                <c:pt idx="822">
                  <c:v>7</c:v>
                </c:pt>
                <c:pt idx="823">
                  <c:v>6</c:v>
                </c:pt>
                <c:pt idx="824">
                  <c:v>8</c:v>
                </c:pt>
                <c:pt idx="825">
                  <c:v>10</c:v>
                </c:pt>
                <c:pt idx="826">
                  <c:v>5</c:v>
                </c:pt>
                <c:pt idx="827">
                  <c:v>7</c:v>
                </c:pt>
                <c:pt idx="828">
                  <c:v>5</c:v>
                </c:pt>
                <c:pt idx="829">
                  <c:v>7</c:v>
                </c:pt>
                <c:pt idx="830">
                  <c:v>6</c:v>
                </c:pt>
                <c:pt idx="831">
                  <c:v>7</c:v>
                </c:pt>
                <c:pt idx="832">
                  <c:v>7</c:v>
                </c:pt>
                <c:pt idx="833">
                  <c:v>6</c:v>
                </c:pt>
                <c:pt idx="834">
                  <c:v>5</c:v>
                </c:pt>
                <c:pt idx="835">
                  <c:v>4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6</c:v>
                </c:pt>
                <c:pt idx="860">
                  <c:v>7</c:v>
                </c:pt>
                <c:pt idx="861">
                  <c:v>5</c:v>
                </c:pt>
                <c:pt idx="862">
                  <c:v>6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8</c:v>
                </c:pt>
                <c:pt idx="867">
                  <c:v>4</c:v>
                </c:pt>
                <c:pt idx="868">
                  <c:v>5</c:v>
                </c:pt>
                <c:pt idx="869">
                  <c:v>7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8</c:v>
                </c:pt>
                <c:pt idx="876">
                  <c:v>4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7</c:v>
                </c:pt>
                <c:pt idx="882">
                  <c:v>6</c:v>
                </c:pt>
                <c:pt idx="883">
                  <c:v>4</c:v>
                </c:pt>
                <c:pt idx="884">
                  <c:v>5</c:v>
                </c:pt>
                <c:pt idx="885">
                  <c:v>9</c:v>
                </c:pt>
                <c:pt idx="886">
                  <c:v>5</c:v>
                </c:pt>
                <c:pt idx="887">
                  <c:v>5</c:v>
                </c:pt>
                <c:pt idx="888">
                  <c:v>8</c:v>
                </c:pt>
                <c:pt idx="889">
                  <c:v>6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6</c:v>
                </c:pt>
                <c:pt idx="896">
                  <c:v>4</c:v>
                </c:pt>
                <c:pt idx="897">
                  <c:v>5</c:v>
                </c:pt>
                <c:pt idx="898">
                  <c:v>9</c:v>
                </c:pt>
                <c:pt idx="899">
                  <c:v>5</c:v>
                </c:pt>
                <c:pt idx="900">
                  <c:v>4</c:v>
                </c:pt>
                <c:pt idx="901">
                  <c:v>5</c:v>
                </c:pt>
                <c:pt idx="902">
                  <c:v>7</c:v>
                </c:pt>
                <c:pt idx="903">
                  <c:v>7</c:v>
                </c:pt>
                <c:pt idx="904">
                  <c:v>5</c:v>
                </c:pt>
                <c:pt idx="905">
                  <c:v>5</c:v>
                </c:pt>
                <c:pt idx="906">
                  <c:v>8</c:v>
                </c:pt>
                <c:pt idx="907">
                  <c:v>7</c:v>
                </c:pt>
                <c:pt idx="908">
                  <c:v>5</c:v>
                </c:pt>
                <c:pt idx="909">
                  <c:v>6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4</c:v>
                </c:pt>
                <c:pt idx="916">
                  <c:v>2</c:v>
                </c:pt>
                <c:pt idx="917">
                  <c:v>4</c:v>
                </c:pt>
                <c:pt idx="918">
                  <c:v>7</c:v>
                </c:pt>
                <c:pt idx="919">
                  <c:v>6</c:v>
                </c:pt>
                <c:pt idx="920">
                  <c:v>6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8</c:v>
                </c:pt>
                <c:pt idx="927">
                  <c:v>7</c:v>
                </c:pt>
                <c:pt idx="928">
                  <c:v>8</c:v>
                </c:pt>
                <c:pt idx="929">
                  <c:v>7</c:v>
                </c:pt>
                <c:pt idx="930">
                  <c:v>8</c:v>
                </c:pt>
                <c:pt idx="931">
                  <c:v>5</c:v>
                </c:pt>
                <c:pt idx="932">
                  <c:v>9</c:v>
                </c:pt>
                <c:pt idx="933">
                  <c:v>7</c:v>
                </c:pt>
                <c:pt idx="934">
                  <c:v>7</c:v>
                </c:pt>
                <c:pt idx="935">
                  <c:v>4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6</c:v>
                </c:pt>
                <c:pt idx="941">
                  <c:v>7</c:v>
                </c:pt>
                <c:pt idx="942">
                  <c:v>4</c:v>
                </c:pt>
                <c:pt idx="943">
                  <c:v>5</c:v>
                </c:pt>
                <c:pt idx="944">
                  <c:v>6</c:v>
                </c:pt>
                <c:pt idx="945">
                  <c:v>5</c:v>
                </c:pt>
                <c:pt idx="946">
                  <c:v>5</c:v>
                </c:pt>
                <c:pt idx="947">
                  <c:v>8</c:v>
                </c:pt>
                <c:pt idx="948">
                  <c:v>7</c:v>
                </c:pt>
                <c:pt idx="949">
                  <c:v>6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9</c:v>
                </c:pt>
                <c:pt idx="964">
                  <c:v>7</c:v>
                </c:pt>
                <c:pt idx="965">
                  <c:v>6</c:v>
                </c:pt>
                <c:pt idx="966">
                  <c:v>5</c:v>
                </c:pt>
                <c:pt idx="967">
                  <c:v>5</c:v>
                </c:pt>
                <c:pt idx="968">
                  <c:v>3</c:v>
                </c:pt>
                <c:pt idx="969">
                  <c:v>6</c:v>
                </c:pt>
                <c:pt idx="970">
                  <c:v>4</c:v>
                </c:pt>
                <c:pt idx="971">
                  <c:v>7</c:v>
                </c:pt>
                <c:pt idx="972">
                  <c:v>6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4</c:v>
                </c:pt>
                <c:pt idx="977">
                  <c:v>7</c:v>
                </c:pt>
                <c:pt idx="978">
                  <c:v>4</c:v>
                </c:pt>
                <c:pt idx="979">
                  <c:v>5</c:v>
                </c:pt>
                <c:pt idx="980">
                  <c:v>7</c:v>
                </c:pt>
                <c:pt idx="981">
                  <c:v>8</c:v>
                </c:pt>
                <c:pt idx="982">
                  <c:v>7</c:v>
                </c:pt>
                <c:pt idx="983">
                  <c:v>8</c:v>
                </c:pt>
                <c:pt idx="984">
                  <c:v>5</c:v>
                </c:pt>
                <c:pt idx="985">
                  <c:v>5</c:v>
                </c:pt>
                <c:pt idx="986">
                  <c:v>6</c:v>
                </c:pt>
                <c:pt idx="987">
                  <c:v>9</c:v>
                </c:pt>
                <c:pt idx="988">
                  <c:v>6</c:v>
                </c:pt>
                <c:pt idx="989">
                  <c:v>7</c:v>
                </c:pt>
                <c:pt idx="990">
                  <c:v>8</c:v>
                </c:pt>
                <c:pt idx="991">
                  <c:v>8</c:v>
                </c:pt>
                <c:pt idx="992">
                  <c:v>6</c:v>
                </c:pt>
                <c:pt idx="993">
                  <c:v>6</c:v>
                </c:pt>
                <c:pt idx="994">
                  <c:v>10</c:v>
                </c:pt>
                <c:pt idx="995">
                  <c:v>4</c:v>
                </c:pt>
                <c:pt idx="996">
                  <c:v>5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3</c:v>
                </c:pt>
                <c:pt idx="1001">
                  <c:v>5</c:v>
                </c:pt>
                <c:pt idx="1002">
                  <c:v>8</c:v>
                </c:pt>
                <c:pt idx="1003">
                  <c:v>5</c:v>
                </c:pt>
                <c:pt idx="1004">
                  <c:v>7</c:v>
                </c:pt>
                <c:pt idx="1005">
                  <c:v>5</c:v>
                </c:pt>
                <c:pt idx="1006">
                  <c:v>6</c:v>
                </c:pt>
                <c:pt idx="1007">
                  <c:v>4</c:v>
                </c:pt>
                <c:pt idx="1008">
                  <c:v>7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6</c:v>
                </c:pt>
                <c:pt idx="1013">
                  <c:v>5</c:v>
                </c:pt>
                <c:pt idx="1014">
                  <c:v>6</c:v>
                </c:pt>
                <c:pt idx="1015">
                  <c:v>8</c:v>
                </c:pt>
                <c:pt idx="1016">
                  <c:v>7</c:v>
                </c:pt>
                <c:pt idx="1017">
                  <c:v>8</c:v>
                </c:pt>
                <c:pt idx="1018">
                  <c:v>7</c:v>
                </c:pt>
                <c:pt idx="1019">
                  <c:v>7</c:v>
                </c:pt>
                <c:pt idx="1020">
                  <c:v>4</c:v>
                </c:pt>
                <c:pt idx="1021">
                  <c:v>7</c:v>
                </c:pt>
                <c:pt idx="1022">
                  <c:v>5</c:v>
                </c:pt>
                <c:pt idx="1023">
                  <c:v>7</c:v>
                </c:pt>
                <c:pt idx="1024">
                  <c:v>8</c:v>
                </c:pt>
                <c:pt idx="1025">
                  <c:v>5</c:v>
                </c:pt>
                <c:pt idx="1026">
                  <c:v>5</c:v>
                </c:pt>
                <c:pt idx="1027">
                  <c:v>8</c:v>
                </c:pt>
                <c:pt idx="1028">
                  <c:v>5</c:v>
                </c:pt>
                <c:pt idx="1029">
                  <c:v>6</c:v>
                </c:pt>
                <c:pt idx="1030">
                  <c:v>5</c:v>
                </c:pt>
                <c:pt idx="1031">
                  <c:v>7</c:v>
                </c:pt>
                <c:pt idx="1032">
                  <c:v>8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9</c:v>
                </c:pt>
                <c:pt idx="1037">
                  <c:v>8</c:v>
                </c:pt>
                <c:pt idx="1038">
                  <c:v>4</c:v>
                </c:pt>
                <c:pt idx="1039">
                  <c:v>4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8</c:v>
                </c:pt>
                <c:pt idx="1045">
                  <c:v>3</c:v>
                </c:pt>
                <c:pt idx="1046">
                  <c:v>9</c:v>
                </c:pt>
                <c:pt idx="1047">
                  <c:v>5</c:v>
                </c:pt>
                <c:pt idx="1048">
                  <c:v>5</c:v>
                </c:pt>
                <c:pt idx="1049">
                  <c:v>4</c:v>
                </c:pt>
                <c:pt idx="1050">
                  <c:v>7</c:v>
                </c:pt>
                <c:pt idx="1051">
                  <c:v>7</c:v>
                </c:pt>
                <c:pt idx="1052">
                  <c:v>6</c:v>
                </c:pt>
                <c:pt idx="1053">
                  <c:v>5</c:v>
                </c:pt>
                <c:pt idx="1054">
                  <c:v>8</c:v>
                </c:pt>
                <c:pt idx="1055">
                  <c:v>6</c:v>
                </c:pt>
                <c:pt idx="1056">
                  <c:v>7</c:v>
                </c:pt>
                <c:pt idx="1057">
                  <c:v>7</c:v>
                </c:pt>
                <c:pt idx="1058">
                  <c:v>9</c:v>
                </c:pt>
                <c:pt idx="1059">
                  <c:v>6</c:v>
                </c:pt>
                <c:pt idx="1060">
                  <c:v>8</c:v>
                </c:pt>
                <c:pt idx="1061">
                  <c:v>3</c:v>
                </c:pt>
                <c:pt idx="1062">
                  <c:v>5</c:v>
                </c:pt>
                <c:pt idx="1063">
                  <c:v>6</c:v>
                </c:pt>
                <c:pt idx="1064">
                  <c:v>5</c:v>
                </c:pt>
                <c:pt idx="1065">
                  <c:v>7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5</c:v>
                </c:pt>
                <c:pt idx="1070">
                  <c:v>5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7</c:v>
                </c:pt>
                <c:pt idx="1089">
                  <c:v>8</c:v>
                </c:pt>
                <c:pt idx="1090">
                  <c:v>3</c:v>
                </c:pt>
                <c:pt idx="1091">
                  <c:v>7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8</c:v>
                </c:pt>
                <c:pt idx="1098">
                  <c:v>4</c:v>
                </c:pt>
                <c:pt idx="1099">
                  <c:v>7</c:v>
                </c:pt>
                <c:pt idx="1100">
                  <c:v>2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8</c:v>
                </c:pt>
                <c:pt idx="1106">
                  <c:v>7</c:v>
                </c:pt>
                <c:pt idx="1107">
                  <c:v>7</c:v>
                </c:pt>
                <c:pt idx="1108">
                  <c:v>6</c:v>
                </c:pt>
                <c:pt idx="1109">
                  <c:v>8</c:v>
                </c:pt>
                <c:pt idx="1110">
                  <c:v>6</c:v>
                </c:pt>
                <c:pt idx="1111">
                  <c:v>7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8</c:v>
                </c:pt>
                <c:pt idx="1116">
                  <c:v>8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6</c:v>
                </c:pt>
                <c:pt idx="1121">
                  <c:v>7</c:v>
                </c:pt>
                <c:pt idx="1122">
                  <c:v>4</c:v>
                </c:pt>
                <c:pt idx="1123">
                  <c:v>5</c:v>
                </c:pt>
                <c:pt idx="1124">
                  <c:v>7</c:v>
                </c:pt>
                <c:pt idx="1125">
                  <c:v>4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8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8</c:v>
                </c:pt>
                <c:pt idx="1143">
                  <c:v>5</c:v>
                </c:pt>
                <c:pt idx="1144">
                  <c:v>4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6</c:v>
                </c:pt>
                <c:pt idx="1151">
                  <c:v>5</c:v>
                </c:pt>
                <c:pt idx="1152">
                  <c:v>6</c:v>
                </c:pt>
                <c:pt idx="1153">
                  <c:v>6</c:v>
                </c:pt>
                <c:pt idx="1154">
                  <c:v>7</c:v>
                </c:pt>
                <c:pt idx="1155">
                  <c:v>5</c:v>
                </c:pt>
                <c:pt idx="1156">
                  <c:v>5</c:v>
                </c:pt>
                <c:pt idx="1157">
                  <c:v>7</c:v>
                </c:pt>
                <c:pt idx="1158">
                  <c:v>8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5</c:v>
                </c:pt>
                <c:pt idx="1163">
                  <c:v>4</c:v>
                </c:pt>
                <c:pt idx="1164">
                  <c:v>5</c:v>
                </c:pt>
                <c:pt idx="1165">
                  <c:v>7</c:v>
                </c:pt>
                <c:pt idx="1166">
                  <c:v>8</c:v>
                </c:pt>
                <c:pt idx="1167">
                  <c:v>6</c:v>
                </c:pt>
                <c:pt idx="1168">
                  <c:v>6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8</c:v>
                </c:pt>
                <c:pt idx="1176">
                  <c:v>5</c:v>
                </c:pt>
                <c:pt idx="1177">
                  <c:v>6</c:v>
                </c:pt>
                <c:pt idx="1178">
                  <c:v>5</c:v>
                </c:pt>
                <c:pt idx="1179">
                  <c:v>5</c:v>
                </c:pt>
                <c:pt idx="1180">
                  <c:v>7</c:v>
                </c:pt>
                <c:pt idx="1181">
                  <c:v>8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3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4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4</c:v>
                </c:pt>
                <c:pt idx="1200">
                  <c:v>4</c:v>
                </c:pt>
                <c:pt idx="1201">
                  <c:v>7</c:v>
                </c:pt>
                <c:pt idx="1202">
                  <c:v>5</c:v>
                </c:pt>
                <c:pt idx="1203">
                  <c:v>7</c:v>
                </c:pt>
                <c:pt idx="1204">
                  <c:v>5</c:v>
                </c:pt>
                <c:pt idx="1205">
                  <c:v>7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8</c:v>
                </c:pt>
                <c:pt idx="1210">
                  <c:v>6</c:v>
                </c:pt>
                <c:pt idx="1211">
                  <c:v>8</c:v>
                </c:pt>
                <c:pt idx="1212">
                  <c:v>4</c:v>
                </c:pt>
                <c:pt idx="1213">
                  <c:v>4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8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7</c:v>
                </c:pt>
                <c:pt idx="1225">
                  <c:v>6</c:v>
                </c:pt>
                <c:pt idx="1226">
                  <c:v>6</c:v>
                </c:pt>
                <c:pt idx="1227">
                  <c:v>5</c:v>
                </c:pt>
                <c:pt idx="1228">
                  <c:v>9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4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7</c:v>
                </c:pt>
                <c:pt idx="1237">
                  <c:v>7</c:v>
                </c:pt>
                <c:pt idx="1238">
                  <c:v>6</c:v>
                </c:pt>
                <c:pt idx="1239">
                  <c:v>8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10</c:v>
                </c:pt>
                <c:pt idx="1244">
                  <c:v>8</c:v>
                </c:pt>
                <c:pt idx="1245">
                  <c:v>6</c:v>
                </c:pt>
                <c:pt idx="1246">
                  <c:v>7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7</c:v>
                </c:pt>
                <c:pt idx="1251">
                  <c:v>7</c:v>
                </c:pt>
                <c:pt idx="1252">
                  <c:v>5</c:v>
                </c:pt>
                <c:pt idx="1253">
                  <c:v>7</c:v>
                </c:pt>
                <c:pt idx="1254">
                  <c:v>7</c:v>
                </c:pt>
                <c:pt idx="1255">
                  <c:v>6</c:v>
                </c:pt>
                <c:pt idx="1256">
                  <c:v>8</c:v>
                </c:pt>
                <c:pt idx="1257">
                  <c:v>5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6</c:v>
                </c:pt>
                <c:pt idx="1265">
                  <c:v>7</c:v>
                </c:pt>
                <c:pt idx="1266">
                  <c:v>7</c:v>
                </c:pt>
                <c:pt idx="1267">
                  <c:v>9</c:v>
                </c:pt>
                <c:pt idx="1268">
                  <c:v>8</c:v>
                </c:pt>
                <c:pt idx="1269">
                  <c:v>5</c:v>
                </c:pt>
                <c:pt idx="1270">
                  <c:v>7</c:v>
                </c:pt>
                <c:pt idx="1271">
                  <c:v>6</c:v>
                </c:pt>
                <c:pt idx="1272">
                  <c:v>5</c:v>
                </c:pt>
                <c:pt idx="1273">
                  <c:v>6</c:v>
                </c:pt>
                <c:pt idx="1274">
                  <c:v>5</c:v>
                </c:pt>
                <c:pt idx="1275">
                  <c:v>5</c:v>
                </c:pt>
                <c:pt idx="1276">
                  <c:v>6</c:v>
                </c:pt>
                <c:pt idx="1277">
                  <c:v>6</c:v>
                </c:pt>
                <c:pt idx="1278">
                  <c:v>8</c:v>
                </c:pt>
                <c:pt idx="1279">
                  <c:v>4</c:v>
                </c:pt>
                <c:pt idx="1280">
                  <c:v>7</c:v>
                </c:pt>
                <c:pt idx="1281">
                  <c:v>7</c:v>
                </c:pt>
                <c:pt idx="1282">
                  <c:v>5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5</c:v>
                </c:pt>
                <c:pt idx="1288">
                  <c:v>8</c:v>
                </c:pt>
                <c:pt idx="1289">
                  <c:v>8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10</c:v>
                </c:pt>
                <c:pt idx="1299">
                  <c:v>5</c:v>
                </c:pt>
                <c:pt idx="1300">
                  <c:v>7</c:v>
                </c:pt>
                <c:pt idx="1301">
                  <c:v>6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9</c:v>
                </c:pt>
                <c:pt idx="1306">
                  <c:v>7</c:v>
                </c:pt>
                <c:pt idx="1307">
                  <c:v>5</c:v>
                </c:pt>
                <c:pt idx="1308">
                  <c:v>5</c:v>
                </c:pt>
                <c:pt idx="1309">
                  <c:v>6</c:v>
                </c:pt>
                <c:pt idx="1310">
                  <c:v>7</c:v>
                </c:pt>
                <c:pt idx="1311">
                  <c:v>7</c:v>
                </c:pt>
                <c:pt idx="1312">
                  <c:v>8</c:v>
                </c:pt>
                <c:pt idx="1313">
                  <c:v>9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7</c:v>
                </c:pt>
                <c:pt idx="1318">
                  <c:v>8</c:v>
                </c:pt>
                <c:pt idx="1319">
                  <c:v>4</c:v>
                </c:pt>
                <c:pt idx="1320">
                  <c:v>6</c:v>
                </c:pt>
                <c:pt idx="1321">
                  <c:v>3</c:v>
                </c:pt>
                <c:pt idx="1322">
                  <c:v>7</c:v>
                </c:pt>
                <c:pt idx="1323">
                  <c:v>4</c:v>
                </c:pt>
                <c:pt idx="1324">
                  <c:v>8</c:v>
                </c:pt>
                <c:pt idx="1325">
                  <c:v>4</c:v>
                </c:pt>
                <c:pt idx="1326">
                  <c:v>3</c:v>
                </c:pt>
                <c:pt idx="1327">
                  <c:v>5</c:v>
                </c:pt>
                <c:pt idx="1328">
                  <c:v>6</c:v>
                </c:pt>
                <c:pt idx="1329">
                  <c:v>7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5</c:v>
                </c:pt>
                <c:pt idx="1340">
                  <c:v>4</c:v>
                </c:pt>
                <c:pt idx="1341">
                  <c:v>6</c:v>
                </c:pt>
                <c:pt idx="1342">
                  <c:v>8</c:v>
                </c:pt>
                <c:pt idx="1343">
                  <c:v>6</c:v>
                </c:pt>
                <c:pt idx="1344">
                  <c:v>7</c:v>
                </c:pt>
                <c:pt idx="1345">
                  <c:v>4</c:v>
                </c:pt>
                <c:pt idx="1346">
                  <c:v>7</c:v>
                </c:pt>
                <c:pt idx="1347">
                  <c:v>8</c:v>
                </c:pt>
                <c:pt idx="1348">
                  <c:v>7</c:v>
                </c:pt>
                <c:pt idx="1349">
                  <c:v>8</c:v>
                </c:pt>
                <c:pt idx="1350">
                  <c:v>5</c:v>
                </c:pt>
                <c:pt idx="1351">
                  <c:v>6</c:v>
                </c:pt>
                <c:pt idx="1352">
                  <c:v>6</c:v>
                </c:pt>
                <c:pt idx="1353">
                  <c:v>8</c:v>
                </c:pt>
                <c:pt idx="1354">
                  <c:v>7</c:v>
                </c:pt>
                <c:pt idx="1355">
                  <c:v>7</c:v>
                </c:pt>
                <c:pt idx="1356">
                  <c:v>5</c:v>
                </c:pt>
                <c:pt idx="1357">
                  <c:v>5</c:v>
                </c:pt>
                <c:pt idx="1358">
                  <c:v>6</c:v>
                </c:pt>
                <c:pt idx="1359">
                  <c:v>9</c:v>
                </c:pt>
                <c:pt idx="1360">
                  <c:v>5</c:v>
                </c:pt>
                <c:pt idx="1361">
                  <c:v>7</c:v>
                </c:pt>
                <c:pt idx="1362">
                  <c:v>4</c:v>
                </c:pt>
                <c:pt idx="1363">
                  <c:v>6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5</c:v>
                </c:pt>
                <c:pt idx="1368">
                  <c:v>6</c:v>
                </c:pt>
                <c:pt idx="1369">
                  <c:v>8</c:v>
                </c:pt>
                <c:pt idx="1370">
                  <c:v>4</c:v>
                </c:pt>
                <c:pt idx="1371">
                  <c:v>6</c:v>
                </c:pt>
                <c:pt idx="1372">
                  <c:v>7</c:v>
                </c:pt>
                <c:pt idx="1373">
                  <c:v>10</c:v>
                </c:pt>
                <c:pt idx="1374">
                  <c:v>7</c:v>
                </c:pt>
                <c:pt idx="1375">
                  <c:v>8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3</c:v>
                </c:pt>
                <c:pt idx="1381">
                  <c:v>6</c:v>
                </c:pt>
                <c:pt idx="1382">
                  <c:v>7</c:v>
                </c:pt>
                <c:pt idx="1383">
                  <c:v>5</c:v>
                </c:pt>
                <c:pt idx="1384">
                  <c:v>6</c:v>
                </c:pt>
                <c:pt idx="1385">
                  <c:v>4</c:v>
                </c:pt>
                <c:pt idx="1386">
                  <c:v>7</c:v>
                </c:pt>
                <c:pt idx="1387">
                  <c:v>6</c:v>
                </c:pt>
                <c:pt idx="1388">
                  <c:v>9</c:v>
                </c:pt>
                <c:pt idx="1389">
                  <c:v>6</c:v>
                </c:pt>
                <c:pt idx="1390">
                  <c:v>7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7</c:v>
                </c:pt>
                <c:pt idx="1403">
                  <c:v>8</c:v>
                </c:pt>
                <c:pt idx="1404">
                  <c:v>3</c:v>
                </c:pt>
                <c:pt idx="1405">
                  <c:v>8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7</c:v>
                </c:pt>
                <c:pt idx="1410">
                  <c:v>7</c:v>
                </c:pt>
                <c:pt idx="1411">
                  <c:v>6</c:v>
                </c:pt>
                <c:pt idx="1412">
                  <c:v>4</c:v>
                </c:pt>
                <c:pt idx="1413">
                  <c:v>8</c:v>
                </c:pt>
                <c:pt idx="1414">
                  <c:v>6</c:v>
                </c:pt>
                <c:pt idx="1415">
                  <c:v>7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6</c:v>
                </c:pt>
                <c:pt idx="1432">
                  <c:v>4</c:v>
                </c:pt>
                <c:pt idx="1433">
                  <c:v>6</c:v>
                </c:pt>
                <c:pt idx="1434">
                  <c:v>5</c:v>
                </c:pt>
                <c:pt idx="1435">
                  <c:v>6</c:v>
                </c:pt>
                <c:pt idx="1436">
                  <c:v>4</c:v>
                </c:pt>
                <c:pt idx="1437">
                  <c:v>8</c:v>
                </c:pt>
                <c:pt idx="1438">
                  <c:v>6</c:v>
                </c:pt>
                <c:pt idx="1439">
                  <c:v>7</c:v>
                </c:pt>
                <c:pt idx="1440">
                  <c:v>6</c:v>
                </c:pt>
                <c:pt idx="1441">
                  <c:v>6</c:v>
                </c:pt>
                <c:pt idx="1442">
                  <c:v>10</c:v>
                </c:pt>
                <c:pt idx="1443">
                  <c:v>6</c:v>
                </c:pt>
                <c:pt idx="1444">
                  <c:v>7</c:v>
                </c:pt>
                <c:pt idx="1445">
                  <c:v>6</c:v>
                </c:pt>
                <c:pt idx="1446">
                  <c:v>5</c:v>
                </c:pt>
                <c:pt idx="1447">
                  <c:v>8</c:v>
                </c:pt>
                <c:pt idx="1448">
                  <c:v>4</c:v>
                </c:pt>
                <c:pt idx="1449">
                  <c:v>5</c:v>
                </c:pt>
                <c:pt idx="1450">
                  <c:v>5</c:v>
                </c:pt>
                <c:pt idx="1451">
                  <c:v>8</c:v>
                </c:pt>
                <c:pt idx="1452">
                  <c:v>5</c:v>
                </c:pt>
                <c:pt idx="1453">
                  <c:v>5</c:v>
                </c:pt>
                <c:pt idx="1454">
                  <c:v>7</c:v>
                </c:pt>
                <c:pt idx="1455">
                  <c:v>6</c:v>
                </c:pt>
                <c:pt idx="1456">
                  <c:v>6</c:v>
                </c:pt>
                <c:pt idx="1457">
                  <c:v>7</c:v>
                </c:pt>
                <c:pt idx="1458">
                  <c:v>5</c:v>
                </c:pt>
                <c:pt idx="1459">
                  <c:v>5</c:v>
                </c:pt>
              </c:numCache>
            </c:numRef>
          </c:xVal>
          <c:yVal>
            <c:numRef>
              <c:f>'DATASET-NUMERICAL'!$H$22:$H$1481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81-734B-B54A-8070982C4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099184"/>
        <c:axId val="1002100816"/>
      </c:scatterChart>
      <c:valAx>
        <c:axId val="100209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OverallQual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100816"/>
        <c:crosses val="autoZero"/>
        <c:crossBetween val="midCat"/>
      </c:valAx>
      <c:valAx>
        <c:axId val="100210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099184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LotArea vs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52632977839799E-2"/>
          <c:y val="0.17618214582218919"/>
          <c:w val="0.86724356909152289"/>
          <c:h val="0.7518169427634602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'DATASET-NUMERICAL'!$A$22:$A$1481</c:f>
              <c:numCache>
                <c:formatCode>General</c:formatCode>
                <c:ptCount val="1460"/>
                <c:pt idx="0">
                  <c:v>8450</c:v>
                </c:pt>
                <c:pt idx="1">
                  <c:v>9600</c:v>
                </c:pt>
                <c:pt idx="2">
                  <c:v>11250</c:v>
                </c:pt>
                <c:pt idx="3">
                  <c:v>9550</c:v>
                </c:pt>
                <c:pt idx="4">
                  <c:v>14260</c:v>
                </c:pt>
                <c:pt idx="5">
                  <c:v>14115</c:v>
                </c:pt>
                <c:pt idx="6">
                  <c:v>10084</c:v>
                </c:pt>
                <c:pt idx="7">
                  <c:v>10382</c:v>
                </c:pt>
                <c:pt idx="8">
                  <c:v>6120</c:v>
                </c:pt>
                <c:pt idx="9">
                  <c:v>7420</c:v>
                </c:pt>
                <c:pt idx="10">
                  <c:v>11200</c:v>
                </c:pt>
                <c:pt idx="11">
                  <c:v>11924</c:v>
                </c:pt>
                <c:pt idx="12">
                  <c:v>12968</c:v>
                </c:pt>
                <c:pt idx="13">
                  <c:v>10652</c:v>
                </c:pt>
                <c:pt idx="14">
                  <c:v>10920</c:v>
                </c:pt>
                <c:pt idx="15">
                  <c:v>6120</c:v>
                </c:pt>
                <c:pt idx="16">
                  <c:v>11241</c:v>
                </c:pt>
                <c:pt idx="17">
                  <c:v>10791</c:v>
                </c:pt>
                <c:pt idx="18">
                  <c:v>13695</c:v>
                </c:pt>
                <c:pt idx="19">
                  <c:v>7560</c:v>
                </c:pt>
                <c:pt idx="20">
                  <c:v>14215</c:v>
                </c:pt>
                <c:pt idx="21">
                  <c:v>7449</c:v>
                </c:pt>
                <c:pt idx="22">
                  <c:v>9742</c:v>
                </c:pt>
                <c:pt idx="23">
                  <c:v>4224</c:v>
                </c:pt>
                <c:pt idx="24">
                  <c:v>8246</c:v>
                </c:pt>
                <c:pt idx="25">
                  <c:v>14230</c:v>
                </c:pt>
                <c:pt idx="26">
                  <c:v>7200</c:v>
                </c:pt>
                <c:pt idx="27">
                  <c:v>11478</c:v>
                </c:pt>
                <c:pt idx="28">
                  <c:v>16321</c:v>
                </c:pt>
                <c:pt idx="29">
                  <c:v>6324</c:v>
                </c:pt>
                <c:pt idx="30">
                  <c:v>8500</c:v>
                </c:pt>
                <c:pt idx="31">
                  <c:v>8544</c:v>
                </c:pt>
                <c:pt idx="32">
                  <c:v>11049</c:v>
                </c:pt>
                <c:pt idx="33">
                  <c:v>10552</c:v>
                </c:pt>
                <c:pt idx="34">
                  <c:v>7313</c:v>
                </c:pt>
                <c:pt idx="35">
                  <c:v>13418</c:v>
                </c:pt>
                <c:pt idx="36">
                  <c:v>10859</c:v>
                </c:pt>
                <c:pt idx="37">
                  <c:v>8532</c:v>
                </c:pt>
                <c:pt idx="38">
                  <c:v>7922</c:v>
                </c:pt>
                <c:pt idx="39">
                  <c:v>6040</c:v>
                </c:pt>
                <c:pt idx="40">
                  <c:v>8658</c:v>
                </c:pt>
                <c:pt idx="41">
                  <c:v>16905</c:v>
                </c:pt>
                <c:pt idx="42">
                  <c:v>9180</c:v>
                </c:pt>
                <c:pt idx="43">
                  <c:v>9200</c:v>
                </c:pt>
                <c:pt idx="44">
                  <c:v>7945</c:v>
                </c:pt>
                <c:pt idx="45">
                  <c:v>7658</c:v>
                </c:pt>
                <c:pt idx="46">
                  <c:v>12822</c:v>
                </c:pt>
                <c:pt idx="47">
                  <c:v>11096</c:v>
                </c:pt>
                <c:pt idx="48">
                  <c:v>4456</c:v>
                </c:pt>
                <c:pt idx="49">
                  <c:v>7742</c:v>
                </c:pt>
                <c:pt idx="50">
                  <c:v>13869</c:v>
                </c:pt>
                <c:pt idx="51">
                  <c:v>6240</c:v>
                </c:pt>
                <c:pt idx="52">
                  <c:v>8472</c:v>
                </c:pt>
                <c:pt idx="53">
                  <c:v>50271</c:v>
                </c:pt>
                <c:pt idx="54">
                  <c:v>7134</c:v>
                </c:pt>
                <c:pt idx="55">
                  <c:v>10175</c:v>
                </c:pt>
                <c:pt idx="56">
                  <c:v>2645</c:v>
                </c:pt>
                <c:pt idx="57">
                  <c:v>11645</c:v>
                </c:pt>
                <c:pt idx="58">
                  <c:v>13682</c:v>
                </c:pt>
                <c:pt idx="59">
                  <c:v>7200</c:v>
                </c:pt>
                <c:pt idx="60">
                  <c:v>13072</c:v>
                </c:pt>
                <c:pt idx="61">
                  <c:v>7200</c:v>
                </c:pt>
                <c:pt idx="62">
                  <c:v>6442</c:v>
                </c:pt>
                <c:pt idx="63">
                  <c:v>10300</c:v>
                </c:pt>
                <c:pt idx="64">
                  <c:v>9375</c:v>
                </c:pt>
                <c:pt idx="65">
                  <c:v>9591</c:v>
                </c:pt>
                <c:pt idx="66">
                  <c:v>19900</c:v>
                </c:pt>
                <c:pt idx="67">
                  <c:v>10665</c:v>
                </c:pt>
                <c:pt idx="68">
                  <c:v>4608</c:v>
                </c:pt>
                <c:pt idx="69">
                  <c:v>15593</c:v>
                </c:pt>
                <c:pt idx="70">
                  <c:v>13651</c:v>
                </c:pt>
                <c:pt idx="71">
                  <c:v>7599</c:v>
                </c:pt>
                <c:pt idx="72">
                  <c:v>10141</c:v>
                </c:pt>
                <c:pt idx="73">
                  <c:v>10200</c:v>
                </c:pt>
                <c:pt idx="74">
                  <c:v>5790</c:v>
                </c:pt>
                <c:pt idx="75">
                  <c:v>1596</c:v>
                </c:pt>
                <c:pt idx="76">
                  <c:v>8475</c:v>
                </c:pt>
                <c:pt idx="77">
                  <c:v>8635</c:v>
                </c:pt>
                <c:pt idx="78">
                  <c:v>10778</c:v>
                </c:pt>
                <c:pt idx="79">
                  <c:v>10440</c:v>
                </c:pt>
                <c:pt idx="80">
                  <c:v>13000</c:v>
                </c:pt>
                <c:pt idx="81">
                  <c:v>4500</c:v>
                </c:pt>
                <c:pt idx="82">
                  <c:v>10206</c:v>
                </c:pt>
                <c:pt idx="83">
                  <c:v>8892</c:v>
                </c:pt>
                <c:pt idx="84">
                  <c:v>8530</c:v>
                </c:pt>
                <c:pt idx="85">
                  <c:v>16059</c:v>
                </c:pt>
                <c:pt idx="86">
                  <c:v>11911</c:v>
                </c:pt>
                <c:pt idx="87">
                  <c:v>3951</c:v>
                </c:pt>
                <c:pt idx="88">
                  <c:v>8470</c:v>
                </c:pt>
                <c:pt idx="89">
                  <c:v>8070</c:v>
                </c:pt>
                <c:pt idx="90">
                  <c:v>7200</c:v>
                </c:pt>
                <c:pt idx="91">
                  <c:v>8500</c:v>
                </c:pt>
                <c:pt idx="92">
                  <c:v>13360</c:v>
                </c:pt>
                <c:pt idx="93">
                  <c:v>7200</c:v>
                </c:pt>
                <c:pt idx="94">
                  <c:v>9337</c:v>
                </c:pt>
                <c:pt idx="95">
                  <c:v>9765</c:v>
                </c:pt>
                <c:pt idx="96">
                  <c:v>10264</c:v>
                </c:pt>
                <c:pt idx="97">
                  <c:v>10921</c:v>
                </c:pt>
                <c:pt idx="98">
                  <c:v>10625</c:v>
                </c:pt>
                <c:pt idx="99">
                  <c:v>9320</c:v>
                </c:pt>
                <c:pt idx="100">
                  <c:v>10603</c:v>
                </c:pt>
                <c:pt idx="101">
                  <c:v>9206</c:v>
                </c:pt>
                <c:pt idx="102">
                  <c:v>7018</c:v>
                </c:pt>
                <c:pt idx="103">
                  <c:v>10402</c:v>
                </c:pt>
                <c:pt idx="104">
                  <c:v>7758</c:v>
                </c:pt>
                <c:pt idx="105">
                  <c:v>9375</c:v>
                </c:pt>
                <c:pt idx="106">
                  <c:v>10800</c:v>
                </c:pt>
                <c:pt idx="107">
                  <c:v>6000</c:v>
                </c:pt>
                <c:pt idx="108">
                  <c:v>8500</c:v>
                </c:pt>
                <c:pt idx="109">
                  <c:v>11751</c:v>
                </c:pt>
                <c:pt idx="110">
                  <c:v>9525</c:v>
                </c:pt>
                <c:pt idx="111">
                  <c:v>7750</c:v>
                </c:pt>
                <c:pt idx="112">
                  <c:v>9965</c:v>
                </c:pt>
                <c:pt idx="113">
                  <c:v>21000</c:v>
                </c:pt>
                <c:pt idx="114">
                  <c:v>7259</c:v>
                </c:pt>
                <c:pt idx="115">
                  <c:v>3230</c:v>
                </c:pt>
                <c:pt idx="116">
                  <c:v>11616</c:v>
                </c:pt>
                <c:pt idx="117">
                  <c:v>8536</c:v>
                </c:pt>
                <c:pt idx="118">
                  <c:v>12376</c:v>
                </c:pt>
                <c:pt idx="119">
                  <c:v>8461</c:v>
                </c:pt>
                <c:pt idx="120">
                  <c:v>21453</c:v>
                </c:pt>
                <c:pt idx="121">
                  <c:v>6060</c:v>
                </c:pt>
                <c:pt idx="122">
                  <c:v>9464</c:v>
                </c:pt>
                <c:pt idx="123">
                  <c:v>7892</c:v>
                </c:pt>
                <c:pt idx="124">
                  <c:v>17043</c:v>
                </c:pt>
                <c:pt idx="125">
                  <c:v>6780</c:v>
                </c:pt>
                <c:pt idx="126">
                  <c:v>4928</c:v>
                </c:pt>
                <c:pt idx="127">
                  <c:v>4388</c:v>
                </c:pt>
                <c:pt idx="128">
                  <c:v>7590</c:v>
                </c:pt>
                <c:pt idx="129">
                  <c:v>8973</c:v>
                </c:pt>
                <c:pt idx="130">
                  <c:v>14200</c:v>
                </c:pt>
                <c:pt idx="131">
                  <c:v>12224</c:v>
                </c:pt>
                <c:pt idx="132">
                  <c:v>7388</c:v>
                </c:pt>
                <c:pt idx="133">
                  <c:v>6853</c:v>
                </c:pt>
                <c:pt idx="134">
                  <c:v>10335</c:v>
                </c:pt>
                <c:pt idx="135">
                  <c:v>10400</c:v>
                </c:pt>
                <c:pt idx="136">
                  <c:v>10355</c:v>
                </c:pt>
                <c:pt idx="137">
                  <c:v>11070</c:v>
                </c:pt>
                <c:pt idx="138">
                  <c:v>9066</c:v>
                </c:pt>
                <c:pt idx="139">
                  <c:v>15426</c:v>
                </c:pt>
                <c:pt idx="140">
                  <c:v>10500</c:v>
                </c:pt>
                <c:pt idx="141">
                  <c:v>11645</c:v>
                </c:pt>
                <c:pt idx="142">
                  <c:v>8520</c:v>
                </c:pt>
                <c:pt idx="143">
                  <c:v>10335</c:v>
                </c:pt>
                <c:pt idx="144">
                  <c:v>9100</c:v>
                </c:pt>
                <c:pt idx="145">
                  <c:v>2522</c:v>
                </c:pt>
                <c:pt idx="146">
                  <c:v>6120</c:v>
                </c:pt>
                <c:pt idx="147">
                  <c:v>9505</c:v>
                </c:pt>
                <c:pt idx="148">
                  <c:v>7500</c:v>
                </c:pt>
                <c:pt idx="149">
                  <c:v>6240</c:v>
                </c:pt>
                <c:pt idx="150">
                  <c:v>10356</c:v>
                </c:pt>
                <c:pt idx="151">
                  <c:v>13891</c:v>
                </c:pt>
                <c:pt idx="152">
                  <c:v>14803</c:v>
                </c:pt>
                <c:pt idx="153">
                  <c:v>13500</c:v>
                </c:pt>
                <c:pt idx="154">
                  <c:v>11340</c:v>
                </c:pt>
                <c:pt idx="155">
                  <c:v>9600</c:v>
                </c:pt>
                <c:pt idx="156">
                  <c:v>7200</c:v>
                </c:pt>
                <c:pt idx="157">
                  <c:v>12003</c:v>
                </c:pt>
                <c:pt idx="158">
                  <c:v>12552</c:v>
                </c:pt>
                <c:pt idx="159">
                  <c:v>19378</c:v>
                </c:pt>
                <c:pt idx="160">
                  <c:v>11120</c:v>
                </c:pt>
                <c:pt idx="161">
                  <c:v>13688</c:v>
                </c:pt>
                <c:pt idx="162">
                  <c:v>12182</c:v>
                </c:pt>
                <c:pt idx="163">
                  <c:v>5500</c:v>
                </c:pt>
                <c:pt idx="164">
                  <c:v>5400</c:v>
                </c:pt>
                <c:pt idx="165">
                  <c:v>10106</c:v>
                </c:pt>
                <c:pt idx="166">
                  <c:v>10708</c:v>
                </c:pt>
                <c:pt idx="167">
                  <c:v>10562</c:v>
                </c:pt>
                <c:pt idx="168">
                  <c:v>8244</c:v>
                </c:pt>
                <c:pt idx="169">
                  <c:v>16669</c:v>
                </c:pt>
                <c:pt idx="170">
                  <c:v>12358</c:v>
                </c:pt>
                <c:pt idx="171">
                  <c:v>31770</c:v>
                </c:pt>
                <c:pt idx="172">
                  <c:v>5306</c:v>
                </c:pt>
                <c:pt idx="173">
                  <c:v>10197</c:v>
                </c:pt>
                <c:pt idx="174">
                  <c:v>12416</c:v>
                </c:pt>
                <c:pt idx="175">
                  <c:v>12615</c:v>
                </c:pt>
                <c:pt idx="176">
                  <c:v>10029</c:v>
                </c:pt>
                <c:pt idx="177">
                  <c:v>13650</c:v>
                </c:pt>
                <c:pt idx="178">
                  <c:v>17423</c:v>
                </c:pt>
                <c:pt idx="179">
                  <c:v>8520</c:v>
                </c:pt>
                <c:pt idx="180">
                  <c:v>2117</c:v>
                </c:pt>
                <c:pt idx="181">
                  <c:v>7588</c:v>
                </c:pt>
                <c:pt idx="182">
                  <c:v>9060</c:v>
                </c:pt>
                <c:pt idx="183">
                  <c:v>11426</c:v>
                </c:pt>
                <c:pt idx="184">
                  <c:v>7438</c:v>
                </c:pt>
                <c:pt idx="185">
                  <c:v>22950</c:v>
                </c:pt>
                <c:pt idx="186">
                  <c:v>9947</c:v>
                </c:pt>
                <c:pt idx="187">
                  <c:v>10410</c:v>
                </c:pt>
                <c:pt idx="188">
                  <c:v>7018</c:v>
                </c:pt>
                <c:pt idx="189">
                  <c:v>4923</c:v>
                </c:pt>
                <c:pt idx="190">
                  <c:v>10570</c:v>
                </c:pt>
                <c:pt idx="191">
                  <c:v>7472</c:v>
                </c:pt>
                <c:pt idx="192">
                  <c:v>9017</c:v>
                </c:pt>
                <c:pt idx="193">
                  <c:v>2522</c:v>
                </c:pt>
                <c:pt idx="194">
                  <c:v>7180</c:v>
                </c:pt>
                <c:pt idx="195">
                  <c:v>2280</c:v>
                </c:pt>
                <c:pt idx="196">
                  <c:v>9416</c:v>
                </c:pt>
                <c:pt idx="197">
                  <c:v>25419</c:v>
                </c:pt>
                <c:pt idx="198">
                  <c:v>5520</c:v>
                </c:pt>
                <c:pt idx="199">
                  <c:v>9591</c:v>
                </c:pt>
                <c:pt idx="200">
                  <c:v>8546</c:v>
                </c:pt>
                <c:pt idx="201">
                  <c:v>10125</c:v>
                </c:pt>
                <c:pt idx="202">
                  <c:v>7000</c:v>
                </c:pt>
                <c:pt idx="203">
                  <c:v>4438</c:v>
                </c:pt>
                <c:pt idx="204">
                  <c:v>3500</c:v>
                </c:pt>
                <c:pt idx="205">
                  <c:v>11851</c:v>
                </c:pt>
                <c:pt idx="206">
                  <c:v>13673</c:v>
                </c:pt>
                <c:pt idx="207">
                  <c:v>12493</c:v>
                </c:pt>
                <c:pt idx="208">
                  <c:v>14364</c:v>
                </c:pt>
                <c:pt idx="209">
                  <c:v>8250</c:v>
                </c:pt>
                <c:pt idx="210">
                  <c:v>5604</c:v>
                </c:pt>
                <c:pt idx="211">
                  <c:v>10420</c:v>
                </c:pt>
                <c:pt idx="212">
                  <c:v>8640</c:v>
                </c:pt>
                <c:pt idx="213">
                  <c:v>13568</c:v>
                </c:pt>
                <c:pt idx="214">
                  <c:v>10900</c:v>
                </c:pt>
                <c:pt idx="215">
                  <c:v>10011</c:v>
                </c:pt>
                <c:pt idx="216">
                  <c:v>8450</c:v>
                </c:pt>
                <c:pt idx="217">
                  <c:v>9906</c:v>
                </c:pt>
                <c:pt idx="218">
                  <c:v>15660</c:v>
                </c:pt>
                <c:pt idx="219">
                  <c:v>3010</c:v>
                </c:pt>
                <c:pt idx="220">
                  <c:v>8990</c:v>
                </c:pt>
                <c:pt idx="221">
                  <c:v>8068</c:v>
                </c:pt>
                <c:pt idx="222">
                  <c:v>11475</c:v>
                </c:pt>
                <c:pt idx="223">
                  <c:v>10500</c:v>
                </c:pt>
                <c:pt idx="224">
                  <c:v>13472</c:v>
                </c:pt>
                <c:pt idx="225">
                  <c:v>1680</c:v>
                </c:pt>
                <c:pt idx="226">
                  <c:v>9950</c:v>
                </c:pt>
                <c:pt idx="227">
                  <c:v>1869</c:v>
                </c:pt>
                <c:pt idx="228">
                  <c:v>8521</c:v>
                </c:pt>
                <c:pt idx="229">
                  <c:v>3182</c:v>
                </c:pt>
                <c:pt idx="230">
                  <c:v>8760</c:v>
                </c:pt>
                <c:pt idx="231">
                  <c:v>15138</c:v>
                </c:pt>
                <c:pt idx="232">
                  <c:v>1680</c:v>
                </c:pt>
                <c:pt idx="233">
                  <c:v>10650</c:v>
                </c:pt>
                <c:pt idx="234">
                  <c:v>7851</c:v>
                </c:pt>
                <c:pt idx="235">
                  <c:v>1680</c:v>
                </c:pt>
                <c:pt idx="236">
                  <c:v>8773</c:v>
                </c:pt>
                <c:pt idx="237">
                  <c:v>9453</c:v>
                </c:pt>
                <c:pt idx="238">
                  <c:v>12030</c:v>
                </c:pt>
                <c:pt idx="239">
                  <c:v>8741</c:v>
                </c:pt>
                <c:pt idx="240">
                  <c:v>9000</c:v>
                </c:pt>
                <c:pt idx="241">
                  <c:v>3880</c:v>
                </c:pt>
                <c:pt idx="242">
                  <c:v>5000</c:v>
                </c:pt>
                <c:pt idx="243">
                  <c:v>10762</c:v>
                </c:pt>
                <c:pt idx="244">
                  <c:v>8880</c:v>
                </c:pt>
                <c:pt idx="245">
                  <c:v>10400</c:v>
                </c:pt>
                <c:pt idx="246">
                  <c:v>9142</c:v>
                </c:pt>
                <c:pt idx="247">
                  <c:v>11310</c:v>
                </c:pt>
                <c:pt idx="248">
                  <c:v>11317</c:v>
                </c:pt>
                <c:pt idx="249">
                  <c:v>159000</c:v>
                </c:pt>
                <c:pt idx="250">
                  <c:v>5350</c:v>
                </c:pt>
                <c:pt idx="251">
                  <c:v>4750</c:v>
                </c:pt>
                <c:pt idx="252">
                  <c:v>8366</c:v>
                </c:pt>
                <c:pt idx="253">
                  <c:v>9350</c:v>
                </c:pt>
                <c:pt idx="254">
                  <c:v>8400</c:v>
                </c:pt>
                <c:pt idx="255">
                  <c:v>8738</c:v>
                </c:pt>
                <c:pt idx="256">
                  <c:v>8791</c:v>
                </c:pt>
                <c:pt idx="257">
                  <c:v>8814</c:v>
                </c:pt>
                <c:pt idx="258">
                  <c:v>12435</c:v>
                </c:pt>
                <c:pt idx="259">
                  <c:v>12702</c:v>
                </c:pt>
                <c:pt idx="260">
                  <c:v>19296</c:v>
                </c:pt>
                <c:pt idx="261">
                  <c:v>9588</c:v>
                </c:pt>
                <c:pt idx="262">
                  <c:v>8471</c:v>
                </c:pt>
                <c:pt idx="263">
                  <c:v>5500</c:v>
                </c:pt>
                <c:pt idx="264">
                  <c:v>5232</c:v>
                </c:pt>
                <c:pt idx="265">
                  <c:v>12090</c:v>
                </c:pt>
                <c:pt idx="266">
                  <c:v>11207</c:v>
                </c:pt>
                <c:pt idx="267">
                  <c:v>8400</c:v>
                </c:pt>
                <c:pt idx="268">
                  <c:v>6900</c:v>
                </c:pt>
                <c:pt idx="269">
                  <c:v>7917</c:v>
                </c:pt>
                <c:pt idx="270">
                  <c:v>10728</c:v>
                </c:pt>
                <c:pt idx="271">
                  <c:v>39104</c:v>
                </c:pt>
                <c:pt idx="272">
                  <c:v>11764</c:v>
                </c:pt>
                <c:pt idx="273">
                  <c:v>9600</c:v>
                </c:pt>
                <c:pt idx="274">
                  <c:v>8314</c:v>
                </c:pt>
                <c:pt idx="275">
                  <c:v>7264</c:v>
                </c:pt>
                <c:pt idx="276">
                  <c:v>9196</c:v>
                </c:pt>
                <c:pt idx="277">
                  <c:v>19138</c:v>
                </c:pt>
                <c:pt idx="278">
                  <c:v>14450</c:v>
                </c:pt>
                <c:pt idx="279">
                  <c:v>10005</c:v>
                </c:pt>
                <c:pt idx="280">
                  <c:v>11287</c:v>
                </c:pt>
                <c:pt idx="281">
                  <c:v>7200</c:v>
                </c:pt>
                <c:pt idx="282">
                  <c:v>5063</c:v>
                </c:pt>
                <c:pt idx="283">
                  <c:v>9612</c:v>
                </c:pt>
                <c:pt idx="284">
                  <c:v>8012</c:v>
                </c:pt>
                <c:pt idx="285">
                  <c:v>4251</c:v>
                </c:pt>
                <c:pt idx="286">
                  <c:v>9786</c:v>
                </c:pt>
                <c:pt idx="287">
                  <c:v>8125</c:v>
                </c:pt>
                <c:pt idx="288">
                  <c:v>9819</c:v>
                </c:pt>
                <c:pt idx="289">
                  <c:v>8730</c:v>
                </c:pt>
                <c:pt idx="290">
                  <c:v>15611</c:v>
                </c:pt>
                <c:pt idx="291">
                  <c:v>5687</c:v>
                </c:pt>
                <c:pt idx="292">
                  <c:v>11409</c:v>
                </c:pt>
                <c:pt idx="293">
                  <c:v>16659</c:v>
                </c:pt>
                <c:pt idx="294">
                  <c:v>9600</c:v>
                </c:pt>
                <c:pt idx="295">
                  <c:v>7937</c:v>
                </c:pt>
                <c:pt idx="296">
                  <c:v>13710</c:v>
                </c:pt>
                <c:pt idx="297">
                  <c:v>7399</c:v>
                </c:pt>
                <c:pt idx="298">
                  <c:v>11700</c:v>
                </c:pt>
                <c:pt idx="299">
                  <c:v>14000</c:v>
                </c:pt>
                <c:pt idx="300">
                  <c:v>15750</c:v>
                </c:pt>
                <c:pt idx="301">
                  <c:v>16226</c:v>
                </c:pt>
                <c:pt idx="302">
                  <c:v>13704</c:v>
                </c:pt>
                <c:pt idx="303">
                  <c:v>9800</c:v>
                </c:pt>
                <c:pt idx="304">
                  <c:v>18386</c:v>
                </c:pt>
                <c:pt idx="305">
                  <c:v>10386</c:v>
                </c:pt>
                <c:pt idx="306">
                  <c:v>13474</c:v>
                </c:pt>
                <c:pt idx="307">
                  <c:v>7920</c:v>
                </c:pt>
                <c:pt idx="308">
                  <c:v>12342</c:v>
                </c:pt>
                <c:pt idx="309">
                  <c:v>12378</c:v>
                </c:pt>
                <c:pt idx="310">
                  <c:v>7685</c:v>
                </c:pt>
                <c:pt idx="311">
                  <c:v>8000</c:v>
                </c:pt>
                <c:pt idx="312">
                  <c:v>7800</c:v>
                </c:pt>
                <c:pt idx="313">
                  <c:v>215245</c:v>
                </c:pt>
                <c:pt idx="314">
                  <c:v>9600</c:v>
                </c:pt>
                <c:pt idx="315">
                  <c:v>7795</c:v>
                </c:pt>
                <c:pt idx="316">
                  <c:v>13005</c:v>
                </c:pt>
                <c:pt idx="317">
                  <c:v>9000</c:v>
                </c:pt>
                <c:pt idx="318">
                  <c:v>9900</c:v>
                </c:pt>
                <c:pt idx="319">
                  <c:v>14115</c:v>
                </c:pt>
                <c:pt idx="320">
                  <c:v>16259</c:v>
                </c:pt>
                <c:pt idx="321">
                  <c:v>12099</c:v>
                </c:pt>
                <c:pt idx="322">
                  <c:v>10380</c:v>
                </c:pt>
                <c:pt idx="323">
                  <c:v>5820</c:v>
                </c:pt>
                <c:pt idx="324">
                  <c:v>11275</c:v>
                </c:pt>
                <c:pt idx="325">
                  <c:v>5000</c:v>
                </c:pt>
                <c:pt idx="326">
                  <c:v>10846</c:v>
                </c:pt>
                <c:pt idx="327">
                  <c:v>11600</c:v>
                </c:pt>
                <c:pt idx="328">
                  <c:v>11888</c:v>
                </c:pt>
                <c:pt idx="329">
                  <c:v>6402</c:v>
                </c:pt>
                <c:pt idx="330">
                  <c:v>10624</c:v>
                </c:pt>
                <c:pt idx="331">
                  <c:v>8176</c:v>
                </c:pt>
                <c:pt idx="332">
                  <c:v>10655</c:v>
                </c:pt>
                <c:pt idx="333">
                  <c:v>8198</c:v>
                </c:pt>
                <c:pt idx="334">
                  <c:v>9042</c:v>
                </c:pt>
                <c:pt idx="335">
                  <c:v>164660</c:v>
                </c:pt>
                <c:pt idx="336">
                  <c:v>14157</c:v>
                </c:pt>
                <c:pt idx="337">
                  <c:v>9135</c:v>
                </c:pt>
                <c:pt idx="338">
                  <c:v>14145</c:v>
                </c:pt>
                <c:pt idx="339">
                  <c:v>12400</c:v>
                </c:pt>
                <c:pt idx="340">
                  <c:v>14191</c:v>
                </c:pt>
                <c:pt idx="341">
                  <c:v>8400</c:v>
                </c:pt>
                <c:pt idx="342">
                  <c:v>8544</c:v>
                </c:pt>
                <c:pt idx="343">
                  <c:v>8849</c:v>
                </c:pt>
                <c:pt idx="344">
                  <c:v>2592</c:v>
                </c:pt>
                <c:pt idx="345">
                  <c:v>6435</c:v>
                </c:pt>
                <c:pt idx="346">
                  <c:v>12772</c:v>
                </c:pt>
                <c:pt idx="347">
                  <c:v>17600</c:v>
                </c:pt>
                <c:pt idx="348">
                  <c:v>2448</c:v>
                </c:pt>
                <c:pt idx="349">
                  <c:v>20431</c:v>
                </c:pt>
                <c:pt idx="350">
                  <c:v>7820</c:v>
                </c:pt>
                <c:pt idx="351">
                  <c:v>5271</c:v>
                </c:pt>
                <c:pt idx="352">
                  <c:v>9084</c:v>
                </c:pt>
                <c:pt idx="353">
                  <c:v>8520</c:v>
                </c:pt>
                <c:pt idx="354">
                  <c:v>8400</c:v>
                </c:pt>
                <c:pt idx="355">
                  <c:v>11249</c:v>
                </c:pt>
                <c:pt idx="356">
                  <c:v>9248</c:v>
                </c:pt>
                <c:pt idx="357">
                  <c:v>4224</c:v>
                </c:pt>
                <c:pt idx="358">
                  <c:v>6930</c:v>
                </c:pt>
                <c:pt idx="359">
                  <c:v>12011</c:v>
                </c:pt>
                <c:pt idx="360">
                  <c:v>7540</c:v>
                </c:pt>
                <c:pt idx="361">
                  <c:v>9144</c:v>
                </c:pt>
                <c:pt idx="362">
                  <c:v>7301</c:v>
                </c:pt>
                <c:pt idx="363">
                  <c:v>1680</c:v>
                </c:pt>
                <c:pt idx="364">
                  <c:v>18800</c:v>
                </c:pt>
                <c:pt idx="365">
                  <c:v>10690</c:v>
                </c:pt>
                <c:pt idx="366">
                  <c:v>9500</c:v>
                </c:pt>
                <c:pt idx="367">
                  <c:v>9150</c:v>
                </c:pt>
                <c:pt idx="368">
                  <c:v>7800</c:v>
                </c:pt>
                <c:pt idx="369">
                  <c:v>9830</c:v>
                </c:pt>
                <c:pt idx="370">
                  <c:v>8121</c:v>
                </c:pt>
                <c:pt idx="371">
                  <c:v>17120</c:v>
                </c:pt>
                <c:pt idx="372">
                  <c:v>7175</c:v>
                </c:pt>
                <c:pt idx="373">
                  <c:v>10634</c:v>
                </c:pt>
                <c:pt idx="374">
                  <c:v>8200</c:v>
                </c:pt>
                <c:pt idx="375">
                  <c:v>10020</c:v>
                </c:pt>
                <c:pt idx="376">
                  <c:v>8846</c:v>
                </c:pt>
                <c:pt idx="377">
                  <c:v>11143</c:v>
                </c:pt>
                <c:pt idx="378">
                  <c:v>11394</c:v>
                </c:pt>
                <c:pt idx="379">
                  <c:v>8123</c:v>
                </c:pt>
                <c:pt idx="380">
                  <c:v>5000</c:v>
                </c:pt>
                <c:pt idx="381">
                  <c:v>7200</c:v>
                </c:pt>
                <c:pt idx="382">
                  <c:v>9245</c:v>
                </c:pt>
                <c:pt idx="383">
                  <c:v>9000</c:v>
                </c:pt>
                <c:pt idx="384">
                  <c:v>53107</c:v>
                </c:pt>
                <c:pt idx="385">
                  <c:v>3182</c:v>
                </c:pt>
                <c:pt idx="386">
                  <c:v>8410</c:v>
                </c:pt>
                <c:pt idx="387">
                  <c:v>7200</c:v>
                </c:pt>
                <c:pt idx="388">
                  <c:v>9382</c:v>
                </c:pt>
                <c:pt idx="389">
                  <c:v>12474</c:v>
                </c:pt>
                <c:pt idx="390">
                  <c:v>8405</c:v>
                </c:pt>
                <c:pt idx="391">
                  <c:v>12209</c:v>
                </c:pt>
                <c:pt idx="392">
                  <c:v>8339</c:v>
                </c:pt>
                <c:pt idx="393">
                  <c:v>7446</c:v>
                </c:pt>
                <c:pt idx="394">
                  <c:v>10134</c:v>
                </c:pt>
                <c:pt idx="395">
                  <c:v>9571</c:v>
                </c:pt>
                <c:pt idx="396">
                  <c:v>7200</c:v>
                </c:pt>
                <c:pt idx="397">
                  <c:v>7590</c:v>
                </c:pt>
                <c:pt idx="398">
                  <c:v>8967</c:v>
                </c:pt>
                <c:pt idx="399">
                  <c:v>8125</c:v>
                </c:pt>
                <c:pt idx="400">
                  <c:v>14963</c:v>
                </c:pt>
                <c:pt idx="401">
                  <c:v>8767</c:v>
                </c:pt>
                <c:pt idx="402">
                  <c:v>10200</c:v>
                </c:pt>
                <c:pt idx="403">
                  <c:v>12090</c:v>
                </c:pt>
                <c:pt idx="404">
                  <c:v>10364</c:v>
                </c:pt>
                <c:pt idx="405">
                  <c:v>9991</c:v>
                </c:pt>
                <c:pt idx="406">
                  <c:v>10480</c:v>
                </c:pt>
                <c:pt idx="407">
                  <c:v>15576</c:v>
                </c:pt>
                <c:pt idx="408">
                  <c:v>14154</c:v>
                </c:pt>
                <c:pt idx="409">
                  <c:v>10800</c:v>
                </c:pt>
                <c:pt idx="410">
                  <c:v>9571</c:v>
                </c:pt>
                <c:pt idx="411">
                  <c:v>34650</c:v>
                </c:pt>
                <c:pt idx="412">
                  <c:v>4403</c:v>
                </c:pt>
                <c:pt idx="413">
                  <c:v>8960</c:v>
                </c:pt>
                <c:pt idx="414">
                  <c:v>11228</c:v>
                </c:pt>
                <c:pt idx="415">
                  <c:v>8899</c:v>
                </c:pt>
                <c:pt idx="416">
                  <c:v>7844</c:v>
                </c:pt>
                <c:pt idx="417">
                  <c:v>22420</c:v>
                </c:pt>
                <c:pt idx="418">
                  <c:v>8160</c:v>
                </c:pt>
                <c:pt idx="419">
                  <c:v>8450</c:v>
                </c:pt>
                <c:pt idx="420">
                  <c:v>7060</c:v>
                </c:pt>
                <c:pt idx="421">
                  <c:v>16635</c:v>
                </c:pt>
                <c:pt idx="422">
                  <c:v>21750</c:v>
                </c:pt>
                <c:pt idx="423">
                  <c:v>9200</c:v>
                </c:pt>
                <c:pt idx="424">
                  <c:v>9000</c:v>
                </c:pt>
                <c:pt idx="425">
                  <c:v>3378</c:v>
                </c:pt>
                <c:pt idx="426">
                  <c:v>12800</c:v>
                </c:pt>
                <c:pt idx="427">
                  <c:v>8593</c:v>
                </c:pt>
                <c:pt idx="428">
                  <c:v>6762</c:v>
                </c:pt>
                <c:pt idx="429">
                  <c:v>11457</c:v>
                </c:pt>
                <c:pt idx="430">
                  <c:v>1680</c:v>
                </c:pt>
                <c:pt idx="431">
                  <c:v>5586</c:v>
                </c:pt>
                <c:pt idx="432">
                  <c:v>1920</c:v>
                </c:pt>
                <c:pt idx="433">
                  <c:v>10839</c:v>
                </c:pt>
                <c:pt idx="434">
                  <c:v>1890</c:v>
                </c:pt>
                <c:pt idx="435">
                  <c:v>10667</c:v>
                </c:pt>
                <c:pt idx="436">
                  <c:v>4400</c:v>
                </c:pt>
                <c:pt idx="437">
                  <c:v>6000</c:v>
                </c:pt>
                <c:pt idx="438">
                  <c:v>4280</c:v>
                </c:pt>
                <c:pt idx="439">
                  <c:v>12354</c:v>
                </c:pt>
                <c:pt idx="440">
                  <c:v>15431</c:v>
                </c:pt>
                <c:pt idx="441">
                  <c:v>12108</c:v>
                </c:pt>
                <c:pt idx="442">
                  <c:v>6240</c:v>
                </c:pt>
                <c:pt idx="443">
                  <c:v>3922</c:v>
                </c:pt>
                <c:pt idx="444">
                  <c:v>8750</c:v>
                </c:pt>
                <c:pt idx="445">
                  <c:v>9855</c:v>
                </c:pt>
                <c:pt idx="446">
                  <c:v>16492</c:v>
                </c:pt>
                <c:pt idx="447">
                  <c:v>11214</c:v>
                </c:pt>
                <c:pt idx="448">
                  <c:v>8600</c:v>
                </c:pt>
                <c:pt idx="449">
                  <c:v>6000</c:v>
                </c:pt>
                <c:pt idx="450">
                  <c:v>5684</c:v>
                </c:pt>
                <c:pt idx="451">
                  <c:v>70761</c:v>
                </c:pt>
                <c:pt idx="452">
                  <c:v>9303</c:v>
                </c:pt>
                <c:pt idx="453">
                  <c:v>9000</c:v>
                </c:pt>
                <c:pt idx="454">
                  <c:v>9297</c:v>
                </c:pt>
                <c:pt idx="455">
                  <c:v>9600</c:v>
                </c:pt>
                <c:pt idx="456">
                  <c:v>4571</c:v>
                </c:pt>
                <c:pt idx="457">
                  <c:v>53227</c:v>
                </c:pt>
                <c:pt idx="458">
                  <c:v>5100</c:v>
                </c:pt>
                <c:pt idx="459">
                  <c:v>7015</c:v>
                </c:pt>
                <c:pt idx="460">
                  <c:v>8004</c:v>
                </c:pt>
                <c:pt idx="461">
                  <c:v>7200</c:v>
                </c:pt>
                <c:pt idx="462">
                  <c:v>8281</c:v>
                </c:pt>
                <c:pt idx="463">
                  <c:v>11988</c:v>
                </c:pt>
                <c:pt idx="464">
                  <c:v>8430</c:v>
                </c:pt>
                <c:pt idx="465">
                  <c:v>3072</c:v>
                </c:pt>
                <c:pt idx="466">
                  <c:v>10628</c:v>
                </c:pt>
                <c:pt idx="467">
                  <c:v>9480</c:v>
                </c:pt>
                <c:pt idx="468">
                  <c:v>11428</c:v>
                </c:pt>
                <c:pt idx="469">
                  <c:v>9291</c:v>
                </c:pt>
                <c:pt idx="470">
                  <c:v>6820</c:v>
                </c:pt>
                <c:pt idx="471">
                  <c:v>11952</c:v>
                </c:pt>
                <c:pt idx="472">
                  <c:v>3675</c:v>
                </c:pt>
                <c:pt idx="473">
                  <c:v>14977</c:v>
                </c:pt>
                <c:pt idx="474">
                  <c:v>5330</c:v>
                </c:pt>
                <c:pt idx="475">
                  <c:v>8480</c:v>
                </c:pt>
                <c:pt idx="476">
                  <c:v>13125</c:v>
                </c:pt>
                <c:pt idx="477">
                  <c:v>13693</c:v>
                </c:pt>
                <c:pt idx="478">
                  <c:v>10637</c:v>
                </c:pt>
                <c:pt idx="479">
                  <c:v>5925</c:v>
                </c:pt>
                <c:pt idx="480">
                  <c:v>16033</c:v>
                </c:pt>
                <c:pt idx="481">
                  <c:v>11846</c:v>
                </c:pt>
                <c:pt idx="482">
                  <c:v>2500</c:v>
                </c:pt>
                <c:pt idx="483">
                  <c:v>4500</c:v>
                </c:pt>
                <c:pt idx="484">
                  <c:v>7758</c:v>
                </c:pt>
                <c:pt idx="485">
                  <c:v>9600</c:v>
                </c:pt>
                <c:pt idx="486">
                  <c:v>10289</c:v>
                </c:pt>
                <c:pt idx="487">
                  <c:v>12243</c:v>
                </c:pt>
                <c:pt idx="488">
                  <c:v>10800</c:v>
                </c:pt>
                <c:pt idx="489">
                  <c:v>1526</c:v>
                </c:pt>
                <c:pt idx="490">
                  <c:v>2665</c:v>
                </c:pt>
                <c:pt idx="491">
                  <c:v>9490</c:v>
                </c:pt>
                <c:pt idx="492">
                  <c:v>15578</c:v>
                </c:pt>
                <c:pt idx="493">
                  <c:v>7931</c:v>
                </c:pt>
                <c:pt idx="494">
                  <c:v>5784</c:v>
                </c:pt>
                <c:pt idx="495">
                  <c:v>7879</c:v>
                </c:pt>
                <c:pt idx="496">
                  <c:v>12692</c:v>
                </c:pt>
                <c:pt idx="497">
                  <c:v>9120</c:v>
                </c:pt>
                <c:pt idx="498">
                  <c:v>7800</c:v>
                </c:pt>
                <c:pt idx="499">
                  <c:v>7535</c:v>
                </c:pt>
                <c:pt idx="500">
                  <c:v>1890</c:v>
                </c:pt>
                <c:pt idx="501">
                  <c:v>9803</c:v>
                </c:pt>
                <c:pt idx="502">
                  <c:v>9170</c:v>
                </c:pt>
                <c:pt idx="503">
                  <c:v>15602</c:v>
                </c:pt>
                <c:pt idx="504">
                  <c:v>2308</c:v>
                </c:pt>
                <c:pt idx="505">
                  <c:v>7596</c:v>
                </c:pt>
                <c:pt idx="506">
                  <c:v>9554</c:v>
                </c:pt>
                <c:pt idx="507">
                  <c:v>7862</c:v>
                </c:pt>
                <c:pt idx="508">
                  <c:v>9600</c:v>
                </c:pt>
                <c:pt idx="509">
                  <c:v>9600</c:v>
                </c:pt>
                <c:pt idx="510">
                  <c:v>14559</c:v>
                </c:pt>
                <c:pt idx="511">
                  <c:v>6792</c:v>
                </c:pt>
                <c:pt idx="512">
                  <c:v>9100</c:v>
                </c:pt>
                <c:pt idx="513">
                  <c:v>9187</c:v>
                </c:pt>
                <c:pt idx="514">
                  <c:v>10594</c:v>
                </c:pt>
                <c:pt idx="515">
                  <c:v>12220</c:v>
                </c:pt>
                <c:pt idx="516">
                  <c:v>10448</c:v>
                </c:pt>
                <c:pt idx="517">
                  <c:v>10208</c:v>
                </c:pt>
                <c:pt idx="518">
                  <c:v>9531</c:v>
                </c:pt>
                <c:pt idx="519">
                  <c:v>10918</c:v>
                </c:pt>
                <c:pt idx="520">
                  <c:v>10800</c:v>
                </c:pt>
                <c:pt idx="521">
                  <c:v>11988</c:v>
                </c:pt>
                <c:pt idx="522">
                  <c:v>5000</c:v>
                </c:pt>
                <c:pt idx="523">
                  <c:v>40094</c:v>
                </c:pt>
                <c:pt idx="524">
                  <c:v>11787</c:v>
                </c:pt>
                <c:pt idx="525">
                  <c:v>7500</c:v>
                </c:pt>
                <c:pt idx="526">
                  <c:v>13300</c:v>
                </c:pt>
                <c:pt idx="527">
                  <c:v>14948</c:v>
                </c:pt>
                <c:pt idx="528">
                  <c:v>9098</c:v>
                </c:pt>
                <c:pt idx="529">
                  <c:v>32668</c:v>
                </c:pt>
                <c:pt idx="530">
                  <c:v>10200</c:v>
                </c:pt>
                <c:pt idx="531">
                  <c:v>6155</c:v>
                </c:pt>
                <c:pt idx="532">
                  <c:v>7200</c:v>
                </c:pt>
                <c:pt idx="533">
                  <c:v>5000</c:v>
                </c:pt>
                <c:pt idx="534">
                  <c:v>9056</c:v>
                </c:pt>
                <c:pt idx="535">
                  <c:v>7000</c:v>
                </c:pt>
                <c:pt idx="536">
                  <c:v>8924</c:v>
                </c:pt>
                <c:pt idx="537">
                  <c:v>12735</c:v>
                </c:pt>
                <c:pt idx="538">
                  <c:v>11553</c:v>
                </c:pt>
                <c:pt idx="539">
                  <c:v>11423</c:v>
                </c:pt>
                <c:pt idx="540">
                  <c:v>14601</c:v>
                </c:pt>
                <c:pt idx="541">
                  <c:v>11000</c:v>
                </c:pt>
                <c:pt idx="542">
                  <c:v>10140</c:v>
                </c:pt>
                <c:pt idx="543">
                  <c:v>4058</c:v>
                </c:pt>
                <c:pt idx="544">
                  <c:v>17104</c:v>
                </c:pt>
                <c:pt idx="545">
                  <c:v>13837</c:v>
                </c:pt>
                <c:pt idx="546">
                  <c:v>8737</c:v>
                </c:pt>
                <c:pt idx="547">
                  <c:v>7244</c:v>
                </c:pt>
                <c:pt idx="548">
                  <c:v>8235</c:v>
                </c:pt>
                <c:pt idx="549">
                  <c:v>9375</c:v>
                </c:pt>
                <c:pt idx="550">
                  <c:v>4043</c:v>
                </c:pt>
                <c:pt idx="551">
                  <c:v>6000</c:v>
                </c:pt>
                <c:pt idx="552">
                  <c:v>11146</c:v>
                </c:pt>
                <c:pt idx="553">
                  <c:v>8777</c:v>
                </c:pt>
                <c:pt idx="554">
                  <c:v>10625</c:v>
                </c:pt>
                <c:pt idx="555">
                  <c:v>6380</c:v>
                </c:pt>
                <c:pt idx="556">
                  <c:v>14850</c:v>
                </c:pt>
                <c:pt idx="557">
                  <c:v>11040</c:v>
                </c:pt>
                <c:pt idx="558">
                  <c:v>21872</c:v>
                </c:pt>
                <c:pt idx="559">
                  <c:v>3196</c:v>
                </c:pt>
                <c:pt idx="560">
                  <c:v>11341</c:v>
                </c:pt>
                <c:pt idx="561">
                  <c:v>10010</c:v>
                </c:pt>
                <c:pt idx="562">
                  <c:v>13907</c:v>
                </c:pt>
                <c:pt idx="563">
                  <c:v>21780</c:v>
                </c:pt>
                <c:pt idx="564">
                  <c:v>13346</c:v>
                </c:pt>
                <c:pt idx="565">
                  <c:v>6858</c:v>
                </c:pt>
                <c:pt idx="566">
                  <c:v>11198</c:v>
                </c:pt>
                <c:pt idx="567">
                  <c:v>10171</c:v>
                </c:pt>
                <c:pt idx="568">
                  <c:v>12327</c:v>
                </c:pt>
                <c:pt idx="569">
                  <c:v>7032</c:v>
                </c:pt>
                <c:pt idx="570">
                  <c:v>13101</c:v>
                </c:pt>
                <c:pt idx="571">
                  <c:v>7332</c:v>
                </c:pt>
                <c:pt idx="572">
                  <c:v>13159</c:v>
                </c:pt>
                <c:pt idx="573">
                  <c:v>9967</c:v>
                </c:pt>
                <c:pt idx="574">
                  <c:v>10500</c:v>
                </c:pt>
                <c:pt idx="575">
                  <c:v>8480</c:v>
                </c:pt>
                <c:pt idx="576">
                  <c:v>6292</c:v>
                </c:pt>
                <c:pt idx="577">
                  <c:v>11777</c:v>
                </c:pt>
                <c:pt idx="578">
                  <c:v>3604</c:v>
                </c:pt>
                <c:pt idx="579">
                  <c:v>12150</c:v>
                </c:pt>
                <c:pt idx="580">
                  <c:v>14585</c:v>
                </c:pt>
                <c:pt idx="581">
                  <c:v>12704</c:v>
                </c:pt>
                <c:pt idx="582">
                  <c:v>11841</c:v>
                </c:pt>
                <c:pt idx="583">
                  <c:v>13500</c:v>
                </c:pt>
                <c:pt idx="584">
                  <c:v>6120</c:v>
                </c:pt>
                <c:pt idx="585">
                  <c:v>11443</c:v>
                </c:pt>
                <c:pt idx="586">
                  <c:v>10267</c:v>
                </c:pt>
                <c:pt idx="587">
                  <c:v>8740</c:v>
                </c:pt>
                <c:pt idx="588">
                  <c:v>25095</c:v>
                </c:pt>
                <c:pt idx="589">
                  <c:v>9100</c:v>
                </c:pt>
                <c:pt idx="590">
                  <c:v>8320</c:v>
                </c:pt>
                <c:pt idx="591">
                  <c:v>13478</c:v>
                </c:pt>
                <c:pt idx="592">
                  <c:v>6600</c:v>
                </c:pt>
                <c:pt idx="593">
                  <c:v>4435</c:v>
                </c:pt>
                <c:pt idx="594">
                  <c:v>7990</c:v>
                </c:pt>
                <c:pt idx="595">
                  <c:v>11302</c:v>
                </c:pt>
                <c:pt idx="596">
                  <c:v>3600</c:v>
                </c:pt>
                <c:pt idx="597">
                  <c:v>3922</c:v>
                </c:pt>
                <c:pt idx="598">
                  <c:v>12984</c:v>
                </c:pt>
                <c:pt idx="599">
                  <c:v>1950</c:v>
                </c:pt>
                <c:pt idx="600">
                  <c:v>10927</c:v>
                </c:pt>
                <c:pt idx="601">
                  <c:v>9000</c:v>
                </c:pt>
                <c:pt idx="602">
                  <c:v>10041</c:v>
                </c:pt>
                <c:pt idx="603">
                  <c:v>3182</c:v>
                </c:pt>
                <c:pt idx="604">
                  <c:v>12803</c:v>
                </c:pt>
                <c:pt idx="605">
                  <c:v>13600</c:v>
                </c:pt>
                <c:pt idx="606">
                  <c:v>12464</c:v>
                </c:pt>
                <c:pt idx="607">
                  <c:v>7800</c:v>
                </c:pt>
                <c:pt idx="608">
                  <c:v>12168</c:v>
                </c:pt>
                <c:pt idx="609">
                  <c:v>7943</c:v>
                </c:pt>
                <c:pt idx="610">
                  <c:v>11050</c:v>
                </c:pt>
                <c:pt idx="611">
                  <c:v>10395</c:v>
                </c:pt>
                <c:pt idx="612">
                  <c:v>11885</c:v>
                </c:pt>
                <c:pt idx="613">
                  <c:v>8402</c:v>
                </c:pt>
                <c:pt idx="614">
                  <c:v>1491</c:v>
                </c:pt>
                <c:pt idx="615">
                  <c:v>8800</c:v>
                </c:pt>
                <c:pt idx="616">
                  <c:v>7861</c:v>
                </c:pt>
                <c:pt idx="617">
                  <c:v>7227</c:v>
                </c:pt>
                <c:pt idx="618">
                  <c:v>11694</c:v>
                </c:pt>
                <c:pt idx="619">
                  <c:v>12244</c:v>
                </c:pt>
                <c:pt idx="620">
                  <c:v>8248</c:v>
                </c:pt>
                <c:pt idx="621">
                  <c:v>10800</c:v>
                </c:pt>
                <c:pt idx="622">
                  <c:v>7064</c:v>
                </c:pt>
                <c:pt idx="623">
                  <c:v>2117</c:v>
                </c:pt>
                <c:pt idx="624">
                  <c:v>10400</c:v>
                </c:pt>
                <c:pt idx="625">
                  <c:v>10000</c:v>
                </c:pt>
                <c:pt idx="626">
                  <c:v>12342</c:v>
                </c:pt>
                <c:pt idx="627">
                  <c:v>9600</c:v>
                </c:pt>
                <c:pt idx="628">
                  <c:v>11606</c:v>
                </c:pt>
                <c:pt idx="629">
                  <c:v>9020</c:v>
                </c:pt>
                <c:pt idx="630">
                  <c:v>9000</c:v>
                </c:pt>
                <c:pt idx="631">
                  <c:v>4590</c:v>
                </c:pt>
                <c:pt idx="632">
                  <c:v>11900</c:v>
                </c:pt>
                <c:pt idx="633">
                  <c:v>9250</c:v>
                </c:pt>
                <c:pt idx="634">
                  <c:v>6979</c:v>
                </c:pt>
                <c:pt idx="635">
                  <c:v>10896</c:v>
                </c:pt>
                <c:pt idx="636">
                  <c:v>6120</c:v>
                </c:pt>
                <c:pt idx="637">
                  <c:v>6000</c:v>
                </c:pt>
                <c:pt idx="638">
                  <c:v>8777</c:v>
                </c:pt>
                <c:pt idx="639">
                  <c:v>3982</c:v>
                </c:pt>
                <c:pt idx="640">
                  <c:v>12677</c:v>
                </c:pt>
                <c:pt idx="641">
                  <c:v>7050</c:v>
                </c:pt>
                <c:pt idx="642">
                  <c:v>13860</c:v>
                </c:pt>
                <c:pt idx="643">
                  <c:v>10793</c:v>
                </c:pt>
                <c:pt idx="644">
                  <c:v>9187</c:v>
                </c:pt>
                <c:pt idx="645">
                  <c:v>10530</c:v>
                </c:pt>
                <c:pt idx="646">
                  <c:v>7200</c:v>
                </c:pt>
                <c:pt idx="647">
                  <c:v>10452</c:v>
                </c:pt>
                <c:pt idx="648">
                  <c:v>7700</c:v>
                </c:pt>
                <c:pt idx="649">
                  <c:v>1936</c:v>
                </c:pt>
                <c:pt idx="650">
                  <c:v>8125</c:v>
                </c:pt>
                <c:pt idx="651">
                  <c:v>9084</c:v>
                </c:pt>
                <c:pt idx="652">
                  <c:v>8750</c:v>
                </c:pt>
                <c:pt idx="653">
                  <c:v>10320</c:v>
                </c:pt>
                <c:pt idx="654">
                  <c:v>10437</c:v>
                </c:pt>
                <c:pt idx="655">
                  <c:v>1680</c:v>
                </c:pt>
                <c:pt idx="656">
                  <c:v>10007</c:v>
                </c:pt>
                <c:pt idx="657">
                  <c:v>7200</c:v>
                </c:pt>
                <c:pt idx="658">
                  <c:v>17503</c:v>
                </c:pt>
                <c:pt idx="659">
                  <c:v>9937</c:v>
                </c:pt>
                <c:pt idx="660">
                  <c:v>12384</c:v>
                </c:pt>
                <c:pt idx="661">
                  <c:v>46589</c:v>
                </c:pt>
                <c:pt idx="662">
                  <c:v>13560</c:v>
                </c:pt>
                <c:pt idx="663">
                  <c:v>10012</c:v>
                </c:pt>
                <c:pt idx="664">
                  <c:v>20896</c:v>
                </c:pt>
                <c:pt idx="665">
                  <c:v>11194</c:v>
                </c:pt>
                <c:pt idx="666">
                  <c:v>18450</c:v>
                </c:pt>
                <c:pt idx="667">
                  <c:v>8125</c:v>
                </c:pt>
                <c:pt idx="668">
                  <c:v>14175</c:v>
                </c:pt>
                <c:pt idx="669">
                  <c:v>11600</c:v>
                </c:pt>
                <c:pt idx="670">
                  <c:v>8633</c:v>
                </c:pt>
                <c:pt idx="671">
                  <c:v>6629</c:v>
                </c:pt>
                <c:pt idx="672">
                  <c:v>11250</c:v>
                </c:pt>
                <c:pt idx="673">
                  <c:v>14442</c:v>
                </c:pt>
                <c:pt idx="674">
                  <c:v>9200</c:v>
                </c:pt>
                <c:pt idx="675">
                  <c:v>2289</c:v>
                </c:pt>
                <c:pt idx="676">
                  <c:v>9600</c:v>
                </c:pt>
                <c:pt idx="677">
                  <c:v>9022</c:v>
                </c:pt>
                <c:pt idx="678">
                  <c:v>11844</c:v>
                </c:pt>
                <c:pt idx="679">
                  <c:v>9945</c:v>
                </c:pt>
                <c:pt idx="680">
                  <c:v>8012</c:v>
                </c:pt>
                <c:pt idx="681">
                  <c:v>4500</c:v>
                </c:pt>
                <c:pt idx="682">
                  <c:v>2887</c:v>
                </c:pt>
                <c:pt idx="683">
                  <c:v>11248</c:v>
                </c:pt>
                <c:pt idx="684">
                  <c:v>16770</c:v>
                </c:pt>
                <c:pt idx="685">
                  <c:v>5062</c:v>
                </c:pt>
                <c:pt idx="686">
                  <c:v>10207</c:v>
                </c:pt>
                <c:pt idx="687">
                  <c:v>5105</c:v>
                </c:pt>
                <c:pt idx="688">
                  <c:v>8089</c:v>
                </c:pt>
                <c:pt idx="689">
                  <c:v>7577</c:v>
                </c:pt>
                <c:pt idx="690">
                  <c:v>4426</c:v>
                </c:pt>
                <c:pt idx="691">
                  <c:v>21535</c:v>
                </c:pt>
                <c:pt idx="692">
                  <c:v>26178</c:v>
                </c:pt>
                <c:pt idx="693">
                  <c:v>5400</c:v>
                </c:pt>
                <c:pt idx="694">
                  <c:v>6120</c:v>
                </c:pt>
                <c:pt idx="695">
                  <c:v>13811</c:v>
                </c:pt>
                <c:pt idx="696">
                  <c:v>6000</c:v>
                </c:pt>
                <c:pt idx="697">
                  <c:v>6420</c:v>
                </c:pt>
                <c:pt idx="698">
                  <c:v>8450</c:v>
                </c:pt>
                <c:pt idx="699">
                  <c:v>4282</c:v>
                </c:pt>
                <c:pt idx="700">
                  <c:v>14331</c:v>
                </c:pt>
                <c:pt idx="701">
                  <c:v>9600</c:v>
                </c:pt>
                <c:pt idx="702">
                  <c:v>12438</c:v>
                </c:pt>
                <c:pt idx="703">
                  <c:v>7630</c:v>
                </c:pt>
                <c:pt idx="704">
                  <c:v>8400</c:v>
                </c:pt>
                <c:pt idx="705">
                  <c:v>5600</c:v>
                </c:pt>
                <c:pt idx="706">
                  <c:v>115149</c:v>
                </c:pt>
                <c:pt idx="707">
                  <c:v>6240</c:v>
                </c:pt>
                <c:pt idx="708">
                  <c:v>9018</c:v>
                </c:pt>
                <c:pt idx="709">
                  <c:v>7162</c:v>
                </c:pt>
                <c:pt idx="710">
                  <c:v>4130</c:v>
                </c:pt>
                <c:pt idx="711">
                  <c:v>8712</c:v>
                </c:pt>
                <c:pt idx="712">
                  <c:v>4671</c:v>
                </c:pt>
                <c:pt idx="713">
                  <c:v>9873</c:v>
                </c:pt>
                <c:pt idx="714">
                  <c:v>13517</c:v>
                </c:pt>
                <c:pt idx="715">
                  <c:v>10140</c:v>
                </c:pt>
                <c:pt idx="716">
                  <c:v>10800</c:v>
                </c:pt>
                <c:pt idx="717">
                  <c:v>10000</c:v>
                </c:pt>
                <c:pt idx="718">
                  <c:v>10542</c:v>
                </c:pt>
                <c:pt idx="719">
                  <c:v>9920</c:v>
                </c:pt>
                <c:pt idx="720">
                  <c:v>6563</c:v>
                </c:pt>
                <c:pt idx="721">
                  <c:v>4426</c:v>
                </c:pt>
                <c:pt idx="722">
                  <c:v>8120</c:v>
                </c:pt>
                <c:pt idx="723">
                  <c:v>8172</c:v>
                </c:pt>
                <c:pt idx="724">
                  <c:v>13286</c:v>
                </c:pt>
                <c:pt idx="725">
                  <c:v>6960</c:v>
                </c:pt>
                <c:pt idx="726">
                  <c:v>21695</c:v>
                </c:pt>
                <c:pt idx="727">
                  <c:v>7314</c:v>
                </c:pt>
                <c:pt idx="728">
                  <c:v>11475</c:v>
                </c:pt>
                <c:pt idx="729">
                  <c:v>6240</c:v>
                </c:pt>
                <c:pt idx="730">
                  <c:v>5389</c:v>
                </c:pt>
                <c:pt idx="731">
                  <c:v>9590</c:v>
                </c:pt>
                <c:pt idx="732">
                  <c:v>11404</c:v>
                </c:pt>
                <c:pt idx="733">
                  <c:v>10000</c:v>
                </c:pt>
                <c:pt idx="734">
                  <c:v>8978</c:v>
                </c:pt>
                <c:pt idx="735">
                  <c:v>10800</c:v>
                </c:pt>
                <c:pt idx="736">
                  <c:v>8544</c:v>
                </c:pt>
                <c:pt idx="737">
                  <c:v>10463</c:v>
                </c:pt>
                <c:pt idx="738">
                  <c:v>10800</c:v>
                </c:pt>
                <c:pt idx="739">
                  <c:v>9313</c:v>
                </c:pt>
                <c:pt idx="740">
                  <c:v>9600</c:v>
                </c:pt>
                <c:pt idx="741">
                  <c:v>6768</c:v>
                </c:pt>
                <c:pt idx="742">
                  <c:v>8450</c:v>
                </c:pt>
                <c:pt idx="743">
                  <c:v>12886</c:v>
                </c:pt>
                <c:pt idx="744">
                  <c:v>5395</c:v>
                </c:pt>
                <c:pt idx="745">
                  <c:v>8963</c:v>
                </c:pt>
                <c:pt idx="746">
                  <c:v>8795</c:v>
                </c:pt>
                <c:pt idx="747">
                  <c:v>11700</c:v>
                </c:pt>
                <c:pt idx="748">
                  <c:v>10593</c:v>
                </c:pt>
                <c:pt idx="749">
                  <c:v>8405</c:v>
                </c:pt>
                <c:pt idx="750">
                  <c:v>8800</c:v>
                </c:pt>
                <c:pt idx="751">
                  <c:v>7750</c:v>
                </c:pt>
                <c:pt idx="752">
                  <c:v>9236</c:v>
                </c:pt>
                <c:pt idx="753">
                  <c:v>10240</c:v>
                </c:pt>
                <c:pt idx="754">
                  <c:v>7930</c:v>
                </c:pt>
                <c:pt idx="755">
                  <c:v>3230</c:v>
                </c:pt>
                <c:pt idx="756">
                  <c:v>10769</c:v>
                </c:pt>
                <c:pt idx="757">
                  <c:v>11616</c:v>
                </c:pt>
                <c:pt idx="758">
                  <c:v>2280</c:v>
                </c:pt>
                <c:pt idx="759">
                  <c:v>12257</c:v>
                </c:pt>
                <c:pt idx="760">
                  <c:v>9100</c:v>
                </c:pt>
                <c:pt idx="761">
                  <c:v>6911</c:v>
                </c:pt>
                <c:pt idx="762">
                  <c:v>8640</c:v>
                </c:pt>
                <c:pt idx="763">
                  <c:v>9430</c:v>
                </c:pt>
                <c:pt idx="764">
                  <c:v>9549</c:v>
                </c:pt>
                <c:pt idx="765">
                  <c:v>14587</c:v>
                </c:pt>
                <c:pt idx="766">
                  <c:v>10421</c:v>
                </c:pt>
                <c:pt idx="767">
                  <c:v>12508</c:v>
                </c:pt>
                <c:pt idx="768">
                  <c:v>9100</c:v>
                </c:pt>
                <c:pt idx="769">
                  <c:v>53504</c:v>
                </c:pt>
                <c:pt idx="770">
                  <c:v>7252</c:v>
                </c:pt>
                <c:pt idx="771">
                  <c:v>8877</c:v>
                </c:pt>
                <c:pt idx="772">
                  <c:v>7819</c:v>
                </c:pt>
                <c:pt idx="773">
                  <c:v>10150</c:v>
                </c:pt>
                <c:pt idx="774">
                  <c:v>14226</c:v>
                </c:pt>
                <c:pt idx="775">
                  <c:v>4500</c:v>
                </c:pt>
                <c:pt idx="776">
                  <c:v>11210</c:v>
                </c:pt>
                <c:pt idx="777">
                  <c:v>13350</c:v>
                </c:pt>
                <c:pt idx="778">
                  <c:v>8400</c:v>
                </c:pt>
                <c:pt idx="779">
                  <c:v>10530</c:v>
                </c:pt>
                <c:pt idx="780">
                  <c:v>7875</c:v>
                </c:pt>
                <c:pt idx="781">
                  <c:v>7153</c:v>
                </c:pt>
                <c:pt idx="782">
                  <c:v>16285</c:v>
                </c:pt>
                <c:pt idx="783">
                  <c:v>9101</c:v>
                </c:pt>
                <c:pt idx="784">
                  <c:v>6300</c:v>
                </c:pt>
                <c:pt idx="785">
                  <c:v>9790</c:v>
                </c:pt>
                <c:pt idx="786">
                  <c:v>10800</c:v>
                </c:pt>
                <c:pt idx="787">
                  <c:v>10142</c:v>
                </c:pt>
                <c:pt idx="788">
                  <c:v>6000</c:v>
                </c:pt>
                <c:pt idx="789">
                  <c:v>12205</c:v>
                </c:pt>
                <c:pt idx="790">
                  <c:v>3182</c:v>
                </c:pt>
                <c:pt idx="791">
                  <c:v>11333</c:v>
                </c:pt>
                <c:pt idx="792">
                  <c:v>9920</c:v>
                </c:pt>
                <c:pt idx="793">
                  <c:v>9158</c:v>
                </c:pt>
                <c:pt idx="794">
                  <c:v>10832</c:v>
                </c:pt>
                <c:pt idx="795">
                  <c:v>8400</c:v>
                </c:pt>
                <c:pt idx="796">
                  <c:v>8197</c:v>
                </c:pt>
                <c:pt idx="797">
                  <c:v>7677</c:v>
                </c:pt>
                <c:pt idx="798">
                  <c:v>13518</c:v>
                </c:pt>
                <c:pt idx="799">
                  <c:v>7200</c:v>
                </c:pt>
                <c:pt idx="800">
                  <c:v>12798</c:v>
                </c:pt>
                <c:pt idx="801">
                  <c:v>4800</c:v>
                </c:pt>
                <c:pt idx="802">
                  <c:v>8199</c:v>
                </c:pt>
                <c:pt idx="803">
                  <c:v>13891</c:v>
                </c:pt>
                <c:pt idx="804">
                  <c:v>9000</c:v>
                </c:pt>
                <c:pt idx="805">
                  <c:v>12274</c:v>
                </c:pt>
                <c:pt idx="806">
                  <c:v>9750</c:v>
                </c:pt>
                <c:pt idx="807">
                  <c:v>21384</c:v>
                </c:pt>
                <c:pt idx="808">
                  <c:v>13400</c:v>
                </c:pt>
                <c:pt idx="809">
                  <c:v>8100</c:v>
                </c:pt>
                <c:pt idx="810">
                  <c:v>10140</c:v>
                </c:pt>
                <c:pt idx="811">
                  <c:v>4438</c:v>
                </c:pt>
                <c:pt idx="812">
                  <c:v>8712</c:v>
                </c:pt>
                <c:pt idx="813">
                  <c:v>9750</c:v>
                </c:pt>
                <c:pt idx="814">
                  <c:v>8248</c:v>
                </c:pt>
                <c:pt idx="815">
                  <c:v>12137</c:v>
                </c:pt>
                <c:pt idx="816">
                  <c:v>11425</c:v>
                </c:pt>
                <c:pt idx="817">
                  <c:v>13265</c:v>
                </c:pt>
                <c:pt idx="818">
                  <c:v>8816</c:v>
                </c:pt>
                <c:pt idx="819">
                  <c:v>6371</c:v>
                </c:pt>
                <c:pt idx="820">
                  <c:v>7226</c:v>
                </c:pt>
                <c:pt idx="821">
                  <c:v>6000</c:v>
                </c:pt>
                <c:pt idx="822">
                  <c:v>12394</c:v>
                </c:pt>
                <c:pt idx="823">
                  <c:v>9900</c:v>
                </c:pt>
                <c:pt idx="824">
                  <c:v>11216</c:v>
                </c:pt>
                <c:pt idx="825">
                  <c:v>14803</c:v>
                </c:pt>
                <c:pt idx="826">
                  <c:v>6130</c:v>
                </c:pt>
                <c:pt idx="827">
                  <c:v>8529</c:v>
                </c:pt>
                <c:pt idx="828">
                  <c:v>28698</c:v>
                </c:pt>
                <c:pt idx="829">
                  <c:v>2544</c:v>
                </c:pt>
                <c:pt idx="830">
                  <c:v>11900</c:v>
                </c:pt>
                <c:pt idx="831">
                  <c:v>3180</c:v>
                </c:pt>
                <c:pt idx="832">
                  <c:v>9548</c:v>
                </c:pt>
                <c:pt idx="833">
                  <c:v>10004</c:v>
                </c:pt>
                <c:pt idx="834">
                  <c:v>7875</c:v>
                </c:pt>
                <c:pt idx="835">
                  <c:v>9600</c:v>
                </c:pt>
                <c:pt idx="836">
                  <c:v>8100</c:v>
                </c:pt>
                <c:pt idx="837">
                  <c:v>1680</c:v>
                </c:pt>
                <c:pt idx="838">
                  <c:v>9525</c:v>
                </c:pt>
                <c:pt idx="839">
                  <c:v>11767</c:v>
                </c:pt>
                <c:pt idx="840">
                  <c:v>12155</c:v>
                </c:pt>
                <c:pt idx="841">
                  <c:v>10440</c:v>
                </c:pt>
                <c:pt idx="842">
                  <c:v>9020</c:v>
                </c:pt>
                <c:pt idx="843">
                  <c:v>8000</c:v>
                </c:pt>
                <c:pt idx="844">
                  <c:v>12665</c:v>
                </c:pt>
                <c:pt idx="845">
                  <c:v>16647</c:v>
                </c:pt>
                <c:pt idx="846">
                  <c:v>9317</c:v>
                </c:pt>
                <c:pt idx="847">
                  <c:v>15523</c:v>
                </c:pt>
                <c:pt idx="848">
                  <c:v>45600</c:v>
                </c:pt>
                <c:pt idx="849">
                  <c:v>9600</c:v>
                </c:pt>
                <c:pt idx="850">
                  <c:v>4435</c:v>
                </c:pt>
                <c:pt idx="851">
                  <c:v>3196</c:v>
                </c:pt>
                <c:pt idx="852">
                  <c:v>7128</c:v>
                </c:pt>
                <c:pt idx="853">
                  <c:v>12095</c:v>
                </c:pt>
                <c:pt idx="854">
                  <c:v>17920</c:v>
                </c:pt>
                <c:pt idx="855">
                  <c:v>6897</c:v>
                </c:pt>
                <c:pt idx="856">
                  <c:v>10970</c:v>
                </c:pt>
                <c:pt idx="857">
                  <c:v>8125</c:v>
                </c:pt>
                <c:pt idx="858">
                  <c:v>10400</c:v>
                </c:pt>
                <c:pt idx="859">
                  <c:v>11029</c:v>
                </c:pt>
                <c:pt idx="860">
                  <c:v>7642</c:v>
                </c:pt>
                <c:pt idx="861">
                  <c:v>11625</c:v>
                </c:pt>
                <c:pt idx="862">
                  <c:v>9672</c:v>
                </c:pt>
                <c:pt idx="863">
                  <c:v>7931</c:v>
                </c:pt>
                <c:pt idx="864">
                  <c:v>8640</c:v>
                </c:pt>
                <c:pt idx="865">
                  <c:v>8750</c:v>
                </c:pt>
                <c:pt idx="866">
                  <c:v>10656</c:v>
                </c:pt>
                <c:pt idx="867">
                  <c:v>6970</c:v>
                </c:pt>
                <c:pt idx="868">
                  <c:v>14762</c:v>
                </c:pt>
                <c:pt idx="869">
                  <c:v>9938</c:v>
                </c:pt>
                <c:pt idx="870">
                  <c:v>6600</c:v>
                </c:pt>
                <c:pt idx="871">
                  <c:v>8750</c:v>
                </c:pt>
                <c:pt idx="872">
                  <c:v>8892</c:v>
                </c:pt>
                <c:pt idx="873">
                  <c:v>12144</c:v>
                </c:pt>
                <c:pt idx="874">
                  <c:v>5720</c:v>
                </c:pt>
                <c:pt idx="875">
                  <c:v>9000</c:v>
                </c:pt>
                <c:pt idx="876">
                  <c:v>25286</c:v>
                </c:pt>
                <c:pt idx="877">
                  <c:v>8834</c:v>
                </c:pt>
                <c:pt idx="878">
                  <c:v>11782</c:v>
                </c:pt>
                <c:pt idx="879">
                  <c:v>7000</c:v>
                </c:pt>
                <c:pt idx="880">
                  <c:v>7024</c:v>
                </c:pt>
                <c:pt idx="881">
                  <c:v>13758</c:v>
                </c:pt>
                <c:pt idx="882">
                  <c:v>9636</c:v>
                </c:pt>
                <c:pt idx="883">
                  <c:v>6204</c:v>
                </c:pt>
                <c:pt idx="884">
                  <c:v>7150</c:v>
                </c:pt>
                <c:pt idx="885">
                  <c:v>5119</c:v>
                </c:pt>
                <c:pt idx="886">
                  <c:v>8393</c:v>
                </c:pt>
                <c:pt idx="887">
                  <c:v>16466</c:v>
                </c:pt>
                <c:pt idx="888">
                  <c:v>15865</c:v>
                </c:pt>
                <c:pt idx="889">
                  <c:v>12160</c:v>
                </c:pt>
                <c:pt idx="890">
                  <c:v>8064</c:v>
                </c:pt>
                <c:pt idx="891">
                  <c:v>11184</c:v>
                </c:pt>
                <c:pt idx="892">
                  <c:v>8414</c:v>
                </c:pt>
                <c:pt idx="893">
                  <c:v>13284</c:v>
                </c:pt>
                <c:pt idx="894">
                  <c:v>7018</c:v>
                </c:pt>
                <c:pt idx="895">
                  <c:v>7056</c:v>
                </c:pt>
                <c:pt idx="896">
                  <c:v>8765</c:v>
                </c:pt>
                <c:pt idx="897">
                  <c:v>7018</c:v>
                </c:pt>
                <c:pt idx="898">
                  <c:v>12919</c:v>
                </c:pt>
                <c:pt idx="899">
                  <c:v>6993</c:v>
                </c:pt>
                <c:pt idx="900">
                  <c:v>7340</c:v>
                </c:pt>
                <c:pt idx="901">
                  <c:v>8712</c:v>
                </c:pt>
                <c:pt idx="902">
                  <c:v>7875</c:v>
                </c:pt>
                <c:pt idx="903">
                  <c:v>14859</c:v>
                </c:pt>
                <c:pt idx="904">
                  <c:v>6173</c:v>
                </c:pt>
                <c:pt idx="905">
                  <c:v>9920</c:v>
                </c:pt>
                <c:pt idx="906">
                  <c:v>13501</c:v>
                </c:pt>
                <c:pt idx="907">
                  <c:v>11500</c:v>
                </c:pt>
                <c:pt idx="908">
                  <c:v>8885</c:v>
                </c:pt>
                <c:pt idx="909">
                  <c:v>12589</c:v>
                </c:pt>
                <c:pt idx="910">
                  <c:v>11600</c:v>
                </c:pt>
                <c:pt idx="911">
                  <c:v>9286</c:v>
                </c:pt>
                <c:pt idx="912">
                  <c:v>6120</c:v>
                </c:pt>
                <c:pt idx="913">
                  <c:v>6270</c:v>
                </c:pt>
                <c:pt idx="914">
                  <c:v>3000</c:v>
                </c:pt>
                <c:pt idx="915">
                  <c:v>2001</c:v>
                </c:pt>
                <c:pt idx="916">
                  <c:v>9000</c:v>
                </c:pt>
                <c:pt idx="917">
                  <c:v>17140</c:v>
                </c:pt>
                <c:pt idx="918">
                  <c:v>13125</c:v>
                </c:pt>
                <c:pt idx="919">
                  <c:v>11029</c:v>
                </c:pt>
                <c:pt idx="920">
                  <c:v>8462</c:v>
                </c:pt>
                <c:pt idx="921">
                  <c:v>8777</c:v>
                </c:pt>
                <c:pt idx="922">
                  <c:v>10237</c:v>
                </c:pt>
                <c:pt idx="923">
                  <c:v>8012</c:v>
                </c:pt>
                <c:pt idx="924">
                  <c:v>10240</c:v>
                </c:pt>
                <c:pt idx="925">
                  <c:v>15611</c:v>
                </c:pt>
                <c:pt idx="926">
                  <c:v>11999</c:v>
                </c:pt>
                <c:pt idx="927">
                  <c:v>9900</c:v>
                </c:pt>
                <c:pt idx="928">
                  <c:v>11838</c:v>
                </c:pt>
                <c:pt idx="929">
                  <c:v>13006</c:v>
                </c:pt>
                <c:pt idx="930">
                  <c:v>8925</c:v>
                </c:pt>
                <c:pt idx="931">
                  <c:v>9100</c:v>
                </c:pt>
                <c:pt idx="932">
                  <c:v>11670</c:v>
                </c:pt>
                <c:pt idx="933">
                  <c:v>8487</c:v>
                </c:pt>
                <c:pt idx="934">
                  <c:v>27650</c:v>
                </c:pt>
                <c:pt idx="935">
                  <c:v>5825</c:v>
                </c:pt>
                <c:pt idx="936">
                  <c:v>10083</c:v>
                </c:pt>
                <c:pt idx="937">
                  <c:v>9675</c:v>
                </c:pt>
                <c:pt idx="938">
                  <c:v>8760</c:v>
                </c:pt>
                <c:pt idx="939">
                  <c:v>24090</c:v>
                </c:pt>
                <c:pt idx="940">
                  <c:v>12640</c:v>
                </c:pt>
                <c:pt idx="941">
                  <c:v>8755</c:v>
                </c:pt>
                <c:pt idx="942">
                  <c:v>7711</c:v>
                </c:pt>
                <c:pt idx="943">
                  <c:v>25000</c:v>
                </c:pt>
                <c:pt idx="944">
                  <c:v>14375</c:v>
                </c:pt>
                <c:pt idx="945">
                  <c:v>8820</c:v>
                </c:pt>
                <c:pt idx="946">
                  <c:v>8163</c:v>
                </c:pt>
                <c:pt idx="947">
                  <c:v>14536</c:v>
                </c:pt>
                <c:pt idx="948">
                  <c:v>14006</c:v>
                </c:pt>
                <c:pt idx="949">
                  <c:v>9360</c:v>
                </c:pt>
                <c:pt idx="950">
                  <c:v>7200</c:v>
                </c:pt>
                <c:pt idx="951">
                  <c:v>7800</c:v>
                </c:pt>
                <c:pt idx="952">
                  <c:v>7200</c:v>
                </c:pt>
                <c:pt idx="953">
                  <c:v>11075</c:v>
                </c:pt>
                <c:pt idx="954">
                  <c:v>9400</c:v>
                </c:pt>
                <c:pt idx="955">
                  <c:v>7136</c:v>
                </c:pt>
                <c:pt idx="956">
                  <c:v>1300</c:v>
                </c:pt>
                <c:pt idx="957">
                  <c:v>7420</c:v>
                </c:pt>
                <c:pt idx="958">
                  <c:v>8450</c:v>
                </c:pt>
                <c:pt idx="959">
                  <c:v>2572</c:v>
                </c:pt>
                <c:pt idx="960">
                  <c:v>7207</c:v>
                </c:pt>
                <c:pt idx="961">
                  <c:v>12227</c:v>
                </c:pt>
                <c:pt idx="962">
                  <c:v>2308</c:v>
                </c:pt>
                <c:pt idx="963">
                  <c:v>11923</c:v>
                </c:pt>
                <c:pt idx="964">
                  <c:v>11316</c:v>
                </c:pt>
                <c:pt idx="965">
                  <c:v>10237</c:v>
                </c:pt>
                <c:pt idx="966">
                  <c:v>9600</c:v>
                </c:pt>
                <c:pt idx="967">
                  <c:v>7390</c:v>
                </c:pt>
                <c:pt idx="968">
                  <c:v>5925</c:v>
                </c:pt>
                <c:pt idx="969">
                  <c:v>10382</c:v>
                </c:pt>
                <c:pt idx="970">
                  <c:v>10800</c:v>
                </c:pt>
                <c:pt idx="971">
                  <c:v>2268</c:v>
                </c:pt>
                <c:pt idx="972">
                  <c:v>7892</c:v>
                </c:pt>
                <c:pt idx="973">
                  <c:v>11639</c:v>
                </c:pt>
                <c:pt idx="974">
                  <c:v>11414</c:v>
                </c:pt>
                <c:pt idx="975">
                  <c:v>2651</c:v>
                </c:pt>
                <c:pt idx="976">
                  <c:v>5900</c:v>
                </c:pt>
                <c:pt idx="977">
                  <c:v>4274</c:v>
                </c:pt>
                <c:pt idx="978">
                  <c:v>9450</c:v>
                </c:pt>
                <c:pt idx="979">
                  <c:v>8816</c:v>
                </c:pt>
                <c:pt idx="980">
                  <c:v>12122</c:v>
                </c:pt>
                <c:pt idx="981">
                  <c:v>12203</c:v>
                </c:pt>
                <c:pt idx="982">
                  <c:v>3182</c:v>
                </c:pt>
                <c:pt idx="983">
                  <c:v>11250</c:v>
                </c:pt>
                <c:pt idx="984">
                  <c:v>10125</c:v>
                </c:pt>
                <c:pt idx="985">
                  <c:v>10880</c:v>
                </c:pt>
                <c:pt idx="986">
                  <c:v>5310</c:v>
                </c:pt>
                <c:pt idx="987">
                  <c:v>10159</c:v>
                </c:pt>
                <c:pt idx="988">
                  <c:v>12046</c:v>
                </c:pt>
                <c:pt idx="989">
                  <c:v>8125</c:v>
                </c:pt>
                <c:pt idx="990">
                  <c:v>9452</c:v>
                </c:pt>
                <c:pt idx="991">
                  <c:v>17671</c:v>
                </c:pt>
                <c:pt idx="992">
                  <c:v>9760</c:v>
                </c:pt>
                <c:pt idx="993">
                  <c:v>8846</c:v>
                </c:pt>
                <c:pt idx="994">
                  <c:v>12456</c:v>
                </c:pt>
                <c:pt idx="995">
                  <c:v>4712</c:v>
                </c:pt>
                <c:pt idx="996">
                  <c:v>10659</c:v>
                </c:pt>
                <c:pt idx="997">
                  <c:v>11717</c:v>
                </c:pt>
                <c:pt idx="998">
                  <c:v>9786</c:v>
                </c:pt>
                <c:pt idx="999">
                  <c:v>6762</c:v>
                </c:pt>
                <c:pt idx="1000">
                  <c:v>10206</c:v>
                </c:pt>
                <c:pt idx="1001">
                  <c:v>5400</c:v>
                </c:pt>
                <c:pt idx="1002">
                  <c:v>11957</c:v>
                </c:pt>
                <c:pt idx="1003">
                  <c:v>11500</c:v>
                </c:pt>
                <c:pt idx="1004">
                  <c:v>3182</c:v>
                </c:pt>
                <c:pt idx="1005">
                  <c:v>8385</c:v>
                </c:pt>
                <c:pt idx="1006">
                  <c:v>12155</c:v>
                </c:pt>
                <c:pt idx="1007">
                  <c:v>2217</c:v>
                </c:pt>
                <c:pt idx="1008">
                  <c:v>12118</c:v>
                </c:pt>
                <c:pt idx="1009">
                  <c:v>6000</c:v>
                </c:pt>
                <c:pt idx="1010">
                  <c:v>21286</c:v>
                </c:pt>
                <c:pt idx="1011">
                  <c:v>9825</c:v>
                </c:pt>
                <c:pt idx="1012">
                  <c:v>10592</c:v>
                </c:pt>
                <c:pt idx="1013">
                  <c:v>7200</c:v>
                </c:pt>
                <c:pt idx="1014">
                  <c:v>11664</c:v>
                </c:pt>
                <c:pt idx="1015">
                  <c:v>8400</c:v>
                </c:pt>
                <c:pt idx="1016">
                  <c:v>11883</c:v>
                </c:pt>
                <c:pt idx="1017">
                  <c:v>5814</c:v>
                </c:pt>
                <c:pt idx="1018">
                  <c:v>10784</c:v>
                </c:pt>
                <c:pt idx="1019">
                  <c:v>3013</c:v>
                </c:pt>
                <c:pt idx="1020">
                  <c:v>7024</c:v>
                </c:pt>
                <c:pt idx="1021">
                  <c:v>7406</c:v>
                </c:pt>
                <c:pt idx="1022">
                  <c:v>9439</c:v>
                </c:pt>
                <c:pt idx="1023">
                  <c:v>3182</c:v>
                </c:pt>
                <c:pt idx="1024">
                  <c:v>15498</c:v>
                </c:pt>
                <c:pt idx="1025">
                  <c:v>7700</c:v>
                </c:pt>
                <c:pt idx="1026">
                  <c:v>9300</c:v>
                </c:pt>
                <c:pt idx="1027">
                  <c:v>9520</c:v>
                </c:pt>
                <c:pt idx="1028">
                  <c:v>9492</c:v>
                </c:pt>
                <c:pt idx="1029">
                  <c:v>1680</c:v>
                </c:pt>
                <c:pt idx="1030">
                  <c:v>7082</c:v>
                </c:pt>
                <c:pt idx="1031">
                  <c:v>15863</c:v>
                </c:pt>
                <c:pt idx="1032">
                  <c:v>14541</c:v>
                </c:pt>
                <c:pt idx="1033">
                  <c:v>8125</c:v>
                </c:pt>
                <c:pt idx="1034">
                  <c:v>6305</c:v>
                </c:pt>
                <c:pt idx="1035">
                  <c:v>11500</c:v>
                </c:pt>
                <c:pt idx="1036">
                  <c:v>12898</c:v>
                </c:pt>
                <c:pt idx="1037">
                  <c:v>9240</c:v>
                </c:pt>
                <c:pt idx="1038">
                  <c:v>1533</c:v>
                </c:pt>
                <c:pt idx="1039">
                  <c:v>1477</c:v>
                </c:pt>
                <c:pt idx="1040">
                  <c:v>13125</c:v>
                </c:pt>
                <c:pt idx="1041">
                  <c:v>9130</c:v>
                </c:pt>
                <c:pt idx="1042">
                  <c:v>5381</c:v>
                </c:pt>
                <c:pt idx="1043">
                  <c:v>11839</c:v>
                </c:pt>
                <c:pt idx="1044">
                  <c:v>9600</c:v>
                </c:pt>
                <c:pt idx="1045">
                  <c:v>13680</c:v>
                </c:pt>
                <c:pt idx="1046">
                  <c:v>16056</c:v>
                </c:pt>
                <c:pt idx="1047">
                  <c:v>9245</c:v>
                </c:pt>
                <c:pt idx="1048">
                  <c:v>21750</c:v>
                </c:pt>
                <c:pt idx="1049">
                  <c:v>11100</c:v>
                </c:pt>
                <c:pt idx="1050">
                  <c:v>8993</c:v>
                </c:pt>
                <c:pt idx="1051">
                  <c:v>11175</c:v>
                </c:pt>
                <c:pt idx="1052">
                  <c:v>9500</c:v>
                </c:pt>
                <c:pt idx="1053">
                  <c:v>8562</c:v>
                </c:pt>
                <c:pt idx="1054">
                  <c:v>11367</c:v>
                </c:pt>
                <c:pt idx="1055">
                  <c:v>11361</c:v>
                </c:pt>
                <c:pt idx="1056">
                  <c:v>7052</c:v>
                </c:pt>
                <c:pt idx="1057">
                  <c:v>29959</c:v>
                </c:pt>
                <c:pt idx="1058">
                  <c:v>11308</c:v>
                </c:pt>
                <c:pt idx="1059">
                  <c:v>11275</c:v>
                </c:pt>
                <c:pt idx="1060">
                  <c:v>4920</c:v>
                </c:pt>
                <c:pt idx="1061">
                  <c:v>18000</c:v>
                </c:pt>
                <c:pt idx="1062">
                  <c:v>13600</c:v>
                </c:pt>
                <c:pt idx="1063">
                  <c:v>6000</c:v>
                </c:pt>
                <c:pt idx="1064">
                  <c:v>11000</c:v>
                </c:pt>
                <c:pt idx="1065">
                  <c:v>14000</c:v>
                </c:pt>
                <c:pt idx="1066">
                  <c:v>7837</c:v>
                </c:pt>
                <c:pt idx="1067">
                  <c:v>9760</c:v>
                </c:pt>
                <c:pt idx="1068">
                  <c:v>3964</c:v>
                </c:pt>
                <c:pt idx="1069">
                  <c:v>9600</c:v>
                </c:pt>
                <c:pt idx="1070">
                  <c:v>10152</c:v>
                </c:pt>
                <c:pt idx="1071">
                  <c:v>11700</c:v>
                </c:pt>
                <c:pt idx="1072">
                  <c:v>7585</c:v>
                </c:pt>
                <c:pt idx="1073">
                  <c:v>7950</c:v>
                </c:pt>
                <c:pt idx="1074">
                  <c:v>8556</c:v>
                </c:pt>
                <c:pt idx="1075">
                  <c:v>13125</c:v>
                </c:pt>
                <c:pt idx="1076">
                  <c:v>10800</c:v>
                </c:pt>
                <c:pt idx="1077">
                  <c:v>15870</c:v>
                </c:pt>
                <c:pt idx="1078">
                  <c:v>4435</c:v>
                </c:pt>
                <c:pt idx="1079">
                  <c:v>8775</c:v>
                </c:pt>
                <c:pt idx="1080">
                  <c:v>11040</c:v>
                </c:pt>
                <c:pt idx="1081">
                  <c:v>7500</c:v>
                </c:pt>
                <c:pt idx="1082">
                  <c:v>8749</c:v>
                </c:pt>
                <c:pt idx="1083">
                  <c:v>8800</c:v>
                </c:pt>
                <c:pt idx="1084">
                  <c:v>13031</c:v>
                </c:pt>
                <c:pt idx="1085">
                  <c:v>9069</c:v>
                </c:pt>
                <c:pt idx="1086">
                  <c:v>1974</c:v>
                </c:pt>
                <c:pt idx="1087">
                  <c:v>10574</c:v>
                </c:pt>
                <c:pt idx="1088">
                  <c:v>2522</c:v>
                </c:pt>
                <c:pt idx="1089">
                  <c:v>3316</c:v>
                </c:pt>
                <c:pt idx="1090">
                  <c:v>8544</c:v>
                </c:pt>
                <c:pt idx="1091">
                  <c:v>2160</c:v>
                </c:pt>
                <c:pt idx="1092">
                  <c:v>8400</c:v>
                </c:pt>
                <c:pt idx="1093">
                  <c:v>9230</c:v>
                </c:pt>
                <c:pt idx="1094">
                  <c:v>5868</c:v>
                </c:pt>
                <c:pt idx="1095">
                  <c:v>9317</c:v>
                </c:pt>
                <c:pt idx="1096">
                  <c:v>6882</c:v>
                </c:pt>
                <c:pt idx="1097">
                  <c:v>3696</c:v>
                </c:pt>
                <c:pt idx="1098">
                  <c:v>6000</c:v>
                </c:pt>
                <c:pt idx="1099">
                  <c:v>11880</c:v>
                </c:pt>
                <c:pt idx="1100">
                  <c:v>8400</c:v>
                </c:pt>
                <c:pt idx="1101">
                  <c:v>9758</c:v>
                </c:pt>
                <c:pt idx="1102">
                  <c:v>7000</c:v>
                </c:pt>
                <c:pt idx="1103">
                  <c:v>8910</c:v>
                </c:pt>
                <c:pt idx="1104">
                  <c:v>2016</c:v>
                </c:pt>
                <c:pt idx="1105">
                  <c:v>12256</c:v>
                </c:pt>
                <c:pt idx="1106">
                  <c:v>10357</c:v>
                </c:pt>
                <c:pt idx="1107">
                  <c:v>23257</c:v>
                </c:pt>
                <c:pt idx="1108">
                  <c:v>8063</c:v>
                </c:pt>
                <c:pt idx="1109">
                  <c:v>11362</c:v>
                </c:pt>
                <c:pt idx="1110">
                  <c:v>8000</c:v>
                </c:pt>
                <c:pt idx="1111">
                  <c:v>10480</c:v>
                </c:pt>
                <c:pt idx="1112">
                  <c:v>7100</c:v>
                </c:pt>
                <c:pt idx="1113">
                  <c:v>8923</c:v>
                </c:pt>
                <c:pt idx="1114">
                  <c:v>5400</c:v>
                </c:pt>
                <c:pt idx="1115">
                  <c:v>12085</c:v>
                </c:pt>
                <c:pt idx="1116">
                  <c:v>7750</c:v>
                </c:pt>
                <c:pt idx="1117">
                  <c:v>9764</c:v>
                </c:pt>
                <c:pt idx="1118">
                  <c:v>13825</c:v>
                </c:pt>
                <c:pt idx="1119">
                  <c:v>7560</c:v>
                </c:pt>
                <c:pt idx="1120">
                  <c:v>8263</c:v>
                </c:pt>
                <c:pt idx="1121">
                  <c:v>10084</c:v>
                </c:pt>
                <c:pt idx="1122">
                  <c:v>8926</c:v>
                </c:pt>
                <c:pt idx="1123">
                  <c:v>9405</c:v>
                </c:pt>
                <c:pt idx="1124">
                  <c:v>9125</c:v>
                </c:pt>
                <c:pt idx="1125">
                  <c:v>10434</c:v>
                </c:pt>
                <c:pt idx="1126">
                  <c:v>3684</c:v>
                </c:pt>
                <c:pt idx="1127">
                  <c:v>14572</c:v>
                </c:pt>
                <c:pt idx="1128">
                  <c:v>11796</c:v>
                </c:pt>
                <c:pt idx="1129">
                  <c:v>7200</c:v>
                </c:pt>
                <c:pt idx="1130">
                  <c:v>7804</c:v>
                </c:pt>
                <c:pt idx="1131">
                  <c:v>10712</c:v>
                </c:pt>
                <c:pt idx="1132">
                  <c:v>9900</c:v>
                </c:pt>
                <c:pt idx="1133">
                  <c:v>9828</c:v>
                </c:pt>
                <c:pt idx="1134">
                  <c:v>8773</c:v>
                </c:pt>
                <c:pt idx="1135">
                  <c:v>6180</c:v>
                </c:pt>
                <c:pt idx="1136">
                  <c:v>9600</c:v>
                </c:pt>
                <c:pt idx="1137">
                  <c:v>6342</c:v>
                </c:pt>
                <c:pt idx="1138">
                  <c:v>9819</c:v>
                </c:pt>
                <c:pt idx="1139">
                  <c:v>8731</c:v>
                </c:pt>
                <c:pt idx="1140">
                  <c:v>7350</c:v>
                </c:pt>
                <c:pt idx="1141">
                  <c:v>10304</c:v>
                </c:pt>
                <c:pt idx="1142">
                  <c:v>9965</c:v>
                </c:pt>
                <c:pt idx="1143">
                  <c:v>9000</c:v>
                </c:pt>
                <c:pt idx="1144">
                  <c:v>12180</c:v>
                </c:pt>
                <c:pt idx="1145">
                  <c:v>6240</c:v>
                </c:pt>
                <c:pt idx="1146">
                  <c:v>11200</c:v>
                </c:pt>
                <c:pt idx="1147">
                  <c:v>12000</c:v>
                </c:pt>
                <c:pt idx="1148">
                  <c:v>5700</c:v>
                </c:pt>
                <c:pt idx="1149">
                  <c:v>9000</c:v>
                </c:pt>
                <c:pt idx="1150">
                  <c:v>8280</c:v>
                </c:pt>
                <c:pt idx="1151">
                  <c:v>17755</c:v>
                </c:pt>
                <c:pt idx="1152">
                  <c:v>14115</c:v>
                </c:pt>
                <c:pt idx="1153">
                  <c:v>5890</c:v>
                </c:pt>
                <c:pt idx="1154">
                  <c:v>13700</c:v>
                </c:pt>
                <c:pt idx="1155">
                  <c:v>10768</c:v>
                </c:pt>
                <c:pt idx="1156">
                  <c:v>9350</c:v>
                </c:pt>
                <c:pt idx="1157">
                  <c:v>5001</c:v>
                </c:pt>
                <c:pt idx="1158">
                  <c:v>11932</c:v>
                </c:pt>
                <c:pt idx="1159">
                  <c:v>9120</c:v>
                </c:pt>
                <c:pt idx="1160">
                  <c:v>2280</c:v>
                </c:pt>
                <c:pt idx="1161">
                  <c:v>14778</c:v>
                </c:pt>
                <c:pt idx="1162">
                  <c:v>8724</c:v>
                </c:pt>
                <c:pt idx="1163">
                  <c:v>12900</c:v>
                </c:pt>
                <c:pt idx="1164">
                  <c:v>16157</c:v>
                </c:pt>
                <c:pt idx="1165">
                  <c:v>9541</c:v>
                </c:pt>
                <c:pt idx="1166">
                  <c:v>10475</c:v>
                </c:pt>
                <c:pt idx="1167">
                  <c:v>10852</c:v>
                </c:pt>
                <c:pt idx="1168">
                  <c:v>13728</c:v>
                </c:pt>
                <c:pt idx="1169">
                  <c:v>35760</c:v>
                </c:pt>
                <c:pt idx="1170">
                  <c:v>9880</c:v>
                </c:pt>
                <c:pt idx="1171">
                  <c:v>9120</c:v>
                </c:pt>
                <c:pt idx="1172">
                  <c:v>4017</c:v>
                </c:pt>
                <c:pt idx="1173">
                  <c:v>18030</c:v>
                </c:pt>
                <c:pt idx="1174">
                  <c:v>16560</c:v>
                </c:pt>
                <c:pt idx="1175">
                  <c:v>10678</c:v>
                </c:pt>
                <c:pt idx="1176">
                  <c:v>6951</c:v>
                </c:pt>
                <c:pt idx="1177">
                  <c:v>3950</c:v>
                </c:pt>
                <c:pt idx="1178">
                  <c:v>7681</c:v>
                </c:pt>
                <c:pt idx="1179">
                  <c:v>8335</c:v>
                </c:pt>
                <c:pt idx="1180">
                  <c:v>11170</c:v>
                </c:pt>
                <c:pt idx="1181">
                  <c:v>5587</c:v>
                </c:pt>
                <c:pt idx="1182">
                  <c:v>15623</c:v>
                </c:pt>
                <c:pt idx="1183">
                  <c:v>10800</c:v>
                </c:pt>
                <c:pt idx="1184">
                  <c:v>35133</c:v>
                </c:pt>
                <c:pt idx="1185">
                  <c:v>9738</c:v>
                </c:pt>
                <c:pt idx="1186">
                  <c:v>10615</c:v>
                </c:pt>
                <c:pt idx="1187">
                  <c:v>12461</c:v>
                </c:pt>
                <c:pt idx="1188">
                  <c:v>8935</c:v>
                </c:pt>
                <c:pt idx="1189">
                  <c:v>7500</c:v>
                </c:pt>
                <c:pt idx="1190">
                  <c:v>32463</c:v>
                </c:pt>
                <c:pt idx="1191">
                  <c:v>2645</c:v>
                </c:pt>
                <c:pt idx="1192">
                  <c:v>9600</c:v>
                </c:pt>
                <c:pt idx="1193">
                  <c:v>4500</c:v>
                </c:pt>
                <c:pt idx="1194">
                  <c:v>9364</c:v>
                </c:pt>
                <c:pt idx="1195">
                  <c:v>8029</c:v>
                </c:pt>
                <c:pt idx="1196">
                  <c:v>14054</c:v>
                </c:pt>
                <c:pt idx="1197">
                  <c:v>8850</c:v>
                </c:pt>
                <c:pt idx="1198">
                  <c:v>9100</c:v>
                </c:pt>
                <c:pt idx="1199">
                  <c:v>11235</c:v>
                </c:pt>
                <c:pt idx="1200">
                  <c:v>9353</c:v>
                </c:pt>
                <c:pt idx="1201">
                  <c:v>10400</c:v>
                </c:pt>
                <c:pt idx="1202">
                  <c:v>6000</c:v>
                </c:pt>
                <c:pt idx="1203">
                  <c:v>9750</c:v>
                </c:pt>
                <c:pt idx="1204">
                  <c:v>10140</c:v>
                </c:pt>
                <c:pt idx="1205">
                  <c:v>14684</c:v>
                </c:pt>
                <c:pt idx="1206">
                  <c:v>8900</c:v>
                </c:pt>
                <c:pt idx="1207">
                  <c:v>9135</c:v>
                </c:pt>
                <c:pt idx="1208">
                  <c:v>7763</c:v>
                </c:pt>
                <c:pt idx="1209">
                  <c:v>10182</c:v>
                </c:pt>
                <c:pt idx="1210">
                  <c:v>11218</c:v>
                </c:pt>
                <c:pt idx="1211">
                  <c:v>12134</c:v>
                </c:pt>
                <c:pt idx="1212">
                  <c:v>9340</c:v>
                </c:pt>
                <c:pt idx="1213">
                  <c:v>10246</c:v>
                </c:pt>
                <c:pt idx="1214">
                  <c:v>10205</c:v>
                </c:pt>
                <c:pt idx="1215">
                  <c:v>7094</c:v>
                </c:pt>
                <c:pt idx="1216">
                  <c:v>8930</c:v>
                </c:pt>
                <c:pt idx="1217">
                  <c:v>8640</c:v>
                </c:pt>
                <c:pt idx="1218">
                  <c:v>6240</c:v>
                </c:pt>
                <c:pt idx="1219">
                  <c:v>1680</c:v>
                </c:pt>
                <c:pt idx="1220">
                  <c:v>7800</c:v>
                </c:pt>
                <c:pt idx="1221">
                  <c:v>8250</c:v>
                </c:pt>
                <c:pt idx="1222">
                  <c:v>10496</c:v>
                </c:pt>
                <c:pt idx="1223">
                  <c:v>10680</c:v>
                </c:pt>
                <c:pt idx="1224">
                  <c:v>15384</c:v>
                </c:pt>
                <c:pt idx="1225">
                  <c:v>10482</c:v>
                </c:pt>
                <c:pt idx="1226">
                  <c:v>14598</c:v>
                </c:pt>
                <c:pt idx="1227">
                  <c:v>8872</c:v>
                </c:pt>
                <c:pt idx="1228">
                  <c:v>8769</c:v>
                </c:pt>
                <c:pt idx="1229">
                  <c:v>7910</c:v>
                </c:pt>
                <c:pt idx="1230">
                  <c:v>18890</c:v>
                </c:pt>
                <c:pt idx="1231">
                  <c:v>7728</c:v>
                </c:pt>
                <c:pt idx="1232">
                  <c:v>9842</c:v>
                </c:pt>
                <c:pt idx="1233">
                  <c:v>12160</c:v>
                </c:pt>
                <c:pt idx="1234">
                  <c:v>8525</c:v>
                </c:pt>
                <c:pt idx="1235">
                  <c:v>13132</c:v>
                </c:pt>
                <c:pt idx="1236">
                  <c:v>2628</c:v>
                </c:pt>
                <c:pt idx="1237">
                  <c:v>12393</c:v>
                </c:pt>
                <c:pt idx="1238">
                  <c:v>13072</c:v>
                </c:pt>
                <c:pt idx="1239">
                  <c:v>9037</c:v>
                </c:pt>
                <c:pt idx="1240">
                  <c:v>8158</c:v>
                </c:pt>
                <c:pt idx="1241">
                  <c:v>9849</c:v>
                </c:pt>
                <c:pt idx="1242">
                  <c:v>10625</c:v>
                </c:pt>
                <c:pt idx="1243">
                  <c:v>13891</c:v>
                </c:pt>
                <c:pt idx="1244">
                  <c:v>11435</c:v>
                </c:pt>
                <c:pt idx="1245">
                  <c:v>12090</c:v>
                </c:pt>
                <c:pt idx="1246">
                  <c:v>8125</c:v>
                </c:pt>
                <c:pt idx="1247">
                  <c:v>12328</c:v>
                </c:pt>
                <c:pt idx="1248">
                  <c:v>9600</c:v>
                </c:pt>
                <c:pt idx="1249">
                  <c:v>7200</c:v>
                </c:pt>
                <c:pt idx="1250">
                  <c:v>11160</c:v>
                </c:pt>
                <c:pt idx="1251">
                  <c:v>3136</c:v>
                </c:pt>
                <c:pt idx="1252">
                  <c:v>9858</c:v>
                </c:pt>
                <c:pt idx="1253">
                  <c:v>17542</c:v>
                </c:pt>
                <c:pt idx="1254">
                  <c:v>6931</c:v>
                </c:pt>
                <c:pt idx="1255">
                  <c:v>6240</c:v>
                </c:pt>
                <c:pt idx="1256">
                  <c:v>14303</c:v>
                </c:pt>
                <c:pt idx="1257">
                  <c:v>4060</c:v>
                </c:pt>
                <c:pt idx="1258">
                  <c:v>9587</c:v>
                </c:pt>
                <c:pt idx="1259">
                  <c:v>9750</c:v>
                </c:pt>
                <c:pt idx="1260">
                  <c:v>24682</c:v>
                </c:pt>
                <c:pt idx="1261">
                  <c:v>9600</c:v>
                </c:pt>
                <c:pt idx="1262">
                  <c:v>11250</c:v>
                </c:pt>
                <c:pt idx="1263">
                  <c:v>13515</c:v>
                </c:pt>
                <c:pt idx="1264">
                  <c:v>4060</c:v>
                </c:pt>
                <c:pt idx="1265">
                  <c:v>3735</c:v>
                </c:pt>
                <c:pt idx="1266">
                  <c:v>10120</c:v>
                </c:pt>
                <c:pt idx="1267">
                  <c:v>13214</c:v>
                </c:pt>
                <c:pt idx="1268">
                  <c:v>14100</c:v>
                </c:pt>
                <c:pt idx="1269">
                  <c:v>11344</c:v>
                </c:pt>
                <c:pt idx="1270">
                  <c:v>23595</c:v>
                </c:pt>
                <c:pt idx="1271">
                  <c:v>9156</c:v>
                </c:pt>
                <c:pt idx="1272">
                  <c:v>13526</c:v>
                </c:pt>
                <c:pt idx="1273">
                  <c:v>11512</c:v>
                </c:pt>
                <c:pt idx="1274">
                  <c:v>5362</c:v>
                </c:pt>
                <c:pt idx="1275">
                  <c:v>11345</c:v>
                </c:pt>
                <c:pt idx="1276">
                  <c:v>12936</c:v>
                </c:pt>
                <c:pt idx="1277">
                  <c:v>17871</c:v>
                </c:pt>
                <c:pt idx="1278">
                  <c:v>9473</c:v>
                </c:pt>
                <c:pt idx="1279">
                  <c:v>7500</c:v>
                </c:pt>
                <c:pt idx="1280">
                  <c:v>9808</c:v>
                </c:pt>
                <c:pt idx="1281">
                  <c:v>8049</c:v>
                </c:pt>
                <c:pt idx="1282">
                  <c:v>8800</c:v>
                </c:pt>
                <c:pt idx="1283">
                  <c:v>9400</c:v>
                </c:pt>
                <c:pt idx="1284">
                  <c:v>9638</c:v>
                </c:pt>
                <c:pt idx="1285">
                  <c:v>6000</c:v>
                </c:pt>
                <c:pt idx="1286">
                  <c:v>9790</c:v>
                </c:pt>
                <c:pt idx="1287">
                  <c:v>36500</c:v>
                </c:pt>
                <c:pt idx="1288">
                  <c:v>5664</c:v>
                </c:pt>
                <c:pt idx="1289">
                  <c:v>11065</c:v>
                </c:pt>
                <c:pt idx="1290">
                  <c:v>14112</c:v>
                </c:pt>
                <c:pt idx="1291">
                  <c:v>1680</c:v>
                </c:pt>
                <c:pt idx="1292">
                  <c:v>6600</c:v>
                </c:pt>
                <c:pt idx="1293">
                  <c:v>10140</c:v>
                </c:pt>
                <c:pt idx="1294">
                  <c:v>8172</c:v>
                </c:pt>
                <c:pt idx="1295">
                  <c:v>8400</c:v>
                </c:pt>
                <c:pt idx="1296">
                  <c:v>8700</c:v>
                </c:pt>
                <c:pt idx="1297">
                  <c:v>3675</c:v>
                </c:pt>
                <c:pt idx="1298">
                  <c:v>63887</c:v>
                </c:pt>
                <c:pt idx="1299">
                  <c:v>7500</c:v>
                </c:pt>
                <c:pt idx="1300">
                  <c:v>10762</c:v>
                </c:pt>
                <c:pt idx="1301">
                  <c:v>7500</c:v>
                </c:pt>
                <c:pt idx="1302">
                  <c:v>10120</c:v>
                </c:pt>
                <c:pt idx="1303">
                  <c:v>8688</c:v>
                </c:pt>
                <c:pt idx="1304">
                  <c:v>3363</c:v>
                </c:pt>
                <c:pt idx="1305">
                  <c:v>13173</c:v>
                </c:pt>
                <c:pt idx="1306">
                  <c:v>6955</c:v>
                </c:pt>
                <c:pt idx="1307">
                  <c:v>8072</c:v>
                </c:pt>
                <c:pt idx="1308">
                  <c:v>12000</c:v>
                </c:pt>
                <c:pt idx="1309">
                  <c:v>7153</c:v>
                </c:pt>
                <c:pt idx="1310">
                  <c:v>17500</c:v>
                </c:pt>
                <c:pt idx="1311">
                  <c:v>8814</c:v>
                </c:pt>
                <c:pt idx="1312">
                  <c:v>9572</c:v>
                </c:pt>
                <c:pt idx="1313">
                  <c:v>14774</c:v>
                </c:pt>
                <c:pt idx="1314">
                  <c:v>8190</c:v>
                </c:pt>
                <c:pt idx="1315">
                  <c:v>11075</c:v>
                </c:pt>
                <c:pt idx="1316">
                  <c:v>10226</c:v>
                </c:pt>
                <c:pt idx="1317">
                  <c:v>4230</c:v>
                </c:pt>
                <c:pt idx="1318">
                  <c:v>14781</c:v>
                </c:pt>
                <c:pt idx="1319">
                  <c:v>10215</c:v>
                </c:pt>
                <c:pt idx="1320">
                  <c:v>8400</c:v>
                </c:pt>
                <c:pt idx="1321">
                  <c:v>6627</c:v>
                </c:pt>
                <c:pt idx="1322">
                  <c:v>10186</c:v>
                </c:pt>
                <c:pt idx="1323">
                  <c:v>5330</c:v>
                </c:pt>
                <c:pt idx="1324">
                  <c:v>9986</c:v>
                </c:pt>
                <c:pt idx="1325">
                  <c:v>3636</c:v>
                </c:pt>
                <c:pt idx="1326">
                  <c:v>4270</c:v>
                </c:pt>
                <c:pt idx="1327">
                  <c:v>6600</c:v>
                </c:pt>
                <c:pt idx="1328">
                  <c:v>10440</c:v>
                </c:pt>
                <c:pt idx="1329">
                  <c:v>9084</c:v>
                </c:pt>
                <c:pt idx="1330">
                  <c:v>10000</c:v>
                </c:pt>
                <c:pt idx="1331">
                  <c:v>10780</c:v>
                </c:pt>
                <c:pt idx="1332">
                  <c:v>8877</c:v>
                </c:pt>
                <c:pt idx="1333">
                  <c:v>7200</c:v>
                </c:pt>
                <c:pt idx="1334">
                  <c:v>2368</c:v>
                </c:pt>
                <c:pt idx="1335">
                  <c:v>9650</c:v>
                </c:pt>
                <c:pt idx="1336">
                  <c:v>9246</c:v>
                </c:pt>
                <c:pt idx="1337">
                  <c:v>4118</c:v>
                </c:pt>
                <c:pt idx="1338">
                  <c:v>13450</c:v>
                </c:pt>
                <c:pt idx="1339">
                  <c:v>9560</c:v>
                </c:pt>
                <c:pt idx="1340">
                  <c:v>8294</c:v>
                </c:pt>
                <c:pt idx="1341">
                  <c:v>13695</c:v>
                </c:pt>
                <c:pt idx="1342">
                  <c:v>9375</c:v>
                </c:pt>
                <c:pt idx="1343">
                  <c:v>7558</c:v>
                </c:pt>
                <c:pt idx="1344">
                  <c:v>11103</c:v>
                </c:pt>
                <c:pt idx="1345">
                  <c:v>6000</c:v>
                </c:pt>
                <c:pt idx="1346">
                  <c:v>20781</c:v>
                </c:pt>
                <c:pt idx="1347">
                  <c:v>15306</c:v>
                </c:pt>
                <c:pt idx="1348">
                  <c:v>16196</c:v>
                </c:pt>
                <c:pt idx="1349">
                  <c:v>5250</c:v>
                </c:pt>
                <c:pt idx="1350">
                  <c:v>11643</c:v>
                </c:pt>
                <c:pt idx="1351">
                  <c:v>9247</c:v>
                </c:pt>
                <c:pt idx="1352">
                  <c:v>6000</c:v>
                </c:pt>
                <c:pt idx="1353">
                  <c:v>14720</c:v>
                </c:pt>
                <c:pt idx="1354">
                  <c:v>10316</c:v>
                </c:pt>
                <c:pt idx="1355">
                  <c:v>10192</c:v>
                </c:pt>
                <c:pt idx="1356">
                  <c:v>9477</c:v>
                </c:pt>
                <c:pt idx="1357">
                  <c:v>12537</c:v>
                </c:pt>
                <c:pt idx="1358">
                  <c:v>2117</c:v>
                </c:pt>
                <c:pt idx="1359">
                  <c:v>16737</c:v>
                </c:pt>
                <c:pt idx="1360">
                  <c:v>9842</c:v>
                </c:pt>
                <c:pt idx="1361">
                  <c:v>16158</c:v>
                </c:pt>
                <c:pt idx="1362">
                  <c:v>12513</c:v>
                </c:pt>
                <c:pt idx="1363">
                  <c:v>8499</c:v>
                </c:pt>
                <c:pt idx="1364">
                  <c:v>3180</c:v>
                </c:pt>
                <c:pt idx="1365">
                  <c:v>7500</c:v>
                </c:pt>
                <c:pt idx="1366">
                  <c:v>9179</c:v>
                </c:pt>
                <c:pt idx="1367">
                  <c:v>2665</c:v>
                </c:pt>
                <c:pt idx="1368">
                  <c:v>4435</c:v>
                </c:pt>
                <c:pt idx="1369">
                  <c:v>10635</c:v>
                </c:pt>
                <c:pt idx="1370">
                  <c:v>5400</c:v>
                </c:pt>
                <c:pt idx="1371">
                  <c:v>9600</c:v>
                </c:pt>
                <c:pt idx="1372">
                  <c:v>9750</c:v>
                </c:pt>
                <c:pt idx="1373">
                  <c:v>11400</c:v>
                </c:pt>
                <c:pt idx="1374">
                  <c:v>10625</c:v>
                </c:pt>
                <c:pt idx="1375">
                  <c:v>10991</c:v>
                </c:pt>
                <c:pt idx="1376">
                  <c:v>6292</c:v>
                </c:pt>
                <c:pt idx="1377">
                  <c:v>10998</c:v>
                </c:pt>
                <c:pt idx="1378">
                  <c:v>1953</c:v>
                </c:pt>
                <c:pt idx="1379">
                  <c:v>9735</c:v>
                </c:pt>
                <c:pt idx="1380">
                  <c:v>8212</c:v>
                </c:pt>
                <c:pt idx="1381">
                  <c:v>12925</c:v>
                </c:pt>
                <c:pt idx="1382">
                  <c:v>7200</c:v>
                </c:pt>
                <c:pt idx="1383">
                  <c:v>25339</c:v>
                </c:pt>
                <c:pt idx="1384">
                  <c:v>9060</c:v>
                </c:pt>
                <c:pt idx="1385">
                  <c:v>5436</c:v>
                </c:pt>
                <c:pt idx="1386">
                  <c:v>16692</c:v>
                </c:pt>
                <c:pt idx="1387">
                  <c:v>8520</c:v>
                </c:pt>
                <c:pt idx="1388">
                  <c:v>14892</c:v>
                </c:pt>
                <c:pt idx="1389">
                  <c:v>6000</c:v>
                </c:pt>
                <c:pt idx="1390">
                  <c:v>9100</c:v>
                </c:pt>
                <c:pt idx="1391">
                  <c:v>8944</c:v>
                </c:pt>
                <c:pt idx="1392">
                  <c:v>7838</c:v>
                </c:pt>
                <c:pt idx="1393">
                  <c:v>10800</c:v>
                </c:pt>
                <c:pt idx="1394">
                  <c:v>4045</c:v>
                </c:pt>
                <c:pt idx="1395">
                  <c:v>12665</c:v>
                </c:pt>
                <c:pt idx="1396">
                  <c:v>57200</c:v>
                </c:pt>
                <c:pt idx="1397">
                  <c:v>6120</c:v>
                </c:pt>
                <c:pt idx="1398">
                  <c:v>7200</c:v>
                </c:pt>
                <c:pt idx="1399">
                  <c:v>6171</c:v>
                </c:pt>
                <c:pt idx="1400">
                  <c:v>6000</c:v>
                </c:pt>
                <c:pt idx="1401">
                  <c:v>7415</c:v>
                </c:pt>
                <c:pt idx="1402">
                  <c:v>6762</c:v>
                </c:pt>
                <c:pt idx="1403">
                  <c:v>15256</c:v>
                </c:pt>
                <c:pt idx="1404">
                  <c:v>10410</c:v>
                </c:pt>
                <c:pt idx="1405">
                  <c:v>3842</c:v>
                </c:pt>
                <c:pt idx="1406">
                  <c:v>8445</c:v>
                </c:pt>
                <c:pt idx="1407">
                  <c:v>8780</c:v>
                </c:pt>
                <c:pt idx="1408">
                  <c:v>7740</c:v>
                </c:pt>
                <c:pt idx="1409">
                  <c:v>20544</c:v>
                </c:pt>
                <c:pt idx="1410">
                  <c:v>12420</c:v>
                </c:pt>
                <c:pt idx="1411">
                  <c:v>9600</c:v>
                </c:pt>
                <c:pt idx="1412">
                  <c:v>7200</c:v>
                </c:pt>
                <c:pt idx="1413">
                  <c:v>10994</c:v>
                </c:pt>
                <c:pt idx="1414">
                  <c:v>13053</c:v>
                </c:pt>
                <c:pt idx="1415">
                  <c:v>3635</c:v>
                </c:pt>
                <c:pt idx="1416">
                  <c:v>11340</c:v>
                </c:pt>
                <c:pt idx="1417">
                  <c:v>16545</c:v>
                </c:pt>
                <c:pt idx="1418">
                  <c:v>9204</c:v>
                </c:pt>
                <c:pt idx="1419">
                  <c:v>16381</c:v>
                </c:pt>
                <c:pt idx="1420">
                  <c:v>11700</c:v>
                </c:pt>
                <c:pt idx="1421">
                  <c:v>4043</c:v>
                </c:pt>
                <c:pt idx="1422">
                  <c:v>4435</c:v>
                </c:pt>
                <c:pt idx="1423">
                  <c:v>19690</c:v>
                </c:pt>
                <c:pt idx="1424">
                  <c:v>9503</c:v>
                </c:pt>
                <c:pt idx="1425">
                  <c:v>10721</c:v>
                </c:pt>
                <c:pt idx="1426">
                  <c:v>10944</c:v>
                </c:pt>
                <c:pt idx="1427">
                  <c:v>10930</c:v>
                </c:pt>
                <c:pt idx="1428">
                  <c:v>7200</c:v>
                </c:pt>
                <c:pt idx="1429">
                  <c:v>12546</c:v>
                </c:pt>
                <c:pt idx="1430">
                  <c:v>21930</c:v>
                </c:pt>
                <c:pt idx="1431">
                  <c:v>4928</c:v>
                </c:pt>
                <c:pt idx="1432">
                  <c:v>10800</c:v>
                </c:pt>
                <c:pt idx="1433">
                  <c:v>10261</c:v>
                </c:pt>
                <c:pt idx="1434">
                  <c:v>17400</c:v>
                </c:pt>
                <c:pt idx="1435">
                  <c:v>8400</c:v>
                </c:pt>
                <c:pt idx="1436">
                  <c:v>9000</c:v>
                </c:pt>
                <c:pt idx="1437">
                  <c:v>12444</c:v>
                </c:pt>
                <c:pt idx="1438">
                  <c:v>7407</c:v>
                </c:pt>
                <c:pt idx="1439">
                  <c:v>11584</c:v>
                </c:pt>
                <c:pt idx="1440">
                  <c:v>11526</c:v>
                </c:pt>
                <c:pt idx="1441">
                  <c:v>4426</c:v>
                </c:pt>
                <c:pt idx="1442">
                  <c:v>11003</c:v>
                </c:pt>
                <c:pt idx="1443">
                  <c:v>8854</c:v>
                </c:pt>
                <c:pt idx="1444">
                  <c:v>8500</c:v>
                </c:pt>
                <c:pt idx="1445">
                  <c:v>8400</c:v>
                </c:pt>
                <c:pt idx="1446">
                  <c:v>26142</c:v>
                </c:pt>
                <c:pt idx="1447">
                  <c:v>10000</c:v>
                </c:pt>
                <c:pt idx="1448">
                  <c:v>11767</c:v>
                </c:pt>
                <c:pt idx="1449">
                  <c:v>1533</c:v>
                </c:pt>
                <c:pt idx="1450">
                  <c:v>9000</c:v>
                </c:pt>
                <c:pt idx="1451">
                  <c:v>9262</c:v>
                </c:pt>
                <c:pt idx="1452">
                  <c:v>3675</c:v>
                </c:pt>
                <c:pt idx="1453">
                  <c:v>17217</c:v>
                </c:pt>
                <c:pt idx="1454">
                  <c:v>7500</c:v>
                </c:pt>
                <c:pt idx="1455">
                  <c:v>7917</c:v>
                </c:pt>
                <c:pt idx="1456">
                  <c:v>13175</c:v>
                </c:pt>
                <c:pt idx="1457">
                  <c:v>9042</c:v>
                </c:pt>
                <c:pt idx="1458">
                  <c:v>9717</c:v>
                </c:pt>
                <c:pt idx="1459">
                  <c:v>9937</c:v>
                </c:pt>
              </c:numCache>
            </c:numRef>
          </c:xVal>
          <c:yVal>
            <c:numRef>
              <c:f>'DATASET-NUMERICAL'!$H$22:$H$1481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E-4BE6-965D-8FEFF47DF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876552"/>
        <c:axId val="858877536"/>
      </c:scatterChart>
      <c:valAx>
        <c:axId val="85887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877536"/>
        <c:crosses val="autoZero"/>
        <c:crossBetween val="midCat"/>
      </c:valAx>
      <c:valAx>
        <c:axId val="85887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876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SaleCondition by sales 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SaleCondition by sales price</a:t>
          </a:r>
        </a:p>
      </cx:txPr>
    </cx:title>
    <cx:plotArea>
      <cx:plotAreaRegion>
        <cx:series layoutId="boxWhisker" uniqueId="{2C4EF87D-F3B1-1449-AE42-42AAB4D91443}">
          <cx:tx>
            <cx:txData>
              <cx:f>_xlchart.v1.1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33FF7085-CFD0-4B4B-9142-E8CECC75BFD8}">
          <cx:tx>
            <cx:txData>
              <cx:f>_xlchart.v1.3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  <cx:data id="1">
      <cx:numDim type="val">
        <cx:f>_xlchart.v1.8</cx:f>
      </cx:numDim>
    </cx:data>
    <cx:data id="2">
      <cx:numDim type="val">
        <cx:f>_xlchart.v1.10</cx:f>
      </cx:numDim>
    </cx:data>
    <cx:data id="3">
      <cx:numDim type="val">
        <cx:f>_xlchart.v1.12</cx:f>
      </cx:numDim>
    </cx:data>
    <cx:data id="4">
      <cx:numDim type="val">
        <cx:f>_xlchart.v1.14</cx:f>
      </cx:numDim>
    </cx:data>
    <cx:data id="5">
      <cx:numDim type="val">
        <cx:f>_xlchart.v1.16</cx:f>
      </cx:numDim>
    </cx:data>
    <cx:data id="6">
      <cx:numDim type="val">
        <cx:f>_xlchart.v1.18</cx:f>
      </cx:numDim>
    </cx:data>
    <cx:data id="7">
      <cx:numDim type="val">
        <cx:f>_xlchart.v1.20</cx:f>
      </cx:numDim>
    </cx:data>
  </cx:chartData>
  <cx:chart>
    <cx:title pos="t" align="ctr" overlay="0">
      <cx:tx>
        <cx:txData>
          <cx:v>box plot comparison between house properties and Sales 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comparison between house properties and Sales Price</a:t>
          </a:r>
        </a:p>
      </cx:txPr>
    </cx:title>
    <cx:plotArea>
      <cx:plotAreaRegion>
        <cx:series layoutId="boxWhisker" uniqueId="{3FDA9105-4F93-4A9C-9FB7-C1D4604CD05A}">
          <cx:tx>
            <cx:txData>
              <cx:f>_xlchart.v1.5</cx:f>
              <cx:v>LotArea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B74F99AD-9DE1-4FAA-AFA1-4C7B8BBCFED0}">
          <cx:tx>
            <cx:txData>
              <cx:f>_xlchart.v1.7</cx:f>
              <cx:v>OverallQual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2C3AB2DA-5E40-4AD7-9BE1-0B8B1FFBB73C}">
          <cx:tx>
            <cx:txData>
              <cx:f>_xlchart.v1.9</cx:f>
              <cx:v>OverallCond</cx:v>
            </cx:txData>
          </cx:tx>
          <cx:dataId val="2"/>
          <cx:layoutPr>
            <cx:visibility meanLine="1" meanMarker="1" nonoutliers="0" outliers="1"/>
            <cx:statistics quartileMethod="exclusive"/>
          </cx:layoutPr>
        </cx:series>
        <cx:series layoutId="boxWhisker" uniqueId="{59CFAAD1-95DF-4ADF-A3FB-508F71A4225F}">
          <cx:tx>
            <cx:txData>
              <cx:f>_xlchart.v1.11</cx:f>
              <cx:v>YearBuilt</cx:v>
            </cx:txData>
          </cx:tx>
          <cx:dataId val="3"/>
          <cx:layoutPr>
            <cx:visibility meanLine="1" meanMarker="1" nonoutliers="0" outliers="1"/>
            <cx:statistics quartileMethod="exclusive"/>
          </cx:layoutPr>
        </cx:series>
        <cx:series layoutId="boxWhisker" uniqueId="{F0AF6F06-72BB-478D-BD89-3FC83A92E426}">
          <cx:tx>
            <cx:txData>
              <cx:f>_xlchart.v1.13</cx:f>
              <cx:v>YearRemodAdd</cx:v>
            </cx:txData>
          </cx:tx>
          <cx:dataId val="4"/>
          <cx:layoutPr>
            <cx:visibility meanLine="1" meanMarker="1" nonoutliers="0" outliers="1"/>
            <cx:statistics quartileMethod="exclusive"/>
          </cx:layoutPr>
        </cx:series>
        <cx:series layoutId="boxWhisker" uniqueId="{39FC16E7-AF59-4F4C-B43F-177CA2BBFE4D}">
          <cx:tx>
            <cx:txData>
              <cx:f>_xlchart.v1.15</cx:f>
              <cx:v>TotalBsmtSF</cx:v>
            </cx:txData>
          </cx:tx>
          <cx:dataId val="5"/>
          <cx:layoutPr>
            <cx:visibility meanLine="1" meanMarker="1" nonoutliers="0" outliers="1"/>
            <cx:statistics quartileMethod="exclusive"/>
          </cx:layoutPr>
        </cx:series>
        <cx:series layoutId="boxWhisker" uniqueId="{1D2EF633-51C9-4132-A539-F512A6C85943}">
          <cx:tx>
            <cx:txData>
              <cx:f>_xlchart.v1.17</cx:f>
              <cx:v>GarageArea</cx:v>
            </cx:txData>
          </cx:tx>
          <cx:dataId val="6"/>
          <cx:layoutPr>
            <cx:visibility meanLine="1" meanMarker="1" nonoutliers="0" outliers="1"/>
            <cx:statistics quartileMethod="exclusive"/>
          </cx:layoutPr>
        </cx:series>
        <cx:series layoutId="boxWhisker" uniqueId="{22ED165D-A026-4E34-A1B1-CCA43704B6B4}">
          <cx:tx>
            <cx:txData>
              <cx:f>_xlchart.v1.19</cx:f>
              <cx:v>SalePrice</cx:v>
            </cx:txData>
          </cx:tx>
          <cx:dataId val="7"/>
          <cx:layoutPr>
            <cx:visibility meanLine="1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  <cx:data id="1">
      <cx:numDim type="val">
        <cx:f>_xlchart.v1.24</cx:f>
      </cx:numDim>
    </cx:data>
    <cx:data id="2">
      <cx:numDim type="val">
        <cx:f>_xlchart.v1.26</cx:f>
      </cx:numDim>
    </cx:data>
    <cx:data id="3">
      <cx:numDim type="val">
        <cx:f>_xlchart.v1.28</cx:f>
      </cx:numDim>
    </cx:data>
    <cx:data id="4">
      <cx:numDim type="val">
        <cx:f>_xlchart.v1.30</cx:f>
      </cx:numDim>
    </cx:data>
    <cx:data id="5">
      <cx:numDim type="val">
        <cx:f>_xlchart.v1.32</cx:f>
      </cx:numDim>
    </cx:data>
    <cx:data id="6">
      <cx:numDim type="val">
        <cx:f>_xlchart.v1.34</cx:f>
      </cx:numDim>
    </cx:data>
    <cx:data id="7">
      <cx:numDim type="val">
        <cx:f>_xlchart.v1.36</cx:f>
      </cx:numDim>
    </cx:data>
  </cx:chartData>
  <cx:chart>
    <cx:title pos="t" align="ctr" overlay="0">
      <cx:tx>
        <cx:txData>
          <cx:v>box plot comparison between house properties and Sales 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comparison between house properties and Sales Price</a:t>
          </a:r>
        </a:p>
      </cx:txPr>
    </cx:title>
    <cx:plotArea>
      <cx:plotAreaRegion>
        <cx:series layoutId="boxWhisker" uniqueId="{3FDA9105-4F93-4A9C-9FB7-C1D4604CD05A}">
          <cx:tx>
            <cx:txData>
              <cx:f>_xlchart.v1.21</cx:f>
              <cx:v>LotArea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B74F99AD-9DE1-4FAA-AFA1-4C7B8BBCFED0}">
          <cx:tx>
            <cx:txData>
              <cx:f>_xlchart.v1.23</cx:f>
              <cx:v>OverallQual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2C3AB2DA-5E40-4AD7-9BE1-0B8B1FFBB73C}">
          <cx:tx>
            <cx:txData>
              <cx:f>_xlchart.v1.25</cx:f>
              <cx:v>OverallCond</cx:v>
            </cx:txData>
          </cx:tx>
          <cx:dataId val="2"/>
          <cx:layoutPr>
            <cx:visibility meanLine="1" meanMarker="1" nonoutliers="0" outliers="1"/>
            <cx:statistics quartileMethod="exclusive"/>
          </cx:layoutPr>
        </cx:series>
        <cx:series layoutId="boxWhisker" uniqueId="{59CFAAD1-95DF-4ADF-A3FB-508F71A4225F}">
          <cx:tx>
            <cx:txData>
              <cx:f>_xlchart.v1.27</cx:f>
              <cx:v>YearBuilt</cx:v>
            </cx:txData>
          </cx:tx>
          <cx:dataId val="3"/>
          <cx:layoutPr>
            <cx:visibility meanLine="1" meanMarker="1" nonoutliers="0" outliers="1"/>
            <cx:statistics quartileMethod="exclusive"/>
          </cx:layoutPr>
        </cx:series>
        <cx:series layoutId="boxWhisker" uniqueId="{F0AF6F06-72BB-478D-BD89-3FC83A92E426}">
          <cx:tx>
            <cx:txData>
              <cx:f>_xlchart.v1.29</cx:f>
              <cx:v>YearRemodAdd</cx:v>
            </cx:txData>
          </cx:tx>
          <cx:dataId val="4"/>
          <cx:layoutPr>
            <cx:visibility meanLine="1" meanMarker="1" nonoutliers="0" outliers="1"/>
            <cx:statistics quartileMethod="exclusive"/>
          </cx:layoutPr>
        </cx:series>
        <cx:series layoutId="boxWhisker" uniqueId="{39FC16E7-AF59-4F4C-B43F-177CA2BBFE4D}">
          <cx:tx>
            <cx:txData>
              <cx:f>_xlchart.v1.31</cx:f>
              <cx:v>TotalBsmtSF</cx:v>
            </cx:txData>
          </cx:tx>
          <cx:dataId val="5"/>
          <cx:layoutPr>
            <cx:visibility meanLine="1" meanMarker="1" nonoutliers="0" outliers="1"/>
            <cx:statistics quartileMethod="exclusive"/>
          </cx:layoutPr>
        </cx:series>
        <cx:series layoutId="boxWhisker" uniqueId="{1D2EF633-51C9-4132-A539-F512A6C85943}">
          <cx:tx>
            <cx:txData>
              <cx:f>_xlchart.v1.33</cx:f>
              <cx:v>GarageArea</cx:v>
            </cx:txData>
          </cx:tx>
          <cx:dataId val="6"/>
          <cx:layoutPr>
            <cx:visibility meanLine="1" meanMarker="1" nonoutliers="0" outliers="1"/>
            <cx:statistics quartileMethod="exclusive"/>
          </cx:layoutPr>
        </cx:series>
        <cx:series layoutId="boxWhisker" uniqueId="{22ED165D-A026-4E34-A1B1-CCA43704B6B4}">
          <cx:tx>
            <cx:txData>
              <cx:f>_xlchart.v1.35</cx:f>
              <cx:v>SalePrice</cx:v>
            </cx:txData>
          </cx:tx>
          <cx:dataId val="7"/>
          <cx:layoutPr>
            <cx:visibility meanLine="1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_xlchart.v1.37</cx:f>
      </cx:strDim>
      <cx:numDim type="val">
        <cx:f>_xlchart.v1.39</cx:f>
      </cx:numDim>
    </cx:data>
  </cx:chartData>
  <cx:chart>
    <cx:title pos="t" align="ctr" overlay="0">
      <cx:tx>
        <cx:txData>
          <cx:v>SaleCondition by sales 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SaleCondition by sales price</a:t>
          </a:r>
        </a:p>
      </cx:txPr>
    </cx:title>
    <cx:plotArea>
      <cx:plotAreaRegion>
        <cx:series layoutId="boxWhisker" uniqueId="{2C4EF87D-F3B1-1449-AE42-42AAB4D91443}">
          <cx:tx>
            <cx:txData>
              <cx:f>_xlchart.v1.38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microsoft.com/office/2014/relationships/chartEx" Target="../charts/chartEx3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microsoft.com/office/2014/relationships/chartEx" Target="../charts/chartEx4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262468</xdr:colOff>
      <xdr:row>3</xdr:row>
      <xdr:rowOff>76200</xdr:rowOff>
    </xdr:from>
    <xdr:to>
      <xdr:col>90</xdr:col>
      <xdr:colOff>457201</xdr:colOff>
      <xdr:row>22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9BA9F4C-BDEF-5147-8AAF-75794E895A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65468" y="685800"/>
              <a:ext cx="7738533" cy="3848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82</xdr:col>
      <xdr:colOff>0</xdr:colOff>
      <xdr:row>46</xdr:row>
      <xdr:rowOff>0</xdr:rowOff>
    </xdr:from>
    <xdr:to>
      <xdr:col>87</xdr:col>
      <xdr:colOff>427568</xdr:colOff>
      <xdr:row>59</xdr:row>
      <xdr:rowOff>101600</xdr:rowOff>
    </xdr:to>
    <xdr:graphicFrame macro="">
      <xdr:nvGraphicFramePr>
        <xdr:cNvPr id="6" name="Chart 5" descr="Scatter. Field: TotalBsmtSF and Field: SalePrice appear highly dependent on each other.. Description automatically generated.">
          <a:extLst>
            <a:ext uri="{FF2B5EF4-FFF2-40B4-BE49-F238E27FC236}">
              <a16:creationId xmlns:a16="http://schemas.microsoft.com/office/drawing/2014/main" id="{63123CC9-9FD0-5F4F-A867-02DD06046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139700</xdr:colOff>
      <xdr:row>1442</xdr:row>
      <xdr:rowOff>198967</xdr:rowOff>
    </xdr:from>
    <xdr:to>
      <xdr:col>86</xdr:col>
      <xdr:colOff>563033</xdr:colOff>
      <xdr:row>1456</xdr:row>
      <xdr:rowOff>97367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C2DC439-0ABB-4D40-95DD-B330AD8EB8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42700" y="293213367"/>
              <a:ext cx="461433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698500</xdr:colOff>
      <xdr:row>0</xdr:row>
      <xdr:rowOff>63500</xdr:rowOff>
    </xdr:from>
    <xdr:to>
      <xdr:col>12</xdr:col>
      <xdr:colOff>723900</xdr:colOff>
      <xdr:row>17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7285A1-BE9F-408E-B852-AC53F78E1F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8500" y="63500"/>
              <a:ext cx="10083800" cy="3530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400050</xdr:colOff>
      <xdr:row>19</xdr:row>
      <xdr:rowOff>123824</xdr:rowOff>
    </xdr:from>
    <xdr:to>
      <xdr:col>13</xdr:col>
      <xdr:colOff>63500</xdr:colOff>
      <xdr:row>38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82635C-F654-4E4A-BD3C-02745AAEAC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40</xdr:row>
      <xdr:rowOff>0</xdr:rowOff>
    </xdr:from>
    <xdr:to>
      <xdr:col>11</xdr:col>
      <xdr:colOff>762000</xdr:colOff>
      <xdr:row>55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7342DD-3E50-4BA9-A85F-96FA257671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11</xdr:col>
      <xdr:colOff>762000</xdr:colOff>
      <xdr:row>75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27FEBF-5972-5844-83F2-1AA22ABA7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128586</xdr:colOff>
      <xdr:row>11</xdr:row>
      <xdr:rowOff>63500</xdr:rowOff>
    </xdr:from>
    <xdr:to>
      <xdr:col>15</xdr:col>
      <xdr:colOff>419100</xdr:colOff>
      <xdr:row>27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FC392-4AB7-43DB-A889-DF7F67A9A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165100</xdr:colOff>
      <xdr:row>16</xdr:row>
      <xdr:rowOff>101600</xdr:rowOff>
    </xdr:from>
    <xdr:to>
      <xdr:col>13</xdr:col>
      <xdr:colOff>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4FBD8-AD72-B849-85C7-1545D555B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330200</xdr:colOff>
      <xdr:row>32</xdr:row>
      <xdr:rowOff>190500</xdr:rowOff>
    </xdr:from>
    <xdr:to>
      <xdr:col>32</xdr:col>
      <xdr:colOff>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BA8205-BD36-9642-AFF3-0CC194389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12700</xdr:colOff>
      <xdr:row>0</xdr:row>
      <xdr:rowOff>0</xdr:rowOff>
    </xdr:from>
    <xdr:to>
      <xdr:col>29</xdr:col>
      <xdr:colOff>672694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FF5A9-6A89-8D4F-BD68-D5A0C05C0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7</xdr:row>
      <xdr:rowOff>0</xdr:rowOff>
    </xdr:from>
    <xdr:to>
      <xdr:col>18</xdr:col>
      <xdr:colOff>76200</xdr:colOff>
      <xdr:row>28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78C7629-D490-4199-893F-0CA370A7CF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6600" y="609600"/>
              <a:ext cx="7277100" cy="3238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285750</xdr:colOff>
      <xdr:row>33</xdr:row>
      <xdr:rowOff>85724</xdr:rowOff>
    </xdr:from>
    <xdr:to>
      <xdr:col>17</xdr:col>
      <xdr:colOff>19050</xdr:colOff>
      <xdr:row>49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0D7D86-DF40-415D-B286-F6DC35702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247649</xdr:colOff>
      <xdr:row>52</xdr:row>
      <xdr:rowOff>0</xdr:rowOff>
    </xdr:from>
    <xdr:to>
      <xdr:col>17</xdr:col>
      <xdr:colOff>219074</xdr:colOff>
      <xdr:row>68</xdr:row>
      <xdr:rowOff>190500</xdr:rowOff>
    </xdr:to>
    <xdr:graphicFrame macro="">
      <xdr:nvGraphicFramePr>
        <xdr:cNvPr id="10" name="Chart 9" descr="Scatter. Field: TotalBsmtSF and Field: SalePrice appear highly dependent on each other.. Description automatically generated.">
          <a:extLst>
            <a:ext uri="{FF2B5EF4-FFF2-40B4-BE49-F238E27FC236}">
              <a16:creationId xmlns:a16="http://schemas.microsoft.com/office/drawing/2014/main" id="{7A972764-C519-4676-8A21-85BB8F32C1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482600</xdr:colOff>
      <xdr:row>72</xdr:row>
      <xdr:rowOff>12700</xdr:rowOff>
    </xdr:from>
    <xdr:to>
      <xdr:col>16</xdr:col>
      <xdr:colOff>241300</xdr:colOff>
      <xdr:row>85</xdr:row>
      <xdr:rowOff>114300</xdr:rowOff>
    </xdr:to>
    <xdr:graphicFrame macro="">
      <xdr:nvGraphicFramePr>
        <xdr:cNvPr id="2" name="Chart 1" descr="Scatter. Field: OverallQual and Field: SalePrice appear highly correlated.. Description automatically generated.">
          <a:extLst>
            <a:ext uri="{FF2B5EF4-FFF2-40B4-BE49-F238E27FC236}">
              <a16:creationId xmlns:a16="http://schemas.microsoft.com/office/drawing/2014/main" id="{205A2B19-22B4-774E-BA06-ABA4D5F23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76200</xdr:colOff>
      <xdr:row>87</xdr:row>
      <xdr:rowOff>0</xdr:rowOff>
    </xdr:from>
    <xdr:to>
      <xdr:col>16</xdr:col>
      <xdr:colOff>571500</xdr:colOff>
      <xdr:row>103</xdr:row>
      <xdr:rowOff>104776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A95158-2416-A545-8CAD-D67BA5D68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34</xdr:col>
      <xdr:colOff>194733</xdr:colOff>
      <xdr:row>19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AAC2610-B588-4463-9BA2-106819D6A6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53200" y="0"/>
              <a:ext cx="7598833" cy="390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mple_submission" connectionId="1" xr16:uid="{404933ED-8283-674C-B625-AD6480F656E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" connectionId="2" xr16:uid="{23832066-017E-0F47-88C8-5215533FF71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in" connectionId="3" xr16:uid="{7C632030-A7E2-464A-B8DB-034B23E57CA9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FE74A7-1500-4798-A500-B04ED590041F}" name="Table1" displayName="Table1" ref="A1:A82" totalsRowShown="0" headerRowDxfId="77" dataDxfId="76">
  <autoFilter ref="A1:A82" xr:uid="{8BAB011E-17C7-483B-AA0C-4948DD9B32F4}"/>
  <sortState xmlns:xlrd2="http://schemas.microsoft.com/office/spreadsheetml/2017/richdata2" ref="A2:A82">
    <sortCondition sortBy="cellColor" ref="A1:A82" dxfId="75"/>
  </sortState>
  <tableColumns count="1">
    <tableColumn id="1" xr3:uid="{37C9048D-B243-45D5-83CB-B6A014B09A8B}" name="Data fields" dataDxfId="7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E85B07-D219-4E7A-81D1-CD070AB846C0}" name="Table2" displayName="Table2" ref="A1:R1461" totalsRowShown="0">
  <autoFilter ref="A1:R1461" xr:uid="{A0341D8A-7F26-4ECB-9808-321D8316863C}"/>
  <tableColumns count="18">
    <tableColumn id="2" xr3:uid="{64169D25-23A0-4292-95D6-0850DEB3FA6C}" name="LotArea"/>
    <tableColumn id="4" xr3:uid="{17C59167-1C11-459C-91FD-384445A4AB9C}" name="Neighborhood"/>
    <tableColumn id="5" xr3:uid="{8F4876FD-FC21-46B0-B156-637B29344A01}" name="Condition1"/>
    <tableColumn id="6" xr3:uid="{2D1378AD-C877-48A7-90E0-E1F8A7A059CB}" name="BldgType"/>
    <tableColumn id="7" xr3:uid="{6D285ECF-7955-4386-A02C-8AE6EB1DC507}" name="HouseStyle"/>
    <tableColumn id="8" xr3:uid="{7DFDD2F6-7D84-4E91-B1F4-0F19F996C282}" name="OverallQual"/>
    <tableColumn id="9" xr3:uid="{7A02596E-B8B0-4F6C-8963-1A07E49A6A6A}" name="OverallCond"/>
    <tableColumn id="10" xr3:uid="{491552E6-4FD3-4636-95C4-F6E85F7E26CD}" name="YearBuilt"/>
    <tableColumn id="11" xr3:uid="{F962C27A-36D3-40D9-B5D8-28F0FF0A06F7}" name="YearRemodAdd"/>
    <tableColumn id="14" xr3:uid="{86C6AF5F-355F-43FA-A5C7-2B9A5850BA9B}" name="BsmtQual"/>
    <tableColumn id="15" xr3:uid="{CF12696C-9F84-402E-B3F6-8485CD625467}" name="BsmtCond"/>
    <tableColumn id="16" xr3:uid="{33E1DA93-CC2C-4D94-8D7A-D8B02D81F63B}" name="TotalBsmtSF"/>
    <tableColumn id="18" xr3:uid="{392D392F-26A7-4D02-8C23-CC511297E85F}" name="HeatingQC"/>
    <tableColumn id="20" xr3:uid="{06CB0A1B-97E4-4A48-8E02-082765DE787A}" name="KitchenQual"/>
    <tableColumn id="22" xr3:uid="{298275EB-8F60-4FF4-87FB-8CB94CF2C7CB}" name="GarageArea"/>
    <tableColumn id="23" xr3:uid="{206C56A0-1676-494B-80C5-50E5A4588ED2}" name="PavedDrive"/>
    <tableColumn id="24" xr3:uid="{CBFFCD90-DC07-4CA4-B134-757EEC4F0E22}" name="SaleCondition"/>
    <tableColumn id="25" xr3:uid="{D6CBE107-A6F1-43DD-8A22-4FFEF6F665F4}" name="SalePric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B79EE49-2049-0943-B125-9C91F54CA813}" name="Table5" displayName="Table5" ref="A1:O1462" totalsRowCount="1" headerRowDxfId="73" dataDxfId="72">
  <autoFilter ref="A1:O1461" xr:uid="{EC8C65E8-D5F9-2448-8856-57C90A0655BF}"/>
  <tableColumns count="15">
    <tableColumn id="1" xr3:uid="{7FDA46FC-82B1-E343-BCAD-2715D3CB0A12}" name="GrLivArea"/>
    <tableColumn id="2" xr3:uid="{04D02901-623E-4B4C-920C-037523F8C452}" name="BsmtFinSF1"/>
    <tableColumn id="3" xr3:uid="{FF32F55F-F8E6-A04D-9791-0CF76B0E93F7}" name="OverallQual" dataDxfId="71" totalsRowDxfId="70"/>
    <tableColumn id="4" xr3:uid="{0118211C-9CDE-C547-8A90-04144A1CF835}" name="YearBuilt" dataDxfId="69" totalsRowDxfId="68"/>
    <tableColumn id="5" xr3:uid="{F4499999-79D4-9D4F-BA59-061CC6F4E3D9}" name="YearRemodAdd" dataDxfId="67" totalsRowDxfId="66"/>
    <tableColumn id="6" xr3:uid="{D7D9ACBE-541E-7A43-B48E-C50BC238649B}" name="TotalBsmtSF" dataDxfId="65" totalsRowDxfId="64"/>
    <tableColumn id="7" xr3:uid="{9C1ED2E5-8585-5E49-AE9F-667A30F32616}" name="GarageArea" dataDxfId="63" totalsRowDxfId="62"/>
    <tableColumn id="8" xr3:uid="{8448B362-A3D1-4441-B116-B0FC588D2284}" name="cnd1_score" dataDxfId="61" totalsRowDxfId="60"/>
    <tableColumn id="9" xr3:uid="{9A02229A-E10F-4C4F-A03C-8624171666F0}" name="bldg_score" dataDxfId="59" totalsRowDxfId="58"/>
    <tableColumn id="10" xr3:uid="{C7006D45-D9F4-BB4E-9344-ADC4A5720E81}" name="bsmtql_score" dataDxfId="57" totalsRowDxfId="56"/>
    <tableColumn id="11" xr3:uid="{1190CE5C-7A69-7442-A14D-77587FF5C4F2}" name="heatingqc_score" dataDxfId="55" totalsRowDxfId="54"/>
    <tableColumn id="12" xr3:uid="{DCBB520E-FA59-7E47-8643-A12605A5D01B}" name="kitqual_score" dataDxfId="53" totalsRowDxfId="52"/>
    <tableColumn id="13" xr3:uid="{4345AA72-8152-3345-A606-E4582AF7C95B}" name="SalePrice" dataDxfId="51" totalsRowDxfId="50"/>
    <tableColumn id="14" xr3:uid="{7A3193CD-54F7-6043-A4B1-F28E51C78AE9}" name="RegressionPrice" dataDxfId="49" totalsRowDxfId="48">
      <calculatedColumnFormula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calculatedColumnFormula>
    </tableColumn>
    <tableColumn id="15" xr3:uid="{EB2F320B-3761-9F4B-95A1-1C602A07101E}" name="Residual" dataDxfId="47" totalsRowDxfId="46">
      <calculatedColumnFormula>Table5[[#This Row],[SalePrice]]-Table5[[#This Row],[RegressionPrice]]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8BAC9E-4F6C-4A80-8C43-FD8FF00BBEC7}" name="Table3" displayName="Table3" ref="A1:P1461" totalsRowShown="0">
  <autoFilter ref="A1:P1461" xr:uid="{6E846202-37A3-47DC-ABEC-DEA060101377}"/>
  <tableColumns count="16">
    <tableColumn id="1" xr3:uid="{E7D0EEF4-F1E6-4BEA-A2F7-2EC1E8B2DEB2}" name="OverallQual" dataDxfId="45"/>
    <tableColumn id="3" xr3:uid="{19712B4F-225A-4A1C-88E9-9B1B9DA807E3}" name="YearBuilt" dataDxfId="44"/>
    <tableColumn id="4" xr3:uid="{E2BA518D-4E01-4A74-90FE-98815D153056}" name="YearRemodAdd" dataDxfId="43"/>
    <tableColumn id="5" xr3:uid="{D55B3150-92D5-4F95-A8AA-0CE42956D007}" name="TotalBsmtSF" dataDxfId="42"/>
    <tableColumn id="6" xr3:uid="{62FB2159-EF44-4956-9CB5-D8A068D9DFB1}" name="GarageArea" dataDxfId="41"/>
    <tableColumn id="7" xr3:uid="{2CE64363-5865-4F8C-A305-0E6FA2959D2B}" name="Ngh_score"/>
    <tableColumn id="8" xr3:uid="{C9DDD226-87C1-4733-A179-A52D5D312C6C}" name="cnd1_score"/>
    <tableColumn id="9" xr3:uid="{81D1F60A-F84E-4E78-89A1-CF82A5946748}" name="bldg_score"/>
    <tableColumn id="10" xr3:uid="{77AE3EC2-FB8F-49DA-B375-89DA66D598C4}" name="housestyle_score"/>
    <tableColumn id="11" xr3:uid="{B66BB3CA-58C5-4C9F-9249-DC5742A2675F}" name="bsmtql_score"/>
    <tableColumn id="12" xr3:uid="{D8593AE4-26D3-4F92-9B77-48EE63047D73}" name="bsmtco_score"/>
    <tableColumn id="13" xr3:uid="{620B0D5B-F0CD-4959-9633-61B4B4B846B6}" name="heatingqc_score"/>
    <tableColumn id="14" xr3:uid="{D1BC7ADA-871E-490F-AEE6-8EAB189DF955}" name="kitqual_score"/>
    <tableColumn id="16" xr3:uid="{83134BC3-2329-402F-835B-205ABB4A3AC3}" name="SaleCond_score"/>
    <tableColumn id="17" xr3:uid="{926C997F-6524-432E-99BC-809B71369C50}" name="SalePrice" dataCellStyle="Currency"/>
    <tableColumn id="2" xr3:uid="{3FE071F0-5CAC-CE4D-A4D2-6A63BA0B073B}" name="Regression price" dataCellStyle="Currency">
      <calculatedColumnFormula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FCFEB9-6028-4887-8CBF-3F8CD7614843}" name="Table27" displayName="Table27" ref="A21:H1481" totalsRowShown="0">
  <autoFilter ref="A21:H1481" xr:uid="{F5A65A74-D778-4370-8D33-15F0CA50214F}"/>
  <tableColumns count="8">
    <tableColumn id="2" xr3:uid="{4372CD9F-7FDA-4E74-B60A-7AC67FBDD98B}" name="LotArea"/>
    <tableColumn id="8" xr3:uid="{B0DCA3A7-E7B7-46A1-BC0A-C6C39AFFE27D}" name="OverallQual"/>
    <tableColumn id="9" xr3:uid="{C9551386-0E39-4F80-AD3E-32863C99ED62}" name="OverallCond"/>
    <tableColumn id="10" xr3:uid="{E2BAF9F9-F1AA-4382-AA09-2CFAEEC4948F}" name="YearBuilt"/>
    <tableColumn id="11" xr3:uid="{69243F20-2410-4CC9-BB92-7B16C714AFD0}" name="YearRemodAdd"/>
    <tableColumn id="16" xr3:uid="{F4F2F79C-64F4-4E09-B5E6-2E0B6B738D11}" name="TotalBsmtSF"/>
    <tableColumn id="22" xr3:uid="{7D386449-D539-48E1-B6C8-B128D1FF023E}" name="GarageArea"/>
    <tableColumn id="25" xr3:uid="{B2CC4D55-EBB6-4068-BD2D-AEF96ACB94C8}" name="SalePric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4EB7357-FC31-4336-9A45-BAFAFC5979A8}" name="Table7" displayName="Table7" ref="A1:B26" totalsRowShown="0" headerRowDxfId="40" tableBorderDxfId="39">
  <autoFilter ref="A1:B26" xr:uid="{3232CF3A-E56D-4351-AA18-8ABB9DC51D76}"/>
  <tableColumns count="2">
    <tableColumn id="1" xr3:uid="{AFE8EAEF-BE5E-43A0-BCBE-635B16B9B015}" name="Neighborhood" dataDxfId="38"/>
    <tableColumn id="2" xr3:uid="{8B9A9854-D985-4CA6-8177-31D3B0061BE1}" name="Column1" dataDxfId="3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C867DAB-9FDF-4EB1-AB15-AA1873884D35}" name="Table8" displayName="Table8" ref="C1:D10" totalsRowShown="0" headerRowDxfId="36" dataDxfId="35" tableBorderDxfId="34">
  <autoFilter ref="C1:D10" xr:uid="{1F88F87A-3702-4B20-8587-C3A963F36176}"/>
  <tableColumns count="2">
    <tableColumn id="1" xr3:uid="{8047154C-CDFC-498E-84B6-3DD078B7BB66}" name="Condition1" dataDxfId="33"/>
    <tableColumn id="2" xr3:uid="{4B487D88-06BA-490D-87DE-D745B2352B19}" name="Column1" dataDxfId="3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1E62D05-92C4-4288-8992-4657584E8909}" name="Table9" displayName="Table9" ref="E1:F6" totalsRowShown="0" headerRowDxfId="31" tableBorderDxfId="30">
  <autoFilter ref="E1:F6" xr:uid="{84CD35E3-6E9E-4714-B252-69B3401FEEA7}"/>
  <tableColumns count="2">
    <tableColumn id="1" xr3:uid="{08CA81C9-2D62-474E-93DB-7F896599FD2F}" name="BldgType" dataDxfId="29"/>
    <tableColumn id="2" xr3:uid="{706AA8D9-A68D-4CA2-97D9-BDD6152D6144}" name="Column1" data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8D4A215-3FA4-4FE3-9004-1C907FECD8C5}" name="Table10" displayName="Table10" ref="G1:H9" totalsRowShown="0" headerRowDxfId="27" tableBorderDxfId="26">
  <autoFilter ref="G1:H9" xr:uid="{71C66DFD-0AA7-406A-9B87-A7693A2B7F77}"/>
  <tableColumns count="2">
    <tableColumn id="1" xr3:uid="{3EAF1D43-2603-40E2-8A25-1728A901A249}" name="HouseStyle" dataDxfId="25"/>
    <tableColumn id="2" xr3:uid="{AAF18D0A-1269-4A24-803F-F8E7764C073E}" name="Column1" dataDxfId="2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0977421-B251-4BAF-87FB-809AB9EE8FA6}" name="Table11" displayName="Table11" ref="I1:J6" totalsRowShown="0" headerRowDxfId="23" dataDxfId="22" tableBorderDxfId="21">
  <autoFilter ref="I1:J6" xr:uid="{CF6CE4BE-6DEE-4127-BE94-3FE15CFCE611}"/>
  <tableColumns count="2">
    <tableColumn id="1" xr3:uid="{5B412752-1FB5-487B-9F7C-64D5C114EE90}" name="BsmtQual" dataDxfId="20"/>
    <tableColumn id="2" xr3:uid="{1BA6804D-CA23-423C-B6BB-8F726774D244}" name="Column1" dataDxfId="19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28D166F-12CA-4BB6-9356-EA2682DD5BAA}" name="Table12" displayName="Table12" ref="K1:L6" totalsRowShown="0" headerRowDxfId="18" tableBorderDxfId="17">
  <autoFilter ref="K1:L6" xr:uid="{3902D54F-1253-4CAF-A05F-FA43E4B9B81B}"/>
  <tableColumns count="2">
    <tableColumn id="1" xr3:uid="{73462621-3A71-44BE-9E5A-960428D8E6B1}" name="BsmtCond" dataDxfId="16"/>
    <tableColumn id="2" xr3:uid="{F526A6D0-222A-454E-BF06-2B1722BCE729}" name="Column1" dataDxfId="1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4FB512A-5DF2-4AB7-A083-D654C53D36DB}" name="Table13" displayName="Table13" ref="M1:N6" totalsRowShown="0" headerRowDxfId="14" tableBorderDxfId="13">
  <autoFilter ref="M1:N6" xr:uid="{A5566F47-C493-48FB-87B1-AFD1E4D203C8}"/>
  <tableColumns count="2">
    <tableColumn id="1" xr3:uid="{203B4BA4-F681-41DE-9884-23646019014C}" name="HeatingQC" dataDxfId="12"/>
    <tableColumn id="2" xr3:uid="{AF8F7DCF-CD49-4CAE-B800-E23E0AEAF37C}" name="Column1" dataDxfId="1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7897AA-9309-45B1-A5D0-CE6514E3493D}" name="Table14" displayName="Table14" ref="O1:P6" totalsRowShown="0" headerRowDxfId="10" tableBorderDxfId="9">
  <autoFilter ref="O1:P6" xr:uid="{89DDEBBB-C452-406D-8E36-54C2C384C9DB}"/>
  <tableColumns count="2">
    <tableColumn id="1" xr3:uid="{39656340-6923-47C9-87E3-435402CDCC4D}" name="KitchenQual" dataDxfId="8"/>
    <tableColumn id="2" xr3:uid="{A854B207-FB6D-440D-B70B-2EA20B8F9A8A}" name="Column1" dataDxfId="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41C3125-286B-4B42-AAC6-74AACBADE171}" name="Table16" displayName="Table16" ref="Q1:R4" totalsRowShown="0" headerRowDxfId="6" tableBorderDxfId="5">
  <autoFilter ref="Q1:R4" xr:uid="{131492EE-91F8-4B2A-A9AE-62B694EEBBBE}"/>
  <tableColumns count="2">
    <tableColumn id="1" xr3:uid="{9A8FB1A2-37CA-4E43-BDAB-A3F8A3B1B667}" name="PavedDrive"/>
    <tableColumn id="2" xr3:uid="{67B98547-1BB0-469A-B784-4EB93A6ED31D}" name="Column1" dataDxfId="4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036BA60-F3DC-4F70-A351-3D7BFD55B5C2}" name="Table17" displayName="Table17" ref="S1:T7" totalsRowShown="0" headerRowDxfId="3" tableBorderDxfId="2">
  <autoFilter ref="S1:T7" xr:uid="{C15A0B2B-ED96-49E0-A636-C71DECED20EB}"/>
  <tableColumns count="2">
    <tableColumn id="1" xr3:uid="{CFD2AB59-1CC0-4388-AEFF-D99F8674AF5F}" name="SaleCondition" dataDxfId="1"/>
    <tableColumn id="2" xr3:uid="{7B5E6465-544E-4377-8A47-61AD15161940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drawing" Target="../drawings/drawing8.xml"/><Relationship Id="rId6" Type="http://schemas.openxmlformats.org/officeDocument/2006/relationships/table" Target="../tables/table10.xml"/><Relationship Id="rId11" Type="http://schemas.openxmlformats.org/officeDocument/2006/relationships/table" Target="../tables/table15.xml"/><Relationship Id="rId5" Type="http://schemas.openxmlformats.org/officeDocument/2006/relationships/table" Target="../tables/table9.xml"/><Relationship Id="rId10" Type="http://schemas.openxmlformats.org/officeDocument/2006/relationships/table" Target="../tables/table14.xml"/><Relationship Id="rId4" Type="http://schemas.openxmlformats.org/officeDocument/2006/relationships/table" Target="../tables/table8.xml"/><Relationship Id="rId9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E375-544C-E443-AC94-5FAA9058FFD8}">
  <dimension ref="B1:C1461"/>
  <sheetViews>
    <sheetView topLeftCell="A26" workbookViewId="0">
      <selection activeCell="A7" sqref="A7"/>
    </sheetView>
  </sheetViews>
  <sheetFormatPr baseColWidth="10" defaultColWidth="11" defaultRowHeight="16"/>
  <cols>
    <col min="2" max="2" width="5.1640625" bestFit="1" customWidth="1"/>
    <col min="3" max="3" width="12.1640625" bestFit="1" customWidth="1"/>
  </cols>
  <sheetData>
    <row r="1" spans="2:3">
      <c r="B1" t="s">
        <v>0</v>
      </c>
      <c r="C1" t="s">
        <v>1</v>
      </c>
    </row>
    <row r="2" spans="2:3">
      <c r="B2">
        <v>1461</v>
      </c>
      <c r="C2">
        <v>169277.05249840001</v>
      </c>
    </row>
    <row r="3" spans="2:3">
      <c r="B3">
        <v>1462</v>
      </c>
      <c r="C3">
        <v>187758.39398876799</v>
      </c>
    </row>
    <row r="4" spans="2:3">
      <c r="B4">
        <v>1463</v>
      </c>
      <c r="C4">
        <v>183583.683569555</v>
      </c>
    </row>
    <row r="5" spans="2:3">
      <c r="B5">
        <v>1464</v>
      </c>
      <c r="C5">
        <v>179317.47751083001</v>
      </c>
    </row>
    <row r="6" spans="2:3">
      <c r="B6">
        <v>1465</v>
      </c>
      <c r="C6">
        <v>150730.079976501</v>
      </c>
    </row>
    <row r="7" spans="2:3">
      <c r="B7">
        <v>1466</v>
      </c>
      <c r="C7">
        <v>177150.98924730701</v>
      </c>
    </row>
    <row r="8" spans="2:3">
      <c r="B8">
        <v>1467</v>
      </c>
      <c r="C8">
        <v>172070.65922916401</v>
      </c>
    </row>
    <row r="9" spans="2:3">
      <c r="B9">
        <v>1468</v>
      </c>
      <c r="C9">
        <v>175110.95651954701</v>
      </c>
    </row>
    <row r="10" spans="2:3">
      <c r="B10">
        <v>1469</v>
      </c>
      <c r="C10">
        <v>162011.69883166501</v>
      </c>
    </row>
    <row r="11" spans="2:3">
      <c r="B11">
        <v>1470</v>
      </c>
      <c r="C11">
        <v>160726.24783141899</v>
      </c>
    </row>
    <row r="12" spans="2:3">
      <c r="B12">
        <v>1471</v>
      </c>
      <c r="C12">
        <v>157933.279456005</v>
      </c>
    </row>
    <row r="13" spans="2:3">
      <c r="B13">
        <v>1472</v>
      </c>
      <c r="C13">
        <v>145291.245020389</v>
      </c>
    </row>
    <row r="14" spans="2:3">
      <c r="B14">
        <v>1473</v>
      </c>
      <c r="C14">
        <v>159672.01763181901</v>
      </c>
    </row>
    <row r="15" spans="2:3">
      <c r="B15">
        <v>1474</v>
      </c>
      <c r="C15">
        <v>164167.51830188499</v>
      </c>
    </row>
    <row r="16" spans="2:3">
      <c r="B16">
        <v>1475</v>
      </c>
      <c r="C16">
        <v>150891.638244053</v>
      </c>
    </row>
    <row r="17" spans="2:3">
      <c r="B17">
        <v>1476</v>
      </c>
      <c r="C17">
        <v>179460.96518734001</v>
      </c>
    </row>
    <row r="18" spans="2:3">
      <c r="B18">
        <v>1477</v>
      </c>
      <c r="C18">
        <v>185034.62891405</v>
      </c>
    </row>
    <row r="19" spans="2:3">
      <c r="B19">
        <v>1478</v>
      </c>
      <c r="C19">
        <v>182352.192644656</v>
      </c>
    </row>
    <row r="20" spans="2:3">
      <c r="B20">
        <v>1479</v>
      </c>
      <c r="C20">
        <v>183053.45821380199</v>
      </c>
    </row>
    <row r="21" spans="2:3">
      <c r="B21">
        <v>1480</v>
      </c>
      <c r="C21">
        <v>187823.33925427799</v>
      </c>
    </row>
    <row r="22" spans="2:3">
      <c r="B22">
        <v>1481</v>
      </c>
      <c r="C22">
        <v>186544.11432756801</v>
      </c>
    </row>
    <row r="23" spans="2:3">
      <c r="B23">
        <v>1482</v>
      </c>
      <c r="C23">
        <v>158230.77520516</v>
      </c>
    </row>
    <row r="24" spans="2:3">
      <c r="B24">
        <v>1483</v>
      </c>
      <c r="C24">
        <v>190552.82932109101</v>
      </c>
    </row>
    <row r="25" spans="2:3">
      <c r="B25">
        <v>1484</v>
      </c>
      <c r="C25">
        <v>147183.67487198999</v>
      </c>
    </row>
    <row r="26" spans="2:3">
      <c r="B26">
        <v>1485</v>
      </c>
      <c r="C26">
        <v>185855.300905493</v>
      </c>
    </row>
    <row r="27" spans="2:3">
      <c r="B27">
        <v>1486</v>
      </c>
      <c r="C27">
        <v>174350.47067698601</v>
      </c>
    </row>
    <row r="28" spans="2:3">
      <c r="B28">
        <v>1487</v>
      </c>
      <c r="C28">
        <v>201740.620690863</v>
      </c>
    </row>
    <row r="29" spans="2:3">
      <c r="B29">
        <v>1488</v>
      </c>
      <c r="C29">
        <v>162986.37889575399</v>
      </c>
    </row>
    <row r="30" spans="2:3">
      <c r="B30">
        <v>1489</v>
      </c>
      <c r="C30">
        <v>162330.19908567899</v>
      </c>
    </row>
    <row r="31" spans="2:3">
      <c r="B31">
        <v>1490</v>
      </c>
      <c r="C31">
        <v>165845.938616539</v>
      </c>
    </row>
    <row r="32" spans="2:3">
      <c r="B32">
        <v>1491</v>
      </c>
      <c r="C32">
        <v>180929.622876974</v>
      </c>
    </row>
    <row r="33" spans="2:3">
      <c r="B33">
        <v>1492</v>
      </c>
      <c r="C33">
        <v>163481.501519718</v>
      </c>
    </row>
    <row r="34" spans="2:3">
      <c r="B34">
        <v>1493</v>
      </c>
      <c r="C34">
        <v>187798.076714233</v>
      </c>
    </row>
    <row r="35" spans="2:3">
      <c r="B35">
        <v>1494</v>
      </c>
      <c r="C35">
        <v>198822.198942566</v>
      </c>
    </row>
    <row r="36" spans="2:3">
      <c r="B36">
        <v>1495</v>
      </c>
      <c r="C36">
        <v>194868.409899858</v>
      </c>
    </row>
    <row r="37" spans="2:3">
      <c r="B37">
        <v>1496</v>
      </c>
      <c r="C37">
        <v>152605.298564403</v>
      </c>
    </row>
    <row r="38" spans="2:3">
      <c r="B38">
        <v>1497</v>
      </c>
      <c r="C38">
        <v>147797.70283681099</v>
      </c>
    </row>
    <row r="39" spans="2:3">
      <c r="B39">
        <v>1498</v>
      </c>
      <c r="C39">
        <v>150521.96899297001</v>
      </c>
    </row>
    <row r="40" spans="2:3">
      <c r="B40">
        <v>1499</v>
      </c>
      <c r="C40">
        <v>146991.63015373901</v>
      </c>
    </row>
    <row r="41" spans="2:3">
      <c r="B41">
        <v>1500</v>
      </c>
      <c r="C41">
        <v>150306.307814534</v>
      </c>
    </row>
    <row r="42" spans="2:3">
      <c r="B42">
        <v>1501</v>
      </c>
      <c r="C42">
        <v>151164.37253460399</v>
      </c>
    </row>
    <row r="43" spans="2:3">
      <c r="B43">
        <v>1502</v>
      </c>
      <c r="C43">
        <v>151133.70696095299</v>
      </c>
    </row>
    <row r="44" spans="2:3">
      <c r="B44">
        <v>1503</v>
      </c>
      <c r="C44">
        <v>156214.04254072599</v>
      </c>
    </row>
    <row r="45" spans="2:3">
      <c r="B45">
        <v>1504</v>
      </c>
      <c r="C45">
        <v>171992.76073514199</v>
      </c>
    </row>
    <row r="46" spans="2:3">
      <c r="B46">
        <v>1505</v>
      </c>
      <c r="C46">
        <v>173214.91254973799</v>
      </c>
    </row>
    <row r="47" spans="2:3">
      <c r="B47">
        <v>1506</v>
      </c>
      <c r="C47">
        <v>192429.18734578299</v>
      </c>
    </row>
    <row r="48" spans="2:3">
      <c r="B48">
        <v>1507</v>
      </c>
      <c r="C48">
        <v>190878.69508542999</v>
      </c>
    </row>
    <row r="49" spans="2:3">
      <c r="B49">
        <v>1508</v>
      </c>
      <c r="C49">
        <v>194542.54413551901</v>
      </c>
    </row>
    <row r="50" spans="2:3">
      <c r="B50">
        <v>1509</v>
      </c>
      <c r="C50">
        <v>191849.43907282199</v>
      </c>
    </row>
    <row r="51" spans="2:3">
      <c r="B51">
        <v>1510</v>
      </c>
      <c r="C51">
        <v>176363.77390779299</v>
      </c>
    </row>
    <row r="52" spans="2:3">
      <c r="B52">
        <v>1511</v>
      </c>
      <c r="C52">
        <v>176954.18541242901</v>
      </c>
    </row>
    <row r="53" spans="2:3">
      <c r="B53">
        <v>1512</v>
      </c>
      <c r="C53">
        <v>176521.21697569601</v>
      </c>
    </row>
    <row r="54" spans="2:3">
      <c r="B54">
        <v>1513</v>
      </c>
      <c r="C54">
        <v>179436.70481017599</v>
      </c>
    </row>
    <row r="55" spans="2:3">
      <c r="B55">
        <v>1514</v>
      </c>
      <c r="C55">
        <v>220079.75677704799</v>
      </c>
    </row>
    <row r="56" spans="2:3">
      <c r="B56">
        <v>1515</v>
      </c>
      <c r="C56">
        <v>175502.918109444</v>
      </c>
    </row>
    <row r="57" spans="2:3">
      <c r="B57">
        <v>1516</v>
      </c>
      <c r="C57">
        <v>188321.07383356901</v>
      </c>
    </row>
    <row r="58" spans="2:3">
      <c r="B58">
        <v>1517</v>
      </c>
      <c r="C58">
        <v>163276.324450004</v>
      </c>
    </row>
    <row r="59" spans="2:3">
      <c r="B59">
        <v>1518</v>
      </c>
      <c r="C59">
        <v>185911.366293097</v>
      </c>
    </row>
    <row r="60" spans="2:3">
      <c r="B60">
        <v>1519</v>
      </c>
      <c r="C60">
        <v>171392.83099725199</v>
      </c>
    </row>
    <row r="61" spans="2:3">
      <c r="B61">
        <v>1520</v>
      </c>
      <c r="C61">
        <v>174418.20702077501</v>
      </c>
    </row>
    <row r="62" spans="2:3">
      <c r="B62">
        <v>1521</v>
      </c>
      <c r="C62">
        <v>179682.70960377401</v>
      </c>
    </row>
    <row r="63" spans="2:3">
      <c r="B63">
        <v>1522</v>
      </c>
      <c r="C63">
        <v>179423.75158166501</v>
      </c>
    </row>
    <row r="64" spans="2:3">
      <c r="B64">
        <v>1523</v>
      </c>
      <c r="C64">
        <v>171756.91809177701</v>
      </c>
    </row>
    <row r="65" spans="2:3">
      <c r="B65">
        <v>1524</v>
      </c>
      <c r="C65">
        <v>166849.638174419</v>
      </c>
    </row>
    <row r="66" spans="2:3">
      <c r="B66">
        <v>1525</v>
      </c>
      <c r="C66">
        <v>181122.16867666601</v>
      </c>
    </row>
    <row r="67" spans="2:3">
      <c r="B67">
        <v>1526</v>
      </c>
      <c r="C67">
        <v>170934.46274656599</v>
      </c>
    </row>
    <row r="68" spans="2:3">
      <c r="B68">
        <v>1527</v>
      </c>
      <c r="C68">
        <v>159738.292580329</v>
      </c>
    </row>
    <row r="69" spans="2:3">
      <c r="B69">
        <v>1528</v>
      </c>
      <c r="C69">
        <v>174445.75955765799</v>
      </c>
    </row>
    <row r="70" spans="2:3">
      <c r="B70">
        <v>1529</v>
      </c>
      <c r="C70">
        <v>174706.36365962701</v>
      </c>
    </row>
    <row r="71" spans="2:3">
      <c r="B71">
        <v>1530</v>
      </c>
      <c r="C71">
        <v>164507.67253936501</v>
      </c>
    </row>
    <row r="72" spans="2:3">
      <c r="B72">
        <v>1531</v>
      </c>
      <c r="C72">
        <v>163602.51217283201</v>
      </c>
    </row>
    <row r="73" spans="2:3">
      <c r="B73">
        <v>1532</v>
      </c>
      <c r="C73">
        <v>154126.270249525</v>
      </c>
    </row>
    <row r="74" spans="2:3">
      <c r="B74">
        <v>1533</v>
      </c>
      <c r="C74">
        <v>171104.85348135099</v>
      </c>
    </row>
    <row r="75" spans="2:3">
      <c r="B75">
        <v>1534</v>
      </c>
      <c r="C75">
        <v>167735.39270528001</v>
      </c>
    </row>
    <row r="76" spans="2:3">
      <c r="B76">
        <v>1535</v>
      </c>
      <c r="C76">
        <v>183003.61333810401</v>
      </c>
    </row>
    <row r="77" spans="2:3">
      <c r="B77">
        <v>1536</v>
      </c>
      <c r="C77">
        <v>172580.38116149901</v>
      </c>
    </row>
    <row r="78" spans="2:3">
      <c r="B78">
        <v>1537</v>
      </c>
      <c r="C78">
        <v>165407.88910468901</v>
      </c>
    </row>
    <row r="79" spans="2:3">
      <c r="B79">
        <v>1538</v>
      </c>
      <c r="C79">
        <v>176363.77390779299</v>
      </c>
    </row>
    <row r="80" spans="2:3">
      <c r="B80">
        <v>1539</v>
      </c>
      <c r="C80">
        <v>175182.95089852199</v>
      </c>
    </row>
    <row r="81" spans="2:3">
      <c r="B81">
        <v>1540</v>
      </c>
      <c r="C81">
        <v>190757.17778924599</v>
      </c>
    </row>
    <row r="82" spans="2:3">
      <c r="B82">
        <v>1541</v>
      </c>
      <c r="C82">
        <v>167186.995771991</v>
      </c>
    </row>
    <row r="83" spans="2:3">
      <c r="B83">
        <v>1542</v>
      </c>
      <c r="C83">
        <v>167839.376779276</v>
      </c>
    </row>
    <row r="84" spans="2:3">
      <c r="B84">
        <v>1543</v>
      </c>
      <c r="C84">
        <v>173912.421165137</v>
      </c>
    </row>
    <row r="85" spans="2:3">
      <c r="B85">
        <v>1544</v>
      </c>
      <c r="C85">
        <v>154034.91744555099</v>
      </c>
    </row>
    <row r="86" spans="2:3">
      <c r="B86">
        <v>1545</v>
      </c>
      <c r="C86">
        <v>156002.95579433601</v>
      </c>
    </row>
    <row r="87" spans="2:3">
      <c r="B87">
        <v>1546</v>
      </c>
      <c r="C87">
        <v>168173.94329857</v>
      </c>
    </row>
    <row r="88" spans="2:3">
      <c r="B88">
        <v>1547</v>
      </c>
      <c r="C88">
        <v>168882.437104132</v>
      </c>
    </row>
    <row r="89" spans="2:3">
      <c r="B89">
        <v>1548</v>
      </c>
      <c r="C89">
        <v>168173.94329857</v>
      </c>
    </row>
    <row r="90" spans="2:3">
      <c r="B90">
        <v>1549</v>
      </c>
      <c r="C90">
        <v>157580.177551642</v>
      </c>
    </row>
    <row r="91" spans="2:3">
      <c r="B91">
        <v>1550</v>
      </c>
      <c r="C91">
        <v>181922.15256011</v>
      </c>
    </row>
    <row r="92" spans="2:3">
      <c r="B92">
        <v>1551</v>
      </c>
      <c r="C92">
        <v>155134.22784259199</v>
      </c>
    </row>
    <row r="93" spans="2:3">
      <c r="B93">
        <v>1552</v>
      </c>
      <c r="C93">
        <v>188885.573319552</v>
      </c>
    </row>
    <row r="94" spans="2:3">
      <c r="B94">
        <v>1553</v>
      </c>
      <c r="C94">
        <v>183963.193012381</v>
      </c>
    </row>
    <row r="95" spans="2:3">
      <c r="B95">
        <v>1554</v>
      </c>
      <c r="C95">
        <v>161298.762306335</v>
      </c>
    </row>
    <row r="96" spans="2:3">
      <c r="B96">
        <v>1555</v>
      </c>
      <c r="C96">
        <v>188613.66763056</v>
      </c>
    </row>
    <row r="97" spans="2:3">
      <c r="B97">
        <v>1556</v>
      </c>
      <c r="C97">
        <v>175080.11182294501</v>
      </c>
    </row>
    <row r="98" spans="2:3">
      <c r="B98">
        <v>1557</v>
      </c>
      <c r="C98">
        <v>174744.400305232</v>
      </c>
    </row>
    <row r="99" spans="2:3">
      <c r="B99">
        <v>1558</v>
      </c>
      <c r="C99">
        <v>168175.911336919</v>
      </c>
    </row>
    <row r="100" spans="2:3">
      <c r="B100">
        <v>1559</v>
      </c>
      <c r="C100">
        <v>182333.47257500599</v>
      </c>
    </row>
    <row r="101" spans="2:3">
      <c r="B101">
        <v>1560</v>
      </c>
      <c r="C101">
        <v>158307.20674227399</v>
      </c>
    </row>
    <row r="102" spans="2:3">
      <c r="B102">
        <v>1561</v>
      </c>
      <c r="C102">
        <v>193053.055502348</v>
      </c>
    </row>
    <row r="103" spans="2:3">
      <c r="B103">
        <v>1562</v>
      </c>
      <c r="C103">
        <v>175031.08998717699</v>
      </c>
    </row>
    <row r="104" spans="2:3">
      <c r="B104">
        <v>1563</v>
      </c>
      <c r="C104">
        <v>160713.29460290799</v>
      </c>
    </row>
    <row r="105" spans="2:3">
      <c r="B105">
        <v>1564</v>
      </c>
      <c r="C105">
        <v>173186.21501443599</v>
      </c>
    </row>
    <row r="106" spans="2:3">
      <c r="B106">
        <v>1565</v>
      </c>
      <c r="C106">
        <v>191736.75980550001</v>
      </c>
    </row>
    <row r="107" spans="2:3">
      <c r="B107">
        <v>1566</v>
      </c>
      <c r="C107">
        <v>170401.63099711601</v>
      </c>
    </row>
    <row r="108" spans="2:3">
      <c r="B108">
        <v>1567</v>
      </c>
      <c r="C108">
        <v>164626.577880222</v>
      </c>
    </row>
    <row r="109" spans="2:3">
      <c r="B109">
        <v>1568</v>
      </c>
      <c r="C109">
        <v>205469.40944483201</v>
      </c>
    </row>
    <row r="110" spans="2:3">
      <c r="B110">
        <v>1569</v>
      </c>
      <c r="C110">
        <v>209561.78421188501</v>
      </c>
    </row>
    <row r="111" spans="2:3">
      <c r="B111">
        <v>1570</v>
      </c>
      <c r="C111">
        <v>182271.50307235599</v>
      </c>
    </row>
    <row r="112" spans="2:3">
      <c r="B112">
        <v>1571</v>
      </c>
      <c r="C112">
        <v>178081.54942779301</v>
      </c>
    </row>
    <row r="113" spans="2:3">
      <c r="B113">
        <v>1572</v>
      </c>
      <c r="C113">
        <v>178425.95613883101</v>
      </c>
    </row>
    <row r="114" spans="2:3">
      <c r="B114">
        <v>1573</v>
      </c>
      <c r="C114">
        <v>162015.31851150299</v>
      </c>
    </row>
    <row r="115" spans="2:3">
      <c r="B115">
        <v>1574</v>
      </c>
      <c r="C115">
        <v>181722.420373045</v>
      </c>
    </row>
    <row r="116" spans="2:3">
      <c r="B116">
        <v>1575</v>
      </c>
      <c r="C116">
        <v>156705.73016943299</v>
      </c>
    </row>
    <row r="117" spans="2:3">
      <c r="B117">
        <v>1576</v>
      </c>
      <c r="C117">
        <v>182902.420342386</v>
      </c>
    </row>
    <row r="118" spans="2:3">
      <c r="B118">
        <v>1577</v>
      </c>
      <c r="C118">
        <v>157574.59539508499</v>
      </c>
    </row>
    <row r="119" spans="2:3">
      <c r="B119">
        <v>1578</v>
      </c>
      <c r="C119">
        <v>184380.73910081299</v>
      </c>
    </row>
    <row r="120" spans="2:3">
      <c r="B120">
        <v>1579</v>
      </c>
      <c r="C120">
        <v>169364.46922567699</v>
      </c>
    </row>
    <row r="121" spans="2:3">
      <c r="B121">
        <v>1580</v>
      </c>
      <c r="C121">
        <v>175846.17982206299</v>
      </c>
    </row>
    <row r="122" spans="2:3">
      <c r="B122">
        <v>1581</v>
      </c>
      <c r="C122">
        <v>189673.29530213599</v>
      </c>
    </row>
    <row r="123" spans="2:3">
      <c r="B123">
        <v>1582</v>
      </c>
      <c r="C123">
        <v>174401.31771556599</v>
      </c>
    </row>
    <row r="124" spans="2:3">
      <c r="B124">
        <v>1583</v>
      </c>
      <c r="C124">
        <v>179021.44871858301</v>
      </c>
    </row>
    <row r="125" spans="2:3">
      <c r="B125">
        <v>1584</v>
      </c>
      <c r="C125">
        <v>189196.84533714899</v>
      </c>
    </row>
    <row r="126" spans="2:3">
      <c r="B126">
        <v>1585</v>
      </c>
      <c r="C126">
        <v>139647.09572065499</v>
      </c>
    </row>
    <row r="127" spans="2:3">
      <c r="B127">
        <v>1586</v>
      </c>
      <c r="C127">
        <v>161468.19828891099</v>
      </c>
    </row>
    <row r="128" spans="2:3">
      <c r="B128">
        <v>1587</v>
      </c>
      <c r="C128">
        <v>171557.32317861999</v>
      </c>
    </row>
    <row r="129" spans="2:3">
      <c r="B129">
        <v>1588</v>
      </c>
      <c r="C129">
        <v>179447.36804184999</v>
      </c>
    </row>
    <row r="130" spans="2:3">
      <c r="B130">
        <v>1589</v>
      </c>
      <c r="C130">
        <v>169611.619017694</v>
      </c>
    </row>
    <row r="131" spans="2:3">
      <c r="B131">
        <v>1590</v>
      </c>
      <c r="C131">
        <v>172088.87265574399</v>
      </c>
    </row>
    <row r="132" spans="2:3">
      <c r="B132">
        <v>1591</v>
      </c>
      <c r="C132">
        <v>171190.62412876799</v>
      </c>
    </row>
    <row r="133" spans="2:3">
      <c r="B133">
        <v>1592</v>
      </c>
      <c r="C133">
        <v>154850.50836187799</v>
      </c>
    </row>
    <row r="134" spans="2:3">
      <c r="B134">
        <v>1593</v>
      </c>
      <c r="C134">
        <v>158617.65571994099</v>
      </c>
    </row>
    <row r="135" spans="2:3">
      <c r="B135">
        <v>1594</v>
      </c>
      <c r="C135">
        <v>209258.33693701</v>
      </c>
    </row>
    <row r="136" spans="2:3">
      <c r="B136">
        <v>1595</v>
      </c>
      <c r="C136">
        <v>177939.02762675099</v>
      </c>
    </row>
    <row r="137" spans="2:3">
      <c r="B137">
        <v>1596</v>
      </c>
      <c r="C137">
        <v>194631.10029958401</v>
      </c>
    </row>
    <row r="138" spans="2:3">
      <c r="B138">
        <v>1597</v>
      </c>
      <c r="C138">
        <v>213618.87156256801</v>
      </c>
    </row>
    <row r="139" spans="2:3">
      <c r="B139">
        <v>1598</v>
      </c>
      <c r="C139">
        <v>198342.50422853301</v>
      </c>
    </row>
    <row r="140" spans="2:3">
      <c r="B140">
        <v>1599</v>
      </c>
      <c r="C140">
        <v>138607.97147249701</v>
      </c>
    </row>
    <row r="141" spans="2:3">
      <c r="B141">
        <v>1600</v>
      </c>
      <c r="C141">
        <v>150778.958976731</v>
      </c>
    </row>
    <row r="142" spans="2:3">
      <c r="B142">
        <v>1601</v>
      </c>
      <c r="C142">
        <v>146966.23033978601</v>
      </c>
    </row>
    <row r="143" spans="2:3">
      <c r="B143">
        <v>1602</v>
      </c>
      <c r="C143">
        <v>162182.59620952001</v>
      </c>
    </row>
    <row r="144" spans="2:3">
      <c r="B144">
        <v>1603</v>
      </c>
      <c r="C144">
        <v>176825.94096126899</v>
      </c>
    </row>
    <row r="145" spans="2:3">
      <c r="B145">
        <v>1604</v>
      </c>
      <c r="C145">
        <v>152799.81240244399</v>
      </c>
    </row>
    <row r="146" spans="2:3">
      <c r="B146">
        <v>1605</v>
      </c>
      <c r="C146">
        <v>180322.32206712899</v>
      </c>
    </row>
    <row r="147" spans="2:3">
      <c r="B147">
        <v>1606</v>
      </c>
      <c r="C147">
        <v>177508.02722836699</v>
      </c>
    </row>
    <row r="148" spans="2:3">
      <c r="B148">
        <v>1607</v>
      </c>
      <c r="C148">
        <v>208029.64265201901</v>
      </c>
    </row>
    <row r="149" spans="2:3">
      <c r="B149">
        <v>1608</v>
      </c>
      <c r="C149">
        <v>181987.28251020101</v>
      </c>
    </row>
    <row r="150" spans="2:3">
      <c r="B150">
        <v>1609</v>
      </c>
      <c r="C150">
        <v>160172.72797397</v>
      </c>
    </row>
    <row r="151" spans="2:3">
      <c r="B151">
        <v>1610</v>
      </c>
      <c r="C151">
        <v>176761.31765424801</v>
      </c>
    </row>
    <row r="152" spans="2:3">
      <c r="B152">
        <v>1611</v>
      </c>
      <c r="C152">
        <v>176515.49754523099</v>
      </c>
    </row>
    <row r="153" spans="2:3">
      <c r="B153">
        <v>1612</v>
      </c>
      <c r="C153">
        <v>176270.453065471</v>
      </c>
    </row>
    <row r="154" spans="2:3">
      <c r="B154">
        <v>1613</v>
      </c>
      <c r="C154">
        <v>183050.84625847501</v>
      </c>
    </row>
    <row r="155" spans="2:3">
      <c r="B155">
        <v>1614</v>
      </c>
      <c r="C155">
        <v>150011.102062216</v>
      </c>
    </row>
    <row r="156" spans="2:3">
      <c r="B156">
        <v>1615</v>
      </c>
      <c r="C156">
        <v>159270.537808667</v>
      </c>
    </row>
    <row r="157" spans="2:3">
      <c r="B157">
        <v>1616</v>
      </c>
      <c r="C157">
        <v>163419.66372934601</v>
      </c>
    </row>
    <row r="158" spans="2:3">
      <c r="B158">
        <v>1617</v>
      </c>
      <c r="C158">
        <v>163399.98334585899</v>
      </c>
    </row>
    <row r="159" spans="2:3">
      <c r="B159">
        <v>1618</v>
      </c>
      <c r="C159">
        <v>173364.161505756</v>
      </c>
    </row>
    <row r="160" spans="2:3">
      <c r="B160">
        <v>1619</v>
      </c>
      <c r="C160">
        <v>169556.83590241699</v>
      </c>
    </row>
    <row r="161" spans="2:3">
      <c r="B161">
        <v>1620</v>
      </c>
      <c r="C161">
        <v>183690.595995738</v>
      </c>
    </row>
    <row r="162" spans="2:3">
      <c r="B162">
        <v>1621</v>
      </c>
      <c r="C162">
        <v>176980.914909382</v>
      </c>
    </row>
    <row r="163" spans="2:3">
      <c r="B163">
        <v>1622</v>
      </c>
      <c r="C163">
        <v>204773.36222471</v>
      </c>
    </row>
    <row r="164" spans="2:3">
      <c r="B164">
        <v>1623</v>
      </c>
      <c r="C164">
        <v>174728.655998442</v>
      </c>
    </row>
    <row r="165" spans="2:3">
      <c r="B165">
        <v>1624</v>
      </c>
      <c r="C165">
        <v>181873.45824446101</v>
      </c>
    </row>
    <row r="166" spans="2:3">
      <c r="B166">
        <v>1625</v>
      </c>
      <c r="C166">
        <v>177322.000823979</v>
      </c>
    </row>
    <row r="167" spans="2:3">
      <c r="B167">
        <v>1626</v>
      </c>
      <c r="C167">
        <v>193927.93904186299</v>
      </c>
    </row>
    <row r="168" spans="2:3">
      <c r="B168">
        <v>1627</v>
      </c>
      <c r="C168">
        <v>181715.62273230401</v>
      </c>
    </row>
    <row r="169" spans="2:3">
      <c r="B169">
        <v>1628</v>
      </c>
      <c r="C169">
        <v>199270.84120032401</v>
      </c>
    </row>
    <row r="170" spans="2:3">
      <c r="B170">
        <v>1629</v>
      </c>
      <c r="C170">
        <v>177109.589956218</v>
      </c>
    </row>
    <row r="171" spans="2:3">
      <c r="B171">
        <v>1630</v>
      </c>
      <c r="C171">
        <v>153909.57827148601</v>
      </c>
    </row>
    <row r="172" spans="2:3">
      <c r="B172">
        <v>1631</v>
      </c>
      <c r="C172">
        <v>162931.203336223</v>
      </c>
    </row>
    <row r="173" spans="2:3">
      <c r="B173">
        <v>1632</v>
      </c>
      <c r="C173">
        <v>166386.75671819999</v>
      </c>
    </row>
    <row r="174" spans="2:3">
      <c r="B174">
        <v>1633</v>
      </c>
      <c r="C174">
        <v>173719.30379824</v>
      </c>
    </row>
    <row r="175" spans="2:3">
      <c r="B175">
        <v>1634</v>
      </c>
      <c r="C175">
        <v>179757.925656704</v>
      </c>
    </row>
    <row r="176" spans="2:3">
      <c r="B176">
        <v>1635</v>
      </c>
      <c r="C176">
        <v>179007.60196437599</v>
      </c>
    </row>
    <row r="177" spans="2:3">
      <c r="B177">
        <v>1636</v>
      </c>
      <c r="C177">
        <v>180370.80862310599</v>
      </c>
    </row>
    <row r="178" spans="2:3">
      <c r="B178">
        <v>1637</v>
      </c>
      <c r="C178">
        <v>185102.61673056299</v>
      </c>
    </row>
    <row r="179" spans="2:3">
      <c r="B179">
        <v>1638</v>
      </c>
      <c r="C179">
        <v>198825.56345205801</v>
      </c>
    </row>
    <row r="180" spans="2:3">
      <c r="B180">
        <v>1639</v>
      </c>
      <c r="C180">
        <v>184294.57600914201</v>
      </c>
    </row>
    <row r="181" spans="2:3">
      <c r="B181">
        <v>1640</v>
      </c>
      <c r="C181">
        <v>200443.79205620001</v>
      </c>
    </row>
    <row r="182" spans="2:3">
      <c r="B182">
        <v>1641</v>
      </c>
      <c r="C182">
        <v>181294.784484153</v>
      </c>
    </row>
    <row r="183" spans="2:3">
      <c r="B183">
        <v>1642</v>
      </c>
      <c r="C183">
        <v>174354.33626791899</v>
      </c>
    </row>
    <row r="184" spans="2:3">
      <c r="B184">
        <v>1643</v>
      </c>
      <c r="C184">
        <v>172023.67778151701</v>
      </c>
    </row>
    <row r="185" spans="2:3">
      <c r="B185">
        <v>1644</v>
      </c>
      <c r="C185">
        <v>181666.92285502501</v>
      </c>
    </row>
    <row r="186" spans="2:3">
      <c r="B186">
        <v>1645</v>
      </c>
      <c r="C186">
        <v>179024.491269586</v>
      </c>
    </row>
    <row r="187" spans="2:3">
      <c r="B187">
        <v>1646</v>
      </c>
      <c r="C187">
        <v>178324.191575907</v>
      </c>
    </row>
    <row r="188" spans="2:3">
      <c r="B188">
        <v>1647</v>
      </c>
      <c r="C188">
        <v>184534.67668769401</v>
      </c>
    </row>
    <row r="189" spans="2:3">
      <c r="B189">
        <v>1648</v>
      </c>
      <c r="C189">
        <v>159397.250378784</v>
      </c>
    </row>
    <row r="190" spans="2:3">
      <c r="B190">
        <v>1649</v>
      </c>
      <c r="C190">
        <v>178430.96672818199</v>
      </c>
    </row>
    <row r="191" spans="2:3">
      <c r="B191">
        <v>1650</v>
      </c>
      <c r="C191">
        <v>177743.799385967</v>
      </c>
    </row>
    <row r="192" spans="2:3">
      <c r="B192">
        <v>1651</v>
      </c>
      <c r="C192">
        <v>179395.30551908701</v>
      </c>
    </row>
    <row r="193" spans="2:3">
      <c r="B193">
        <v>1652</v>
      </c>
      <c r="C193">
        <v>151713.38474815001</v>
      </c>
    </row>
    <row r="194" spans="2:3">
      <c r="B194">
        <v>1653</v>
      </c>
      <c r="C194">
        <v>151713.38474815001</v>
      </c>
    </row>
    <row r="195" spans="2:3">
      <c r="B195">
        <v>1654</v>
      </c>
      <c r="C195">
        <v>168434.97799621499</v>
      </c>
    </row>
    <row r="196" spans="2:3">
      <c r="B196">
        <v>1655</v>
      </c>
      <c r="C196">
        <v>153999.10031101899</v>
      </c>
    </row>
    <row r="197" spans="2:3">
      <c r="B197">
        <v>1656</v>
      </c>
      <c r="C197">
        <v>164096.09735412299</v>
      </c>
    </row>
    <row r="198" spans="2:3">
      <c r="B198">
        <v>1657</v>
      </c>
      <c r="C198">
        <v>166335.403036551</v>
      </c>
    </row>
    <row r="199" spans="2:3">
      <c r="B199">
        <v>1658</v>
      </c>
      <c r="C199">
        <v>163020.725375757</v>
      </c>
    </row>
    <row r="200" spans="2:3">
      <c r="B200">
        <v>1659</v>
      </c>
      <c r="C200">
        <v>155862.510668829</v>
      </c>
    </row>
    <row r="201" spans="2:3">
      <c r="B201">
        <v>1660</v>
      </c>
      <c r="C201">
        <v>182760.65109550901</v>
      </c>
    </row>
    <row r="202" spans="2:3">
      <c r="B202">
        <v>1661</v>
      </c>
      <c r="C202">
        <v>201912.27062288299</v>
      </c>
    </row>
    <row r="203" spans="2:3">
      <c r="B203">
        <v>1662</v>
      </c>
      <c r="C203">
        <v>185988.233987516</v>
      </c>
    </row>
    <row r="204" spans="2:3">
      <c r="B204">
        <v>1663</v>
      </c>
      <c r="C204">
        <v>183778.44888032001</v>
      </c>
    </row>
    <row r="205" spans="2:3">
      <c r="B205">
        <v>1664</v>
      </c>
      <c r="C205">
        <v>170935.85921771001</v>
      </c>
    </row>
    <row r="206" spans="2:3">
      <c r="B206">
        <v>1665</v>
      </c>
      <c r="C206">
        <v>184468.90838225401</v>
      </c>
    </row>
    <row r="207" spans="2:3">
      <c r="B207">
        <v>1666</v>
      </c>
      <c r="C207">
        <v>191569.08966322901</v>
      </c>
    </row>
    <row r="208" spans="2:3">
      <c r="B208">
        <v>1667</v>
      </c>
      <c r="C208">
        <v>232991.02558382199</v>
      </c>
    </row>
    <row r="209" spans="2:3">
      <c r="B209">
        <v>1668</v>
      </c>
      <c r="C209">
        <v>180980.72138827801</v>
      </c>
    </row>
    <row r="210" spans="2:3">
      <c r="B210">
        <v>1669</v>
      </c>
      <c r="C210">
        <v>164279.13048219</v>
      </c>
    </row>
    <row r="211" spans="2:3">
      <c r="B211">
        <v>1670</v>
      </c>
      <c r="C211">
        <v>183859.460411109</v>
      </c>
    </row>
    <row r="212" spans="2:3">
      <c r="B212">
        <v>1671</v>
      </c>
      <c r="C212">
        <v>185922.465682076</v>
      </c>
    </row>
    <row r="213" spans="2:3">
      <c r="B213">
        <v>1672</v>
      </c>
      <c r="C213">
        <v>191742.77811936301</v>
      </c>
    </row>
    <row r="214" spans="2:3">
      <c r="B214">
        <v>1673</v>
      </c>
      <c r="C214">
        <v>199954.07246584201</v>
      </c>
    </row>
    <row r="215" spans="2:3">
      <c r="B215">
        <v>1674</v>
      </c>
      <c r="C215">
        <v>180690.27475258699</v>
      </c>
    </row>
    <row r="216" spans="2:3">
      <c r="B216">
        <v>1675</v>
      </c>
      <c r="C216">
        <v>163099.30963579999</v>
      </c>
    </row>
    <row r="217" spans="2:3">
      <c r="B217">
        <v>1676</v>
      </c>
      <c r="C217">
        <v>140791.922472443</v>
      </c>
    </row>
    <row r="218" spans="2:3">
      <c r="B218">
        <v>1677</v>
      </c>
      <c r="C218">
        <v>166481.86647591999</v>
      </c>
    </row>
    <row r="219" spans="2:3">
      <c r="B219">
        <v>1678</v>
      </c>
      <c r="C219">
        <v>172080.434496773</v>
      </c>
    </row>
    <row r="220" spans="2:3">
      <c r="B220">
        <v>1679</v>
      </c>
      <c r="C220">
        <v>191719.161659178</v>
      </c>
    </row>
    <row r="221" spans="2:3">
      <c r="B221">
        <v>1680</v>
      </c>
      <c r="C221">
        <v>160741.09861251499</v>
      </c>
    </row>
    <row r="222" spans="2:3">
      <c r="B222">
        <v>1681</v>
      </c>
      <c r="C222">
        <v>157829.54685473299</v>
      </c>
    </row>
    <row r="223" spans="2:3">
      <c r="B223">
        <v>1682</v>
      </c>
      <c r="C223">
        <v>196896.748596341</v>
      </c>
    </row>
    <row r="224" spans="2:3">
      <c r="B224">
        <v>1683</v>
      </c>
      <c r="C224">
        <v>159675.42399035499</v>
      </c>
    </row>
    <row r="225" spans="2:3">
      <c r="B225">
        <v>1684</v>
      </c>
      <c r="C225">
        <v>182084.79090194599</v>
      </c>
    </row>
    <row r="226" spans="2:3">
      <c r="B226">
        <v>1685</v>
      </c>
      <c r="C226">
        <v>179233.926374487</v>
      </c>
    </row>
    <row r="227" spans="2:3">
      <c r="B227">
        <v>1686</v>
      </c>
      <c r="C227">
        <v>155774.27090162301</v>
      </c>
    </row>
    <row r="228" spans="2:3">
      <c r="B228">
        <v>1687</v>
      </c>
      <c r="C228">
        <v>181354.32671605801</v>
      </c>
    </row>
    <row r="229" spans="2:3">
      <c r="B229">
        <v>1688</v>
      </c>
      <c r="C229">
        <v>179605.563663918</v>
      </c>
    </row>
    <row r="230" spans="2:3">
      <c r="B230">
        <v>1689</v>
      </c>
      <c r="C230">
        <v>181609.34866146999</v>
      </c>
    </row>
    <row r="231" spans="2:3">
      <c r="B231">
        <v>1690</v>
      </c>
      <c r="C231">
        <v>178221.53162328099</v>
      </c>
    </row>
    <row r="232" spans="2:3">
      <c r="B232">
        <v>1691</v>
      </c>
      <c r="C232">
        <v>175559.92073579499</v>
      </c>
    </row>
    <row r="233" spans="2:3">
      <c r="B233">
        <v>1692</v>
      </c>
      <c r="C233">
        <v>200328.822792041</v>
      </c>
    </row>
    <row r="234" spans="2:3">
      <c r="B234">
        <v>1693</v>
      </c>
      <c r="C234">
        <v>178630.06055989899</v>
      </c>
    </row>
    <row r="235" spans="2:3">
      <c r="B235">
        <v>1694</v>
      </c>
      <c r="C235">
        <v>177174.535221728</v>
      </c>
    </row>
    <row r="236" spans="2:3">
      <c r="B236">
        <v>1695</v>
      </c>
      <c r="C236">
        <v>172515.68736871399</v>
      </c>
    </row>
    <row r="237" spans="2:3">
      <c r="B237">
        <v>1696</v>
      </c>
      <c r="C237">
        <v>204032.992922943</v>
      </c>
    </row>
    <row r="238" spans="2:3">
      <c r="B238">
        <v>1697</v>
      </c>
      <c r="C238">
        <v>176023.23278768899</v>
      </c>
    </row>
    <row r="239" spans="2:3">
      <c r="B239">
        <v>1698</v>
      </c>
      <c r="C239">
        <v>202202.07334159501</v>
      </c>
    </row>
    <row r="240" spans="2:3">
      <c r="B240">
        <v>1699</v>
      </c>
      <c r="C240">
        <v>181734.480075862</v>
      </c>
    </row>
    <row r="241" spans="2:3">
      <c r="B241">
        <v>1700</v>
      </c>
      <c r="C241">
        <v>183982.15899312601</v>
      </c>
    </row>
    <row r="242" spans="2:3">
      <c r="B242">
        <v>1701</v>
      </c>
      <c r="C242">
        <v>188007.94241481001</v>
      </c>
    </row>
    <row r="243" spans="2:3">
      <c r="B243">
        <v>1702</v>
      </c>
      <c r="C243">
        <v>185922.966763517</v>
      </c>
    </row>
    <row r="244" spans="2:3">
      <c r="B244">
        <v>1703</v>
      </c>
      <c r="C244">
        <v>183978.54487491801</v>
      </c>
    </row>
    <row r="245" spans="2:3">
      <c r="B245">
        <v>1704</v>
      </c>
      <c r="C245">
        <v>177199.618638821</v>
      </c>
    </row>
    <row r="246" spans="2:3">
      <c r="B246">
        <v>1705</v>
      </c>
      <c r="C246">
        <v>181878.64795676401</v>
      </c>
    </row>
    <row r="247" spans="2:3">
      <c r="B247">
        <v>1706</v>
      </c>
      <c r="C247">
        <v>173622.08872826301</v>
      </c>
    </row>
    <row r="248" spans="2:3">
      <c r="B248">
        <v>1707</v>
      </c>
      <c r="C248">
        <v>180728.16856265499</v>
      </c>
    </row>
    <row r="249" spans="2:3">
      <c r="B249">
        <v>1708</v>
      </c>
      <c r="C249">
        <v>176477.026606328</v>
      </c>
    </row>
    <row r="250" spans="2:3">
      <c r="B250">
        <v>1709</v>
      </c>
      <c r="C250">
        <v>184282.26669760901</v>
      </c>
    </row>
    <row r="251" spans="2:3">
      <c r="B251">
        <v>1710</v>
      </c>
      <c r="C251">
        <v>162062.47538448</v>
      </c>
    </row>
    <row r="252" spans="2:3">
      <c r="B252">
        <v>1711</v>
      </c>
      <c r="C252">
        <v>182550.07099218899</v>
      </c>
    </row>
    <row r="253" spans="2:3">
      <c r="B253">
        <v>1712</v>
      </c>
      <c r="C253">
        <v>180987.949624695</v>
      </c>
    </row>
    <row r="254" spans="2:3">
      <c r="B254">
        <v>1713</v>
      </c>
      <c r="C254">
        <v>178173.79762147</v>
      </c>
    </row>
    <row r="255" spans="2:3">
      <c r="B255">
        <v>1714</v>
      </c>
      <c r="C255">
        <v>179980.63594860601</v>
      </c>
    </row>
    <row r="256" spans="2:3">
      <c r="B256">
        <v>1715</v>
      </c>
      <c r="C256">
        <v>173257.637826205</v>
      </c>
    </row>
    <row r="257" spans="2:3">
      <c r="B257">
        <v>1716</v>
      </c>
      <c r="C257">
        <v>177271.291059307</v>
      </c>
    </row>
    <row r="258" spans="2:3">
      <c r="B258">
        <v>1717</v>
      </c>
      <c r="C258">
        <v>175338.35544231199</v>
      </c>
    </row>
    <row r="259" spans="2:3">
      <c r="B259">
        <v>1718</v>
      </c>
      <c r="C259">
        <v>177548.14054950801</v>
      </c>
    </row>
    <row r="260" spans="2:3">
      <c r="B260">
        <v>1719</v>
      </c>
      <c r="C260">
        <v>175969.91662932001</v>
      </c>
    </row>
    <row r="261" spans="2:3">
      <c r="B261">
        <v>1720</v>
      </c>
      <c r="C261">
        <v>175011.481953462</v>
      </c>
    </row>
    <row r="262" spans="2:3">
      <c r="B262">
        <v>1721</v>
      </c>
      <c r="C262">
        <v>185199.37256814301</v>
      </c>
    </row>
    <row r="263" spans="2:3">
      <c r="B263">
        <v>1722</v>
      </c>
      <c r="C263">
        <v>188514.05022893701</v>
      </c>
    </row>
    <row r="264" spans="2:3">
      <c r="B264">
        <v>1723</v>
      </c>
      <c r="C264">
        <v>185080.145268797</v>
      </c>
    </row>
    <row r="265" spans="2:3">
      <c r="B265">
        <v>1724</v>
      </c>
      <c r="C265">
        <v>157304.40257409599</v>
      </c>
    </row>
    <row r="266" spans="2:3">
      <c r="B266">
        <v>1725</v>
      </c>
      <c r="C266">
        <v>194260.859481297</v>
      </c>
    </row>
    <row r="267" spans="2:3">
      <c r="B267">
        <v>1726</v>
      </c>
      <c r="C267">
        <v>181262.329995106</v>
      </c>
    </row>
    <row r="268" spans="2:3">
      <c r="B268">
        <v>1727</v>
      </c>
      <c r="C268">
        <v>157003.292706732</v>
      </c>
    </row>
    <row r="269" spans="2:3">
      <c r="B269">
        <v>1728</v>
      </c>
      <c r="C269">
        <v>182924.499359899</v>
      </c>
    </row>
    <row r="270" spans="2:3">
      <c r="B270">
        <v>1729</v>
      </c>
      <c r="C270">
        <v>181902.58637543899</v>
      </c>
    </row>
    <row r="271" spans="2:3">
      <c r="B271">
        <v>1730</v>
      </c>
      <c r="C271">
        <v>188985.37170813399</v>
      </c>
    </row>
    <row r="272" spans="2:3">
      <c r="B272">
        <v>1731</v>
      </c>
      <c r="C272">
        <v>185290.90449506801</v>
      </c>
    </row>
    <row r="273" spans="2:3">
      <c r="B273">
        <v>1732</v>
      </c>
      <c r="C273">
        <v>177304.42575274801</v>
      </c>
    </row>
    <row r="274" spans="2:3">
      <c r="B274">
        <v>1733</v>
      </c>
      <c r="C274">
        <v>166274.900490809</v>
      </c>
    </row>
    <row r="275" spans="2:3">
      <c r="B275">
        <v>1734</v>
      </c>
      <c r="C275">
        <v>177807.42053010699</v>
      </c>
    </row>
    <row r="276" spans="2:3">
      <c r="B276">
        <v>1735</v>
      </c>
      <c r="C276">
        <v>180330.62481620099</v>
      </c>
    </row>
    <row r="277" spans="2:3">
      <c r="B277">
        <v>1736</v>
      </c>
      <c r="C277">
        <v>179069.11223462899</v>
      </c>
    </row>
    <row r="278" spans="2:3">
      <c r="B278">
        <v>1737</v>
      </c>
      <c r="C278">
        <v>175943.371816948</v>
      </c>
    </row>
    <row r="279" spans="2:3">
      <c r="B279">
        <v>1738</v>
      </c>
      <c r="C279">
        <v>185199.050609653</v>
      </c>
    </row>
    <row r="280" spans="2:3">
      <c r="B280">
        <v>1739</v>
      </c>
      <c r="C280">
        <v>167350.91082452401</v>
      </c>
    </row>
    <row r="281" spans="2:3">
      <c r="B281">
        <v>1740</v>
      </c>
      <c r="C281">
        <v>149315.31187644901</v>
      </c>
    </row>
    <row r="282" spans="2:3">
      <c r="B282">
        <v>1741</v>
      </c>
      <c r="C282">
        <v>139010.84776679301</v>
      </c>
    </row>
    <row r="283" spans="2:3">
      <c r="B283">
        <v>1742</v>
      </c>
      <c r="C283">
        <v>155412.15184544699</v>
      </c>
    </row>
    <row r="284" spans="2:3">
      <c r="B284">
        <v>1743</v>
      </c>
      <c r="C284">
        <v>171308.313985441</v>
      </c>
    </row>
    <row r="285" spans="2:3">
      <c r="B285">
        <v>1744</v>
      </c>
      <c r="C285">
        <v>176220.543265638</v>
      </c>
    </row>
    <row r="286" spans="2:3">
      <c r="B286">
        <v>1745</v>
      </c>
      <c r="C286">
        <v>177643.43499180899</v>
      </c>
    </row>
    <row r="287" spans="2:3">
      <c r="B287">
        <v>1746</v>
      </c>
      <c r="C287">
        <v>187222.65326460099</v>
      </c>
    </row>
    <row r="288" spans="2:3">
      <c r="B288">
        <v>1747</v>
      </c>
      <c r="C288">
        <v>185635.13208315399</v>
      </c>
    </row>
    <row r="289" spans="2:3">
      <c r="B289">
        <v>1748</v>
      </c>
      <c r="C289">
        <v>206492.53421585399</v>
      </c>
    </row>
    <row r="290" spans="2:3">
      <c r="B290">
        <v>1749</v>
      </c>
      <c r="C290">
        <v>181681.02108195599</v>
      </c>
    </row>
    <row r="291" spans="2:3">
      <c r="B291">
        <v>1750</v>
      </c>
      <c r="C291">
        <v>180500.19807268499</v>
      </c>
    </row>
    <row r="292" spans="2:3">
      <c r="B292">
        <v>1751</v>
      </c>
      <c r="C292">
        <v>206486.17086841</v>
      </c>
    </row>
    <row r="293" spans="2:3">
      <c r="B293">
        <v>1752</v>
      </c>
      <c r="C293">
        <v>161334.301195429</v>
      </c>
    </row>
    <row r="294" spans="2:3">
      <c r="B294">
        <v>1753</v>
      </c>
      <c r="C294">
        <v>176156.55831396501</v>
      </c>
    </row>
    <row r="295" spans="2:3">
      <c r="B295">
        <v>1754</v>
      </c>
      <c r="C295">
        <v>191642.22347899401</v>
      </c>
    </row>
    <row r="296" spans="2:3">
      <c r="B296">
        <v>1755</v>
      </c>
      <c r="C296">
        <v>191945.80802777701</v>
      </c>
    </row>
    <row r="297" spans="2:3">
      <c r="B297">
        <v>1756</v>
      </c>
      <c r="C297">
        <v>164146.30603735399</v>
      </c>
    </row>
    <row r="298" spans="2:3">
      <c r="B298">
        <v>1757</v>
      </c>
      <c r="C298">
        <v>179883.057071096</v>
      </c>
    </row>
    <row r="299" spans="2:3">
      <c r="B299">
        <v>1758</v>
      </c>
      <c r="C299">
        <v>178071.13766884399</v>
      </c>
    </row>
    <row r="300" spans="2:3">
      <c r="B300">
        <v>1759</v>
      </c>
      <c r="C300">
        <v>188241.63789687501</v>
      </c>
    </row>
    <row r="301" spans="2:3">
      <c r="B301">
        <v>1760</v>
      </c>
      <c r="C301">
        <v>174559.65617317101</v>
      </c>
    </row>
    <row r="302" spans="2:3">
      <c r="B302">
        <v>1761</v>
      </c>
      <c r="C302">
        <v>182347.36304226401</v>
      </c>
    </row>
    <row r="303" spans="2:3">
      <c r="B303">
        <v>1762</v>
      </c>
      <c r="C303">
        <v>191507.25187285701</v>
      </c>
    </row>
    <row r="304" spans="2:3">
      <c r="B304">
        <v>1763</v>
      </c>
      <c r="C304">
        <v>199751.865597358</v>
      </c>
    </row>
    <row r="305" spans="2:3">
      <c r="B305">
        <v>1764</v>
      </c>
      <c r="C305">
        <v>162106.41614513099</v>
      </c>
    </row>
    <row r="306" spans="2:3">
      <c r="B306">
        <v>1765</v>
      </c>
      <c r="C306">
        <v>164575.98231436699</v>
      </c>
    </row>
    <row r="307" spans="2:3">
      <c r="B307">
        <v>1766</v>
      </c>
      <c r="C307">
        <v>179176.35218093099</v>
      </c>
    </row>
    <row r="308" spans="2:3">
      <c r="B308">
        <v>1767</v>
      </c>
      <c r="C308">
        <v>177327.40385758399</v>
      </c>
    </row>
    <row r="309" spans="2:3">
      <c r="B309">
        <v>1768</v>
      </c>
      <c r="C309">
        <v>177818.08376178099</v>
      </c>
    </row>
    <row r="310" spans="2:3">
      <c r="B310">
        <v>1769</v>
      </c>
      <c r="C310">
        <v>186965.204048443</v>
      </c>
    </row>
    <row r="311" spans="2:3">
      <c r="B311">
        <v>1770</v>
      </c>
      <c r="C311">
        <v>178762.74216919701</v>
      </c>
    </row>
    <row r="312" spans="2:3">
      <c r="B312">
        <v>1771</v>
      </c>
      <c r="C312">
        <v>183322.86614628299</v>
      </c>
    </row>
    <row r="313" spans="2:3">
      <c r="B313">
        <v>1772</v>
      </c>
      <c r="C313">
        <v>178903.29593189101</v>
      </c>
    </row>
    <row r="314" spans="2:3">
      <c r="B314">
        <v>1773</v>
      </c>
      <c r="C314">
        <v>186570.12942177799</v>
      </c>
    </row>
    <row r="315" spans="2:3">
      <c r="B315">
        <v>1774</v>
      </c>
      <c r="C315">
        <v>199144.24282902401</v>
      </c>
    </row>
    <row r="316" spans="2:3">
      <c r="B316">
        <v>1775</v>
      </c>
      <c r="C316">
        <v>172154.71331095599</v>
      </c>
    </row>
    <row r="317" spans="2:3">
      <c r="B317">
        <v>1776</v>
      </c>
      <c r="C317">
        <v>177444.01920160299</v>
      </c>
    </row>
    <row r="318" spans="2:3">
      <c r="B318">
        <v>1777</v>
      </c>
      <c r="C318">
        <v>166200.93807348501</v>
      </c>
    </row>
    <row r="319" spans="2:3">
      <c r="B319">
        <v>1778</v>
      </c>
      <c r="C319">
        <v>158995.77055563201</v>
      </c>
    </row>
    <row r="320" spans="2:3">
      <c r="B320">
        <v>1779</v>
      </c>
      <c r="C320">
        <v>168273.28245475501</v>
      </c>
    </row>
    <row r="321" spans="2:3">
      <c r="B321">
        <v>1780</v>
      </c>
      <c r="C321">
        <v>189680.45305278801</v>
      </c>
    </row>
    <row r="322" spans="2:3">
      <c r="B322">
        <v>1781</v>
      </c>
      <c r="C322">
        <v>181681.02108195599</v>
      </c>
    </row>
    <row r="323" spans="2:3">
      <c r="B323">
        <v>1782</v>
      </c>
      <c r="C323">
        <v>160277.14264364299</v>
      </c>
    </row>
    <row r="324" spans="2:3">
      <c r="B324">
        <v>1783</v>
      </c>
      <c r="C324">
        <v>197318.54715833001</v>
      </c>
    </row>
    <row r="325" spans="2:3">
      <c r="B325">
        <v>1784</v>
      </c>
      <c r="C325">
        <v>162228.93560419601</v>
      </c>
    </row>
    <row r="326" spans="2:3">
      <c r="B326">
        <v>1785</v>
      </c>
      <c r="C326">
        <v>187340.455456083</v>
      </c>
    </row>
    <row r="327" spans="2:3">
      <c r="B327">
        <v>1786</v>
      </c>
      <c r="C327">
        <v>181065.347037275</v>
      </c>
    </row>
    <row r="328" spans="2:3">
      <c r="B328">
        <v>1787</v>
      </c>
      <c r="C328">
        <v>190233.609102705</v>
      </c>
    </row>
    <row r="329" spans="2:3">
      <c r="B329">
        <v>1788</v>
      </c>
      <c r="C329">
        <v>157929.594852031</v>
      </c>
    </row>
    <row r="330" spans="2:3">
      <c r="B330">
        <v>1789</v>
      </c>
      <c r="C330">
        <v>168557.00193546899</v>
      </c>
    </row>
    <row r="331" spans="2:3">
      <c r="B331">
        <v>1790</v>
      </c>
      <c r="C331">
        <v>160805.584645628</v>
      </c>
    </row>
    <row r="332" spans="2:3">
      <c r="B332">
        <v>1791</v>
      </c>
      <c r="C332">
        <v>221648.39197821601</v>
      </c>
    </row>
    <row r="333" spans="2:3">
      <c r="B333">
        <v>1792</v>
      </c>
      <c r="C333">
        <v>180539.88079815</v>
      </c>
    </row>
    <row r="334" spans="2:3">
      <c r="B334">
        <v>1793</v>
      </c>
      <c r="C334">
        <v>182105.61628385301</v>
      </c>
    </row>
    <row r="335" spans="2:3">
      <c r="B335">
        <v>1794</v>
      </c>
      <c r="C335">
        <v>166380.852603154</v>
      </c>
    </row>
    <row r="336" spans="2:3">
      <c r="B336">
        <v>1795</v>
      </c>
      <c r="C336">
        <v>178942.155617426</v>
      </c>
    </row>
    <row r="337" spans="2:3">
      <c r="B337">
        <v>1796</v>
      </c>
      <c r="C337">
        <v>162804.74780046099</v>
      </c>
    </row>
    <row r="338" spans="2:3">
      <c r="B338">
        <v>1797</v>
      </c>
      <c r="C338">
        <v>183077.68439261499</v>
      </c>
    </row>
    <row r="339" spans="2:3">
      <c r="B339">
        <v>1798</v>
      </c>
      <c r="C339">
        <v>171728.4720292</v>
      </c>
    </row>
    <row r="340" spans="2:3">
      <c r="B340">
        <v>1799</v>
      </c>
      <c r="C340">
        <v>164786.741540638</v>
      </c>
    </row>
    <row r="341" spans="2:3">
      <c r="B341">
        <v>1800</v>
      </c>
      <c r="C341">
        <v>177427.26717030199</v>
      </c>
    </row>
    <row r="342" spans="2:3">
      <c r="B342">
        <v>1801</v>
      </c>
      <c r="C342">
        <v>197318.54715833001</v>
      </c>
    </row>
    <row r="343" spans="2:3">
      <c r="B343">
        <v>1802</v>
      </c>
      <c r="C343">
        <v>178658.11417822301</v>
      </c>
    </row>
    <row r="344" spans="2:3">
      <c r="B344">
        <v>1803</v>
      </c>
      <c r="C344">
        <v>185437.32052376401</v>
      </c>
    </row>
    <row r="345" spans="2:3">
      <c r="B345">
        <v>1804</v>
      </c>
      <c r="C345">
        <v>169759.65248952899</v>
      </c>
    </row>
    <row r="346" spans="2:3">
      <c r="B346">
        <v>1805</v>
      </c>
      <c r="C346">
        <v>173986.63505518599</v>
      </c>
    </row>
    <row r="347" spans="2:3">
      <c r="B347">
        <v>1806</v>
      </c>
      <c r="C347">
        <v>168607.664289468</v>
      </c>
    </row>
    <row r="348" spans="2:3">
      <c r="B348">
        <v>1807</v>
      </c>
      <c r="C348">
        <v>194138.519145183</v>
      </c>
    </row>
    <row r="349" spans="2:3">
      <c r="B349">
        <v>1808</v>
      </c>
      <c r="C349">
        <v>192502.44092199401</v>
      </c>
    </row>
    <row r="350" spans="2:3">
      <c r="B350">
        <v>1809</v>
      </c>
      <c r="C350">
        <v>176746.96981860101</v>
      </c>
    </row>
    <row r="351" spans="2:3">
      <c r="B351">
        <v>1810</v>
      </c>
      <c r="C351">
        <v>177604.891703134</v>
      </c>
    </row>
    <row r="352" spans="2:3">
      <c r="B352">
        <v>1811</v>
      </c>
      <c r="C352">
        <v>193283.746584832</v>
      </c>
    </row>
    <row r="353" spans="2:3">
      <c r="B353">
        <v>1812</v>
      </c>
      <c r="C353">
        <v>181627.061006609</v>
      </c>
    </row>
    <row r="354" spans="2:3">
      <c r="B354">
        <v>1813</v>
      </c>
      <c r="C354">
        <v>169071.62025834</v>
      </c>
    </row>
    <row r="355" spans="2:3">
      <c r="B355">
        <v>1814</v>
      </c>
      <c r="C355">
        <v>167398.00647098699</v>
      </c>
    </row>
    <row r="356" spans="2:3">
      <c r="B356">
        <v>1815</v>
      </c>
      <c r="C356">
        <v>150106.50514170399</v>
      </c>
    </row>
    <row r="357" spans="2:3">
      <c r="B357">
        <v>1816</v>
      </c>
      <c r="C357">
        <v>159650.30428584799</v>
      </c>
    </row>
    <row r="358" spans="2:3">
      <c r="B358">
        <v>1817</v>
      </c>
      <c r="C358">
        <v>179471.23597476</v>
      </c>
    </row>
    <row r="359" spans="2:3">
      <c r="B359">
        <v>1818</v>
      </c>
      <c r="C359">
        <v>177109.589956218</v>
      </c>
    </row>
    <row r="360" spans="2:3">
      <c r="B360">
        <v>1819</v>
      </c>
      <c r="C360">
        <v>166558.11332845301</v>
      </c>
    </row>
    <row r="361" spans="2:3">
      <c r="B361">
        <v>1820</v>
      </c>
      <c r="C361">
        <v>153796.714319583</v>
      </c>
    </row>
    <row r="362" spans="2:3">
      <c r="B362">
        <v>1821</v>
      </c>
      <c r="C362">
        <v>174520.15257065801</v>
      </c>
    </row>
    <row r="363" spans="2:3">
      <c r="B363">
        <v>1822</v>
      </c>
      <c r="C363">
        <v>196297.95829524001</v>
      </c>
    </row>
    <row r="364" spans="2:3">
      <c r="B364">
        <v>1823</v>
      </c>
      <c r="C364">
        <v>169100.68160117499</v>
      </c>
    </row>
    <row r="365" spans="2:3">
      <c r="B365">
        <v>1824</v>
      </c>
      <c r="C365">
        <v>176911.31916443101</v>
      </c>
    </row>
    <row r="366" spans="2:3">
      <c r="B366">
        <v>1825</v>
      </c>
      <c r="C366">
        <v>169234.6454828</v>
      </c>
    </row>
    <row r="367" spans="2:3">
      <c r="B367">
        <v>1826</v>
      </c>
      <c r="C367">
        <v>172386.297919134</v>
      </c>
    </row>
    <row r="368" spans="2:3">
      <c r="B368">
        <v>1827</v>
      </c>
      <c r="C368">
        <v>156031.904802362</v>
      </c>
    </row>
    <row r="369" spans="2:3">
      <c r="B369">
        <v>1828</v>
      </c>
      <c r="C369">
        <v>168202.89230659601</v>
      </c>
    </row>
    <row r="370" spans="2:3">
      <c r="B370">
        <v>1829</v>
      </c>
      <c r="C370">
        <v>166505.98401754699</v>
      </c>
    </row>
    <row r="371" spans="2:3">
      <c r="B371">
        <v>1830</v>
      </c>
      <c r="C371">
        <v>176507.37022149001</v>
      </c>
    </row>
    <row r="372" spans="2:3">
      <c r="B372">
        <v>1831</v>
      </c>
      <c r="C372">
        <v>180116.752553161</v>
      </c>
    </row>
    <row r="373" spans="2:3">
      <c r="B373">
        <v>1832</v>
      </c>
      <c r="C373">
        <v>183072.74059140601</v>
      </c>
    </row>
    <row r="374" spans="2:3">
      <c r="B374">
        <v>1833</v>
      </c>
      <c r="C374">
        <v>189595.96467769801</v>
      </c>
    </row>
    <row r="375" spans="2:3">
      <c r="B375">
        <v>1834</v>
      </c>
      <c r="C375">
        <v>167523.91907626501</v>
      </c>
    </row>
    <row r="376" spans="2:3">
      <c r="B376">
        <v>1835</v>
      </c>
      <c r="C376">
        <v>210817.775863413</v>
      </c>
    </row>
    <row r="377" spans="2:3">
      <c r="B377">
        <v>1836</v>
      </c>
      <c r="C377">
        <v>172942.93081335101</v>
      </c>
    </row>
    <row r="378" spans="2:3">
      <c r="B378">
        <v>1837</v>
      </c>
      <c r="C378">
        <v>145286.27814408901</v>
      </c>
    </row>
    <row r="379" spans="2:3">
      <c r="B379">
        <v>1838</v>
      </c>
      <c r="C379">
        <v>176468.65337149199</v>
      </c>
    </row>
    <row r="380" spans="2:3">
      <c r="B380">
        <v>1839</v>
      </c>
      <c r="C380">
        <v>159040.06956218701</v>
      </c>
    </row>
    <row r="381" spans="2:3">
      <c r="B381">
        <v>1840</v>
      </c>
      <c r="C381">
        <v>178518.20433250701</v>
      </c>
    </row>
    <row r="382" spans="2:3">
      <c r="B382">
        <v>1841</v>
      </c>
      <c r="C382">
        <v>169163.98078682501</v>
      </c>
    </row>
    <row r="383" spans="2:3">
      <c r="B383">
        <v>1842</v>
      </c>
      <c r="C383">
        <v>189786.68527457901</v>
      </c>
    </row>
    <row r="384" spans="2:3">
      <c r="B384">
        <v>1843</v>
      </c>
      <c r="C384">
        <v>181246.728523853</v>
      </c>
    </row>
    <row r="385" spans="2:3">
      <c r="B385">
        <v>1844</v>
      </c>
      <c r="C385">
        <v>176349.92715358699</v>
      </c>
    </row>
    <row r="386" spans="2:3">
      <c r="B386">
        <v>1845</v>
      </c>
      <c r="C386">
        <v>205266.631009142</v>
      </c>
    </row>
    <row r="387" spans="2:3">
      <c r="B387">
        <v>1846</v>
      </c>
      <c r="C387">
        <v>187397.99336222399</v>
      </c>
    </row>
    <row r="388" spans="2:3">
      <c r="B388">
        <v>1847</v>
      </c>
      <c r="C388">
        <v>208943.427726113</v>
      </c>
    </row>
    <row r="389" spans="2:3">
      <c r="B389">
        <v>1848</v>
      </c>
      <c r="C389">
        <v>165014.53290765701</v>
      </c>
    </row>
    <row r="390" spans="2:3">
      <c r="B390">
        <v>1849</v>
      </c>
      <c r="C390">
        <v>182492.03756623599</v>
      </c>
    </row>
    <row r="391" spans="2:3">
      <c r="B391">
        <v>1850</v>
      </c>
      <c r="C391">
        <v>161718.71259042001</v>
      </c>
    </row>
    <row r="392" spans="2:3">
      <c r="B392">
        <v>1851</v>
      </c>
      <c r="C392">
        <v>180084.11894116201</v>
      </c>
    </row>
    <row r="393" spans="2:3">
      <c r="B393">
        <v>1852</v>
      </c>
      <c r="C393">
        <v>178534.950802179</v>
      </c>
    </row>
    <row r="394" spans="2:3">
      <c r="B394">
        <v>1853</v>
      </c>
      <c r="C394">
        <v>151217.25996130501</v>
      </c>
    </row>
    <row r="395" spans="2:3">
      <c r="B395">
        <v>1854</v>
      </c>
      <c r="C395">
        <v>156342.71758756199</v>
      </c>
    </row>
    <row r="396" spans="2:3">
      <c r="B396">
        <v>1855</v>
      </c>
      <c r="C396">
        <v>188511.44383523901</v>
      </c>
    </row>
    <row r="397" spans="2:3">
      <c r="B397">
        <v>1856</v>
      </c>
      <c r="C397">
        <v>183570.33789678899</v>
      </c>
    </row>
    <row r="398" spans="2:3">
      <c r="B398">
        <v>1857</v>
      </c>
      <c r="C398">
        <v>225810.160292177</v>
      </c>
    </row>
    <row r="399" spans="2:3">
      <c r="B399">
        <v>1858</v>
      </c>
      <c r="C399">
        <v>214217.401131694</v>
      </c>
    </row>
    <row r="400" spans="2:3">
      <c r="B400">
        <v>1859</v>
      </c>
      <c r="C400">
        <v>187665.64101602999</v>
      </c>
    </row>
    <row r="401" spans="2:3">
      <c r="B401">
        <v>1860</v>
      </c>
      <c r="C401">
        <v>161157.17774403901</v>
      </c>
    </row>
    <row r="402" spans="2:3">
      <c r="B402">
        <v>1861</v>
      </c>
      <c r="C402">
        <v>187643.992594193</v>
      </c>
    </row>
    <row r="403" spans="2:3">
      <c r="B403">
        <v>1862</v>
      </c>
      <c r="C403">
        <v>228156.37283915799</v>
      </c>
    </row>
    <row r="404" spans="2:3">
      <c r="B404">
        <v>1863</v>
      </c>
      <c r="C404">
        <v>220449.53466531701</v>
      </c>
    </row>
    <row r="405" spans="2:3">
      <c r="B405">
        <v>1864</v>
      </c>
      <c r="C405">
        <v>220522.35208422199</v>
      </c>
    </row>
    <row r="406" spans="2:3">
      <c r="B406">
        <v>1865</v>
      </c>
      <c r="C406">
        <v>156647.76353162399</v>
      </c>
    </row>
    <row r="407" spans="2:3">
      <c r="B407">
        <v>1866</v>
      </c>
      <c r="C407">
        <v>187388.83337487301</v>
      </c>
    </row>
    <row r="408" spans="2:3">
      <c r="B408">
        <v>1867</v>
      </c>
      <c r="C408">
        <v>178640.72379157299</v>
      </c>
    </row>
    <row r="409" spans="2:3">
      <c r="B409">
        <v>1868</v>
      </c>
      <c r="C409">
        <v>180847.21673904901</v>
      </c>
    </row>
    <row r="410" spans="2:3">
      <c r="B410">
        <v>1869</v>
      </c>
      <c r="C410">
        <v>159505.170529478</v>
      </c>
    </row>
    <row r="411" spans="2:3">
      <c r="B411">
        <v>1870</v>
      </c>
      <c r="C411">
        <v>164305.538020654</v>
      </c>
    </row>
    <row r="412" spans="2:3">
      <c r="B412">
        <v>1871</v>
      </c>
      <c r="C412">
        <v>180181.19673723</v>
      </c>
    </row>
    <row r="413" spans="2:3">
      <c r="B413">
        <v>1872</v>
      </c>
      <c r="C413">
        <v>184602.734989972</v>
      </c>
    </row>
    <row r="414" spans="2:3">
      <c r="B414">
        <v>1873</v>
      </c>
      <c r="C414">
        <v>193440.37217443399</v>
      </c>
    </row>
    <row r="415" spans="2:3">
      <c r="B415">
        <v>1874</v>
      </c>
      <c r="C415">
        <v>184199.788209911</v>
      </c>
    </row>
    <row r="416" spans="2:3">
      <c r="B416">
        <v>1875</v>
      </c>
      <c r="C416">
        <v>196241.892907637</v>
      </c>
    </row>
    <row r="417" spans="2:3">
      <c r="B417">
        <v>1876</v>
      </c>
      <c r="C417">
        <v>175588.618271096</v>
      </c>
    </row>
    <row r="418" spans="2:3">
      <c r="B418">
        <v>1877</v>
      </c>
      <c r="C418">
        <v>179503.04654682899</v>
      </c>
    </row>
    <row r="419" spans="2:3">
      <c r="B419">
        <v>1878</v>
      </c>
      <c r="C419">
        <v>183658.07658255499</v>
      </c>
    </row>
    <row r="420" spans="2:3">
      <c r="B420">
        <v>1879</v>
      </c>
      <c r="C420">
        <v>193700.97627640399</v>
      </c>
    </row>
    <row r="421" spans="2:3">
      <c r="B421">
        <v>1880</v>
      </c>
      <c r="C421">
        <v>165399.62450703999</v>
      </c>
    </row>
    <row r="422" spans="2:3">
      <c r="B422">
        <v>1881</v>
      </c>
      <c r="C422">
        <v>186847.944787446</v>
      </c>
    </row>
    <row r="423" spans="2:3">
      <c r="B423">
        <v>1882</v>
      </c>
      <c r="C423">
        <v>198127.73287817001</v>
      </c>
    </row>
    <row r="424" spans="2:3">
      <c r="B424">
        <v>1883</v>
      </c>
      <c r="C424">
        <v>183320.89810793399</v>
      </c>
    </row>
    <row r="425" spans="2:3">
      <c r="B425">
        <v>1884</v>
      </c>
      <c r="C425">
        <v>181613.60669665699</v>
      </c>
    </row>
    <row r="426" spans="2:3">
      <c r="B426">
        <v>1885</v>
      </c>
      <c r="C426">
        <v>178298.79176195399</v>
      </c>
    </row>
    <row r="427" spans="2:3">
      <c r="B427">
        <v>1886</v>
      </c>
      <c r="C427">
        <v>185733.534000593</v>
      </c>
    </row>
    <row r="428" spans="2:3">
      <c r="B428">
        <v>1887</v>
      </c>
      <c r="C428">
        <v>180008.18848548899</v>
      </c>
    </row>
    <row r="429" spans="2:3">
      <c r="B429">
        <v>1888</v>
      </c>
      <c r="C429">
        <v>175127.59621603999</v>
      </c>
    </row>
    <row r="430" spans="2:3">
      <c r="B430">
        <v>1889</v>
      </c>
      <c r="C430">
        <v>183467.17686272299</v>
      </c>
    </row>
    <row r="431" spans="2:3">
      <c r="B431">
        <v>1890</v>
      </c>
      <c r="C431">
        <v>182705.54602174301</v>
      </c>
    </row>
    <row r="432" spans="2:3">
      <c r="B432">
        <v>1891</v>
      </c>
      <c r="C432">
        <v>152324.943593181</v>
      </c>
    </row>
    <row r="433" spans="2:3">
      <c r="B433">
        <v>1892</v>
      </c>
      <c r="C433">
        <v>169878.515981342</v>
      </c>
    </row>
    <row r="434" spans="2:3">
      <c r="B434">
        <v>1893</v>
      </c>
      <c r="C434">
        <v>183735.975076576</v>
      </c>
    </row>
    <row r="435" spans="2:3">
      <c r="B435">
        <v>1894</v>
      </c>
      <c r="C435">
        <v>224118.280105941</v>
      </c>
    </row>
    <row r="436" spans="2:3">
      <c r="B436">
        <v>1895</v>
      </c>
      <c r="C436">
        <v>169355.20246514599</v>
      </c>
    </row>
    <row r="437" spans="2:3">
      <c r="B437">
        <v>1896</v>
      </c>
      <c r="C437">
        <v>180054.27640744101</v>
      </c>
    </row>
    <row r="438" spans="2:3">
      <c r="B438">
        <v>1897</v>
      </c>
      <c r="C438">
        <v>174081.601977368</v>
      </c>
    </row>
    <row r="439" spans="2:3">
      <c r="B439">
        <v>1898</v>
      </c>
      <c r="C439">
        <v>168494.98502214599</v>
      </c>
    </row>
    <row r="440" spans="2:3">
      <c r="B440">
        <v>1899</v>
      </c>
      <c r="C440">
        <v>181871.598843299</v>
      </c>
    </row>
    <row r="441" spans="2:3">
      <c r="B441">
        <v>1900</v>
      </c>
      <c r="C441">
        <v>173554.48965838301</v>
      </c>
    </row>
    <row r="442" spans="2:3">
      <c r="B442">
        <v>1901</v>
      </c>
      <c r="C442">
        <v>169805.382165577</v>
      </c>
    </row>
    <row r="443" spans="2:3">
      <c r="B443">
        <v>1902</v>
      </c>
      <c r="C443">
        <v>176192.99072875499</v>
      </c>
    </row>
    <row r="444" spans="2:3">
      <c r="B444">
        <v>1903</v>
      </c>
      <c r="C444">
        <v>204264.39284653999</v>
      </c>
    </row>
    <row r="445" spans="2:3">
      <c r="B445">
        <v>1904</v>
      </c>
      <c r="C445">
        <v>169630.906956928</v>
      </c>
    </row>
    <row r="446" spans="2:3">
      <c r="B446">
        <v>1905</v>
      </c>
      <c r="C446">
        <v>185724.83880726801</v>
      </c>
    </row>
    <row r="447" spans="2:3">
      <c r="B447">
        <v>1906</v>
      </c>
      <c r="C447">
        <v>195699.03628186099</v>
      </c>
    </row>
    <row r="448" spans="2:3">
      <c r="B448">
        <v>1907</v>
      </c>
      <c r="C448">
        <v>189494.276162169</v>
      </c>
    </row>
    <row r="449" spans="2:3">
      <c r="B449">
        <v>1908</v>
      </c>
      <c r="C449">
        <v>149607.905673439</v>
      </c>
    </row>
    <row r="450" spans="2:3">
      <c r="B450">
        <v>1909</v>
      </c>
      <c r="C450">
        <v>154650.19904597799</v>
      </c>
    </row>
    <row r="451" spans="2:3">
      <c r="B451">
        <v>1910</v>
      </c>
      <c r="C451">
        <v>151579.55814043299</v>
      </c>
    </row>
    <row r="452" spans="2:3">
      <c r="B452">
        <v>1911</v>
      </c>
      <c r="C452">
        <v>185147.38053114401</v>
      </c>
    </row>
    <row r="453" spans="2:3">
      <c r="B453">
        <v>1912</v>
      </c>
      <c r="C453">
        <v>196314.53120359001</v>
      </c>
    </row>
    <row r="454" spans="2:3">
      <c r="B454">
        <v>1913</v>
      </c>
      <c r="C454">
        <v>210802.395364155</v>
      </c>
    </row>
    <row r="455" spans="2:3">
      <c r="B455">
        <v>1914</v>
      </c>
      <c r="C455">
        <v>166271.28637260001</v>
      </c>
    </row>
    <row r="456" spans="2:3">
      <c r="B456">
        <v>1915</v>
      </c>
      <c r="C456">
        <v>154865.359142973</v>
      </c>
    </row>
    <row r="457" spans="2:3">
      <c r="B457">
        <v>1916</v>
      </c>
      <c r="C457">
        <v>173575.5052865</v>
      </c>
    </row>
    <row r="458" spans="2:3">
      <c r="B458">
        <v>1917</v>
      </c>
      <c r="C458">
        <v>179399.56355427401</v>
      </c>
    </row>
    <row r="459" spans="2:3">
      <c r="B459">
        <v>1918</v>
      </c>
      <c r="C459">
        <v>164280.776562049</v>
      </c>
    </row>
    <row r="460" spans="2:3">
      <c r="B460">
        <v>1919</v>
      </c>
      <c r="C460">
        <v>171247.48948121001</v>
      </c>
    </row>
    <row r="461" spans="2:3">
      <c r="B461">
        <v>1920</v>
      </c>
      <c r="C461">
        <v>166878.58718244499</v>
      </c>
    </row>
    <row r="462" spans="2:3">
      <c r="B462">
        <v>1921</v>
      </c>
      <c r="C462">
        <v>188129.45971099401</v>
      </c>
    </row>
    <row r="463" spans="2:3">
      <c r="B463">
        <v>1922</v>
      </c>
      <c r="C463">
        <v>183517.34369690999</v>
      </c>
    </row>
    <row r="464" spans="2:3">
      <c r="B464">
        <v>1923</v>
      </c>
      <c r="C464">
        <v>175522.026925727</v>
      </c>
    </row>
    <row r="465" spans="2:3">
      <c r="B465">
        <v>1924</v>
      </c>
      <c r="C465">
        <v>190060.10533115201</v>
      </c>
    </row>
    <row r="466" spans="2:3">
      <c r="B466">
        <v>1925</v>
      </c>
      <c r="C466">
        <v>174179.82477185599</v>
      </c>
    </row>
    <row r="467" spans="2:3">
      <c r="B467">
        <v>1926</v>
      </c>
      <c r="C467">
        <v>171059.52367519401</v>
      </c>
    </row>
    <row r="468" spans="2:3">
      <c r="B468">
        <v>1927</v>
      </c>
      <c r="C468">
        <v>183004.18676931801</v>
      </c>
    </row>
    <row r="469" spans="2:3">
      <c r="B469">
        <v>1928</v>
      </c>
      <c r="C469">
        <v>183601.64738741799</v>
      </c>
    </row>
    <row r="470" spans="2:3">
      <c r="B470">
        <v>1929</v>
      </c>
      <c r="C470">
        <v>163539.327185998</v>
      </c>
    </row>
    <row r="471" spans="2:3">
      <c r="B471">
        <v>1930</v>
      </c>
      <c r="C471">
        <v>164677.67639152499</v>
      </c>
    </row>
    <row r="472" spans="2:3">
      <c r="B472">
        <v>1931</v>
      </c>
      <c r="C472">
        <v>162395.073865424</v>
      </c>
    </row>
    <row r="473" spans="2:3">
      <c r="B473">
        <v>1932</v>
      </c>
      <c r="C473">
        <v>182207.6323195</v>
      </c>
    </row>
    <row r="474" spans="2:3">
      <c r="B474">
        <v>1933</v>
      </c>
      <c r="C474">
        <v>192223.93979030399</v>
      </c>
    </row>
    <row r="475" spans="2:3">
      <c r="B475">
        <v>1934</v>
      </c>
      <c r="C475">
        <v>176391.829390125</v>
      </c>
    </row>
    <row r="476" spans="2:3">
      <c r="B476">
        <v>1935</v>
      </c>
      <c r="C476">
        <v>181913.17912134799</v>
      </c>
    </row>
    <row r="477" spans="2:3">
      <c r="B477">
        <v>1936</v>
      </c>
      <c r="C477">
        <v>179136.09788826099</v>
      </c>
    </row>
    <row r="478" spans="2:3">
      <c r="B478">
        <v>1937</v>
      </c>
      <c r="C478">
        <v>196595.56824321201</v>
      </c>
    </row>
    <row r="479" spans="2:3">
      <c r="B479">
        <v>1938</v>
      </c>
      <c r="C479">
        <v>194822.365690957</v>
      </c>
    </row>
    <row r="480" spans="2:3">
      <c r="B480">
        <v>1939</v>
      </c>
      <c r="C480">
        <v>148356.66944091799</v>
      </c>
    </row>
    <row r="481" spans="2:3">
      <c r="B481">
        <v>1940</v>
      </c>
      <c r="C481">
        <v>160387.604263899</v>
      </c>
    </row>
    <row r="482" spans="2:3">
      <c r="B482">
        <v>1941</v>
      </c>
      <c r="C482">
        <v>181276.50057180901</v>
      </c>
    </row>
    <row r="483" spans="2:3">
      <c r="B483">
        <v>1942</v>
      </c>
      <c r="C483">
        <v>192474.817899346</v>
      </c>
    </row>
    <row r="484" spans="2:3">
      <c r="B484">
        <v>1943</v>
      </c>
      <c r="C484">
        <v>157699.90779643701</v>
      </c>
    </row>
    <row r="485" spans="2:3">
      <c r="B485">
        <v>1944</v>
      </c>
      <c r="C485">
        <v>215785.54081305099</v>
      </c>
    </row>
    <row r="486" spans="2:3">
      <c r="B486">
        <v>1945</v>
      </c>
      <c r="C486">
        <v>181824.30099879301</v>
      </c>
    </row>
    <row r="487" spans="2:3">
      <c r="B487">
        <v>1946</v>
      </c>
      <c r="C487">
        <v>221813.00948166</v>
      </c>
    </row>
    <row r="488" spans="2:3">
      <c r="B488">
        <v>1947</v>
      </c>
      <c r="C488">
        <v>165281.292597397</v>
      </c>
    </row>
    <row r="489" spans="2:3">
      <c r="B489">
        <v>1948</v>
      </c>
      <c r="C489">
        <v>255629.49047034001</v>
      </c>
    </row>
    <row r="490" spans="2:3">
      <c r="B490">
        <v>1949</v>
      </c>
      <c r="C490">
        <v>173154.59099095501</v>
      </c>
    </row>
    <row r="491" spans="2:3">
      <c r="B491">
        <v>1950</v>
      </c>
      <c r="C491">
        <v>183884.65246539001</v>
      </c>
    </row>
    <row r="492" spans="2:3">
      <c r="B492">
        <v>1951</v>
      </c>
      <c r="C492">
        <v>200210.35360848901</v>
      </c>
    </row>
    <row r="493" spans="2:3">
      <c r="B493">
        <v>1952</v>
      </c>
      <c r="C493">
        <v>186599.221265342</v>
      </c>
    </row>
    <row r="494" spans="2:3">
      <c r="B494">
        <v>1953</v>
      </c>
      <c r="C494">
        <v>192718.53269610601</v>
      </c>
    </row>
    <row r="495" spans="2:3">
      <c r="B495">
        <v>1954</v>
      </c>
      <c r="C495">
        <v>178628.66595276399</v>
      </c>
    </row>
    <row r="496" spans="2:3">
      <c r="B496">
        <v>1955</v>
      </c>
      <c r="C496">
        <v>180650.34241840601</v>
      </c>
    </row>
    <row r="497" spans="2:3">
      <c r="B497">
        <v>1956</v>
      </c>
      <c r="C497">
        <v>206003.10794726299</v>
      </c>
    </row>
    <row r="498" spans="2:3">
      <c r="B498">
        <v>1957</v>
      </c>
      <c r="C498">
        <v>166457.67844853</v>
      </c>
    </row>
    <row r="499" spans="2:3">
      <c r="B499">
        <v>1958</v>
      </c>
      <c r="C499">
        <v>202916.22165348701</v>
      </c>
    </row>
    <row r="500" spans="2:3">
      <c r="B500">
        <v>1959</v>
      </c>
      <c r="C500">
        <v>192463.969983091</v>
      </c>
    </row>
    <row r="501" spans="2:3">
      <c r="B501">
        <v>1960</v>
      </c>
      <c r="C501">
        <v>171775.49718989799</v>
      </c>
    </row>
    <row r="502" spans="2:3">
      <c r="B502">
        <v>1961</v>
      </c>
      <c r="C502">
        <v>175249.22214941101</v>
      </c>
    </row>
    <row r="503" spans="2:3">
      <c r="B503">
        <v>1962</v>
      </c>
      <c r="C503">
        <v>147086.59893993</v>
      </c>
    </row>
    <row r="504" spans="2:3">
      <c r="B504">
        <v>1963</v>
      </c>
      <c r="C504">
        <v>149709.67210037101</v>
      </c>
    </row>
    <row r="505" spans="2:3">
      <c r="B505">
        <v>1964</v>
      </c>
      <c r="C505">
        <v>171411.40453374301</v>
      </c>
    </row>
    <row r="506" spans="2:3">
      <c r="B506">
        <v>1965</v>
      </c>
      <c r="C506">
        <v>178188.96479942501</v>
      </c>
    </row>
    <row r="507" spans="2:3">
      <c r="B507">
        <v>1966</v>
      </c>
      <c r="C507">
        <v>156491.71137323501</v>
      </c>
    </row>
    <row r="508" spans="2:3">
      <c r="B508">
        <v>1967</v>
      </c>
      <c r="C508">
        <v>180953.24120116801</v>
      </c>
    </row>
    <row r="509" spans="2:3">
      <c r="B509">
        <v>1968</v>
      </c>
      <c r="C509">
        <v>203909.759061135</v>
      </c>
    </row>
    <row r="510" spans="2:3">
      <c r="B510">
        <v>1969</v>
      </c>
      <c r="C510">
        <v>175470.149087545</v>
      </c>
    </row>
    <row r="511" spans="2:3">
      <c r="B511">
        <v>1970</v>
      </c>
      <c r="C511">
        <v>205578.333622415</v>
      </c>
    </row>
    <row r="512" spans="2:3">
      <c r="B512">
        <v>1971</v>
      </c>
      <c r="C512">
        <v>199428.857699441</v>
      </c>
    </row>
    <row r="513" spans="2:3">
      <c r="B513">
        <v>1972</v>
      </c>
      <c r="C513">
        <v>187599.163869476</v>
      </c>
    </row>
    <row r="514" spans="2:3">
      <c r="B514">
        <v>1973</v>
      </c>
      <c r="C514">
        <v>192265.198109864</v>
      </c>
    </row>
    <row r="515" spans="2:3">
      <c r="B515">
        <v>1974</v>
      </c>
      <c r="C515">
        <v>196666.55489767701</v>
      </c>
    </row>
    <row r="516" spans="2:3">
      <c r="B516">
        <v>1975</v>
      </c>
      <c r="C516">
        <v>155537.86225268201</v>
      </c>
    </row>
    <row r="517" spans="2:3">
      <c r="B517">
        <v>1976</v>
      </c>
      <c r="C517">
        <v>169543.24062093499</v>
      </c>
    </row>
    <row r="518" spans="2:3">
      <c r="B518">
        <v>1977</v>
      </c>
      <c r="C518">
        <v>202487.01017050099</v>
      </c>
    </row>
    <row r="519" spans="2:3">
      <c r="B519">
        <v>1978</v>
      </c>
      <c r="C519">
        <v>208232.71627348501</v>
      </c>
    </row>
    <row r="520" spans="2:3">
      <c r="B520">
        <v>1979</v>
      </c>
      <c r="C520">
        <v>173621.19520256901</v>
      </c>
    </row>
    <row r="521" spans="2:3">
      <c r="B521">
        <v>1980</v>
      </c>
      <c r="C521">
        <v>172414.60857181199</v>
      </c>
    </row>
    <row r="522" spans="2:3">
      <c r="B522">
        <v>1981</v>
      </c>
      <c r="C522">
        <v>164400.75641556</v>
      </c>
    </row>
    <row r="523" spans="2:3">
      <c r="B523">
        <v>1982</v>
      </c>
      <c r="C523">
        <v>160480.42402478101</v>
      </c>
    </row>
    <row r="524" spans="2:3">
      <c r="B524">
        <v>1983</v>
      </c>
      <c r="C524">
        <v>156060.853810389</v>
      </c>
    </row>
    <row r="525" spans="2:3">
      <c r="B525">
        <v>1984</v>
      </c>
      <c r="C525">
        <v>157437.192820581</v>
      </c>
    </row>
    <row r="526" spans="2:3">
      <c r="B526">
        <v>1985</v>
      </c>
      <c r="C526">
        <v>158163.72092977201</v>
      </c>
    </row>
    <row r="527" spans="2:3">
      <c r="B527">
        <v>1986</v>
      </c>
      <c r="C527">
        <v>154849.04326897801</v>
      </c>
    </row>
    <row r="528" spans="2:3">
      <c r="B528">
        <v>1987</v>
      </c>
      <c r="C528">
        <v>152186.60934156101</v>
      </c>
    </row>
    <row r="529" spans="2:3">
      <c r="B529">
        <v>1988</v>
      </c>
      <c r="C529">
        <v>180340.21539922801</v>
      </c>
    </row>
    <row r="530" spans="2:3">
      <c r="B530">
        <v>1989</v>
      </c>
      <c r="C530">
        <v>178344.62451356</v>
      </c>
    </row>
    <row r="531" spans="2:3">
      <c r="B531">
        <v>1990</v>
      </c>
      <c r="C531">
        <v>190170.38226682699</v>
      </c>
    </row>
    <row r="532" spans="2:3">
      <c r="B532">
        <v>1991</v>
      </c>
      <c r="C532">
        <v>168092.97548083201</v>
      </c>
    </row>
    <row r="533" spans="2:3">
      <c r="B533">
        <v>1992</v>
      </c>
      <c r="C533">
        <v>178757.912566805</v>
      </c>
    </row>
    <row r="534" spans="2:3">
      <c r="B534">
        <v>1993</v>
      </c>
      <c r="C534">
        <v>174518.256882082</v>
      </c>
    </row>
    <row r="535" spans="2:3">
      <c r="B535">
        <v>1994</v>
      </c>
      <c r="C535">
        <v>198168.490116289</v>
      </c>
    </row>
    <row r="536" spans="2:3">
      <c r="B536">
        <v>1995</v>
      </c>
      <c r="C536">
        <v>176882.69397890201</v>
      </c>
    </row>
    <row r="537" spans="2:3">
      <c r="B537">
        <v>1996</v>
      </c>
      <c r="C537">
        <v>183801.672896251</v>
      </c>
    </row>
    <row r="538" spans="2:3">
      <c r="B538">
        <v>1997</v>
      </c>
      <c r="C538">
        <v>196400.04668066101</v>
      </c>
    </row>
    <row r="539" spans="2:3">
      <c r="B539">
        <v>1998</v>
      </c>
      <c r="C539">
        <v>172281.60500402501</v>
      </c>
    </row>
    <row r="540" spans="2:3">
      <c r="B540">
        <v>1999</v>
      </c>
      <c r="C540">
        <v>196380.36629717299</v>
      </c>
    </row>
    <row r="541" spans="2:3">
      <c r="B541">
        <v>2000</v>
      </c>
      <c r="C541">
        <v>198228.35430668201</v>
      </c>
    </row>
    <row r="542" spans="2:3">
      <c r="B542">
        <v>2001</v>
      </c>
      <c r="C542">
        <v>195556.58126896201</v>
      </c>
    </row>
    <row r="543" spans="2:3">
      <c r="B543">
        <v>2002</v>
      </c>
      <c r="C543">
        <v>186453.264469043</v>
      </c>
    </row>
    <row r="544" spans="2:3">
      <c r="B544">
        <v>2003</v>
      </c>
      <c r="C544">
        <v>181869.381196234</v>
      </c>
    </row>
    <row r="545" spans="2:3">
      <c r="B545">
        <v>2004</v>
      </c>
      <c r="C545">
        <v>175610.84012414701</v>
      </c>
    </row>
    <row r="546" spans="2:3">
      <c r="B546">
        <v>2005</v>
      </c>
      <c r="C546">
        <v>183438.73080014499</v>
      </c>
    </row>
    <row r="547" spans="2:3">
      <c r="B547">
        <v>2006</v>
      </c>
      <c r="C547">
        <v>179584.48867329501</v>
      </c>
    </row>
    <row r="548" spans="2:3">
      <c r="B548">
        <v>2007</v>
      </c>
      <c r="C548">
        <v>182386.152242034</v>
      </c>
    </row>
    <row r="549" spans="2:3">
      <c r="B549">
        <v>2008</v>
      </c>
      <c r="C549">
        <v>160750.36723705399</v>
      </c>
    </row>
    <row r="550" spans="2:3">
      <c r="B550">
        <v>2009</v>
      </c>
      <c r="C550">
        <v>182477.50504600801</v>
      </c>
    </row>
    <row r="551" spans="2:3">
      <c r="B551">
        <v>2010</v>
      </c>
      <c r="C551">
        <v>187720.35920717099</v>
      </c>
    </row>
    <row r="552" spans="2:3">
      <c r="B552">
        <v>2011</v>
      </c>
      <c r="C552">
        <v>187201.94208151099</v>
      </c>
    </row>
    <row r="553" spans="2:3">
      <c r="B553">
        <v>2012</v>
      </c>
      <c r="C553">
        <v>176385.10223514901</v>
      </c>
    </row>
    <row r="554" spans="2:3">
      <c r="B554">
        <v>2013</v>
      </c>
      <c r="C554">
        <v>175901.78784127801</v>
      </c>
    </row>
    <row r="555" spans="2:3">
      <c r="B555">
        <v>2014</v>
      </c>
      <c r="C555">
        <v>182584.280198283</v>
      </c>
    </row>
    <row r="556" spans="2:3">
      <c r="B556">
        <v>2015</v>
      </c>
      <c r="C556">
        <v>195664.68610423699</v>
      </c>
    </row>
    <row r="557" spans="2:3">
      <c r="B557">
        <v>2016</v>
      </c>
      <c r="C557">
        <v>181420.346494222</v>
      </c>
    </row>
    <row r="558" spans="2:3">
      <c r="B558">
        <v>2017</v>
      </c>
      <c r="C558">
        <v>176676.04995228001</v>
      </c>
    </row>
    <row r="559" spans="2:3">
      <c r="B559">
        <v>2018</v>
      </c>
      <c r="C559">
        <v>181594.67886733401</v>
      </c>
    </row>
    <row r="560" spans="2:3">
      <c r="B560">
        <v>2019</v>
      </c>
      <c r="C560">
        <v>178521.74796495101</v>
      </c>
    </row>
    <row r="561" spans="2:3">
      <c r="B561">
        <v>2020</v>
      </c>
      <c r="C561">
        <v>175895.883726231</v>
      </c>
    </row>
    <row r="562" spans="2:3">
      <c r="B562">
        <v>2021</v>
      </c>
      <c r="C562">
        <v>168468.00591647701</v>
      </c>
    </row>
    <row r="563" spans="2:3">
      <c r="B563">
        <v>2022</v>
      </c>
      <c r="C563">
        <v>200973.129447888</v>
      </c>
    </row>
    <row r="564" spans="2:3">
      <c r="B564">
        <v>2023</v>
      </c>
      <c r="C564">
        <v>197030.641992202</v>
      </c>
    </row>
    <row r="565" spans="2:3">
      <c r="B565">
        <v>2024</v>
      </c>
      <c r="C565">
        <v>192867.41784459201</v>
      </c>
    </row>
    <row r="566" spans="2:3">
      <c r="B566">
        <v>2025</v>
      </c>
      <c r="C566">
        <v>196449.24763938101</v>
      </c>
    </row>
    <row r="567" spans="2:3">
      <c r="B567">
        <v>2026</v>
      </c>
      <c r="C567">
        <v>141684.19639860699</v>
      </c>
    </row>
    <row r="568" spans="2:3">
      <c r="B568">
        <v>2027</v>
      </c>
      <c r="C568">
        <v>153353.334123901</v>
      </c>
    </row>
    <row r="569" spans="2:3">
      <c r="B569">
        <v>2028</v>
      </c>
      <c r="C569">
        <v>151143.54901670499</v>
      </c>
    </row>
    <row r="570" spans="2:3">
      <c r="B570">
        <v>2029</v>
      </c>
      <c r="C570">
        <v>163753.08711422901</v>
      </c>
    </row>
    <row r="571" spans="2:3">
      <c r="B571">
        <v>2030</v>
      </c>
      <c r="C571">
        <v>158682.46001392099</v>
      </c>
    </row>
    <row r="572" spans="2:3">
      <c r="B572">
        <v>2031</v>
      </c>
      <c r="C572">
        <v>144959.835250915</v>
      </c>
    </row>
    <row r="573" spans="2:3">
      <c r="B573">
        <v>2032</v>
      </c>
      <c r="C573">
        <v>160144.39054857899</v>
      </c>
    </row>
    <row r="574" spans="2:3">
      <c r="B574">
        <v>2033</v>
      </c>
      <c r="C574">
        <v>156286.53430352101</v>
      </c>
    </row>
    <row r="575" spans="2:3">
      <c r="B575">
        <v>2034</v>
      </c>
      <c r="C575">
        <v>165726.70761957101</v>
      </c>
    </row>
    <row r="576" spans="2:3">
      <c r="B576">
        <v>2035</v>
      </c>
      <c r="C576">
        <v>182427.481047359</v>
      </c>
    </row>
    <row r="577" spans="2:3">
      <c r="B577">
        <v>2036</v>
      </c>
      <c r="C577">
        <v>173310.56154031999</v>
      </c>
    </row>
    <row r="578" spans="2:3">
      <c r="B578">
        <v>2037</v>
      </c>
      <c r="C578">
        <v>173310.56154031999</v>
      </c>
    </row>
    <row r="579" spans="2:3">
      <c r="B579">
        <v>2038</v>
      </c>
      <c r="C579">
        <v>151556.01403001999</v>
      </c>
    </row>
    <row r="580" spans="2:3">
      <c r="B580">
        <v>2039</v>
      </c>
      <c r="C580">
        <v>158908.14606868301</v>
      </c>
    </row>
    <row r="581" spans="2:3">
      <c r="B581">
        <v>2040</v>
      </c>
      <c r="C581">
        <v>209834.38309253601</v>
      </c>
    </row>
    <row r="582" spans="2:3">
      <c r="B582">
        <v>2041</v>
      </c>
      <c r="C582">
        <v>192410.51655081499</v>
      </c>
    </row>
    <row r="583" spans="2:3">
      <c r="B583">
        <v>2042</v>
      </c>
      <c r="C583">
        <v>174026.24729488601</v>
      </c>
    </row>
    <row r="584" spans="2:3">
      <c r="B584">
        <v>2043</v>
      </c>
      <c r="C584">
        <v>195499.83011533599</v>
      </c>
    </row>
    <row r="585" spans="2:3">
      <c r="B585">
        <v>2044</v>
      </c>
      <c r="C585">
        <v>200918.01881249301</v>
      </c>
    </row>
    <row r="586" spans="2:3">
      <c r="B586">
        <v>2045</v>
      </c>
      <c r="C586">
        <v>207243.61602397601</v>
      </c>
    </row>
    <row r="587" spans="2:3">
      <c r="B587">
        <v>2046</v>
      </c>
      <c r="C587">
        <v>196149.78385187601</v>
      </c>
    </row>
    <row r="588" spans="2:3">
      <c r="B588">
        <v>2047</v>
      </c>
      <c r="C588">
        <v>192097.914850217</v>
      </c>
    </row>
    <row r="589" spans="2:3">
      <c r="B589">
        <v>2048</v>
      </c>
      <c r="C589">
        <v>178570.94892367101</v>
      </c>
    </row>
    <row r="590" spans="2:3">
      <c r="B590">
        <v>2049</v>
      </c>
      <c r="C590">
        <v>228617.968325428</v>
      </c>
    </row>
    <row r="591" spans="2:3">
      <c r="B591">
        <v>2050</v>
      </c>
      <c r="C591">
        <v>199929.884438451</v>
      </c>
    </row>
    <row r="592" spans="2:3">
      <c r="B592">
        <v>2051</v>
      </c>
      <c r="C592">
        <v>160206.36561285899</v>
      </c>
    </row>
    <row r="593" spans="2:3">
      <c r="B593">
        <v>2052</v>
      </c>
      <c r="C593">
        <v>179854.431885567</v>
      </c>
    </row>
    <row r="594" spans="2:3">
      <c r="B594">
        <v>2053</v>
      </c>
      <c r="C594">
        <v>185987.34046182199</v>
      </c>
    </row>
    <row r="595" spans="2:3">
      <c r="B595">
        <v>2054</v>
      </c>
      <c r="C595">
        <v>161122.505607926</v>
      </c>
    </row>
    <row r="596" spans="2:3">
      <c r="B596">
        <v>2055</v>
      </c>
      <c r="C596">
        <v>175949.342720138</v>
      </c>
    </row>
    <row r="597" spans="2:3">
      <c r="B597">
        <v>2056</v>
      </c>
      <c r="C597">
        <v>183683.590595324</v>
      </c>
    </row>
    <row r="598" spans="2:3">
      <c r="B598">
        <v>2057</v>
      </c>
      <c r="C598">
        <v>176401.34762337999</v>
      </c>
    </row>
    <row r="599" spans="2:3">
      <c r="B599">
        <v>2058</v>
      </c>
      <c r="C599">
        <v>205832.53252789701</v>
      </c>
    </row>
    <row r="600" spans="2:3">
      <c r="B600">
        <v>2059</v>
      </c>
      <c r="C600">
        <v>177799.79984943601</v>
      </c>
    </row>
    <row r="601" spans="2:3">
      <c r="B601">
        <v>2060</v>
      </c>
      <c r="C601">
        <v>167565.36208040599</v>
      </c>
    </row>
    <row r="602" spans="2:3">
      <c r="B602">
        <v>2061</v>
      </c>
      <c r="C602">
        <v>186348.958436557</v>
      </c>
    </row>
    <row r="603" spans="2:3">
      <c r="B603">
        <v>2062</v>
      </c>
      <c r="C603">
        <v>179782.75946508101</v>
      </c>
    </row>
    <row r="604" spans="2:3">
      <c r="B604">
        <v>2063</v>
      </c>
      <c r="C604">
        <v>169837.62333332299</v>
      </c>
    </row>
    <row r="605" spans="2:3">
      <c r="B605">
        <v>2064</v>
      </c>
      <c r="C605">
        <v>178817.27567575799</v>
      </c>
    </row>
    <row r="606" spans="2:3">
      <c r="B606">
        <v>2065</v>
      </c>
      <c r="C606">
        <v>174444.47914933899</v>
      </c>
    </row>
    <row r="607" spans="2:3">
      <c r="B607">
        <v>2066</v>
      </c>
      <c r="C607">
        <v>192834.968917174</v>
      </c>
    </row>
    <row r="608" spans="2:3">
      <c r="B608">
        <v>2067</v>
      </c>
      <c r="C608">
        <v>196564.71798498099</v>
      </c>
    </row>
    <row r="609" spans="2:3">
      <c r="B609">
        <v>2068</v>
      </c>
      <c r="C609">
        <v>206977.567039357</v>
      </c>
    </row>
    <row r="610" spans="2:3">
      <c r="B610">
        <v>2069</v>
      </c>
      <c r="C610">
        <v>157054.253944128</v>
      </c>
    </row>
    <row r="611" spans="2:3">
      <c r="B611">
        <v>2070</v>
      </c>
      <c r="C611">
        <v>175142.948078577</v>
      </c>
    </row>
    <row r="612" spans="2:3">
      <c r="B612">
        <v>2071</v>
      </c>
      <c r="C612">
        <v>159932.16436540001</v>
      </c>
    </row>
    <row r="613" spans="2:3">
      <c r="B613">
        <v>2072</v>
      </c>
      <c r="C613">
        <v>182801.408333628</v>
      </c>
    </row>
    <row r="614" spans="2:3">
      <c r="B614">
        <v>2073</v>
      </c>
      <c r="C614">
        <v>181510.37517682501</v>
      </c>
    </row>
    <row r="615" spans="2:3">
      <c r="B615">
        <v>2074</v>
      </c>
      <c r="C615">
        <v>181613.03512945099</v>
      </c>
    </row>
    <row r="616" spans="2:3">
      <c r="B616">
        <v>2075</v>
      </c>
      <c r="C616">
        <v>186920.51259763501</v>
      </c>
    </row>
    <row r="617" spans="2:3">
      <c r="B617">
        <v>2076</v>
      </c>
      <c r="C617">
        <v>157950.170625222</v>
      </c>
    </row>
    <row r="618" spans="2:3">
      <c r="B618">
        <v>2077</v>
      </c>
      <c r="C618">
        <v>176115.159022876</v>
      </c>
    </row>
    <row r="619" spans="2:3">
      <c r="B619">
        <v>2078</v>
      </c>
      <c r="C619">
        <v>182744.51434446499</v>
      </c>
    </row>
    <row r="620" spans="2:3">
      <c r="B620">
        <v>2079</v>
      </c>
      <c r="C620">
        <v>180660.683691591</v>
      </c>
    </row>
    <row r="621" spans="2:3">
      <c r="B621">
        <v>2080</v>
      </c>
      <c r="C621">
        <v>160775.62977709901</v>
      </c>
    </row>
    <row r="622" spans="2:3">
      <c r="B622">
        <v>2081</v>
      </c>
      <c r="C622">
        <v>186711.71584808201</v>
      </c>
    </row>
    <row r="623" spans="2:3">
      <c r="B623">
        <v>2082</v>
      </c>
      <c r="C623">
        <v>223581.75819088801</v>
      </c>
    </row>
    <row r="624" spans="2:3">
      <c r="B624">
        <v>2083</v>
      </c>
      <c r="C624">
        <v>172330.943236652</v>
      </c>
    </row>
    <row r="625" spans="2:3">
      <c r="B625">
        <v>2084</v>
      </c>
      <c r="C625">
        <v>163474.63339321199</v>
      </c>
    </row>
    <row r="626" spans="2:3">
      <c r="B626">
        <v>2085</v>
      </c>
      <c r="C626">
        <v>175308.263299874</v>
      </c>
    </row>
    <row r="627" spans="2:3">
      <c r="B627">
        <v>2086</v>
      </c>
      <c r="C627">
        <v>187462.725306432</v>
      </c>
    </row>
    <row r="628" spans="2:3">
      <c r="B628">
        <v>2087</v>
      </c>
      <c r="C628">
        <v>180655.10153503399</v>
      </c>
    </row>
    <row r="629" spans="2:3">
      <c r="B629">
        <v>2088</v>
      </c>
      <c r="C629">
        <v>152121.98603453999</v>
      </c>
    </row>
    <row r="630" spans="2:3">
      <c r="B630">
        <v>2089</v>
      </c>
      <c r="C630">
        <v>159856.23390972699</v>
      </c>
    </row>
    <row r="631" spans="2:3">
      <c r="B631">
        <v>2090</v>
      </c>
      <c r="C631">
        <v>186559.85493673701</v>
      </c>
    </row>
    <row r="632" spans="2:3">
      <c r="B632">
        <v>2091</v>
      </c>
      <c r="C632">
        <v>183962.55095941099</v>
      </c>
    </row>
    <row r="633" spans="2:3">
      <c r="B633">
        <v>2092</v>
      </c>
      <c r="C633">
        <v>162107.16869929599</v>
      </c>
    </row>
    <row r="634" spans="2:3">
      <c r="B634">
        <v>2093</v>
      </c>
      <c r="C634">
        <v>162582.288981283</v>
      </c>
    </row>
    <row r="635" spans="2:3">
      <c r="B635">
        <v>2094</v>
      </c>
      <c r="C635">
        <v>154407.701597409</v>
      </c>
    </row>
    <row r="636" spans="2:3">
      <c r="B636">
        <v>2095</v>
      </c>
      <c r="C636">
        <v>181625.66639947399</v>
      </c>
    </row>
    <row r="637" spans="2:3">
      <c r="B637">
        <v>2096</v>
      </c>
      <c r="C637">
        <v>164810.60947354799</v>
      </c>
    </row>
    <row r="638" spans="2:3">
      <c r="B638">
        <v>2097</v>
      </c>
      <c r="C638">
        <v>176429.40124170401</v>
      </c>
    </row>
    <row r="639" spans="2:3">
      <c r="B639">
        <v>2098</v>
      </c>
      <c r="C639">
        <v>179188.089925259</v>
      </c>
    </row>
    <row r="640" spans="2:3">
      <c r="B640">
        <v>2099</v>
      </c>
      <c r="C640">
        <v>145997.635377703</v>
      </c>
    </row>
    <row r="641" spans="2:3">
      <c r="B641">
        <v>2100</v>
      </c>
      <c r="C641">
        <v>218676.768270367</v>
      </c>
    </row>
    <row r="642" spans="2:3">
      <c r="B642">
        <v>2101</v>
      </c>
      <c r="C642">
        <v>188323.861214226</v>
      </c>
    </row>
    <row r="643" spans="2:3">
      <c r="B643">
        <v>2102</v>
      </c>
      <c r="C643">
        <v>168690.07229139999</v>
      </c>
    </row>
    <row r="644" spans="2:3">
      <c r="B644">
        <v>2103</v>
      </c>
      <c r="C644">
        <v>165088.74679770501</v>
      </c>
    </row>
    <row r="645" spans="2:3">
      <c r="B645">
        <v>2104</v>
      </c>
      <c r="C645">
        <v>191435.00788516601</v>
      </c>
    </row>
    <row r="646" spans="2:3">
      <c r="B646">
        <v>2105</v>
      </c>
      <c r="C646">
        <v>168864.404664512</v>
      </c>
    </row>
    <row r="647" spans="2:3">
      <c r="B647">
        <v>2106</v>
      </c>
      <c r="C647">
        <v>176041.882371574</v>
      </c>
    </row>
    <row r="648" spans="2:3">
      <c r="B648">
        <v>2107</v>
      </c>
      <c r="C648">
        <v>215911.674390325</v>
      </c>
    </row>
    <row r="649" spans="2:3">
      <c r="B649">
        <v>2108</v>
      </c>
      <c r="C649">
        <v>167388.23862901601</v>
      </c>
    </row>
    <row r="650" spans="2:3">
      <c r="B650">
        <v>2109</v>
      </c>
      <c r="C650">
        <v>163854.78675301699</v>
      </c>
    </row>
    <row r="651" spans="2:3">
      <c r="B651">
        <v>2110</v>
      </c>
      <c r="C651">
        <v>163299.47798017101</v>
      </c>
    </row>
    <row r="652" spans="2:3">
      <c r="B652">
        <v>2111</v>
      </c>
      <c r="C652">
        <v>178298.214633119</v>
      </c>
    </row>
    <row r="653" spans="2:3">
      <c r="B653">
        <v>2112</v>
      </c>
      <c r="C653">
        <v>176376.58616477501</v>
      </c>
    </row>
    <row r="654" spans="2:3">
      <c r="B654">
        <v>2113</v>
      </c>
      <c r="C654">
        <v>170211.04397652199</v>
      </c>
    </row>
    <row r="655" spans="2:3">
      <c r="B655">
        <v>2114</v>
      </c>
      <c r="C655">
        <v>170818.34478636601</v>
      </c>
    </row>
    <row r="656" spans="2:3">
      <c r="B656">
        <v>2115</v>
      </c>
      <c r="C656">
        <v>174388.867432503</v>
      </c>
    </row>
    <row r="657" spans="2:3">
      <c r="B657">
        <v>2116</v>
      </c>
      <c r="C657">
        <v>161112.98737467101</v>
      </c>
    </row>
    <row r="658" spans="2:3">
      <c r="B658">
        <v>2117</v>
      </c>
      <c r="C658">
        <v>172179.08232530701</v>
      </c>
    </row>
    <row r="659" spans="2:3">
      <c r="B659">
        <v>2118</v>
      </c>
      <c r="C659">
        <v>157798.30971387599</v>
      </c>
    </row>
    <row r="660" spans="2:3">
      <c r="B660">
        <v>2119</v>
      </c>
      <c r="C660">
        <v>169106.15142292401</v>
      </c>
    </row>
    <row r="661" spans="2:3">
      <c r="B661">
        <v>2120</v>
      </c>
      <c r="C661">
        <v>170129.53136429199</v>
      </c>
    </row>
    <row r="662" spans="2:3">
      <c r="B662">
        <v>2121</v>
      </c>
      <c r="C662">
        <v>157680.227412949</v>
      </c>
    </row>
    <row r="663" spans="2:3">
      <c r="B663">
        <v>2122</v>
      </c>
      <c r="C663">
        <v>162690.209131977</v>
      </c>
    </row>
    <row r="664" spans="2:3">
      <c r="B664">
        <v>2123</v>
      </c>
      <c r="C664">
        <v>146968.379365095</v>
      </c>
    </row>
    <row r="665" spans="2:3">
      <c r="B665">
        <v>2124</v>
      </c>
      <c r="C665">
        <v>181507.72137245501</v>
      </c>
    </row>
    <row r="666" spans="2:3">
      <c r="B666">
        <v>2125</v>
      </c>
      <c r="C666">
        <v>191215.58975298301</v>
      </c>
    </row>
    <row r="667" spans="2:3">
      <c r="B667">
        <v>2126</v>
      </c>
      <c r="C667">
        <v>189432.68984452201</v>
      </c>
    </row>
    <row r="668" spans="2:3">
      <c r="B668">
        <v>2127</v>
      </c>
      <c r="C668">
        <v>207271.48495771899</v>
      </c>
    </row>
    <row r="669" spans="2:3">
      <c r="B669">
        <v>2128</v>
      </c>
      <c r="C669">
        <v>170030.807488363</v>
      </c>
    </row>
    <row r="670" spans="2:3">
      <c r="B670">
        <v>2129</v>
      </c>
      <c r="C670">
        <v>148409.80647633501</v>
      </c>
    </row>
    <row r="671" spans="2:3">
      <c r="B671">
        <v>2130</v>
      </c>
      <c r="C671">
        <v>193850.61397905499</v>
      </c>
    </row>
    <row r="672" spans="2:3">
      <c r="B672">
        <v>2131</v>
      </c>
      <c r="C672">
        <v>193808.319298263</v>
      </c>
    </row>
    <row r="673" spans="2:3">
      <c r="B673">
        <v>2132</v>
      </c>
      <c r="C673">
        <v>166300.23538062701</v>
      </c>
    </row>
    <row r="674" spans="2:3">
      <c r="B674">
        <v>2133</v>
      </c>
      <c r="C674">
        <v>163474.63339321199</v>
      </c>
    </row>
    <row r="675" spans="2:3">
      <c r="B675">
        <v>2134</v>
      </c>
      <c r="C675">
        <v>177473.60656497799</v>
      </c>
    </row>
    <row r="676" spans="2:3">
      <c r="B676">
        <v>2135</v>
      </c>
      <c r="C676">
        <v>157443.92553718699</v>
      </c>
    </row>
    <row r="677" spans="2:3">
      <c r="B677">
        <v>2136</v>
      </c>
      <c r="C677">
        <v>180681.00799205701</v>
      </c>
    </row>
    <row r="678" spans="2:3">
      <c r="B678">
        <v>2137</v>
      </c>
      <c r="C678">
        <v>183463.17030026001</v>
      </c>
    </row>
    <row r="679" spans="2:3">
      <c r="B679">
        <v>2138</v>
      </c>
      <c r="C679">
        <v>182481.76308119501</v>
      </c>
    </row>
    <row r="680" spans="2:3">
      <c r="B680">
        <v>2139</v>
      </c>
      <c r="C680">
        <v>193717.15117887</v>
      </c>
    </row>
    <row r="681" spans="2:3">
      <c r="B681">
        <v>2140</v>
      </c>
      <c r="C681">
        <v>182782.55099007001</v>
      </c>
    </row>
    <row r="682" spans="2:3">
      <c r="B682">
        <v>2141</v>
      </c>
      <c r="C682">
        <v>175530.65163328699</v>
      </c>
    </row>
    <row r="683" spans="2:3">
      <c r="B683">
        <v>2142</v>
      </c>
      <c r="C683">
        <v>177804.05788462301</v>
      </c>
    </row>
    <row r="684" spans="2:3">
      <c r="B684">
        <v>2143</v>
      </c>
      <c r="C684">
        <v>159448.67084857699</v>
      </c>
    </row>
    <row r="685" spans="2:3">
      <c r="B685">
        <v>2144</v>
      </c>
      <c r="C685">
        <v>181338.976717529</v>
      </c>
    </row>
    <row r="686" spans="2:3">
      <c r="B686">
        <v>2145</v>
      </c>
      <c r="C686">
        <v>178553.55853702099</v>
      </c>
    </row>
    <row r="687" spans="2:3">
      <c r="B687">
        <v>2146</v>
      </c>
      <c r="C687">
        <v>162820.92826455599</v>
      </c>
    </row>
    <row r="688" spans="2:3">
      <c r="B688">
        <v>2147</v>
      </c>
      <c r="C688">
        <v>188832.47999718599</v>
      </c>
    </row>
    <row r="689" spans="2:3">
      <c r="B689">
        <v>2148</v>
      </c>
      <c r="C689">
        <v>164682.185899437</v>
      </c>
    </row>
    <row r="690" spans="2:3">
      <c r="B690">
        <v>2149</v>
      </c>
      <c r="C690">
        <v>181549.735943801</v>
      </c>
    </row>
    <row r="691" spans="2:3">
      <c r="B691">
        <v>2150</v>
      </c>
      <c r="C691">
        <v>199158.097008868</v>
      </c>
    </row>
    <row r="692" spans="2:3">
      <c r="B692">
        <v>2151</v>
      </c>
      <c r="C692">
        <v>152889.520990566</v>
      </c>
    </row>
    <row r="693" spans="2:3">
      <c r="B693">
        <v>2152</v>
      </c>
      <c r="C693">
        <v>181150.551679116</v>
      </c>
    </row>
    <row r="694" spans="2:3">
      <c r="B694">
        <v>2153</v>
      </c>
      <c r="C694">
        <v>181416.73237601301</v>
      </c>
    </row>
    <row r="695" spans="2:3">
      <c r="B695">
        <v>2154</v>
      </c>
      <c r="C695">
        <v>164391.23818230501</v>
      </c>
    </row>
    <row r="696" spans="2:3">
      <c r="B696">
        <v>2155</v>
      </c>
      <c r="C696">
        <v>185421.04649881201</v>
      </c>
    </row>
    <row r="697" spans="2:3">
      <c r="B697">
        <v>2156</v>
      </c>
      <c r="C697">
        <v>193981.327550004</v>
      </c>
    </row>
    <row r="698" spans="2:3">
      <c r="B698">
        <v>2157</v>
      </c>
      <c r="C698">
        <v>178824.324789223</v>
      </c>
    </row>
    <row r="699" spans="2:3">
      <c r="B699">
        <v>2158</v>
      </c>
      <c r="C699">
        <v>209270.05160624601</v>
      </c>
    </row>
    <row r="700" spans="2:3">
      <c r="B700">
        <v>2159</v>
      </c>
      <c r="C700">
        <v>177801.26680634401</v>
      </c>
    </row>
    <row r="701" spans="2:3">
      <c r="B701">
        <v>2160</v>
      </c>
      <c r="C701">
        <v>179053.762236101</v>
      </c>
    </row>
    <row r="702" spans="2:3">
      <c r="B702">
        <v>2161</v>
      </c>
      <c r="C702">
        <v>178762.17060199199</v>
      </c>
    </row>
    <row r="703" spans="2:3">
      <c r="B703">
        <v>2162</v>
      </c>
      <c r="C703">
        <v>184655.30045818299</v>
      </c>
    </row>
    <row r="704" spans="2:3">
      <c r="B704">
        <v>2163</v>
      </c>
      <c r="C704">
        <v>191284.655779772</v>
      </c>
    </row>
    <row r="705" spans="2:3">
      <c r="B705">
        <v>2164</v>
      </c>
      <c r="C705">
        <v>179598.08581878501</v>
      </c>
    </row>
    <row r="706" spans="2:3">
      <c r="B706">
        <v>2165</v>
      </c>
      <c r="C706">
        <v>167517.62807859501</v>
      </c>
    </row>
    <row r="707" spans="2:3">
      <c r="B707">
        <v>2166</v>
      </c>
      <c r="C707">
        <v>182873.90379404399</v>
      </c>
    </row>
    <row r="708" spans="2:3">
      <c r="B708">
        <v>2167</v>
      </c>
      <c r="C708">
        <v>177484.91371363</v>
      </c>
    </row>
    <row r="709" spans="2:3">
      <c r="B709">
        <v>2168</v>
      </c>
      <c r="C709">
        <v>188444.59731952401</v>
      </c>
    </row>
    <row r="710" spans="2:3">
      <c r="B710">
        <v>2169</v>
      </c>
      <c r="C710">
        <v>179184.15384856201</v>
      </c>
    </row>
    <row r="711" spans="2:3">
      <c r="B711">
        <v>2170</v>
      </c>
      <c r="C711">
        <v>184365.17578098201</v>
      </c>
    </row>
    <row r="712" spans="2:3">
      <c r="B712">
        <v>2171</v>
      </c>
      <c r="C712">
        <v>184479.32200521199</v>
      </c>
    </row>
    <row r="713" spans="2:3">
      <c r="B713">
        <v>2172</v>
      </c>
      <c r="C713">
        <v>182927.863869391</v>
      </c>
    </row>
    <row r="714" spans="2:3">
      <c r="B714">
        <v>2173</v>
      </c>
      <c r="C714">
        <v>178611.639373646</v>
      </c>
    </row>
    <row r="715" spans="2:3">
      <c r="B715">
        <v>2174</v>
      </c>
      <c r="C715">
        <v>181943.34361355801</v>
      </c>
    </row>
    <row r="716" spans="2:3">
      <c r="B716">
        <v>2175</v>
      </c>
      <c r="C716">
        <v>175080.61476839401</v>
      </c>
    </row>
    <row r="717" spans="2:3">
      <c r="B717">
        <v>2176</v>
      </c>
      <c r="C717">
        <v>190720.794649138</v>
      </c>
    </row>
    <row r="718" spans="2:3">
      <c r="B718">
        <v>2177</v>
      </c>
      <c r="C718">
        <v>198422.868144723</v>
      </c>
    </row>
    <row r="719" spans="2:3">
      <c r="B719">
        <v>2178</v>
      </c>
      <c r="C719">
        <v>184482.11308349</v>
      </c>
    </row>
    <row r="720" spans="2:3">
      <c r="B720">
        <v>2179</v>
      </c>
      <c r="C720">
        <v>139214.952187861</v>
      </c>
    </row>
    <row r="721" spans="2:3">
      <c r="B721">
        <v>2180</v>
      </c>
      <c r="C721">
        <v>169233.11360175701</v>
      </c>
    </row>
    <row r="722" spans="2:3">
      <c r="B722">
        <v>2181</v>
      </c>
      <c r="C722">
        <v>180664.118686848</v>
      </c>
    </row>
    <row r="723" spans="2:3">
      <c r="B723">
        <v>2182</v>
      </c>
      <c r="C723">
        <v>178818.74263266599</v>
      </c>
    </row>
    <row r="724" spans="2:3">
      <c r="B724">
        <v>2183</v>
      </c>
      <c r="C724">
        <v>180422.04996994699</v>
      </c>
    </row>
    <row r="725" spans="2:3">
      <c r="B725">
        <v>2184</v>
      </c>
      <c r="C725">
        <v>178601.93645581001</v>
      </c>
    </row>
    <row r="726" spans="2:3">
      <c r="B726">
        <v>2185</v>
      </c>
      <c r="C726">
        <v>183083.159775993</v>
      </c>
    </row>
    <row r="727" spans="2:3">
      <c r="B727">
        <v>2186</v>
      </c>
      <c r="C727">
        <v>173163.101499699</v>
      </c>
    </row>
    <row r="728" spans="2:3">
      <c r="B728">
        <v>2187</v>
      </c>
      <c r="C728">
        <v>185968.161159774</v>
      </c>
    </row>
    <row r="729" spans="2:3">
      <c r="B729">
        <v>2188</v>
      </c>
      <c r="C729">
        <v>171226.050683054</v>
      </c>
    </row>
    <row r="730" spans="2:3">
      <c r="B730">
        <v>2189</v>
      </c>
      <c r="C730">
        <v>281643.97611678601</v>
      </c>
    </row>
    <row r="731" spans="2:3">
      <c r="B731">
        <v>2190</v>
      </c>
      <c r="C731">
        <v>160031.711281258</v>
      </c>
    </row>
    <row r="732" spans="2:3">
      <c r="B732">
        <v>2191</v>
      </c>
      <c r="C732">
        <v>162775.97977939399</v>
      </c>
    </row>
    <row r="733" spans="2:3">
      <c r="B733">
        <v>2192</v>
      </c>
      <c r="C733">
        <v>160735.44597019299</v>
      </c>
    </row>
    <row r="734" spans="2:3">
      <c r="B734">
        <v>2193</v>
      </c>
      <c r="C734">
        <v>166646.10904857199</v>
      </c>
    </row>
    <row r="735" spans="2:3">
      <c r="B735">
        <v>2194</v>
      </c>
      <c r="C735">
        <v>188384.548444549</v>
      </c>
    </row>
    <row r="736" spans="2:3">
      <c r="B736">
        <v>2195</v>
      </c>
      <c r="C736">
        <v>165830.69725519701</v>
      </c>
    </row>
    <row r="737" spans="2:3">
      <c r="B737">
        <v>2196</v>
      </c>
      <c r="C737">
        <v>182138.35853303899</v>
      </c>
    </row>
    <row r="738" spans="2:3">
      <c r="B738">
        <v>2197</v>
      </c>
      <c r="C738">
        <v>171595.39797564701</v>
      </c>
    </row>
    <row r="739" spans="2:3">
      <c r="B739">
        <v>2198</v>
      </c>
      <c r="C739">
        <v>160337.07918380899</v>
      </c>
    </row>
    <row r="740" spans="2:3">
      <c r="B740">
        <v>2199</v>
      </c>
      <c r="C740">
        <v>191215.088671543</v>
      </c>
    </row>
    <row r="741" spans="2:3">
      <c r="B741">
        <v>2200</v>
      </c>
      <c r="C741">
        <v>166956.093232213</v>
      </c>
    </row>
    <row r="742" spans="2:3">
      <c r="B742">
        <v>2201</v>
      </c>
      <c r="C742">
        <v>186581.83087869201</v>
      </c>
    </row>
    <row r="743" spans="2:3">
      <c r="B743">
        <v>2202</v>
      </c>
      <c r="C743">
        <v>176450.548582099</v>
      </c>
    </row>
    <row r="744" spans="2:3">
      <c r="B744">
        <v>2203</v>
      </c>
      <c r="C744">
        <v>193743.19490980101</v>
      </c>
    </row>
    <row r="745" spans="2:3">
      <c r="B745">
        <v>2204</v>
      </c>
      <c r="C745">
        <v>198882.56607840801</v>
      </c>
    </row>
    <row r="746" spans="2:3">
      <c r="B746">
        <v>2205</v>
      </c>
      <c r="C746">
        <v>176385.10223514901</v>
      </c>
    </row>
    <row r="747" spans="2:3">
      <c r="B747">
        <v>2206</v>
      </c>
      <c r="C747">
        <v>162447.63933363601</v>
      </c>
    </row>
    <row r="748" spans="2:3">
      <c r="B748">
        <v>2207</v>
      </c>
      <c r="C748">
        <v>193782.555676777</v>
      </c>
    </row>
    <row r="749" spans="2:3">
      <c r="B749">
        <v>2208</v>
      </c>
      <c r="C749">
        <v>183653.89089714101</v>
      </c>
    </row>
    <row r="750" spans="2:3">
      <c r="B750">
        <v>2209</v>
      </c>
      <c r="C750">
        <v>210578.623546866</v>
      </c>
    </row>
    <row r="751" spans="2:3">
      <c r="B751">
        <v>2210</v>
      </c>
      <c r="C751">
        <v>158527.164107319</v>
      </c>
    </row>
    <row r="752" spans="2:3">
      <c r="B752">
        <v>2211</v>
      </c>
      <c r="C752">
        <v>163081.025723456</v>
      </c>
    </row>
    <row r="753" spans="2:3">
      <c r="B753">
        <v>2212</v>
      </c>
      <c r="C753">
        <v>174388.867432503</v>
      </c>
    </row>
    <row r="754" spans="2:3">
      <c r="B754">
        <v>2213</v>
      </c>
      <c r="C754">
        <v>191905.87013196599</v>
      </c>
    </row>
    <row r="755" spans="2:3">
      <c r="B755">
        <v>2214</v>
      </c>
      <c r="C755">
        <v>174388.867432503</v>
      </c>
    </row>
    <row r="756" spans="2:3">
      <c r="B756">
        <v>2215</v>
      </c>
      <c r="C756">
        <v>161642.71164898301</v>
      </c>
    </row>
    <row r="757" spans="2:3">
      <c r="B757">
        <v>2216</v>
      </c>
      <c r="C757">
        <v>186939.50721510101</v>
      </c>
    </row>
    <row r="758" spans="2:3">
      <c r="B758">
        <v>2217</v>
      </c>
      <c r="C758">
        <v>172482.165792649</v>
      </c>
    </row>
    <row r="759" spans="2:3">
      <c r="B759">
        <v>2218</v>
      </c>
      <c r="C759">
        <v>159695.99976354599</v>
      </c>
    </row>
    <row r="760" spans="2:3">
      <c r="B760">
        <v>2219</v>
      </c>
      <c r="C760">
        <v>157230.36967100701</v>
      </c>
    </row>
    <row r="761" spans="2:3">
      <c r="B761">
        <v>2220</v>
      </c>
      <c r="C761">
        <v>179188.089925259</v>
      </c>
    </row>
    <row r="762" spans="2:3">
      <c r="B762">
        <v>2221</v>
      </c>
      <c r="C762">
        <v>157972.82120994001</v>
      </c>
    </row>
    <row r="763" spans="2:3">
      <c r="B763">
        <v>2222</v>
      </c>
      <c r="C763">
        <v>156804.951429181</v>
      </c>
    </row>
    <row r="764" spans="2:3">
      <c r="B764">
        <v>2223</v>
      </c>
      <c r="C764">
        <v>211491.972463654</v>
      </c>
    </row>
    <row r="765" spans="2:3">
      <c r="B765">
        <v>2224</v>
      </c>
      <c r="C765">
        <v>186537.24620106199</v>
      </c>
    </row>
    <row r="766" spans="2:3">
      <c r="B766">
        <v>2225</v>
      </c>
      <c r="C766">
        <v>200468.161070551</v>
      </c>
    </row>
    <row r="767" spans="2:3">
      <c r="B767">
        <v>2226</v>
      </c>
      <c r="C767">
        <v>182241.34044415399</v>
      </c>
    </row>
    <row r="768" spans="2:3">
      <c r="B768">
        <v>2227</v>
      </c>
      <c r="C768">
        <v>157342.22589839899</v>
      </c>
    </row>
    <row r="769" spans="2:3">
      <c r="B769">
        <v>2228</v>
      </c>
      <c r="C769">
        <v>182022.387105998</v>
      </c>
    </row>
    <row r="770" spans="2:3">
      <c r="B770">
        <v>2229</v>
      </c>
      <c r="C770">
        <v>181244.510876788</v>
      </c>
    </row>
    <row r="771" spans="2:3">
      <c r="B771">
        <v>2230</v>
      </c>
      <c r="C771">
        <v>178556.67157378799</v>
      </c>
    </row>
    <row r="772" spans="2:3">
      <c r="B772">
        <v>2231</v>
      </c>
      <c r="C772">
        <v>189547.19987628399</v>
      </c>
    </row>
    <row r="773" spans="2:3">
      <c r="B773">
        <v>2232</v>
      </c>
      <c r="C773">
        <v>187948.65165563</v>
      </c>
    </row>
    <row r="774" spans="2:3">
      <c r="B774">
        <v>2233</v>
      </c>
      <c r="C774">
        <v>194107.28756595601</v>
      </c>
    </row>
    <row r="775" spans="2:3">
      <c r="B775">
        <v>2234</v>
      </c>
      <c r="C775">
        <v>183521.71036928301</v>
      </c>
    </row>
    <row r="776" spans="2:3">
      <c r="B776">
        <v>2235</v>
      </c>
      <c r="C776">
        <v>183682.123638416</v>
      </c>
    </row>
    <row r="777" spans="2:3">
      <c r="B777">
        <v>2236</v>
      </c>
      <c r="C777">
        <v>178483.353073443</v>
      </c>
    </row>
    <row r="778" spans="2:3">
      <c r="B778">
        <v>2237</v>
      </c>
      <c r="C778">
        <v>184003.87976473599</v>
      </c>
    </row>
    <row r="779" spans="2:3">
      <c r="B779">
        <v>2238</v>
      </c>
      <c r="C779">
        <v>171318.59033449</v>
      </c>
    </row>
    <row r="780" spans="2:3">
      <c r="B780">
        <v>2239</v>
      </c>
      <c r="C780">
        <v>162039.75431399699</v>
      </c>
    </row>
    <row r="781" spans="2:3">
      <c r="B781">
        <v>2240</v>
      </c>
      <c r="C781">
        <v>154846.25219069899</v>
      </c>
    </row>
    <row r="782" spans="2:3">
      <c r="B782">
        <v>2241</v>
      </c>
      <c r="C782">
        <v>194822.365690957</v>
      </c>
    </row>
    <row r="783" spans="2:3">
      <c r="B783">
        <v>2242</v>
      </c>
      <c r="C783">
        <v>169788.73877146299</v>
      </c>
    </row>
    <row r="784" spans="2:3">
      <c r="B784">
        <v>2243</v>
      </c>
      <c r="C784">
        <v>178891.55448994099</v>
      </c>
    </row>
    <row r="785" spans="2:3">
      <c r="B785">
        <v>2244</v>
      </c>
      <c r="C785">
        <v>152084.77242886499</v>
      </c>
    </row>
    <row r="786" spans="2:3">
      <c r="B786">
        <v>2245</v>
      </c>
      <c r="C786">
        <v>139169.86642879</v>
      </c>
    </row>
    <row r="787" spans="2:3">
      <c r="B787">
        <v>2246</v>
      </c>
      <c r="C787">
        <v>192439.53604460601</v>
      </c>
    </row>
    <row r="788" spans="2:3">
      <c r="B788">
        <v>2247</v>
      </c>
      <c r="C788">
        <v>161067.859766557</v>
      </c>
    </row>
    <row r="789" spans="2:3">
      <c r="B789">
        <v>2248</v>
      </c>
      <c r="C789">
        <v>158762.64850478101</v>
      </c>
    </row>
    <row r="790" spans="2:3">
      <c r="B790">
        <v>2249</v>
      </c>
      <c r="C790">
        <v>175569.690441774</v>
      </c>
    </row>
    <row r="791" spans="2:3">
      <c r="B791">
        <v>2250</v>
      </c>
      <c r="C791">
        <v>183659.79501218701</v>
      </c>
    </row>
    <row r="792" spans="2:3">
      <c r="B792">
        <v>2251</v>
      </c>
      <c r="C792">
        <v>280618.132617258</v>
      </c>
    </row>
    <row r="793" spans="2:3">
      <c r="B793">
        <v>2252</v>
      </c>
      <c r="C793">
        <v>180051.80915165899</v>
      </c>
    </row>
    <row r="794" spans="2:3">
      <c r="B794">
        <v>2253</v>
      </c>
      <c r="C794">
        <v>176519.18031559</v>
      </c>
    </row>
    <row r="795" spans="2:3">
      <c r="B795">
        <v>2254</v>
      </c>
      <c r="C795">
        <v>179028.42921029101</v>
      </c>
    </row>
    <row r="796" spans="2:3">
      <c r="B796">
        <v>2255</v>
      </c>
      <c r="C796">
        <v>177161.583857224</v>
      </c>
    </row>
    <row r="797" spans="2:3">
      <c r="B797">
        <v>2256</v>
      </c>
      <c r="C797">
        <v>180081.50884984201</v>
      </c>
    </row>
    <row r="798" spans="2:3">
      <c r="B798">
        <v>2257</v>
      </c>
      <c r="C798">
        <v>205895.25458471201</v>
      </c>
    </row>
    <row r="799" spans="2:3">
      <c r="B799">
        <v>2258</v>
      </c>
      <c r="C799">
        <v>183389.78131414999</v>
      </c>
    </row>
    <row r="800" spans="2:3">
      <c r="B800">
        <v>2259</v>
      </c>
      <c r="C800">
        <v>178543.64785951201</v>
      </c>
    </row>
    <row r="801" spans="2:3">
      <c r="B801">
        <v>2260</v>
      </c>
      <c r="C801">
        <v>194798.32049910401</v>
      </c>
    </row>
    <row r="802" spans="2:3">
      <c r="B802">
        <v>2261</v>
      </c>
      <c r="C802">
        <v>162845.61367576601</v>
      </c>
    </row>
    <row r="803" spans="2:3">
      <c r="B803">
        <v>2262</v>
      </c>
      <c r="C803">
        <v>148103.86700657901</v>
      </c>
    </row>
    <row r="804" spans="2:3">
      <c r="B804">
        <v>2263</v>
      </c>
      <c r="C804">
        <v>201016.17112121501</v>
      </c>
    </row>
    <row r="805" spans="2:3">
      <c r="B805">
        <v>2264</v>
      </c>
      <c r="C805">
        <v>277936.12694354</v>
      </c>
    </row>
    <row r="806" spans="2:3">
      <c r="B806">
        <v>2265</v>
      </c>
      <c r="C806">
        <v>249768.279823405</v>
      </c>
    </row>
    <row r="807" spans="2:3">
      <c r="B807">
        <v>2266</v>
      </c>
      <c r="C807">
        <v>161596.05215982499</v>
      </c>
    </row>
    <row r="808" spans="2:3">
      <c r="B808">
        <v>2267</v>
      </c>
      <c r="C808">
        <v>158011.11488989901</v>
      </c>
    </row>
    <row r="809" spans="2:3">
      <c r="B809">
        <v>2268</v>
      </c>
      <c r="C809">
        <v>194089.68385800399</v>
      </c>
    </row>
    <row r="810" spans="2:3">
      <c r="B810">
        <v>2269</v>
      </c>
      <c r="C810">
        <v>181733.33694145101</v>
      </c>
    </row>
    <row r="811" spans="2:3">
      <c r="B811">
        <v>2270</v>
      </c>
      <c r="C811">
        <v>182852.32772197999</v>
      </c>
    </row>
    <row r="812" spans="2:3">
      <c r="B812">
        <v>2271</v>
      </c>
      <c r="C812">
        <v>189893.00305846499</v>
      </c>
    </row>
    <row r="813" spans="2:3">
      <c r="B813">
        <v>2272</v>
      </c>
      <c r="C813">
        <v>194650.210979875</v>
      </c>
    </row>
    <row r="814" spans="2:3">
      <c r="B814">
        <v>2273</v>
      </c>
      <c r="C814">
        <v>187904.461286262</v>
      </c>
    </row>
    <row r="815" spans="2:3">
      <c r="B815">
        <v>2274</v>
      </c>
      <c r="C815">
        <v>171774.92562269201</v>
      </c>
    </row>
    <row r="816" spans="2:3">
      <c r="B816">
        <v>2275</v>
      </c>
      <c r="C816">
        <v>177998.68592147899</v>
      </c>
    </row>
    <row r="817" spans="2:3">
      <c r="B817">
        <v>2276</v>
      </c>
      <c r="C817">
        <v>175648.48432549799</v>
      </c>
    </row>
    <row r="818" spans="2:3">
      <c r="B818">
        <v>2277</v>
      </c>
      <c r="C818">
        <v>196918.07136206701</v>
      </c>
    </row>
    <row r="819" spans="2:3">
      <c r="B819">
        <v>2278</v>
      </c>
      <c r="C819">
        <v>184299.83807121799</v>
      </c>
    </row>
    <row r="820" spans="2:3">
      <c r="B820">
        <v>2279</v>
      </c>
      <c r="C820">
        <v>182379.85568273399</v>
      </c>
    </row>
    <row r="821" spans="2:3">
      <c r="B821">
        <v>2280</v>
      </c>
      <c r="C821">
        <v>184050.72580248199</v>
      </c>
    </row>
    <row r="822" spans="2:3">
      <c r="B822">
        <v>2281</v>
      </c>
      <c r="C822">
        <v>158296.97597028399</v>
      </c>
    </row>
    <row r="823" spans="2:3">
      <c r="B823">
        <v>2282</v>
      </c>
      <c r="C823">
        <v>175053.355553278</v>
      </c>
    </row>
    <row r="824" spans="2:3">
      <c r="B824">
        <v>2283</v>
      </c>
      <c r="C824">
        <v>162293.37609064399</v>
      </c>
    </row>
    <row r="825" spans="2:3">
      <c r="B825">
        <v>2284</v>
      </c>
      <c r="C825">
        <v>186328.88004718599</v>
      </c>
    </row>
    <row r="826" spans="2:3">
      <c r="B826">
        <v>2285</v>
      </c>
      <c r="C826">
        <v>151422.11693653799</v>
      </c>
    </row>
    <row r="827" spans="2:3">
      <c r="B827">
        <v>2286</v>
      </c>
      <c r="C827">
        <v>181969.358707768</v>
      </c>
    </row>
    <row r="828" spans="2:3">
      <c r="B828">
        <v>2287</v>
      </c>
      <c r="C828">
        <v>189122.67702415999</v>
      </c>
    </row>
    <row r="829" spans="2:3">
      <c r="B829">
        <v>2288</v>
      </c>
      <c r="C829">
        <v>185645.47522034601</v>
      </c>
    </row>
    <row r="830" spans="2:3">
      <c r="B830">
        <v>2289</v>
      </c>
      <c r="C830">
        <v>182829.89810925699</v>
      </c>
    </row>
    <row r="831" spans="2:3">
      <c r="B831">
        <v>2290</v>
      </c>
      <c r="C831">
        <v>195848.788183328</v>
      </c>
    </row>
    <row r="832" spans="2:3">
      <c r="B832">
        <v>2291</v>
      </c>
      <c r="C832">
        <v>198785.05955067201</v>
      </c>
    </row>
    <row r="833" spans="2:3">
      <c r="B833">
        <v>2292</v>
      </c>
      <c r="C833">
        <v>181676.126555428</v>
      </c>
    </row>
    <row r="834" spans="2:3">
      <c r="B834">
        <v>2293</v>
      </c>
      <c r="C834">
        <v>194131.012663328</v>
      </c>
    </row>
    <row r="835" spans="2:3">
      <c r="B835">
        <v>2294</v>
      </c>
      <c r="C835">
        <v>201416.004864508</v>
      </c>
    </row>
    <row r="836" spans="2:3">
      <c r="B836">
        <v>2295</v>
      </c>
      <c r="C836">
        <v>185096.57720561599</v>
      </c>
    </row>
    <row r="837" spans="2:3">
      <c r="B837">
        <v>2296</v>
      </c>
      <c r="C837">
        <v>195158.972598372</v>
      </c>
    </row>
    <row r="838" spans="2:3">
      <c r="B838">
        <v>2297</v>
      </c>
      <c r="C838">
        <v>184795.783735112</v>
      </c>
    </row>
    <row r="839" spans="2:3">
      <c r="B839">
        <v>2298</v>
      </c>
      <c r="C839">
        <v>189168.263864671</v>
      </c>
    </row>
    <row r="840" spans="2:3">
      <c r="B840">
        <v>2299</v>
      </c>
      <c r="C840">
        <v>216855.260149095</v>
      </c>
    </row>
    <row r="841" spans="2:3">
      <c r="B841">
        <v>2300</v>
      </c>
      <c r="C841">
        <v>184946.642483576</v>
      </c>
    </row>
    <row r="842" spans="2:3">
      <c r="B842">
        <v>2301</v>
      </c>
      <c r="C842">
        <v>189317.51282069</v>
      </c>
    </row>
    <row r="843" spans="2:3">
      <c r="B843">
        <v>2302</v>
      </c>
      <c r="C843">
        <v>180803.27784240601</v>
      </c>
    </row>
    <row r="844" spans="2:3">
      <c r="B844">
        <v>2303</v>
      </c>
      <c r="C844">
        <v>175061.18585762999</v>
      </c>
    </row>
    <row r="845" spans="2:3">
      <c r="B845">
        <v>2304</v>
      </c>
      <c r="C845">
        <v>179074.83909073201</v>
      </c>
    </row>
    <row r="846" spans="2:3">
      <c r="B846">
        <v>2305</v>
      </c>
      <c r="C846">
        <v>145708.76433610701</v>
      </c>
    </row>
    <row r="847" spans="2:3">
      <c r="B847">
        <v>2306</v>
      </c>
      <c r="C847">
        <v>142398.02275201099</v>
      </c>
    </row>
    <row r="848" spans="2:3">
      <c r="B848">
        <v>2307</v>
      </c>
      <c r="C848">
        <v>161474.53486364099</v>
      </c>
    </row>
    <row r="849" spans="2:3">
      <c r="B849">
        <v>2308</v>
      </c>
      <c r="C849">
        <v>157025.945155458</v>
      </c>
    </row>
    <row r="850" spans="2:3">
      <c r="B850">
        <v>2309</v>
      </c>
      <c r="C850">
        <v>163424.03782735701</v>
      </c>
    </row>
    <row r="851" spans="2:3">
      <c r="B851">
        <v>2310</v>
      </c>
      <c r="C851">
        <v>164692.77864534501</v>
      </c>
    </row>
    <row r="852" spans="2:3">
      <c r="B852">
        <v>2311</v>
      </c>
      <c r="C852">
        <v>152163.2443541</v>
      </c>
    </row>
    <row r="853" spans="2:3">
      <c r="B853">
        <v>2312</v>
      </c>
      <c r="C853">
        <v>192383.215486656</v>
      </c>
    </row>
    <row r="854" spans="2:3">
      <c r="B854">
        <v>2313</v>
      </c>
      <c r="C854">
        <v>182520.23032247601</v>
      </c>
    </row>
    <row r="855" spans="2:3">
      <c r="B855">
        <v>2314</v>
      </c>
      <c r="C855">
        <v>187254.50754972201</v>
      </c>
    </row>
    <row r="856" spans="2:3">
      <c r="B856">
        <v>2315</v>
      </c>
      <c r="C856">
        <v>176489.659740359</v>
      </c>
    </row>
    <row r="857" spans="2:3">
      <c r="B857">
        <v>2316</v>
      </c>
      <c r="C857">
        <v>181520.466841293</v>
      </c>
    </row>
    <row r="858" spans="2:3">
      <c r="B858">
        <v>2317</v>
      </c>
      <c r="C858">
        <v>186414.97821472099</v>
      </c>
    </row>
    <row r="859" spans="2:3">
      <c r="B859">
        <v>2318</v>
      </c>
      <c r="C859">
        <v>185197.76463970501</v>
      </c>
    </row>
    <row r="860" spans="2:3">
      <c r="B860">
        <v>2319</v>
      </c>
      <c r="C860">
        <v>178657.794083741</v>
      </c>
    </row>
    <row r="861" spans="2:3">
      <c r="B861">
        <v>2320</v>
      </c>
      <c r="C861">
        <v>179731.198023759</v>
      </c>
    </row>
    <row r="862" spans="2:3">
      <c r="B862">
        <v>2321</v>
      </c>
      <c r="C862">
        <v>161748.27131707399</v>
      </c>
    </row>
    <row r="863" spans="2:3">
      <c r="B863">
        <v>2322</v>
      </c>
      <c r="C863">
        <v>158608.74906932199</v>
      </c>
    </row>
    <row r="864" spans="2:3">
      <c r="B864">
        <v>2323</v>
      </c>
      <c r="C864">
        <v>178807.37055987801</v>
      </c>
    </row>
    <row r="865" spans="2:3">
      <c r="B865">
        <v>2324</v>
      </c>
      <c r="C865">
        <v>184187.15880389701</v>
      </c>
    </row>
    <row r="866" spans="2:3">
      <c r="B866">
        <v>2325</v>
      </c>
      <c r="C866">
        <v>181686.10402108001</v>
      </c>
    </row>
    <row r="867" spans="2:3">
      <c r="B867">
        <v>2326</v>
      </c>
      <c r="C867">
        <v>190311.050228337</v>
      </c>
    </row>
    <row r="868" spans="2:3">
      <c r="B868">
        <v>2327</v>
      </c>
      <c r="C868">
        <v>192252.49635407599</v>
      </c>
    </row>
    <row r="869" spans="2:3">
      <c r="B869">
        <v>2328</v>
      </c>
      <c r="C869">
        <v>193954.849525775</v>
      </c>
    </row>
    <row r="870" spans="2:3">
      <c r="B870">
        <v>2329</v>
      </c>
      <c r="C870">
        <v>181044.20156088701</v>
      </c>
    </row>
    <row r="871" spans="2:3">
      <c r="B871">
        <v>2330</v>
      </c>
      <c r="C871">
        <v>180258.13121979201</v>
      </c>
    </row>
    <row r="872" spans="2:3">
      <c r="B872">
        <v>2331</v>
      </c>
      <c r="C872">
        <v>199641.657313834</v>
      </c>
    </row>
    <row r="873" spans="2:3">
      <c r="B873">
        <v>2332</v>
      </c>
      <c r="C873">
        <v>197530.77520551701</v>
      </c>
    </row>
    <row r="874" spans="2:3">
      <c r="B874">
        <v>2333</v>
      </c>
      <c r="C874">
        <v>191777.19694913799</v>
      </c>
    </row>
    <row r="875" spans="2:3">
      <c r="B875">
        <v>2334</v>
      </c>
      <c r="C875">
        <v>195779.54303358801</v>
      </c>
    </row>
    <row r="876" spans="2:3">
      <c r="B876">
        <v>2335</v>
      </c>
      <c r="C876">
        <v>202112.04652299901</v>
      </c>
    </row>
    <row r="877" spans="2:3">
      <c r="B877">
        <v>2336</v>
      </c>
      <c r="C877">
        <v>192343.34807661001</v>
      </c>
    </row>
    <row r="878" spans="2:3">
      <c r="B878">
        <v>2337</v>
      </c>
      <c r="C878">
        <v>185191.35944321801</v>
      </c>
    </row>
    <row r="879" spans="2:3">
      <c r="B879">
        <v>2338</v>
      </c>
      <c r="C879">
        <v>186760.20796568799</v>
      </c>
    </row>
    <row r="880" spans="2:3">
      <c r="B880">
        <v>2339</v>
      </c>
      <c r="C880">
        <v>177733.78193528001</v>
      </c>
    </row>
    <row r="881" spans="2:3">
      <c r="B881">
        <v>2340</v>
      </c>
      <c r="C881">
        <v>164430.391189608</v>
      </c>
    </row>
    <row r="882" spans="2:3">
      <c r="B882">
        <v>2341</v>
      </c>
      <c r="C882">
        <v>185299.601552401</v>
      </c>
    </row>
    <row r="883" spans="2:3">
      <c r="B883">
        <v>2342</v>
      </c>
      <c r="C883">
        <v>186414.012339254</v>
      </c>
    </row>
    <row r="884" spans="2:3">
      <c r="B884">
        <v>2343</v>
      </c>
      <c r="C884">
        <v>176401.921054593</v>
      </c>
    </row>
    <row r="885" spans="2:3">
      <c r="B885">
        <v>2344</v>
      </c>
      <c r="C885">
        <v>182381.32263964199</v>
      </c>
    </row>
    <row r="886" spans="2:3">
      <c r="B886">
        <v>2345</v>
      </c>
      <c r="C886">
        <v>176334.18471080501</v>
      </c>
    </row>
    <row r="887" spans="2:3">
      <c r="B887">
        <v>2346</v>
      </c>
      <c r="C887">
        <v>184901.73584745699</v>
      </c>
    </row>
    <row r="888" spans="2:3">
      <c r="B888">
        <v>2347</v>
      </c>
      <c r="C888">
        <v>180085.76688502901</v>
      </c>
    </row>
    <row r="889" spans="2:3">
      <c r="B889">
        <v>2348</v>
      </c>
      <c r="C889">
        <v>184901.73584745699</v>
      </c>
    </row>
    <row r="890" spans="2:3">
      <c r="B890">
        <v>2349</v>
      </c>
      <c r="C890">
        <v>183967.56154876301</v>
      </c>
    </row>
    <row r="891" spans="2:3">
      <c r="B891">
        <v>2350</v>
      </c>
      <c r="C891">
        <v>193046.30157465901</v>
      </c>
    </row>
    <row r="892" spans="2:3">
      <c r="B892">
        <v>2351</v>
      </c>
      <c r="C892">
        <v>168538.96949584901</v>
      </c>
    </row>
    <row r="893" spans="2:3">
      <c r="B893">
        <v>2352</v>
      </c>
      <c r="C893">
        <v>170157.84201696899</v>
      </c>
    </row>
    <row r="894" spans="2:3">
      <c r="B894">
        <v>2353</v>
      </c>
      <c r="C894">
        <v>196559.70925963699</v>
      </c>
    </row>
    <row r="895" spans="2:3">
      <c r="B895">
        <v>2354</v>
      </c>
      <c r="C895">
        <v>177133.709361852</v>
      </c>
    </row>
    <row r="896" spans="2:3">
      <c r="B896">
        <v>2355</v>
      </c>
      <c r="C896">
        <v>181553.27957624401</v>
      </c>
    </row>
    <row r="897" spans="2:3">
      <c r="B897">
        <v>2356</v>
      </c>
      <c r="C897">
        <v>185770.606634739</v>
      </c>
    </row>
    <row r="898" spans="2:3">
      <c r="B898">
        <v>2357</v>
      </c>
      <c r="C898">
        <v>177017.59509927401</v>
      </c>
    </row>
    <row r="899" spans="2:3">
      <c r="B899">
        <v>2358</v>
      </c>
      <c r="C899">
        <v>184123.35853680599</v>
      </c>
    </row>
    <row r="900" spans="2:3">
      <c r="B900">
        <v>2359</v>
      </c>
      <c r="C900">
        <v>165970.357492196</v>
      </c>
    </row>
    <row r="901" spans="2:3">
      <c r="B901">
        <v>2360</v>
      </c>
      <c r="C901">
        <v>158151.98504945199</v>
      </c>
    </row>
    <row r="902" spans="2:3">
      <c r="B902">
        <v>2361</v>
      </c>
      <c r="C902">
        <v>177086.47644148101</v>
      </c>
    </row>
    <row r="903" spans="2:3">
      <c r="B903">
        <v>2362</v>
      </c>
      <c r="C903">
        <v>196373.896176551</v>
      </c>
    </row>
    <row r="904" spans="2:3">
      <c r="B904">
        <v>2363</v>
      </c>
      <c r="C904">
        <v>172465.707083115</v>
      </c>
    </row>
    <row r="905" spans="2:3">
      <c r="B905">
        <v>2364</v>
      </c>
      <c r="C905">
        <v>168590.782409896</v>
      </c>
    </row>
    <row r="906" spans="2:3">
      <c r="B906">
        <v>2365</v>
      </c>
      <c r="C906">
        <v>158820.47417106101</v>
      </c>
    </row>
    <row r="907" spans="2:3">
      <c r="B907">
        <v>2366</v>
      </c>
      <c r="C907">
        <v>151611.37057651</v>
      </c>
    </row>
    <row r="908" spans="2:3">
      <c r="B908">
        <v>2367</v>
      </c>
      <c r="C908">
        <v>152125.02858554301</v>
      </c>
    </row>
    <row r="909" spans="2:3">
      <c r="B909">
        <v>2368</v>
      </c>
      <c r="C909">
        <v>158404.073081048</v>
      </c>
    </row>
    <row r="910" spans="2:3">
      <c r="B910">
        <v>2369</v>
      </c>
      <c r="C910">
        <v>160692.078640755</v>
      </c>
    </row>
    <row r="911" spans="2:3">
      <c r="B911">
        <v>2370</v>
      </c>
      <c r="C911">
        <v>170175.22684198999</v>
      </c>
    </row>
    <row r="912" spans="2:3">
      <c r="B912">
        <v>2371</v>
      </c>
      <c r="C912">
        <v>169854.43659113799</v>
      </c>
    </row>
    <row r="913" spans="2:3">
      <c r="B913">
        <v>2372</v>
      </c>
      <c r="C913">
        <v>183410.78581900799</v>
      </c>
    </row>
    <row r="914" spans="2:3">
      <c r="B914">
        <v>2373</v>
      </c>
      <c r="C914">
        <v>180347.19402692799</v>
      </c>
    </row>
    <row r="915" spans="2:3">
      <c r="B915">
        <v>2374</v>
      </c>
      <c r="C915">
        <v>178930.52837429199</v>
      </c>
    </row>
    <row r="916" spans="2:3">
      <c r="B916">
        <v>2375</v>
      </c>
      <c r="C916">
        <v>153346.22008630101</v>
      </c>
    </row>
    <row r="917" spans="2:3">
      <c r="B917">
        <v>2376</v>
      </c>
      <c r="C917">
        <v>182675.20427058899</v>
      </c>
    </row>
    <row r="918" spans="2:3">
      <c r="B918">
        <v>2377</v>
      </c>
      <c r="C918">
        <v>180770.64979203601</v>
      </c>
    </row>
    <row r="919" spans="2:3">
      <c r="B919">
        <v>2378</v>
      </c>
      <c r="C919">
        <v>188714.148087543</v>
      </c>
    </row>
    <row r="920" spans="2:3">
      <c r="B920">
        <v>2379</v>
      </c>
      <c r="C920">
        <v>191393.60859407601</v>
      </c>
    </row>
    <row r="921" spans="2:3">
      <c r="B921">
        <v>2380</v>
      </c>
      <c r="C921">
        <v>174016.15749442499</v>
      </c>
    </row>
    <row r="922" spans="2:3">
      <c r="B922">
        <v>2381</v>
      </c>
      <c r="C922">
        <v>183189.68531955199</v>
      </c>
    </row>
    <row r="923" spans="2:3">
      <c r="B923">
        <v>2382</v>
      </c>
      <c r="C923">
        <v>183621.50875786599</v>
      </c>
    </row>
    <row r="924" spans="2:3">
      <c r="B924">
        <v>2383</v>
      </c>
      <c r="C924">
        <v>168991.29635757999</v>
      </c>
    </row>
    <row r="925" spans="2:3">
      <c r="B925">
        <v>2384</v>
      </c>
      <c r="C925">
        <v>185306.65066586601</v>
      </c>
    </row>
    <row r="926" spans="2:3">
      <c r="B926">
        <v>2385</v>
      </c>
      <c r="C926">
        <v>189030.68030320801</v>
      </c>
    </row>
    <row r="927" spans="2:3">
      <c r="B927">
        <v>2386</v>
      </c>
      <c r="C927">
        <v>179208.66569844901</v>
      </c>
    </row>
    <row r="928" spans="2:3">
      <c r="B928">
        <v>2387</v>
      </c>
      <c r="C928">
        <v>174901.452792889</v>
      </c>
    </row>
    <row r="929" spans="2:3">
      <c r="B929">
        <v>2388</v>
      </c>
      <c r="C929">
        <v>168337.40654434299</v>
      </c>
    </row>
    <row r="930" spans="2:3">
      <c r="B930">
        <v>2389</v>
      </c>
      <c r="C930">
        <v>158234.96461858999</v>
      </c>
    </row>
    <row r="931" spans="2:3">
      <c r="B931">
        <v>2390</v>
      </c>
      <c r="C931">
        <v>179562.45336883399</v>
      </c>
    </row>
    <row r="932" spans="2:3">
      <c r="B932">
        <v>2391</v>
      </c>
      <c r="C932">
        <v>174176.39164060701</v>
      </c>
    </row>
    <row r="933" spans="2:3">
      <c r="B933">
        <v>2392</v>
      </c>
      <c r="C933">
        <v>173931.531845427</v>
      </c>
    </row>
    <row r="934" spans="2:3">
      <c r="B934">
        <v>2393</v>
      </c>
      <c r="C934">
        <v>184111.72942966499</v>
      </c>
    </row>
    <row r="935" spans="2:3">
      <c r="B935">
        <v>2394</v>
      </c>
      <c r="C935">
        <v>179374.48200118801</v>
      </c>
    </row>
    <row r="936" spans="2:3">
      <c r="B936">
        <v>2395</v>
      </c>
      <c r="C936">
        <v>207348.81188453501</v>
      </c>
    </row>
    <row r="937" spans="2:3">
      <c r="B937">
        <v>2396</v>
      </c>
      <c r="C937">
        <v>186983.41933903101</v>
      </c>
    </row>
    <row r="938" spans="2:3">
      <c r="B938">
        <v>2397</v>
      </c>
      <c r="C938">
        <v>206779.09404952699</v>
      </c>
    </row>
    <row r="939" spans="2:3">
      <c r="B939">
        <v>2398</v>
      </c>
      <c r="C939">
        <v>177472.074683935</v>
      </c>
    </row>
    <row r="940" spans="2:3">
      <c r="B940">
        <v>2399</v>
      </c>
      <c r="C940">
        <v>156727.94832486199</v>
      </c>
    </row>
    <row r="941" spans="2:3">
      <c r="B941">
        <v>2400</v>
      </c>
      <c r="C941">
        <v>157090.56846247899</v>
      </c>
    </row>
    <row r="942" spans="2:3">
      <c r="B942">
        <v>2401</v>
      </c>
      <c r="C942">
        <v>160387.032696693</v>
      </c>
    </row>
    <row r="943" spans="2:3">
      <c r="B943">
        <v>2402</v>
      </c>
      <c r="C943">
        <v>172410.28005085999</v>
      </c>
    </row>
    <row r="944" spans="2:3">
      <c r="B944">
        <v>2403</v>
      </c>
      <c r="C944">
        <v>191603.36565746699</v>
      </c>
    </row>
    <row r="945" spans="2:3">
      <c r="B945">
        <v>2404</v>
      </c>
      <c r="C945">
        <v>182152.20715125301</v>
      </c>
    </row>
    <row r="946" spans="2:3">
      <c r="B946">
        <v>2405</v>
      </c>
      <c r="C946">
        <v>180161.697340702</v>
      </c>
    </row>
    <row r="947" spans="2:3">
      <c r="B947">
        <v>2406</v>
      </c>
      <c r="C947">
        <v>169652.235284283</v>
      </c>
    </row>
    <row r="948" spans="2:3">
      <c r="B948">
        <v>2407</v>
      </c>
      <c r="C948">
        <v>182503.520140218</v>
      </c>
    </row>
    <row r="949" spans="2:3">
      <c r="B949">
        <v>2408</v>
      </c>
      <c r="C949">
        <v>179714.63067703901</v>
      </c>
    </row>
    <row r="950" spans="2:3">
      <c r="B950">
        <v>2409</v>
      </c>
      <c r="C950">
        <v>180282.57071990799</v>
      </c>
    </row>
    <row r="951" spans="2:3">
      <c r="B951">
        <v>2410</v>
      </c>
      <c r="C951">
        <v>192600.338060371</v>
      </c>
    </row>
    <row r="952" spans="2:3">
      <c r="B952">
        <v>2411</v>
      </c>
      <c r="C952">
        <v>166115.491248565</v>
      </c>
    </row>
    <row r="953" spans="2:3">
      <c r="B953">
        <v>2412</v>
      </c>
      <c r="C953">
        <v>186379.55352444301</v>
      </c>
    </row>
    <row r="954" spans="2:3">
      <c r="B954">
        <v>2413</v>
      </c>
      <c r="C954">
        <v>184361.992258449</v>
      </c>
    </row>
    <row r="955" spans="2:3">
      <c r="B955">
        <v>2414</v>
      </c>
      <c r="C955">
        <v>186220.96545812101</v>
      </c>
    </row>
    <row r="956" spans="2:3">
      <c r="B956">
        <v>2415</v>
      </c>
      <c r="C956">
        <v>198176.47090687</v>
      </c>
    </row>
    <row r="957" spans="2:3">
      <c r="B957">
        <v>2416</v>
      </c>
      <c r="C957">
        <v>168437.776500131</v>
      </c>
    </row>
    <row r="958" spans="2:3">
      <c r="B958">
        <v>2417</v>
      </c>
      <c r="C958">
        <v>178003.582312015</v>
      </c>
    </row>
    <row r="959" spans="2:3">
      <c r="B959">
        <v>2418</v>
      </c>
      <c r="C959">
        <v>179180.46924458799</v>
      </c>
    </row>
    <row r="960" spans="2:3">
      <c r="B960">
        <v>2419</v>
      </c>
      <c r="C960">
        <v>191930.56110480599</v>
      </c>
    </row>
    <row r="961" spans="2:3">
      <c r="B961">
        <v>2420</v>
      </c>
      <c r="C961">
        <v>175590.26621496401</v>
      </c>
    </row>
    <row r="962" spans="2:3">
      <c r="B962">
        <v>2421</v>
      </c>
      <c r="C962">
        <v>176713.19307219001</v>
      </c>
    </row>
    <row r="963" spans="2:3">
      <c r="B963">
        <v>2422</v>
      </c>
      <c r="C963">
        <v>180159.090947005</v>
      </c>
    </row>
    <row r="964" spans="2:3">
      <c r="B964">
        <v>2423</v>
      </c>
      <c r="C964">
        <v>188090.10080802601</v>
      </c>
    </row>
    <row r="965" spans="2:3">
      <c r="B965">
        <v>2424</v>
      </c>
      <c r="C965">
        <v>186184.717727913</v>
      </c>
    </row>
    <row r="966" spans="2:3">
      <c r="B966">
        <v>2425</v>
      </c>
      <c r="C966">
        <v>223055.58867227801</v>
      </c>
    </row>
    <row r="967" spans="2:3">
      <c r="B967">
        <v>2426</v>
      </c>
      <c r="C967">
        <v>158270.753116401</v>
      </c>
    </row>
    <row r="968" spans="2:3">
      <c r="B968">
        <v>2427</v>
      </c>
      <c r="C968">
        <v>184733.12846643999</v>
      </c>
    </row>
    <row r="969" spans="2:3">
      <c r="B969">
        <v>2428</v>
      </c>
      <c r="C969">
        <v>199926.378957429</v>
      </c>
    </row>
    <row r="970" spans="2:3">
      <c r="B970">
        <v>2429</v>
      </c>
      <c r="C970">
        <v>175075.78516600101</v>
      </c>
    </row>
    <row r="971" spans="2:3">
      <c r="B971">
        <v>2430</v>
      </c>
      <c r="C971">
        <v>180917.925148076</v>
      </c>
    </row>
    <row r="972" spans="2:3">
      <c r="B972">
        <v>2431</v>
      </c>
      <c r="C972">
        <v>182067.76062520701</v>
      </c>
    </row>
    <row r="973" spans="2:3">
      <c r="B973">
        <v>2432</v>
      </c>
      <c r="C973">
        <v>178238.60191545001</v>
      </c>
    </row>
    <row r="974" spans="2:3">
      <c r="B974">
        <v>2433</v>
      </c>
      <c r="C974">
        <v>173454.94460653199</v>
      </c>
    </row>
    <row r="975" spans="2:3">
      <c r="B975">
        <v>2434</v>
      </c>
      <c r="C975">
        <v>176821.93626281401</v>
      </c>
    </row>
    <row r="976" spans="2:3">
      <c r="B976">
        <v>2435</v>
      </c>
      <c r="C976">
        <v>183642.19130423499</v>
      </c>
    </row>
    <row r="977" spans="2:3">
      <c r="B977">
        <v>2436</v>
      </c>
      <c r="C977">
        <v>177254.582741058</v>
      </c>
    </row>
    <row r="978" spans="2:3">
      <c r="B978">
        <v>2437</v>
      </c>
      <c r="C978">
        <v>168715.950111702</v>
      </c>
    </row>
    <row r="979" spans="2:3">
      <c r="B979">
        <v>2438</v>
      </c>
      <c r="C979">
        <v>180096.93119814401</v>
      </c>
    </row>
    <row r="980" spans="2:3">
      <c r="B980">
        <v>2439</v>
      </c>
      <c r="C980">
        <v>160620.728178758</v>
      </c>
    </row>
    <row r="981" spans="2:3">
      <c r="B981">
        <v>2440</v>
      </c>
      <c r="C981">
        <v>175286.544392273</v>
      </c>
    </row>
    <row r="982" spans="2:3">
      <c r="B982">
        <v>2441</v>
      </c>
      <c r="C982">
        <v>153494.78327629701</v>
      </c>
    </row>
    <row r="983" spans="2:3">
      <c r="B983">
        <v>2442</v>
      </c>
      <c r="C983">
        <v>156407.65915545</v>
      </c>
    </row>
    <row r="984" spans="2:3">
      <c r="B984">
        <v>2443</v>
      </c>
      <c r="C984">
        <v>162162.525245786</v>
      </c>
    </row>
    <row r="985" spans="2:3">
      <c r="B985">
        <v>2444</v>
      </c>
      <c r="C985">
        <v>166809.88682719701</v>
      </c>
    </row>
    <row r="986" spans="2:3">
      <c r="B986">
        <v>2445</v>
      </c>
      <c r="C986">
        <v>172929.156408918</v>
      </c>
    </row>
    <row r="987" spans="2:3">
      <c r="B987">
        <v>2446</v>
      </c>
      <c r="C987">
        <v>193514.33089413701</v>
      </c>
    </row>
    <row r="988" spans="2:3">
      <c r="B988">
        <v>2447</v>
      </c>
      <c r="C988">
        <v>181612.141603756</v>
      </c>
    </row>
    <row r="989" spans="2:3">
      <c r="B989">
        <v>2448</v>
      </c>
      <c r="C989">
        <v>191745.386377068</v>
      </c>
    </row>
    <row r="990" spans="2:3">
      <c r="B990">
        <v>2449</v>
      </c>
      <c r="C990">
        <v>171369.32503826101</v>
      </c>
    </row>
    <row r="991" spans="2:3">
      <c r="B991">
        <v>2450</v>
      </c>
      <c r="C991">
        <v>184425.470567051</v>
      </c>
    </row>
    <row r="992" spans="2:3">
      <c r="B992">
        <v>2451</v>
      </c>
      <c r="C992">
        <v>170563.252355189</v>
      </c>
    </row>
    <row r="993" spans="2:3">
      <c r="B993">
        <v>2452</v>
      </c>
      <c r="C993">
        <v>184522.36924016799</v>
      </c>
    </row>
    <row r="994" spans="2:3">
      <c r="B994">
        <v>2453</v>
      </c>
      <c r="C994">
        <v>164968.947931153</v>
      </c>
    </row>
    <row r="995" spans="2:3">
      <c r="B995">
        <v>2454</v>
      </c>
      <c r="C995">
        <v>157939.62159236401</v>
      </c>
    </row>
    <row r="996" spans="2:3">
      <c r="B996">
        <v>2455</v>
      </c>
      <c r="C996">
        <v>151520.38158006899</v>
      </c>
    </row>
    <row r="997" spans="2:3">
      <c r="B997">
        <v>2456</v>
      </c>
      <c r="C997">
        <v>176129.508722531</v>
      </c>
    </row>
    <row r="998" spans="2:3">
      <c r="B998">
        <v>2457</v>
      </c>
      <c r="C998">
        <v>171112.97897147801</v>
      </c>
    </row>
    <row r="999" spans="2:3">
      <c r="B999">
        <v>2458</v>
      </c>
      <c r="C999">
        <v>169762.081624282</v>
      </c>
    </row>
    <row r="1000" spans="2:3">
      <c r="B1000">
        <v>2459</v>
      </c>
      <c r="C1000">
        <v>162246.828936295</v>
      </c>
    </row>
    <row r="1001" spans="2:3">
      <c r="B1001">
        <v>2460</v>
      </c>
      <c r="C1001">
        <v>171339.30338158901</v>
      </c>
    </row>
    <row r="1002" spans="2:3">
      <c r="B1002">
        <v>2461</v>
      </c>
      <c r="C1002">
        <v>189034.75365381301</v>
      </c>
    </row>
    <row r="1003" spans="2:3">
      <c r="B1003">
        <v>2462</v>
      </c>
      <c r="C1003">
        <v>175758.87359598099</v>
      </c>
    </row>
    <row r="1004" spans="2:3">
      <c r="B1004">
        <v>2463</v>
      </c>
      <c r="C1004">
        <v>163351.72148989301</v>
      </c>
    </row>
    <row r="1005" spans="2:3">
      <c r="B1005">
        <v>2464</v>
      </c>
      <c r="C1005">
        <v>189806.54664502601</v>
      </c>
    </row>
    <row r="1006" spans="2:3">
      <c r="B1006">
        <v>2465</v>
      </c>
      <c r="C1006">
        <v>175370.990918319</v>
      </c>
    </row>
    <row r="1007" spans="2:3">
      <c r="B1007">
        <v>2466</v>
      </c>
      <c r="C1007">
        <v>196895.59990030099</v>
      </c>
    </row>
    <row r="1008" spans="2:3">
      <c r="B1008">
        <v>2467</v>
      </c>
      <c r="C1008">
        <v>176905.91799483399</v>
      </c>
    </row>
    <row r="1009" spans="2:3">
      <c r="B1009">
        <v>2468</v>
      </c>
      <c r="C1009">
        <v>176866.55722785799</v>
      </c>
    </row>
    <row r="1010" spans="2:3">
      <c r="B1010">
        <v>2469</v>
      </c>
      <c r="C1010">
        <v>163590.677170026</v>
      </c>
    </row>
    <row r="1011" spans="2:3">
      <c r="B1011">
        <v>2470</v>
      </c>
      <c r="C1011">
        <v>212693.50295839299</v>
      </c>
    </row>
    <row r="1012" spans="2:3">
      <c r="B1012">
        <v>2471</v>
      </c>
      <c r="C1012">
        <v>192686.931747717</v>
      </c>
    </row>
    <row r="1013" spans="2:3">
      <c r="B1013">
        <v>2472</v>
      </c>
      <c r="C1013">
        <v>181578.68495182699</v>
      </c>
    </row>
    <row r="1014" spans="2:3">
      <c r="B1014">
        <v>2473</v>
      </c>
      <c r="C1014">
        <v>166475.45758181199</v>
      </c>
    </row>
    <row r="1015" spans="2:3">
      <c r="B1015">
        <v>2474</v>
      </c>
      <c r="C1015">
        <v>185998.25516621899</v>
      </c>
    </row>
    <row r="1016" spans="2:3">
      <c r="B1016">
        <v>2475</v>
      </c>
      <c r="C1016">
        <v>185527.714877908</v>
      </c>
    </row>
    <row r="1017" spans="2:3">
      <c r="B1017">
        <v>2476</v>
      </c>
      <c r="C1017">
        <v>159027.11819768301</v>
      </c>
    </row>
    <row r="1018" spans="2:3">
      <c r="B1018">
        <v>2477</v>
      </c>
      <c r="C1018">
        <v>181169.65493376899</v>
      </c>
    </row>
    <row r="1019" spans="2:3">
      <c r="B1019">
        <v>2478</v>
      </c>
      <c r="C1019">
        <v>176732.915304722</v>
      </c>
    </row>
    <row r="1020" spans="2:3">
      <c r="B1020">
        <v>2479</v>
      </c>
      <c r="C1020">
        <v>191619.294648838</v>
      </c>
    </row>
    <row r="1021" spans="2:3">
      <c r="B1021">
        <v>2480</v>
      </c>
      <c r="C1021">
        <v>189114.30378932401</v>
      </c>
    </row>
    <row r="1022" spans="2:3">
      <c r="B1022">
        <v>2481</v>
      </c>
      <c r="C1022">
        <v>180934.63533033399</v>
      </c>
    </row>
    <row r="1023" spans="2:3">
      <c r="B1023">
        <v>2482</v>
      </c>
      <c r="C1023">
        <v>164573.37222304801</v>
      </c>
    </row>
    <row r="1024" spans="2:3">
      <c r="B1024">
        <v>2483</v>
      </c>
      <c r="C1024">
        <v>173902.011270196</v>
      </c>
    </row>
    <row r="1025" spans="2:3">
      <c r="B1025">
        <v>2484</v>
      </c>
      <c r="C1025">
        <v>165625.12774122899</v>
      </c>
    </row>
    <row r="1026" spans="2:3">
      <c r="B1026">
        <v>2485</v>
      </c>
      <c r="C1026">
        <v>179555.21957078701</v>
      </c>
    </row>
    <row r="1027" spans="2:3">
      <c r="B1027">
        <v>2486</v>
      </c>
      <c r="C1027">
        <v>196899.72066157899</v>
      </c>
    </row>
    <row r="1028" spans="2:3">
      <c r="B1028">
        <v>2487</v>
      </c>
      <c r="C1028">
        <v>207566.12470446</v>
      </c>
    </row>
    <row r="1029" spans="2:3">
      <c r="B1029">
        <v>2488</v>
      </c>
      <c r="C1029">
        <v>163899.98114927401</v>
      </c>
    </row>
    <row r="1030" spans="2:3">
      <c r="B1030">
        <v>2489</v>
      </c>
      <c r="C1030">
        <v>189179.428177786</v>
      </c>
    </row>
    <row r="1031" spans="2:3">
      <c r="B1031">
        <v>2490</v>
      </c>
      <c r="C1031">
        <v>193892.88002312501</v>
      </c>
    </row>
    <row r="1032" spans="2:3">
      <c r="B1032">
        <v>2491</v>
      </c>
      <c r="C1032">
        <v>178980.874331431</v>
      </c>
    </row>
    <row r="1033" spans="2:3">
      <c r="B1033">
        <v>2492</v>
      </c>
      <c r="C1033">
        <v>179749.876244365</v>
      </c>
    </row>
    <row r="1034" spans="2:3">
      <c r="B1034">
        <v>2493</v>
      </c>
      <c r="C1034">
        <v>197999.674975598</v>
      </c>
    </row>
    <row r="1035" spans="2:3">
      <c r="B1035">
        <v>2494</v>
      </c>
      <c r="C1035">
        <v>203717.47029579699</v>
      </c>
    </row>
    <row r="1036" spans="2:3">
      <c r="B1036">
        <v>2495</v>
      </c>
      <c r="C1036">
        <v>185249.261156892</v>
      </c>
    </row>
    <row r="1037" spans="2:3">
      <c r="B1037">
        <v>2496</v>
      </c>
      <c r="C1037">
        <v>201691.208274848</v>
      </c>
    </row>
    <row r="1038" spans="2:3">
      <c r="B1038">
        <v>2497</v>
      </c>
      <c r="C1038">
        <v>181956.548314794</v>
      </c>
    </row>
    <row r="1039" spans="2:3">
      <c r="B1039">
        <v>2498</v>
      </c>
      <c r="C1039">
        <v>171895.93627580599</v>
      </c>
    </row>
    <row r="1040" spans="2:3">
      <c r="B1040">
        <v>2499</v>
      </c>
      <c r="C1040">
        <v>187245.16843941901</v>
      </c>
    </row>
    <row r="1041" spans="2:3">
      <c r="B1041">
        <v>2500</v>
      </c>
      <c r="C1041">
        <v>157816.77461317999</v>
      </c>
    </row>
    <row r="1042" spans="2:3">
      <c r="B1042">
        <v>2501</v>
      </c>
      <c r="C1042">
        <v>191702.91257332501</v>
      </c>
    </row>
    <row r="1043" spans="2:3">
      <c r="B1043">
        <v>2502</v>
      </c>
      <c r="C1043">
        <v>198599.420028908</v>
      </c>
    </row>
    <row r="1044" spans="2:3">
      <c r="B1044">
        <v>2503</v>
      </c>
      <c r="C1044">
        <v>187193.31367632901</v>
      </c>
    </row>
    <row r="1045" spans="2:3">
      <c r="B1045">
        <v>2504</v>
      </c>
      <c r="C1045">
        <v>220514.99399953501</v>
      </c>
    </row>
    <row r="1046" spans="2:3">
      <c r="B1046">
        <v>2505</v>
      </c>
      <c r="C1046">
        <v>181814.52759519199</v>
      </c>
    </row>
    <row r="1047" spans="2:3">
      <c r="B1047">
        <v>2506</v>
      </c>
      <c r="C1047">
        <v>183750.755371907</v>
      </c>
    </row>
    <row r="1048" spans="2:3">
      <c r="B1048">
        <v>2507</v>
      </c>
      <c r="C1048">
        <v>183000.43167957899</v>
      </c>
    </row>
    <row r="1049" spans="2:3">
      <c r="B1049">
        <v>2508</v>
      </c>
      <c r="C1049">
        <v>185830.97190657299</v>
      </c>
    </row>
    <row r="1050" spans="2:3">
      <c r="B1050">
        <v>2509</v>
      </c>
      <c r="C1050">
        <v>185497.872344187</v>
      </c>
    </row>
    <row r="1051" spans="2:3">
      <c r="B1051">
        <v>2510</v>
      </c>
      <c r="C1051">
        <v>179613.437681321</v>
      </c>
    </row>
    <row r="1052" spans="2:3">
      <c r="B1052">
        <v>2511</v>
      </c>
      <c r="C1052">
        <v>164454.967963631</v>
      </c>
    </row>
    <row r="1053" spans="2:3">
      <c r="B1053">
        <v>2512</v>
      </c>
      <c r="C1053">
        <v>185127.237217638</v>
      </c>
    </row>
    <row r="1054" spans="2:3">
      <c r="B1054">
        <v>2513</v>
      </c>
      <c r="C1054">
        <v>178750.613844623</v>
      </c>
    </row>
    <row r="1055" spans="2:3">
      <c r="B1055">
        <v>2514</v>
      </c>
      <c r="C1055">
        <v>160927.61044888999</v>
      </c>
    </row>
    <row r="1056" spans="2:3">
      <c r="B1056">
        <v>2515</v>
      </c>
      <c r="C1056">
        <v>192562.80805783599</v>
      </c>
    </row>
    <row r="1057" spans="2:3">
      <c r="B1057">
        <v>2516</v>
      </c>
      <c r="C1057">
        <v>180990.24148554</v>
      </c>
    </row>
    <row r="1058" spans="2:3">
      <c r="B1058">
        <v>2517</v>
      </c>
      <c r="C1058">
        <v>180064.94150312201</v>
      </c>
    </row>
    <row r="1059" spans="2:3">
      <c r="B1059">
        <v>2518</v>
      </c>
      <c r="C1059">
        <v>196070.997393789</v>
      </c>
    </row>
    <row r="1060" spans="2:3">
      <c r="B1060">
        <v>2519</v>
      </c>
      <c r="C1060">
        <v>180352.91901902299</v>
      </c>
    </row>
    <row r="1061" spans="2:3">
      <c r="B1061">
        <v>2520</v>
      </c>
      <c r="C1061">
        <v>183367.95376936201</v>
      </c>
    </row>
    <row r="1062" spans="2:3">
      <c r="B1062">
        <v>2521</v>
      </c>
      <c r="C1062">
        <v>176734.841494027</v>
      </c>
    </row>
    <row r="1063" spans="2:3">
      <c r="B1063">
        <v>2522</v>
      </c>
      <c r="C1063">
        <v>180848.22076593901</v>
      </c>
    </row>
    <row r="1064" spans="2:3">
      <c r="B1064">
        <v>2523</v>
      </c>
      <c r="C1064">
        <v>187806.05936882299</v>
      </c>
    </row>
    <row r="1065" spans="2:3">
      <c r="B1065">
        <v>2524</v>
      </c>
      <c r="C1065">
        <v>180521.52640003999</v>
      </c>
    </row>
    <row r="1066" spans="2:3">
      <c r="B1066">
        <v>2525</v>
      </c>
      <c r="C1066">
        <v>181502.754496154</v>
      </c>
    </row>
    <row r="1067" spans="2:3">
      <c r="B1067">
        <v>2526</v>
      </c>
      <c r="C1067">
        <v>174525.87942675999</v>
      </c>
    </row>
    <row r="1068" spans="2:3">
      <c r="B1068">
        <v>2527</v>
      </c>
      <c r="C1068">
        <v>188927.984063168</v>
      </c>
    </row>
    <row r="1069" spans="2:3">
      <c r="B1069">
        <v>2528</v>
      </c>
      <c r="C1069">
        <v>184728.87043125299</v>
      </c>
    </row>
    <row r="1070" spans="2:3">
      <c r="B1070">
        <v>2529</v>
      </c>
      <c r="C1070">
        <v>179857.97551801099</v>
      </c>
    </row>
    <row r="1071" spans="2:3">
      <c r="B1071">
        <v>2530</v>
      </c>
      <c r="C1071">
        <v>180962.868071609</v>
      </c>
    </row>
    <row r="1072" spans="2:3">
      <c r="B1072">
        <v>2531</v>
      </c>
      <c r="C1072">
        <v>179194.06639007799</v>
      </c>
    </row>
    <row r="1073" spans="2:3">
      <c r="B1073">
        <v>2532</v>
      </c>
      <c r="C1073">
        <v>179591.78925948401</v>
      </c>
    </row>
    <row r="1074" spans="2:3">
      <c r="B1074">
        <v>2533</v>
      </c>
      <c r="C1074">
        <v>180638.46370254899</v>
      </c>
    </row>
    <row r="1075" spans="2:3">
      <c r="B1075">
        <v>2534</v>
      </c>
      <c r="C1075">
        <v>185846.21513192201</v>
      </c>
    </row>
    <row r="1076" spans="2:3">
      <c r="B1076">
        <v>2535</v>
      </c>
      <c r="C1076">
        <v>195174.03113914101</v>
      </c>
    </row>
    <row r="1077" spans="2:3">
      <c r="B1077">
        <v>2536</v>
      </c>
      <c r="C1077">
        <v>192474.56829063001</v>
      </c>
    </row>
    <row r="1078" spans="2:3">
      <c r="B1078">
        <v>2537</v>
      </c>
      <c r="C1078">
        <v>164200.59549682701</v>
      </c>
    </row>
    <row r="1079" spans="2:3">
      <c r="B1079">
        <v>2538</v>
      </c>
      <c r="C1079">
        <v>178403.09409681801</v>
      </c>
    </row>
    <row r="1080" spans="2:3">
      <c r="B1080">
        <v>2539</v>
      </c>
      <c r="C1080">
        <v>170774.84018301999</v>
      </c>
    </row>
    <row r="1081" spans="2:3">
      <c r="B1081">
        <v>2540</v>
      </c>
      <c r="C1081">
        <v>179879.945898337</v>
      </c>
    </row>
    <row r="1082" spans="2:3">
      <c r="B1082">
        <v>2541</v>
      </c>
      <c r="C1082">
        <v>177668.19275279201</v>
      </c>
    </row>
    <row r="1083" spans="2:3">
      <c r="B1083">
        <v>2542</v>
      </c>
      <c r="C1083">
        <v>180174.328610725</v>
      </c>
    </row>
    <row r="1084" spans="2:3">
      <c r="B1084">
        <v>2543</v>
      </c>
      <c r="C1084">
        <v>170643.30357214101</v>
      </c>
    </row>
    <row r="1085" spans="2:3">
      <c r="B1085">
        <v>2544</v>
      </c>
      <c r="C1085">
        <v>165448.00428983799</v>
      </c>
    </row>
    <row r="1086" spans="2:3">
      <c r="B1086">
        <v>2545</v>
      </c>
      <c r="C1086">
        <v>195531.75488622201</v>
      </c>
    </row>
    <row r="1087" spans="2:3">
      <c r="B1087">
        <v>2546</v>
      </c>
      <c r="C1087">
        <v>165314.17768212099</v>
      </c>
    </row>
    <row r="1088" spans="2:3">
      <c r="B1088">
        <v>2547</v>
      </c>
      <c r="C1088">
        <v>172532.75766088199</v>
      </c>
    </row>
    <row r="1089" spans="2:3">
      <c r="B1089">
        <v>2548</v>
      </c>
      <c r="C1089">
        <v>203310.21806987701</v>
      </c>
    </row>
    <row r="1090" spans="2:3">
      <c r="B1090">
        <v>2549</v>
      </c>
      <c r="C1090">
        <v>175090.06251588301</v>
      </c>
    </row>
    <row r="1091" spans="2:3">
      <c r="B1091">
        <v>2550</v>
      </c>
      <c r="C1091">
        <v>230841.338626282</v>
      </c>
    </row>
    <row r="1092" spans="2:3">
      <c r="B1092">
        <v>2551</v>
      </c>
      <c r="C1092">
        <v>155225.19006632001</v>
      </c>
    </row>
    <row r="1093" spans="2:3">
      <c r="B1093">
        <v>2552</v>
      </c>
      <c r="C1093">
        <v>168322.34244194499</v>
      </c>
    </row>
    <row r="1094" spans="2:3">
      <c r="B1094">
        <v>2553</v>
      </c>
      <c r="C1094">
        <v>165956.25926526499</v>
      </c>
    </row>
    <row r="1095" spans="2:3">
      <c r="B1095">
        <v>2554</v>
      </c>
      <c r="C1095">
        <v>193956.81756412401</v>
      </c>
    </row>
    <row r="1096" spans="2:3">
      <c r="B1096">
        <v>2555</v>
      </c>
      <c r="C1096">
        <v>171070.367893827</v>
      </c>
    </row>
    <row r="1097" spans="2:3">
      <c r="B1097">
        <v>2556</v>
      </c>
      <c r="C1097">
        <v>166285.24362800099</v>
      </c>
    </row>
    <row r="1098" spans="2:3">
      <c r="B1098">
        <v>2557</v>
      </c>
      <c r="C1098">
        <v>182875.801346628</v>
      </c>
    </row>
    <row r="1099" spans="2:3">
      <c r="B1099">
        <v>2558</v>
      </c>
      <c r="C1099">
        <v>218108.53676973801</v>
      </c>
    </row>
    <row r="1100" spans="2:3">
      <c r="B1100">
        <v>2559</v>
      </c>
      <c r="C1100">
        <v>174378.77763204201</v>
      </c>
    </row>
    <row r="1101" spans="2:3">
      <c r="B1101">
        <v>2560</v>
      </c>
      <c r="C1101">
        <v>164731.31637239101</v>
      </c>
    </row>
    <row r="1102" spans="2:3">
      <c r="B1102">
        <v>2561</v>
      </c>
      <c r="C1102">
        <v>156969.69508327299</v>
      </c>
    </row>
    <row r="1103" spans="2:3">
      <c r="B1103">
        <v>2562</v>
      </c>
      <c r="C1103">
        <v>173388.854342604</v>
      </c>
    </row>
    <row r="1104" spans="2:3">
      <c r="B1104">
        <v>2563</v>
      </c>
      <c r="C1104">
        <v>177559.62868511901</v>
      </c>
    </row>
    <row r="1105" spans="2:3">
      <c r="B1105">
        <v>2564</v>
      </c>
      <c r="C1105">
        <v>194297.789279905</v>
      </c>
    </row>
    <row r="1106" spans="2:3">
      <c r="B1106">
        <v>2565</v>
      </c>
      <c r="C1106">
        <v>174894.588364005</v>
      </c>
    </row>
    <row r="1107" spans="2:3">
      <c r="B1107">
        <v>2566</v>
      </c>
      <c r="C1107">
        <v>196544.14407579799</v>
      </c>
    </row>
    <row r="1108" spans="2:3">
      <c r="B1108">
        <v>2567</v>
      </c>
      <c r="C1108">
        <v>179036.15852814901</v>
      </c>
    </row>
    <row r="1109" spans="2:3">
      <c r="B1109">
        <v>2568</v>
      </c>
      <c r="C1109">
        <v>211423.98651114901</v>
      </c>
    </row>
    <row r="1110" spans="2:3">
      <c r="B1110">
        <v>2569</v>
      </c>
      <c r="C1110">
        <v>208156.39893518799</v>
      </c>
    </row>
    <row r="1111" spans="2:3">
      <c r="B1111">
        <v>2570</v>
      </c>
      <c r="C1111">
        <v>159233.941347257</v>
      </c>
    </row>
    <row r="1112" spans="2:3">
      <c r="B1112">
        <v>2571</v>
      </c>
      <c r="C1112">
        <v>210820.11513493099</v>
      </c>
    </row>
    <row r="1113" spans="2:3">
      <c r="B1113">
        <v>2572</v>
      </c>
      <c r="C1113">
        <v>140196.10979821</v>
      </c>
    </row>
    <row r="1114" spans="2:3">
      <c r="B1114">
        <v>2573</v>
      </c>
      <c r="C1114">
        <v>198678.469082978</v>
      </c>
    </row>
    <row r="1115" spans="2:3">
      <c r="B1115">
        <v>2574</v>
      </c>
      <c r="C1115">
        <v>186818.61076080301</v>
      </c>
    </row>
    <row r="1116" spans="2:3">
      <c r="B1116">
        <v>2575</v>
      </c>
      <c r="C1116">
        <v>175044.79763386099</v>
      </c>
    </row>
    <row r="1117" spans="2:3">
      <c r="B1117">
        <v>2576</v>
      </c>
      <c r="C1117">
        <v>180031.16289270399</v>
      </c>
    </row>
    <row r="1118" spans="2:3">
      <c r="B1118">
        <v>2577</v>
      </c>
      <c r="C1118">
        <v>176889.171525162</v>
      </c>
    </row>
    <row r="1119" spans="2:3">
      <c r="B1119">
        <v>2578</v>
      </c>
      <c r="C1119">
        <v>159638.85616566599</v>
      </c>
    </row>
    <row r="1120" spans="2:3">
      <c r="B1120">
        <v>2579</v>
      </c>
      <c r="C1120">
        <v>154287.264375509</v>
      </c>
    </row>
    <row r="1121" spans="2:3">
      <c r="B1121">
        <v>2580</v>
      </c>
      <c r="C1121">
        <v>191885.61818127299</v>
      </c>
    </row>
    <row r="1122" spans="2:3">
      <c r="B1122">
        <v>2581</v>
      </c>
      <c r="C1122">
        <v>177503.378612934</v>
      </c>
    </row>
    <row r="1123" spans="2:3">
      <c r="B1123">
        <v>2582</v>
      </c>
      <c r="C1123">
        <v>166548.31684976001</v>
      </c>
    </row>
    <row r="1124" spans="2:3">
      <c r="B1124">
        <v>2583</v>
      </c>
      <c r="C1124">
        <v>164475.14942855999</v>
      </c>
    </row>
    <row r="1125" spans="2:3">
      <c r="B1125">
        <v>2584</v>
      </c>
      <c r="C1125">
        <v>167484.74485787901</v>
      </c>
    </row>
    <row r="1126" spans="2:3">
      <c r="B1126">
        <v>2585</v>
      </c>
      <c r="C1126">
        <v>188683.16055540301</v>
      </c>
    </row>
    <row r="1127" spans="2:3">
      <c r="B1127">
        <v>2586</v>
      </c>
      <c r="C1127">
        <v>162243.39950266801</v>
      </c>
    </row>
    <row r="1128" spans="2:3">
      <c r="B1128">
        <v>2587</v>
      </c>
      <c r="C1128">
        <v>180807.213919103</v>
      </c>
    </row>
    <row r="1129" spans="2:3">
      <c r="B1129">
        <v>2588</v>
      </c>
      <c r="C1129">
        <v>176279.07963703899</v>
      </c>
    </row>
    <row r="1130" spans="2:3">
      <c r="B1130">
        <v>2589</v>
      </c>
      <c r="C1130">
        <v>163438.95909421801</v>
      </c>
    </row>
    <row r="1131" spans="2:3">
      <c r="B1131">
        <v>2590</v>
      </c>
      <c r="C1131">
        <v>161495.5393685</v>
      </c>
    </row>
    <row r="1132" spans="2:3">
      <c r="B1132">
        <v>2591</v>
      </c>
      <c r="C1132">
        <v>216032.303722443</v>
      </c>
    </row>
    <row r="1133" spans="2:3">
      <c r="B1133">
        <v>2592</v>
      </c>
      <c r="C1133">
        <v>176632.18154140099</v>
      </c>
    </row>
    <row r="1134" spans="2:3">
      <c r="B1134">
        <v>2593</v>
      </c>
      <c r="C1134">
        <v>168743.00156714401</v>
      </c>
    </row>
    <row r="1135" spans="2:3">
      <c r="B1135">
        <v>2594</v>
      </c>
      <c r="C1135">
        <v>183810.11848085999</v>
      </c>
    </row>
    <row r="1136" spans="2:3">
      <c r="B1136">
        <v>2595</v>
      </c>
      <c r="C1136">
        <v>156794.36054728</v>
      </c>
    </row>
    <row r="1137" spans="2:3">
      <c r="B1137">
        <v>2596</v>
      </c>
      <c r="C1137">
        <v>169136.43011394999</v>
      </c>
    </row>
    <row r="1138" spans="2:3">
      <c r="B1138">
        <v>2597</v>
      </c>
      <c r="C1138">
        <v>183203.31875245599</v>
      </c>
    </row>
    <row r="1139" spans="2:3">
      <c r="B1139">
        <v>2598</v>
      </c>
      <c r="C1139">
        <v>213252.92693088899</v>
      </c>
    </row>
    <row r="1140" spans="2:3">
      <c r="B1140">
        <v>2599</v>
      </c>
      <c r="C1140">
        <v>190550.32786695901</v>
      </c>
    </row>
    <row r="1141" spans="2:3">
      <c r="B1141">
        <v>2600</v>
      </c>
      <c r="C1141">
        <v>234707.209860273</v>
      </c>
    </row>
    <row r="1142" spans="2:3">
      <c r="B1142">
        <v>2601</v>
      </c>
      <c r="C1142">
        <v>135751.31889281599</v>
      </c>
    </row>
    <row r="1143" spans="2:3">
      <c r="B1143">
        <v>2602</v>
      </c>
      <c r="C1143">
        <v>164228.45886894001</v>
      </c>
    </row>
    <row r="1144" spans="2:3">
      <c r="B1144">
        <v>2603</v>
      </c>
      <c r="C1144">
        <v>153219.43703041901</v>
      </c>
    </row>
    <row r="1145" spans="2:3">
      <c r="B1145">
        <v>2604</v>
      </c>
      <c r="C1145">
        <v>164210.746523801</v>
      </c>
    </row>
    <row r="1146" spans="2:3">
      <c r="B1146">
        <v>2605</v>
      </c>
      <c r="C1146">
        <v>163883.22911797301</v>
      </c>
    </row>
    <row r="1147" spans="2:3">
      <c r="B1147">
        <v>2606</v>
      </c>
      <c r="C1147">
        <v>154892.776269956</v>
      </c>
    </row>
    <row r="1148" spans="2:3">
      <c r="B1148">
        <v>2607</v>
      </c>
      <c r="C1148">
        <v>197092.08733832001</v>
      </c>
    </row>
    <row r="1149" spans="2:3">
      <c r="B1149">
        <v>2608</v>
      </c>
      <c r="C1149">
        <v>228148.376399122</v>
      </c>
    </row>
    <row r="1150" spans="2:3">
      <c r="B1150">
        <v>2609</v>
      </c>
      <c r="C1150">
        <v>178680.587503997</v>
      </c>
    </row>
    <row r="1151" spans="2:3">
      <c r="B1151">
        <v>2610</v>
      </c>
      <c r="C1151">
        <v>165643.34116780799</v>
      </c>
    </row>
    <row r="1152" spans="2:3">
      <c r="B1152">
        <v>2611</v>
      </c>
      <c r="C1152">
        <v>222406.642660249</v>
      </c>
    </row>
    <row r="1153" spans="2:3">
      <c r="B1153">
        <v>2612</v>
      </c>
      <c r="C1153">
        <v>184021.84358259899</v>
      </c>
    </row>
    <row r="1154" spans="2:3">
      <c r="B1154">
        <v>2613</v>
      </c>
      <c r="C1154">
        <v>170871.094939159</v>
      </c>
    </row>
    <row r="1155" spans="2:3">
      <c r="B1155">
        <v>2614</v>
      </c>
      <c r="C1155">
        <v>189562.873697309</v>
      </c>
    </row>
    <row r="1156" spans="2:3">
      <c r="B1156">
        <v>2615</v>
      </c>
      <c r="C1156">
        <v>170591.88496635601</v>
      </c>
    </row>
    <row r="1157" spans="2:3">
      <c r="B1157">
        <v>2616</v>
      </c>
      <c r="C1157">
        <v>172934.351682851</v>
      </c>
    </row>
    <row r="1158" spans="2:3">
      <c r="B1158">
        <v>2617</v>
      </c>
      <c r="C1158">
        <v>186425.06987918899</v>
      </c>
    </row>
    <row r="1159" spans="2:3">
      <c r="B1159">
        <v>2618</v>
      </c>
      <c r="C1159">
        <v>218648.13113300601</v>
      </c>
    </row>
    <row r="1160" spans="2:3">
      <c r="B1160">
        <v>2619</v>
      </c>
      <c r="C1160">
        <v>183035.60676114101</v>
      </c>
    </row>
    <row r="1161" spans="2:3">
      <c r="B1161">
        <v>2620</v>
      </c>
      <c r="C1161">
        <v>178378.906069427</v>
      </c>
    </row>
    <row r="1162" spans="2:3">
      <c r="B1162">
        <v>2621</v>
      </c>
      <c r="C1162">
        <v>184516.71659784601</v>
      </c>
    </row>
    <row r="1163" spans="2:3">
      <c r="B1163">
        <v>2622</v>
      </c>
      <c r="C1163">
        <v>181419.5253183</v>
      </c>
    </row>
    <row r="1164" spans="2:3">
      <c r="B1164">
        <v>2623</v>
      </c>
      <c r="C1164">
        <v>196858.923438425</v>
      </c>
    </row>
    <row r="1165" spans="2:3">
      <c r="B1165">
        <v>2624</v>
      </c>
      <c r="C1165">
        <v>189228.70148627801</v>
      </c>
    </row>
    <row r="1166" spans="2:3">
      <c r="B1166">
        <v>2625</v>
      </c>
      <c r="C1166">
        <v>208973.38076102801</v>
      </c>
    </row>
    <row r="1167" spans="2:3">
      <c r="B1167">
        <v>2626</v>
      </c>
      <c r="C1167">
        <v>180269.86896411999</v>
      </c>
    </row>
    <row r="1168" spans="2:3">
      <c r="B1168">
        <v>2627</v>
      </c>
      <c r="C1168">
        <v>159488.71368395301</v>
      </c>
    </row>
    <row r="1169" spans="2:3">
      <c r="B1169">
        <v>2628</v>
      </c>
      <c r="C1169">
        <v>191490.29950752101</v>
      </c>
    </row>
    <row r="1170" spans="2:3">
      <c r="B1170">
        <v>2629</v>
      </c>
      <c r="C1170">
        <v>228684.24513794601</v>
      </c>
    </row>
    <row r="1171" spans="2:3">
      <c r="B1171">
        <v>2630</v>
      </c>
      <c r="C1171">
        <v>201842.99870042899</v>
      </c>
    </row>
    <row r="1172" spans="2:3">
      <c r="B1172">
        <v>2631</v>
      </c>
      <c r="C1172">
        <v>209242.82289186001</v>
      </c>
    </row>
    <row r="1173" spans="2:3">
      <c r="B1173">
        <v>2632</v>
      </c>
      <c r="C1173">
        <v>202357.62258493001</v>
      </c>
    </row>
    <row r="1174" spans="2:3">
      <c r="B1174">
        <v>2633</v>
      </c>
      <c r="C1174">
        <v>168238.61218264999</v>
      </c>
    </row>
    <row r="1175" spans="2:3">
      <c r="B1175">
        <v>2634</v>
      </c>
      <c r="C1175">
        <v>202524.12465369</v>
      </c>
    </row>
    <row r="1176" spans="2:3">
      <c r="B1176">
        <v>2635</v>
      </c>
      <c r="C1176">
        <v>170588.77192958799</v>
      </c>
    </row>
    <row r="1177" spans="2:3">
      <c r="B1177">
        <v>2636</v>
      </c>
      <c r="C1177">
        <v>198375.31512987</v>
      </c>
    </row>
    <row r="1178" spans="2:3">
      <c r="B1178">
        <v>2637</v>
      </c>
      <c r="C1178">
        <v>170636.82788988901</v>
      </c>
    </row>
    <row r="1179" spans="2:3">
      <c r="B1179">
        <v>2638</v>
      </c>
      <c r="C1179">
        <v>181991.07947937699</v>
      </c>
    </row>
    <row r="1180" spans="2:3">
      <c r="B1180">
        <v>2639</v>
      </c>
      <c r="C1180">
        <v>183994.54251843999</v>
      </c>
    </row>
    <row r="1181" spans="2:3">
      <c r="B1181">
        <v>2640</v>
      </c>
      <c r="C1181">
        <v>182951.482193584</v>
      </c>
    </row>
    <row r="1182" spans="2:3">
      <c r="B1182">
        <v>2641</v>
      </c>
      <c r="C1182">
        <v>174126.29715619201</v>
      </c>
    </row>
    <row r="1183" spans="2:3">
      <c r="B1183">
        <v>2642</v>
      </c>
      <c r="C1183">
        <v>170575.496742588</v>
      </c>
    </row>
    <row r="1184" spans="2:3">
      <c r="B1184">
        <v>2643</v>
      </c>
      <c r="C1184">
        <v>175332.239869971</v>
      </c>
    </row>
    <row r="1185" spans="2:3">
      <c r="B1185">
        <v>2644</v>
      </c>
      <c r="C1185">
        <v>167522.06153911099</v>
      </c>
    </row>
    <row r="1186" spans="2:3">
      <c r="B1186">
        <v>2645</v>
      </c>
      <c r="C1186">
        <v>168095.583738538</v>
      </c>
    </row>
    <row r="1187" spans="2:3">
      <c r="B1187">
        <v>2646</v>
      </c>
      <c r="C1187">
        <v>154406.41562746101</v>
      </c>
    </row>
    <row r="1188" spans="2:3">
      <c r="B1188">
        <v>2647</v>
      </c>
      <c r="C1188">
        <v>170996.973346087</v>
      </c>
    </row>
    <row r="1189" spans="2:3">
      <c r="B1189">
        <v>2648</v>
      </c>
      <c r="C1189">
        <v>159056.89024563899</v>
      </c>
    </row>
    <row r="1190" spans="2:3">
      <c r="B1190">
        <v>2649</v>
      </c>
      <c r="C1190">
        <v>181373.61651930001</v>
      </c>
    </row>
    <row r="1191" spans="2:3">
      <c r="B1191">
        <v>2650</v>
      </c>
      <c r="C1191">
        <v>152272.560975937</v>
      </c>
    </row>
    <row r="1192" spans="2:3">
      <c r="B1192">
        <v>2651</v>
      </c>
      <c r="C1192">
        <v>168664.34682133599</v>
      </c>
    </row>
    <row r="1193" spans="2:3">
      <c r="B1193">
        <v>2652</v>
      </c>
      <c r="C1193">
        <v>211007.008292301</v>
      </c>
    </row>
    <row r="1194" spans="2:3">
      <c r="B1194">
        <v>2653</v>
      </c>
      <c r="C1194">
        <v>182909.515032911</v>
      </c>
    </row>
    <row r="1195" spans="2:3">
      <c r="B1195">
        <v>2654</v>
      </c>
      <c r="C1195">
        <v>203926.82935330301</v>
      </c>
    </row>
    <row r="1196" spans="2:3">
      <c r="B1196">
        <v>2655</v>
      </c>
      <c r="C1196">
        <v>179082.82544294401</v>
      </c>
    </row>
    <row r="1197" spans="2:3">
      <c r="B1197">
        <v>2656</v>
      </c>
      <c r="C1197">
        <v>206260.099795032</v>
      </c>
    </row>
    <row r="1198" spans="2:3">
      <c r="B1198">
        <v>2657</v>
      </c>
      <c r="C1198">
        <v>181732.44341575701</v>
      </c>
    </row>
    <row r="1199" spans="2:3">
      <c r="B1199">
        <v>2658</v>
      </c>
      <c r="C1199">
        <v>189698.74069314799</v>
      </c>
    </row>
    <row r="1200" spans="2:3">
      <c r="B1200">
        <v>2659</v>
      </c>
      <c r="C1200">
        <v>203074.34678979</v>
      </c>
    </row>
    <row r="1201" spans="2:3">
      <c r="B1201">
        <v>2660</v>
      </c>
      <c r="C1201">
        <v>201670.63436566599</v>
      </c>
    </row>
    <row r="1202" spans="2:3">
      <c r="B1202">
        <v>2661</v>
      </c>
      <c r="C1202">
        <v>173756.81258969099</v>
      </c>
    </row>
    <row r="1203" spans="2:3">
      <c r="B1203">
        <v>2662</v>
      </c>
      <c r="C1203">
        <v>181387.076390881</v>
      </c>
    </row>
    <row r="1204" spans="2:3">
      <c r="B1204">
        <v>2663</v>
      </c>
      <c r="C1204">
        <v>184859.155270535</v>
      </c>
    </row>
    <row r="1205" spans="2:3">
      <c r="B1205">
        <v>2664</v>
      </c>
      <c r="C1205">
        <v>158313.61566677701</v>
      </c>
    </row>
    <row r="1206" spans="2:3">
      <c r="B1206">
        <v>2665</v>
      </c>
      <c r="C1206">
        <v>151951.955409666</v>
      </c>
    </row>
    <row r="1207" spans="2:3">
      <c r="B1207">
        <v>2666</v>
      </c>
      <c r="C1207">
        <v>162537.52704471</v>
      </c>
    </row>
    <row r="1208" spans="2:3">
      <c r="B1208">
        <v>2667</v>
      </c>
      <c r="C1208">
        <v>178998.33706785401</v>
      </c>
    </row>
    <row r="1209" spans="2:3">
      <c r="B1209">
        <v>2668</v>
      </c>
      <c r="C1209">
        <v>186732.584943041</v>
      </c>
    </row>
    <row r="1210" spans="2:3">
      <c r="B1210">
        <v>2669</v>
      </c>
      <c r="C1210">
        <v>187323.318406165</v>
      </c>
    </row>
    <row r="1211" spans="2:3">
      <c r="B1211">
        <v>2670</v>
      </c>
      <c r="C1211">
        <v>199437.23279828401</v>
      </c>
    </row>
    <row r="1212" spans="2:3">
      <c r="B1212">
        <v>2671</v>
      </c>
      <c r="C1212">
        <v>185546.68085865301</v>
      </c>
    </row>
    <row r="1213" spans="2:3">
      <c r="B1213">
        <v>2672</v>
      </c>
      <c r="C1213">
        <v>161595.015798593</v>
      </c>
    </row>
    <row r="1214" spans="2:3">
      <c r="B1214">
        <v>2673</v>
      </c>
      <c r="C1214">
        <v>154672.42276303601</v>
      </c>
    </row>
    <row r="1215" spans="2:3">
      <c r="B1215">
        <v>2674</v>
      </c>
      <c r="C1215">
        <v>159355.71011616499</v>
      </c>
    </row>
    <row r="1216" spans="2:3">
      <c r="B1216">
        <v>2675</v>
      </c>
      <c r="C1216">
        <v>155919.01407774599</v>
      </c>
    </row>
    <row r="1217" spans="2:3">
      <c r="B1217">
        <v>2676</v>
      </c>
      <c r="C1217">
        <v>182424.87095603999</v>
      </c>
    </row>
    <row r="1218" spans="2:3">
      <c r="B1218">
        <v>2677</v>
      </c>
      <c r="C1218">
        <v>178100.58962231901</v>
      </c>
    </row>
    <row r="1219" spans="2:3">
      <c r="B1219">
        <v>2678</v>
      </c>
      <c r="C1219">
        <v>202577.90004445601</v>
      </c>
    </row>
    <row r="1220" spans="2:3">
      <c r="B1220">
        <v>2679</v>
      </c>
      <c r="C1220">
        <v>177862.778940605</v>
      </c>
    </row>
    <row r="1221" spans="2:3">
      <c r="B1221">
        <v>2680</v>
      </c>
      <c r="C1221">
        <v>182056.02474488699</v>
      </c>
    </row>
    <row r="1222" spans="2:3">
      <c r="B1222">
        <v>2681</v>
      </c>
      <c r="C1222">
        <v>191403.19917710399</v>
      </c>
    </row>
    <row r="1223" spans="2:3">
      <c r="B1223">
        <v>2682</v>
      </c>
      <c r="C1223">
        <v>196264.75498004301</v>
      </c>
    </row>
    <row r="1224" spans="2:3">
      <c r="B1224">
        <v>2683</v>
      </c>
      <c r="C1224">
        <v>209375.00341971801</v>
      </c>
    </row>
    <row r="1225" spans="2:3">
      <c r="B1225">
        <v>2684</v>
      </c>
      <c r="C1225">
        <v>196691.81930172999</v>
      </c>
    </row>
    <row r="1226" spans="2:3">
      <c r="B1226">
        <v>2685</v>
      </c>
      <c r="C1226">
        <v>192458.431539585</v>
      </c>
    </row>
    <row r="1227" spans="2:3">
      <c r="B1227">
        <v>2686</v>
      </c>
      <c r="C1227">
        <v>182242.80926507001</v>
      </c>
    </row>
    <row r="1228" spans="2:3">
      <c r="B1228">
        <v>2687</v>
      </c>
      <c r="C1228">
        <v>183259.50390050601</v>
      </c>
    </row>
    <row r="1229" spans="2:3">
      <c r="B1229">
        <v>2688</v>
      </c>
      <c r="C1229">
        <v>188108.24374884099</v>
      </c>
    </row>
    <row r="1230" spans="2:3">
      <c r="B1230">
        <v>2689</v>
      </c>
      <c r="C1230">
        <v>171418.64019579699</v>
      </c>
    </row>
    <row r="1231" spans="2:3">
      <c r="B1231">
        <v>2690</v>
      </c>
      <c r="C1231">
        <v>194698.88222043199</v>
      </c>
    </row>
    <row r="1232" spans="2:3">
      <c r="B1232">
        <v>2691</v>
      </c>
      <c r="C1232">
        <v>174841.84007522001</v>
      </c>
    </row>
    <row r="1233" spans="2:3">
      <c r="B1233">
        <v>2692</v>
      </c>
      <c r="C1233">
        <v>172965.476488899</v>
      </c>
    </row>
    <row r="1234" spans="2:3">
      <c r="B1234">
        <v>2693</v>
      </c>
      <c r="C1234">
        <v>189386.32367713199</v>
      </c>
    </row>
    <row r="1235" spans="2:3">
      <c r="B1235">
        <v>2694</v>
      </c>
      <c r="C1235">
        <v>185682.618340257</v>
      </c>
    </row>
    <row r="1236" spans="2:3">
      <c r="B1236">
        <v>2695</v>
      </c>
      <c r="C1236">
        <v>176412.01271906099</v>
      </c>
    </row>
    <row r="1237" spans="2:3">
      <c r="B1237">
        <v>2696</v>
      </c>
      <c r="C1237">
        <v>174976.489722867</v>
      </c>
    </row>
    <row r="1238" spans="2:3">
      <c r="B1238">
        <v>2697</v>
      </c>
      <c r="C1238">
        <v>180718.581707643</v>
      </c>
    </row>
    <row r="1239" spans="2:3">
      <c r="B1239">
        <v>2698</v>
      </c>
      <c r="C1239">
        <v>186131.18824824199</v>
      </c>
    </row>
    <row r="1240" spans="2:3">
      <c r="B1240">
        <v>2699</v>
      </c>
      <c r="C1240">
        <v>165220.78635403301</v>
      </c>
    </row>
    <row r="1241" spans="2:3">
      <c r="B1241">
        <v>2700</v>
      </c>
      <c r="C1241">
        <v>164115.89380043501</v>
      </c>
    </row>
    <row r="1242" spans="2:3">
      <c r="B1242">
        <v>2701</v>
      </c>
      <c r="C1242">
        <v>182125.72912702401</v>
      </c>
    </row>
    <row r="1243" spans="2:3">
      <c r="B1243">
        <v>2702</v>
      </c>
      <c r="C1243">
        <v>182285.140233276</v>
      </c>
    </row>
    <row r="1244" spans="2:3">
      <c r="B1244">
        <v>2703</v>
      </c>
      <c r="C1244">
        <v>196325.44221036599</v>
      </c>
    </row>
    <row r="1245" spans="2:3">
      <c r="B1245">
        <v>2704</v>
      </c>
      <c r="C1245">
        <v>164865.215329881</v>
      </c>
    </row>
    <row r="1246" spans="2:3">
      <c r="B1246">
        <v>2705</v>
      </c>
      <c r="C1246">
        <v>182694.49220982299</v>
      </c>
    </row>
    <row r="1247" spans="2:3">
      <c r="B1247">
        <v>2706</v>
      </c>
      <c r="C1247">
        <v>185425.485520958</v>
      </c>
    </row>
    <row r="1248" spans="2:3">
      <c r="B1248">
        <v>2707</v>
      </c>
      <c r="C1248">
        <v>171414.7041191</v>
      </c>
    </row>
    <row r="1249" spans="2:3">
      <c r="B1249">
        <v>2708</v>
      </c>
      <c r="C1249">
        <v>183433.47246608499</v>
      </c>
    </row>
    <row r="1250" spans="2:3">
      <c r="B1250">
        <v>2709</v>
      </c>
      <c r="C1250">
        <v>176844.981155794</v>
      </c>
    </row>
    <row r="1251" spans="2:3">
      <c r="B1251">
        <v>2710</v>
      </c>
      <c r="C1251">
        <v>180568.187753206</v>
      </c>
    </row>
    <row r="1252" spans="2:3">
      <c r="B1252">
        <v>2711</v>
      </c>
      <c r="C1252">
        <v>185948.625475832</v>
      </c>
    </row>
    <row r="1253" spans="2:3">
      <c r="B1253">
        <v>2712</v>
      </c>
      <c r="C1253">
        <v>189388.291715481</v>
      </c>
    </row>
    <row r="1254" spans="2:3">
      <c r="B1254">
        <v>2713</v>
      </c>
      <c r="C1254">
        <v>142754.489165865</v>
      </c>
    </row>
    <row r="1255" spans="2:3">
      <c r="B1255">
        <v>2714</v>
      </c>
      <c r="C1255">
        <v>156106.80076081099</v>
      </c>
    </row>
    <row r="1256" spans="2:3">
      <c r="B1256">
        <v>2715</v>
      </c>
      <c r="C1256">
        <v>155895.39761756099</v>
      </c>
    </row>
    <row r="1257" spans="2:3">
      <c r="B1257">
        <v>2716</v>
      </c>
      <c r="C1257">
        <v>159851.97773854801</v>
      </c>
    </row>
    <row r="1258" spans="2:3">
      <c r="B1258">
        <v>2717</v>
      </c>
      <c r="C1258">
        <v>185157.832305524</v>
      </c>
    </row>
    <row r="1259" spans="2:3">
      <c r="B1259">
        <v>2718</v>
      </c>
      <c r="C1259">
        <v>180716.291710805</v>
      </c>
    </row>
    <row r="1260" spans="2:3">
      <c r="B1260">
        <v>2719</v>
      </c>
      <c r="C1260">
        <v>176901.093954071</v>
      </c>
    </row>
    <row r="1261" spans="2:3">
      <c r="B1261">
        <v>2720</v>
      </c>
      <c r="C1261">
        <v>181017.222455218</v>
      </c>
    </row>
    <row r="1262" spans="2:3">
      <c r="B1262">
        <v>2721</v>
      </c>
      <c r="C1262">
        <v>183269.15940766799</v>
      </c>
    </row>
    <row r="1263" spans="2:3">
      <c r="B1263">
        <v>2722</v>
      </c>
      <c r="C1263">
        <v>193550.830097069</v>
      </c>
    </row>
    <row r="1264" spans="2:3">
      <c r="B1264">
        <v>2723</v>
      </c>
      <c r="C1264">
        <v>170625.842699726</v>
      </c>
    </row>
    <row r="1265" spans="2:3">
      <c r="B1265">
        <v>2724</v>
      </c>
      <c r="C1265">
        <v>182012.40594272499</v>
      </c>
    </row>
    <row r="1266" spans="2:3">
      <c r="B1266">
        <v>2725</v>
      </c>
      <c r="C1266">
        <v>179162.50729073299</v>
      </c>
    </row>
    <row r="1267" spans="2:3">
      <c r="B1267">
        <v>2726</v>
      </c>
      <c r="C1267">
        <v>183269.15940766799</v>
      </c>
    </row>
    <row r="1268" spans="2:3">
      <c r="B1268">
        <v>2727</v>
      </c>
      <c r="C1268">
        <v>180589.836175042</v>
      </c>
    </row>
    <row r="1269" spans="2:3">
      <c r="B1269">
        <v>2728</v>
      </c>
      <c r="C1269">
        <v>181465.935198741</v>
      </c>
    </row>
    <row r="1270" spans="2:3">
      <c r="B1270">
        <v>2729</v>
      </c>
      <c r="C1270">
        <v>196053.02987830399</v>
      </c>
    </row>
    <row r="1271" spans="2:3">
      <c r="B1271">
        <v>2730</v>
      </c>
      <c r="C1271">
        <v>183421.020319014</v>
      </c>
    </row>
    <row r="1272" spans="2:3">
      <c r="B1272">
        <v>2731</v>
      </c>
      <c r="C1272">
        <v>167926.83908361199</v>
      </c>
    </row>
    <row r="1273" spans="2:3">
      <c r="B1273">
        <v>2732</v>
      </c>
      <c r="C1273">
        <v>168027.530997889</v>
      </c>
    </row>
    <row r="1274" spans="2:3">
      <c r="B1274">
        <v>2733</v>
      </c>
      <c r="C1274">
        <v>182164.26685407001</v>
      </c>
    </row>
    <row r="1275" spans="2:3">
      <c r="B1275">
        <v>2734</v>
      </c>
      <c r="C1275">
        <v>172469.071592608</v>
      </c>
    </row>
    <row r="1276" spans="2:3">
      <c r="B1276">
        <v>2735</v>
      </c>
      <c r="C1276">
        <v>181059.374300472</v>
      </c>
    </row>
    <row r="1277" spans="2:3">
      <c r="B1277">
        <v>2736</v>
      </c>
      <c r="C1277">
        <v>182997.57011553599</v>
      </c>
    </row>
    <row r="1278" spans="2:3">
      <c r="B1278">
        <v>2737</v>
      </c>
      <c r="C1278">
        <v>166140.50417989399</v>
      </c>
    </row>
    <row r="1279" spans="2:3">
      <c r="B1279">
        <v>2738</v>
      </c>
      <c r="C1279">
        <v>198515.54693407501</v>
      </c>
    </row>
    <row r="1280" spans="2:3">
      <c r="B1280">
        <v>2739</v>
      </c>
      <c r="C1280">
        <v>193789.64850329401</v>
      </c>
    </row>
    <row r="1281" spans="2:3">
      <c r="B1281">
        <v>2740</v>
      </c>
      <c r="C1281">
        <v>173550.025727531</v>
      </c>
    </row>
    <row r="1282" spans="2:3">
      <c r="B1282">
        <v>2741</v>
      </c>
      <c r="C1282">
        <v>176487.94317473401</v>
      </c>
    </row>
    <row r="1283" spans="2:3">
      <c r="B1283">
        <v>2742</v>
      </c>
      <c r="C1283">
        <v>188813.30255914701</v>
      </c>
    </row>
    <row r="1284" spans="2:3">
      <c r="B1284">
        <v>2743</v>
      </c>
      <c r="C1284">
        <v>178531.91197919199</v>
      </c>
    </row>
    <row r="1285" spans="2:3">
      <c r="B1285">
        <v>2744</v>
      </c>
      <c r="C1285">
        <v>182145.73146900101</v>
      </c>
    </row>
    <row r="1286" spans="2:3">
      <c r="B1286">
        <v>2745</v>
      </c>
      <c r="C1286">
        <v>179196.465024103</v>
      </c>
    </row>
    <row r="1287" spans="2:3">
      <c r="B1287">
        <v>2746</v>
      </c>
      <c r="C1287">
        <v>169618.34990068601</v>
      </c>
    </row>
    <row r="1288" spans="2:3">
      <c r="B1288">
        <v>2747</v>
      </c>
      <c r="C1288">
        <v>170010.168655046</v>
      </c>
    </row>
    <row r="1289" spans="2:3">
      <c r="B1289">
        <v>2748</v>
      </c>
      <c r="C1289">
        <v>181739.671652174</v>
      </c>
    </row>
    <row r="1290" spans="2:3">
      <c r="B1290">
        <v>2749</v>
      </c>
      <c r="C1290">
        <v>172846.93495557399</v>
      </c>
    </row>
    <row r="1291" spans="2:3">
      <c r="B1291">
        <v>2750</v>
      </c>
      <c r="C1291">
        <v>195560.88301719999</v>
      </c>
    </row>
    <row r="1292" spans="2:3">
      <c r="B1292">
        <v>2751</v>
      </c>
      <c r="C1292">
        <v>180358.11429295599</v>
      </c>
    </row>
    <row r="1293" spans="2:3">
      <c r="B1293">
        <v>2752</v>
      </c>
      <c r="C1293">
        <v>211817.70281809301</v>
      </c>
    </row>
    <row r="1294" spans="2:3">
      <c r="B1294">
        <v>2753</v>
      </c>
      <c r="C1294">
        <v>176170.12868674201</v>
      </c>
    </row>
    <row r="1295" spans="2:3">
      <c r="B1295">
        <v>2754</v>
      </c>
      <c r="C1295">
        <v>234492.248263699</v>
      </c>
    </row>
    <row r="1296" spans="2:3">
      <c r="B1296">
        <v>2755</v>
      </c>
      <c r="C1296">
        <v>182450.956536015</v>
      </c>
    </row>
    <row r="1297" spans="2:3">
      <c r="B1297">
        <v>2756</v>
      </c>
      <c r="C1297">
        <v>174902.06807314599</v>
      </c>
    </row>
    <row r="1298" spans="2:3">
      <c r="B1298">
        <v>2757</v>
      </c>
      <c r="C1298">
        <v>173684.174293738</v>
      </c>
    </row>
    <row r="1299" spans="2:3">
      <c r="B1299">
        <v>2758</v>
      </c>
      <c r="C1299">
        <v>147196.67367756201</v>
      </c>
    </row>
    <row r="1300" spans="2:3">
      <c r="B1300">
        <v>2759</v>
      </c>
      <c r="C1300">
        <v>175231.18970979101</v>
      </c>
    </row>
    <row r="1301" spans="2:3">
      <c r="B1301">
        <v>2760</v>
      </c>
      <c r="C1301">
        <v>193417.64740633001</v>
      </c>
    </row>
    <row r="1302" spans="2:3">
      <c r="B1302">
        <v>2761</v>
      </c>
      <c r="C1302">
        <v>183313.60124976101</v>
      </c>
    </row>
    <row r="1303" spans="2:3">
      <c r="B1303">
        <v>2762</v>
      </c>
      <c r="C1303">
        <v>180882.25084908199</v>
      </c>
    </row>
    <row r="1304" spans="2:3">
      <c r="B1304">
        <v>2763</v>
      </c>
      <c r="C1304">
        <v>186735.697979808</v>
      </c>
    </row>
    <row r="1305" spans="2:3">
      <c r="B1305">
        <v>2764</v>
      </c>
      <c r="C1305">
        <v>172922.86541124701</v>
      </c>
    </row>
    <row r="1306" spans="2:3">
      <c r="B1306">
        <v>2765</v>
      </c>
      <c r="C1306">
        <v>202551.67719057301</v>
      </c>
    </row>
    <row r="1307" spans="2:3">
      <c r="B1307">
        <v>2766</v>
      </c>
      <c r="C1307">
        <v>190485.63407417299</v>
      </c>
    </row>
    <row r="1308" spans="2:3">
      <c r="B1308">
        <v>2767</v>
      </c>
      <c r="C1308">
        <v>173439.49362150999</v>
      </c>
    </row>
    <row r="1309" spans="2:3">
      <c r="B1309">
        <v>2768</v>
      </c>
      <c r="C1309">
        <v>196613.59884921901</v>
      </c>
    </row>
    <row r="1310" spans="2:3">
      <c r="B1310">
        <v>2769</v>
      </c>
      <c r="C1310">
        <v>178152.259700828</v>
      </c>
    </row>
    <row r="1311" spans="2:3">
      <c r="B1311">
        <v>2770</v>
      </c>
      <c r="C1311">
        <v>174519.90482594899</v>
      </c>
    </row>
    <row r="1312" spans="2:3">
      <c r="B1312">
        <v>2771</v>
      </c>
      <c r="C1312">
        <v>172627.79693283699</v>
      </c>
    </row>
    <row r="1313" spans="2:3">
      <c r="B1313">
        <v>2772</v>
      </c>
      <c r="C1313">
        <v>173732.689486435</v>
      </c>
    </row>
    <row r="1314" spans="2:3">
      <c r="B1314">
        <v>2773</v>
      </c>
      <c r="C1314">
        <v>209219.844787023</v>
      </c>
    </row>
    <row r="1315" spans="2:3">
      <c r="B1315">
        <v>2774</v>
      </c>
      <c r="C1315">
        <v>181059.374300472</v>
      </c>
    </row>
    <row r="1316" spans="2:3">
      <c r="B1316">
        <v>2775</v>
      </c>
      <c r="C1316">
        <v>188515.44300245901</v>
      </c>
    </row>
    <row r="1317" spans="2:3">
      <c r="B1317">
        <v>2776</v>
      </c>
      <c r="C1317">
        <v>182164.26685407001</v>
      </c>
    </row>
    <row r="1318" spans="2:3">
      <c r="B1318">
        <v>2777</v>
      </c>
      <c r="C1318">
        <v>188137.90159798099</v>
      </c>
    </row>
    <row r="1319" spans="2:3">
      <c r="B1319">
        <v>2778</v>
      </c>
      <c r="C1319">
        <v>158893.54306269001</v>
      </c>
    </row>
    <row r="1320" spans="2:3">
      <c r="B1320">
        <v>2779</v>
      </c>
      <c r="C1320">
        <v>189579.65066771</v>
      </c>
    </row>
    <row r="1321" spans="2:3">
      <c r="B1321">
        <v>2780</v>
      </c>
      <c r="C1321">
        <v>165229.803505847</v>
      </c>
    </row>
    <row r="1322" spans="2:3">
      <c r="B1322">
        <v>2781</v>
      </c>
      <c r="C1322">
        <v>162186.071220207</v>
      </c>
    </row>
    <row r="1323" spans="2:3">
      <c r="B1323">
        <v>2782</v>
      </c>
      <c r="C1323">
        <v>166374.879866351</v>
      </c>
    </row>
    <row r="1324" spans="2:3">
      <c r="B1324">
        <v>2783</v>
      </c>
      <c r="C1324">
        <v>161665.18497475699</v>
      </c>
    </row>
    <row r="1325" spans="2:3">
      <c r="B1325">
        <v>2784</v>
      </c>
      <c r="C1325">
        <v>175079.328798445</v>
      </c>
    </row>
    <row r="1326" spans="2:3">
      <c r="B1326">
        <v>2785</v>
      </c>
      <c r="C1326">
        <v>203840.874021305</v>
      </c>
    </row>
    <row r="1327" spans="2:3">
      <c r="B1327">
        <v>2786</v>
      </c>
      <c r="C1327">
        <v>152129.078861057</v>
      </c>
    </row>
    <row r="1328" spans="2:3">
      <c r="B1328">
        <v>2787</v>
      </c>
      <c r="C1328">
        <v>181012.14138010101</v>
      </c>
    </row>
    <row r="1329" spans="2:3">
      <c r="B1329">
        <v>2788</v>
      </c>
      <c r="C1329">
        <v>161305.53503837</v>
      </c>
    </row>
    <row r="1330" spans="2:3">
      <c r="B1330">
        <v>2789</v>
      </c>
      <c r="C1330">
        <v>203326.39297234299</v>
      </c>
    </row>
    <row r="1331" spans="2:3">
      <c r="B1331">
        <v>2790</v>
      </c>
      <c r="C1331">
        <v>168385.57114183099</v>
      </c>
    </row>
    <row r="1332" spans="2:3">
      <c r="B1332">
        <v>2791</v>
      </c>
      <c r="C1332">
        <v>183564.36515998599</v>
      </c>
    </row>
    <row r="1333" spans="2:3">
      <c r="B1333">
        <v>2792</v>
      </c>
      <c r="C1333">
        <v>163784.61944086099</v>
      </c>
    </row>
    <row r="1334" spans="2:3">
      <c r="B1334">
        <v>2793</v>
      </c>
      <c r="C1334">
        <v>171989.19219399299</v>
      </c>
    </row>
    <row r="1335" spans="2:3">
      <c r="B1335">
        <v>2794</v>
      </c>
      <c r="C1335">
        <v>180839.95616828999</v>
      </c>
    </row>
    <row r="1336" spans="2:3">
      <c r="B1336">
        <v>2795</v>
      </c>
      <c r="C1336">
        <v>170895.92318590701</v>
      </c>
    </row>
    <row r="1337" spans="2:3">
      <c r="B1337">
        <v>2796</v>
      </c>
      <c r="C1337">
        <v>174071.05480851801</v>
      </c>
    </row>
    <row r="1338" spans="2:3">
      <c r="B1338">
        <v>2797</v>
      </c>
      <c r="C1338">
        <v>259423.859147546</v>
      </c>
    </row>
    <row r="1339" spans="2:3">
      <c r="B1339">
        <v>2798</v>
      </c>
      <c r="C1339">
        <v>188000.824679588</v>
      </c>
    </row>
    <row r="1340" spans="2:3">
      <c r="B1340">
        <v>2799</v>
      </c>
      <c r="C1340">
        <v>179171.703565498</v>
      </c>
    </row>
    <row r="1341" spans="2:3">
      <c r="B1341">
        <v>2800</v>
      </c>
      <c r="C1341">
        <v>171022.241447762</v>
      </c>
    </row>
    <row r="1342" spans="2:3">
      <c r="B1342">
        <v>2801</v>
      </c>
      <c r="C1342">
        <v>174126.29715619201</v>
      </c>
    </row>
    <row r="1343" spans="2:3">
      <c r="B1343">
        <v>2802</v>
      </c>
      <c r="C1343">
        <v>187625.573271948</v>
      </c>
    </row>
    <row r="1344" spans="2:3">
      <c r="B1344">
        <v>2803</v>
      </c>
      <c r="C1344">
        <v>199567.94636923401</v>
      </c>
    </row>
    <row r="1345" spans="2:3">
      <c r="B1345">
        <v>2804</v>
      </c>
      <c r="C1345">
        <v>205328.07821926801</v>
      </c>
    </row>
    <row r="1346" spans="2:3">
      <c r="B1346">
        <v>2805</v>
      </c>
      <c r="C1346">
        <v>166231.53502537901</v>
      </c>
    </row>
    <row r="1347" spans="2:3">
      <c r="B1347">
        <v>2806</v>
      </c>
      <c r="C1347">
        <v>154743.91606056999</v>
      </c>
    </row>
    <row r="1348" spans="2:3">
      <c r="B1348">
        <v>2807</v>
      </c>
      <c r="C1348">
        <v>159714.53701262199</v>
      </c>
    </row>
    <row r="1349" spans="2:3">
      <c r="B1349">
        <v>2808</v>
      </c>
      <c r="C1349">
        <v>185563.06908242201</v>
      </c>
    </row>
    <row r="1350" spans="2:3">
      <c r="B1350">
        <v>2809</v>
      </c>
      <c r="C1350">
        <v>171500.79672500599</v>
      </c>
    </row>
    <row r="1351" spans="2:3">
      <c r="B1351">
        <v>2810</v>
      </c>
      <c r="C1351">
        <v>180983.44384479901</v>
      </c>
    </row>
    <row r="1352" spans="2:3">
      <c r="B1352">
        <v>2811</v>
      </c>
      <c r="C1352">
        <v>183141.23691499699</v>
      </c>
    </row>
    <row r="1353" spans="2:3">
      <c r="B1353">
        <v>2812</v>
      </c>
      <c r="C1353">
        <v>178498.63445021401</v>
      </c>
    </row>
    <row r="1354" spans="2:3">
      <c r="B1354">
        <v>2813</v>
      </c>
      <c r="C1354">
        <v>224323.710512388</v>
      </c>
    </row>
    <row r="1355" spans="2:3">
      <c r="B1355">
        <v>2814</v>
      </c>
      <c r="C1355">
        <v>218200.64212787701</v>
      </c>
    </row>
    <row r="1356" spans="2:3">
      <c r="B1356">
        <v>2815</v>
      </c>
      <c r="C1356">
        <v>182283.17775655701</v>
      </c>
    </row>
    <row r="1357" spans="2:3">
      <c r="B1357">
        <v>2816</v>
      </c>
      <c r="C1357">
        <v>190054.639237419</v>
      </c>
    </row>
    <row r="1358" spans="2:3">
      <c r="B1358">
        <v>2817</v>
      </c>
      <c r="C1358">
        <v>160192.45393451801</v>
      </c>
    </row>
    <row r="1359" spans="2:3">
      <c r="B1359">
        <v>2818</v>
      </c>
      <c r="C1359">
        <v>171289.39358175601</v>
      </c>
    </row>
    <row r="1360" spans="2:3">
      <c r="B1360">
        <v>2819</v>
      </c>
      <c r="C1360">
        <v>151131.09873364199</v>
      </c>
    </row>
    <row r="1361" spans="2:3">
      <c r="B1361">
        <v>2820</v>
      </c>
      <c r="C1361">
        <v>181721.45822559399</v>
      </c>
    </row>
    <row r="1362" spans="2:3">
      <c r="B1362">
        <v>2821</v>
      </c>
      <c r="C1362">
        <v>172725.05385185801</v>
      </c>
    </row>
    <row r="1363" spans="2:3">
      <c r="B1363">
        <v>2822</v>
      </c>
      <c r="C1363">
        <v>222438.69914341401</v>
      </c>
    </row>
    <row r="1364" spans="2:3">
      <c r="B1364">
        <v>2823</v>
      </c>
      <c r="C1364">
        <v>235419.373448928</v>
      </c>
    </row>
    <row r="1365" spans="2:3">
      <c r="B1365">
        <v>2824</v>
      </c>
      <c r="C1365">
        <v>185150.926027596</v>
      </c>
    </row>
    <row r="1366" spans="2:3">
      <c r="B1366">
        <v>2825</v>
      </c>
      <c r="C1366">
        <v>184772.239624699</v>
      </c>
    </row>
    <row r="1367" spans="2:3">
      <c r="B1367">
        <v>2826</v>
      </c>
      <c r="C1367">
        <v>180658.21643580901</v>
      </c>
    </row>
    <row r="1368" spans="2:3">
      <c r="B1368">
        <v>2827</v>
      </c>
      <c r="C1368">
        <v>209673.31664717401</v>
      </c>
    </row>
    <row r="1369" spans="2:3">
      <c r="B1369">
        <v>2828</v>
      </c>
      <c r="C1369">
        <v>205939.810625621</v>
      </c>
    </row>
    <row r="1370" spans="2:3">
      <c r="B1370">
        <v>2829</v>
      </c>
      <c r="C1370">
        <v>165633.573325837</v>
      </c>
    </row>
    <row r="1371" spans="2:3">
      <c r="B1371">
        <v>2830</v>
      </c>
      <c r="C1371">
        <v>186030.31721101399</v>
      </c>
    </row>
    <row r="1372" spans="2:3">
      <c r="B1372">
        <v>2831</v>
      </c>
      <c r="C1372">
        <v>160312.31958921201</v>
      </c>
    </row>
    <row r="1373" spans="2:3">
      <c r="B1373">
        <v>2832</v>
      </c>
      <c r="C1373">
        <v>190702.44025102901</v>
      </c>
    </row>
    <row r="1374" spans="2:3">
      <c r="B1374">
        <v>2833</v>
      </c>
      <c r="C1374">
        <v>175122.81032669899</v>
      </c>
    </row>
    <row r="1375" spans="2:3">
      <c r="B1375">
        <v>2834</v>
      </c>
      <c r="C1375">
        <v>183783.13937518999</v>
      </c>
    </row>
    <row r="1376" spans="2:3">
      <c r="B1376">
        <v>2835</v>
      </c>
      <c r="C1376">
        <v>178290.66630222101</v>
      </c>
    </row>
    <row r="1377" spans="2:3">
      <c r="B1377">
        <v>2836</v>
      </c>
      <c r="C1377">
        <v>181605.34396301501</v>
      </c>
    </row>
    <row r="1378" spans="2:3">
      <c r="B1378">
        <v>2837</v>
      </c>
      <c r="C1378">
        <v>187992.45144475199</v>
      </c>
    </row>
    <row r="1379" spans="2:3">
      <c r="B1379">
        <v>2838</v>
      </c>
      <c r="C1379">
        <v>188885.11781517</v>
      </c>
    </row>
    <row r="1380" spans="2:3">
      <c r="B1380">
        <v>2839</v>
      </c>
      <c r="C1380">
        <v>189959.344795118</v>
      </c>
    </row>
    <row r="1381" spans="2:3">
      <c r="B1381">
        <v>2840</v>
      </c>
      <c r="C1381">
        <v>179258.61921133401</v>
      </c>
    </row>
    <row r="1382" spans="2:3">
      <c r="B1382">
        <v>2841</v>
      </c>
      <c r="C1382">
        <v>181518.75027566901</v>
      </c>
    </row>
    <row r="1383" spans="2:3">
      <c r="B1383">
        <v>2842</v>
      </c>
      <c r="C1383">
        <v>193008.65923731501</v>
      </c>
    </row>
    <row r="1384" spans="2:3">
      <c r="B1384">
        <v>2843</v>
      </c>
      <c r="C1384">
        <v>186313.89385619</v>
      </c>
    </row>
    <row r="1385" spans="2:3">
      <c r="B1385">
        <v>2844</v>
      </c>
      <c r="C1385">
        <v>181499.39185067001</v>
      </c>
    </row>
    <row r="1386" spans="2:3">
      <c r="B1386">
        <v>2845</v>
      </c>
      <c r="C1386">
        <v>174126.29715619201</v>
      </c>
    </row>
    <row r="1387" spans="2:3">
      <c r="B1387">
        <v>2846</v>
      </c>
      <c r="C1387">
        <v>183918.612062767</v>
      </c>
    </row>
    <row r="1388" spans="2:3">
      <c r="B1388">
        <v>2847</v>
      </c>
      <c r="C1388">
        <v>184114.27089922701</v>
      </c>
    </row>
    <row r="1389" spans="2:3">
      <c r="B1389">
        <v>2848</v>
      </c>
      <c r="C1389">
        <v>158540.947801398</v>
      </c>
    </row>
    <row r="1390" spans="2:3">
      <c r="B1390">
        <v>2849</v>
      </c>
      <c r="C1390">
        <v>197034.759055859</v>
      </c>
    </row>
    <row r="1391" spans="2:3">
      <c r="B1391">
        <v>2850</v>
      </c>
      <c r="C1391">
        <v>185170.28445259499</v>
      </c>
    </row>
    <row r="1392" spans="2:3">
      <c r="B1392">
        <v>2851</v>
      </c>
      <c r="C1392">
        <v>221134.53363514799</v>
      </c>
    </row>
    <row r="1393" spans="2:3">
      <c r="B1393">
        <v>2852</v>
      </c>
      <c r="C1393">
        <v>184306.637575967</v>
      </c>
    </row>
    <row r="1394" spans="2:3">
      <c r="B1394">
        <v>2853</v>
      </c>
      <c r="C1394">
        <v>199792.30274099601</v>
      </c>
    </row>
    <row r="1395" spans="2:3">
      <c r="B1395">
        <v>2854</v>
      </c>
      <c r="C1395">
        <v>143237.803559736</v>
      </c>
    </row>
    <row r="1396" spans="2:3">
      <c r="B1396">
        <v>2855</v>
      </c>
      <c r="C1396">
        <v>177294.83889773599</v>
      </c>
    </row>
    <row r="1397" spans="2:3">
      <c r="B1397">
        <v>2856</v>
      </c>
      <c r="C1397">
        <v>182368.62088385501</v>
      </c>
    </row>
    <row r="1398" spans="2:3">
      <c r="B1398">
        <v>2857</v>
      </c>
      <c r="C1398">
        <v>176487.94317473401</v>
      </c>
    </row>
    <row r="1399" spans="2:3">
      <c r="B1399">
        <v>2858</v>
      </c>
      <c r="C1399">
        <v>183849.40876207099</v>
      </c>
    </row>
    <row r="1400" spans="2:3">
      <c r="B1400">
        <v>2859</v>
      </c>
      <c r="C1400">
        <v>184964.14150741301</v>
      </c>
    </row>
    <row r="1401" spans="2:3">
      <c r="B1401">
        <v>2860</v>
      </c>
      <c r="C1401">
        <v>196395.96963243399</v>
      </c>
    </row>
    <row r="1402" spans="2:3">
      <c r="B1402">
        <v>2861</v>
      </c>
      <c r="C1402">
        <v>188374.936650438</v>
      </c>
    </row>
    <row r="1403" spans="2:3">
      <c r="B1403">
        <v>2862</v>
      </c>
      <c r="C1403">
        <v>176261.29680613501</v>
      </c>
    </row>
    <row r="1404" spans="2:3">
      <c r="B1404">
        <v>2863</v>
      </c>
      <c r="C1404">
        <v>163628.14224842601</v>
      </c>
    </row>
    <row r="1405" spans="2:3">
      <c r="B1405">
        <v>2864</v>
      </c>
      <c r="C1405">
        <v>180618.03262890401</v>
      </c>
    </row>
    <row r="1406" spans="2:3">
      <c r="B1406">
        <v>2865</v>
      </c>
      <c r="C1406">
        <v>161647.32979408099</v>
      </c>
    </row>
    <row r="1407" spans="2:3">
      <c r="B1407">
        <v>2866</v>
      </c>
      <c r="C1407">
        <v>167129.59886777299</v>
      </c>
    </row>
    <row r="1408" spans="2:3">
      <c r="B1408">
        <v>2867</v>
      </c>
      <c r="C1408">
        <v>174750.98835268701</v>
      </c>
    </row>
    <row r="1409" spans="2:3">
      <c r="B1409">
        <v>2868</v>
      </c>
      <c r="C1409">
        <v>177560.20211633301</v>
      </c>
    </row>
    <row r="1410" spans="2:3">
      <c r="B1410">
        <v>2869</v>
      </c>
      <c r="C1410">
        <v>192577.79611283899</v>
      </c>
    </row>
    <row r="1411" spans="2:3">
      <c r="B1411">
        <v>2870</v>
      </c>
      <c r="C1411">
        <v>199202.89896087101</v>
      </c>
    </row>
    <row r="1412" spans="2:3">
      <c r="B1412">
        <v>2871</v>
      </c>
      <c r="C1412">
        <v>182818.15666730801</v>
      </c>
    </row>
    <row r="1413" spans="2:3">
      <c r="B1413">
        <v>2872</v>
      </c>
      <c r="C1413">
        <v>148217.26254065099</v>
      </c>
    </row>
    <row r="1414" spans="2:3">
      <c r="B1414">
        <v>2873</v>
      </c>
      <c r="C1414">
        <v>188997.797082492</v>
      </c>
    </row>
    <row r="1415" spans="2:3">
      <c r="B1415">
        <v>2874</v>
      </c>
      <c r="C1415">
        <v>185807.92887760099</v>
      </c>
    </row>
    <row r="1416" spans="2:3">
      <c r="B1416">
        <v>2875</v>
      </c>
      <c r="C1416">
        <v>177030.47784202101</v>
      </c>
    </row>
    <row r="1417" spans="2:3">
      <c r="B1417">
        <v>2876</v>
      </c>
      <c r="C1417">
        <v>175942.47459363201</v>
      </c>
    </row>
    <row r="1418" spans="2:3">
      <c r="B1418">
        <v>2877</v>
      </c>
      <c r="C1418">
        <v>172912.51857643301</v>
      </c>
    </row>
    <row r="1419" spans="2:3">
      <c r="B1419">
        <v>2878</v>
      </c>
      <c r="C1419">
        <v>198359.24886459101</v>
      </c>
    </row>
    <row r="1420" spans="2:3">
      <c r="B1420">
        <v>2879</v>
      </c>
      <c r="C1420">
        <v>184379.13303638299</v>
      </c>
    </row>
    <row r="1421" spans="2:3">
      <c r="B1421">
        <v>2880</v>
      </c>
      <c r="C1421">
        <v>194255.566948886</v>
      </c>
    </row>
    <row r="1422" spans="2:3">
      <c r="B1422">
        <v>2881</v>
      </c>
      <c r="C1422">
        <v>209449.65160306401</v>
      </c>
    </row>
    <row r="1423" spans="2:3">
      <c r="B1423">
        <v>2882</v>
      </c>
      <c r="C1423">
        <v>169979.32395844301</v>
      </c>
    </row>
    <row r="1424" spans="2:3">
      <c r="B1424">
        <v>2883</v>
      </c>
      <c r="C1424">
        <v>188206.281858748</v>
      </c>
    </row>
    <row r="1425" spans="2:3">
      <c r="B1425">
        <v>2884</v>
      </c>
      <c r="C1425">
        <v>186412.438609167</v>
      </c>
    </row>
    <row r="1426" spans="2:3">
      <c r="B1426">
        <v>2885</v>
      </c>
      <c r="C1426">
        <v>196761.386409959</v>
      </c>
    </row>
    <row r="1427" spans="2:3">
      <c r="B1427">
        <v>2886</v>
      </c>
      <c r="C1427">
        <v>208353.26955820899</v>
      </c>
    </row>
    <row r="1428" spans="2:3">
      <c r="B1428">
        <v>2887</v>
      </c>
      <c r="C1428">
        <v>166548.06724104399</v>
      </c>
    </row>
    <row r="1429" spans="2:3">
      <c r="B1429">
        <v>2888</v>
      </c>
      <c r="C1429">
        <v>175942.47459363201</v>
      </c>
    </row>
    <row r="1430" spans="2:3">
      <c r="B1430">
        <v>2889</v>
      </c>
      <c r="C1430">
        <v>166790.45791643401</v>
      </c>
    </row>
    <row r="1431" spans="2:3">
      <c r="B1431">
        <v>2890</v>
      </c>
      <c r="C1431">
        <v>160515.85057906699</v>
      </c>
    </row>
    <row r="1432" spans="2:3">
      <c r="B1432">
        <v>2891</v>
      </c>
      <c r="C1432">
        <v>192167.62109636201</v>
      </c>
    </row>
    <row r="1433" spans="2:3">
      <c r="B1433">
        <v>2892</v>
      </c>
      <c r="C1433">
        <v>178751.55108336901</v>
      </c>
    </row>
    <row r="1434" spans="2:3">
      <c r="B1434">
        <v>2893</v>
      </c>
      <c r="C1434">
        <v>198678.894117024</v>
      </c>
    </row>
    <row r="1435" spans="2:3">
      <c r="B1435">
        <v>2894</v>
      </c>
      <c r="C1435">
        <v>164553.12027235399</v>
      </c>
    </row>
    <row r="1436" spans="2:3">
      <c r="B1436">
        <v>2895</v>
      </c>
      <c r="C1436">
        <v>156887.932862327</v>
      </c>
    </row>
    <row r="1437" spans="2:3">
      <c r="B1437">
        <v>2896</v>
      </c>
      <c r="C1437">
        <v>164185.77730552401</v>
      </c>
    </row>
    <row r="1438" spans="2:3">
      <c r="B1438">
        <v>2897</v>
      </c>
      <c r="C1438">
        <v>212992.12063087599</v>
      </c>
    </row>
    <row r="1439" spans="2:3">
      <c r="B1439">
        <v>2898</v>
      </c>
      <c r="C1439">
        <v>197468.55053252101</v>
      </c>
    </row>
    <row r="1440" spans="2:3">
      <c r="B1440">
        <v>2899</v>
      </c>
      <c r="C1440">
        <v>180106.84373965999</v>
      </c>
    </row>
    <row r="1441" spans="2:3">
      <c r="B1441">
        <v>2900</v>
      </c>
      <c r="C1441">
        <v>183972.071056674</v>
      </c>
    </row>
    <row r="1442" spans="2:3">
      <c r="B1442">
        <v>2901</v>
      </c>
      <c r="C1442">
        <v>245283.198337927</v>
      </c>
    </row>
    <row r="1443" spans="2:3">
      <c r="B1443">
        <v>2902</v>
      </c>
      <c r="C1443">
        <v>170351.963410756</v>
      </c>
    </row>
    <row r="1444" spans="2:3">
      <c r="B1444">
        <v>2903</v>
      </c>
      <c r="C1444">
        <v>195596.307707478</v>
      </c>
    </row>
    <row r="1445" spans="2:3">
      <c r="B1445">
        <v>2904</v>
      </c>
      <c r="C1445">
        <v>189369.756330412</v>
      </c>
    </row>
    <row r="1446" spans="2:3">
      <c r="B1446">
        <v>2905</v>
      </c>
      <c r="C1446">
        <v>223667.40455166399</v>
      </c>
    </row>
    <row r="1447" spans="2:3">
      <c r="B1447">
        <v>2906</v>
      </c>
      <c r="C1447">
        <v>169335.31062436401</v>
      </c>
    </row>
    <row r="1448" spans="2:3">
      <c r="B1448">
        <v>2907</v>
      </c>
      <c r="C1448">
        <v>167411.02835164999</v>
      </c>
    </row>
    <row r="1449" spans="2:3">
      <c r="B1449">
        <v>2908</v>
      </c>
      <c r="C1449">
        <v>187709.55500396801</v>
      </c>
    </row>
    <row r="1450" spans="2:3">
      <c r="B1450">
        <v>2909</v>
      </c>
      <c r="C1450">
        <v>196526.002998991</v>
      </c>
    </row>
    <row r="1451" spans="2:3">
      <c r="B1451">
        <v>2910</v>
      </c>
      <c r="C1451">
        <v>137402.56985558901</v>
      </c>
    </row>
    <row r="1452" spans="2:3">
      <c r="B1452">
        <v>2911</v>
      </c>
      <c r="C1452">
        <v>165086.77506173501</v>
      </c>
    </row>
    <row r="1453" spans="2:3">
      <c r="B1453">
        <v>2912</v>
      </c>
      <c r="C1453">
        <v>188506.43141227399</v>
      </c>
    </row>
    <row r="1454" spans="2:3">
      <c r="B1454">
        <v>2913</v>
      </c>
      <c r="C1454">
        <v>172917.45681601201</v>
      </c>
    </row>
    <row r="1455" spans="2:3">
      <c r="B1455">
        <v>2914</v>
      </c>
      <c r="C1455">
        <v>166274.325225982</v>
      </c>
    </row>
    <row r="1456" spans="2:3">
      <c r="B1456">
        <v>2915</v>
      </c>
      <c r="C1456">
        <v>167081.220948984</v>
      </c>
    </row>
    <row r="1457" spans="2:3">
      <c r="B1457">
        <v>2916</v>
      </c>
      <c r="C1457">
        <v>164788.77823113801</v>
      </c>
    </row>
    <row r="1458" spans="2:3">
      <c r="B1458">
        <v>2917</v>
      </c>
      <c r="C1458">
        <v>219222.42340005899</v>
      </c>
    </row>
    <row r="1459" spans="2:3">
      <c r="B1459">
        <v>2918</v>
      </c>
      <c r="C1459">
        <v>184924.27965899699</v>
      </c>
    </row>
    <row r="1460" spans="2:3">
      <c r="B1460">
        <v>2919</v>
      </c>
      <c r="C1460">
        <v>187741.86665747801</v>
      </c>
    </row>
    <row r="1461" spans="2:3">
      <c r="B1461">
        <f>COUNT(B1:B1460)</f>
        <v>1459</v>
      </c>
      <c r="C1461">
        <f>COUNT(C1:C1460)</f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D5E2A-1324-D146-AE74-C3E56452E9E0}">
  <dimension ref="A1:D523"/>
  <sheetViews>
    <sheetView topLeftCell="A355" workbookViewId="0">
      <selection activeCell="E28" sqref="E28"/>
    </sheetView>
  </sheetViews>
  <sheetFormatPr baseColWidth="10" defaultColWidth="11" defaultRowHeight="16"/>
  <cols>
    <col min="4" max="4" width="14.83203125" customWidth="1"/>
  </cols>
  <sheetData>
    <row r="1" spans="1:1">
      <c r="A1" t="s">
        <v>256</v>
      </c>
    </row>
    <row r="3" spans="1:1">
      <c r="A3" t="s">
        <v>257</v>
      </c>
    </row>
    <row r="4" spans="1:1">
      <c r="A4" t="s">
        <v>258</v>
      </c>
    </row>
    <row r="5" spans="1:1">
      <c r="A5" t="s">
        <v>259</v>
      </c>
    </row>
    <row r="6" spans="1:1">
      <c r="A6" t="s">
        <v>260</v>
      </c>
    </row>
    <row r="7" spans="1:1">
      <c r="A7" t="s">
        <v>261</v>
      </c>
    </row>
    <row r="8" spans="1:1">
      <c r="A8" t="s">
        <v>262</v>
      </c>
    </row>
    <row r="9" spans="1:1">
      <c r="A9" t="s">
        <v>263</v>
      </c>
    </row>
    <row r="10" spans="1:1">
      <c r="A10" t="s">
        <v>264</v>
      </c>
    </row>
    <row r="11" spans="1:1">
      <c r="A11" t="s">
        <v>265</v>
      </c>
    </row>
    <row r="12" spans="1:1">
      <c r="A12" t="s">
        <v>266</v>
      </c>
    </row>
    <row r="13" spans="1:1">
      <c r="A13" t="s">
        <v>267</v>
      </c>
    </row>
    <row r="14" spans="1:1">
      <c r="A14" t="s">
        <v>268</v>
      </c>
    </row>
    <row r="15" spans="1:1">
      <c r="A15" t="s">
        <v>269</v>
      </c>
    </row>
    <row r="16" spans="1:1">
      <c r="A16" t="s">
        <v>270</v>
      </c>
    </row>
    <row r="17" spans="1:1">
      <c r="A17" t="s">
        <v>271</v>
      </c>
    </row>
    <row r="18" spans="1:1">
      <c r="A18" t="s">
        <v>272</v>
      </c>
    </row>
    <row r="20" spans="1:1">
      <c r="A20" t="s">
        <v>273</v>
      </c>
    </row>
    <row r="21" spans="1:1">
      <c r="A21" t="s">
        <v>274</v>
      </c>
    </row>
    <row r="22" spans="1:1">
      <c r="A22" t="s">
        <v>275</v>
      </c>
    </row>
    <row r="23" spans="1:1">
      <c r="A23" t="s">
        <v>276</v>
      </c>
    </row>
    <row r="24" spans="1:1">
      <c r="A24" t="s">
        <v>277</v>
      </c>
    </row>
    <row r="25" spans="1:1">
      <c r="A25" t="s">
        <v>278</v>
      </c>
    </row>
    <row r="26" spans="1:1">
      <c r="A26" t="s">
        <v>279</v>
      </c>
    </row>
    <row r="27" spans="1:1">
      <c r="A27" t="s">
        <v>280</v>
      </c>
    </row>
    <row r="28" spans="1:1">
      <c r="A28" t="s">
        <v>281</v>
      </c>
    </row>
    <row r="29" spans="1:1">
      <c r="A29" t="s">
        <v>282</v>
      </c>
    </row>
    <row r="30" spans="1:1">
      <c r="A30" t="s">
        <v>283</v>
      </c>
    </row>
    <row r="31" spans="1:1">
      <c r="A31" t="s">
        <v>284</v>
      </c>
    </row>
    <row r="33" spans="1:1">
      <c r="A33" t="s">
        <v>285</v>
      </c>
    </row>
    <row r="35" spans="1:1">
      <c r="A35" t="s">
        <v>286</v>
      </c>
    </row>
    <row r="37" spans="1:1">
      <c r="A37" t="s">
        <v>287</v>
      </c>
    </row>
    <row r="38" spans="1:1">
      <c r="A38" t="s">
        <v>288</v>
      </c>
    </row>
    <row r="39" spans="1:1">
      <c r="A39" t="s">
        <v>283</v>
      </c>
    </row>
    <row r="40" spans="1:1">
      <c r="A40" t="s">
        <v>289</v>
      </c>
    </row>
    <row r="42" spans="1:1">
      <c r="A42" t="s">
        <v>290</v>
      </c>
    </row>
    <row r="43" spans="1:1">
      <c r="A43" t="s">
        <v>288</v>
      </c>
    </row>
    <row r="44" spans="1:1">
      <c r="A44" t="s">
        <v>291</v>
      </c>
    </row>
    <row r="45" spans="1:1">
      <c r="A45" t="s">
        <v>274</v>
      </c>
    </row>
    <row r="46" spans="1:1">
      <c r="A46" t="s">
        <v>292</v>
      </c>
    </row>
    <row r="48" spans="1:1">
      <c r="A48" t="s">
        <v>293</v>
      </c>
    </row>
    <row r="49" spans="1:1">
      <c r="A49" t="s">
        <v>294</v>
      </c>
    </row>
    <row r="50" spans="1:1">
      <c r="A50" t="s">
        <v>295</v>
      </c>
    </row>
    <row r="51" spans="1:1">
      <c r="A51" t="s">
        <v>296</v>
      </c>
    </row>
    <row r="52" spans="1:1">
      <c r="A52" t="s">
        <v>297</v>
      </c>
    </row>
    <row r="53" spans="1:1">
      <c r="A53" t="s">
        <v>298</v>
      </c>
    </row>
    <row r="55" spans="1:1">
      <c r="A55" t="s">
        <v>299</v>
      </c>
    </row>
    <row r="56" spans="1:1">
      <c r="A56" t="s">
        <v>300</v>
      </c>
    </row>
    <row r="57" spans="1:1">
      <c r="A57" t="s">
        <v>301</v>
      </c>
    </row>
    <row r="58" spans="1:1">
      <c r="A58" t="s">
        <v>302</v>
      </c>
    </row>
    <row r="59" spans="1:1">
      <c r="A59" t="s">
        <v>274</v>
      </c>
    </row>
    <row r="60" spans="1:1">
      <c r="A60" t="s">
        <v>303</v>
      </c>
    </row>
    <row r="61" spans="1:1">
      <c r="A61" t="s">
        <v>274</v>
      </c>
    </row>
    <row r="62" spans="1:1">
      <c r="A62" t="s">
        <v>304</v>
      </c>
    </row>
    <row r="63" spans="1:1">
      <c r="A63" t="s">
        <v>305</v>
      </c>
    </row>
    <row r="64" spans="1:1">
      <c r="A64" t="s">
        <v>306</v>
      </c>
    </row>
    <row r="65" spans="1:1">
      <c r="A65" t="s">
        <v>307</v>
      </c>
    </row>
    <row r="66" spans="1:1">
      <c r="A66" t="s">
        <v>283</v>
      </c>
    </row>
    <row r="67" spans="1:1">
      <c r="A67" t="s">
        <v>308</v>
      </c>
    </row>
    <row r="69" spans="1:1">
      <c r="A69" t="s">
        <v>309</v>
      </c>
    </row>
    <row r="70" spans="1:1">
      <c r="A70" t="s">
        <v>310</v>
      </c>
    </row>
    <row r="71" spans="1:1">
      <c r="A71" t="s">
        <v>311</v>
      </c>
    </row>
    <row r="72" spans="1:1">
      <c r="A72" t="s">
        <v>312</v>
      </c>
    </row>
    <row r="73" spans="1:1">
      <c r="A73" t="s">
        <v>313</v>
      </c>
    </row>
    <row r="74" spans="1:1">
      <c r="A74" t="s">
        <v>283</v>
      </c>
    </row>
    <row r="75" spans="1:1">
      <c r="A75" t="s">
        <v>314</v>
      </c>
    </row>
    <row r="76" spans="1:1">
      <c r="A76" t="s">
        <v>274</v>
      </c>
    </row>
    <row r="77" spans="1:1">
      <c r="A77" t="s">
        <v>315</v>
      </c>
    </row>
    <row r="78" spans="1:1">
      <c r="A78" t="s">
        <v>316</v>
      </c>
    </row>
    <row r="79" spans="1:1">
      <c r="A79" t="s">
        <v>317</v>
      </c>
    </row>
    <row r="80" spans="1:1">
      <c r="A80" t="s">
        <v>283</v>
      </c>
    </row>
    <row r="81" spans="1:4">
      <c r="A81" t="s">
        <v>318</v>
      </c>
      <c r="D81" s="4"/>
    </row>
    <row r="83" spans="1:4">
      <c r="A83" t="s">
        <v>319</v>
      </c>
    </row>
    <row r="84" spans="1:4">
      <c r="A84" t="s">
        <v>320</v>
      </c>
    </row>
    <row r="85" spans="1:4">
      <c r="A85" t="s">
        <v>321</v>
      </c>
    </row>
    <row r="86" spans="1:4">
      <c r="A86" t="s">
        <v>322</v>
      </c>
    </row>
    <row r="87" spans="1:4">
      <c r="A87" t="s">
        <v>323</v>
      </c>
    </row>
    <row r="88" spans="1:4">
      <c r="A88" t="s">
        <v>324</v>
      </c>
    </row>
    <row r="89" spans="1:4">
      <c r="A89" t="s">
        <v>325</v>
      </c>
    </row>
    <row r="90" spans="1:4">
      <c r="A90" t="s">
        <v>326</v>
      </c>
    </row>
    <row r="91" spans="1:4">
      <c r="A91" t="s">
        <v>327</v>
      </c>
    </row>
    <row r="92" spans="1:4">
      <c r="A92" t="s">
        <v>328</v>
      </c>
    </row>
    <row r="93" spans="1:4">
      <c r="A93" t="s">
        <v>329</v>
      </c>
    </row>
    <row r="94" spans="1:4">
      <c r="A94" t="s">
        <v>330</v>
      </c>
    </row>
    <row r="95" spans="1:4">
      <c r="A95" t="s">
        <v>331</v>
      </c>
    </row>
    <row r="96" spans="1:4">
      <c r="A96" t="s">
        <v>332</v>
      </c>
    </row>
    <row r="97" spans="1:1">
      <c r="A97" t="s">
        <v>333</v>
      </c>
    </row>
    <row r="98" spans="1:1">
      <c r="A98" t="s">
        <v>334</v>
      </c>
    </row>
    <row r="99" spans="1:1">
      <c r="A99" t="s">
        <v>335</v>
      </c>
    </row>
    <row r="100" spans="1:1">
      <c r="A100" t="s">
        <v>336</v>
      </c>
    </row>
    <row r="101" spans="1:1">
      <c r="A101" t="s">
        <v>337</v>
      </c>
    </row>
    <row r="102" spans="1:1">
      <c r="A102" t="s">
        <v>338</v>
      </c>
    </row>
    <row r="103" spans="1:1">
      <c r="A103" t="s">
        <v>339</v>
      </c>
    </row>
    <row r="104" spans="1:1">
      <c r="A104" t="s">
        <v>340</v>
      </c>
    </row>
    <row r="105" spans="1:1">
      <c r="A105" t="s">
        <v>341</v>
      </c>
    </row>
    <row r="106" spans="1:1">
      <c r="A106" t="s">
        <v>342</v>
      </c>
    </row>
    <row r="107" spans="1:1">
      <c r="A107" t="s">
        <v>343</v>
      </c>
    </row>
    <row r="108" spans="1:1">
      <c r="A108" t="s">
        <v>344</v>
      </c>
    </row>
    <row r="109" spans="1:1">
      <c r="A109" t="s">
        <v>345</v>
      </c>
    </row>
    <row r="110" spans="1:1">
      <c r="A110" t="s">
        <v>283</v>
      </c>
    </row>
    <row r="111" spans="1:1">
      <c r="A111" t="s">
        <v>346</v>
      </c>
    </row>
    <row r="112" spans="1:1">
      <c r="A112" t="s">
        <v>347</v>
      </c>
    </row>
    <row r="113" spans="1:1">
      <c r="A113" t="s">
        <v>348</v>
      </c>
    </row>
    <row r="114" spans="1:1">
      <c r="A114" t="s">
        <v>349</v>
      </c>
    </row>
    <row r="115" spans="1:1">
      <c r="A115" t="s">
        <v>350</v>
      </c>
    </row>
    <row r="116" spans="1:1">
      <c r="A116" t="s">
        <v>351</v>
      </c>
    </row>
    <row r="117" spans="1:1">
      <c r="A117" t="s">
        <v>352</v>
      </c>
    </row>
    <row r="118" spans="1:1">
      <c r="A118" t="s">
        <v>353</v>
      </c>
    </row>
    <row r="119" spans="1:1">
      <c r="A119" t="s">
        <v>354</v>
      </c>
    </row>
    <row r="120" spans="1:1">
      <c r="A120" t="s">
        <v>283</v>
      </c>
    </row>
    <row r="121" spans="1:1">
      <c r="A121" t="s">
        <v>355</v>
      </c>
    </row>
    <row r="122" spans="1:1">
      <c r="A122" t="s">
        <v>274</v>
      </c>
    </row>
    <row r="123" spans="1:1">
      <c r="A123" t="s">
        <v>346</v>
      </c>
    </row>
    <row r="124" spans="1:1">
      <c r="A124" t="s">
        <v>347</v>
      </c>
    </row>
    <row r="125" spans="1:1">
      <c r="A125" t="s">
        <v>348</v>
      </c>
    </row>
    <row r="126" spans="1:1">
      <c r="A126" t="s">
        <v>349</v>
      </c>
    </row>
    <row r="127" spans="1:1">
      <c r="A127" t="s">
        <v>350</v>
      </c>
    </row>
    <row r="128" spans="1:1">
      <c r="A128" t="s">
        <v>351</v>
      </c>
    </row>
    <row r="129" spans="1:1">
      <c r="A129" t="s">
        <v>352</v>
      </c>
    </row>
    <row r="130" spans="1:1">
      <c r="A130" t="s">
        <v>353</v>
      </c>
    </row>
    <row r="131" spans="1:1">
      <c r="A131" t="s">
        <v>354</v>
      </c>
    </row>
    <row r="132" spans="1:1">
      <c r="A132" t="s">
        <v>283</v>
      </c>
    </row>
    <row r="133" spans="1:1">
      <c r="A133" t="s">
        <v>356</v>
      </c>
    </row>
    <row r="134" spans="1:1">
      <c r="A134" t="s">
        <v>274</v>
      </c>
    </row>
    <row r="135" spans="1:1">
      <c r="A135" t="s">
        <v>357</v>
      </c>
    </row>
    <row r="136" spans="1:1">
      <c r="A136" t="s">
        <v>358</v>
      </c>
    </row>
    <row r="137" spans="1:1">
      <c r="A137" t="s">
        <v>359</v>
      </c>
    </row>
    <row r="138" spans="1:1">
      <c r="A138" t="s">
        <v>360</v>
      </c>
    </row>
    <row r="139" spans="1:1">
      <c r="A139" t="s">
        <v>361</v>
      </c>
    </row>
    <row r="140" spans="1:1">
      <c r="A140" t="s">
        <v>283</v>
      </c>
    </row>
    <row r="141" spans="1:1">
      <c r="A141" t="s">
        <v>362</v>
      </c>
    </row>
    <row r="142" spans="1:1">
      <c r="A142" t="s">
        <v>283</v>
      </c>
    </row>
    <row r="143" spans="1:1">
      <c r="A143" t="s">
        <v>363</v>
      </c>
    </row>
    <row r="144" spans="1:1">
      <c r="A144" t="s">
        <v>364</v>
      </c>
    </row>
    <row r="145" spans="1:1">
      <c r="A145" t="s">
        <v>365</v>
      </c>
    </row>
    <row r="146" spans="1:1">
      <c r="A146" t="s">
        <v>366</v>
      </c>
    </row>
    <row r="147" spans="1:1">
      <c r="A147" t="s">
        <v>367</v>
      </c>
    </row>
    <row r="148" spans="1:1">
      <c r="A148" t="s">
        <v>368</v>
      </c>
    </row>
    <row r="149" spans="1:1">
      <c r="A149" t="s">
        <v>369</v>
      </c>
    </row>
    <row r="150" spans="1:1">
      <c r="A150" t="s">
        <v>370</v>
      </c>
    </row>
    <row r="151" spans="1:1">
      <c r="A151" t="s">
        <v>283</v>
      </c>
    </row>
    <row r="152" spans="1:1">
      <c r="A152" t="s">
        <v>371</v>
      </c>
    </row>
    <row r="154" spans="1:1">
      <c r="A154" t="s">
        <v>372</v>
      </c>
    </row>
    <row r="155" spans="1:1">
      <c r="A155" t="s">
        <v>373</v>
      </c>
    </row>
    <row r="156" spans="1:1">
      <c r="A156" t="s">
        <v>374</v>
      </c>
    </row>
    <row r="157" spans="1:1">
      <c r="A157" t="s">
        <v>375</v>
      </c>
    </row>
    <row r="158" spans="1:1">
      <c r="A158" t="s">
        <v>376</v>
      </c>
    </row>
    <row r="159" spans="1:1">
      <c r="A159" t="s">
        <v>377</v>
      </c>
    </row>
    <row r="160" spans="1:1">
      <c r="A160" t="s">
        <v>378</v>
      </c>
    </row>
    <row r="161" spans="1:1">
      <c r="A161" t="s">
        <v>379</v>
      </c>
    </row>
    <row r="162" spans="1:1">
      <c r="A162" t="s">
        <v>380</v>
      </c>
    </row>
    <row r="163" spans="1:1">
      <c r="A163" t="s">
        <v>381</v>
      </c>
    </row>
    <row r="164" spans="1:1">
      <c r="A164" t="s">
        <v>283</v>
      </c>
    </row>
    <row r="165" spans="1:1">
      <c r="A165" t="s">
        <v>382</v>
      </c>
    </row>
    <row r="167" spans="1:1">
      <c r="A167" t="s">
        <v>372</v>
      </c>
    </row>
    <row r="168" spans="1:1">
      <c r="A168" t="s">
        <v>373</v>
      </c>
    </row>
    <row r="169" spans="1:1">
      <c r="A169" t="s">
        <v>374</v>
      </c>
    </row>
    <row r="170" spans="1:1">
      <c r="A170" t="s">
        <v>375</v>
      </c>
    </row>
    <row r="171" spans="1:1">
      <c r="A171" t="s">
        <v>383</v>
      </c>
    </row>
    <row r="172" spans="1:1">
      <c r="A172" t="s">
        <v>377</v>
      </c>
    </row>
    <row r="173" spans="1:1">
      <c r="A173" t="s">
        <v>384</v>
      </c>
    </row>
    <row r="174" spans="1:1">
      <c r="A174" t="s">
        <v>379</v>
      </c>
    </row>
    <row r="175" spans="1:1">
      <c r="A175" t="s">
        <v>380</v>
      </c>
    </row>
    <row r="176" spans="1:1">
      <c r="A176" t="s">
        <v>381</v>
      </c>
    </row>
    <row r="177" spans="1:1">
      <c r="A177" t="s">
        <v>274</v>
      </c>
    </row>
    <row r="178" spans="1:1">
      <c r="A178" t="s">
        <v>385</v>
      </c>
    </row>
    <row r="180" spans="1:1">
      <c r="A180" t="s">
        <v>386</v>
      </c>
    </row>
    <row r="182" spans="1:1">
      <c r="A182" t="s">
        <v>387</v>
      </c>
    </row>
    <row r="184" spans="1:1">
      <c r="A184" t="s">
        <v>388</v>
      </c>
    </row>
    <row r="185" spans="1:1">
      <c r="A185" t="s">
        <v>389</v>
      </c>
    </row>
    <row r="186" spans="1:1">
      <c r="A186" t="s">
        <v>390</v>
      </c>
    </row>
    <row r="187" spans="1:1">
      <c r="A187" t="s">
        <v>391</v>
      </c>
    </row>
    <row r="188" spans="1:1">
      <c r="A188" t="s">
        <v>392</v>
      </c>
    </row>
    <row r="189" spans="1:1">
      <c r="A189" t="s">
        <v>393</v>
      </c>
    </row>
    <row r="190" spans="1:1">
      <c r="A190" t="s">
        <v>274</v>
      </c>
    </row>
    <row r="191" spans="1:1">
      <c r="A191" t="s">
        <v>394</v>
      </c>
    </row>
    <row r="193" spans="1:1">
      <c r="A193" t="s">
        <v>395</v>
      </c>
    </row>
    <row r="194" spans="1:1">
      <c r="A194" t="s">
        <v>396</v>
      </c>
    </row>
    <row r="195" spans="1:1">
      <c r="A195" t="s">
        <v>397</v>
      </c>
    </row>
    <row r="196" spans="1:1">
      <c r="A196" t="s">
        <v>398</v>
      </c>
    </row>
    <row r="197" spans="1:1">
      <c r="A197" t="s">
        <v>399</v>
      </c>
    </row>
    <row r="198" spans="1:1">
      <c r="A198" t="s">
        <v>400</v>
      </c>
    </row>
    <row r="199" spans="1:1">
      <c r="A199" t="s">
        <v>401</v>
      </c>
    </row>
    <row r="200" spans="1:1">
      <c r="A200" t="s">
        <v>402</v>
      </c>
    </row>
    <row r="201" spans="1:1">
      <c r="A201" t="s">
        <v>274</v>
      </c>
    </row>
    <row r="202" spans="1:1">
      <c r="A202" t="s">
        <v>403</v>
      </c>
    </row>
    <row r="204" spans="1:1">
      <c r="A204" t="s">
        <v>404</v>
      </c>
    </row>
    <row r="205" spans="1:1">
      <c r="A205" t="s">
        <v>405</v>
      </c>
    </row>
    <row r="206" spans="1:1">
      <c r="A206" t="s">
        <v>406</v>
      </c>
    </row>
    <row r="207" spans="1:1">
      <c r="A207" t="s">
        <v>407</v>
      </c>
    </row>
    <row r="208" spans="1:1">
      <c r="A208" t="s">
        <v>408</v>
      </c>
    </row>
    <row r="209" spans="1:1">
      <c r="A209" t="s">
        <v>409</v>
      </c>
    </row>
    <row r="210" spans="1:1">
      <c r="A210" t="s">
        <v>410</v>
      </c>
    </row>
    <row r="211" spans="1:1">
      <c r="A211" t="s">
        <v>411</v>
      </c>
    </row>
    <row r="212" spans="1:1">
      <c r="A212" t="s">
        <v>412</v>
      </c>
    </row>
    <row r="213" spans="1:1">
      <c r="A213" t="s">
        <v>413</v>
      </c>
    </row>
    <row r="214" spans="1:1">
      <c r="A214" t="s">
        <v>414</v>
      </c>
    </row>
    <row r="215" spans="1:1">
      <c r="A215" t="s">
        <v>415</v>
      </c>
    </row>
    <row r="216" spans="1:1">
      <c r="A216" t="s">
        <v>416</v>
      </c>
    </row>
    <row r="217" spans="1:1">
      <c r="A217" t="s">
        <v>417</v>
      </c>
    </row>
    <row r="218" spans="1:1">
      <c r="A218" t="s">
        <v>418</v>
      </c>
    </row>
    <row r="219" spans="1:1">
      <c r="A219" t="s">
        <v>419</v>
      </c>
    </row>
    <row r="220" spans="1:1">
      <c r="A220" t="s">
        <v>420</v>
      </c>
    </row>
    <row r="221" spans="1:1">
      <c r="A221" t="s">
        <v>283</v>
      </c>
    </row>
    <row r="222" spans="1:1">
      <c r="A222" t="s">
        <v>421</v>
      </c>
    </row>
    <row r="224" spans="1:1">
      <c r="A224" t="s">
        <v>404</v>
      </c>
    </row>
    <row r="225" spans="1:1">
      <c r="A225" t="s">
        <v>405</v>
      </c>
    </row>
    <row r="226" spans="1:1">
      <c r="A226" t="s">
        <v>406</v>
      </c>
    </row>
    <row r="227" spans="1:1">
      <c r="A227" t="s">
        <v>407</v>
      </c>
    </row>
    <row r="228" spans="1:1">
      <c r="A228" t="s">
        <v>408</v>
      </c>
    </row>
    <row r="229" spans="1:1">
      <c r="A229" t="s">
        <v>409</v>
      </c>
    </row>
    <row r="230" spans="1:1">
      <c r="A230" t="s">
        <v>410</v>
      </c>
    </row>
    <row r="231" spans="1:1">
      <c r="A231" t="s">
        <v>411</v>
      </c>
    </row>
    <row r="232" spans="1:1">
      <c r="A232" t="s">
        <v>412</v>
      </c>
    </row>
    <row r="233" spans="1:1">
      <c r="A233" t="s">
        <v>413</v>
      </c>
    </row>
    <row r="234" spans="1:1">
      <c r="A234" t="s">
        <v>414</v>
      </c>
    </row>
    <row r="235" spans="1:1">
      <c r="A235" t="s">
        <v>422</v>
      </c>
    </row>
    <row r="236" spans="1:1">
      <c r="A236" t="s">
        <v>416</v>
      </c>
    </row>
    <row r="237" spans="1:1">
      <c r="A237" t="s">
        <v>417</v>
      </c>
    </row>
    <row r="238" spans="1:1">
      <c r="A238" t="s">
        <v>418</v>
      </c>
    </row>
    <row r="239" spans="1:1">
      <c r="A239" t="s">
        <v>419</v>
      </c>
    </row>
    <row r="240" spans="1:1">
      <c r="A240" t="s">
        <v>420</v>
      </c>
    </row>
    <row r="241" spans="1:1">
      <c r="A241" t="s">
        <v>283</v>
      </c>
    </row>
    <row r="242" spans="1:1">
      <c r="A242" t="s">
        <v>423</v>
      </c>
    </row>
    <row r="244" spans="1:1">
      <c r="A244" t="s">
        <v>424</v>
      </c>
    </row>
    <row r="245" spans="1:1">
      <c r="A245" t="s">
        <v>407</v>
      </c>
    </row>
    <row r="246" spans="1:1">
      <c r="A246" t="s">
        <v>408</v>
      </c>
    </row>
    <row r="247" spans="1:1">
      <c r="A247" t="s">
        <v>425</v>
      </c>
    </row>
    <row r="248" spans="1:1">
      <c r="A248" t="s">
        <v>416</v>
      </c>
    </row>
    <row r="249" spans="1:1">
      <c r="A249" t="s">
        <v>283</v>
      </c>
    </row>
    <row r="250" spans="1:1">
      <c r="A250" t="s">
        <v>426</v>
      </c>
    </row>
    <row r="252" spans="1:1">
      <c r="A252" t="s">
        <v>427</v>
      </c>
    </row>
    <row r="253" spans="1:1">
      <c r="A253" t="s">
        <v>274</v>
      </c>
    </row>
    <row r="254" spans="1:1">
      <c r="A254" t="s">
        <v>428</v>
      </c>
    </row>
    <row r="255" spans="1:1">
      <c r="A255" t="s">
        <v>429</v>
      </c>
    </row>
    <row r="256" spans="1:1">
      <c r="A256" t="s">
        <v>430</v>
      </c>
    </row>
    <row r="257" spans="1:1">
      <c r="A257" t="s">
        <v>431</v>
      </c>
    </row>
    <row r="258" spans="1:1">
      <c r="A258" t="s">
        <v>432</v>
      </c>
    </row>
    <row r="259" spans="1:1">
      <c r="A259" t="s">
        <v>274</v>
      </c>
    </row>
    <row r="260" spans="1:1">
      <c r="A260" t="s">
        <v>433</v>
      </c>
    </row>
    <row r="261" spans="1:1">
      <c r="A261" t="s">
        <v>274</v>
      </c>
    </row>
    <row r="262" spans="1:1">
      <c r="A262" t="s">
        <v>428</v>
      </c>
    </row>
    <row r="263" spans="1:1">
      <c r="A263" t="s">
        <v>429</v>
      </c>
    </row>
    <row r="264" spans="1:1">
      <c r="A264" t="s">
        <v>430</v>
      </c>
    </row>
    <row r="265" spans="1:1">
      <c r="A265" t="s">
        <v>431</v>
      </c>
    </row>
    <row r="266" spans="1:1">
      <c r="A266" t="s">
        <v>432</v>
      </c>
    </row>
    <row r="267" spans="1:1">
      <c r="A267" t="s">
        <v>274</v>
      </c>
    </row>
    <row r="268" spans="1:1">
      <c r="A268" t="s">
        <v>434</v>
      </c>
    </row>
    <row r="269" spans="1:1">
      <c r="A269" t="s">
        <v>274</v>
      </c>
    </row>
    <row r="270" spans="1:1">
      <c r="A270" t="s">
        <v>435</v>
      </c>
    </row>
    <row r="271" spans="1:1">
      <c r="A271" t="s">
        <v>408</v>
      </c>
    </row>
    <row r="272" spans="1:1">
      <c r="A272" t="s">
        <v>436</v>
      </c>
    </row>
    <row r="273" spans="1:1">
      <c r="A273" t="s">
        <v>437</v>
      </c>
    </row>
    <row r="274" spans="1:1">
      <c r="A274" t="s">
        <v>416</v>
      </c>
    </row>
    <row r="275" spans="1:1">
      <c r="A275" t="s">
        <v>438</v>
      </c>
    </row>
    <row r="276" spans="1:1">
      <c r="A276" t="s">
        <v>274</v>
      </c>
    </row>
    <row r="277" spans="1:1">
      <c r="A277" t="s">
        <v>439</v>
      </c>
    </row>
    <row r="279" spans="1:1">
      <c r="A279" t="s">
        <v>440</v>
      </c>
    </row>
    <row r="280" spans="1:1">
      <c r="A280" t="s">
        <v>441</v>
      </c>
    </row>
    <row r="281" spans="1:1">
      <c r="A281" t="s">
        <v>442</v>
      </c>
    </row>
    <row r="282" spans="1:1">
      <c r="A282" t="s">
        <v>443</v>
      </c>
    </row>
    <row r="283" spans="1:1">
      <c r="A283" t="s">
        <v>444</v>
      </c>
    </row>
    <row r="284" spans="1:1">
      <c r="A284" t="s">
        <v>445</v>
      </c>
    </row>
    <row r="285" spans="1:1">
      <c r="A285" t="s">
        <v>274</v>
      </c>
    </row>
    <row r="286" spans="1:1">
      <c r="A286" t="s">
        <v>446</v>
      </c>
    </row>
    <row r="288" spans="1:1">
      <c r="A288" t="s">
        <v>428</v>
      </c>
    </row>
    <row r="289" spans="1:1">
      <c r="A289" t="s">
        <v>429</v>
      </c>
    </row>
    <row r="290" spans="1:1">
      <c r="A290" t="s">
        <v>447</v>
      </c>
    </row>
    <row r="291" spans="1:1">
      <c r="A291" t="s">
        <v>448</v>
      </c>
    </row>
    <row r="292" spans="1:1">
      <c r="A292" t="s">
        <v>449</v>
      </c>
    </row>
    <row r="293" spans="1:1">
      <c r="A293" t="s">
        <v>445</v>
      </c>
    </row>
    <row r="294" spans="1:1">
      <c r="A294" t="s">
        <v>283</v>
      </c>
    </row>
    <row r="295" spans="1:1">
      <c r="A295" t="s">
        <v>450</v>
      </c>
    </row>
    <row r="297" spans="1:1">
      <c r="A297" t="s">
        <v>451</v>
      </c>
    </row>
    <row r="298" spans="1:1">
      <c r="A298" t="s">
        <v>452</v>
      </c>
    </row>
    <row r="299" spans="1:1">
      <c r="A299" t="s">
        <v>453</v>
      </c>
    </row>
    <row r="300" spans="1:1">
      <c r="A300" t="s">
        <v>454</v>
      </c>
    </row>
    <row r="301" spans="1:1">
      <c r="A301" t="s">
        <v>445</v>
      </c>
    </row>
    <row r="302" spans="1:1">
      <c r="A302" t="s">
        <v>283</v>
      </c>
    </row>
    <row r="303" spans="1:1">
      <c r="A303" t="s">
        <v>455</v>
      </c>
    </row>
    <row r="305" spans="1:1">
      <c r="A305" t="s">
        <v>456</v>
      </c>
    </row>
    <row r="306" spans="1:1">
      <c r="A306" t="s">
        <v>457</v>
      </c>
    </row>
    <row r="307" spans="1:1">
      <c r="A307" t="s">
        <v>458</v>
      </c>
    </row>
    <row r="308" spans="1:1">
      <c r="A308" t="s">
        <v>459</v>
      </c>
    </row>
    <row r="309" spans="1:1">
      <c r="A309" t="s">
        <v>460</v>
      </c>
    </row>
    <row r="310" spans="1:1">
      <c r="A310" t="s">
        <v>461</v>
      </c>
    </row>
    <row r="311" spans="1:1">
      <c r="A311" t="s">
        <v>445</v>
      </c>
    </row>
    <row r="312" spans="1:1">
      <c r="A312" t="s">
        <v>274</v>
      </c>
    </row>
    <row r="313" spans="1:1">
      <c r="A313" t="s">
        <v>462</v>
      </c>
    </row>
    <row r="315" spans="1:1">
      <c r="A315" t="s">
        <v>463</v>
      </c>
    </row>
    <row r="317" spans="1:1">
      <c r="A317" t="s">
        <v>456</v>
      </c>
    </row>
    <row r="318" spans="1:1">
      <c r="A318" t="s">
        <v>457</v>
      </c>
    </row>
    <row r="319" spans="1:1">
      <c r="A319" t="s">
        <v>458</v>
      </c>
    </row>
    <row r="320" spans="1:1">
      <c r="A320" t="s">
        <v>459</v>
      </c>
    </row>
    <row r="321" spans="1:1">
      <c r="A321" t="s">
        <v>460</v>
      </c>
    </row>
    <row r="322" spans="1:1">
      <c r="A322" t="s">
        <v>461</v>
      </c>
    </row>
    <row r="323" spans="1:1">
      <c r="A323" t="s">
        <v>445</v>
      </c>
    </row>
    <row r="325" spans="1:1">
      <c r="A325" t="s">
        <v>464</v>
      </c>
    </row>
    <row r="327" spans="1:1">
      <c r="A327" t="s">
        <v>465</v>
      </c>
    </row>
    <row r="329" spans="1:1">
      <c r="A329" t="s">
        <v>466</v>
      </c>
    </row>
    <row r="331" spans="1:1">
      <c r="A331" t="s">
        <v>467</v>
      </c>
    </row>
    <row r="332" spans="1:1">
      <c r="A332" t="s">
        <v>274</v>
      </c>
    </row>
    <row r="333" spans="1:1">
      <c r="A333" t="s">
        <v>468</v>
      </c>
    </row>
    <row r="334" spans="1:1">
      <c r="A334" t="s">
        <v>469</v>
      </c>
    </row>
    <row r="335" spans="1:1">
      <c r="A335" t="s">
        <v>470</v>
      </c>
    </row>
    <row r="336" spans="1:1">
      <c r="A336" t="s">
        <v>471</v>
      </c>
    </row>
    <row r="337" spans="1:1">
      <c r="A337" t="s">
        <v>472</v>
      </c>
    </row>
    <row r="338" spans="1:1">
      <c r="A338" t="s">
        <v>473</v>
      </c>
    </row>
    <row r="339" spans="1:1">
      <c r="A339" t="s">
        <v>274</v>
      </c>
    </row>
    <row r="340" spans="1:1">
      <c r="A340" t="s">
        <v>474</v>
      </c>
    </row>
    <row r="342" spans="1:1">
      <c r="A342" t="s">
        <v>428</v>
      </c>
    </row>
    <row r="343" spans="1:1">
      <c r="A343" t="s">
        <v>429</v>
      </c>
    </row>
    <row r="344" spans="1:1">
      <c r="A344" t="s">
        <v>430</v>
      </c>
    </row>
    <row r="345" spans="1:1">
      <c r="A345" t="s">
        <v>431</v>
      </c>
    </row>
    <row r="346" spans="1:1">
      <c r="A346" t="s">
        <v>432</v>
      </c>
    </row>
    <row r="347" spans="1:1">
      <c r="A347" t="s">
        <v>274</v>
      </c>
    </row>
    <row r="348" spans="1:1">
      <c r="A348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274</v>
      </c>
    </row>
    <row r="353" spans="1:1">
      <c r="A353" t="s">
        <v>478</v>
      </c>
    </row>
    <row r="355" spans="1:1">
      <c r="A355" t="s">
        <v>479</v>
      </c>
    </row>
    <row r="356" spans="1:1">
      <c r="A356" t="s">
        <v>480</v>
      </c>
    </row>
    <row r="357" spans="1:1">
      <c r="A357" t="s">
        <v>481</v>
      </c>
    </row>
    <row r="358" spans="1:1">
      <c r="A358" t="s">
        <v>482</v>
      </c>
    </row>
    <row r="359" spans="1:1">
      <c r="A359" t="s">
        <v>483</v>
      </c>
    </row>
    <row r="360" spans="1:1">
      <c r="A360" t="s">
        <v>274</v>
      </c>
    </row>
    <row r="361" spans="1:1">
      <c r="A361" t="s">
        <v>484</v>
      </c>
    </row>
    <row r="362" spans="1:1">
      <c r="A362" t="s">
        <v>485</v>
      </c>
    </row>
    <row r="363" spans="1:1">
      <c r="A363" t="s">
        <v>486</v>
      </c>
    </row>
    <row r="365" spans="1:1">
      <c r="A365" t="s">
        <v>487</v>
      </c>
    </row>
    <row r="367" spans="1:1">
      <c r="A367" t="s">
        <v>488</v>
      </c>
    </row>
    <row r="369" spans="1:1">
      <c r="A369" t="s">
        <v>489</v>
      </c>
    </row>
    <row r="371" spans="1:1">
      <c r="A371" t="s">
        <v>490</v>
      </c>
    </row>
    <row r="373" spans="1:1">
      <c r="A373" t="s">
        <v>491</v>
      </c>
    </row>
    <row r="375" spans="1:1">
      <c r="A375" t="s">
        <v>492</v>
      </c>
    </row>
    <row r="377" spans="1:1">
      <c r="A377" t="s">
        <v>493</v>
      </c>
    </row>
    <row r="379" spans="1:1">
      <c r="A379" t="s">
        <v>494</v>
      </c>
    </row>
    <row r="381" spans="1:1">
      <c r="A381" t="s">
        <v>495</v>
      </c>
    </row>
    <row r="383" spans="1:1">
      <c r="A383" t="s">
        <v>428</v>
      </c>
    </row>
    <row r="384" spans="1:1">
      <c r="A384" t="s">
        <v>429</v>
      </c>
    </row>
    <row r="385" spans="1:1">
      <c r="A385" t="s">
        <v>496</v>
      </c>
    </row>
    <row r="386" spans="1:1">
      <c r="A386" t="s">
        <v>431</v>
      </c>
    </row>
    <row r="387" spans="1:1">
      <c r="A387" t="s">
        <v>432</v>
      </c>
    </row>
    <row r="388" spans="1:1">
      <c r="A388" t="s">
        <v>283</v>
      </c>
    </row>
    <row r="389" spans="1:1">
      <c r="A389" t="s">
        <v>497</v>
      </c>
    </row>
    <row r="391" spans="1:1">
      <c r="A391" t="s">
        <v>498</v>
      </c>
    </row>
    <row r="393" spans="1:1">
      <c r="A393" t="s">
        <v>499</v>
      </c>
    </row>
    <row r="394" spans="1:1">
      <c r="A394" t="s">
        <v>500</v>
      </c>
    </row>
    <row r="395" spans="1:1">
      <c r="A395" t="s">
        <v>501</v>
      </c>
    </row>
    <row r="396" spans="1:1">
      <c r="A396" t="s">
        <v>502</v>
      </c>
    </row>
    <row r="397" spans="1:1">
      <c r="A397" t="s">
        <v>503</v>
      </c>
    </row>
    <row r="398" spans="1:1">
      <c r="A398" t="s">
        <v>504</v>
      </c>
    </row>
    <row r="399" spans="1:1">
      <c r="A399" t="s">
        <v>505</v>
      </c>
    </row>
    <row r="400" spans="1:1">
      <c r="A400" t="s">
        <v>506</v>
      </c>
    </row>
    <row r="401" spans="1:1">
      <c r="A401" t="s">
        <v>274</v>
      </c>
    </row>
    <row r="402" spans="1:1">
      <c r="A402" t="s">
        <v>507</v>
      </c>
    </row>
    <row r="404" spans="1:1">
      <c r="A404" t="s">
        <v>508</v>
      </c>
    </row>
    <row r="406" spans="1:1">
      <c r="A406" t="s">
        <v>509</v>
      </c>
    </row>
    <row r="407" spans="1:1">
      <c r="A407" t="s">
        <v>510</v>
      </c>
    </row>
    <row r="408" spans="1:1">
      <c r="A408" t="s">
        <v>511</v>
      </c>
    </row>
    <row r="409" spans="1:1">
      <c r="A409" t="s">
        <v>512</v>
      </c>
    </row>
    <row r="410" spans="1:1">
      <c r="A410" t="s">
        <v>513</v>
      </c>
    </row>
    <row r="411" spans="1:1">
      <c r="A411" t="s">
        <v>514</v>
      </c>
    </row>
    <row r="412" spans="1:1">
      <c r="A412" t="s">
        <v>274</v>
      </c>
    </row>
    <row r="413" spans="1:1">
      <c r="A413" t="s">
        <v>515</v>
      </c>
    </row>
    <row r="414" spans="1:1">
      <c r="A414" t="s">
        <v>274</v>
      </c>
    </row>
    <row r="415" spans="1:1">
      <c r="A415" t="s">
        <v>516</v>
      </c>
    </row>
    <row r="416" spans="1:1">
      <c r="A416" t="s">
        <v>517</v>
      </c>
    </row>
    <row r="417" spans="1:1">
      <c r="A417" t="s">
        <v>518</v>
      </c>
    </row>
    <row r="418" spans="1:1">
      <c r="A418" t="s">
        <v>519</v>
      </c>
    </row>
    <row r="419" spans="1:1">
      <c r="A419" t="s">
        <v>520</v>
      </c>
    </row>
    <row r="420" spans="1:1">
      <c r="A420" t="s">
        <v>521</v>
      </c>
    </row>
    <row r="421" spans="1:1">
      <c r="A421" t="s">
        <v>522</v>
      </c>
    </row>
    <row r="422" spans="1:1">
      <c r="A422" t="s">
        <v>274</v>
      </c>
    </row>
    <row r="423" spans="1:1">
      <c r="A423" t="s">
        <v>523</v>
      </c>
    </row>
    <row r="424" spans="1:1">
      <c r="A424" t="s">
        <v>274</v>
      </c>
    </row>
    <row r="425" spans="1:1">
      <c r="A425" t="s">
        <v>524</v>
      </c>
    </row>
    <row r="427" spans="1:1">
      <c r="A427" t="s">
        <v>525</v>
      </c>
    </row>
    <row r="428" spans="1:1">
      <c r="A428" t="s">
        <v>526</v>
      </c>
    </row>
    <row r="429" spans="1:1">
      <c r="A429" t="s">
        <v>527</v>
      </c>
    </row>
    <row r="430" spans="1:1">
      <c r="A430" t="s">
        <v>522</v>
      </c>
    </row>
    <row r="431" spans="1:1">
      <c r="A431" t="s">
        <v>274</v>
      </c>
    </row>
    <row r="432" spans="1:1">
      <c r="A432" t="s">
        <v>528</v>
      </c>
    </row>
    <row r="434" spans="1:1">
      <c r="A434" t="s">
        <v>529</v>
      </c>
    </row>
    <row r="436" spans="1:1">
      <c r="A436" t="s">
        <v>530</v>
      </c>
    </row>
    <row r="438" spans="1:1">
      <c r="A438" t="s">
        <v>428</v>
      </c>
    </row>
    <row r="439" spans="1:1">
      <c r="A439" t="s">
        <v>429</v>
      </c>
    </row>
    <row r="440" spans="1:1">
      <c r="A440" t="s">
        <v>496</v>
      </c>
    </row>
    <row r="441" spans="1:1">
      <c r="A441" t="s">
        <v>431</v>
      </c>
    </row>
    <row r="442" spans="1:1">
      <c r="A442" t="s">
        <v>432</v>
      </c>
    </row>
    <row r="443" spans="1:1">
      <c r="A443" t="s">
        <v>522</v>
      </c>
    </row>
    <row r="444" spans="1:1">
      <c r="A444" t="s">
        <v>274</v>
      </c>
    </row>
    <row r="445" spans="1:1">
      <c r="A445" t="s">
        <v>531</v>
      </c>
    </row>
    <row r="447" spans="1:1">
      <c r="A447" t="s">
        <v>428</v>
      </c>
    </row>
    <row r="448" spans="1:1">
      <c r="A448" t="s">
        <v>429</v>
      </c>
    </row>
    <row r="449" spans="1:1">
      <c r="A449" t="s">
        <v>496</v>
      </c>
    </row>
    <row r="450" spans="1:1">
      <c r="A450" t="s">
        <v>431</v>
      </c>
    </row>
    <row r="451" spans="1:1">
      <c r="A451" t="s">
        <v>432</v>
      </c>
    </row>
    <row r="452" spans="1:1">
      <c r="A452" t="s">
        <v>522</v>
      </c>
    </row>
    <row r="453" spans="1:1">
      <c r="A453" t="s">
        <v>274</v>
      </c>
    </row>
    <row r="454" spans="1:1">
      <c r="A454" t="s">
        <v>532</v>
      </c>
    </row>
    <row r="456" spans="1:1">
      <c r="A456" t="s">
        <v>533</v>
      </c>
    </row>
    <row r="457" spans="1:1">
      <c r="A457" t="s">
        <v>534</v>
      </c>
    </row>
    <row r="458" spans="1:1">
      <c r="A458" t="s">
        <v>535</v>
      </c>
    </row>
    <row r="459" spans="1:1">
      <c r="A459" t="s">
        <v>274</v>
      </c>
    </row>
    <row r="460" spans="1:1">
      <c r="A460" t="s">
        <v>536</v>
      </c>
    </row>
    <row r="462" spans="1:1">
      <c r="A462" t="s">
        <v>537</v>
      </c>
    </row>
    <row r="464" spans="1:1">
      <c r="A464" t="s">
        <v>538</v>
      </c>
    </row>
    <row r="466" spans="1:1">
      <c r="A466" t="s">
        <v>539</v>
      </c>
    </row>
    <row r="468" spans="1:1">
      <c r="A468" t="s">
        <v>540</v>
      </c>
    </row>
    <row r="470" spans="1:1">
      <c r="A470" t="s">
        <v>541</v>
      </c>
    </row>
    <row r="472" spans="1:1">
      <c r="A472" t="s">
        <v>542</v>
      </c>
    </row>
    <row r="473" spans="1:1">
      <c r="A473" t="s">
        <v>274</v>
      </c>
    </row>
    <row r="474" spans="1:1">
      <c r="A474" t="s">
        <v>428</v>
      </c>
    </row>
    <row r="475" spans="1:1">
      <c r="A475" t="s">
        <v>429</v>
      </c>
    </row>
    <row r="476" spans="1:1">
      <c r="A476" t="s">
        <v>430</v>
      </c>
    </row>
    <row r="477" spans="1:1">
      <c r="A477" t="s">
        <v>431</v>
      </c>
    </row>
    <row r="478" spans="1:1">
      <c r="A478" t="s">
        <v>543</v>
      </c>
    </row>
    <row r="479" spans="1:1">
      <c r="A479" t="s">
        <v>274</v>
      </c>
    </row>
    <row r="480" spans="1:1">
      <c r="A480" t="s">
        <v>544</v>
      </c>
    </row>
    <row r="481" spans="1:1">
      <c r="A481" t="s">
        <v>274</v>
      </c>
    </row>
    <row r="482" spans="1:1">
      <c r="A482" t="s">
        <v>545</v>
      </c>
    </row>
    <row r="483" spans="1:1">
      <c r="A483" t="s">
        <v>546</v>
      </c>
    </row>
    <row r="484" spans="1:1">
      <c r="A484" t="s">
        <v>547</v>
      </c>
    </row>
    <row r="485" spans="1:1">
      <c r="A485" t="s">
        <v>548</v>
      </c>
    </row>
    <row r="486" spans="1:1">
      <c r="A486" t="s">
        <v>549</v>
      </c>
    </row>
    <row r="487" spans="1:1">
      <c r="A487" t="s">
        <v>283</v>
      </c>
    </row>
    <row r="488" spans="1:1">
      <c r="A488" t="s">
        <v>550</v>
      </c>
    </row>
    <row r="489" spans="1:1">
      <c r="A489" t="s">
        <v>274</v>
      </c>
    </row>
    <row r="490" spans="1:1">
      <c r="A490" t="s">
        <v>551</v>
      </c>
    </row>
    <row r="491" spans="1:1">
      <c r="A491" t="s">
        <v>552</v>
      </c>
    </row>
    <row r="492" spans="1:1">
      <c r="A492" t="s">
        <v>553</v>
      </c>
    </row>
    <row r="493" spans="1:1">
      <c r="A493" t="s">
        <v>554</v>
      </c>
    </row>
    <row r="494" spans="1:1">
      <c r="A494" t="s">
        <v>555</v>
      </c>
    </row>
    <row r="495" spans="1:1">
      <c r="A495" t="s">
        <v>556</v>
      </c>
    </row>
    <row r="496" spans="1:1">
      <c r="A496" t="s">
        <v>274</v>
      </c>
    </row>
    <row r="497" spans="1:1">
      <c r="A497" t="s">
        <v>557</v>
      </c>
    </row>
    <row r="499" spans="1:1">
      <c r="A499" t="s">
        <v>558</v>
      </c>
    </row>
    <row r="501" spans="1:1">
      <c r="A501" t="s">
        <v>559</v>
      </c>
    </row>
    <row r="503" spans="1:1">
      <c r="A503" t="s">
        <v>560</v>
      </c>
    </row>
    <row r="504" spans="1:1">
      <c r="A504" t="s">
        <v>274</v>
      </c>
    </row>
    <row r="505" spans="1:1">
      <c r="A505" t="s">
        <v>561</v>
      </c>
    </row>
    <row r="506" spans="1:1">
      <c r="A506" t="s">
        <v>562</v>
      </c>
    </row>
    <row r="507" spans="1:1">
      <c r="A507" t="s">
        <v>563</v>
      </c>
    </row>
    <row r="508" spans="1:1">
      <c r="A508" t="s">
        <v>564</v>
      </c>
    </row>
    <row r="509" spans="1:1">
      <c r="A509" t="s">
        <v>565</v>
      </c>
    </row>
    <row r="510" spans="1:1">
      <c r="A510" t="s">
        <v>566</v>
      </c>
    </row>
    <row r="511" spans="1:1">
      <c r="A511" t="s">
        <v>567</v>
      </c>
    </row>
    <row r="512" spans="1:1">
      <c r="A512" t="s">
        <v>568</v>
      </c>
    </row>
    <row r="513" spans="1:1">
      <c r="A513" t="s">
        <v>569</v>
      </c>
    </row>
    <row r="514" spans="1:1">
      <c r="A514" t="s">
        <v>570</v>
      </c>
    </row>
    <row r="515" spans="1:1">
      <c r="A515" t="s">
        <v>274</v>
      </c>
    </row>
    <row r="516" spans="1:1">
      <c r="A516" t="s">
        <v>571</v>
      </c>
    </row>
    <row r="518" spans="1:1">
      <c r="A518" t="s">
        <v>572</v>
      </c>
    </row>
    <row r="519" spans="1:1">
      <c r="A519" t="s">
        <v>573</v>
      </c>
    </row>
    <row r="520" spans="1:1">
      <c r="A520" t="s">
        <v>574</v>
      </c>
    </row>
    <row r="521" spans="1:1">
      <c r="A521" t="s">
        <v>575</v>
      </c>
    </row>
    <row r="522" spans="1:1">
      <c r="A522" t="s">
        <v>576</v>
      </c>
    </row>
    <row r="523" spans="1:1">
      <c r="A523" t="s">
        <v>577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903B6-9F2E-714C-9A95-4D5847861E74}">
  <dimension ref="A1:A82"/>
  <sheetViews>
    <sheetView topLeftCell="A16" workbookViewId="0">
      <selection activeCell="A4" sqref="A4"/>
    </sheetView>
  </sheetViews>
  <sheetFormatPr baseColWidth="10" defaultColWidth="11" defaultRowHeight="16"/>
  <cols>
    <col min="1" max="1" width="20.1640625" customWidth="1"/>
  </cols>
  <sheetData>
    <row r="1" spans="1:1" ht="25">
      <c r="A1" s="1" t="s">
        <v>578</v>
      </c>
    </row>
    <row r="2" spans="1:1" ht="18">
      <c r="A2" s="5" t="s">
        <v>580</v>
      </c>
    </row>
    <row r="3" spans="1:1" ht="18">
      <c r="A3" s="5" t="s">
        <v>584</v>
      </c>
    </row>
    <row r="4" spans="1:1" ht="18">
      <c r="A4" s="5" t="s">
        <v>592</v>
      </c>
    </row>
    <row r="5" spans="1:1" ht="18">
      <c r="A5" s="5" t="s">
        <v>593</v>
      </c>
    </row>
    <row r="6" spans="1:1" ht="18">
      <c r="A6" s="5" t="s">
        <v>597</v>
      </c>
    </row>
    <row r="7" spans="1:1" ht="18">
      <c r="A7" s="5" t="s">
        <v>598</v>
      </c>
    </row>
    <row r="8" spans="1:1" ht="18">
      <c r="A8" s="5" t="s">
        <v>599</v>
      </c>
    </row>
    <row r="9" spans="1:1" ht="18">
      <c r="A9" s="5" t="s">
        <v>600</v>
      </c>
    </row>
    <row r="10" spans="1:1" ht="18">
      <c r="A10" s="5" t="s">
        <v>610</v>
      </c>
    </row>
    <row r="11" spans="1:1" ht="18">
      <c r="A11" s="5" t="s">
        <v>611</v>
      </c>
    </row>
    <row r="12" spans="1:1" ht="18">
      <c r="A12" s="5" t="s">
        <v>618</v>
      </c>
    </row>
    <row r="13" spans="1:1" ht="18">
      <c r="A13" s="5" t="s">
        <v>619</v>
      </c>
    </row>
    <row r="14" spans="1:1" ht="18">
      <c r="A14" s="5" t="s">
        <v>620</v>
      </c>
    </row>
    <row r="15" spans="1:1" ht="18">
      <c r="A15" s="5" t="s">
        <v>631</v>
      </c>
    </row>
    <row r="16" spans="1:1" ht="18">
      <c r="A16" s="5" t="s">
        <v>632</v>
      </c>
    </row>
    <row r="17" spans="1:1" ht="18">
      <c r="A17" s="5" t="s">
        <v>644</v>
      </c>
    </row>
    <row r="18" spans="1:1" ht="18">
      <c r="A18" s="5" t="s">
        <v>657</v>
      </c>
    </row>
    <row r="19" spans="1:1" ht="18">
      <c r="A19" s="5" t="s">
        <v>658</v>
      </c>
    </row>
    <row r="20" spans="1:1" ht="18">
      <c r="A20" s="5" t="s">
        <v>659</v>
      </c>
    </row>
    <row r="21" spans="1:1" ht="18">
      <c r="A21" s="5" t="s">
        <v>596</v>
      </c>
    </row>
    <row r="22" spans="1:1" ht="18">
      <c r="A22" s="2" t="s">
        <v>579</v>
      </c>
    </row>
    <row r="23" spans="1:1" ht="18">
      <c r="A23" s="3" t="s">
        <v>581</v>
      </c>
    </row>
    <row r="24" spans="1:1" ht="18">
      <c r="A24" s="3" t="s">
        <v>582</v>
      </c>
    </row>
    <row r="25" spans="1:1" ht="18">
      <c r="A25" s="3" t="s">
        <v>583</v>
      </c>
    </row>
    <row r="26" spans="1:1" ht="18">
      <c r="A26" s="3" t="s">
        <v>585</v>
      </c>
    </row>
    <row r="27" spans="1:1" ht="18">
      <c r="A27" s="3" t="s">
        <v>586</v>
      </c>
    </row>
    <row r="28" spans="1:1" ht="18">
      <c r="A28" s="3" t="s">
        <v>587</v>
      </c>
    </row>
    <row r="29" spans="1:1" ht="18">
      <c r="A29" s="3" t="s">
        <v>588</v>
      </c>
    </row>
    <row r="30" spans="1:1" ht="18">
      <c r="A30" s="12" t="s">
        <v>589</v>
      </c>
    </row>
    <row r="31" spans="1:1" ht="18">
      <c r="A31" s="3" t="s">
        <v>590</v>
      </c>
    </row>
    <row r="32" spans="1:1" ht="18">
      <c r="A32" s="3" t="s">
        <v>591</v>
      </c>
    </row>
    <row r="33" spans="1:1" ht="18">
      <c r="A33" s="3" t="s">
        <v>594</v>
      </c>
    </row>
    <row r="34" spans="1:1" ht="18">
      <c r="A34" s="5" t="s">
        <v>595</v>
      </c>
    </row>
    <row r="35" spans="1:1" ht="18">
      <c r="A35" s="3" t="s">
        <v>601</v>
      </c>
    </row>
    <row r="36" spans="1:1" ht="18">
      <c r="A36" s="3" t="s">
        <v>602</v>
      </c>
    </row>
    <row r="37" spans="1:1" ht="18">
      <c r="A37" s="3" t="s">
        <v>603</v>
      </c>
    </row>
    <row r="38" spans="1:1" ht="18">
      <c r="A38" s="3" t="s">
        <v>604</v>
      </c>
    </row>
    <row r="39" spans="1:1" ht="18">
      <c r="A39" s="3" t="s">
        <v>605</v>
      </c>
    </row>
    <row r="40" spans="1:1" ht="18">
      <c r="A40" s="3" t="s">
        <v>606</v>
      </c>
    </row>
    <row r="41" spans="1:1" ht="18">
      <c r="A41" s="3" t="s">
        <v>607</v>
      </c>
    </row>
    <row r="42" spans="1:1" ht="18">
      <c r="A42" s="3" t="s">
        <v>608</v>
      </c>
    </row>
    <row r="43" spans="1:1" ht="18">
      <c r="A43" s="3" t="s">
        <v>609</v>
      </c>
    </row>
    <row r="44" spans="1:1" ht="18">
      <c r="A44" s="3" t="s">
        <v>612</v>
      </c>
    </row>
    <row r="45" spans="1:1" ht="18">
      <c r="A45" s="3" t="s">
        <v>613</v>
      </c>
    </row>
    <row r="46" spans="1:1" ht="18">
      <c r="A46" s="3" t="s">
        <v>614</v>
      </c>
    </row>
    <row r="47" spans="1:1" ht="18">
      <c r="A47" s="3" t="s">
        <v>615</v>
      </c>
    </row>
    <row r="48" spans="1:1" ht="18">
      <c r="A48" s="3" t="s">
        <v>616</v>
      </c>
    </row>
    <row r="49" spans="1:1" ht="18">
      <c r="A49" s="3" t="s">
        <v>617</v>
      </c>
    </row>
    <row r="50" spans="1:1" ht="18">
      <c r="A50" s="3" t="s">
        <v>621</v>
      </c>
    </row>
    <row r="51" spans="1:1" ht="18">
      <c r="A51" s="3" t="s">
        <v>622</v>
      </c>
    </row>
    <row r="52" spans="1:1" ht="18">
      <c r="A52" s="5" t="s">
        <v>623</v>
      </c>
    </row>
    <row r="53" spans="1:1" ht="18">
      <c r="A53" s="3" t="s">
        <v>624</v>
      </c>
    </row>
    <row r="54" spans="1:1" ht="18">
      <c r="A54" s="3" t="s">
        <v>625</v>
      </c>
    </row>
    <row r="55" spans="1:1" ht="18">
      <c r="A55" s="3" t="s">
        <v>626</v>
      </c>
    </row>
    <row r="56" spans="1:1" ht="18">
      <c r="A56" s="3" t="s">
        <v>627</v>
      </c>
    </row>
    <row r="57" spans="1:1" ht="18">
      <c r="A57" s="3" t="s">
        <v>628</v>
      </c>
    </row>
    <row r="58" spans="1:1" ht="18">
      <c r="A58" s="3" t="s">
        <v>629</v>
      </c>
    </row>
    <row r="59" spans="1:1" ht="18">
      <c r="A59" s="3" t="s">
        <v>630</v>
      </c>
    </row>
    <row r="60" spans="1:1" ht="18">
      <c r="A60" s="3" t="s">
        <v>633</v>
      </c>
    </row>
    <row r="61" spans="1:1" ht="18">
      <c r="A61" s="3" t="s">
        <v>634</v>
      </c>
    </row>
    <row r="62" spans="1:1" ht="18">
      <c r="A62" s="3" t="s">
        <v>635</v>
      </c>
    </row>
    <row r="63" spans="1:1" ht="18">
      <c r="A63" s="3" t="s">
        <v>636</v>
      </c>
    </row>
    <row r="64" spans="1:1" ht="18">
      <c r="A64" s="3" t="s">
        <v>637</v>
      </c>
    </row>
    <row r="65" spans="1:1" ht="18">
      <c r="A65" s="3" t="s">
        <v>638</v>
      </c>
    </row>
    <row r="66" spans="1:1" ht="18">
      <c r="A66" s="3" t="s">
        <v>639</v>
      </c>
    </row>
    <row r="67" spans="1:1" ht="18">
      <c r="A67" s="3" t="s">
        <v>640</v>
      </c>
    </row>
    <row r="68" spans="1:1" ht="18">
      <c r="A68" s="3" t="s">
        <v>641</v>
      </c>
    </row>
    <row r="69" spans="1:1" ht="18">
      <c r="A69" s="3" t="s">
        <v>642</v>
      </c>
    </row>
    <row r="70" spans="1:1" ht="18">
      <c r="A70" s="3" t="s">
        <v>643</v>
      </c>
    </row>
    <row r="71" spans="1:1" ht="18">
      <c r="A71" s="3" t="s">
        <v>645</v>
      </c>
    </row>
    <row r="72" spans="1:1" ht="18">
      <c r="A72" s="3" t="s">
        <v>646</v>
      </c>
    </row>
    <row r="73" spans="1:1" ht="18">
      <c r="A73" s="3" t="s">
        <v>647</v>
      </c>
    </row>
    <row r="74" spans="1:1" ht="18">
      <c r="A74" s="3" t="s">
        <v>648</v>
      </c>
    </row>
    <row r="75" spans="1:1" ht="18">
      <c r="A75" s="3" t="s">
        <v>649</v>
      </c>
    </row>
    <row r="76" spans="1:1" ht="18">
      <c r="A76" s="3" t="s">
        <v>650</v>
      </c>
    </row>
    <row r="77" spans="1:1" ht="18">
      <c r="A77" s="3" t="s">
        <v>651</v>
      </c>
    </row>
    <row r="78" spans="1:1" ht="18">
      <c r="A78" s="3" t="s">
        <v>652</v>
      </c>
    </row>
    <row r="79" spans="1:1" ht="18">
      <c r="A79" s="3" t="s">
        <v>653</v>
      </c>
    </row>
    <row r="80" spans="1:1" ht="18">
      <c r="A80" s="3" t="s">
        <v>654</v>
      </c>
    </row>
    <row r="81" spans="1:1" ht="18">
      <c r="A81" s="3" t="s">
        <v>655</v>
      </c>
    </row>
    <row r="82" spans="1:1" ht="18">
      <c r="A82" s="3" t="s">
        <v>656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CB879-367B-C844-88B5-5329BE792824}">
  <dimension ref="A1:CB1460"/>
  <sheetViews>
    <sheetView topLeftCell="AB19" workbookViewId="0">
      <selection activeCell="B2" sqref="B2"/>
    </sheetView>
  </sheetViews>
  <sheetFormatPr baseColWidth="10" defaultColWidth="11" defaultRowHeight="16"/>
  <cols>
    <col min="1" max="1" width="5.1640625" bestFit="1" customWidth="1"/>
    <col min="2" max="2" width="11" bestFit="1" customWidth="1"/>
    <col min="3" max="3" width="9.33203125" bestFit="1" customWidth="1"/>
    <col min="4" max="4" width="11" bestFit="1" customWidth="1"/>
    <col min="5" max="5" width="7.5" bestFit="1" customWidth="1"/>
    <col min="6" max="6" width="6.1640625" bestFit="1" customWidth="1"/>
    <col min="7" max="7" width="5.1640625" bestFit="1" customWidth="1"/>
    <col min="8" max="8" width="8.6640625" bestFit="1" customWidth="1"/>
    <col min="9" max="9" width="11.33203125" bestFit="1" customWidth="1"/>
    <col min="10" max="10" width="7.6640625" bestFit="1" customWidth="1"/>
    <col min="11" max="11" width="8.83203125" bestFit="1" customWidth="1"/>
    <col min="12" max="12" width="9.5" bestFit="1" customWidth="1"/>
    <col min="13" max="13" width="12.6640625" bestFit="1" customWidth="1"/>
    <col min="14" max="15" width="9.83203125" bestFit="1" customWidth="1"/>
    <col min="16" max="16" width="8.6640625" bestFit="1" customWidth="1"/>
    <col min="17" max="17" width="10.1640625" bestFit="1" customWidth="1"/>
    <col min="19" max="19" width="11" bestFit="1" customWidth="1"/>
    <col min="20" max="20" width="8.6640625" bestFit="1" customWidth="1"/>
    <col min="21" max="21" width="13.83203125" bestFit="1" customWidth="1"/>
    <col min="22" max="22" width="9" bestFit="1" customWidth="1"/>
    <col min="23" max="23" width="8.83203125" bestFit="1" customWidth="1"/>
    <col min="24" max="24" width="10" bestFit="1" customWidth="1"/>
    <col min="25" max="25" width="10.5" bestFit="1" customWidth="1"/>
    <col min="26" max="27" width="11.33203125" bestFit="1" customWidth="1"/>
    <col min="28" max="28" width="9.1640625" bestFit="1" customWidth="1"/>
    <col min="29" max="29" width="9.33203125" bestFit="1" customWidth="1"/>
    <col min="30" max="30" width="10.33203125" bestFit="1" customWidth="1"/>
    <col min="31" max="31" width="9.33203125" bestFit="1" customWidth="1"/>
    <col min="32" max="32" width="9.5" bestFit="1" customWidth="1"/>
    <col min="33" max="34" width="12.83203125" bestFit="1" customWidth="1"/>
    <col min="35" max="35" width="11" bestFit="1" customWidth="1"/>
    <col min="36" max="36" width="12.83203125" bestFit="1" customWidth="1"/>
    <col min="37" max="37" width="11" bestFit="1" customWidth="1"/>
    <col min="38" max="38" width="10.5" bestFit="1" customWidth="1"/>
    <col min="39" max="39" width="11.6640625" bestFit="1" customWidth="1"/>
    <col min="40" max="40" width="7.5" bestFit="1" customWidth="1"/>
    <col min="41" max="41" width="9.83203125" bestFit="1" customWidth="1"/>
    <col min="42" max="42" width="9.33203125" bestFit="1" customWidth="1"/>
    <col min="43" max="43" width="8.6640625" bestFit="1" customWidth="1"/>
    <col min="44" max="44" width="7.83203125" bestFit="1" customWidth="1"/>
    <col min="45" max="45" width="8.33203125" bestFit="1" customWidth="1"/>
    <col min="46" max="46" width="12.83203125" bestFit="1" customWidth="1"/>
    <col min="47" max="47" width="9.1640625" bestFit="1" customWidth="1"/>
    <col min="48" max="48" width="12.33203125" bestFit="1" customWidth="1"/>
    <col min="49" max="49" width="12.6640625" bestFit="1" customWidth="1"/>
    <col min="50" max="50" width="8" bestFit="1" customWidth="1"/>
    <col min="51" max="51" width="8.33203125" bestFit="1" customWidth="1"/>
    <col min="52" max="52" width="13.6640625" bestFit="1" customWidth="1"/>
    <col min="53" max="53" width="12.1640625" bestFit="1" customWidth="1"/>
    <col min="54" max="54" width="11" bestFit="1" customWidth="1"/>
    <col min="55" max="55" width="13.5" bestFit="1" customWidth="1"/>
    <col min="56" max="56" width="9.6640625" bestFit="1" customWidth="1"/>
    <col min="57" max="57" width="9.5" bestFit="1" customWidth="1"/>
    <col min="58" max="59" width="11" bestFit="1" customWidth="1"/>
    <col min="60" max="60" width="11.1640625" bestFit="1" customWidth="1"/>
    <col min="61" max="61" width="12" bestFit="1" customWidth="1"/>
    <col min="62" max="62" width="10.6640625" bestFit="1" customWidth="1"/>
    <col min="63" max="64" width="11" bestFit="1" customWidth="1"/>
    <col min="65" max="65" width="11.1640625" bestFit="1" customWidth="1"/>
    <col min="66" max="66" width="10.1640625" bestFit="1" customWidth="1"/>
    <col min="67" max="67" width="11.83203125" bestFit="1" customWidth="1"/>
    <col min="68" max="68" width="12" bestFit="1" customWidth="1"/>
    <col min="69" max="69" width="12.83203125" bestFit="1" customWidth="1"/>
    <col min="70" max="70" width="9.5" bestFit="1" customWidth="1"/>
    <col min="71" max="71" width="11.1640625" bestFit="1" customWidth="1"/>
    <col min="72" max="72" width="8.5" bestFit="1" customWidth="1"/>
    <col min="73" max="73" width="7" bestFit="1" customWidth="1"/>
    <col min="74" max="74" width="7.1640625" bestFit="1" customWidth="1"/>
    <col min="75" max="75" width="11.33203125" bestFit="1" customWidth="1"/>
    <col min="76" max="76" width="7.6640625" bestFit="1" customWidth="1"/>
    <col min="77" max="77" width="7.33203125" bestFit="1" customWidth="1"/>
    <col min="78" max="78" width="6.33203125" bestFit="1" customWidth="1"/>
    <col min="79" max="79" width="8.5" bestFit="1" customWidth="1"/>
    <col min="80" max="80" width="12.33203125" bestFit="1" customWidth="1"/>
  </cols>
  <sheetData>
    <row r="1" spans="1:80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</row>
    <row r="2" spans="1:80">
      <c r="A2">
        <v>1461</v>
      </c>
      <c r="B2">
        <v>20</v>
      </c>
      <c r="C2" t="s">
        <v>81</v>
      </c>
      <c r="D2">
        <v>80</v>
      </c>
      <c r="E2">
        <v>11622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92</v>
      </c>
      <c r="Q2" t="s">
        <v>93</v>
      </c>
      <c r="R2">
        <v>5</v>
      </c>
      <c r="S2">
        <v>6</v>
      </c>
      <c r="T2">
        <v>1961</v>
      </c>
      <c r="U2">
        <v>1961</v>
      </c>
      <c r="V2" t="s">
        <v>94</v>
      </c>
      <c r="W2" t="s">
        <v>95</v>
      </c>
      <c r="X2" t="s">
        <v>96</v>
      </c>
      <c r="Y2" t="s">
        <v>96</v>
      </c>
      <c r="Z2" t="s">
        <v>97</v>
      </c>
      <c r="AA2">
        <v>0</v>
      </c>
      <c r="AB2" t="s">
        <v>98</v>
      </c>
      <c r="AC2" t="s">
        <v>98</v>
      </c>
      <c r="AD2" t="s">
        <v>99</v>
      </c>
      <c r="AE2" t="s">
        <v>98</v>
      </c>
      <c r="AF2" t="s">
        <v>98</v>
      </c>
      <c r="AG2" t="s">
        <v>100</v>
      </c>
      <c r="AH2" t="s">
        <v>101</v>
      </c>
      <c r="AI2">
        <v>468</v>
      </c>
      <c r="AJ2" t="s">
        <v>102</v>
      </c>
      <c r="AK2">
        <v>144</v>
      </c>
      <c r="AL2">
        <v>270</v>
      </c>
      <c r="AM2">
        <v>882</v>
      </c>
      <c r="AN2" t="s">
        <v>103</v>
      </c>
      <c r="AO2" t="s">
        <v>98</v>
      </c>
      <c r="AP2" t="s">
        <v>104</v>
      </c>
      <c r="AQ2" t="s">
        <v>105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98</v>
      </c>
      <c r="BC2">
        <v>5</v>
      </c>
      <c r="BD2" t="s">
        <v>106</v>
      </c>
      <c r="BE2">
        <v>0</v>
      </c>
      <c r="BF2" t="s">
        <v>83</v>
      </c>
      <c r="BG2" t="s">
        <v>107</v>
      </c>
      <c r="BH2">
        <v>1961</v>
      </c>
      <c r="BI2" t="s">
        <v>108</v>
      </c>
      <c r="BJ2">
        <v>1</v>
      </c>
      <c r="BK2">
        <v>730</v>
      </c>
      <c r="BL2" t="s">
        <v>98</v>
      </c>
      <c r="BM2" t="s">
        <v>98</v>
      </c>
      <c r="BN2" t="s">
        <v>104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t="s">
        <v>83</v>
      </c>
      <c r="BV2" t="s">
        <v>109</v>
      </c>
      <c r="BW2" t="s">
        <v>83</v>
      </c>
      <c r="BX2">
        <v>0</v>
      </c>
      <c r="BY2">
        <v>6</v>
      </c>
      <c r="BZ2">
        <v>2010</v>
      </c>
      <c r="CA2" t="s">
        <v>110</v>
      </c>
      <c r="CB2" t="s">
        <v>111</v>
      </c>
    </row>
    <row r="3" spans="1:80">
      <c r="A3">
        <v>1462</v>
      </c>
      <c r="B3">
        <v>20</v>
      </c>
      <c r="C3" t="s">
        <v>112</v>
      </c>
      <c r="D3">
        <v>81</v>
      </c>
      <c r="E3">
        <v>14267</v>
      </c>
      <c r="F3" t="s">
        <v>82</v>
      </c>
      <c r="G3" t="s">
        <v>83</v>
      </c>
      <c r="H3" t="s">
        <v>113</v>
      </c>
      <c r="I3" t="s">
        <v>85</v>
      </c>
      <c r="J3" t="s">
        <v>86</v>
      </c>
      <c r="K3" t="s">
        <v>114</v>
      </c>
      <c r="L3" t="s">
        <v>88</v>
      </c>
      <c r="M3" t="s">
        <v>89</v>
      </c>
      <c r="N3" t="s">
        <v>91</v>
      </c>
      <c r="O3" t="s">
        <v>91</v>
      </c>
      <c r="P3" t="s">
        <v>92</v>
      </c>
      <c r="Q3" t="s">
        <v>93</v>
      </c>
      <c r="R3">
        <v>6</v>
      </c>
      <c r="S3">
        <v>6</v>
      </c>
      <c r="T3">
        <v>1958</v>
      </c>
      <c r="U3">
        <v>1958</v>
      </c>
      <c r="V3" t="s">
        <v>115</v>
      </c>
      <c r="W3" t="s">
        <v>95</v>
      </c>
      <c r="X3" t="s">
        <v>116</v>
      </c>
      <c r="Y3" t="s">
        <v>116</v>
      </c>
      <c r="Z3" t="s">
        <v>117</v>
      </c>
      <c r="AA3">
        <v>108</v>
      </c>
      <c r="AB3" t="s">
        <v>98</v>
      </c>
      <c r="AC3" t="s">
        <v>98</v>
      </c>
      <c r="AD3" t="s">
        <v>99</v>
      </c>
      <c r="AE3" t="s">
        <v>98</v>
      </c>
      <c r="AF3" t="s">
        <v>98</v>
      </c>
      <c r="AG3" t="s">
        <v>100</v>
      </c>
      <c r="AH3" t="s">
        <v>118</v>
      </c>
      <c r="AI3">
        <v>923</v>
      </c>
      <c r="AJ3" t="s">
        <v>108</v>
      </c>
      <c r="AK3">
        <v>0</v>
      </c>
      <c r="AL3">
        <v>406</v>
      </c>
      <c r="AM3">
        <v>1329</v>
      </c>
      <c r="AN3" t="s">
        <v>103</v>
      </c>
      <c r="AO3" t="s">
        <v>98</v>
      </c>
      <c r="AP3" t="s">
        <v>104</v>
      </c>
      <c r="AQ3" t="s">
        <v>105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t="s">
        <v>119</v>
      </c>
      <c r="BC3">
        <v>6</v>
      </c>
      <c r="BD3" t="s">
        <v>106</v>
      </c>
      <c r="BE3">
        <v>0</v>
      </c>
      <c r="BF3" t="s">
        <v>83</v>
      </c>
      <c r="BG3" t="s">
        <v>107</v>
      </c>
      <c r="BH3">
        <v>1958</v>
      </c>
      <c r="BI3" t="s">
        <v>108</v>
      </c>
      <c r="BJ3">
        <v>1</v>
      </c>
      <c r="BK3">
        <v>312</v>
      </c>
      <c r="BL3" t="s">
        <v>98</v>
      </c>
      <c r="BM3" t="s">
        <v>98</v>
      </c>
      <c r="BN3" t="s">
        <v>104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120</v>
      </c>
      <c r="BX3">
        <v>12500</v>
      </c>
      <c r="BY3">
        <v>6</v>
      </c>
      <c r="BZ3">
        <v>2010</v>
      </c>
      <c r="CA3" t="s">
        <v>110</v>
      </c>
      <c r="CB3" t="s">
        <v>111</v>
      </c>
    </row>
    <row r="4" spans="1:80">
      <c r="A4">
        <v>1463</v>
      </c>
      <c r="B4">
        <v>60</v>
      </c>
      <c r="C4" t="s">
        <v>112</v>
      </c>
      <c r="D4">
        <v>74</v>
      </c>
      <c r="E4">
        <v>13830</v>
      </c>
      <c r="F4" t="s">
        <v>82</v>
      </c>
      <c r="G4" t="s">
        <v>83</v>
      </c>
      <c r="H4" t="s">
        <v>113</v>
      </c>
      <c r="I4" t="s">
        <v>85</v>
      </c>
      <c r="J4" t="s">
        <v>86</v>
      </c>
      <c r="K4" t="s">
        <v>87</v>
      </c>
      <c r="L4" t="s">
        <v>88</v>
      </c>
      <c r="M4" t="s">
        <v>121</v>
      </c>
      <c r="N4" t="s">
        <v>91</v>
      </c>
      <c r="O4" t="s">
        <v>91</v>
      </c>
      <c r="P4" t="s">
        <v>92</v>
      </c>
      <c r="Q4" t="s">
        <v>122</v>
      </c>
      <c r="R4">
        <v>5</v>
      </c>
      <c r="S4">
        <v>5</v>
      </c>
      <c r="T4">
        <v>1997</v>
      </c>
      <c r="U4">
        <v>1998</v>
      </c>
      <c r="V4" t="s">
        <v>94</v>
      </c>
      <c r="W4" t="s">
        <v>95</v>
      </c>
      <c r="X4" t="s">
        <v>96</v>
      </c>
      <c r="Y4" t="s">
        <v>96</v>
      </c>
      <c r="Z4" t="s">
        <v>97</v>
      </c>
      <c r="AA4">
        <v>0</v>
      </c>
      <c r="AB4" t="s">
        <v>98</v>
      </c>
      <c r="AC4" t="s">
        <v>98</v>
      </c>
      <c r="AD4" t="s">
        <v>123</v>
      </c>
      <c r="AE4" t="s">
        <v>119</v>
      </c>
      <c r="AF4" t="s">
        <v>98</v>
      </c>
      <c r="AG4" t="s">
        <v>100</v>
      </c>
      <c r="AH4" t="s">
        <v>124</v>
      </c>
      <c r="AI4">
        <v>791</v>
      </c>
      <c r="AJ4" t="s">
        <v>108</v>
      </c>
      <c r="AK4">
        <v>0</v>
      </c>
      <c r="AL4">
        <v>137</v>
      </c>
      <c r="AM4">
        <v>928</v>
      </c>
      <c r="AN4" t="s">
        <v>103</v>
      </c>
      <c r="AO4" t="s">
        <v>119</v>
      </c>
      <c r="AP4" t="s">
        <v>104</v>
      </c>
      <c r="AQ4" t="s">
        <v>105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98</v>
      </c>
      <c r="BC4">
        <v>6</v>
      </c>
      <c r="BD4" t="s">
        <v>106</v>
      </c>
      <c r="BE4">
        <v>1</v>
      </c>
      <c r="BF4" t="s">
        <v>98</v>
      </c>
      <c r="BG4" t="s">
        <v>107</v>
      </c>
      <c r="BH4">
        <v>1997</v>
      </c>
      <c r="BI4" t="s">
        <v>125</v>
      </c>
      <c r="BJ4">
        <v>2</v>
      </c>
      <c r="BK4">
        <v>482</v>
      </c>
      <c r="BL4" t="s">
        <v>98</v>
      </c>
      <c r="BM4" t="s">
        <v>98</v>
      </c>
      <c r="BN4" t="s">
        <v>104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109</v>
      </c>
      <c r="BW4" t="s">
        <v>83</v>
      </c>
      <c r="BX4">
        <v>0</v>
      </c>
      <c r="BY4">
        <v>3</v>
      </c>
      <c r="BZ4">
        <v>2010</v>
      </c>
      <c r="CA4" t="s">
        <v>110</v>
      </c>
      <c r="CB4" t="s">
        <v>111</v>
      </c>
    </row>
    <row r="5" spans="1:80">
      <c r="A5">
        <v>1464</v>
      </c>
      <c r="B5">
        <v>60</v>
      </c>
      <c r="C5" t="s">
        <v>112</v>
      </c>
      <c r="D5">
        <v>78</v>
      </c>
      <c r="E5">
        <v>9978</v>
      </c>
      <c r="F5" t="s">
        <v>82</v>
      </c>
      <c r="G5" t="s">
        <v>83</v>
      </c>
      <c r="H5" t="s">
        <v>113</v>
      </c>
      <c r="I5" t="s">
        <v>85</v>
      </c>
      <c r="J5" t="s">
        <v>86</v>
      </c>
      <c r="K5" t="s">
        <v>87</v>
      </c>
      <c r="L5" t="s">
        <v>88</v>
      </c>
      <c r="M5" t="s">
        <v>121</v>
      </c>
      <c r="N5" t="s">
        <v>91</v>
      </c>
      <c r="O5" t="s">
        <v>91</v>
      </c>
      <c r="P5" t="s">
        <v>92</v>
      </c>
      <c r="Q5" t="s">
        <v>122</v>
      </c>
      <c r="R5">
        <v>6</v>
      </c>
      <c r="S5">
        <v>6</v>
      </c>
      <c r="T5">
        <v>1998</v>
      </c>
      <c r="U5">
        <v>1998</v>
      </c>
      <c r="V5" t="s">
        <v>94</v>
      </c>
      <c r="W5" t="s">
        <v>95</v>
      </c>
      <c r="X5" t="s">
        <v>96</v>
      </c>
      <c r="Y5" t="s">
        <v>96</v>
      </c>
      <c r="Z5" t="s">
        <v>117</v>
      </c>
      <c r="AA5">
        <v>20</v>
      </c>
      <c r="AB5" t="s">
        <v>98</v>
      </c>
      <c r="AC5" t="s">
        <v>98</v>
      </c>
      <c r="AD5" t="s">
        <v>123</v>
      </c>
      <c r="AE5" t="s">
        <v>98</v>
      </c>
      <c r="AF5" t="s">
        <v>98</v>
      </c>
      <c r="AG5" t="s">
        <v>100</v>
      </c>
      <c r="AH5" t="s">
        <v>124</v>
      </c>
      <c r="AI5">
        <v>602</v>
      </c>
      <c r="AJ5" t="s">
        <v>108</v>
      </c>
      <c r="AK5">
        <v>0</v>
      </c>
      <c r="AL5">
        <v>324</v>
      </c>
      <c r="AM5">
        <v>926</v>
      </c>
      <c r="AN5" t="s">
        <v>103</v>
      </c>
      <c r="AO5" t="s">
        <v>126</v>
      </c>
      <c r="AP5" t="s">
        <v>104</v>
      </c>
      <c r="AQ5" t="s">
        <v>105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119</v>
      </c>
      <c r="BC5">
        <v>7</v>
      </c>
      <c r="BD5" t="s">
        <v>106</v>
      </c>
      <c r="BE5">
        <v>1</v>
      </c>
      <c r="BF5" t="s">
        <v>119</v>
      </c>
      <c r="BG5" t="s">
        <v>107</v>
      </c>
      <c r="BH5">
        <v>1998</v>
      </c>
      <c r="BI5" t="s">
        <v>125</v>
      </c>
      <c r="BJ5">
        <v>2</v>
      </c>
      <c r="BK5">
        <v>470</v>
      </c>
      <c r="BL5" t="s">
        <v>98</v>
      </c>
      <c r="BM5" t="s">
        <v>98</v>
      </c>
      <c r="BN5" t="s">
        <v>104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6</v>
      </c>
      <c r="BZ5">
        <v>2010</v>
      </c>
      <c r="CA5" t="s">
        <v>110</v>
      </c>
      <c r="CB5" t="s">
        <v>111</v>
      </c>
    </row>
    <row r="6" spans="1:80">
      <c r="A6">
        <v>1465</v>
      </c>
      <c r="B6">
        <v>120</v>
      </c>
      <c r="C6" t="s">
        <v>112</v>
      </c>
      <c r="D6">
        <v>43</v>
      </c>
      <c r="E6">
        <v>5005</v>
      </c>
      <c r="F6" t="s">
        <v>82</v>
      </c>
      <c r="G6" t="s">
        <v>83</v>
      </c>
      <c r="H6" t="s">
        <v>113</v>
      </c>
      <c r="I6" t="s">
        <v>127</v>
      </c>
      <c r="J6" t="s">
        <v>86</v>
      </c>
      <c r="K6" t="s">
        <v>87</v>
      </c>
      <c r="L6" t="s">
        <v>88</v>
      </c>
      <c r="M6" t="s">
        <v>128</v>
      </c>
      <c r="N6" t="s">
        <v>91</v>
      </c>
      <c r="O6" t="s">
        <v>91</v>
      </c>
      <c r="P6" t="s">
        <v>129</v>
      </c>
      <c r="Q6" t="s">
        <v>93</v>
      </c>
      <c r="R6">
        <v>8</v>
      </c>
      <c r="S6">
        <v>5</v>
      </c>
      <c r="T6">
        <v>1992</v>
      </c>
      <c r="U6">
        <v>1992</v>
      </c>
      <c r="V6" t="s">
        <v>94</v>
      </c>
      <c r="W6" t="s">
        <v>95</v>
      </c>
      <c r="X6" t="s">
        <v>130</v>
      </c>
      <c r="Y6" t="s">
        <v>130</v>
      </c>
      <c r="Z6" t="s">
        <v>97</v>
      </c>
      <c r="AA6">
        <v>0</v>
      </c>
      <c r="AB6" t="s">
        <v>119</v>
      </c>
      <c r="AC6" t="s">
        <v>98</v>
      </c>
      <c r="AD6" t="s">
        <v>123</v>
      </c>
      <c r="AE6" t="s">
        <v>119</v>
      </c>
      <c r="AF6" t="s">
        <v>98</v>
      </c>
      <c r="AG6" t="s">
        <v>100</v>
      </c>
      <c r="AH6" t="s">
        <v>118</v>
      </c>
      <c r="AI6">
        <v>263</v>
      </c>
      <c r="AJ6" t="s">
        <v>108</v>
      </c>
      <c r="AK6">
        <v>0</v>
      </c>
      <c r="AL6">
        <v>1017</v>
      </c>
      <c r="AM6">
        <v>1280</v>
      </c>
      <c r="AN6" t="s">
        <v>103</v>
      </c>
      <c r="AO6" t="s">
        <v>126</v>
      </c>
      <c r="AP6" t="s">
        <v>104</v>
      </c>
      <c r="AQ6" t="s">
        <v>105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119</v>
      </c>
      <c r="BC6">
        <v>5</v>
      </c>
      <c r="BD6" t="s">
        <v>106</v>
      </c>
      <c r="BE6">
        <v>0</v>
      </c>
      <c r="BF6" t="s">
        <v>83</v>
      </c>
      <c r="BG6" t="s">
        <v>107</v>
      </c>
      <c r="BH6">
        <v>1992</v>
      </c>
      <c r="BI6" t="s">
        <v>131</v>
      </c>
      <c r="BJ6">
        <v>2</v>
      </c>
      <c r="BK6">
        <v>506</v>
      </c>
      <c r="BL6" t="s">
        <v>98</v>
      </c>
      <c r="BM6" t="s">
        <v>98</v>
      </c>
      <c r="BN6" t="s">
        <v>104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</v>
      </c>
      <c r="BZ6">
        <v>2010</v>
      </c>
      <c r="CA6" t="s">
        <v>110</v>
      </c>
      <c r="CB6" t="s">
        <v>111</v>
      </c>
    </row>
    <row r="7" spans="1:80">
      <c r="A7">
        <v>1466</v>
      </c>
      <c r="B7">
        <v>60</v>
      </c>
      <c r="C7" t="s">
        <v>112</v>
      </c>
      <c r="D7">
        <v>75</v>
      </c>
      <c r="E7">
        <v>10000</v>
      </c>
      <c r="F7" t="s">
        <v>82</v>
      </c>
      <c r="G7" t="s">
        <v>83</v>
      </c>
      <c r="H7" t="s">
        <v>113</v>
      </c>
      <c r="I7" t="s">
        <v>85</v>
      </c>
      <c r="J7" t="s">
        <v>86</v>
      </c>
      <c r="K7" t="s">
        <v>114</v>
      </c>
      <c r="L7" t="s">
        <v>88</v>
      </c>
      <c r="M7" t="s">
        <v>121</v>
      </c>
      <c r="N7" t="s">
        <v>91</v>
      </c>
      <c r="O7" t="s">
        <v>91</v>
      </c>
      <c r="P7" t="s">
        <v>92</v>
      </c>
      <c r="Q7" t="s">
        <v>122</v>
      </c>
      <c r="R7">
        <v>6</v>
      </c>
      <c r="S7">
        <v>5</v>
      </c>
      <c r="T7">
        <v>1993</v>
      </c>
      <c r="U7">
        <v>1994</v>
      </c>
      <c r="V7" t="s">
        <v>94</v>
      </c>
      <c r="W7" t="s">
        <v>95</v>
      </c>
      <c r="X7" t="s">
        <v>130</v>
      </c>
      <c r="Y7" t="s">
        <v>130</v>
      </c>
      <c r="Z7" t="s">
        <v>97</v>
      </c>
      <c r="AA7">
        <v>0</v>
      </c>
      <c r="AB7" t="s">
        <v>98</v>
      </c>
      <c r="AC7" t="s">
        <v>98</v>
      </c>
      <c r="AD7" t="s">
        <v>123</v>
      </c>
      <c r="AE7" t="s">
        <v>119</v>
      </c>
      <c r="AF7" t="s">
        <v>98</v>
      </c>
      <c r="AG7" t="s">
        <v>100</v>
      </c>
      <c r="AH7" t="s">
        <v>108</v>
      </c>
      <c r="AI7">
        <v>0</v>
      </c>
      <c r="AJ7" t="s">
        <v>108</v>
      </c>
      <c r="AK7">
        <v>0</v>
      </c>
      <c r="AL7">
        <v>763</v>
      </c>
      <c r="AM7">
        <v>763</v>
      </c>
      <c r="AN7" t="s">
        <v>103</v>
      </c>
      <c r="AO7" t="s">
        <v>119</v>
      </c>
      <c r="AP7" t="s">
        <v>104</v>
      </c>
      <c r="AQ7" t="s">
        <v>105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98</v>
      </c>
      <c r="BC7">
        <v>7</v>
      </c>
      <c r="BD7" t="s">
        <v>106</v>
      </c>
      <c r="BE7">
        <v>1</v>
      </c>
      <c r="BF7" t="s">
        <v>98</v>
      </c>
      <c r="BG7" t="s">
        <v>107</v>
      </c>
      <c r="BH7">
        <v>1993</v>
      </c>
      <c r="BI7" t="s">
        <v>125</v>
      </c>
      <c r="BJ7">
        <v>2</v>
      </c>
      <c r="BK7">
        <v>440</v>
      </c>
      <c r="BL7" t="s">
        <v>98</v>
      </c>
      <c r="BM7" t="s">
        <v>98</v>
      </c>
      <c r="BN7" t="s">
        <v>104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4</v>
      </c>
      <c r="BZ7">
        <v>2010</v>
      </c>
      <c r="CA7" t="s">
        <v>110</v>
      </c>
      <c r="CB7" t="s">
        <v>111</v>
      </c>
    </row>
    <row r="8" spans="1:80">
      <c r="A8">
        <v>1467</v>
      </c>
      <c r="B8">
        <v>20</v>
      </c>
      <c r="C8" t="s">
        <v>112</v>
      </c>
      <c r="D8" t="s">
        <v>83</v>
      </c>
      <c r="E8">
        <v>7980</v>
      </c>
      <c r="F8" t="s">
        <v>82</v>
      </c>
      <c r="G8" t="s">
        <v>83</v>
      </c>
      <c r="H8" t="s">
        <v>113</v>
      </c>
      <c r="I8" t="s">
        <v>85</v>
      </c>
      <c r="J8" t="s">
        <v>86</v>
      </c>
      <c r="K8" t="s">
        <v>87</v>
      </c>
      <c r="L8" t="s">
        <v>88</v>
      </c>
      <c r="M8" t="s">
        <v>121</v>
      </c>
      <c r="N8" t="s">
        <v>91</v>
      </c>
      <c r="O8" t="s">
        <v>91</v>
      </c>
      <c r="P8" t="s">
        <v>92</v>
      </c>
      <c r="Q8" t="s">
        <v>93</v>
      </c>
      <c r="R8">
        <v>6</v>
      </c>
      <c r="S8">
        <v>7</v>
      </c>
      <c r="T8">
        <v>1992</v>
      </c>
      <c r="U8">
        <v>2007</v>
      </c>
      <c r="V8" t="s">
        <v>94</v>
      </c>
      <c r="W8" t="s">
        <v>95</v>
      </c>
      <c r="X8" t="s">
        <v>130</v>
      </c>
      <c r="Y8" t="s">
        <v>130</v>
      </c>
      <c r="Z8" t="s">
        <v>97</v>
      </c>
      <c r="AA8">
        <v>0</v>
      </c>
      <c r="AB8" t="s">
        <v>98</v>
      </c>
      <c r="AC8" t="s">
        <v>119</v>
      </c>
      <c r="AD8" t="s">
        <v>123</v>
      </c>
      <c r="AE8" t="s">
        <v>119</v>
      </c>
      <c r="AF8" t="s">
        <v>98</v>
      </c>
      <c r="AG8" t="s">
        <v>100</v>
      </c>
      <c r="AH8" t="s">
        <v>118</v>
      </c>
      <c r="AI8">
        <v>935</v>
      </c>
      <c r="AJ8" t="s">
        <v>108</v>
      </c>
      <c r="AK8">
        <v>0</v>
      </c>
      <c r="AL8">
        <v>233</v>
      </c>
      <c r="AM8">
        <v>1168</v>
      </c>
      <c r="AN8" t="s">
        <v>103</v>
      </c>
      <c r="AO8" t="s">
        <v>126</v>
      </c>
      <c r="AP8" t="s">
        <v>104</v>
      </c>
      <c r="AQ8" t="s">
        <v>105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98</v>
      </c>
      <c r="BC8">
        <v>6</v>
      </c>
      <c r="BD8" t="s">
        <v>106</v>
      </c>
      <c r="BE8">
        <v>0</v>
      </c>
      <c r="BF8" t="s">
        <v>83</v>
      </c>
      <c r="BG8" t="s">
        <v>107</v>
      </c>
      <c r="BH8">
        <v>1992</v>
      </c>
      <c r="BI8" t="s">
        <v>125</v>
      </c>
      <c r="BJ8">
        <v>2</v>
      </c>
      <c r="BK8">
        <v>420</v>
      </c>
      <c r="BL8" t="s">
        <v>98</v>
      </c>
      <c r="BM8" t="s">
        <v>98</v>
      </c>
      <c r="BN8" t="s">
        <v>104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132</v>
      </c>
      <c r="BW8" t="s">
        <v>133</v>
      </c>
      <c r="BX8">
        <v>500</v>
      </c>
      <c r="BY8">
        <v>3</v>
      </c>
      <c r="BZ8">
        <v>2010</v>
      </c>
      <c r="CA8" t="s">
        <v>110</v>
      </c>
      <c r="CB8" t="s">
        <v>111</v>
      </c>
    </row>
    <row r="9" spans="1:80">
      <c r="A9">
        <v>1468</v>
      </c>
      <c r="B9">
        <v>60</v>
      </c>
      <c r="C9" t="s">
        <v>112</v>
      </c>
      <c r="D9">
        <v>63</v>
      </c>
      <c r="E9">
        <v>8402</v>
      </c>
      <c r="F9" t="s">
        <v>82</v>
      </c>
      <c r="G9" t="s">
        <v>83</v>
      </c>
      <c r="H9" t="s">
        <v>113</v>
      </c>
      <c r="I9" t="s">
        <v>85</v>
      </c>
      <c r="J9" t="s">
        <v>86</v>
      </c>
      <c r="K9" t="s">
        <v>87</v>
      </c>
      <c r="L9" t="s">
        <v>88</v>
      </c>
      <c r="M9" t="s">
        <v>121</v>
      </c>
      <c r="N9" t="s">
        <v>91</v>
      </c>
      <c r="O9" t="s">
        <v>91</v>
      </c>
      <c r="P9" t="s">
        <v>92</v>
      </c>
      <c r="Q9" t="s">
        <v>122</v>
      </c>
      <c r="R9">
        <v>6</v>
      </c>
      <c r="S9">
        <v>5</v>
      </c>
      <c r="T9">
        <v>1998</v>
      </c>
      <c r="U9">
        <v>1998</v>
      </c>
      <c r="V9" t="s">
        <v>94</v>
      </c>
      <c r="W9" t="s">
        <v>95</v>
      </c>
      <c r="X9" t="s">
        <v>96</v>
      </c>
      <c r="Y9" t="s">
        <v>96</v>
      </c>
      <c r="Z9" t="s">
        <v>97</v>
      </c>
      <c r="AA9">
        <v>0</v>
      </c>
      <c r="AB9" t="s">
        <v>98</v>
      </c>
      <c r="AC9" t="s">
        <v>98</v>
      </c>
      <c r="AD9" t="s">
        <v>123</v>
      </c>
      <c r="AE9" t="s">
        <v>119</v>
      </c>
      <c r="AF9" t="s">
        <v>98</v>
      </c>
      <c r="AG9" t="s">
        <v>100</v>
      </c>
      <c r="AH9" t="s">
        <v>108</v>
      </c>
      <c r="AI9">
        <v>0</v>
      </c>
      <c r="AJ9" t="s">
        <v>108</v>
      </c>
      <c r="AK9">
        <v>0</v>
      </c>
      <c r="AL9">
        <v>789</v>
      </c>
      <c r="AM9">
        <v>789</v>
      </c>
      <c r="AN9" t="s">
        <v>103</v>
      </c>
      <c r="AO9" t="s">
        <v>119</v>
      </c>
      <c r="AP9" t="s">
        <v>104</v>
      </c>
      <c r="AQ9" t="s">
        <v>105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106</v>
      </c>
      <c r="BE9">
        <v>1</v>
      </c>
      <c r="BF9" t="s">
        <v>119</v>
      </c>
      <c r="BG9" t="s">
        <v>107</v>
      </c>
      <c r="BH9">
        <v>1998</v>
      </c>
      <c r="BI9" t="s">
        <v>125</v>
      </c>
      <c r="BJ9">
        <v>2</v>
      </c>
      <c r="BK9">
        <v>393</v>
      </c>
      <c r="BL9" t="s">
        <v>98</v>
      </c>
      <c r="BM9" t="s">
        <v>98</v>
      </c>
      <c r="BN9" t="s">
        <v>104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5</v>
      </c>
      <c r="BZ9">
        <v>2010</v>
      </c>
      <c r="CA9" t="s">
        <v>110</v>
      </c>
      <c r="CB9" t="s">
        <v>111</v>
      </c>
    </row>
    <row r="10" spans="1:80">
      <c r="A10">
        <v>1469</v>
      </c>
      <c r="B10">
        <v>20</v>
      </c>
      <c r="C10" t="s">
        <v>112</v>
      </c>
      <c r="D10">
        <v>85</v>
      </c>
      <c r="E10">
        <v>10176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121</v>
      </c>
      <c r="N10" t="s">
        <v>91</v>
      </c>
      <c r="O10" t="s">
        <v>91</v>
      </c>
      <c r="P10" t="s">
        <v>92</v>
      </c>
      <c r="Q10" t="s">
        <v>93</v>
      </c>
      <c r="R10">
        <v>7</v>
      </c>
      <c r="S10">
        <v>5</v>
      </c>
      <c r="T10">
        <v>1990</v>
      </c>
      <c r="U10">
        <v>1990</v>
      </c>
      <c r="V10" t="s">
        <v>94</v>
      </c>
      <c r="W10" t="s">
        <v>95</v>
      </c>
      <c r="X10" t="s">
        <v>130</v>
      </c>
      <c r="Y10" t="s">
        <v>130</v>
      </c>
      <c r="Z10" t="s">
        <v>97</v>
      </c>
      <c r="AA10">
        <v>0</v>
      </c>
      <c r="AB10" t="s">
        <v>98</v>
      </c>
      <c r="AC10" t="s">
        <v>98</v>
      </c>
      <c r="AD10" t="s">
        <v>123</v>
      </c>
      <c r="AE10" t="s">
        <v>119</v>
      </c>
      <c r="AF10" t="s">
        <v>98</v>
      </c>
      <c r="AG10" t="s">
        <v>119</v>
      </c>
      <c r="AH10" t="s">
        <v>124</v>
      </c>
      <c r="AI10">
        <v>637</v>
      </c>
      <c r="AJ10" t="s">
        <v>108</v>
      </c>
      <c r="AK10">
        <v>0</v>
      </c>
      <c r="AL10">
        <v>663</v>
      </c>
      <c r="AM10">
        <v>1300</v>
      </c>
      <c r="AN10" t="s">
        <v>103</v>
      </c>
      <c r="AO10" t="s">
        <v>119</v>
      </c>
      <c r="AP10" t="s">
        <v>104</v>
      </c>
      <c r="AQ10" t="s">
        <v>105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t="s">
        <v>119</v>
      </c>
      <c r="BC10">
        <v>5</v>
      </c>
      <c r="BD10" t="s">
        <v>106</v>
      </c>
      <c r="BE10">
        <v>1</v>
      </c>
      <c r="BF10" t="s">
        <v>134</v>
      </c>
      <c r="BG10" t="s">
        <v>107</v>
      </c>
      <c r="BH10">
        <v>1990</v>
      </c>
      <c r="BI10" t="s">
        <v>108</v>
      </c>
      <c r="BJ10">
        <v>2</v>
      </c>
      <c r="BK10">
        <v>506</v>
      </c>
      <c r="BL10" t="s">
        <v>98</v>
      </c>
      <c r="BM10" t="s">
        <v>98</v>
      </c>
      <c r="BN10" t="s">
        <v>104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2</v>
      </c>
      <c r="BZ10">
        <v>2010</v>
      </c>
      <c r="CA10" t="s">
        <v>110</v>
      </c>
      <c r="CB10" t="s">
        <v>111</v>
      </c>
    </row>
    <row r="11" spans="1:80">
      <c r="A11">
        <v>1470</v>
      </c>
      <c r="B11">
        <v>20</v>
      </c>
      <c r="C11" t="s">
        <v>112</v>
      </c>
      <c r="D11">
        <v>70</v>
      </c>
      <c r="E11">
        <v>8400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114</v>
      </c>
      <c r="L11" t="s">
        <v>88</v>
      </c>
      <c r="M11" t="s">
        <v>89</v>
      </c>
      <c r="N11" t="s">
        <v>91</v>
      </c>
      <c r="O11" t="s">
        <v>91</v>
      </c>
      <c r="P11" t="s">
        <v>92</v>
      </c>
      <c r="Q11" t="s">
        <v>93</v>
      </c>
      <c r="R11">
        <v>4</v>
      </c>
      <c r="S11">
        <v>5</v>
      </c>
      <c r="T11">
        <v>1970</v>
      </c>
      <c r="U11">
        <v>1970</v>
      </c>
      <c r="V11" t="s">
        <v>94</v>
      </c>
      <c r="W11" t="s">
        <v>95</v>
      </c>
      <c r="X11" t="s">
        <v>135</v>
      </c>
      <c r="Y11" t="s">
        <v>135</v>
      </c>
      <c r="Z11" t="s">
        <v>97</v>
      </c>
      <c r="AA11">
        <v>0</v>
      </c>
      <c r="AB11" t="s">
        <v>98</v>
      </c>
      <c r="AC11" t="s">
        <v>98</v>
      </c>
      <c r="AD11" t="s">
        <v>99</v>
      </c>
      <c r="AE11" t="s">
        <v>98</v>
      </c>
      <c r="AF11" t="s">
        <v>98</v>
      </c>
      <c r="AG11" t="s">
        <v>100</v>
      </c>
      <c r="AH11" t="s">
        <v>118</v>
      </c>
      <c r="AI11">
        <v>804</v>
      </c>
      <c r="AJ11" t="s">
        <v>101</v>
      </c>
      <c r="AK11">
        <v>78</v>
      </c>
      <c r="AL11">
        <v>0</v>
      </c>
      <c r="AM11">
        <v>882</v>
      </c>
      <c r="AN11" t="s">
        <v>103</v>
      </c>
      <c r="AO11" t="s">
        <v>98</v>
      </c>
      <c r="AP11" t="s">
        <v>104</v>
      </c>
      <c r="AQ11" t="s">
        <v>105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98</v>
      </c>
      <c r="BC11">
        <v>4</v>
      </c>
      <c r="BD11" t="s">
        <v>106</v>
      </c>
      <c r="BE11">
        <v>0</v>
      </c>
      <c r="BF11" t="s">
        <v>83</v>
      </c>
      <c r="BG11" t="s">
        <v>107</v>
      </c>
      <c r="BH11">
        <v>1970</v>
      </c>
      <c r="BI11" t="s">
        <v>125</v>
      </c>
      <c r="BJ11">
        <v>2</v>
      </c>
      <c r="BK11">
        <v>525</v>
      </c>
      <c r="BL11" t="s">
        <v>98</v>
      </c>
      <c r="BM11" t="s">
        <v>98</v>
      </c>
      <c r="BN11" t="s">
        <v>104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109</v>
      </c>
      <c r="BW11" t="s">
        <v>83</v>
      </c>
      <c r="BX11">
        <v>0</v>
      </c>
      <c r="BY11">
        <v>4</v>
      </c>
      <c r="BZ11">
        <v>2010</v>
      </c>
      <c r="CA11" t="s">
        <v>110</v>
      </c>
      <c r="CB11" t="s">
        <v>111</v>
      </c>
    </row>
    <row r="12" spans="1:80">
      <c r="A12">
        <v>1471</v>
      </c>
      <c r="B12">
        <v>120</v>
      </c>
      <c r="C12" t="s">
        <v>81</v>
      </c>
      <c r="D12">
        <v>26</v>
      </c>
      <c r="E12">
        <v>5858</v>
      </c>
      <c r="F12" t="s">
        <v>82</v>
      </c>
      <c r="G12" t="s">
        <v>83</v>
      </c>
      <c r="H12" t="s">
        <v>113</v>
      </c>
      <c r="I12" t="s">
        <v>85</v>
      </c>
      <c r="J12" t="s">
        <v>86</v>
      </c>
      <c r="K12" t="s">
        <v>136</v>
      </c>
      <c r="L12" t="s">
        <v>88</v>
      </c>
      <c r="M12" t="s">
        <v>89</v>
      </c>
      <c r="N12" t="s">
        <v>91</v>
      </c>
      <c r="O12" t="s">
        <v>91</v>
      </c>
      <c r="P12" t="s">
        <v>129</v>
      </c>
      <c r="Q12" t="s">
        <v>93</v>
      </c>
      <c r="R12">
        <v>7</v>
      </c>
      <c r="S12">
        <v>5</v>
      </c>
      <c r="T12">
        <v>1999</v>
      </c>
      <c r="U12">
        <v>1999</v>
      </c>
      <c r="V12" t="s">
        <v>94</v>
      </c>
      <c r="W12" t="s">
        <v>95</v>
      </c>
      <c r="X12" t="s">
        <v>137</v>
      </c>
      <c r="Y12" t="s">
        <v>137</v>
      </c>
      <c r="Z12" t="s">
        <v>97</v>
      </c>
      <c r="AA12">
        <v>0</v>
      </c>
      <c r="AB12" t="s">
        <v>119</v>
      </c>
      <c r="AC12" t="s">
        <v>98</v>
      </c>
      <c r="AD12" t="s">
        <v>123</v>
      </c>
      <c r="AE12" t="s">
        <v>119</v>
      </c>
      <c r="AF12" t="s">
        <v>98</v>
      </c>
      <c r="AG12" t="s">
        <v>100</v>
      </c>
      <c r="AH12" t="s">
        <v>124</v>
      </c>
      <c r="AI12">
        <v>1051</v>
      </c>
      <c r="AJ12" t="s">
        <v>138</v>
      </c>
      <c r="AK12">
        <v>0</v>
      </c>
      <c r="AL12">
        <v>354</v>
      </c>
      <c r="AM12">
        <v>1405</v>
      </c>
      <c r="AN12" t="s">
        <v>103</v>
      </c>
      <c r="AO12" t="s">
        <v>126</v>
      </c>
      <c r="AP12" t="s">
        <v>104</v>
      </c>
      <c r="AQ12" t="s">
        <v>105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119</v>
      </c>
      <c r="BC12">
        <v>5</v>
      </c>
      <c r="BD12" t="s">
        <v>106</v>
      </c>
      <c r="BE12">
        <v>1</v>
      </c>
      <c r="BF12" t="s">
        <v>139</v>
      </c>
      <c r="BG12" t="s">
        <v>107</v>
      </c>
      <c r="BH12">
        <v>1999</v>
      </c>
      <c r="BI12" t="s">
        <v>125</v>
      </c>
      <c r="BJ12">
        <v>2</v>
      </c>
      <c r="BK12">
        <v>511</v>
      </c>
      <c r="BL12" t="s">
        <v>98</v>
      </c>
      <c r="BM12" t="s">
        <v>98</v>
      </c>
      <c r="BN12" t="s">
        <v>104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2010</v>
      </c>
      <c r="CA12" t="s">
        <v>110</v>
      </c>
      <c r="CB12" t="s">
        <v>111</v>
      </c>
    </row>
    <row r="13" spans="1:80">
      <c r="A13">
        <v>1472</v>
      </c>
      <c r="B13">
        <v>160</v>
      </c>
      <c r="C13" t="s">
        <v>140</v>
      </c>
      <c r="D13">
        <v>21</v>
      </c>
      <c r="E13">
        <v>1680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141</v>
      </c>
      <c r="N13" t="s">
        <v>91</v>
      </c>
      <c r="O13" t="s">
        <v>91</v>
      </c>
      <c r="P13" t="s">
        <v>142</v>
      </c>
      <c r="Q13" t="s">
        <v>122</v>
      </c>
      <c r="R13">
        <v>6</v>
      </c>
      <c r="S13">
        <v>5</v>
      </c>
      <c r="T13">
        <v>1971</v>
      </c>
      <c r="U13">
        <v>1971</v>
      </c>
      <c r="V13" t="s">
        <v>94</v>
      </c>
      <c r="W13" t="s">
        <v>95</v>
      </c>
      <c r="X13" t="s">
        <v>130</v>
      </c>
      <c r="Y13" t="s">
        <v>130</v>
      </c>
      <c r="Z13" t="s">
        <v>117</v>
      </c>
      <c r="AA13">
        <v>504</v>
      </c>
      <c r="AB13" t="s">
        <v>98</v>
      </c>
      <c r="AC13" t="s">
        <v>98</v>
      </c>
      <c r="AD13" t="s">
        <v>99</v>
      </c>
      <c r="AE13" t="s">
        <v>98</v>
      </c>
      <c r="AF13" t="s">
        <v>98</v>
      </c>
      <c r="AG13" t="s">
        <v>100</v>
      </c>
      <c r="AH13" t="s">
        <v>101</v>
      </c>
      <c r="AI13">
        <v>156</v>
      </c>
      <c r="AJ13" t="s">
        <v>108</v>
      </c>
      <c r="AK13">
        <v>0</v>
      </c>
      <c r="AL13">
        <v>327</v>
      </c>
      <c r="AM13">
        <v>483</v>
      </c>
      <c r="AN13" t="s">
        <v>103</v>
      </c>
      <c r="AO13" t="s">
        <v>98</v>
      </c>
      <c r="AP13" t="s">
        <v>104</v>
      </c>
      <c r="AQ13" t="s">
        <v>105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t="s">
        <v>98</v>
      </c>
      <c r="BC13">
        <v>5</v>
      </c>
      <c r="BD13" t="s">
        <v>106</v>
      </c>
      <c r="BE13">
        <v>0</v>
      </c>
      <c r="BF13" t="s">
        <v>83</v>
      </c>
      <c r="BG13" t="s">
        <v>143</v>
      </c>
      <c r="BH13">
        <v>1971</v>
      </c>
      <c r="BI13" t="s">
        <v>108</v>
      </c>
      <c r="BJ13">
        <v>1</v>
      </c>
      <c r="BK13">
        <v>264</v>
      </c>
      <c r="BL13" t="s">
        <v>98</v>
      </c>
      <c r="BM13" t="s">
        <v>98</v>
      </c>
      <c r="BN13" t="s">
        <v>104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2</v>
      </c>
      <c r="BZ13">
        <v>2010</v>
      </c>
      <c r="CA13" t="s">
        <v>144</v>
      </c>
      <c r="CB13" t="s">
        <v>111</v>
      </c>
    </row>
    <row r="14" spans="1:80">
      <c r="A14">
        <v>1473</v>
      </c>
      <c r="B14">
        <v>160</v>
      </c>
      <c r="C14" t="s">
        <v>140</v>
      </c>
      <c r="D14">
        <v>21</v>
      </c>
      <c r="E14">
        <v>1680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141</v>
      </c>
      <c r="N14" t="s">
        <v>91</v>
      </c>
      <c r="O14" t="s">
        <v>91</v>
      </c>
      <c r="P14" t="s">
        <v>142</v>
      </c>
      <c r="Q14" t="s">
        <v>122</v>
      </c>
      <c r="R14">
        <v>5</v>
      </c>
      <c r="S14">
        <v>5</v>
      </c>
      <c r="T14">
        <v>1971</v>
      </c>
      <c r="U14">
        <v>1971</v>
      </c>
      <c r="V14" t="s">
        <v>94</v>
      </c>
      <c r="W14" t="s">
        <v>95</v>
      </c>
      <c r="X14" t="s">
        <v>130</v>
      </c>
      <c r="Y14" t="s">
        <v>130</v>
      </c>
      <c r="Z14" t="s">
        <v>117</v>
      </c>
      <c r="AA14">
        <v>492</v>
      </c>
      <c r="AB14" t="s">
        <v>98</v>
      </c>
      <c r="AC14" t="s">
        <v>98</v>
      </c>
      <c r="AD14" t="s">
        <v>99</v>
      </c>
      <c r="AE14" t="s">
        <v>98</v>
      </c>
      <c r="AF14" t="s">
        <v>98</v>
      </c>
      <c r="AG14" t="s">
        <v>100</v>
      </c>
      <c r="AH14" t="s">
        <v>101</v>
      </c>
      <c r="AI14">
        <v>300</v>
      </c>
      <c r="AJ14" t="s">
        <v>108</v>
      </c>
      <c r="AK14">
        <v>0</v>
      </c>
      <c r="AL14">
        <v>225</v>
      </c>
      <c r="AM14">
        <v>525</v>
      </c>
      <c r="AN14" t="s">
        <v>103</v>
      </c>
      <c r="AO14" t="s">
        <v>98</v>
      </c>
      <c r="AP14" t="s">
        <v>104</v>
      </c>
      <c r="AQ14" t="s">
        <v>105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t="s">
        <v>98</v>
      </c>
      <c r="BC14">
        <v>6</v>
      </c>
      <c r="BD14" t="s">
        <v>106</v>
      </c>
      <c r="BE14">
        <v>0</v>
      </c>
      <c r="BF14" t="s">
        <v>83</v>
      </c>
      <c r="BG14" t="s">
        <v>143</v>
      </c>
      <c r="BH14">
        <v>1997</v>
      </c>
      <c r="BI14" t="s">
        <v>108</v>
      </c>
      <c r="BJ14">
        <v>1</v>
      </c>
      <c r="BK14">
        <v>320</v>
      </c>
      <c r="BL14" t="s">
        <v>98</v>
      </c>
      <c r="BM14" t="s">
        <v>98</v>
      </c>
      <c r="BN14" t="s">
        <v>104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3</v>
      </c>
      <c r="BZ14">
        <v>2010</v>
      </c>
      <c r="CA14" t="s">
        <v>110</v>
      </c>
      <c r="CB14" t="s">
        <v>111</v>
      </c>
    </row>
    <row r="15" spans="1:80">
      <c r="A15">
        <v>1474</v>
      </c>
      <c r="B15">
        <v>160</v>
      </c>
      <c r="C15" t="s">
        <v>112</v>
      </c>
      <c r="D15">
        <v>24</v>
      </c>
      <c r="E15">
        <v>2280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136</v>
      </c>
      <c r="L15" t="s">
        <v>88</v>
      </c>
      <c r="M15" t="s">
        <v>145</v>
      </c>
      <c r="N15" t="s">
        <v>91</v>
      </c>
      <c r="O15" t="s">
        <v>91</v>
      </c>
      <c r="P15" t="s">
        <v>142</v>
      </c>
      <c r="Q15" t="s">
        <v>122</v>
      </c>
      <c r="R15">
        <v>6</v>
      </c>
      <c r="S15">
        <v>6</v>
      </c>
      <c r="T15">
        <v>1975</v>
      </c>
      <c r="U15">
        <v>1975</v>
      </c>
      <c r="V15" t="s">
        <v>94</v>
      </c>
      <c r="W15" t="s">
        <v>95</v>
      </c>
      <c r="X15" t="s">
        <v>135</v>
      </c>
      <c r="Y15" t="s">
        <v>146</v>
      </c>
      <c r="Z15" t="s">
        <v>97</v>
      </c>
      <c r="AA15">
        <v>0</v>
      </c>
      <c r="AB15" t="s">
        <v>98</v>
      </c>
      <c r="AC15" t="s">
        <v>98</v>
      </c>
      <c r="AD15" t="s">
        <v>99</v>
      </c>
      <c r="AE15" t="s">
        <v>98</v>
      </c>
      <c r="AF15" t="s">
        <v>98</v>
      </c>
      <c r="AG15" t="s">
        <v>100</v>
      </c>
      <c r="AH15" t="s">
        <v>118</v>
      </c>
      <c r="AI15">
        <v>514</v>
      </c>
      <c r="AJ15" t="s">
        <v>108</v>
      </c>
      <c r="AK15">
        <v>0</v>
      </c>
      <c r="AL15">
        <v>341</v>
      </c>
      <c r="AM15">
        <v>855</v>
      </c>
      <c r="AN15" t="s">
        <v>103</v>
      </c>
      <c r="AO15" t="s">
        <v>98</v>
      </c>
      <c r="AP15" t="s">
        <v>104</v>
      </c>
      <c r="AQ15" t="s">
        <v>105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t="s">
        <v>119</v>
      </c>
      <c r="BC15">
        <v>6</v>
      </c>
      <c r="BD15" t="s">
        <v>106</v>
      </c>
      <c r="BE15">
        <v>1</v>
      </c>
      <c r="BF15" t="s">
        <v>98</v>
      </c>
      <c r="BG15" t="s">
        <v>107</v>
      </c>
      <c r="BH15">
        <v>1975</v>
      </c>
      <c r="BI15" t="s">
        <v>108</v>
      </c>
      <c r="BJ15">
        <v>2</v>
      </c>
      <c r="BK15">
        <v>440</v>
      </c>
      <c r="BL15" t="s">
        <v>98</v>
      </c>
      <c r="BM15" t="s">
        <v>98</v>
      </c>
      <c r="BN15" t="s">
        <v>104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6</v>
      </c>
      <c r="BZ15">
        <v>2010</v>
      </c>
      <c r="CA15" t="s">
        <v>110</v>
      </c>
      <c r="CB15" t="s">
        <v>111</v>
      </c>
    </row>
    <row r="16" spans="1:80">
      <c r="A16">
        <v>1475</v>
      </c>
      <c r="B16">
        <v>120</v>
      </c>
      <c r="C16" t="s">
        <v>112</v>
      </c>
      <c r="D16">
        <v>24</v>
      </c>
      <c r="E16">
        <v>2280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136</v>
      </c>
      <c r="L16" t="s">
        <v>88</v>
      </c>
      <c r="M16" t="s">
        <v>145</v>
      </c>
      <c r="N16" t="s">
        <v>91</v>
      </c>
      <c r="O16" t="s">
        <v>91</v>
      </c>
      <c r="P16" t="s">
        <v>142</v>
      </c>
      <c r="Q16" t="s">
        <v>93</v>
      </c>
      <c r="R16">
        <v>7</v>
      </c>
      <c r="S16">
        <v>6</v>
      </c>
      <c r="T16">
        <v>1975</v>
      </c>
      <c r="U16">
        <v>1975</v>
      </c>
      <c r="V16" t="s">
        <v>94</v>
      </c>
      <c r="W16" t="s">
        <v>95</v>
      </c>
      <c r="X16" t="s">
        <v>135</v>
      </c>
      <c r="Y16" t="s">
        <v>146</v>
      </c>
      <c r="Z16" t="s">
        <v>97</v>
      </c>
      <c r="AA16">
        <v>0</v>
      </c>
      <c r="AB16" t="s">
        <v>98</v>
      </c>
      <c r="AC16" t="s">
        <v>98</v>
      </c>
      <c r="AD16" t="s">
        <v>99</v>
      </c>
      <c r="AE16" t="s">
        <v>119</v>
      </c>
      <c r="AF16" t="s">
        <v>98</v>
      </c>
      <c r="AG16" t="s">
        <v>100</v>
      </c>
      <c r="AH16" t="s">
        <v>108</v>
      </c>
      <c r="AI16">
        <v>0</v>
      </c>
      <c r="AJ16" t="s">
        <v>108</v>
      </c>
      <c r="AK16">
        <v>0</v>
      </c>
      <c r="AL16">
        <v>836</v>
      </c>
      <c r="AM16">
        <v>836</v>
      </c>
      <c r="AN16" t="s">
        <v>103</v>
      </c>
      <c r="AO16" t="s">
        <v>126</v>
      </c>
      <c r="AP16" t="s">
        <v>104</v>
      </c>
      <c r="AQ16" t="s">
        <v>105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t="s">
        <v>98</v>
      </c>
      <c r="BC16">
        <v>4</v>
      </c>
      <c r="BD16" t="s">
        <v>106</v>
      </c>
      <c r="BE16">
        <v>0</v>
      </c>
      <c r="BF16" t="s">
        <v>83</v>
      </c>
      <c r="BG16" t="s">
        <v>107</v>
      </c>
      <c r="BH16">
        <v>1975</v>
      </c>
      <c r="BI16" t="s">
        <v>108</v>
      </c>
      <c r="BJ16">
        <v>1</v>
      </c>
      <c r="BK16">
        <v>308</v>
      </c>
      <c r="BL16" t="s">
        <v>98</v>
      </c>
      <c r="BM16" t="s">
        <v>98</v>
      </c>
      <c r="BN16" t="s">
        <v>104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6</v>
      </c>
      <c r="BZ16">
        <v>2010</v>
      </c>
      <c r="CA16" t="s">
        <v>110</v>
      </c>
      <c r="CB16" t="s">
        <v>111</v>
      </c>
    </row>
    <row r="17" spans="1:80">
      <c r="A17">
        <v>1476</v>
      </c>
      <c r="B17">
        <v>60</v>
      </c>
      <c r="C17" t="s">
        <v>112</v>
      </c>
      <c r="D17">
        <v>102</v>
      </c>
      <c r="E17">
        <v>12858</v>
      </c>
      <c r="F17" t="s">
        <v>82</v>
      </c>
      <c r="G17" t="s">
        <v>83</v>
      </c>
      <c r="H17" t="s">
        <v>113</v>
      </c>
      <c r="I17" t="s">
        <v>85</v>
      </c>
      <c r="J17" t="s">
        <v>86</v>
      </c>
      <c r="K17" t="s">
        <v>87</v>
      </c>
      <c r="L17" t="s">
        <v>88</v>
      </c>
      <c r="M17" t="s">
        <v>147</v>
      </c>
      <c r="N17" t="s">
        <v>91</v>
      </c>
      <c r="O17" t="s">
        <v>91</v>
      </c>
      <c r="P17" t="s">
        <v>92</v>
      </c>
      <c r="Q17" t="s">
        <v>122</v>
      </c>
      <c r="R17">
        <v>9</v>
      </c>
      <c r="S17">
        <v>5</v>
      </c>
      <c r="T17">
        <v>2009</v>
      </c>
      <c r="U17">
        <v>2010</v>
      </c>
      <c r="V17" t="s">
        <v>94</v>
      </c>
      <c r="W17" t="s">
        <v>95</v>
      </c>
      <c r="X17" t="s">
        <v>96</v>
      </c>
      <c r="Y17" t="s">
        <v>96</v>
      </c>
      <c r="Z17" t="s">
        <v>148</v>
      </c>
      <c r="AA17">
        <v>162</v>
      </c>
      <c r="AB17" t="s">
        <v>126</v>
      </c>
      <c r="AC17" t="s">
        <v>98</v>
      </c>
      <c r="AD17" t="s">
        <v>123</v>
      </c>
      <c r="AE17" t="s">
        <v>126</v>
      </c>
      <c r="AF17" t="s">
        <v>98</v>
      </c>
      <c r="AG17" t="s">
        <v>100</v>
      </c>
      <c r="AH17" t="s">
        <v>108</v>
      </c>
      <c r="AI17">
        <v>0</v>
      </c>
      <c r="AJ17" t="s">
        <v>108</v>
      </c>
      <c r="AK17">
        <v>0</v>
      </c>
      <c r="AL17">
        <v>1590</v>
      </c>
      <c r="AM17">
        <v>1590</v>
      </c>
      <c r="AN17" t="s">
        <v>103</v>
      </c>
      <c r="AO17" t="s">
        <v>126</v>
      </c>
      <c r="AP17" t="s">
        <v>104</v>
      </c>
      <c r="AQ17" t="s">
        <v>105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t="s">
        <v>126</v>
      </c>
      <c r="BC17">
        <v>10</v>
      </c>
      <c r="BD17" t="s">
        <v>106</v>
      </c>
      <c r="BE17">
        <v>1</v>
      </c>
      <c r="BF17" t="s">
        <v>119</v>
      </c>
      <c r="BG17" t="s">
        <v>107</v>
      </c>
      <c r="BH17">
        <v>2009</v>
      </c>
      <c r="BI17" t="s">
        <v>125</v>
      </c>
      <c r="BJ17">
        <v>3</v>
      </c>
      <c r="BK17">
        <v>751</v>
      </c>
      <c r="BL17" t="s">
        <v>98</v>
      </c>
      <c r="BM17" t="s">
        <v>98</v>
      </c>
      <c r="BN17" t="s">
        <v>104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1</v>
      </c>
      <c r="BZ17">
        <v>2010</v>
      </c>
      <c r="CA17" t="s">
        <v>149</v>
      </c>
      <c r="CB17" t="s">
        <v>150</v>
      </c>
    </row>
    <row r="18" spans="1:80">
      <c r="A18">
        <v>1477</v>
      </c>
      <c r="B18">
        <v>20</v>
      </c>
      <c r="C18" t="s">
        <v>112</v>
      </c>
      <c r="D18">
        <v>94</v>
      </c>
      <c r="E18">
        <v>12883</v>
      </c>
      <c r="F18" t="s">
        <v>82</v>
      </c>
      <c r="G18" t="s">
        <v>83</v>
      </c>
      <c r="H18" t="s">
        <v>113</v>
      </c>
      <c r="I18" t="s">
        <v>85</v>
      </c>
      <c r="J18" t="s">
        <v>86</v>
      </c>
      <c r="K18" t="s">
        <v>114</v>
      </c>
      <c r="L18" t="s">
        <v>88</v>
      </c>
      <c r="M18" t="s">
        <v>147</v>
      </c>
      <c r="N18" t="s">
        <v>91</v>
      </c>
      <c r="O18" t="s">
        <v>91</v>
      </c>
      <c r="P18" t="s">
        <v>92</v>
      </c>
      <c r="Q18" t="s">
        <v>93</v>
      </c>
      <c r="R18">
        <v>8</v>
      </c>
      <c r="S18">
        <v>5</v>
      </c>
      <c r="T18">
        <v>2009</v>
      </c>
      <c r="U18">
        <v>2010</v>
      </c>
      <c r="V18" t="s">
        <v>94</v>
      </c>
      <c r="W18" t="s">
        <v>95</v>
      </c>
      <c r="X18" t="s">
        <v>96</v>
      </c>
      <c r="Y18" t="s">
        <v>96</v>
      </c>
      <c r="Z18" t="s">
        <v>148</v>
      </c>
      <c r="AA18">
        <v>256</v>
      </c>
      <c r="AB18" t="s">
        <v>119</v>
      </c>
      <c r="AC18" t="s">
        <v>98</v>
      </c>
      <c r="AD18" t="s">
        <v>123</v>
      </c>
      <c r="AE18" t="s">
        <v>119</v>
      </c>
      <c r="AF18" t="s">
        <v>98</v>
      </c>
      <c r="AG18" t="s">
        <v>100</v>
      </c>
      <c r="AH18" t="s">
        <v>108</v>
      </c>
      <c r="AI18">
        <v>0</v>
      </c>
      <c r="AJ18" t="s">
        <v>108</v>
      </c>
      <c r="AK18">
        <v>0</v>
      </c>
      <c r="AL18">
        <v>1544</v>
      </c>
      <c r="AM18">
        <v>1544</v>
      </c>
      <c r="AN18" t="s">
        <v>103</v>
      </c>
      <c r="AO18" t="s">
        <v>126</v>
      </c>
      <c r="AP18" t="s">
        <v>104</v>
      </c>
      <c r="AQ18" t="s">
        <v>105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119</v>
      </c>
      <c r="BC18">
        <v>7</v>
      </c>
      <c r="BD18" t="s">
        <v>106</v>
      </c>
      <c r="BE18">
        <v>0</v>
      </c>
      <c r="BF18" t="s">
        <v>83</v>
      </c>
      <c r="BG18" t="s">
        <v>107</v>
      </c>
      <c r="BH18">
        <v>2009</v>
      </c>
      <c r="BI18" t="s">
        <v>131</v>
      </c>
      <c r="BJ18">
        <v>3</v>
      </c>
      <c r="BK18">
        <v>868</v>
      </c>
      <c r="BL18" t="s">
        <v>98</v>
      </c>
      <c r="BM18" t="s">
        <v>98</v>
      </c>
      <c r="BN18" t="s">
        <v>104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6</v>
      </c>
      <c r="BZ18">
        <v>2010</v>
      </c>
      <c r="CA18" t="s">
        <v>149</v>
      </c>
      <c r="CB18" t="s">
        <v>150</v>
      </c>
    </row>
    <row r="19" spans="1:80">
      <c r="A19">
        <v>1478</v>
      </c>
      <c r="B19">
        <v>20</v>
      </c>
      <c r="C19" t="s">
        <v>112</v>
      </c>
      <c r="D19">
        <v>90</v>
      </c>
      <c r="E19">
        <v>11520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147</v>
      </c>
      <c r="N19" t="s">
        <v>151</v>
      </c>
      <c r="O19" t="s">
        <v>91</v>
      </c>
      <c r="P19" t="s">
        <v>92</v>
      </c>
      <c r="Q19" t="s">
        <v>93</v>
      </c>
      <c r="R19">
        <v>9</v>
      </c>
      <c r="S19">
        <v>5</v>
      </c>
      <c r="T19">
        <v>2005</v>
      </c>
      <c r="U19">
        <v>2005</v>
      </c>
      <c r="V19" t="s">
        <v>115</v>
      </c>
      <c r="W19" t="s">
        <v>95</v>
      </c>
      <c r="X19" t="s">
        <v>96</v>
      </c>
      <c r="Y19" t="s">
        <v>96</v>
      </c>
      <c r="Z19" t="s">
        <v>117</v>
      </c>
      <c r="AA19">
        <v>615</v>
      </c>
      <c r="AB19" t="s">
        <v>119</v>
      </c>
      <c r="AC19" t="s">
        <v>98</v>
      </c>
      <c r="AD19" t="s">
        <v>123</v>
      </c>
      <c r="AE19" t="s">
        <v>126</v>
      </c>
      <c r="AF19" t="s">
        <v>98</v>
      </c>
      <c r="AG19" t="s">
        <v>100</v>
      </c>
      <c r="AH19" t="s">
        <v>124</v>
      </c>
      <c r="AI19">
        <v>110</v>
      </c>
      <c r="AJ19" t="s">
        <v>108</v>
      </c>
      <c r="AK19">
        <v>0</v>
      </c>
      <c r="AL19">
        <v>1588</v>
      </c>
      <c r="AM19">
        <v>1698</v>
      </c>
      <c r="AN19" t="s">
        <v>103</v>
      </c>
      <c r="AO19" t="s">
        <v>126</v>
      </c>
      <c r="AP19" t="s">
        <v>104</v>
      </c>
      <c r="AQ19" t="s">
        <v>105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126</v>
      </c>
      <c r="BC19">
        <v>7</v>
      </c>
      <c r="BD19" t="s">
        <v>106</v>
      </c>
      <c r="BE19">
        <v>1</v>
      </c>
      <c r="BF19" t="s">
        <v>119</v>
      </c>
      <c r="BG19" t="s">
        <v>107</v>
      </c>
      <c r="BH19">
        <v>2005</v>
      </c>
      <c r="BI19" t="s">
        <v>125</v>
      </c>
      <c r="BJ19">
        <v>3</v>
      </c>
      <c r="BK19">
        <v>730</v>
      </c>
      <c r="BL19" t="s">
        <v>98</v>
      </c>
      <c r="BM19" t="s">
        <v>98</v>
      </c>
      <c r="BN19" t="s">
        <v>104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6</v>
      </c>
      <c r="BZ19">
        <v>2010</v>
      </c>
      <c r="CA19" t="s">
        <v>110</v>
      </c>
      <c r="CB19" t="s">
        <v>111</v>
      </c>
    </row>
    <row r="20" spans="1:80">
      <c r="A20">
        <v>1479</v>
      </c>
      <c r="B20">
        <v>20</v>
      </c>
      <c r="C20" t="s">
        <v>112</v>
      </c>
      <c r="D20">
        <v>79</v>
      </c>
      <c r="E20">
        <v>14122</v>
      </c>
      <c r="F20" t="s">
        <v>82</v>
      </c>
      <c r="G20" t="s">
        <v>83</v>
      </c>
      <c r="H20" t="s">
        <v>113</v>
      </c>
      <c r="I20" t="s">
        <v>85</v>
      </c>
      <c r="J20" t="s">
        <v>86</v>
      </c>
      <c r="K20" t="s">
        <v>87</v>
      </c>
      <c r="L20" t="s">
        <v>88</v>
      </c>
      <c r="M20" t="s">
        <v>147</v>
      </c>
      <c r="N20" t="s">
        <v>91</v>
      </c>
      <c r="O20" t="s">
        <v>91</v>
      </c>
      <c r="P20" t="s">
        <v>92</v>
      </c>
      <c r="Q20" t="s">
        <v>93</v>
      </c>
      <c r="R20">
        <v>8</v>
      </c>
      <c r="S20">
        <v>5</v>
      </c>
      <c r="T20">
        <v>2005</v>
      </c>
      <c r="U20">
        <v>2006</v>
      </c>
      <c r="V20" t="s">
        <v>115</v>
      </c>
      <c r="W20" t="s">
        <v>95</v>
      </c>
      <c r="X20" t="s">
        <v>152</v>
      </c>
      <c r="Y20" t="s">
        <v>153</v>
      </c>
      <c r="Z20" t="s">
        <v>117</v>
      </c>
      <c r="AA20">
        <v>240</v>
      </c>
      <c r="AB20" t="s">
        <v>119</v>
      </c>
      <c r="AC20" t="s">
        <v>98</v>
      </c>
      <c r="AD20" t="s">
        <v>123</v>
      </c>
      <c r="AE20" t="s">
        <v>126</v>
      </c>
      <c r="AF20" t="s">
        <v>98</v>
      </c>
      <c r="AG20" t="s">
        <v>100</v>
      </c>
      <c r="AH20" t="s">
        <v>124</v>
      </c>
      <c r="AI20">
        <v>28</v>
      </c>
      <c r="AJ20" t="s">
        <v>108</v>
      </c>
      <c r="AK20">
        <v>0</v>
      </c>
      <c r="AL20">
        <v>1794</v>
      </c>
      <c r="AM20">
        <v>1822</v>
      </c>
      <c r="AN20" t="s">
        <v>103</v>
      </c>
      <c r="AO20" t="s">
        <v>126</v>
      </c>
      <c r="AP20" t="s">
        <v>104</v>
      </c>
      <c r="AQ20" t="s">
        <v>105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126</v>
      </c>
      <c r="BC20">
        <v>8</v>
      </c>
      <c r="BD20" t="s">
        <v>106</v>
      </c>
      <c r="BE20">
        <v>1</v>
      </c>
      <c r="BF20" t="s">
        <v>119</v>
      </c>
      <c r="BG20" t="s">
        <v>107</v>
      </c>
      <c r="BH20">
        <v>2005</v>
      </c>
      <c r="BI20" t="s">
        <v>131</v>
      </c>
      <c r="BJ20">
        <v>3</v>
      </c>
      <c r="BK20">
        <v>678</v>
      </c>
      <c r="BL20" t="s">
        <v>98</v>
      </c>
      <c r="BM20" t="s">
        <v>98</v>
      </c>
      <c r="BN20" t="s">
        <v>104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2</v>
      </c>
      <c r="BZ20">
        <v>2010</v>
      </c>
      <c r="CA20" t="s">
        <v>110</v>
      </c>
      <c r="CB20" t="s">
        <v>111</v>
      </c>
    </row>
    <row r="21" spans="1:80">
      <c r="A21">
        <v>1480</v>
      </c>
      <c r="B21">
        <v>20</v>
      </c>
      <c r="C21" t="s">
        <v>112</v>
      </c>
      <c r="D21">
        <v>110</v>
      </c>
      <c r="E21">
        <v>14300</v>
      </c>
      <c r="F21" t="s">
        <v>82</v>
      </c>
      <c r="G21" t="s">
        <v>83</v>
      </c>
      <c r="H21" t="s">
        <v>84</v>
      </c>
      <c r="I21" t="s">
        <v>127</v>
      </c>
      <c r="J21" t="s">
        <v>86</v>
      </c>
      <c r="K21" t="s">
        <v>87</v>
      </c>
      <c r="L21" t="s">
        <v>154</v>
      </c>
      <c r="M21" t="s">
        <v>147</v>
      </c>
      <c r="N21" t="s">
        <v>91</v>
      </c>
      <c r="O21" t="s">
        <v>91</v>
      </c>
      <c r="P21" t="s">
        <v>92</v>
      </c>
      <c r="Q21" t="s">
        <v>93</v>
      </c>
      <c r="R21">
        <v>9</v>
      </c>
      <c r="S21">
        <v>5</v>
      </c>
      <c r="T21">
        <v>2003</v>
      </c>
      <c r="U21">
        <v>2004</v>
      </c>
      <c r="V21" t="s">
        <v>115</v>
      </c>
      <c r="W21" t="s">
        <v>95</v>
      </c>
      <c r="X21" t="s">
        <v>96</v>
      </c>
      <c r="Y21" t="s">
        <v>96</v>
      </c>
      <c r="Z21" t="s">
        <v>117</v>
      </c>
      <c r="AA21">
        <v>1095</v>
      </c>
      <c r="AB21" t="s">
        <v>126</v>
      </c>
      <c r="AC21" t="s">
        <v>98</v>
      </c>
      <c r="AD21" t="s">
        <v>123</v>
      </c>
      <c r="AE21" t="s">
        <v>126</v>
      </c>
      <c r="AF21" t="s">
        <v>98</v>
      </c>
      <c r="AG21" t="s">
        <v>119</v>
      </c>
      <c r="AH21" t="s">
        <v>124</v>
      </c>
      <c r="AI21">
        <v>1373</v>
      </c>
      <c r="AJ21" t="s">
        <v>108</v>
      </c>
      <c r="AK21">
        <v>0</v>
      </c>
      <c r="AL21">
        <v>1473</v>
      </c>
      <c r="AM21">
        <v>2846</v>
      </c>
      <c r="AN21" t="s">
        <v>103</v>
      </c>
      <c r="AO21" t="s">
        <v>126</v>
      </c>
      <c r="AP21" t="s">
        <v>104</v>
      </c>
      <c r="AQ21" t="s">
        <v>105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126</v>
      </c>
      <c r="BC21">
        <v>10</v>
      </c>
      <c r="BD21" t="s">
        <v>106</v>
      </c>
      <c r="BE21">
        <v>2</v>
      </c>
      <c r="BF21" t="s">
        <v>119</v>
      </c>
      <c r="BG21" t="s">
        <v>107</v>
      </c>
      <c r="BH21">
        <v>2003</v>
      </c>
      <c r="BI21" t="s">
        <v>125</v>
      </c>
      <c r="BJ21">
        <v>3</v>
      </c>
      <c r="BK21">
        <v>958</v>
      </c>
      <c r="BL21" t="s">
        <v>98</v>
      </c>
      <c r="BM21" t="s">
        <v>98</v>
      </c>
      <c r="BN21" t="s">
        <v>104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6</v>
      </c>
      <c r="BZ21">
        <v>2010</v>
      </c>
      <c r="CA21" t="s">
        <v>110</v>
      </c>
      <c r="CB21" t="s">
        <v>111</v>
      </c>
    </row>
    <row r="22" spans="1:80">
      <c r="A22">
        <v>1481</v>
      </c>
      <c r="B22">
        <v>60</v>
      </c>
      <c r="C22" t="s">
        <v>112</v>
      </c>
      <c r="D22">
        <v>105</v>
      </c>
      <c r="E22">
        <v>13650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114</v>
      </c>
      <c r="L22" t="s">
        <v>88</v>
      </c>
      <c r="M22" t="s">
        <v>147</v>
      </c>
      <c r="N22" t="s">
        <v>91</v>
      </c>
      <c r="O22" t="s">
        <v>91</v>
      </c>
      <c r="P22" t="s">
        <v>92</v>
      </c>
      <c r="Q22" t="s">
        <v>122</v>
      </c>
      <c r="R22">
        <v>8</v>
      </c>
      <c r="S22">
        <v>5</v>
      </c>
      <c r="T22">
        <v>2002</v>
      </c>
      <c r="U22">
        <v>2002</v>
      </c>
      <c r="V22" t="s">
        <v>94</v>
      </c>
      <c r="W22" t="s">
        <v>95</v>
      </c>
      <c r="X22" t="s">
        <v>96</v>
      </c>
      <c r="Y22" t="s">
        <v>96</v>
      </c>
      <c r="Z22" t="s">
        <v>117</v>
      </c>
      <c r="AA22">
        <v>232</v>
      </c>
      <c r="AB22" t="s">
        <v>119</v>
      </c>
      <c r="AC22" t="s">
        <v>98</v>
      </c>
      <c r="AD22" t="s">
        <v>123</v>
      </c>
      <c r="AE22" t="s">
        <v>119</v>
      </c>
      <c r="AF22" t="s">
        <v>98</v>
      </c>
      <c r="AG22" t="s">
        <v>119</v>
      </c>
      <c r="AH22" t="s">
        <v>124</v>
      </c>
      <c r="AI22">
        <v>578</v>
      </c>
      <c r="AJ22" t="s">
        <v>108</v>
      </c>
      <c r="AK22">
        <v>0</v>
      </c>
      <c r="AL22">
        <v>1093</v>
      </c>
      <c r="AM22">
        <v>1671</v>
      </c>
      <c r="AN22" t="s">
        <v>103</v>
      </c>
      <c r="AO22" t="s">
        <v>126</v>
      </c>
      <c r="AP22" t="s">
        <v>104</v>
      </c>
      <c r="AQ22" t="s">
        <v>105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119</v>
      </c>
      <c r="BC22">
        <v>7</v>
      </c>
      <c r="BD22" t="s">
        <v>106</v>
      </c>
      <c r="BE22">
        <v>1</v>
      </c>
      <c r="BF22" t="s">
        <v>126</v>
      </c>
      <c r="BG22" t="s">
        <v>107</v>
      </c>
      <c r="BH22">
        <v>2002</v>
      </c>
      <c r="BI22" t="s">
        <v>125</v>
      </c>
      <c r="BJ22">
        <v>3</v>
      </c>
      <c r="BK22">
        <v>756</v>
      </c>
      <c r="BL22" t="s">
        <v>98</v>
      </c>
      <c r="BM22" t="s">
        <v>98</v>
      </c>
      <c r="BN22" t="s">
        <v>104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6</v>
      </c>
      <c r="BZ22">
        <v>2010</v>
      </c>
      <c r="CA22" t="s">
        <v>110</v>
      </c>
      <c r="CB22" t="s">
        <v>111</v>
      </c>
    </row>
    <row r="23" spans="1:80">
      <c r="A23">
        <v>1482</v>
      </c>
      <c r="B23">
        <v>120</v>
      </c>
      <c r="C23" t="s">
        <v>112</v>
      </c>
      <c r="D23">
        <v>41</v>
      </c>
      <c r="E23">
        <v>7132</v>
      </c>
      <c r="F23" t="s">
        <v>82</v>
      </c>
      <c r="G23" t="s">
        <v>83</v>
      </c>
      <c r="H23" t="s">
        <v>113</v>
      </c>
      <c r="I23" t="s">
        <v>85</v>
      </c>
      <c r="J23" t="s">
        <v>86</v>
      </c>
      <c r="K23" t="s">
        <v>87</v>
      </c>
      <c r="L23" t="s">
        <v>88</v>
      </c>
      <c r="M23" t="s">
        <v>147</v>
      </c>
      <c r="N23" t="s">
        <v>91</v>
      </c>
      <c r="O23" t="s">
        <v>91</v>
      </c>
      <c r="P23" t="s">
        <v>129</v>
      </c>
      <c r="Q23" t="s">
        <v>93</v>
      </c>
      <c r="R23">
        <v>8</v>
      </c>
      <c r="S23">
        <v>5</v>
      </c>
      <c r="T23">
        <v>2006</v>
      </c>
      <c r="U23">
        <v>2006</v>
      </c>
      <c r="V23" t="s">
        <v>94</v>
      </c>
      <c r="W23" t="s">
        <v>95</v>
      </c>
      <c r="X23" t="s">
        <v>96</v>
      </c>
      <c r="Y23" t="s">
        <v>96</v>
      </c>
      <c r="Z23" t="s">
        <v>148</v>
      </c>
      <c r="AA23">
        <v>178</v>
      </c>
      <c r="AB23" t="s">
        <v>119</v>
      </c>
      <c r="AC23" t="s">
        <v>98</v>
      </c>
      <c r="AD23" t="s">
        <v>123</v>
      </c>
      <c r="AE23" t="s">
        <v>119</v>
      </c>
      <c r="AF23" t="s">
        <v>98</v>
      </c>
      <c r="AG23" t="s">
        <v>155</v>
      </c>
      <c r="AH23" t="s">
        <v>124</v>
      </c>
      <c r="AI23">
        <v>24</v>
      </c>
      <c r="AJ23" t="s">
        <v>108</v>
      </c>
      <c r="AK23">
        <v>0</v>
      </c>
      <c r="AL23">
        <v>1346</v>
      </c>
      <c r="AM23">
        <v>1370</v>
      </c>
      <c r="AN23" t="s">
        <v>103</v>
      </c>
      <c r="AO23" t="s">
        <v>126</v>
      </c>
      <c r="AP23" t="s">
        <v>104</v>
      </c>
      <c r="AQ23" t="s">
        <v>105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119</v>
      </c>
      <c r="BC23">
        <v>6</v>
      </c>
      <c r="BD23" t="s">
        <v>106</v>
      </c>
      <c r="BE23">
        <v>1</v>
      </c>
      <c r="BF23" t="s">
        <v>119</v>
      </c>
      <c r="BG23" t="s">
        <v>107</v>
      </c>
      <c r="BH23">
        <v>2006</v>
      </c>
      <c r="BI23" t="s">
        <v>131</v>
      </c>
      <c r="BJ23">
        <v>2</v>
      </c>
      <c r="BK23">
        <v>484</v>
      </c>
      <c r="BL23" t="s">
        <v>98</v>
      </c>
      <c r="BM23" t="s">
        <v>98</v>
      </c>
      <c r="BN23" t="s">
        <v>104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4</v>
      </c>
      <c r="BZ23">
        <v>2010</v>
      </c>
      <c r="CA23" t="s">
        <v>110</v>
      </c>
      <c r="CB23" t="s">
        <v>111</v>
      </c>
    </row>
    <row r="24" spans="1:80">
      <c r="A24">
        <v>1483</v>
      </c>
      <c r="B24">
        <v>20</v>
      </c>
      <c r="C24" t="s">
        <v>112</v>
      </c>
      <c r="D24">
        <v>100</v>
      </c>
      <c r="E24">
        <v>18494</v>
      </c>
      <c r="F24" t="s">
        <v>82</v>
      </c>
      <c r="G24" t="s">
        <v>83</v>
      </c>
      <c r="H24" t="s">
        <v>113</v>
      </c>
      <c r="I24" t="s">
        <v>85</v>
      </c>
      <c r="J24" t="s">
        <v>86</v>
      </c>
      <c r="K24" t="s">
        <v>114</v>
      </c>
      <c r="L24" t="s">
        <v>88</v>
      </c>
      <c r="M24" t="s">
        <v>121</v>
      </c>
      <c r="N24" t="s">
        <v>91</v>
      </c>
      <c r="O24" t="s">
        <v>91</v>
      </c>
      <c r="P24" t="s">
        <v>92</v>
      </c>
      <c r="Q24" t="s">
        <v>93</v>
      </c>
      <c r="R24">
        <v>6</v>
      </c>
      <c r="S24">
        <v>5</v>
      </c>
      <c r="T24">
        <v>2005</v>
      </c>
      <c r="U24">
        <v>2005</v>
      </c>
      <c r="V24" t="s">
        <v>94</v>
      </c>
      <c r="W24" t="s">
        <v>95</v>
      </c>
      <c r="X24" t="s">
        <v>96</v>
      </c>
      <c r="Y24" t="s">
        <v>96</v>
      </c>
      <c r="Z24" t="s">
        <v>97</v>
      </c>
      <c r="AA24">
        <v>0</v>
      </c>
      <c r="AB24" t="s">
        <v>119</v>
      </c>
      <c r="AC24" t="s">
        <v>98</v>
      </c>
      <c r="AD24" t="s">
        <v>123</v>
      </c>
      <c r="AE24" t="s">
        <v>119</v>
      </c>
      <c r="AF24" t="s">
        <v>98</v>
      </c>
      <c r="AG24" t="s">
        <v>100</v>
      </c>
      <c r="AH24" t="s">
        <v>108</v>
      </c>
      <c r="AI24">
        <v>0</v>
      </c>
      <c r="AJ24" t="s">
        <v>108</v>
      </c>
      <c r="AK24">
        <v>0</v>
      </c>
      <c r="AL24">
        <v>1324</v>
      </c>
      <c r="AM24">
        <v>1324</v>
      </c>
      <c r="AN24" t="s">
        <v>103</v>
      </c>
      <c r="AO24" t="s">
        <v>126</v>
      </c>
      <c r="AP24" t="s">
        <v>104</v>
      </c>
      <c r="AQ24" t="s">
        <v>105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119</v>
      </c>
      <c r="BC24">
        <v>6</v>
      </c>
      <c r="BD24" t="s">
        <v>106</v>
      </c>
      <c r="BE24">
        <v>0</v>
      </c>
      <c r="BF24" t="s">
        <v>83</v>
      </c>
      <c r="BG24" t="s">
        <v>107</v>
      </c>
      <c r="BH24">
        <v>2005</v>
      </c>
      <c r="BI24" t="s">
        <v>125</v>
      </c>
      <c r="BJ24">
        <v>2</v>
      </c>
      <c r="BK24">
        <v>430</v>
      </c>
      <c r="BL24" t="s">
        <v>98</v>
      </c>
      <c r="BM24" t="s">
        <v>98</v>
      </c>
      <c r="BN24" t="s">
        <v>104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1</v>
      </c>
      <c r="BZ24">
        <v>2010</v>
      </c>
      <c r="CA24" t="s">
        <v>110</v>
      </c>
      <c r="CB24" t="s">
        <v>111</v>
      </c>
    </row>
    <row r="25" spans="1:80">
      <c r="A25">
        <v>1484</v>
      </c>
      <c r="B25">
        <v>120</v>
      </c>
      <c r="C25" t="s">
        <v>112</v>
      </c>
      <c r="D25">
        <v>43</v>
      </c>
      <c r="E25">
        <v>3203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156</v>
      </c>
      <c r="N25" t="s">
        <v>91</v>
      </c>
      <c r="O25" t="s">
        <v>91</v>
      </c>
      <c r="P25" t="s">
        <v>129</v>
      </c>
      <c r="Q25" t="s">
        <v>93</v>
      </c>
      <c r="R25">
        <v>7</v>
      </c>
      <c r="S25">
        <v>5</v>
      </c>
      <c r="T25">
        <v>2006</v>
      </c>
      <c r="U25">
        <v>2006</v>
      </c>
      <c r="V25" t="s">
        <v>94</v>
      </c>
      <c r="W25" t="s">
        <v>95</v>
      </c>
      <c r="X25" t="s">
        <v>96</v>
      </c>
      <c r="Y25" t="s">
        <v>96</v>
      </c>
      <c r="Z25" t="s">
        <v>117</v>
      </c>
      <c r="AA25">
        <v>14</v>
      </c>
      <c r="AB25" t="s">
        <v>119</v>
      </c>
      <c r="AC25" t="s">
        <v>98</v>
      </c>
      <c r="AD25" t="s">
        <v>123</v>
      </c>
      <c r="AE25" t="s">
        <v>119</v>
      </c>
      <c r="AF25" t="s">
        <v>98</v>
      </c>
      <c r="AG25" t="s">
        <v>157</v>
      </c>
      <c r="AH25" t="s">
        <v>124</v>
      </c>
      <c r="AI25">
        <v>16</v>
      </c>
      <c r="AJ25" t="s">
        <v>108</v>
      </c>
      <c r="AK25">
        <v>0</v>
      </c>
      <c r="AL25">
        <v>1129</v>
      </c>
      <c r="AM25">
        <v>1145</v>
      </c>
      <c r="AN25" t="s">
        <v>103</v>
      </c>
      <c r="AO25" t="s">
        <v>126</v>
      </c>
      <c r="AP25" t="s">
        <v>104</v>
      </c>
      <c r="AQ25" t="s">
        <v>105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119</v>
      </c>
      <c r="BC25">
        <v>6</v>
      </c>
      <c r="BD25" t="s">
        <v>106</v>
      </c>
      <c r="BE25">
        <v>0</v>
      </c>
      <c r="BF25" t="s">
        <v>83</v>
      </c>
      <c r="BG25" t="s">
        <v>107</v>
      </c>
      <c r="BH25">
        <v>2006</v>
      </c>
      <c r="BI25" t="s">
        <v>125</v>
      </c>
      <c r="BJ25">
        <v>2</v>
      </c>
      <c r="BK25">
        <v>437</v>
      </c>
      <c r="BL25" t="s">
        <v>98</v>
      </c>
      <c r="BM25" t="s">
        <v>98</v>
      </c>
      <c r="BN25" t="s">
        <v>104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</v>
      </c>
      <c r="BZ25">
        <v>2010</v>
      </c>
      <c r="CA25" t="s">
        <v>110</v>
      </c>
      <c r="CB25" t="s">
        <v>111</v>
      </c>
    </row>
    <row r="26" spans="1:80">
      <c r="A26">
        <v>1485</v>
      </c>
      <c r="B26">
        <v>80</v>
      </c>
      <c r="C26" t="s">
        <v>112</v>
      </c>
      <c r="D26">
        <v>67</v>
      </c>
      <c r="E26">
        <v>13300</v>
      </c>
      <c r="F26" t="s">
        <v>82</v>
      </c>
      <c r="G26" t="s">
        <v>83</v>
      </c>
      <c r="H26" t="s">
        <v>113</v>
      </c>
      <c r="I26" t="s">
        <v>85</v>
      </c>
      <c r="J26" t="s">
        <v>86</v>
      </c>
      <c r="K26" t="s">
        <v>87</v>
      </c>
      <c r="L26" t="s">
        <v>88</v>
      </c>
      <c r="M26" t="s">
        <v>121</v>
      </c>
      <c r="N26" t="s">
        <v>91</v>
      </c>
      <c r="O26" t="s">
        <v>91</v>
      </c>
      <c r="P26" t="s">
        <v>92</v>
      </c>
      <c r="Q26" t="s">
        <v>158</v>
      </c>
      <c r="R26">
        <v>7</v>
      </c>
      <c r="S26">
        <v>5</v>
      </c>
      <c r="T26">
        <v>2004</v>
      </c>
      <c r="U26">
        <v>2004</v>
      </c>
      <c r="V26" t="s">
        <v>94</v>
      </c>
      <c r="W26" t="s">
        <v>95</v>
      </c>
      <c r="X26" t="s">
        <v>96</v>
      </c>
      <c r="Y26" t="s">
        <v>96</v>
      </c>
      <c r="Z26" t="s">
        <v>97</v>
      </c>
      <c r="AA26">
        <v>0</v>
      </c>
      <c r="AB26" t="s">
        <v>119</v>
      </c>
      <c r="AC26" t="s">
        <v>98</v>
      </c>
      <c r="AD26" t="s">
        <v>123</v>
      </c>
      <c r="AE26" t="s">
        <v>119</v>
      </c>
      <c r="AF26" t="s">
        <v>98</v>
      </c>
      <c r="AG26" t="s">
        <v>100</v>
      </c>
      <c r="AH26" t="s">
        <v>124</v>
      </c>
      <c r="AI26">
        <v>326</v>
      </c>
      <c r="AJ26" t="s">
        <v>108</v>
      </c>
      <c r="AK26">
        <v>0</v>
      </c>
      <c r="AL26">
        <v>58</v>
      </c>
      <c r="AM26">
        <v>384</v>
      </c>
      <c r="AN26" t="s">
        <v>103</v>
      </c>
      <c r="AO26" t="s">
        <v>126</v>
      </c>
      <c r="AP26" t="s">
        <v>104</v>
      </c>
      <c r="AQ26" t="s">
        <v>105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119</v>
      </c>
      <c r="BC26">
        <v>7</v>
      </c>
      <c r="BD26" t="s">
        <v>106</v>
      </c>
      <c r="BE26">
        <v>1</v>
      </c>
      <c r="BF26" t="s">
        <v>119</v>
      </c>
      <c r="BG26" t="s">
        <v>159</v>
      </c>
      <c r="BH26">
        <v>2004</v>
      </c>
      <c r="BI26" t="s">
        <v>125</v>
      </c>
      <c r="BJ26">
        <v>2</v>
      </c>
      <c r="BK26">
        <v>400</v>
      </c>
      <c r="BL26" t="s">
        <v>98</v>
      </c>
      <c r="BM26" t="s">
        <v>98</v>
      </c>
      <c r="BN26" t="s">
        <v>104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6</v>
      </c>
      <c r="BZ26">
        <v>2010</v>
      </c>
      <c r="CA26" t="s">
        <v>110</v>
      </c>
      <c r="CB26" t="s">
        <v>111</v>
      </c>
    </row>
    <row r="27" spans="1:80">
      <c r="A27">
        <v>1486</v>
      </c>
      <c r="B27">
        <v>60</v>
      </c>
      <c r="C27" t="s">
        <v>112</v>
      </c>
      <c r="D27">
        <v>63</v>
      </c>
      <c r="E27">
        <v>8577</v>
      </c>
      <c r="F27" t="s">
        <v>82</v>
      </c>
      <c r="G27" t="s">
        <v>83</v>
      </c>
      <c r="H27" t="s">
        <v>113</v>
      </c>
      <c r="I27" t="s">
        <v>85</v>
      </c>
      <c r="J27" t="s">
        <v>86</v>
      </c>
      <c r="K27" t="s">
        <v>87</v>
      </c>
      <c r="L27" t="s">
        <v>88</v>
      </c>
      <c r="M27" t="s">
        <v>121</v>
      </c>
      <c r="N27" t="s">
        <v>91</v>
      </c>
      <c r="O27" t="s">
        <v>91</v>
      </c>
      <c r="P27" t="s">
        <v>92</v>
      </c>
      <c r="Q27" t="s">
        <v>122</v>
      </c>
      <c r="R27">
        <v>7</v>
      </c>
      <c r="S27">
        <v>5</v>
      </c>
      <c r="T27">
        <v>2004</v>
      </c>
      <c r="U27">
        <v>2004</v>
      </c>
      <c r="V27" t="s">
        <v>94</v>
      </c>
      <c r="W27" t="s">
        <v>95</v>
      </c>
      <c r="X27" t="s">
        <v>96</v>
      </c>
      <c r="Y27" t="s">
        <v>96</v>
      </c>
      <c r="Z27" t="s">
        <v>97</v>
      </c>
      <c r="AA27">
        <v>0</v>
      </c>
      <c r="AB27" t="s">
        <v>119</v>
      </c>
      <c r="AC27" t="s">
        <v>98</v>
      </c>
      <c r="AD27" t="s">
        <v>123</v>
      </c>
      <c r="AE27" t="s">
        <v>119</v>
      </c>
      <c r="AF27" t="s">
        <v>98</v>
      </c>
      <c r="AG27" t="s">
        <v>100</v>
      </c>
      <c r="AH27" t="s">
        <v>108</v>
      </c>
      <c r="AI27">
        <v>0</v>
      </c>
      <c r="AJ27" t="s">
        <v>108</v>
      </c>
      <c r="AK27">
        <v>0</v>
      </c>
      <c r="AL27">
        <v>847</v>
      </c>
      <c r="AM27">
        <v>847</v>
      </c>
      <c r="AN27" t="s">
        <v>103</v>
      </c>
      <c r="AO27" t="s">
        <v>126</v>
      </c>
      <c r="AP27" t="s">
        <v>104</v>
      </c>
      <c r="AQ27" t="s">
        <v>105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119</v>
      </c>
      <c r="BC27">
        <v>7</v>
      </c>
      <c r="BD27" t="s">
        <v>106</v>
      </c>
      <c r="BE27">
        <v>1</v>
      </c>
      <c r="BF27" t="s">
        <v>119</v>
      </c>
      <c r="BG27" t="s">
        <v>159</v>
      </c>
      <c r="BH27">
        <v>2004</v>
      </c>
      <c r="BI27" t="s">
        <v>125</v>
      </c>
      <c r="BJ27">
        <v>2</v>
      </c>
      <c r="BK27">
        <v>433</v>
      </c>
      <c r="BL27" t="s">
        <v>98</v>
      </c>
      <c r="BM27" t="s">
        <v>98</v>
      </c>
      <c r="BN27" t="s">
        <v>104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4</v>
      </c>
      <c r="BZ27">
        <v>2010</v>
      </c>
      <c r="CA27" t="s">
        <v>110</v>
      </c>
      <c r="CB27" t="s">
        <v>111</v>
      </c>
    </row>
    <row r="28" spans="1:80">
      <c r="A28">
        <v>1487</v>
      </c>
      <c r="B28">
        <v>60</v>
      </c>
      <c r="C28" t="s">
        <v>112</v>
      </c>
      <c r="D28">
        <v>60</v>
      </c>
      <c r="E28">
        <v>17433</v>
      </c>
      <c r="F28" t="s">
        <v>82</v>
      </c>
      <c r="G28" t="s">
        <v>83</v>
      </c>
      <c r="H28" t="s">
        <v>160</v>
      </c>
      <c r="I28" t="s">
        <v>85</v>
      </c>
      <c r="J28" t="s">
        <v>86</v>
      </c>
      <c r="K28" t="s">
        <v>161</v>
      </c>
      <c r="L28" t="s">
        <v>88</v>
      </c>
      <c r="M28" t="s">
        <v>162</v>
      </c>
      <c r="N28" t="s">
        <v>91</v>
      </c>
      <c r="O28" t="s">
        <v>91</v>
      </c>
      <c r="P28" t="s">
        <v>92</v>
      </c>
      <c r="Q28" t="s">
        <v>122</v>
      </c>
      <c r="R28">
        <v>8</v>
      </c>
      <c r="S28">
        <v>5</v>
      </c>
      <c r="T28">
        <v>1998</v>
      </c>
      <c r="U28">
        <v>1998</v>
      </c>
      <c r="V28" t="s">
        <v>115</v>
      </c>
      <c r="W28" t="s">
        <v>95</v>
      </c>
      <c r="X28" t="s">
        <v>96</v>
      </c>
      <c r="Y28" t="s">
        <v>96</v>
      </c>
      <c r="Z28" t="s">
        <v>117</v>
      </c>
      <c r="AA28">
        <v>114</v>
      </c>
      <c r="AB28" t="s">
        <v>119</v>
      </c>
      <c r="AC28" t="s">
        <v>98</v>
      </c>
      <c r="AD28" t="s">
        <v>123</v>
      </c>
      <c r="AE28" t="s">
        <v>126</v>
      </c>
      <c r="AF28" t="s">
        <v>98</v>
      </c>
      <c r="AG28" t="s">
        <v>100</v>
      </c>
      <c r="AH28" t="s">
        <v>108</v>
      </c>
      <c r="AI28">
        <v>0</v>
      </c>
      <c r="AJ28" t="s">
        <v>108</v>
      </c>
      <c r="AK28">
        <v>0</v>
      </c>
      <c r="AL28">
        <v>1629</v>
      </c>
      <c r="AM28">
        <v>1629</v>
      </c>
      <c r="AN28" t="s">
        <v>103</v>
      </c>
      <c r="AO28" t="s">
        <v>126</v>
      </c>
      <c r="AP28" t="s">
        <v>104</v>
      </c>
      <c r="AQ28" t="s">
        <v>105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t="s">
        <v>119</v>
      </c>
      <c r="BC28">
        <v>7</v>
      </c>
      <c r="BD28" t="s">
        <v>106</v>
      </c>
      <c r="BE28">
        <v>1</v>
      </c>
      <c r="BF28" t="s">
        <v>98</v>
      </c>
      <c r="BG28" t="s">
        <v>107</v>
      </c>
      <c r="BH28">
        <v>1998</v>
      </c>
      <c r="BI28" t="s">
        <v>125</v>
      </c>
      <c r="BJ28">
        <v>3</v>
      </c>
      <c r="BK28">
        <v>962</v>
      </c>
      <c r="BL28" t="s">
        <v>98</v>
      </c>
      <c r="BM28" t="s">
        <v>98</v>
      </c>
      <c r="BN28" t="s">
        <v>104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1</v>
      </c>
      <c r="BZ28">
        <v>2010</v>
      </c>
      <c r="CA28" t="s">
        <v>110</v>
      </c>
      <c r="CB28" t="s">
        <v>111</v>
      </c>
    </row>
    <row r="29" spans="1:80">
      <c r="A29">
        <v>1488</v>
      </c>
      <c r="B29">
        <v>20</v>
      </c>
      <c r="C29" t="s">
        <v>112</v>
      </c>
      <c r="D29">
        <v>73</v>
      </c>
      <c r="E29">
        <v>8987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163</v>
      </c>
      <c r="N29" t="s">
        <v>91</v>
      </c>
      <c r="O29" t="s">
        <v>91</v>
      </c>
      <c r="P29" t="s">
        <v>92</v>
      </c>
      <c r="Q29" t="s">
        <v>93</v>
      </c>
      <c r="R29">
        <v>8</v>
      </c>
      <c r="S29">
        <v>5</v>
      </c>
      <c r="T29">
        <v>2005</v>
      </c>
      <c r="U29">
        <v>2006</v>
      </c>
      <c r="V29" t="s">
        <v>94</v>
      </c>
      <c r="W29" t="s">
        <v>95</v>
      </c>
      <c r="X29" t="s">
        <v>96</v>
      </c>
      <c r="Y29" t="s">
        <v>96</v>
      </c>
      <c r="Z29" t="s">
        <v>117</v>
      </c>
      <c r="AA29">
        <v>226</v>
      </c>
      <c r="AB29" t="s">
        <v>119</v>
      </c>
      <c r="AC29" t="s">
        <v>98</v>
      </c>
      <c r="AD29" t="s">
        <v>123</v>
      </c>
      <c r="AE29" t="s">
        <v>119</v>
      </c>
      <c r="AF29" t="s">
        <v>98</v>
      </c>
      <c r="AG29" t="s">
        <v>83</v>
      </c>
      <c r="AH29" t="s">
        <v>108</v>
      </c>
      <c r="AI29">
        <v>0</v>
      </c>
      <c r="AJ29" t="s">
        <v>108</v>
      </c>
      <c r="AK29">
        <v>0</v>
      </c>
      <c r="AL29">
        <v>1595</v>
      </c>
      <c r="AM29">
        <v>1595</v>
      </c>
      <c r="AN29" t="s">
        <v>103</v>
      </c>
      <c r="AO29" t="s">
        <v>126</v>
      </c>
      <c r="AP29" t="s">
        <v>104</v>
      </c>
      <c r="AQ29" t="s">
        <v>105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119</v>
      </c>
      <c r="BC29">
        <v>6</v>
      </c>
      <c r="BD29" t="s">
        <v>106</v>
      </c>
      <c r="BE29">
        <v>1</v>
      </c>
      <c r="BF29" t="s">
        <v>119</v>
      </c>
      <c r="BG29" t="s">
        <v>107</v>
      </c>
      <c r="BH29">
        <v>2005</v>
      </c>
      <c r="BI29" t="s">
        <v>131</v>
      </c>
      <c r="BJ29">
        <v>3</v>
      </c>
      <c r="BK29">
        <v>880</v>
      </c>
      <c r="BL29" t="s">
        <v>98</v>
      </c>
      <c r="BM29" t="s">
        <v>98</v>
      </c>
      <c r="BN29" t="s">
        <v>104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</row>
    <row r="30" spans="1:80">
      <c r="A30">
        <v>1489</v>
      </c>
      <c r="B30">
        <v>20</v>
      </c>
      <c r="C30" t="s">
        <v>164</v>
      </c>
      <c r="D30">
        <v>92</v>
      </c>
      <c r="E30">
        <v>9215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88</v>
      </c>
      <c r="M30" t="s">
        <v>163</v>
      </c>
      <c r="N30" t="s">
        <v>91</v>
      </c>
      <c r="O30" t="s">
        <v>91</v>
      </c>
      <c r="P30" t="s">
        <v>92</v>
      </c>
      <c r="Q30" t="s">
        <v>93</v>
      </c>
      <c r="R30">
        <v>7</v>
      </c>
      <c r="S30">
        <v>5</v>
      </c>
      <c r="T30">
        <v>2009</v>
      </c>
      <c r="U30">
        <v>2010</v>
      </c>
      <c r="V30" t="s">
        <v>115</v>
      </c>
      <c r="W30" t="s">
        <v>95</v>
      </c>
      <c r="X30" t="s">
        <v>96</v>
      </c>
      <c r="Y30" t="s">
        <v>96</v>
      </c>
      <c r="Z30" t="s">
        <v>97</v>
      </c>
      <c r="AA30">
        <v>0</v>
      </c>
      <c r="AB30" t="s">
        <v>119</v>
      </c>
      <c r="AC30" t="s">
        <v>98</v>
      </c>
      <c r="AD30" t="s">
        <v>123</v>
      </c>
      <c r="AE30" t="s">
        <v>119</v>
      </c>
      <c r="AF30" t="s">
        <v>98</v>
      </c>
      <c r="AG30" t="s">
        <v>100</v>
      </c>
      <c r="AH30" t="s">
        <v>108</v>
      </c>
      <c r="AI30">
        <v>0</v>
      </c>
      <c r="AJ30" t="s">
        <v>108</v>
      </c>
      <c r="AK30">
        <v>0</v>
      </c>
      <c r="AL30">
        <v>1218</v>
      </c>
      <c r="AM30">
        <v>1218</v>
      </c>
      <c r="AN30" t="s">
        <v>103</v>
      </c>
      <c r="AO30" t="s">
        <v>126</v>
      </c>
      <c r="AP30" t="s">
        <v>104</v>
      </c>
      <c r="AQ30" t="s">
        <v>105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119</v>
      </c>
      <c r="BC30">
        <v>4</v>
      </c>
      <c r="BD30" t="s">
        <v>106</v>
      </c>
      <c r="BE30">
        <v>0</v>
      </c>
      <c r="BF30" t="s">
        <v>83</v>
      </c>
      <c r="BG30" t="s">
        <v>107</v>
      </c>
      <c r="BH30">
        <v>2009</v>
      </c>
      <c r="BI30" t="s">
        <v>131</v>
      </c>
      <c r="BJ30">
        <v>2</v>
      </c>
      <c r="BK30">
        <v>676</v>
      </c>
      <c r="BL30" t="s">
        <v>98</v>
      </c>
      <c r="BM30" t="s">
        <v>98</v>
      </c>
      <c r="BN30" t="s">
        <v>104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4</v>
      </c>
      <c r="BZ30">
        <v>2010</v>
      </c>
      <c r="CA30" t="s">
        <v>149</v>
      </c>
      <c r="CB30" t="s">
        <v>150</v>
      </c>
    </row>
    <row r="31" spans="1:80">
      <c r="A31">
        <v>1490</v>
      </c>
      <c r="B31">
        <v>20</v>
      </c>
      <c r="C31" t="s">
        <v>164</v>
      </c>
      <c r="D31">
        <v>84</v>
      </c>
      <c r="E31">
        <v>10440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114</v>
      </c>
      <c r="L31" t="s">
        <v>88</v>
      </c>
      <c r="M31" t="s">
        <v>163</v>
      </c>
      <c r="N31" t="s">
        <v>91</v>
      </c>
      <c r="O31" t="s">
        <v>91</v>
      </c>
      <c r="P31" t="s">
        <v>92</v>
      </c>
      <c r="Q31" t="s">
        <v>93</v>
      </c>
      <c r="R31">
        <v>6</v>
      </c>
      <c r="S31">
        <v>5</v>
      </c>
      <c r="T31">
        <v>2005</v>
      </c>
      <c r="U31">
        <v>2005</v>
      </c>
      <c r="V31" t="s">
        <v>94</v>
      </c>
      <c r="W31" t="s">
        <v>95</v>
      </c>
      <c r="X31" t="s">
        <v>96</v>
      </c>
      <c r="Y31" t="s">
        <v>96</v>
      </c>
      <c r="Z31" t="s">
        <v>97</v>
      </c>
      <c r="AA31">
        <v>0</v>
      </c>
      <c r="AB31" t="s">
        <v>119</v>
      </c>
      <c r="AC31" t="s">
        <v>98</v>
      </c>
      <c r="AD31" t="s">
        <v>123</v>
      </c>
      <c r="AE31" t="s">
        <v>126</v>
      </c>
      <c r="AF31" t="s">
        <v>98</v>
      </c>
      <c r="AG31" t="s">
        <v>100</v>
      </c>
      <c r="AH31" t="s">
        <v>124</v>
      </c>
      <c r="AI31">
        <v>1414</v>
      </c>
      <c r="AJ31" t="s">
        <v>108</v>
      </c>
      <c r="AK31">
        <v>0</v>
      </c>
      <c r="AL31">
        <v>54</v>
      </c>
      <c r="AM31">
        <v>1468</v>
      </c>
      <c r="AN31" t="s">
        <v>103</v>
      </c>
      <c r="AO31" t="s">
        <v>126</v>
      </c>
      <c r="AP31" t="s">
        <v>104</v>
      </c>
      <c r="AQ31" t="s">
        <v>105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t="s">
        <v>119</v>
      </c>
      <c r="BC31">
        <v>6</v>
      </c>
      <c r="BD31" t="s">
        <v>106</v>
      </c>
      <c r="BE31">
        <v>1</v>
      </c>
      <c r="BF31" t="s">
        <v>119</v>
      </c>
      <c r="BG31" t="s">
        <v>107</v>
      </c>
      <c r="BH31">
        <v>2005</v>
      </c>
      <c r="BI31" t="s">
        <v>125</v>
      </c>
      <c r="BJ31">
        <v>2</v>
      </c>
      <c r="BK31">
        <v>528</v>
      </c>
      <c r="BL31" t="s">
        <v>98</v>
      </c>
      <c r="BM31" t="s">
        <v>98</v>
      </c>
      <c r="BN31" t="s">
        <v>104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</row>
    <row r="32" spans="1:80">
      <c r="A32">
        <v>1491</v>
      </c>
      <c r="B32">
        <v>60</v>
      </c>
      <c r="C32" t="s">
        <v>112</v>
      </c>
      <c r="D32">
        <v>70</v>
      </c>
      <c r="E32">
        <v>11920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165</v>
      </c>
      <c r="N32" t="s">
        <v>91</v>
      </c>
      <c r="O32" t="s">
        <v>91</v>
      </c>
      <c r="P32" t="s">
        <v>92</v>
      </c>
      <c r="Q32" t="s">
        <v>122</v>
      </c>
      <c r="R32">
        <v>7</v>
      </c>
      <c r="S32">
        <v>5</v>
      </c>
      <c r="T32">
        <v>2004</v>
      </c>
      <c r="U32">
        <v>2004</v>
      </c>
      <c r="V32" t="s">
        <v>94</v>
      </c>
      <c r="W32" t="s">
        <v>95</v>
      </c>
      <c r="X32" t="s">
        <v>96</v>
      </c>
      <c r="Y32" t="s">
        <v>96</v>
      </c>
      <c r="Z32" t="s">
        <v>117</v>
      </c>
      <c r="AA32">
        <v>122</v>
      </c>
      <c r="AB32" t="s">
        <v>119</v>
      </c>
      <c r="AC32" t="s">
        <v>98</v>
      </c>
      <c r="AD32" t="s">
        <v>123</v>
      </c>
      <c r="AE32" t="s">
        <v>119</v>
      </c>
      <c r="AF32" t="s">
        <v>98</v>
      </c>
      <c r="AG32" t="s">
        <v>157</v>
      </c>
      <c r="AH32" t="s">
        <v>108</v>
      </c>
      <c r="AI32">
        <v>0</v>
      </c>
      <c r="AJ32" t="s">
        <v>108</v>
      </c>
      <c r="AK32">
        <v>0</v>
      </c>
      <c r="AL32">
        <v>831</v>
      </c>
      <c r="AM32">
        <v>831</v>
      </c>
      <c r="AN32" t="s">
        <v>103</v>
      </c>
      <c r="AO32" t="s">
        <v>126</v>
      </c>
      <c r="AP32" t="s">
        <v>104</v>
      </c>
      <c r="AQ32" t="s">
        <v>105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t="s">
        <v>119</v>
      </c>
      <c r="BC32">
        <v>8</v>
      </c>
      <c r="BD32" t="s">
        <v>106</v>
      </c>
      <c r="BE32">
        <v>0</v>
      </c>
      <c r="BF32" t="s">
        <v>83</v>
      </c>
      <c r="BG32" t="s">
        <v>107</v>
      </c>
      <c r="BH32">
        <v>2004</v>
      </c>
      <c r="BI32" t="s">
        <v>131</v>
      </c>
      <c r="BJ32">
        <v>2</v>
      </c>
      <c r="BK32">
        <v>484</v>
      </c>
      <c r="BL32" t="s">
        <v>98</v>
      </c>
      <c r="BM32" t="s">
        <v>98</v>
      </c>
      <c r="BN32" t="s">
        <v>104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2010</v>
      </c>
      <c r="CA32" t="s">
        <v>110</v>
      </c>
      <c r="CB32" t="s">
        <v>111</v>
      </c>
    </row>
    <row r="33" spans="1:80">
      <c r="A33">
        <v>1492</v>
      </c>
      <c r="B33">
        <v>30</v>
      </c>
      <c r="C33" t="s">
        <v>81</v>
      </c>
      <c r="D33">
        <v>70</v>
      </c>
      <c r="E33">
        <v>9800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114</v>
      </c>
      <c r="L33" t="s">
        <v>88</v>
      </c>
      <c r="M33" t="s">
        <v>165</v>
      </c>
      <c r="N33" t="s">
        <v>90</v>
      </c>
      <c r="O33" t="s">
        <v>91</v>
      </c>
      <c r="P33" t="s">
        <v>92</v>
      </c>
      <c r="Q33" t="s">
        <v>93</v>
      </c>
      <c r="R33">
        <v>5</v>
      </c>
      <c r="S33">
        <v>5</v>
      </c>
      <c r="T33">
        <v>1920</v>
      </c>
      <c r="U33">
        <v>1950</v>
      </c>
      <c r="V33" t="s">
        <v>94</v>
      </c>
      <c r="W33" t="s">
        <v>95</v>
      </c>
      <c r="X33" t="s">
        <v>116</v>
      </c>
      <c r="Y33" t="s">
        <v>116</v>
      </c>
      <c r="Z33" t="s">
        <v>97</v>
      </c>
      <c r="AA33">
        <v>0</v>
      </c>
      <c r="AB33" t="s">
        <v>98</v>
      </c>
      <c r="AC33" t="s">
        <v>139</v>
      </c>
      <c r="AD33" t="s">
        <v>166</v>
      </c>
      <c r="AE33" t="s">
        <v>98</v>
      </c>
      <c r="AF33" t="s">
        <v>98</v>
      </c>
      <c r="AG33" t="s">
        <v>100</v>
      </c>
      <c r="AH33" t="s">
        <v>108</v>
      </c>
      <c r="AI33">
        <v>0</v>
      </c>
      <c r="AJ33" t="s">
        <v>108</v>
      </c>
      <c r="AK33">
        <v>0</v>
      </c>
      <c r="AL33">
        <v>816</v>
      </c>
      <c r="AM33">
        <v>816</v>
      </c>
      <c r="AN33" t="s">
        <v>103</v>
      </c>
      <c r="AO33" t="s">
        <v>98</v>
      </c>
      <c r="AP33" t="s">
        <v>167</v>
      </c>
      <c r="AQ33" t="s">
        <v>168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5</v>
      </c>
      <c r="BD33" t="s">
        <v>106</v>
      </c>
      <c r="BE33">
        <v>0</v>
      </c>
      <c r="BF33" t="s">
        <v>83</v>
      </c>
      <c r="BG33" t="s">
        <v>143</v>
      </c>
      <c r="BH33">
        <v>1920</v>
      </c>
      <c r="BI33" t="s">
        <v>108</v>
      </c>
      <c r="BJ33">
        <v>1</v>
      </c>
      <c r="BK33">
        <v>429</v>
      </c>
      <c r="BL33" t="s">
        <v>98</v>
      </c>
      <c r="BM33" t="s">
        <v>98</v>
      </c>
      <c r="BN33" t="s">
        <v>104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4</v>
      </c>
      <c r="BZ33">
        <v>2010</v>
      </c>
      <c r="CA33" t="s">
        <v>110</v>
      </c>
      <c r="CB33" t="s">
        <v>111</v>
      </c>
    </row>
    <row r="34" spans="1:80">
      <c r="A34">
        <v>1493</v>
      </c>
      <c r="B34">
        <v>20</v>
      </c>
      <c r="C34" t="s">
        <v>112</v>
      </c>
      <c r="D34">
        <v>39</v>
      </c>
      <c r="E34">
        <v>15410</v>
      </c>
      <c r="F34" t="s">
        <v>82</v>
      </c>
      <c r="G34" t="s">
        <v>83</v>
      </c>
      <c r="H34" t="s">
        <v>113</v>
      </c>
      <c r="I34" t="s">
        <v>85</v>
      </c>
      <c r="J34" t="s">
        <v>86</v>
      </c>
      <c r="K34" t="s">
        <v>161</v>
      </c>
      <c r="L34" t="s">
        <v>88</v>
      </c>
      <c r="M34" t="s">
        <v>169</v>
      </c>
      <c r="N34" t="s">
        <v>170</v>
      </c>
      <c r="O34" t="s">
        <v>91</v>
      </c>
      <c r="P34" t="s">
        <v>92</v>
      </c>
      <c r="Q34" t="s">
        <v>93</v>
      </c>
      <c r="R34">
        <v>6</v>
      </c>
      <c r="S34">
        <v>6</v>
      </c>
      <c r="T34">
        <v>1974</v>
      </c>
      <c r="U34">
        <v>2002</v>
      </c>
      <c r="V34" t="s">
        <v>115</v>
      </c>
      <c r="W34" t="s">
        <v>95</v>
      </c>
      <c r="X34" t="s">
        <v>135</v>
      </c>
      <c r="Y34" t="s">
        <v>135</v>
      </c>
      <c r="Z34" t="s">
        <v>171</v>
      </c>
      <c r="AA34">
        <v>250</v>
      </c>
      <c r="AB34" t="s">
        <v>98</v>
      </c>
      <c r="AC34" t="s">
        <v>119</v>
      </c>
      <c r="AD34" t="s">
        <v>99</v>
      </c>
      <c r="AE34" t="s">
        <v>98</v>
      </c>
      <c r="AF34" t="s">
        <v>98</v>
      </c>
      <c r="AG34" t="s">
        <v>119</v>
      </c>
      <c r="AH34" t="s">
        <v>138</v>
      </c>
      <c r="AI34">
        <v>126</v>
      </c>
      <c r="AJ34" t="s">
        <v>124</v>
      </c>
      <c r="AK34">
        <v>859</v>
      </c>
      <c r="AL34">
        <v>223</v>
      </c>
      <c r="AM34">
        <v>1208</v>
      </c>
      <c r="AN34" t="s">
        <v>103</v>
      </c>
      <c r="AO34" t="s">
        <v>126</v>
      </c>
      <c r="AP34" t="s">
        <v>104</v>
      </c>
      <c r="AQ34" t="s">
        <v>105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98</v>
      </c>
      <c r="BC34">
        <v>7</v>
      </c>
      <c r="BD34" t="s">
        <v>106</v>
      </c>
      <c r="BE34">
        <v>2</v>
      </c>
      <c r="BF34" t="s">
        <v>139</v>
      </c>
      <c r="BG34" t="s">
        <v>107</v>
      </c>
      <c r="BH34">
        <v>1974</v>
      </c>
      <c r="BI34" t="s">
        <v>125</v>
      </c>
      <c r="BJ34">
        <v>2</v>
      </c>
      <c r="BK34">
        <v>461</v>
      </c>
      <c r="BL34" t="s">
        <v>98</v>
      </c>
      <c r="BM34" t="s">
        <v>98</v>
      </c>
      <c r="BN34" t="s">
        <v>104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t="s">
        <v>83</v>
      </c>
      <c r="BV34" t="s">
        <v>132</v>
      </c>
      <c r="BW34" t="s">
        <v>83</v>
      </c>
      <c r="BX34">
        <v>0</v>
      </c>
      <c r="BY34">
        <v>4</v>
      </c>
      <c r="BZ34">
        <v>2010</v>
      </c>
      <c r="CA34" t="s">
        <v>110</v>
      </c>
      <c r="CB34" t="s">
        <v>172</v>
      </c>
    </row>
    <row r="35" spans="1:80">
      <c r="A35">
        <v>1494</v>
      </c>
      <c r="B35">
        <v>60</v>
      </c>
      <c r="C35" t="s">
        <v>112</v>
      </c>
      <c r="D35">
        <v>85</v>
      </c>
      <c r="E35">
        <v>13143</v>
      </c>
      <c r="F35" t="s">
        <v>82</v>
      </c>
      <c r="G35" t="s">
        <v>83</v>
      </c>
      <c r="H35" t="s">
        <v>113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91</v>
      </c>
      <c r="O35" t="s">
        <v>91</v>
      </c>
      <c r="P35" t="s">
        <v>92</v>
      </c>
      <c r="Q35" t="s">
        <v>122</v>
      </c>
      <c r="R35">
        <v>8</v>
      </c>
      <c r="S35">
        <v>5</v>
      </c>
      <c r="T35">
        <v>1993</v>
      </c>
      <c r="U35">
        <v>1993</v>
      </c>
      <c r="V35" t="s">
        <v>94</v>
      </c>
      <c r="W35" t="s">
        <v>95</v>
      </c>
      <c r="X35" t="s">
        <v>130</v>
      </c>
      <c r="Y35" t="s">
        <v>173</v>
      </c>
      <c r="Z35" t="s">
        <v>117</v>
      </c>
      <c r="AA35">
        <v>504</v>
      </c>
      <c r="AB35" t="s">
        <v>119</v>
      </c>
      <c r="AC35" t="s">
        <v>98</v>
      </c>
      <c r="AD35" t="s">
        <v>123</v>
      </c>
      <c r="AE35" t="s">
        <v>119</v>
      </c>
      <c r="AF35" t="s">
        <v>98</v>
      </c>
      <c r="AG35" t="s">
        <v>100</v>
      </c>
      <c r="AH35" t="s">
        <v>102</v>
      </c>
      <c r="AI35">
        <v>250</v>
      </c>
      <c r="AJ35" t="s">
        <v>124</v>
      </c>
      <c r="AK35">
        <v>981</v>
      </c>
      <c r="AL35">
        <v>0</v>
      </c>
      <c r="AM35">
        <v>1231</v>
      </c>
      <c r="AN35" t="s">
        <v>103</v>
      </c>
      <c r="AO35" t="s">
        <v>126</v>
      </c>
      <c r="AP35" t="s">
        <v>104</v>
      </c>
      <c r="AQ35" t="s">
        <v>105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t="s">
        <v>119</v>
      </c>
      <c r="BC35">
        <v>9</v>
      </c>
      <c r="BD35" t="s">
        <v>106</v>
      </c>
      <c r="BE35">
        <v>1</v>
      </c>
      <c r="BF35" t="s">
        <v>98</v>
      </c>
      <c r="BG35" t="s">
        <v>107</v>
      </c>
      <c r="BH35">
        <v>1993</v>
      </c>
      <c r="BI35" t="s">
        <v>131</v>
      </c>
      <c r="BJ35">
        <v>3</v>
      </c>
      <c r="BK35">
        <v>762</v>
      </c>
      <c r="BL35" t="s">
        <v>98</v>
      </c>
      <c r="BM35" t="s">
        <v>98</v>
      </c>
      <c r="BN35" t="s">
        <v>104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6</v>
      </c>
      <c r="BZ35">
        <v>2010</v>
      </c>
      <c r="CA35" t="s">
        <v>110</v>
      </c>
      <c r="CB35" t="s">
        <v>111</v>
      </c>
    </row>
    <row r="36" spans="1:80">
      <c r="A36">
        <v>1495</v>
      </c>
      <c r="B36">
        <v>60</v>
      </c>
      <c r="C36" t="s">
        <v>112</v>
      </c>
      <c r="D36">
        <v>88</v>
      </c>
      <c r="E36">
        <v>11134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162</v>
      </c>
      <c r="N36" t="s">
        <v>91</v>
      </c>
      <c r="O36" t="s">
        <v>91</v>
      </c>
      <c r="P36" t="s">
        <v>92</v>
      </c>
      <c r="Q36" t="s">
        <v>122</v>
      </c>
      <c r="R36">
        <v>8</v>
      </c>
      <c r="S36">
        <v>5</v>
      </c>
      <c r="T36">
        <v>1992</v>
      </c>
      <c r="U36">
        <v>1993</v>
      </c>
      <c r="V36" t="s">
        <v>94</v>
      </c>
      <c r="W36" t="s">
        <v>95</v>
      </c>
      <c r="X36" t="s">
        <v>130</v>
      </c>
      <c r="Y36" t="s">
        <v>130</v>
      </c>
      <c r="Z36" t="s">
        <v>117</v>
      </c>
      <c r="AA36">
        <v>180</v>
      </c>
      <c r="AB36" t="s">
        <v>119</v>
      </c>
      <c r="AC36" t="s">
        <v>98</v>
      </c>
      <c r="AD36" t="s">
        <v>123</v>
      </c>
      <c r="AE36" t="s">
        <v>119</v>
      </c>
      <c r="AF36" t="s">
        <v>98</v>
      </c>
      <c r="AG36" t="s">
        <v>100</v>
      </c>
      <c r="AH36" t="s">
        <v>124</v>
      </c>
      <c r="AI36">
        <v>1129</v>
      </c>
      <c r="AJ36" t="s">
        <v>108</v>
      </c>
      <c r="AK36">
        <v>0</v>
      </c>
      <c r="AL36">
        <v>261</v>
      </c>
      <c r="AM36">
        <v>1390</v>
      </c>
      <c r="AN36" t="s">
        <v>103</v>
      </c>
      <c r="AO36" t="s">
        <v>126</v>
      </c>
      <c r="AP36" t="s">
        <v>104</v>
      </c>
      <c r="AQ36" t="s">
        <v>105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t="s">
        <v>119</v>
      </c>
      <c r="BC36">
        <v>7</v>
      </c>
      <c r="BD36" t="s">
        <v>106</v>
      </c>
      <c r="BE36">
        <v>1</v>
      </c>
      <c r="BF36" t="s">
        <v>98</v>
      </c>
      <c r="BG36" t="s">
        <v>107</v>
      </c>
      <c r="BH36">
        <v>1992</v>
      </c>
      <c r="BI36" t="s">
        <v>131</v>
      </c>
      <c r="BJ36">
        <v>3</v>
      </c>
      <c r="BK36">
        <v>713</v>
      </c>
      <c r="BL36" t="s">
        <v>98</v>
      </c>
      <c r="BM36" t="s">
        <v>98</v>
      </c>
      <c r="BN36" t="s">
        <v>104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6</v>
      </c>
      <c r="BZ36">
        <v>2010</v>
      </c>
      <c r="CA36" t="s">
        <v>110</v>
      </c>
      <c r="CB36" t="s">
        <v>111</v>
      </c>
    </row>
    <row r="37" spans="1:80">
      <c r="A37">
        <v>1496</v>
      </c>
      <c r="B37">
        <v>120</v>
      </c>
      <c r="C37" t="s">
        <v>164</v>
      </c>
      <c r="D37">
        <v>25</v>
      </c>
      <c r="E37">
        <v>4835</v>
      </c>
      <c r="F37" t="s">
        <v>82</v>
      </c>
      <c r="G37" t="s">
        <v>83</v>
      </c>
      <c r="H37" t="s">
        <v>113</v>
      </c>
      <c r="I37" t="s">
        <v>85</v>
      </c>
      <c r="J37" t="s">
        <v>86</v>
      </c>
      <c r="K37" t="s">
        <v>161</v>
      </c>
      <c r="L37" t="s">
        <v>88</v>
      </c>
      <c r="M37" t="s">
        <v>163</v>
      </c>
      <c r="N37" t="s">
        <v>91</v>
      </c>
      <c r="O37" t="s">
        <v>91</v>
      </c>
      <c r="P37" t="s">
        <v>129</v>
      </c>
      <c r="Q37" t="s">
        <v>93</v>
      </c>
      <c r="R37">
        <v>7</v>
      </c>
      <c r="S37">
        <v>5</v>
      </c>
      <c r="T37">
        <v>2004</v>
      </c>
      <c r="U37">
        <v>2005</v>
      </c>
      <c r="V37" t="s">
        <v>94</v>
      </c>
      <c r="W37" t="s">
        <v>95</v>
      </c>
      <c r="X37" t="s">
        <v>137</v>
      </c>
      <c r="Y37" t="s">
        <v>137</v>
      </c>
      <c r="Z37" t="s">
        <v>97</v>
      </c>
      <c r="AA37">
        <v>0</v>
      </c>
      <c r="AB37" t="s">
        <v>119</v>
      </c>
      <c r="AC37" t="s">
        <v>98</v>
      </c>
      <c r="AD37" t="s">
        <v>123</v>
      </c>
      <c r="AE37" t="s">
        <v>126</v>
      </c>
      <c r="AF37" t="s">
        <v>98</v>
      </c>
      <c r="AG37" t="s">
        <v>157</v>
      </c>
      <c r="AH37" t="s">
        <v>124</v>
      </c>
      <c r="AI37">
        <v>1298</v>
      </c>
      <c r="AJ37" t="s">
        <v>108</v>
      </c>
      <c r="AK37">
        <v>0</v>
      </c>
      <c r="AL37">
        <v>190</v>
      </c>
      <c r="AM37">
        <v>1488</v>
      </c>
      <c r="AN37" t="s">
        <v>103</v>
      </c>
      <c r="AO37" t="s">
        <v>126</v>
      </c>
      <c r="AP37" t="s">
        <v>104</v>
      </c>
      <c r="AQ37" t="s">
        <v>105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t="s">
        <v>119</v>
      </c>
      <c r="BC37">
        <v>6</v>
      </c>
      <c r="BD37" t="s">
        <v>106</v>
      </c>
      <c r="BE37">
        <v>1</v>
      </c>
      <c r="BF37" t="s">
        <v>119</v>
      </c>
      <c r="BG37" t="s">
        <v>107</v>
      </c>
      <c r="BH37">
        <v>2004</v>
      </c>
      <c r="BI37" t="s">
        <v>125</v>
      </c>
      <c r="BJ37">
        <v>2</v>
      </c>
      <c r="BK37">
        <v>506</v>
      </c>
      <c r="BL37" t="s">
        <v>98</v>
      </c>
      <c r="BM37" t="s">
        <v>98</v>
      </c>
      <c r="BN37" t="s">
        <v>104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3</v>
      </c>
      <c r="BZ37">
        <v>2010</v>
      </c>
      <c r="CA37" t="s">
        <v>110</v>
      </c>
      <c r="CB37" t="s">
        <v>111</v>
      </c>
    </row>
    <row r="38" spans="1:80">
      <c r="A38">
        <v>1497</v>
      </c>
      <c r="B38">
        <v>160</v>
      </c>
      <c r="C38" t="s">
        <v>164</v>
      </c>
      <c r="D38">
        <v>39</v>
      </c>
      <c r="E38">
        <v>3515</v>
      </c>
      <c r="F38" t="s">
        <v>82</v>
      </c>
      <c r="G38" t="s">
        <v>82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163</v>
      </c>
      <c r="N38" t="s">
        <v>91</v>
      </c>
      <c r="O38" t="s">
        <v>91</v>
      </c>
      <c r="P38" t="s">
        <v>129</v>
      </c>
      <c r="Q38" t="s">
        <v>122</v>
      </c>
      <c r="R38">
        <v>7</v>
      </c>
      <c r="S38">
        <v>5</v>
      </c>
      <c r="T38">
        <v>2004</v>
      </c>
      <c r="U38">
        <v>2004</v>
      </c>
      <c r="V38" t="s">
        <v>94</v>
      </c>
      <c r="W38" t="s">
        <v>95</v>
      </c>
      <c r="X38" t="s">
        <v>96</v>
      </c>
      <c r="Y38" t="s">
        <v>96</v>
      </c>
      <c r="Z38" t="s">
        <v>97</v>
      </c>
      <c r="AA38">
        <v>0</v>
      </c>
      <c r="AB38" t="s">
        <v>119</v>
      </c>
      <c r="AC38" t="s">
        <v>98</v>
      </c>
      <c r="AD38" t="s">
        <v>123</v>
      </c>
      <c r="AE38" t="s">
        <v>119</v>
      </c>
      <c r="AF38" t="s">
        <v>98</v>
      </c>
      <c r="AG38" t="s">
        <v>100</v>
      </c>
      <c r="AH38" t="s">
        <v>108</v>
      </c>
      <c r="AI38">
        <v>0</v>
      </c>
      <c r="AJ38" t="s">
        <v>108</v>
      </c>
      <c r="AK38">
        <v>0</v>
      </c>
      <c r="AL38">
        <v>840</v>
      </c>
      <c r="AM38">
        <v>840</v>
      </c>
      <c r="AN38" t="s">
        <v>103</v>
      </c>
      <c r="AO38" t="s">
        <v>126</v>
      </c>
      <c r="AP38" t="s">
        <v>104</v>
      </c>
      <c r="AQ38" t="s">
        <v>105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t="s">
        <v>119</v>
      </c>
      <c r="BC38">
        <v>3</v>
      </c>
      <c r="BD38" t="s">
        <v>106</v>
      </c>
      <c r="BE38">
        <v>0</v>
      </c>
      <c r="BF38" t="s">
        <v>83</v>
      </c>
      <c r="BG38" t="s">
        <v>107</v>
      </c>
      <c r="BH38">
        <v>2004</v>
      </c>
      <c r="BI38" t="s">
        <v>131</v>
      </c>
      <c r="BJ38">
        <v>2</v>
      </c>
      <c r="BK38">
        <v>588</v>
      </c>
      <c r="BL38" t="s">
        <v>98</v>
      </c>
      <c r="BM38" t="s">
        <v>98</v>
      </c>
      <c r="BN38" t="s">
        <v>104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1</v>
      </c>
      <c r="BZ38">
        <v>2010</v>
      </c>
      <c r="CA38" t="s">
        <v>110</v>
      </c>
      <c r="CB38" t="s">
        <v>111</v>
      </c>
    </row>
    <row r="39" spans="1:80">
      <c r="A39">
        <v>1498</v>
      </c>
      <c r="B39">
        <v>160</v>
      </c>
      <c r="C39" t="s">
        <v>164</v>
      </c>
      <c r="D39">
        <v>30</v>
      </c>
      <c r="E39">
        <v>3215</v>
      </c>
      <c r="F39" t="s">
        <v>82</v>
      </c>
      <c r="G39" t="s">
        <v>82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163</v>
      </c>
      <c r="N39" t="s">
        <v>91</v>
      </c>
      <c r="O39" t="s">
        <v>91</v>
      </c>
      <c r="P39" t="s">
        <v>129</v>
      </c>
      <c r="Q39" t="s">
        <v>122</v>
      </c>
      <c r="R39">
        <v>7</v>
      </c>
      <c r="S39">
        <v>5</v>
      </c>
      <c r="T39">
        <v>2004</v>
      </c>
      <c r="U39">
        <v>2004</v>
      </c>
      <c r="V39" t="s">
        <v>94</v>
      </c>
      <c r="W39" t="s">
        <v>95</v>
      </c>
      <c r="X39" t="s">
        <v>137</v>
      </c>
      <c r="Y39" t="s">
        <v>137</v>
      </c>
      <c r="Z39" t="s">
        <v>117</v>
      </c>
      <c r="AA39">
        <v>120</v>
      </c>
      <c r="AB39" t="s">
        <v>119</v>
      </c>
      <c r="AC39" t="s">
        <v>98</v>
      </c>
      <c r="AD39" t="s">
        <v>123</v>
      </c>
      <c r="AE39" t="s">
        <v>119</v>
      </c>
      <c r="AF39" t="s">
        <v>98</v>
      </c>
      <c r="AG39" t="s">
        <v>157</v>
      </c>
      <c r="AH39" t="s">
        <v>124</v>
      </c>
      <c r="AI39">
        <v>280</v>
      </c>
      <c r="AJ39" t="s">
        <v>108</v>
      </c>
      <c r="AK39">
        <v>0</v>
      </c>
      <c r="AL39">
        <v>320</v>
      </c>
      <c r="AM39">
        <v>600</v>
      </c>
      <c r="AN39" t="s">
        <v>103</v>
      </c>
      <c r="AO39" t="s">
        <v>126</v>
      </c>
      <c r="AP39" t="s">
        <v>104</v>
      </c>
      <c r="AQ39" t="s">
        <v>105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t="s">
        <v>119</v>
      </c>
      <c r="BC39">
        <v>4</v>
      </c>
      <c r="BD39" t="s">
        <v>106</v>
      </c>
      <c r="BE39">
        <v>0</v>
      </c>
      <c r="BF39" t="s">
        <v>83</v>
      </c>
      <c r="BG39" t="s">
        <v>143</v>
      </c>
      <c r="BH39">
        <v>2004</v>
      </c>
      <c r="BI39" t="s">
        <v>131</v>
      </c>
      <c r="BJ39">
        <v>2</v>
      </c>
      <c r="BK39">
        <v>480</v>
      </c>
      <c r="BL39" t="s">
        <v>98</v>
      </c>
      <c r="BM39" t="s">
        <v>98</v>
      </c>
      <c r="BN39" t="s">
        <v>104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4</v>
      </c>
      <c r="BZ39">
        <v>2010</v>
      </c>
      <c r="CA39" t="s">
        <v>174</v>
      </c>
      <c r="CB39" t="s">
        <v>111</v>
      </c>
    </row>
    <row r="40" spans="1:80">
      <c r="A40">
        <v>1499</v>
      </c>
      <c r="B40">
        <v>160</v>
      </c>
      <c r="C40" t="s">
        <v>164</v>
      </c>
      <c r="D40">
        <v>24</v>
      </c>
      <c r="E40">
        <v>2544</v>
      </c>
      <c r="F40" t="s">
        <v>82</v>
      </c>
      <c r="G40" t="s">
        <v>82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163</v>
      </c>
      <c r="N40" t="s">
        <v>91</v>
      </c>
      <c r="O40" t="s">
        <v>91</v>
      </c>
      <c r="P40" t="s">
        <v>142</v>
      </c>
      <c r="Q40" t="s">
        <v>122</v>
      </c>
      <c r="R40">
        <v>7</v>
      </c>
      <c r="S40">
        <v>5</v>
      </c>
      <c r="T40">
        <v>2004</v>
      </c>
      <c r="U40">
        <v>2005</v>
      </c>
      <c r="V40" t="s">
        <v>94</v>
      </c>
      <c r="W40" t="s">
        <v>95</v>
      </c>
      <c r="X40" t="s">
        <v>137</v>
      </c>
      <c r="Y40" t="s">
        <v>137</v>
      </c>
      <c r="Z40" t="s">
        <v>97</v>
      </c>
      <c r="AA40">
        <v>0</v>
      </c>
      <c r="AB40" t="s">
        <v>119</v>
      </c>
      <c r="AC40" t="s">
        <v>98</v>
      </c>
      <c r="AD40" t="s">
        <v>123</v>
      </c>
      <c r="AE40" t="s">
        <v>119</v>
      </c>
      <c r="AF40" t="s">
        <v>98</v>
      </c>
      <c r="AG40" t="s">
        <v>100</v>
      </c>
      <c r="AH40" t="s">
        <v>124</v>
      </c>
      <c r="AI40">
        <v>368</v>
      </c>
      <c r="AJ40" t="s">
        <v>118</v>
      </c>
      <c r="AK40">
        <v>42</v>
      </c>
      <c r="AL40">
        <v>190</v>
      </c>
      <c r="AM40">
        <v>600</v>
      </c>
      <c r="AN40" t="s">
        <v>103</v>
      </c>
      <c r="AO40" t="s">
        <v>126</v>
      </c>
      <c r="AP40" t="s">
        <v>104</v>
      </c>
      <c r="AQ40" t="s">
        <v>105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t="s">
        <v>119</v>
      </c>
      <c r="BC40">
        <v>4</v>
      </c>
      <c r="BD40" t="s">
        <v>106</v>
      </c>
      <c r="BE40">
        <v>0</v>
      </c>
      <c r="BF40" t="s">
        <v>83</v>
      </c>
      <c r="BG40" t="s">
        <v>143</v>
      </c>
      <c r="BH40">
        <v>2004</v>
      </c>
      <c r="BI40" t="s">
        <v>131</v>
      </c>
      <c r="BJ40">
        <v>2</v>
      </c>
      <c r="BK40">
        <v>480</v>
      </c>
      <c r="BL40" t="s">
        <v>98</v>
      </c>
      <c r="BM40" t="s">
        <v>98</v>
      </c>
      <c r="BN40" t="s">
        <v>104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2</v>
      </c>
      <c r="BZ40">
        <v>2010</v>
      </c>
      <c r="CA40" t="s">
        <v>110</v>
      </c>
      <c r="CB40" t="s">
        <v>111</v>
      </c>
    </row>
    <row r="41" spans="1:80">
      <c r="A41">
        <v>1500</v>
      </c>
      <c r="B41">
        <v>160</v>
      </c>
      <c r="C41" t="s">
        <v>164</v>
      </c>
      <c r="D41">
        <v>24</v>
      </c>
      <c r="E41">
        <v>2544</v>
      </c>
      <c r="F41" t="s">
        <v>82</v>
      </c>
      <c r="G41" t="s">
        <v>82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163</v>
      </c>
      <c r="N41" t="s">
        <v>91</v>
      </c>
      <c r="O41" t="s">
        <v>91</v>
      </c>
      <c r="P41" t="s">
        <v>142</v>
      </c>
      <c r="Q41" t="s">
        <v>122</v>
      </c>
      <c r="R41">
        <v>6</v>
      </c>
      <c r="S41">
        <v>5</v>
      </c>
      <c r="T41">
        <v>2005</v>
      </c>
      <c r="U41">
        <v>2005</v>
      </c>
      <c r="V41" t="s">
        <v>94</v>
      </c>
      <c r="W41" t="s">
        <v>95</v>
      </c>
      <c r="X41" t="s">
        <v>96</v>
      </c>
      <c r="Y41" t="s">
        <v>96</v>
      </c>
      <c r="Z41" t="s">
        <v>117</v>
      </c>
      <c r="AA41">
        <v>216</v>
      </c>
      <c r="AB41" t="s">
        <v>119</v>
      </c>
      <c r="AC41" t="s">
        <v>98</v>
      </c>
      <c r="AD41" t="s">
        <v>123</v>
      </c>
      <c r="AE41" t="s">
        <v>119</v>
      </c>
      <c r="AF41" t="s">
        <v>98</v>
      </c>
      <c r="AG41" t="s">
        <v>100</v>
      </c>
      <c r="AH41" t="s">
        <v>124</v>
      </c>
      <c r="AI41">
        <v>376</v>
      </c>
      <c r="AJ41" t="s">
        <v>108</v>
      </c>
      <c r="AK41">
        <v>0</v>
      </c>
      <c r="AL41">
        <v>224</v>
      </c>
      <c r="AM41">
        <v>600</v>
      </c>
      <c r="AN41" t="s">
        <v>103</v>
      </c>
      <c r="AO41" t="s">
        <v>126</v>
      </c>
      <c r="AP41" t="s">
        <v>104</v>
      </c>
      <c r="AQ41" t="s">
        <v>105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t="s">
        <v>119</v>
      </c>
      <c r="BC41">
        <v>4</v>
      </c>
      <c r="BD41" t="s">
        <v>106</v>
      </c>
      <c r="BE41">
        <v>0</v>
      </c>
      <c r="BF41" t="s">
        <v>83</v>
      </c>
      <c r="BG41" t="s">
        <v>143</v>
      </c>
      <c r="BH41">
        <v>2005</v>
      </c>
      <c r="BI41" t="s">
        <v>131</v>
      </c>
      <c r="BJ41">
        <v>2</v>
      </c>
      <c r="BK41">
        <v>480</v>
      </c>
      <c r="BL41" t="s">
        <v>98</v>
      </c>
      <c r="BM41" t="s">
        <v>98</v>
      </c>
      <c r="BN41" t="s">
        <v>104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5</v>
      </c>
      <c r="BZ41">
        <v>2010</v>
      </c>
      <c r="CA41" t="s">
        <v>110</v>
      </c>
      <c r="CB41" t="s">
        <v>111</v>
      </c>
    </row>
    <row r="42" spans="1:80">
      <c r="A42">
        <v>1501</v>
      </c>
      <c r="B42">
        <v>160</v>
      </c>
      <c r="C42" t="s">
        <v>164</v>
      </c>
      <c r="D42" t="s">
        <v>83</v>
      </c>
      <c r="E42">
        <v>2980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114</v>
      </c>
      <c r="L42" t="s">
        <v>88</v>
      </c>
      <c r="M42" t="s">
        <v>163</v>
      </c>
      <c r="N42" t="s">
        <v>91</v>
      </c>
      <c r="O42" t="s">
        <v>91</v>
      </c>
      <c r="P42" t="s">
        <v>129</v>
      </c>
      <c r="Q42" t="s">
        <v>122</v>
      </c>
      <c r="R42">
        <v>6</v>
      </c>
      <c r="S42">
        <v>5</v>
      </c>
      <c r="T42">
        <v>2000</v>
      </c>
      <c r="U42">
        <v>2000</v>
      </c>
      <c r="V42" t="s">
        <v>94</v>
      </c>
      <c r="W42" t="s">
        <v>95</v>
      </c>
      <c r="X42" t="s">
        <v>137</v>
      </c>
      <c r="Y42" t="s">
        <v>137</v>
      </c>
      <c r="Z42" t="s">
        <v>117</v>
      </c>
      <c r="AA42">
        <v>1159</v>
      </c>
      <c r="AB42" t="s">
        <v>119</v>
      </c>
      <c r="AC42" t="s">
        <v>98</v>
      </c>
      <c r="AD42" t="s">
        <v>123</v>
      </c>
      <c r="AE42" t="s">
        <v>119</v>
      </c>
      <c r="AF42" t="s">
        <v>98</v>
      </c>
      <c r="AG42" t="s">
        <v>100</v>
      </c>
      <c r="AH42" t="s">
        <v>124</v>
      </c>
      <c r="AI42">
        <v>466</v>
      </c>
      <c r="AJ42" t="s">
        <v>108</v>
      </c>
      <c r="AK42">
        <v>0</v>
      </c>
      <c r="AL42">
        <v>290</v>
      </c>
      <c r="AM42">
        <v>756</v>
      </c>
      <c r="AN42" t="s">
        <v>103</v>
      </c>
      <c r="AO42" t="s">
        <v>126</v>
      </c>
      <c r="AP42" t="s">
        <v>104</v>
      </c>
      <c r="AQ42" t="s">
        <v>105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t="s">
        <v>119</v>
      </c>
      <c r="BC42">
        <v>5</v>
      </c>
      <c r="BD42" t="s">
        <v>106</v>
      </c>
      <c r="BE42">
        <v>0</v>
      </c>
      <c r="BF42" t="s">
        <v>83</v>
      </c>
      <c r="BG42" t="s">
        <v>143</v>
      </c>
      <c r="BH42">
        <v>2000</v>
      </c>
      <c r="BI42" t="s">
        <v>108</v>
      </c>
      <c r="BJ42">
        <v>2</v>
      </c>
      <c r="BK42">
        <v>440</v>
      </c>
      <c r="BL42" t="s">
        <v>98</v>
      </c>
      <c r="BM42" t="s">
        <v>98</v>
      </c>
      <c r="BN42" t="s">
        <v>104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5</v>
      </c>
      <c r="BZ42">
        <v>2010</v>
      </c>
      <c r="CA42" t="s">
        <v>110</v>
      </c>
      <c r="CB42" t="s">
        <v>111</v>
      </c>
    </row>
    <row r="43" spans="1:80">
      <c r="A43">
        <v>1502</v>
      </c>
      <c r="B43">
        <v>160</v>
      </c>
      <c r="C43" t="s">
        <v>164</v>
      </c>
      <c r="D43" t="s">
        <v>83</v>
      </c>
      <c r="E43">
        <v>2403</v>
      </c>
      <c r="F43" t="s">
        <v>82</v>
      </c>
      <c r="G43" t="s">
        <v>83</v>
      </c>
      <c r="H43" t="s">
        <v>113</v>
      </c>
      <c r="I43" t="s">
        <v>85</v>
      </c>
      <c r="J43" t="s">
        <v>86</v>
      </c>
      <c r="K43" t="s">
        <v>136</v>
      </c>
      <c r="L43" t="s">
        <v>88</v>
      </c>
      <c r="M43" t="s">
        <v>163</v>
      </c>
      <c r="N43" t="s">
        <v>91</v>
      </c>
      <c r="O43" t="s">
        <v>91</v>
      </c>
      <c r="P43" t="s">
        <v>129</v>
      </c>
      <c r="Q43" t="s">
        <v>122</v>
      </c>
      <c r="R43">
        <v>7</v>
      </c>
      <c r="S43">
        <v>5</v>
      </c>
      <c r="T43">
        <v>2003</v>
      </c>
      <c r="U43">
        <v>2003</v>
      </c>
      <c r="V43" t="s">
        <v>94</v>
      </c>
      <c r="W43" t="s">
        <v>95</v>
      </c>
      <c r="X43" t="s">
        <v>96</v>
      </c>
      <c r="Y43" t="s">
        <v>96</v>
      </c>
      <c r="Z43" t="s">
        <v>97</v>
      </c>
      <c r="AA43">
        <v>0</v>
      </c>
      <c r="AB43" t="s">
        <v>119</v>
      </c>
      <c r="AC43" t="s">
        <v>98</v>
      </c>
      <c r="AD43" t="s">
        <v>123</v>
      </c>
      <c r="AE43" t="s">
        <v>119</v>
      </c>
      <c r="AF43" t="s">
        <v>98</v>
      </c>
      <c r="AG43" t="s">
        <v>100</v>
      </c>
      <c r="AH43" t="s">
        <v>124</v>
      </c>
      <c r="AI43">
        <v>244</v>
      </c>
      <c r="AJ43" t="s">
        <v>108</v>
      </c>
      <c r="AK43">
        <v>0</v>
      </c>
      <c r="AL43">
        <v>286</v>
      </c>
      <c r="AM43">
        <v>530</v>
      </c>
      <c r="AN43" t="s">
        <v>103</v>
      </c>
      <c r="AO43" t="s">
        <v>126</v>
      </c>
      <c r="AP43" t="s">
        <v>104</v>
      </c>
      <c r="AQ43" t="s">
        <v>105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119</v>
      </c>
      <c r="BC43">
        <v>4</v>
      </c>
      <c r="BD43" t="s">
        <v>106</v>
      </c>
      <c r="BE43">
        <v>0</v>
      </c>
      <c r="BF43" t="s">
        <v>83</v>
      </c>
      <c r="BG43" t="s">
        <v>107</v>
      </c>
      <c r="BH43">
        <v>2003</v>
      </c>
      <c r="BI43" t="s">
        <v>131</v>
      </c>
      <c r="BJ43">
        <v>2</v>
      </c>
      <c r="BK43">
        <v>496</v>
      </c>
      <c r="BL43" t="s">
        <v>98</v>
      </c>
      <c r="BM43" t="s">
        <v>98</v>
      </c>
      <c r="BN43" t="s">
        <v>104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6</v>
      </c>
      <c r="BZ43">
        <v>2010</v>
      </c>
      <c r="CA43" t="s">
        <v>110</v>
      </c>
      <c r="CB43" t="s">
        <v>111</v>
      </c>
    </row>
    <row r="44" spans="1:80">
      <c r="A44">
        <v>1503</v>
      </c>
      <c r="B44">
        <v>20</v>
      </c>
      <c r="C44" t="s">
        <v>164</v>
      </c>
      <c r="D44">
        <v>57</v>
      </c>
      <c r="E44">
        <v>12853</v>
      </c>
      <c r="F44" t="s">
        <v>82</v>
      </c>
      <c r="G44" t="s">
        <v>82</v>
      </c>
      <c r="H44" t="s">
        <v>113</v>
      </c>
      <c r="I44" t="s">
        <v>85</v>
      </c>
      <c r="J44" t="s">
        <v>86</v>
      </c>
      <c r="K44" t="s">
        <v>87</v>
      </c>
      <c r="L44" t="s">
        <v>88</v>
      </c>
      <c r="M44" t="s">
        <v>163</v>
      </c>
      <c r="N44" t="s">
        <v>91</v>
      </c>
      <c r="O44" t="s">
        <v>91</v>
      </c>
      <c r="P44" t="s">
        <v>92</v>
      </c>
      <c r="Q44" t="s">
        <v>93</v>
      </c>
      <c r="R44">
        <v>8</v>
      </c>
      <c r="S44">
        <v>5</v>
      </c>
      <c r="T44">
        <v>2010</v>
      </c>
      <c r="U44">
        <v>2010</v>
      </c>
      <c r="V44" t="s">
        <v>94</v>
      </c>
      <c r="W44" t="s">
        <v>95</v>
      </c>
      <c r="X44" t="s">
        <v>152</v>
      </c>
      <c r="Y44" t="s">
        <v>153</v>
      </c>
      <c r="Z44" t="s">
        <v>97</v>
      </c>
      <c r="AA44">
        <v>0</v>
      </c>
      <c r="AB44" t="s">
        <v>119</v>
      </c>
      <c r="AC44" t="s">
        <v>98</v>
      </c>
      <c r="AD44" t="s">
        <v>123</v>
      </c>
      <c r="AE44" t="s">
        <v>126</v>
      </c>
      <c r="AF44" t="s">
        <v>134</v>
      </c>
      <c r="AG44" t="s">
        <v>100</v>
      </c>
      <c r="AH44" t="s">
        <v>124</v>
      </c>
      <c r="AI44">
        <v>1032</v>
      </c>
      <c r="AJ44" t="s">
        <v>108</v>
      </c>
      <c r="AK44">
        <v>0</v>
      </c>
      <c r="AL44">
        <v>610</v>
      </c>
      <c r="AM44">
        <v>1642</v>
      </c>
      <c r="AN44" t="s">
        <v>103</v>
      </c>
      <c r="AO44" t="s">
        <v>126</v>
      </c>
      <c r="AP44" t="s">
        <v>104</v>
      </c>
      <c r="AQ44" t="s">
        <v>105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t="s">
        <v>119</v>
      </c>
      <c r="BC44">
        <v>6</v>
      </c>
      <c r="BD44" t="s">
        <v>106</v>
      </c>
      <c r="BE44">
        <v>1</v>
      </c>
      <c r="BF44" t="s">
        <v>119</v>
      </c>
      <c r="BG44" t="s">
        <v>107</v>
      </c>
      <c r="BH44">
        <v>2010</v>
      </c>
      <c r="BI44" t="s">
        <v>131</v>
      </c>
      <c r="BJ44">
        <v>3</v>
      </c>
      <c r="BK44">
        <v>852</v>
      </c>
      <c r="BL44" t="s">
        <v>98</v>
      </c>
      <c r="BM44" t="s">
        <v>98</v>
      </c>
      <c r="BN44" t="s">
        <v>104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4</v>
      </c>
      <c r="BZ44">
        <v>2010</v>
      </c>
      <c r="CA44" t="s">
        <v>149</v>
      </c>
      <c r="CB44" t="s">
        <v>150</v>
      </c>
    </row>
    <row r="45" spans="1:80">
      <c r="A45">
        <v>1504</v>
      </c>
      <c r="B45">
        <v>60</v>
      </c>
      <c r="C45" t="s">
        <v>164</v>
      </c>
      <c r="D45">
        <v>68</v>
      </c>
      <c r="E45">
        <v>7379</v>
      </c>
      <c r="F45" t="s">
        <v>82</v>
      </c>
      <c r="G45" t="s">
        <v>83</v>
      </c>
      <c r="H45" t="s">
        <v>113</v>
      </c>
      <c r="I45" t="s">
        <v>85</v>
      </c>
      <c r="J45" t="s">
        <v>86</v>
      </c>
      <c r="K45" t="s">
        <v>87</v>
      </c>
      <c r="L45" t="s">
        <v>88</v>
      </c>
      <c r="M45" t="s">
        <v>163</v>
      </c>
      <c r="N45" t="s">
        <v>91</v>
      </c>
      <c r="O45" t="s">
        <v>91</v>
      </c>
      <c r="P45" t="s">
        <v>92</v>
      </c>
      <c r="Q45" t="s">
        <v>122</v>
      </c>
      <c r="R45">
        <v>8</v>
      </c>
      <c r="S45">
        <v>5</v>
      </c>
      <c r="T45">
        <v>2000</v>
      </c>
      <c r="U45">
        <v>2000</v>
      </c>
      <c r="V45" t="s">
        <v>94</v>
      </c>
      <c r="W45" t="s">
        <v>95</v>
      </c>
      <c r="X45" t="s">
        <v>96</v>
      </c>
      <c r="Y45" t="s">
        <v>96</v>
      </c>
      <c r="Z45" t="s">
        <v>97</v>
      </c>
      <c r="AA45">
        <v>0</v>
      </c>
      <c r="AB45" t="s">
        <v>119</v>
      </c>
      <c r="AC45" t="s">
        <v>98</v>
      </c>
      <c r="AD45" t="s">
        <v>123</v>
      </c>
      <c r="AE45" t="s">
        <v>119</v>
      </c>
      <c r="AF45" t="s">
        <v>98</v>
      </c>
      <c r="AG45" t="s">
        <v>100</v>
      </c>
      <c r="AH45" t="s">
        <v>124</v>
      </c>
      <c r="AI45">
        <v>484</v>
      </c>
      <c r="AJ45" t="s">
        <v>108</v>
      </c>
      <c r="AK45">
        <v>0</v>
      </c>
      <c r="AL45">
        <v>491</v>
      </c>
      <c r="AM45">
        <v>975</v>
      </c>
      <c r="AN45" t="s">
        <v>103</v>
      </c>
      <c r="AO45" t="s">
        <v>126</v>
      </c>
      <c r="AP45" t="s">
        <v>104</v>
      </c>
      <c r="AQ45" t="s">
        <v>105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119</v>
      </c>
      <c r="BC45">
        <v>7</v>
      </c>
      <c r="BD45" t="s">
        <v>106</v>
      </c>
      <c r="BE45">
        <v>1</v>
      </c>
      <c r="BF45" t="s">
        <v>98</v>
      </c>
      <c r="BG45" t="s">
        <v>107</v>
      </c>
      <c r="BH45">
        <v>2000</v>
      </c>
      <c r="BI45" t="s">
        <v>131</v>
      </c>
      <c r="BJ45">
        <v>2</v>
      </c>
      <c r="BK45">
        <v>592</v>
      </c>
      <c r="BL45" t="s">
        <v>98</v>
      </c>
      <c r="BM45" t="s">
        <v>98</v>
      </c>
      <c r="BN45" t="s">
        <v>104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4</v>
      </c>
      <c r="BZ45">
        <v>2010</v>
      </c>
      <c r="CA45" t="s">
        <v>110</v>
      </c>
      <c r="CB45" t="s">
        <v>111</v>
      </c>
    </row>
    <row r="46" spans="1:80">
      <c r="A46">
        <v>1505</v>
      </c>
      <c r="B46">
        <v>20</v>
      </c>
      <c r="C46" t="s">
        <v>164</v>
      </c>
      <c r="D46">
        <v>80</v>
      </c>
      <c r="E46">
        <v>8000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163</v>
      </c>
      <c r="N46" t="s">
        <v>91</v>
      </c>
      <c r="O46" t="s">
        <v>91</v>
      </c>
      <c r="P46" t="s">
        <v>92</v>
      </c>
      <c r="Q46" t="s">
        <v>93</v>
      </c>
      <c r="R46">
        <v>7</v>
      </c>
      <c r="S46">
        <v>5</v>
      </c>
      <c r="T46">
        <v>2002</v>
      </c>
      <c r="U46">
        <v>2002</v>
      </c>
      <c r="V46" t="s">
        <v>94</v>
      </c>
      <c r="W46" t="s">
        <v>95</v>
      </c>
      <c r="X46" t="s">
        <v>96</v>
      </c>
      <c r="Y46" t="s">
        <v>96</v>
      </c>
      <c r="Z46" t="s">
        <v>97</v>
      </c>
      <c r="AA46">
        <v>0</v>
      </c>
      <c r="AB46" t="s">
        <v>119</v>
      </c>
      <c r="AC46" t="s">
        <v>98</v>
      </c>
      <c r="AD46" t="s">
        <v>123</v>
      </c>
      <c r="AE46" t="s">
        <v>119</v>
      </c>
      <c r="AF46" t="s">
        <v>98</v>
      </c>
      <c r="AG46" t="s">
        <v>100</v>
      </c>
      <c r="AH46" t="s">
        <v>124</v>
      </c>
      <c r="AI46">
        <v>833</v>
      </c>
      <c r="AJ46" t="s">
        <v>108</v>
      </c>
      <c r="AK46">
        <v>0</v>
      </c>
      <c r="AL46">
        <v>659</v>
      </c>
      <c r="AM46">
        <v>1492</v>
      </c>
      <c r="AN46" t="s">
        <v>103</v>
      </c>
      <c r="AO46" t="s">
        <v>126</v>
      </c>
      <c r="AP46" t="s">
        <v>104</v>
      </c>
      <c r="AQ46" t="s">
        <v>105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119</v>
      </c>
      <c r="BC46">
        <v>6</v>
      </c>
      <c r="BD46" t="s">
        <v>106</v>
      </c>
      <c r="BE46">
        <v>1</v>
      </c>
      <c r="BF46" t="s">
        <v>119</v>
      </c>
      <c r="BG46" t="s">
        <v>107</v>
      </c>
      <c r="BH46">
        <v>2002</v>
      </c>
      <c r="BI46" t="s">
        <v>131</v>
      </c>
      <c r="BJ46">
        <v>2</v>
      </c>
      <c r="BK46">
        <v>596</v>
      </c>
      <c r="BL46" t="s">
        <v>98</v>
      </c>
      <c r="BM46" t="s">
        <v>98</v>
      </c>
      <c r="BN46" t="s">
        <v>104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4</v>
      </c>
      <c r="BZ46">
        <v>2010</v>
      </c>
      <c r="CA46" t="s">
        <v>110</v>
      </c>
      <c r="CB46" t="s">
        <v>111</v>
      </c>
    </row>
    <row r="47" spans="1:80">
      <c r="A47">
        <v>1506</v>
      </c>
      <c r="B47">
        <v>20</v>
      </c>
      <c r="C47" t="s">
        <v>112</v>
      </c>
      <c r="D47" t="s">
        <v>83</v>
      </c>
      <c r="E47">
        <v>10456</v>
      </c>
      <c r="F47" t="s">
        <v>82</v>
      </c>
      <c r="G47" t="s">
        <v>83</v>
      </c>
      <c r="H47" t="s">
        <v>113</v>
      </c>
      <c r="I47" t="s">
        <v>85</v>
      </c>
      <c r="J47" t="s">
        <v>86</v>
      </c>
      <c r="K47" t="s">
        <v>87</v>
      </c>
      <c r="L47" t="s">
        <v>88</v>
      </c>
      <c r="M47" t="s">
        <v>175</v>
      </c>
      <c r="N47" t="s">
        <v>91</v>
      </c>
      <c r="O47" t="s">
        <v>91</v>
      </c>
      <c r="P47" t="s">
        <v>92</v>
      </c>
      <c r="Q47" t="s">
        <v>93</v>
      </c>
      <c r="R47">
        <v>6</v>
      </c>
      <c r="S47">
        <v>6</v>
      </c>
      <c r="T47">
        <v>1967</v>
      </c>
      <c r="U47">
        <v>1967</v>
      </c>
      <c r="V47" t="s">
        <v>115</v>
      </c>
      <c r="W47" t="s">
        <v>95</v>
      </c>
      <c r="X47" t="s">
        <v>130</v>
      </c>
      <c r="Y47" t="s">
        <v>130</v>
      </c>
      <c r="Z47" t="s">
        <v>117</v>
      </c>
      <c r="AA47">
        <v>120</v>
      </c>
      <c r="AB47" t="s">
        <v>98</v>
      </c>
      <c r="AC47" t="s">
        <v>98</v>
      </c>
      <c r="AD47" t="s">
        <v>99</v>
      </c>
      <c r="AE47" t="s">
        <v>98</v>
      </c>
      <c r="AF47" t="s">
        <v>98</v>
      </c>
      <c r="AG47" t="s">
        <v>100</v>
      </c>
      <c r="AH47" t="s">
        <v>124</v>
      </c>
      <c r="AI47">
        <v>506</v>
      </c>
      <c r="AJ47" t="s">
        <v>108</v>
      </c>
      <c r="AK47">
        <v>0</v>
      </c>
      <c r="AL47">
        <v>1323</v>
      </c>
      <c r="AM47">
        <v>1829</v>
      </c>
      <c r="AN47" t="s">
        <v>103</v>
      </c>
      <c r="AO47" t="s">
        <v>119</v>
      </c>
      <c r="AP47" t="s">
        <v>104</v>
      </c>
      <c r="AQ47" t="s">
        <v>105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t="s">
        <v>98</v>
      </c>
      <c r="BC47">
        <v>8</v>
      </c>
      <c r="BD47" t="s">
        <v>106</v>
      </c>
      <c r="BE47">
        <v>0</v>
      </c>
      <c r="BF47" t="s">
        <v>83</v>
      </c>
      <c r="BG47" t="s">
        <v>107</v>
      </c>
      <c r="BH47">
        <v>1967</v>
      </c>
      <c r="BI47" t="s">
        <v>131</v>
      </c>
      <c r="BJ47">
        <v>2</v>
      </c>
      <c r="BK47">
        <v>535</v>
      </c>
      <c r="BL47" t="s">
        <v>98</v>
      </c>
      <c r="BM47" t="s">
        <v>98</v>
      </c>
      <c r="BN47" t="s">
        <v>104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5</v>
      </c>
      <c r="BZ47">
        <v>2010</v>
      </c>
      <c r="CA47" t="s">
        <v>110</v>
      </c>
      <c r="CB47" t="s">
        <v>111</v>
      </c>
    </row>
    <row r="48" spans="1:80">
      <c r="A48">
        <v>1507</v>
      </c>
      <c r="B48">
        <v>60</v>
      </c>
      <c r="C48" t="s">
        <v>112</v>
      </c>
      <c r="D48">
        <v>80</v>
      </c>
      <c r="E48">
        <v>10791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175</v>
      </c>
      <c r="N48" t="s">
        <v>91</v>
      </c>
      <c r="O48" t="s">
        <v>91</v>
      </c>
      <c r="P48" t="s">
        <v>92</v>
      </c>
      <c r="Q48" t="s">
        <v>122</v>
      </c>
      <c r="R48">
        <v>6</v>
      </c>
      <c r="S48">
        <v>5</v>
      </c>
      <c r="T48">
        <v>1993</v>
      </c>
      <c r="U48">
        <v>1993</v>
      </c>
      <c r="V48" t="s">
        <v>94</v>
      </c>
      <c r="W48" t="s">
        <v>95</v>
      </c>
      <c r="X48" t="s">
        <v>137</v>
      </c>
      <c r="Y48" t="s">
        <v>137</v>
      </c>
      <c r="Z48" t="s">
        <v>97</v>
      </c>
      <c r="AA48">
        <v>0</v>
      </c>
      <c r="AB48" t="s">
        <v>98</v>
      </c>
      <c r="AC48" t="s">
        <v>98</v>
      </c>
      <c r="AD48" t="s">
        <v>123</v>
      </c>
      <c r="AE48" t="s">
        <v>119</v>
      </c>
      <c r="AF48" t="s">
        <v>98</v>
      </c>
      <c r="AG48" t="s">
        <v>155</v>
      </c>
      <c r="AH48" t="s">
        <v>124</v>
      </c>
      <c r="AI48">
        <v>1137</v>
      </c>
      <c r="AJ48" t="s">
        <v>108</v>
      </c>
      <c r="AK48">
        <v>0</v>
      </c>
      <c r="AL48">
        <v>143</v>
      </c>
      <c r="AM48">
        <v>1280</v>
      </c>
      <c r="AN48" t="s">
        <v>103</v>
      </c>
      <c r="AO48" t="s">
        <v>126</v>
      </c>
      <c r="AP48" t="s">
        <v>104</v>
      </c>
      <c r="AQ48" t="s">
        <v>105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119</v>
      </c>
      <c r="BC48">
        <v>9</v>
      </c>
      <c r="BD48" t="s">
        <v>106</v>
      </c>
      <c r="BE48">
        <v>1</v>
      </c>
      <c r="BF48" t="s">
        <v>98</v>
      </c>
      <c r="BG48" t="s">
        <v>107</v>
      </c>
      <c r="BH48">
        <v>1993</v>
      </c>
      <c r="BI48" t="s">
        <v>108</v>
      </c>
      <c r="BJ48">
        <v>2</v>
      </c>
      <c r="BK48">
        <v>660</v>
      </c>
      <c r="BL48" t="s">
        <v>98</v>
      </c>
      <c r="BM48" t="s">
        <v>98</v>
      </c>
      <c r="BN48" t="s">
        <v>104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3</v>
      </c>
      <c r="BZ48">
        <v>2010</v>
      </c>
      <c r="CA48" t="s">
        <v>110</v>
      </c>
      <c r="CB48" t="s">
        <v>111</v>
      </c>
    </row>
    <row r="49" spans="1:80">
      <c r="A49">
        <v>1508</v>
      </c>
      <c r="B49">
        <v>50</v>
      </c>
      <c r="C49" t="s">
        <v>112</v>
      </c>
      <c r="D49" t="s">
        <v>83</v>
      </c>
      <c r="E49">
        <v>18837</v>
      </c>
      <c r="F49" t="s">
        <v>82</v>
      </c>
      <c r="G49" t="s">
        <v>83</v>
      </c>
      <c r="H49" t="s">
        <v>113</v>
      </c>
      <c r="I49" t="s">
        <v>85</v>
      </c>
      <c r="J49" t="s">
        <v>86</v>
      </c>
      <c r="K49" t="s">
        <v>87</v>
      </c>
      <c r="L49" t="s">
        <v>88</v>
      </c>
      <c r="M49" t="s">
        <v>175</v>
      </c>
      <c r="N49" t="s">
        <v>91</v>
      </c>
      <c r="O49" t="s">
        <v>91</v>
      </c>
      <c r="P49" t="s">
        <v>92</v>
      </c>
      <c r="Q49" t="s">
        <v>176</v>
      </c>
      <c r="R49">
        <v>6</v>
      </c>
      <c r="S49">
        <v>5</v>
      </c>
      <c r="T49">
        <v>1978</v>
      </c>
      <c r="U49">
        <v>1978</v>
      </c>
      <c r="V49" t="s">
        <v>94</v>
      </c>
      <c r="W49" t="s">
        <v>95</v>
      </c>
      <c r="X49" t="s">
        <v>137</v>
      </c>
      <c r="Y49" t="s">
        <v>137</v>
      </c>
      <c r="Z49" t="s">
        <v>97</v>
      </c>
      <c r="AA49">
        <v>0</v>
      </c>
      <c r="AB49" t="s">
        <v>98</v>
      </c>
      <c r="AC49" t="s">
        <v>98</v>
      </c>
      <c r="AD49" t="s">
        <v>123</v>
      </c>
      <c r="AE49" t="s">
        <v>119</v>
      </c>
      <c r="AF49" t="s">
        <v>98</v>
      </c>
      <c r="AG49" t="s">
        <v>155</v>
      </c>
      <c r="AH49" t="s">
        <v>118</v>
      </c>
      <c r="AI49">
        <v>687</v>
      </c>
      <c r="AJ49" t="s">
        <v>102</v>
      </c>
      <c r="AK49">
        <v>46</v>
      </c>
      <c r="AL49">
        <v>491</v>
      </c>
      <c r="AM49">
        <v>1224</v>
      </c>
      <c r="AN49" t="s">
        <v>103</v>
      </c>
      <c r="AO49" t="s">
        <v>98</v>
      </c>
      <c r="AP49" t="s">
        <v>104</v>
      </c>
      <c r="AQ49" t="s">
        <v>105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t="s">
        <v>98</v>
      </c>
      <c r="BC49">
        <v>7</v>
      </c>
      <c r="BD49" t="s">
        <v>106</v>
      </c>
      <c r="BE49">
        <v>1</v>
      </c>
      <c r="BF49" t="s">
        <v>98</v>
      </c>
      <c r="BG49" t="s">
        <v>107</v>
      </c>
      <c r="BH49">
        <v>1978</v>
      </c>
      <c r="BI49" t="s">
        <v>131</v>
      </c>
      <c r="BJ49">
        <v>2</v>
      </c>
      <c r="BK49">
        <v>678</v>
      </c>
      <c r="BL49" t="s">
        <v>98</v>
      </c>
      <c r="BM49" t="s">
        <v>98</v>
      </c>
      <c r="BN49" t="s">
        <v>104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4</v>
      </c>
      <c r="BZ49">
        <v>2010</v>
      </c>
      <c r="CA49" t="s">
        <v>110</v>
      </c>
      <c r="CB49" t="s">
        <v>111</v>
      </c>
    </row>
    <row r="50" spans="1:80">
      <c r="A50">
        <v>1509</v>
      </c>
      <c r="B50">
        <v>60</v>
      </c>
      <c r="C50" t="s">
        <v>112</v>
      </c>
      <c r="D50">
        <v>80</v>
      </c>
      <c r="E50">
        <v>9600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175</v>
      </c>
      <c r="N50" t="s">
        <v>91</v>
      </c>
      <c r="O50" t="s">
        <v>91</v>
      </c>
      <c r="P50" t="s">
        <v>92</v>
      </c>
      <c r="Q50" t="s">
        <v>122</v>
      </c>
      <c r="R50">
        <v>6</v>
      </c>
      <c r="S50">
        <v>6</v>
      </c>
      <c r="T50">
        <v>1971</v>
      </c>
      <c r="U50">
        <v>1971</v>
      </c>
      <c r="V50" t="s">
        <v>94</v>
      </c>
      <c r="W50" t="s">
        <v>95</v>
      </c>
      <c r="X50" t="s">
        <v>137</v>
      </c>
      <c r="Y50" t="s">
        <v>137</v>
      </c>
      <c r="Z50" t="s">
        <v>97</v>
      </c>
      <c r="AA50">
        <v>0</v>
      </c>
      <c r="AB50" t="s">
        <v>98</v>
      </c>
      <c r="AC50" t="s">
        <v>98</v>
      </c>
      <c r="AD50" t="s">
        <v>99</v>
      </c>
      <c r="AE50" t="s">
        <v>98</v>
      </c>
      <c r="AF50" t="s">
        <v>98</v>
      </c>
      <c r="AG50" t="s">
        <v>100</v>
      </c>
      <c r="AH50" t="s">
        <v>118</v>
      </c>
      <c r="AI50">
        <v>329</v>
      </c>
      <c r="AJ50" t="s">
        <v>108</v>
      </c>
      <c r="AK50">
        <v>0</v>
      </c>
      <c r="AL50">
        <v>386</v>
      </c>
      <c r="AM50">
        <v>715</v>
      </c>
      <c r="AN50" t="s">
        <v>103</v>
      </c>
      <c r="AO50" t="s">
        <v>98</v>
      </c>
      <c r="AP50" t="s">
        <v>104</v>
      </c>
      <c r="AQ50" t="s">
        <v>105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t="s">
        <v>98</v>
      </c>
      <c r="BC50">
        <v>7</v>
      </c>
      <c r="BD50" t="s">
        <v>106</v>
      </c>
      <c r="BE50">
        <v>0</v>
      </c>
      <c r="BF50" t="s">
        <v>83</v>
      </c>
      <c r="BG50" t="s">
        <v>107</v>
      </c>
      <c r="BH50">
        <v>1971</v>
      </c>
      <c r="BI50" t="s">
        <v>131</v>
      </c>
      <c r="BJ50">
        <v>2</v>
      </c>
      <c r="BK50">
        <v>441</v>
      </c>
      <c r="BL50" t="s">
        <v>98</v>
      </c>
      <c r="BM50" t="s">
        <v>98</v>
      </c>
      <c r="BN50" t="s">
        <v>104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177</v>
      </c>
      <c r="BW50" t="s">
        <v>83</v>
      </c>
      <c r="BX50">
        <v>0</v>
      </c>
      <c r="BY50">
        <v>6</v>
      </c>
      <c r="BZ50">
        <v>2010</v>
      </c>
      <c r="CA50" t="s">
        <v>110</v>
      </c>
      <c r="CB50" t="s">
        <v>111</v>
      </c>
    </row>
    <row r="51" spans="1:80">
      <c r="A51">
        <v>1510</v>
      </c>
      <c r="B51">
        <v>20</v>
      </c>
      <c r="C51" t="s">
        <v>112</v>
      </c>
      <c r="D51">
        <v>80</v>
      </c>
      <c r="E51">
        <v>9600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89</v>
      </c>
      <c r="N51" t="s">
        <v>91</v>
      </c>
      <c r="O51" t="s">
        <v>91</v>
      </c>
      <c r="P51" t="s">
        <v>92</v>
      </c>
      <c r="Q51" t="s">
        <v>93</v>
      </c>
      <c r="R51">
        <v>5</v>
      </c>
      <c r="S51">
        <v>5</v>
      </c>
      <c r="T51">
        <v>1966</v>
      </c>
      <c r="U51">
        <v>1966</v>
      </c>
      <c r="V51" t="s">
        <v>115</v>
      </c>
      <c r="W51" t="s">
        <v>95</v>
      </c>
      <c r="X51" t="s">
        <v>96</v>
      </c>
      <c r="Y51" t="s">
        <v>96</v>
      </c>
      <c r="Z51" t="s">
        <v>117</v>
      </c>
      <c r="AA51">
        <v>172</v>
      </c>
      <c r="AB51" t="s">
        <v>98</v>
      </c>
      <c r="AC51" t="s">
        <v>98</v>
      </c>
      <c r="AD51" t="s">
        <v>99</v>
      </c>
      <c r="AE51" t="s">
        <v>98</v>
      </c>
      <c r="AF51" t="s">
        <v>98</v>
      </c>
      <c r="AG51" t="s">
        <v>100</v>
      </c>
      <c r="AH51" t="s">
        <v>101</v>
      </c>
      <c r="AI51">
        <v>698</v>
      </c>
      <c r="AJ51" t="s">
        <v>108</v>
      </c>
      <c r="AK51">
        <v>0</v>
      </c>
      <c r="AL51">
        <v>534</v>
      </c>
      <c r="AM51">
        <v>1232</v>
      </c>
      <c r="AN51" t="s">
        <v>103</v>
      </c>
      <c r="AO51" t="s">
        <v>98</v>
      </c>
      <c r="AP51" t="s">
        <v>104</v>
      </c>
      <c r="AQ51" t="s">
        <v>105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t="s">
        <v>98</v>
      </c>
      <c r="BC51">
        <v>6</v>
      </c>
      <c r="BD51" t="s">
        <v>106</v>
      </c>
      <c r="BE51">
        <v>0</v>
      </c>
      <c r="BF51" t="s">
        <v>83</v>
      </c>
      <c r="BG51" t="s">
        <v>107</v>
      </c>
      <c r="BH51">
        <v>1966</v>
      </c>
      <c r="BI51" t="s">
        <v>131</v>
      </c>
      <c r="BJ51">
        <v>2</v>
      </c>
      <c r="BK51">
        <v>490</v>
      </c>
      <c r="BL51" t="s">
        <v>98</v>
      </c>
      <c r="BM51" t="s">
        <v>98</v>
      </c>
      <c r="BN51" t="s">
        <v>104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4</v>
      </c>
      <c r="BZ51">
        <v>2010</v>
      </c>
      <c r="CA51" t="s">
        <v>110</v>
      </c>
      <c r="CB51" t="s">
        <v>111</v>
      </c>
    </row>
    <row r="52" spans="1:80">
      <c r="A52">
        <v>1511</v>
      </c>
      <c r="B52">
        <v>20</v>
      </c>
      <c r="C52" t="s">
        <v>112</v>
      </c>
      <c r="D52">
        <v>90</v>
      </c>
      <c r="E52">
        <v>9900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114</v>
      </c>
      <c r="L52" t="s">
        <v>88</v>
      </c>
      <c r="M52" t="s">
        <v>89</v>
      </c>
      <c r="N52" t="s">
        <v>91</v>
      </c>
      <c r="O52" t="s">
        <v>91</v>
      </c>
      <c r="P52" t="s">
        <v>92</v>
      </c>
      <c r="Q52" t="s">
        <v>93</v>
      </c>
      <c r="R52">
        <v>5</v>
      </c>
      <c r="S52">
        <v>5</v>
      </c>
      <c r="T52">
        <v>1966</v>
      </c>
      <c r="U52">
        <v>1966</v>
      </c>
      <c r="V52" t="s">
        <v>115</v>
      </c>
      <c r="W52" t="s">
        <v>95</v>
      </c>
      <c r="X52" t="s">
        <v>130</v>
      </c>
      <c r="Y52" t="s">
        <v>130</v>
      </c>
      <c r="Z52" t="s">
        <v>97</v>
      </c>
      <c r="AA52">
        <v>0</v>
      </c>
      <c r="AB52" t="s">
        <v>98</v>
      </c>
      <c r="AC52" t="s">
        <v>98</v>
      </c>
      <c r="AD52" t="s">
        <v>123</v>
      </c>
      <c r="AE52" t="s">
        <v>119</v>
      </c>
      <c r="AF52" t="s">
        <v>98</v>
      </c>
      <c r="AG52" t="s">
        <v>100</v>
      </c>
      <c r="AH52" t="s">
        <v>138</v>
      </c>
      <c r="AI52">
        <v>1059</v>
      </c>
      <c r="AJ52" t="s">
        <v>108</v>
      </c>
      <c r="AK52">
        <v>0</v>
      </c>
      <c r="AL52">
        <v>150</v>
      </c>
      <c r="AM52">
        <v>1209</v>
      </c>
      <c r="AN52" t="s">
        <v>103</v>
      </c>
      <c r="AO52" t="s">
        <v>119</v>
      </c>
      <c r="AP52" t="s">
        <v>104</v>
      </c>
      <c r="AQ52" t="s">
        <v>105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106</v>
      </c>
      <c r="BE52">
        <v>0</v>
      </c>
      <c r="BF52" t="s">
        <v>83</v>
      </c>
      <c r="BG52" t="s">
        <v>107</v>
      </c>
      <c r="BH52">
        <v>1966</v>
      </c>
      <c r="BI52" t="s">
        <v>131</v>
      </c>
      <c r="BJ52">
        <v>2</v>
      </c>
      <c r="BK52">
        <v>504</v>
      </c>
      <c r="BL52" t="s">
        <v>98</v>
      </c>
      <c r="BM52" t="s">
        <v>98</v>
      </c>
      <c r="BN52" t="s">
        <v>104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4</v>
      </c>
      <c r="BZ52">
        <v>2010</v>
      </c>
      <c r="CA52" t="s">
        <v>174</v>
      </c>
      <c r="CB52" t="s">
        <v>111</v>
      </c>
    </row>
    <row r="53" spans="1:80">
      <c r="A53">
        <v>1512</v>
      </c>
      <c r="B53">
        <v>20</v>
      </c>
      <c r="C53" t="s">
        <v>112</v>
      </c>
      <c r="D53">
        <v>88</v>
      </c>
      <c r="E53">
        <v>9680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91</v>
      </c>
      <c r="O53" t="s">
        <v>91</v>
      </c>
      <c r="P53" t="s">
        <v>92</v>
      </c>
      <c r="Q53" t="s">
        <v>93</v>
      </c>
      <c r="R53">
        <v>5</v>
      </c>
      <c r="S53">
        <v>6</v>
      </c>
      <c r="T53">
        <v>1967</v>
      </c>
      <c r="U53">
        <v>1967</v>
      </c>
      <c r="V53" t="s">
        <v>94</v>
      </c>
      <c r="W53" t="s">
        <v>95</v>
      </c>
      <c r="X53" t="s">
        <v>116</v>
      </c>
      <c r="Y53" t="s">
        <v>135</v>
      </c>
      <c r="Z53" t="s">
        <v>117</v>
      </c>
      <c r="AA53">
        <v>268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138</v>
      </c>
      <c r="AI53">
        <v>1010</v>
      </c>
      <c r="AJ53" t="s">
        <v>108</v>
      </c>
      <c r="AK53">
        <v>0</v>
      </c>
      <c r="AL53">
        <v>500</v>
      </c>
      <c r="AM53">
        <v>1510</v>
      </c>
      <c r="AN53" t="s">
        <v>103</v>
      </c>
      <c r="AO53" t="s">
        <v>126</v>
      </c>
      <c r="AP53" t="s">
        <v>104</v>
      </c>
      <c r="AQ53" t="s">
        <v>105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119</v>
      </c>
      <c r="BC53">
        <v>6</v>
      </c>
      <c r="BD53" t="s">
        <v>106</v>
      </c>
      <c r="BE53">
        <v>0</v>
      </c>
      <c r="BF53" t="s">
        <v>83</v>
      </c>
      <c r="BG53" t="s">
        <v>107</v>
      </c>
      <c r="BH53">
        <v>1967</v>
      </c>
      <c r="BI53" t="s">
        <v>131</v>
      </c>
      <c r="BJ53">
        <v>2</v>
      </c>
      <c r="BK53">
        <v>517</v>
      </c>
      <c r="BL53" t="s">
        <v>98</v>
      </c>
      <c r="BM53" t="s">
        <v>98</v>
      </c>
      <c r="BN53" t="s">
        <v>104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t="s">
        <v>83</v>
      </c>
      <c r="BV53" t="s">
        <v>132</v>
      </c>
      <c r="BW53" t="s">
        <v>83</v>
      </c>
      <c r="BX53">
        <v>0</v>
      </c>
      <c r="BY53">
        <v>4</v>
      </c>
      <c r="BZ53">
        <v>2010</v>
      </c>
      <c r="CA53" t="s">
        <v>110</v>
      </c>
      <c r="CB53" t="s">
        <v>111</v>
      </c>
    </row>
    <row r="54" spans="1:80">
      <c r="A54">
        <v>1513</v>
      </c>
      <c r="B54">
        <v>80</v>
      </c>
      <c r="C54" t="s">
        <v>112</v>
      </c>
      <c r="D54" t="s">
        <v>83</v>
      </c>
      <c r="E54">
        <v>10600</v>
      </c>
      <c r="F54" t="s">
        <v>82</v>
      </c>
      <c r="G54" t="s">
        <v>82</v>
      </c>
      <c r="H54" t="s">
        <v>113</v>
      </c>
      <c r="I54" t="s">
        <v>85</v>
      </c>
      <c r="J54" t="s">
        <v>86</v>
      </c>
      <c r="K54" t="s">
        <v>87</v>
      </c>
      <c r="L54" t="s">
        <v>88</v>
      </c>
      <c r="M54" t="s">
        <v>89</v>
      </c>
      <c r="N54" t="s">
        <v>91</v>
      </c>
      <c r="O54" t="s">
        <v>91</v>
      </c>
      <c r="P54" t="s">
        <v>92</v>
      </c>
      <c r="Q54" t="s">
        <v>158</v>
      </c>
      <c r="R54">
        <v>6</v>
      </c>
      <c r="S54">
        <v>5</v>
      </c>
      <c r="T54">
        <v>1964</v>
      </c>
      <c r="U54">
        <v>1964</v>
      </c>
      <c r="V54" t="s">
        <v>94</v>
      </c>
      <c r="W54" t="s">
        <v>95</v>
      </c>
      <c r="X54" t="s">
        <v>130</v>
      </c>
      <c r="Y54" t="s">
        <v>130</v>
      </c>
      <c r="Z54" t="s">
        <v>97</v>
      </c>
      <c r="AA54">
        <v>0</v>
      </c>
      <c r="AB54" t="s">
        <v>98</v>
      </c>
      <c r="AC54" t="s">
        <v>98</v>
      </c>
      <c r="AD54" t="s">
        <v>99</v>
      </c>
      <c r="AE54" t="s">
        <v>98</v>
      </c>
      <c r="AF54" t="s">
        <v>98</v>
      </c>
      <c r="AG54" t="s">
        <v>100</v>
      </c>
      <c r="AH54" t="s">
        <v>108</v>
      </c>
      <c r="AI54">
        <v>0</v>
      </c>
      <c r="AJ54" t="s">
        <v>108</v>
      </c>
      <c r="AK54">
        <v>0</v>
      </c>
      <c r="AL54">
        <v>533</v>
      </c>
      <c r="AM54">
        <v>533</v>
      </c>
      <c r="AN54" t="s">
        <v>103</v>
      </c>
      <c r="AO54" t="s">
        <v>98</v>
      </c>
      <c r="AP54" t="s">
        <v>104</v>
      </c>
      <c r="AQ54" t="s">
        <v>105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t="s">
        <v>98</v>
      </c>
      <c r="BC54">
        <v>8</v>
      </c>
      <c r="BD54" t="s">
        <v>106</v>
      </c>
      <c r="BE54">
        <v>0</v>
      </c>
      <c r="BF54" t="s">
        <v>83</v>
      </c>
      <c r="BG54" t="s">
        <v>107</v>
      </c>
      <c r="BH54">
        <v>1964</v>
      </c>
      <c r="BI54" t="s">
        <v>108</v>
      </c>
      <c r="BJ54">
        <v>2</v>
      </c>
      <c r="BK54">
        <v>480</v>
      </c>
      <c r="BL54" t="s">
        <v>98</v>
      </c>
      <c r="BM54" t="s">
        <v>98</v>
      </c>
      <c r="BN54" t="s">
        <v>104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144</v>
      </c>
      <c r="CB54" t="s">
        <v>178</v>
      </c>
    </row>
    <row r="55" spans="1:80">
      <c r="A55">
        <v>1514</v>
      </c>
      <c r="B55">
        <v>90</v>
      </c>
      <c r="C55" t="s">
        <v>112</v>
      </c>
      <c r="D55">
        <v>98</v>
      </c>
      <c r="E55">
        <v>13260</v>
      </c>
      <c r="F55" t="s">
        <v>82</v>
      </c>
      <c r="G55" t="s">
        <v>83</v>
      </c>
      <c r="H55" t="s">
        <v>113</v>
      </c>
      <c r="I55" t="s">
        <v>85</v>
      </c>
      <c r="J55" t="s">
        <v>86</v>
      </c>
      <c r="K55" t="s">
        <v>87</v>
      </c>
      <c r="L55" t="s">
        <v>88</v>
      </c>
      <c r="M55" t="s">
        <v>89</v>
      </c>
      <c r="N55" t="s">
        <v>91</v>
      </c>
      <c r="O55" t="s">
        <v>91</v>
      </c>
      <c r="P55" t="s">
        <v>179</v>
      </c>
      <c r="Q55" t="s">
        <v>93</v>
      </c>
      <c r="R55">
        <v>5</v>
      </c>
      <c r="S55">
        <v>6</v>
      </c>
      <c r="T55">
        <v>1962</v>
      </c>
      <c r="U55">
        <v>2001</v>
      </c>
      <c r="V55" t="s">
        <v>115</v>
      </c>
      <c r="W55" t="s">
        <v>95</v>
      </c>
      <c r="X55" t="s">
        <v>130</v>
      </c>
      <c r="Y55" t="s">
        <v>130</v>
      </c>
      <c r="Z55" t="s">
        <v>117</v>
      </c>
      <c r="AA55">
        <v>144</v>
      </c>
      <c r="AB55" t="s">
        <v>98</v>
      </c>
      <c r="AC55" t="s">
        <v>98</v>
      </c>
      <c r="AD55" t="s">
        <v>99</v>
      </c>
      <c r="AE55" t="s">
        <v>98</v>
      </c>
      <c r="AF55" t="s">
        <v>98</v>
      </c>
      <c r="AG55" t="s">
        <v>100</v>
      </c>
      <c r="AH55" t="s">
        <v>138</v>
      </c>
      <c r="AI55">
        <v>1500</v>
      </c>
      <c r="AJ55" t="s">
        <v>108</v>
      </c>
      <c r="AK55">
        <v>0</v>
      </c>
      <c r="AL55">
        <v>228</v>
      </c>
      <c r="AM55">
        <v>1728</v>
      </c>
      <c r="AN55" t="s">
        <v>103</v>
      </c>
      <c r="AO55" t="s">
        <v>98</v>
      </c>
      <c r="AP55" t="s">
        <v>104</v>
      </c>
      <c r="AQ55" t="s">
        <v>105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t="s">
        <v>98</v>
      </c>
      <c r="BC55">
        <v>10</v>
      </c>
      <c r="BD55" t="s">
        <v>106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104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</v>
      </c>
      <c r="BZ55">
        <v>2010</v>
      </c>
      <c r="CA55" t="s">
        <v>180</v>
      </c>
      <c r="CB55" t="s">
        <v>172</v>
      </c>
    </row>
    <row r="56" spans="1:80">
      <c r="A56">
        <v>1515</v>
      </c>
      <c r="B56">
        <v>50</v>
      </c>
      <c r="C56" t="s">
        <v>112</v>
      </c>
      <c r="D56">
        <v>68</v>
      </c>
      <c r="E56">
        <v>9724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89</v>
      </c>
      <c r="N56" t="s">
        <v>91</v>
      </c>
      <c r="O56" t="s">
        <v>91</v>
      </c>
      <c r="P56" t="s">
        <v>92</v>
      </c>
      <c r="Q56" t="s">
        <v>176</v>
      </c>
      <c r="R56">
        <v>5</v>
      </c>
      <c r="S56">
        <v>7</v>
      </c>
      <c r="T56">
        <v>1952</v>
      </c>
      <c r="U56">
        <v>2002</v>
      </c>
      <c r="V56" t="s">
        <v>94</v>
      </c>
      <c r="W56" t="s">
        <v>95</v>
      </c>
      <c r="X56" t="s">
        <v>137</v>
      </c>
      <c r="Y56" t="s">
        <v>137</v>
      </c>
      <c r="Z56" t="s">
        <v>117</v>
      </c>
      <c r="AA56">
        <v>265</v>
      </c>
      <c r="AB56" t="s">
        <v>119</v>
      </c>
      <c r="AC56" t="s">
        <v>98</v>
      </c>
      <c r="AD56" t="s">
        <v>99</v>
      </c>
      <c r="AE56" t="s">
        <v>98</v>
      </c>
      <c r="AF56" t="s">
        <v>98</v>
      </c>
      <c r="AG56" t="s">
        <v>100</v>
      </c>
      <c r="AH56" t="s">
        <v>102</v>
      </c>
      <c r="AI56">
        <v>670</v>
      </c>
      <c r="AJ56" t="s">
        <v>108</v>
      </c>
      <c r="AK56">
        <v>0</v>
      </c>
      <c r="AL56">
        <v>470</v>
      </c>
      <c r="AM56">
        <v>1140</v>
      </c>
      <c r="AN56" t="s">
        <v>103</v>
      </c>
      <c r="AO56" t="s">
        <v>119</v>
      </c>
      <c r="AP56" t="s">
        <v>104</v>
      </c>
      <c r="AQ56" t="s">
        <v>105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t="s">
        <v>98</v>
      </c>
      <c r="BC56">
        <v>7</v>
      </c>
      <c r="BD56" t="s">
        <v>181</v>
      </c>
      <c r="BE56">
        <v>2</v>
      </c>
      <c r="BF56" t="s">
        <v>119</v>
      </c>
      <c r="BG56" t="s">
        <v>143</v>
      </c>
      <c r="BH56">
        <v>1994</v>
      </c>
      <c r="BI56" t="s">
        <v>108</v>
      </c>
      <c r="BJ56">
        <v>2</v>
      </c>
      <c r="BK56">
        <v>400</v>
      </c>
      <c r="BL56" t="s">
        <v>98</v>
      </c>
      <c r="BM56" t="s">
        <v>98</v>
      </c>
      <c r="BN56" t="s">
        <v>104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177</v>
      </c>
      <c r="BW56" t="s">
        <v>83</v>
      </c>
      <c r="BX56">
        <v>0</v>
      </c>
      <c r="BY56">
        <v>3</v>
      </c>
      <c r="BZ56">
        <v>2010</v>
      </c>
      <c r="CA56" t="s">
        <v>110</v>
      </c>
      <c r="CB56" t="s">
        <v>111</v>
      </c>
    </row>
    <row r="57" spans="1:80">
      <c r="A57">
        <v>1516</v>
      </c>
      <c r="B57">
        <v>50</v>
      </c>
      <c r="C57" t="s">
        <v>112</v>
      </c>
      <c r="D57">
        <v>120</v>
      </c>
      <c r="E57">
        <v>17360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114</v>
      </c>
      <c r="L57" t="s">
        <v>88</v>
      </c>
      <c r="M57" t="s">
        <v>89</v>
      </c>
      <c r="N57" t="s">
        <v>182</v>
      </c>
      <c r="O57" t="s">
        <v>91</v>
      </c>
      <c r="P57" t="s">
        <v>92</v>
      </c>
      <c r="Q57" t="s">
        <v>176</v>
      </c>
      <c r="R57">
        <v>6</v>
      </c>
      <c r="S57">
        <v>6</v>
      </c>
      <c r="T57">
        <v>1949</v>
      </c>
      <c r="U57">
        <v>1950</v>
      </c>
      <c r="V57" t="s">
        <v>94</v>
      </c>
      <c r="W57" t="s">
        <v>95</v>
      </c>
      <c r="X57" t="s">
        <v>137</v>
      </c>
      <c r="Y57" t="s">
        <v>137</v>
      </c>
      <c r="Z57" t="s">
        <v>148</v>
      </c>
      <c r="AA57">
        <v>340</v>
      </c>
      <c r="AB57" t="s">
        <v>98</v>
      </c>
      <c r="AC57" t="s">
        <v>119</v>
      </c>
      <c r="AD57" t="s">
        <v>99</v>
      </c>
      <c r="AE57" t="s">
        <v>98</v>
      </c>
      <c r="AF57" t="s">
        <v>98</v>
      </c>
      <c r="AG57" t="s">
        <v>100</v>
      </c>
      <c r="AH57" t="s">
        <v>101</v>
      </c>
      <c r="AI57">
        <v>300</v>
      </c>
      <c r="AJ57" t="s">
        <v>108</v>
      </c>
      <c r="AK57">
        <v>0</v>
      </c>
      <c r="AL57">
        <v>482</v>
      </c>
      <c r="AM57">
        <v>782</v>
      </c>
      <c r="AN57" t="s">
        <v>103</v>
      </c>
      <c r="AO57" t="s">
        <v>98</v>
      </c>
      <c r="AP57" t="s">
        <v>104</v>
      </c>
      <c r="AQ57" t="s">
        <v>105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106</v>
      </c>
      <c r="BE57">
        <v>1</v>
      </c>
      <c r="BF57" t="s">
        <v>119</v>
      </c>
      <c r="BG57" t="s">
        <v>107</v>
      </c>
      <c r="BH57">
        <v>1949</v>
      </c>
      <c r="BI57" t="s">
        <v>108</v>
      </c>
      <c r="BJ57">
        <v>2</v>
      </c>
      <c r="BK57">
        <v>470</v>
      </c>
      <c r="BL57" t="s">
        <v>98</v>
      </c>
      <c r="BM57" t="s">
        <v>98</v>
      </c>
      <c r="BN57" t="s">
        <v>104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1</v>
      </c>
      <c r="BZ57">
        <v>2010</v>
      </c>
      <c r="CA57" t="s">
        <v>110</v>
      </c>
      <c r="CB57" t="s">
        <v>111</v>
      </c>
    </row>
    <row r="58" spans="1:80">
      <c r="A58">
        <v>1517</v>
      </c>
      <c r="B58">
        <v>85</v>
      </c>
      <c r="C58" t="s">
        <v>112</v>
      </c>
      <c r="D58">
        <v>75</v>
      </c>
      <c r="E58">
        <v>11380</v>
      </c>
      <c r="F58" t="s">
        <v>82</v>
      </c>
      <c r="G58" t="s">
        <v>83</v>
      </c>
      <c r="H58" t="s">
        <v>113</v>
      </c>
      <c r="I58" t="s">
        <v>85</v>
      </c>
      <c r="J58" t="s">
        <v>86</v>
      </c>
      <c r="K58" t="s">
        <v>87</v>
      </c>
      <c r="L58" t="s">
        <v>88</v>
      </c>
      <c r="M58" t="s">
        <v>89</v>
      </c>
      <c r="N58" t="s">
        <v>91</v>
      </c>
      <c r="O58" t="s">
        <v>91</v>
      </c>
      <c r="P58" t="s">
        <v>92</v>
      </c>
      <c r="Q58" t="s">
        <v>183</v>
      </c>
      <c r="R58">
        <v>6</v>
      </c>
      <c r="S58">
        <v>8</v>
      </c>
      <c r="T58">
        <v>1966</v>
      </c>
      <c r="U58">
        <v>2008</v>
      </c>
      <c r="V58" t="s">
        <v>94</v>
      </c>
      <c r="W58" t="s">
        <v>95</v>
      </c>
      <c r="X58" t="s">
        <v>130</v>
      </c>
      <c r="Y58" t="s">
        <v>130</v>
      </c>
      <c r="Z58" t="s">
        <v>117</v>
      </c>
      <c r="AA58">
        <v>216</v>
      </c>
      <c r="AB58" t="s">
        <v>98</v>
      </c>
      <c r="AC58" t="s">
        <v>98</v>
      </c>
      <c r="AD58" t="s">
        <v>99</v>
      </c>
      <c r="AE58" t="s">
        <v>98</v>
      </c>
      <c r="AF58" t="s">
        <v>98</v>
      </c>
      <c r="AG58" t="s">
        <v>119</v>
      </c>
      <c r="AH58" t="s">
        <v>124</v>
      </c>
      <c r="AI58">
        <v>944</v>
      </c>
      <c r="AJ58" t="s">
        <v>108</v>
      </c>
      <c r="AK58">
        <v>0</v>
      </c>
      <c r="AL58">
        <v>136</v>
      </c>
      <c r="AM58">
        <v>1080</v>
      </c>
      <c r="AN58" t="s">
        <v>103</v>
      </c>
      <c r="AO58" t="s">
        <v>119</v>
      </c>
      <c r="AP58" t="s">
        <v>104</v>
      </c>
      <c r="AQ58" t="s">
        <v>105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119</v>
      </c>
      <c r="BC58">
        <v>5</v>
      </c>
      <c r="BD58" t="s">
        <v>106</v>
      </c>
      <c r="BE58">
        <v>1</v>
      </c>
      <c r="BF58" t="s">
        <v>119</v>
      </c>
      <c r="BG58" t="s">
        <v>107</v>
      </c>
      <c r="BH58">
        <v>1966</v>
      </c>
      <c r="BI58" t="s">
        <v>108</v>
      </c>
      <c r="BJ58">
        <v>1</v>
      </c>
      <c r="BK58">
        <v>315</v>
      </c>
      <c r="BL58" t="s">
        <v>98</v>
      </c>
      <c r="BM58" t="s">
        <v>98</v>
      </c>
      <c r="BN58" t="s">
        <v>104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133</v>
      </c>
      <c r="BX58">
        <v>1500</v>
      </c>
      <c r="BY58">
        <v>1</v>
      </c>
      <c r="BZ58">
        <v>2010</v>
      </c>
      <c r="CA58" t="s">
        <v>110</v>
      </c>
      <c r="CB58" t="s">
        <v>111</v>
      </c>
    </row>
    <row r="59" spans="1:80">
      <c r="A59">
        <v>1518</v>
      </c>
      <c r="B59">
        <v>90</v>
      </c>
      <c r="C59" t="s">
        <v>112</v>
      </c>
      <c r="D59">
        <v>70</v>
      </c>
      <c r="E59">
        <v>8267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114</v>
      </c>
      <c r="L59" t="s">
        <v>88</v>
      </c>
      <c r="M59" t="s">
        <v>89</v>
      </c>
      <c r="N59" t="s">
        <v>90</v>
      </c>
      <c r="O59" t="s">
        <v>91</v>
      </c>
      <c r="P59" t="s">
        <v>179</v>
      </c>
      <c r="Q59" t="s">
        <v>93</v>
      </c>
      <c r="R59">
        <v>5</v>
      </c>
      <c r="S59">
        <v>5</v>
      </c>
      <c r="T59">
        <v>1958</v>
      </c>
      <c r="U59">
        <v>1958</v>
      </c>
      <c r="V59" t="s">
        <v>94</v>
      </c>
      <c r="W59" t="s">
        <v>95</v>
      </c>
      <c r="X59" t="s">
        <v>130</v>
      </c>
      <c r="Y59" t="s">
        <v>130</v>
      </c>
      <c r="Z59" t="s">
        <v>97</v>
      </c>
      <c r="AA59">
        <v>0</v>
      </c>
      <c r="AB59" t="s">
        <v>98</v>
      </c>
      <c r="AC59" t="s">
        <v>98</v>
      </c>
      <c r="AD59" t="s">
        <v>99</v>
      </c>
      <c r="AE59" t="s">
        <v>98</v>
      </c>
      <c r="AF59" t="s">
        <v>98</v>
      </c>
      <c r="AG59" t="s">
        <v>100</v>
      </c>
      <c r="AH59" t="s">
        <v>108</v>
      </c>
      <c r="AI59">
        <v>0</v>
      </c>
      <c r="AJ59" t="s">
        <v>108</v>
      </c>
      <c r="AK59">
        <v>0</v>
      </c>
      <c r="AL59">
        <v>1604</v>
      </c>
      <c r="AM59">
        <v>1604</v>
      </c>
      <c r="AN59" t="s">
        <v>103</v>
      </c>
      <c r="AO59" t="s">
        <v>98</v>
      </c>
      <c r="AP59" t="s">
        <v>104</v>
      </c>
      <c r="AQ59" t="s">
        <v>105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t="s">
        <v>98</v>
      </c>
      <c r="BC59">
        <v>8</v>
      </c>
      <c r="BD59" t="s">
        <v>106</v>
      </c>
      <c r="BE59">
        <v>0</v>
      </c>
      <c r="BF59" t="s">
        <v>83</v>
      </c>
      <c r="BG59" t="s">
        <v>107</v>
      </c>
      <c r="BH59">
        <v>1958</v>
      </c>
      <c r="BI59" t="s">
        <v>108</v>
      </c>
      <c r="BJ59">
        <v>2</v>
      </c>
      <c r="BK59">
        <v>576</v>
      </c>
      <c r="BL59" t="s">
        <v>98</v>
      </c>
      <c r="BM59" t="s">
        <v>98</v>
      </c>
      <c r="BN59" t="s">
        <v>104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3</v>
      </c>
      <c r="BZ59">
        <v>2010</v>
      </c>
      <c r="CA59" t="s">
        <v>110</v>
      </c>
      <c r="CB59" t="s">
        <v>111</v>
      </c>
    </row>
    <row r="60" spans="1:80">
      <c r="A60">
        <v>1519</v>
      </c>
      <c r="B60">
        <v>20</v>
      </c>
      <c r="C60" t="s">
        <v>112</v>
      </c>
      <c r="D60">
        <v>70</v>
      </c>
      <c r="E60">
        <v>8197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89</v>
      </c>
      <c r="N60" t="s">
        <v>91</v>
      </c>
      <c r="O60" t="s">
        <v>91</v>
      </c>
      <c r="P60" t="s">
        <v>92</v>
      </c>
      <c r="Q60" t="s">
        <v>93</v>
      </c>
      <c r="R60">
        <v>7</v>
      </c>
      <c r="S60">
        <v>5</v>
      </c>
      <c r="T60">
        <v>2003</v>
      </c>
      <c r="U60">
        <v>2009</v>
      </c>
      <c r="V60" t="s">
        <v>94</v>
      </c>
      <c r="W60" t="s">
        <v>95</v>
      </c>
      <c r="X60" t="s">
        <v>96</v>
      </c>
      <c r="Y60" t="s">
        <v>96</v>
      </c>
      <c r="Z60" t="s">
        <v>117</v>
      </c>
      <c r="AA60">
        <v>506</v>
      </c>
      <c r="AB60" t="s">
        <v>119</v>
      </c>
      <c r="AC60" t="s">
        <v>98</v>
      </c>
      <c r="AD60" t="s">
        <v>123</v>
      </c>
      <c r="AE60" t="s">
        <v>119</v>
      </c>
      <c r="AF60" t="s">
        <v>98</v>
      </c>
      <c r="AG60" t="s">
        <v>100</v>
      </c>
      <c r="AH60" t="s">
        <v>124</v>
      </c>
      <c r="AI60">
        <v>1188</v>
      </c>
      <c r="AJ60" t="s">
        <v>108</v>
      </c>
      <c r="AK60">
        <v>0</v>
      </c>
      <c r="AL60">
        <v>292</v>
      </c>
      <c r="AM60">
        <v>1480</v>
      </c>
      <c r="AN60" t="s">
        <v>103</v>
      </c>
      <c r="AO60" t="s">
        <v>126</v>
      </c>
      <c r="AP60" t="s">
        <v>104</v>
      </c>
      <c r="AQ60" t="s">
        <v>105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119</v>
      </c>
      <c r="BC60">
        <v>7</v>
      </c>
      <c r="BD60" t="s">
        <v>106</v>
      </c>
      <c r="BE60">
        <v>0</v>
      </c>
      <c r="BF60" t="s">
        <v>83</v>
      </c>
      <c r="BG60" t="s">
        <v>107</v>
      </c>
      <c r="BH60">
        <v>2003</v>
      </c>
      <c r="BI60" t="s">
        <v>131</v>
      </c>
      <c r="BJ60">
        <v>2</v>
      </c>
      <c r="BK60">
        <v>620</v>
      </c>
      <c r="BL60" t="s">
        <v>98</v>
      </c>
      <c r="BM60" t="s">
        <v>98</v>
      </c>
      <c r="BN60" t="s">
        <v>104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109</v>
      </c>
      <c r="BW60" t="s">
        <v>133</v>
      </c>
      <c r="BX60">
        <v>300</v>
      </c>
      <c r="BY60">
        <v>2</v>
      </c>
      <c r="BZ60">
        <v>2010</v>
      </c>
      <c r="CA60" t="s">
        <v>110</v>
      </c>
      <c r="CB60" t="s">
        <v>111</v>
      </c>
    </row>
    <row r="61" spans="1:80">
      <c r="A61">
        <v>1520</v>
      </c>
      <c r="B61">
        <v>20</v>
      </c>
      <c r="C61" t="s">
        <v>112</v>
      </c>
      <c r="D61" t="s">
        <v>83</v>
      </c>
      <c r="E61">
        <v>8050</v>
      </c>
      <c r="F61" t="s">
        <v>82</v>
      </c>
      <c r="G61" t="s">
        <v>83</v>
      </c>
      <c r="H61" t="s">
        <v>113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91</v>
      </c>
      <c r="O61" t="s">
        <v>91</v>
      </c>
      <c r="P61" t="s">
        <v>92</v>
      </c>
      <c r="Q61" t="s">
        <v>93</v>
      </c>
      <c r="R61">
        <v>5</v>
      </c>
      <c r="S61">
        <v>5</v>
      </c>
      <c r="T61">
        <v>1959</v>
      </c>
      <c r="U61">
        <v>1959</v>
      </c>
      <c r="V61" t="s">
        <v>115</v>
      </c>
      <c r="W61" t="s">
        <v>95</v>
      </c>
      <c r="X61" t="s">
        <v>137</v>
      </c>
      <c r="Y61" t="s">
        <v>137</v>
      </c>
      <c r="Z61" t="s">
        <v>117</v>
      </c>
      <c r="AA61">
        <v>150</v>
      </c>
      <c r="AB61" t="s">
        <v>98</v>
      </c>
      <c r="AC61" t="s">
        <v>98</v>
      </c>
      <c r="AD61" t="s">
        <v>99</v>
      </c>
      <c r="AE61" t="s">
        <v>98</v>
      </c>
      <c r="AF61" t="s">
        <v>98</v>
      </c>
      <c r="AG61" t="s">
        <v>100</v>
      </c>
      <c r="AH61" t="s">
        <v>138</v>
      </c>
      <c r="AI61">
        <v>856</v>
      </c>
      <c r="AJ61" t="s">
        <v>101</v>
      </c>
      <c r="AK61">
        <v>162</v>
      </c>
      <c r="AL61">
        <v>125</v>
      </c>
      <c r="AM61">
        <v>1143</v>
      </c>
      <c r="AN61" t="s">
        <v>103</v>
      </c>
      <c r="AO61" t="s">
        <v>98</v>
      </c>
      <c r="AP61" t="s">
        <v>104</v>
      </c>
      <c r="AQ61" t="s">
        <v>105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t="s">
        <v>98</v>
      </c>
      <c r="BC61">
        <v>6</v>
      </c>
      <c r="BD61" t="s">
        <v>106</v>
      </c>
      <c r="BE61">
        <v>0</v>
      </c>
      <c r="BF61" t="s">
        <v>83</v>
      </c>
      <c r="BG61" t="s">
        <v>107</v>
      </c>
      <c r="BH61">
        <v>1959</v>
      </c>
      <c r="BI61" t="s">
        <v>131</v>
      </c>
      <c r="BJ61">
        <v>1</v>
      </c>
      <c r="BK61">
        <v>308</v>
      </c>
      <c r="BL61" t="s">
        <v>98</v>
      </c>
      <c r="BM61" t="s">
        <v>98</v>
      </c>
      <c r="BN61" t="s">
        <v>104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132</v>
      </c>
      <c r="BW61" t="s">
        <v>83</v>
      </c>
      <c r="BX61">
        <v>0</v>
      </c>
      <c r="BY61">
        <v>5</v>
      </c>
      <c r="BZ61">
        <v>2010</v>
      </c>
      <c r="CA61" t="s">
        <v>110</v>
      </c>
      <c r="CB61" t="s">
        <v>111</v>
      </c>
    </row>
    <row r="62" spans="1:80">
      <c r="A62">
        <v>1521</v>
      </c>
      <c r="B62">
        <v>20</v>
      </c>
      <c r="C62" t="s">
        <v>112</v>
      </c>
      <c r="D62">
        <v>87</v>
      </c>
      <c r="E62">
        <v>10725</v>
      </c>
      <c r="F62" t="s">
        <v>82</v>
      </c>
      <c r="G62" t="s">
        <v>83</v>
      </c>
      <c r="H62" t="s">
        <v>113</v>
      </c>
      <c r="I62" t="s">
        <v>85</v>
      </c>
      <c r="J62" t="s">
        <v>86</v>
      </c>
      <c r="K62" t="s">
        <v>87</v>
      </c>
      <c r="L62" t="s">
        <v>88</v>
      </c>
      <c r="M62" t="s">
        <v>89</v>
      </c>
      <c r="N62" t="s">
        <v>91</v>
      </c>
      <c r="O62" t="s">
        <v>91</v>
      </c>
      <c r="P62" t="s">
        <v>92</v>
      </c>
      <c r="Q62" t="s">
        <v>93</v>
      </c>
      <c r="R62">
        <v>5</v>
      </c>
      <c r="S62">
        <v>5</v>
      </c>
      <c r="T62">
        <v>1959</v>
      </c>
      <c r="U62">
        <v>1959</v>
      </c>
      <c r="V62" t="s">
        <v>115</v>
      </c>
      <c r="W62" t="s">
        <v>95</v>
      </c>
      <c r="X62" t="s">
        <v>137</v>
      </c>
      <c r="Y62" t="s">
        <v>137</v>
      </c>
      <c r="Z62" t="s">
        <v>117</v>
      </c>
      <c r="AA62">
        <v>91</v>
      </c>
      <c r="AB62" t="s">
        <v>98</v>
      </c>
      <c r="AC62" t="s">
        <v>98</v>
      </c>
      <c r="AD62" t="s">
        <v>99</v>
      </c>
      <c r="AE62" t="s">
        <v>98</v>
      </c>
      <c r="AF62" t="s">
        <v>98</v>
      </c>
      <c r="AG62" t="s">
        <v>100</v>
      </c>
      <c r="AH62" t="s">
        <v>101</v>
      </c>
      <c r="AI62">
        <v>936</v>
      </c>
      <c r="AJ62" t="s">
        <v>108</v>
      </c>
      <c r="AK62">
        <v>0</v>
      </c>
      <c r="AL62">
        <v>270</v>
      </c>
      <c r="AM62">
        <v>1206</v>
      </c>
      <c r="AN62" t="s">
        <v>103</v>
      </c>
      <c r="AO62" t="s">
        <v>139</v>
      </c>
      <c r="AP62" t="s">
        <v>104</v>
      </c>
      <c r="AQ62" t="s">
        <v>105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t="s">
        <v>98</v>
      </c>
      <c r="BC62">
        <v>6</v>
      </c>
      <c r="BD62" t="s">
        <v>106</v>
      </c>
      <c r="BE62">
        <v>0</v>
      </c>
      <c r="BF62" t="s">
        <v>83</v>
      </c>
      <c r="BG62" t="s">
        <v>107</v>
      </c>
      <c r="BH62">
        <v>1959</v>
      </c>
      <c r="BI62" t="s">
        <v>131</v>
      </c>
      <c r="BJ62">
        <v>1</v>
      </c>
      <c r="BK62">
        <v>312</v>
      </c>
      <c r="BL62" t="s">
        <v>98</v>
      </c>
      <c r="BM62" t="s">
        <v>98</v>
      </c>
      <c r="BN62" t="s">
        <v>104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2010</v>
      </c>
      <c r="CA62" t="s">
        <v>110</v>
      </c>
      <c r="CB62" t="s">
        <v>111</v>
      </c>
    </row>
    <row r="63" spans="1:80">
      <c r="A63">
        <v>1522</v>
      </c>
      <c r="B63">
        <v>20</v>
      </c>
      <c r="C63" t="s">
        <v>112</v>
      </c>
      <c r="D63">
        <v>80</v>
      </c>
      <c r="E63">
        <v>10032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89</v>
      </c>
      <c r="N63" t="s">
        <v>91</v>
      </c>
      <c r="O63" t="s">
        <v>91</v>
      </c>
      <c r="P63" t="s">
        <v>92</v>
      </c>
      <c r="Q63" t="s">
        <v>93</v>
      </c>
      <c r="R63">
        <v>6</v>
      </c>
      <c r="S63">
        <v>5</v>
      </c>
      <c r="T63">
        <v>1959</v>
      </c>
      <c r="U63">
        <v>1959</v>
      </c>
      <c r="V63" t="s">
        <v>94</v>
      </c>
      <c r="W63" t="s">
        <v>95</v>
      </c>
      <c r="X63" t="s">
        <v>116</v>
      </c>
      <c r="Y63" t="s">
        <v>116</v>
      </c>
      <c r="Z63" t="s">
        <v>148</v>
      </c>
      <c r="AA63">
        <v>432</v>
      </c>
      <c r="AB63" t="s">
        <v>98</v>
      </c>
      <c r="AC63" t="s">
        <v>98</v>
      </c>
      <c r="AD63" t="s">
        <v>99</v>
      </c>
      <c r="AE63" t="s">
        <v>98</v>
      </c>
      <c r="AF63" t="s">
        <v>98</v>
      </c>
      <c r="AG63" t="s">
        <v>100</v>
      </c>
      <c r="AH63" t="s">
        <v>101</v>
      </c>
      <c r="AI63">
        <v>734</v>
      </c>
      <c r="AJ63" t="s">
        <v>108</v>
      </c>
      <c r="AK63">
        <v>0</v>
      </c>
      <c r="AL63">
        <v>510</v>
      </c>
      <c r="AM63">
        <v>1244</v>
      </c>
      <c r="AN63" t="s">
        <v>103</v>
      </c>
      <c r="AO63" t="s">
        <v>126</v>
      </c>
      <c r="AP63" t="s">
        <v>104</v>
      </c>
      <c r="AQ63" t="s">
        <v>105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t="s">
        <v>98</v>
      </c>
      <c r="BC63">
        <v>6</v>
      </c>
      <c r="BD63" t="s">
        <v>106</v>
      </c>
      <c r="BE63">
        <v>2</v>
      </c>
      <c r="BF63" t="s">
        <v>119</v>
      </c>
      <c r="BG63" t="s">
        <v>107</v>
      </c>
      <c r="BH63">
        <v>1956</v>
      </c>
      <c r="BI63" t="s">
        <v>108</v>
      </c>
      <c r="BJ63">
        <v>2</v>
      </c>
      <c r="BK63">
        <v>440</v>
      </c>
      <c r="BL63" t="s">
        <v>98</v>
      </c>
      <c r="BM63" t="s">
        <v>98</v>
      </c>
      <c r="BN63" t="s">
        <v>104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t="s">
        <v>83</v>
      </c>
      <c r="BV63" t="s">
        <v>177</v>
      </c>
      <c r="BW63" t="s">
        <v>83</v>
      </c>
      <c r="BX63">
        <v>0</v>
      </c>
      <c r="BY63">
        <v>6</v>
      </c>
      <c r="BZ63">
        <v>2010</v>
      </c>
      <c r="CA63" t="s">
        <v>110</v>
      </c>
      <c r="CB63" t="s">
        <v>111</v>
      </c>
    </row>
    <row r="64" spans="1:80">
      <c r="A64">
        <v>1523</v>
      </c>
      <c r="B64">
        <v>50</v>
      </c>
      <c r="C64" t="s">
        <v>112</v>
      </c>
      <c r="D64">
        <v>60</v>
      </c>
      <c r="E64">
        <v>8382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91</v>
      </c>
      <c r="O64" t="s">
        <v>91</v>
      </c>
      <c r="P64" t="s">
        <v>92</v>
      </c>
      <c r="Q64" t="s">
        <v>176</v>
      </c>
      <c r="R64">
        <v>4</v>
      </c>
      <c r="S64">
        <v>5</v>
      </c>
      <c r="T64">
        <v>1956</v>
      </c>
      <c r="U64">
        <v>1956</v>
      </c>
      <c r="V64" t="s">
        <v>94</v>
      </c>
      <c r="W64" t="s">
        <v>95</v>
      </c>
      <c r="X64" t="s">
        <v>137</v>
      </c>
      <c r="Y64" t="s">
        <v>137</v>
      </c>
      <c r="Z64" t="s">
        <v>97</v>
      </c>
      <c r="AA64">
        <v>0</v>
      </c>
      <c r="AB64" t="s">
        <v>98</v>
      </c>
      <c r="AC64" t="s">
        <v>98</v>
      </c>
      <c r="AD64" t="s">
        <v>99</v>
      </c>
      <c r="AE64" t="s">
        <v>98</v>
      </c>
      <c r="AF64" t="s">
        <v>98</v>
      </c>
      <c r="AG64" t="s">
        <v>100</v>
      </c>
      <c r="AH64" t="s">
        <v>108</v>
      </c>
      <c r="AI64">
        <v>0</v>
      </c>
      <c r="AJ64" t="s">
        <v>108</v>
      </c>
      <c r="AK64">
        <v>0</v>
      </c>
      <c r="AL64">
        <v>832</v>
      </c>
      <c r="AM64">
        <v>832</v>
      </c>
      <c r="AN64" t="s">
        <v>103</v>
      </c>
      <c r="AO64" t="s">
        <v>98</v>
      </c>
      <c r="AP64" t="s">
        <v>104</v>
      </c>
      <c r="AQ64" t="s">
        <v>168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98</v>
      </c>
      <c r="BC64">
        <v>5</v>
      </c>
      <c r="BD64" t="s">
        <v>106</v>
      </c>
      <c r="BE64">
        <v>0</v>
      </c>
      <c r="BF64" t="s">
        <v>83</v>
      </c>
      <c r="BG64" t="s">
        <v>107</v>
      </c>
      <c r="BH64">
        <v>1956</v>
      </c>
      <c r="BI64" t="s">
        <v>108</v>
      </c>
      <c r="BJ64">
        <v>1</v>
      </c>
      <c r="BK64">
        <v>263</v>
      </c>
      <c r="BL64" t="s">
        <v>98</v>
      </c>
      <c r="BM64" t="s">
        <v>98</v>
      </c>
      <c r="BN64" t="s">
        <v>104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2</v>
      </c>
      <c r="BZ64">
        <v>2010</v>
      </c>
      <c r="CA64" t="s">
        <v>110</v>
      </c>
      <c r="CB64" t="s">
        <v>111</v>
      </c>
    </row>
    <row r="65" spans="1:80">
      <c r="A65">
        <v>1524</v>
      </c>
      <c r="B65">
        <v>20</v>
      </c>
      <c r="C65" t="s">
        <v>112</v>
      </c>
      <c r="D65">
        <v>60</v>
      </c>
      <c r="E65">
        <v>10950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89</v>
      </c>
      <c r="N65" t="s">
        <v>91</v>
      </c>
      <c r="O65" t="s">
        <v>91</v>
      </c>
      <c r="P65" t="s">
        <v>92</v>
      </c>
      <c r="Q65" t="s">
        <v>93</v>
      </c>
      <c r="R65">
        <v>5</v>
      </c>
      <c r="S65">
        <v>7</v>
      </c>
      <c r="T65">
        <v>1952</v>
      </c>
      <c r="U65">
        <v>1952</v>
      </c>
      <c r="V65" t="s">
        <v>94</v>
      </c>
      <c r="W65" t="s">
        <v>95</v>
      </c>
      <c r="X65" t="s">
        <v>184</v>
      </c>
      <c r="Y65" t="s">
        <v>185</v>
      </c>
      <c r="Z65" t="s">
        <v>97</v>
      </c>
      <c r="AA65">
        <v>0</v>
      </c>
      <c r="AB65" t="s">
        <v>98</v>
      </c>
      <c r="AC65" t="s">
        <v>98</v>
      </c>
      <c r="AD65" t="s">
        <v>99</v>
      </c>
      <c r="AE65" t="s">
        <v>98</v>
      </c>
      <c r="AF65" t="s">
        <v>98</v>
      </c>
      <c r="AG65" t="s">
        <v>100</v>
      </c>
      <c r="AH65" t="s">
        <v>138</v>
      </c>
      <c r="AI65">
        <v>339</v>
      </c>
      <c r="AJ65" t="s">
        <v>108</v>
      </c>
      <c r="AK65">
        <v>0</v>
      </c>
      <c r="AL65">
        <v>525</v>
      </c>
      <c r="AM65">
        <v>864</v>
      </c>
      <c r="AN65" t="s">
        <v>103</v>
      </c>
      <c r="AO65" t="s">
        <v>98</v>
      </c>
      <c r="AP65" t="s">
        <v>104</v>
      </c>
      <c r="AQ65" t="s">
        <v>105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t="s">
        <v>139</v>
      </c>
      <c r="BC65">
        <v>4</v>
      </c>
      <c r="BD65" t="s">
        <v>106</v>
      </c>
      <c r="BE65">
        <v>0</v>
      </c>
      <c r="BF65" t="s">
        <v>83</v>
      </c>
      <c r="BG65" t="s">
        <v>143</v>
      </c>
      <c r="BH65">
        <v>1952</v>
      </c>
      <c r="BI65" t="s">
        <v>108</v>
      </c>
      <c r="BJ65">
        <v>1</v>
      </c>
      <c r="BK65">
        <v>318</v>
      </c>
      <c r="BL65" t="s">
        <v>98</v>
      </c>
      <c r="BM65" t="s">
        <v>98</v>
      </c>
      <c r="BN65" t="s">
        <v>104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2010</v>
      </c>
      <c r="CA65" t="s">
        <v>110</v>
      </c>
      <c r="CB65" t="s">
        <v>111</v>
      </c>
    </row>
    <row r="66" spans="1:80">
      <c r="A66">
        <v>1525</v>
      </c>
      <c r="B66">
        <v>20</v>
      </c>
      <c r="C66" t="s">
        <v>112</v>
      </c>
      <c r="D66">
        <v>119</v>
      </c>
      <c r="E66">
        <v>10895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114</v>
      </c>
      <c r="L66" t="s">
        <v>88</v>
      </c>
      <c r="M66" t="s">
        <v>89</v>
      </c>
      <c r="N66" t="s">
        <v>91</v>
      </c>
      <c r="O66" t="s">
        <v>91</v>
      </c>
      <c r="P66" t="s">
        <v>92</v>
      </c>
      <c r="Q66" t="s">
        <v>93</v>
      </c>
      <c r="R66">
        <v>5</v>
      </c>
      <c r="S66">
        <v>6</v>
      </c>
      <c r="T66">
        <v>1955</v>
      </c>
      <c r="U66">
        <v>1955</v>
      </c>
      <c r="V66" t="s">
        <v>94</v>
      </c>
      <c r="W66" t="s">
        <v>95</v>
      </c>
      <c r="X66" t="s">
        <v>137</v>
      </c>
      <c r="Y66" t="s">
        <v>137</v>
      </c>
      <c r="Z66" t="s">
        <v>97</v>
      </c>
      <c r="AA66">
        <v>0</v>
      </c>
      <c r="AB66" t="s">
        <v>98</v>
      </c>
      <c r="AC66" t="s">
        <v>119</v>
      </c>
      <c r="AD66" t="s">
        <v>99</v>
      </c>
      <c r="AE66" t="s">
        <v>98</v>
      </c>
      <c r="AF66" t="s">
        <v>98</v>
      </c>
      <c r="AG66" t="s">
        <v>100</v>
      </c>
      <c r="AH66" t="s">
        <v>101</v>
      </c>
      <c r="AI66">
        <v>648</v>
      </c>
      <c r="AJ66" t="s">
        <v>108</v>
      </c>
      <c r="AK66">
        <v>0</v>
      </c>
      <c r="AL66">
        <v>324</v>
      </c>
      <c r="AM66">
        <v>972</v>
      </c>
      <c r="AN66" t="s">
        <v>103</v>
      </c>
      <c r="AO66" t="s">
        <v>98</v>
      </c>
      <c r="AP66" t="s">
        <v>104</v>
      </c>
      <c r="AQ66" t="s">
        <v>105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98</v>
      </c>
      <c r="BC66">
        <v>5</v>
      </c>
      <c r="BD66" t="s">
        <v>106</v>
      </c>
      <c r="BE66">
        <v>0</v>
      </c>
      <c r="BF66" t="s">
        <v>83</v>
      </c>
      <c r="BG66" t="s">
        <v>107</v>
      </c>
      <c r="BH66">
        <v>1955</v>
      </c>
      <c r="BI66" t="s">
        <v>108</v>
      </c>
      <c r="BJ66">
        <v>1</v>
      </c>
      <c r="BK66">
        <v>305</v>
      </c>
      <c r="BL66" t="s">
        <v>98</v>
      </c>
      <c r="BM66" t="s">
        <v>98</v>
      </c>
      <c r="BN66" t="s">
        <v>104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t="s">
        <v>83</v>
      </c>
      <c r="BV66" t="s">
        <v>177</v>
      </c>
      <c r="BW66" t="s">
        <v>83</v>
      </c>
      <c r="BX66">
        <v>0</v>
      </c>
      <c r="BY66">
        <v>6</v>
      </c>
      <c r="BZ66">
        <v>2010</v>
      </c>
      <c r="CA66" t="s">
        <v>110</v>
      </c>
      <c r="CB66" t="s">
        <v>111</v>
      </c>
    </row>
    <row r="67" spans="1:80">
      <c r="A67">
        <v>1526</v>
      </c>
      <c r="B67">
        <v>190</v>
      </c>
      <c r="C67" t="s">
        <v>112</v>
      </c>
      <c r="D67">
        <v>70</v>
      </c>
      <c r="E67">
        <v>13587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89</v>
      </c>
      <c r="N67" t="s">
        <v>91</v>
      </c>
      <c r="O67" t="s">
        <v>91</v>
      </c>
      <c r="P67" t="s">
        <v>186</v>
      </c>
      <c r="Q67" t="s">
        <v>93</v>
      </c>
      <c r="R67">
        <v>5</v>
      </c>
      <c r="S67">
        <v>5</v>
      </c>
      <c r="T67">
        <v>1958</v>
      </c>
      <c r="U67">
        <v>1958</v>
      </c>
      <c r="V67" t="s">
        <v>94</v>
      </c>
      <c r="W67" t="s">
        <v>95</v>
      </c>
      <c r="X67" t="s">
        <v>137</v>
      </c>
      <c r="Y67" t="s">
        <v>137</v>
      </c>
      <c r="Z67" t="s">
        <v>97</v>
      </c>
      <c r="AA67">
        <v>0</v>
      </c>
      <c r="AB67" t="s">
        <v>98</v>
      </c>
      <c r="AC67" t="s">
        <v>98</v>
      </c>
      <c r="AD67" t="s">
        <v>99</v>
      </c>
      <c r="AE67" t="s">
        <v>98</v>
      </c>
      <c r="AF67" t="s">
        <v>98</v>
      </c>
      <c r="AG67" t="s">
        <v>157</v>
      </c>
      <c r="AH67" t="s">
        <v>101</v>
      </c>
      <c r="AI67">
        <v>532</v>
      </c>
      <c r="AJ67" t="s">
        <v>108</v>
      </c>
      <c r="AK67">
        <v>0</v>
      </c>
      <c r="AL67">
        <v>456</v>
      </c>
      <c r="AM67">
        <v>988</v>
      </c>
      <c r="AN67" t="s">
        <v>103</v>
      </c>
      <c r="AO67" t="s">
        <v>98</v>
      </c>
      <c r="AP67" t="s">
        <v>104</v>
      </c>
      <c r="AQ67" t="s">
        <v>105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98</v>
      </c>
      <c r="BC67">
        <v>5</v>
      </c>
      <c r="BD67" t="s">
        <v>106</v>
      </c>
      <c r="BE67">
        <v>0</v>
      </c>
      <c r="BF67" t="s">
        <v>83</v>
      </c>
      <c r="BG67" t="s">
        <v>107</v>
      </c>
      <c r="BH67">
        <v>1958</v>
      </c>
      <c r="BI67" t="s">
        <v>108</v>
      </c>
      <c r="BJ67">
        <v>1</v>
      </c>
      <c r="BK67">
        <v>264</v>
      </c>
      <c r="BL67" t="s">
        <v>98</v>
      </c>
      <c r="BM67" t="s">
        <v>98</v>
      </c>
      <c r="BN67" t="s">
        <v>104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4</v>
      </c>
      <c r="BZ67">
        <v>2010</v>
      </c>
      <c r="CA67" t="s">
        <v>110</v>
      </c>
      <c r="CB67" t="s">
        <v>172</v>
      </c>
    </row>
    <row r="68" spans="1:80">
      <c r="A68">
        <v>1527</v>
      </c>
      <c r="B68">
        <v>30</v>
      </c>
      <c r="C68" t="s">
        <v>112</v>
      </c>
      <c r="D68">
        <v>65</v>
      </c>
      <c r="E68">
        <v>7898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114</v>
      </c>
      <c r="L68" t="s">
        <v>88</v>
      </c>
      <c r="M68" t="s">
        <v>89</v>
      </c>
      <c r="N68" t="s">
        <v>91</v>
      </c>
      <c r="O68" t="s">
        <v>91</v>
      </c>
      <c r="P68" t="s">
        <v>92</v>
      </c>
      <c r="Q68" t="s">
        <v>93</v>
      </c>
      <c r="R68">
        <v>4</v>
      </c>
      <c r="S68">
        <v>7</v>
      </c>
      <c r="T68">
        <v>1920</v>
      </c>
      <c r="U68">
        <v>1994</v>
      </c>
      <c r="V68" t="s">
        <v>94</v>
      </c>
      <c r="W68" t="s">
        <v>95</v>
      </c>
      <c r="X68" t="s">
        <v>137</v>
      </c>
      <c r="Y68" t="s">
        <v>137</v>
      </c>
      <c r="Z68" t="s">
        <v>97</v>
      </c>
      <c r="AA68">
        <v>0</v>
      </c>
      <c r="AB68" t="s">
        <v>98</v>
      </c>
      <c r="AC68" t="s">
        <v>98</v>
      </c>
      <c r="AD68" t="s">
        <v>166</v>
      </c>
      <c r="AE68" t="s">
        <v>98</v>
      </c>
      <c r="AF68" t="s">
        <v>98</v>
      </c>
      <c r="AG68" t="s">
        <v>100</v>
      </c>
      <c r="AH68" t="s">
        <v>108</v>
      </c>
      <c r="AI68">
        <v>0</v>
      </c>
      <c r="AJ68" t="s">
        <v>108</v>
      </c>
      <c r="AK68">
        <v>0</v>
      </c>
      <c r="AL68">
        <v>576</v>
      </c>
      <c r="AM68">
        <v>576</v>
      </c>
      <c r="AN68" t="s">
        <v>103</v>
      </c>
      <c r="AO68" t="s">
        <v>119</v>
      </c>
      <c r="AP68" t="s">
        <v>104</v>
      </c>
      <c r="AQ68" t="s">
        <v>105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t="s">
        <v>98</v>
      </c>
      <c r="BC68">
        <v>4</v>
      </c>
      <c r="BD68" t="s">
        <v>106</v>
      </c>
      <c r="BE68">
        <v>0</v>
      </c>
      <c r="BF68" t="s">
        <v>83</v>
      </c>
      <c r="BG68" t="s">
        <v>143</v>
      </c>
      <c r="BH68">
        <v>1989</v>
      </c>
      <c r="BI68" t="s">
        <v>108</v>
      </c>
      <c r="BJ68">
        <v>2</v>
      </c>
      <c r="BK68">
        <v>676</v>
      </c>
      <c r="BL68" t="s">
        <v>98</v>
      </c>
      <c r="BM68" t="s">
        <v>98</v>
      </c>
      <c r="BN68" t="s">
        <v>167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</row>
    <row r="69" spans="1:80">
      <c r="A69">
        <v>1528</v>
      </c>
      <c r="B69">
        <v>50</v>
      </c>
      <c r="C69" t="s">
        <v>112</v>
      </c>
      <c r="D69">
        <v>60</v>
      </c>
      <c r="E69">
        <v>8064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182</v>
      </c>
      <c r="O69" t="s">
        <v>91</v>
      </c>
      <c r="P69" t="s">
        <v>92</v>
      </c>
      <c r="Q69" t="s">
        <v>176</v>
      </c>
      <c r="R69">
        <v>6</v>
      </c>
      <c r="S69">
        <v>8</v>
      </c>
      <c r="T69">
        <v>1948</v>
      </c>
      <c r="U69">
        <v>2004</v>
      </c>
      <c r="V69" t="s">
        <v>94</v>
      </c>
      <c r="W69" t="s">
        <v>95</v>
      </c>
      <c r="X69" t="s">
        <v>184</v>
      </c>
      <c r="Y69" t="s">
        <v>185</v>
      </c>
      <c r="Z69" t="s">
        <v>97</v>
      </c>
      <c r="AA69">
        <v>0</v>
      </c>
      <c r="AB69" t="s">
        <v>98</v>
      </c>
      <c r="AC69" t="s">
        <v>98</v>
      </c>
      <c r="AD69" t="s">
        <v>99</v>
      </c>
      <c r="AE69" t="s">
        <v>98</v>
      </c>
      <c r="AF69" t="s">
        <v>98</v>
      </c>
      <c r="AG69" t="s">
        <v>100</v>
      </c>
      <c r="AH69" t="s">
        <v>118</v>
      </c>
      <c r="AI69">
        <v>481</v>
      </c>
      <c r="AJ69" t="s">
        <v>101</v>
      </c>
      <c r="AK69">
        <v>174</v>
      </c>
      <c r="AL69">
        <v>161</v>
      </c>
      <c r="AM69">
        <v>816</v>
      </c>
      <c r="AN69" t="s">
        <v>103</v>
      </c>
      <c r="AO69" t="s">
        <v>98</v>
      </c>
      <c r="AP69" t="s">
        <v>104</v>
      </c>
      <c r="AQ69" t="s">
        <v>105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98</v>
      </c>
      <c r="BC69">
        <v>5</v>
      </c>
      <c r="BD69" t="s">
        <v>106</v>
      </c>
      <c r="BE69">
        <v>0</v>
      </c>
      <c r="BF69" t="s">
        <v>83</v>
      </c>
      <c r="BG69" t="s">
        <v>143</v>
      </c>
      <c r="BH69">
        <v>1950</v>
      </c>
      <c r="BI69" t="s">
        <v>108</v>
      </c>
      <c r="BJ69">
        <v>1</v>
      </c>
      <c r="BK69">
        <v>280</v>
      </c>
      <c r="BL69" t="s">
        <v>98</v>
      </c>
      <c r="BM69" t="s">
        <v>98</v>
      </c>
      <c r="BN69" t="s">
        <v>104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177</v>
      </c>
      <c r="BW69" t="s">
        <v>83</v>
      </c>
      <c r="BX69">
        <v>0</v>
      </c>
      <c r="BY69">
        <v>5</v>
      </c>
      <c r="BZ69">
        <v>2010</v>
      </c>
      <c r="CA69" t="s">
        <v>110</v>
      </c>
      <c r="CB69" t="s">
        <v>111</v>
      </c>
    </row>
    <row r="70" spans="1:80">
      <c r="A70">
        <v>1529</v>
      </c>
      <c r="B70">
        <v>20</v>
      </c>
      <c r="C70" t="s">
        <v>112</v>
      </c>
      <c r="D70">
        <v>81</v>
      </c>
      <c r="E70">
        <v>7635</v>
      </c>
      <c r="F70" t="s">
        <v>82</v>
      </c>
      <c r="G70" t="s">
        <v>83</v>
      </c>
      <c r="H70" t="s">
        <v>113</v>
      </c>
      <c r="I70" t="s">
        <v>85</v>
      </c>
      <c r="J70" t="s">
        <v>86</v>
      </c>
      <c r="K70" t="s">
        <v>114</v>
      </c>
      <c r="L70" t="s">
        <v>88</v>
      </c>
      <c r="M70" t="s">
        <v>89</v>
      </c>
      <c r="N70" t="s">
        <v>91</v>
      </c>
      <c r="O70" t="s">
        <v>91</v>
      </c>
      <c r="P70" t="s">
        <v>92</v>
      </c>
      <c r="Q70" t="s">
        <v>93</v>
      </c>
      <c r="R70">
        <v>5</v>
      </c>
      <c r="S70">
        <v>6</v>
      </c>
      <c r="T70">
        <v>1960</v>
      </c>
      <c r="U70">
        <v>1960</v>
      </c>
      <c r="V70" t="s">
        <v>94</v>
      </c>
      <c r="W70" t="s">
        <v>95</v>
      </c>
      <c r="X70" t="s">
        <v>117</v>
      </c>
      <c r="Y70" t="s">
        <v>116</v>
      </c>
      <c r="Z70" t="s">
        <v>97</v>
      </c>
      <c r="AA70">
        <v>0</v>
      </c>
      <c r="AB70" t="s">
        <v>98</v>
      </c>
      <c r="AC70" t="s">
        <v>98</v>
      </c>
      <c r="AD70" t="s">
        <v>99</v>
      </c>
      <c r="AE70" t="s">
        <v>98</v>
      </c>
      <c r="AF70" t="s">
        <v>98</v>
      </c>
      <c r="AG70" t="s">
        <v>100</v>
      </c>
      <c r="AH70" t="s">
        <v>101</v>
      </c>
      <c r="AI70">
        <v>588</v>
      </c>
      <c r="AJ70" t="s">
        <v>102</v>
      </c>
      <c r="AK70">
        <v>350</v>
      </c>
      <c r="AL70">
        <v>237</v>
      </c>
      <c r="AM70">
        <v>1175</v>
      </c>
      <c r="AN70" t="s">
        <v>103</v>
      </c>
      <c r="AO70" t="s">
        <v>126</v>
      </c>
      <c r="AP70" t="s">
        <v>104</v>
      </c>
      <c r="AQ70" t="s">
        <v>105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t="s">
        <v>98</v>
      </c>
      <c r="BC70">
        <v>6</v>
      </c>
      <c r="BD70" t="s">
        <v>106</v>
      </c>
      <c r="BE70">
        <v>0</v>
      </c>
      <c r="BF70" t="s">
        <v>83</v>
      </c>
      <c r="BG70" t="s">
        <v>143</v>
      </c>
      <c r="BH70">
        <v>1960</v>
      </c>
      <c r="BI70" t="s">
        <v>131</v>
      </c>
      <c r="BJ70">
        <v>2</v>
      </c>
      <c r="BK70">
        <v>484</v>
      </c>
      <c r="BL70" t="s">
        <v>98</v>
      </c>
      <c r="BM70" t="s">
        <v>98</v>
      </c>
      <c r="BN70" t="s">
        <v>104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</row>
    <row r="71" spans="1:80">
      <c r="A71">
        <v>1530</v>
      </c>
      <c r="B71">
        <v>20</v>
      </c>
      <c r="C71" t="s">
        <v>112</v>
      </c>
      <c r="D71">
        <v>80</v>
      </c>
      <c r="E71">
        <v>9760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154</v>
      </c>
      <c r="M71" t="s">
        <v>89</v>
      </c>
      <c r="N71" t="s">
        <v>91</v>
      </c>
      <c r="O71" t="s">
        <v>91</v>
      </c>
      <c r="P71" t="s">
        <v>92</v>
      </c>
      <c r="Q71" t="s">
        <v>93</v>
      </c>
      <c r="R71">
        <v>6</v>
      </c>
      <c r="S71">
        <v>7</v>
      </c>
      <c r="T71">
        <v>1963</v>
      </c>
      <c r="U71">
        <v>1984</v>
      </c>
      <c r="V71" t="s">
        <v>115</v>
      </c>
      <c r="W71" t="s">
        <v>95</v>
      </c>
      <c r="X71" t="s">
        <v>116</v>
      </c>
      <c r="Y71" t="s">
        <v>116</v>
      </c>
      <c r="Z71" t="s">
        <v>117</v>
      </c>
      <c r="AA71">
        <v>218</v>
      </c>
      <c r="AB71" t="s">
        <v>98</v>
      </c>
      <c r="AC71" t="s">
        <v>98</v>
      </c>
      <c r="AD71" t="s">
        <v>99</v>
      </c>
      <c r="AE71" t="s">
        <v>98</v>
      </c>
      <c r="AF71" t="s">
        <v>98</v>
      </c>
      <c r="AG71" t="s">
        <v>119</v>
      </c>
      <c r="AH71" t="s">
        <v>138</v>
      </c>
      <c r="AI71">
        <v>717</v>
      </c>
      <c r="AJ71" t="s">
        <v>102</v>
      </c>
      <c r="AK71">
        <v>263</v>
      </c>
      <c r="AL71">
        <v>415</v>
      </c>
      <c r="AM71">
        <v>1395</v>
      </c>
      <c r="AN71" t="s">
        <v>103</v>
      </c>
      <c r="AO71" t="s">
        <v>98</v>
      </c>
      <c r="AP71" t="s">
        <v>104</v>
      </c>
      <c r="AQ71" t="s">
        <v>105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98</v>
      </c>
      <c r="BC71">
        <v>7</v>
      </c>
      <c r="BD71" t="s">
        <v>187</v>
      </c>
      <c r="BE71">
        <v>1</v>
      </c>
      <c r="BF71" t="s">
        <v>98</v>
      </c>
      <c r="BG71" t="s">
        <v>107</v>
      </c>
      <c r="BH71">
        <v>1963</v>
      </c>
      <c r="BI71" t="s">
        <v>131</v>
      </c>
      <c r="BJ71">
        <v>2</v>
      </c>
      <c r="BK71">
        <v>440</v>
      </c>
      <c r="BL71" t="s">
        <v>98</v>
      </c>
      <c r="BM71" t="s">
        <v>98</v>
      </c>
      <c r="BN71" t="s">
        <v>104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2010</v>
      </c>
      <c r="CA71" t="s">
        <v>110</v>
      </c>
      <c r="CB71" t="s">
        <v>111</v>
      </c>
    </row>
    <row r="72" spans="1:80">
      <c r="A72">
        <v>1531</v>
      </c>
      <c r="B72">
        <v>50</v>
      </c>
      <c r="C72" t="s">
        <v>140</v>
      </c>
      <c r="D72">
        <v>60</v>
      </c>
      <c r="E72">
        <v>4800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114</v>
      </c>
      <c r="L72" t="s">
        <v>88</v>
      </c>
      <c r="M72" t="s">
        <v>188</v>
      </c>
      <c r="N72" t="s">
        <v>91</v>
      </c>
      <c r="O72" t="s">
        <v>91</v>
      </c>
      <c r="P72" t="s">
        <v>92</v>
      </c>
      <c r="Q72" t="s">
        <v>176</v>
      </c>
      <c r="R72">
        <v>4</v>
      </c>
      <c r="S72">
        <v>5</v>
      </c>
      <c r="T72">
        <v>1900</v>
      </c>
      <c r="U72">
        <v>1954</v>
      </c>
      <c r="V72" t="s">
        <v>115</v>
      </c>
      <c r="W72" t="s">
        <v>95</v>
      </c>
      <c r="X72" t="s">
        <v>116</v>
      </c>
      <c r="Y72" t="s">
        <v>116</v>
      </c>
      <c r="Z72" t="s">
        <v>117</v>
      </c>
      <c r="AA72">
        <v>771</v>
      </c>
      <c r="AB72" t="s">
        <v>98</v>
      </c>
      <c r="AC72" t="s">
        <v>98</v>
      </c>
      <c r="AD72" t="s">
        <v>123</v>
      </c>
      <c r="AE72" t="s">
        <v>98</v>
      </c>
      <c r="AF72" t="s">
        <v>98</v>
      </c>
      <c r="AG72" t="s">
        <v>100</v>
      </c>
      <c r="AH72" t="s">
        <v>118</v>
      </c>
      <c r="AI72">
        <v>48</v>
      </c>
      <c r="AJ72" t="s">
        <v>108</v>
      </c>
      <c r="AK72">
        <v>0</v>
      </c>
      <c r="AL72">
        <v>661</v>
      </c>
      <c r="AM72">
        <v>709</v>
      </c>
      <c r="AN72" t="s">
        <v>103</v>
      </c>
      <c r="AO72" t="s">
        <v>98</v>
      </c>
      <c r="AP72" t="s">
        <v>104</v>
      </c>
      <c r="AQ72" t="s">
        <v>105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t="s">
        <v>98</v>
      </c>
      <c r="BC72">
        <v>9</v>
      </c>
      <c r="BD72" t="s">
        <v>181</v>
      </c>
      <c r="BE72">
        <v>2</v>
      </c>
      <c r="BF72" t="s">
        <v>119</v>
      </c>
      <c r="BG72" t="s">
        <v>189</v>
      </c>
      <c r="BH72">
        <v>1900</v>
      </c>
      <c r="BI72" t="s">
        <v>108</v>
      </c>
      <c r="BJ72">
        <v>1</v>
      </c>
      <c r="BK72">
        <v>240</v>
      </c>
      <c r="BL72" t="s">
        <v>98</v>
      </c>
      <c r="BM72" t="s">
        <v>98</v>
      </c>
      <c r="BN72" t="s">
        <v>104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1</v>
      </c>
      <c r="BZ72">
        <v>2010</v>
      </c>
      <c r="CA72" t="s">
        <v>144</v>
      </c>
      <c r="CB72" t="s">
        <v>172</v>
      </c>
    </row>
    <row r="73" spans="1:80">
      <c r="A73">
        <v>1532</v>
      </c>
      <c r="B73">
        <v>30</v>
      </c>
      <c r="C73" t="s">
        <v>140</v>
      </c>
      <c r="D73">
        <v>56</v>
      </c>
      <c r="E73">
        <v>4485</v>
      </c>
      <c r="F73" t="s">
        <v>82</v>
      </c>
      <c r="G73" t="s">
        <v>190</v>
      </c>
      <c r="H73" t="s">
        <v>84</v>
      </c>
      <c r="I73" t="s">
        <v>85</v>
      </c>
      <c r="J73" t="s">
        <v>86</v>
      </c>
      <c r="K73" t="s">
        <v>87</v>
      </c>
      <c r="L73" t="s">
        <v>88</v>
      </c>
      <c r="M73" t="s">
        <v>188</v>
      </c>
      <c r="N73" t="s">
        <v>182</v>
      </c>
      <c r="O73" t="s">
        <v>91</v>
      </c>
      <c r="P73" t="s">
        <v>92</v>
      </c>
      <c r="Q73" t="s">
        <v>93</v>
      </c>
      <c r="R73">
        <v>5</v>
      </c>
      <c r="S73">
        <v>7</v>
      </c>
      <c r="T73">
        <v>1920</v>
      </c>
      <c r="U73">
        <v>1950</v>
      </c>
      <c r="V73" t="s">
        <v>94</v>
      </c>
      <c r="W73" t="s">
        <v>95</v>
      </c>
      <c r="X73" t="s">
        <v>116</v>
      </c>
      <c r="Y73" t="s">
        <v>116</v>
      </c>
      <c r="Z73" t="s">
        <v>97</v>
      </c>
      <c r="AA73">
        <v>0</v>
      </c>
      <c r="AB73" t="s">
        <v>98</v>
      </c>
      <c r="AC73" t="s">
        <v>98</v>
      </c>
      <c r="AD73" t="s">
        <v>123</v>
      </c>
      <c r="AE73" t="s">
        <v>98</v>
      </c>
      <c r="AF73" t="s">
        <v>98</v>
      </c>
      <c r="AG73" t="s">
        <v>100</v>
      </c>
      <c r="AH73" t="s">
        <v>138</v>
      </c>
      <c r="AI73">
        <v>579</v>
      </c>
      <c r="AJ73" t="s">
        <v>108</v>
      </c>
      <c r="AK73">
        <v>0</v>
      </c>
      <c r="AL73">
        <v>357</v>
      </c>
      <c r="AM73">
        <v>936</v>
      </c>
      <c r="AN73" t="s">
        <v>103</v>
      </c>
      <c r="AO73" t="s">
        <v>98</v>
      </c>
      <c r="AP73" t="s">
        <v>104</v>
      </c>
      <c r="AQ73" t="s">
        <v>105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5</v>
      </c>
      <c r="BD73" t="s">
        <v>106</v>
      </c>
      <c r="BE73">
        <v>1</v>
      </c>
      <c r="BF73" t="s">
        <v>119</v>
      </c>
      <c r="BG73" t="s">
        <v>83</v>
      </c>
      <c r="BH73" t="s">
        <v>83</v>
      </c>
      <c r="BI73" t="s">
        <v>83</v>
      </c>
      <c r="BJ73">
        <v>0</v>
      </c>
      <c r="BK73">
        <v>0</v>
      </c>
      <c r="BL73" t="s">
        <v>83</v>
      </c>
      <c r="BM73" t="s">
        <v>83</v>
      </c>
      <c r="BN73" t="s">
        <v>191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t="s">
        <v>83</v>
      </c>
      <c r="BV73" t="s">
        <v>109</v>
      </c>
      <c r="BW73" t="s">
        <v>83</v>
      </c>
      <c r="BX73">
        <v>0</v>
      </c>
      <c r="BY73">
        <v>5</v>
      </c>
      <c r="BZ73">
        <v>2010</v>
      </c>
      <c r="CA73" t="s">
        <v>110</v>
      </c>
      <c r="CB73" t="s">
        <v>111</v>
      </c>
    </row>
    <row r="74" spans="1:80">
      <c r="A74">
        <v>1533</v>
      </c>
      <c r="B74">
        <v>20</v>
      </c>
      <c r="C74" t="s">
        <v>140</v>
      </c>
      <c r="D74">
        <v>69</v>
      </c>
      <c r="E74">
        <v>5805</v>
      </c>
      <c r="F74" t="s">
        <v>82</v>
      </c>
      <c r="G74" t="s">
        <v>190</v>
      </c>
      <c r="H74" t="s">
        <v>84</v>
      </c>
      <c r="I74" t="s">
        <v>192</v>
      </c>
      <c r="J74" t="s">
        <v>86</v>
      </c>
      <c r="K74" t="s">
        <v>87</v>
      </c>
      <c r="L74" t="s">
        <v>154</v>
      </c>
      <c r="M74" t="s">
        <v>188</v>
      </c>
      <c r="N74" t="s">
        <v>91</v>
      </c>
      <c r="O74" t="s">
        <v>91</v>
      </c>
      <c r="P74" t="s">
        <v>92</v>
      </c>
      <c r="Q74" t="s">
        <v>93</v>
      </c>
      <c r="R74">
        <v>5</v>
      </c>
      <c r="S74">
        <v>7</v>
      </c>
      <c r="T74">
        <v>1957</v>
      </c>
      <c r="U74">
        <v>1957</v>
      </c>
      <c r="V74" t="s">
        <v>115</v>
      </c>
      <c r="W74" t="s">
        <v>95</v>
      </c>
      <c r="X74" t="s">
        <v>137</v>
      </c>
      <c r="Y74" t="s">
        <v>137</v>
      </c>
      <c r="Z74" t="s">
        <v>97</v>
      </c>
      <c r="AA74">
        <v>0</v>
      </c>
      <c r="AB74" t="s">
        <v>98</v>
      </c>
      <c r="AC74" t="s">
        <v>98</v>
      </c>
      <c r="AD74" t="s">
        <v>99</v>
      </c>
      <c r="AE74" t="s">
        <v>98</v>
      </c>
      <c r="AF74" t="s">
        <v>98</v>
      </c>
      <c r="AG74" t="s">
        <v>155</v>
      </c>
      <c r="AH74" t="s">
        <v>138</v>
      </c>
      <c r="AI74">
        <v>274</v>
      </c>
      <c r="AJ74" t="s">
        <v>101</v>
      </c>
      <c r="AK74">
        <v>1073</v>
      </c>
      <c r="AL74">
        <v>0</v>
      </c>
      <c r="AM74">
        <v>1347</v>
      </c>
      <c r="AN74" t="s">
        <v>103</v>
      </c>
      <c r="AO74" t="s">
        <v>119</v>
      </c>
      <c r="AP74" t="s">
        <v>104</v>
      </c>
      <c r="AQ74" t="s">
        <v>105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t="s">
        <v>119</v>
      </c>
      <c r="BC74">
        <v>6</v>
      </c>
      <c r="BD74" t="s">
        <v>106</v>
      </c>
      <c r="BE74">
        <v>0</v>
      </c>
      <c r="BF74" t="s">
        <v>83</v>
      </c>
      <c r="BG74" t="s">
        <v>143</v>
      </c>
      <c r="BH74">
        <v>1957</v>
      </c>
      <c r="BI74" t="s">
        <v>108</v>
      </c>
      <c r="BJ74">
        <v>2</v>
      </c>
      <c r="BK74">
        <v>551</v>
      </c>
      <c r="BL74" t="s">
        <v>98</v>
      </c>
      <c r="BM74" t="s">
        <v>98</v>
      </c>
      <c r="BN74" t="s">
        <v>104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6</v>
      </c>
      <c r="BZ74">
        <v>2010</v>
      </c>
      <c r="CA74" t="s">
        <v>110</v>
      </c>
      <c r="CB74" t="s">
        <v>111</v>
      </c>
    </row>
    <row r="75" spans="1:80">
      <c r="A75">
        <v>1534</v>
      </c>
      <c r="B75">
        <v>45</v>
      </c>
      <c r="C75" t="s">
        <v>140</v>
      </c>
      <c r="D75">
        <v>50</v>
      </c>
      <c r="E75">
        <v>6900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114</v>
      </c>
      <c r="L75" t="s">
        <v>88</v>
      </c>
      <c r="M75" t="s">
        <v>188</v>
      </c>
      <c r="N75" t="s">
        <v>91</v>
      </c>
      <c r="O75" t="s">
        <v>91</v>
      </c>
      <c r="P75" t="s">
        <v>92</v>
      </c>
      <c r="Q75" t="s">
        <v>176</v>
      </c>
      <c r="R75">
        <v>6</v>
      </c>
      <c r="S75">
        <v>7</v>
      </c>
      <c r="T75">
        <v>1938</v>
      </c>
      <c r="U75">
        <v>2000</v>
      </c>
      <c r="V75" t="s">
        <v>94</v>
      </c>
      <c r="W75" t="s">
        <v>95</v>
      </c>
      <c r="X75" t="s">
        <v>137</v>
      </c>
      <c r="Y75" t="s">
        <v>137</v>
      </c>
      <c r="Z75" t="s">
        <v>97</v>
      </c>
      <c r="AA75">
        <v>0</v>
      </c>
      <c r="AB75" t="s">
        <v>98</v>
      </c>
      <c r="AC75" t="s">
        <v>98</v>
      </c>
      <c r="AD75" t="s">
        <v>123</v>
      </c>
      <c r="AE75" t="s">
        <v>119</v>
      </c>
      <c r="AF75" t="s">
        <v>98</v>
      </c>
      <c r="AG75" t="s">
        <v>100</v>
      </c>
      <c r="AH75" t="s">
        <v>108</v>
      </c>
      <c r="AI75">
        <v>0</v>
      </c>
      <c r="AJ75" t="s">
        <v>108</v>
      </c>
      <c r="AK75">
        <v>0</v>
      </c>
      <c r="AL75">
        <v>827</v>
      </c>
      <c r="AM75">
        <v>827</v>
      </c>
      <c r="AN75" t="s">
        <v>103</v>
      </c>
      <c r="AO75" t="s">
        <v>119</v>
      </c>
      <c r="AP75" t="s">
        <v>104</v>
      </c>
      <c r="AQ75" t="s">
        <v>105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139</v>
      </c>
      <c r="BC75">
        <v>6</v>
      </c>
      <c r="BD75" t="s">
        <v>106</v>
      </c>
      <c r="BE75">
        <v>0</v>
      </c>
      <c r="BF75" t="s">
        <v>83</v>
      </c>
      <c r="BG75" t="s">
        <v>143</v>
      </c>
      <c r="BH75">
        <v>1938</v>
      </c>
      <c r="BI75" t="s">
        <v>108</v>
      </c>
      <c r="BJ75">
        <v>1</v>
      </c>
      <c r="BK75">
        <v>240</v>
      </c>
      <c r="BL75" t="s">
        <v>139</v>
      </c>
      <c r="BM75" t="s">
        <v>98</v>
      </c>
      <c r="BN75" t="s">
        <v>167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1</v>
      </c>
      <c r="BZ75">
        <v>2010</v>
      </c>
      <c r="CA75" t="s">
        <v>110</v>
      </c>
      <c r="CB75" t="s">
        <v>111</v>
      </c>
    </row>
    <row r="76" spans="1:80">
      <c r="A76">
        <v>1535</v>
      </c>
      <c r="B76">
        <v>50</v>
      </c>
      <c r="C76" t="s">
        <v>140</v>
      </c>
      <c r="D76">
        <v>69</v>
      </c>
      <c r="E76">
        <v>11851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188</v>
      </c>
      <c r="N76" t="s">
        <v>182</v>
      </c>
      <c r="O76" t="s">
        <v>91</v>
      </c>
      <c r="P76" t="s">
        <v>92</v>
      </c>
      <c r="Q76" t="s">
        <v>176</v>
      </c>
      <c r="R76">
        <v>5</v>
      </c>
      <c r="S76">
        <v>7</v>
      </c>
      <c r="T76">
        <v>1948</v>
      </c>
      <c r="U76">
        <v>2009</v>
      </c>
      <c r="V76" t="s">
        <v>94</v>
      </c>
      <c r="W76" t="s">
        <v>95</v>
      </c>
      <c r="X76" t="s">
        <v>96</v>
      </c>
      <c r="Y76" t="s">
        <v>96</v>
      </c>
      <c r="Z76" t="s">
        <v>97</v>
      </c>
      <c r="AA76">
        <v>0</v>
      </c>
      <c r="AB76" t="s">
        <v>98</v>
      </c>
      <c r="AC76" t="s">
        <v>119</v>
      </c>
      <c r="AD76" t="s">
        <v>166</v>
      </c>
      <c r="AE76" t="s">
        <v>98</v>
      </c>
      <c r="AF76" t="s">
        <v>98</v>
      </c>
      <c r="AG76" t="s">
        <v>100</v>
      </c>
      <c r="AH76" t="s">
        <v>138</v>
      </c>
      <c r="AI76">
        <v>780</v>
      </c>
      <c r="AJ76" t="s">
        <v>108</v>
      </c>
      <c r="AK76">
        <v>0</v>
      </c>
      <c r="AL76">
        <v>247</v>
      </c>
      <c r="AM76">
        <v>1027</v>
      </c>
      <c r="AN76" t="s">
        <v>103</v>
      </c>
      <c r="AO76" t="s">
        <v>126</v>
      </c>
      <c r="AP76" t="s">
        <v>104</v>
      </c>
      <c r="AQ76" t="s">
        <v>105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119</v>
      </c>
      <c r="BC76">
        <v>7</v>
      </c>
      <c r="BD76" t="s">
        <v>106</v>
      </c>
      <c r="BE76">
        <v>1</v>
      </c>
      <c r="BF76" t="s">
        <v>119</v>
      </c>
      <c r="BG76" t="s">
        <v>143</v>
      </c>
      <c r="BH76">
        <v>1948</v>
      </c>
      <c r="BI76" t="s">
        <v>108</v>
      </c>
      <c r="BJ76">
        <v>1</v>
      </c>
      <c r="BK76">
        <v>240</v>
      </c>
      <c r="BL76" t="s">
        <v>98</v>
      </c>
      <c r="BM76" t="s">
        <v>98</v>
      </c>
      <c r="BN76" t="s">
        <v>104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2010</v>
      </c>
      <c r="CA76" t="s">
        <v>110</v>
      </c>
      <c r="CB76" t="s">
        <v>111</v>
      </c>
    </row>
    <row r="77" spans="1:80">
      <c r="A77">
        <v>1536</v>
      </c>
      <c r="B77">
        <v>50</v>
      </c>
      <c r="C77" t="s">
        <v>140</v>
      </c>
      <c r="D77" t="s">
        <v>83</v>
      </c>
      <c r="E77">
        <v>8239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188</v>
      </c>
      <c r="N77" t="s">
        <v>182</v>
      </c>
      <c r="O77" t="s">
        <v>91</v>
      </c>
      <c r="P77" t="s">
        <v>92</v>
      </c>
      <c r="Q77" t="s">
        <v>176</v>
      </c>
      <c r="R77">
        <v>5</v>
      </c>
      <c r="S77">
        <v>6</v>
      </c>
      <c r="T77">
        <v>1920</v>
      </c>
      <c r="U77">
        <v>1962</v>
      </c>
      <c r="V77" t="s">
        <v>94</v>
      </c>
      <c r="W77" t="s">
        <v>95</v>
      </c>
      <c r="X77" t="s">
        <v>137</v>
      </c>
      <c r="Y77" t="s">
        <v>137</v>
      </c>
      <c r="Z77" t="s">
        <v>97</v>
      </c>
      <c r="AA77">
        <v>0</v>
      </c>
      <c r="AB77" t="s">
        <v>98</v>
      </c>
      <c r="AC77" t="s">
        <v>98</v>
      </c>
      <c r="AD77" t="s">
        <v>166</v>
      </c>
      <c r="AE77" t="s">
        <v>98</v>
      </c>
      <c r="AF77" t="s">
        <v>98</v>
      </c>
      <c r="AG77" t="s">
        <v>100</v>
      </c>
      <c r="AH77" t="s">
        <v>101</v>
      </c>
      <c r="AI77">
        <v>176</v>
      </c>
      <c r="AJ77" t="s">
        <v>108</v>
      </c>
      <c r="AK77">
        <v>0</v>
      </c>
      <c r="AL77">
        <v>832</v>
      </c>
      <c r="AM77">
        <v>1008</v>
      </c>
      <c r="AN77" t="s">
        <v>103</v>
      </c>
      <c r="AO77" t="s">
        <v>98</v>
      </c>
      <c r="AP77" t="s">
        <v>104</v>
      </c>
      <c r="AQ77" t="s">
        <v>105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98</v>
      </c>
      <c r="BC77">
        <v>6</v>
      </c>
      <c r="BD77" t="s">
        <v>106</v>
      </c>
      <c r="BE77">
        <v>0</v>
      </c>
      <c r="BF77" t="s">
        <v>83</v>
      </c>
      <c r="BG77" t="s">
        <v>143</v>
      </c>
      <c r="BH77">
        <v>1962</v>
      </c>
      <c r="BI77" t="s">
        <v>108</v>
      </c>
      <c r="BJ77">
        <v>1</v>
      </c>
      <c r="BK77">
        <v>315</v>
      </c>
      <c r="BL77" t="s">
        <v>98</v>
      </c>
      <c r="BM77" t="s">
        <v>98</v>
      </c>
      <c r="BN77" t="s">
        <v>104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3</v>
      </c>
      <c r="BZ77">
        <v>2010</v>
      </c>
      <c r="CA77" t="s">
        <v>110</v>
      </c>
      <c r="CB77" t="s">
        <v>111</v>
      </c>
    </row>
    <row r="78" spans="1:80">
      <c r="A78">
        <v>1537</v>
      </c>
      <c r="B78">
        <v>30</v>
      </c>
      <c r="C78" t="s">
        <v>140</v>
      </c>
      <c r="D78">
        <v>68</v>
      </c>
      <c r="E78">
        <v>9656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188</v>
      </c>
      <c r="N78" t="s">
        <v>91</v>
      </c>
      <c r="O78" t="s">
        <v>91</v>
      </c>
      <c r="P78" t="s">
        <v>92</v>
      </c>
      <c r="Q78" t="s">
        <v>93</v>
      </c>
      <c r="R78">
        <v>2</v>
      </c>
      <c r="S78">
        <v>2</v>
      </c>
      <c r="T78">
        <v>1923</v>
      </c>
      <c r="U78">
        <v>1970</v>
      </c>
      <c r="V78" t="s">
        <v>94</v>
      </c>
      <c r="W78" t="s">
        <v>95</v>
      </c>
      <c r="X78" t="s">
        <v>193</v>
      </c>
      <c r="Y78" t="s">
        <v>193</v>
      </c>
      <c r="Z78" t="s">
        <v>97</v>
      </c>
      <c r="AA78">
        <v>0</v>
      </c>
      <c r="AB78" t="s">
        <v>98</v>
      </c>
      <c r="AC78" t="s">
        <v>139</v>
      </c>
      <c r="AD78" t="s">
        <v>166</v>
      </c>
      <c r="AE78" t="s">
        <v>139</v>
      </c>
      <c r="AF78" t="s">
        <v>139</v>
      </c>
      <c r="AG78" t="s">
        <v>100</v>
      </c>
      <c r="AH78" t="s">
        <v>108</v>
      </c>
      <c r="AI78">
        <v>0</v>
      </c>
      <c r="AJ78" t="s">
        <v>108</v>
      </c>
      <c r="AK78">
        <v>0</v>
      </c>
      <c r="AL78">
        <v>678</v>
      </c>
      <c r="AM78">
        <v>678</v>
      </c>
      <c r="AN78" t="s">
        <v>103</v>
      </c>
      <c r="AO78" t="s">
        <v>98</v>
      </c>
      <c r="AP78" t="s">
        <v>167</v>
      </c>
      <c r="AQ78" t="s">
        <v>105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5</v>
      </c>
      <c r="BD78" t="s">
        <v>106</v>
      </c>
      <c r="BE78">
        <v>1</v>
      </c>
      <c r="BF78" t="s">
        <v>119</v>
      </c>
      <c r="BG78" t="s">
        <v>143</v>
      </c>
      <c r="BH78">
        <v>1928</v>
      </c>
      <c r="BI78" t="s">
        <v>108</v>
      </c>
      <c r="BJ78">
        <v>2</v>
      </c>
      <c r="BK78">
        <v>780</v>
      </c>
      <c r="BL78" t="s">
        <v>139</v>
      </c>
      <c r="BM78" t="s">
        <v>139</v>
      </c>
      <c r="BN78" t="s">
        <v>167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6</v>
      </c>
      <c r="BZ78">
        <v>2010</v>
      </c>
      <c r="CA78" t="s">
        <v>110</v>
      </c>
      <c r="CB78" t="s">
        <v>172</v>
      </c>
    </row>
    <row r="79" spans="1:80">
      <c r="A79">
        <v>1538</v>
      </c>
      <c r="B79">
        <v>70</v>
      </c>
      <c r="C79" t="s">
        <v>140</v>
      </c>
      <c r="D79">
        <v>60</v>
      </c>
      <c r="E79">
        <v>9600</v>
      </c>
      <c r="F79" t="s">
        <v>82</v>
      </c>
      <c r="G79" t="s">
        <v>190</v>
      </c>
      <c r="H79" t="s">
        <v>84</v>
      </c>
      <c r="I79" t="s">
        <v>85</v>
      </c>
      <c r="J79" t="s">
        <v>86</v>
      </c>
      <c r="K79" t="s">
        <v>114</v>
      </c>
      <c r="L79" t="s">
        <v>88</v>
      </c>
      <c r="M79" t="s">
        <v>188</v>
      </c>
      <c r="N79" t="s">
        <v>91</v>
      </c>
      <c r="O79" t="s">
        <v>91</v>
      </c>
      <c r="P79" t="s">
        <v>92</v>
      </c>
      <c r="Q79" t="s">
        <v>122</v>
      </c>
      <c r="R79">
        <v>8</v>
      </c>
      <c r="S79">
        <v>9</v>
      </c>
      <c r="T79">
        <v>1900</v>
      </c>
      <c r="U79">
        <v>2003</v>
      </c>
      <c r="V79" t="s">
        <v>94</v>
      </c>
      <c r="W79" t="s">
        <v>95</v>
      </c>
      <c r="X79" t="s">
        <v>116</v>
      </c>
      <c r="Y79" t="s">
        <v>116</v>
      </c>
      <c r="Z79" t="s">
        <v>97</v>
      </c>
      <c r="AA79">
        <v>0</v>
      </c>
      <c r="AB79" t="s">
        <v>119</v>
      </c>
      <c r="AC79" t="s">
        <v>119</v>
      </c>
      <c r="AD79" t="s">
        <v>166</v>
      </c>
      <c r="AE79" t="s">
        <v>98</v>
      </c>
      <c r="AF79" t="s">
        <v>98</v>
      </c>
      <c r="AG79" t="s">
        <v>100</v>
      </c>
      <c r="AH79" t="s">
        <v>108</v>
      </c>
      <c r="AI79">
        <v>0</v>
      </c>
      <c r="AJ79" t="s">
        <v>108</v>
      </c>
      <c r="AK79">
        <v>0</v>
      </c>
      <c r="AL79">
        <v>930</v>
      </c>
      <c r="AM79">
        <v>930</v>
      </c>
      <c r="AN79" t="s">
        <v>194</v>
      </c>
      <c r="AO79" t="s">
        <v>98</v>
      </c>
      <c r="AP79" t="s">
        <v>167</v>
      </c>
      <c r="AQ79" t="s">
        <v>105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119</v>
      </c>
      <c r="BC79">
        <v>7</v>
      </c>
      <c r="BD79" t="s">
        <v>106</v>
      </c>
      <c r="BE79">
        <v>0</v>
      </c>
      <c r="BF79" t="s">
        <v>83</v>
      </c>
      <c r="BG79" t="s">
        <v>143</v>
      </c>
      <c r="BH79">
        <v>1930</v>
      </c>
      <c r="BI79" t="s">
        <v>108</v>
      </c>
      <c r="BJ79">
        <v>1</v>
      </c>
      <c r="BK79">
        <v>288</v>
      </c>
      <c r="BL79" t="s">
        <v>98</v>
      </c>
      <c r="BM79" t="s">
        <v>98</v>
      </c>
      <c r="BN79" t="s">
        <v>104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4</v>
      </c>
      <c r="BZ79">
        <v>2010</v>
      </c>
      <c r="CA79" t="s">
        <v>110</v>
      </c>
      <c r="CB79" t="s">
        <v>172</v>
      </c>
    </row>
    <row r="80" spans="1:80">
      <c r="A80">
        <v>1539</v>
      </c>
      <c r="B80">
        <v>70</v>
      </c>
      <c r="C80" t="s">
        <v>140</v>
      </c>
      <c r="D80">
        <v>50</v>
      </c>
      <c r="E80">
        <v>9000</v>
      </c>
      <c r="F80" t="s">
        <v>82</v>
      </c>
      <c r="G80" t="s">
        <v>190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188</v>
      </c>
      <c r="N80" t="s">
        <v>91</v>
      </c>
      <c r="O80" t="s">
        <v>91</v>
      </c>
      <c r="P80" t="s">
        <v>92</v>
      </c>
      <c r="Q80" t="s">
        <v>122</v>
      </c>
      <c r="R80">
        <v>8</v>
      </c>
      <c r="S80">
        <v>9</v>
      </c>
      <c r="T80">
        <v>1890</v>
      </c>
      <c r="U80">
        <v>2002</v>
      </c>
      <c r="V80" t="s">
        <v>94</v>
      </c>
      <c r="W80" t="s">
        <v>95</v>
      </c>
      <c r="X80" t="s">
        <v>116</v>
      </c>
      <c r="Y80" t="s">
        <v>116</v>
      </c>
      <c r="Z80" t="s">
        <v>97</v>
      </c>
      <c r="AA80">
        <v>0</v>
      </c>
      <c r="AB80" t="s">
        <v>119</v>
      </c>
      <c r="AC80" t="s">
        <v>119</v>
      </c>
      <c r="AD80" t="s">
        <v>148</v>
      </c>
      <c r="AE80" t="s">
        <v>139</v>
      </c>
      <c r="AF80" t="s">
        <v>139</v>
      </c>
      <c r="AG80" t="s">
        <v>100</v>
      </c>
      <c r="AH80" t="s">
        <v>108</v>
      </c>
      <c r="AI80">
        <v>0</v>
      </c>
      <c r="AJ80" t="s">
        <v>108</v>
      </c>
      <c r="AK80">
        <v>0</v>
      </c>
      <c r="AL80">
        <v>346</v>
      </c>
      <c r="AM80">
        <v>346</v>
      </c>
      <c r="AN80" t="s">
        <v>103</v>
      </c>
      <c r="AO80" t="s">
        <v>126</v>
      </c>
      <c r="AP80" t="s">
        <v>104</v>
      </c>
      <c r="AQ80" t="s">
        <v>105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t="s">
        <v>119</v>
      </c>
      <c r="BC80">
        <v>7</v>
      </c>
      <c r="BD80" t="s">
        <v>106</v>
      </c>
      <c r="BE80">
        <v>0</v>
      </c>
      <c r="BF80" t="s">
        <v>83</v>
      </c>
      <c r="BG80" t="s">
        <v>143</v>
      </c>
      <c r="BH80">
        <v>2003</v>
      </c>
      <c r="BI80" t="s">
        <v>108</v>
      </c>
      <c r="BJ80">
        <v>2</v>
      </c>
      <c r="BK80">
        <v>624</v>
      </c>
      <c r="BL80" t="s">
        <v>98</v>
      </c>
      <c r="BM80" t="s">
        <v>98</v>
      </c>
      <c r="BN80" t="s">
        <v>167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</row>
    <row r="81" spans="1:80">
      <c r="A81">
        <v>1540</v>
      </c>
      <c r="B81">
        <v>190</v>
      </c>
      <c r="C81" t="s">
        <v>140</v>
      </c>
      <c r="D81">
        <v>100</v>
      </c>
      <c r="E81">
        <v>9045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188</v>
      </c>
      <c r="N81" t="s">
        <v>91</v>
      </c>
      <c r="O81" t="s">
        <v>91</v>
      </c>
      <c r="P81" t="s">
        <v>186</v>
      </c>
      <c r="Q81" t="s">
        <v>122</v>
      </c>
      <c r="R81">
        <v>5</v>
      </c>
      <c r="S81">
        <v>3</v>
      </c>
      <c r="T81">
        <v>1910</v>
      </c>
      <c r="U81">
        <v>1950</v>
      </c>
      <c r="V81" t="s">
        <v>94</v>
      </c>
      <c r="W81" t="s">
        <v>95</v>
      </c>
      <c r="X81" t="s">
        <v>137</v>
      </c>
      <c r="Y81" t="s">
        <v>137</v>
      </c>
      <c r="Z81" t="s">
        <v>97</v>
      </c>
      <c r="AA81">
        <v>0</v>
      </c>
      <c r="AB81" t="s">
        <v>98</v>
      </c>
      <c r="AC81" t="s">
        <v>139</v>
      </c>
      <c r="AD81" t="s">
        <v>166</v>
      </c>
      <c r="AE81" t="s">
        <v>98</v>
      </c>
      <c r="AF81" t="s">
        <v>98</v>
      </c>
      <c r="AG81" t="s">
        <v>155</v>
      </c>
      <c r="AH81" t="s">
        <v>108</v>
      </c>
      <c r="AI81">
        <v>0</v>
      </c>
      <c r="AJ81" t="s">
        <v>108</v>
      </c>
      <c r="AK81">
        <v>0</v>
      </c>
      <c r="AL81">
        <v>840</v>
      </c>
      <c r="AM81">
        <v>840</v>
      </c>
      <c r="AN81" t="s">
        <v>195</v>
      </c>
      <c r="AO81" t="s">
        <v>139</v>
      </c>
      <c r="AP81" t="s">
        <v>167</v>
      </c>
      <c r="AQ81" t="s">
        <v>196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t="s">
        <v>139</v>
      </c>
      <c r="BC81">
        <v>12</v>
      </c>
      <c r="BD81" t="s">
        <v>106</v>
      </c>
      <c r="BE81">
        <v>0</v>
      </c>
      <c r="BF81" t="s">
        <v>83</v>
      </c>
      <c r="BG81" t="s">
        <v>83</v>
      </c>
      <c r="BH81" t="s">
        <v>83</v>
      </c>
      <c r="BI81" t="s">
        <v>83</v>
      </c>
      <c r="BJ81">
        <v>0</v>
      </c>
      <c r="BK81">
        <v>0</v>
      </c>
      <c r="BL81" t="s">
        <v>83</v>
      </c>
      <c r="BM81" t="s">
        <v>83</v>
      </c>
      <c r="BN81" t="s">
        <v>167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6</v>
      </c>
      <c r="BZ81">
        <v>2010</v>
      </c>
      <c r="CA81" t="s">
        <v>110</v>
      </c>
      <c r="CB81" t="s">
        <v>172</v>
      </c>
    </row>
    <row r="82" spans="1:80">
      <c r="A82">
        <v>1541</v>
      </c>
      <c r="B82">
        <v>70</v>
      </c>
      <c r="C82" t="s">
        <v>140</v>
      </c>
      <c r="D82">
        <v>60</v>
      </c>
      <c r="E82">
        <v>10560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188</v>
      </c>
      <c r="N82" t="s">
        <v>91</v>
      </c>
      <c r="O82" t="s">
        <v>91</v>
      </c>
      <c r="P82" t="s">
        <v>92</v>
      </c>
      <c r="Q82" t="s">
        <v>122</v>
      </c>
      <c r="R82">
        <v>6</v>
      </c>
      <c r="S82">
        <v>7</v>
      </c>
      <c r="T82">
        <v>1922</v>
      </c>
      <c r="U82">
        <v>1994</v>
      </c>
      <c r="V82" t="s">
        <v>94</v>
      </c>
      <c r="W82" t="s">
        <v>95</v>
      </c>
      <c r="X82" t="s">
        <v>116</v>
      </c>
      <c r="Y82" t="s">
        <v>116</v>
      </c>
      <c r="Z82" t="s">
        <v>97</v>
      </c>
      <c r="AA82">
        <v>0</v>
      </c>
      <c r="AB82" t="s">
        <v>98</v>
      </c>
      <c r="AC82" t="s">
        <v>98</v>
      </c>
      <c r="AD82" t="s">
        <v>99</v>
      </c>
      <c r="AE82" t="s">
        <v>139</v>
      </c>
      <c r="AF82" t="s">
        <v>98</v>
      </c>
      <c r="AG82" t="s">
        <v>100</v>
      </c>
      <c r="AH82" t="s">
        <v>101</v>
      </c>
      <c r="AI82">
        <v>283</v>
      </c>
      <c r="AJ82" t="s">
        <v>108</v>
      </c>
      <c r="AK82">
        <v>0</v>
      </c>
      <c r="AL82">
        <v>455</v>
      </c>
      <c r="AM82">
        <v>738</v>
      </c>
      <c r="AN82" t="s">
        <v>103</v>
      </c>
      <c r="AO82" t="s">
        <v>126</v>
      </c>
      <c r="AP82" t="s">
        <v>104</v>
      </c>
      <c r="AQ82" t="s">
        <v>105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t="s">
        <v>98</v>
      </c>
      <c r="BC82">
        <v>6</v>
      </c>
      <c r="BD82" t="s">
        <v>187</v>
      </c>
      <c r="BE82">
        <v>0</v>
      </c>
      <c r="BF82" t="s">
        <v>83</v>
      </c>
      <c r="BG82" t="s">
        <v>143</v>
      </c>
      <c r="BH82">
        <v>1970</v>
      </c>
      <c r="BI82" t="s">
        <v>108</v>
      </c>
      <c r="BJ82">
        <v>2</v>
      </c>
      <c r="BK82">
        <v>624</v>
      </c>
      <c r="BL82" t="s">
        <v>98</v>
      </c>
      <c r="BM82" t="s">
        <v>98</v>
      </c>
      <c r="BN82" t="s">
        <v>104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2010</v>
      </c>
      <c r="CA82" t="s">
        <v>110</v>
      </c>
      <c r="CB82" t="s">
        <v>111</v>
      </c>
    </row>
    <row r="83" spans="1:80">
      <c r="A83">
        <v>1542</v>
      </c>
      <c r="B83">
        <v>50</v>
      </c>
      <c r="C83" t="s">
        <v>140</v>
      </c>
      <c r="D83">
        <v>53</v>
      </c>
      <c r="E83">
        <v>5830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114</v>
      </c>
      <c r="L83" t="s">
        <v>88</v>
      </c>
      <c r="M83" t="s">
        <v>197</v>
      </c>
      <c r="N83" t="s">
        <v>90</v>
      </c>
      <c r="O83" t="s">
        <v>90</v>
      </c>
      <c r="P83" t="s">
        <v>92</v>
      </c>
      <c r="Q83" t="s">
        <v>176</v>
      </c>
      <c r="R83">
        <v>5</v>
      </c>
      <c r="S83">
        <v>6</v>
      </c>
      <c r="T83">
        <v>1950</v>
      </c>
      <c r="U83">
        <v>1997</v>
      </c>
      <c r="V83" t="s">
        <v>94</v>
      </c>
      <c r="W83" t="s">
        <v>95</v>
      </c>
      <c r="X83" t="s">
        <v>137</v>
      </c>
      <c r="Y83" t="s">
        <v>137</v>
      </c>
      <c r="Z83" t="s">
        <v>97</v>
      </c>
      <c r="AA83">
        <v>0</v>
      </c>
      <c r="AB83" t="s">
        <v>98</v>
      </c>
      <c r="AC83" t="s">
        <v>119</v>
      </c>
      <c r="AD83" t="s">
        <v>99</v>
      </c>
      <c r="AE83" t="s">
        <v>98</v>
      </c>
      <c r="AF83" t="s">
        <v>98</v>
      </c>
      <c r="AG83" t="s">
        <v>100</v>
      </c>
      <c r="AH83" t="s">
        <v>101</v>
      </c>
      <c r="AI83">
        <v>788</v>
      </c>
      <c r="AJ83" t="s">
        <v>108</v>
      </c>
      <c r="AK83">
        <v>0</v>
      </c>
      <c r="AL83">
        <v>200</v>
      </c>
      <c r="AM83">
        <v>988</v>
      </c>
      <c r="AN83" t="s">
        <v>103</v>
      </c>
      <c r="AO83" t="s">
        <v>126</v>
      </c>
      <c r="AP83" t="s">
        <v>104</v>
      </c>
      <c r="AQ83" t="s">
        <v>105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t="s">
        <v>98</v>
      </c>
      <c r="BC83">
        <v>7</v>
      </c>
      <c r="BD83" t="s">
        <v>106</v>
      </c>
      <c r="BE83">
        <v>0</v>
      </c>
      <c r="BF83" t="s">
        <v>83</v>
      </c>
      <c r="BG83" t="s">
        <v>143</v>
      </c>
      <c r="BH83">
        <v>1950</v>
      </c>
      <c r="BI83" t="s">
        <v>108</v>
      </c>
      <c r="BJ83">
        <v>1</v>
      </c>
      <c r="BK83">
        <v>363</v>
      </c>
      <c r="BL83" t="s">
        <v>98</v>
      </c>
      <c r="BM83" t="s">
        <v>98</v>
      </c>
      <c r="BN83" t="s">
        <v>104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109</v>
      </c>
      <c r="BW83" t="s">
        <v>83</v>
      </c>
      <c r="BX83">
        <v>0</v>
      </c>
      <c r="BY83">
        <v>3</v>
      </c>
      <c r="BZ83">
        <v>2010</v>
      </c>
      <c r="CA83" t="s">
        <v>110</v>
      </c>
      <c r="CB83" t="s">
        <v>111</v>
      </c>
    </row>
    <row r="84" spans="1:80">
      <c r="A84">
        <v>1543</v>
      </c>
      <c r="B84">
        <v>75</v>
      </c>
      <c r="C84" t="s">
        <v>112</v>
      </c>
      <c r="D84" t="s">
        <v>83</v>
      </c>
      <c r="E84">
        <v>7793</v>
      </c>
      <c r="F84" t="s">
        <v>82</v>
      </c>
      <c r="G84" t="s">
        <v>83</v>
      </c>
      <c r="H84" t="s">
        <v>113</v>
      </c>
      <c r="I84" t="s">
        <v>192</v>
      </c>
      <c r="J84" t="s">
        <v>86</v>
      </c>
      <c r="K84" t="s">
        <v>114</v>
      </c>
      <c r="L84" t="s">
        <v>88</v>
      </c>
      <c r="M84" t="s">
        <v>197</v>
      </c>
      <c r="N84" t="s">
        <v>91</v>
      </c>
      <c r="O84" t="s">
        <v>91</v>
      </c>
      <c r="P84" t="s">
        <v>92</v>
      </c>
      <c r="Q84" t="s">
        <v>198</v>
      </c>
      <c r="R84">
        <v>7</v>
      </c>
      <c r="S84">
        <v>7</v>
      </c>
      <c r="T84">
        <v>1922</v>
      </c>
      <c r="U84">
        <v>2005</v>
      </c>
      <c r="V84" t="s">
        <v>94</v>
      </c>
      <c r="W84" t="s">
        <v>95</v>
      </c>
      <c r="X84" t="s">
        <v>116</v>
      </c>
      <c r="Y84" t="s">
        <v>116</v>
      </c>
      <c r="Z84" t="s">
        <v>97</v>
      </c>
      <c r="AA84">
        <v>0</v>
      </c>
      <c r="AB84" t="s">
        <v>98</v>
      </c>
      <c r="AC84" t="s">
        <v>98</v>
      </c>
      <c r="AD84" t="s">
        <v>166</v>
      </c>
      <c r="AE84" t="s">
        <v>119</v>
      </c>
      <c r="AF84" t="s">
        <v>98</v>
      </c>
      <c r="AG84" t="s">
        <v>100</v>
      </c>
      <c r="AH84" t="s">
        <v>138</v>
      </c>
      <c r="AI84">
        <v>474</v>
      </c>
      <c r="AJ84" t="s">
        <v>108</v>
      </c>
      <c r="AK84">
        <v>0</v>
      </c>
      <c r="AL84">
        <v>634</v>
      </c>
      <c r="AM84">
        <v>1108</v>
      </c>
      <c r="AN84" t="s">
        <v>103</v>
      </c>
      <c r="AO84" t="s">
        <v>98</v>
      </c>
      <c r="AP84" t="s">
        <v>167</v>
      </c>
      <c r="AQ84" t="s">
        <v>168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119</v>
      </c>
      <c r="BC84">
        <v>8</v>
      </c>
      <c r="BD84" t="s">
        <v>106</v>
      </c>
      <c r="BE84">
        <v>1</v>
      </c>
      <c r="BF84" t="s">
        <v>119</v>
      </c>
      <c r="BG84" t="s">
        <v>143</v>
      </c>
      <c r="BH84">
        <v>1928</v>
      </c>
      <c r="BI84" t="s">
        <v>108</v>
      </c>
      <c r="BJ84">
        <v>1</v>
      </c>
      <c r="BK84">
        <v>315</v>
      </c>
      <c r="BL84" t="s">
        <v>98</v>
      </c>
      <c r="BM84" t="s">
        <v>98</v>
      </c>
      <c r="BN84" t="s">
        <v>104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5</v>
      </c>
      <c r="BZ84">
        <v>2010</v>
      </c>
      <c r="CA84" t="s">
        <v>110</v>
      </c>
      <c r="CB84" t="s">
        <v>111</v>
      </c>
    </row>
    <row r="85" spans="1:80">
      <c r="A85">
        <v>1544</v>
      </c>
      <c r="B85">
        <v>30</v>
      </c>
      <c r="C85" t="s">
        <v>140</v>
      </c>
      <c r="D85">
        <v>50</v>
      </c>
      <c r="E85">
        <v>5000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197</v>
      </c>
      <c r="N85" t="s">
        <v>90</v>
      </c>
      <c r="O85" t="s">
        <v>91</v>
      </c>
      <c r="P85" t="s">
        <v>92</v>
      </c>
      <c r="Q85" t="s">
        <v>93</v>
      </c>
      <c r="R85">
        <v>4</v>
      </c>
      <c r="S85">
        <v>7</v>
      </c>
      <c r="T85">
        <v>1925</v>
      </c>
      <c r="U85">
        <v>1950</v>
      </c>
      <c r="V85" t="s">
        <v>94</v>
      </c>
      <c r="W85" t="s">
        <v>95</v>
      </c>
      <c r="X85" t="s">
        <v>137</v>
      </c>
      <c r="Y85" t="s">
        <v>137</v>
      </c>
      <c r="Z85" t="s">
        <v>97</v>
      </c>
      <c r="AA85">
        <v>0</v>
      </c>
      <c r="AB85" t="s">
        <v>98</v>
      </c>
      <c r="AC85" t="s">
        <v>98</v>
      </c>
      <c r="AD85" t="s">
        <v>166</v>
      </c>
      <c r="AE85" t="s">
        <v>98</v>
      </c>
      <c r="AF85" t="s">
        <v>98</v>
      </c>
      <c r="AG85" t="s">
        <v>100</v>
      </c>
      <c r="AH85" t="s">
        <v>101</v>
      </c>
      <c r="AI85">
        <v>188</v>
      </c>
      <c r="AJ85" t="s">
        <v>108</v>
      </c>
      <c r="AK85">
        <v>0</v>
      </c>
      <c r="AL85">
        <v>577</v>
      </c>
      <c r="AM85">
        <v>765</v>
      </c>
      <c r="AN85" t="s">
        <v>103</v>
      </c>
      <c r="AO85" t="s">
        <v>98</v>
      </c>
      <c r="AP85" t="s">
        <v>167</v>
      </c>
      <c r="AQ85" t="s">
        <v>196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119</v>
      </c>
      <c r="BC85">
        <v>4</v>
      </c>
      <c r="BD85" t="s">
        <v>106</v>
      </c>
      <c r="BE85">
        <v>0</v>
      </c>
      <c r="BF85" t="s">
        <v>83</v>
      </c>
      <c r="BG85" t="s">
        <v>143</v>
      </c>
      <c r="BH85">
        <v>1926</v>
      </c>
      <c r="BI85" t="s">
        <v>108</v>
      </c>
      <c r="BJ85">
        <v>1</v>
      </c>
      <c r="BK85">
        <v>200</v>
      </c>
      <c r="BL85" t="s">
        <v>139</v>
      </c>
      <c r="BM85" t="s">
        <v>98</v>
      </c>
      <c r="BN85" t="s">
        <v>191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t="s">
        <v>83</v>
      </c>
      <c r="BV85" t="s">
        <v>109</v>
      </c>
      <c r="BW85" t="s">
        <v>83</v>
      </c>
      <c r="BX85">
        <v>0</v>
      </c>
      <c r="BY85">
        <v>4</v>
      </c>
      <c r="BZ85">
        <v>2010</v>
      </c>
      <c r="CA85" t="s">
        <v>110</v>
      </c>
      <c r="CB85" t="s">
        <v>111</v>
      </c>
    </row>
    <row r="86" spans="1:80">
      <c r="A86">
        <v>1545</v>
      </c>
      <c r="B86">
        <v>50</v>
      </c>
      <c r="C86" t="s">
        <v>140</v>
      </c>
      <c r="D86">
        <v>50</v>
      </c>
      <c r="E86">
        <v>6000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197</v>
      </c>
      <c r="N86" t="s">
        <v>91</v>
      </c>
      <c r="O86" t="s">
        <v>91</v>
      </c>
      <c r="P86" t="s">
        <v>92</v>
      </c>
      <c r="Q86" t="s">
        <v>176</v>
      </c>
      <c r="R86">
        <v>6</v>
      </c>
      <c r="S86">
        <v>7</v>
      </c>
      <c r="T86">
        <v>1939</v>
      </c>
      <c r="U86">
        <v>1950</v>
      </c>
      <c r="V86" t="s">
        <v>94</v>
      </c>
      <c r="W86" t="s">
        <v>95</v>
      </c>
      <c r="X86" t="s">
        <v>137</v>
      </c>
      <c r="Y86" t="s">
        <v>137</v>
      </c>
      <c r="Z86" t="s">
        <v>97</v>
      </c>
      <c r="AA86">
        <v>0</v>
      </c>
      <c r="AB86" t="s">
        <v>98</v>
      </c>
      <c r="AC86" t="s">
        <v>98</v>
      </c>
      <c r="AD86" t="s">
        <v>166</v>
      </c>
      <c r="AE86" t="s">
        <v>98</v>
      </c>
      <c r="AF86" t="s">
        <v>119</v>
      </c>
      <c r="AG86" t="s">
        <v>100</v>
      </c>
      <c r="AH86" t="s">
        <v>138</v>
      </c>
      <c r="AI86">
        <v>452</v>
      </c>
      <c r="AJ86" t="s">
        <v>102</v>
      </c>
      <c r="AK86">
        <v>12</v>
      </c>
      <c r="AL86">
        <v>144</v>
      </c>
      <c r="AM86">
        <v>608</v>
      </c>
      <c r="AN86" t="s">
        <v>103</v>
      </c>
      <c r="AO86" t="s">
        <v>98</v>
      </c>
      <c r="AP86" t="s">
        <v>104</v>
      </c>
      <c r="AQ86" t="s">
        <v>105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106</v>
      </c>
      <c r="BE86">
        <v>0</v>
      </c>
      <c r="BF86" t="s">
        <v>83</v>
      </c>
      <c r="BG86" t="s">
        <v>143</v>
      </c>
      <c r="BH86">
        <v>1939</v>
      </c>
      <c r="BI86" t="s">
        <v>108</v>
      </c>
      <c r="BJ86">
        <v>1</v>
      </c>
      <c r="BK86">
        <v>240</v>
      </c>
      <c r="BL86" t="s">
        <v>98</v>
      </c>
      <c r="BM86" t="s">
        <v>98</v>
      </c>
      <c r="BN86" t="s">
        <v>104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t="s">
        <v>83</v>
      </c>
      <c r="BV86" t="s">
        <v>109</v>
      </c>
      <c r="BW86" t="s">
        <v>83</v>
      </c>
      <c r="BX86">
        <v>0</v>
      </c>
      <c r="BY86">
        <v>4</v>
      </c>
      <c r="BZ86">
        <v>2010</v>
      </c>
      <c r="CA86" t="s">
        <v>110</v>
      </c>
      <c r="CB86" t="s">
        <v>172</v>
      </c>
    </row>
    <row r="87" spans="1:80">
      <c r="A87">
        <v>1546</v>
      </c>
      <c r="B87">
        <v>50</v>
      </c>
      <c r="C87" t="s">
        <v>140</v>
      </c>
      <c r="D87">
        <v>50</v>
      </c>
      <c r="E87">
        <v>6000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197</v>
      </c>
      <c r="N87" t="s">
        <v>91</v>
      </c>
      <c r="O87" t="s">
        <v>91</v>
      </c>
      <c r="P87" t="s">
        <v>92</v>
      </c>
      <c r="Q87" t="s">
        <v>176</v>
      </c>
      <c r="R87">
        <v>6</v>
      </c>
      <c r="S87">
        <v>6</v>
      </c>
      <c r="T87">
        <v>1940</v>
      </c>
      <c r="U87">
        <v>1950</v>
      </c>
      <c r="V87" t="s">
        <v>94</v>
      </c>
      <c r="W87" t="s">
        <v>95</v>
      </c>
      <c r="X87" t="s">
        <v>137</v>
      </c>
      <c r="Y87" t="s">
        <v>137</v>
      </c>
      <c r="Z87" t="s">
        <v>97</v>
      </c>
      <c r="AA87">
        <v>0</v>
      </c>
      <c r="AB87" t="s">
        <v>98</v>
      </c>
      <c r="AC87" t="s">
        <v>119</v>
      </c>
      <c r="AD87" t="s">
        <v>99</v>
      </c>
      <c r="AE87" t="s">
        <v>98</v>
      </c>
      <c r="AF87" t="s">
        <v>98</v>
      </c>
      <c r="AG87" t="s">
        <v>100</v>
      </c>
      <c r="AH87" t="s">
        <v>102</v>
      </c>
      <c r="AI87">
        <v>264</v>
      </c>
      <c r="AJ87" t="s">
        <v>108</v>
      </c>
      <c r="AK87">
        <v>0</v>
      </c>
      <c r="AL87">
        <v>308</v>
      </c>
      <c r="AM87">
        <v>572</v>
      </c>
      <c r="AN87" t="s">
        <v>103</v>
      </c>
      <c r="AO87" t="s">
        <v>126</v>
      </c>
      <c r="AP87" t="s">
        <v>104</v>
      </c>
      <c r="AQ87" t="s">
        <v>168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t="s">
        <v>98</v>
      </c>
      <c r="BC87">
        <v>6</v>
      </c>
      <c r="BD87" t="s">
        <v>106</v>
      </c>
      <c r="BE87">
        <v>2</v>
      </c>
      <c r="BF87" t="s">
        <v>119</v>
      </c>
      <c r="BG87" t="s">
        <v>143</v>
      </c>
      <c r="BH87">
        <v>1973</v>
      </c>
      <c r="BI87" t="s">
        <v>108</v>
      </c>
      <c r="BJ87">
        <v>2</v>
      </c>
      <c r="BK87">
        <v>576</v>
      </c>
      <c r="BL87" t="s">
        <v>98</v>
      </c>
      <c r="BM87" t="s">
        <v>98</v>
      </c>
      <c r="BN87" t="s">
        <v>104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3</v>
      </c>
      <c r="BZ87">
        <v>2010</v>
      </c>
      <c r="CA87" t="s">
        <v>110</v>
      </c>
      <c r="CB87" t="s">
        <v>111</v>
      </c>
    </row>
    <row r="88" spans="1:80">
      <c r="A88">
        <v>1547</v>
      </c>
      <c r="B88">
        <v>50</v>
      </c>
      <c r="C88" t="s">
        <v>140</v>
      </c>
      <c r="D88">
        <v>53</v>
      </c>
      <c r="E88">
        <v>6360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114</v>
      </c>
      <c r="L88" t="s">
        <v>88</v>
      </c>
      <c r="M88" t="s">
        <v>197</v>
      </c>
      <c r="N88" t="s">
        <v>90</v>
      </c>
      <c r="O88" t="s">
        <v>91</v>
      </c>
      <c r="P88" t="s">
        <v>92</v>
      </c>
      <c r="Q88" t="s">
        <v>176</v>
      </c>
      <c r="R88">
        <v>5</v>
      </c>
      <c r="S88">
        <v>6</v>
      </c>
      <c r="T88">
        <v>1942</v>
      </c>
      <c r="U88">
        <v>1950</v>
      </c>
      <c r="V88" t="s">
        <v>94</v>
      </c>
      <c r="W88" t="s">
        <v>95</v>
      </c>
      <c r="X88" t="s">
        <v>137</v>
      </c>
      <c r="Y88" t="s">
        <v>137</v>
      </c>
      <c r="Z88" t="s">
        <v>148</v>
      </c>
      <c r="AA88">
        <v>300</v>
      </c>
      <c r="AB88" t="s">
        <v>98</v>
      </c>
      <c r="AC88" t="s">
        <v>98</v>
      </c>
      <c r="AD88" t="s">
        <v>99</v>
      </c>
      <c r="AE88" t="s">
        <v>98</v>
      </c>
      <c r="AF88" t="s">
        <v>98</v>
      </c>
      <c r="AG88" t="s">
        <v>100</v>
      </c>
      <c r="AH88" t="s">
        <v>101</v>
      </c>
      <c r="AI88">
        <v>360</v>
      </c>
      <c r="AJ88" t="s">
        <v>102</v>
      </c>
      <c r="AK88">
        <v>159</v>
      </c>
      <c r="AL88">
        <v>316</v>
      </c>
      <c r="AM88">
        <v>835</v>
      </c>
      <c r="AN88" t="s">
        <v>103</v>
      </c>
      <c r="AO88" t="s">
        <v>98</v>
      </c>
      <c r="AP88" t="s">
        <v>104</v>
      </c>
      <c r="AQ88" t="s">
        <v>168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119</v>
      </c>
      <c r="BC88">
        <v>7</v>
      </c>
      <c r="BD88" t="s">
        <v>181</v>
      </c>
      <c r="BE88">
        <v>2</v>
      </c>
      <c r="BF88" t="s">
        <v>139</v>
      </c>
      <c r="BG88" t="s">
        <v>143</v>
      </c>
      <c r="BH88">
        <v>1942</v>
      </c>
      <c r="BI88" t="s">
        <v>108</v>
      </c>
      <c r="BJ88">
        <v>1</v>
      </c>
      <c r="BK88">
        <v>240</v>
      </c>
      <c r="BL88" t="s">
        <v>98</v>
      </c>
      <c r="BM88" t="s">
        <v>98</v>
      </c>
      <c r="BN88" t="s">
        <v>104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2010</v>
      </c>
      <c r="CA88" t="s">
        <v>110</v>
      </c>
      <c r="CB88" t="s">
        <v>111</v>
      </c>
    </row>
    <row r="89" spans="1:80">
      <c r="A89">
        <v>1548</v>
      </c>
      <c r="B89">
        <v>50</v>
      </c>
      <c r="C89" t="s">
        <v>140</v>
      </c>
      <c r="D89">
        <v>50</v>
      </c>
      <c r="E89">
        <v>6000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197</v>
      </c>
      <c r="N89" t="s">
        <v>91</v>
      </c>
      <c r="O89" t="s">
        <v>91</v>
      </c>
      <c r="P89" t="s">
        <v>92</v>
      </c>
      <c r="Q89" t="s">
        <v>176</v>
      </c>
      <c r="R89">
        <v>6</v>
      </c>
      <c r="S89">
        <v>7</v>
      </c>
      <c r="T89">
        <v>1948</v>
      </c>
      <c r="U89">
        <v>1950</v>
      </c>
      <c r="V89" t="s">
        <v>94</v>
      </c>
      <c r="W89" t="s">
        <v>95</v>
      </c>
      <c r="X89" t="s">
        <v>116</v>
      </c>
      <c r="Y89" t="s">
        <v>116</v>
      </c>
      <c r="Z89" t="s">
        <v>97</v>
      </c>
      <c r="AA89">
        <v>0</v>
      </c>
      <c r="AB89" t="s">
        <v>98</v>
      </c>
      <c r="AC89" t="s">
        <v>98</v>
      </c>
      <c r="AD89" t="s">
        <v>99</v>
      </c>
      <c r="AE89" t="s">
        <v>98</v>
      </c>
      <c r="AF89" t="s">
        <v>98</v>
      </c>
      <c r="AG89" t="s">
        <v>100</v>
      </c>
      <c r="AH89" t="s">
        <v>101</v>
      </c>
      <c r="AI89">
        <v>300</v>
      </c>
      <c r="AJ89" t="s">
        <v>108</v>
      </c>
      <c r="AK89">
        <v>0</v>
      </c>
      <c r="AL89">
        <v>480</v>
      </c>
      <c r="AM89">
        <v>780</v>
      </c>
      <c r="AN89" t="s">
        <v>103</v>
      </c>
      <c r="AO89" t="s">
        <v>98</v>
      </c>
      <c r="AP89" t="s">
        <v>104</v>
      </c>
      <c r="AQ89" t="s">
        <v>105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98</v>
      </c>
      <c r="BC89">
        <v>6</v>
      </c>
      <c r="BD89" t="s">
        <v>106</v>
      </c>
      <c r="BE89">
        <v>0</v>
      </c>
      <c r="BF89" t="s">
        <v>83</v>
      </c>
      <c r="BG89" t="s">
        <v>143</v>
      </c>
      <c r="BH89">
        <v>1948</v>
      </c>
      <c r="BI89" t="s">
        <v>108</v>
      </c>
      <c r="BJ89">
        <v>1</v>
      </c>
      <c r="BK89">
        <v>312</v>
      </c>
      <c r="BL89" t="s">
        <v>98</v>
      </c>
      <c r="BM89" t="s">
        <v>98</v>
      </c>
      <c r="BN89" t="s">
        <v>191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3</v>
      </c>
      <c r="BZ89">
        <v>2010</v>
      </c>
      <c r="CA89" t="s">
        <v>110</v>
      </c>
      <c r="CB89" t="s">
        <v>111</v>
      </c>
    </row>
    <row r="90" spans="1:80">
      <c r="A90">
        <v>1549</v>
      </c>
      <c r="B90">
        <v>50</v>
      </c>
      <c r="C90" t="s">
        <v>140</v>
      </c>
      <c r="D90">
        <v>52</v>
      </c>
      <c r="E90">
        <v>6240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197</v>
      </c>
      <c r="N90" t="s">
        <v>91</v>
      </c>
      <c r="O90" t="s">
        <v>91</v>
      </c>
      <c r="P90" t="s">
        <v>92</v>
      </c>
      <c r="Q90" t="s">
        <v>176</v>
      </c>
      <c r="R90">
        <v>5</v>
      </c>
      <c r="S90">
        <v>7</v>
      </c>
      <c r="T90">
        <v>1936</v>
      </c>
      <c r="U90">
        <v>1980</v>
      </c>
      <c r="V90" t="s">
        <v>94</v>
      </c>
      <c r="W90" t="s">
        <v>95</v>
      </c>
      <c r="X90" t="s">
        <v>96</v>
      </c>
      <c r="Y90" t="s">
        <v>96</v>
      </c>
      <c r="Z90" t="s">
        <v>97</v>
      </c>
      <c r="AA90">
        <v>0</v>
      </c>
      <c r="AB90" t="s">
        <v>98</v>
      </c>
      <c r="AC90" t="s">
        <v>98</v>
      </c>
      <c r="AD90" t="s">
        <v>99</v>
      </c>
      <c r="AE90" t="s">
        <v>98</v>
      </c>
      <c r="AF90" t="s">
        <v>139</v>
      </c>
      <c r="AG90" t="s">
        <v>100</v>
      </c>
      <c r="AH90" t="s">
        <v>101</v>
      </c>
      <c r="AI90">
        <v>276</v>
      </c>
      <c r="AJ90" t="s">
        <v>108</v>
      </c>
      <c r="AK90">
        <v>0</v>
      </c>
      <c r="AL90">
        <v>252</v>
      </c>
      <c r="AM90">
        <v>528</v>
      </c>
      <c r="AN90" t="s">
        <v>103</v>
      </c>
      <c r="AO90" t="s">
        <v>119</v>
      </c>
      <c r="AP90" t="s">
        <v>104</v>
      </c>
      <c r="AQ90" t="s">
        <v>105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98</v>
      </c>
      <c r="BC90">
        <v>5</v>
      </c>
      <c r="BD90" t="s">
        <v>106</v>
      </c>
      <c r="BE90">
        <v>0</v>
      </c>
      <c r="BF90" t="s">
        <v>83</v>
      </c>
      <c r="BG90" t="s">
        <v>143</v>
      </c>
      <c r="BH90">
        <v>1979</v>
      </c>
      <c r="BI90" t="s">
        <v>125</v>
      </c>
      <c r="BJ90">
        <v>2</v>
      </c>
      <c r="BK90">
        <v>624</v>
      </c>
      <c r="BL90" t="s">
        <v>98</v>
      </c>
      <c r="BM90" t="s">
        <v>98</v>
      </c>
      <c r="BN90" t="s">
        <v>191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5</v>
      </c>
      <c r="BZ90">
        <v>2010</v>
      </c>
      <c r="CA90" t="s">
        <v>110</v>
      </c>
      <c r="CB90" t="s">
        <v>111</v>
      </c>
    </row>
    <row r="91" spans="1:80">
      <c r="A91">
        <v>1550</v>
      </c>
      <c r="B91">
        <v>50</v>
      </c>
      <c r="C91" t="s">
        <v>140</v>
      </c>
      <c r="D91">
        <v>52</v>
      </c>
      <c r="E91">
        <v>6240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197</v>
      </c>
      <c r="N91" t="s">
        <v>91</v>
      </c>
      <c r="O91" t="s">
        <v>91</v>
      </c>
      <c r="P91" t="s">
        <v>92</v>
      </c>
      <c r="Q91" t="s">
        <v>176</v>
      </c>
      <c r="R91">
        <v>5</v>
      </c>
      <c r="S91">
        <v>5</v>
      </c>
      <c r="T91">
        <v>1930</v>
      </c>
      <c r="U91">
        <v>1950</v>
      </c>
      <c r="V91" t="s">
        <v>94</v>
      </c>
      <c r="W91" t="s">
        <v>95</v>
      </c>
      <c r="X91" t="s">
        <v>137</v>
      </c>
      <c r="Y91" t="s">
        <v>137</v>
      </c>
      <c r="Z91" t="s">
        <v>97</v>
      </c>
      <c r="AA91">
        <v>0</v>
      </c>
      <c r="AB91" t="s">
        <v>98</v>
      </c>
      <c r="AC91" t="s">
        <v>98</v>
      </c>
      <c r="AD91" t="s">
        <v>166</v>
      </c>
      <c r="AE91" t="s">
        <v>98</v>
      </c>
      <c r="AF91" t="s">
        <v>98</v>
      </c>
      <c r="AG91" t="s">
        <v>100</v>
      </c>
      <c r="AH91" t="s">
        <v>102</v>
      </c>
      <c r="AI91">
        <v>448</v>
      </c>
      <c r="AJ91" t="s">
        <v>108</v>
      </c>
      <c r="AK91">
        <v>0</v>
      </c>
      <c r="AL91">
        <v>480</v>
      </c>
      <c r="AM91">
        <v>928</v>
      </c>
      <c r="AN91" t="s">
        <v>103</v>
      </c>
      <c r="AO91" t="s">
        <v>98</v>
      </c>
      <c r="AP91" t="s">
        <v>104</v>
      </c>
      <c r="AQ91" t="s">
        <v>196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t="s">
        <v>98</v>
      </c>
      <c r="BC91">
        <v>7</v>
      </c>
      <c r="BD91" t="s">
        <v>106</v>
      </c>
      <c r="BE91">
        <v>1</v>
      </c>
      <c r="BF91" t="s">
        <v>119</v>
      </c>
      <c r="BG91" t="s">
        <v>143</v>
      </c>
      <c r="BH91">
        <v>1930</v>
      </c>
      <c r="BI91" t="s">
        <v>108</v>
      </c>
      <c r="BJ91">
        <v>2</v>
      </c>
      <c r="BK91">
        <v>480</v>
      </c>
      <c r="BL91" t="s">
        <v>98</v>
      </c>
      <c r="BM91" t="s">
        <v>98</v>
      </c>
      <c r="BN91" t="s">
        <v>104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109</v>
      </c>
      <c r="BW91" t="s">
        <v>83</v>
      </c>
      <c r="BX91">
        <v>0</v>
      </c>
      <c r="BY91">
        <v>3</v>
      </c>
      <c r="BZ91">
        <v>2010</v>
      </c>
      <c r="CA91" t="s">
        <v>110</v>
      </c>
      <c r="CB91" t="s">
        <v>111</v>
      </c>
    </row>
    <row r="92" spans="1:80">
      <c r="A92">
        <v>1551</v>
      </c>
      <c r="B92">
        <v>30</v>
      </c>
      <c r="C92" t="s">
        <v>140</v>
      </c>
      <c r="D92">
        <v>51</v>
      </c>
      <c r="E92">
        <v>6120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188</v>
      </c>
      <c r="N92" t="s">
        <v>182</v>
      </c>
      <c r="O92" t="s">
        <v>91</v>
      </c>
      <c r="P92" t="s">
        <v>92</v>
      </c>
      <c r="Q92" t="s">
        <v>93</v>
      </c>
      <c r="R92">
        <v>6</v>
      </c>
      <c r="S92">
        <v>5</v>
      </c>
      <c r="T92">
        <v>1923</v>
      </c>
      <c r="U92">
        <v>1950</v>
      </c>
      <c r="V92" t="s">
        <v>94</v>
      </c>
      <c r="W92" t="s">
        <v>95</v>
      </c>
      <c r="X92" t="s">
        <v>116</v>
      </c>
      <c r="Y92" t="s">
        <v>116</v>
      </c>
      <c r="Z92" t="s">
        <v>97</v>
      </c>
      <c r="AA92">
        <v>0</v>
      </c>
      <c r="AB92" t="s">
        <v>98</v>
      </c>
      <c r="AC92" t="s">
        <v>98</v>
      </c>
      <c r="AD92" t="s">
        <v>166</v>
      </c>
      <c r="AE92" t="s">
        <v>139</v>
      </c>
      <c r="AF92" t="s">
        <v>139</v>
      </c>
      <c r="AG92" t="s">
        <v>100</v>
      </c>
      <c r="AH92" t="s">
        <v>118</v>
      </c>
      <c r="AI92">
        <v>960</v>
      </c>
      <c r="AJ92" t="s">
        <v>108</v>
      </c>
      <c r="AK92">
        <v>0</v>
      </c>
      <c r="AL92">
        <v>164</v>
      </c>
      <c r="AM92">
        <v>1124</v>
      </c>
      <c r="AN92" t="s">
        <v>103</v>
      </c>
      <c r="AO92" t="s">
        <v>98</v>
      </c>
      <c r="AP92" t="s">
        <v>104</v>
      </c>
      <c r="AQ92" t="s">
        <v>105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5</v>
      </c>
      <c r="BD92" t="s">
        <v>106</v>
      </c>
      <c r="BE92">
        <v>1</v>
      </c>
      <c r="BF92" t="s">
        <v>119</v>
      </c>
      <c r="BG92" t="s">
        <v>143</v>
      </c>
      <c r="BH92">
        <v>1923</v>
      </c>
      <c r="BI92" t="s">
        <v>108</v>
      </c>
      <c r="BJ92">
        <v>1</v>
      </c>
      <c r="BK92">
        <v>288</v>
      </c>
      <c r="BL92" t="s">
        <v>98</v>
      </c>
      <c r="BM92" t="s">
        <v>98</v>
      </c>
      <c r="BN92" t="s">
        <v>104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3</v>
      </c>
      <c r="BZ92">
        <v>2010</v>
      </c>
      <c r="CA92" t="s">
        <v>110</v>
      </c>
      <c r="CB92" t="s">
        <v>111</v>
      </c>
    </row>
    <row r="93" spans="1:80">
      <c r="A93">
        <v>1552</v>
      </c>
      <c r="B93">
        <v>50</v>
      </c>
      <c r="C93" t="s">
        <v>140</v>
      </c>
      <c r="D93">
        <v>57</v>
      </c>
      <c r="E93">
        <v>8094</v>
      </c>
      <c r="F93" t="s">
        <v>82</v>
      </c>
      <c r="G93" t="s">
        <v>190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188</v>
      </c>
      <c r="N93" t="s">
        <v>91</v>
      </c>
      <c r="O93" t="s">
        <v>91</v>
      </c>
      <c r="P93" t="s">
        <v>92</v>
      </c>
      <c r="Q93" t="s">
        <v>176</v>
      </c>
      <c r="R93">
        <v>4</v>
      </c>
      <c r="S93">
        <v>5</v>
      </c>
      <c r="T93">
        <v>1915</v>
      </c>
      <c r="U93">
        <v>1950</v>
      </c>
      <c r="V93" t="s">
        <v>94</v>
      </c>
      <c r="W93" t="s">
        <v>95</v>
      </c>
      <c r="X93" t="s">
        <v>137</v>
      </c>
      <c r="Y93" t="s">
        <v>137</v>
      </c>
      <c r="Z93" t="s">
        <v>97</v>
      </c>
      <c r="AA93">
        <v>0</v>
      </c>
      <c r="AB93" t="s">
        <v>98</v>
      </c>
      <c r="AC93" t="s">
        <v>139</v>
      </c>
      <c r="AD93" t="s">
        <v>99</v>
      </c>
      <c r="AE93" t="s">
        <v>98</v>
      </c>
      <c r="AF93" t="s">
        <v>98</v>
      </c>
      <c r="AG93" t="s">
        <v>100</v>
      </c>
      <c r="AH93" t="s">
        <v>108</v>
      </c>
      <c r="AI93">
        <v>0</v>
      </c>
      <c r="AJ93" t="s">
        <v>108</v>
      </c>
      <c r="AK93">
        <v>0</v>
      </c>
      <c r="AL93">
        <v>888</v>
      </c>
      <c r="AM93">
        <v>888</v>
      </c>
      <c r="AN93" t="s">
        <v>103</v>
      </c>
      <c r="AO93" t="s">
        <v>126</v>
      </c>
      <c r="AP93" t="s">
        <v>104</v>
      </c>
      <c r="AQ93" t="s">
        <v>105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t="s">
        <v>98</v>
      </c>
      <c r="BC93">
        <v>9</v>
      </c>
      <c r="BD93" t="s">
        <v>106</v>
      </c>
      <c r="BE93">
        <v>1</v>
      </c>
      <c r="BF93" t="s">
        <v>98</v>
      </c>
      <c r="BG93" t="s">
        <v>143</v>
      </c>
      <c r="BH93">
        <v>1915</v>
      </c>
      <c r="BI93" t="s">
        <v>108</v>
      </c>
      <c r="BJ93">
        <v>2</v>
      </c>
      <c r="BK93">
        <v>572</v>
      </c>
      <c r="BL93" t="s">
        <v>98</v>
      </c>
      <c r="BM93" t="s">
        <v>98</v>
      </c>
      <c r="BN93" t="s">
        <v>104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t="s">
        <v>83</v>
      </c>
      <c r="BV93" t="s">
        <v>132</v>
      </c>
      <c r="BW93" t="s">
        <v>83</v>
      </c>
      <c r="BX93">
        <v>0</v>
      </c>
      <c r="BY93">
        <v>6</v>
      </c>
      <c r="BZ93">
        <v>2010</v>
      </c>
      <c r="CA93" t="s">
        <v>110</v>
      </c>
      <c r="CB93" t="s">
        <v>111</v>
      </c>
    </row>
    <row r="94" spans="1:80">
      <c r="A94">
        <v>1553</v>
      </c>
      <c r="B94">
        <v>70</v>
      </c>
      <c r="C94" t="s">
        <v>140</v>
      </c>
      <c r="D94">
        <v>60</v>
      </c>
      <c r="E94">
        <v>12900</v>
      </c>
      <c r="F94" t="s">
        <v>82</v>
      </c>
      <c r="G94" t="s">
        <v>190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188</v>
      </c>
      <c r="N94" t="s">
        <v>91</v>
      </c>
      <c r="O94" t="s">
        <v>91</v>
      </c>
      <c r="P94" t="s">
        <v>92</v>
      </c>
      <c r="Q94" t="s">
        <v>122</v>
      </c>
      <c r="R94">
        <v>6</v>
      </c>
      <c r="S94">
        <v>8</v>
      </c>
      <c r="T94">
        <v>1912</v>
      </c>
      <c r="U94">
        <v>2009</v>
      </c>
      <c r="V94" t="s">
        <v>94</v>
      </c>
      <c r="W94" t="s">
        <v>95</v>
      </c>
      <c r="X94" t="s">
        <v>116</v>
      </c>
      <c r="Y94" t="s">
        <v>116</v>
      </c>
      <c r="Z94" t="s">
        <v>97</v>
      </c>
      <c r="AA94">
        <v>0</v>
      </c>
      <c r="AB94" t="s">
        <v>119</v>
      </c>
      <c r="AC94" t="s">
        <v>119</v>
      </c>
      <c r="AD94" t="s">
        <v>123</v>
      </c>
      <c r="AE94" t="s">
        <v>98</v>
      </c>
      <c r="AF94" t="s">
        <v>98</v>
      </c>
      <c r="AG94" t="s">
        <v>100</v>
      </c>
      <c r="AH94" t="s">
        <v>108</v>
      </c>
      <c r="AI94">
        <v>0</v>
      </c>
      <c r="AJ94" t="s">
        <v>108</v>
      </c>
      <c r="AK94">
        <v>0</v>
      </c>
      <c r="AL94">
        <v>780</v>
      </c>
      <c r="AM94">
        <v>780</v>
      </c>
      <c r="AN94" t="s">
        <v>103</v>
      </c>
      <c r="AO94" t="s">
        <v>126</v>
      </c>
      <c r="AP94" t="s">
        <v>104</v>
      </c>
      <c r="AQ94" t="s">
        <v>105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t="s">
        <v>119</v>
      </c>
      <c r="BC94">
        <v>7</v>
      </c>
      <c r="BD94" t="s">
        <v>106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167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5</v>
      </c>
      <c r="BZ94">
        <v>2010</v>
      </c>
      <c r="CA94" t="s">
        <v>110</v>
      </c>
      <c r="CB94" t="s">
        <v>111</v>
      </c>
    </row>
    <row r="95" spans="1:80">
      <c r="A95">
        <v>1554</v>
      </c>
      <c r="B95">
        <v>70</v>
      </c>
      <c r="C95" t="s">
        <v>140</v>
      </c>
      <c r="D95">
        <v>52</v>
      </c>
      <c r="E95">
        <v>3068</v>
      </c>
      <c r="F95" t="s">
        <v>82</v>
      </c>
      <c r="G95" t="s">
        <v>190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188</v>
      </c>
      <c r="N95" t="s">
        <v>91</v>
      </c>
      <c r="O95" t="s">
        <v>91</v>
      </c>
      <c r="P95" t="s">
        <v>92</v>
      </c>
      <c r="Q95" t="s">
        <v>122</v>
      </c>
      <c r="R95">
        <v>6</v>
      </c>
      <c r="S95">
        <v>8</v>
      </c>
      <c r="T95">
        <v>1920</v>
      </c>
      <c r="U95">
        <v>1993</v>
      </c>
      <c r="V95" t="s">
        <v>94</v>
      </c>
      <c r="W95" t="s">
        <v>95</v>
      </c>
      <c r="X95" t="s">
        <v>96</v>
      </c>
      <c r="Y95" t="s">
        <v>96</v>
      </c>
      <c r="Z95" t="s">
        <v>97</v>
      </c>
      <c r="AA95">
        <v>0</v>
      </c>
      <c r="AB95" t="s">
        <v>98</v>
      </c>
      <c r="AC95" t="s">
        <v>119</v>
      </c>
      <c r="AD95" t="s">
        <v>166</v>
      </c>
      <c r="AE95" t="s">
        <v>98</v>
      </c>
      <c r="AF95" t="s">
        <v>98</v>
      </c>
      <c r="AG95" t="s">
        <v>100</v>
      </c>
      <c r="AH95" t="s">
        <v>108</v>
      </c>
      <c r="AI95">
        <v>0</v>
      </c>
      <c r="AJ95" t="s">
        <v>108</v>
      </c>
      <c r="AK95">
        <v>0</v>
      </c>
      <c r="AL95">
        <v>662</v>
      </c>
      <c r="AM95">
        <v>662</v>
      </c>
      <c r="AN95" t="s">
        <v>103</v>
      </c>
      <c r="AO95" t="s">
        <v>126</v>
      </c>
      <c r="AP95" t="s">
        <v>104</v>
      </c>
      <c r="AQ95" t="s">
        <v>105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t="s">
        <v>98</v>
      </c>
      <c r="BC95">
        <v>6</v>
      </c>
      <c r="BD95" t="s">
        <v>106</v>
      </c>
      <c r="BE95">
        <v>0</v>
      </c>
      <c r="BF95" t="s">
        <v>83</v>
      </c>
      <c r="BG95" t="s">
        <v>143</v>
      </c>
      <c r="BH95">
        <v>1920</v>
      </c>
      <c r="BI95" t="s">
        <v>108</v>
      </c>
      <c r="BJ95">
        <v>1</v>
      </c>
      <c r="BK95">
        <v>180</v>
      </c>
      <c r="BL95" t="s">
        <v>98</v>
      </c>
      <c r="BM95" t="s">
        <v>98</v>
      </c>
      <c r="BN95" t="s">
        <v>104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t="s">
        <v>83</v>
      </c>
      <c r="BV95" t="s">
        <v>132</v>
      </c>
      <c r="BW95" t="s">
        <v>83</v>
      </c>
      <c r="BX95">
        <v>0</v>
      </c>
      <c r="BY95">
        <v>2</v>
      </c>
      <c r="BZ95">
        <v>2010</v>
      </c>
      <c r="CA95" t="s">
        <v>110</v>
      </c>
      <c r="CB95" t="s">
        <v>111</v>
      </c>
    </row>
    <row r="96" spans="1:80">
      <c r="A96">
        <v>1555</v>
      </c>
      <c r="B96">
        <v>20</v>
      </c>
      <c r="C96" t="s">
        <v>112</v>
      </c>
      <c r="D96">
        <v>100</v>
      </c>
      <c r="E96">
        <v>15263</v>
      </c>
      <c r="F96" t="s">
        <v>82</v>
      </c>
      <c r="G96" t="s">
        <v>83</v>
      </c>
      <c r="H96" t="s">
        <v>113</v>
      </c>
      <c r="I96" t="s">
        <v>85</v>
      </c>
      <c r="J96" t="s">
        <v>86</v>
      </c>
      <c r="K96" t="s">
        <v>87</v>
      </c>
      <c r="L96" t="s">
        <v>88</v>
      </c>
      <c r="M96" t="s">
        <v>199</v>
      </c>
      <c r="N96" t="s">
        <v>90</v>
      </c>
      <c r="O96" t="s">
        <v>91</v>
      </c>
      <c r="P96" t="s">
        <v>92</v>
      </c>
      <c r="Q96" t="s">
        <v>93</v>
      </c>
      <c r="R96">
        <v>5</v>
      </c>
      <c r="S96">
        <v>5</v>
      </c>
      <c r="T96">
        <v>1959</v>
      </c>
      <c r="U96">
        <v>1959</v>
      </c>
      <c r="V96" t="s">
        <v>94</v>
      </c>
      <c r="W96" t="s">
        <v>95</v>
      </c>
      <c r="X96" t="s">
        <v>130</v>
      </c>
      <c r="Y96" t="s">
        <v>130</v>
      </c>
      <c r="Z96" t="s">
        <v>117</v>
      </c>
      <c r="AA96">
        <v>90</v>
      </c>
      <c r="AB96" t="s">
        <v>98</v>
      </c>
      <c r="AC96" t="s">
        <v>98</v>
      </c>
      <c r="AD96" t="s">
        <v>99</v>
      </c>
      <c r="AE96" t="s">
        <v>119</v>
      </c>
      <c r="AF96" t="s">
        <v>98</v>
      </c>
      <c r="AG96" t="s">
        <v>100</v>
      </c>
      <c r="AH96" t="s">
        <v>101</v>
      </c>
      <c r="AI96">
        <v>766</v>
      </c>
      <c r="AJ96" t="s">
        <v>108</v>
      </c>
      <c r="AK96">
        <v>0</v>
      </c>
      <c r="AL96">
        <v>656</v>
      </c>
      <c r="AM96">
        <v>1422</v>
      </c>
      <c r="AN96" t="s">
        <v>103</v>
      </c>
      <c r="AO96" t="s">
        <v>119</v>
      </c>
      <c r="AP96" t="s">
        <v>104</v>
      </c>
      <c r="AQ96" t="s">
        <v>105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t="s">
        <v>98</v>
      </c>
      <c r="BC96">
        <v>8</v>
      </c>
      <c r="BD96" t="s">
        <v>106</v>
      </c>
      <c r="BE96">
        <v>2</v>
      </c>
      <c r="BF96" t="s">
        <v>119</v>
      </c>
      <c r="BG96" t="s">
        <v>107</v>
      </c>
      <c r="BH96">
        <v>1959</v>
      </c>
      <c r="BI96" t="s">
        <v>108</v>
      </c>
      <c r="BJ96">
        <v>1</v>
      </c>
      <c r="BK96">
        <v>365</v>
      </c>
      <c r="BL96" t="s">
        <v>98</v>
      </c>
      <c r="BM96" t="s">
        <v>98</v>
      </c>
      <c r="BN96" t="s">
        <v>104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2010</v>
      </c>
      <c r="CA96" t="s">
        <v>110</v>
      </c>
      <c r="CB96" t="s">
        <v>111</v>
      </c>
    </row>
    <row r="97" spans="1:80">
      <c r="A97">
        <v>1556</v>
      </c>
      <c r="B97">
        <v>50</v>
      </c>
      <c r="C97" t="s">
        <v>112</v>
      </c>
      <c r="D97">
        <v>72</v>
      </c>
      <c r="E97">
        <v>10632</v>
      </c>
      <c r="F97" t="s">
        <v>82</v>
      </c>
      <c r="G97" t="s">
        <v>83</v>
      </c>
      <c r="H97" t="s">
        <v>113</v>
      </c>
      <c r="I97" t="s">
        <v>85</v>
      </c>
      <c r="J97" t="s">
        <v>86</v>
      </c>
      <c r="K97" t="s">
        <v>87</v>
      </c>
      <c r="L97" t="s">
        <v>88</v>
      </c>
      <c r="M97" t="s">
        <v>199</v>
      </c>
      <c r="N97" t="s">
        <v>91</v>
      </c>
      <c r="O97" t="s">
        <v>91</v>
      </c>
      <c r="P97" t="s">
        <v>92</v>
      </c>
      <c r="Q97" t="s">
        <v>176</v>
      </c>
      <c r="R97">
        <v>5</v>
      </c>
      <c r="S97">
        <v>3</v>
      </c>
      <c r="T97">
        <v>1917</v>
      </c>
      <c r="U97">
        <v>1950</v>
      </c>
      <c r="V97" t="s">
        <v>94</v>
      </c>
      <c r="W97" t="s">
        <v>95</v>
      </c>
      <c r="X97" t="s">
        <v>116</v>
      </c>
      <c r="Y97" t="s">
        <v>116</v>
      </c>
      <c r="Z97" t="s">
        <v>97</v>
      </c>
      <c r="AA97">
        <v>0</v>
      </c>
      <c r="AB97" t="s">
        <v>98</v>
      </c>
      <c r="AC97" t="s">
        <v>98</v>
      </c>
      <c r="AD97" t="s">
        <v>166</v>
      </c>
      <c r="AE97" t="s">
        <v>119</v>
      </c>
      <c r="AF97" t="s">
        <v>139</v>
      </c>
      <c r="AG97" t="s">
        <v>100</v>
      </c>
      <c r="AH97" t="s">
        <v>108</v>
      </c>
      <c r="AI97">
        <v>0</v>
      </c>
      <c r="AJ97" t="s">
        <v>108</v>
      </c>
      <c r="AK97">
        <v>0</v>
      </c>
      <c r="AL97">
        <v>689</v>
      </c>
      <c r="AM97">
        <v>689</v>
      </c>
      <c r="AN97" t="s">
        <v>103</v>
      </c>
      <c r="AO97" t="s">
        <v>119</v>
      </c>
      <c r="AP97" t="s">
        <v>167</v>
      </c>
      <c r="AQ97" t="s">
        <v>105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t="s">
        <v>83</v>
      </c>
      <c r="BC97">
        <v>6</v>
      </c>
      <c r="BD97" t="s">
        <v>154</v>
      </c>
      <c r="BE97">
        <v>0</v>
      </c>
      <c r="BF97" t="s">
        <v>83</v>
      </c>
      <c r="BG97" t="s">
        <v>143</v>
      </c>
      <c r="BH97">
        <v>1917</v>
      </c>
      <c r="BI97" t="s">
        <v>108</v>
      </c>
      <c r="BJ97">
        <v>1</v>
      </c>
      <c r="BK97">
        <v>180</v>
      </c>
      <c r="BL97" t="s">
        <v>139</v>
      </c>
      <c r="BM97" t="s">
        <v>139</v>
      </c>
      <c r="BN97" t="s">
        <v>167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1</v>
      </c>
      <c r="BZ97">
        <v>2010</v>
      </c>
      <c r="CA97" t="s">
        <v>144</v>
      </c>
      <c r="CB97" t="s">
        <v>111</v>
      </c>
    </row>
    <row r="98" spans="1:80">
      <c r="A98">
        <v>1557</v>
      </c>
      <c r="B98">
        <v>190</v>
      </c>
      <c r="C98" t="s">
        <v>112</v>
      </c>
      <c r="D98">
        <v>60</v>
      </c>
      <c r="E98">
        <v>9900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200</v>
      </c>
      <c r="N98" t="s">
        <v>91</v>
      </c>
      <c r="O98" t="s">
        <v>91</v>
      </c>
      <c r="P98" t="s">
        <v>186</v>
      </c>
      <c r="Q98" t="s">
        <v>176</v>
      </c>
      <c r="R98">
        <v>5</v>
      </c>
      <c r="S98">
        <v>4</v>
      </c>
      <c r="T98">
        <v>1915</v>
      </c>
      <c r="U98">
        <v>1950</v>
      </c>
      <c r="V98" t="s">
        <v>94</v>
      </c>
      <c r="W98" t="s">
        <v>95</v>
      </c>
      <c r="X98" t="s">
        <v>116</v>
      </c>
      <c r="Y98" t="s">
        <v>185</v>
      </c>
      <c r="Z98" t="s">
        <v>97</v>
      </c>
      <c r="AA98">
        <v>0</v>
      </c>
      <c r="AB98" t="s">
        <v>139</v>
      </c>
      <c r="AC98" t="s">
        <v>139</v>
      </c>
      <c r="AD98" t="s">
        <v>166</v>
      </c>
      <c r="AE98" t="s">
        <v>98</v>
      </c>
      <c r="AF98" t="s">
        <v>98</v>
      </c>
      <c r="AG98" t="s">
        <v>100</v>
      </c>
      <c r="AH98" t="s">
        <v>101</v>
      </c>
      <c r="AI98">
        <v>1026</v>
      </c>
      <c r="AJ98" t="s">
        <v>108</v>
      </c>
      <c r="AK98">
        <v>0</v>
      </c>
      <c r="AL98">
        <v>186</v>
      </c>
      <c r="AM98">
        <v>1212</v>
      </c>
      <c r="AN98" t="s">
        <v>103</v>
      </c>
      <c r="AO98" t="s">
        <v>98</v>
      </c>
      <c r="AP98" t="s">
        <v>167</v>
      </c>
      <c r="AQ98" t="s">
        <v>105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t="s">
        <v>98</v>
      </c>
      <c r="BC98">
        <v>6</v>
      </c>
      <c r="BD98" t="s">
        <v>106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167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2</v>
      </c>
      <c r="BZ98">
        <v>2010</v>
      </c>
      <c r="CA98" t="s">
        <v>174</v>
      </c>
      <c r="CB98" t="s">
        <v>111</v>
      </c>
    </row>
    <row r="99" spans="1:80">
      <c r="A99">
        <v>1558</v>
      </c>
      <c r="B99">
        <v>50</v>
      </c>
      <c r="C99" t="s">
        <v>112</v>
      </c>
      <c r="D99">
        <v>65</v>
      </c>
      <c r="E99">
        <v>6001</v>
      </c>
      <c r="F99" t="s">
        <v>82</v>
      </c>
      <c r="G99" t="s">
        <v>83</v>
      </c>
      <c r="H99" t="s">
        <v>113</v>
      </c>
      <c r="I99" t="s">
        <v>192</v>
      </c>
      <c r="J99" t="s">
        <v>86</v>
      </c>
      <c r="K99" t="s">
        <v>87</v>
      </c>
      <c r="L99" t="s">
        <v>154</v>
      </c>
      <c r="M99" t="s">
        <v>200</v>
      </c>
      <c r="N99" t="s">
        <v>91</v>
      </c>
      <c r="O99" t="s">
        <v>91</v>
      </c>
      <c r="P99" t="s">
        <v>92</v>
      </c>
      <c r="Q99" t="s">
        <v>176</v>
      </c>
      <c r="R99">
        <v>6</v>
      </c>
      <c r="S99">
        <v>5</v>
      </c>
      <c r="T99">
        <v>1940</v>
      </c>
      <c r="U99">
        <v>1950</v>
      </c>
      <c r="V99" t="s">
        <v>94</v>
      </c>
      <c r="W99" t="s">
        <v>95</v>
      </c>
      <c r="X99" t="s">
        <v>96</v>
      </c>
      <c r="Y99" t="s">
        <v>96</v>
      </c>
      <c r="Z99" t="s">
        <v>97</v>
      </c>
      <c r="AA99">
        <v>0</v>
      </c>
      <c r="AB99" t="s">
        <v>98</v>
      </c>
      <c r="AC99" t="s">
        <v>98</v>
      </c>
      <c r="AD99" t="s">
        <v>99</v>
      </c>
      <c r="AE99" t="s">
        <v>139</v>
      </c>
      <c r="AF99" t="s">
        <v>98</v>
      </c>
      <c r="AG99" t="s">
        <v>100</v>
      </c>
      <c r="AH99" t="s">
        <v>102</v>
      </c>
      <c r="AI99">
        <v>368</v>
      </c>
      <c r="AJ99" t="s">
        <v>108</v>
      </c>
      <c r="AK99">
        <v>0</v>
      </c>
      <c r="AL99">
        <v>232</v>
      </c>
      <c r="AM99">
        <v>600</v>
      </c>
      <c r="AN99" t="s">
        <v>103</v>
      </c>
      <c r="AO99" t="s">
        <v>126</v>
      </c>
      <c r="AP99" t="s">
        <v>167</v>
      </c>
      <c r="AQ99" t="s">
        <v>105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5</v>
      </c>
      <c r="BD99" t="s">
        <v>106</v>
      </c>
      <c r="BE99">
        <v>0</v>
      </c>
      <c r="BF99" t="s">
        <v>83</v>
      </c>
      <c r="BG99" t="s">
        <v>143</v>
      </c>
      <c r="BH99">
        <v>1940</v>
      </c>
      <c r="BI99" t="s">
        <v>108</v>
      </c>
      <c r="BJ99">
        <v>1</v>
      </c>
      <c r="BK99">
        <v>231</v>
      </c>
      <c r="BL99" t="s">
        <v>98</v>
      </c>
      <c r="BM99" t="s">
        <v>98</v>
      </c>
      <c r="BN99" t="s">
        <v>104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t="s">
        <v>83</v>
      </c>
      <c r="BV99" t="s">
        <v>109</v>
      </c>
      <c r="BW99" t="s">
        <v>83</v>
      </c>
      <c r="BX99">
        <v>0</v>
      </c>
      <c r="BY99">
        <v>3</v>
      </c>
      <c r="BZ99">
        <v>2010</v>
      </c>
      <c r="CA99" t="s">
        <v>110</v>
      </c>
      <c r="CB99" t="s">
        <v>111</v>
      </c>
    </row>
    <row r="100" spans="1:80">
      <c r="A100">
        <v>1559</v>
      </c>
      <c r="B100">
        <v>70</v>
      </c>
      <c r="C100" t="s">
        <v>201</v>
      </c>
      <c r="D100" t="s">
        <v>83</v>
      </c>
      <c r="E100">
        <v>6449</v>
      </c>
      <c r="F100" t="s">
        <v>82</v>
      </c>
      <c r="G100" t="s">
        <v>83</v>
      </c>
      <c r="H100" t="s">
        <v>113</v>
      </c>
      <c r="I100" t="s">
        <v>85</v>
      </c>
      <c r="J100" t="s">
        <v>86</v>
      </c>
      <c r="K100" t="s">
        <v>87</v>
      </c>
      <c r="L100" t="s">
        <v>88</v>
      </c>
      <c r="M100" t="s">
        <v>200</v>
      </c>
      <c r="N100" t="s">
        <v>91</v>
      </c>
      <c r="O100" t="s">
        <v>91</v>
      </c>
      <c r="P100" t="s">
        <v>92</v>
      </c>
      <c r="Q100" t="s">
        <v>122</v>
      </c>
      <c r="R100">
        <v>4</v>
      </c>
      <c r="S100">
        <v>1</v>
      </c>
      <c r="T100">
        <v>1907</v>
      </c>
      <c r="U100">
        <v>1950</v>
      </c>
      <c r="V100" t="s">
        <v>202</v>
      </c>
      <c r="W100" t="s">
        <v>95</v>
      </c>
      <c r="X100" t="s">
        <v>116</v>
      </c>
      <c r="Y100" t="s">
        <v>203</v>
      </c>
      <c r="Z100" t="s">
        <v>97</v>
      </c>
      <c r="AA100">
        <v>0</v>
      </c>
      <c r="AB100" t="s">
        <v>98</v>
      </c>
      <c r="AC100" t="s">
        <v>98</v>
      </c>
      <c r="AD100" t="s">
        <v>99</v>
      </c>
      <c r="AE100" t="s">
        <v>98</v>
      </c>
      <c r="AF100" t="s">
        <v>98</v>
      </c>
      <c r="AG100" t="s">
        <v>100</v>
      </c>
      <c r="AH100" t="s">
        <v>101</v>
      </c>
      <c r="AI100">
        <v>73</v>
      </c>
      <c r="AJ100" t="s">
        <v>108</v>
      </c>
      <c r="AK100">
        <v>0</v>
      </c>
      <c r="AL100">
        <v>634</v>
      </c>
      <c r="AM100">
        <v>707</v>
      </c>
      <c r="AN100" t="s">
        <v>194</v>
      </c>
      <c r="AO100" t="s">
        <v>98</v>
      </c>
      <c r="AP100" t="s">
        <v>167</v>
      </c>
      <c r="AQ100" t="s">
        <v>105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98</v>
      </c>
      <c r="BC100">
        <v>7</v>
      </c>
      <c r="BD100" t="s">
        <v>106</v>
      </c>
      <c r="BE100">
        <v>0</v>
      </c>
      <c r="BF100" t="s">
        <v>83</v>
      </c>
      <c r="BG100" t="s">
        <v>83</v>
      </c>
      <c r="BH100" t="s">
        <v>83</v>
      </c>
      <c r="BI100" t="s">
        <v>83</v>
      </c>
      <c r="BJ100">
        <v>0</v>
      </c>
      <c r="BK100">
        <v>0</v>
      </c>
      <c r="BL100" t="s">
        <v>83</v>
      </c>
      <c r="BM100" t="s">
        <v>83</v>
      </c>
      <c r="BN100" t="s">
        <v>167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3</v>
      </c>
      <c r="BZ100">
        <v>2010</v>
      </c>
      <c r="CA100" t="s">
        <v>110</v>
      </c>
      <c r="CB100" t="s">
        <v>172</v>
      </c>
    </row>
    <row r="101" spans="1:80">
      <c r="A101">
        <v>1560</v>
      </c>
      <c r="B101">
        <v>190</v>
      </c>
      <c r="C101" t="s">
        <v>81</v>
      </c>
      <c r="D101">
        <v>60</v>
      </c>
      <c r="E101">
        <v>6048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114</v>
      </c>
      <c r="L101" t="s">
        <v>88</v>
      </c>
      <c r="M101" t="s">
        <v>200</v>
      </c>
      <c r="N101" t="s">
        <v>182</v>
      </c>
      <c r="O101" t="s">
        <v>91</v>
      </c>
      <c r="P101" t="s">
        <v>186</v>
      </c>
      <c r="Q101" t="s">
        <v>176</v>
      </c>
      <c r="R101">
        <v>5</v>
      </c>
      <c r="S101">
        <v>7</v>
      </c>
      <c r="T101">
        <v>1910</v>
      </c>
      <c r="U101">
        <v>1950</v>
      </c>
      <c r="V101" t="s">
        <v>94</v>
      </c>
      <c r="W101" t="s">
        <v>95</v>
      </c>
      <c r="X101" t="s">
        <v>116</v>
      </c>
      <c r="Y101" t="s">
        <v>116</v>
      </c>
      <c r="Z101" t="s">
        <v>97</v>
      </c>
      <c r="AA101">
        <v>0</v>
      </c>
      <c r="AB101" t="s">
        <v>98</v>
      </c>
      <c r="AC101" t="s">
        <v>119</v>
      </c>
      <c r="AD101" t="s">
        <v>166</v>
      </c>
      <c r="AE101" t="s">
        <v>98</v>
      </c>
      <c r="AF101" t="s">
        <v>98</v>
      </c>
      <c r="AG101" t="s">
        <v>155</v>
      </c>
      <c r="AH101" t="s">
        <v>102</v>
      </c>
      <c r="AI101">
        <v>736</v>
      </c>
      <c r="AJ101" t="s">
        <v>108</v>
      </c>
      <c r="AK101">
        <v>0</v>
      </c>
      <c r="AL101">
        <v>120</v>
      </c>
      <c r="AM101">
        <v>856</v>
      </c>
      <c r="AN101" t="s">
        <v>103</v>
      </c>
      <c r="AO101" t="s">
        <v>119</v>
      </c>
      <c r="AP101" t="s">
        <v>104</v>
      </c>
      <c r="AQ101" t="s">
        <v>105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t="s">
        <v>98</v>
      </c>
      <c r="BC101">
        <v>7</v>
      </c>
      <c r="BD101" t="s">
        <v>106</v>
      </c>
      <c r="BE101">
        <v>1</v>
      </c>
      <c r="BF101" t="s">
        <v>119</v>
      </c>
      <c r="BG101" t="s">
        <v>143</v>
      </c>
      <c r="BH101">
        <v>1910</v>
      </c>
      <c r="BI101" t="s">
        <v>108</v>
      </c>
      <c r="BJ101">
        <v>2</v>
      </c>
      <c r="BK101">
        <v>450</v>
      </c>
      <c r="BL101" t="s">
        <v>98</v>
      </c>
      <c r="BM101" t="s">
        <v>139</v>
      </c>
      <c r="BN101" t="s">
        <v>191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6</v>
      </c>
      <c r="BZ101">
        <v>2010</v>
      </c>
      <c r="CA101" t="s">
        <v>144</v>
      </c>
      <c r="CB101" t="s">
        <v>111</v>
      </c>
    </row>
    <row r="102" spans="1:80">
      <c r="A102">
        <v>1561</v>
      </c>
      <c r="B102">
        <v>90</v>
      </c>
      <c r="C102" t="s">
        <v>112</v>
      </c>
      <c r="D102">
        <v>72</v>
      </c>
      <c r="E102">
        <v>10773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169</v>
      </c>
      <c r="N102" t="s">
        <v>91</v>
      </c>
      <c r="O102" t="s">
        <v>91</v>
      </c>
      <c r="P102" t="s">
        <v>179</v>
      </c>
      <c r="Q102" t="s">
        <v>93</v>
      </c>
      <c r="R102">
        <v>4</v>
      </c>
      <c r="S102">
        <v>3</v>
      </c>
      <c r="T102">
        <v>1967</v>
      </c>
      <c r="U102">
        <v>1967</v>
      </c>
      <c r="V102" t="s">
        <v>94</v>
      </c>
      <c r="W102" t="s">
        <v>204</v>
      </c>
      <c r="X102" t="s">
        <v>135</v>
      </c>
      <c r="Y102" t="s">
        <v>135</v>
      </c>
      <c r="Z102" t="s">
        <v>117</v>
      </c>
      <c r="AA102">
        <v>72</v>
      </c>
      <c r="AB102" t="s">
        <v>139</v>
      </c>
      <c r="AC102" t="s">
        <v>139</v>
      </c>
      <c r="AD102" t="s">
        <v>99</v>
      </c>
      <c r="AE102" t="s">
        <v>98</v>
      </c>
      <c r="AF102" t="s">
        <v>98</v>
      </c>
      <c r="AG102" t="s">
        <v>100</v>
      </c>
      <c r="AH102" t="s">
        <v>118</v>
      </c>
      <c r="AI102">
        <v>704</v>
      </c>
      <c r="AJ102" t="s">
        <v>108</v>
      </c>
      <c r="AK102">
        <v>0</v>
      </c>
      <c r="AL102">
        <v>1128</v>
      </c>
      <c r="AM102">
        <v>1832</v>
      </c>
      <c r="AN102" t="s">
        <v>103</v>
      </c>
      <c r="AO102" t="s">
        <v>98</v>
      </c>
      <c r="AP102" t="s">
        <v>167</v>
      </c>
      <c r="AQ102" t="s">
        <v>105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t="s">
        <v>98</v>
      </c>
      <c r="BC102">
        <v>8</v>
      </c>
      <c r="BD102" t="s">
        <v>106</v>
      </c>
      <c r="BE102">
        <v>0</v>
      </c>
      <c r="BF102" t="s">
        <v>83</v>
      </c>
      <c r="BG102" t="s">
        <v>83</v>
      </c>
      <c r="BH102" t="s">
        <v>83</v>
      </c>
      <c r="BI102" t="s">
        <v>83</v>
      </c>
      <c r="BJ102">
        <v>0</v>
      </c>
      <c r="BK102">
        <v>0</v>
      </c>
      <c r="BL102" t="s">
        <v>83</v>
      </c>
      <c r="BM102" t="s">
        <v>83</v>
      </c>
      <c r="BN102" t="s">
        <v>104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2010</v>
      </c>
      <c r="CA102" t="s">
        <v>110</v>
      </c>
      <c r="CB102" t="s">
        <v>111</v>
      </c>
    </row>
    <row r="103" spans="1:80">
      <c r="A103">
        <v>1562</v>
      </c>
      <c r="B103">
        <v>20</v>
      </c>
      <c r="C103" t="s">
        <v>112</v>
      </c>
      <c r="D103">
        <v>65</v>
      </c>
      <c r="E103">
        <v>7800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169</v>
      </c>
      <c r="N103" t="s">
        <v>91</v>
      </c>
      <c r="O103" t="s">
        <v>91</v>
      </c>
      <c r="P103" t="s">
        <v>92</v>
      </c>
      <c r="Q103" t="s">
        <v>93</v>
      </c>
      <c r="R103">
        <v>5</v>
      </c>
      <c r="S103">
        <v>7</v>
      </c>
      <c r="T103">
        <v>1966</v>
      </c>
      <c r="U103">
        <v>2008</v>
      </c>
      <c r="V103" t="s">
        <v>115</v>
      </c>
      <c r="W103" t="s">
        <v>95</v>
      </c>
      <c r="X103" t="s">
        <v>130</v>
      </c>
      <c r="Y103" t="s">
        <v>130</v>
      </c>
      <c r="Z103" t="s">
        <v>117</v>
      </c>
      <c r="AA103">
        <v>47</v>
      </c>
      <c r="AB103" t="s">
        <v>98</v>
      </c>
      <c r="AC103" t="s">
        <v>98</v>
      </c>
      <c r="AD103" t="s">
        <v>99</v>
      </c>
      <c r="AE103" t="s">
        <v>98</v>
      </c>
      <c r="AF103" t="s">
        <v>98</v>
      </c>
      <c r="AG103" t="s">
        <v>155</v>
      </c>
      <c r="AH103" t="s">
        <v>138</v>
      </c>
      <c r="AI103">
        <v>240</v>
      </c>
      <c r="AJ103" t="s">
        <v>101</v>
      </c>
      <c r="AK103">
        <v>474</v>
      </c>
      <c r="AL103">
        <v>150</v>
      </c>
      <c r="AM103">
        <v>864</v>
      </c>
      <c r="AN103" t="s">
        <v>103</v>
      </c>
      <c r="AO103" t="s">
        <v>126</v>
      </c>
      <c r="AP103" t="s">
        <v>104</v>
      </c>
      <c r="AQ103" t="s">
        <v>105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119</v>
      </c>
      <c r="BC103">
        <v>5</v>
      </c>
      <c r="BD103" t="s">
        <v>106</v>
      </c>
      <c r="BE103">
        <v>0</v>
      </c>
      <c r="BF103" t="s">
        <v>83</v>
      </c>
      <c r="BG103" t="s">
        <v>143</v>
      </c>
      <c r="BH103">
        <v>1966</v>
      </c>
      <c r="BI103" t="s">
        <v>108</v>
      </c>
      <c r="BJ103">
        <v>1</v>
      </c>
      <c r="BK103">
        <v>416</v>
      </c>
      <c r="BL103" t="s">
        <v>98</v>
      </c>
      <c r="BM103" t="s">
        <v>98</v>
      </c>
      <c r="BN103" t="s">
        <v>104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</row>
    <row r="104" spans="1:80">
      <c r="A104">
        <v>1563</v>
      </c>
      <c r="B104">
        <v>20</v>
      </c>
      <c r="C104" t="s">
        <v>112</v>
      </c>
      <c r="D104">
        <v>65</v>
      </c>
      <c r="E104">
        <v>7832</v>
      </c>
      <c r="F104" t="s">
        <v>82</v>
      </c>
      <c r="G104" t="s">
        <v>83</v>
      </c>
      <c r="H104" t="s">
        <v>84</v>
      </c>
      <c r="I104" t="s">
        <v>85</v>
      </c>
      <c r="J104" t="s">
        <v>86</v>
      </c>
      <c r="K104" t="s">
        <v>87</v>
      </c>
      <c r="L104" t="s">
        <v>88</v>
      </c>
      <c r="M104" t="s">
        <v>169</v>
      </c>
      <c r="N104" t="s">
        <v>91</v>
      </c>
      <c r="O104" t="s">
        <v>91</v>
      </c>
      <c r="P104" t="s">
        <v>92</v>
      </c>
      <c r="Q104" t="s">
        <v>93</v>
      </c>
      <c r="R104">
        <v>5</v>
      </c>
      <c r="S104">
        <v>5</v>
      </c>
      <c r="T104">
        <v>1968</v>
      </c>
      <c r="U104">
        <v>1968</v>
      </c>
      <c r="V104" t="s">
        <v>115</v>
      </c>
      <c r="W104" t="s">
        <v>95</v>
      </c>
      <c r="X104" t="s">
        <v>130</v>
      </c>
      <c r="Y104" t="s">
        <v>130</v>
      </c>
      <c r="Z104" t="s">
        <v>97</v>
      </c>
      <c r="AA104">
        <v>0</v>
      </c>
      <c r="AB104" t="s">
        <v>98</v>
      </c>
      <c r="AC104" t="s">
        <v>98</v>
      </c>
      <c r="AD104" t="s">
        <v>99</v>
      </c>
      <c r="AE104" t="s">
        <v>98</v>
      </c>
      <c r="AF104" t="s">
        <v>98</v>
      </c>
      <c r="AG104" t="s">
        <v>100</v>
      </c>
      <c r="AH104" t="s">
        <v>124</v>
      </c>
      <c r="AI104">
        <v>775</v>
      </c>
      <c r="AJ104" t="s">
        <v>108</v>
      </c>
      <c r="AK104">
        <v>0</v>
      </c>
      <c r="AL104">
        <v>89</v>
      </c>
      <c r="AM104">
        <v>864</v>
      </c>
      <c r="AN104" t="s">
        <v>103</v>
      </c>
      <c r="AO104" t="s">
        <v>126</v>
      </c>
      <c r="AP104" t="s">
        <v>104</v>
      </c>
      <c r="AQ104" t="s">
        <v>105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98</v>
      </c>
      <c r="BC104">
        <v>4</v>
      </c>
      <c r="BD104" t="s">
        <v>106</v>
      </c>
      <c r="BE104">
        <v>0</v>
      </c>
      <c r="BF104" t="s">
        <v>83</v>
      </c>
      <c r="BG104" t="s">
        <v>143</v>
      </c>
      <c r="BH104">
        <v>1969</v>
      </c>
      <c r="BI104" t="s">
        <v>108</v>
      </c>
      <c r="BJ104">
        <v>1</v>
      </c>
      <c r="BK104">
        <v>280</v>
      </c>
      <c r="BL104" t="s">
        <v>98</v>
      </c>
      <c r="BM104" t="s">
        <v>98</v>
      </c>
      <c r="BN104" t="s">
        <v>104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5</v>
      </c>
      <c r="BZ104">
        <v>2010</v>
      </c>
      <c r="CA104" t="s">
        <v>110</v>
      </c>
      <c r="CB104" t="s">
        <v>111</v>
      </c>
    </row>
    <row r="105" spans="1:80">
      <c r="A105">
        <v>1564</v>
      </c>
      <c r="B105">
        <v>90</v>
      </c>
      <c r="C105" t="s">
        <v>112</v>
      </c>
      <c r="D105" t="s">
        <v>83</v>
      </c>
      <c r="E105">
        <v>7424</v>
      </c>
      <c r="F105" t="s">
        <v>82</v>
      </c>
      <c r="G105" t="s">
        <v>83</v>
      </c>
      <c r="H105" t="s">
        <v>113</v>
      </c>
      <c r="I105" t="s">
        <v>85</v>
      </c>
      <c r="J105" t="s">
        <v>86</v>
      </c>
      <c r="K105" t="s">
        <v>87</v>
      </c>
      <c r="L105" t="s">
        <v>88</v>
      </c>
      <c r="M105" t="s">
        <v>169</v>
      </c>
      <c r="N105" t="s">
        <v>91</v>
      </c>
      <c r="O105" t="s">
        <v>91</v>
      </c>
      <c r="P105" t="s">
        <v>179</v>
      </c>
      <c r="Q105" t="s">
        <v>183</v>
      </c>
      <c r="R105">
        <v>5</v>
      </c>
      <c r="S105">
        <v>5</v>
      </c>
      <c r="T105">
        <v>1978</v>
      </c>
      <c r="U105">
        <v>1978</v>
      </c>
      <c r="V105" t="s">
        <v>94</v>
      </c>
      <c r="W105" t="s">
        <v>95</v>
      </c>
      <c r="X105" t="s">
        <v>135</v>
      </c>
      <c r="Y105" t="s">
        <v>135</v>
      </c>
      <c r="Z105" t="s">
        <v>97</v>
      </c>
      <c r="AA105">
        <v>0</v>
      </c>
      <c r="AB105" t="s">
        <v>98</v>
      </c>
      <c r="AC105" t="s">
        <v>98</v>
      </c>
      <c r="AD105" t="s">
        <v>99</v>
      </c>
      <c r="AE105" t="s">
        <v>119</v>
      </c>
      <c r="AF105" t="s">
        <v>98</v>
      </c>
      <c r="AG105" t="s">
        <v>157</v>
      </c>
      <c r="AH105" t="s">
        <v>124</v>
      </c>
      <c r="AI105">
        <v>1319</v>
      </c>
      <c r="AJ105" t="s">
        <v>108</v>
      </c>
      <c r="AK105">
        <v>0</v>
      </c>
      <c r="AL105">
        <v>0</v>
      </c>
      <c r="AM105">
        <v>1319</v>
      </c>
      <c r="AN105" t="s">
        <v>103</v>
      </c>
      <c r="AO105" t="s">
        <v>98</v>
      </c>
      <c r="AP105" t="s">
        <v>104</v>
      </c>
      <c r="AQ105" t="s">
        <v>105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98</v>
      </c>
      <c r="BC105">
        <v>5</v>
      </c>
      <c r="BD105" t="s">
        <v>106</v>
      </c>
      <c r="BE105">
        <v>2</v>
      </c>
      <c r="BF105" t="s">
        <v>98</v>
      </c>
      <c r="BG105" t="s">
        <v>107</v>
      </c>
      <c r="BH105">
        <v>1978</v>
      </c>
      <c r="BI105" t="s">
        <v>125</v>
      </c>
      <c r="BJ105">
        <v>2</v>
      </c>
      <c r="BK105">
        <v>591</v>
      </c>
      <c r="BL105" t="s">
        <v>98</v>
      </c>
      <c r="BM105" t="s">
        <v>98</v>
      </c>
      <c r="BN105" t="s">
        <v>104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</row>
    <row r="106" spans="1:80">
      <c r="A106">
        <v>1565</v>
      </c>
      <c r="B106">
        <v>60</v>
      </c>
      <c r="C106" t="s">
        <v>112</v>
      </c>
      <c r="D106">
        <v>86</v>
      </c>
      <c r="E106">
        <v>11227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169</v>
      </c>
      <c r="N106" t="s">
        <v>91</v>
      </c>
      <c r="O106" t="s">
        <v>91</v>
      </c>
      <c r="P106" t="s">
        <v>92</v>
      </c>
      <c r="Q106" t="s">
        <v>122</v>
      </c>
      <c r="R106">
        <v>5</v>
      </c>
      <c r="S106">
        <v>5</v>
      </c>
      <c r="T106">
        <v>1968</v>
      </c>
      <c r="U106">
        <v>1968</v>
      </c>
      <c r="V106" t="s">
        <v>94</v>
      </c>
      <c r="W106" t="s">
        <v>95</v>
      </c>
      <c r="X106" t="s">
        <v>130</v>
      </c>
      <c r="Y106" t="s">
        <v>130</v>
      </c>
      <c r="Z106" t="s">
        <v>97</v>
      </c>
      <c r="AA106">
        <v>0</v>
      </c>
      <c r="AB106" t="s">
        <v>98</v>
      </c>
      <c r="AC106" t="s">
        <v>119</v>
      </c>
      <c r="AD106" t="s">
        <v>99</v>
      </c>
      <c r="AE106" t="s">
        <v>98</v>
      </c>
      <c r="AF106" t="s">
        <v>119</v>
      </c>
      <c r="AG106" t="s">
        <v>100</v>
      </c>
      <c r="AH106" t="s">
        <v>101</v>
      </c>
      <c r="AI106">
        <v>267</v>
      </c>
      <c r="AJ106" t="s">
        <v>118</v>
      </c>
      <c r="AK106">
        <v>453</v>
      </c>
      <c r="AL106">
        <v>0</v>
      </c>
      <c r="AM106">
        <v>720</v>
      </c>
      <c r="AN106" t="s">
        <v>103</v>
      </c>
      <c r="AO106" t="s">
        <v>126</v>
      </c>
      <c r="AP106" t="s">
        <v>104</v>
      </c>
      <c r="AQ106" t="s">
        <v>105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106</v>
      </c>
      <c r="BE106">
        <v>2</v>
      </c>
      <c r="BF106" t="s">
        <v>98</v>
      </c>
      <c r="BG106" t="s">
        <v>107</v>
      </c>
      <c r="BH106">
        <v>1968</v>
      </c>
      <c r="BI106" t="s">
        <v>108</v>
      </c>
      <c r="BJ106">
        <v>2</v>
      </c>
      <c r="BK106">
        <v>480</v>
      </c>
      <c r="BL106" t="s">
        <v>98</v>
      </c>
      <c r="BM106" t="s">
        <v>98</v>
      </c>
      <c r="BN106" t="s">
        <v>104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109</v>
      </c>
      <c r="BW106" t="s">
        <v>83</v>
      </c>
      <c r="BX106">
        <v>0</v>
      </c>
      <c r="BY106">
        <v>3</v>
      </c>
      <c r="BZ106">
        <v>2010</v>
      </c>
      <c r="CA106" t="s">
        <v>110</v>
      </c>
      <c r="CB106" t="s">
        <v>111</v>
      </c>
    </row>
    <row r="107" spans="1:80">
      <c r="A107">
        <v>1566</v>
      </c>
      <c r="B107">
        <v>20</v>
      </c>
      <c r="C107" t="s">
        <v>112</v>
      </c>
      <c r="D107" t="s">
        <v>83</v>
      </c>
      <c r="E107">
        <v>20062</v>
      </c>
      <c r="F107" t="s">
        <v>82</v>
      </c>
      <c r="G107" t="s">
        <v>83</v>
      </c>
      <c r="H107" t="s">
        <v>113</v>
      </c>
      <c r="I107" t="s">
        <v>205</v>
      </c>
      <c r="J107" t="s">
        <v>86</v>
      </c>
      <c r="K107" t="s">
        <v>87</v>
      </c>
      <c r="L107" t="s">
        <v>154</v>
      </c>
      <c r="M107" t="s">
        <v>199</v>
      </c>
      <c r="N107" t="s">
        <v>91</v>
      </c>
      <c r="O107" t="s">
        <v>91</v>
      </c>
      <c r="P107" t="s">
        <v>92</v>
      </c>
      <c r="Q107" t="s">
        <v>93</v>
      </c>
      <c r="R107">
        <v>7</v>
      </c>
      <c r="S107">
        <v>7</v>
      </c>
      <c r="T107">
        <v>1977</v>
      </c>
      <c r="U107">
        <v>2001</v>
      </c>
      <c r="V107" t="s">
        <v>115</v>
      </c>
      <c r="W107" t="s">
        <v>95</v>
      </c>
      <c r="X107" t="s">
        <v>116</v>
      </c>
      <c r="Y107" t="s">
        <v>116</v>
      </c>
      <c r="Z107" t="s">
        <v>97</v>
      </c>
      <c r="AA107">
        <v>0</v>
      </c>
      <c r="AB107" t="s">
        <v>119</v>
      </c>
      <c r="AC107" t="s">
        <v>119</v>
      </c>
      <c r="AD107" t="s">
        <v>99</v>
      </c>
      <c r="AE107" t="s">
        <v>119</v>
      </c>
      <c r="AF107" t="s">
        <v>98</v>
      </c>
      <c r="AG107" t="s">
        <v>119</v>
      </c>
      <c r="AH107" t="s">
        <v>118</v>
      </c>
      <c r="AI107">
        <v>1092</v>
      </c>
      <c r="AJ107" t="s">
        <v>108</v>
      </c>
      <c r="AK107">
        <v>0</v>
      </c>
      <c r="AL107">
        <v>328</v>
      </c>
      <c r="AM107">
        <v>1420</v>
      </c>
      <c r="AN107" t="s">
        <v>103</v>
      </c>
      <c r="AO107" t="s">
        <v>119</v>
      </c>
      <c r="AP107" t="s">
        <v>104</v>
      </c>
      <c r="AQ107" t="s">
        <v>105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t="s">
        <v>98</v>
      </c>
      <c r="BC107">
        <v>4</v>
      </c>
      <c r="BD107" t="s">
        <v>106</v>
      </c>
      <c r="BE107">
        <v>2</v>
      </c>
      <c r="BF107" t="s">
        <v>98</v>
      </c>
      <c r="BG107" t="s">
        <v>107</v>
      </c>
      <c r="BH107">
        <v>1977</v>
      </c>
      <c r="BI107" t="s">
        <v>131</v>
      </c>
      <c r="BJ107">
        <v>2</v>
      </c>
      <c r="BK107">
        <v>690</v>
      </c>
      <c r="BL107" t="s">
        <v>98</v>
      </c>
      <c r="BM107" t="s">
        <v>98</v>
      </c>
      <c r="BN107" t="s">
        <v>104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4</v>
      </c>
      <c r="BZ107">
        <v>2010</v>
      </c>
      <c r="CA107" t="s">
        <v>110</v>
      </c>
      <c r="CB107" t="s">
        <v>111</v>
      </c>
    </row>
    <row r="108" spans="1:80">
      <c r="A108">
        <v>1567</v>
      </c>
      <c r="B108">
        <v>30</v>
      </c>
      <c r="C108" t="s">
        <v>112</v>
      </c>
      <c r="D108">
        <v>94</v>
      </c>
      <c r="E108">
        <v>9259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114</v>
      </c>
      <c r="L108" t="s">
        <v>88</v>
      </c>
      <c r="M108" t="s">
        <v>169</v>
      </c>
      <c r="N108" t="s">
        <v>90</v>
      </c>
      <c r="O108" t="s">
        <v>91</v>
      </c>
      <c r="P108" t="s">
        <v>92</v>
      </c>
      <c r="Q108" t="s">
        <v>93</v>
      </c>
      <c r="R108">
        <v>4</v>
      </c>
      <c r="S108">
        <v>4</v>
      </c>
      <c r="T108">
        <v>1927</v>
      </c>
      <c r="U108">
        <v>1950</v>
      </c>
      <c r="V108" t="s">
        <v>94</v>
      </c>
      <c r="W108" t="s">
        <v>95</v>
      </c>
      <c r="X108" t="s">
        <v>116</v>
      </c>
      <c r="Y108" t="s">
        <v>116</v>
      </c>
      <c r="Z108" t="s">
        <v>97</v>
      </c>
      <c r="AA108">
        <v>0</v>
      </c>
      <c r="AB108" t="s">
        <v>98</v>
      </c>
      <c r="AC108" t="s">
        <v>98</v>
      </c>
      <c r="AD108" t="s">
        <v>166</v>
      </c>
      <c r="AE108" t="s">
        <v>139</v>
      </c>
      <c r="AF108" t="s">
        <v>98</v>
      </c>
      <c r="AG108" t="s">
        <v>100</v>
      </c>
      <c r="AH108" t="s">
        <v>108</v>
      </c>
      <c r="AI108">
        <v>0</v>
      </c>
      <c r="AJ108" t="s">
        <v>108</v>
      </c>
      <c r="AK108">
        <v>0</v>
      </c>
      <c r="AL108">
        <v>660</v>
      </c>
      <c r="AM108">
        <v>660</v>
      </c>
      <c r="AN108" t="s">
        <v>103</v>
      </c>
      <c r="AO108" t="s">
        <v>98</v>
      </c>
      <c r="AP108" t="s">
        <v>167</v>
      </c>
      <c r="AQ108" t="s">
        <v>105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4</v>
      </c>
      <c r="BD108" t="s">
        <v>106</v>
      </c>
      <c r="BE108">
        <v>0</v>
      </c>
      <c r="BF108" t="s">
        <v>83</v>
      </c>
      <c r="BG108" t="s">
        <v>143</v>
      </c>
      <c r="BH108">
        <v>1945</v>
      </c>
      <c r="BI108" t="s">
        <v>108</v>
      </c>
      <c r="BJ108">
        <v>2</v>
      </c>
      <c r="BK108">
        <v>440</v>
      </c>
      <c r="BL108" t="s">
        <v>98</v>
      </c>
      <c r="BM108" t="s">
        <v>98</v>
      </c>
      <c r="BN108" t="s">
        <v>167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6</v>
      </c>
      <c r="BZ108">
        <v>2010</v>
      </c>
      <c r="CA108" t="s">
        <v>110</v>
      </c>
      <c r="CB108" t="s">
        <v>111</v>
      </c>
    </row>
    <row r="109" spans="1:80">
      <c r="A109">
        <v>1568</v>
      </c>
      <c r="B109">
        <v>60</v>
      </c>
      <c r="C109" t="s">
        <v>112</v>
      </c>
      <c r="D109" t="s">
        <v>83</v>
      </c>
      <c r="E109">
        <v>17082</v>
      </c>
      <c r="F109" t="s">
        <v>82</v>
      </c>
      <c r="G109" t="s">
        <v>83</v>
      </c>
      <c r="H109" t="s">
        <v>113</v>
      </c>
      <c r="I109" t="s">
        <v>205</v>
      </c>
      <c r="J109" t="s">
        <v>86</v>
      </c>
      <c r="K109" t="s">
        <v>161</v>
      </c>
      <c r="L109" t="s">
        <v>154</v>
      </c>
      <c r="M109" t="s">
        <v>199</v>
      </c>
      <c r="N109" t="s">
        <v>91</v>
      </c>
      <c r="O109" t="s">
        <v>91</v>
      </c>
      <c r="P109" t="s">
        <v>92</v>
      </c>
      <c r="Q109" t="s">
        <v>122</v>
      </c>
      <c r="R109">
        <v>6</v>
      </c>
      <c r="S109">
        <v>5</v>
      </c>
      <c r="T109">
        <v>1978</v>
      </c>
      <c r="U109">
        <v>1992</v>
      </c>
      <c r="V109" t="s">
        <v>94</v>
      </c>
      <c r="W109" t="s">
        <v>95</v>
      </c>
      <c r="X109" t="s">
        <v>96</v>
      </c>
      <c r="Y109" t="s">
        <v>96</v>
      </c>
      <c r="Z109" t="s">
        <v>117</v>
      </c>
      <c r="AA109">
        <v>288</v>
      </c>
      <c r="AB109" t="s">
        <v>98</v>
      </c>
      <c r="AC109" t="s">
        <v>98</v>
      </c>
      <c r="AD109" t="s">
        <v>123</v>
      </c>
      <c r="AE109" t="s">
        <v>119</v>
      </c>
      <c r="AF109" t="s">
        <v>98</v>
      </c>
      <c r="AG109" t="s">
        <v>157</v>
      </c>
      <c r="AH109" t="s">
        <v>118</v>
      </c>
      <c r="AI109">
        <v>964</v>
      </c>
      <c r="AJ109" t="s">
        <v>108</v>
      </c>
      <c r="AK109">
        <v>0</v>
      </c>
      <c r="AL109">
        <v>153</v>
      </c>
      <c r="AM109">
        <v>1117</v>
      </c>
      <c r="AN109" t="s">
        <v>103</v>
      </c>
      <c r="AO109" t="s">
        <v>126</v>
      </c>
      <c r="AP109" t="s">
        <v>104</v>
      </c>
      <c r="AQ109" t="s">
        <v>105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t="s">
        <v>119</v>
      </c>
      <c r="BC109">
        <v>8</v>
      </c>
      <c r="BD109" t="s">
        <v>106</v>
      </c>
      <c r="BE109">
        <v>1</v>
      </c>
      <c r="BF109" t="s">
        <v>98</v>
      </c>
      <c r="BG109" t="s">
        <v>107</v>
      </c>
      <c r="BH109">
        <v>1978</v>
      </c>
      <c r="BI109" t="s">
        <v>125</v>
      </c>
      <c r="BJ109">
        <v>2</v>
      </c>
      <c r="BK109">
        <v>522</v>
      </c>
      <c r="BL109" t="s">
        <v>98</v>
      </c>
      <c r="BM109" t="s">
        <v>98</v>
      </c>
      <c r="BN109" t="s">
        <v>104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5</v>
      </c>
      <c r="BZ109">
        <v>2010</v>
      </c>
      <c r="CA109" t="s">
        <v>110</v>
      </c>
      <c r="CB109" t="s">
        <v>111</v>
      </c>
    </row>
    <row r="110" spans="1:80">
      <c r="A110">
        <v>1569</v>
      </c>
      <c r="B110">
        <v>50</v>
      </c>
      <c r="C110" t="s">
        <v>112</v>
      </c>
      <c r="D110">
        <v>124</v>
      </c>
      <c r="E110">
        <v>18600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206</v>
      </c>
      <c r="N110" t="s">
        <v>91</v>
      </c>
      <c r="O110" t="s">
        <v>91</v>
      </c>
      <c r="P110" t="s">
        <v>92</v>
      </c>
      <c r="Q110" t="s">
        <v>176</v>
      </c>
      <c r="R110">
        <v>3</v>
      </c>
      <c r="S110">
        <v>4</v>
      </c>
      <c r="T110">
        <v>1938</v>
      </c>
      <c r="U110">
        <v>1990</v>
      </c>
      <c r="V110" t="s">
        <v>94</v>
      </c>
      <c r="W110" t="s">
        <v>95</v>
      </c>
      <c r="X110" t="s">
        <v>116</v>
      </c>
      <c r="Y110" t="s">
        <v>116</v>
      </c>
      <c r="Z110" t="s">
        <v>97</v>
      </c>
      <c r="AA110">
        <v>0</v>
      </c>
      <c r="AB110" t="s">
        <v>98</v>
      </c>
      <c r="AC110" t="s">
        <v>98</v>
      </c>
      <c r="AD110" t="s">
        <v>99</v>
      </c>
      <c r="AE110" t="s">
        <v>98</v>
      </c>
      <c r="AF110" t="s">
        <v>98</v>
      </c>
      <c r="AG110" t="s">
        <v>155</v>
      </c>
      <c r="AH110" t="s">
        <v>138</v>
      </c>
      <c r="AI110">
        <v>288</v>
      </c>
      <c r="AJ110" t="s">
        <v>102</v>
      </c>
      <c r="AK110">
        <v>684</v>
      </c>
      <c r="AL110">
        <v>0</v>
      </c>
      <c r="AM110">
        <v>972</v>
      </c>
      <c r="AN110" t="s">
        <v>103</v>
      </c>
      <c r="AO110" t="s">
        <v>98</v>
      </c>
      <c r="AP110" t="s">
        <v>104</v>
      </c>
      <c r="AQ110" t="s">
        <v>168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t="s">
        <v>139</v>
      </c>
      <c r="BC110">
        <v>8</v>
      </c>
      <c r="BD110" t="s">
        <v>106</v>
      </c>
      <c r="BE110">
        <v>1</v>
      </c>
      <c r="BF110" t="s">
        <v>119</v>
      </c>
      <c r="BG110" t="s">
        <v>107</v>
      </c>
      <c r="BH110">
        <v>1938</v>
      </c>
      <c r="BI110" t="s">
        <v>131</v>
      </c>
      <c r="BJ110">
        <v>1</v>
      </c>
      <c r="BK110">
        <v>480</v>
      </c>
      <c r="BL110" t="s">
        <v>98</v>
      </c>
      <c r="BM110" t="s">
        <v>98</v>
      </c>
      <c r="BN110" t="s">
        <v>104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133</v>
      </c>
      <c r="BX110">
        <v>450</v>
      </c>
      <c r="BY110">
        <v>6</v>
      </c>
      <c r="BZ110">
        <v>2010</v>
      </c>
      <c r="CA110" t="s">
        <v>110</v>
      </c>
      <c r="CB110" t="s">
        <v>111</v>
      </c>
    </row>
    <row r="111" spans="1:80">
      <c r="A111">
        <v>1570</v>
      </c>
      <c r="B111">
        <v>20</v>
      </c>
      <c r="C111" t="s">
        <v>112</v>
      </c>
      <c r="D111">
        <v>65</v>
      </c>
      <c r="E111">
        <v>11479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206</v>
      </c>
      <c r="N111" t="s">
        <v>91</v>
      </c>
      <c r="O111" t="s">
        <v>91</v>
      </c>
      <c r="P111" t="s">
        <v>92</v>
      </c>
      <c r="Q111" t="s">
        <v>93</v>
      </c>
      <c r="R111">
        <v>6</v>
      </c>
      <c r="S111">
        <v>7</v>
      </c>
      <c r="T111">
        <v>1950</v>
      </c>
      <c r="U111">
        <v>1987</v>
      </c>
      <c r="V111" t="s">
        <v>94</v>
      </c>
      <c r="W111" t="s">
        <v>95</v>
      </c>
      <c r="X111" t="s">
        <v>116</v>
      </c>
      <c r="Y111" t="s">
        <v>135</v>
      </c>
      <c r="Z111" t="s">
        <v>97</v>
      </c>
      <c r="AA111">
        <v>0</v>
      </c>
      <c r="AB111" t="s">
        <v>98</v>
      </c>
      <c r="AC111" t="s">
        <v>98</v>
      </c>
      <c r="AD111" t="s">
        <v>99</v>
      </c>
      <c r="AE111" t="s">
        <v>98</v>
      </c>
      <c r="AF111" t="s">
        <v>98</v>
      </c>
      <c r="AG111" t="s">
        <v>100</v>
      </c>
      <c r="AH111" t="s">
        <v>124</v>
      </c>
      <c r="AI111">
        <v>104</v>
      </c>
      <c r="AJ111" t="s">
        <v>101</v>
      </c>
      <c r="AK111">
        <v>387</v>
      </c>
      <c r="AL111">
        <v>172</v>
      </c>
      <c r="AM111">
        <v>663</v>
      </c>
      <c r="AN111" t="s">
        <v>103</v>
      </c>
      <c r="AO111" t="s">
        <v>126</v>
      </c>
      <c r="AP111" t="s">
        <v>104</v>
      </c>
      <c r="AQ111" t="s">
        <v>105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119</v>
      </c>
      <c r="BC111">
        <v>6</v>
      </c>
      <c r="BD111" t="s">
        <v>106</v>
      </c>
      <c r="BE111">
        <v>1</v>
      </c>
      <c r="BF111" t="s">
        <v>98</v>
      </c>
      <c r="BG111" t="s">
        <v>107</v>
      </c>
      <c r="BH111">
        <v>1987</v>
      </c>
      <c r="BI111" t="s">
        <v>108</v>
      </c>
      <c r="BJ111">
        <v>1</v>
      </c>
      <c r="BK111">
        <v>467</v>
      </c>
      <c r="BL111" t="s">
        <v>98</v>
      </c>
      <c r="BM111" t="s">
        <v>98</v>
      </c>
      <c r="BN111" t="s">
        <v>104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t="s">
        <v>83</v>
      </c>
      <c r="BV111" t="s">
        <v>109</v>
      </c>
      <c r="BW111" t="s">
        <v>83</v>
      </c>
      <c r="BX111">
        <v>0</v>
      </c>
      <c r="BY111">
        <v>6</v>
      </c>
      <c r="BZ111">
        <v>2010</v>
      </c>
      <c r="CA111" t="s">
        <v>110</v>
      </c>
      <c r="CB111" t="s">
        <v>111</v>
      </c>
    </row>
    <row r="112" spans="1:80">
      <c r="A112">
        <v>1571</v>
      </c>
      <c r="B112">
        <v>50</v>
      </c>
      <c r="C112" t="s">
        <v>112</v>
      </c>
      <c r="D112">
        <v>50</v>
      </c>
      <c r="E112">
        <v>9350</v>
      </c>
      <c r="F112" t="s">
        <v>82</v>
      </c>
      <c r="G112" t="s">
        <v>83</v>
      </c>
      <c r="H112" t="s">
        <v>84</v>
      </c>
      <c r="I112" t="s">
        <v>192</v>
      </c>
      <c r="J112" t="s">
        <v>86</v>
      </c>
      <c r="K112" t="s">
        <v>87</v>
      </c>
      <c r="L112" t="s">
        <v>88</v>
      </c>
      <c r="M112" t="s">
        <v>206</v>
      </c>
      <c r="N112" t="s">
        <v>91</v>
      </c>
      <c r="O112" t="s">
        <v>91</v>
      </c>
      <c r="P112" t="s">
        <v>92</v>
      </c>
      <c r="Q112" t="s">
        <v>176</v>
      </c>
      <c r="R112">
        <v>4</v>
      </c>
      <c r="S112">
        <v>6</v>
      </c>
      <c r="T112">
        <v>1947</v>
      </c>
      <c r="U112">
        <v>1979</v>
      </c>
      <c r="V112" t="s">
        <v>94</v>
      </c>
      <c r="W112" t="s">
        <v>95</v>
      </c>
      <c r="X112" t="s">
        <v>184</v>
      </c>
      <c r="Y112" t="s">
        <v>185</v>
      </c>
      <c r="Z112" t="s">
        <v>97</v>
      </c>
      <c r="AA112">
        <v>0</v>
      </c>
      <c r="AB112" t="s">
        <v>98</v>
      </c>
      <c r="AC112" t="s">
        <v>98</v>
      </c>
      <c r="AD112" t="s">
        <v>99</v>
      </c>
      <c r="AE112" t="s">
        <v>98</v>
      </c>
      <c r="AF112" t="s">
        <v>139</v>
      </c>
      <c r="AG112" t="s">
        <v>100</v>
      </c>
      <c r="AH112" t="s">
        <v>102</v>
      </c>
      <c r="AI112">
        <v>192</v>
      </c>
      <c r="AJ112" t="s">
        <v>108</v>
      </c>
      <c r="AK112">
        <v>0</v>
      </c>
      <c r="AL112">
        <v>564</v>
      </c>
      <c r="AM112">
        <v>756</v>
      </c>
      <c r="AN112" t="s">
        <v>103</v>
      </c>
      <c r="AO112" t="s">
        <v>126</v>
      </c>
      <c r="AP112" t="s">
        <v>104</v>
      </c>
      <c r="AQ112" t="s">
        <v>105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8</v>
      </c>
      <c r="BD112" t="s">
        <v>106</v>
      </c>
      <c r="BE112">
        <v>1</v>
      </c>
      <c r="BF112" t="s">
        <v>98</v>
      </c>
      <c r="BG112" t="s">
        <v>143</v>
      </c>
      <c r="BH112">
        <v>1947</v>
      </c>
      <c r="BI112" t="s">
        <v>108</v>
      </c>
      <c r="BJ112">
        <v>1</v>
      </c>
      <c r="BK112">
        <v>209</v>
      </c>
      <c r="BL112" t="s">
        <v>139</v>
      </c>
      <c r="BM112" t="s">
        <v>98</v>
      </c>
      <c r="BN112" t="s">
        <v>104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109</v>
      </c>
      <c r="BW112" t="s">
        <v>83</v>
      </c>
      <c r="BX112">
        <v>0</v>
      </c>
      <c r="BY112">
        <v>6</v>
      </c>
      <c r="BZ112">
        <v>2010</v>
      </c>
      <c r="CA112" t="s">
        <v>110</v>
      </c>
      <c r="CB112" t="s">
        <v>111</v>
      </c>
    </row>
    <row r="113" spans="1:80">
      <c r="A113">
        <v>1572</v>
      </c>
      <c r="B113">
        <v>20</v>
      </c>
      <c r="C113" t="s">
        <v>112</v>
      </c>
      <c r="D113">
        <v>75</v>
      </c>
      <c r="E113">
        <v>9525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206</v>
      </c>
      <c r="N113" t="s">
        <v>91</v>
      </c>
      <c r="O113" t="s">
        <v>91</v>
      </c>
      <c r="P113" t="s">
        <v>92</v>
      </c>
      <c r="Q113" t="s">
        <v>93</v>
      </c>
      <c r="R113">
        <v>5</v>
      </c>
      <c r="S113">
        <v>7</v>
      </c>
      <c r="T113">
        <v>1954</v>
      </c>
      <c r="U113">
        <v>1998</v>
      </c>
      <c r="V113" t="s">
        <v>94</v>
      </c>
      <c r="W113" t="s">
        <v>95</v>
      </c>
      <c r="X113" t="s">
        <v>184</v>
      </c>
      <c r="Y113" t="s">
        <v>185</v>
      </c>
      <c r="Z113" t="s">
        <v>97</v>
      </c>
      <c r="AA113">
        <v>0</v>
      </c>
      <c r="AB113" t="s">
        <v>98</v>
      </c>
      <c r="AC113" t="s">
        <v>98</v>
      </c>
      <c r="AD113" t="s">
        <v>99</v>
      </c>
      <c r="AE113" t="s">
        <v>98</v>
      </c>
      <c r="AF113" t="s">
        <v>98</v>
      </c>
      <c r="AG113" t="s">
        <v>157</v>
      </c>
      <c r="AH113" t="s">
        <v>138</v>
      </c>
      <c r="AI113">
        <v>954</v>
      </c>
      <c r="AJ113" t="s">
        <v>108</v>
      </c>
      <c r="AK113">
        <v>0</v>
      </c>
      <c r="AL113">
        <v>218</v>
      </c>
      <c r="AM113">
        <v>1172</v>
      </c>
      <c r="AN113" t="s">
        <v>103</v>
      </c>
      <c r="AO113" t="s">
        <v>98</v>
      </c>
      <c r="AP113" t="s">
        <v>104</v>
      </c>
      <c r="AQ113" t="s">
        <v>105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98</v>
      </c>
      <c r="BC113">
        <v>5</v>
      </c>
      <c r="BD113" t="s">
        <v>106</v>
      </c>
      <c r="BE113">
        <v>0</v>
      </c>
      <c r="BF113" t="s">
        <v>83</v>
      </c>
      <c r="BG113" t="s">
        <v>107</v>
      </c>
      <c r="BH113">
        <v>1954</v>
      </c>
      <c r="BI113" t="s">
        <v>125</v>
      </c>
      <c r="BJ113">
        <v>1</v>
      </c>
      <c r="BK113">
        <v>366</v>
      </c>
      <c r="BL113" t="s">
        <v>98</v>
      </c>
      <c r="BM113" t="s">
        <v>98</v>
      </c>
      <c r="BN113" t="s">
        <v>104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6</v>
      </c>
      <c r="BZ113">
        <v>2010</v>
      </c>
      <c r="CA113" t="s">
        <v>110</v>
      </c>
      <c r="CB113" t="s">
        <v>111</v>
      </c>
    </row>
    <row r="114" spans="1:80">
      <c r="A114">
        <v>1573</v>
      </c>
      <c r="B114">
        <v>20</v>
      </c>
      <c r="C114" t="s">
        <v>112</v>
      </c>
      <c r="D114">
        <v>44</v>
      </c>
      <c r="E114">
        <v>17485</v>
      </c>
      <c r="F114" t="s">
        <v>82</v>
      </c>
      <c r="G114" t="s">
        <v>83</v>
      </c>
      <c r="H114" t="s">
        <v>160</v>
      </c>
      <c r="I114" t="s">
        <v>85</v>
      </c>
      <c r="J114" t="s">
        <v>86</v>
      </c>
      <c r="K114" t="s">
        <v>87</v>
      </c>
      <c r="L114" t="s">
        <v>88</v>
      </c>
      <c r="M114" t="s">
        <v>206</v>
      </c>
      <c r="N114" t="s">
        <v>91</v>
      </c>
      <c r="O114" t="s">
        <v>91</v>
      </c>
      <c r="P114" t="s">
        <v>92</v>
      </c>
      <c r="Q114" t="s">
        <v>93</v>
      </c>
      <c r="R114">
        <v>7</v>
      </c>
      <c r="S114">
        <v>5</v>
      </c>
      <c r="T114">
        <v>2009</v>
      </c>
      <c r="U114">
        <v>2010</v>
      </c>
      <c r="V114" t="s">
        <v>94</v>
      </c>
      <c r="W114" t="s">
        <v>95</v>
      </c>
      <c r="X114" t="s">
        <v>96</v>
      </c>
      <c r="Y114" t="s">
        <v>96</v>
      </c>
      <c r="Z114" t="s">
        <v>148</v>
      </c>
      <c r="AA114">
        <v>96</v>
      </c>
      <c r="AB114" t="s">
        <v>119</v>
      </c>
      <c r="AC114" t="s">
        <v>98</v>
      </c>
      <c r="AD114" t="s">
        <v>123</v>
      </c>
      <c r="AE114" t="s">
        <v>119</v>
      </c>
      <c r="AF114" t="s">
        <v>98</v>
      </c>
      <c r="AG114" t="s">
        <v>119</v>
      </c>
      <c r="AH114" t="s">
        <v>124</v>
      </c>
      <c r="AI114">
        <v>1346</v>
      </c>
      <c r="AJ114" t="s">
        <v>108</v>
      </c>
      <c r="AK114">
        <v>0</v>
      </c>
      <c r="AL114">
        <v>162</v>
      </c>
      <c r="AM114">
        <v>1508</v>
      </c>
      <c r="AN114" t="s">
        <v>103</v>
      </c>
      <c r="AO114" t="s">
        <v>126</v>
      </c>
      <c r="AP114" t="s">
        <v>104</v>
      </c>
      <c r="AQ114" t="s">
        <v>105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t="s">
        <v>119</v>
      </c>
      <c r="BC114">
        <v>5</v>
      </c>
      <c r="BD114" t="s">
        <v>106</v>
      </c>
      <c r="BE114">
        <v>2</v>
      </c>
      <c r="BF114" t="s">
        <v>98</v>
      </c>
      <c r="BG114" t="s">
        <v>107</v>
      </c>
      <c r="BH114">
        <v>2009</v>
      </c>
      <c r="BI114" t="s">
        <v>131</v>
      </c>
      <c r="BJ114">
        <v>2</v>
      </c>
      <c r="BK114">
        <v>572</v>
      </c>
      <c r="BL114" t="s">
        <v>98</v>
      </c>
      <c r="BM114" t="s">
        <v>98</v>
      </c>
      <c r="BN114" t="s">
        <v>104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</v>
      </c>
      <c r="BZ114">
        <v>2010</v>
      </c>
      <c r="CA114" t="s">
        <v>207</v>
      </c>
      <c r="CB114" t="s">
        <v>150</v>
      </c>
    </row>
    <row r="115" spans="1:80">
      <c r="A115">
        <v>1574</v>
      </c>
      <c r="B115">
        <v>20</v>
      </c>
      <c r="C115" t="s">
        <v>112</v>
      </c>
      <c r="D115" t="s">
        <v>83</v>
      </c>
      <c r="E115">
        <v>11200</v>
      </c>
      <c r="F115" t="s">
        <v>82</v>
      </c>
      <c r="G115" t="s">
        <v>83</v>
      </c>
      <c r="H115" t="s">
        <v>113</v>
      </c>
      <c r="I115" t="s">
        <v>85</v>
      </c>
      <c r="J115" t="s">
        <v>86</v>
      </c>
      <c r="K115" t="s">
        <v>161</v>
      </c>
      <c r="L115" t="s">
        <v>88</v>
      </c>
      <c r="M115" t="s">
        <v>206</v>
      </c>
      <c r="N115" t="s">
        <v>91</v>
      </c>
      <c r="O115" t="s">
        <v>91</v>
      </c>
      <c r="P115" t="s">
        <v>92</v>
      </c>
      <c r="Q115" t="s">
        <v>93</v>
      </c>
      <c r="R115">
        <v>5</v>
      </c>
      <c r="S115">
        <v>3</v>
      </c>
      <c r="T115">
        <v>1964</v>
      </c>
      <c r="U115">
        <v>1964</v>
      </c>
      <c r="V115" t="s">
        <v>94</v>
      </c>
      <c r="W115" t="s">
        <v>95</v>
      </c>
      <c r="X115" t="s">
        <v>116</v>
      </c>
      <c r="Y115" t="s">
        <v>116</v>
      </c>
      <c r="Z115" t="s">
        <v>97</v>
      </c>
      <c r="AA115">
        <v>0</v>
      </c>
      <c r="AB115" t="s">
        <v>98</v>
      </c>
      <c r="AC115" t="s">
        <v>139</v>
      </c>
      <c r="AD115" t="s">
        <v>99</v>
      </c>
      <c r="AE115" t="s">
        <v>98</v>
      </c>
      <c r="AF115" t="s">
        <v>98</v>
      </c>
      <c r="AG115" t="s">
        <v>155</v>
      </c>
      <c r="AH115" t="s">
        <v>108</v>
      </c>
      <c r="AI115">
        <v>0</v>
      </c>
      <c r="AJ115" t="s">
        <v>108</v>
      </c>
      <c r="AK115">
        <v>0</v>
      </c>
      <c r="AL115">
        <v>1250</v>
      </c>
      <c r="AM115">
        <v>1250</v>
      </c>
      <c r="AN115" t="s">
        <v>103</v>
      </c>
      <c r="AO115" t="s">
        <v>126</v>
      </c>
      <c r="AP115" t="s">
        <v>104</v>
      </c>
      <c r="AQ115" t="s">
        <v>105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98</v>
      </c>
      <c r="BC115">
        <v>5</v>
      </c>
      <c r="BD115" t="s">
        <v>106</v>
      </c>
      <c r="BE115">
        <v>0</v>
      </c>
      <c r="BF115" t="s">
        <v>83</v>
      </c>
      <c r="BG115" t="s">
        <v>143</v>
      </c>
      <c r="BH115">
        <v>1964</v>
      </c>
      <c r="BI115" t="s">
        <v>108</v>
      </c>
      <c r="BJ115">
        <v>2</v>
      </c>
      <c r="BK115">
        <v>504</v>
      </c>
      <c r="BL115" t="s">
        <v>98</v>
      </c>
      <c r="BM115" t="s">
        <v>139</v>
      </c>
      <c r="BN115" t="s">
        <v>167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6</v>
      </c>
      <c r="BZ115">
        <v>2010</v>
      </c>
      <c r="CA115" t="s">
        <v>144</v>
      </c>
      <c r="CB115" t="s">
        <v>111</v>
      </c>
    </row>
    <row r="116" spans="1:80">
      <c r="A116">
        <v>1575</v>
      </c>
      <c r="B116">
        <v>20</v>
      </c>
      <c r="C116" t="s">
        <v>112</v>
      </c>
      <c r="D116">
        <v>83</v>
      </c>
      <c r="E116">
        <v>11980</v>
      </c>
      <c r="F116" t="s">
        <v>82</v>
      </c>
      <c r="G116" t="s">
        <v>83</v>
      </c>
      <c r="H116" t="s">
        <v>84</v>
      </c>
      <c r="I116" t="s">
        <v>205</v>
      </c>
      <c r="J116" t="s">
        <v>86</v>
      </c>
      <c r="K116" t="s">
        <v>87</v>
      </c>
      <c r="L116" t="s">
        <v>154</v>
      </c>
      <c r="M116" t="s">
        <v>165</v>
      </c>
      <c r="N116" t="s">
        <v>91</v>
      </c>
      <c r="O116" t="s">
        <v>91</v>
      </c>
      <c r="P116" t="s">
        <v>92</v>
      </c>
      <c r="Q116" t="s">
        <v>93</v>
      </c>
      <c r="R116">
        <v>7</v>
      </c>
      <c r="S116">
        <v>5</v>
      </c>
      <c r="T116">
        <v>1987</v>
      </c>
      <c r="U116">
        <v>1987</v>
      </c>
      <c r="V116" t="s">
        <v>94</v>
      </c>
      <c r="W116" t="s">
        <v>95</v>
      </c>
      <c r="X116" t="s">
        <v>135</v>
      </c>
      <c r="Y116" t="s">
        <v>135</v>
      </c>
      <c r="Z116" t="s">
        <v>117</v>
      </c>
      <c r="AA116">
        <v>177</v>
      </c>
      <c r="AB116" t="s">
        <v>119</v>
      </c>
      <c r="AC116" t="s">
        <v>98</v>
      </c>
      <c r="AD116" t="s">
        <v>99</v>
      </c>
      <c r="AE116" t="s">
        <v>119</v>
      </c>
      <c r="AF116" t="s">
        <v>98</v>
      </c>
      <c r="AG116" t="s">
        <v>119</v>
      </c>
      <c r="AH116" t="s">
        <v>124</v>
      </c>
      <c r="AI116">
        <v>1433</v>
      </c>
      <c r="AJ116" t="s">
        <v>108</v>
      </c>
      <c r="AK116">
        <v>0</v>
      </c>
      <c r="AL116">
        <v>0</v>
      </c>
      <c r="AM116">
        <v>1433</v>
      </c>
      <c r="AN116" t="s">
        <v>103</v>
      </c>
      <c r="AO116" t="s">
        <v>126</v>
      </c>
      <c r="AP116" t="s">
        <v>104</v>
      </c>
      <c r="AQ116" t="s">
        <v>105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t="s">
        <v>119</v>
      </c>
      <c r="BC116">
        <v>4</v>
      </c>
      <c r="BD116" t="s">
        <v>106</v>
      </c>
      <c r="BE116">
        <v>2</v>
      </c>
      <c r="BF116" t="s">
        <v>98</v>
      </c>
      <c r="BG116" t="s">
        <v>107</v>
      </c>
      <c r="BH116">
        <v>1987</v>
      </c>
      <c r="BI116" t="s">
        <v>131</v>
      </c>
      <c r="BJ116">
        <v>2</v>
      </c>
      <c r="BK116">
        <v>528</v>
      </c>
      <c r="BL116" t="s">
        <v>119</v>
      </c>
      <c r="BM116" t="s">
        <v>119</v>
      </c>
      <c r="BN116" t="s">
        <v>104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t="s">
        <v>83</v>
      </c>
      <c r="BV116" t="s">
        <v>109</v>
      </c>
      <c r="BW116" t="s">
        <v>83</v>
      </c>
      <c r="BX116">
        <v>0</v>
      </c>
      <c r="BY116">
        <v>6</v>
      </c>
      <c r="BZ116">
        <v>2010</v>
      </c>
      <c r="CA116" t="s">
        <v>110</v>
      </c>
      <c r="CB116" t="s">
        <v>111</v>
      </c>
    </row>
    <row r="117" spans="1:80">
      <c r="A117">
        <v>1576</v>
      </c>
      <c r="B117">
        <v>60</v>
      </c>
      <c r="C117" t="s">
        <v>112</v>
      </c>
      <c r="D117">
        <v>87</v>
      </c>
      <c r="E117">
        <v>12361</v>
      </c>
      <c r="F117" t="s">
        <v>82</v>
      </c>
      <c r="G117" t="s">
        <v>83</v>
      </c>
      <c r="H117" t="s">
        <v>113</v>
      </c>
      <c r="I117" t="s">
        <v>85</v>
      </c>
      <c r="J117" t="s">
        <v>86</v>
      </c>
      <c r="K117" t="s">
        <v>161</v>
      </c>
      <c r="L117" t="s">
        <v>88</v>
      </c>
      <c r="M117" t="s">
        <v>165</v>
      </c>
      <c r="N117" t="s">
        <v>91</v>
      </c>
      <c r="O117" t="s">
        <v>91</v>
      </c>
      <c r="P117" t="s">
        <v>92</v>
      </c>
      <c r="Q117" t="s">
        <v>122</v>
      </c>
      <c r="R117">
        <v>6</v>
      </c>
      <c r="S117">
        <v>7</v>
      </c>
      <c r="T117">
        <v>1993</v>
      </c>
      <c r="U117">
        <v>1993</v>
      </c>
      <c r="V117" t="s">
        <v>94</v>
      </c>
      <c r="W117" t="s">
        <v>95</v>
      </c>
      <c r="X117" t="s">
        <v>96</v>
      </c>
      <c r="Y117" t="s">
        <v>96</v>
      </c>
      <c r="Z117" t="s">
        <v>117</v>
      </c>
      <c r="AA117">
        <v>85</v>
      </c>
      <c r="AB117" t="s">
        <v>119</v>
      </c>
      <c r="AC117" t="s">
        <v>119</v>
      </c>
      <c r="AD117" t="s">
        <v>123</v>
      </c>
      <c r="AE117" t="s">
        <v>119</v>
      </c>
      <c r="AF117" t="s">
        <v>98</v>
      </c>
      <c r="AG117" t="s">
        <v>100</v>
      </c>
      <c r="AH117" t="s">
        <v>124</v>
      </c>
      <c r="AI117">
        <v>860</v>
      </c>
      <c r="AJ117" t="s">
        <v>108</v>
      </c>
      <c r="AK117">
        <v>0</v>
      </c>
      <c r="AL117">
        <v>86</v>
      </c>
      <c r="AM117">
        <v>946</v>
      </c>
      <c r="AN117" t="s">
        <v>103</v>
      </c>
      <c r="AO117" t="s">
        <v>126</v>
      </c>
      <c r="AP117" t="s">
        <v>104</v>
      </c>
      <c r="AQ117" t="s">
        <v>105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t="s">
        <v>119</v>
      </c>
      <c r="BC117">
        <v>8</v>
      </c>
      <c r="BD117" t="s">
        <v>106</v>
      </c>
      <c r="BE117">
        <v>1</v>
      </c>
      <c r="BF117" t="s">
        <v>119</v>
      </c>
      <c r="BG117" t="s">
        <v>208</v>
      </c>
      <c r="BH117">
        <v>2000</v>
      </c>
      <c r="BI117" t="s">
        <v>131</v>
      </c>
      <c r="BJ117">
        <v>4</v>
      </c>
      <c r="BK117">
        <v>1017</v>
      </c>
      <c r="BL117" t="s">
        <v>98</v>
      </c>
      <c r="BM117" t="s">
        <v>98</v>
      </c>
      <c r="BN117" t="s">
        <v>104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5</v>
      </c>
      <c r="BZ117">
        <v>2010</v>
      </c>
      <c r="CA117" t="s">
        <v>110</v>
      </c>
      <c r="CB117" t="s">
        <v>111</v>
      </c>
    </row>
    <row r="118" spans="1:80">
      <c r="A118">
        <v>1577</v>
      </c>
      <c r="B118">
        <v>20</v>
      </c>
      <c r="C118" t="s">
        <v>112</v>
      </c>
      <c r="D118">
        <v>64</v>
      </c>
      <c r="E118">
        <v>7360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209</v>
      </c>
      <c r="N118" t="s">
        <v>91</v>
      </c>
      <c r="O118" t="s">
        <v>91</v>
      </c>
      <c r="P118" t="s">
        <v>92</v>
      </c>
      <c r="Q118" t="s">
        <v>93</v>
      </c>
      <c r="R118">
        <v>7</v>
      </c>
      <c r="S118">
        <v>5</v>
      </c>
      <c r="T118">
        <v>2010</v>
      </c>
      <c r="U118">
        <v>2010</v>
      </c>
      <c r="V118" t="s">
        <v>94</v>
      </c>
      <c r="W118" t="s">
        <v>95</v>
      </c>
      <c r="X118" t="s">
        <v>96</v>
      </c>
      <c r="Y118" t="s">
        <v>96</v>
      </c>
      <c r="Z118" t="s">
        <v>148</v>
      </c>
      <c r="AA118">
        <v>80</v>
      </c>
      <c r="AB118" t="s">
        <v>119</v>
      </c>
      <c r="AC118" t="s">
        <v>98</v>
      </c>
      <c r="AD118" t="s">
        <v>123</v>
      </c>
      <c r="AE118" t="s">
        <v>119</v>
      </c>
      <c r="AF118" t="s">
        <v>98</v>
      </c>
      <c r="AG118" t="s">
        <v>100</v>
      </c>
      <c r="AH118" t="s">
        <v>124</v>
      </c>
      <c r="AI118">
        <v>24</v>
      </c>
      <c r="AJ118" t="s">
        <v>108</v>
      </c>
      <c r="AK118">
        <v>0</v>
      </c>
      <c r="AL118">
        <v>1198</v>
      </c>
      <c r="AM118">
        <v>1222</v>
      </c>
      <c r="AN118" t="s">
        <v>103</v>
      </c>
      <c r="AO118" t="s">
        <v>126</v>
      </c>
      <c r="AP118" t="s">
        <v>104</v>
      </c>
      <c r="AQ118" t="s">
        <v>105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t="s">
        <v>119</v>
      </c>
      <c r="BC118">
        <v>6</v>
      </c>
      <c r="BD118" t="s">
        <v>106</v>
      </c>
      <c r="BE118">
        <v>0</v>
      </c>
      <c r="BF118" t="s">
        <v>83</v>
      </c>
      <c r="BG118" t="s">
        <v>107</v>
      </c>
      <c r="BH118">
        <v>2009</v>
      </c>
      <c r="BI118" t="s">
        <v>131</v>
      </c>
      <c r="BJ118">
        <v>2</v>
      </c>
      <c r="BK118">
        <v>615</v>
      </c>
      <c r="BL118" t="s">
        <v>98</v>
      </c>
      <c r="BM118" t="s">
        <v>98</v>
      </c>
      <c r="BN118" t="s">
        <v>104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3</v>
      </c>
      <c r="BZ118">
        <v>2010</v>
      </c>
      <c r="CA118" t="s">
        <v>110</v>
      </c>
      <c r="CB118" t="s">
        <v>111</v>
      </c>
    </row>
    <row r="119" spans="1:80">
      <c r="A119">
        <v>1578</v>
      </c>
      <c r="B119">
        <v>50</v>
      </c>
      <c r="C119" t="s">
        <v>112</v>
      </c>
      <c r="D119">
        <v>82</v>
      </c>
      <c r="E119">
        <v>14235</v>
      </c>
      <c r="F119" t="s">
        <v>82</v>
      </c>
      <c r="G119" t="s">
        <v>83</v>
      </c>
      <c r="H119" t="s">
        <v>113</v>
      </c>
      <c r="I119" t="s">
        <v>85</v>
      </c>
      <c r="J119" t="s">
        <v>86</v>
      </c>
      <c r="K119" t="s">
        <v>87</v>
      </c>
      <c r="L119" t="s">
        <v>88</v>
      </c>
      <c r="M119" t="s">
        <v>165</v>
      </c>
      <c r="N119" t="s">
        <v>91</v>
      </c>
      <c r="O119" t="s">
        <v>91</v>
      </c>
      <c r="P119" t="s">
        <v>92</v>
      </c>
      <c r="Q119" t="s">
        <v>176</v>
      </c>
      <c r="R119">
        <v>6</v>
      </c>
      <c r="S119">
        <v>8</v>
      </c>
      <c r="T119">
        <v>1900</v>
      </c>
      <c r="U119">
        <v>1993</v>
      </c>
      <c r="V119" t="s">
        <v>94</v>
      </c>
      <c r="W119" t="s">
        <v>95</v>
      </c>
      <c r="X119" t="s">
        <v>116</v>
      </c>
      <c r="Y119" t="s">
        <v>135</v>
      </c>
      <c r="Z119" t="s">
        <v>97</v>
      </c>
      <c r="AA119">
        <v>0</v>
      </c>
      <c r="AB119" t="s">
        <v>98</v>
      </c>
      <c r="AC119" t="s">
        <v>98</v>
      </c>
      <c r="AD119" t="s">
        <v>123</v>
      </c>
      <c r="AE119" t="s">
        <v>139</v>
      </c>
      <c r="AF119" t="s">
        <v>119</v>
      </c>
      <c r="AG119" t="s">
        <v>100</v>
      </c>
      <c r="AH119" t="s">
        <v>108</v>
      </c>
      <c r="AI119">
        <v>0</v>
      </c>
      <c r="AJ119" t="s">
        <v>108</v>
      </c>
      <c r="AK119">
        <v>0</v>
      </c>
      <c r="AL119">
        <v>676</v>
      </c>
      <c r="AM119">
        <v>676</v>
      </c>
      <c r="AN119" t="s">
        <v>103</v>
      </c>
      <c r="AO119" t="s">
        <v>98</v>
      </c>
      <c r="AP119" t="s">
        <v>104</v>
      </c>
      <c r="AQ119" t="s">
        <v>105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98</v>
      </c>
      <c r="BC119">
        <v>6</v>
      </c>
      <c r="BD119" t="s">
        <v>106</v>
      </c>
      <c r="BE119">
        <v>0</v>
      </c>
      <c r="BF119" t="s">
        <v>83</v>
      </c>
      <c r="BG119" t="s">
        <v>143</v>
      </c>
      <c r="BH119">
        <v>1957</v>
      </c>
      <c r="BI119" t="s">
        <v>108</v>
      </c>
      <c r="BJ119">
        <v>2</v>
      </c>
      <c r="BK119">
        <v>484</v>
      </c>
      <c r="BL119" t="s">
        <v>98</v>
      </c>
      <c r="BM119" t="s">
        <v>98</v>
      </c>
      <c r="BN119" t="s">
        <v>167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3</v>
      </c>
      <c r="BZ119">
        <v>2010</v>
      </c>
      <c r="CA119" t="s">
        <v>110</v>
      </c>
      <c r="CB119" t="s">
        <v>111</v>
      </c>
    </row>
    <row r="120" spans="1:80">
      <c r="A120">
        <v>1579</v>
      </c>
      <c r="B120">
        <v>85</v>
      </c>
      <c r="C120" t="s">
        <v>112</v>
      </c>
      <c r="D120">
        <v>82</v>
      </c>
      <c r="E120">
        <v>11105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114</v>
      </c>
      <c r="L120" t="s">
        <v>88</v>
      </c>
      <c r="M120" t="s">
        <v>209</v>
      </c>
      <c r="N120" t="s">
        <v>91</v>
      </c>
      <c r="O120" t="s">
        <v>91</v>
      </c>
      <c r="P120" t="s">
        <v>92</v>
      </c>
      <c r="Q120" t="s">
        <v>183</v>
      </c>
      <c r="R120">
        <v>5</v>
      </c>
      <c r="S120">
        <v>5</v>
      </c>
      <c r="T120">
        <v>1996</v>
      </c>
      <c r="U120">
        <v>1996</v>
      </c>
      <c r="V120" t="s">
        <v>94</v>
      </c>
      <c r="W120" t="s">
        <v>95</v>
      </c>
      <c r="X120" t="s">
        <v>96</v>
      </c>
      <c r="Y120" t="s">
        <v>96</v>
      </c>
      <c r="Z120" t="s">
        <v>97</v>
      </c>
      <c r="AA120">
        <v>0</v>
      </c>
      <c r="AB120" t="s">
        <v>98</v>
      </c>
      <c r="AC120" t="s">
        <v>119</v>
      </c>
      <c r="AD120" t="s">
        <v>123</v>
      </c>
      <c r="AE120" t="s">
        <v>119</v>
      </c>
      <c r="AF120" t="s">
        <v>139</v>
      </c>
      <c r="AG120" t="s">
        <v>157</v>
      </c>
      <c r="AH120" t="s">
        <v>124</v>
      </c>
      <c r="AI120">
        <v>870</v>
      </c>
      <c r="AJ120" t="s">
        <v>108</v>
      </c>
      <c r="AK120">
        <v>0</v>
      </c>
      <c r="AL120">
        <v>0</v>
      </c>
      <c r="AM120">
        <v>870</v>
      </c>
      <c r="AN120" t="s">
        <v>103</v>
      </c>
      <c r="AO120" t="s">
        <v>119</v>
      </c>
      <c r="AP120" t="s">
        <v>104</v>
      </c>
      <c r="AQ120" t="s">
        <v>105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98</v>
      </c>
      <c r="BC120">
        <v>4</v>
      </c>
      <c r="BD120" t="s">
        <v>106</v>
      </c>
      <c r="BE120">
        <v>0</v>
      </c>
      <c r="BF120" t="s">
        <v>83</v>
      </c>
      <c r="BG120" t="s">
        <v>107</v>
      </c>
      <c r="BH120">
        <v>1998</v>
      </c>
      <c r="BI120" t="s">
        <v>108</v>
      </c>
      <c r="BJ120">
        <v>2</v>
      </c>
      <c r="BK120">
        <v>580</v>
      </c>
      <c r="BL120" t="s">
        <v>119</v>
      </c>
      <c r="BM120" t="s">
        <v>98</v>
      </c>
      <c r="BN120" t="s">
        <v>104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132</v>
      </c>
      <c r="BW120" t="s">
        <v>83</v>
      </c>
      <c r="BX120">
        <v>0</v>
      </c>
      <c r="BY120">
        <v>7</v>
      </c>
      <c r="BZ120">
        <v>2010</v>
      </c>
      <c r="CA120" t="s">
        <v>110</v>
      </c>
      <c r="CB120" t="s">
        <v>111</v>
      </c>
    </row>
    <row r="121" spans="1:80">
      <c r="A121">
        <v>1580</v>
      </c>
      <c r="B121">
        <v>60</v>
      </c>
      <c r="C121" t="s">
        <v>112</v>
      </c>
      <c r="D121" t="s">
        <v>83</v>
      </c>
      <c r="E121">
        <v>9337</v>
      </c>
      <c r="F121" t="s">
        <v>82</v>
      </c>
      <c r="G121" t="s">
        <v>83</v>
      </c>
      <c r="H121" t="s">
        <v>113</v>
      </c>
      <c r="I121" t="s">
        <v>85</v>
      </c>
      <c r="J121" t="s">
        <v>86</v>
      </c>
      <c r="K121" t="s">
        <v>87</v>
      </c>
      <c r="L121" t="s">
        <v>88</v>
      </c>
      <c r="M121" t="s">
        <v>209</v>
      </c>
      <c r="N121" t="s">
        <v>91</v>
      </c>
      <c r="O121" t="s">
        <v>91</v>
      </c>
      <c r="P121" t="s">
        <v>92</v>
      </c>
      <c r="Q121" t="s">
        <v>122</v>
      </c>
      <c r="R121">
        <v>7</v>
      </c>
      <c r="S121">
        <v>5</v>
      </c>
      <c r="T121">
        <v>1997</v>
      </c>
      <c r="U121">
        <v>1998</v>
      </c>
      <c r="V121" t="s">
        <v>94</v>
      </c>
      <c r="W121" t="s">
        <v>95</v>
      </c>
      <c r="X121" t="s">
        <v>96</v>
      </c>
      <c r="Y121" t="s">
        <v>96</v>
      </c>
      <c r="Z121" t="s">
        <v>97</v>
      </c>
      <c r="AA121">
        <v>0</v>
      </c>
      <c r="AB121" t="s">
        <v>98</v>
      </c>
      <c r="AC121" t="s">
        <v>98</v>
      </c>
      <c r="AD121" t="s">
        <v>123</v>
      </c>
      <c r="AE121" t="s">
        <v>119</v>
      </c>
      <c r="AF121" t="s">
        <v>98</v>
      </c>
      <c r="AG121" t="s">
        <v>100</v>
      </c>
      <c r="AH121" t="s">
        <v>118</v>
      </c>
      <c r="AI121">
        <v>353</v>
      </c>
      <c r="AJ121" t="s">
        <v>108</v>
      </c>
      <c r="AK121">
        <v>0</v>
      </c>
      <c r="AL121">
        <v>525</v>
      </c>
      <c r="AM121">
        <v>878</v>
      </c>
      <c r="AN121" t="s">
        <v>103</v>
      </c>
      <c r="AO121" t="s">
        <v>126</v>
      </c>
      <c r="AP121" t="s">
        <v>104</v>
      </c>
      <c r="AQ121" t="s">
        <v>105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98</v>
      </c>
      <c r="BC121">
        <v>8</v>
      </c>
      <c r="BD121" t="s">
        <v>106</v>
      </c>
      <c r="BE121">
        <v>1</v>
      </c>
      <c r="BF121" t="s">
        <v>98</v>
      </c>
      <c r="BG121" t="s">
        <v>107</v>
      </c>
      <c r="BH121">
        <v>1997</v>
      </c>
      <c r="BI121" t="s">
        <v>131</v>
      </c>
      <c r="BJ121">
        <v>2</v>
      </c>
      <c r="BK121">
        <v>513</v>
      </c>
      <c r="BL121" t="s">
        <v>98</v>
      </c>
      <c r="BM121" t="s">
        <v>98</v>
      </c>
      <c r="BN121" t="s">
        <v>104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4</v>
      </c>
      <c r="BZ121">
        <v>2010</v>
      </c>
      <c r="CA121" t="s">
        <v>110</v>
      </c>
      <c r="CB121" t="s">
        <v>111</v>
      </c>
    </row>
    <row r="122" spans="1:80">
      <c r="A122">
        <v>1581</v>
      </c>
      <c r="B122">
        <v>20</v>
      </c>
      <c r="C122" t="s">
        <v>112</v>
      </c>
      <c r="D122">
        <v>38</v>
      </c>
      <c r="E122">
        <v>15240</v>
      </c>
      <c r="F122" t="s">
        <v>82</v>
      </c>
      <c r="G122" t="s">
        <v>83</v>
      </c>
      <c r="H122" t="s">
        <v>113</v>
      </c>
      <c r="I122" t="s">
        <v>85</v>
      </c>
      <c r="J122" t="s">
        <v>86</v>
      </c>
      <c r="K122" t="s">
        <v>136</v>
      </c>
      <c r="L122" t="s">
        <v>88</v>
      </c>
      <c r="M122" t="s">
        <v>209</v>
      </c>
      <c r="N122" t="s">
        <v>91</v>
      </c>
      <c r="O122" t="s">
        <v>91</v>
      </c>
      <c r="P122" t="s">
        <v>92</v>
      </c>
      <c r="Q122" t="s">
        <v>93</v>
      </c>
      <c r="R122">
        <v>5</v>
      </c>
      <c r="S122">
        <v>8</v>
      </c>
      <c r="T122">
        <v>1977</v>
      </c>
      <c r="U122">
        <v>2004</v>
      </c>
      <c r="V122" t="s">
        <v>94</v>
      </c>
      <c r="W122" t="s">
        <v>95</v>
      </c>
      <c r="X122" t="s">
        <v>152</v>
      </c>
      <c r="Y122" t="s">
        <v>153</v>
      </c>
      <c r="Z122" t="s">
        <v>97</v>
      </c>
      <c r="AA122">
        <v>0</v>
      </c>
      <c r="AB122" t="s">
        <v>119</v>
      </c>
      <c r="AC122" t="s">
        <v>119</v>
      </c>
      <c r="AD122" t="s">
        <v>99</v>
      </c>
      <c r="AE122" t="s">
        <v>119</v>
      </c>
      <c r="AF122" t="s">
        <v>98</v>
      </c>
      <c r="AG122" t="s">
        <v>100</v>
      </c>
      <c r="AH122" t="s">
        <v>124</v>
      </c>
      <c r="AI122">
        <v>198</v>
      </c>
      <c r="AJ122" t="s">
        <v>101</v>
      </c>
      <c r="AK122">
        <v>688</v>
      </c>
      <c r="AL122">
        <v>140</v>
      </c>
      <c r="AM122">
        <v>1026</v>
      </c>
      <c r="AN122" t="s">
        <v>103</v>
      </c>
      <c r="AO122" t="s">
        <v>126</v>
      </c>
      <c r="AP122" t="s">
        <v>104</v>
      </c>
      <c r="AQ122" t="s">
        <v>105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t="s">
        <v>98</v>
      </c>
      <c r="BC122">
        <v>5</v>
      </c>
      <c r="BD122" t="s">
        <v>106</v>
      </c>
      <c r="BE122">
        <v>0</v>
      </c>
      <c r="BF122" t="s">
        <v>83</v>
      </c>
      <c r="BG122" t="s">
        <v>107</v>
      </c>
      <c r="BH122">
        <v>1977</v>
      </c>
      <c r="BI122" t="s">
        <v>108</v>
      </c>
      <c r="BJ122">
        <v>1</v>
      </c>
      <c r="BK122">
        <v>308</v>
      </c>
      <c r="BL122" t="s">
        <v>98</v>
      </c>
      <c r="BM122" t="s">
        <v>98</v>
      </c>
      <c r="BN122" t="s">
        <v>104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109</v>
      </c>
      <c r="BW122" t="s">
        <v>83</v>
      </c>
      <c r="BX122">
        <v>0</v>
      </c>
      <c r="BY122">
        <v>6</v>
      </c>
      <c r="BZ122">
        <v>2010</v>
      </c>
      <c r="CA122" t="s">
        <v>110</v>
      </c>
      <c r="CB122" t="s">
        <v>111</v>
      </c>
    </row>
    <row r="123" spans="1:80">
      <c r="A123">
        <v>1582</v>
      </c>
      <c r="B123">
        <v>20</v>
      </c>
      <c r="C123" t="s">
        <v>112</v>
      </c>
      <c r="D123">
        <v>68</v>
      </c>
      <c r="E123">
        <v>7480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209</v>
      </c>
      <c r="N123" t="s">
        <v>91</v>
      </c>
      <c r="O123" t="s">
        <v>91</v>
      </c>
      <c r="P123" t="s">
        <v>92</v>
      </c>
      <c r="Q123" t="s">
        <v>93</v>
      </c>
      <c r="R123">
        <v>5</v>
      </c>
      <c r="S123">
        <v>6</v>
      </c>
      <c r="T123">
        <v>1972</v>
      </c>
      <c r="U123">
        <v>1972</v>
      </c>
      <c r="V123" t="s">
        <v>94</v>
      </c>
      <c r="W123" t="s">
        <v>95</v>
      </c>
      <c r="X123" t="s">
        <v>116</v>
      </c>
      <c r="Y123" t="s">
        <v>116</v>
      </c>
      <c r="Z123" t="s">
        <v>97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157</v>
      </c>
      <c r="AH123" t="s">
        <v>118</v>
      </c>
      <c r="AI123">
        <v>480</v>
      </c>
      <c r="AJ123" t="s">
        <v>108</v>
      </c>
      <c r="AK123">
        <v>0</v>
      </c>
      <c r="AL123">
        <v>396</v>
      </c>
      <c r="AM123">
        <v>876</v>
      </c>
      <c r="AN123" t="s">
        <v>103</v>
      </c>
      <c r="AO123" t="s">
        <v>98</v>
      </c>
      <c r="AP123" t="s">
        <v>104</v>
      </c>
      <c r="AQ123" t="s">
        <v>105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5</v>
      </c>
      <c r="BD123" t="s">
        <v>106</v>
      </c>
      <c r="BE123">
        <v>0</v>
      </c>
      <c r="BF123" t="s">
        <v>83</v>
      </c>
      <c r="BG123" t="s">
        <v>143</v>
      </c>
      <c r="BH123">
        <v>1977</v>
      </c>
      <c r="BI123" t="s">
        <v>108</v>
      </c>
      <c r="BJ123">
        <v>2</v>
      </c>
      <c r="BK123">
        <v>484</v>
      </c>
      <c r="BL123" t="s">
        <v>98</v>
      </c>
      <c r="BM123" t="s">
        <v>98</v>
      </c>
      <c r="BN123" t="s">
        <v>104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109</v>
      </c>
      <c r="BW123" t="s">
        <v>83</v>
      </c>
      <c r="BX123">
        <v>0</v>
      </c>
      <c r="BY123">
        <v>6</v>
      </c>
      <c r="BZ123">
        <v>2010</v>
      </c>
      <c r="CA123" t="s">
        <v>110</v>
      </c>
      <c r="CB123" t="s">
        <v>111</v>
      </c>
    </row>
    <row r="124" spans="1:80">
      <c r="A124">
        <v>1583</v>
      </c>
      <c r="B124">
        <v>20</v>
      </c>
      <c r="C124" t="s">
        <v>112</v>
      </c>
      <c r="D124">
        <v>80</v>
      </c>
      <c r="E124">
        <v>10389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209</v>
      </c>
      <c r="N124" t="s">
        <v>91</v>
      </c>
      <c r="O124" t="s">
        <v>91</v>
      </c>
      <c r="P124" t="s">
        <v>92</v>
      </c>
      <c r="Q124" t="s">
        <v>93</v>
      </c>
      <c r="R124">
        <v>8</v>
      </c>
      <c r="S124">
        <v>5</v>
      </c>
      <c r="T124">
        <v>2003</v>
      </c>
      <c r="U124">
        <v>2003</v>
      </c>
      <c r="V124" t="s">
        <v>115</v>
      </c>
      <c r="W124" t="s">
        <v>95</v>
      </c>
      <c r="X124" t="s">
        <v>152</v>
      </c>
      <c r="Y124" t="s">
        <v>153</v>
      </c>
      <c r="Z124" t="s">
        <v>117</v>
      </c>
      <c r="AA124">
        <v>320</v>
      </c>
      <c r="AB124" t="s">
        <v>119</v>
      </c>
      <c r="AC124" t="s">
        <v>98</v>
      </c>
      <c r="AD124" t="s">
        <v>123</v>
      </c>
      <c r="AE124" t="s">
        <v>119</v>
      </c>
      <c r="AF124" t="s">
        <v>98</v>
      </c>
      <c r="AG124" t="s">
        <v>100</v>
      </c>
      <c r="AH124" t="s">
        <v>124</v>
      </c>
      <c r="AI124">
        <v>1682</v>
      </c>
      <c r="AJ124" t="s">
        <v>108</v>
      </c>
      <c r="AK124">
        <v>0</v>
      </c>
      <c r="AL124">
        <v>296</v>
      </c>
      <c r="AM124">
        <v>1978</v>
      </c>
      <c r="AN124" t="s">
        <v>103</v>
      </c>
      <c r="AO124" t="s">
        <v>126</v>
      </c>
      <c r="AP124" t="s">
        <v>104</v>
      </c>
      <c r="AQ124" t="s">
        <v>105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119</v>
      </c>
      <c r="BC124">
        <v>8</v>
      </c>
      <c r="BD124" t="s">
        <v>106</v>
      </c>
      <c r="BE124">
        <v>1</v>
      </c>
      <c r="BF124" t="s">
        <v>119</v>
      </c>
      <c r="BG124" t="s">
        <v>107</v>
      </c>
      <c r="BH124">
        <v>2003</v>
      </c>
      <c r="BI124" t="s">
        <v>131</v>
      </c>
      <c r="BJ124">
        <v>3</v>
      </c>
      <c r="BK124">
        <v>850</v>
      </c>
      <c r="BL124" t="s">
        <v>98</v>
      </c>
      <c r="BM124" t="s">
        <v>98</v>
      </c>
      <c r="BN124" t="s">
        <v>104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5</v>
      </c>
      <c r="BZ124">
        <v>2010</v>
      </c>
      <c r="CA124" t="s">
        <v>110</v>
      </c>
      <c r="CB124" t="s">
        <v>111</v>
      </c>
    </row>
    <row r="125" spans="1:80">
      <c r="A125">
        <v>1584</v>
      </c>
      <c r="B125">
        <v>60</v>
      </c>
      <c r="C125" t="s">
        <v>112</v>
      </c>
      <c r="D125">
        <v>75</v>
      </c>
      <c r="E125">
        <v>9375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209</v>
      </c>
      <c r="N125" t="s">
        <v>91</v>
      </c>
      <c r="O125" t="s">
        <v>91</v>
      </c>
      <c r="P125" t="s">
        <v>92</v>
      </c>
      <c r="Q125" t="s">
        <v>122</v>
      </c>
      <c r="R125">
        <v>7</v>
      </c>
      <c r="S125">
        <v>5</v>
      </c>
      <c r="T125">
        <v>1997</v>
      </c>
      <c r="U125">
        <v>1997</v>
      </c>
      <c r="V125" t="s">
        <v>94</v>
      </c>
      <c r="W125" t="s">
        <v>95</v>
      </c>
      <c r="X125" t="s">
        <v>96</v>
      </c>
      <c r="Y125" t="s">
        <v>96</v>
      </c>
      <c r="Z125" t="s">
        <v>97</v>
      </c>
      <c r="AA125">
        <v>0</v>
      </c>
      <c r="AB125" t="s">
        <v>119</v>
      </c>
      <c r="AC125" t="s">
        <v>98</v>
      </c>
      <c r="AD125" t="s">
        <v>123</v>
      </c>
      <c r="AE125" t="s">
        <v>119</v>
      </c>
      <c r="AF125" t="s">
        <v>98</v>
      </c>
      <c r="AG125" t="s">
        <v>100</v>
      </c>
      <c r="AH125" t="s">
        <v>108</v>
      </c>
      <c r="AI125">
        <v>0</v>
      </c>
      <c r="AJ125" t="s">
        <v>108</v>
      </c>
      <c r="AK125">
        <v>0</v>
      </c>
      <c r="AL125">
        <v>1040</v>
      </c>
      <c r="AM125">
        <v>1040</v>
      </c>
      <c r="AN125" t="s">
        <v>103</v>
      </c>
      <c r="AO125" t="s">
        <v>126</v>
      </c>
      <c r="AP125" t="s">
        <v>104</v>
      </c>
      <c r="AQ125" t="s">
        <v>105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t="s">
        <v>119</v>
      </c>
      <c r="BC125">
        <v>9</v>
      </c>
      <c r="BD125" t="s">
        <v>106</v>
      </c>
      <c r="BE125">
        <v>1</v>
      </c>
      <c r="BF125" t="s">
        <v>98</v>
      </c>
      <c r="BG125" t="s">
        <v>107</v>
      </c>
      <c r="BH125">
        <v>1997</v>
      </c>
      <c r="BI125" t="s">
        <v>125</v>
      </c>
      <c r="BJ125">
        <v>2</v>
      </c>
      <c r="BK125">
        <v>621</v>
      </c>
      <c r="BL125" t="s">
        <v>98</v>
      </c>
      <c r="BM125" t="s">
        <v>98</v>
      </c>
      <c r="BN125" t="s">
        <v>104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4</v>
      </c>
      <c r="BZ125">
        <v>2010</v>
      </c>
      <c r="CA125" t="s">
        <v>110</v>
      </c>
      <c r="CB125" t="s">
        <v>111</v>
      </c>
    </row>
    <row r="126" spans="1:80">
      <c r="A126">
        <v>1585</v>
      </c>
      <c r="B126">
        <v>120</v>
      </c>
      <c r="C126" t="s">
        <v>140</v>
      </c>
      <c r="D126" t="s">
        <v>83</v>
      </c>
      <c r="E126">
        <v>4435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209</v>
      </c>
      <c r="N126" t="s">
        <v>91</v>
      </c>
      <c r="O126" t="s">
        <v>91</v>
      </c>
      <c r="P126" t="s">
        <v>129</v>
      </c>
      <c r="Q126" t="s">
        <v>93</v>
      </c>
      <c r="R126">
        <v>6</v>
      </c>
      <c r="S126">
        <v>5</v>
      </c>
      <c r="T126">
        <v>2003</v>
      </c>
      <c r="U126">
        <v>2003</v>
      </c>
      <c r="V126" t="s">
        <v>94</v>
      </c>
      <c r="W126" t="s">
        <v>95</v>
      </c>
      <c r="X126" t="s">
        <v>96</v>
      </c>
      <c r="Y126" t="s">
        <v>96</v>
      </c>
      <c r="Z126" t="s">
        <v>117</v>
      </c>
      <c r="AA126">
        <v>170</v>
      </c>
      <c r="AB126" t="s">
        <v>119</v>
      </c>
      <c r="AC126" t="s">
        <v>98</v>
      </c>
      <c r="AD126" t="s">
        <v>123</v>
      </c>
      <c r="AE126" t="s">
        <v>119</v>
      </c>
      <c r="AF126" t="s">
        <v>98</v>
      </c>
      <c r="AG126" t="s">
        <v>157</v>
      </c>
      <c r="AH126" t="s">
        <v>124</v>
      </c>
      <c r="AI126">
        <v>672</v>
      </c>
      <c r="AJ126" t="s">
        <v>108</v>
      </c>
      <c r="AK126">
        <v>0</v>
      </c>
      <c r="AL126">
        <v>176</v>
      </c>
      <c r="AM126">
        <v>848</v>
      </c>
      <c r="AN126" t="s">
        <v>103</v>
      </c>
      <c r="AO126" t="s">
        <v>126</v>
      </c>
      <c r="AP126" t="s">
        <v>104</v>
      </c>
      <c r="AQ126" t="s">
        <v>105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t="s">
        <v>119</v>
      </c>
      <c r="BC126">
        <v>4</v>
      </c>
      <c r="BD126" t="s">
        <v>106</v>
      </c>
      <c r="BE126">
        <v>0</v>
      </c>
      <c r="BF126" t="s">
        <v>83</v>
      </c>
      <c r="BG126" t="s">
        <v>107</v>
      </c>
      <c r="BH126">
        <v>2003</v>
      </c>
      <c r="BI126" t="s">
        <v>125</v>
      </c>
      <c r="BJ126">
        <v>2</v>
      </c>
      <c r="BK126">
        <v>420</v>
      </c>
      <c r="BL126" t="s">
        <v>98</v>
      </c>
      <c r="BM126" t="s">
        <v>98</v>
      </c>
      <c r="BN126" t="s">
        <v>104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4</v>
      </c>
      <c r="BZ126">
        <v>2010</v>
      </c>
      <c r="CA126" t="s">
        <v>110</v>
      </c>
      <c r="CB126" t="s">
        <v>111</v>
      </c>
    </row>
    <row r="127" spans="1:80">
      <c r="A127">
        <v>1586</v>
      </c>
      <c r="B127">
        <v>30</v>
      </c>
      <c r="C127" t="s">
        <v>112</v>
      </c>
      <c r="D127">
        <v>67</v>
      </c>
      <c r="E127">
        <v>8777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154</v>
      </c>
      <c r="M127" t="s">
        <v>206</v>
      </c>
      <c r="N127" t="s">
        <v>90</v>
      </c>
      <c r="O127" t="s">
        <v>91</v>
      </c>
      <c r="P127" t="s">
        <v>92</v>
      </c>
      <c r="Q127" t="s">
        <v>93</v>
      </c>
      <c r="R127">
        <v>3</v>
      </c>
      <c r="S127">
        <v>6</v>
      </c>
      <c r="T127">
        <v>1945</v>
      </c>
      <c r="U127">
        <v>2007</v>
      </c>
      <c r="V127" t="s">
        <v>94</v>
      </c>
      <c r="W127" t="s">
        <v>95</v>
      </c>
      <c r="X127" t="s">
        <v>96</v>
      </c>
      <c r="Y127" t="s">
        <v>96</v>
      </c>
      <c r="Z127" t="s">
        <v>97</v>
      </c>
      <c r="AA127">
        <v>0</v>
      </c>
      <c r="AB127" t="s">
        <v>98</v>
      </c>
      <c r="AC127" t="s">
        <v>119</v>
      </c>
      <c r="AD127" t="s">
        <v>99</v>
      </c>
      <c r="AE127" t="s">
        <v>83</v>
      </c>
      <c r="AF127" t="s">
        <v>83</v>
      </c>
      <c r="AG127" t="s">
        <v>83</v>
      </c>
      <c r="AH127" t="s">
        <v>83</v>
      </c>
      <c r="AI127">
        <v>0</v>
      </c>
      <c r="AJ127" t="s">
        <v>83</v>
      </c>
      <c r="AK127">
        <v>0</v>
      </c>
      <c r="AL127">
        <v>0</v>
      </c>
      <c r="AM127">
        <v>0</v>
      </c>
      <c r="AN127" t="s">
        <v>103</v>
      </c>
      <c r="AO127" t="s">
        <v>98</v>
      </c>
      <c r="AP127" t="s">
        <v>167</v>
      </c>
      <c r="AQ127" t="s">
        <v>105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187</v>
      </c>
      <c r="BE127">
        <v>0</v>
      </c>
      <c r="BF127" t="s">
        <v>83</v>
      </c>
      <c r="BG127" t="s">
        <v>143</v>
      </c>
      <c r="BH127">
        <v>1945</v>
      </c>
      <c r="BI127" t="s">
        <v>108</v>
      </c>
      <c r="BJ127">
        <v>1</v>
      </c>
      <c r="BK127">
        <v>240</v>
      </c>
      <c r="BL127" t="s">
        <v>98</v>
      </c>
      <c r="BM127" t="s">
        <v>98</v>
      </c>
      <c r="BN127" t="s">
        <v>167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4</v>
      </c>
      <c r="BZ127">
        <v>2010</v>
      </c>
      <c r="CA127" t="s">
        <v>174</v>
      </c>
      <c r="CB127" t="s">
        <v>111</v>
      </c>
    </row>
    <row r="128" spans="1:80">
      <c r="A128">
        <v>1587</v>
      </c>
      <c r="B128">
        <v>20</v>
      </c>
      <c r="C128" t="s">
        <v>112</v>
      </c>
      <c r="D128">
        <v>68</v>
      </c>
      <c r="E128">
        <v>8842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114</v>
      </c>
      <c r="L128" t="s">
        <v>88</v>
      </c>
      <c r="M128" t="s">
        <v>206</v>
      </c>
      <c r="N128" t="s">
        <v>91</v>
      </c>
      <c r="O128" t="s">
        <v>91</v>
      </c>
      <c r="P128" t="s">
        <v>92</v>
      </c>
      <c r="Q128" t="s">
        <v>93</v>
      </c>
      <c r="R128">
        <v>5</v>
      </c>
      <c r="S128">
        <v>6</v>
      </c>
      <c r="T128">
        <v>1954</v>
      </c>
      <c r="U128">
        <v>1954</v>
      </c>
      <c r="V128" t="s">
        <v>94</v>
      </c>
      <c r="W128" t="s">
        <v>95</v>
      </c>
      <c r="X128" t="s">
        <v>96</v>
      </c>
      <c r="Y128" t="s">
        <v>96</v>
      </c>
      <c r="Z128" t="s">
        <v>97</v>
      </c>
      <c r="AA128">
        <v>0</v>
      </c>
      <c r="AB128" t="s">
        <v>98</v>
      </c>
      <c r="AC128" t="s">
        <v>119</v>
      </c>
      <c r="AD128" t="s">
        <v>99</v>
      </c>
      <c r="AE128" t="s">
        <v>139</v>
      </c>
      <c r="AF128" t="s">
        <v>98</v>
      </c>
      <c r="AG128" t="s">
        <v>100</v>
      </c>
      <c r="AH128" t="s">
        <v>108</v>
      </c>
      <c r="AI128">
        <v>0</v>
      </c>
      <c r="AJ128" t="s">
        <v>108</v>
      </c>
      <c r="AK128">
        <v>0</v>
      </c>
      <c r="AL128">
        <v>381</v>
      </c>
      <c r="AM128">
        <v>381</v>
      </c>
      <c r="AN128" t="s">
        <v>103</v>
      </c>
      <c r="AO128" t="s">
        <v>126</v>
      </c>
      <c r="AP128" t="s">
        <v>104</v>
      </c>
      <c r="AQ128" t="s">
        <v>105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t="s">
        <v>98</v>
      </c>
      <c r="BC128">
        <v>6</v>
      </c>
      <c r="BD128" t="s">
        <v>106</v>
      </c>
      <c r="BE128">
        <v>0</v>
      </c>
      <c r="BF128" t="s">
        <v>83</v>
      </c>
      <c r="BG128" t="s">
        <v>143</v>
      </c>
      <c r="BH128">
        <v>1954</v>
      </c>
      <c r="BI128" t="s">
        <v>108</v>
      </c>
      <c r="BJ128">
        <v>1</v>
      </c>
      <c r="BK128">
        <v>319</v>
      </c>
      <c r="BL128" t="s">
        <v>98</v>
      </c>
      <c r="BM128" t="s">
        <v>98</v>
      </c>
      <c r="BN128" t="s">
        <v>104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t="s">
        <v>83</v>
      </c>
      <c r="BV128" t="s">
        <v>109</v>
      </c>
      <c r="BW128" t="s">
        <v>83</v>
      </c>
      <c r="BX128">
        <v>0</v>
      </c>
      <c r="BY128">
        <v>1</v>
      </c>
      <c r="BZ128">
        <v>2010</v>
      </c>
      <c r="CA128" t="s">
        <v>180</v>
      </c>
      <c r="CB128" t="s">
        <v>172</v>
      </c>
    </row>
    <row r="129" spans="1:80">
      <c r="A129">
        <v>1588</v>
      </c>
      <c r="B129">
        <v>20</v>
      </c>
      <c r="C129" t="s">
        <v>112</v>
      </c>
      <c r="D129">
        <v>60</v>
      </c>
      <c r="E129">
        <v>10044</v>
      </c>
      <c r="F129" t="s">
        <v>82</v>
      </c>
      <c r="G129" t="s">
        <v>83</v>
      </c>
      <c r="H129" t="s">
        <v>113</v>
      </c>
      <c r="I129" t="s">
        <v>205</v>
      </c>
      <c r="J129" t="s">
        <v>86</v>
      </c>
      <c r="K129" t="s">
        <v>161</v>
      </c>
      <c r="L129" t="s">
        <v>88</v>
      </c>
      <c r="M129" t="s">
        <v>206</v>
      </c>
      <c r="N129" t="s">
        <v>91</v>
      </c>
      <c r="O129" t="s">
        <v>91</v>
      </c>
      <c r="P129" t="s">
        <v>92</v>
      </c>
      <c r="Q129" t="s">
        <v>93</v>
      </c>
      <c r="R129">
        <v>5</v>
      </c>
      <c r="S129">
        <v>6</v>
      </c>
      <c r="T129">
        <v>1968</v>
      </c>
      <c r="U129">
        <v>1968</v>
      </c>
      <c r="V129" t="s">
        <v>94</v>
      </c>
      <c r="W129" t="s">
        <v>95</v>
      </c>
      <c r="X129" t="s">
        <v>137</v>
      </c>
      <c r="Y129" t="s">
        <v>137</v>
      </c>
      <c r="Z129" t="s">
        <v>97</v>
      </c>
      <c r="AA129">
        <v>0</v>
      </c>
      <c r="AB129" t="s">
        <v>98</v>
      </c>
      <c r="AC129" t="s">
        <v>98</v>
      </c>
      <c r="AD129" t="s">
        <v>99</v>
      </c>
      <c r="AE129" t="s">
        <v>119</v>
      </c>
      <c r="AF129" t="s">
        <v>98</v>
      </c>
      <c r="AG129" t="s">
        <v>119</v>
      </c>
      <c r="AH129" t="s">
        <v>118</v>
      </c>
      <c r="AI129">
        <v>1070</v>
      </c>
      <c r="AJ129" t="s">
        <v>108</v>
      </c>
      <c r="AK129">
        <v>0</v>
      </c>
      <c r="AL129">
        <v>126</v>
      </c>
      <c r="AM129">
        <v>1196</v>
      </c>
      <c r="AN129" t="s">
        <v>103</v>
      </c>
      <c r="AO129" t="s">
        <v>98</v>
      </c>
      <c r="AP129" t="s">
        <v>104</v>
      </c>
      <c r="AQ129" t="s">
        <v>105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6</v>
      </c>
      <c r="BD129" t="s">
        <v>106</v>
      </c>
      <c r="BE129">
        <v>0</v>
      </c>
      <c r="BF129" t="s">
        <v>83</v>
      </c>
      <c r="BG129" t="s">
        <v>107</v>
      </c>
      <c r="BH129">
        <v>1968</v>
      </c>
      <c r="BI129" t="s">
        <v>131</v>
      </c>
      <c r="BJ129">
        <v>1</v>
      </c>
      <c r="BK129">
        <v>336</v>
      </c>
      <c r="BL129" t="s">
        <v>98</v>
      </c>
      <c r="BM129" t="s">
        <v>98</v>
      </c>
      <c r="BN129" t="s">
        <v>104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t="s">
        <v>83</v>
      </c>
      <c r="BV129" t="s">
        <v>109</v>
      </c>
      <c r="BW129" t="s">
        <v>83</v>
      </c>
      <c r="BX129">
        <v>0</v>
      </c>
      <c r="BY129">
        <v>6</v>
      </c>
      <c r="BZ129">
        <v>2010</v>
      </c>
      <c r="CA129" t="s">
        <v>110</v>
      </c>
      <c r="CB129" t="s">
        <v>111</v>
      </c>
    </row>
    <row r="130" spans="1:80">
      <c r="A130">
        <v>1589</v>
      </c>
      <c r="B130">
        <v>50</v>
      </c>
      <c r="C130" t="s">
        <v>112</v>
      </c>
      <c r="D130">
        <v>89</v>
      </c>
      <c r="E130">
        <v>11792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206</v>
      </c>
      <c r="N130" t="s">
        <v>91</v>
      </c>
      <c r="O130" t="s">
        <v>91</v>
      </c>
      <c r="P130" t="s">
        <v>92</v>
      </c>
      <c r="Q130" t="s">
        <v>176</v>
      </c>
      <c r="R130">
        <v>4</v>
      </c>
      <c r="S130">
        <v>5</v>
      </c>
      <c r="T130">
        <v>1948</v>
      </c>
      <c r="U130">
        <v>1950</v>
      </c>
      <c r="V130" t="s">
        <v>94</v>
      </c>
      <c r="W130" t="s">
        <v>95</v>
      </c>
      <c r="X130" t="s">
        <v>96</v>
      </c>
      <c r="Y130" t="s">
        <v>96</v>
      </c>
      <c r="Z130" t="s">
        <v>97</v>
      </c>
      <c r="AA130">
        <v>0</v>
      </c>
      <c r="AB130" t="s">
        <v>98</v>
      </c>
      <c r="AC130" t="s">
        <v>98</v>
      </c>
      <c r="AD130" t="s">
        <v>99</v>
      </c>
      <c r="AE130" t="s">
        <v>98</v>
      </c>
      <c r="AF130" t="s">
        <v>98</v>
      </c>
      <c r="AG130" t="s">
        <v>100</v>
      </c>
      <c r="AH130" t="s">
        <v>108</v>
      </c>
      <c r="AI130">
        <v>0</v>
      </c>
      <c r="AJ130" t="s">
        <v>108</v>
      </c>
      <c r="AK130">
        <v>0</v>
      </c>
      <c r="AL130">
        <v>744</v>
      </c>
      <c r="AM130">
        <v>744</v>
      </c>
      <c r="AN130" t="s">
        <v>103</v>
      </c>
      <c r="AO130" t="s">
        <v>126</v>
      </c>
      <c r="AP130" t="s">
        <v>167</v>
      </c>
      <c r="AQ130" t="s">
        <v>196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139</v>
      </c>
      <c r="BC130">
        <v>5</v>
      </c>
      <c r="BD130" t="s">
        <v>106</v>
      </c>
      <c r="BE130">
        <v>0</v>
      </c>
      <c r="BF130" t="s">
        <v>83</v>
      </c>
      <c r="BG130" t="s">
        <v>143</v>
      </c>
      <c r="BH130">
        <v>1956</v>
      </c>
      <c r="BI130" t="s">
        <v>108</v>
      </c>
      <c r="BJ130">
        <v>2</v>
      </c>
      <c r="BK130">
        <v>480</v>
      </c>
      <c r="BL130" t="s">
        <v>98</v>
      </c>
      <c r="BM130" t="s">
        <v>139</v>
      </c>
      <c r="BN130" t="s">
        <v>191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2010</v>
      </c>
      <c r="CA130" t="s">
        <v>110</v>
      </c>
      <c r="CB130" t="s">
        <v>172</v>
      </c>
    </row>
    <row r="131" spans="1:80">
      <c r="A131">
        <v>1590</v>
      </c>
      <c r="B131">
        <v>80</v>
      </c>
      <c r="C131" t="s">
        <v>112</v>
      </c>
      <c r="D131">
        <v>65</v>
      </c>
      <c r="E131">
        <v>6305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206</v>
      </c>
      <c r="N131" t="s">
        <v>91</v>
      </c>
      <c r="O131" t="s">
        <v>91</v>
      </c>
      <c r="P131" t="s">
        <v>92</v>
      </c>
      <c r="Q131" t="s">
        <v>158</v>
      </c>
      <c r="R131">
        <v>6</v>
      </c>
      <c r="S131">
        <v>6</v>
      </c>
      <c r="T131">
        <v>1975</v>
      </c>
      <c r="U131">
        <v>1975</v>
      </c>
      <c r="V131" t="s">
        <v>94</v>
      </c>
      <c r="W131" t="s">
        <v>95</v>
      </c>
      <c r="X131" t="s">
        <v>135</v>
      </c>
      <c r="Y131" t="s">
        <v>135</v>
      </c>
      <c r="Z131" t="s">
        <v>97</v>
      </c>
      <c r="AA131">
        <v>0</v>
      </c>
      <c r="AB131" t="s">
        <v>98</v>
      </c>
      <c r="AC131" t="s">
        <v>98</v>
      </c>
      <c r="AD131" t="s">
        <v>99</v>
      </c>
      <c r="AE131" t="s">
        <v>98</v>
      </c>
      <c r="AF131" t="s">
        <v>98</v>
      </c>
      <c r="AG131" t="s">
        <v>157</v>
      </c>
      <c r="AH131" t="s">
        <v>118</v>
      </c>
      <c r="AI131">
        <v>528</v>
      </c>
      <c r="AJ131" t="s">
        <v>108</v>
      </c>
      <c r="AK131">
        <v>0</v>
      </c>
      <c r="AL131">
        <v>480</v>
      </c>
      <c r="AM131">
        <v>1008</v>
      </c>
      <c r="AN131" t="s">
        <v>103</v>
      </c>
      <c r="AO131" t="s">
        <v>98</v>
      </c>
      <c r="AP131" t="s">
        <v>104</v>
      </c>
      <c r="AQ131" t="s">
        <v>105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98</v>
      </c>
      <c r="BC131">
        <v>5</v>
      </c>
      <c r="BD131" t="s">
        <v>106</v>
      </c>
      <c r="BE131">
        <v>1</v>
      </c>
      <c r="BF131" t="s">
        <v>139</v>
      </c>
      <c r="BG131" t="s">
        <v>143</v>
      </c>
      <c r="BH131">
        <v>1975</v>
      </c>
      <c r="BI131" t="s">
        <v>108</v>
      </c>
      <c r="BJ131">
        <v>1</v>
      </c>
      <c r="BK131">
        <v>352</v>
      </c>
      <c r="BL131" t="s">
        <v>98</v>
      </c>
      <c r="BM131" t="s">
        <v>98</v>
      </c>
      <c r="BN131" t="s">
        <v>104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6</v>
      </c>
      <c r="BZ131">
        <v>2010</v>
      </c>
      <c r="CA131" t="s">
        <v>110</v>
      </c>
      <c r="CB131" t="s">
        <v>111</v>
      </c>
    </row>
    <row r="132" spans="1:80">
      <c r="A132">
        <v>1591</v>
      </c>
      <c r="B132">
        <v>20</v>
      </c>
      <c r="C132" t="s">
        <v>112</v>
      </c>
      <c r="D132">
        <v>64</v>
      </c>
      <c r="E132">
        <v>6410</v>
      </c>
      <c r="F132" t="s">
        <v>82</v>
      </c>
      <c r="G132" t="s">
        <v>83</v>
      </c>
      <c r="H132" t="s">
        <v>84</v>
      </c>
      <c r="I132" t="s">
        <v>127</v>
      </c>
      <c r="J132" t="s">
        <v>86</v>
      </c>
      <c r="K132" t="s">
        <v>87</v>
      </c>
      <c r="L132" t="s">
        <v>88</v>
      </c>
      <c r="M132" t="s">
        <v>206</v>
      </c>
      <c r="N132" t="s">
        <v>91</v>
      </c>
      <c r="O132" t="s">
        <v>91</v>
      </c>
      <c r="P132" t="s">
        <v>92</v>
      </c>
      <c r="Q132" t="s">
        <v>93</v>
      </c>
      <c r="R132">
        <v>4</v>
      </c>
      <c r="S132">
        <v>5</v>
      </c>
      <c r="T132">
        <v>1958</v>
      </c>
      <c r="U132">
        <v>1958</v>
      </c>
      <c r="V132" t="s">
        <v>115</v>
      </c>
      <c r="W132" t="s">
        <v>95</v>
      </c>
      <c r="X132" t="s">
        <v>184</v>
      </c>
      <c r="Y132" t="s">
        <v>185</v>
      </c>
      <c r="Z132" t="s">
        <v>97</v>
      </c>
      <c r="AA132">
        <v>0</v>
      </c>
      <c r="AB132" t="s">
        <v>98</v>
      </c>
      <c r="AC132" t="s">
        <v>98</v>
      </c>
      <c r="AD132" t="s">
        <v>99</v>
      </c>
      <c r="AE132" t="s">
        <v>98</v>
      </c>
      <c r="AF132" t="s">
        <v>98</v>
      </c>
      <c r="AG132" t="s">
        <v>100</v>
      </c>
      <c r="AH132" t="s">
        <v>108</v>
      </c>
      <c r="AI132">
        <v>0</v>
      </c>
      <c r="AJ132" t="s">
        <v>108</v>
      </c>
      <c r="AK132">
        <v>0</v>
      </c>
      <c r="AL132">
        <v>960</v>
      </c>
      <c r="AM132">
        <v>960</v>
      </c>
      <c r="AN132" t="s">
        <v>103</v>
      </c>
      <c r="AO132" t="s">
        <v>126</v>
      </c>
      <c r="AP132" t="s">
        <v>104</v>
      </c>
      <c r="AQ132" t="s">
        <v>105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106</v>
      </c>
      <c r="BE132">
        <v>0</v>
      </c>
      <c r="BF132" t="s">
        <v>83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104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109</v>
      </c>
      <c r="BW132" t="s">
        <v>83</v>
      </c>
      <c r="BX132">
        <v>0</v>
      </c>
      <c r="BY132">
        <v>5</v>
      </c>
      <c r="BZ132">
        <v>2010</v>
      </c>
      <c r="CA132" t="s">
        <v>110</v>
      </c>
      <c r="CB132" t="s">
        <v>111</v>
      </c>
    </row>
    <row r="133" spans="1:80">
      <c r="A133">
        <v>1592</v>
      </c>
      <c r="B133">
        <v>30</v>
      </c>
      <c r="C133" t="s">
        <v>112</v>
      </c>
      <c r="D133">
        <v>67</v>
      </c>
      <c r="E133">
        <v>4853</v>
      </c>
      <c r="F133" t="s">
        <v>82</v>
      </c>
      <c r="G133" t="s">
        <v>83</v>
      </c>
      <c r="H133" t="s">
        <v>84</v>
      </c>
      <c r="I133" t="s">
        <v>192</v>
      </c>
      <c r="J133" t="s">
        <v>86</v>
      </c>
      <c r="K133" t="s">
        <v>87</v>
      </c>
      <c r="L133" t="s">
        <v>88</v>
      </c>
      <c r="M133" t="s">
        <v>200</v>
      </c>
      <c r="N133" t="s">
        <v>182</v>
      </c>
      <c r="O133" t="s">
        <v>91</v>
      </c>
      <c r="P133" t="s">
        <v>92</v>
      </c>
      <c r="Q133" t="s">
        <v>93</v>
      </c>
      <c r="R133">
        <v>5</v>
      </c>
      <c r="S133">
        <v>6</v>
      </c>
      <c r="T133">
        <v>1924</v>
      </c>
      <c r="U133">
        <v>1999</v>
      </c>
      <c r="V133" t="s">
        <v>94</v>
      </c>
      <c r="W133" t="s">
        <v>95</v>
      </c>
      <c r="X133" t="s">
        <v>137</v>
      </c>
      <c r="Y133" t="s">
        <v>96</v>
      </c>
      <c r="Z133" t="s">
        <v>117</v>
      </c>
      <c r="AA133">
        <v>203</v>
      </c>
      <c r="AB133" t="s">
        <v>98</v>
      </c>
      <c r="AC133" t="s">
        <v>98</v>
      </c>
      <c r="AD133" t="s">
        <v>166</v>
      </c>
      <c r="AE133" t="s">
        <v>98</v>
      </c>
      <c r="AF133" t="s">
        <v>98</v>
      </c>
      <c r="AG133" t="s">
        <v>155</v>
      </c>
      <c r="AH133" t="s">
        <v>101</v>
      </c>
      <c r="AI133">
        <v>133</v>
      </c>
      <c r="AJ133" t="s">
        <v>108</v>
      </c>
      <c r="AK133">
        <v>0</v>
      </c>
      <c r="AL133">
        <v>974</v>
      </c>
      <c r="AM133">
        <v>1107</v>
      </c>
      <c r="AN133" t="s">
        <v>103</v>
      </c>
      <c r="AO133" t="s">
        <v>139</v>
      </c>
      <c r="AP133" t="s">
        <v>167</v>
      </c>
      <c r="AQ133" t="s">
        <v>168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139</v>
      </c>
      <c r="BC133">
        <v>5</v>
      </c>
      <c r="BD133" t="s">
        <v>106</v>
      </c>
      <c r="BE133">
        <v>1</v>
      </c>
      <c r="BF133" t="s">
        <v>119</v>
      </c>
      <c r="BG133" t="s">
        <v>143</v>
      </c>
      <c r="BH133">
        <v>1979</v>
      </c>
      <c r="BI133" t="s">
        <v>108</v>
      </c>
      <c r="BJ133">
        <v>1</v>
      </c>
      <c r="BK133">
        <v>260</v>
      </c>
      <c r="BL133" t="s">
        <v>98</v>
      </c>
      <c r="BM133" t="s">
        <v>98</v>
      </c>
      <c r="BN133" t="s">
        <v>104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t="s">
        <v>83</v>
      </c>
      <c r="BV133" t="s">
        <v>109</v>
      </c>
      <c r="BW133" t="s">
        <v>83</v>
      </c>
      <c r="BX133">
        <v>0</v>
      </c>
      <c r="BY133">
        <v>5</v>
      </c>
      <c r="BZ133">
        <v>2010</v>
      </c>
      <c r="CA133" t="s">
        <v>110</v>
      </c>
      <c r="CB133" t="s">
        <v>111</v>
      </c>
    </row>
    <row r="134" spans="1:80">
      <c r="A134">
        <v>1593</v>
      </c>
      <c r="B134">
        <v>30</v>
      </c>
      <c r="C134" t="s">
        <v>112</v>
      </c>
      <c r="D134" t="s">
        <v>83</v>
      </c>
      <c r="E134">
        <v>7890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114</v>
      </c>
      <c r="L134" t="s">
        <v>88</v>
      </c>
      <c r="M134" t="s">
        <v>200</v>
      </c>
      <c r="N134" t="s">
        <v>91</v>
      </c>
      <c r="O134" t="s">
        <v>91</v>
      </c>
      <c r="P134" t="s">
        <v>92</v>
      </c>
      <c r="Q134" t="s">
        <v>93</v>
      </c>
      <c r="R134">
        <v>6</v>
      </c>
      <c r="S134">
        <v>6</v>
      </c>
      <c r="T134">
        <v>1939</v>
      </c>
      <c r="U134">
        <v>1950</v>
      </c>
      <c r="V134" t="s">
        <v>94</v>
      </c>
      <c r="W134" t="s">
        <v>95</v>
      </c>
      <c r="X134" t="s">
        <v>116</v>
      </c>
      <c r="Y134" t="s">
        <v>116</v>
      </c>
      <c r="Z134" t="s">
        <v>97</v>
      </c>
      <c r="AA134">
        <v>0</v>
      </c>
      <c r="AB134" t="s">
        <v>98</v>
      </c>
      <c r="AC134" t="s">
        <v>98</v>
      </c>
      <c r="AD134" t="s">
        <v>99</v>
      </c>
      <c r="AE134" t="s">
        <v>98</v>
      </c>
      <c r="AF134" t="s">
        <v>98</v>
      </c>
      <c r="AG134" t="s">
        <v>100</v>
      </c>
      <c r="AH134" t="s">
        <v>101</v>
      </c>
      <c r="AI134">
        <v>238</v>
      </c>
      <c r="AJ134" t="s">
        <v>108</v>
      </c>
      <c r="AK134">
        <v>0</v>
      </c>
      <c r="AL134">
        <v>618</v>
      </c>
      <c r="AM134">
        <v>856</v>
      </c>
      <c r="AN134" t="s">
        <v>103</v>
      </c>
      <c r="AO134" t="s">
        <v>98</v>
      </c>
      <c r="AP134" t="s">
        <v>104</v>
      </c>
      <c r="AQ134" t="s">
        <v>105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t="s">
        <v>98</v>
      </c>
      <c r="BC134">
        <v>4</v>
      </c>
      <c r="BD134" t="s">
        <v>106</v>
      </c>
      <c r="BE134">
        <v>1</v>
      </c>
      <c r="BF134" t="s">
        <v>119</v>
      </c>
      <c r="BG134" t="s">
        <v>143</v>
      </c>
      <c r="BH134">
        <v>1939</v>
      </c>
      <c r="BI134" t="s">
        <v>108</v>
      </c>
      <c r="BJ134">
        <v>2</v>
      </c>
      <c r="BK134">
        <v>399</v>
      </c>
      <c r="BL134" t="s">
        <v>98</v>
      </c>
      <c r="BM134" t="s">
        <v>98</v>
      </c>
      <c r="BN134" t="s">
        <v>104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3</v>
      </c>
      <c r="BZ134">
        <v>2010</v>
      </c>
      <c r="CA134" t="s">
        <v>110</v>
      </c>
      <c r="CB134" t="s">
        <v>111</v>
      </c>
    </row>
    <row r="135" spans="1:80">
      <c r="A135">
        <v>1594</v>
      </c>
      <c r="B135">
        <v>90</v>
      </c>
      <c r="C135" t="s">
        <v>81</v>
      </c>
      <c r="D135">
        <v>60</v>
      </c>
      <c r="E135">
        <v>7200</v>
      </c>
      <c r="F135" t="s">
        <v>82</v>
      </c>
      <c r="G135" t="s">
        <v>82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200</v>
      </c>
      <c r="N135" t="s">
        <v>91</v>
      </c>
      <c r="O135" t="s">
        <v>91</v>
      </c>
      <c r="P135" t="s">
        <v>179</v>
      </c>
      <c r="Q135" t="s">
        <v>122</v>
      </c>
      <c r="R135">
        <v>4</v>
      </c>
      <c r="S135">
        <v>6</v>
      </c>
      <c r="T135">
        <v>1967</v>
      </c>
      <c r="U135">
        <v>1967</v>
      </c>
      <c r="V135" t="s">
        <v>210</v>
      </c>
      <c r="W135" t="s">
        <v>204</v>
      </c>
      <c r="X135" t="s">
        <v>135</v>
      </c>
      <c r="Y135" t="s">
        <v>99</v>
      </c>
      <c r="Z135" t="s">
        <v>97</v>
      </c>
      <c r="AA135">
        <v>0</v>
      </c>
      <c r="AB135" t="s">
        <v>98</v>
      </c>
      <c r="AC135" t="s">
        <v>98</v>
      </c>
      <c r="AD135" t="s">
        <v>211</v>
      </c>
      <c r="AE135" t="s">
        <v>83</v>
      </c>
      <c r="AF135" t="s">
        <v>83</v>
      </c>
      <c r="AG135" t="s">
        <v>83</v>
      </c>
      <c r="AH135" t="s">
        <v>83</v>
      </c>
      <c r="AI135">
        <v>0</v>
      </c>
      <c r="AJ135" t="s">
        <v>83</v>
      </c>
      <c r="AK135">
        <v>0</v>
      </c>
      <c r="AL135">
        <v>0</v>
      </c>
      <c r="AM135">
        <v>0</v>
      </c>
      <c r="AN135" t="s">
        <v>103</v>
      </c>
      <c r="AO135" t="s">
        <v>98</v>
      </c>
      <c r="AP135" t="s">
        <v>104</v>
      </c>
      <c r="AQ135" t="s">
        <v>105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t="s">
        <v>98</v>
      </c>
      <c r="BC135">
        <v>10</v>
      </c>
      <c r="BD135" t="s">
        <v>181</v>
      </c>
      <c r="BE135">
        <v>0</v>
      </c>
      <c r="BF135" t="s">
        <v>83</v>
      </c>
      <c r="BG135" t="s">
        <v>83</v>
      </c>
      <c r="BH135" t="s">
        <v>83</v>
      </c>
      <c r="BI135" t="s">
        <v>83</v>
      </c>
      <c r="BJ135">
        <v>0</v>
      </c>
      <c r="BK135">
        <v>0</v>
      </c>
      <c r="BL135" t="s">
        <v>83</v>
      </c>
      <c r="BM135" t="s">
        <v>83</v>
      </c>
      <c r="BN135" t="s">
        <v>104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133</v>
      </c>
      <c r="BX135">
        <v>500</v>
      </c>
      <c r="BY135">
        <v>2</v>
      </c>
      <c r="BZ135">
        <v>2010</v>
      </c>
      <c r="CA135" t="s">
        <v>110</v>
      </c>
      <c r="CB135" t="s">
        <v>111</v>
      </c>
    </row>
    <row r="136" spans="1:80">
      <c r="A136">
        <v>1595</v>
      </c>
      <c r="B136">
        <v>50</v>
      </c>
      <c r="C136" t="s">
        <v>112</v>
      </c>
      <c r="D136">
        <v>51</v>
      </c>
      <c r="E136">
        <v>9839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88</v>
      </c>
      <c r="M136" t="s">
        <v>200</v>
      </c>
      <c r="N136" t="s">
        <v>90</v>
      </c>
      <c r="O136" t="s">
        <v>91</v>
      </c>
      <c r="P136" t="s">
        <v>92</v>
      </c>
      <c r="Q136" t="s">
        <v>176</v>
      </c>
      <c r="R136">
        <v>5</v>
      </c>
      <c r="S136">
        <v>2</v>
      </c>
      <c r="T136">
        <v>1931</v>
      </c>
      <c r="U136">
        <v>1950</v>
      </c>
      <c r="V136" t="s">
        <v>94</v>
      </c>
      <c r="W136" t="s">
        <v>95</v>
      </c>
      <c r="X136" t="s">
        <v>96</v>
      </c>
      <c r="Y136" t="s">
        <v>96</v>
      </c>
      <c r="Z136" t="s">
        <v>97</v>
      </c>
      <c r="AA136">
        <v>0</v>
      </c>
      <c r="AB136" t="s">
        <v>98</v>
      </c>
      <c r="AC136" t="s">
        <v>98</v>
      </c>
      <c r="AD136" t="s">
        <v>123</v>
      </c>
      <c r="AE136" t="s">
        <v>98</v>
      </c>
      <c r="AF136" t="s">
        <v>139</v>
      </c>
      <c r="AG136" t="s">
        <v>100</v>
      </c>
      <c r="AH136" t="s">
        <v>108</v>
      </c>
      <c r="AI136">
        <v>0</v>
      </c>
      <c r="AJ136" t="s">
        <v>108</v>
      </c>
      <c r="AK136">
        <v>0</v>
      </c>
      <c r="AL136">
        <v>894</v>
      </c>
      <c r="AM136">
        <v>894</v>
      </c>
      <c r="AN136" t="s">
        <v>103</v>
      </c>
      <c r="AO136" t="s">
        <v>126</v>
      </c>
      <c r="AP136" t="s">
        <v>104</v>
      </c>
      <c r="AQ136" t="s">
        <v>105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t="s">
        <v>98</v>
      </c>
      <c r="BC136">
        <v>7</v>
      </c>
      <c r="BD136" t="s">
        <v>106</v>
      </c>
      <c r="BE136">
        <v>1</v>
      </c>
      <c r="BF136" t="s">
        <v>119</v>
      </c>
      <c r="BG136" t="s">
        <v>83</v>
      </c>
      <c r="BH136" t="s">
        <v>83</v>
      </c>
      <c r="BI136" t="s">
        <v>83</v>
      </c>
      <c r="BJ136">
        <v>0</v>
      </c>
      <c r="BK136">
        <v>0</v>
      </c>
      <c r="BL136" t="s">
        <v>83</v>
      </c>
      <c r="BM136" t="s">
        <v>83</v>
      </c>
      <c r="BN136" t="s">
        <v>167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5</v>
      </c>
      <c r="BZ136">
        <v>2010</v>
      </c>
      <c r="CA136" t="s">
        <v>110</v>
      </c>
      <c r="CB136" t="s">
        <v>111</v>
      </c>
    </row>
    <row r="137" spans="1:80">
      <c r="A137">
        <v>1596</v>
      </c>
      <c r="B137">
        <v>50</v>
      </c>
      <c r="C137" t="s">
        <v>112</v>
      </c>
      <c r="D137">
        <v>78</v>
      </c>
      <c r="E137">
        <v>10452</v>
      </c>
      <c r="F137" t="s">
        <v>82</v>
      </c>
      <c r="G137" t="s">
        <v>83</v>
      </c>
      <c r="H137" t="s">
        <v>113</v>
      </c>
      <c r="I137" t="s">
        <v>85</v>
      </c>
      <c r="J137" t="s">
        <v>86</v>
      </c>
      <c r="K137" t="s">
        <v>87</v>
      </c>
      <c r="L137" t="s">
        <v>88</v>
      </c>
      <c r="M137" t="s">
        <v>212</v>
      </c>
      <c r="N137" t="s">
        <v>91</v>
      </c>
      <c r="O137" t="s">
        <v>91</v>
      </c>
      <c r="P137" t="s">
        <v>92</v>
      </c>
      <c r="Q137" t="s">
        <v>176</v>
      </c>
      <c r="R137">
        <v>7</v>
      </c>
      <c r="S137">
        <v>6</v>
      </c>
      <c r="T137">
        <v>1941</v>
      </c>
      <c r="U137">
        <v>1985</v>
      </c>
      <c r="V137" t="s">
        <v>94</v>
      </c>
      <c r="W137" t="s">
        <v>95</v>
      </c>
      <c r="X137" t="s">
        <v>116</v>
      </c>
      <c r="Y137" t="s">
        <v>116</v>
      </c>
      <c r="Z137" t="s">
        <v>117</v>
      </c>
      <c r="AA137">
        <v>371</v>
      </c>
      <c r="AB137" t="s">
        <v>119</v>
      </c>
      <c r="AC137" t="s">
        <v>119</v>
      </c>
      <c r="AD137" t="s">
        <v>166</v>
      </c>
      <c r="AE137" t="s">
        <v>119</v>
      </c>
      <c r="AF137" t="s">
        <v>98</v>
      </c>
      <c r="AG137" t="s">
        <v>100</v>
      </c>
      <c r="AH137" t="s">
        <v>118</v>
      </c>
      <c r="AI137">
        <v>426</v>
      </c>
      <c r="AJ137" t="s">
        <v>138</v>
      </c>
      <c r="AK137">
        <v>252</v>
      </c>
      <c r="AL137">
        <v>850</v>
      </c>
      <c r="AM137">
        <v>1528</v>
      </c>
      <c r="AN137" t="s">
        <v>103</v>
      </c>
      <c r="AO137" t="s">
        <v>126</v>
      </c>
      <c r="AP137" t="s">
        <v>104</v>
      </c>
      <c r="AQ137" t="s">
        <v>105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t="s">
        <v>98</v>
      </c>
      <c r="BC137">
        <v>8</v>
      </c>
      <c r="BD137" t="s">
        <v>106</v>
      </c>
      <c r="BE137">
        <v>2</v>
      </c>
      <c r="BF137" t="s">
        <v>98</v>
      </c>
      <c r="BG137" t="s">
        <v>107</v>
      </c>
      <c r="BH137">
        <v>1941</v>
      </c>
      <c r="BI137" t="s">
        <v>108</v>
      </c>
      <c r="BJ137">
        <v>1</v>
      </c>
      <c r="BK137">
        <v>312</v>
      </c>
      <c r="BL137" t="s">
        <v>98</v>
      </c>
      <c r="BM137" t="s">
        <v>98</v>
      </c>
      <c r="BN137" t="s">
        <v>104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2010</v>
      </c>
      <c r="CA137" t="s">
        <v>110</v>
      </c>
      <c r="CB137" t="s">
        <v>111</v>
      </c>
    </row>
    <row r="138" spans="1:80">
      <c r="A138">
        <v>1597</v>
      </c>
      <c r="B138">
        <v>90</v>
      </c>
      <c r="C138" t="s">
        <v>112</v>
      </c>
      <c r="D138">
        <v>78</v>
      </c>
      <c r="E138">
        <v>15600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212</v>
      </c>
      <c r="N138" t="s">
        <v>91</v>
      </c>
      <c r="O138" t="s">
        <v>91</v>
      </c>
      <c r="P138" t="s">
        <v>179</v>
      </c>
      <c r="Q138" t="s">
        <v>122</v>
      </c>
      <c r="R138">
        <v>5</v>
      </c>
      <c r="S138">
        <v>6</v>
      </c>
      <c r="T138">
        <v>1950</v>
      </c>
      <c r="U138">
        <v>1991</v>
      </c>
      <c r="V138" t="s">
        <v>94</v>
      </c>
      <c r="W138" t="s">
        <v>95</v>
      </c>
      <c r="X138" t="s">
        <v>96</v>
      </c>
      <c r="Y138" t="s">
        <v>96</v>
      </c>
      <c r="Z138" t="s">
        <v>117</v>
      </c>
      <c r="AA138">
        <v>430</v>
      </c>
      <c r="AB138" t="s">
        <v>98</v>
      </c>
      <c r="AC138" t="s">
        <v>119</v>
      </c>
      <c r="AD138" t="s">
        <v>99</v>
      </c>
      <c r="AE138" t="s">
        <v>98</v>
      </c>
      <c r="AF138" t="s">
        <v>98</v>
      </c>
      <c r="AG138" t="s">
        <v>100</v>
      </c>
      <c r="AH138" t="s">
        <v>118</v>
      </c>
      <c r="AI138">
        <v>375</v>
      </c>
      <c r="AJ138" t="s">
        <v>108</v>
      </c>
      <c r="AK138">
        <v>0</v>
      </c>
      <c r="AL138">
        <v>657</v>
      </c>
      <c r="AM138">
        <v>1032</v>
      </c>
      <c r="AN138" t="s">
        <v>103</v>
      </c>
      <c r="AO138" t="s">
        <v>126</v>
      </c>
      <c r="AP138" t="s">
        <v>104</v>
      </c>
      <c r="AQ138" t="s">
        <v>105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t="s">
        <v>98</v>
      </c>
      <c r="BC138">
        <v>11</v>
      </c>
      <c r="BD138" t="s">
        <v>106</v>
      </c>
      <c r="BE138">
        <v>0</v>
      </c>
      <c r="BF138" t="s">
        <v>83</v>
      </c>
      <c r="BG138" t="s">
        <v>143</v>
      </c>
      <c r="BH138">
        <v>1950</v>
      </c>
      <c r="BI138" t="s">
        <v>108</v>
      </c>
      <c r="BJ138">
        <v>2</v>
      </c>
      <c r="BK138">
        <v>484</v>
      </c>
      <c r="BL138" t="s">
        <v>98</v>
      </c>
      <c r="BM138" t="s">
        <v>98</v>
      </c>
      <c r="BN138" t="s">
        <v>104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3</v>
      </c>
      <c r="BZ138">
        <v>2010</v>
      </c>
      <c r="CA138" t="s">
        <v>110</v>
      </c>
      <c r="CB138" t="s">
        <v>111</v>
      </c>
    </row>
    <row r="139" spans="1:80">
      <c r="A139">
        <v>1598</v>
      </c>
      <c r="B139">
        <v>80</v>
      </c>
      <c r="C139" t="s">
        <v>112</v>
      </c>
      <c r="D139">
        <v>85</v>
      </c>
      <c r="E139">
        <v>19645</v>
      </c>
      <c r="F139" t="s">
        <v>82</v>
      </c>
      <c r="G139" t="s">
        <v>83</v>
      </c>
      <c r="H139" t="s">
        <v>113</v>
      </c>
      <c r="I139" t="s">
        <v>85</v>
      </c>
      <c r="J139" t="s">
        <v>86</v>
      </c>
      <c r="K139" t="s">
        <v>136</v>
      </c>
      <c r="L139" t="s">
        <v>88</v>
      </c>
      <c r="M139" t="s">
        <v>212</v>
      </c>
      <c r="N139" t="s">
        <v>91</v>
      </c>
      <c r="O139" t="s">
        <v>91</v>
      </c>
      <c r="P139" t="s">
        <v>92</v>
      </c>
      <c r="Q139" t="s">
        <v>158</v>
      </c>
      <c r="R139">
        <v>7</v>
      </c>
      <c r="S139">
        <v>6</v>
      </c>
      <c r="T139">
        <v>1994</v>
      </c>
      <c r="U139">
        <v>2007</v>
      </c>
      <c r="V139" t="s">
        <v>94</v>
      </c>
      <c r="W139" t="s">
        <v>95</v>
      </c>
      <c r="X139" t="s">
        <v>96</v>
      </c>
      <c r="Y139" t="s">
        <v>96</v>
      </c>
      <c r="Z139" t="s">
        <v>117</v>
      </c>
      <c r="AA139">
        <v>44</v>
      </c>
      <c r="AB139" t="s">
        <v>98</v>
      </c>
      <c r="AC139" t="s">
        <v>98</v>
      </c>
      <c r="AD139" t="s">
        <v>123</v>
      </c>
      <c r="AE139" t="s">
        <v>119</v>
      </c>
      <c r="AF139" t="s">
        <v>98</v>
      </c>
      <c r="AG139" t="s">
        <v>100</v>
      </c>
      <c r="AH139" t="s">
        <v>124</v>
      </c>
      <c r="AI139">
        <v>343</v>
      </c>
      <c r="AJ139" t="s">
        <v>108</v>
      </c>
      <c r="AK139">
        <v>0</v>
      </c>
      <c r="AL139">
        <v>80</v>
      </c>
      <c r="AM139">
        <v>423</v>
      </c>
      <c r="AN139" t="s">
        <v>103</v>
      </c>
      <c r="AO139" t="s">
        <v>126</v>
      </c>
      <c r="AP139" t="s">
        <v>104</v>
      </c>
      <c r="AQ139" t="s">
        <v>105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119</v>
      </c>
      <c r="BC139">
        <v>6</v>
      </c>
      <c r="BD139" t="s">
        <v>106</v>
      </c>
      <c r="BE139">
        <v>0</v>
      </c>
      <c r="BF139" t="s">
        <v>83</v>
      </c>
      <c r="BG139" t="s">
        <v>159</v>
      </c>
      <c r="BH139">
        <v>1994</v>
      </c>
      <c r="BI139" t="s">
        <v>131</v>
      </c>
      <c r="BJ139">
        <v>2</v>
      </c>
      <c r="BK139">
        <v>473</v>
      </c>
      <c r="BL139" t="s">
        <v>98</v>
      </c>
      <c r="BM139" t="s">
        <v>98</v>
      </c>
      <c r="BN139" t="s">
        <v>104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6</v>
      </c>
      <c r="BZ139">
        <v>2010</v>
      </c>
      <c r="CA139" t="s">
        <v>110</v>
      </c>
      <c r="CB139" t="s">
        <v>111</v>
      </c>
    </row>
    <row r="140" spans="1:80">
      <c r="A140">
        <v>1599</v>
      </c>
      <c r="B140">
        <v>120</v>
      </c>
      <c r="C140" t="s">
        <v>140</v>
      </c>
      <c r="D140">
        <v>35</v>
      </c>
      <c r="E140">
        <v>3907</v>
      </c>
      <c r="F140" t="s">
        <v>82</v>
      </c>
      <c r="G140" t="s">
        <v>83</v>
      </c>
      <c r="H140" t="s">
        <v>113</v>
      </c>
      <c r="I140" t="s">
        <v>127</v>
      </c>
      <c r="J140" t="s">
        <v>86</v>
      </c>
      <c r="K140" t="s">
        <v>87</v>
      </c>
      <c r="L140" t="s">
        <v>154</v>
      </c>
      <c r="M140" t="s">
        <v>213</v>
      </c>
      <c r="N140" t="s">
        <v>91</v>
      </c>
      <c r="O140" t="s">
        <v>91</v>
      </c>
      <c r="P140" t="s">
        <v>129</v>
      </c>
      <c r="Q140" t="s">
        <v>93</v>
      </c>
      <c r="R140">
        <v>8</v>
      </c>
      <c r="S140">
        <v>6</v>
      </c>
      <c r="T140">
        <v>1989</v>
      </c>
      <c r="U140">
        <v>1989</v>
      </c>
      <c r="V140" t="s">
        <v>94</v>
      </c>
      <c r="W140" t="s">
        <v>95</v>
      </c>
      <c r="X140" t="s">
        <v>130</v>
      </c>
      <c r="Y140" t="s">
        <v>130</v>
      </c>
      <c r="Z140" t="s">
        <v>97</v>
      </c>
      <c r="AA140">
        <v>0</v>
      </c>
      <c r="AB140" t="s">
        <v>119</v>
      </c>
      <c r="AC140" t="s">
        <v>98</v>
      </c>
      <c r="AD140" t="s">
        <v>99</v>
      </c>
      <c r="AE140" t="s">
        <v>119</v>
      </c>
      <c r="AF140" t="s">
        <v>98</v>
      </c>
      <c r="AG140" t="s">
        <v>119</v>
      </c>
      <c r="AH140" t="s">
        <v>124</v>
      </c>
      <c r="AI140">
        <v>747</v>
      </c>
      <c r="AJ140" t="s">
        <v>108</v>
      </c>
      <c r="AK140">
        <v>0</v>
      </c>
      <c r="AL140">
        <v>235</v>
      </c>
      <c r="AM140">
        <v>982</v>
      </c>
      <c r="AN140" t="s">
        <v>103</v>
      </c>
      <c r="AO140" t="s">
        <v>119</v>
      </c>
      <c r="AP140" t="s">
        <v>104</v>
      </c>
      <c r="AQ140" t="s">
        <v>105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t="s">
        <v>119</v>
      </c>
      <c r="BC140">
        <v>4</v>
      </c>
      <c r="BD140" t="s">
        <v>106</v>
      </c>
      <c r="BE140">
        <v>1</v>
      </c>
      <c r="BF140" t="s">
        <v>98</v>
      </c>
      <c r="BG140" t="s">
        <v>107</v>
      </c>
      <c r="BH140">
        <v>1989</v>
      </c>
      <c r="BI140" t="s">
        <v>125</v>
      </c>
      <c r="BJ140">
        <v>2</v>
      </c>
      <c r="BK140">
        <v>598</v>
      </c>
      <c r="BL140" t="s">
        <v>98</v>
      </c>
      <c r="BM140" t="s">
        <v>98</v>
      </c>
      <c r="BN140" t="s">
        <v>104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4</v>
      </c>
      <c r="BZ140">
        <v>2010</v>
      </c>
      <c r="CA140" t="s">
        <v>110</v>
      </c>
      <c r="CB140" t="s">
        <v>111</v>
      </c>
    </row>
    <row r="141" spans="1:80">
      <c r="A141">
        <v>1600</v>
      </c>
      <c r="B141">
        <v>120</v>
      </c>
      <c r="C141" t="s">
        <v>140</v>
      </c>
      <c r="D141">
        <v>35</v>
      </c>
      <c r="E141">
        <v>3907</v>
      </c>
      <c r="F141" t="s">
        <v>82</v>
      </c>
      <c r="G141" t="s">
        <v>83</v>
      </c>
      <c r="H141" t="s">
        <v>113</v>
      </c>
      <c r="I141" t="s">
        <v>127</v>
      </c>
      <c r="J141" t="s">
        <v>86</v>
      </c>
      <c r="K141" t="s">
        <v>87</v>
      </c>
      <c r="L141" t="s">
        <v>154</v>
      </c>
      <c r="M141" t="s">
        <v>213</v>
      </c>
      <c r="N141" t="s">
        <v>91</v>
      </c>
      <c r="O141" t="s">
        <v>91</v>
      </c>
      <c r="P141" t="s">
        <v>129</v>
      </c>
      <c r="Q141" t="s">
        <v>93</v>
      </c>
      <c r="R141">
        <v>8</v>
      </c>
      <c r="S141">
        <v>5</v>
      </c>
      <c r="T141">
        <v>1989</v>
      </c>
      <c r="U141">
        <v>1989</v>
      </c>
      <c r="V141" t="s">
        <v>94</v>
      </c>
      <c r="W141" t="s">
        <v>95</v>
      </c>
      <c r="X141" t="s">
        <v>130</v>
      </c>
      <c r="Y141" t="s">
        <v>130</v>
      </c>
      <c r="Z141" t="s">
        <v>97</v>
      </c>
      <c r="AA141">
        <v>0</v>
      </c>
      <c r="AB141" t="s">
        <v>119</v>
      </c>
      <c r="AC141" t="s">
        <v>98</v>
      </c>
      <c r="AD141" t="s">
        <v>99</v>
      </c>
      <c r="AE141" t="s">
        <v>119</v>
      </c>
      <c r="AF141" t="s">
        <v>98</v>
      </c>
      <c r="AG141" t="s">
        <v>157</v>
      </c>
      <c r="AH141" t="s">
        <v>124</v>
      </c>
      <c r="AI141">
        <v>76</v>
      </c>
      <c r="AJ141" t="s">
        <v>108</v>
      </c>
      <c r="AK141">
        <v>0</v>
      </c>
      <c r="AL141">
        <v>1115</v>
      </c>
      <c r="AM141">
        <v>1191</v>
      </c>
      <c r="AN141" t="s">
        <v>103</v>
      </c>
      <c r="AO141" t="s">
        <v>119</v>
      </c>
      <c r="AP141" t="s">
        <v>104</v>
      </c>
      <c r="AQ141" t="s">
        <v>105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t="s">
        <v>119</v>
      </c>
      <c r="BC141">
        <v>5</v>
      </c>
      <c r="BD141" t="s">
        <v>106</v>
      </c>
      <c r="BE141">
        <v>1</v>
      </c>
      <c r="BF141" t="s">
        <v>98</v>
      </c>
      <c r="BG141" t="s">
        <v>107</v>
      </c>
      <c r="BH141">
        <v>1989</v>
      </c>
      <c r="BI141" t="s">
        <v>108</v>
      </c>
      <c r="BJ141">
        <v>2</v>
      </c>
      <c r="BK141">
        <v>531</v>
      </c>
      <c r="BL141" t="s">
        <v>98</v>
      </c>
      <c r="BM141" t="s">
        <v>98</v>
      </c>
      <c r="BN141" t="s">
        <v>104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3</v>
      </c>
      <c r="BZ141">
        <v>2010</v>
      </c>
      <c r="CA141" t="s">
        <v>110</v>
      </c>
      <c r="CB141" t="s">
        <v>111</v>
      </c>
    </row>
    <row r="142" spans="1:80">
      <c r="A142">
        <v>1601</v>
      </c>
      <c r="B142">
        <v>30</v>
      </c>
      <c r="C142" t="s">
        <v>140</v>
      </c>
      <c r="D142">
        <v>58</v>
      </c>
      <c r="E142">
        <v>8154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214</v>
      </c>
      <c r="N142" t="s">
        <v>91</v>
      </c>
      <c r="O142" t="s">
        <v>91</v>
      </c>
      <c r="P142" t="s">
        <v>92</v>
      </c>
      <c r="Q142" t="s">
        <v>93</v>
      </c>
      <c r="R142">
        <v>2</v>
      </c>
      <c r="S142">
        <v>5</v>
      </c>
      <c r="T142">
        <v>1941</v>
      </c>
      <c r="U142">
        <v>1950</v>
      </c>
      <c r="V142" t="s">
        <v>94</v>
      </c>
      <c r="W142" t="s">
        <v>95</v>
      </c>
      <c r="X142" t="s">
        <v>116</v>
      </c>
      <c r="Y142" t="s">
        <v>116</v>
      </c>
      <c r="Z142" t="s">
        <v>97</v>
      </c>
      <c r="AA142">
        <v>0</v>
      </c>
      <c r="AB142" t="s">
        <v>98</v>
      </c>
      <c r="AC142" t="s">
        <v>98</v>
      </c>
      <c r="AD142" t="s">
        <v>166</v>
      </c>
      <c r="AE142" t="s">
        <v>98</v>
      </c>
      <c r="AF142" t="s">
        <v>98</v>
      </c>
      <c r="AG142" t="s">
        <v>100</v>
      </c>
      <c r="AH142" t="s">
        <v>138</v>
      </c>
      <c r="AI142">
        <v>480</v>
      </c>
      <c r="AJ142" t="s">
        <v>108</v>
      </c>
      <c r="AK142">
        <v>0</v>
      </c>
      <c r="AL142">
        <v>0</v>
      </c>
      <c r="AM142">
        <v>480</v>
      </c>
      <c r="AN142" t="s">
        <v>103</v>
      </c>
      <c r="AO142" t="s">
        <v>98</v>
      </c>
      <c r="AP142" t="s">
        <v>104</v>
      </c>
      <c r="AQ142" t="s">
        <v>105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t="s">
        <v>98</v>
      </c>
      <c r="BC142">
        <v>4</v>
      </c>
      <c r="BD142" t="s">
        <v>106</v>
      </c>
      <c r="BE142">
        <v>0</v>
      </c>
      <c r="BF142" t="s">
        <v>83</v>
      </c>
      <c r="BG142" t="s">
        <v>143</v>
      </c>
      <c r="BH142">
        <v>1951</v>
      </c>
      <c r="BI142" t="s">
        <v>108</v>
      </c>
      <c r="BJ142">
        <v>1</v>
      </c>
      <c r="BK142">
        <v>200</v>
      </c>
      <c r="BL142" t="s">
        <v>139</v>
      </c>
      <c r="BM142" t="s">
        <v>139</v>
      </c>
      <c r="BN142" t="s">
        <v>167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215</v>
      </c>
      <c r="CB142" t="s">
        <v>111</v>
      </c>
    </row>
    <row r="143" spans="1:80">
      <c r="A143">
        <v>1602</v>
      </c>
      <c r="B143">
        <v>50</v>
      </c>
      <c r="C143" t="s">
        <v>140</v>
      </c>
      <c r="D143">
        <v>50</v>
      </c>
      <c r="E143">
        <v>9140</v>
      </c>
      <c r="F143" t="s">
        <v>82</v>
      </c>
      <c r="G143" t="s">
        <v>83</v>
      </c>
      <c r="H143" t="s">
        <v>84</v>
      </c>
      <c r="I143" t="s">
        <v>127</v>
      </c>
      <c r="J143" t="s">
        <v>86</v>
      </c>
      <c r="K143" t="s">
        <v>87</v>
      </c>
      <c r="L143" t="s">
        <v>88</v>
      </c>
      <c r="M143" t="s">
        <v>214</v>
      </c>
      <c r="N143" t="s">
        <v>91</v>
      </c>
      <c r="O143" t="s">
        <v>91</v>
      </c>
      <c r="P143" t="s">
        <v>92</v>
      </c>
      <c r="Q143" t="s">
        <v>176</v>
      </c>
      <c r="R143">
        <v>6</v>
      </c>
      <c r="S143">
        <v>5</v>
      </c>
      <c r="T143">
        <v>1921</v>
      </c>
      <c r="U143">
        <v>1975</v>
      </c>
      <c r="V143" t="s">
        <v>94</v>
      </c>
      <c r="W143" t="s">
        <v>95</v>
      </c>
      <c r="X143" t="s">
        <v>116</v>
      </c>
      <c r="Y143" t="s">
        <v>116</v>
      </c>
      <c r="Z143" t="s">
        <v>97</v>
      </c>
      <c r="AA143">
        <v>0</v>
      </c>
      <c r="AB143" t="s">
        <v>98</v>
      </c>
      <c r="AC143" t="s">
        <v>98</v>
      </c>
      <c r="AD143" t="s">
        <v>166</v>
      </c>
      <c r="AE143" t="s">
        <v>98</v>
      </c>
      <c r="AF143" t="s">
        <v>98</v>
      </c>
      <c r="AG143" t="s">
        <v>155</v>
      </c>
      <c r="AH143" t="s">
        <v>138</v>
      </c>
      <c r="AI143">
        <v>308</v>
      </c>
      <c r="AJ143" t="s">
        <v>108</v>
      </c>
      <c r="AK143">
        <v>0</v>
      </c>
      <c r="AL143">
        <v>321</v>
      </c>
      <c r="AM143">
        <v>629</v>
      </c>
      <c r="AN143" t="s">
        <v>103</v>
      </c>
      <c r="AO143" t="s">
        <v>139</v>
      </c>
      <c r="AP143" t="s">
        <v>104</v>
      </c>
      <c r="AQ143" t="s">
        <v>105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106</v>
      </c>
      <c r="BE143">
        <v>0</v>
      </c>
      <c r="BF143" t="s">
        <v>83</v>
      </c>
      <c r="BG143" t="s">
        <v>143</v>
      </c>
      <c r="BH143">
        <v>1950</v>
      </c>
      <c r="BI143" t="s">
        <v>108</v>
      </c>
      <c r="BJ143">
        <v>1</v>
      </c>
      <c r="BK143">
        <v>625</v>
      </c>
      <c r="BL143" t="s">
        <v>98</v>
      </c>
      <c r="BM143" t="s">
        <v>98</v>
      </c>
      <c r="BN143" t="s">
        <v>104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t="s">
        <v>83</v>
      </c>
      <c r="BV143" t="s">
        <v>109</v>
      </c>
      <c r="BW143" t="s">
        <v>83</v>
      </c>
      <c r="BX143">
        <v>0</v>
      </c>
      <c r="BY143">
        <v>4</v>
      </c>
      <c r="BZ143">
        <v>2010</v>
      </c>
      <c r="CA143" t="s">
        <v>144</v>
      </c>
      <c r="CB143" t="s">
        <v>111</v>
      </c>
    </row>
    <row r="144" spans="1:80">
      <c r="A144">
        <v>1603</v>
      </c>
      <c r="B144">
        <v>30</v>
      </c>
      <c r="C144" t="s">
        <v>201</v>
      </c>
      <c r="D144">
        <v>66</v>
      </c>
      <c r="E144">
        <v>8712</v>
      </c>
      <c r="F144" t="s">
        <v>190</v>
      </c>
      <c r="G144" t="s">
        <v>83</v>
      </c>
      <c r="H144" t="s">
        <v>84</v>
      </c>
      <c r="I144" t="s">
        <v>85</v>
      </c>
      <c r="J144" t="s">
        <v>86</v>
      </c>
      <c r="K144" t="s">
        <v>114</v>
      </c>
      <c r="L144" t="s">
        <v>88</v>
      </c>
      <c r="M144" t="s">
        <v>214</v>
      </c>
      <c r="N144" t="s">
        <v>91</v>
      </c>
      <c r="O144" t="s">
        <v>91</v>
      </c>
      <c r="P144" t="s">
        <v>92</v>
      </c>
      <c r="Q144" t="s">
        <v>93</v>
      </c>
      <c r="R144">
        <v>4</v>
      </c>
      <c r="S144">
        <v>7</v>
      </c>
      <c r="T144">
        <v>1896</v>
      </c>
      <c r="U144">
        <v>1950</v>
      </c>
      <c r="V144" t="s">
        <v>115</v>
      </c>
      <c r="W144" t="s">
        <v>95</v>
      </c>
      <c r="X144" t="s">
        <v>116</v>
      </c>
      <c r="Y144" t="s">
        <v>116</v>
      </c>
      <c r="Z144" t="s">
        <v>97</v>
      </c>
      <c r="AA144">
        <v>0</v>
      </c>
      <c r="AB144" t="s">
        <v>139</v>
      </c>
      <c r="AC144" t="s">
        <v>139</v>
      </c>
      <c r="AD144" t="s">
        <v>99</v>
      </c>
      <c r="AE144" t="s">
        <v>98</v>
      </c>
      <c r="AF144" t="s">
        <v>98</v>
      </c>
      <c r="AG144" t="s">
        <v>100</v>
      </c>
      <c r="AH144" t="s">
        <v>108</v>
      </c>
      <c r="AI144">
        <v>0</v>
      </c>
      <c r="AJ144" t="s">
        <v>108</v>
      </c>
      <c r="AK144">
        <v>0</v>
      </c>
      <c r="AL144">
        <v>756</v>
      </c>
      <c r="AM144">
        <v>756</v>
      </c>
      <c r="AN144" t="s">
        <v>103</v>
      </c>
      <c r="AO144" t="s">
        <v>119</v>
      </c>
      <c r="AP144" t="s">
        <v>104</v>
      </c>
      <c r="AQ144" t="s">
        <v>105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98</v>
      </c>
      <c r="BC144">
        <v>5</v>
      </c>
      <c r="BD144" t="s">
        <v>106</v>
      </c>
      <c r="BE144">
        <v>0</v>
      </c>
      <c r="BF144" t="s">
        <v>83</v>
      </c>
      <c r="BG144" t="s">
        <v>143</v>
      </c>
      <c r="BH144">
        <v>1896</v>
      </c>
      <c r="BI144" t="s">
        <v>131</v>
      </c>
      <c r="BJ144">
        <v>1</v>
      </c>
      <c r="BK144">
        <v>330</v>
      </c>
      <c r="BL144" t="s">
        <v>98</v>
      </c>
      <c r="BM144" t="s">
        <v>98</v>
      </c>
      <c r="BN144" t="s">
        <v>167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216</v>
      </c>
    </row>
    <row r="145" spans="1:80">
      <c r="A145">
        <v>1604</v>
      </c>
      <c r="B145">
        <v>120</v>
      </c>
      <c r="C145" t="s">
        <v>140</v>
      </c>
      <c r="D145">
        <v>44</v>
      </c>
      <c r="E145">
        <v>3811</v>
      </c>
      <c r="F145" t="s">
        <v>82</v>
      </c>
      <c r="G145" t="s">
        <v>83</v>
      </c>
      <c r="H145" t="s">
        <v>113</v>
      </c>
      <c r="I145" t="s">
        <v>127</v>
      </c>
      <c r="J145" t="s">
        <v>86</v>
      </c>
      <c r="K145" t="s">
        <v>114</v>
      </c>
      <c r="L145" t="s">
        <v>154</v>
      </c>
      <c r="M145" t="s">
        <v>212</v>
      </c>
      <c r="N145" t="s">
        <v>182</v>
      </c>
      <c r="O145" t="s">
        <v>91</v>
      </c>
      <c r="P145" t="s">
        <v>129</v>
      </c>
      <c r="Q145" t="s">
        <v>93</v>
      </c>
      <c r="R145">
        <v>8</v>
      </c>
      <c r="S145">
        <v>5</v>
      </c>
      <c r="T145">
        <v>2004</v>
      </c>
      <c r="U145">
        <v>2005</v>
      </c>
      <c r="V145" t="s">
        <v>115</v>
      </c>
      <c r="W145" t="s">
        <v>95</v>
      </c>
      <c r="X145" t="s">
        <v>152</v>
      </c>
      <c r="Y145" t="s">
        <v>153</v>
      </c>
      <c r="Z145" t="s">
        <v>148</v>
      </c>
      <c r="AA145">
        <v>186</v>
      </c>
      <c r="AB145" t="s">
        <v>119</v>
      </c>
      <c r="AC145" t="s">
        <v>98</v>
      </c>
      <c r="AD145" t="s">
        <v>123</v>
      </c>
      <c r="AE145" t="s">
        <v>126</v>
      </c>
      <c r="AF145" t="s">
        <v>98</v>
      </c>
      <c r="AG145" t="s">
        <v>119</v>
      </c>
      <c r="AH145" t="s">
        <v>124</v>
      </c>
      <c r="AI145">
        <v>1373</v>
      </c>
      <c r="AJ145" t="s">
        <v>108</v>
      </c>
      <c r="AK145">
        <v>0</v>
      </c>
      <c r="AL145">
        <v>221</v>
      </c>
      <c r="AM145">
        <v>1594</v>
      </c>
      <c r="AN145" t="s">
        <v>103</v>
      </c>
      <c r="AO145" t="s">
        <v>126</v>
      </c>
      <c r="AP145" t="s">
        <v>104</v>
      </c>
      <c r="AQ145" t="s">
        <v>105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t="s">
        <v>119</v>
      </c>
      <c r="BC145">
        <v>5</v>
      </c>
      <c r="BD145" t="s">
        <v>106</v>
      </c>
      <c r="BE145">
        <v>1</v>
      </c>
      <c r="BF145" t="s">
        <v>119</v>
      </c>
      <c r="BG145" t="s">
        <v>107</v>
      </c>
      <c r="BH145">
        <v>2004</v>
      </c>
      <c r="BI145" t="s">
        <v>125</v>
      </c>
      <c r="BJ145">
        <v>2</v>
      </c>
      <c r="BK145">
        <v>525</v>
      </c>
      <c r="BL145" t="s">
        <v>98</v>
      </c>
      <c r="BM145" t="s">
        <v>98</v>
      </c>
      <c r="BN145" t="s">
        <v>104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5</v>
      </c>
      <c r="BZ145">
        <v>2010</v>
      </c>
      <c r="CA145" t="s">
        <v>110</v>
      </c>
      <c r="CB145" t="s">
        <v>111</v>
      </c>
    </row>
    <row r="146" spans="1:80">
      <c r="A146">
        <v>1605</v>
      </c>
      <c r="B146">
        <v>60</v>
      </c>
      <c r="C146" t="s">
        <v>112</v>
      </c>
      <c r="D146">
        <v>85</v>
      </c>
      <c r="E146">
        <v>11050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217</v>
      </c>
      <c r="N146" t="s">
        <v>91</v>
      </c>
      <c r="O146" t="s">
        <v>91</v>
      </c>
      <c r="P146" t="s">
        <v>92</v>
      </c>
      <c r="Q146" t="s">
        <v>122</v>
      </c>
      <c r="R146">
        <v>8</v>
      </c>
      <c r="S146">
        <v>5</v>
      </c>
      <c r="T146">
        <v>1998</v>
      </c>
      <c r="U146">
        <v>1999</v>
      </c>
      <c r="V146" t="s">
        <v>94</v>
      </c>
      <c r="W146" t="s">
        <v>95</v>
      </c>
      <c r="X146" t="s">
        <v>96</v>
      </c>
      <c r="Y146" t="s">
        <v>96</v>
      </c>
      <c r="Z146" t="s">
        <v>97</v>
      </c>
      <c r="AA146">
        <v>0</v>
      </c>
      <c r="AB146" t="s">
        <v>119</v>
      </c>
      <c r="AC146" t="s">
        <v>98</v>
      </c>
      <c r="AD146" t="s">
        <v>123</v>
      </c>
      <c r="AE146" t="s">
        <v>119</v>
      </c>
      <c r="AF146" t="s">
        <v>98</v>
      </c>
      <c r="AG146" t="s">
        <v>100</v>
      </c>
      <c r="AH146" t="s">
        <v>124</v>
      </c>
      <c r="AI146">
        <v>615</v>
      </c>
      <c r="AJ146" t="s">
        <v>108</v>
      </c>
      <c r="AK146">
        <v>0</v>
      </c>
      <c r="AL146">
        <v>434</v>
      </c>
      <c r="AM146">
        <v>1049</v>
      </c>
      <c r="AN146" t="s">
        <v>103</v>
      </c>
      <c r="AO146" t="s">
        <v>126</v>
      </c>
      <c r="AP146" t="s">
        <v>104</v>
      </c>
      <c r="AQ146" t="s">
        <v>105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119</v>
      </c>
      <c r="BC146">
        <v>8</v>
      </c>
      <c r="BD146" t="s">
        <v>106</v>
      </c>
      <c r="BE146">
        <v>1</v>
      </c>
      <c r="BF146" t="s">
        <v>98</v>
      </c>
      <c r="BG146" t="s">
        <v>107</v>
      </c>
      <c r="BH146">
        <v>1998</v>
      </c>
      <c r="BI146" t="s">
        <v>108</v>
      </c>
      <c r="BJ146">
        <v>3</v>
      </c>
      <c r="BK146">
        <v>741</v>
      </c>
      <c r="BL146" t="s">
        <v>98</v>
      </c>
      <c r="BM146" t="s">
        <v>98</v>
      </c>
      <c r="BN146" t="s">
        <v>104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5</v>
      </c>
      <c r="BZ146">
        <v>2010</v>
      </c>
      <c r="CA146" t="s">
        <v>110</v>
      </c>
      <c r="CB146" t="s">
        <v>111</v>
      </c>
    </row>
    <row r="147" spans="1:80">
      <c r="A147">
        <v>1606</v>
      </c>
      <c r="B147">
        <v>80</v>
      </c>
      <c r="C147" t="s">
        <v>112</v>
      </c>
      <c r="D147">
        <v>74</v>
      </c>
      <c r="E147">
        <v>9620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217</v>
      </c>
      <c r="N147" t="s">
        <v>91</v>
      </c>
      <c r="O147" t="s">
        <v>91</v>
      </c>
      <c r="P147" t="s">
        <v>92</v>
      </c>
      <c r="Q147" t="s">
        <v>158</v>
      </c>
      <c r="R147">
        <v>6</v>
      </c>
      <c r="S147">
        <v>7</v>
      </c>
      <c r="T147">
        <v>1977</v>
      </c>
      <c r="U147">
        <v>1977</v>
      </c>
      <c r="V147" t="s">
        <v>94</v>
      </c>
      <c r="W147" t="s">
        <v>95</v>
      </c>
      <c r="X147" t="s">
        <v>135</v>
      </c>
      <c r="Y147" t="s">
        <v>135</v>
      </c>
      <c r="Z147" t="s">
        <v>97</v>
      </c>
      <c r="AA147">
        <v>0</v>
      </c>
      <c r="AB147" t="s">
        <v>98</v>
      </c>
      <c r="AC147" t="s">
        <v>98</v>
      </c>
      <c r="AD147" t="s">
        <v>99</v>
      </c>
      <c r="AE147" t="s">
        <v>98</v>
      </c>
      <c r="AF147" t="s">
        <v>98</v>
      </c>
      <c r="AG147" t="s">
        <v>100</v>
      </c>
      <c r="AH147" t="s">
        <v>118</v>
      </c>
      <c r="AI147">
        <v>679</v>
      </c>
      <c r="AJ147" t="s">
        <v>108</v>
      </c>
      <c r="AK147">
        <v>0</v>
      </c>
      <c r="AL147">
        <v>564</v>
      </c>
      <c r="AM147">
        <v>1243</v>
      </c>
      <c r="AN147" t="s">
        <v>103</v>
      </c>
      <c r="AO147" t="s">
        <v>98</v>
      </c>
      <c r="AP147" t="s">
        <v>104</v>
      </c>
      <c r="AQ147" t="s">
        <v>105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t="s">
        <v>119</v>
      </c>
      <c r="BC147">
        <v>6</v>
      </c>
      <c r="BD147" t="s">
        <v>106</v>
      </c>
      <c r="BE147">
        <v>1</v>
      </c>
      <c r="BF147" t="s">
        <v>139</v>
      </c>
      <c r="BG147" t="s">
        <v>107</v>
      </c>
      <c r="BH147">
        <v>1977</v>
      </c>
      <c r="BI147" t="s">
        <v>108</v>
      </c>
      <c r="BJ147">
        <v>2</v>
      </c>
      <c r="BK147">
        <v>473</v>
      </c>
      <c r="BL147" t="s">
        <v>98</v>
      </c>
      <c r="BM147" t="s">
        <v>98</v>
      </c>
      <c r="BN147" t="s">
        <v>104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132</v>
      </c>
      <c r="BW147" t="s">
        <v>133</v>
      </c>
      <c r="BX147">
        <v>80</v>
      </c>
      <c r="BY147">
        <v>5</v>
      </c>
      <c r="BZ147">
        <v>2010</v>
      </c>
      <c r="CA147" t="s">
        <v>110</v>
      </c>
      <c r="CB147" t="s">
        <v>111</v>
      </c>
    </row>
    <row r="148" spans="1:80">
      <c r="A148">
        <v>1607</v>
      </c>
      <c r="B148">
        <v>90</v>
      </c>
      <c r="C148" t="s">
        <v>112</v>
      </c>
      <c r="D148" t="s">
        <v>83</v>
      </c>
      <c r="E148">
        <v>12760</v>
      </c>
      <c r="F148" t="s">
        <v>82</v>
      </c>
      <c r="G148" t="s">
        <v>83</v>
      </c>
      <c r="H148" t="s">
        <v>113</v>
      </c>
      <c r="I148" t="s">
        <v>85</v>
      </c>
      <c r="J148" t="s">
        <v>86</v>
      </c>
      <c r="K148" t="s">
        <v>87</v>
      </c>
      <c r="L148" t="s">
        <v>88</v>
      </c>
      <c r="M148" t="s">
        <v>217</v>
      </c>
      <c r="N148" t="s">
        <v>91</v>
      </c>
      <c r="O148" t="s">
        <v>91</v>
      </c>
      <c r="P148" t="s">
        <v>179</v>
      </c>
      <c r="Q148" t="s">
        <v>93</v>
      </c>
      <c r="R148">
        <v>6</v>
      </c>
      <c r="S148">
        <v>5</v>
      </c>
      <c r="T148">
        <v>1976</v>
      </c>
      <c r="U148">
        <v>1976</v>
      </c>
      <c r="V148" t="s">
        <v>94</v>
      </c>
      <c r="W148" t="s">
        <v>95</v>
      </c>
      <c r="X148" t="s">
        <v>135</v>
      </c>
      <c r="Y148" t="s">
        <v>135</v>
      </c>
      <c r="Z148" t="s">
        <v>97</v>
      </c>
      <c r="AA148">
        <v>0</v>
      </c>
      <c r="AB148" t="s">
        <v>98</v>
      </c>
      <c r="AC148" t="s">
        <v>98</v>
      </c>
      <c r="AD148" t="s">
        <v>99</v>
      </c>
      <c r="AE148" t="s">
        <v>98</v>
      </c>
      <c r="AF148" t="s">
        <v>98</v>
      </c>
      <c r="AG148" t="s">
        <v>100</v>
      </c>
      <c r="AH148" t="s">
        <v>108</v>
      </c>
      <c r="AI148">
        <v>0</v>
      </c>
      <c r="AJ148" t="s">
        <v>108</v>
      </c>
      <c r="AK148">
        <v>0</v>
      </c>
      <c r="AL148">
        <v>1958</v>
      </c>
      <c r="AM148">
        <v>1958</v>
      </c>
      <c r="AN148" t="s">
        <v>103</v>
      </c>
      <c r="AO148" t="s">
        <v>98</v>
      </c>
      <c r="AP148" t="s">
        <v>104</v>
      </c>
      <c r="AQ148" t="s">
        <v>105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t="s">
        <v>98</v>
      </c>
      <c r="BC148">
        <v>9</v>
      </c>
      <c r="BD148" t="s">
        <v>106</v>
      </c>
      <c r="BE148">
        <v>0</v>
      </c>
      <c r="BF148" t="s">
        <v>83</v>
      </c>
      <c r="BG148" t="s">
        <v>208</v>
      </c>
      <c r="BH148">
        <v>1976</v>
      </c>
      <c r="BI148" t="s">
        <v>108</v>
      </c>
      <c r="BJ148">
        <v>2</v>
      </c>
      <c r="BK148">
        <v>776</v>
      </c>
      <c r="BL148" t="s">
        <v>98</v>
      </c>
      <c r="BM148" t="s">
        <v>98</v>
      </c>
      <c r="BN148" t="s">
        <v>104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3</v>
      </c>
      <c r="BZ148">
        <v>2010</v>
      </c>
      <c r="CA148" t="s">
        <v>174</v>
      </c>
      <c r="CB148" t="s">
        <v>111</v>
      </c>
    </row>
    <row r="149" spans="1:80">
      <c r="A149">
        <v>1608</v>
      </c>
      <c r="B149">
        <v>20</v>
      </c>
      <c r="C149" t="s">
        <v>112</v>
      </c>
      <c r="D149">
        <v>88</v>
      </c>
      <c r="E149">
        <v>11896</v>
      </c>
      <c r="F149" t="s">
        <v>82</v>
      </c>
      <c r="G149" t="s">
        <v>83</v>
      </c>
      <c r="H149" t="s">
        <v>113</v>
      </c>
      <c r="I149" t="s">
        <v>85</v>
      </c>
      <c r="J149" t="s">
        <v>86</v>
      </c>
      <c r="K149" t="s">
        <v>114</v>
      </c>
      <c r="L149" t="s">
        <v>88</v>
      </c>
      <c r="M149" t="s">
        <v>218</v>
      </c>
      <c r="N149" t="s">
        <v>91</v>
      </c>
      <c r="O149" t="s">
        <v>91</v>
      </c>
      <c r="P149" t="s">
        <v>92</v>
      </c>
      <c r="Q149" t="s">
        <v>93</v>
      </c>
      <c r="R149">
        <v>7</v>
      </c>
      <c r="S149">
        <v>5</v>
      </c>
      <c r="T149">
        <v>2008</v>
      </c>
      <c r="U149">
        <v>2008</v>
      </c>
      <c r="V149" t="s">
        <v>94</v>
      </c>
      <c r="W149" t="s">
        <v>95</v>
      </c>
      <c r="X149" t="s">
        <v>96</v>
      </c>
      <c r="Y149" t="s">
        <v>96</v>
      </c>
      <c r="Z149" t="s">
        <v>148</v>
      </c>
      <c r="AA149">
        <v>60</v>
      </c>
      <c r="AB149" t="s">
        <v>119</v>
      </c>
      <c r="AC149" t="s">
        <v>98</v>
      </c>
      <c r="AD149" t="s">
        <v>123</v>
      </c>
      <c r="AE149" t="s">
        <v>119</v>
      </c>
      <c r="AF149" t="s">
        <v>98</v>
      </c>
      <c r="AG149" t="s">
        <v>100</v>
      </c>
      <c r="AH149" t="s">
        <v>124</v>
      </c>
      <c r="AI149">
        <v>78</v>
      </c>
      <c r="AJ149" t="s">
        <v>108</v>
      </c>
      <c r="AK149">
        <v>0</v>
      </c>
      <c r="AL149">
        <v>1258</v>
      </c>
      <c r="AM149">
        <v>1336</v>
      </c>
      <c r="AN149" t="s">
        <v>103</v>
      </c>
      <c r="AO149" t="s">
        <v>126</v>
      </c>
      <c r="AP149" t="s">
        <v>104</v>
      </c>
      <c r="AQ149" t="s">
        <v>105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t="s">
        <v>119</v>
      </c>
      <c r="BC149">
        <v>6</v>
      </c>
      <c r="BD149" t="s">
        <v>106</v>
      </c>
      <c r="BE149">
        <v>1</v>
      </c>
      <c r="BF149" t="s">
        <v>98</v>
      </c>
      <c r="BG149" t="s">
        <v>107</v>
      </c>
      <c r="BH149">
        <v>2008</v>
      </c>
      <c r="BI149" t="s">
        <v>125</v>
      </c>
      <c r="BJ149">
        <v>3</v>
      </c>
      <c r="BK149">
        <v>660</v>
      </c>
      <c r="BL149" t="s">
        <v>98</v>
      </c>
      <c r="BM149" t="s">
        <v>98</v>
      </c>
      <c r="BN149" t="s">
        <v>104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</row>
    <row r="150" spans="1:80">
      <c r="A150">
        <v>1609</v>
      </c>
      <c r="B150">
        <v>20</v>
      </c>
      <c r="C150" t="s">
        <v>112</v>
      </c>
      <c r="D150">
        <v>73</v>
      </c>
      <c r="E150">
        <v>9803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218</v>
      </c>
      <c r="N150" t="s">
        <v>91</v>
      </c>
      <c r="O150" t="s">
        <v>91</v>
      </c>
      <c r="P150" t="s">
        <v>92</v>
      </c>
      <c r="Q150" t="s">
        <v>93</v>
      </c>
      <c r="R150">
        <v>7</v>
      </c>
      <c r="S150">
        <v>5</v>
      </c>
      <c r="T150">
        <v>2009</v>
      </c>
      <c r="U150">
        <v>2010</v>
      </c>
      <c r="V150" t="s">
        <v>94</v>
      </c>
      <c r="W150" t="s">
        <v>95</v>
      </c>
      <c r="X150" t="s">
        <v>96</v>
      </c>
      <c r="Y150" t="s">
        <v>96</v>
      </c>
      <c r="Z150" t="s">
        <v>97</v>
      </c>
      <c r="AA150">
        <v>0</v>
      </c>
      <c r="AB150" t="s">
        <v>119</v>
      </c>
      <c r="AC150" t="s">
        <v>98</v>
      </c>
      <c r="AD150" t="s">
        <v>123</v>
      </c>
      <c r="AE150" t="s">
        <v>119</v>
      </c>
      <c r="AF150" t="s">
        <v>98</v>
      </c>
      <c r="AG150" t="s">
        <v>100</v>
      </c>
      <c r="AH150" t="s">
        <v>108</v>
      </c>
      <c r="AI150">
        <v>0</v>
      </c>
      <c r="AJ150" t="s">
        <v>108</v>
      </c>
      <c r="AK150">
        <v>0</v>
      </c>
      <c r="AL150">
        <v>1214</v>
      </c>
      <c r="AM150">
        <v>1214</v>
      </c>
      <c r="AN150" t="s">
        <v>103</v>
      </c>
      <c r="AO150" t="s">
        <v>126</v>
      </c>
      <c r="AP150" t="s">
        <v>104</v>
      </c>
      <c r="AQ150" t="s">
        <v>105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t="s">
        <v>119</v>
      </c>
      <c r="BC150">
        <v>6</v>
      </c>
      <c r="BD150" t="s">
        <v>106</v>
      </c>
      <c r="BE150">
        <v>0</v>
      </c>
      <c r="BF150" t="s">
        <v>83</v>
      </c>
      <c r="BG150" t="s">
        <v>107</v>
      </c>
      <c r="BH150">
        <v>2010</v>
      </c>
      <c r="BI150" t="s">
        <v>131</v>
      </c>
      <c r="BJ150">
        <v>2</v>
      </c>
      <c r="BK150">
        <v>520</v>
      </c>
      <c r="BL150" t="s">
        <v>98</v>
      </c>
      <c r="BM150" t="s">
        <v>98</v>
      </c>
      <c r="BN150" t="s">
        <v>104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1</v>
      </c>
      <c r="BZ150">
        <v>2010</v>
      </c>
      <c r="CA150" t="s">
        <v>149</v>
      </c>
      <c r="CB150" t="s">
        <v>150</v>
      </c>
    </row>
    <row r="151" spans="1:80">
      <c r="A151">
        <v>1610</v>
      </c>
      <c r="B151">
        <v>60</v>
      </c>
      <c r="C151" t="s">
        <v>112</v>
      </c>
      <c r="D151">
        <v>73</v>
      </c>
      <c r="E151">
        <v>9802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218</v>
      </c>
      <c r="N151" t="s">
        <v>91</v>
      </c>
      <c r="O151" t="s">
        <v>91</v>
      </c>
      <c r="P151" t="s">
        <v>92</v>
      </c>
      <c r="Q151" t="s">
        <v>122</v>
      </c>
      <c r="R151">
        <v>5</v>
      </c>
      <c r="S151">
        <v>5</v>
      </c>
      <c r="T151">
        <v>2006</v>
      </c>
      <c r="U151">
        <v>2007</v>
      </c>
      <c r="V151" t="s">
        <v>94</v>
      </c>
      <c r="W151" t="s">
        <v>95</v>
      </c>
      <c r="X151" t="s">
        <v>96</v>
      </c>
      <c r="Y151" t="s">
        <v>96</v>
      </c>
      <c r="Z151" t="s">
        <v>97</v>
      </c>
      <c r="AA151">
        <v>0</v>
      </c>
      <c r="AB151" t="s">
        <v>98</v>
      </c>
      <c r="AC151" t="s">
        <v>98</v>
      </c>
      <c r="AD151" t="s">
        <v>123</v>
      </c>
      <c r="AE151" t="s">
        <v>119</v>
      </c>
      <c r="AF151" t="s">
        <v>98</v>
      </c>
      <c r="AG151" t="s">
        <v>100</v>
      </c>
      <c r="AH151" t="s">
        <v>108</v>
      </c>
      <c r="AI151">
        <v>0</v>
      </c>
      <c r="AJ151" t="s">
        <v>108</v>
      </c>
      <c r="AK151">
        <v>0</v>
      </c>
      <c r="AL151">
        <v>384</v>
      </c>
      <c r="AM151">
        <v>384</v>
      </c>
      <c r="AN151" t="s">
        <v>103</v>
      </c>
      <c r="AO151" t="s">
        <v>119</v>
      </c>
      <c r="AP151" t="s">
        <v>104</v>
      </c>
      <c r="AQ151" t="s">
        <v>105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t="s">
        <v>98</v>
      </c>
      <c r="BC151">
        <v>7</v>
      </c>
      <c r="BD151" t="s">
        <v>106</v>
      </c>
      <c r="BE151">
        <v>0</v>
      </c>
      <c r="BF151" t="s">
        <v>83</v>
      </c>
      <c r="BG151" t="s">
        <v>159</v>
      </c>
      <c r="BH151">
        <v>2007</v>
      </c>
      <c r="BI151" t="s">
        <v>125</v>
      </c>
      <c r="BJ151">
        <v>2</v>
      </c>
      <c r="BK151">
        <v>400</v>
      </c>
      <c r="BL151" t="s">
        <v>98</v>
      </c>
      <c r="BM151" t="s">
        <v>98</v>
      </c>
      <c r="BN151" t="s">
        <v>104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2010</v>
      </c>
      <c r="CA151" t="s">
        <v>110</v>
      </c>
      <c r="CB151" t="s">
        <v>111</v>
      </c>
    </row>
    <row r="152" spans="1:80">
      <c r="A152">
        <v>1611</v>
      </c>
      <c r="B152">
        <v>20</v>
      </c>
      <c r="C152" t="s">
        <v>112</v>
      </c>
      <c r="D152">
        <v>85</v>
      </c>
      <c r="E152">
        <v>15300</v>
      </c>
      <c r="F152" t="s">
        <v>82</v>
      </c>
      <c r="G152" t="s">
        <v>83</v>
      </c>
      <c r="H152" t="s">
        <v>84</v>
      </c>
      <c r="I152" t="s">
        <v>192</v>
      </c>
      <c r="J152" t="s">
        <v>86</v>
      </c>
      <c r="K152" t="s">
        <v>87</v>
      </c>
      <c r="L152" t="s">
        <v>88</v>
      </c>
      <c r="M152" t="s">
        <v>217</v>
      </c>
      <c r="N152" t="s">
        <v>91</v>
      </c>
      <c r="O152" t="s">
        <v>91</v>
      </c>
      <c r="P152" t="s">
        <v>92</v>
      </c>
      <c r="Q152" t="s">
        <v>93</v>
      </c>
      <c r="R152">
        <v>5</v>
      </c>
      <c r="S152">
        <v>5</v>
      </c>
      <c r="T152">
        <v>1965</v>
      </c>
      <c r="U152">
        <v>1977</v>
      </c>
      <c r="V152" t="s">
        <v>115</v>
      </c>
      <c r="W152" t="s">
        <v>95</v>
      </c>
      <c r="X152" t="s">
        <v>135</v>
      </c>
      <c r="Y152" t="s">
        <v>130</v>
      </c>
      <c r="Z152" t="s">
        <v>97</v>
      </c>
      <c r="AA152">
        <v>0</v>
      </c>
      <c r="AB152" t="s">
        <v>98</v>
      </c>
      <c r="AC152" t="s">
        <v>98</v>
      </c>
      <c r="AD152" t="s">
        <v>99</v>
      </c>
      <c r="AE152" t="s">
        <v>98</v>
      </c>
      <c r="AF152" t="s">
        <v>98</v>
      </c>
      <c r="AG152" t="s">
        <v>100</v>
      </c>
      <c r="AH152" t="s">
        <v>101</v>
      </c>
      <c r="AI152">
        <v>42</v>
      </c>
      <c r="AJ152" t="s">
        <v>108</v>
      </c>
      <c r="AK152">
        <v>0</v>
      </c>
      <c r="AL152">
        <v>1026</v>
      </c>
      <c r="AM152">
        <v>1068</v>
      </c>
      <c r="AN152" t="s">
        <v>103</v>
      </c>
      <c r="AO152" t="s">
        <v>98</v>
      </c>
      <c r="AP152" t="s">
        <v>104</v>
      </c>
      <c r="AQ152" t="s">
        <v>105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98</v>
      </c>
      <c r="BC152">
        <v>7</v>
      </c>
      <c r="BD152" t="s">
        <v>106</v>
      </c>
      <c r="BE152">
        <v>1</v>
      </c>
      <c r="BF152" t="s">
        <v>98</v>
      </c>
      <c r="BG152" t="s">
        <v>107</v>
      </c>
      <c r="BH152">
        <v>1965</v>
      </c>
      <c r="BI152" t="s">
        <v>108</v>
      </c>
      <c r="BJ152">
        <v>2</v>
      </c>
      <c r="BK152">
        <v>528</v>
      </c>
      <c r="BL152" t="s">
        <v>98</v>
      </c>
      <c r="BM152" t="s">
        <v>98</v>
      </c>
      <c r="BN152" t="s">
        <v>104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6</v>
      </c>
      <c r="BZ152">
        <v>2010</v>
      </c>
      <c r="CA152" t="s">
        <v>110</v>
      </c>
      <c r="CB152" t="s">
        <v>111</v>
      </c>
    </row>
    <row r="153" spans="1:80">
      <c r="A153">
        <v>1612</v>
      </c>
      <c r="B153">
        <v>20</v>
      </c>
      <c r="C153" t="s">
        <v>112</v>
      </c>
      <c r="D153">
        <v>93</v>
      </c>
      <c r="E153">
        <v>10114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217</v>
      </c>
      <c r="N153" t="s">
        <v>91</v>
      </c>
      <c r="O153" t="s">
        <v>91</v>
      </c>
      <c r="P153" t="s">
        <v>92</v>
      </c>
      <c r="Q153" t="s">
        <v>93</v>
      </c>
      <c r="R153">
        <v>5</v>
      </c>
      <c r="S153">
        <v>5</v>
      </c>
      <c r="T153">
        <v>2004</v>
      </c>
      <c r="U153">
        <v>2005</v>
      </c>
      <c r="V153" t="s">
        <v>94</v>
      </c>
      <c r="W153" t="s">
        <v>95</v>
      </c>
      <c r="X153" t="s">
        <v>96</v>
      </c>
      <c r="Y153" t="s">
        <v>96</v>
      </c>
      <c r="Z153" t="s">
        <v>97</v>
      </c>
      <c r="AA153">
        <v>0</v>
      </c>
      <c r="AB153" t="s">
        <v>98</v>
      </c>
      <c r="AC153" t="s">
        <v>98</v>
      </c>
      <c r="AD153" t="s">
        <v>123</v>
      </c>
      <c r="AE153" t="s">
        <v>126</v>
      </c>
      <c r="AF153" t="s">
        <v>98</v>
      </c>
      <c r="AG153" t="s">
        <v>157</v>
      </c>
      <c r="AH153" t="s">
        <v>108</v>
      </c>
      <c r="AI153">
        <v>0</v>
      </c>
      <c r="AJ153" t="s">
        <v>108</v>
      </c>
      <c r="AK153">
        <v>0</v>
      </c>
      <c r="AL153">
        <v>1430</v>
      </c>
      <c r="AM153">
        <v>1430</v>
      </c>
      <c r="AN153" t="s">
        <v>103</v>
      </c>
      <c r="AO153" t="s">
        <v>126</v>
      </c>
      <c r="AP153" t="s">
        <v>104</v>
      </c>
      <c r="AQ153" t="s">
        <v>105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119</v>
      </c>
      <c r="BC153">
        <v>7</v>
      </c>
      <c r="BD153" t="s">
        <v>106</v>
      </c>
      <c r="BE153">
        <v>0</v>
      </c>
      <c r="BF153" t="s">
        <v>83</v>
      </c>
      <c r="BG153" t="s">
        <v>107</v>
      </c>
      <c r="BH153">
        <v>2004</v>
      </c>
      <c r="BI153" t="s">
        <v>131</v>
      </c>
      <c r="BJ153">
        <v>2</v>
      </c>
      <c r="BK153">
        <v>624</v>
      </c>
      <c r="BL153" t="s">
        <v>98</v>
      </c>
      <c r="BM153" t="s">
        <v>98</v>
      </c>
      <c r="BN153" t="s">
        <v>104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3</v>
      </c>
      <c r="BZ153">
        <v>2010</v>
      </c>
      <c r="CA153" t="s">
        <v>110</v>
      </c>
      <c r="CB153" t="s">
        <v>111</v>
      </c>
    </row>
    <row r="154" spans="1:80">
      <c r="A154">
        <v>1613</v>
      </c>
      <c r="B154">
        <v>20</v>
      </c>
      <c r="C154" t="s">
        <v>112</v>
      </c>
      <c r="D154" t="s">
        <v>83</v>
      </c>
      <c r="E154">
        <v>11875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217</v>
      </c>
      <c r="N154" t="s">
        <v>91</v>
      </c>
      <c r="O154" t="s">
        <v>91</v>
      </c>
      <c r="P154" t="s">
        <v>92</v>
      </c>
      <c r="Q154" t="s">
        <v>93</v>
      </c>
      <c r="R154">
        <v>5</v>
      </c>
      <c r="S154">
        <v>5</v>
      </c>
      <c r="T154">
        <v>1999</v>
      </c>
      <c r="U154">
        <v>1999</v>
      </c>
      <c r="V154" t="s">
        <v>94</v>
      </c>
      <c r="W154" t="s">
        <v>95</v>
      </c>
      <c r="X154" t="s">
        <v>96</v>
      </c>
      <c r="Y154" t="s">
        <v>96</v>
      </c>
      <c r="Z154" t="s">
        <v>97</v>
      </c>
      <c r="AA154">
        <v>0</v>
      </c>
      <c r="AB154" t="s">
        <v>98</v>
      </c>
      <c r="AC154" t="s">
        <v>98</v>
      </c>
      <c r="AD154" t="s">
        <v>123</v>
      </c>
      <c r="AE154" t="s">
        <v>119</v>
      </c>
      <c r="AF154" t="s">
        <v>98</v>
      </c>
      <c r="AG154" t="s">
        <v>100</v>
      </c>
      <c r="AH154" t="s">
        <v>108</v>
      </c>
      <c r="AI154">
        <v>0</v>
      </c>
      <c r="AJ154" t="s">
        <v>108</v>
      </c>
      <c r="AK154">
        <v>0</v>
      </c>
      <c r="AL154">
        <v>1344</v>
      </c>
      <c r="AM154">
        <v>1344</v>
      </c>
      <c r="AN154" t="s">
        <v>103</v>
      </c>
      <c r="AO154" t="s">
        <v>126</v>
      </c>
      <c r="AP154" t="s">
        <v>104</v>
      </c>
      <c r="AQ154" t="s">
        <v>105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106</v>
      </c>
      <c r="BE154">
        <v>1</v>
      </c>
      <c r="BF154" t="s">
        <v>119</v>
      </c>
      <c r="BG154" t="s">
        <v>107</v>
      </c>
      <c r="BH154">
        <v>2001</v>
      </c>
      <c r="BI154" t="s">
        <v>108</v>
      </c>
      <c r="BJ154">
        <v>2</v>
      </c>
      <c r="BK154">
        <v>686</v>
      </c>
      <c r="BL154" t="s">
        <v>98</v>
      </c>
      <c r="BM154" t="s">
        <v>98</v>
      </c>
      <c r="BN154" t="s">
        <v>104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6</v>
      </c>
      <c r="BZ154">
        <v>2010</v>
      </c>
      <c r="CA154" t="s">
        <v>110</v>
      </c>
      <c r="CB154" t="s">
        <v>111</v>
      </c>
    </row>
    <row r="155" spans="1:80">
      <c r="A155">
        <v>1614</v>
      </c>
      <c r="B155">
        <v>120</v>
      </c>
      <c r="C155" t="s">
        <v>140</v>
      </c>
      <c r="D155">
        <v>31</v>
      </c>
      <c r="E155">
        <v>2394</v>
      </c>
      <c r="F155" t="s">
        <v>82</v>
      </c>
      <c r="G155" t="s">
        <v>83</v>
      </c>
      <c r="H155" t="s">
        <v>84</v>
      </c>
      <c r="I155" t="s">
        <v>205</v>
      </c>
      <c r="J155" t="s">
        <v>86</v>
      </c>
      <c r="K155" t="s">
        <v>87</v>
      </c>
      <c r="L155" t="s">
        <v>154</v>
      </c>
      <c r="M155" t="s">
        <v>219</v>
      </c>
      <c r="N155" t="s">
        <v>91</v>
      </c>
      <c r="O155" t="s">
        <v>91</v>
      </c>
      <c r="P155" t="s">
        <v>142</v>
      </c>
      <c r="Q155" t="s">
        <v>93</v>
      </c>
      <c r="R155">
        <v>5</v>
      </c>
      <c r="S155">
        <v>6</v>
      </c>
      <c r="T155">
        <v>1973</v>
      </c>
      <c r="U155">
        <v>1973</v>
      </c>
      <c r="V155" t="s">
        <v>94</v>
      </c>
      <c r="W155" t="s">
        <v>95</v>
      </c>
      <c r="X155" t="s">
        <v>152</v>
      </c>
      <c r="Y155" t="s">
        <v>153</v>
      </c>
      <c r="Z155" t="s">
        <v>97</v>
      </c>
      <c r="AA155">
        <v>0</v>
      </c>
      <c r="AB155" t="s">
        <v>98</v>
      </c>
      <c r="AC155" t="s">
        <v>98</v>
      </c>
      <c r="AD155" t="s">
        <v>99</v>
      </c>
      <c r="AE155" t="s">
        <v>119</v>
      </c>
      <c r="AF155" t="s">
        <v>98</v>
      </c>
      <c r="AG155" t="s">
        <v>119</v>
      </c>
      <c r="AH155" t="s">
        <v>124</v>
      </c>
      <c r="AI155">
        <v>915</v>
      </c>
      <c r="AJ155" t="s">
        <v>108</v>
      </c>
      <c r="AK155">
        <v>0</v>
      </c>
      <c r="AL155">
        <v>30</v>
      </c>
      <c r="AM155">
        <v>945</v>
      </c>
      <c r="AN155" t="s">
        <v>103</v>
      </c>
      <c r="AO155" t="s">
        <v>126</v>
      </c>
      <c r="AP155" t="s">
        <v>104</v>
      </c>
      <c r="AQ155" t="s">
        <v>105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98</v>
      </c>
      <c r="BC155">
        <v>5</v>
      </c>
      <c r="BD155" t="s">
        <v>106</v>
      </c>
      <c r="BE155">
        <v>1</v>
      </c>
      <c r="BF155" t="s">
        <v>134</v>
      </c>
      <c r="BG155" t="s">
        <v>107</v>
      </c>
      <c r="BH155">
        <v>1973</v>
      </c>
      <c r="BI155" t="s">
        <v>131</v>
      </c>
      <c r="BJ155">
        <v>1</v>
      </c>
      <c r="BK155">
        <v>253</v>
      </c>
      <c r="BL155" t="s">
        <v>98</v>
      </c>
      <c r="BM155" t="s">
        <v>98</v>
      </c>
      <c r="BN155" t="s">
        <v>104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5</v>
      </c>
      <c r="BZ155">
        <v>2010</v>
      </c>
      <c r="CA155" t="s">
        <v>110</v>
      </c>
      <c r="CB155" t="s">
        <v>111</v>
      </c>
    </row>
    <row r="156" spans="1:80">
      <c r="A156">
        <v>1615</v>
      </c>
      <c r="B156">
        <v>160</v>
      </c>
      <c r="C156" t="s">
        <v>140</v>
      </c>
      <c r="D156">
        <v>21</v>
      </c>
      <c r="E156">
        <v>1476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219</v>
      </c>
      <c r="N156" t="s">
        <v>91</v>
      </c>
      <c r="O156" t="s">
        <v>91</v>
      </c>
      <c r="P156" t="s">
        <v>142</v>
      </c>
      <c r="Q156" t="s">
        <v>122</v>
      </c>
      <c r="R156">
        <v>4</v>
      </c>
      <c r="S156">
        <v>7</v>
      </c>
      <c r="T156">
        <v>1970</v>
      </c>
      <c r="U156">
        <v>1970</v>
      </c>
      <c r="V156" t="s">
        <v>94</v>
      </c>
      <c r="W156" t="s">
        <v>95</v>
      </c>
      <c r="X156" t="s">
        <v>152</v>
      </c>
      <c r="Y156" t="s">
        <v>153</v>
      </c>
      <c r="Z156" t="s">
        <v>97</v>
      </c>
      <c r="AA156">
        <v>0</v>
      </c>
      <c r="AB156" t="s">
        <v>98</v>
      </c>
      <c r="AC156" t="s">
        <v>98</v>
      </c>
      <c r="AD156" t="s">
        <v>99</v>
      </c>
      <c r="AE156" t="s">
        <v>98</v>
      </c>
      <c r="AF156" t="s">
        <v>98</v>
      </c>
      <c r="AG156" t="s">
        <v>100</v>
      </c>
      <c r="AH156" t="s">
        <v>124</v>
      </c>
      <c r="AI156">
        <v>176</v>
      </c>
      <c r="AJ156" t="s">
        <v>108</v>
      </c>
      <c r="AK156">
        <v>0</v>
      </c>
      <c r="AL156">
        <v>370</v>
      </c>
      <c r="AM156">
        <v>546</v>
      </c>
      <c r="AN156" t="s">
        <v>103</v>
      </c>
      <c r="AO156" t="s">
        <v>126</v>
      </c>
      <c r="AP156" t="s">
        <v>104</v>
      </c>
      <c r="AQ156" t="s">
        <v>105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t="s">
        <v>98</v>
      </c>
      <c r="BC156">
        <v>5</v>
      </c>
      <c r="BD156" t="s">
        <v>106</v>
      </c>
      <c r="BE156">
        <v>0</v>
      </c>
      <c r="BF156" t="s">
        <v>83</v>
      </c>
      <c r="BG156" t="s">
        <v>83</v>
      </c>
      <c r="BH156" t="s">
        <v>83</v>
      </c>
      <c r="BI156" t="s">
        <v>83</v>
      </c>
      <c r="BJ156">
        <v>0</v>
      </c>
      <c r="BK156">
        <v>0</v>
      </c>
      <c r="BL156" t="s">
        <v>83</v>
      </c>
      <c r="BM156" t="s">
        <v>83</v>
      </c>
      <c r="BN156" t="s">
        <v>104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2010</v>
      </c>
      <c r="CA156" t="s">
        <v>110</v>
      </c>
      <c r="CB156" t="s">
        <v>111</v>
      </c>
    </row>
    <row r="157" spans="1:80">
      <c r="A157">
        <v>1616</v>
      </c>
      <c r="B157">
        <v>160</v>
      </c>
      <c r="C157" t="s">
        <v>140</v>
      </c>
      <c r="D157">
        <v>21</v>
      </c>
      <c r="E157">
        <v>1900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219</v>
      </c>
      <c r="N157" t="s">
        <v>91</v>
      </c>
      <c r="O157" t="s">
        <v>91</v>
      </c>
      <c r="P157" t="s">
        <v>129</v>
      </c>
      <c r="Q157" t="s">
        <v>122</v>
      </c>
      <c r="R157">
        <v>4</v>
      </c>
      <c r="S157">
        <v>4</v>
      </c>
      <c r="T157">
        <v>1970</v>
      </c>
      <c r="U157">
        <v>1970</v>
      </c>
      <c r="V157" t="s">
        <v>94</v>
      </c>
      <c r="W157" t="s">
        <v>95</v>
      </c>
      <c r="X157" t="s">
        <v>152</v>
      </c>
      <c r="Y157" t="s">
        <v>153</v>
      </c>
      <c r="Z157" t="s">
        <v>97</v>
      </c>
      <c r="AA157">
        <v>0</v>
      </c>
      <c r="AB157" t="s">
        <v>98</v>
      </c>
      <c r="AC157" t="s">
        <v>98</v>
      </c>
      <c r="AD157" t="s">
        <v>99</v>
      </c>
      <c r="AE157" t="s">
        <v>98</v>
      </c>
      <c r="AF157" t="s">
        <v>98</v>
      </c>
      <c r="AG157" t="s">
        <v>100</v>
      </c>
      <c r="AH157" t="s">
        <v>108</v>
      </c>
      <c r="AI157">
        <v>0</v>
      </c>
      <c r="AJ157" t="s">
        <v>108</v>
      </c>
      <c r="AK157">
        <v>0</v>
      </c>
      <c r="AL157">
        <v>546</v>
      </c>
      <c r="AM157">
        <v>546</v>
      </c>
      <c r="AN157" t="s">
        <v>103</v>
      </c>
      <c r="AO157" t="s">
        <v>126</v>
      </c>
      <c r="AP157" t="s">
        <v>104</v>
      </c>
      <c r="AQ157" t="s">
        <v>105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t="s">
        <v>98</v>
      </c>
      <c r="BC157">
        <v>5</v>
      </c>
      <c r="BD157" t="s">
        <v>106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104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6</v>
      </c>
      <c r="BZ157">
        <v>2010</v>
      </c>
      <c r="CA157" t="s">
        <v>110</v>
      </c>
      <c r="CB157" t="s">
        <v>111</v>
      </c>
    </row>
    <row r="158" spans="1:80">
      <c r="A158">
        <v>1617</v>
      </c>
      <c r="B158">
        <v>160</v>
      </c>
      <c r="C158" t="s">
        <v>140</v>
      </c>
      <c r="D158">
        <v>21</v>
      </c>
      <c r="E158">
        <v>1890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219</v>
      </c>
      <c r="N158" t="s">
        <v>91</v>
      </c>
      <c r="O158" t="s">
        <v>91</v>
      </c>
      <c r="P158" t="s">
        <v>129</v>
      </c>
      <c r="Q158" t="s">
        <v>122</v>
      </c>
      <c r="R158">
        <v>4</v>
      </c>
      <c r="S158">
        <v>6</v>
      </c>
      <c r="T158">
        <v>1972</v>
      </c>
      <c r="U158">
        <v>1972</v>
      </c>
      <c r="V158" t="s">
        <v>94</v>
      </c>
      <c r="W158" t="s">
        <v>95</v>
      </c>
      <c r="X158" t="s">
        <v>152</v>
      </c>
      <c r="Y158" t="s">
        <v>153</v>
      </c>
      <c r="Z158" t="s">
        <v>97</v>
      </c>
      <c r="AA158">
        <v>0</v>
      </c>
      <c r="AB158" t="s">
        <v>98</v>
      </c>
      <c r="AC158" t="s">
        <v>98</v>
      </c>
      <c r="AD158" t="s">
        <v>99</v>
      </c>
      <c r="AE158" t="s">
        <v>98</v>
      </c>
      <c r="AF158" t="s">
        <v>98</v>
      </c>
      <c r="AG158" t="s">
        <v>100</v>
      </c>
      <c r="AH158" t="s">
        <v>101</v>
      </c>
      <c r="AI158">
        <v>294</v>
      </c>
      <c r="AJ158" t="s">
        <v>108</v>
      </c>
      <c r="AK158">
        <v>0</v>
      </c>
      <c r="AL158">
        <v>252</v>
      </c>
      <c r="AM158">
        <v>546</v>
      </c>
      <c r="AN158" t="s">
        <v>103</v>
      </c>
      <c r="AO158" t="s">
        <v>98</v>
      </c>
      <c r="AP158" t="s">
        <v>104</v>
      </c>
      <c r="AQ158" t="s">
        <v>105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t="s">
        <v>98</v>
      </c>
      <c r="BC158">
        <v>5</v>
      </c>
      <c r="BD158" t="s">
        <v>106</v>
      </c>
      <c r="BE158">
        <v>0</v>
      </c>
      <c r="BF158" t="s">
        <v>83</v>
      </c>
      <c r="BG158" t="s">
        <v>107</v>
      </c>
      <c r="BH158">
        <v>1972</v>
      </c>
      <c r="BI158" t="s">
        <v>108</v>
      </c>
      <c r="BJ158">
        <v>1</v>
      </c>
      <c r="BK158">
        <v>286</v>
      </c>
      <c r="BL158" t="s">
        <v>98</v>
      </c>
      <c r="BM158" t="s">
        <v>98</v>
      </c>
      <c r="BN158" t="s">
        <v>104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2010</v>
      </c>
      <c r="CA158" t="s">
        <v>110</v>
      </c>
      <c r="CB158" t="s">
        <v>111</v>
      </c>
    </row>
    <row r="159" spans="1:80">
      <c r="A159">
        <v>1618</v>
      </c>
      <c r="B159">
        <v>20</v>
      </c>
      <c r="C159" t="s">
        <v>112</v>
      </c>
      <c r="D159">
        <v>50</v>
      </c>
      <c r="E159">
        <v>6953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217</v>
      </c>
      <c r="N159" t="s">
        <v>91</v>
      </c>
      <c r="O159" t="s">
        <v>91</v>
      </c>
      <c r="P159" t="s">
        <v>92</v>
      </c>
      <c r="Q159" t="s">
        <v>93</v>
      </c>
      <c r="R159">
        <v>5</v>
      </c>
      <c r="S159">
        <v>7</v>
      </c>
      <c r="T159">
        <v>1971</v>
      </c>
      <c r="U159">
        <v>2004</v>
      </c>
      <c r="V159" t="s">
        <v>94</v>
      </c>
      <c r="W159" t="s">
        <v>95</v>
      </c>
      <c r="X159" t="s">
        <v>96</v>
      </c>
      <c r="Y159" t="s">
        <v>96</v>
      </c>
      <c r="Z159" t="s">
        <v>97</v>
      </c>
      <c r="AA159">
        <v>0</v>
      </c>
      <c r="AB159" t="s">
        <v>98</v>
      </c>
      <c r="AC159" t="s">
        <v>119</v>
      </c>
      <c r="AD159" t="s">
        <v>99</v>
      </c>
      <c r="AE159" t="s">
        <v>98</v>
      </c>
      <c r="AF159" t="s">
        <v>98</v>
      </c>
      <c r="AG159" t="s">
        <v>100</v>
      </c>
      <c r="AH159" t="s">
        <v>118</v>
      </c>
      <c r="AI159">
        <v>469</v>
      </c>
      <c r="AJ159" t="s">
        <v>108</v>
      </c>
      <c r="AK159">
        <v>0</v>
      </c>
      <c r="AL159">
        <v>395</v>
      </c>
      <c r="AM159">
        <v>864</v>
      </c>
      <c r="AN159" t="s">
        <v>103</v>
      </c>
      <c r="AO159" t="s">
        <v>126</v>
      </c>
      <c r="AP159" t="s">
        <v>104</v>
      </c>
      <c r="AQ159" t="s">
        <v>105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t="s">
        <v>98</v>
      </c>
      <c r="BC159">
        <v>5</v>
      </c>
      <c r="BD159" t="s">
        <v>106</v>
      </c>
      <c r="BE159">
        <v>0</v>
      </c>
      <c r="BF159" t="s">
        <v>83</v>
      </c>
      <c r="BG159" t="s">
        <v>143</v>
      </c>
      <c r="BH159">
        <v>1971</v>
      </c>
      <c r="BI159" t="s">
        <v>108</v>
      </c>
      <c r="BJ159">
        <v>1</v>
      </c>
      <c r="BK159">
        <v>352</v>
      </c>
      <c r="BL159" t="s">
        <v>98</v>
      </c>
      <c r="BM159" t="s">
        <v>98</v>
      </c>
      <c r="BN159" t="s">
        <v>104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6</v>
      </c>
      <c r="BZ159">
        <v>2010</v>
      </c>
      <c r="CA159" t="s">
        <v>174</v>
      </c>
      <c r="CB159" t="s">
        <v>111</v>
      </c>
    </row>
    <row r="160" spans="1:80">
      <c r="A160">
        <v>1619</v>
      </c>
      <c r="B160">
        <v>20</v>
      </c>
      <c r="C160" t="s">
        <v>112</v>
      </c>
      <c r="D160">
        <v>76</v>
      </c>
      <c r="E160">
        <v>12887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217</v>
      </c>
      <c r="N160" t="s">
        <v>91</v>
      </c>
      <c r="O160" t="s">
        <v>91</v>
      </c>
      <c r="P160" t="s">
        <v>92</v>
      </c>
      <c r="Q160" t="s">
        <v>93</v>
      </c>
      <c r="R160">
        <v>5</v>
      </c>
      <c r="S160">
        <v>7</v>
      </c>
      <c r="T160">
        <v>1984</v>
      </c>
      <c r="U160">
        <v>1984</v>
      </c>
      <c r="V160" t="s">
        <v>94</v>
      </c>
      <c r="W160" t="s">
        <v>95</v>
      </c>
      <c r="X160" t="s">
        <v>96</v>
      </c>
      <c r="Y160" t="s">
        <v>96</v>
      </c>
      <c r="Z160" t="s">
        <v>97</v>
      </c>
      <c r="AA160">
        <v>0</v>
      </c>
      <c r="AB160" t="s">
        <v>98</v>
      </c>
      <c r="AC160" t="s">
        <v>98</v>
      </c>
      <c r="AD160" t="s">
        <v>99</v>
      </c>
      <c r="AE160" t="s">
        <v>119</v>
      </c>
      <c r="AF160" t="s">
        <v>98</v>
      </c>
      <c r="AG160" t="s">
        <v>155</v>
      </c>
      <c r="AH160" t="s">
        <v>101</v>
      </c>
      <c r="AI160">
        <v>207</v>
      </c>
      <c r="AJ160" t="s">
        <v>124</v>
      </c>
      <c r="AK160">
        <v>590</v>
      </c>
      <c r="AL160">
        <v>36</v>
      </c>
      <c r="AM160">
        <v>833</v>
      </c>
      <c r="AN160" t="s">
        <v>103</v>
      </c>
      <c r="AO160" t="s">
        <v>98</v>
      </c>
      <c r="AP160" t="s">
        <v>104</v>
      </c>
      <c r="AQ160" t="s">
        <v>105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119</v>
      </c>
      <c r="BC160">
        <v>5</v>
      </c>
      <c r="BD160" t="s">
        <v>106</v>
      </c>
      <c r="BE160">
        <v>0</v>
      </c>
      <c r="BF160" t="s">
        <v>83</v>
      </c>
      <c r="BG160" t="s">
        <v>107</v>
      </c>
      <c r="BH160">
        <v>1984</v>
      </c>
      <c r="BI160" t="s">
        <v>108</v>
      </c>
      <c r="BJ160">
        <v>2</v>
      </c>
      <c r="BK160">
        <v>495</v>
      </c>
      <c r="BL160" t="s">
        <v>98</v>
      </c>
      <c r="BM160" t="s">
        <v>98</v>
      </c>
      <c r="BN160" t="s">
        <v>104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109</v>
      </c>
      <c r="BW160" t="s">
        <v>83</v>
      </c>
      <c r="BX160">
        <v>0</v>
      </c>
      <c r="BY160">
        <v>4</v>
      </c>
      <c r="BZ160">
        <v>2010</v>
      </c>
      <c r="CA160" t="s">
        <v>110</v>
      </c>
      <c r="CB160" t="s">
        <v>111</v>
      </c>
    </row>
    <row r="161" spans="1:80">
      <c r="A161">
        <v>1620</v>
      </c>
      <c r="B161">
        <v>90</v>
      </c>
      <c r="C161" t="s">
        <v>112</v>
      </c>
      <c r="D161">
        <v>70</v>
      </c>
      <c r="E161">
        <v>7700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217</v>
      </c>
      <c r="N161" t="s">
        <v>91</v>
      </c>
      <c r="O161" t="s">
        <v>91</v>
      </c>
      <c r="P161" t="s">
        <v>179</v>
      </c>
      <c r="Q161" t="s">
        <v>122</v>
      </c>
      <c r="R161">
        <v>5</v>
      </c>
      <c r="S161">
        <v>2</v>
      </c>
      <c r="T161">
        <v>1985</v>
      </c>
      <c r="U161">
        <v>1986</v>
      </c>
      <c r="V161" t="s">
        <v>94</v>
      </c>
      <c r="W161" t="s">
        <v>95</v>
      </c>
      <c r="X161" t="s">
        <v>130</v>
      </c>
      <c r="Y161" t="s">
        <v>130</v>
      </c>
      <c r="Z161" t="s">
        <v>97</v>
      </c>
      <c r="AA161">
        <v>0</v>
      </c>
      <c r="AB161" t="s">
        <v>98</v>
      </c>
      <c r="AC161" t="s">
        <v>134</v>
      </c>
      <c r="AD161" t="s">
        <v>123</v>
      </c>
      <c r="AE161" t="s">
        <v>98</v>
      </c>
      <c r="AF161" t="s">
        <v>98</v>
      </c>
      <c r="AG161" t="s">
        <v>100</v>
      </c>
      <c r="AH161" t="s">
        <v>108</v>
      </c>
      <c r="AI161">
        <v>0</v>
      </c>
      <c r="AJ161" t="s">
        <v>108</v>
      </c>
      <c r="AK161">
        <v>0</v>
      </c>
      <c r="AL161">
        <v>1216</v>
      </c>
      <c r="AM161">
        <v>1216</v>
      </c>
      <c r="AN161" t="s">
        <v>103</v>
      </c>
      <c r="AO161" t="s">
        <v>119</v>
      </c>
      <c r="AP161" t="s">
        <v>104</v>
      </c>
      <c r="AQ161" t="s">
        <v>105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t="s">
        <v>98</v>
      </c>
      <c r="BC161">
        <v>10</v>
      </c>
      <c r="BD161" t="s">
        <v>106</v>
      </c>
      <c r="BE161">
        <v>0</v>
      </c>
      <c r="BF161" t="s">
        <v>83</v>
      </c>
      <c r="BG161" t="s">
        <v>107</v>
      </c>
      <c r="BH161">
        <v>1985</v>
      </c>
      <c r="BI161" t="s">
        <v>108</v>
      </c>
      <c r="BJ161">
        <v>2</v>
      </c>
      <c r="BK161">
        <v>616</v>
      </c>
      <c r="BL161" t="s">
        <v>98</v>
      </c>
      <c r="BM161" t="s">
        <v>139</v>
      </c>
      <c r="BN161" t="s">
        <v>104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133</v>
      </c>
      <c r="BX161">
        <v>600</v>
      </c>
      <c r="BY161">
        <v>2</v>
      </c>
      <c r="BZ161">
        <v>2010</v>
      </c>
      <c r="CA161" t="s">
        <v>110</v>
      </c>
      <c r="CB161" t="s">
        <v>111</v>
      </c>
    </row>
    <row r="162" spans="1:80">
      <c r="A162">
        <v>1621</v>
      </c>
      <c r="B162">
        <v>60</v>
      </c>
      <c r="C162" t="s">
        <v>112</v>
      </c>
      <c r="D162">
        <v>63</v>
      </c>
      <c r="E162">
        <v>10475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217</v>
      </c>
      <c r="N162" t="s">
        <v>91</v>
      </c>
      <c r="O162" t="s">
        <v>91</v>
      </c>
      <c r="P162" t="s">
        <v>92</v>
      </c>
      <c r="Q162" t="s">
        <v>122</v>
      </c>
      <c r="R162">
        <v>5</v>
      </c>
      <c r="S162">
        <v>5</v>
      </c>
      <c r="T162">
        <v>1991</v>
      </c>
      <c r="U162">
        <v>1991</v>
      </c>
      <c r="V162" t="s">
        <v>94</v>
      </c>
      <c r="W162" t="s">
        <v>95</v>
      </c>
      <c r="X162" t="s">
        <v>130</v>
      </c>
      <c r="Y162" t="s">
        <v>130</v>
      </c>
      <c r="Z162" t="s">
        <v>97</v>
      </c>
      <c r="AA162">
        <v>0</v>
      </c>
      <c r="AB162" t="s">
        <v>98</v>
      </c>
      <c r="AC162" t="s">
        <v>98</v>
      </c>
      <c r="AD162" t="s">
        <v>123</v>
      </c>
      <c r="AE162" t="s">
        <v>119</v>
      </c>
      <c r="AF162" t="s">
        <v>98</v>
      </c>
      <c r="AG162" t="s">
        <v>100</v>
      </c>
      <c r="AH162" t="s">
        <v>101</v>
      </c>
      <c r="AI162">
        <v>458</v>
      </c>
      <c r="AJ162" t="s">
        <v>108</v>
      </c>
      <c r="AK162">
        <v>0</v>
      </c>
      <c r="AL162">
        <v>166</v>
      </c>
      <c r="AM162">
        <v>624</v>
      </c>
      <c r="AN162" t="s">
        <v>103</v>
      </c>
      <c r="AO162" t="s">
        <v>119</v>
      </c>
      <c r="AP162" t="s">
        <v>104</v>
      </c>
      <c r="AQ162" t="s">
        <v>105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t="s">
        <v>98</v>
      </c>
      <c r="BC162">
        <v>6</v>
      </c>
      <c r="BD162" t="s">
        <v>106</v>
      </c>
      <c r="BE162">
        <v>0</v>
      </c>
      <c r="BF162" t="s">
        <v>83</v>
      </c>
      <c r="BG162" t="s">
        <v>143</v>
      </c>
      <c r="BH162">
        <v>1993</v>
      </c>
      <c r="BI162" t="s">
        <v>108</v>
      </c>
      <c r="BJ162">
        <v>2</v>
      </c>
      <c r="BK162">
        <v>576</v>
      </c>
      <c r="BL162" t="s">
        <v>98</v>
      </c>
      <c r="BM162" t="s">
        <v>98</v>
      </c>
      <c r="BN162" t="s">
        <v>104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177</v>
      </c>
      <c r="BW162" t="s">
        <v>83</v>
      </c>
      <c r="BX162">
        <v>0</v>
      </c>
      <c r="BY162">
        <v>3</v>
      </c>
      <c r="BZ162">
        <v>2010</v>
      </c>
      <c r="CA162" t="s">
        <v>110</v>
      </c>
      <c r="CB162" t="s">
        <v>111</v>
      </c>
    </row>
    <row r="163" spans="1:80">
      <c r="A163">
        <v>1622</v>
      </c>
      <c r="B163">
        <v>50</v>
      </c>
      <c r="C163" t="s">
        <v>112</v>
      </c>
      <c r="D163">
        <v>68</v>
      </c>
      <c r="E163">
        <v>10544</v>
      </c>
      <c r="F163" t="s">
        <v>82</v>
      </c>
      <c r="G163" t="s">
        <v>83</v>
      </c>
      <c r="H163" t="s">
        <v>113</v>
      </c>
      <c r="I163" t="s">
        <v>85</v>
      </c>
      <c r="J163" t="s">
        <v>86</v>
      </c>
      <c r="K163" t="s">
        <v>87</v>
      </c>
      <c r="L163" t="s">
        <v>154</v>
      </c>
      <c r="M163" t="s">
        <v>217</v>
      </c>
      <c r="N163" t="s">
        <v>91</v>
      </c>
      <c r="O163" t="s">
        <v>91</v>
      </c>
      <c r="P163" t="s">
        <v>92</v>
      </c>
      <c r="Q163" t="s">
        <v>176</v>
      </c>
      <c r="R163">
        <v>5</v>
      </c>
      <c r="S163">
        <v>5</v>
      </c>
      <c r="T163">
        <v>1969</v>
      </c>
      <c r="U163">
        <v>1969</v>
      </c>
      <c r="V163" t="s">
        <v>94</v>
      </c>
      <c r="W163" t="s">
        <v>95</v>
      </c>
      <c r="X163" t="s">
        <v>130</v>
      </c>
      <c r="Y163" t="s">
        <v>130</v>
      </c>
      <c r="Z163" t="s">
        <v>97</v>
      </c>
      <c r="AA163">
        <v>0</v>
      </c>
      <c r="AB163" t="s">
        <v>98</v>
      </c>
      <c r="AC163" t="s">
        <v>98</v>
      </c>
      <c r="AD163" t="s">
        <v>99</v>
      </c>
      <c r="AE163" t="s">
        <v>98</v>
      </c>
      <c r="AF163" t="s">
        <v>98</v>
      </c>
      <c r="AG163" t="s">
        <v>157</v>
      </c>
      <c r="AH163" t="s">
        <v>138</v>
      </c>
      <c r="AI163">
        <v>476</v>
      </c>
      <c r="AJ163" t="s">
        <v>108</v>
      </c>
      <c r="AK163">
        <v>0</v>
      </c>
      <c r="AL163">
        <v>388</v>
      </c>
      <c r="AM163">
        <v>864</v>
      </c>
      <c r="AN163" t="s">
        <v>103</v>
      </c>
      <c r="AO163" t="s">
        <v>98</v>
      </c>
      <c r="AP163" t="s">
        <v>104</v>
      </c>
      <c r="AQ163" t="s">
        <v>105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t="s">
        <v>98</v>
      </c>
      <c r="BC163">
        <v>8</v>
      </c>
      <c r="BD163" t="s">
        <v>106</v>
      </c>
      <c r="BE163">
        <v>0</v>
      </c>
      <c r="BF163" t="s">
        <v>83</v>
      </c>
      <c r="BG163" t="s">
        <v>107</v>
      </c>
      <c r="BH163">
        <v>1969</v>
      </c>
      <c r="BI163" t="s">
        <v>125</v>
      </c>
      <c r="BJ163">
        <v>1</v>
      </c>
      <c r="BK163">
        <v>275</v>
      </c>
      <c r="BL163" t="s">
        <v>98</v>
      </c>
      <c r="BM163" t="s">
        <v>98</v>
      </c>
      <c r="BN163" t="s">
        <v>104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4</v>
      </c>
      <c r="BZ163">
        <v>2010</v>
      </c>
      <c r="CA163" t="s">
        <v>110</v>
      </c>
      <c r="CB163" t="s">
        <v>111</v>
      </c>
    </row>
    <row r="164" spans="1:80">
      <c r="A164">
        <v>1623</v>
      </c>
      <c r="B164">
        <v>20</v>
      </c>
      <c r="C164" t="s">
        <v>112</v>
      </c>
      <c r="D164">
        <v>76</v>
      </c>
      <c r="E164">
        <v>9892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87</v>
      </c>
      <c r="L164" t="s">
        <v>154</v>
      </c>
      <c r="M164" t="s">
        <v>217</v>
      </c>
      <c r="N164" t="s">
        <v>91</v>
      </c>
      <c r="O164" t="s">
        <v>91</v>
      </c>
      <c r="P164" t="s">
        <v>92</v>
      </c>
      <c r="Q164" t="s">
        <v>93</v>
      </c>
      <c r="R164">
        <v>8</v>
      </c>
      <c r="S164">
        <v>5</v>
      </c>
      <c r="T164">
        <v>1994</v>
      </c>
      <c r="U164">
        <v>1995</v>
      </c>
      <c r="V164" t="s">
        <v>115</v>
      </c>
      <c r="W164" t="s">
        <v>95</v>
      </c>
      <c r="X164" t="s">
        <v>96</v>
      </c>
      <c r="Y164" t="s">
        <v>96</v>
      </c>
      <c r="Z164" t="s">
        <v>97</v>
      </c>
      <c r="AA164">
        <v>0</v>
      </c>
      <c r="AB164" t="s">
        <v>119</v>
      </c>
      <c r="AC164" t="s">
        <v>119</v>
      </c>
      <c r="AD164" t="s">
        <v>123</v>
      </c>
      <c r="AE164" t="s">
        <v>119</v>
      </c>
      <c r="AF164" t="s">
        <v>119</v>
      </c>
      <c r="AG164" t="s">
        <v>119</v>
      </c>
      <c r="AH164" t="s">
        <v>124</v>
      </c>
      <c r="AI164">
        <v>1341</v>
      </c>
      <c r="AJ164" t="s">
        <v>102</v>
      </c>
      <c r="AK164">
        <v>284</v>
      </c>
      <c r="AL164">
        <v>54</v>
      </c>
      <c r="AM164">
        <v>1679</v>
      </c>
      <c r="AN164" t="s">
        <v>103</v>
      </c>
      <c r="AO164" t="s">
        <v>126</v>
      </c>
      <c r="AP164" t="s">
        <v>104</v>
      </c>
      <c r="AQ164" t="s">
        <v>105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t="s">
        <v>119</v>
      </c>
      <c r="BC164">
        <v>6</v>
      </c>
      <c r="BD164" t="s">
        <v>106</v>
      </c>
      <c r="BE164">
        <v>2</v>
      </c>
      <c r="BF164" t="s">
        <v>98</v>
      </c>
      <c r="BG164" t="s">
        <v>107</v>
      </c>
      <c r="BH164">
        <v>1994</v>
      </c>
      <c r="BI164" t="s">
        <v>108</v>
      </c>
      <c r="BJ164">
        <v>2</v>
      </c>
      <c r="BK164">
        <v>482</v>
      </c>
      <c r="BL164" t="s">
        <v>98</v>
      </c>
      <c r="BM164" t="s">
        <v>98</v>
      </c>
      <c r="BN164" t="s">
        <v>104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t="s">
        <v>83</v>
      </c>
      <c r="BV164" t="s">
        <v>177</v>
      </c>
      <c r="BW164" t="s">
        <v>83</v>
      </c>
      <c r="BX164">
        <v>0</v>
      </c>
      <c r="BY164">
        <v>2</v>
      </c>
      <c r="BZ164">
        <v>2010</v>
      </c>
      <c r="CA164" t="s">
        <v>110</v>
      </c>
      <c r="CB164" t="s">
        <v>111</v>
      </c>
    </row>
    <row r="165" spans="1:80">
      <c r="A165">
        <v>1624</v>
      </c>
      <c r="B165">
        <v>60</v>
      </c>
      <c r="C165" t="s">
        <v>112</v>
      </c>
      <c r="D165">
        <v>74</v>
      </c>
      <c r="E165">
        <v>12961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217</v>
      </c>
      <c r="N165" t="s">
        <v>91</v>
      </c>
      <c r="O165" t="s">
        <v>91</v>
      </c>
      <c r="P165" t="s">
        <v>92</v>
      </c>
      <c r="Q165" t="s">
        <v>122</v>
      </c>
      <c r="R165">
        <v>6</v>
      </c>
      <c r="S165">
        <v>5</v>
      </c>
      <c r="T165">
        <v>1993</v>
      </c>
      <c r="U165">
        <v>1994</v>
      </c>
      <c r="V165" t="s">
        <v>94</v>
      </c>
      <c r="W165" t="s">
        <v>95</v>
      </c>
      <c r="X165" t="s">
        <v>96</v>
      </c>
      <c r="Y165" t="s">
        <v>96</v>
      </c>
      <c r="Z165" t="s">
        <v>97</v>
      </c>
      <c r="AA165">
        <v>0</v>
      </c>
      <c r="AB165" t="s">
        <v>119</v>
      </c>
      <c r="AC165" t="s">
        <v>119</v>
      </c>
      <c r="AD165" t="s">
        <v>123</v>
      </c>
      <c r="AE165" t="s">
        <v>119</v>
      </c>
      <c r="AF165" t="s">
        <v>98</v>
      </c>
      <c r="AG165" t="s">
        <v>155</v>
      </c>
      <c r="AH165" t="s">
        <v>124</v>
      </c>
      <c r="AI165">
        <v>944</v>
      </c>
      <c r="AJ165" t="s">
        <v>108</v>
      </c>
      <c r="AK165">
        <v>0</v>
      </c>
      <c r="AL165">
        <v>208</v>
      </c>
      <c r="AM165">
        <v>1152</v>
      </c>
      <c r="AN165" t="s">
        <v>103</v>
      </c>
      <c r="AO165" t="s">
        <v>126</v>
      </c>
      <c r="AP165" t="s">
        <v>104</v>
      </c>
      <c r="AQ165" t="s">
        <v>105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119</v>
      </c>
      <c r="BC165">
        <v>7</v>
      </c>
      <c r="BD165" t="s">
        <v>106</v>
      </c>
      <c r="BE165">
        <v>1</v>
      </c>
      <c r="BF165" t="s">
        <v>139</v>
      </c>
      <c r="BG165" t="s">
        <v>107</v>
      </c>
      <c r="BH165">
        <v>1993</v>
      </c>
      <c r="BI165" t="s">
        <v>125</v>
      </c>
      <c r="BJ165">
        <v>2</v>
      </c>
      <c r="BK165">
        <v>616</v>
      </c>
      <c r="BL165" t="s">
        <v>98</v>
      </c>
      <c r="BM165" t="s">
        <v>98</v>
      </c>
      <c r="BN165" t="s">
        <v>104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3</v>
      </c>
      <c r="BZ165">
        <v>2010</v>
      </c>
      <c r="CA165" t="s">
        <v>110</v>
      </c>
      <c r="CB165" t="s">
        <v>111</v>
      </c>
    </row>
    <row r="166" spans="1:80">
      <c r="A166">
        <v>1625</v>
      </c>
      <c r="B166">
        <v>20</v>
      </c>
      <c r="C166" t="s">
        <v>112</v>
      </c>
      <c r="D166">
        <v>74</v>
      </c>
      <c r="E166">
        <v>13008</v>
      </c>
      <c r="F166" t="s">
        <v>82</v>
      </c>
      <c r="G166" t="s">
        <v>83</v>
      </c>
      <c r="H166" t="s">
        <v>113</v>
      </c>
      <c r="I166" t="s">
        <v>85</v>
      </c>
      <c r="J166" t="s">
        <v>86</v>
      </c>
      <c r="K166" t="s">
        <v>87</v>
      </c>
      <c r="L166" t="s">
        <v>88</v>
      </c>
      <c r="M166" t="s">
        <v>89</v>
      </c>
      <c r="N166" t="s">
        <v>91</v>
      </c>
      <c r="O166" t="s">
        <v>91</v>
      </c>
      <c r="P166" t="s">
        <v>92</v>
      </c>
      <c r="Q166" t="s">
        <v>93</v>
      </c>
      <c r="R166">
        <v>6</v>
      </c>
      <c r="S166">
        <v>5</v>
      </c>
      <c r="T166">
        <v>1956</v>
      </c>
      <c r="U166">
        <v>1956</v>
      </c>
      <c r="V166" t="s">
        <v>94</v>
      </c>
      <c r="W166" t="s">
        <v>95</v>
      </c>
      <c r="X166" t="s">
        <v>137</v>
      </c>
      <c r="Y166" t="s">
        <v>137</v>
      </c>
      <c r="Z166" t="s">
        <v>97</v>
      </c>
      <c r="AA166">
        <v>0</v>
      </c>
      <c r="AB166" t="s">
        <v>98</v>
      </c>
      <c r="AC166" t="s">
        <v>98</v>
      </c>
      <c r="AD166" t="s">
        <v>99</v>
      </c>
      <c r="AE166" t="s">
        <v>139</v>
      </c>
      <c r="AF166" t="s">
        <v>139</v>
      </c>
      <c r="AG166" t="s">
        <v>100</v>
      </c>
      <c r="AH166" t="s">
        <v>101</v>
      </c>
      <c r="AI166">
        <v>564</v>
      </c>
      <c r="AJ166" t="s">
        <v>108</v>
      </c>
      <c r="AK166">
        <v>0</v>
      </c>
      <c r="AL166">
        <v>318</v>
      </c>
      <c r="AM166">
        <v>882</v>
      </c>
      <c r="AN166" t="s">
        <v>103</v>
      </c>
      <c r="AO166" t="s">
        <v>98</v>
      </c>
      <c r="AP166" t="s">
        <v>104</v>
      </c>
      <c r="AQ166" t="s">
        <v>105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t="s">
        <v>98</v>
      </c>
      <c r="BC166">
        <v>5</v>
      </c>
      <c r="BD166" t="s">
        <v>106</v>
      </c>
      <c r="BE166">
        <v>0</v>
      </c>
      <c r="BF166" t="s">
        <v>83</v>
      </c>
      <c r="BG166" t="s">
        <v>107</v>
      </c>
      <c r="BH166">
        <v>1956</v>
      </c>
      <c r="BI166" t="s">
        <v>108</v>
      </c>
      <c r="BJ166">
        <v>1</v>
      </c>
      <c r="BK166">
        <v>502</v>
      </c>
      <c r="BL166" t="s">
        <v>98</v>
      </c>
      <c r="BM166" t="s">
        <v>98</v>
      </c>
      <c r="BN166" t="s">
        <v>104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2009</v>
      </c>
      <c r="CA166" t="s">
        <v>110</v>
      </c>
      <c r="CB166" t="s">
        <v>111</v>
      </c>
    </row>
    <row r="167" spans="1:80">
      <c r="A167">
        <v>1626</v>
      </c>
      <c r="B167">
        <v>20</v>
      </c>
      <c r="C167" t="s">
        <v>112</v>
      </c>
      <c r="D167">
        <v>85</v>
      </c>
      <c r="E167">
        <v>10200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91</v>
      </c>
      <c r="O167" t="s">
        <v>91</v>
      </c>
      <c r="P167" t="s">
        <v>92</v>
      </c>
      <c r="Q167" t="s">
        <v>93</v>
      </c>
      <c r="R167">
        <v>6</v>
      </c>
      <c r="S167">
        <v>5</v>
      </c>
      <c r="T167">
        <v>1974</v>
      </c>
      <c r="U167">
        <v>1974</v>
      </c>
      <c r="V167" t="s">
        <v>115</v>
      </c>
      <c r="W167" t="s">
        <v>95</v>
      </c>
      <c r="X167" t="s">
        <v>135</v>
      </c>
      <c r="Y167" t="s">
        <v>135</v>
      </c>
      <c r="Z167" t="s">
        <v>117</v>
      </c>
      <c r="AA167">
        <v>440</v>
      </c>
      <c r="AB167" t="s">
        <v>98</v>
      </c>
      <c r="AC167" t="s">
        <v>98</v>
      </c>
      <c r="AD167" t="s">
        <v>99</v>
      </c>
      <c r="AE167" t="s">
        <v>98</v>
      </c>
      <c r="AF167" t="s">
        <v>98</v>
      </c>
      <c r="AG167" t="s">
        <v>100</v>
      </c>
      <c r="AH167" t="s">
        <v>102</v>
      </c>
      <c r="AI167">
        <v>844</v>
      </c>
      <c r="AJ167" t="s">
        <v>108</v>
      </c>
      <c r="AK167">
        <v>0</v>
      </c>
      <c r="AL167">
        <v>590</v>
      </c>
      <c r="AM167">
        <v>1434</v>
      </c>
      <c r="AN167" t="s">
        <v>103</v>
      </c>
      <c r="AO167" t="s">
        <v>98</v>
      </c>
      <c r="AP167" t="s">
        <v>104</v>
      </c>
      <c r="AQ167" t="s">
        <v>105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t="s">
        <v>98</v>
      </c>
      <c r="BC167">
        <v>7</v>
      </c>
      <c r="BD167" t="s">
        <v>106</v>
      </c>
      <c r="BE167">
        <v>1</v>
      </c>
      <c r="BF167" t="s">
        <v>119</v>
      </c>
      <c r="BG167" t="s">
        <v>107</v>
      </c>
      <c r="BH167">
        <v>1974</v>
      </c>
      <c r="BI167" t="s">
        <v>131</v>
      </c>
      <c r="BJ167">
        <v>2</v>
      </c>
      <c r="BK167">
        <v>528</v>
      </c>
      <c r="BL167" t="s">
        <v>98</v>
      </c>
      <c r="BM167" t="s">
        <v>98</v>
      </c>
      <c r="BN167" t="s">
        <v>104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6</v>
      </c>
      <c r="BZ167">
        <v>2009</v>
      </c>
      <c r="CA167" t="s">
        <v>110</v>
      </c>
      <c r="CB167" t="s">
        <v>111</v>
      </c>
    </row>
    <row r="168" spans="1:80">
      <c r="A168">
        <v>1627</v>
      </c>
      <c r="B168">
        <v>60</v>
      </c>
      <c r="C168" t="s">
        <v>112</v>
      </c>
      <c r="D168">
        <v>88</v>
      </c>
      <c r="E168">
        <v>10179</v>
      </c>
      <c r="F168" t="s">
        <v>82</v>
      </c>
      <c r="G168" t="s">
        <v>83</v>
      </c>
      <c r="H168" t="s">
        <v>113</v>
      </c>
      <c r="I168" t="s">
        <v>85</v>
      </c>
      <c r="J168" t="s">
        <v>86</v>
      </c>
      <c r="K168" t="s">
        <v>114</v>
      </c>
      <c r="L168" t="s">
        <v>88</v>
      </c>
      <c r="M168" t="s">
        <v>121</v>
      </c>
      <c r="N168" t="s">
        <v>91</v>
      </c>
      <c r="O168" t="s">
        <v>91</v>
      </c>
      <c r="P168" t="s">
        <v>92</v>
      </c>
      <c r="Q168" t="s">
        <v>122</v>
      </c>
      <c r="R168">
        <v>6</v>
      </c>
      <c r="S168">
        <v>5</v>
      </c>
      <c r="T168">
        <v>1997</v>
      </c>
      <c r="U168">
        <v>1997</v>
      </c>
      <c r="V168" t="s">
        <v>94</v>
      </c>
      <c r="W168" t="s">
        <v>95</v>
      </c>
      <c r="X168" t="s">
        <v>96</v>
      </c>
      <c r="Y168" t="s">
        <v>96</v>
      </c>
      <c r="Z168" t="s">
        <v>97</v>
      </c>
      <c r="AA168">
        <v>0</v>
      </c>
      <c r="AB168" t="s">
        <v>98</v>
      </c>
      <c r="AC168" t="s">
        <v>98</v>
      </c>
      <c r="AD168" t="s">
        <v>123</v>
      </c>
      <c r="AE168" t="s">
        <v>119</v>
      </c>
      <c r="AF168" t="s">
        <v>98</v>
      </c>
      <c r="AG168" t="s">
        <v>100</v>
      </c>
      <c r="AH168" t="s">
        <v>118</v>
      </c>
      <c r="AI168">
        <v>847</v>
      </c>
      <c r="AJ168" t="s">
        <v>108</v>
      </c>
      <c r="AK168">
        <v>0</v>
      </c>
      <c r="AL168">
        <v>98</v>
      </c>
      <c r="AM168">
        <v>945</v>
      </c>
      <c r="AN168" t="s">
        <v>103</v>
      </c>
      <c r="AO168" t="s">
        <v>126</v>
      </c>
      <c r="AP168" t="s">
        <v>104</v>
      </c>
      <c r="AQ168" t="s">
        <v>105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t="s">
        <v>98</v>
      </c>
      <c r="BC168">
        <v>7</v>
      </c>
      <c r="BD168" t="s">
        <v>106</v>
      </c>
      <c r="BE168">
        <v>1</v>
      </c>
      <c r="BF168" t="s">
        <v>98</v>
      </c>
      <c r="BG168" t="s">
        <v>107</v>
      </c>
      <c r="BH168">
        <v>1997</v>
      </c>
      <c r="BI168" t="s">
        <v>125</v>
      </c>
      <c r="BJ168">
        <v>2</v>
      </c>
      <c r="BK168">
        <v>470</v>
      </c>
      <c r="BL168" t="s">
        <v>98</v>
      </c>
      <c r="BM168" t="s">
        <v>98</v>
      </c>
      <c r="BN168" t="s">
        <v>104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2009</v>
      </c>
      <c r="CA168" t="s">
        <v>110</v>
      </c>
      <c r="CB168" t="s">
        <v>111</v>
      </c>
    </row>
    <row r="169" spans="1:80">
      <c r="A169">
        <v>1628</v>
      </c>
      <c r="B169">
        <v>60</v>
      </c>
      <c r="C169" t="s">
        <v>112</v>
      </c>
      <c r="D169" t="s">
        <v>83</v>
      </c>
      <c r="E169">
        <v>11792</v>
      </c>
      <c r="F169" t="s">
        <v>82</v>
      </c>
      <c r="G169" t="s">
        <v>83</v>
      </c>
      <c r="H169" t="s">
        <v>113</v>
      </c>
      <c r="I169" t="s">
        <v>85</v>
      </c>
      <c r="J169" t="s">
        <v>86</v>
      </c>
      <c r="K169" t="s">
        <v>87</v>
      </c>
      <c r="L169" t="s">
        <v>88</v>
      </c>
      <c r="M169" t="s">
        <v>121</v>
      </c>
      <c r="N169" t="s">
        <v>91</v>
      </c>
      <c r="O169" t="s">
        <v>91</v>
      </c>
      <c r="P169" t="s">
        <v>92</v>
      </c>
      <c r="Q169" t="s">
        <v>122</v>
      </c>
      <c r="R169">
        <v>8</v>
      </c>
      <c r="S169">
        <v>5</v>
      </c>
      <c r="T169">
        <v>2003</v>
      </c>
      <c r="U169">
        <v>2003</v>
      </c>
      <c r="V169" t="s">
        <v>94</v>
      </c>
      <c r="W169" t="s">
        <v>95</v>
      </c>
      <c r="X169" t="s">
        <v>96</v>
      </c>
      <c r="Y169" t="s">
        <v>96</v>
      </c>
      <c r="Z169" t="s">
        <v>117</v>
      </c>
      <c r="AA169">
        <v>188</v>
      </c>
      <c r="AB169" t="s">
        <v>119</v>
      </c>
      <c r="AC169" t="s">
        <v>98</v>
      </c>
      <c r="AD169" t="s">
        <v>123</v>
      </c>
      <c r="AE169" t="s">
        <v>119</v>
      </c>
      <c r="AF169" t="s">
        <v>98</v>
      </c>
      <c r="AG169" t="s">
        <v>119</v>
      </c>
      <c r="AH169" t="s">
        <v>124</v>
      </c>
      <c r="AI169">
        <v>850</v>
      </c>
      <c r="AJ169" t="s">
        <v>108</v>
      </c>
      <c r="AK169">
        <v>0</v>
      </c>
      <c r="AL169">
        <v>158</v>
      </c>
      <c r="AM169">
        <v>1008</v>
      </c>
      <c r="AN169" t="s">
        <v>103</v>
      </c>
      <c r="AO169" t="s">
        <v>126</v>
      </c>
      <c r="AP169" t="s">
        <v>104</v>
      </c>
      <c r="AQ169" t="s">
        <v>105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t="s">
        <v>119</v>
      </c>
      <c r="BC169">
        <v>9</v>
      </c>
      <c r="BD169" t="s">
        <v>106</v>
      </c>
      <c r="BE169">
        <v>1</v>
      </c>
      <c r="BF169" t="s">
        <v>119</v>
      </c>
      <c r="BG169" t="s">
        <v>159</v>
      </c>
      <c r="BH169">
        <v>2003</v>
      </c>
      <c r="BI169" t="s">
        <v>125</v>
      </c>
      <c r="BJ169">
        <v>3</v>
      </c>
      <c r="BK169">
        <v>632</v>
      </c>
      <c r="BL169" t="s">
        <v>98</v>
      </c>
      <c r="BM169" t="s">
        <v>98</v>
      </c>
      <c r="BN169" t="s">
        <v>104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8</v>
      </c>
      <c r="BZ169">
        <v>2009</v>
      </c>
      <c r="CA169" t="s">
        <v>110</v>
      </c>
      <c r="CB169" t="s">
        <v>111</v>
      </c>
    </row>
    <row r="170" spans="1:80">
      <c r="A170">
        <v>1629</v>
      </c>
      <c r="B170">
        <v>80</v>
      </c>
      <c r="C170" t="s">
        <v>112</v>
      </c>
      <c r="D170">
        <v>60</v>
      </c>
      <c r="E170">
        <v>8400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121</v>
      </c>
      <c r="N170" t="s">
        <v>91</v>
      </c>
      <c r="O170" t="s">
        <v>91</v>
      </c>
      <c r="P170" t="s">
        <v>92</v>
      </c>
      <c r="Q170" t="s">
        <v>158</v>
      </c>
      <c r="R170">
        <v>7</v>
      </c>
      <c r="S170">
        <v>5</v>
      </c>
      <c r="T170">
        <v>1996</v>
      </c>
      <c r="U170">
        <v>1997</v>
      </c>
      <c r="V170" t="s">
        <v>94</v>
      </c>
      <c r="W170" t="s">
        <v>95</v>
      </c>
      <c r="X170" t="s">
        <v>130</v>
      </c>
      <c r="Y170" t="s">
        <v>130</v>
      </c>
      <c r="Z170" t="s">
        <v>117</v>
      </c>
      <c r="AA170">
        <v>32</v>
      </c>
      <c r="AB170" t="s">
        <v>98</v>
      </c>
      <c r="AC170" t="s">
        <v>98</v>
      </c>
      <c r="AD170" t="s">
        <v>123</v>
      </c>
      <c r="AE170" t="s">
        <v>119</v>
      </c>
      <c r="AF170" t="s">
        <v>98</v>
      </c>
      <c r="AG170" t="s">
        <v>100</v>
      </c>
      <c r="AH170" t="s">
        <v>124</v>
      </c>
      <c r="AI170">
        <v>284</v>
      </c>
      <c r="AJ170" t="s">
        <v>108</v>
      </c>
      <c r="AK170">
        <v>0</v>
      </c>
      <c r="AL170">
        <v>100</v>
      </c>
      <c r="AM170">
        <v>384</v>
      </c>
      <c r="AN170" t="s">
        <v>103</v>
      </c>
      <c r="AO170" t="s">
        <v>119</v>
      </c>
      <c r="AP170" t="s">
        <v>104</v>
      </c>
      <c r="AQ170" t="s">
        <v>105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98</v>
      </c>
      <c r="BC170">
        <v>7</v>
      </c>
      <c r="BD170" t="s">
        <v>106</v>
      </c>
      <c r="BE170">
        <v>1</v>
      </c>
      <c r="BF170" t="s">
        <v>98</v>
      </c>
      <c r="BG170" t="s">
        <v>159</v>
      </c>
      <c r="BH170">
        <v>1996</v>
      </c>
      <c r="BI170" t="s">
        <v>125</v>
      </c>
      <c r="BJ170">
        <v>2</v>
      </c>
      <c r="BK170">
        <v>390</v>
      </c>
      <c r="BL170" t="s">
        <v>98</v>
      </c>
      <c r="BM170" t="s">
        <v>98</v>
      </c>
      <c r="BN170" t="s">
        <v>104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133</v>
      </c>
      <c r="BX170">
        <v>490</v>
      </c>
      <c r="BY170">
        <v>6</v>
      </c>
      <c r="BZ170">
        <v>2009</v>
      </c>
      <c r="CA170" t="s">
        <v>110</v>
      </c>
      <c r="CB170" t="s">
        <v>111</v>
      </c>
    </row>
    <row r="171" spans="1:80">
      <c r="A171">
        <v>1630</v>
      </c>
      <c r="B171">
        <v>120</v>
      </c>
      <c r="C171" t="s">
        <v>112</v>
      </c>
      <c r="D171">
        <v>28</v>
      </c>
      <c r="E171">
        <v>7296</v>
      </c>
      <c r="F171" t="s">
        <v>82</v>
      </c>
      <c r="G171" t="s">
        <v>83</v>
      </c>
      <c r="H171" t="s">
        <v>113</v>
      </c>
      <c r="I171" t="s">
        <v>85</v>
      </c>
      <c r="J171" t="s">
        <v>86</v>
      </c>
      <c r="K171" t="s">
        <v>161</v>
      </c>
      <c r="L171" t="s">
        <v>88</v>
      </c>
      <c r="M171" t="s">
        <v>128</v>
      </c>
      <c r="N171" t="s">
        <v>91</v>
      </c>
      <c r="O171" t="s">
        <v>91</v>
      </c>
      <c r="P171" t="s">
        <v>129</v>
      </c>
      <c r="Q171" t="s">
        <v>93</v>
      </c>
      <c r="R171">
        <v>8</v>
      </c>
      <c r="S171">
        <v>5</v>
      </c>
      <c r="T171">
        <v>2004</v>
      </c>
      <c r="U171">
        <v>2005</v>
      </c>
      <c r="V171" t="s">
        <v>94</v>
      </c>
      <c r="W171" t="s">
        <v>95</v>
      </c>
      <c r="X171" t="s">
        <v>152</v>
      </c>
      <c r="Y171" t="s">
        <v>153</v>
      </c>
      <c r="Z171" t="s">
        <v>97</v>
      </c>
      <c r="AA171">
        <v>0</v>
      </c>
      <c r="AB171" t="s">
        <v>119</v>
      </c>
      <c r="AC171" t="s">
        <v>98</v>
      </c>
      <c r="AD171" t="s">
        <v>123</v>
      </c>
      <c r="AE171" t="s">
        <v>126</v>
      </c>
      <c r="AF171" t="s">
        <v>98</v>
      </c>
      <c r="AG171" t="s">
        <v>157</v>
      </c>
      <c r="AH171" t="s">
        <v>124</v>
      </c>
      <c r="AI171">
        <v>1965</v>
      </c>
      <c r="AJ171" t="s">
        <v>108</v>
      </c>
      <c r="AK171">
        <v>0</v>
      </c>
      <c r="AL171">
        <v>243</v>
      </c>
      <c r="AM171">
        <v>2208</v>
      </c>
      <c r="AN171" t="s">
        <v>103</v>
      </c>
      <c r="AO171" t="s">
        <v>126</v>
      </c>
      <c r="AP171" t="s">
        <v>104</v>
      </c>
      <c r="AQ171" t="s">
        <v>105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t="s">
        <v>119</v>
      </c>
      <c r="BC171">
        <v>8</v>
      </c>
      <c r="BD171" t="s">
        <v>106</v>
      </c>
      <c r="BE171">
        <v>1</v>
      </c>
      <c r="BF171" t="s">
        <v>119</v>
      </c>
      <c r="BG171" t="s">
        <v>107</v>
      </c>
      <c r="BH171">
        <v>2004</v>
      </c>
      <c r="BI171" t="s">
        <v>125</v>
      </c>
      <c r="BJ171">
        <v>2</v>
      </c>
      <c r="BK171">
        <v>564</v>
      </c>
      <c r="BL171" t="s">
        <v>98</v>
      </c>
      <c r="BM171" t="s">
        <v>98</v>
      </c>
      <c r="BN171" t="s">
        <v>104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11</v>
      </c>
      <c r="BZ171">
        <v>2009</v>
      </c>
      <c r="CA171" t="s">
        <v>110</v>
      </c>
      <c r="CB171" t="s">
        <v>111</v>
      </c>
    </row>
    <row r="172" spans="1:80">
      <c r="A172">
        <v>1631</v>
      </c>
      <c r="B172">
        <v>120</v>
      </c>
      <c r="C172" t="s">
        <v>112</v>
      </c>
      <c r="D172">
        <v>61</v>
      </c>
      <c r="E172">
        <v>7380</v>
      </c>
      <c r="F172" t="s">
        <v>82</v>
      </c>
      <c r="G172" t="s">
        <v>83</v>
      </c>
      <c r="H172" t="s">
        <v>113</v>
      </c>
      <c r="I172" t="s">
        <v>85</v>
      </c>
      <c r="J172" t="s">
        <v>86</v>
      </c>
      <c r="K172" t="s">
        <v>114</v>
      </c>
      <c r="L172" t="s">
        <v>88</v>
      </c>
      <c r="M172" t="s">
        <v>128</v>
      </c>
      <c r="N172" t="s">
        <v>91</v>
      </c>
      <c r="O172" t="s">
        <v>91</v>
      </c>
      <c r="P172" t="s">
        <v>92</v>
      </c>
      <c r="Q172" t="s">
        <v>93</v>
      </c>
      <c r="R172">
        <v>8</v>
      </c>
      <c r="S172">
        <v>5</v>
      </c>
      <c r="T172">
        <v>1998</v>
      </c>
      <c r="U172">
        <v>1998</v>
      </c>
      <c r="V172" t="s">
        <v>94</v>
      </c>
      <c r="W172" t="s">
        <v>95</v>
      </c>
      <c r="X172" t="s">
        <v>152</v>
      </c>
      <c r="Y172" t="s">
        <v>153</v>
      </c>
      <c r="Z172" t="s">
        <v>97</v>
      </c>
      <c r="AA172">
        <v>0</v>
      </c>
      <c r="AB172" t="s">
        <v>98</v>
      </c>
      <c r="AC172" t="s">
        <v>98</v>
      </c>
      <c r="AD172" t="s">
        <v>123</v>
      </c>
      <c r="AE172" t="s">
        <v>119</v>
      </c>
      <c r="AF172" t="s">
        <v>98</v>
      </c>
      <c r="AG172" t="s">
        <v>157</v>
      </c>
      <c r="AH172" t="s">
        <v>124</v>
      </c>
      <c r="AI172">
        <v>341</v>
      </c>
      <c r="AJ172" t="s">
        <v>108</v>
      </c>
      <c r="AK172">
        <v>0</v>
      </c>
      <c r="AL172">
        <v>1077</v>
      </c>
      <c r="AM172">
        <v>1418</v>
      </c>
      <c r="AN172" t="s">
        <v>103</v>
      </c>
      <c r="AO172" t="s">
        <v>126</v>
      </c>
      <c r="AP172" t="s">
        <v>104</v>
      </c>
      <c r="AQ172" t="s">
        <v>105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t="s">
        <v>98</v>
      </c>
      <c r="BC172">
        <v>5</v>
      </c>
      <c r="BD172" t="s">
        <v>106</v>
      </c>
      <c r="BE172">
        <v>0</v>
      </c>
      <c r="BF172" t="s">
        <v>83</v>
      </c>
      <c r="BG172" t="s">
        <v>107</v>
      </c>
      <c r="BH172">
        <v>1998</v>
      </c>
      <c r="BI172" t="s">
        <v>125</v>
      </c>
      <c r="BJ172">
        <v>2</v>
      </c>
      <c r="BK172">
        <v>495</v>
      </c>
      <c r="BL172" t="s">
        <v>98</v>
      </c>
      <c r="BM172" t="s">
        <v>98</v>
      </c>
      <c r="BN172" t="s">
        <v>104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7</v>
      </c>
      <c r="BZ172">
        <v>2009</v>
      </c>
      <c r="CA172" t="s">
        <v>110</v>
      </c>
      <c r="CB172" t="s">
        <v>111</v>
      </c>
    </row>
    <row r="173" spans="1:80">
      <c r="A173">
        <v>1632</v>
      </c>
      <c r="B173">
        <v>120</v>
      </c>
      <c r="C173" t="s">
        <v>112</v>
      </c>
      <c r="D173">
        <v>57</v>
      </c>
      <c r="E173">
        <v>8013</v>
      </c>
      <c r="F173" t="s">
        <v>82</v>
      </c>
      <c r="G173" t="s">
        <v>83</v>
      </c>
      <c r="H173" t="s">
        <v>113</v>
      </c>
      <c r="I173" t="s">
        <v>85</v>
      </c>
      <c r="J173" t="s">
        <v>86</v>
      </c>
      <c r="K173" t="s">
        <v>114</v>
      </c>
      <c r="L173" t="s">
        <v>88</v>
      </c>
      <c r="M173" t="s">
        <v>128</v>
      </c>
      <c r="N173" t="s">
        <v>91</v>
      </c>
      <c r="O173" t="s">
        <v>91</v>
      </c>
      <c r="P173" t="s">
        <v>129</v>
      </c>
      <c r="Q173" t="s">
        <v>93</v>
      </c>
      <c r="R173">
        <v>8</v>
      </c>
      <c r="S173">
        <v>5</v>
      </c>
      <c r="T173">
        <v>1995</v>
      </c>
      <c r="U173">
        <v>1996</v>
      </c>
      <c r="V173" t="s">
        <v>94</v>
      </c>
      <c r="W173" t="s">
        <v>95</v>
      </c>
      <c r="X173" t="s">
        <v>152</v>
      </c>
      <c r="Y173" t="s">
        <v>153</v>
      </c>
      <c r="Z173" t="s">
        <v>97</v>
      </c>
      <c r="AA173">
        <v>0</v>
      </c>
      <c r="AB173" t="s">
        <v>119</v>
      </c>
      <c r="AC173" t="s">
        <v>98</v>
      </c>
      <c r="AD173" t="s">
        <v>123</v>
      </c>
      <c r="AE173" t="s">
        <v>119</v>
      </c>
      <c r="AF173" t="s">
        <v>98</v>
      </c>
      <c r="AG173" t="s">
        <v>100</v>
      </c>
      <c r="AH173" t="s">
        <v>124</v>
      </c>
      <c r="AI173">
        <v>741</v>
      </c>
      <c r="AJ173" t="s">
        <v>108</v>
      </c>
      <c r="AK173">
        <v>0</v>
      </c>
      <c r="AL173">
        <v>846</v>
      </c>
      <c r="AM173">
        <v>1587</v>
      </c>
      <c r="AN173" t="s">
        <v>103</v>
      </c>
      <c r="AO173" t="s">
        <v>126</v>
      </c>
      <c r="AP173" t="s">
        <v>104</v>
      </c>
      <c r="AQ173" t="s">
        <v>105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t="s">
        <v>119</v>
      </c>
      <c r="BC173">
        <v>6</v>
      </c>
      <c r="BD173" t="s">
        <v>106</v>
      </c>
      <c r="BE173">
        <v>0</v>
      </c>
      <c r="BF173" t="s">
        <v>83</v>
      </c>
      <c r="BG173" t="s">
        <v>107</v>
      </c>
      <c r="BH173">
        <v>1995</v>
      </c>
      <c r="BI173" t="s">
        <v>131</v>
      </c>
      <c r="BJ173">
        <v>2</v>
      </c>
      <c r="BK173">
        <v>528</v>
      </c>
      <c r="BL173" t="s">
        <v>98</v>
      </c>
      <c r="BM173" t="s">
        <v>98</v>
      </c>
      <c r="BN173" t="s">
        <v>104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9</v>
      </c>
      <c r="BZ173">
        <v>2009</v>
      </c>
      <c r="CA173" t="s">
        <v>110</v>
      </c>
      <c r="CB173" t="s">
        <v>111</v>
      </c>
    </row>
    <row r="174" spans="1:80">
      <c r="A174">
        <v>1633</v>
      </c>
      <c r="B174">
        <v>80</v>
      </c>
      <c r="C174" t="s">
        <v>112</v>
      </c>
      <c r="D174">
        <v>57</v>
      </c>
      <c r="E174">
        <v>8923</v>
      </c>
      <c r="F174" t="s">
        <v>82</v>
      </c>
      <c r="G174" t="s">
        <v>83</v>
      </c>
      <c r="H174" t="s">
        <v>113</v>
      </c>
      <c r="I174" t="s">
        <v>85</v>
      </c>
      <c r="J174" t="s">
        <v>86</v>
      </c>
      <c r="K174" t="s">
        <v>87</v>
      </c>
      <c r="L174" t="s">
        <v>88</v>
      </c>
      <c r="M174" t="s">
        <v>121</v>
      </c>
      <c r="N174" t="s">
        <v>91</v>
      </c>
      <c r="O174" t="s">
        <v>91</v>
      </c>
      <c r="P174" t="s">
        <v>92</v>
      </c>
      <c r="Q174" t="s">
        <v>158</v>
      </c>
      <c r="R174">
        <v>7</v>
      </c>
      <c r="S174">
        <v>5</v>
      </c>
      <c r="T174">
        <v>1998</v>
      </c>
      <c r="U174">
        <v>1998</v>
      </c>
      <c r="V174" t="s">
        <v>94</v>
      </c>
      <c r="W174" t="s">
        <v>95</v>
      </c>
      <c r="X174" t="s">
        <v>96</v>
      </c>
      <c r="Y174" t="s">
        <v>96</v>
      </c>
      <c r="Z174" t="s">
        <v>97</v>
      </c>
      <c r="AA174">
        <v>0</v>
      </c>
      <c r="AB174" t="s">
        <v>119</v>
      </c>
      <c r="AC174" t="s">
        <v>98</v>
      </c>
      <c r="AD174" t="s">
        <v>123</v>
      </c>
      <c r="AE174" t="s">
        <v>119</v>
      </c>
      <c r="AF174" t="s">
        <v>98</v>
      </c>
      <c r="AG174" t="s">
        <v>100</v>
      </c>
      <c r="AH174" t="s">
        <v>124</v>
      </c>
      <c r="AI174">
        <v>189</v>
      </c>
      <c r="AJ174" t="s">
        <v>108</v>
      </c>
      <c r="AK174">
        <v>0</v>
      </c>
      <c r="AL174">
        <v>195</v>
      </c>
      <c r="AM174">
        <v>384</v>
      </c>
      <c r="AN174" t="s">
        <v>103</v>
      </c>
      <c r="AO174" t="s">
        <v>119</v>
      </c>
      <c r="AP174" t="s">
        <v>104</v>
      </c>
      <c r="AQ174" t="s">
        <v>105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t="s">
        <v>98</v>
      </c>
      <c r="BC174">
        <v>7</v>
      </c>
      <c r="BD174" t="s">
        <v>106</v>
      </c>
      <c r="BE174">
        <v>1</v>
      </c>
      <c r="BF174" t="s">
        <v>98</v>
      </c>
      <c r="BG174" t="s">
        <v>159</v>
      </c>
      <c r="BH174">
        <v>1998</v>
      </c>
      <c r="BI174" t="s">
        <v>125</v>
      </c>
      <c r="BJ174">
        <v>2</v>
      </c>
      <c r="BK174">
        <v>396</v>
      </c>
      <c r="BL174" t="s">
        <v>98</v>
      </c>
      <c r="BM174" t="s">
        <v>98</v>
      </c>
      <c r="BN174" t="s">
        <v>104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2</v>
      </c>
      <c r="BZ174">
        <v>2009</v>
      </c>
      <c r="CA174" t="s">
        <v>110</v>
      </c>
      <c r="CB174" t="s">
        <v>111</v>
      </c>
    </row>
    <row r="175" spans="1:80">
      <c r="A175">
        <v>1634</v>
      </c>
      <c r="B175">
        <v>60</v>
      </c>
      <c r="C175" t="s">
        <v>112</v>
      </c>
      <c r="D175">
        <v>60</v>
      </c>
      <c r="E175">
        <v>7500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121</v>
      </c>
      <c r="N175" t="s">
        <v>91</v>
      </c>
      <c r="O175" t="s">
        <v>91</v>
      </c>
      <c r="P175" t="s">
        <v>92</v>
      </c>
      <c r="Q175" t="s">
        <v>122</v>
      </c>
      <c r="R175">
        <v>6</v>
      </c>
      <c r="S175">
        <v>5</v>
      </c>
      <c r="T175">
        <v>1998</v>
      </c>
      <c r="U175">
        <v>1999</v>
      </c>
      <c r="V175" t="s">
        <v>94</v>
      </c>
      <c r="W175" t="s">
        <v>95</v>
      </c>
      <c r="X175" t="s">
        <v>96</v>
      </c>
      <c r="Y175" t="s">
        <v>96</v>
      </c>
      <c r="Z175" t="s">
        <v>97</v>
      </c>
      <c r="AA175">
        <v>0</v>
      </c>
      <c r="AB175" t="s">
        <v>119</v>
      </c>
      <c r="AC175" t="s">
        <v>98</v>
      </c>
      <c r="AD175" t="s">
        <v>123</v>
      </c>
      <c r="AE175" t="s">
        <v>119</v>
      </c>
      <c r="AF175" t="s">
        <v>98</v>
      </c>
      <c r="AG175" t="s">
        <v>100</v>
      </c>
      <c r="AH175" t="s">
        <v>124</v>
      </c>
      <c r="AI175">
        <v>476</v>
      </c>
      <c r="AJ175" t="s">
        <v>108</v>
      </c>
      <c r="AK175">
        <v>0</v>
      </c>
      <c r="AL175">
        <v>476</v>
      </c>
      <c r="AM175">
        <v>952</v>
      </c>
      <c r="AN175" t="s">
        <v>103</v>
      </c>
      <c r="AO175" t="s">
        <v>119</v>
      </c>
      <c r="AP175" t="s">
        <v>104</v>
      </c>
      <c r="AQ175" t="s">
        <v>105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98</v>
      </c>
      <c r="BC175">
        <v>7</v>
      </c>
      <c r="BD175" t="s">
        <v>106</v>
      </c>
      <c r="BE175">
        <v>1</v>
      </c>
      <c r="BF175" t="s">
        <v>98</v>
      </c>
      <c r="BG175" t="s">
        <v>107</v>
      </c>
      <c r="BH175">
        <v>1998</v>
      </c>
      <c r="BI175" t="s">
        <v>125</v>
      </c>
      <c r="BJ175">
        <v>2</v>
      </c>
      <c r="BK175">
        <v>440</v>
      </c>
      <c r="BL175" t="s">
        <v>98</v>
      </c>
      <c r="BM175" t="s">
        <v>98</v>
      </c>
      <c r="BN175" t="s">
        <v>104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10</v>
      </c>
      <c r="BZ175">
        <v>2009</v>
      </c>
      <c r="CA175" t="s">
        <v>110</v>
      </c>
      <c r="CB175" t="s">
        <v>111</v>
      </c>
    </row>
    <row r="176" spans="1:80">
      <c r="A176">
        <v>1635</v>
      </c>
      <c r="B176">
        <v>60</v>
      </c>
      <c r="C176" t="s">
        <v>112</v>
      </c>
      <c r="D176" t="s">
        <v>83</v>
      </c>
      <c r="E176">
        <v>8803</v>
      </c>
      <c r="F176" t="s">
        <v>82</v>
      </c>
      <c r="G176" t="s">
        <v>83</v>
      </c>
      <c r="H176" t="s">
        <v>113</v>
      </c>
      <c r="I176" t="s">
        <v>85</v>
      </c>
      <c r="J176" t="s">
        <v>86</v>
      </c>
      <c r="K176" t="s">
        <v>87</v>
      </c>
      <c r="L176" t="s">
        <v>88</v>
      </c>
      <c r="M176" t="s">
        <v>121</v>
      </c>
      <c r="N176" t="s">
        <v>91</v>
      </c>
      <c r="O176" t="s">
        <v>91</v>
      </c>
      <c r="P176" t="s">
        <v>92</v>
      </c>
      <c r="Q176" t="s">
        <v>122</v>
      </c>
      <c r="R176">
        <v>6</v>
      </c>
      <c r="S176">
        <v>5</v>
      </c>
      <c r="T176">
        <v>1994</v>
      </c>
      <c r="U176">
        <v>1995</v>
      </c>
      <c r="V176" t="s">
        <v>94</v>
      </c>
      <c r="W176" t="s">
        <v>95</v>
      </c>
      <c r="X176" t="s">
        <v>130</v>
      </c>
      <c r="Y176" t="s">
        <v>130</v>
      </c>
      <c r="Z176" t="s">
        <v>97</v>
      </c>
      <c r="AA176">
        <v>0</v>
      </c>
      <c r="AB176" t="s">
        <v>98</v>
      </c>
      <c r="AC176" t="s">
        <v>98</v>
      </c>
      <c r="AD176" t="s">
        <v>123</v>
      </c>
      <c r="AE176" t="s">
        <v>119</v>
      </c>
      <c r="AF176" t="s">
        <v>98</v>
      </c>
      <c r="AG176" t="s">
        <v>100</v>
      </c>
      <c r="AH176" t="s">
        <v>124</v>
      </c>
      <c r="AI176">
        <v>600</v>
      </c>
      <c r="AJ176" t="s">
        <v>108</v>
      </c>
      <c r="AK176">
        <v>0</v>
      </c>
      <c r="AL176">
        <v>107</v>
      </c>
      <c r="AM176">
        <v>707</v>
      </c>
      <c r="AN176" t="s">
        <v>103</v>
      </c>
      <c r="AO176" t="s">
        <v>119</v>
      </c>
      <c r="AP176" t="s">
        <v>104</v>
      </c>
      <c r="AQ176" t="s">
        <v>105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t="s">
        <v>119</v>
      </c>
      <c r="BC176">
        <v>7</v>
      </c>
      <c r="BD176" t="s">
        <v>106</v>
      </c>
      <c r="BE176">
        <v>1</v>
      </c>
      <c r="BF176" t="s">
        <v>98</v>
      </c>
      <c r="BG176" t="s">
        <v>107</v>
      </c>
      <c r="BH176">
        <v>1994</v>
      </c>
      <c r="BI176" t="s">
        <v>125</v>
      </c>
      <c r="BJ176">
        <v>2</v>
      </c>
      <c r="BK176">
        <v>409</v>
      </c>
      <c r="BL176" t="s">
        <v>98</v>
      </c>
      <c r="BM176" t="s">
        <v>98</v>
      </c>
      <c r="BN176" t="s">
        <v>104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7</v>
      </c>
      <c r="BZ176">
        <v>2009</v>
      </c>
      <c r="CA176" t="s">
        <v>110</v>
      </c>
      <c r="CB176" t="s">
        <v>111</v>
      </c>
    </row>
    <row r="177" spans="1:80">
      <c r="A177">
        <v>1636</v>
      </c>
      <c r="B177">
        <v>20</v>
      </c>
      <c r="C177" t="s">
        <v>112</v>
      </c>
      <c r="D177">
        <v>58</v>
      </c>
      <c r="E177">
        <v>7250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121</v>
      </c>
      <c r="N177" t="s">
        <v>91</v>
      </c>
      <c r="O177" t="s">
        <v>91</v>
      </c>
      <c r="P177" t="s">
        <v>92</v>
      </c>
      <c r="Q177" t="s">
        <v>93</v>
      </c>
      <c r="R177">
        <v>6</v>
      </c>
      <c r="S177">
        <v>5</v>
      </c>
      <c r="T177">
        <v>1993</v>
      </c>
      <c r="U177">
        <v>1993</v>
      </c>
      <c r="V177" t="s">
        <v>94</v>
      </c>
      <c r="W177" t="s">
        <v>95</v>
      </c>
      <c r="X177" t="s">
        <v>130</v>
      </c>
      <c r="Y177" t="s">
        <v>130</v>
      </c>
      <c r="Z177" t="s">
        <v>117</v>
      </c>
      <c r="AA177">
        <v>45</v>
      </c>
      <c r="AB177" t="s">
        <v>98</v>
      </c>
      <c r="AC177" t="s">
        <v>98</v>
      </c>
      <c r="AD177" t="s">
        <v>123</v>
      </c>
      <c r="AE177" t="s">
        <v>119</v>
      </c>
      <c r="AF177" t="s">
        <v>98</v>
      </c>
      <c r="AG177" t="s">
        <v>100</v>
      </c>
      <c r="AH177" t="s">
        <v>108</v>
      </c>
      <c r="AI177">
        <v>0</v>
      </c>
      <c r="AJ177" t="s">
        <v>108</v>
      </c>
      <c r="AK177">
        <v>0</v>
      </c>
      <c r="AL177">
        <v>1181</v>
      </c>
      <c r="AM177">
        <v>1181</v>
      </c>
      <c r="AN177" t="s">
        <v>103</v>
      </c>
      <c r="AO177" t="s">
        <v>126</v>
      </c>
      <c r="AP177" t="s">
        <v>104</v>
      </c>
      <c r="AQ177" t="s">
        <v>105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t="s">
        <v>119</v>
      </c>
      <c r="BC177">
        <v>6</v>
      </c>
      <c r="BD177" t="s">
        <v>106</v>
      </c>
      <c r="BE177">
        <v>1</v>
      </c>
      <c r="BF177" t="s">
        <v>98</v>
      </c>
      <c r="BG177" t="s">
        <v>107</v>
      </c>
      <c r="BH177">
        <v>1993</v>
      </c>
      <c r="BI177" t="s">
        <v>108</v>
      </c>
      <c r="BJ177">
        <v>2</v>
      </c>
      <c r="BK177">
        <v>430</v>
      </c>
      <c r="BL177" t="s">
        <v>98</v>
      </c>
      <c r="BM177" t="s">
        <v>98</v>
      </c>
      <c r="BN177" t="s">
        <v>104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11</v>
      </c>
      <c r="BZ177">
        <v>2009</v>
      </c>
      <c r="CA177" t="s">
        <v>110</v>
      </c>
      <c r="CB177" t="s">
        <v>111</v>
      </c>
    </row>
    <row r="178" spans="1:80">
      <c r="A178">
        <v>1637</v>
      </c>
      <c r="B178">
        <v>60</v>
      </c>
      <c r="C178" t="s">
        <v>112</v>
      </c>
      <c r="D178">
        <v>85</v>
      </c>
      <c r="E178">
        <v>11900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121</v>
      </c>
      <c r="N178" t="s">
        <v>91</v>
      </c>
      <c r="O178" t="s">
        <v>91</v>
      </c>
      <c r="P178" t="s">
        <v>92</v>
      </c>
      <c r="Q178" t="s">
        <v>122</v>
      </c>
      <c r="R178">
        <v>5</v>
      </c>
      <c r="S178">
        <v>6</v>
      </c>
      <c r="T178">
        <v>1977</v>
      </c>
      <c r="U178">
        <v>1977</v>
      </c>
      <c r="V178" t="s">
        <v>94</v>
      </c>
      <c r="W178" t="s">
        <v>95</v>
      </c>
      <c r="X178" t="s">
        <v>130</v>
      </c>
      <c r="Y178" t="s">
        <v>116</v>
      </c>
      <c r="Z178" t="s">
        <v>117</v>
      </c>
      <c r="AA178">
        <v>157</v>
      </c>
      <c r="AB178" t="s">
        <v>98</v>
      </c>
      <c r="AC178" t="s">
        <v>98</v>
      </c>
      <c r="AD178" t="s">
        <v>123</v>
      </c>
      <c r="AE178" t="s">
        <v>119</v>
      </c>
      <c r="AF178" t="s">
        <v>98</v>
      </c>
      <c r="AG178" t="s">
        <v>100</v>
      </c>
      <c r="AH178" t="s">
        <v>118</v>
      </c>
      <c r="AI178">
        <v>400</v>
      </c>
      <c r="AJ178" t="s">
        <v>108</v>
      </c>
      <c r="AK178">
        <v>0</v>
      </c>
      <c r="AL178">
        <v>722</v>
      </c>
      <c r="AM178">
        <v>1122</v>
      </c>
      <c r="AN178" t="s">
        <v>103</v>
      </c>
      <c r="AO178" t="s">
        <v>126</v>
      </c>
      <c r="AP178" t="s">
        <v>104</v>
      </c>
      <c r="AQ178" t="s">
        <v>105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106</v>
      </c>
      <c r="BE178">
        <v>1</v>
      </c>
      <c r="BF178" t="s">
        <v>98</v>
      </c>
      <c r="BG178" t="s">
        <v>107</v>
      </c>
      <c r="BH178">
        <v>1977</v>
      </c>
      <c r="BI178" t="s">
        <v>108</v>
      </c>
      <c r="BJ178">
        <v>2</v>
      </c>
      <c r="BK178">
        <v>567</v>
      </c>
      <c r="BL178" t="s">
        <v>98</v>
      </c>
      <c r="BM178" t="s">
        <v>98</v>
      </c>
      <c r="BN178" t="s">
        <v>191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7</v>
      </c>
      <c r="BZ178">
        <v>2009</v>
      </c>
      <c r="CA178" t="s">
        <v>110</v>
      </c>
      <c r="CB178" t="s">
        <v>111</v>
      </c>
    </row>
    <row r="179" spans="1:80">
      <c r="A179">
        <v>1638</v>
      </c>
      <c r="B179">
        <v>60</v>
      </c>
      <c r="C179" t="s">
        <v>112</v>
      </c>
      <c r="D179" t="s">
        <v>83</v>
      </c>
      <c r="E179">
        <v>13250</v>
      </c>
      <c r="F179" t="s">
        <v>82</v>
      </c>
      <c r="G179" t="s">
        <v>83</v>
      </c>
      <c r="H179" t="s">
        <v>113</v>
      </c>
      <c r="I179" t="s">
        <v>85</v>
      </c>
      <c r="J179" t="s">
        <v>86</v>
      </c>
      <c r="K179" t="s">
        <v>87</v>
      </c>
      <c r="L179" t="s">
        <v>88</v>
      </c>
      <c r="M179" t="s">
        <v>175</v>
      </c>
      <c r="N179" t="s">
        <v>220</v>
      </c>
      <c r="O179" t="s">
        <v>91</v>
      </c>
      <c r="P179" t="s">
        <v>92</v>
      </c>
      <c r="Q179" t="s">
        <v>122</v>
      </c>
      <c r="R179">
        <v>7</v>
      </c>
      <c r="S179">
        <v>6</v>
      </c>
      <c r="T179">
        <v>1978</v>
      </c>
      <c r="U179">
        <v>1978</v>
      </c>
      <c r="V179" t="s">
        <v>94</v>
      </c>
      <c r="W179" t="s">
        <v>95</v>
      </c>
      <c r="X179" t="s">
        <v>130</v>
      </c>
      <c r="Y179" t="s">
        <v>130</v>
      </c>
      <c r="Z179" t="s">
        <v>117</v>
      </c>
      <c r="AA179">
        <v>256</v>
      </c>
      <c r="AB179" t="s">
        <v>98</v>
      </c>
      <c r="AC179" t="s">
        <v>98</v>
      </c>
      <c r="AD179" t="s">
        <v>99</v>
      </c>
      <c r="AE179" t="s">
        <v>119</v>
      </c>
      <c r="AF179" t="s">
        <v>98</v>
      </c>
      <c r="AG179" t="s">
        <v>100</v>
      </c>
      <c r="AH179" t="s">
        <v>108</v>
      </c>
      <c r="AI179">
        <v>0</v>
      </c>
      <c r="AJ179" t="s">
        <v>108</v>
      </c>
      <c r="AK179">
        <v>0</v>
      </c>
      <c r="AL179">
        <v>832</v>
      </c>
      <c r="AM179">
        <v>832</v>
      </c>
      <c r="AN179" t="s">
        <v>103</v>
      </c>
      <c r="AO179" t="s">
        <v>98</v>
      </c>
      <c r="AP179" t="s">
        <v>104</v>
      </c>
      <c r="AQ179" t="s">
        <v>105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t="s">
        <v>119</v>
      </c>
      <c r="BC179">
        <v>8</v>
      </c>
      <c r="BD179" t="s">
        <v>106</v>
      </c>
      <c r="BE179">
        <v>1</v>
      </c>
      <c r="BF179" t="s">
        <v>98</v>
      </c>
      <c r="BG179" t="s">
        <v>107</v>
      </c>
      <c r="BH179">
        <v>1978</v>
      </c>
      <c r="BI179" t="s">
        <v>131</v>
      </c>
      <c r="BJ179">
        <v>2</v>
      </c>
      <c r="BK179">
        <v>529</v>
      </c>
      <c r="BL179" t="s">
        <v>98</v>
      </c>
      <c r="BM179" t="s">
        <v>98</v>
      </c>
      <c r="BN179" t="s">
        <v>104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5</v>
      </c>
      <c r="BZ179">
        <v>2009</v>
      </c>
      <c r="CA179" t="s">
        <v>110</v>
      </c>
      <c r="CB179" t="s">
        <v>172</v>
      </c>
    </row>
    <row r="180" spans="1:80">
      <c r="A180">
        <v>1639</v>
      </c>
      <c r="B180">
        <v>20</v>
      </c>
      <c r="C180" t="s">
        <v>112</v>
      </c>
      <c r="D180">
        <v>80</v>
      </c>
      <c r="E180">
        <v>10928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88</v>
      </c>
      <c r="M180" t="s">
        <v>175</v>
      </c>
      <c r="N180" t="s">
        <v>91</v>
      </c>
      <c r="O180" t="s">
        <v>91</v>
      </c>
      <c r="P180" t="s">
        <v>92</v>
      </c>
      <c r="Q180" t="s">
        <v>93</v>
      </c>
      <c r="R180">
        <v>6</v>
      </c>
      <c r="S180">
        <v>6</v>
      </c>
      <c r="T180">
        <v>1978</v>
      </c>
      <c r="U180">
        <v>1986</v>
      </c>
      <c r="V180" t="s">
        <v>94</v>
      </c>
      <c r="W180" t="s">
        <v>95</v>
      </c>
      <c r="X180" t="s">
        <v>96</v>
      </c>
      <c r="Y180" t="s">
        <v>96</v>
      </c>
      <c r="Z180" t="s">
        <v>117</v>
      </c>
      <c r="AA180">
        <v>101</v>
      </c>
      <c r="AB180" t="s">
        <v>98</v>
      </c>
      <c r="AC180" t="s">
        <v>98</v>
      </c>
      <c r="AD180" t="s">
        <v>123</v>
      </c>
      <c r="AE180" t="s">
        <v>98</v>
      </c>
      <c r="AF180" t="s">
        <v>98</v>
      </c>
      <c r="AG180" t="s">
        <v>100</v>
      </c>
      <c r="AH180" t="s">
        <v>102</v>
      </c>
      <c r="AI180">
        <v>363</v>
      </c>
      <c r="AJ180" t="s">
        <v>108</v>
      </c>
      <c r="AK180">
        <v>0</v>
      </c>
      <c r="AL180">
        <v>1064</v>
      </c>
      <c r="AM180">
        <v>1427</v>
      </c>
      <c r="AN180" t="s">
        <v>103</v>
      </c>
      <c r="AO180" t="s">
        <v>98</v>
      </c>
      <c r="AP180" t="s">
        <v>104</v>
      </c>
      <c r="AQ180" t="s">
        <v>105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t="s">
        <v>98</v>
      </c>
      <c r="BC180">
        <v>7</v>
      </c>
      <c r="BD180" t="s">
        <v>106</v>
      </c>
      <c r="BE180">
        <v>1</v>
      </c>
      <c r="BF180" t="s">
        <v>98</v>
      </c>
      <c r="BG180" t="s">
        <v>107</v>
      </c>
      <c r="BH180">
        <v>1978</v>
      </c>
      <c r="BI180" t="s">
        <v>131</v>
      </c>
      <c r="BJ180">
        <v>2</v>
      </c>
      <c r="BK180">
        <v>484</v>
      </c>
      <c r="BL180" t="s">
        <v>98</v>
      </c>
      <c r="BM180" t="s">
        <v>98</v>
      </c>
      <c r="BN180" t="s">
        <v>104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8</v>
      </c>
      <c r="BZ180">
        <v>2009</v>
      </c>
      <c r="CA180" t="s">
        <v>110</v>
      </c>
      <c r="CB180" t="s">
        <v>111</v>
      </c>
    </row>
    <row r="181" spans="1:80">
      <c r="A181">
        <v>1640</v>
      </c>
      <c r="B181">
        <v>60</v>
      </c>
      <c r="C181" t="s">
        <v>112</v>
      </c>
      <c r="D181" t="s">
        <v>83</v>
      </c>
      <c r="E181">
        <v>12388</v>
      </c>
      <c r="F181" t="s">
        <v>82</v>
      </c>
      <c r="G181" t="s">
        <v>83</v>
      </c>
      <c r="H181" t="s">
        <v>113</v>
      </c>
      <c r="I181" t="s">
        <v>85</v>
      </c>
      <c r="J181" t="s">
        <v>86</v>
      </c>
      <c r="K181" t="s">
        <v>87</v>
      </c>
      <c r="L181" t="s">
        <v>88</v>
      </c>
      <c r="M181" t="s">
        <v>175</v>
      </c>
      <c r="N181" t="s">
        <v>91</v>
      </c>
      <c r="O181" t="s">
        <v>91</v>
      </c>
      <c r="P181" t="s">
        <v>92</v>
      </c>
      <c r="Q181" t="s">
        <v>122</v>
      </c>
      <c r="R181">
        <v>7</v>
      </c>
      <c r="S181">
        <v>7</v>
      </c>
      <c r="T181">
        <v>1980</v>
      </c>
      <c r="U181">
        <v>1991</v>
      </c>
      <c r="V181" t="s">
        <v>94</v>
      </c>
      <c r="W181" t="s">
        <v>95</v>
      </c>
      <c r="X181" t="s">
        <v>135</v>
      </c>
      <c r="Y181" t="s">
        <v>135</v>
      </c>
      <c r="Z181" t="s">
        <v>117</v>
      </c>
      <c r="AA181">
        <v>229</v>
      </c>
      <c r="AB181" t="s">
        <v>98</v>
      </c>
      <c r="AC181" t="s">
        <v>98</v>
      </c>
      <c r="AD181" t="s">
        <v>99</v>
      </c>
      <c r="AE181" t="s">
        <v>119</v>
      </c>
      <c r="AF181" t="s">
        <v>98</v>
      </c>
      <c r="AG181" t="s">
        <v>100</v>
      </c>
      <c r="AH181" t="s">
        <v>118</v>
      </c>
      <c r="AI181">
        <v>602</v>
      </c>
      <c r="AJ181" t="s">
        <v>108</v>
      </c>
      <c r="AK181">
        <v>0</v>
      </c>
      <c r="AL181">
        <v>441</v>
      </c>
      <c r="AM181">
        <v>1043</v>
      </c>
      <c r="AN181" t="s">
        <v>103</v>
      </c>
      <c r="AO181" t="s">
        <v>98</v>
      </c>
      <c r="AP181" t="s">
        <v>104</v>
      </c>
      <c r="AQ181" t="s">
        <v>105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t="s">
        <v>119</v>
      </c>
      <c r="BC181">
        <v>9</v>
      </c>
      <c r="BD181" t="s">
        <v>106</v>
      </c>
      <c r="BE181">
        <v>1</v>
      </c>
      <c r="BF181" t="s">
        <v>98</v>
      </c>
      <c r="BG181" t="s">
        <v>159</v>
      </c>
      <c r="BH181">
        <v>1980</v>
      </c>
      <c r="BI181" t="s">
        <v>131</v>
      </c>
      <c r="BJ181">
        <v>2</v>
      </c>
      <c r="BK181">
        <v>441</v>
      </c>
      <c r="BL181" t="s">
        <v>98</v>
      </c>
      <c r="BM181" t="s">
        <v>98</v>
      </c>
      <c r="BN181" t="s">
        <v>104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8</v>
      </c>
      <c r="BZ181">
        <v>2009</v>
      </c>
      <c r="CA181" t="s">
        <v>110</v>
      </c>
      <c r="CB181" t="s">
        <v>111</v>
      </c>
    </row>
    <row r="182" spans="1:80">
      <c r="A182">
        <v>1641</v>
      </c>
      <c r="B182">
        <v>20</v>
      </c>
      <c r="C182" t="s">
        <v>112</v>
      </c>
      <c r="D182">
        <v>80</v>
      </c>
      <c r="E182">
        <v>11088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175</v>
      </c>
      <c r="N182" t="s">
        <v>91</v>
      </c>
      <c r="O182" t="s">
        <v>91</v>
      </c>
      <c r="P182" t="s">
        <v>92</v>
      </c>
      <c r="Q182" t="s">
        <v>93</v>
      </c>
      <c r="R182">
        <v>6</v>
      </c>
      <c r="S182">
        <v>5</v>
      </c>
      <c r="T182">
        <v>1978</v>
      </c>
      <c r="U182">
        <v>1998</v>
      </c>
      <c r="V182" t="s">
        <v>94</v>
      </c>
      <c r="W182" t="s">
        <v>95</v>
      </c>
      <c r="X182" t="s">
        <v>130</v>
      </c>
      <c r="Y182" t="s">
        <v>130</v>
      </c>
      <c r="Z182" t="s">
        <v>117</v>
      </c>
      <c r="AA182">
        <v>144</v>
      </c>
      <c r="AB182" t="s">
        <v>98</v>
      </c>
      <c r="AC182" t="s">
        <v>98</v>
      </c>
      <c r="AD182" t="s">
        <v>123</v>
      </c>
      <c r="AE182" t="s">
        <v>98</v>
      </c>
      <c r="AF182" t="s">
        <v>98</v>
      </c>
      <c r="AG182" t="s">
        <v>100</v>
      </c>
      <c r="AH182" t="s">
        <v>118</v>
      </c>
      <c r="AI182">
        <v>832</v>
      </c>
      <c r="AJ182" t="s">
        <v>108</v>
      </c>
      <c r="AK182">
        <v>0</v>
      </c>
      <c r="AL182">
        <v>308</v>
      </c>
      <c r="AM182">
        <v>1140</v>
      </c>
      <c r="AN182" t="s">
        <v>103</v>
      </c>
      <c r="AO182" t="s">
        <v>119</v>
      </c>
      <c r="AP182" t="s">
        <v>104</v>
      </c>
      <c r="AQ182" t="s">
        <v>105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98</v>
      </c>
      <c r="BC182">
        <v>7</v>
      </c>
      <c r="BD182" t="s">
        <v>106</v>
      </c>
      <c r="BE182">
        <v>1</v>
      </c>
      <c r="BF182" t="s">
        <v>98</v>
      </c>
      <c r="BG182" t="s">
        <v>107</v>
      </c>
      <c r="BH182">
        <v>1978</v>
      </c>
      <c r="BI182" t="s">
        <v>125</v>
      </c>
      <c r="BJ182">
        <v>2</v>
      </c>
      <c r="BK182">
        <v>479</v>
      </c>
      <c r="BL182" t="s">
        <v>98</v>
      </c>
      <c r="BM182" t="s">
        <v>98</v>
      </c>
      <c r="BN182" t="s">
        <v>104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5</v>
      </c>
      <c r="BZ182">
        <v>2009</v>
      </c>
      <c r="CA182" t="s">
        <v>110</v>
      </c>
      <c r="CB182" t="s">
        <v>111</v>
      </c>
    </row>
    <row r="183" spans="1:80">
      <c r="A183">
        <v>1642</v>
      </c>
      <c r="B183">
        <v>60</v>
      </c>
      <c r="C183" t="s">
        <v>164</v>
      </c>
      <c r="D183">
        <v>70</v>
      </c>
      <c r="E183">
        <v>7000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163</v>
      </c>
      <c r="N183" t="s">
        <v>91</v>
      </c>
      <c r="O183" t="s">
        <v>91</v>
      </c>
      <c r="P183" t="s">
        <v>92</v>
      </c>
      <c r="Q183" t="s">
        <v>122</v>
      </c>
      <c r="R183">
        <v>7</v>
      </c>
      <c r="S183">
        <v>5</v>
      </c>
      <c r="T183">
        <v>2003</v>
      </c>
      <c r="U183">
        <v>2003</v>
      </c>
      <c r="V183" t="s">
        <v>94</v>
      </c>
      <c r="W183" t="s">
        <v>95</v>
      </c>
      <c r="X183" t="s">
        <v>152</v>
      </c>
      <c r="Y183" t="s">
        <v>153</v>
      </c>
      <c r="Z183" t="s">
        <v>97</v>
      </c>
      <c r="AA183">
        <v>0</v>
      </c>
      <c r="AB183" t="s">
        <v>119</v>
      </c>
      <c r="AC183" t="s">
        <v>98</v>
      </c>
      <c r="AD183" t="s">
        <v>123</v>
      </c>
      <c r="AE183" t="s">
        <v>119</v>
      </c>
      <c r="AF183" t="s">
        <v>98</v>
      </c>
      <c r="AG183" t="s">
        <v>155</v>
      </c>
      <c r="AH183" t="s">
        <v>124</v>
      </c>
      <c r="AI183">
        <v>622</v>
      </c>
      <c r="AJ183" t="s">
        <v>108</v>
      </c>
      <c r="AK183">
        <v>0</v>
      </c>
      <c r="AL183">
        <v>304</v>
      </c>
      <c r="AM183">
        <v>926</v>
      </c>
      <c r="AN183" t="s">
        <v>103</v>
      </c>
      <c r="AO183" t="s">
        <v>126</v>
      </c>
      <c r="AP183" t="s">
        <v>104</v>
      </c>
      <c r="AQ183" t="s">
        <v>105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t="s">
        <v>126</v>
      </c>
      <c r="BC183">
        <v>7</v>
      </c>
      <c r="BD183" t="s">
        <v>106</v>
      </c>
      <c r="BE183">
        <v>1</v>
      </c>
      <c r="BF183" t="s">
        <v>126</v>
      </c>
      <c r="BG183" t="s">
        <v>107</v>
      </c>
      <c r="BH183">
        <v>2003</v>
      </c>
      <c r="BI183" t="s">
        <v>131</v>
      </c>
      <c r="BJ183">
        <v>2</v>
      </c>
      <c r="BK183">
        <v>581</v>
      </c>
      <c r="BL183" t="s">
        <v>98</v>
      </c>
      <c r="BM183" t="s">
        <v>98</v>
      </c>
      <c r="BN183" t="s">
        <v>104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6</v>
      </c>
      <c r="BZ183">
        <v>2009</v>
      </c>
      <c r="CA183" t="s">
        <v>110</v>
      </c>
      <c r="CB183" t="s">
        <v>111</v>
      </c>
    </row>
    <row r="184" spans="1:80">
      <c r="A184">
        <v>1643</v>
      </c>
      <c r="B184">
        <v>60</v>
      </c>
      <c r="C184" t="s">
        <v>164</v>
      </c>
      <c r="D184" t="s">
        <v>83</v>
      </c>
      <c r="E184">
        <v>7500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163</v>
      </c>
      <c r="N184" t="s">
        <v>220</v>
      </c>
      <c r="O184" t="s">
        <v>91</v>
      </c>
      <c r="P184" t="s">
        <v>92</v>
      </c>
      <c r="Q184" t="s">
        <v>122</v>
      </c>
      <c r="R184">
        <v>8</v>
      </c>
      <c r="S184">
        <v>5</v>
      </c>
      <c r="T184">
        <v>2000</v>
      </c>
      <c r="U184">
        <v>2001</v>
      </c>
      <c r="V184" t="s">
        <v>94</v>
      </c>
      <c r="W184" t="s">
        <v>95</v>
      </c>
      <c r="X184" t="s">
        <v>96</v>
      </c>
      <c r="Y184" t="s">
        <v>96</v>
      </c>
      <c r="Z184" t="s">
        <v>97</v>
      </c>
      <c r="AA184">
        <v>0</v>
      </c>
      <c r="AB184" t="s">
        <v>119</v>
      </c>
      <c r="AC184" t="s">
        <v>98</v>
      </c>
      <c r="AD184" t="s">
        <v>123</v>
      </c>
      <c r="AE184" t="s">
        <v>119</v>
      </c>
      <c r="AF184" t="s">
        <v>98</v>
      </c>
      <c r="AG184" t="s">
        <v>100</v>
      </c>
      <c r="AH184" t="s">
        <v>108</v>
      </c>
      <c r="AI184">
        <v>0</v>
      </c>
      <c r="AJ184" t="s">
        <v>108</v>
      </c>
      <c r="AK184">
        <v>0</v>
      </c>
      <c r="AL184">
        <v>1058</v>
      </c>
      <c r="AM184">
        <v>1058</v>
      </c>
      <c r="AN184" t="s">
        <v>103</v>
      </c>
      <c r="AO184" t="s">
        <v>126</v>
      </c>
      <c r="AP184" t="s">
        <v>104</v>
      </c>
      <c r="AQ184" t="s">
        <v>105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t="s">
        <v>119</v>
      </c>
      <c r="BC184">
        <v>7</v>
      </c>
      <c r="BD184" t="s">
        <v>106</v>
      </c>
      <c r="BE184">
        <v>1</v>
      </c>
      <c r="BF184" t="s">
        <v>98</v>
      </c>
      <c r="BG184" t="s">
        <v>107</v>
      </c>
      <c r="BH184">
        <v>2000</v>
      </c>
      <c r="BI184" t="s">
        <v>125</v>
      </c>
      <c r="BJ184">
        <v>2</v>
      </c>
      <c r="BK184">
        <v>588</v>
      </c>
      <c r="BL184" t="s">
        <v>98</v>
      </c>
      <c r="BM184" t="s">
        <v>98</v>
      </c>
      <c r="BN184" t="s">
        <v>104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3</v>
      </c>
      <c r="BZ184">
        <v>2009</v>
      </c>
      <c r="CA184" t="s">
        <v>110</v>
      </c>
      <c r="CB184" t="s">
        <v>111</v>
      </c>
    </row>
    <row r="185" spans="1:80">
      <c r="A185">
        <v>1644</v>
      </c>
      <c r="B185">
        <v>60</v>
      </c>
      <c r="C185" t="s">
        <v>164</v>
      </c>
      <c r="D185" t="s">
        <v>83</v>
      </c>
      <c r="E185">
        <v>8470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114</v>
      </c>
      <c r="L185" t="s">
        <v>88</v>
      </c>
      <c r="M185" t="s">
        <v>163</v>
      </c>
      <c r="N185" t="s">
        <v>91</v>
      </c>
      <c r="O185" t="s">
        <v>91</v>
      </c>
      <c r="P185" t="s">
        <v>92</v>
      </c>
      <c r="Q185" t="s">
        <v>122</v>
      </c>
      <c r="R185">
        <v>8</v>
      </c>
      <c r="S185">
        <v>5</v>
      </c>
      <c r="T185">
        <v>2002</v>
      </c>
      <c r="U185">
        <v>2002</v>
      </c>
      <c r="V185" t="s">
        <v>94</v>
      </c>
      <c r="W185" t="s">
        <v>95</v>
      </c>
      <c r="X185" t="s">
        <v>96</v>
      </c>
      <c r="Y185" t="s">
        <v>96</v>
      </c>
      <c r="Z185" t="s">
        <v>97</v>
      </c>
      <c r="AA185">
        <v>0</v>
      </c>
      <c r="AB185" t="s">
        <v>119</v>
      </c>
      <c r="AC185" t="s">
        <v>98</v>
      </c>
      <c r="AD185" t="s">
        <v>123</v>
      </c>
      <c r="AE185" t="s">
        <v>119</v>
      </c>
      <c r="AF185" t="s">
        <v>98</v>
      </c>
      <c r="AG185" t="s">
        <v>100</v>
      </c>
      <c r="AH185" t="s">
        <v>124</v>
      </c>
      <c r="AI185">
        <v>225</v>
      </c>
      <c r="AJ185" t="s">
        <v>118</v>
      </c>
      <c r="AK185">
        <v>276</v>
      </c>
      <c r="AL185">
        <v>471</v>
      </c>
      <c r="AM185">
        <v>972</v>
      </c>
      <c r="AN185" t="s">
        <v>103</v>
      </c>
      <c r="AO185" t="s">
        <v>126</v>
      </c>
      <c r="AP185" t="s">
        <v>104</v>
      </c>
      <c r="AQ185" t="s">
        <v>105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119</v>
      </c>
      <c r="BC185">
        <v>7</v>
      </c>
      <c r="BD185" t="s">
        <v>106</v>
      </c>
      <c r="BE185">
        <v>1</v>
      </c>
      <c r="BF185" t="s">
        <v>119</v>
      </c>
      <c r="BG185" t="s">
        <v>107</v>
      </c>
      <c r="BH185">
        <v>2002</v>
      </c>
      <c r="BI185" t="s">
        <v>131</v>
      </c>
      <c r="BJ185">
        <v>2</v>
      </c>
      <c r="BK185">
        <v>565</v>
      </c>
      <c r="BL185" t="s">
        <v>98</v>
      </c>
      <c r="BM185" t="s">
        <v>98</v>
      </c>
      <c r="BN185" t="s">
        <v>104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10</v>
      </c>
      <c r="BZ185">
        <v>2009</v>
      </c>
      <c r="CA185" t="s">
        <v>110</v>
      </c>
      <c r="CB185" t="s">
        <v>111</v>
      </c>
    </row>
    <row r="186" spans="1:80">
      <c r="A186">
        <v>1645</v>
      </c>
      <c r="B186">
        <v>20</v>
      </c>
      <c r="C186" t="s">
        <v>112</v>
      </c>
      <c r="D186" t="s">
        <v>83</v>
      </c>
      <c r="E186">
        <v>9373</v>
      </c>
      <c r="F186" t="s">
        <v>82</v>
      </c>
      <c r="G186" t="s">
        <v>83</v>
      </c>
      <c r="H186" t="s">
        <v>113</v>
      </c>
      <c r="I186" t="s">
        <v>85</v>
      </c>
      <c r="J186" t="s">
        <v>86</v>
      </c>
      <c r="K186" t="s">
        <v>161</v>
      </c>
      <c r="L186" t="s">
        <v>88</v>
      </c>
      <c r="M186" t="s">
        <v>175</v>
      </c>
      <c r="N186" t="s">
        <v>151</v>
      </c>
      <c r="O186" t="s">
        <v>91</v>
      </c>
      <c r="P186" t="s">
        <v>92</v>
      </c>
      <c r="Q186" t="s">
        <v>93</v>
      </c>
      <c r="R186">
        <v>5</v>
      </c>
      <c r="S186">
        <v>7</v>
      </c>
      <c r="T186">
        <v>1975</v>
      </c>
      <c r="U186">
        <v>1975</v>
      </c>
      <c r="V186" t="s">
        <v>94</v>
      </c>
      <c r="W186" t="s">
        <v>95</v>
      </c>
      <c r="X186" t="s">
        <v>130</v>
      </c>
      <c r="Y186" t="s">
        <v>130</v>
      </c>
      <c r="Z186" t="s">
        <v>117</v>
      </c>
      <c r="AA186">
        <v>161</v>
      </c>
      <c r="AB186" t="s">
        <v>98</v>
      </c>
      <c r="AC186" t="s">
        <v>98</v>
      </c>
      <c r="AD186" t="s">
        <v>99</v>
      </c>
      <c r="AE186" t="s">
        <v>119</v>
      </c>
      <c r="AF186" t="s">
        <v>98</v>
      </c>
      <c r="AG186" t="s">
        <v>157</v>
      </c>
      <c r="AH186" t="s">
        <v>118</v>
      </c>
      <c r="AI186">
        <v>1333</v>
      </c>
      <c r="AJ186" t="s">
        <v>102</v>
      </c>
      <c r="AK186">
        <v>168</v>
      </c>
      <c r="AL186">
        <v>120</v>
      </c>
      <c r="AM186">
        <v>1621</v>
      </c>
      <c r="AN186" t="s">
        <v>103</v>
      </c>
      <c r="AO186" t="s">
        <v>98</v>
      </c>
      <c r="AP186" t="s">
        <v>104</v>
      </c>
      <c r="AQ186" t="s">
        <v>105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98</v>
      </c>
      <c r="BC186">
        <v>7</v>
      </c>
      <c r="BD186" t="s">
        <v>106</v>
      </c>
      <c r="BE186">
        <v>2</v>
      </c>
      <c r="BF186" t="s">
        <v>139</v>
      </c>
      <c r="BG186" t="s">
        <v>107</v>
      </c>
      <c r="BH186">
        <v>1975</v>
      </c>
      <c r="BI186" t="s">
        <v>131</v>
      </c>
      <c r="BJ186">
        <v>2</v>
      </c>
      <c r="BK186">
        <v>478</v>
      </c>
      <c r="BL186" t="s">
        <v>98</v>
      </c>
      <c r="BM186" t="s">
        <v>98</v>
      </c>
      <c r="BN186" t="s">
        <v>104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6</v>
      </c>
      <c r="BZ186">
        <v>2009</v>
      </c>
      <c r="CA186" t="s">
        <v>110</v>
      </c>
      <c r="CB186" t="s">
        <v>111</v>
      </c>
    </row>
    <row r="187" spans="1:80">
      <c r="A187">
        <v>1646</v>
      </c>
      <c r="B187">
        <v>20</v>
      </c>
      <c r="C187" t="s">
        <v>112</v>
      </c>
      <c r="D187">
        <v>78</v>
      </c>
      <c r="E187">
        <v>10140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175</v>
      </c>
      <c r="N187" t="s">
        <v>91</v>
      </c>
      <c r="O187" t="s">
        <v>91</v>
      </c>
      <c r="P187" t="s">
        <v>92</v>
      </c>
      <c r="Q187" t="s">
        <v>93</v>
      </c>
      <c r="R187">
        <v>6</v>
      </c>
      <c r="S187">
        <v>6</v>
      </c>
      <c r="T187">
        <v>1974</v>
      </c>
      <c r="U187">
        <v>1974</v>
      </c>
      <c r="V187" t="s">
        <v>115</v>
      </c>
      <c r="W187" t="s">
        <v>95</v>
      </c>
      <c r="X187" t="s">
        <v>135</v>
      </c>
      <c r="Y187" t="s">
        <v>135</v>
      </c>
      <c r="Z187" t="s">
        <v>117</v>
      </c>
      <c r="AA187">
        <v>196</v>
      </c>
      <c r="AB187" t="s">
        <v>98</v>
      </c>
      <c r="AC187" t="s">
        <v>98</v>
      </c>
      <c r="AD187" t="s">
        <v>99</v>
      </c>
      <c r="AE187" t="s">
        <v>98</v>
      </c>
      <c r="AF187" t="s">
        <v>98</v>
      </c>
      <c r="AG187" t="s">
        <v>100</v>
      </c>
      <c r="AH187" t="s">
        <v>118</v>
      </c>
      <c r="AI187">
        <v>888</v>
      </c>
      <c r="AJ187" t="s">
        <v>108</v>
      </c>
      <c r="AK187">
        <v>0</v>
      </c>
      <c r="AL187">
        <v>228</v>
      </c>
      <c r="AM187">
        <v>1116</v>
      </c>
      <c r="AN187" t="s">
        <v>103</v>
      </c>
      <c r="AO187" t="s">
        <v>126</v>
      </c>
      <c r="AP187" t="s">
        <v>104</v>
      </c>
      <c r="AQ187" t="s">
        <v>105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t="s">
        <v>98</v>
      </c>
      <c r="BC187">
        <v>6</v>
      </c>
      <c r="BD187" t="s">
        <v>106</v>
      </c>
      <c r="BE187">
        <v>1</v>
      </c>
      <c r="BF187" t="s">
        <v>98</v>
      </c>
      <c r="BG187" t="s">
        <v>107</v>
      </c>
      <c r="BH187">
        <v>1974</v>
      </c>
      <c r="BI187" t="s">
        <v>131</v>
      </c>
      <c r="BJ187">
        <v>2</v>
      </c>
      <c r="BK187">
        <v>528</v>
      </c>
      <c r="BL187" t="s">
        <v>98</v>
      </c>
      <c r="BM187" t="s">
        <v>98</v>
      </c>
      <c r="BN187" t="s">
        <v>104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177</v>
      </c>
      <c r="BW187" t="s">
        <v>83</v>
      </c>
      <c r="BX187">
        <v>0</v>
      </c>
      <c r="BY187">
        <v>4</v>
      </c>
      <c r="BZ187">
        <v>2009</v>
      </c>
      <c r="CA187" t="s">
        <v>110</v>
      </c>
      <c r="CB187" t="s">
        <v>111</v>
      </c>
    </row>
    <row r="188" spans="1:80">
      <c r="A188">
        <v>1647</v>
      </c>
      <c r="B188">
        <v>20</v>
      </c>
      <c r="C188" t="s">
        <v>112</v>
      </c>
      <c r="D188">
        <v>85</v>
      </c>
      <c r="E188">
        <v>11050</v>
      </c>
      <c r="F188" t="s">
        <v>82</v>
      </c>
      <c r="G188" t="s">
        <v>83</v>
      </c>
      <c r="H188" t="s">
        <v>113</v>
      </c>
      <c r="I188" t="s">
        <v>85</v>
      </c>
      <c r="J188" t="s">
        <v>86</v>
      </c>
      <c r="K188" t="s">
        <v>114</v>
      </c>
      <c r="L188" t="s">
        <v>88</v>
      </c>
      <c r="M188" t="s">
        <v>175</v>
      </c>
      <c r="N188" t="s">
        <v>91</v>
      </c>
      <c r="O188" t="s">
        <v>91</v>
      </c>
      <c r="P188" t="s">
        <v>92</v>
      </c>
      <c r="Q188" t="s">
        <v>93</v>
      </c>
      <c r="R188">
        <v>7</v>
      </c>
      <c r="S188">
        <v>5</v>
      </c>
      <c r="T188">
        <v>1975</v>
      </c>
      <c r="U188">
        <v>1975</v>
      </c>
      <c r="V188" t="s">
        <v>94</v>
      </c>
      <c r="W188" t="s">
        <v>95</v>
      </c>
      <c r="X188" t="s">
        <v>135</v>
      </c>
      <c r="Y188" t="s">
        <v>135</v>
      </c>
      <c r="Z188" t="s">
        <v>97</v>
      </c>
      <c r="AA188">
        <v>0</v>
      </c>
      <c r="AB188" t="s">
        <v>98</v>
      </c>
      <c r="AC188" t="s">
        <v>98</v>
      </c>
      <c r="AD188" t="s">
        <v>99</v>
      </c>
      <c r="AE188" t="s">
        <v>98</v>
      </c>
      <c r="AF188" t="s">
        <v>98</v>
      </c>
      <c r="AG188" t="s">
        <v>100</v>
      </c>
      <c r="AH188" t="s">
        <v>118</v>
      </c>
      <c r="AI188">
        <v>636</v>
      </c>
      <c r="AJ188" t="s">
        <v>108</v>
      </c>
      <c r="AK188">
        <v>0</v>
      </c>
      <c r="AL188">
        <v>540</v>
      </c>
      <c r="AM188">
        <v>1176</v>
      </c>
      <c r="AN188" t="s">
        <v>103</v>
      </c>
      <c r="AO188" t="s">
        <v>139</v>
      </c>
      <c r="AP188" t="s">
        <v>104</v>
      </c>
      <c r="AQ188" t="s">
        <v>105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98</v>
      </c>
      <c r="BC188">
        <v>5</v>
      </c>
      <c r="BD188" t="s">
        <v>106</v>
      </c>
      <c r="BE188">
        <v>1</v>
      </c>
      <c r="BF188" t="s">
        <v>98</v>
      </c>
      <c r="BG188" t="s">
        <v>107</v>
      </c>
      <c r="BH188">
        <v>1975</v>
      </c>
      <c r="BI188" t="s">
        <v>108</v>
      </c>
      <c r="BJ188">
        <v>2</v>
      </c>
      <c r="BK188">
        <v>506</v>
      </c>
      <c r="BL188" t="s">
        <v>98</v>
      </c>
      <c r="BM188" t="s">
        <v>98</v>
      </c>
      <c r="BN188" t="s">
        <v>104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8</v>
      </c>
      <c r="BZ188">
        <v>2009</v>
      </c>
      <c r="CA188" t="s">
        <v>110</v>
      </c>
      <c r="CB188" t="s">
        <v>111</v>
      </c>
    </row>
    <row r="189" spans="1:80">
      <c r="A189">
        <v>1648</v>
      </c>
      <c r="B189">
        <v>20</v>
      </c>
      <c r="C189" t="s">
        <v>112</v>
      </c>
      <c r="D189" t="s">
        <v>83</v>
      </c>
      <c r="E189">
        <v>7830</v>
      </c>
      <c r="F189" t="s">
        <v>82</v>
      </c>
      <c r="G189" t="s">
        <v>83</v>
      </c>
      <c r="H189" t="s">
        <v>113</v>
      </c>
      <c r="I189" t="s">
        <v>85</v>
      </c>
      <c r="J189" t="s">
        <v>86</v>
      </c>
      <c r="K189" t="s">
        <v>87</v>
      </c>
      <c r="L189" t="s">
        <v>88</v>
      </c>
      <c r="M189" t="s">
        <v>89</v>
      </c>
      <c r="N189" t="s">
        <v>91</v>
      </c>
      <c r="O189" t="s">
        <v>91</v>
      </c>
      <c r="P189" t="s">
        <v>92</v>
      </c>
      <c r="Q189" t="s">
        <v>93</v>
      </c>
      <c r="R189">
        <v>5</v>
      </c>
      <c r="S189">
        <v>5</v>
      </c>
      <c r="T189">
        <v>1970</v>
      </c>
      <c r="U189">
        <v>1970</v>
      </c>
      <c r="V189" t="s">
        <v>94</v>
      </c>
      <c r="W189" t="s">
        <v>95</v>
      </c>
      <c r="X189" t="s">
        <v>130</v>
      </c>
      <c r="Y189" t="s">
        <v>130</v>
      </c>
      <c r="Z189" t="s">
        <v>97</v>
      </c>
      <c r="AA189">
        <v>0</v>
      </c>
      <c r="AB189" t="s">
        <v>98</v>
      </c>
      <c r="AC189" t="s">
        <v>98</v>
      </c>
      <c r="AD189" t="s">
        <v>99</v>
      </c>
      <c r="AE189" t="s">
        <v>98</v>
      </c>
      <c r="AF189" t="s">
        <v>98</v>
      </c>
      <c r="AG189" t="s">
        <v>100</v>
      </c>
      <c r="AH189" t="s">
        <v>108</v>
      </c>
      <c r="AI189">
        <v>0</v>
      </c>
      <c r="AJ189" t="s">
        <v>108</v>
      </c>
      <c r="AK189">
        <v>0</v>
      </c>
      <c r="AL189">
        <v>1180</v>
      </c>
      <c r="AM189">
        <v>1180</v>
      </c>
      <c r="AN189" t="s">
        <v>103</v>
      </c>
      <c r="AO189" t="s">
        <v>98</v>
      </c>
      <c r="AP189" t="s">
        <v>104</v>
      </c>
      <c r="AQ189" t="s">
        <v>105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t="s">
        <v>98</v>
      </c>
      <c r="BC189">
        <v>6</v>
      </c>
      <c r="BD189" t="s">
        <v>106</v>
      </c>
      <c r="BE189">
        <v>0</v>
      </c>
      <c r="BF189" t="s">
        <v>83</v>
      </c>
      <c r="BG189" t="s">
        <v>107</v>
      </c>
      <c r="BH189">
        <v>1970</v>
      </c>
      <c r="BI189" t="s">
        <v>131</v>
      </c>
      <c r="BJ189">
        <v>2</v>
      </c>
      <c r="BK189">
        <v>477</v>
      </c>
      <c r="BL189" t="s">
        <v>98</v>
      </c>
      <c r="BM189" t="s">
        <v>98</v>
      </c>
      <c r="BN189" t="s">
        <v>104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3</v>
      </c>
      <c r="BZ189">
        <v>2009</v>
      </c>
      <c r="CA189" t="s">
        <v>144</v>
      </c>
      <c r="CB189" t="s">
        <v>111</v>
      </c>
    </row>
    <row r="190" spans="1:80">
      <c r="A190">
        <v>1649</v>
      </c>
      <c r="B190">
        <v>20</v>
      </c>
      <c r="C190" t="s">
        <v>112</v>
      </c>
      <c r="D190" t="s">
        <v>83</v>
      </c>
      <c r="E190">
        <v>8510</v>
      </c>
      <c r="F190" t="s">
        <v>82</v>
      </c>
      <c r="G190" t="s">
        <v>83</v>
      </c>
      <c r="H190" t="s">
        <v>113</v>
      </c>
      <c r="I190" t="s">
        <v>85</v>
      </c>
      <c r="J190" t="s">
        <v>86</v>
      </c>
      <c r="K190" t="s">
        <v>87</v>
      </c>
      <c r="L190" t="s">
        <v>88</v>
      </c>
      <c r="M190" t="s">
        <v>89</v>
      </c>
      <c r="N190" t="s">
        <v>91</v>
      </c>
      <c r="O190" t="s">
        <v>91</v>
      </c>
      <c r="P190" t="s">
        <v>92</v>
      </c>
      <c r="Q190" t="s">
        <v>93</v>
      </c>
      <c r="R190">
        <v>5</v>
      </c>
      <c r="S190">
        <v>7</v>
      </c>
      <c r="T190">
        <v>1971</v>
      </c>
      <c r="U190">
        <v>1971</v>
      </c>
      <c r="V190" t="s">
        <v>94</v>
      </c>
      <c r="W190" t="s">
        <v>95</v>
      </c>
      <c r="X190" t="s">
        <v>135</v>
      </c>
      <c r="Y190" t="s">
        <v>135</v>
      </c>
      <c r="Z190" t="s">
        <v>117</v>
      </c>
      <c r="AA190">
        <v>178</v>
      </c>
      <c r="AB190" t="s">
        <v>98</v>
      </c>
      <c r="AC190" t="s">
        <v>98</v>
      </c>
      <c r="AD190" t="s">
        <v>99</v>
      </c>
      <c r="AE190" t="s">
        <v>119</v>
      </c>
      <c r="AF190" t="s">
        <v>98</v>
      </c>
      <c r="AG190" t="s">
        <v>100</v>
      </c>
      <c r="AH190" t="s">
        <v>118</v>
      </c>
      <c r="AI190">
        <v>500</v>
      </c>
      <c r="AJ190" t="s">
        <v>108</v>
      </c>
      <c r="AK190">
        <v>0</v>
      </c>
      <c r="AL190">
        <v>543</v>
      </c>
      <c r="AM190">
        <v>1043</v>
      </c>
      <c r="AN190" t="s">
        <v>103</v>
      </c>
      <c r="AO190" t="s">
        <v>126</v>
      </c>
      <c r="AP190" t="s">
        <v>104</v>
      </c>
      <c r="AQ190" t="s">
        <v>105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t="s">
        <v>98</v>
      </c>
      <c r="BC190">
        <v>6</v>
      </c>
      <c r="BD190" t="s">
        <v>106</v>
      </c>
      <c r="BE190">
        <v>0</v>
      </c>
      <c r="BF190" t="s">
        <v>83</v>
      </c>
      <c r="BG190" t="s">
        <v>107</v>
      </c>
      <c r="BH190">
        <v>1971</v>
      </c>
      <c r="BI190" t="s">
        <v>108</v>
      </c>
      <c r="BJ190">
        <v>1</v>
      </c>
      <c r="BK190">
        <v>336</v>
      </c>
      <c r="BL190" t="s">
        <v>98</v>
      </c>
      <c r="BM190" t="s">
        <v>98</v>
      </c>
      <c r="BN190" t="s">
        <v>104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7</v>
      </c>
      <c r="BZ190">
        <v>2009</v>
      </c>
      <c r="CA190" t="s">
        <v>110</v>
      </c>
      <c r="CB190" t="s">
        <v>111</v>
      </c>
    </row>
    <row r="191" spans="1:80">
      <c r="A191">
        <v>1650</v>
      </c>
      <c r="B191">
        <v>20</v>
      </c>
      <c r="C191" t="s">
        <v>112</v>
      </c>
      <c r="D191">
        <v>60</v>
      </c>
      <c r="E191">
        <v>7038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89</v>
      </c>
      <c r="N191" t="s">
        <v>91</v>
      </c>
      <c r="O191" t="s">
        <v>91</v>
      </c>
      <c r="P191" t="s">
        <v>92</v>
      </c>
      <c r="Q191" t="s">
        <v>93</v>
      </c>
      <c r="R191">
        <v>4</v>
      </c>
      <c r="S191">
        <v>6</v>
      </c>
      <c r="T191">
        <v>1970</v>
      </c>
      <c r="U191">
        <v>1970</v>
      </c>
      <c r="V191" t="s">
        <v>94</v>
      </c>
      <c r="W191" t="s">
        <v>95</v>
      </c>
      <c r="X191" t="s">
        <v>96</v>
      </c>
      <c r="Y191" t="s">
        <v>96</v>
      </c>
      <c r="Z191" t="s">
        <v>97</v>
      </c>
      <c r="AA191">
        <v>0</v>
      </c>
      <c r="AB191" t="s">
        <v>98</v>
      </c>
      <c r="AC191" t="s">
        <v>98</v>
      </c>
      <c r="AD191" t="s">
        <v>99</v>
      </c>
      <c r="AE191" t="s">
        <v>98</v>
      </c>
      <c r="AF191" t="s">
        <v>98</v>
      </c>
      <c r="AG191" t="s">
        <v>100</v>
      </c>
      <c r="AH191" t="s">
        <v>118</v>
      </c>
      <c r="AI191">
        <v>726</v>
      </c>
      <c r="AJ191" t="s">
        <v>108</v>
      </c>
      <c r="AK191">
        <v>0</v>
      </c>
      <c r="AL191">
        <v>138</v>
      </c>
      <c r="AM191">
        <v>864</v>
      </c>
      <c r="AN191" t="s">
        <v>103</v>
      </c>
      <c r="AO191" t="s">
        <v>98</v>
      </c>
      <c r="AP191" t="s">
        <v>104</v>
      </c>
      <c r="AQ191" t="s">
        <v>105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t="s">
        <v>98</v>
      </c>
      <c r="BC191">
        <v>5</v>
      </c>
      <c r="BD191" t="s">
        <v>106</v>
      </c>
      <c r="BE191">
        <v>0</v>
      </c>
      <c r="BF191" t="s">
        <v>83</v>
      </c>
      <c r="BG191" t="s">
        <v>143</v>
      </c>
      <c r="BH191">
        <v>2001</v>
      </c>
      <c r="BI191" t="s">
        <v>108</v>
      </c>
      <c r="BJ191">
        <v>2</v>
      </c>
      <c r="BK191">
        <v>576</v>
      </c>
      <c r="BL191" t="s">
        <v>98</v>
      </c>
      <c r="BM191" t="s">
        <v>98</v>
      </c>
      <c r="BN191" t="s">
        <v>104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132</v>
      </c>
      <c r="BW191" t="s">
        <v>83</v>
      </c>
      <c r="BX191">
        <v>0</v>
      </c>
      <c r="BY191">
        <v>9</v>
      </c>
      <c r="BZ191">
        <v>2009</v>
      </c>
      <c r="CA191" t="s">
        <v>110</v>
      </c>
      <c r="CB191" t="s">
        <v>172</v>
      </c>
    </row>
    <row r="192" spans="1:80">
      <c r="A192">
        <v>1651</v>
      </c>
      <c r="B192">
        <v>20</v>
      </c>
      <c r="C192" t="s">
        <v>112</v>
      </c>
      <c r="D192">
        <v>60</v>
      </c>
      <c r="E192">
        <v>9000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136</v>
      </c>
      <c r="L192" t="s">
        <v>88</v>
      </c>
      <c r="M192" t="s">
        <v>89</v>
      </c>
      <c r="N192" t="s">
        <v>91</v>
      </c>
      <c r="O192" t="s">
        <v>91</v>
      </c>
      <c r="P192" t="s">
        <v>92</v>
      </c>
      <c r="Q192" t="s">
        <v>93</v>
      </c>
      <c r="R192">
        <v>4</v>
      </c>
      <c r="S192">
        <v>7</v>
      </c>
      <c r="T192">
        <v>1971</v>
      </c>
      <c r="U192">
        <v>2006</v>
      </c>
      <c r="V192" t="s">
        <v>94</v>
      </c>
      <c r="W192" t="s">
        <v>95</v>
      </c>
      <c r="X192" t="s">
        <v>96</v>
      </c>
      <c r="Y192" t="s">
        <v>96</v>
      </c>
      <c r="Z192" t="s">
        <v>97</v>
      </c>
      <c r="AA192">
        <v>0</v>
      </c>
      <c r="AB192" t="s">
        <v>98</v>
      </c>
      <c r="AC192" t="s">
        <v>119</v>
      </c>
      <c r="AD192" t="s">
        <v>99</v>
      </c>
      <c r="AE192" t="s">
        <v>98</v>
      </c>
      <c r="AF192" t="s">
        <v>98</v>
      </c>
      <c r="AG192" t="s">
        <v>100</v>
      </c>
      <c r="AH192" t="s">
        <v>118</v>
      </c>
      <c r="AI192">
        <v>240</v>
      </c>
      <c r="AJ192" t="s">
        <v>108</v>
      </c>
      <c r="AK192">
        <v>0</v>
      </c>
      <c r="AL192">
        <v>624</v>
      </c>
      <c r="AM192">
        <v>864</v>
      </c>
      <c r="AN192" t="s">
        <v>103</v>
      </c>
      <c r="AO192" t="s">
        <v>119</v>
      </c>
      <c r="AP192" t="s">
        <v>104</v>
      </c>
      <c r="AQ192" t="s">
        <v>105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106</v>
      </c>
      <c r="BE192">
        <v>0</v>
      </c>
      <c r="BF192" t="s">
        <v>83</v>
      </c>
      <c r="BG192" t="s">
        <v>143</v>
      </c>
      <c r="BH192">
        <v>1986</v>
      </c>
      <c r="BI192" t="s">
        <v>108</v>
      </c>
      <c r="BJ192">
        <v>2</v>
      </c>
      <c r="BK192">
        <v>576</v>
      </c>
      <c r="BL192" t="s">
        <v>98</v>
      </c>
      <c r="BM192" t="s">
        <v>98</v>
      </c>
      <c r="BN192" t="s">
        <v>104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177</v>
      </c>
      <c r="BW192" t="s">
        <v>83</v>
      </c>
      <c r="BX192">
        <v>0</v>
      </c>
      <c r="BY192">
        <v>7</v>
      </c>
      <c r="BZ192">
        <v>2009</v>
      </c>
      <c r="CA192" t="s">
        <v>110</v>
      </c>
      <c r="CB192" t="s">
        <v>111</v>
      </c>
    </row>
    <row r="193" spans="1:80">
      <c r="A193">
        <v>1652</v>
      </c>
      <c r="B193">
        <v>160</v>
      </c>
      <c r="C193" t="s">
        <v>140</v>
      </c>
      <c r="D193">
        <v>21</v>
      </c>
      <c r="E193">
        <v>1680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87</v>
      </c>
      <c r="L193" t="s">
        <v>88</v>
      </c>
      <c r="M193" t="s">
        <v>141</v>
      </c>
      <c r="N193" t="s">
        <v>91</v>
      </c>
      <c r="O193" t="s">
        <v>91</v>
      </c>
      <c r="P193" t="s">
        <v>142</v>
      </c>
      <c r="Q193" t="s">
        <v>122</v>
      </c>
      <c r="R193">
        <v>6</v>
      </c>
      <c r="S193">
        <v>5</v>
      </c>
      <c r="T193">
        <v>1973</v>
      </c>
      <c r="U193">
        <v>1973</v>
      </c>
      <c r="V193" t="s">
        <v>94</v>
      </c>
      <c r="W193" t="s">
        <v>95</v>
      </c>
      <c r="X193" t="s">
        <v>130</v>
      </c>
      <c r="Y193" t="s">
        <v>130</v>
      </c>
      <c r="Z193" t="s">
        <v>117</v>
      </c>
      <c r="AA193">
        <v>504</v>
      </c>
      <c r="AB193" t="s">
        <v>98</v>
      </c>
      <c r="AC193" t="s">
        <v>98</v>
      </c>
      <c r="AD193" t="s">
        <v>99</v>
      </c>
      <c r="AE193" t="s">
        <v>98</v>
      </c>
      <c r="AF193" t="s">
        <v>98</v>
      </c>
      <c r="AG193" t="s">
        <v>100</v>
      </c>
      <c r="AH193" t="s">
        <v>138</v>
      </c>
      <c r="AI193">
        <v>254</v>
      </c>
      <c r="AJ193" t="s">
        <v>108</v>
      </c>
      <c r="AK193">
        <v>0</v>
      </c>
      <c r="AL193">
        <v>229</v>
      </c>
      <c r="AM193">
        <v>483</v>
      </c>
      <c r="AN193" t="s">
        <v>103</v>
      </c>
      <c r="AO193" t="s">
        <v>98</v>
      </c>
      <c r="AP193" t="s">
        <v>104</v>
      </c>
      <c r="AQ193" t="s">
        <v>105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t="s">
        <v>98</v>
      </c>
      <c r="BC193">
        <v>5</v>
      </c>
      <c r="BD193" t="s">
        <v>106</v>
      </c>
      <c r="BE193">
        <v>0</v>
      </c>
      <c r="BF193" t="s">
        <v>83</v>
      </c>
      <c r="BG193" t="s">
        <v>143</v>
      </c>
      <c r="BH193">
        <v>1973</v>
      </c>
      <c r="BI193" t="s">
        <v>108</v>
      </c>
      <c r="BJ193">
        <v>1</v>
      </c>
      <c r="BK193">
        <v>264</v>
      </c>
      <c r="BL193" t="s">
        <v>98</v>
      </c>
      <c r="BM193" t="s">
        <v>98</v>
      </c>
      <c r="BN193" t="s">
        <v>104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7</v>
      </c>
      <c r="BZ193">
        <v>2009</v>
      </c>
      <c r="CA193" t="s">
        <v>110</v>
      </c>
      <c r="CB193" t="s">
        <v>111</v>
      </c>
    </row>
    <row r="194" spans="1:80">
      <c r="A194">
        <v>1653</v>
      </c>
      <c r="B194">
        <v>160</v>
      </c>
      <c r="C194" t="s">
        <v>140</v>
      </c>
      <c r="D194">
        <v>21</v>
      </c>
      <c r="E194">
        <v>1680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141</v>
      </c>
      <c r="N194" t="s">
        <v>91</v>
      </c>
      <c r="O194" t="s">
        <v>91</v>
      </c>
      <c r="P194" t="s">
        <v>142</v>
      </c>
      <c r="Q194" t="s">
        <v>122</v>
      </c>
      <c r="R194">
        <v>6</v>
      </c>
      <c r="S194">
        <v>6</v>
      </c>
      <c r="T194">
        <v>1972</v>
      </c>
      <c r="U194">
        <v>1972</v>
      </c>
      <c r="V194" t="s">
        <v>94</v>
      </c>
      <c r="W194" t="s">
        <v>95</v>
      </c>
      <c r="X194" t="s">
        <v>130</v>
      </c>
      <c r="Y194" t="s">
        <v>130</v>
      </c>
      <c r="Z194" t="s">
        <v>117</v>
      </c>
      <c r="AA194">
        <v>425</v>
      </c>
      <c r="AB194" t="s">
        <v>98</v>
      </c>
      <c r="AC194" t="s">
        <v>98</v>
      </c>
      <c r="AD194" t="s">
        <v>99</v>
      </c>
      <c r="AE194" t="s">
        <v>98</v>
      </c>
      <c r="AF194" t="s">
        <v>98</v>
      </c>
      <c r="AG194" t="s">
        <v>100</v>
      </c>
      <c r="AH194" t="s">
        <v>101</v>
      </c>
      <c r="AI194">
        <v>110</v>
      </c>
      <c r="AJ194" t="s">
        <v>102</v>
      </c>
      <c r="AK194">
        <v>294</v>
      </c>
      <c r="AL194">
        <v>79</v>
      </c>
      <c r="AM194">
        <v>483</v>
      </c>
      <c r="AN194" t="s">
        <v>103</v>
      </c>
      <c r="AO194" t="s">
        <v>98</v>
      </c>
      <c r="AP194" t="s">
        <v>104</v>
      </c>
      <c r="AQ194" t="s">
        <v>105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t="s">
        <v>98</v>
      </c>
      <c r="BC194">
        <v>5</v>
      </c>
      <c r="BD194" t="s">
        <v>106</v>
      </c>
      <c r="BE194">
        <v>0</v>
      </c>
      <c r="BF194" t="s">
        <v>83</v>
      </c>
      <c r="BG194" t="s">
        <v>143</v>
      </c>
      <c r="BH194">
        <v>1972</v>
      </c>
      <c r="BI194" t="s">
        <v>108</v>
      </c>
      <c r="BJ194">
        <v>1</v>
      </c>
      <c r="BK194">
        <v>288</v>
      </c>
      <c r="BL194" t="s">
        <v>98</v>
      </c>
      <c r="BM194" t="s">
        <v>98</v>
      </c>
      <c r="BN194" t="s">
        <v>104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7</v>
      </c>
      <c r="BZ194">
        <v>2009</v>
      </c>
      <c r="CA194" t="s">
        <v>110</v>
      </c>
      <c r="CB194" t="s">
        <v>111</v>
      </c>
    </row>
    <row r="195" spans="1:80">
      <c r="A195">
        <v>1654</v>
      </c>
      <c r="B195">
        <v>160</v>
      </c>
      <c r="C195" t="s">
        <v>112</v>
      </c>
      <c r="D195">
        <v>24</v>
      </c>
      <c r="E195">
        <v>2308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136</v>
      </c>
      <c r="L195" t="s">
        <v>88</v>
      </c>
      <c r="M195" t="s">
        <v>145</v>
      </c>
      <c r="N195" t="s">
        <v>91</v>
      </c>
      <c r="O195" t="s">
        <v>91</v>
      </c>
      <c r="P195" t="s">
        <v>129</v>
      </c>
      <c r="Q195" t="s">
        <v>122</v>
      </c>
      <c r="R195">
        <v>6</v>
      </c>
      <c r="S195">
        <v>5</v>
      </c>
      <c r="T195">
        <v>1976</v>
      </c>
      <c r="U195">
        <v>1976</v>
      </c>
      <c r="V195" t="s">
        <v>94</v>
      </c>
      <c r="W195" t="s">
        <v>95</v>
      </c>
      <c r="X195" t="s">
        <v>135</v>
      </c>
      <c r="Y195" t="s">
        <v>146</v>
      </c>
      <c r="Z195" t="s">
        <v>97</v>
      </c>
      <c r="AA195">
        <v>0</v>
      </c>
      <c r="AB195" t="s">
        <v>98</v>
      </c>
      <c r="AC195" t="s">
        <v>98</v>
      </c>
      <c r="AD195" t="s">
        <v>99</v>
      </c>
      <c r="AE195" t="s">
        <v>119</v>
      </c>
      <c r="AF195" t="s">
        <v>98</v>
      </c>
      <c r="AG195" t="s">
        <v>100</v>
      </c>
      <c r="AH195" t="s">
        <v>118</v>
      </c>
      <c r="AI195">
        <v>306</v>
      </c>
      <c r="AJ195" t="s">
        <v>108</v>
      </c>
      <c r="AK195">
        <v>0</v>
      </c>
      <c r="AL195">
        <v>498</v>
      </c>
      <c r="AM195">
        <v>804</v>
      </c>
      <c r="AN195" t="s">
        <v>103</v>
      </c>
      <c r="AO195" t="s">
        <v>98</v>
      </c>
      <c r="AP195" t="s">
        <v>104</v>
      </c>
      <c r="AQ195" t="s">
        <v>105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98</v>
      </c>
      <c r="BC195">
        <v>7</v>
      </c>
      <c r="BD195" t="s">
        <v>106</v>
      </c>
      <c r="BE195">
        <v>1</v>
      </c>
      <c r="BF195" t="s">
        <v>98</v>
      </c>
      <c r="BG195" t="s">
        <v>143</v>
      </c>
      <c r="BH195">
        <v>1976</v>
      </c>
      <c r="BI195" t="s">
        <v>131</v>
      </c>
      <c r="BJ195">
        <v>2</v>
      </c>
      <c r="BK195">
        <v>440</v>
      </c>
      <c r="BL195" t="s">
        <v>98</v>
      </c>
      <c r="BM195" t="s">
        <v>98</v>
      </c>
      <c r="BN195" t="s">
        <v>104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9</v>
      </c>
      <c r="BZ195">
        <v>2009</v>
      </c>
      <c r="CA195" t="s">
        <v>110</v>
      </c>
      <c r="CB195" t="s">
        <v>111</v>
      </c>
    </row>
    <row r="196" spans="1:80">
      <c r="A196">
        <v>1655</v>
      </c>
      <c r="B196">
        <v>120</v>
      </c>
      <c r="C196" t="s">
        <v>112</v>
      </c>
      <c r="D196">
        <v>24</v>
      </c>
      <c r="E196">
        <v>2280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136</v>
      </c>
      <c r="L196" t="s">
        <v>88</v>
      </c>
      <c r="M196" t="s">
        <v>145</v>
      </c>
      <c r="N196" t="s">
        <v>91</v>
      </c>
      <c r="O196" t="s">
        <v>91</v>
      </c>
      <c r="P196" t="s">
        <v>142</v>
      </c>
      <c r="Q196" t="s">
        <v>93</v>
      </c>
      <c r="R196">
        <v>7</v>
      </c>
      <c r="S196">
        <v>5</v>
      </c>
      <c r="T196">
        <v>1975</v>
      </c>
      <c r="U196">
        <v>1975</v>
      </c>
      <c r="V196" t="s">
        <v>94</v>
      </c>
      <c r="W196" t="s">
        <v>95</v>
      </c>
      <c r="X196" t="s">
        <v>135</v>
      </c>
      <c r="Y196" t="s">
        <v>146</v>
      </c>
      <c r="Z196" t="s">
        <v>97</v>
      </c>
      <c r="AA196">
        <v>0</v>
      </c>
      <c r="AB196" t="s">
        <v>98</v>
      </c>
      <c r="AC196" t="s">
        <v>98</v>
      </c>
      <c r="AD196" t="s">
        <v>99</v>
      </c>
      <c r="AE196" t="s">
        <v>119</v>
      </c>
      <c r="AF196" t="s">
        <v>98</v>
      </c>
      <c r="AG196" t="s">
        <v>100</v>
      </c>
      <c r="AH196" t="s">
        <v>118</v>
      </c>
      <c r="AI196">
        <v>435</v>
      </c>
      <c r="AJ196" t="s">
        <v>102</v>
      </c>
      <c r="AK196">
        <v>622</v>
      </c>
      <c r="AL196">
        <v>0</v>
      </c>
      <c r="AM196">
        <v>1057</v>
      </c>
      <c r="AN196" t="s">
        <v>103</v>
      </c>
      <c r="AO196" t="s">
        <v>98</v>
      </c>
      <c r="AP196" t="s">
        <v>104</v>
      </c>
      <c r="AQ196" t="s">
        <v>105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t="s">
        <v>98</v>
      </c>
      <c r="BC196">
        <v>4</v>
      </c>
      <c r="BD196" t="s">
        <v>106</v>
      </c>
      <c r="BE196">
        <v>1</v>
      </c>
      <c r="BF196" t="s">
        <v>139</v>
      </c>
      <c r="BG196" t="s">
        <v>107</v>
      </c>
      <c r="BH196">
        <v>1975</v>
      </c>
      <c r="BI196" t="s">
        <v>131</v>
      </c>
      <c r="BJ196">
        <v>2</v>
      </c>
      <c r="BK196">
        <v>440</v>
      </c>
      <c r="BL196" t="s">
        <v>98</v>
      </c>
      <c r="BM196" t="s">
        <v>98</v>
      </c>
      <c r="BN196" t="s">
        <v>104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8</v>
      </c>
      <c r="BZ196">
        <v>2009</v>
      </c>
      <c r="CA196" t="s">
        <v>110</v>
      </c>
      <c r="CB196" t="s">
        <v>111</v>
      </c>
    </row>
    <row r="197" spans="1:80">
      <c r="A197">
        <v>1656</v>
      </c>
      <c r="B197">
        <v>160</v>
      </c>
      <c r="C197" t="s">
        <v>112</v>
      </c>
      <c r="D197">
        <v>24</v>
      </c>
      <c r="E197">
        <v>2349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87</v>
      </c>
      <c r="L197" t="s">
        <v>88</v>
      </c>
      <c r="M197" t="s">
        <v>145</v>
      </c>
      <c r="N197" t="s">
        <v>91</v>
      </c>
      <c r="O197" t="s">
        <v>91</v>
      </c>
      <c r="P197" t="s">
        <v>142</v>
      </c>
      <c r="Q197" t="s">
        <v>122</v>
      </c>
      <c r="R197">
        <v>6</v>
      </c>
      <c r="S197">
        <v>5</v>
      </c>
      <c r="T197">
        <v>1977</v>
      </c>
      <c r="U197">
        <v>1977</v>
      </c>
      <c r="V197" t="s">
        <v>94</v>
      </c>
      <c r="W197" t="s">
        <v>95</v>
      </c>
      <c r="X197" t="s">
        <v>135</v>
      </c>
      <c r="Y197" t="s">
        <v>146</v>
      </c>
      <c r="Z197" t="s">
        <v>97</v>
      </c>
      <c r="AA197">
        <v>0</v>
      </c>
      <c r="AB197" t="s">
        <v>98</v>
      </c>
      <c r="AC197" t="s">
        <v>98</v>
      </c>
      <c r="AD197" t="s">
        <v>99</v>
      </c>
      <c r="AE197" t="s">
        <v>119</v>
      </c>
      <c r="AF197" t="s">
        <v>98</v>
      </c>
      <c r="AG197" t="s">
        <v>100</v>
      </c>
      <c r="AH197" t="s">
        <v>118</v>
      </c>
      <c r="AI197">
        <v>389</v>
      </c>
      <c r="AJ197" t="s">
        <v>108</v>
      </c>
      <c r="AK197">
        <v>0</v>
      </c>
      <c r="AL197">
        <v>466</v>
      </c>
      <c r="AM197">
        <v>855</v>
      </c>
      <c r="AN197" t="s">
        <v>103</v>
      </c>
      <c r="AO197" t="s">
        <v>98</v>
      </c>
      <c r="AP197" t="s">
        <v>104</v>
      </c>
      <c r="AQ197" t="s">
        <v>105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6</v>
      </c>
      <c r="BD197" t="s">
        <v>106</v>
      </c>
      <c r="BE197">
        <v>1</v>
      </c>
      <c r="BF197" t="s">
        <v>98</v>
      </c>
      <c r="BG197" t="s">
        <v>107</v>
      </c>
      <c r="BH197">
        <v>1977</v>
      </c>
      <c r="BI197" t="s">
        <v>108</v>
      </c>
      <c r="BJ197">
        <v>2</v>
      </c>
      <c r="BK197">
        <v>440</v>
      </c>
      <c r="BL197" t="s">
        <v>98</v>
      </c>
      <c r="BM197" t="s">
        <v>98</v>
      </c>
      <c r="BN197" t="s">
        <v>104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5</v>
      </c>
      <c r="BZ197">
        <v>2009</v>
      </c>
      <c r="CA197" t="s">
        <v>110</v>
      </c>
      <c r="CB197" t="s">
        <v>111</v>
      </c>
    </row>
    <row r="198" spans="1:80">
      <c r="A198">
        <v>1657</v>
      </c>
      <c r="B198">
        <v>160</v>
      </c>
      <c r="C198" t="s">
        <v>112</v>
      </c>
      <c r="D198">
        <v>24</v>
      </c>
      <c r="E198">
        <v>2364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145</v>
      </c>
      <c r="N198" t="s">
        <v>91</v>
      </c>
      <c r="O198" t="s">
        <v>91</v>
      </c>
      <c r="P198" t="s">
        <v>129</v>
      </c>
      <c r="Q198" t="s">
        <v>122</v>
      </c>
      <c r="R198">
        <v>6</v>
      </c>
      <c r="S198">
        <v>5</v>
      </c>
      <c r="T198">
        <v>1978</v>
      </c>
      <c r="U198">
        <v>1978</v>
      </c>
      <c r="V198" t="s">
        <v>94</v>
      </c>
      <c r="W198" t="s">
        <v>95</v>
      </c>
      <c r="X198" t="s">
        <v>135</v>
      </c>
      <c r="Y198" t="s">
        <v>146</v>
      </c>
      <c r="Z198" t="s">
        <v>97</v>
      </c>
      <c r="AA198">
        <v>0</v>
      </c>
      <c r="AB198" t="s">
        <v>98</v>
      </c>
      <c r="AC198" t="s">
        <v>98</v>
      </c>
      <c r="AD198" t="s">
        <v>99</v>
      </c>
      <c r="AE198" t="s">
        <v>119</v>
      </c>
      <c r="AF198" t="s">
        <v>98</v>
      </c>
      <c r="AG198" t="s">
        <v>100</v>
      </c>
      <c r="AH198" t="s">
        <v>118</v>
      </c>
      <c r="AI198">
        <v>320</v>
      </c>
      <c r="AJ198" t="s">
        <v>108</v>
      </c>
      <c r="AK198">
        <v>0</v>
      </c>
      <c r="AL198">
        <v>484</v>
      </c>
      <c r="AM198">
        <v>804</v>
      </c>
      <c r="AN198" t="s">
        <v>103</v>
      </c>
      <c r="AO198" t="s">
        <v>98</v>
      </c>
      <c r="AP198" t="s">
        <v>104</v>
      </c>
      <c r="AQ198" t="s">
        <v>105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t="s">
        <v>98</v>
      </c>
      <c r="BC198">
        <v>7</v>
      </c>
      <c r="BD198" t="s">
        <v>106</v>
      </c>
      <c r="BE198">
        <v>1</v>
      </c>
      <c r="BF198" t="s">
        <v>98</v>
      </c>
      <c r="BG198" t="s">
        <v>143</v>
      </c>
      <c r="BH198">
        <v>1978</v>
      </c>
      <c r="BI198" t="s">
        <v>108</v>
      </c>
      <c r="BJ198">
        <v>2</v>
      </c>
      <c r="BK198">
        <v>440</v>
      </c>
      <c r="BL198" t="s">
        <v>98</v>
      </c>
      <c r="BM198" t="s">
        <v>98</v>
      </c>
      <c r="BN198" t="s">
        <v>104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7</v>
      </c>
      <c r="BZ198">
        <v>2009</v>
      </c>
      <c r="CA198" t="s">
        <v>110</v>
      </c>
      <c r="CB198" t="s">
        <v>111</v>
      </c>
    </row>
    <row r="199" spans="1:80">
      <c r="A199">
        <v>1658</v>
      </c>
      <c r="B199">
        <v>160</v>
      </c>
      <c r="C199" t="s">
        <v>112</v>
      </c>
      <c r="D199">
        <v>24</v>
      </c>
      <c r="E199">
        <v>2364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145</v>
      </c>
      <c r="N199" t="s">
        <v>91</v>
      </c>
      <c r="O199" t="s">
        <v>91</v>
      </c>
      <c r="P199" t="s">
        <v>129</v>
      </c>
      <c r="Q199" t="s">
        <v>122</v>
      </c>
      <c r="R199">
        <v>6</v>
      </c>
      <c r="S199">
        <v>5</v>
      </c>
      <c r="T199">
        <v>1978</v>
      </c>
      <c r="U199">
        <v>1978</v>
      </c>
      <c r="V199" t="s">
        <v>94</v>
      </c>
      <c r="W199" t="s">
        <v>95</v>
      </c>
      <c r="X199" t="s">
        <v>135</v>
      </c>
      <c r="Y199" t="s">
        <v>146</v>
      </c>
      <c r="Z199" t="s">
        <v>97</v>
      </c>
      <c r="AA199">
        <v>0</v>
      </c>
      <c r="AB199" t="s">
        <v>119</v>
      </c>
      <c r="AC199" t="s">
        <v>98</v>
      </c>
      <c r="AD199" t="s">
        <v>99</v>
      </c>
      <c r="AE199" t="s">
        <v>119</v>
      </c>
      <c r="AF199" t="s">
        <v>98</v>
      </c>
      <c r="AG199" t="s">
        <v>100</v>
      </c>
      <c r="AH199" t="s">
        <v>118</v>
      </c>
      <c r="AI199">
        <v>279</v>
      </c>
      <c r="AJ199" t="s">
        <v>108</v>
      </c>
      <c r="AK199">
        <v>0</v>
      </c>
      <c r="AL199">
        <v>576</v>
      </c>
      <c r="AM199">
        <v>855</v>
      </c>
      <c r="AN199" t="s">
        <v>103</v>
      </c>
      <c r="AO199" t="s">
        <v>98</v>
      </c>
      <c r="AP199" t="s">
        <v>104</v>
      </c>
      <c r="AQ199" t="s">
        <v>105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98</v>
      </c>
      <c r="BC199">
        <v>6</v>
      </c>
      <c r="BD199" t="s">
        <v>106</v>
      </c>
      <c r="BE199">
        <v>1</v>
      </c>
      <c r="BF199" t="s">
        <v>98</v>
      </c>
      <c r="BG199" t="s">
        <v>107</v>
      </c>
      <c r="BH199">
        <v>1978</v>
      </c>
      <c r="BI199" t="s">
        <v>125</v>
      </c>
      <c r="BJ199">
        <v>2</v>
      </c>
      <c r="BK199">
        <v>440</v>
      </c>
      <c r="BL199" t="s">
        <v>98</v>
      </c>
      <c r="BM199" t="s">
        <v>98</v>
      </c>
      <c r="BN199" t="s">
        <v>104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4</v>
      </c>
      <c r="BZ199">
        <v>2009</v>
      </c>
      <c r="CA199" t="s">
        <v>110</v>
      </c>
      <c r="CB199" t="s">
        <v>111</v>
      </c>
    </row>
    <row r="200" spans="1:80">
      <c r="A200">
        <v>1659</v>
      </c>
      <c r="B200">
        <v>120</v>
      </c>
      <c r="C200" t="s">
        <v>112</v>
      </c>
      <c r="D200">
        <v>24</v>
      </c>
      <c r="E200">
        <v>2104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145</v>
      </c>
      <c r="N200" t="s">
        <v>91</v>
      </c>
      <c r="O200" t="s">
        <v>91</v>
      </c>
      <c r="P200" t="s">
        <v>129</v>
      </c>
      <c r="Q200" t="s">
        <v>93</v>
      </c>
      <c r="R200">
        <v>7</v>
      </c>
      <c r="S200">
        <v>6</v>
      </c>
      <c r="T200">
        <v>1976</v>
      </c>
      <c r="U200">
        <v>1976</v>
      </c>
      <c r="V200" t="s">
        <v>94</v>
      </c>
      <c r="W200" t="s">
        <v>95</v>
      </c>
      <c r="X200" t="s">
        <v>135</v>
      </c>
      <c r="Y200" t="s">
        <v>146</v>
      </c>
      <c r="Z200" t="s">
        <v>97</v>
      </c>
      <c r="AA200">
        <v>0</v>
      </c>
      <c r="AB200" t="s">
        <v>98</v>
      </c>
      <c r="AC200" t="s">
        <v>98</v>
      </c>
      <c r="AD200" t="s">
        <v>99</v>
      </c>
      <c r="AE200" t="s">
        <v>98</v>
      </c>
      <c r="AF200" t="s">
        <v>98</v>
      </c>
      <c r="AG200" t="s">
        <v>100</v>
      </c>
      <c r="AH200" t="s">
        <v>118</v>
      </c>
      <c r="AI200">
        <v>536</v>
      </c>
      <c r="AJ200" t="s">
        <v>108</v>
      </c>
      <c r="AK200">
        <v>0</v>
      </c>
      <c r="AL200">
        <v>300</v>
      </c>
      <c r="AM200">
        <v>836</v>
      </c>
      <c r="AN200" t="s">
        <v>103</v>
      </c>
      <c r="AO200" t="s">
        <v>98</v>
      </c>
      <c r="AP200" t="s">
        <v>104</v>
      </c>
      <c r="AQ200" t="s">
        <v>105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t="s">
        <v>98</v>
      </c>
      <c r="BC200">
        <v>5</v>
      </c>
      <c r="BD200" t="s">
        <v>106</v>
      </c>
      <c r="BE200">
        <v>0</v>
      </c>
      <c r="BF200" t="s">
        <v>83</v>
      </c>
      <c r="BG200" t="s">
        <v>107</v>
      </c>
      <c r="BH200">
        <v>1976</v>
      </c>
      <c r="BI200" t="s">
        <v>108</v>
      </c>
      <c r="BJ200">
        <v>1</v>
      </c>
      <c r="BK200">
        <v>345</v>
      </c>
      <c r="BL200" t="s">
        <v>98</v>
      </c>
      <c r="BM200" t="s">
        <v>98</v>
      </c>
      <c r="BN200" t="s">
        <v>104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10</v>
      </c>
      <c r="BZ200">
        <v>2009</v>
      </c>
      <c r="CA200" t="s">
        <v>110</v>
      </c>
      <c r="CB200" t="s">
        <v>111</v>
      </c>
    </row>
    <row r="201" spans="1:80">
      <c r="A201">
        <v>1660</v>
      </c>
      <c r="B201">
        <v>20</v>
      </c>
      <c r="C201" t="s">
        <v>112</v>
      </c>
      <c r="D201" t="s">
        <v>83</v>
      </c>
      <c r="E201">
        <v>10710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89</v>
      </c>
      <c r="N201" t="s">
        <v>91</v>
      </c>
      <c r="O201" t="s">
        <v>91</v>
      </c>
      <c r="P201" t="s">
        <v>92</v>
      </c>
      <c r="Q201" t="s">
        <v>93</v>
      </c>
      <c r="R201">
        <v>5</v>
      </c>
      <c r="S201">
        <v>7</v>
      </c>
      <c r="T201">
        <v>1966</v>
      </c>
      <c r="U201">
        <v>2004</v>
      </c>
      <c r="V201" t="s">
        <v>115</v>
      </c>
      <c r="W201" t="s">
        <v>95</v>
      </c>
      <c r="X201" t="s">
        <v>130</v>
      </c>
      <c r="Y201" t="s">
        <v>130</v>
      </c>
      <c r="Z201" t="s">
        <v>117</v>
      </c>
      <c r="AA201">
        <v>165</v>
      </c>
      <c r="AB201" t="s">
        <v>119</v>
      </c>
      <c r="AC201" t="s">
        <v>98</v>
      </c>
      <c r="AD201" t="s">
        <v>123</v>
      </c>
      <c r="AE201" t="s">
        <v>98</v>
      </c>
      <c r="AF201" t="s">
        <v>98</v>
      </c>
      <c r="AG201" t="s">
        <v>100</v>
      </c>
      <c r="AH201" t="s">
        <v>138</v>
      </c>
      <c r="AI201">
        <v>644</v>
      </c>
      <c r="AJ201" t="s">
        <v>108</v>
      </c>
      <c r="AK201">
        <v>0</v>
      </c>
      <c r="AL201">
        <v>220</v>
      </c>
      <c r="AM201">
        <v>864</v>
      </c>
      <c r="AN201" t="s">
        <v>103</v>
      </c>
      <c r="AO201" t="s">
        <v>126</v>
      </c>
      <c r="AP201" t="s">
        <v>104</v>
      </c>
      <c r="AQ201" t="s">
        <v>105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106</v>
      </c>
      <c r="BE201">
        <v>1</v>
      </c>
      <c r="BF201" t="s">
        <v>98</v>
      </c>
      <c r="BG201" t="s">
        <v>107</v>
      </c>
      <c r="BH201">
        <v>1966</v>
      </c>
      <c r="BI201" t="s">
        <v>131</v>
      </c>
      <c r="BJ201">
        <v>2</v>
      </c>
      <c r="BK201">
        <v>656</v>
      </c>
      <c r="BL201" t="s">
        <v>98</v>
      </c>
      <c r="BM201" t="s">
        <v>98</v>
      </c>
      <c r="BN201" t="s">
        <v>104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133</v>
      </c>
      <c r="BX201">
        <v>1200</v>
      </c>
      <c r="BY201">
        <v>7</v>
      </c>
      <c r="BZ201">
        <v>2009</v>
      </c>
      <c r="CA201" t="s">
        <v>110</v>
      </c>
      <c r="CB201" t="s">
        <v>111</v>
      </c>
    </row>
    <row r="202" spans="1:80">
      <c r="A202">
        <v>1661</v>
      </c>
      <c r="B202">
        <v>60</v>
      </c>
      <c r="C202" t="s">
        <v>112</v>
      </c>
      <c r="D202">
        <v>110</v>
      </c>
      <c r="E202">
        <v>14257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147</v>
      </c>
      <c r="N202" t="s">
        <v>151</v>
      </c>
      <c r="O202" t="s">
        <v>91</v>
      </c>
      <c r="P202" t="s">
        <v>92</v>
      </c>
      <c r="Q202" t="s">
        <v>122</v>
      </c>
      <c r="R202">
        <v>9</v>
      </c>
      <c r="S202">
        <v>5</v>
      </c>
      <c r="T202">
        <v>2007</v>
      </c>
      <c r="U202">
        <v>2007</v>
      </c>
      <c r="V202" t="s">
        <v>115</v>
      </c>
      <c r="W202" t="s">
        <v>95</v>
      </c>
      <c r="X202" t="s">
        <v>96</v>
      </c>
      <c r="Y202" t="s">
        <v>96</v>
      </c>
      <c r="Z202" t="s">
        <v>148</v>
      </c>
      <c r="AA202">
        <v>726</v>
      </c>
      <c r="AB202" t="s">
        <v>126</v>
      </c>
      <c r="AC202" t="s">
        <v>98</v>
      </c>
      <c r="AD202" t="s">
        <v>123</v>
      </c>
      <c r="AE202" t="s">
        <v>126</v>
      </c>
      <c r="AF202" t="s">
        <v>98</v>
      </c>
      <c r="AG202" t="s">
        <v>100</v>
      </c>
      <c r="AH202" t="s">
        <v>124</v>
      </c>
      <c r="AI202">
        <v>1360</v>
      </c>
      <c r="AJ202" t="s">
        <v>108</v>
      </c>
      <c r="AK202">
        <v>0</v>
      </c>
      <c r="AL202">
        <v>416</v>
      </c>
      <c r="AM202">
        <v>1776</v>
      </c>
      <c r="AN202" t="s">
        <v>103</v>
      </c>
      <c r="AO202" t="s">
        <v>126</v>
      </c>
      <c r="AP202" t="s">
        <v>104</v>
      </c>
      <c r="AQ202" t="s">
        <v>105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t="s">
        <v>126</v>
      </c>
      <c r="BC202">
        <v>10</v>
      </c>
      <c r="BD202" t="s">
        <v>106</v>
      </c>
      <c r="BE202">
        <v>3</v>
      </c>
      <c r="BF202" t="s">
        <v>119</v>
      </c>
      <c r="BG202" t="s">
        <v>159</v>
      </c>
      <c r="BH202">
        <v>2007</v>
      </c>
      <c r="BI202" t="s">
        <v>125</v>
      </c>
      <c r="BJ202">
        <v>3</v>
      </c>
      <c r="BK202">
        <v>754</v>
      </c>
      <c r="BL202" t="s">
        <v>98</v>
      </c>
      <c r="BM202" t="s">
        <v>98</v>
      </c>
      <c r="BN202" t="s">
        <v>104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2009</v>
      </c>
      <c r="CA202" t="s">
        <v>110</v>
      </c>
      <c r="CB202" t="s">
        <v>111</v>
      </c>
    </row>
    <row r="203" spans="1:80">
      <c r="A203">
        <v>1662</v>
      </c>
      <c r="B203">
        <v>60</v>
      </c>
      <c r="C203" t="s">
        <v>112</v>
      </c>
      <c r="D203">
        <v>95</v>
      </c>
      <c r="E203">
        <v>12350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147</v>
      </c>
      <c r="N203" t="s">
        <v>91</v>
      </c>
      <c r="O203" t="s">
        <v>91</v>
      </c>
      <c r="P203" t="s">
        <v>92</v>
      </c>
      <c r="Q203" t="s">
        <v>122</v>
      </c>
      <c r="R203">
        <v>9</v>
      </c>
      <c r="S203">
        <v>5</v>
      </c>
      <c r="T203">
        <v>2009</v>
      </c>
      <c r="U203">
        <v>2009</v>
      </c>
      <c r="V203" t="s">
        <v>94</v>
      </c>
      <c r="W203" t="s">
        <v>95</v>
      </c>
      <c r="X203" t="s">
        <v>96</v>
      </c>
      <c r="Y203" t="s">
        <v>96</v>
      </c>
      <c r="Z203" t="s">
        <v>97</v>
      </c>
      <c r="AA203">
        <v>0</v>
      </c>
      <c r="AB203" t="s">
        <v>119</v>
      </c>
      <c r="AC203" t="s">
        <v>98</v>
      </c>
      <c r="AD203" t="s">
        <v>123</v>
      </c>
      <c r="AE203" t="s">
        <v>126</v>
      </c>
      <c r="AF203" t="s">
        <v>98</v>
      </c>
      <c r="AG203" t="s">
        <v>100</v>
      </c>
      <c r="AH203" t="s">
        <v>124</v>
      </c>
      <c r="AI203">
        <v>986</v>
      </c>
      <c r="AJ203" t="s">
        <v>108</v>
      </c>
      <c r="AK203">
        <v>0</v>
      </c>
      <c r="AL203">
        <v>379</v>
      </c>
      <c r="AM203">
        <v>1365</v>
      </c>
      <c r="AN203" t="s">
        <v>103</v>
      </c>
      <c r="AO203" t="s">
        <v>126</v>
      </c>
      <c r="AP203" t="s">
        <v>104</v>
      </c>
      <c r="AQ203" t="s">
        <v>105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t="s">
        <v>126</v>
      </c>
      <c r="BC203">
        <v>8</v>
      </c>
      <c r="BD203" t="s">
        <v>106</v>
      </c>
      <c r="BE203">
        <v>1</v>
      </c>
      <c r="BF203" t="s">
        <v>119</v>
      </c>
      <c r="BG203" t="s">
        <v>107</v>
      </c>
      <c r="BH203">
        <v>2009</v>
      </c>
      <c r="BI203" t="s">
        <v>131</v>
      </c>
      <c r="BJ203">
        <v>3</v>
      </c>
      <c r="BK203">
        <v>864</v>
      </c>
      <c r="BL203" t="s">
        <v>98</v>
      </c>
      <c r="BM203" t="s">
        <v>98</v>
      </c>
      <c r="BN203" t="s">
        <v>104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7</v>
      </c>
      <c r="BZ203">
        <v>2009</v>
      </c>
      <c r="CA203" t="s">
        <v>149</v>
      </c>
      <c r="CB203" t="s">
        <v>150</v>
      </c>
    </row>
    <row r="204" spans="1:80">
      <c r="A204">
        <v>1663</v>
      </c>
      <c r="B204">
        <v>20</v>
      </c>
      <c r="C204" t="s">
        <v>112</v>
      </c>
      <c r="D204">
        <v>95</v>
      </c>
      <c r="E204">
        <v>12350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147</v>
      </c>
      <c r="N204" t="s">
        <v>91</v>
      </c>
      <c r="O204" t="s">
        <v>91</v>
      </c>
      <c r="P204" t="s">
        <v>92</v>
      </c>
      <c r="Q204" t="s">
        <v>93</v>
      </c>
      <c r="R204">
        <v>9</v>
      </c>
      <c r="S204">
        <v>5</v>
      </c>
      <c r="T204">
        <v>2008</v>
      </c>
      <c r="U204">
        <v>2008</v>
      </c>
      <c r="V204" t="s">
        <v>115</v>
      </c>
      <c r="W204" t="s">
        <v>95</v>
      </c>
      <c r="X204" t="s">
        <v>96</v>
      </c>
      <c r="Y204" t="s">
        <v>96</v>
      </c>
      <c r="Z204" t="s">
        <v>148</v>
      </c>
      <c r="AA204">
        <v>450</v>
      </c>
      <c r="AB204" t="s">
        <v>126</v>
      </c>
      <c r="AC204" t="s">
        <v>98</v>
      </c>
      <c r="AD204" t="s">
        <v>123</v>
      </c>
      <c r="AE204" t="s">
        <v>126</v>
      </c>
      <c r="AF204" t="s">
        <v>98</v>
      </c>
      <c r="AG204" t="s">
        <v>157</v>
      </c>
      <c r="AH204" t="s">
        <v>124</v>
      </c>
      <c r="AI204">
        <v>1232</v>
      </c>
      <c r="AJ204" t="s">
        <v>108</v>
      </c>
      <c r="AK204">
        <v>0</v>
      </c>
      <c r="AL204">
        <v>788</v>
      </c>
      <c r="AM204">
        <v>2020</v>
      </c>
      <c r="AN204" t="s">
        <v>103</v>
      </c>
      <c r="AO204" t="s">
        <v>126</v>
      </c>
      <c r="AP204" t="s">
        <v>104</v>
      </c>
      <c r="AQ204" t="s">
        <v>105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126</v>
      </c>
      <c r="BC204">
        <v>7</v>
      </c>
      <c r="BD204" t="s">
        <v>106</v>
      </c>
      <c r="BE204">
        <v>1</v>
      </c>
      <c r="BF204" t="s">
        <v>119</v>
      </c>
      <c r="BG204" t="s">
        <v>107</v>
      </c>
      <c r="BH204">
        <v>2008</v>
      </c>
      <c r="BI204" t="s">
        <v>131</v>
      </c>
      <c r="BJ204">
        <v>3</v>
      </c>
      <c r="BK204">
        <v>896</v>
      </c>
      <c r="BL204" t="s">
        <v>98</v>
      </c>
      <c r="BM204" t="s">
        <v>98</v>
      </c>
      <c r="BN204" t="s">
        <v>104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2009</v>
      </c>
      <c r="CA204" t="s">
        <v>110</v>
      </c>
      <c r="CB204" t="s">
        <v>111</v>
      </c>
    </row>
    <row r="205" spans="1:80">
      <c r="A205">
        <v>1664</v>
      </c>
      <c r="B205">
        <v>20</v>
      </c>
      <c r="C205" t="s">
        <v>112</v>
      </c>
      <c r="D205">
        <v>105</v>
      </c>
      <c r="E205">
        <v>13693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147</v>
      </c>
      <c r="N205" t="s">
        <v>221</v>
      </c>
      <c r="O205" t="s">
        <v>221</v>
      </c>
      <c r="P205" t="s">
        <v>92</v>
      </c>
      <c r="Q205" t="s">
        <v>93</v>
      </c>
      <c r="R205">
        <v>10</v>
      </c>
      <c r="S205">
        <v>5</v>
      </c>
      <c r="T205">
        <v>2007</v>
      </c>
      <c r="U205">
        <v>2007</v>
      </c>
      <c r="V205" t="s">
        <v>115</v>
      </c>
      <c r="W205" t="s">
        <v>95</v>
      </c>
      <c r="X205" t="s">
        <v>96</v>
      </c>
      <c r="Y205" t="s">
        <v>96</v>
      </c>
      <c r="Z205" t="s">
        <v>148</v>
      </c>
      <c r="AA205">
        <v>472</v>
      </c>
      <c r="AB205" t="s">
        <v>126</v>
      </c>
      <c r="AC205" t="s">
        <v>98</v>
      </c>
      <c r="AD205" t="s">
        <v>123</v>
      </c>
      <c r="AE205" t="s">
        <v>126</v>
      </c>
      <c r="AF205" t="s">
        <v>98</v>
      </c>
      <c r="AG205" t="s">
        <v>119</v>
      </c>
      <c r="AH205" t="s">
        <v>124</v>
      </c>
      <c r="AI205">
        <v>2288</v>
      </c>
      <c r="AJ205" t="s">
        <v>108</v>
      </c>
      <c r="AK205">
        <v>0</v>
      </c>
      <c r="AL205">
        <v>342</v>
      </c>
      <c r="AM205">
        <v>2630</v>
      </c>
      <c r="AN205" t="s">
        <v>103</v>
      </c>
      <c r="AO205" t="s">
        <v>126</v>
      </c>
      <c r="AP205" t="s">
        <v>104</v>
      </c>
      <c r="AQ205" t="s">
        <v>105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t="s">
        <v>126</v>
      </c>
      <c r="BC205">
        <v>8</v>
      </c>
      <c r="BD205" t="s">
        <v>106</v>
      </c>
      <c r="BE205">
        <v>2</v>
      </c>
      <c r="BF205" t="s">
        <v>119</v>
      </c>
      <c r="BG205" t="s">
        <v>107</v>
      </c>
      <c r="BH205">
        <v>2007</v>
      </c>
      <c r="BI205" t="s">
        <v>125</v>
      </c>
      <c r="BJ205">
        <v>3</v>
      </c>
      <c r="BK205">
        <v>762</v>
      </c>
      <c r="BL205" t="s">
        <v>98</v>
      </c>
      <c r="BM205" t="s">
        <v>98</v>
      </c>
      <c r="BN205" t="s">
        <v>104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2009</v>
      </c>
      <c r="CA205" t="s">
        <v>110</v>
      </c>
      <c r="CB205" t="s">
        <v>111</v>
      </c>
    </row>
    <row r="206" spans="1:80">
      <c r="A206">
        <v>1665</v>
      </c>
      <c r="B206">
        <v>20</v>
      </c>
      <c r="C206" t="s">
        <v>112</v>
      </c>
      <c r="D206">
        <v>95</v>
      </c>
      <c r="E206">
        <v>11578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147</v>
      </c>
      <c r="N206" t="s">
        <v>91</v>
      </c>
      <c r="O206" t="s">
        <v>91</v>
      </c>
      <c r="P206" t="s">
        <v>92</v>
      </c>
      <c r="Q206" t="s">
        <v>93</v>
      </c>
      <c r="R206">
        <v>9</v>
      </c>
      <c r="S206">
        <v>5</v>
      </c>
      <c r="T206">
        <v>2008</v>
      </c>
      <c r="U206">
        <v>2008</v>
      </c>
      <c r="V206" t="s">
        <v>94</v>
      </c>
      <c r="W206" t="s">
        <v>95</v>
      </c>
      <c r="X206" t="s">
        <v>96</v>
      </c>
      <c r="Y206" t="s">
        <v>96</v>
      </c>
      <c r="Z206" t="s">
        <v>148</v>
      </c>
      <c r="AA206">
        <v>302</v>
      </c>
      <c r="AB206" t="s">
        <v>126</v>
      </c>
      <c r="AC206" t="s">
        <v>98</v>
      </c>
      <c r="AD206" t="s">
        <v>123</v>
      </c>
      <c r="AE206" t="s">
        <v>126</v>
      </c>
      <c r="AF206" t="s">
        <v>98</v>
      </c>
      <c r="AG206" t="s">
        <v>100</v>
      </c>
      <c r="AH206" t="s">
        <v>108</v>
      </c>
      <c r="AI206">
        <v>0</v>
      </c>
      <c r="AJ206" t="s">
        <v>108</v>
      </c>
      <c r="AK206">
        <v>0</v>
      </c>
      <c r="AL206">
        <v>1736</v>
      </c>
      <c r="AM206">
        <v>1736</v>
      </c>
      <c r="AN206" t="s">
        <v>103</v>
      </c>
      <c r="AO206" t="s">
        <v>126</v>
      </c>
      <c r="AP206" t="s">
        <v>104</v>
      </c>
      <c r="AQ206" t="s">
        <v>105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126</v>
      </c>
      <c r="BC206">
        <v>7</v>
      </c>
      <c r="BD206" t="s">
        <v>106</v>
      </c>
      <c r="BE206">
        <v>1</v>
      </c>
      <c r="BF206" t="s">
        <v>119</v>
      </c>
      <c r="BG206" t="s">
        <v>107</v>
      </c>
      <c r="BH206">
        <v>2008</v>
      </c>
      <c r="BI206" t="s">
        <v>131</v>
      </c>
      <c r="BJ206">
        <v>3</v>
      </c>
      <c r="BK206">
        <v>834</v>
      </c>
      <c r="BL206" t="s">
        <v>98</v>
      </c>
      <c r="BM206" t="s">
        <v>98</v>
      </c>
      <c r="BN206" t="s">
        <v>104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7</v>
      </c>
      <c r="BZ206">
        <v>2009</v>
      </c>
      <c r="CA206" t="s">
        <v>110</v>
      </c>
      <c r="CB206" t="s">
        <v>111</v>
      </c>
    </row>
    <row r="207" spans="1:80">
      <c r="A207">
        <v>1666</v>
      </c>
      <c r="B207">
        <v>20</v>
      </c>
      <c r="C207" t="s">
        <v>112</v>
      </c>
      <c r="D207">
        <v>129</v>
      </c>
      <c r="E207">
        <v>16870</v>
      </c>
      <c r="F207" t="s">
        <v>82</v>
      </c>
      <c r="G207" t="s">
        <v>83</v>
      </c>
      <c r="H207" t="s">
        <v>113</v>
      </c>
      <c r="I207" t="s">
        <v>85</v>
      </c>
      <c r="J207" t="s">
        <v>86</v>
      </c>
      <c r="K207" t="s">
        <v>222</v>
      </c>
      <c r="L207" t="s">
        <v>88</v>
      </c>
      <c r="M207" t="s">
        <v>147</v>
      </c>
      <c r="N207" t="s">
        <v>91</v>
      </c>
      <c r="O207" t="s">
        <v>91</v>
      </c>
      <c r="P207" t="s">
        <v>92</v>
      </c>
      <c r="Q207" t="s">
        <v>93</v>
      </c>
      <c r="R207">
        <v>8</v>
      </c>
      <c r="S207">
        <v>5</v>
      </c>
      <c r="T207">
        <v>2004</v>
      </c>
      <c r="U207">
        <v>2005</v>
      </c>
      <c r="V207" t="s">
        <v>115</v>
      </c>
      <c r="W207" t="s">
        <v>95</v>
      </c>
      <c r="X207" t="s">
        <v>96</v>
      </c>
      <c r="Y207" t="s">
        <v>96</v>
      </c>
      <c r="Z207" t="s">
        <v>117</v>
      </c>
      <c r="AA207">
        <v>238</v>
      </c>
      <c r="AB207" t="s">
        <v>119</v>
      </c>
      <c r="AC207" t="s">
        <v>98</v>
      </c>
      <c r="AD207" t="s">
        <v>123</v>
      </c>
      <c r="AE207" t="s">
        <v>126</v>
      </c>
      <c r="AF207" t="s">
        <v>98</v>
      </c>
      <c r="AG207" t="s">
        <v>119</v>
      </c>
      <c r="AH207" t="s">
        <v>124</v>
      </c>
      <c r="AI207">
        <v>1531</v>
      </c>
      <c r="AJ207" t="s">
        <v>108</v>
      </c>
      <c r="AK207">
        <v>0</v>
      </c>
      <c r="AL207">
        <v>251</v>
      </c>
      <c r="AM207">
        <v>1782</v>
      </c>
      <c r="AN207" t="s">
        <v>103</v>
      </c>
      <c r="AO207" t="s">
        <v>126</v>
      </c>
      <c r="AP207" t="s">
        <v>104</v>
      </c>
      <c r="AQ207" t="s">
        <v>105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119</v>
      </c>
      <c r="BC207">
        <v>7</v>
      </c>
      <c r="BD207" t="s">
        <v>106</v>
      </c>
      <c r="BE207">
        <v>2</v>
      </c>
      <c r="BF207" t="s">
        <v>119</v>
      </c>
      <c r="BG207" t="s">
        <v>107</v>
      </c>
      <c r="BH207">
        <v>2004</v>
      </c>
      <c r="BI207" t="s">
        <v>125</v>
      </c>
      <c r="BJ207">
        <v>3</v>
      </c>
      <c r="BK207">
        <v>932</v>
      </c>
      <c r="BL207" t="s">
        <v>98</v>
      </c>
      <c r="BM207" t="s">
        <v>98</v>
      </c>
      <c r="BN207" t="s">
        <v>104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4</v>
      </c>
      <c r="BZ207">
        <v>2009</v>
      </c>
      <c r="CA207" t="s">
        <v>110</v>
      </c>
      <c r="CB207" t="s">
        <v>111</v>
      </c>
    </row>
    <row r="208" spans="1:80">
      <c r="A208">
        <v>1667</v>
      </c>
      <c r="B208">
        <v>60</v>
      </c>
      <c r="C208" t="s">
        <v>112</v>
      </c>
      <c r="D208">
        <v>59</v>
      </c>
      <c r="E208">
        <v>23303</v>
      </c>
      <c r="F208" t="s">
        <v>82</v>
      </c>
      <c r="G208" t="s">
        <v>83</v>
      </c>
      <c r="H208" t="s">
        <v>223</v>
      </c>
      <c r="I208" t="s">
        <v>85</v>
      </c>
      <c r="J208" t="s">
        <v>86</v>
      </c>
      <c r="K208" t="s">
        <v>161</v>
      </c>
      <c r="L208" t="s">
        <v>88</v>
      </c>
      <c r="M208" t="s">
        <v>147</v>
      </c>
      <c r="N208" t="s">
        <v>91</v>
      </c>
      <c r="O208" t="s">
        <v>91</v>
      </c>
      <c r="P208" t="s">
        <v>92</v>
      </c>
      <c r="Q208" t="s">
        <v>122</v>
      </c>
      <c r="R208">
        <v>8</v>
      </c>
      <c r="S208">
        <v>5</v>
      </c>
      <c r="T208">
        <v>2007</v>
      </c>
      <c r="U208">
        <v>2007</v>
      </c>
      <c r="V208" t="s">
        <v>94</v>
      </c>
      <c r="W208" t="s">
        <v>95</v>
      </c>
      <c r="X208" t="s">
        <v>96</v>
      </c>
      <c r="Y208" t="s">
        <v>96</v>
      </c>
      <c r="Z208" t="s">
        <v>148</v>
      </c>
      <c r="AA208">
        <v>20</v>
      </c>
      <c r="AB208" t="s">
        <v>119</v>
      </c>
      <c r="AC208" t="s">
        <v>98</v>
      </c>
      <c r="AD208" t="s">
        <v>123</v>
      </c>
      <c r="AE208" t="s">
        <v>126</v>
      </c>
      <c r="AF208" t="s">
        <v>98</v>
      </c>
      <c r="AG208" t="s">
        <v>157</v>
      </c>
      <c r="AH208" t="s">
        <v>124</v>
      </c>
      <c r="AI208">
        <v>1230</v>
      </c>
      <c r="AJ208" t="s">
        <v>108</v>
      </c>
      <c r="AK208">
        <v>0</v>
      </c>
      <c r="AL208">
        <v>278</v>
      </c>
      <c r="AM208">
        <v>1508</v>
      </c>
      <c r="AN208" t="s">
        <v>103</v>
      </c>
      <c r="AO208" t="s">
        <v>126</v>
      </c>
      <c r="AP208" t="s">
        <v>104</v>
      </c>
      <c r="AQ208" t="s">
        <v>105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t="s">
        <v>126</v>
      </c>
      <c r="BC208">
        <v>10</v>
      </c>
      <c r="BD208" t="s">
        <v>106</v>
      </c>
      <c r="BE208">
        <v>1</v>
      </c>
      <c r="BF208" t="s">
        <v>119</v>
      </c>
      <c r="BG208" t="s">
        <v>159</v>
      </c>
      <c r="BH208">
        <v>2007</v>
      </c>
      <c r="BI208" t="s">
        <v>125</v>
      </c>
      <c r="BJ208">
        <v>3</v>
      </c>
      <c r="BK208">
        <v>640</v>
      </c>
      <c r="BL208" t="s">
        <v>98</v>
      </c>
      <c r="BM208" t="s">
        <v>98</v>
      </c>
      <c r="BN208" t="s">
        <v>104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6</v>
      </c>
      <c r="BZ208">
        <v>2009</v>
      </c>
      <c r="CA208" t="s">
        <v>110</v>
      </c>
      <c r="CB208" t="s">
        <v>178</v>
      </c>
    </row>
    <row r="209" spans="1:80">
      <c r="A209">
        <v>1668</v>
      </c>
      <c r="B209">
        <v>20</v>
      </c>
      <c r="C209" t="s">
        <v>112</v>
      </c>
      <c r="D209">
        <v>87</v>
      </c>
      <c r="E209">
        <v>10367</v>
      </c>
      <c r="F209" t="s">
        <v>82</v>
      </c>
      <c r="G209" t="s">
        <v>83</v>
      </c>
      <c r="H209" t="s">
        <v>113</v>
      </c>
      <c r="I209" t="s">
        <v>85</v>
      </c>
      <c r="J209" t="s">
        <v>86</v>
      </c>
      <c r="K209" t="s">
        <v>87</v>
      </c>
      <c r="L209" t="s">
        <v>88</v>
      </c>
      <c r="M209" t="s">
        <v>147</v>
      </c>
      <c r="N209" t="s">
        <v>91</v>
      </c>
      <c r="O209" t="s">
        <v>91</v>
      </c>
      <c r="P209" t="s">
        <v>92</v>
      </c>
      <c r="Q209" t="s">
        <v>93</v>
      </c>
      <c r="R209">
        <v>9</v>
      </c>
      <c r="S209">
        <v>5</v>
      </c>
      <c r="T209">
        <v>2008</v>
      </c>
      <c r="U209">
        <v>2008</v>
      </c>
      <c r="V209" t="s">
        <v>115</v>
      </c>
      <c r="W209" t="s">
        <v>95</v>
      </c>
      <c r="X209" t="s">
        <v>96</v>
      </c>
      <c r="Y209" t="s">
        <v>96</v>
      </c>
      <c r="Z209" t="s">
        <v>148</v>
      </c>
      <c r="AA209">
        <v>284</v>
      </c>
      <c r="AB209" t="s">
        <v>126</v>
      </c>
      <c r="AC209" t="s">
        <v>98</v>
      </c>
      <c r="AD209" t="s">
        <v>123</v>
      </c>
      <c r="AE209" t="s">
        <v>126</v>
      </c>
      <c r="AF209" t="s">
        <v>98</v>
      </c>
      <c r="AG209" t="s">
        <v>155</v>
      </c>
      <c r="AH209" t="s">
        <v>124</v>
      </c>
      <c r="AI209">
        <v>1015</v>
      </c>
      <c r="AJ209" t="s">
        <v>108</v>
      </c>
      <c r="AK209">
        <v>0</v>
      </c>
      <c r="AL209">
        <v>724</v>
      </c>
      <c r="AM209">
        <v>1739</v>
      </c>
      <c r="AN209" t="s">
        <v>103</v>
      </c>
      <c r="AO209" t="s">
        <v>126</v>
      </c>
      <c r="AP209" t="s">
        <v>104</v>
      </c>
      <c r="AQ209" t="s">
        <v>105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126</v>
      </c>
      <c r="BC209">
        <v>8</v>
      </c>
      <c r="BD209" t="s">
        <v>106</v>
      </c>
      <c r="BE209">
        <v>1</v>
      </c>
      <c r="BF209" t="s">
        <v>119</v>
      </c>
      <c r="BG209" t="s">
        <v>107</v>
      </c>
      <c r="BH209">
        <v>2008</v>
      </c>
      <c r="BI209" t="s">
        <v>131</v>
      </c>
      <c r="BJ209">
        <v>3</v>
      </c>
      <c r="BK209">
        <v>927</v>
      </c>
      <c r="BL209" t="s">
        <v>98</v>
      </c>
      <c r="BM209" t="s">
        <v>98</v>
      </c>
      <c r="BN209" t="s">
        <v>104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6</v>
      </c>
      <c r="BZ209">
        <v>2009</v>
      </c>
      <c r="CA209" t="s">
        <v>224</v>
      </c>
      <c r="CB209" t="s">
        <v>111</v>
      </c>
    </row>
    <row r="210" spans="1:80">
      <c r="A210">
        <v>1669</v>
      </c>
      <c r="B210">
        <v>20</v>
      </c>
      <c r="C210" t="s">
        <v>112</v>
      </c>
      <c r="D210">
        <v>77</v>
      </c>
      <c r="E210">
        <v>10872</v>
      </c>
      <c r="F210" t="s">
        <v>82</v>
      </c>
      <c r="G210" t="s">
        <v>83</v>
      </c>
      <c r="H210" t="s">
        <v>113</v>
      </c>
      <c r="I210" t="s">
        <v>85</v>
      </c>
      <c r="J210" t="s">
        <v>86</v>
      </c>
      <c r="K210" t="s">
        <v>87</v>
      </c>
      <c r="L210" t="s">
        <v>88</v>
      </c>
      <c r="M210" t="s">
        <v>147</v>
      </c>
      <c r="N210" t="s">
        <v>91</v>
      </c>
      <c r="O210" t="s">
        <v>91</v>
      </c>
      <c r="P210" t="s">
        <v>92</v>
      </c>
      <c r="Q210" t="s">
        <v>93</v>
      </c>
      <c r="R210">
        <v>9</v>
      </c>
      <c r="S210">
        <v>5</v>
      </c>
      <c r="T210">
        <v>2006</v>
      </c>
      <c r="U210">
        <v>2006</v>
      </c>
      <c r="V210" t="s">
        <v>94</v>
      </c>
      <c r="W210" t="s">
        <v>95</v>
      </c>
      <c r="X210" t="s">
        <v>96</v>
      </c>
      <c r="Y210" t="s">
        <v>96</v>
      </c>
      <c r="Z210" t="s">
        <v>148</v>
      </c>
      <c r="AA210">
        <v>122</v>
      </c>
      <c r="AB210" t="s">
        <v>119</v>
      </c>
      <c r="AC210" t="s">
        <v>98</v>
      </c>
      <c r="AD210" t="s">
        <v>123</v>
      </c>
      <c r="AE210" t="s">
        <v>126</v>
      </c>
      <c r="AF210" t="s">
        <v>119</v>
      </c>
      <c r="AG210" t="s">
        <v>157</v>
      </c>
      <c r="AH210" t="s">
        <v>124</v>
      </c>
      <c r="AI210">
        <v>1037</v>
      </c>
      <c r="AJ210" t="s">
        <v>108</v>
      </c>
      <c r="AK210">
        <v>0</v>
      </c>
      <c r="AL210">
        <v>467</v>
      </c>
      <c r="AM210">
        <v>1504</v>
      </c>
      <c r="AN210" t="s">
        <v>103</v>
      </c>
      <c r="AO210" t="s">
        <v>126</v>
      </c>
      <c r="AP210" t="s">
        <v>104</v>
      </c>
      <c r="AQ210" t="s">
        <v>105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t="s">
        <v>126</v>
      </c>
      <c r="BC210">
        <v>6</v>
      </c>
      <c r="BD210" t="s">
        <v>106</v>
      </c>
      <c r="BE210">
        <v>1</v>
      </c>
      <c r="BF210" t="s">
        <v>119</v>
      </c>
      <c r="BG210" t="s">
        <v>107</v>
      </c>
      <c r="BH210">
        <v>2006</v>
      </c>
      <c r="BI210" t="s">
        <v>125</v>
      </c>
      <c r="BJ210">
        <v>3</v>
      </c>
      <c r="BK210">
        <v>700</v>
      </c>
      <c r="BL210" t="s">
        <v>98</v>
      </c>
      <c r="BM210" t="s">
        <v>98</v>
      </c>
      <c r="BN210" t="s">
        <v>104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2</v>
      </c>
      <c r="BZ210">
        <v>2009</v>
      </c>
      <c r="CA210" t="s">
        <v>110</v>
      </c>
      <c r="CB210" t="s">
        <v>111</v>
      </c>
    </row>
    <row r="211" spans="1:80">
      <c r="A211">
        <v>1670</v>
      </c>
      <c r="B211">
        <v>20</v>
      </c>
      <c r="C211" t="s">
        <v>112</v>
      </c>
      <c r="D211">
        <v>102</v>
      </c>
      <c r="E211">
        <v>13514</v>
      </c>
      <c r="F211" t="s">
        <v>82</v>
      </c>
      <c r="G211" t="s">
        <v>83</v>
      </c>
      <c r="H211" t="s">
        <v>113</v>
      </c>
      <c r="I211" t="s">
        <v>85</v>
      </c>
      <c r="J211" t="s">
        <v>86</v>
      </c>
      <c r="K211" t="s">
        <v>114</v>
      </c>
      <c r="L211" t="s">
        <v>88</v>
      </c>
      <c r="M211" t="s">
        <v>147</v>
      </c>
      <c r="N211" t="s">
        <v>91</v>
      </c>
      <c r="O211" t="s">
        <v>91</v>
      </c>
      <c r="P211" t="s">
        <v>92</v>
      </c>
      <c r="Q211" t="s">
        <v>93</v>
      </c>
      <c r="R211">
        <v>9</v>
      </c>
      <c r="S211">
        <v>5</v>
      </c>
      <c r="T211">
        <v>2008</v>
      </c>
      <c r="U211">
        <v>2008</v>
      </c>
      <c r="V211" t="s">
        <v>115</v>
      </c>
      <c r="W211" t="s">
        <v>95</v>
      </c>
      <c r="X211" t="s">
        <v>96</v>
      </c>
      <c r="Y211" t="s">
        <v>96</v>
      </c>
      <c r="Z211" t="s">
        <v>97</v>
      </c>
      <c r="AA211">
        <v>285</v>
      </c>
      <c r="AB211" t="s">
        <v>126</v>
      </c>
      <c r="AC211" t="s">
        <v>98</v>
      </c>
      <c r="AD211" t="s">
        <v>123</v>
      </c>
      <c r="AE211" t="s">
        <v>126</v>
      </c>
      <c r="AF211" t="s">
        <v>98</v>
      </c>
      <c r="AG211" t="s">
        <v>100</v>
      </c>
      <c r="AH211" t="s">
        <v>124</v>
      </c>
      <c r="AI211">
        <v>1142</v>
      </c>
      <c r="AJ211" t="s">
        <v>108</v>
      </c>
      <c r="AK211">
        <v>0</v>
      </c>
      <c r="AL211">
        <v>632</v>
      </c>
      <c r="AM211">
        <v>1774</v>
      </c>
      <c r="AN211" t="s">
        <v>103</v>
      </c>
      <c r="AO211" t="s">
        <v>126</v>
      </c>
      <c r="AP211" t="s">
        <v>104</v>
      </c>
      <c r="AQ211" t="s">
        <v>105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126</v>
      </c>
      <c r="BC211">
        <v>7</v>
      </c>
      <c r="BD211" t="s">
        <v>106</v>
      </c>
      <c r="BE211">
        <v>1</v>
      </c>
      <c r="BF211" t="s">
        <v>119</v>
      </c>
      <c r="BG211" t="s">
        <v>107</v>
      </c>
      <c r="BH211">
        <v>2008</v>
      </c>
      <c r="BI211" t="s">
        <v>125</v>
      </c>
      <c r="BJ211">
        <v>3</v>
      </c>
      <c r="BK211">
        <v>850</v>
      </c>
      <c r="BL211" t="s">
        <v>98</v>
      </c>
      <c r="BM211" t="s">
        <v>98</v>
      </c>
      <c r="BN211" t="s">
        <v>104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2009</v>
      </c>
      <c r="CA211" t="s">
        <v>110</v>
      </c>
      <c r="CB211" t="s">
        <v>111</v>
      </c>
    </row>
    <row r="212" spans="1:80">
      <c r="A212">
        <v>1671</v>
      </c>
      <c r="B212">
        <v>20</v>
      </c>
      <c r="C212" t="s">
        <v>112</v>
      </c>
      <c r="D212">
        <v>90</v>
      </c>
      <c r="E212">
        <v>12878</v>
      </c>
      <c r="F212" t="s">
        <v>82</v>
      </c>
      <c r="G212" t="s">
        <v>83</v>
      </c>
      <c r="H212" t="s">
        <v>113</v>
      </c>
      <c r="I212" t="s">
        <v>85</v>
      </c>
      <c r="J212" t="s">
        <v>86</v>
      </c>
      <c r="K212" t="s">
        <v>114</v>
      </c>
      <c r="L212" t="s">
        <v>88</v>
      </c>
      <c r="M212" t="s">
        <v>147</v>
      </c>
      <c r="N212" t="s">
        <v>91</v>
      </c>
      <c r="O212" t="s">
        <v>91</v>
      </c>
      <c r="P212" t="s">
        <v>92</v>
      </c>
      <c r="Q212" t="s">
        <v>93</v>
      </c>
      <c r="R212">
        <v>7</v>
      </c>
      <c r="S212">
        <v>5</v>
      </c>
      <c r="T212">
        <v>2003</v>
      </c>
      <c r="U212">
        <v>2004</v>
      </c>
      <c r="V212" t="s">
        <v>115</v>
      </c>
      <c r="W212" t="s">
        <v>95</v>
      </c>
      <c r="X212" t="s">
        <v>96</v>
      </c>
      <c r="Y212" t="s">
        <v>96</v>
      </c>
      <c r="Z212" t="s">
        <v>117</v>
      </c>
      <c r="AA212">
        <v>418</v>
      </c>
      <c r="AB212" t="s">
        <v>119</v>
      </c>
      <c r="AC212" t="s">
        <v>98</v>
      </c>
      <c r="AD212" t="s">
        <v>123</v>
      </c>
      <c r="AE212" t="s">
        <v>119</v>
      </c>
      <c r="AF212" t="s">
        <v>98</v>
      </c>
      <c r="AG212" t="s">
        <v>100</v>
      </c>
      <c r="AH212" t="s">
        <v>118</v>
      </c>
      <c r="AI212">
        <v>1262</v>
      </c>
      <c r="AJ212" t="s">
        <v>108</v>
      </c>
      <c r="AK212">
        <v>0</v>
      </c>
      <c r="AL212">
        <v>498</v>
      </c>
      <c r="AM212">
        <v>1760</v>
      </c>
      <c r="AN212" t="s">
        <v>103</v>
      </c>
      <c r="AO212" t="s">
        <v>126</v>
      </c>
      <c r="AP212" t="s">
        <v>104</v>
      </c>
      <c r="AQ212" t="s">
        <v>105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t="s">
        <v>119</v>
      </c>
      <c r="BC212">
        <v>8</v>
      </c>
      <c r="BD212" t="s">
        <v>106</v>
      </c>
      <c r="BE212">
        <v>1</v>
      </c>
      <c r="BF212" t="s">
        <v>119</v>
      </c>
      <c r="BG212" t="s">
        <v>107</v>
      </c>
      <c r="BH212">
        <v>2003</v>
      </c>
      <c r="BI212" t="s">
        <v>125</v>
      </c>
      <c r="BJ212">
        <v>2</v>
      </c>
      <c r="BK212">
        <v>583</v>
      </c>
      <c r="BL212" t="s">
        <v>98</v>
      </c>
      <c r="BM212" t="s">
        <v>98</v>
      </c>
      <c r="BN212" t="s">
        <v>104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6</v>
      </c>
      <c r="BZ212">
        <v>2009</v>
      </c>
      <c r="CA212" t="s">
        <v>110</v>
      </c>
      <c r="CB212" t="s">
        <v>111</v>
      </c>
    </row>
    <row r="213" spans="1:80">
      <c r="A213">
        <v>1672</v>
      </c>
      <c r="B213">
        <v>20</v>
      </c>
      <c r="C213" t="s">
        <v>112</v>
      </c>
      <c r="D213">
        <v>110</v>
      </c>
      <c r="E213">
        <v>15274</v>
      </c>
      <c r="F213" t="s">
        <v>82</v>
      </c>
      <c r="G213" t="s">
        <v>83</v>
      </c>
      <c r="H213" t="s">
        <v>113</v>
      </c>
      <c r="I213" t="s">
        <v>85</v>
      </c>
      <c r="J213" t="s">
        <v>86</v>
      </c>
      <c r="K213" t="s">
        <v>114</v>
      </c>
      <c r="L213" t="s">
        <v>88</v>
      </c>
      <c r="M213" t="s">
        <v>147</v>
      </c>
      <c r="N213" t="s">
        <v>91</v>
      </c>
      <c r="O213" t="s">
        <v>91</v>
      </c>
      <c r="P213" t="s">
        <v>92</v>
      </c>
      <c r="Q213" t="s">
        <v>93</v>
      </c>
      <c r="R213">
        <v>9</v>
      </c>
      <c r="S213">
        <v>5</v>
      </c>
      <c r="T213">
        <v>2003</v>
      </c>
      <c r="U213">
        <v>2003</v>
      </c>
      <c r="V213" t="s">
        <v>115</v>
      </c>
      <c r="W213" t="s">
        <v>95</v>
      </c>
      <c r="X213" t="s">
        <v>96</v>
      </c>
      <c r="Y213" t="s">
        <v>96</v>
      </c>
      <c r="Z213" t="s">
        <v>117</v>
      </c>
      <c r="AA213">
        <v>724</v>
      </c>
      <c r="AB213" t="s">
        <v>119</v>
      </c>
      <c r="AC213" t="s">
        <v>98</v>
      </c>
      <c r="AD213" t="s">
        <v>123</v>
      </c>
      <c r="AE213" t="s">
        <v>126</v>
      </c>
      <c r="AF213" t="s">
        <v>98</v>
      </c>
      <c r="AG213" t="s">
        <v>100</v>
      </c>
      <c r="AH213" t="s">
        <v>124</v>
      </c>
      <c r="AI213">
        <v>1972</v>
      </c>
      <c r="AJ213" t="s">
        <v>108</v>
      </c>
      <c r="AK213">
        <v>0</v>
      </c>
      <c r="AL213">
        <v>480</v>
      </c>
      <c r="AM213">
        <v>2452</v>
      </c>
      <c r="AN213" t="s">
        <v>103</v>
      </c>
      <c r="AO213" t="s">
        <v>126</v>
      </c>
      <c r="AP213" t="s">
        <v>104</v>
      </c>
      <c r="AQ213" t="s">
        <v>105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126</v>
      </c>
      <c r="BC213">
        <v>10</v>
      </c>
      <c r="BD213" t="s">
        <v>106</v>
      </c>
      <c r="BE213">
        <v>1</v>
      </c>
      <c r="BF213" t="s">
        <v>119</v>
      </c>
      <c r="BG213" t="s">
        <v>107</v>
      </c>
      <c r="BH213">
        <v>2003</v>
      </c>
      <c r="BI213" t="s">
        <v>125</v>
      </c>
      <c r="BJ213">
        <v>3</v>
      </c>
      <c r="BK213">
        <v>886</v>
      </c>
      <c r="BL213" t="s">
        <v>98</v>
      </c>
      <c r="BM213" t="s">
        <v>98</v>
      </c>
      <c r="BN213" t="s">
        <v>104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109</v>
      </c>
      <c r="BW213" t="s">
        <v>83</v>
      </c>
      <c r="BX213">
        <v>0</v>
      </c>
      <c r="BY213">
        <v>7</v>
      </c>
      <c r="BZ213">
        <v>2009</v>
      </c>
      <c r="CA213" t="s">
        <v>110</v>
      </c>
      <c r="CB213" t="s">
        <v>111</v>
      </c>
    </row>
    <row r="214" spans="1:80">
      <c r="A214">
        <v>1673</v>
      </c>
      <c r="B214">
        <v>60</v>
      </c>
      <c r="C214" t="s">
        <v>112</v>
      </c>
      <c r="D214">
        <v>96</v>
      </c>
      <c r="E214">
        <v>13262</v>
      </c>
      <c r="F214" t="s">
        <v>82</v>
      </c>
      <c r="G214" t="s">
        <v>83</v>
      </c>
      <c r="H214" t="s">
        <v>113</v>
      </c>
      <c r="I214" t="s">
        <v>85</v>
      </c>
      <c r="J214" t="s">
        <v>86</v>
      </c>
      <c r="K214" t="s">
        <v>87</v>
      </c>
      <c r="L214" t="s">
        <v>88</v>
      </c>
      <c r="M214" t="s">
        <v>147</v>
      </c>
      <c r="N214" t="s">
        <v>91</v>
      </c>
      <c r="O214" t="s">
        <v>91</v>
      </c>
      <c r="P214" t="s">
        <v>92</v>
      </c>
      <c r="Q214" t="s">
        <v>122</v>
      </c>
      <c r="R214">
        <v>8</v>
      </c>
      <c r="S214">
        <v>5</v>
      </c>
      <c r="T214">
        <v>2003</v>
      </c>
      <c r="U214">
        <v>2004</v>
      </c>
      <c r="V214" t="s">
        <v>94</v>
      </c>
      <c r="W214" t="s">
        <v>95</v>
      </c>
      <c r="X214" t="s">
        <v>96</v>
      </c>
      <c r="Y214" t="s">
        <v>96</v>
      </c>
      <c r="Z214" t="s">
        <v>148</v>
      </c>
      <c r="AA214">
        <v>186</v>
      </c>
      <c r="AB214" t="s">
        <v>119</v>
      </c>
      <c r="AC214" t="s">
        <v>98</v>
      </c>
      <c r="AD214" t="s">
        <v>123</v>
      </c>
      <c r="AE214" t="s">
        <v>119</v>
      </c>
      <c r="AF214" t="s">
        <v>98</v>
      </c>
      <c r="AG214" t="s">
        <v>100</v>
      </c>
      <c r="AH214" t="s">
        <v>108</v>
      </c>
      <c r="AI214">
        <v>0</v>
      </c>
      <c r="AJ214" t="s">
        <v>108</v>
      </c>
      <c r="AK214">
        <v>0</v>
      </c>
      <c r="AL214">
        <v>1082</v>
      </c>
      <c r="AM214">
        <v>1082</v>
      </c>
      <c r="AN214" t="s">
        <v>103</v>
      </c>
      <c r="AO214" t="s">
        <v>126</v>
      </c>
      <c r="AP214" t="s">
        <v>104</v>
      </c>
      <c r="AQ214" t="s">
        <v>105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t="s">
        <v>119</v>
      </c>
      <c r="BC214">
        <v>10</v>
      </c>
      <c r="BD214" t="s">
        <v>106</v>
      </c>
      <c r="BE214">
        <v>1</v>
      </c>
      <c r="BF214" t="s">
        <v>119</v>
      </c>
      <c r="BG214" t="s">
        <v>159</v>
      </c>
      <c r="BH214">
        <v>2003</v>
      </c>
      <c r="BI214" t="s">
        <v>125</v>
      </c>
      <c r="BJ214">
        <v>3</v>
      </c>
      <c r="BK214">
        <v>730</v>
      </c>
      <c r="BL214" t="s">
        <v>98</v>
      </c>
      <c r="BM214" t="s">
        <v>98</v>
      </c>
      <c r="BN214" t="s">
        <v>104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>
        <v>2009</v>
      </c>
      <c r="CA214" t="s">
        <v>110</v>
      </c>
      <c r="CB214" t="s">
        <v>111</v>
      </c>
    </row>
    <row r="215" spans="1:80">
      <c r="A215">
        <v>1674</v>
      </c>
      <c r="B215">
        <v>20</v>
      </c>
      <c r="C215" t="s">
        <v>112</v>
      </c>
      <c r="D215">
        <v>70</v>
      </c>
      <c r="E215">
        <v>9658</v>
      </c>
      <c r="F215" t="s">
        <v>82</v>
      </c>
      <c r="G215" t="s">
        <v>83</v>
      </c>
      <c r="H215" t="s">
        <v>113</v>
      </c>
      <c r="I215" t="s">
        <v>85</v>
      </c>
      <c r="J215" t="s">
        <v>86</v>
      </c>
      <c r="K215" t="s">
        <v>87</v>
      </c>
      <c r="L215" t="s">
        <v>88</v>
      </c>
      <c r="M215" t="s">
        <v>147</v>
      </c>
      <c r="N215" t="s">
        <v>91</v>
      </c>
      <c r="O215" t="s">
        <v>91</v>
      </c>
      <c r="P215" t="s">
        <v>92</v>
      </c>
      <c r="Q215" t="s">
        <v>93</v>
      </c>
      <c r="R215">
        <v>8</v>
      </c>
      <c r="S215">
        <v>5</v>
      </c>
      <c r="T215">
        <v>2006</v>
      </c>
      <c r="U215">
        <v>2006</v>
      </c>
      <c r="V215" t="s">
        <v>94</v>
      </c>
      <c r="W215" t="s">
        <v>95</v>
      </c>
      <c r="X215" t="s">
        <v>96</v>
      </c>
      <c r="Y215" t="s">
        <v>96</v>
      </c>
      <c r="Z215" t="s">
        <v>148</v>
      </c>
      <c r="AA215">
        <v>383</v>
      </c>
      <c r="AB215" t="s">
        <v>119</v>
      </c>
      <c r="AC215" t="s">
        <v>98</v>
      </c>
      <c r="AD215" t="s">
        <v>123</v>
      </c>
      <c r="AE215" t="s">
        <v>119</v>
      </c>
      <c r="AF215" t="s">
        <v>98</v>
      </c>
      <c r="AG215" t="s">
        <v>100</v>
      </c>
      <c r="AH215" t="s">
        <v>108</v>
      </c>
      <c r="AI215">
        <v>0</v>
      </c>
      <c r="AJ215" t="s">
        <v>108</v>
      </c>
      <c r="AK215">
        <v>0</v>
      </c>
      <c r="AL215">
        <v>1598</v>
      </c>
      <c r="AM215">
        <v>1598</v>
      </c>
      <c r="AN215" t="s">
        <v>103</v>
      </c>
      <c r="AO215" t="s">
        <v>119</v>
      </c>
      <c r="AP215" t="s">
        <v>104</v>
      </c>
      <c r="AQ215" t="s">
        <v>105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119</v>
      </c>
      <c r="BC215">
        <v>6</v>
      </c>
      <c r="BD215" t="s">
        <v>106</v>
      </c>
      <c r="BE215">
        <v>1</v>
      </c>
      <c r="BF215" t="s">
        <v>119</v>
      </c>
      <c r="BG215" t="s">
        <v>107</v>
      </c>
      <c r="BH215">
        <v>2006</v>
      </c>
      <c r="BI215" t="s">
        <v>131</v>
      </c>
      <c r="BJ215">
        <v>3</v>
      </c>
      <c r="BK215">
        <v>871</v>
      </c>
      <c r="BL215" t="s">
        <v>98</v>
      </c>
      <c r="BM215" t="s">
        <v>98</v>
      </c>
      <c r="BN215" t="s">
        <v>104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2009</v>
      </c>
      <c r="CA215" t="s">
        <v>110</v>
      </c>
      <c r="CB215" t="s">
        <v>111</v>
      </c>
    </row>
    <row r="216" spans="1:80">
      <c r="A216">
        <v>1675</v>
      </c>
      <c r="B216">
        <v>120</v>
      </c>
      <c r="C216" t="s">
        <v>112</v>
      </c>
      <c r="D216">
        <v>47</v>
      </c>
      <c r="E216">
        <v>6904</v>
      </c>
      <c r="F216" t="s">
        <v>82</v>
      </c>
      <c r="G216" t="s">
        <v>83</v>
      </c>
      <c r="H216" t="s">
        <v>113</v>
      </c>
      <c r="I216" t="s">
        <v>85</v>
      </c>
      <c r="J216" t="s">
        <v>86</v>
      </c>
      <c r="K216" t="s">
        <v>87</v>
      </c>
      <c r="L216" t="s">
        <v>88</v>
      </c>
      <c r="M216" t="s">
        <v>147</v>
      </c>
      <c r="N216" t="s">
        <v>91</v>
      </c>
      <c r="O216" t="s">
        <v>91</v>
      </c>
      <c r="P216" t="s">
        <v>129</v>
      </c>
      <c r="Q216" t="s">
        <v>93</v>
      </c>
      <c r="R216">
        <v>6</v>
      </c>
      <c r="S216">
        <v>5</v>
      </c>
      <c r="T216">
        <v>2005</v>
      </c>
      <c r="U216">
        <v>2005</v>
      </c>
      <c r="V216" t="s">
        <v>94</v>
      </c>
      <c r="W216" t="s">
        <v>95</v>
      </c>
      <c r="X216" t="s">
        <v>96</v>
      </c>
      <c r="Y216" t="s">
        <v>96</v>
      </c>
      <c r="Z216" t="s">
        <v>148</v>
      </c>
      <c r="AA216">
        <v>240</v>
      </c>
      <c r="AB216" t="s">
        <v>119</v>
      </c>
      <c r="AC216" t="s">
        <v>98</v>
      </c>
      <c r="AD216" t="s">
        <v>123</v>
      </c>
      <c r="AE216" t="s">
        <v>119</v>
      </c>
      <c r="AF216" t="s">
        <v>98</v>
      </c>
      <c r="AG216" t="s">
        <v>157</v>
      </c>
      <c r="AH216" t="s">
        <v>118</v>
      </c>
      <c r="AI216">
        <v>836</v>
      </c>
      <c r="AJ216" t="s">
        <v>108</v>
      </c>
      <c r="AK216">
        <v>0</v>
      </c>
      <c r="AL216">
        <v>522</v>
      </c>
      <c r="AM216">
        <v>1358</v>
      </c>
      <c r="AN216" t="s">
        <v>103</v>
      </c>
      <c r="AO216" t="s">
        <v>126</v>
      </c>
      <c r="AP216" t="s">
        <v>104</v>
      </c>
      <c r="AQ216" t="s">
        <v>105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t="s">
        <v>119</v>
      </c>
      <c r="BC216">
        <v>6</v>
      </c>
      <c r="BD216" t="s">
        <v>106</v>
      </c>
      <c r="BE216">
        <v>1</v>
      </c>
      <c r="BF216" t="s">
        <v>119</v>
      </c>
      <c r="BG216" t="s">
        <v>107</v>
      </c>
      <c r="BH216">
        <v>2005</v>
      </c>
      <c r="BI216" t="s">
        <v>131</v>
      </c>
      <c r="BJ216">
        <v>2</v>
      </c>
      <c r="BK216">
        <v>484</v>
      </c>
      <c r="BL216" t="s">
        <v>98</v>
      </c>
      <c r="BM216" t="s">
        <v>98</v>
      </c>
      <c r="BN216" t="s">
        <v>104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8</v>
      </c>
      <c r="BZ216">
        <v>2009</v>
      </c>
      <c r="CA216" t="s">
        <v>110</v>
      </c>
      <c r="CB216" t="s">
        <v>111</v>
      </c>
    </row>
    <row r="217" spans="1:80">
      <c r="A217">
        <v>1676</v>
      </c>
      <c r="B217">
        <v>120</v>
      </c>
      <c r="C217" t="s">
        <v>112</v>
      </c>
      <c r="D217">
        <v>34</v>
      </c>
      <c r="E217">
        <v>5122</v>
      </c>
      <c r="F217" t="s">
        <v>82</v>
      </c>
      <c r="G217" t="s">
        <v>83</v>
      </c>
      <c r="H217" t="s">
        <v>113</v>
      </c>
      <c r="I217" t="s">
        <v>85</v>
      </c>
      <c r="J217" t="s">
        <v>86</v>
      </c>
      <c r="K217" t="s">
        <v>87</v>
      </c>
      <c r="L217" t="s">
        <v>88</v>
      </c>
      <c r="M217" t="s">
        <v>147</v>
      </c>
      <c r="N217" t="s">
        <v>91</v>
      </c>
      <c r="O217" t="s">
        <v>91</v>
      </c>
      <c r="P217" t="s">
        <v>142</v>
      </c>
      <c r="Q217" t="s">
        <v>93</v>
      </c>
      <c r="R217">
        <v>6</v>
      </c>
      <c r="S217">
        <v>5</v>
      </c>
      <c r="T217">
        <v>2005</v>
      </c>
      <c r="U217">
        <v>2005</v>
      </c>
      <c r="V217" t="s">
        <v>94</v>
      </c>
      <c r="W217" t="s">
        <v>95</v>
      </c>
      <c r="X217" t="s">
        <v>96</v>
      </c>
      <c r="Y217" t="s">
        <v>96</v>
      </c>
      <c r="Z217" t="s">
        <v>148</v>
      </c>
      <c r="AA217">
        <v>135</v>
      </c>
      <c r="AB217" t="s">
        <v>119</v>
      </c>
      <c r="AC217" t="s">
        <v>98</v>
      </c>
      <c r="AD217" t="s">
        <v>123</v>
      </c>
      <c r="AE217" t="s">
        <v>119</v>
      </c>
      <c r="AF217" t="s">
        <v>98</v>
      </c>
      <c r="AG217" t="s">
        <v>157</v>
      </c>
      <c r="AH217" t="s">
        <v>124</v>
      </c>
      <c r="AI217">
        <v>881</v>
      </c>
      <c r="AJ217" t="s">
        <v>108</v>
      </c>
      <c r="AK217">
        <v>0</v>
      </c>
      <c r="AL217">
        <v>425</v>
      </c>
      <c r="AM217">
        <v>1306</v>
      </c>
      <c r="AN217" t="s">
        <v>103</v>
      </c>
      <c r="AO217" t="s">
        <v>126</v>
      </c>
      <c r="AP217" t="s">
        <v>104</v>
      </c>
      <c r="AQ217" t="s">
        <v>105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t="s">
        <v>119</v>
      </c>
      <c r="BC217">
        <v>5</v>
      </c>
      <c r="BD217" t="s">
        <v>106</v>
      </c>
      <c r="BE217">
        <v>1</v>
      </c>
      <c r="BF217" t="s">
        <v>119</v>
      </c>
      <c r="BG217" t="s">
        <v>107</v>
      </c>
      <c r="BH217">
        <v>2005</v>
      </c>
      <c r="BI217" t="s">
        <v>131</v>
      </c>
      <c r="BJ217">
        <v>2</v>
      </c>
      <c r="BK217">
        <v>624</v>
      </c>
      <c r="BL217" t="s">
        <v>98</v>
      </c>
      <c r="BM217" t="s">
        <v>98</v>
      </c>
      <c r="BN217" t="s">
        <v>104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3</v>
      </c>
      <c r="BZ217">
        <v>2009</v>
      </c>
      <c r="CA217" t="s">
        <v>110</v>
      </c>
      <c r="CB217" t="s">
        <v>111</v>
      </c>
    </row>
    <row r="218" spans="1:80">
      <c r="A218">
        <v>1677</v>
      </c>
      <c r="B218">
        <v>120</v>
      </c>
      <c r="C218" t="s">
        <v>112</v>
      </c>
      <c r="D218">
        <v>80</v>
      </c>
      <c r="E218">
        <v>10307</v>
      </c>
      <c r="F218" t="s">
        <v>82</v>
      </c>
      <c r="G218" t="s">
        <v>83</v>
      </c>
      <c r="H218" t="s">
        <v>113</v>
      </c>
      <c r="I218" t="s">
        <v>85</v>
      </c>
      <c r="J218" t="s">
        <v>86</v>
      </c>
      <c r="K218" t="s">
        <v>87</v>
      </c>
      <c r="L218" t="s">
        <v>88</v>
      </c>
      <c r="M218" t="s">
        <v>147</v>
      </c>
      <c r="N218" t="s">
        <v>91</v>
      </c>
      <c r="O218" t="s">
        <v>91</v>
      </c>
      <c r="P218" t="s">
        <v>129</v>
      </c>
      <c r="Q218" t="s">
        <v>93</v>
      </c>
      <c r="R218">
        <v>7</v>
      </c>
      <c r="S218">
        <v>5</v>
      </c>
      <c r="T218">
        <v>2007</v>
      </c>
      <c r="U218">
        <v>2008</v>
      </c>
      <c r="V218" t="s">
        <v>94</v>
      </c>
      <c r="W218" t="s">
        <v>95</v>
      </c>
      <c r="X218" t="s">
        <v>96</v>
      </c>
      <c r="Y218" t="s">
        <v>96</v>
      </c>
      <c r="Z218" t="s">
        <v>148</v>
      </c>
      <c r="AA218">
        <v>176</v>
      </c>
      <c r="AB218" t="s">
        <v>119</v>
      </c>
      <c r="AC218" t="s">
        <v>98</v>
      </c>
      <c r="AD218" t="s">
        <v>123</v>
      </c>
      <c r="AE218" t="s">
        <v>119</v>
      </c>
      <c r="AF218" t="s">
        <v>98</v>
      </c>
      <c r="AG218" t="s">
        <v>100</v>
      </c>
      <c r="AH218" t="s">
        <v>124</v>
      </c>
      <c r="AI218">
        <v>876</v>
      </c>
      <c r="AJ218" t="s">
        <v>108</v>
      </c>
      <c r="AK218">
        <v>0</v>
      </c>
      <c r="AL218">
        <v>474</v>
      </c>
      <c r="AM218">
        <v>1350</v>
      </c>
      <c r="AN218" t="s">
        <v>103</v>
      </c>
      <c r="AO218" t="s">
        <v>126</v>
      </c>
      <c r="AP218" t="s">
        <v>104</v>
      </c>
      <c r="AQ218" t="s">
        <v>105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119</v>
      </c>
      <c r="BC218">
        <v>6</v>
      </c>
      <c r="BD218" t="s">
        <v>106</v>
      </c>
      <c r="BE218">
        <v>1</v>
      </c>
      <c r="BF218" t="s">
        <v>119</v>
      </c>
      <c r="BG218" t="s">
        <v>107</v>
      </c>
      <c r="BH218">
        <v>2008</v>
      </c>
      <c r="BI218" t="s">
        <v>131</v>
      </c>
      <c r="BJ218">
        <v>2</v>
      </c>
      <c r="BK218">
        <v>484</v>
      </c>
      <c r="BL218" t="s">
        <v>98</v>
      </c>
      <c r="BM218" t="s">
        <v>98</v>
      </c>
      <c r="BN218" t="s">
        <v>104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5</v>
      </c>
      <c r="BZ218">
        <v>2009</v>
      </c>
      <c r="CA218" t="s">
        <v>110</v>
      </c>
      <c r="CB218" t="s">
        <v>111</v>
      </c>
    </row>
    <row r="219" spans="1:80">
      <c r="A219">
        <v>1678</v>
      </c>
      <c r="B219">
        <v>20</v>
      </c>
      <c r="C219" t="s">
        <v>112</v>
      </c>
      <c r="D219">
        <v>100</v>
      </c>
      <c r="E219">
        <v>14836</v>
      </c>
      <c r="F219" t="s">
        <v>82</v>
      </c>
      <c r="G219" t="s">
        <v>83</v>
      </c>
      <c r="H219" t="s">
        <v>113</v>
      </c>
      <c r="I219" t="s">
        <v>127</v>
      </c>
      <c r="J219" t="s">
        <v>86</v>
      </c>
      <c r="K219" t="s">
        <v>87</v>
      </c>
      <c r="L219" t="s">
        <v>154</v>
      </c>
      <c r="M219" t="s">
        <v>147</v>
      </c>
      <c r="N219" t="s">
        <v>91</v>
      </c>
      <c r="O219" t="s">
        <v>91</v>
      </c>
      <c r="P219" t="s">
        <v>92</v>
      </c>
      <c r="Q219" t="s">
        <v>93</v>
      </c>
      <c r="R219">
        <v>10</v>
      </c>
      <c r="S219">
        <v>5</v>
      </c>
      <c r="T219">
        <v>2004</v>
      </c>
      <c r="U219">
        <v>2005</v>
      </c>
      <c r="V219" t="s">
        <v>115</v>
      </c>
      <c r="W219" t="s">
        <v>95</v>
      </c>
      <c r="X219" t="s">
        <v>152</v>
      </c>
      <c r="Y219" t="s">
        <v>153</v>
      </c>
      <c r="Z219" t="s">
        <v>148</v>
      </c>
      <c r="AA219">
        <v>730</v>
      </c>
      <c r="AB219" t="s">
        <v>126</v>
      </c>
      <c r="AC219" t="s">
        <v>98</v>
      </c>
      <c r="AD219" t="s">
        <v>123</v>
      </c>
      <c r="AE219" t="s">
        <v>126</v>
      </c>
      <c r="AF219" t="s">
        <v>98</v>
      </c>
      <c r="AG219" t="s">
        <v>119</v>
      </c>
      <c r="AH219" t="s">
        <v>124</v>
      </c>
      <c r="AI219">
        <v>2146</v>
      </c>
      <c r="AJ219" t="s">
        <v>108</v>
      </c>
      <c r="AK219">
        <v>0</v>
      </c>
      <c r="AL219">
        <v>346</v>
      </c>
      <c r="AM219">
        <v>2492</v>
      </c>
      <c r="AN219" t="s">
        <v>103</v>
      </c>
      <c r="AO219" t="s">
        <v>126</v>
      </c>
      <c r="AP219" t="s">
        <v>104</v>
      </c>
      <c r="AQ219" t="s">
        <v>105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t="s">
        <v>126</v>
      </c>
      <c r="BC219">
        <v>8</v>
      </c>
      <c r="BD219" t="s">
        <v>106</v>
      </c>
      <c r="BE219">
        <v>1</v>
      </c>
      <c r="BF219" t="s">
        <v>126</v>
      </c>
      <c r="BG219" t="s">
        <v>107</v>
      </c>
      <c r="BH219">
        <v>2004</v>
      </c>
      <c r="BI219" t="s">
        <v>125</v>
      </c>
      <c r="BJ219">
        <v>3</v>
      </c>
      <c r="BK219">
        <v>949</v>
      </c>
      <c r="BL219" t="s">
        <v>98</v>
      </c>
      <c r="BM219" t="s">
        <v>98</v>
      </c>
      <c r="BN219" t="s">
        <v>104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2</v>
      </c>
      <c r="BZ219">
        <v>2009</v>
      </c>
      <c r="CA219" t="s">
        <v>110</v>
      </c>
      <c r="CB219" t="s">
        <v>172</v>
      </c>
    </row>
    <row r="220" spans="1:80">
      <c r="A220">
        <v>1679</v>
      </c>
      <c r="B220">
        <v>20</v>
      </c>
      <c r="C220" t="s">
        <v>112</v>
      </c>
      <c r="D220">
        <v>117</v>
      </c>
      <c r="E220">
        <v>15262</v>
      </c>
      <c r="F220" t="s">
        <v>82</v>
      </c>
      <c r="G220" t="s">
        <v>83</v>
      </c>
      <c r="H220" t="s">
        <v>113</v>
      </c>
      <c r="I220" t="s">
        <v>85</v>
      </c>
      <c r="J220" t="s">
        <v>86</v>
      </c>
      <c r="K220" t="s">
        <v>114</v>
      </c>
      <c r="L220" t="s">
        <v>88</v>
      </c>
      <c r="M220" t="s">
        <v>147</v>
      </c>
      <c r="N220" t="s">
        <v>91</v>
      </c>
      <c r="O220" t="s">
        <v>91</v>
      </c>
      <c r="P220" t="s">
        <v>92</v>
      </c>
      <c r="Q220" t="s">
        <v>93</v>
      </c>
      <c r="R220">
        <v>8</v>
      </c>
      <c r="S220">
        <v>5</v>
      </c>
      <c r="T220">
        <v>2003</v>
      </c>
      <c r="U220">
        <v>2004</v>
      </c>
      <c r="V220" t="s">
        <v>115</v>
      </c>
      <c r="W220" t="s">
        <v>95</v>
      </c>
      <c r="X220" t="s">
        <v>96</v>
      </c>
      <c r="Y220" t="s">
        <v>96</v>
      </c>
      <c r="Z220" t="s">
        <v>117</v>
      </c>
      <c r="AA220">
        <v>470</v>
      </c>
      <c r="AB220" t="s">
        <v>119</v>
      </c>
      <c r="AC220" t="s">
        <v>98</v>
      </c>
      <c r="AD220" t="s">
        <v>123</v>
      </c>
      <c r="AE220" t="s">
        <v>126</v>
      </c>
      <c r="AF220" t="s">
        <v>98</v>
      </c>
      <c r="AG220" t="s">
        <v>119</v>
      </c>
      <c r="AH220" t="s">
        <v>124</v>
      </c>
      <c r="AI220">
        <v>1557</v>
      </c>
      <c r="AJ220" t="s">
        <v>108</v>
      </c>
      <c r="AK220">
        <v>0</v>
      </c>
      <c r="AL220">
        <v>643</v>
      </c>
      <c r="AM220">
        <v>2200</v>
      </c>
      <c r="AN220" t="s">
        <v>103</v>
      </c>
      <c r="AO220" t="s">
        <v>126</v>
      </c>
      <c r="AP220" t="s">
        <v>104</v>
      </c>
      <c r="AQ220" t="s">
        <v>105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126</v>
      </c>
      <c r="BC220">
        <v>8</v>
      </c>
      <c r="BD220" t="s">
        <v>106</v>
      </c>
      <c r="BE220">
        <v>1</v>
      </c>
      <c r="BF220" t="s">
        <v>119</v>
      </c>
      <c r="BG220" t="s">
        <v>107</v>
      </c>
      <c r="BH220">
        <v>2003</v>
      </c>
      <c r="BI220" t="s">
        <v>125</v>
      </c>
      <c r="BJ220">
        <v>3</v>
      </c>
      <c r="BK220">
        <v>685</v>
      </c>
      <c r="BL220" t="s">
        <v>98</v>
      </c>
      <c r="BM220" t="s">
        <v>98</v>
      </c>
      <c r="BN220" t="s">
        <v>104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7</v>
      </c>
      <c r="BZ220">
        <v>2009</v>
      </c>
      <c r="CA220" t="s">
        <v>110</v>
      </c>
      <c r="CB220" t="s">
        <v>111</v>
      </c>
    </row>
    <row r="221" spans="1:80">
      <c r="A221">
        <v>1680</v>
      </c>
      <c r="B221">
        <v>120</v>
      </c>
      <c r="C221" t="s">
        <v>112</v>
      </c>
      <c r="D221">
        <v>44</v>
      </c>
      <c r="E221">
        <v>7390</v>
      </c>
      <c r="F221" t="s">
        <v>82</v>
      </c>
      <c r="G221" t="s">
        <v>83</v>
      </c>
      <c r="H221" t="s">
        <v>113</v>
      </c>
      <c r="I221" t="s">
        <v>85</v>
      </c>
      <c r="J221" t="s">
        <v>86</v>
      </c>
      <c r="K221" t="s">
        <v>87</v>
      </c>
      <c r="L221" t="s">
        <v>88</v>
      </c>
      <c r="M221" t="s">
        <v>147</v>
      </c>
      <c r="N221" t="s">
        <v>91</v>
      </c>
      <c r="O221" t="s">
        <v>91</v>
      </c>
      <c r="P221" t="s">
        <v>129</v>
      </c>
      <c r="Q221" t="s">
        <v>93</v>
      </c>
      <c r="R221">
        <v>9</v>
      </c>
      <c r="S221">
        <v>5</v>
      </c>
      <c r="T221">
        <v>2008</v>
      </c>
      <c r="U221">
        <v>2009</v>
      </c>
      <c r="V221" t="s">
        <v>115</v>
      </c>
      <c r="W221" t="s">
        <v>95</v>
      </c>
      <c r="X221" t="s">
        <v>137</v>
      </c>
      <c r="Y221" t="s">
        <v>137</v>
      </c>
      <c r="Z221" t="s">
        <v>117</v>
      </c>
      <c r="AA221">
        <v>308</v>
      </c>
      <c r="AB221" t="s">
        <v>126</v>
      </c>
      <c r="AC221" t="s">
        <v>98</v>
      </c>
      <c r="AD221" t="s">
        <v>123</v>
      </c>
      <c r="AE221" t="s">
        <v>126</v>
      </c>
      <c r="AF221" t="s">
        <v>98</v>
      </c>
      <c r="AG221" t="s">
        <v>100</v>
      </c>
      <c r="AH221" t="s">
        <v>124</v>
      </c>
      <c r="AI221">
        <v>800</v>
      </c>
      <c r="AJ221" t="s">
        <v>108</v>
      </c>
      <c r="AK221">
        <v>0</v>
      </c>
      <c r="AL221">
        <v>1084</v>
      </c>
      <c r="AM221">
        <v>1884</v>
      </c>
      <c r="AN221" t="s">
        <v>103</v>
      </c>
      <c r="AO221" t="s">
        <v>126</v>
      </c>
      <c r="AP221" t="s">
        <v>104</v>
      </c>
      <c r="AQ221" t="s">
        <v>105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126</v>
      </c>
      <c r="BC221">
        <v>6</v>
      </c>
      <c r="BD221" t="s">
        <v>106</v>
      </c>
      <c r="BE221">
        <v>1</v>
      </c>
      <c r="BF221" t="s">
        <v>119</v>
      </c>
      <c r="BG221" t="s">
        <v>107</v>
      </c>
      <c r="BH221">
        <v>2008</v>
      </c>
      <c r="BI221" t="s">
        <v>125</v>
      </c>
      <c r="BJ221">
        <v>2</v>
      </c>
      <c r="BK221">
        <v>649</v>
      </c>
      <c r="BL221" t="s">
        <v>98</v>
      </c>
      <c r="BM221" t="s">
        <v>98</v>
      </c>
      <c r="BN221" t="s">
        <v>104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5</v>
      </c>
      <c r="BZ221">
        <v>2009</v>
      </c>
      <c r="CA221" t="s">
        <v>149</v>
      </c>
      <c r="CB221" t="s">
        <v>150</v>
      </c>
    </row>
    <row r="222" spans="1:80">
      <c r="A222">
        <v>1681</v>
      </c>
      <c r="B222">
        <v>120</v>
      </c>
      <c r="C222" t="s">
        <v>112</v>
      </c>
      <c r="D222">
        <v>48</v>
      </c>
      <c r="E222">
        <v>6472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147</v>
      </c>
      <c r="N222" t="s">
        <v>91</v>
      </c>
      <c r="O222" t="s">
        <v>91</v>
      </c>
      <c r="P222" t="s">
        <v>129</v>
      </c>
      <c r="Q222" t="s">
        <v>93</v>
      </c>
      <c r="R222">
        <v>9</v>
      </c>
      <c r="S222">
        <v>5</v>
      </c>
      <c r="T222">
        <v>2008</v>
      </c>
      <c r="U222">
        <v>2008</v>
      </c>
      <c r="V222" t="s">
        <v>115</v>
      </c>
      <c r="W222" t="s">
        <v>95</v>
      </c>
      <c r="X222" t="s">
        <v>96</v>
      </c>
      <c r="Y222" t="s">
        <v>96</v>
      </c>
      <c r="Z222" t="s">
        <v>117</v>
      </c>
      <c r="AA222">
        <v>500</v>
      </c>
      <c r="AB222" t="s">
        <v>126</v>
      </c>
      <c r="AC222" t="s">
        <v>98</v>
      </c>
      <c r="AD222" t="s">
        <v>123</v>
      </c>
      <c r="AE222" t="s">
        <v>126</v>
      </c>
      <c r="AF222" t="s">
        <v>98</v>
      </c>
      <c r="AG222" t="s">
        <v>100</v>
      </c>
      <c r="AH222" t="s">
        <v>108</v>
      </c>
      <c r="AI222">
        <v>0</v>
      </c>
      <c r="AJ222" t="s">
        <v>108</v>
      </c>
      <c r="AK222">
        <v>0</v>
      </c>
      <c r="AL222">
        <v>1451</v>
      </c>
      <c r="AM222">
        <v>1451</v>
      </c>
      <c r="AN222" t="s">
        <v>103</v>
      </c>
      <c r="AO222" t="s">
        <v>126</v>
      </c>
      <c r="AP222" t="s">
        <v>104</v>
      </c>
      <c r="AQ222" t="s">
        <v>105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126</v>
      </c>
      <c r="BC222">
        <v>6</v>
      </c>
      <c r="BD222" t="s">
        <v>106</v>
      </c>
      <c r="BE222">
        <v>1</v>
      </c>
      <c r="BF222" t="s">
        <v>119</v>
      </c>
      <c r="BG222" t="s">
        <v>107</v>
      </c>
      <c r="BH222">
        <v>2008</v>
      </c>
      <c r="BI222" t="s">
        <v>131</v>
      </c>
      <c r="BJ222">
        <v>2</v>
      </c>
      <c r="BK222">
        <v>539</v>
      </c>
      <c r="BL222" t="s">
        <v>98</v>
      </c>
      <c r="BM222" t="s">
        <v>98</v>
      </c>
      <c r="BN222" t="s">
        <v>104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2009</v>
      </c>
      <c r="CA222" t="s">
        <v>110</v>
      </c>
      <c r="CB222" t="s">
        <v>111</v>
      </c>
    </row>
    <row r="223" spans="1:80">
      <c r="A223">
        <v>1682</v>
      </c>
      <c r="B223">
        <v>20</v>
      </c>
      <c r="C223" t="s">
        <v>112</v>
      </c>
      <c r="D223">
        <v>129</v>
      </c>
      <c r="E223">
        <v>16770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114</v>
      </c>
      <c r="L223" t="s">
        <v>88</v>
      </c>
      <c r="M223" t="s">
        <v>147</v>
      </c>
      <c r="N223" t="s">
        <v>91</v>
      </c>
      <c r="O223" t="s">
        <v>91</v>
      </c>
      <c r="P223" t="s">
        <v>92</v>
      </c>
      <c r="Q223" t="s">
        <v>93</v>
      </c>
      <c r="R223">
        <v>8</v>
      </c>
      <c r="S223">
        <v>5</v>
      </c>
      <c r="T223">
        <v>2002</v>
      </c>
      <c r="U223">
        <v>2003</v>
      </c>
      <c r="V223" t="s">
        <v>115</v>
      </c>
      <c r="W223" t="s">
        <v>95</v>
      </c>
      <c r="X223" t="s">
        <v>96</v>
      </c>
      <c r="Y223" t="s">
        <v>96</v>
      </c>
      <c r="Z223" t="s">
        <v>117</v>
      </c>
      <c r="AA223">
        <v>270</v>
      </c>
      <c r="AB223" t="s">
        <v>119</v>
      </c>
      <c r="AC223" t="s">
        <v>98</v>
      </c>
      <c r="AD223" t="s">
        <v>123</v>
      </c>
      <c r="AE223" t="s">
        <v>126</v>
      </c>
      <c r="AF223" t="s">
        <v>98</v>
      </c>
      <c r="AG223" t="s">
        <v>119</v>
      </c>
      <c r="AH223" t="s">
        <v>124</v>
      </c>
      <c r="AI223">
        <v>1196</v>
      </c>
      <c r="AJ223" t="s">
        <v>108</v>
      </c>
      <c r="AK223">
        <v>0</v>
      </c>
      <c r="AL223">
        <v>516</v>
      </c>
      <c r="AM223">
        <v>1712</v>
      </c>
      <c r="AN223" t="s">
        <v>103</v>
      </c>
      <c r="AO223" t="s">
        <v>126</v>
      </c>
      <c r="AP223" t="s">
        <v>104</v>
      </c>
      <c r="AQ223" t="s">
        <v>105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t="s">
        <v>119</v>
      </c>
      <c r="BC223">
        <v>8</v>
      </c>
      <c r="BD223" t="s">
        <v>106</v>
      </c>
      <c r="BE223">
        <v>1</v>
      </c>
      <c r="BF223" t="s">
        <v>119</v>
      </c>
      <c r="BG223" t="s">
        <v>107</v>
      </c>
      <c r="BH223">
        <v>2002</v>
      </c>
      <c r="BI223" t="s">
        <v>131</v>
      </c>
      <c r="BJ223">
        <v>3</v>
      </c>
      <c r="BK223">
        <v>701</v>
      </c>
      <c r="BL223" t="s">
        <v>98</v>
      </c>
      <c r="BM223" t="s">
        <v>98</v>
      </c>
      <c r="BN223" t="s">
        <v>104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9</v>
      </c>
      <c r="BZ223">
        <v>2009</v>
      </c>
      <c r="CA223" t="s">
        <v>110</v>
      </c>
      <c r="CB223" t="s">
        <v>111</v>
      </c>
    </row>
    <row r="224" spans="1:80">
      <c r="A224">
        <v>1683</v>
      </c>
      <c r="B224">
        <v>120</v>
      </c>
      <c r="C224" t="s">
        <v>112</v>
      </c>
      <c r="D224">
        <v>48</v>
      </c>
      <c r="E224">
        <v>3480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147</v>
      </c>
      <c r="N224" t="s">
        <v>91</v>
      </c>
      <c r="O224" t="s">
        <v>91</v>
      </c>
      <c r="P224" t="s">
        <v>129</v>
      </c>
      <c r="Q224" t="s">
        <v>93</v>
      </c>
      <c r="R224">
        <v>7</v>
      </c>
      <c r="S224">
        <v>5</v>
      </c>
      <c r="T224">
        <v>2003</v>
      </c>
      <c r="U224">
        <v>2003</v>
      </c>
      <c r="V224" t="s">
        <v>94</v>
      </c>
      <c r="W224" t="s">
        <v>95</v>
      </c>
      <c r="X224" t="s">
        <v>96</v>
      </c>
      <c r="Y224" t="s">
        <v>96</v>
      </c>
      <c r="Z224" t="s">
        <v>148</v>
      </c>
      <c r="AA224">
        <v>163</v>
      </c>
      <c r="AB224" t="s">
        <v>119</v>
      </c>
      <c r="AC224" t="s">
        <v>98</v>
      </c>
      <c r="AD224" t="s">
        <v>123</v>
      </c>
      <c r="AE224" t="s">
        <v>119</v>
      </c>
      <c r="AF224" t="s">
        <v>98</v>
      </c>
      <c r="AG224" t="s">
        <v>100</v>
      </c>
      <c r="AH224" t="s">
        <v>108</v>
      </c>
      <c r="AI224">
        <v>0</v>
      </c>
      <c r="AJ224" t="s">
        <v>108</v>
      </c>
      <c r="AK224">
        <v>0</v>
      </c>
      <c r="AL224">
        <v>1405</v>
      </c>
      <c r="AM224">
        <v>1405</v>
      </c>
      <c r="AN224" t="s">
        <v>103</v>
      </c>
      <c r="AO224" t="s">
        <v>126</v>
      </c>
      <c r="AP224" t="s">
        <v>104</v>
      </c>
      <c r="AQ224" t="s">
        <v>105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119</v>
      </c>
      <c r="BC224">
        <v>6</v>
      </c>
      <c r="BD224" t="s">
        <v>106</v>
      </c>
      <c r="BE224">
        <v>1</v>
      </c>
      <c r="BF224" t="s">
        <v>98</v>
      </c>
      <c r="BG224" t="s">
        <v>107</v>
      </c>
      <c r="BH224">
        <v>2003</v>
      </c>
      <c r="BI224" t="s">
        <v>131</v>
      </c>
      <c r="BJ224">
        <v>2</v>
      </c>
      <c r="BK224">
        <v>478</v>
      </c>
      <c r="BL224" t="s">
        <v>98</v>
      </c>
      <c r="BM224" t="s">
        <v>98</v>
      </c>
      <c r="BN224" t="s">
        <v>104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11</v>
      </c>
      <c r="BZ224">
        <v>2009</v>
      </c>
      <c r="CA224" t="s">
        <v>110</v>
      </c>
      <c r="CB224" t="s">
        <v>111</v>
      </c>
    </row>
    <row r="225" spans="1:80">
      <c r="A225">
        <v>1684</v>
      </c>
      <c r="B225">
        <v>60</v>
      </c>
      <c r="C225" t="s">
        <v>112</v>
      </c>
      <c r="D225">
        <v>63</v>
      </c>
      <c r="E225">
        <v>10928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121</v>
      </c>
      <c r="N225" t="s">
        <v>225</v>
      </c>
      <c r="O225" t="s">
        <v>91</v>
      </c>
      <c r="P225" t="s">
        <v>92</v>
      </c>
      <c r="Q225" t="s">
        <v>122</v>
      </c>
      <c r="R225">
        <v>7</v>
      </c>
      <c r="S225">
        <v>5</v>
      </c>
      <c r="T225">
        <v>2005</v>
      </c>
      <c r="U225">
        <v>2005</v>
      </c>
      <c r="V225" t="s">
        <v>94</v>
      </c>
      <c r="W225" t="s">
        <v>95</v>
      </c>
      <c r="X225" t="s">
        <v>96</v>
      </c>
      <c r="Y225" t="s">
        <v>96</v>
      </c>
      <c r="Z225" t="s">
        <v>97</v>
      </c>
      <c r="AA225">
        <v>0</v>
      </c>
      <c r="AB225" t="s">
        <v>119</v>
      </c>
      <c r="AC225" t="s">
        <v>98</v>
      </c>
      <c r="AD225" t="s">
        <v>123</v>
      </c>
      <c r="AE225" t="s">
        <v>119</v>
      </c>
      <c r="AF225" t="s">
        <v>119</v>
      </c>
      <c r="AG225" t="s">
        <v>100</v>
      </c>
      <c r="AH225" t="s">
        <v>108</v>
      </c>
      <c r="AI225">
        <v>0</v>
      </c>
      <c r="AJ225" t="s">
        <v>108</v>
      </c>
      <c r="AK225">
        <v>0</v>
      </c>
      <c r="AL225">
        <v>728</v>
      </c>
      <c r="AM225">
        <v>728</v>
      </c>
      <c r="AN225" t="s">
        <v>103</v>
      </c>
      <c r="AO225" t="s">
        <v>126</v>
      </c>
      <c r="AP225" t="s">
        <v>104</v>
      </c>
      <c r="AQ225" t="s">
        <v>105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119</v>
      </c>
      <c r="BC225">
        <v>8</v>
      </c>
      <c r="BD225" t="s">
        <v>106</v>
      </c>
      <c r="BE225">
        <v>1</v>
      </c>
      <c r="BF225" t="s">
        <v>119</v>
      </c>
      <c r="BG225" t="s">
        <v>107</v>
      </c>
      <c r="BH225">
        <v>2005</v>
      </c>
      <c r="BI225" t="s">
        <v>125</v>
      </c>
      <c r="BJ225">
        <v>2</v>
      </c>
      <c r="BK225">
        <v>390</v>
      </c>
      <c r="BL225" t="s">
        <v>98</v>
      </c>
      <c r="BM225" t="s">
        <v>98</v>
      </c>
      <c r="BN225" t="s">
        <v>104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6</v>
      </c>
      <c r="BZ225">
        <v>2009</v>
      </c>
      <c r="CA225" t="s">
        <v>110</v>
      </c>
      <c r="CB225" t="s">
        <v>111</v>
      </c>
    </row>
    <row r="226" spans="1:80">
      <c r="A226">
        <v>1685</v>
      </c>
      <c r="B226">
        <v>60</v>
      </c>
      <c r="C226" t="s">
        <v>112</v>
      </c>
      <c r="D226">
        <v>57</v>
      </c>
      <c r="E226">
        <v>8918</v>
      </c>
      <c r="F226" t="s">
        <v>82</v>
      </c>
      <c r="G226" t="s">
        <v>83</v>
      </c>
      <c r="H226" t="s">
        <v>113</v>
      </c>
      <c r="I226" t="s">
        <v>85</v>
      </c>
      <c r="J226" t="s">
        <v>86</v>
      </c>
      <c r="K226" t="s">
        <v>87</v>
      </c>
      <c r="L226" t="s">
        <v>88</v>
      </c>
      <c r="M226" t="s">
        <v>121</v>
      </c>
      <c r="N226" t="s">
        <v>91</v>
      </c>
      <c r="O226" t="s">
        <v>91</v>
      </c>
      <c r="P226" t="s">
        <v>92</v>
      </c>
      <c r="Q226" t="s">
        <v>122</v>
      </c>
      <c r="R226">
        <v>6</v>
      </c>
      <c r="S226">
        <v>5</v>
      </c>
      <c r="T226">
        <v>2005</v>
      </c>
      <c r="U226">
        <v>2006</v>
      </c>
      <c r="V226" t="s">
        <v>94</v>
      </c>
      <c r="W226" t="s">
        <v>95</v>
      </c>
      <c r="X226" t="s">
        <v>96</v>
      </c>
      <c r="Y226" t="s">
        <v>96</v>
      </c>
      <c r="Z226" t="s">
        <v>97</v>
      </c>
      <c r="AA226">
        <v>0</v>
      </c>
      <c r="AB226" t="s">
        <v>119</v>
      </c>
      <c r="AC226" t="s">
        <v>98</v>
      </c>
      <c r="AD226" t="s">
        <v>123</v>
      </c>
      <c r="AE226" t="s">
        <v>119</v>
      </c>
      <c r="AF226" t="s">
        <v>98</v>
      </c>
      <c r="AG226" t="s">
        <v>157</v>
      </c>
      <c r="AH226" t="s">
        <v>108</v>
      </c>
      <c r="AI226">
        <v>0</v>
      </c>
      <c r="AJ226" t="s">
        <v>108</v>
      </c>
      <c r="AK226">
        <v>0</v>
      </c>
      <c r="AL226">
        <v>745</v>
      </c>
      <c r="AM226">
        <v>745</v>
      </c>
      <c r="AN226" t="s">
        <v>103</v>
      </c>
      <c r="AO226" t="s">
        <v>126</v>
      </c>
      <c r="AP226" t="s">
        <v>104</v>
      </c>
      <c r="AQ226" t="s">
        <v>105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t="s">
        <v>119</v>
      </c>
      <c r="BC226">
        <v>7</v>
      </c>
      <c r="BD226" t="s">
        <v>106</v>
      </c>
      <c r="BE226">
        <v>1</v>
      </c>
      <c r="BF226" t="s">
        <v>119</v>
      </c>
      <c r="BG226" t="s">
        <v>107</v>
      </c>
      <c r="BH226">
        <v>2005</v>
      </c>
      <c r="BI226" t="s">
        <v>125</v>
      </c>
      <c r="BJ226">
        <v>2</v>
      </c>
      <c r="BK226">
        <v>392</v>
      </c>
      <c r="BL226" t="s">
        <v>98</v>
      </c>
      <c r="BM226" t="s">
        <v>98</v>
      </c>
      <c r="BN226" t="s">
        <v>104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7</v>
      </c>
      <c r="BZ226">
        <v>2009</v>
      </c>
      <c r="CA226" t="s">
        <v>110</v>
      </c>
      <c r="CB226" t="s">
        <v>111</v>
      </c>
    </row>
    <row r="227" spans="1:80">
      <c r="A227">
        <v>1686</v>
      </c>
      <c r="B227">
        <v>120</v>
      </c>
      <c r="C227" t="s">
        <v>112</v>
      </c>
      <c r="D227">
        <v>43</v>
      </c>
      <c r="E227">
        <v>3182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156</v>
      </c>
      <c r="N227" t="s">
        <v>91</v>
      </c>
      <c r="O227" t="s">
        <v>91</v>
      </c>
      <c r="P227" t="s">
        <v>129</v>
      </c>
      <c r="Q227" t="s">
        <v>93</v>
      </c>
      <c r="R227">
        <v>7</v>
      </c>
      <c r="S227">
        <v>5</v>
      </c>
      <c r="T227">
        <v>2005</v>
      </c>
      <c r="U227">
        <v>2006</v>
      </c>
      <c r="V227" t="s">
        <v>94</v>
      </c>
      <c r="W227" t="s">
        <v>95</v>
      </c>
      <c r="X227" t="s">
        <v>96</v>
      </c>
      <c r="Y227" t="s">
        <v>96</v>
      </c>
      <c r="Z227" t="s">
        <v>117</v>
      </c>
      <c r="AA227">
        <v>16</v>
      </c>
      <c r="AB227" t="s">
        <v>119</v>
      </c>
      <c r="AC227" t="s">
        <v>98</v>
      </c>
      <c r="AD227" t="s">
        <v>123</v>
      </c>
      <c r="AE227" t="s">
        <v>119</v>
      </c>
      <c r="AF227" t="s">
        <v>98</v>
      </c>
      <c r="AG227" t="s">
        <v>157</v>
      </c>
      <c r="AH227" t="s">
        <v>124</v>
      </c>
      <c r="AI227">
        <v>16</v>
      </c>
      <c r="AJ227" t="s">
        <v>108</v>
      </c>
      <c r="AK227">
        <v>0</v>
      </c>
      <c r="AL227">
        <v>1204</v>
      </c>
      <c r="AM227">
        <v>1220</v>
      </c>
      <c r="AN227" t="s">
        <v>103</v>
      </c>
      <c r="AO227" t="s">
        <v>126</v>
      </c>
      <c r="AP227" t="s">
        <v>104</v>
      </c>
      <c r="AQ227" t="s">
        <v>105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t="s">
        <v>119</v>
      </c>
      <c r="BC227">
        <v>5</v>
      </c>
      <c r="BD227" t="s">
        <v>106</v>
      </c>
      <c r="BE227">
        <v>1</v>
      </c>
      <c r="BF227" t="s">
        <v>119</v>
      </c>
      <c r="BG227" t="s">
        <v>107</v>
      </c>
      <c r="BH227">
        <v>2005</v>
      </c>
      <c r="BI227" t="s">
        <v>125</v>
      </c>
      <c r="BJ227">
        <v>2</v>
      </c>
      <c r="BK227">
        <v>397</v>
      </c>
      <c r="BL227" t="s">
        <v>98</v>
      </c>
      <c r="BM227" t="s">
        <v>98</v>
      </c>
      <c r="BN227" t="s">
        <v>104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8</v>
      </c>
      <c r="BZ227">
        <v>2009</v>
      </c>
      <c r="CA227" t="s">
        <v>110</v>
      </c>
      <c r="CB227" t="s">
        <v>111</v>
      </c>
    </row>
    <row r="228" spans="1:80">
      <c r="A228">
        <v>1687</v>
      </c>
      <c r="B228">
        <v>80</v>
      </c>
      <c r="C228" t="s">
        <v>112</v>
      </c>
      <c r="D228">
        <v>59</v>
      </c>
      <c r="E228">
        <v>9434</v>
      </c>
      <c r="F228" t="s">
        <v>82</v>
      </c>
      <c r="G228" t="s">
        <v>83</v>
      </c>
      <c r="H228" t="s">
        <v>113</v>
      </c>
      <c r="I228" t="s">
        <v>85</v>
      </c>
      <c r="J228" t="s">
        <v>86</v>
      </c>
      <c r="K228" t="s">
        <v>87</v>
      </c>
      <c r="L228" t="s">
        <v>88</v>
      </c>
      <c r="M228" t="s">
        <v>121</v>
      </c>
      <c r="N228" t="s">
        <v>91</v>
      </c>
      <c r="O228" t="s">
        <v>91</v>
      </c>
      <c r="P228" t="s">
        <v>92</v>
      </c>
      <c r="Q228" t="s">
        <v>158</v>
      </c>
      <c r="R228">
        <v>7</v>
      </c>
      <c r="S228">
        <v>5</v>
      </c>
      <c r="T228">
        <v>2004</v>
      </c>
      <c r="U228">
        <v>2005</v>
      </c>
      <c r="V228" t="s">
        <v>94</v>
      </c>
      <c r="W228" t="s">
        <v>95</v>
      </c>
      <c r="X228" t="s">
        <v>184</v>
      </c>
      <c r="Y228" t="s">
        <v>185</v>
      </c>
      <c r="Z228" t="s">
        <v>97</v>
      </c>
      <c r="AA228">
        <v>0</v>
      </c>
      <c r="AB228" t="s">
        <v>119</v>
      </c>
      <c r="AC228" t="s">
        <v>98</v>
      </c>
      <c r="AD228" t="s">
        <v>123</v>
      </c>
      <c r="AE228" t="s">
        <v>119</v>
      </c>
      <c r="AF228" t="s">
        <v>98</v>
      </c>
      <c r="AG228" t="s">
        <v>155</v>
      </c>
      <c r="AH228" t="s">
        <v>108</v>
      </c>
      <c r="AI228">
        <v>0</v>
      </c>
      <c r="AJ228" t="s">
        <v>108</v>
      </c>
      <c r="AK228">
        <v>0</v>
      </c>
      <c r="AL228">
        <v>384</v>
      </c>
      <c r="AM228">
        <v>384</v>
      </c>
      <c r="AN228" t="s">
        <v>103</v>
      </c>
      <c r="AO228" t="s">
        <v>126</v>
      </c>
      <c r="AP228" t="s">
        <v>104</v>
      </c>
      <c r="AQ228" t="s">
        <v>105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t="s">
        <v>119</v>
      </c>
      <c r="BC228">
        <v>6</v>
      </c>
      <c r="BD228" t="s">
        <v>106</v>
      </c>
      <c r="BE228">
        <v>1</v>
      </c>
      <c r="BF228" t="s">
        <v>119</v>
      </c>
      <c r="BG228" t="s">
        <v>159</v>
      </c>
      <c r="BH228">
        <v>2004</v>
      </c>
      <c r="BI228" t="s">
        <v>125</v>
      </c>
      <c r="BJ228">
        <v>2</v>
      </c>
      <c r="BK228">
        <v>400</v>
      </c>
      <c r="BL228" t="s">
        <v>98</v>
      </c>
      <c r="BM228" t="s">
        <v>98</v>
      </c>
      <c r="BN228" t="s">
        <v>104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8</v>
      </c>
      <c r="BZ228">
        <v>2009</v>
      </c>
      <c r="CA228" t="s">
        <v>110</v>
      </c>
      <c r="CB228" t="s">
        <v>111</v>
      </c>
    </row>
    <row r="229" spans="1:80">
      <c r="A229">
        <v>1688</v>
      </c>
      <c r="B229">
        <v>60</v>
      </c>
      <c r="C229" t="s">
        <v>112</v>
      </c>
      <c r="D229">
        <v>62</v>
      </c>
      <c r="E229">
        <v>7984</v>
      </c>
      <c r="F229" t="s">
        <v>82</v>
      </c>
      <c r="G229" t="s">
        <v>83</v>
      </c>
      <c r="H229" t="s">
        <v>113</v>
      </c>
      <c r="I229" t="s">
        <v>85</v>
      </c>
      <c r="J229" t="s">
        <v>86</v>
      </c>
      <c r="K229" t="s">
        <v>87</v>
      </c>
      <c r="L229" t="s">
        <v>88</v>
      </c>
      <c r="M229" t="s">
        <v>121</v>
      </c>
      <c r="N229" t="s">
        <v>91</v>
      </c>
      <c r="O229" t="s">
        <v>91</v>
      </c>
      <c r="P229" t="s">
        <v>92</v>
      </c>
      <c r="Q229" t="s">
        <v>122</v>
      </c>
      <c r="R229">
        <v>7</v>
      </c>
      <c r="S229">
        <v>5</v>
      </c>
      <c r="T229">
        <v>2004</v>
      </c>
      <c r="U229">
        <v>2005</v>
      </c>
      <c r="V229" t="s">
        <v>94</v>
      </c>
      <c r="W229" t="s">
        <v>95</v>
      </c>
      <c r="X229" t="s">
        <v>96</v>
      </c>
      <c r="Y229" t="s">
        <v>96</v>
      </c>
      <c r="Z229" t="s">
        <v>117</v>
      </c>
      <c r="AA229">
        <v>200</v>
      </c>
      <c r="AB229" t="s">
        <v>119</v>
      </c>
      <c r="AC229" t="s">
        <v>98</v>
      </c>
      <c r="AD229" t="s">
        <v>123</v>
      </c>
      <c r="AE229" t="s">
        <v>119</v>
      </c>
      <c r="AF229" t="s">
        <v>98</v>
      </c>
      <c r="AG229" t="s">
        <v>100</v>
      </c>
      <c r="AH229" t="s">
        <v>108</v>
      </c>
      <c r="AI229">
        <v>0</v>
      </c>
      <c r="AJ229" t="s">
        <v>108</v>
      </c>
      <c r="AK229">
        <v>0</v>
      </c>
      <c r="AL229">
        <v>868</v>
      </c>
      <c r="AM229">
        <v>868</v>
      </c>
      <c r="AN229" t="s">
        <v>103</v>
      </c>
      <c r="AO229" t="s">
        <v>126</v>
      </c>
      <c r="AP229" t="s">
        <v>104</v>
      </c>
      <c r="AQ229" t="s">
        <v>105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119</v>
      </c>
      <c r="BC229">
        <v>7</v>
      </c>
      <c r="BD229" t="s">
        <v>106</v>
      </c>
      <c r="BE229">
        <v>1</v>
      </c>
      <c r="BF229" t="s">
        <v>119</v>
      </c>
      <c r="BG229" t="s">
        <v>159</v>
      </c>
      <c r="BH229">
        <v>2004</v>
      </c>
      <c r="BI229" t="s">
        <v>125</v>
      </c>
      <c r="BJ229">
        <v>2</v>
      </c>
      <c r="BK229">
        <v>436</v>
      </c>
      <c r="BL229" t="s">
        <v>98</v>
      </c>
      <c r="BM229" t="s">
        <v>98</v>
      </c>
      <c r="BN229" t="s">
        <v>104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2009</v>
      </c>
      <c r="CA229" t="s">
        <v>110</v>
      </c>
      <c r="CB229" t="s">
        <v>111</v>
      </c>
    </row>
    <row r="230" spans="1:80">
      <c r="A230">
        <v>1689</v>
      </c>
      <c r="B230">
        <v>60</v>
      </c>
      <c r="C230" t="s">
        <v>112</v>
      </c>
      <c r="D230">
        <v>61</v>
      </c>
      <c r="E230">
        <v>10125</v>
      </c>
      <c r="F230" t="s">
        <v>82</v>
      </c>
      <c r="G230" t="s">
        <v>83</v>
      </c>
      <c r="H230" t="s">
        <v>113</v>
      </c>
      <c r="I230" t="s">
        <v>85</v>
      </c>
      <c r="J230" t="s">
        <v>86</v>
      </c>
      <c r="K230" t="s">
        <v>87</v>
      </c>
      <c r="L230" t="s">
        <v>88</v>
      </c>
      <c r="M230" t="s">
        <v>121</v>
      </c>
      <c r="N230" t="s">
        <v>91</v>
      </c>
      <c r="O230" t="s">
        <v>91</v>
      </c>
      <c r="P230" t="s">
        <v>92</v>
      </c>
      <c r="Q230" t="s">
        <v>122</v>
      </c>
      <c r="R230">
        <v>7</v>
      </c>
      <c r="S230">
        <v>5</v>
      </c>
      <c r="T230">
        <v>2004</v>
      </c>
      <c r="U230">
        <v>2004</v>
      </c>
      <c r="V230" t="s">
        <v>94</v>
      </c>
      <c r="W230" t="s">
        <v>95</v>
      </c>
      <c r="X230" t="s">
        <v>96</v>
      </c>
      <c r="Y230" t="s">
        <v>96</v>
      </c>
      <c r="Z230" t="s">
        <v>97</v>
      </c>
      <c r="AA230">
        <v>0</v>
      </c>
      <c r="AB230" t="s">
        <v>119</v>
      </c>
      <c r="AC230" t="s">
        <v>98</v>
      </c>
      <c r="AD230" t="s">
        <v>123</v>
      </c>
      <c r="AE230" t="s">
        <v>119</v>
      </c>
      <c r="AF230" t="s">
        <v>98</v>
      </c>
      <c r="AG230" t="s">
        <v>155</v>
      </c>
      <c r="AH230" t="s">
        <v>108</v>
      </c>
      <c r="AI230">
        <v>0</v>
      </c>
      <c r="AJ230" t="s">
        <v>108</v>
      </c>
      <c r="AK230">
        <v>0</v>
      </c>
      <c r="AL230">
        <v>846</v>
      </c>
      <c r="AM230">
        <v>846</v>
      </c>
      <c r="AN230" t="s">
        <v>103</v>
      </c>
      <c r="AO230" t="s">
        <v>126</v>
      </c>
      <c r="AP230" t="s">
        <v>104</v>
      </c>
      <c r="AQ230" t="s">
        <v>105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119</v>
      </c>
      <c r="BC230">
        <v>7</v>
      </c>
      <c r="BD230" t="s">
        <v>106</v>
      </c>
      <c r="BE230">
        <v>1</v>
      </c>
      <c r="BF230" t="s">
        <v>119</v>
      </c>
      <c r="BG230" t="s">
        <v>107</v>
      </c>
      <c r="BH230">
        <v>2004</v>
      </c>
      <c r="BI230" t="s">
        <v>125</v>
      </c>
      <c r="BJ230">
        <v>2</v>
      </c>
      <c r="BK230">
        <v>434</v>
      </c>
      <c r="BL230" t="s">
        <v>98</v>
      </c>
      <c r="BM230" t="s">
        <v>98</v>
      </c>
      <c r="BN230" t="s">
        <v>104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109</v>
      </c>
      <c r="BW230" t="s">
        <v>83</v>
      </c>
      <c r="BX230">
        <v>0</v>
      </c>
      <c r="BY230">
        <v>7</v>
      </c>
      <c r="BZ230">
        <v>2009</v>
      </c>
      <c r="CA230" t="s">
        <v>110</v>
      </c>
      <c r="CB230" t="s">
        <v>111</v>
      </c>
    </row>
    <row r="231" spans="1:80">
      <c r="A231">
        <v>1690</v>
      </c>
      <c r="B231">
        <v>60</v>
      </c>
      <c r="C231" t="s">
        <v>112</v>
      </c>
      <c r="D231" t="s">
        <v>83</v>
      </c>
      <c r="E231">
        <v>8965</v>
      </c>
      <c r="F231" t="s">
        <v>82</v>
      </c>
      <c r="G231" t="s">
        <v>83</v>
      </c>
      <c r="H231" t="s">
        <v>113</v>
      </c>
      <c r="I231" t="s">
        <v>85</v>
      </c>
      <c r="J231" t="s">
        <v>86</v>
      </c>
      <c r="K231" t="s">
        <v>87</v>
      </c>
      <c r="L231" t="s">
        <v>88</v>
      </c>
      <c r="M231" t="s">
        <v>121</v>
      </c>
      <c r="N231" t="s">
        <v>91</v>
      </c>
      <c r="O231" t="s">
        <v>91</v>
      </c>
      <c r="P231" t="s">
        <v>92</v>
      </c>
      <c r="Q231" t="s">
        <v>122</v>
      </c>
      <c r="R231">
        <v>7</v>
      </c>
      <c r="S231">
        <v>5</v>
      </c>
      <c r="T231">
        <v>2003</v>
      </c>
      <c r="U231">
        <v>2003</v>
      </c>
      <c r="V231" t="s">
        <v>94</v>
      </c>
      <c r="W231" t="s">
        <v>95</v>
      </c>
      <c r="X231" t="s">
        <v>96</v>
      </c>
      <c r="Y231" t="s">
        <v>96</v>
      </c>
      <c r="Z231" t="s">
        <v>97</v>
      </c>
      <c r="AA231">
        <v>0</v>
      </c>
      <c r="AB231" t="s">
        <v>119</v>
      </c>
      <c r="AC231" t="s">
        <v>98</v>
      </c>
      <c r="AD231" t="s">
        <v>123</v>
      </c>
      <c r="AE231" t="s">
        <v>119</v>
      </c>
      <c r="AF231" t="s">
        <v>98</v>
      </c>
      <c r="AG231" t="s">
        <v>100</v>
      </c>
      <c r="AH231" t="s">
        <v>124</v>
      </c>
      <c r="AI231">
        <v>652</v>
      </c>
      <c r="AJ231" t="s">
        <v>108</v>
      </c>
      <c r="AK231">
        <v>0</v>
      </c>
      <c r="AL231">
        <v>130</v>
      </c>
      <c r="AM231">
        <v>782</v>
      </c>
      <c r="AN231" t="s">
        <v>103</v>
      </c>
      <c r="AO231" t="s">
        <v>126</v>
      </c>
      <c r="AP231" t="s">
        <v>104</v>
      </c>
      <c r="AQ231" t="s">
        <v>105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119</v>
      </c>
      <c r="BC231">
        <v>8</v>
      </c>
      <c r="BD231" t="s">
        <v>106</v>
      </c>
      <c r="BE231">
        <v>1</v>
      </c>
      <c r="BF231" t="s">
        <v>119</v>
      </c>
      <c r="BG231" t="s">
        <v>107</v>
      </c>
      <c r="BH231">
        <v>2003</v>
      </c>
      <c r="BI231" t="s">
        <v>125</v>
      </c>
      <c r="BJ231">
        <v>2</v>
      </c>
      <c r="BK231">
        <v>400</v>
      </c>
      <c r="BL231" t="s">
        <v>98</v>
      </c>
      <c r="BM231" t="s">
        <v>98</v>
      </c>
      <c r="BN231" t="s">
        <v>104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2009</v>
      </c>
      <c r="CA231" t="s">
        <v>110</v>
      </c>
      <c r="CB231" t="s">
        <v>111</v>
      </c>
    </row>
    <row r="232" spans="1:80">
      <c r="A232">
        <v>1691</v>
      </c>
      <c r="B232">
        <v>60</v>
      </c>
      <c r="C232" t="s">
        <v>112</v>
      </c>
      <c r="D232" t="s">
        <v>83</v>
      </c>
      <c r="E232">
        <v>8174</v>
      </c>
      <c r="F232" t="s">
        <v>82</v>
      </c>
      <c r="G232" t="s">
        <v>83</v>
      </c>
      <c r="H232" t="s">
        <v>113</v>
      </c>
      <c r="I232" t="s">
        <v>85</v>
      </c>
      <c r="J232" t="s">
        <v>86</v>
      </c>
      <c r="K232" t="s">
        <v>87</v>
      </c>
      <c r="L232" t="s">
        <v>88</v>
      </c>
      <c r="M232" t="s">
        <v>121</v>
      </c>
      <c r="N232" t="s">
        <v>91</v>
      </c>
      <c r="O232" t="s">
        <v>91</v>
      </c>
      <c r="P232" t="s">
        <v>92</v>
      </c>
      <c r="Q232" t="s">
        <v>122</v>
      </c>
      <c r="R232">
        <v>7</v>
      </c>
      <c r="S232">
        <v>5</v>
      </c>
      <c r="T232">
        <v>2003</v>
      </c>
      <c r="U232">
        <v>2003</v>
      </c>
      <c r="V232" t="s">
        <v>94</v>
      </c>
      <c r="W232" t="s">
        <v>95</v>
      </c>
      <c r="X232" t="s">
        <v>96</v>
      </c>
      <c r="Y232" t="s">
        <v>96</v>
      </c>
      <c r="Z232" t="s">
        <v>97</v>
      </c>
      <c r="AA232">
        <v>0</v>
      </c>
      <c r="AB232" t="s">
        <v>119</v>
      </c>
      <c r="AC232" t="s">
        <v>98</v>
      </c>
      <c r="AD232" t="s">
        <v>123</v>
      </c>
      <c r="AE232" t="s">
        <v>119</v>
      </c>
      <c r="AF232" t="s">
        <v>98</v>
      </c>
      <c r="AG232" t="s">
        <v>100</v>
      </c>
      <c r="AH232" t="s">
        <v>124</v>
      </c>
      <c r="AI232">
        <v>494</v>
      </c>
      <c r="AJ232" t="s">
        <v>108</v>
      </c>
      <c r="AK232">
        <v>0</v>
      </c>
      <c r="AL232">
        <v>204</v>
      </c>
      <c r="AM232">
        <v>698</v>
      </c>
      <c r="AN232" t="s">
        <v>103</v>
      </c>
      <c r="AO232" t="s">
        <v>126</v>
      </c>
      <c r="AP232" t="s">
        <v>104</v>
      </c>
      <c r="AQ232" t="s">
        <v>105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119</v>
      </c>
      <c r="BC232">
        <v>7</v>
      </c>
      <c r="BD232" t="s">
        <v>106</v>
      </c>
      <c r="BE232">
        <v>1</v>
      </c>
      <c r="BF232" t="s">
        <v>98</v>
      </c>
      <c r="BG232" t="s">
        <v>107</v>
      </c>
      <c r="BH232">
        <v>2003</v>
      </c>
      <c r="BI232" t="s">
        <v>125</v>
      </c>
      <c r="BJ232">
        <v>2</v>
      </c>
      <c r="BK232">
        <v>393</v>
      </c>
      <c r="BL232" t="s">
        <v>98</v>
      </c>
      <c r="BM232" t="s">
        <v>98</v>
      </c>
      <c r="BN232" t="s">
        <v>104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5</v>
      </c>
      <c r="BZ232">
        <v>2009</v>
      </c>
      <c r="CA232" t="s">
        <v>110</v>
      </c>
      <c r="CB232" t="s">
        <v>111</v>
      </c>
    </row>
    <row r="233" spans="1:80">
      <c r="A233">
        <v>1692</v>
      </c>
      <c r="B233">
        <v>60</v>
      </c>
      <c r="C233" t="s">
        <v>112</v>
      </c>
      <c r="D233" t="s">
        <v>83</v>
      </c>
      <c r="E233">
        <v>12891</v>
      </c>
      <c r="F233" t="s">
        <v>82</v>
      </c>
      <c r="G233" t="s">
        <v>83</v>
      </c>
      <c r="H233" t="s">
        <v>113</v>
      </c>
      <c r="I233" t="s">
        <v>85</v>
      </c>
      <c r="J233" t="s">
        <v>86</v>
      </c>
      <c r="K233" t="s">
        <v>114</v>
      </c>
      <c r="L233" t="s">
        <v>88</v>
      </c>
      <c r="M233" t="s">
        <v>121</v>
      </c>
      <c r="N233" t="s">
        <v>91</v>
      </c>
      <c r="O233" t="s">
        <v>91</v>
      </c>
      <c r="P233" t="s">
        <v>92</v>
      </c>
      <c r="Q233" t="s">
        <v>122</v>
      </c>
      <c r="R233">
        <v>8</v>
      </c>
      <c r="S233">
        <v>5</v>
      </c>
      <c r="T233">
        <v>2002</v>
      </c>
      <c r="U233">
        <v>2002</v>
      </c>
      <c r="V233" t="s">
        <v>94</v>
      </c>
      <c r="W233" t="s">
        <v>95</v>
      </c>
      <c r="X233" t="s">
        <v>96</v>
      </c>
      <c r="Y233" t="s">
        <v>96</v>
      </c>
      <c r="Z233" t="s">
        <v>83</v>
      </c>
      <c r="AA233" t="s">
        <v>83</v>
      </c>
      <c r="AB233" t="s">
        <v>119</v>
      </c>
      <c r="AC233" t="s">
        <v>98</v>
      </c>
      <c r="AD233" t="s">
        <v>123</v>
      </c>
      <c r="AE233" t="s">
        <v>126</v>
      </c>
      <c r="AF233" t="s">
        <v>98</v>
      </c>
      <c r="AG233" t="s">
        <v>100</v>
      </c>
      <c r="AH233" t="s">
        <v>124</v>
      </c>
      <c r="AI233">
        <v>651</v>
      </c>
      <c r="AJ233" t="s">
        <v>108</v>
      </c>
      <c r="AK233">
        <v>0</v>
      </c>
      <c r="AL233">
        <v>219</v>
      </c>
      <c r="AM233">
        <v>870</v>
      </c>
      <c r="AN233" t="s">
        <v>103</v>
      </c>
      <c r="AO233" t="s">
        <v>126</v>
      </c>
      <c r="AP233" t="s">
        <v>104</v>
      </c>
      <c r="AQ233" t="s">
        <v>105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119</v>
      </c>
      <c r="BC233">
        <v>8</v>
      </c>
      <c r="BD233" t="s">
        <v>106</v>
      </c>
      <c r="BE233">
        <v>1</v>
      </c>
      <c r="BF233" t="s">
        <v>119</v>
      </c>
      <c r="BG233" t="s">
        <v>159</v>
      </c>
      <c r="BH233">
        <v>2002</v>
      </c>
      <c r="BI233" t="s">
        <v>125</v>
      </c>
      <c r="BJ233">
        <v>3</v>
      </c>
      <c r="BK233">
        <v>644</v>
      </c>
      <c r="BL233" t="s">
        <v>98</v>
      </c>
      <c r="BM233" t="s">
        <v>98</v>
      </c>
      <c r="BN233" t="s">
        <v>104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</row>
    <row r="234" spans="1:80">
      <c r="A234">
        <v>1693</v>
      </c>
      <c r="B234">
        <v>80</v>
      </c>
      <c r="C234" t="s">
        <v>112</v>
      </c>
      <c r="D234">
        <v>61</v>
      </c>
      <c r="E234">
        <v>9734</v>
      </c>
      <c r="F234" t="s">
        <v>82</v>
      </c>
      <c r="G234" t="s">
        <v>83</v>
      </c>
      <c r="H234" t="s">
        <v>113</v>
      </c>
      <c r="I234" t="s">
        <v>85</v>
      </c>
      <c r="J234" t="s">
        <v>86</v>
      </c>
      <c r="K234" t="s">
        <v>87</v>
      </c>
      <c r="L234" t="s">
        <v>88</v>
      </c>
      <c r="M234" t="s">
        <v>121</v>
      </c>
      <c r="N234" t="s">
        <v>225</v>
      </c>
      <c r="O234" t="s">
        <v>91</v>
      </c>
      <c r="P234" t="s">
        <v>92</v>
      </c>
      <c r="Q234" t="s">
        <v>158</v>
      </c>
      <c r="R234">
        <v>7</v>
      </c>
      <c r="S234">
        <v>5</v>
      </c>
      <c r="T234">
        <v>2004</v>
      </c>
      <c r="U234">
        <v>2004</v>
      </c>
      <c r="V234" t="s">
        <v>94</v>
      </c>
      <c r="W234" t="s">
        <v>95</v>
      </c>
      <c r="X234" t="s">
        <v>96</v>
      </c>
      <c r="Y234" t="s">
        <v>96</v>
      </c>
      <c r="Z234" t="s">
        <v>97</v>
      </c>
      <c r="AA234">
        <v>0</v>
      </c>
      <c r="AB234" t="s">
        <v>119</v>
      </c>
      <c r="AC234" t="s">
        <v>98</v>
      </c>
      <c r="AD234" t="s">
        <v>123</v>
      </c>
      <c r="AE234" t="s">
        <v>119</v>
      </c>
      <c r="AF234" t="s">
        <v>98</v>
      </c>
      <c r="AG234" t="s">
        <v>155</v>
      </c>
      <c r="AH234" t="s">
        <v>124</v>
      </c>
      <c r="AI234">
        <v>241</v>
      </c>
      <c r="AJ234" t="s">
        <v>101</v>
      </c>
      <c r="AK234">
        <v>113</v>
      </c>
      <c r="AL234">
        <v>30</v>
      </c>
      <c r="AM234">
        <v>384</v>
      </c>
      <c r="AN234" t="s">
        <v>103</v>
      </c>
      <c r="AO234" t="s">
        <v>126</v>
      </c>
      <c r="AP234" t="s">
        <v>104</v>
      </c>
      <c r="AQ234" t="s">
        <v>105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119</v>
      </c>
      <c r="BC234">
        <v>7</v>
      </c>
      <c r="BD234" t="s">
        <v>106</v>
      </c>
      <c r="BE234">
        <v>0</v>
      </c>
      <c r="BF234" t="s">
        <v>83</v>
      </c>
      <c r="BG234" t="s">
        <v>159</v>
      </c>
      <c r="BH234">
        <v>2004</v>
      </c>
      <c r="BI234" t="s">
        <v>125</v>
      </c>
      <c r="BJ234">
        <v>2</v>
      </c>
      <c r="BK234">
        <v>400</v>
      </c>
      <c r="BL234" t="s">
        <v>98</v>
      </c>
      <c r="BM234" t="s">
        <v>98</v>
      </c>
      <c r="BN234" t="s">
        <v>104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</row>
    <row r="235" spans="1:80">
      <c r="A235">
        <v>1694</v>
      </c>
      <c r="B235">
        <v>60</v>
      </c>
      <c r="C235" t="s">
        <v>112</v>
      </c>
      <c r="D235">
        <v>42</v>
      </c>
      <c r="E235">
        <v>8433</v>
      </c>
      <c r="F235" t="s">
        <v>82</v>
      </c>
      <c r="G235" t="s">
        <v>83</v>
      </c>
      <c r="H235" t="s">
        <v>113</v>
      </c>
      <c r="I235" t="s">
        <v>85</v>
      </c>
      <c r="J235" t="s">
        <v>86</v>
      </c>
      <c r="K235" t="s">
        <v>87</v>
      </c>
      <c r="L235" t="s">
        <v>88</v>
      </c>
      <c r="M235" t="s">
        <v>121</v>
      </c>
      <c r="N235" t="s">
        <v>91</v>
      </c>
      <c r="O235" t="s">
        <v>91</v>
      </c>
      <c r="P235" t="s">
        <v>92</v>
      </c>
      <c r="Q235" t="s">
        <v>122</v>
      </c>
      <c r="R235">
        <v>6</v>
      </c>
      <c r="S235">
        <v>5</v>
      </c>
      <c r="T235">
        <v>2000</v>
      </c>
      <c r="U235">
        <v>2000</v>
      </c>
      <c r="V235" t="s">
        <v>94</v>
      </c>
      <c r="W235" t="s">
        <v>95</v>
      </c>
      <c r="X235" t="s">
        <v>96</v>
      </c>
      <c r="Y235" t="s">
        <v>96</v>
      </c>
      <c r="Z235" t="s">
        <v>97</v>
      </c>
      <c r="AA235">
        <v>0</v>
      </c>
      <c r="AB235" t="s">
        <v>98</v>
      </c>
      <c r="AC235" t="s">
        <v>98</v>
      </c>
      <c r="AD235" t="s">
        <v>123</v>
      </c>
      <c r="AE235" t="s">
        <v>119</v>
      </c>
      <c r="AF235" t="s">
        <v>98</v>
      </c>
      <c r="AG235" t="s">
        <v>100</v>
      </c>
      <c r="AH235" t="s">
        <v>124</v>
      </c>
      <c r="AI235">
        <v>683</v>
      </c>
      <c r="AJ235" t="s">
        <v>108</v>
      </c>
      <c r="AK235">
        <v>0</v>
      </c>
      <c r="AL235">
        <v>111</v>
      </c>
      <c r="AM235">
        <v>794</v>
      </c>
      <c r="AN235" t="s">
        <v>103</v>
      </c>
      <c r="AO235" t="s">
        <v>126</v>
      </c>
      <c r="AP235" t="s">
        <v>104</v>
      </c>
      <c r="AQ235" t="s">
        <v>105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98</v>
      </c>
      <c r="BC235">
        <v>7</v>
      </c>
      <c r="BD235" t="s">
        <v>106</v>
      </c>
      <c r="BE235">
        <v>1</v>
      </c>
      <c r="BF235" t="s">
        <v>98</v>
      </c>
      <c r="BG235" t="s">
        <v>107</v>
      </c>
      <c r="BH235">
        <v>2000</v>
      </c>
      <c r="BI235" t="s">
        <v>125</v>
      </c>
      <c r="BJ235">
        <v>2</v>
      </c>
      <c r="BK235">
        <v>394</v>
      </c>
      <c r="BL235" t="s">
        <v>98</v>
      </c>
      <c r="BM235" t="s">
        <v>98</v>
      </c>
      <c r="BN235" t="s">
        <v>104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6</v>
      </c>
      <c r="BZ235">
        <v>2009</v>
      </c>
      <c r="CA235" t="s">
        <v>110</v>
      </c>
      <c r="CB235" t="s">
        <v>111</v>
      </c>
    </row>
    <row r="236" spans="1:80">
      <c r="A236">
        <v>1695</v>
      </c>
      <c r="B236">
        <v>80</v>
      </c>
      <c r="C236" t="s">
        <v>112</v>
      </c>
      <c r="D236">
        <v>62</v>
      </c>
      <c r="E236">
        <v>7750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121</v>
      </c>
      <c r="N236" t="s">
        <v>91</v>
      </c>
      <c r="O236" t="s">
        <v>91</v>
      </c>
      <c r="P236" t="s">
        <v>92</v>
      </c>
      <c r="Q236" t="s">
        <v>158</v>
      </c>
      <c r="R236">
        <v>7</v>
      </c>
      <c r="S236">
        <v>5</v>
      </c>
      <c r="T236">
        <v>1999</v>
      </c>
      <c r="U236">
        <v>2000</v>
      </c>
      <c r="V236" t="s">
        <v>94</v>
      </c>
      <c r="W236" t="s">
        <v>95</v>
      </c>
      <c r="X236" t="s">
        <v>96</v>
      </c>
      <c r="Y236" t="s">
        <v>96</v>
      </c>
      <c r="Z236" t="s">
        <v>97</v>
      </c>
      <c r="AA236">
        <v>0</v>
      </c>
      <c r="AB236" t="s">
        <v>98</v>
      </c>
      <c r="AC236" t="s">
        <v>98</v>
      </c>
      <c r="AD236" t="s">
        <v>123</v>
      </c>
      <c r="AE236" t="s">
        <v>119</v>
      </c>
      <c r="AF236" t="s">
        <v>98</v>
      </c>
      <c r="AG236" t="s">
        <v>100</v>
      </c>
      <c r="AH236" t="s">
        <v>108</v>
      </c>
      <c r="AI236">
        <v>0</v>
      </c>
      <c r="AJ236" t="s">
        <v>108</v>
      </c>
      <c r="AK236">
        <v>0</v>
      </c>
      <c r="AL236">
        <v>384</v>
      </c>
      <c r="AM236">
        <v>384</v>
      </c>
      <c r="AN236" t="s">
        <v>103</v>
      </c>
      <c r="AO236" t="s">
        <v>126</v>
      </c>
      <c r="AP236" t="s">
        <v>104</v>
      </c>
      <c r="AQ236" t="s">
        <v>105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t="s">
        <v>98</v>
      </c>
      <c r="BC236">
        <v>7</v>
      </c>
      <c r="BD236" t="s">
        <v>106</v>
      </c>
      <c r="BE236">
        <v>1</v>
      </c>
      <c r="BF236" t="s">
        <v>98</v>
      </c>
      <c r="BG236" t="s">
        <v>159</v>
      </c>
      <c r="BH236">
        <v>1999</v>
      </c>
      <c r="BI236" t="s">
        <v>131</v>
      </c>
      <c r="BJ236">
        <v>2</v>
      </c>
      <c r="BK236">
        <v>400</v>
      </c>
      <c r="BL236" t="s">
        <v>98</v>
      </c>
      <c r="BM236" t="s">
        <v>98</v>
      </c>
      <c r="BN236" t="s">
        <v>104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3</v>
      </c>
      <c r="BZ236">
        <v>2009</v>
      </c>
      <c r="CA236" t="s">
        <v>110</v>
      </c>
      <c r="CB236" t="s">
        <v>111</v>
      </c>
    </row>
    <row r="237" spans="1:80">
      <c r="A237">
        <v>1696</v>
      </c>
      <c r="B237">
        <v>60</v>
      </c>
      <c r="C237" t="s">
        <v>112</v>
      </c>
      <c r="D237" t="s">
        <v>83</v>
      </c>
      <c r="E237">
        <v>15896</v>
      </c>
      <c r="F237" t="s">
        <v>82</v>
      </c>
      <c r="G237" t="s">
        <v>83</v>
      </c>
      <c r="H237" t="s">
        <v>160</v>
      </c>
      <c r="I237" t="s">
        <v>85</v>
      </c>
      <c r="J237" t="s">
        <v>86</v>
      </c>
      <c r="K237" t="s">
        <v>161</v>
      </c>
      <c r="L237" t="s">
        <v>88</v>
      </c>
      <c r="M237" t="s">
        <v>121</v>
      </c>
      <c r="N237" t="s">
        <v>220</v>
      </c>
      <c r="O237" t="s">
        <v>91</v>
      </c>
      <c r="P237" t="s">
        <v>92</v>
      </c>
      <c r="Q237" t="s">
        <v>122</v>
      </c>
      <c r="R237">
        <v>7</v>
      </c>
      <c r="S237">
        <v>5</v>
      </c>
      <c r="T237">
        <v>1999</v>
      </c>
      <c r="U237">
        <v>1999</v>
      </c>
      <c r="V237" t="s">
        <v>94</v>
      </c>
      <c r="W237" t="s">
        <v>95</v>
      </c>
      <c r="X237" t="s">
        <v>96</v>
      </c>
      <c r="Y237" t="s">
        <v>96</v>
      </c>
      <c r="Z237" t="s">
        <v>117</v>
      </c>
      <c r="AA237">
        <v>210</v>
      </c>
      <c r="AB237" t="s">
        <v>119</v>
      </c>
      <c r="AC237" t="s">
        <v>98</v>
      </c>
      <c r="AD237" t="s">
        <v>123</v>
      </c>
      <c r="AE237" t="s">
        <v>119</v>
      </c>
      <c r="AF237" t="s">
        <v>98</v>
      </c>
      <c r="AG237" t="s">
        <v>100</v>
      </c>
      <c r="AH237" t="s">
        <v>118</v>
      </c>
      <c r="AI237">
        <v>913</v>
      </c>
      <c r="AJ237" t="s">
        <v>108</v>
      </c>
      <c r="AK237">
        <v>0</v>
      </c>
      <c r="AL237">
        <v>264</v>
      </c>
      <c r="AM237">
        <v>1177</v>
      </c>
      <c r="AN237" t="s">
        <v>103</v>
      </c>
      <c r="AO237" t="s">
        <v>126</v>
      </c>
      <c r="AP237" t="s">
        <v>104</v>
      </c>
      <c r="AQ237" t="s">
        <v>105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t="s">
        <v>119</v>
      </c>
      <c r="BC237">
        <v>8</v>
      </c>
      <c r="BD237" t="s">
        <v>106</v>
      </c>
      <c r="BE237">
        <v>1</v>
      </c>
      <c r="BF237" t="s">
        <v>98</v>
      </c>
      <c r="BG237" t="s">
        <v>159</v>
      </c>
      <c r="BH237">
        <v>1999</v>
      </c>
      <c r="BI237" t="s">
        <v>125</v>
      </c>
      <c r="BJ237">
        <v>3</v>
      </c>
      <c r="BK237">
        <v>658</v>
      </c>
      <c r="BL237" t="s">
        <v>98</v>
      </c>
      <c r="BM237" t="s">
        <v>98</v>
      </c>
      <c r="BN237" t="s">
        <v>104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2009</v>
      </c>
      <c r="CA237" t="s">
        <v>110</v>
      </c>
      <c r="CB237" t="s">
        <v>111</v>
      </c>
    </row>
    <row r="238" spans="1:80">
      <c r="A238">
        <v>1697</v>
      </c>
      <c r="B238">
        <v>80</v>
      </c>
      <c r="C238" t="s">
        <v>112</v>
      </c>
      <c r="D238">
        <v>64</v>
      </c>
      <c r="E238">
        <v>7848</v>
      </c>
      <c r="F238" t="s">
        <v>82</v>
      </c>
      <c r="G238" t="s">
        <v>83</v>
      </c>
      <c r="H238" t="s">
        <v>113</v>
      </c>
      <c r="I238" t="s">
        <v>85</v>
      </c>
      <c r="J238" t="s">
        <v>86</v>
      </c>
      <c r="K238" t="s">
        <v>87</v>
      </c>
      <c r="L238" t="s">
        <v>88</v>
      </c>
      <c r="M238" t="s">
        <v>121</v>
      </c>
      <c r="N238" t="s">
        <v>91</v>
      </c>
      <c r="O238" t="s">
        <v>91</v>
      </c>
      <c r="P238" t="s">
        <v>92</v>
      </c>
      <c r="Q238" t="s">
        <v>158</v>
      </c>
      <c r="R238">
        <v>7</v>
      </c>
      <c r="S238">
        <v>6</v>
      </c>
      <c r="T238">
        <v>1999</v>
      </c>
      <c r="U238">
        <v>1999</v>
      </c>
      <c r="V238" t="s">
        <v>94</v>
      </c>
      <c r="W238" t="s">
        <v>95</v>
      </c>
      <c r="X238" t="s">
        <v>96</v>
      </c>
      <c r="Y238" t="s">
        <v>96</v>
      </c>
      <c r="Z238" t="s">
        <v>97</v>
      </c>
      <c r="AA238">
        <v>0</v>
      </c>
      <c r="AB238" t="s">
        <v>98</v>
      </c>
      <c r="AC238" t="s">
        <v>98</v>
      </c>
      <c r="AD238" t="s">
        <v>123</v>
      </c>
      <c r="AE238" t="s">
        <v>98</v>
      </c>
      <c r="AF238" t="s">
        <v>98</v>
      </c>
      <c r="AG238" t="s">
        <v>100</v>
      </c>
      <c r="AH238" t="s">
        <v>108</v>
      </c>
      <c r="AI238">
        <v>0</v>
      </c>
      <c r="AJ238" t="s">
        <v>108</v>
      </c>
      <c r="AK238">
        <v>0</v>
      </c>
      <c r="AL238">
        <v>384</v>
      </c>
      <c r="AM238">
        <v>384</v>
      </c>
      <c r="AN238" t="s">
        <v>103</v>
      </c>
      <c r="AO238" t="s">
        <v>126</v>
      </c>
      <c r="AP238" t="s">
        <v>104</v>
      </c>
      <c r="AQ238" t="s">
        <v>105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t="s">
        <v>98</v>
      </c>
      <c r="BC238">
        <v>7</v>
      </c>
      <c r="BD238" t="s">
        <v>106</v>
      </c>
      <c r="BE238">
        <v>1</v>
      </c>
      <c r="BF238" t="s">
        <v>98</v>
      </c>
      <c r="BG238" t="s">
        <v>159</v>
      </c>
      <c r="BH238">
        <v>1999</v>
      </c>
      <c r="BI238" t="s">
        <v>125</v>
      </c>
      <c r="BJ238">
        <v>2</v>
      </c>
      <c r="BK238">
        <v>410</v>
      </c>
      <c r="BL238" t="s">
        <v>98</v>
      </c>
      <c r="BM238" t="s">
        <v>98</v>
      </c>
      <c r="BN238" t="s">
        <v>104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6</v>
      </c>
      <c r="BZ238">
        <v>2009</v>
      </c>
      <c r="CA238" t="s">
        <v>110</v>
      </c>
      <c r="CB238" t="s">
        <v>111</v>
      </c>
    </row>
    <row r="239" spans="1:80">
      <c r="A239">
        <v>1698</v>
      </c>
      <c r="B239">
        <v>60</v>
      </c>
      <c r="C239" t="s">
        <v>112</v>
      </c>
      <c r="D239">
        <v>106</v>
      </c>
      <c r="E239">
        <v>12720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162</v>
      </c>
      <c r="N239" t="s">
        <v>91</v>
      </c>
      <c r="O239" t="s">
        <v>91</v>
      </c>
      <c r="P239" t="s">
        <v>92</v>
      </c>
      <c r="Q239" t="s">
        <v>122</v>
      </c>
      <c r="R239">
        <v>8</v>
      </c>
      <c r="S239">
        <v>5</v>
      </c>
      <c r="T239">
        <v>2000</v>
      </c>
      <c r="U239">
        <v>2000</v>
      </c>
      <c r="V239" t="s">
        <v>94</v>
      </c>
      <c r="W239" t="s">
        <v>95</v>
      </c>
      <c r="X239" t="s">
        <v>96</v>
      </c>
      <c r="Y239" t="s">
        <v>96</v>
      </c>
      <c r="Z239" t="s">
        <v>117</v>
      </c>
      <c r="AA239">
        <v>150</v>
      </c>
      <c r="AB239" t="s">
        <v>119</v>
      </c>
      <c r="AC239" t="s">
        <v>98</v>
      </c>
      <c r="AD239" t="s">
        <v>123</v>
      </c>
      <c r="AE239" t="s">
        <v>119</v>
      </c>
      <c r="AF239" t="s">
        <v>98</v>
      </c>
      <c r="AG239" t="s">
        <v>155</v>
      </c>
      <c r="AH239" t="s">
        <v>124</v>
      </c>
      <c r="AI239">
        <v>1173</v>
      </c>
      <c r="AJ239" t="s">
        <v>108</v>
      </c>
      <c r="AK239">
        <v>0</v>
      </c>
      <c r="AL239">
        <v>282</v>
      </c>
      <c r="AM239">
        <v>1455</v>
      </c>
      <c r="AN239" t="s">
        <v>103</v>
      </c>
      <c r="AO239" t="s">
        <v>126</v>
      </c>
      <c r="AP239" t="s">
        <v>104</v>
      </c>
      <c r="AQ239" t="s">
        <v>105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119</v>
      </c>
      <c r="BC239">
        <v>10</v>
      </c>
      <c r="BD239" t="s">
        <v>106</v>
      </c>
      <c r="BE239">
        <v>2</v>
      </c>
      <c r="BF239" t="s">
        <v>98</v>
      </c>
      <c r="BG239" t="s">
        <v>159</v>
      </c>
      <c r="BH239">
        <v>2000</v>
      </c>
      <c r="BI239" t="s">
        <v>131</v>
      </c>
      <c r="BJ239">
        <v>3</v>
      </c>
      <c r="BK239">
        <v>810</v>
      </c>
      <c r="BL239" t="s">
        <v>98</v>
      </c>
      <c r="BM239" t="s">
        <v>98</v>
      </c>
      <c r="BN239" t="s">
        <v>104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9</v>
      </c>
      <c r="BZ239">
        <v>2009</v>
      </c>
      <c r="CA239" t="s">
        <v>110</v>
      </c>
      <c r="CB239" t="s">
        <v>111</v>
      </c>
    </row>
    <row r="240" spans="1:80">
      <c r="A240">
        <v>1699</v>
      </c>
      <c r="B240">
        <v>20</v>
      </c>
      <c r="C240" t="s">
        <v>112</v>
      </c>
      <c r="D240" t="s">
        <v>83</v>
      </c>
      <c r="E240">
        <v>10750</v>
      </c>
      <c r="F240" t="s">
        <v>82</v>
      </c>
      <c r="G240" t="s">
        <v>83</v>
      </c>
      <c r="H240" t="s">
        <v>113</v>
      </c>
      <c r="I240" t="s">
        <v>85</v>
      </c>
      <c r="J240" t="s">
        <v>86</v>
      </c>
      <c r="K240" t="s">
        <v>161</v>
      </c>
      <c r="L240" t="s">
        <v>88</v>
      </c>
      <c r="M240" t="s">
        <v>162</v>
      </c>
      <c r="N240" t="s">
        <v>91</v>
      </c>
      <c r="O240" t="s">
        <v>91</v>
      </c>
      <c r="P240" t="s">
        <v>92</v>
      </c>
      <c r="Q240" t="s">
        <v>93</v>
      </c>
      <c r="R240">
        <v>8</v>
      </c>
      <c r="S240">
        <v>5</v>
      </c>
      <c r="T240">
        <v>1994</v>
      </c>
      <c r="U240">
        <v>1995</v>
      </c>
      <c r="V240" t="s">
        <v>115</v>
      </c>
      <c r="W240" t="s">
        <v>95</v>
      </c>
      <c r="X240" t="s">
        <v>116</v>
      </c>
      <c r="Y240" t="s">
        <v>116</v>
      </c>
      <c r="Z240" t="s">
        <v>117</v>
      </c>
      <c r="AA240">
        <v>634</v>
      </c>
      <c r="AB240" t="s">
        <v>119</v>
      </c>
      <c r="AC240" t="s">
        <v>98</v>
      </c>
      <c r="AD240" t="s">
        <v>123</v>
      </c>
      <c r="AE240" t="s">
        <v>119</v>
      </c>
      <c r="AF240" t="s">
        <v>98</v>
      </c>
      <c r="AG240" t="s">
        <v>157</v>
      </c>
      <c r="AH240" t="s">
        <v>138</v>
      </c>
      <c r="AI240">
        <v>236</v>
      </c>
      <c r="AJ240" t="s">
        <v>124</v>
      </c>
      <c r="AK240">
        <v>1526</v>
      </c>
      <c r="AL240">
        <v>262</v>
      </c>
      <c r="AM240">
        <v>2024</v>
      </c>
      <c r="AN240" t="s">
        <v>103</v>
      </c>
      <c r="AO240" t="s">
        <v>126</v>
      </c>
      <c r="AP240" t="s">
        <v>104</v>
      </c>
      <c r="AQ240" t="s">
        <v>105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119</v>
      </c>
      <c r="BC240">
        <v>7</v>
      </c>
      <c r="BD240" t="s">
        <v>106</v>
      </c>
      <c r="BE240">
        <v>2</v>
      </c>
      <c r="BF240" t="s">
        <v>119</v>
      </c>
      <c r="BG240" t="s">
        <v>107</v>
      </c>
      <c r="BH240">
        <v>1994</v>
      </c>
      <c r="BI240" t="s">
        <v>125</v>
      </c>
      <c r="BJ240">
        <v>3</v>
      </c>
      <c r="BK240">
        <v>815</v>
      </c>
      <c r="BL240" t="s">
        <v>98</v>
      </c>
      <c r="BM240" t="s">
        <v>98</v>
      </c>
      <c r="BN240" t="s">
        <v>104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6</v>
      </c>
      <c r="BZ240">
        <v>2009</v>
      </c>
      <c r="CA240" t="s">
        <v>110</v>
      </c>
      <c r="CB240" t="s">
        <v>111</v>
      </c>
    </row>
    <row r="241" spans="1:80">
      <c r="A241">
        <v>1700</v>
      </c>
      <c r="B241">
        <v>60</v>
      </c>
      <c r="C241" t="s">
        <v>112</v>
      </c>
      <c r="D241">
        <v>79</v>
      </c>
      <c r="E241">
        <v>9085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162</v>
      </c>
      <c r="N241" t="s">
        <v>91</v>
      </c>
      <c r="O241" t="s">
        <v>91</v>
      </c>
      <c r="P241" t="s">
        <v>92</v>
      </c>
      <c r="Q241" t="s">
        <v>122</v>
      </c>
      <c r="R241">
        <v>7</v>
      </c>
      <c r="S241">
        <v>5</v>
      </c>
      <c r="T241">
        <v>1995</v>
      </c>
      <c r="U241">
        <v>1996</v>
      </c>
      <c r="V241" t="s">
        <v>94</v>
      </c>
      <c r="W241" t="s">
        <v>95</v>
      </c>
      <c r="X241" t="s">
        <v>96</v>
      </c>
      <c r="Y241" t="s">
        <v>96</v>
      </c>
      <c r="Z241" t="s">
        <v>117</v>
      </c>
      <c r="AA241">
        <v>286</v>
      </c>
      <c r="AB241" t="s">
        <v>119</v>
      </c>
      <c r="AC241" t="s">
        <v>98</v>
      </c>
      <c r="AD241" t="s">
        <v>123</v>
      </c>
      <c r="AE241" t="s">
        <v>119</v>
      </c>
      <c r="AF241" t="s">
        <v>98</v>
      </c>
      <c r="AG241" t="s">
        <v>100</v>
      </c>
      <c r="AH241" t="s">
        <v>124</v>
      </c>
      <c r="AI241">
        <v>816</v>
      </c>
      <c r="AJ241" t="s">
        <v>108</v>
      </c>
      <c r="AK241">
        <v>0</v>
      </c>
      <c r="AL241">
        <v>254</v>
      </c>
      <c r="AM241">
        <v>1070</v>
      </c>
      <c r="AN241" t="s">
        <v>103</v>
      </c>
      <c r="AO241" t="s">
        <v>126</v>
      </c>
      <c r="AP241" t="s">
        <v>104</v>
      </c>
      <c r="AQ241" t="s">
        <v>105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119</v>
      </c>
      <c r="BC241">
        <v>7</v>
      </c>
      <c r="BD241" t="s">
        <v>106</v>
      </c>
      <c r="BE241">
        <v>1</v>
      </c>
      <c r="BF241" t="s">
        <v>98</v>
      </c>
      <c r="BG241" t="s">
        <v>107</v>
      </c>
      <c r="BH241">
        <v>1995</v>
      </c>
      <c r="BI241" t="s">
        <v>125</v>
      </c>
      <c r="BJ241">
        <v>2</v>
      </c>
      <c r="BK241">
        <v>647</v>
      </c>
      <c r="BL241" t="s">
        <v>98</v>
      </c>
      <c r="BM241" t="s">
        <v>98</v>
      </c>
      <c r="BN241" t="s">
        <v>104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11</v>
      </c>
      <c r="BZ241">
        <v>2009</v>
      </c>
      <c r="CA241" t="s">
        <v>110</v>
      </c>
      <c r="CB241" t="s">
        <v>111</v>
      </c>
    </row>
    <row r="242" spans="1:80">
      <c r="A242">
        <v>1701</v>
      </c>
      <c r="B242">
        <v>60</v>
      </c>
      <c r="C242" t="s">
        <v>112</v>
      </c>
      <c r="D242" t="s">
        <v>83</v>
      </c>
      <c r="E242">
        <v>11692</v>
      </c>
      <c r="F242" t="s">
        <v>82</v>
      </c>
      <c r="G242" t="s">
        <v>83</v>
      </c>
      <c r="H242" t="s">
        <v>113</v>
      </c>
      <c r="I242" t="s">
        <v>85</v>
      </c>
      <c r="J242" t="s">
        <v>86</v>
      </c>
      <c r="K242" t="s">
        <v>87</v>
      </c>
      <c r="L242" t="s">
        <v>88</v>
      </c>
      <c r="M242" t="s">
        <v>162</v>
      </c>
      <c r="N242" t="s">
        <v>91</v>
      </c>
      <c r="O242" t="s">
        <v>91</v>
      </c>
      <c r="P242" t="s">
        <v>92</v>
      </c>
      <c r="Q242" t="s">
        <v>122</v>
      </c>
      <c r="R242">
        <v>8</v>
      </c>
      <c r="S242">
        <v>5</v>
      </c>
      <c r="T242">
        <v>1993</v>
      </c>
      <c r="U242">
        <v>1994</v>
      </c>
      <c r="V242" t="s">
        <v>94</v>
      </c>
      <c r="W242" t="s">
        <v>95</v>
      </c>
      <c r="X242" t="s">
        <v>130</v>
      </c>
      <c r="Y242" t="s">
        <v>130</v>
      </c>
      <c r="Z242" t="s">
        <v>117</v>
      </c>
      <c r="AA242">
        <v>372</v>
      </c>
      <c r="AB242" t="s">
        <v>119</v>
      </c>
      <c r="AC242" t="s">
        <v>98</v>
      </c>
      <c r="AD242" t="s">
        <v>123</v>
      </c>
      <c r="AE242" t="s">
        <v>119</v>
      </c>
      <c r="AF242" t="s">
        <v>98</v>
      </c>
      <c r="AG242" t="s">
        <v>100</v>
      </c>
      <c r="AH242" t="s">
        <v>124</v>
      </c>
      <c r="AI242">
        <v>624</v>
      </c>
      <c r="AJ242" t="s">
        <v>108</v>
      </c>
      <c r="AK242">
        <v>0</v>
      </c>
      <c r="AL242">
        <v>549</v>
      </c>
      <c r="AM242">
        <v>1173</v>
      </c>
      <c r="AN242" t="s">
        <v>103</v>
      </c>
      <c r="AO242" t="s">
        <v>126</v>
      </c>
      <c r="AP242" t="s">
        <v>104</v>
      </c>
      <c r="AQ242" t="s">
        <v>105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119</v>
      </c>
      <c r="BC242">
        <v>8</v>
      </c>
      <c r="BD242" t="s">
        <v>106</v>
      </c>
      <c r="BE242">
        <v>1</v>
      </c>
      <c r="BF242" t="s">
        <v>98</v>
      </c>
      <c r="BG242" t="s">
        <v>107</v>
      </c>
      <c r="BH242">
        <v>1993</v>
      </c>
      <c r="BI242" t="s">
        <v>131</v>
      </c>
      <c r="BJ242">
        <v>2</v>
      </c>
      <c r="BK242">
        <v>623</v>
      </c>
      <c r="BL242" t="s">
        <v>98</v>
      </c>
      <c r="BM242" t="s">
        <v>98</v>
      </c>
      <c r="BN242" t="s">
        <v>104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10</v>
      </c>
      <c r="BZ242">
        <v>2009</v>
      </c>
      <c r="CA242" t="s">
        <v>110</v>
      </c>
      <c r="CB242" t="s">
        <v>111</v>
      </c>
    </row>
    <row r="243" spans="1:80">
      <c r="A243">
        <v>1702</v>
      </c>
      <c r="B243">
        <v>20</v>
      </c>
      <c r="C243" t="s">
        <v>112</v>
      </c>
      <c r="D243">
        <v>86</v>
      </c>
      <c r="E243">
        <v>11194</v>
      </c>
      <c r="F243" t="s">
        <v>82</v>
      </c>
      <c r="G243" t="s">
        <v>83</v>
      </c>
      <c r="H243" t="s">
        <v>113</v>
      </c>
      <c r="I243" t="s">
        <v>85</v>
      </c>
      <c r="J243" t="s">
        <v>86</v>
      </c>
      <c r="K243" t="s">
        <v>87</v>
      </c>
      <c r="L243" t="s">
        <v>88</v>
      </c>
      <c r="M243" t="s">
        <v>163</v>
      </c>
      <c r="N243" t="s">
        <v>151</v>
      </c>
      <c r="O243" t="s">
        <v>91</v>
      </c>
      <c r="P243" t="s">
        <v>92</v>
      </c>
      <c r="Q243" t="s">
        <v>93</v>
      </c>
      <c r="R243">
        <v>8</v>
      </c>
      <c r="S243">
        <v>5</v>
      </c>
      <c r="T243">
        <v>2008</v>
      </c>
      <c r="U243">
        <v>2008</v>
      </c>
      <c r="V243" t="s">
        <v>94</v>
      </c>
      <c r="W243" t="s">
        <v>95</v>
      </c>
      <c r="X243" t="s">
        <v>96</v>
      </c>
      <c r="Y243" t="s">
        <v>96</v>
      </c>
      <c r="Z243" t="s">
        <v>148</v>
      </c>
      <c r="AA243">
        <v>240</v>
      </c>
      <c r="AB243" t="s">
        <v>119</v>
      </c>
      <c r="AC243" t="s">
        <v>98</v>
      </c>
      <c r="AD243" t="s">
        <v>123</v>
      </c>
      <c r="AE243" t="s">
        <v>119</v>
      </c>
      <c r="AF243" t="s">
        <v>98</v>
      </c>
      <c r="AG243" t="s">
        <v>155</v>
      </c>
      <c r="AH243" t="s">
        <v>108</v>
      </c>
      <c r="AI243">
        <v>0</v>
      </c>
      <c r="AJ243" t="s">
        <v>108</v>
      </c>
      <c r="AK243">
        <v>0</v>
      </c>
      <c r="AL243">
        <v>1696</v>
      </c>
      <c r="AM243">
        <v>1696</v>
      </c>
      <c r="AN243" t="s">
        <v>103</v>
      </c>
      <c r="AO243" t="s">
        <v>126</v>
      </c>
      <c r="AP243" t="s">
        <v>104</v>
      </c>
      <c r="AQ243" t="s">
        <v>105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119</v>
      </c>
      <c r="BC243">
        <v>7</v>
      </c>
      <c r="BD243" t="s">
        <v>106</v>
      </c>
      <c r="BE243">
        <v>0</v>
      </c>
      <c r="BF243" t="s">
        <v>83</v>
      </c>
      <c r="BG243" t="s">
        <v>107</v>
      </c>
      <c r="BH243">
        <v>2008</v>
      </c>
      <c r="BI243" t="s">
        <v>131</v>
      </c>
      <c r="BJ243">
        <v>3</v>
      </c>
      <c r="BK243">
        <v>972</v>
      </c>
      <c r="BL243" t="s">
        <v>98</v>
      </c>
      <c r="BM243" t="s">
        <v>98</v>
      </c>
      <c r="BN243" t="s">
        <v>104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9</v>
      </c>
      <c r="BZ243">
        <v>2009</v>
      </c>
      <c r="CA243" t="s">
        <v>110</v>
      </c>
      <c r="CB243" t="s">
        <v>111</v>
      </c>
    </row>
    <row r="244" spans="1:80">
      <c r="A244">
        <v>1703</v>
      </c>
      <c r="B244">
        <v>20</v>
      </c>
      <c r="C244" t="s">
        <v>112</v>
      </c>
      <c r="D244">
        <v>78</v>
      </c>
      <c r="E244">
        <v>10206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163</v>
      </c>
      <c r="N244" t="s">
        <v>151</v>
      </c>
      <c r="O244" t="s">
        <v>91</v>
      </c>
      <c r="P244" t="s">
        <v>92</v>
      </c>
      <c r="Q244" t="s">
        <v>93</v>
      </c>
      <c r="R244">
        <v>8</v>
      </c>
      <c r="S244">
        <v>5</v>
      </c>
      <c r="T244">
        <v>2008</v>
      </c>
      <c r="U244">
        <v>2008</v>
      </c>
      <c r="V244" t="s">
        <v>94</v>
      </c>
      <c r="W244" t="s">
        <v>95</v>
      </c>
      <c r="X244" t="s">
        <v>96</v>
      </c>
      <c r="Y244" t="s">
        <v>96</v>
      </c>
      <c r="Z244" t="s">
        <v>117</v>
      </c>
      <c r="AA244">
        <v>294</v>
      </c>
      <c r="AB244" t="s">
        <v>119</v>
      </c>
      <c r="AC244" t="s">
        <v>98</v>
      </c>
      <c r="AD244" t="s">
        <v>123</v>
      </c>
      <c r="AE244" t="s">
        <v>119</v>
      </c>
      <c r="AF244" t="s">
        <v>98</v>
      </c>
      <c r="AG244" t="s">
        <v>100</v>
      </c>
      <c r="AH244" t="s">
        <v>108</v>
      </c>
      <c r="AI244">
        <v>0</v>
      </c>
      <c r="AJ244" t="s">
        <v>108</v>
      </c>
      <c r="AK244">
        <v>0</v>
      </c>
      <c r="AL244">
        <v>1614</v>
      </c>
      <c r="AM244">
        <v>1614</v>
      </c>
      <c r="AN244" t="s">
        <v>103</v>
      </c>
      <c r="AO244" t="s">
        <v>126</v>
      </c>
      <c r="AP244" t="s">
        <v>104</v>
      </c>
      <c r="AQ244" t="s">
        <v>105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119</v>
      </c>
      <c r="BC244">
        <v>7</v>
      </c>
      <c r="BD244" t="s">
        <v>106</v>
      </c>
      <c r="BE244">
        <v>1</v>
      </c>
      <c r="BF244" t="s">
        <v>119</v>
      </c>
      <c r="BG244" t="s">
        <v>107</v>
      </c>
      <c r="BH244">
        <v>2008</v>
      </c>
      <c r="BI244" t="s">
        <v>125</v>
      </c>
      <c r="BJ244">
        <v>3</v>
      </c>
      <c r="BK244">
        <v>726</v>
      </c>
      <c r="BL244" t="s">
        <v>98</v>
      </c>
      <c r="BM244" t="s">
        <v>98</v>
      </c>
      <c r="BN244" t="s">
        <v>104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9</v>
      </c>
      <c r="BZ244">
        <v>2009</v>
      </c>
      <c r="CA244" t="s">
        <v>110</v>
      </c>
      <c r="CB244" t="s">
        <v>111</v>
      </c>
    </row>
    <row r="245" spans="1:80">
      <c r="A245">
        <v>1704</v>
      </c>
      <c r="B245">
        <v>20</v>
      </c>
      <c r="C245" t="s">
        <v>112</v>
      </c>
      <c r="D245">
        <v>85</v>
      </c>
      <c r="E245">
        <v>10130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163</v>
      </c>
      <c r="N245" t="s">
        <v>91</v>
      </c>
      <c r="O245" t="s">
        <v>91</v>
      </c>
      <c r="P245" t="s">
        <v>92</v>
      </c>
      <c r="Q245" t="s">
        <v>93</v>
      </c>
      <c r="R245">
        <v>8</v>
      </c>
      <c r="S245">
        <v>5</v>
      </c>
      <c r="T245">
        <v>2007</v>
      </c>
      <c r="U245">
        <v>2007</v>
      </c>
      <c r="V245" t="s">
        <v>94</v>
      </c>
      <c r="W245" t="s">
        <v>95</v>
      </c>
      <c r="X245" t="s">
        <v>96</v>
      </c>
      <c r="Y245" t="s">
        <v>96</v>
      </c>
      <c r="Z245" t="s">
        <v>148</v>
      </c>
      <c r="AA245">
        <v>260</v>
      </c>
      <c r="AB245" t="s">
        <v>119</v>
      </c>
      <c r="AC245" t="s">
        <v>98</v>
      </c>
      <c r="AD245" t="s">
        <v>123</v>
      </c>
      <c r="AE245" t="s">
        <v>119</v>
      </c>
      <c r="AF245" t="s">
        <v>98</v>
      </c>
      <c r="AG245" t="s">
        <v>157</v>
      </c>
      <c r="AH245" t="s">
        <v>124</v>
      </c>
      <c r="AI245">
        <v>1294</v>
      </c>
      <c r="AJ245" t="s">
        <v>108</v>
      </c>
      <c r="AK245">
        <v>0</v>
      </c>
      <c r="AL245">
        <v>408</v>
      </c>
      <c r="AM245">
        <v>1702</v>
      </c>
      <c r="AN245" t="s">
        <v>103</v>
      </c>
      <c r="AO245" t="s">
        <v>126</v>
      </c>
      <c r="AP245" t="s">
        <v>104</v>
      </c>
      <c r="AQ245" t="s">
        <v>105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119</v>
      </c>
      <c r="BC245">
        <v>7</v>
      </c>
      <c r="BD245" t="s">
        <v>106</v>
      </c>
      <c r="BE245">
        <v>1</v>
      </c>
      <c r="BF245" t="s">
        <v>119</v>
      </c>
      <c r="BG245" t="s">
        <v>107</v>
      </c>
      <c r="BH245">
        <v>2007</v>
      </c>
      <c r="BI245" t="s">
        <v>131</v>
      </c>
      <c r="BJ245">
        <v>3</v>
      </c>
      <c r="BK245">
        <v>844</v>
      </c>
      <c r="BL245" t="s">
        <v>98</v>
      </c>
      <c r="BM245" t="s">
        <v>98</v>
      </c>
      <c r="BN245" t="s">
        <v>104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3</v>
      </c>
      <c r="BZ245">
        <v>2009</v>
      </c>
      <c r="CA245" t="s">
        <v>110</v>
      </c>
      <c r="CB245" t="s">
        <v>111</v>
      </c>
    </row>
    <row r="246" spans="1:80">
      <c r="A246">
        <v>1705</v>
      </c>
      <c r="B246">
        <v>20</v>
      </c>
      <c r="C246" t="s">
        <v>112</v>
      </c>
      <c r="D246">
        <v>76</v>
      </c>
      <c r="E246">
        <v>9139</v>
      </c>
      <c r="F246" t="s">
        <v>82</v>
      </c>
      <c r="G246" t="s">
        <v>83</v>
      </c>
      <c r="H246" t="s">
        <v>113</v>
      </c>
      <c r="I246" t="s">
        <v>85</v>
      </c>
      <c r="J246" t="s">
        <v>86</v>
      </c>
      <c r="K246" t="s">
        <v>87</v>
      </c>
      <c r="L246" t="s">
        <v>88</v>
      </c>
      <c r="M246" t="s">
        <v>163</v>
      </c>
      <c r="N246" t="s">
        <v>91</v>
      </c>
      <c r="O246" t="s">
        <v>91</v>
      </c>
      <c r="P246" t="s">
        <v>92</v>
      </c>
      <c r="Q246" t="s">
        <v>93</v>
      </c>
      <c r="R246">
        <v>8</v>
      </c>
      <c r="S246">
        <v>5</v>
      </c>
      <c r="T246">
        <v>2006</v>
      </c>
      <c r="U246">
        <v>2006</v>
      </c>
      <c r="V246" t="s">
        <v>115</v>
      </c>
      <c r="W246" t="s">
        <v>95</v>
      </c>
      <c r="X246" t="s">
        <v>96</v>
      </c>
      <c r="Y246" t="s">
        <v>96</v>
      </c>
      <c r="Z246" t="s">
        <v>148</v>
      </c>
      <c r="AA246">
        <v>206</v>
      </c>
      <c r="AB246" t="s">
        <v>119</v>
      </c>
      <c r="AC246" t="s">
        <v>98</v>
      </c>
      <c r="AD246" t="s">
        <v>123</v>
      </c>
      <c r="AE246" t="s">
        <v>126</v>
      </c>
      <c r="AF246" t="s">
        <v>98</v>
      </c>
      <c r="AG246" t="s">
        <v>157</v>
      </c>
      <c r="AH246" t="s">
        <v>124</v>
      </c>
      <c r="AI246">
        <v>379</v>
      </c>
      <c r="AJ246" t="s">
        <v>108</v>
      </c>
      <c r="AK246">
        <v>0</v>
      </c>
      <c r="AL246">
        <v>1043</v>
      </c>
      <c r="AM246">
        <v>1422</v>
      </c>
      <c r="AN246" t="s">
        <v>103</v>
      </c>
      <c r="AO246" t="s">
        <v>126</v>
      </c>
      <c r="AP246" t="s">
        <v>104</v>
      </c>
      <c r="AQ246" t="s">
        <v>105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119</v>
      </c>
      <c r="BC246">
        <v>7</v>
      </c>
      <c r="BD246" t="s">
        <v>106</v>
      </c>
      <c r="BE246">
        <v>1</v>
      </c>
      <c r="BF246" t="s">
        <v>119</v>
      </c>
      <c r="BG246" t="s">
        <v>107</v>
      </c>
      <c r="BH246">
        <v>2006</v>
      </c>
      <c r="BI246" t="s">
        <v>125</v>
      </c>
      <c r="BJ246">
        <v>2</v>
      </c>
      <c r="BK246">
        <v>492</v>
      </c>
      <c r="BL246" t="s">
        <v>98</v>
      </c>
      <c r="BM246" t="s">
        <v>98</v>
      </c>
      <c r="BN246" t="s">
        <v>104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9</v>
      </c>
      <c r="BZ246">
        <v>2009</v>
      </c>
      <c r="CA246" t="s">
        <v>110</v>
      </c>
      <c r="CB246" t="s">
        <v>111</v>
      </c>
    </row>
    <row r="247" spans="1:80">
      <c r="A247">
        <v>1706</v>
      </c>
      <c r="B247">
        <v>20</v>
      </c>
      <c r="C247" t="s">
        <v>112</v>
      </c>
      <c r="D247">
        <v>85</v>
      </c>
      <c r="E247">
        <v>11128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114</v>
      </c>
      <c r="L247" t="s">
        <v>88</v>
      </c>
      <c r="M247" t="s">
        <v>163</v>
      </c>
      <c r="N247" t="s">
        <v>151</v>
      </c>
      <c r="O247" t="s">
        <v>151</v>
      </c>
      <c r="P247" t="s">
        <v>92</v>
      </c>
      <c r="Q247" t="s">
        <v>93</v>
      </c>
      <c r="R247">
        <v>9</v>
      </c>
      <c r="S247">
        <v>5</v>
      </c>
      <c r="T247">
        <v>2005</v>
      </c>
      <c r="U247">
        <v>2006</v>
      </c>
      <c r="V247" t="s">
        <v>115</v>
      </c>
      <c r="W247" t="s">
        <v>95</v>
      </c>
      <c r="X247" t="s">
        <v>96</v>
      </c>
      <c r="Y247" t="s">
        <v>96</v>
      </c>
      <c r="Z247" t="s">
        <v>148</v>
      </c>
      <c r="AA247">
        <v>198</v>
      </c>
      <c r="AB247" t="s">
        <v>126</v>
      </c>
      <c r="AC247" t="s">
        <v>98</v>
      </c>
      <c r="AD247" t="s">
        <v>123</v>
      </c>
      <c r="AE247" t="s">
        <v>126</v>
      </c>
      <c r="AF247" t="s">
        <v>98</v>
      </c>
      <c r="AG247" t="s">
        <v>119</v>
      </c>
      <c r="AH247" t="s">
        <v>124</v>
      </c>
      <c r="AI247">
        <v>2158</v>
      </c>
      <c r="AJ247" t="s">
        <v>108</v>
      </c>
      <c r="AK247">
        <v>0</v>
      </c>
      <c r="AL247">
        <v>300</v>
      </c>
      <c r="AM247">
        <v>2458</v>
      </c>
      <c r="AN247" t="s">
        <v>103</v>
      </c>
      <c r="AO247" t="s">
        <v>126</v>
      </c>
      <c r="AP247" t="s">
        <v>104</v>
      </c>
      <c r="AQ247" t="s">
        <v>105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t="s">
        <v>126</v>
      </c>
      <c r="BC247">
        <v>9</v>
      </c>
      <c r="BD247" t="s">
        <v>106</v>
      </c>
      <c r="BE247">
        <v>2</v>
      </c>
      <c r="BF247" t="s">
        <v>119</v>
      </c>
      <c r="BG247" t="s">
        <v>107</v>
      </c>
      <c r="BH247">
        <v>2005</v>
      </c>
      <c r="BI247" t="s">
        <v>125</v>
      </c>
      <c r="BJ247">
        <v>3</v>
      </c>
      <c r="BK247">
        <v>795</v>
      </c>
      <c r="BL247" t="s">
        <v>98</v>
      </c>
      <c r="BM247" t="s">
        <v>98</v>
      </c>
      <c r="BN247" t="s">
        <v>104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132</v>
      </c>
      <c r="BW247" t="s">
        <v>83</v>
      </c>
      <c r="BX247">
        <v>0</v>
      </c>
      <c r="BY247">
        <v>10</v>
      </c>
      <c r="BZ247">
        <v>2009</v>
      </c>
      <c r="CA247" t="s">
        <v>110</v>
      </c>
      <c r="CB247" t="s">
        <v>111</v>
      </c>
    </row>
    <row r="248" spans="1:80">
      <c r="A248">
        <v>1707</v>
      </c>
      <c r="B248">
        <v>20</v>
      </c>
      <c r="C248" t="s">
        <v>164</v>
      </c>
      <c r="D248">
        <v>90</v>
      </c>
      <c r="E248">
        <v>7993</v>
      </c>
      <c r="F248" t="s">
        <v>82</v>
      </c>
      <c r="G248" t="s">
        <v>83</v>
      </c>
      <c r="H248" t="s">
        <v>113</v>
      </c>
      <c r="I248" t="s">
        <v>85</v>
      </c>
      <c r="J248" t="s">
        <v>86</v>
      </c>
      <c r="K248" t="s">
        <v>87</v>
      </c>
      <c r="L248" t="s">
        <v>88</v>
      </c>
      <c r="M248" t="s">
        <v>163</v>
      </c>
      <c r="N248" t="s">
        <v>91</v>
      </c>
      <c r="O248" t="s">
        <v>91</v>
      </c>
      <c r="P248" t="s">
        <v>92</v>
      </c>
      <c r="Q248" t="s">
        <v>93</v>
      </c>
      <c r="R248">
        <v>7</v>
      </c>
      <c r="S248">
        <v>5</v>
      </c>
      <c r="T248">
        <v>2008</v>
      </c>
      <c r="U248">
        <v>2009</v>
      </c>
      <c r="V248" t="s">
        <v>94</v>
      </c>
      <c r="W248" t="s">
        <v>95</v>
      </c>
      <c r="X248" t="s">
        <v>96</v>
      </c>
      <c r="Y248" t="s">
        <v>96</v>
      </c>
      <c r="Z248" t="s">
        <v>83</v>
      </c>
      <c r="AA248" t="s">
        <v>83</v>
      </c>
      <c r="AB248" t="s">
        <v>119</v>
      </c>
      <c r="AC248" t="s">
        <v>98</v>
      </c>
      <c r="AD248" t="s">
        <v>123</v>
      </c>
      <c r="AE248" t="s">
        <v>126</v>
      </c>
      <c r="AF248" t="s">
        <v>98</v>
      </c>
      <c r="AG248" t="s">
        <v>100</v>
      </c>
      <c r="AH248" t="s">
        <v>108</v>
      </c>
      <c r="AI248">
        <v>0</v>
      </c>
      <c r="AJ248" t="s">
        <v>108</v>
      </c>
      <c r="AK248">
        <v>0</v>
      </c>
      <c r="AL248">
        <v>1436</v>
      </c>
      <c r="AM248">
        <v>1436</v>
      </c>
      <c r="AN248" t="s">
        <v>103</v>
      </c>
      <c r="AO248" t="s">
        <v>126</v>
      </c>
      <c r="AP248" t="s">
        <v>104</v>
      </c>
      <c r="AQ248" t="s">
        <v>105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119</v>
      </c>
      <c r="BC248">
        <v>6</v>
      </c>
      <c r="BD248" t="s">
        <v>106</v>
      </c>
      <c r="BE248">
        <v>0</v>
      </c>
      <c r="BF248" t="s">
        <v>83</v>
      </c>
      <c r="BG248" t="s">
        <v>107</v>
      </c>
      <c r="BH248">
        <v>2008</v>
      </c>
      <c r="BI248" t="s">
        <v>125</v>
      </c>
      <c r="BJ248">
        <v>2</v>
      </c>
      <c r="BK248">
        <v>529</v>
      </c>
      <c r="BL248" t="s">
        <v>98</v>
      </c>
      <c r="BM248" t="s">
        <v>98</v>
      </c>
      <c r="BN248" t="s">
        <v>104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10</v>
      </c>
      <c r="BZ248">
        <v>2009</v>
      </c>
      <c r="CA248" t="s">
        <v>149</v>
      </c>
      <c r="CB248" t="s">
        <v>150</v>
      </c>
    </row>
    <row r="249" spans="1:80">
      <c r="A249">
        <v>1708</v>
      </c>
      <c r="B249">
        <v>20</v>
      </c>
      <c r="C249" t="s">
        <v>164</v>
      </c>
      <c r="D249">
        <v>72</v>
      </c>
      <c r="E249">
        <v>8640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163</v>
      </c>
      <c r="N249" t="s">
        <v>91</v>
      </c>
      <c r="O249" t="s">
        <v>91</v>
      </c>
      <c r="P249" t="s">
        <v>92</v>
      </c>
      <c r="Q249" t="s">
        <v>93</v>
      </c>
      <c r="R249">
        <v>7</v>
      </c>
      <c r="S249">
        <v>5</v>
      </c>
      <c r="T249">
        <v>2008</v>
      </c>
      <c r="U249">
        <v>2008</v>
      </c>
      <c r="V249" t="s">
        <v>115</v>
      </c>
      <c r="W249" t="s">
        <v>95</v>
      </c>
      <c r="X249" t="s">
        <v>96</v>
      </c>
      <c r="Y249" t="s">
        <v>96</v>
      </c>
      <c r="Z249" t="s">
        <v>97</v>
      </c>
      <c r="AA249">
        <v>0</v>
      </c>
      <c r="AB249" t="s">
        <v>119</v>
      </c>
      <c r="AC249" t="s">
        <v>98</v>
      </c>
      <c r="AD249" t="s">
        <v>123</v>
      </c>
      <c r="AE249" t="s">
        <v>119</v>
      </c>
      <c r="AF249" t="s">
        <v>98</v>
      </c>
      <c r="AG249" t="s">
        <v>100</v>
      </c>
      <c r="AH249" t="s">
        <v>108</v>
      </c>
      <c r="AI249">
        <v>0</v>
      </c>
      <c r="AJ249" t="s">
        <v>108</v>
      </c>
      <c r="AK249">
        <v>0</v>
      </c>
      <c r="AL249">
        <v>1402</v>
      </c>
      <c r="AM249">
        <v>1402</v>
      </c>
      <c r="AN249" t="s">
        <v>103</v>
      </c>
      <c r="AO249" t="s">
        <v>126</v>
      </c>
      <c r="AP249" t="s">
        <v>104</v>
      </c>
      <c r="AQ249" t="s">
        <v>105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119</v>
      </c>
      <c r="BC249">
        <v>7</v>
      </c>
      <c r="BD249" t="s">
        <v>106</v>
      </c>
      <c r="BE249">
        <v>0</v>
      </c>
      <c r="BF249" t="s">
        <v>83</v>
      </c>
      <c r="BG249" t="s">
        <v>107</v>
      </c>
      <c r="BH249">
        <v>2008</v>
      </c>
      <c r="BI249" t="s">
        <v>131</v>
      </c>
      <c r="BJ249">
        <v>2</v>
      </c>
      <c r="BK249">
        <v>625</v>
      </c>
      <c r="BL249" t="s">
        <v>98</v>
      </c>
      <c r="BM249" t="s">
        <v>98</v>
      </c>
      <c r="BN249" t="s">
        <v>104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2009</v>
      </c>
      <c r="CA249" t="s">
        <v>110</v>
      </c>
      <c r="CB249" t="s">
        <v>111</v>
      </c>
    </row>
    <row r="250" spans="1:80">
      <c r="A250">
        <v>1709</v>
      </c>
      <c r="B250">
        <v>20</v>
      </c>
      <c r="C250" t="s">
        <v>164</v>
      </c>
      <c r="D250">
        <v>112</v>
      </c>
      <c r="E250">
        <v>12606</v>
      </c>
      <c r="F250" t="s">
        <v>82</v>
      </c>
      <c r="G250" t="s">
        <v>83</v>
      </c>
      <c r="H250" t="s">
        <v>113</v>
      </c>
      <c r="I250" t="s">
        <v>85</v>
      </c>
      <c r="J250" t="s">
        <v>86</v>
      </c>
      <c r="K250" t="s">
        <v>87</v>
      </c>
      <c r="L250" t="s">
        <v>88</v>
      </c>
      <c r="M250" t="s">
        <v>163</v>
      </c>
      <c r="N250" t="s">
        <v>91</v>
      </c>
      <c r="O250" t="s">
        <v>91</v>
      </c>
      <c r="P250" t="s">
        <v>92</v>
      </c>
      <c r="Q250" t="s">
        <v>93</v>
      </c>
      <c r="R250">
        <v>9</v>
      </c>
      <c r="S250">
        <v>5</v>
      </c>
      <c r="T250">
        <v>2007</v>
      </c>
      <c r="U250">
        <v>2008</v>
      </c>
      <c r="V250" t="s">
        <v>94</v>
      </c>
      <c r="W250" t="s">
        <v>95</v>
      </c>
      <c r="X250" t="s">
        <v>96</v>
      </c>
      <c r="Y250" t="s">
        <v>96</v>
      </c>
      <c r="Z250" t="s">
        <v>148</v>
      </c>
      <c r="AA250">
        <v>120</v>
      </c>
      <c r="AB250" t="s">
        <v>119</v>
      </c>
      <c r="AC250" t="s">
        <v>98</v>
      </c>
      <c r="AD250" t="s">
        <v>123</v>
      </c>
      <c r="AE250" t="s">
        <v>119</v>
      </c>
      <c r="AF250" t="s">
        <v>98</v>
      </c>
      <c r="AG250" t="s">
        <v>157</v>
      </c>
      <c r="AH250" t="s">
        <v>108</v>
      </c>
      <c r="AI250">
        <v>0</v>
      </c>
      <c r="AJ250" t="s">
        <v>108</v>
      </c>
      <c r="AK250">
        <v>0</v>
      </c>
      <c r="AL250">
        <v>1530</v>
      </c>
      <c r="AM250">
        <v>1530</v>
      </c>
      <c r="AN250" t="s">
        <v>103</v>
      </c>
      <c r="AO250" t="s">
        <v>126</v>
      </c>
      <c r="AP250" t="s">
        <v>104</v>
      </c>
      <c r="AQ250" t="s">
        <v>105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119</v>
      </c>
      <c r="BC250">
        <v>7</v>
      </c>
      <c r="BD250" t="s">
        <v>106</v>
      </c>
      <c r="BE250">
        <v>1</v>
      </c>
      <c r="BF250" t="s">
        <v>119</v>
      </c>
      <c r="BG250" t="s">
        <v>107</v>
      </c>
      <c r="BH250">
        <v>2008</v>
      </c>
      <c r="BI250" t="s">
        <v>131</v>
      </c>
      <c r="BJ250">
        <v>3</v>
      </c>
      <c r="BK250">
        <v>984</v>
      </c>
      <c r="BL250" t="s">
        <v>98</v>
      </c>
      <c r="BM250" t="s">
        <v>98</v>
      </c>
      <c r="BN250" t="s">
        <v>104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5</v>
      </c>
      <c r="BZ250">
        <v>2009</v>
      </c>
      <c r="CA250" t="s">
        <v>110</v>
      </c>
      <c r="CB250" t="s">
        <v>111</v>
      </c>
    </row>
    <row r="251" spans="1:80">
      <c r="A251">
        <v>1710</v>
      </c>
      <c r="B251">
        <v>20</v>
      </c>
      <c r="C251" t="s">
        <v>164</v>
      </c>
      <c r="D251">
        <v>75</v>
      </c>
      <c r="E251">
        <v>7500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163</v>
      </c>
      <c r="N251" t="s">
        <v>91</v>
      </c>
      <c r="O251" t="s">
        <v>91</v>
      </c>
      <c r="P251" t="s">
        <v>92</v>
      </c>
      <c r="Q251" t="s">
        <v>93</v>
      </c>
      <c r="R251">
        <v>8</v>
      </c>
      <c r="S251">
        <v>5</v>
      </c>
      <c r="T251">
        <v>2006</v>
      </c>
      <c r="U251">
        <v>2007</v>
      </c>
      <c r="V251" t="s">
        <v>94</v>
      </c>
      <c r="W251" t="s">
        <v>95</v>
      </c>
      <c r="X251" t="s">
        <v>96</v>
      </c>
      <c r="Y251" t="s">
        <v>96</v>
      </c>
      <c r="Z251" t="s">
        <v>148</v>
      </c>
      <c r="AA251">
        <v>238</v>
      </c>
      <c r="AB251" t="s">
        <v>119</v>
      </c>
      <c r="AC251" t="s">
        <v>98</v>
      </c>
      <c r="AD251" t="s">
        <v>123</v>
      </c>
      <c r="AE251" t="s">
        <v>119</v>
      </c>
      <c r="AF251" t="s">
        <v>98</v>
      </c>
      <c r="AG251" t="s">
        <v>100</v>
      </c>
      <c r="AH251" t="s">
        <v>124</v>
      </c>
      <c r="AI251">
        <v>24</v>
      </c>
      <c r="AJ251" t="s">
        <v>108</v>
      </c>
      <c r="AK251">
        <v>0</v>
      </c>
      <c r="AL251">
        <v>1348</v>
      </c>
      <c r="AM251">
        <v>1372</v>
      </c>
      <c r="AN251" t="s">
        <v>103</v>
      </c>
      <c r="AO251" t="s">
        <v>126</v>
      </c>
      <c r="AP251" t="s">
        <v>104</v>
      </c>
      <c r="AQ251" t="s">
        <v>105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t="s">
        <v>119</v>
      </c>
      <c r="BC251">
        <v>6</v>
      </c>
      <c r="BD251" t="s">
        <v>106</v>
      </c>
      <c r="BE251">
        <v>1</v>
      </c>
      <c r="BF251" t="s">
        <v>119</v>
      </c>
      <c r="BG251" t="s">
        <v>107</v>
      </c>
      <c r="BH251">
        <v>2006</v>
      </c>
      <c r="BI251" t="s">
        <v>131</v>
      </c>
      <c r="BJ251">
        <v>2</v>
      </c>
      <c r="BK251">
        <v>692</v>
      </c>
      <c r="BL251" t="s">
        <v>98</v>
      </c>
      <c r="BM251" t="s">
        <v>98</v>
      </c>
      <c r="BN251" t="s">
        <v>104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6</v>
      </c>
      <c r="BZ251">
        <v>2009</v>
      </c>
      <c r="CA251" t="s">
        <v>110</v>
      </c>
      <c r="CB251" t="s">
        <v>111</v>
      </c>
    </row>
    <row r="252" spans="1:80">
      <c r="A252">
        <v>1711</v>
      </c>
      <c r="B252">
        <v>60</v>
      </c>
      <c r="C252" t="s">
        <v>164</v>
      </c>
      <c r="D252">
        <v>84</v>
      </c>
      <c r="E252">
        <v>10603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163</v>
      </c>
      <c r="N252" t="s">
        <v>91</v>
      </c>
      <c r="O252" t="s">
        <v>91</v>
      </c>
      <c r="P252" t="s">
        <v>92</v>
      </c>
      <c r="Q252" t="s">
        <v>122</v>
      </c>
      <c r="R252">
        <v>8</v>
      </c>
      <c r="S252">
        <v>5</v>
      </c>
      <c r="T252">
        <v>2006</v>
      </c>
      <c r="U252">
        <v>2006</v>
      </c>
      <c r="V252" t="s">
        <v>115</v>
      </c>
      <c r="W252" t="s">
        <v>95</v>
      </c>
      <c r="X252" t="s">
        <v>96</v>
      </c>
      <c r="Y252" t="s">
        <v>96</v>
      </c>
      <c r="Z252" t="s">
        <v>148</v>
      </c>
      <c r="AA252">
        <v>121</v>
      </c>
      <c r="AB252" t="s">
        <v>119</v>
      </c>
      <c r="AC252" t="s">
        <v>98</v>
      </c>
      <c r="AD252" t="s">
        <v>123</v>
      </c>
      <c r="AE252" t="s">
        <v>126</v>
      </c>
      <c r="AF252" t="s">
        <v>119</v>
      </c>
      <c r="AG252" t="s">
        <v>100</v>
      </c>
      <c r="AH252" t="s">
        <v>124</v>
      </c>
      <c r="AI252">
        <v>682</v>
      </c>
      <c r="AJ252" t="s">
        <v>108</v>
      </c>
      <c r="AK252">
        <v>0</v>
      </c>
      <c r="AL252">
        <v>218</v>
      </c>
      <c r="AM252">
        <v>900</v>
      </c>
      <c r="AN252" t="s">
        <v>103</v>
      </c>
      <c r="AO252" t="s">
        <v>126</v>
      </c>
      <c r="AP252" t="s">
        <v>104</v>
      </c>
      <c r="AQ252" t="s">
        <v>105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119</v>
      </c>
      <c r="BC252">
        <v>8</v>
      </c>
      <c r="BD252" t="s">
        <v>106</v>
      </c>
      <c r="BE252">
        <v>1</v>
      </c>
      <c r="BF252" t="s">
        <v>119</v>
      </c>
      <c r="BG252" t="s">
        <v>107</v>
      </c>
      <c r="BH252">
        <v>2006</v>
      </c>
      <c r="BI252" t="s">
        <v>125</v>
      </c>
      <c r="BJ252">
        <v>3</v>
      </c>
      <c r="BK252">
        <v>782</v>
      </c>
      <c r="BL252" t="s">
        <v>98</v>
      </c>
      <c r="BM252" t="s">
        <v>98</v>
      </c>
      <c r="BN252" t="s">
        <v>104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7</v>
      </c>
      <c r="BZ252">
        <v>2009</v>
      </c>
      <c r="CA252" t="s">
        <v>110</v>
      </c>
      <c r="CB252" t="s">
        <v>111</v>
      </c>
    </row>
    <row r="253" spans="1:80">
      <c r="A253">
        <v>1712</v>
      </c>
      <c r="B253">
        <v>20</v>
      </c>
      <c r="C253" t="s">
        <v>164</v>
      </c>
      <c r="D253">
        <v>65</v>
      </c>
      <c r="E253">
        <v>8125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114</v>
      </c>
      <c r="L253" t="s">
        <v>88</v>
      </c>
      <c r="M253" t="s">
        <v>163</v>
      </c>
      <c r="N253" t="s">
        <v>91</v>
      </c>
      <c r="O253" t="s">
        <v>91</v>
      </c>
      <c r="P253" t="s">
        <v>92</v>
      </c>
      <c r="Q253" t="s">
        <v>93</v>
      </c>
      <c r="R253">
        <v>8</v>
      </c>
      <c r="S253">
        <v>5</v>
      </c>
      <c r="T253">
        <v>2008</v>
      </c>
      <c r="U253">
        <v>2009</v>
      </c>
      <c r="V253" t="s">
        <v>115</v>
      </c>
      <c r="W253" t="s">
        <v>95</v>
      </c>
      <c r="X253" t="s">
        <v>96</v>
      </c>
      <c r="Y253" t="s">
        <v>96</v>
      </c>
      <c r="Z253" t="s">
        <v>117</v>
      </c>
      <c r="AA253">
        <v>288</v>
      </c>
      <c r="AB253" t="s">
        <v>119</v>
      </c>
      <c r="AC253" t="s">
        <v>98</v>
      </c>
      <c r="AD253" t="s">
        <v>123</v>
      </c>
      <c r="AE253" t="s">
        <v>119</v>
      </c>
      <c r="AF253" t="s">
        <v>98</v>
      </c>
      <c r="AG253" t="s">
        <v>100</v>
      </c>
      <c r="AH253" t="s">
        <v>108</v>
      </c>
      <c r="AI253">
        <v>0</v>
      </c>
      <c r="AJ253" t="s">
        <v>108</v>
      </c>
      <c r="AK253">
        <v>0</v>
      </c>
      <c r="AL253">
        <v>1836</v>
      </c>
      <c r="AM253">
        <v>1836</v>
      </c>
      <c r="AN253" t="s">
        <v>103</v>
      </c>
      <c r="AO253" t="s">
        <v>126</v>
      </c>
      <c r="AP253" t="s">
        <v>104</v>
      </c>
      <c r="AQ253" t="s">
        <v>105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119</v>
      </c>
      <c r="BC253">
        <v>8</v>
      </c>
      <c r="BD253" t="s">
        <v>106</v>
      </c>
      <c r="BE253">
        <v>1</v>
      </c>
      <c r="BF253" t="s">
        <v>119</v>
      </c>
      <c r="BG253" t="s">
        <v>107</v>
      </c>
      <c r="BH253">
        <v>2009</v>
      </c>
      <c r="BI253" t="s">
        <v>125</v>
      </c>
      <c r="BJ253">
        <v>2</v>
      </c>
      <c r="BK253">
        <v>517</v>
      </c>
      <c r="BL253" t="s">
        <v>98</v>
      </c>
      <c r="BM253" t="s">
        <v>98</v>
      </c>
      <c r="BN253" t="s">
        <v>104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10</v>
      </c>
      <c r="BZ253">
        <v>2009</v>
      </c>
      <c r="CA253" t="s">
        <v>149</v>
      </c>
      <c r="CB253" t="s">
        <v>150</v>
      </c>
    </row>
    <row r="254" spans="1:80">
      <c r="A254">
        <v>1713</v>
      </c>
      <c r="B254">
        <v>20</v>
      </c>
      <c r="C254" t="s">
        <v>164</v>
      </c>
      <c r="D254">
        <v>85</v>
      </c>
      <c r="E254">
        <v>10625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163</v>
      </c>
      <c r="N254" t="s">
        <v>91</v>
      </c>
      <c r="O254" t="s">
        <v>91</v>
      </c>
      <c r="P254" t="s">
        <v>92</v>
      </c>
      <c r="Q254" t="s">
        <v>93</v>
      </c>
      <c r="R254">
        <v>7</v>
      </c>
      <c r="S254">
        <v>5</v>
      </c>
      <c r="T254">
        <v>2006</v>
      </c>
      <c r="U254">
        <v>2007</v>
      </c>
      <c r="V254" t="s">
        <v>94</v>
      </c>
      <c r="W254" t="s">
        <v>95</v>
      </c>
      <c r="X254" t="s">
        <v>96</v>
      </c>
      <c r="Y254" t="s">
        <v>96</v>
      </c>
      <c r="Z254" t="s">
        <v>97</v>
      </c>
      <c r="AA254">
        <v>0</v>
      </c>
      <c r="AB254" t="s">
        <v>119</v>
      </c>
      <c r="AC254" t="s">
        <v>98</v>
      </c>
      <c r="AD254" t="s">
        <v>123</v>
      </c>
      <c r="AE254" t="s">
        <v>119</v>
      </c>
      <c r="AF254" t="s">
        <v>98</v>
      </c>
      <c r="AG254" t="s">
        <v>100</v>
      </c>
      <c r="AH254" t="s">
        <v>124</v>
      </c>
      <c r="AI254">
        <v>1430</v>
      </c>
      <c r="AJ254" t="s">
        <v>108</v>
      </c>
      <c r="AK254">
        <v>0</v>
      </c>
      <c r="AL254">
        <v>222</v>
      </c>
      <c r="AM254">
        <v>1652</v>
      </c>
      <c r="AN254" t="s">
        <v>103</v>
      </c>
      <c r="AO254" t="s">
        <v>126</v>
      </c>
      <c r="AP254" t="s">
        <v>104</v>
      </c>
      <c r="AQ254" t="s">
        <v>105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126</v>
      </c>
      <c r="BC254">
        <v>8</v>
      </c>
      <c r="BD254" t="s">
        <v>106</v>
      </c>
      <c r="BE254">
        <v>1</v>
      </c>
      <c r="BF254" t="s">
        <v>119</v>
      </c>
      <c r="BG254" t="s">
        <v>107</v>
      </c>
      <c r="BH254">
        <v>2006</v>
      </c>
      <c r="BI254" t="s">
        <v>131</v>
      </c>
      <c r="BJ254">
        <v>3</v>
      </c>
      <c r="BK254">
        <v>711</v>
      </c>
      <c r="BL254" t="s">
        <v>98</v>
      </c>
      <c r="BM254" t="s">
        <v>98</v>
      </c>
      <c r="BN254" t="s">
        <v>104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3</v>
      </c>
      <c r="BZ254">
        <v>2009</v>
      </c>
      <c r="CA254" t="s">
        <v>110</v>
      </c>
      <c r="CB254" t="s">
        <v>111</v>
      </c>
    </row>
    <row r="255" spans="1:80">
      <c r="A255">
        <v>1714</v>
      </c>
      <c r="B255">
        <v>20</v>
      </c>
      <c r="C255" t="s">
        <v>164</v>
      </c>
      <c r="D255">
        <v>68</v>
      </c>
      <c r="E255">
        <v>8736</v>
      </c>
      <c r="F255" t="s">
        <v>82</v>
      </c>
      <c r="G255" t="s">
        <v>83</v>
      </c>
      <c r="H255" t="s">
        <v>113</v>
      </c>
      <c r="I255" t="s">
        <v>85</v>
      </c>
      <c r="J255" t="s">
        <v>86</v>
      </c>
      <c r="K255" t="s">
        <v>87</v>
      </c>
      <c r="L255" t="s">
        <v>88</v>
      </c>
      <c r="M255" t="s">
        <v>163</v>
      </c>
      <c r="N255" t="s">
        <v>91</v>
      </c>
      <c r="O255" t="s">
        <v>91</v>
      </c>
      <c r="P255" t="s">
        <v>92</v>
      </c>
      <c r="Q255" t="s">
        <v>93</v>
      </c>
      <c r="R255">
        <v>7</v>
      </c>
      <c r="S255">
        <v>5</v>
      </c>
      <c r="T255">
        <v>2003</v>
      </c>
      <c r="U255">
        <v>2004</v>
      </c>
      <c r="V255" t="s">
        <v>94</v>
      </c>
      <c r="W255" t="s">
        <v>95</v>
      </c>
      <c r="X255" t="s">
        <v>96</v>
      </c>
      <c r="Y255" t="s">
        <v>185</v>
      </c>
      <c r="Z255" t="s">
        <v>97</v>
      </c>
      <c r="AA255">
        <v>0</v>
      </c>
      <c r="AB255" t="s">
        <v>119</v>
      </c>
      <c r="AC255" t="s">
        <v>98</v>
      </c>
      <c r="AD255" t="s">
        <v>123</v>
      </c>
      <c r="AE255" t="s">
        <v>119</v>
      </c>
      <c r="AF255" t="s">
        <v>98</v>
      </c>
      <c r="AG255" t="s">
        <v>100</v>
      </c>
      <c r="AH255" t="s">
        <v>124</v>
      </c>
      <c r="AI255">
        <v>771</v>
      </c>
      <c r="AJ255" t="s">
        <v>118</v>
      </c>
      <c r="AK255">
        <v>360</v>
      </c>
      <c r="AL255">
        <v>422</v>
      </c>
      <c r="AM255">
        <v>1553</v>
      </c>
      <c r="AN255" t="s">
        <v>103</v>
      </c>
      <c r="AO255" t="s">
        <v>126</v>
      </c>
      <c r="AP255" t="s">
        <v>104</v>
      </c>
      <c r="AQ255" t="s">
        <v>105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t="s">
        <v>119</v>
      </c>
      <c r="BC255">
        <v>6</v>
      </c>
      <c r="BD255" t="s">
        <v>106</v>
      </c>
      <c r="BE255">
        <v>0</v>
      </c>
      <c r="BF255" t="s">
        <v>83</v>
      </c>
      <c r="BG255" t="s">
        <v>107</v>
      </c>
      <c r="BH255">
        <v>2003</v>
      </c>
      <c r="BI255" t="s">
        <v>131</v>
      </c>
      <c r="BJ255">
        <v>2</v>
      </c>
      <c r="BK255">
        <v>588</v>
      </c>
      <c r="BL255" t="s">
        <v>98</v>
      </c>
      <c r="BM255" t="s">
        <v>98</v>
      </c>
      <c r="BN255" t="s">
        <v>104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8</v>
      </c>
      <c r="BZ255">
        <v>2009</v>
      </c>
      <c r="CA255" t="s">
        <v>110</v>
      </c>
      <c r="CB255" t="s">
        <v>111</v>
      </c>
    </row>
    <row r="256" spans="1:80">
      <c r="A256">
        <v>1715</v>
      </c>
      <c r="B256">
        <v>60</v>
      </c>
      <c r="C256" t="s">
        <v>164</v>
      </c>
      <c r="D256">
        <v>65</v>
      </c>
      <c r="E256">
        <v>8127</v>
      </c>
      <c r="F256" t="s">
        <v>82</v>
      </c>
      <c r="G256" t="s">
        <v>83</v>
      </c>
      <c r="H256" t="s">
        <v>113</v>
      </c>
      <c r="I256" t="s">
        <v>85</v>
      </c>
      <c r="J256" t="s">
        <v>86</v>
      </c>
      <c r="K256" t="s">
        <v>87</v>
      </c>
      <c r="L256" t="s">
        <v>88</v>
      </c>
      <c r="M256" t="s">
        <v>163</v>
      </c>
      <c r="N256" t="s">
        <v>91</v>
      </c>
      <c r="O256" t="s">
        <v>91</v>
      </c>
      <c r="P256" t="s">
        <v>92</v>
      </c>
      <c r="Q256" t="s">
        <v>122</v>
      </c>
      <c r="R256">
        <v>7</v>
      </c>
      <c r="S256">
        <v>5</v>
      </c>
      <c r="T256">
        <v>2003</v>
      </c>
      <c r="U256">
        <v>2003</v>
      </c>
      <c r="V256" t="s">
        <v>94</v>
      </c>
      <c r="W256" t="s">
        <v>95</v>
      </c>
      <c r="X256" t="s">
        <v>96</v>
      </c>
      <c r="Y256" t="s">
        <v>96</v>
      </c>
      <c r="Z256" t="s">
        <v>97</v>
      </c>
      <c r="AA256">
        <v>0</v>
      </c>
      <c r="AB256" t="s">
        <v>119</v>
      </c>
      <c r="AC256" t="s">
        <v>98</v>
      </c>
      <c r="AD256" t="s">
        <v>123</v>
      </c>
      <c r="AE256" t="s">
        <v>119</v>
      </c>
      <c r="AF256" t="s">
        <v>98</v>
      </c>
      <c r="AG256" t="s">
        <v>100</v>
      </c>
      <c r="AH256" t="s">
        <v>124</v>
      </c>
      <c r="AI256">
        <v>410</v>
      </c>
      <c r="AJ256" t="s">
        <v>108</v>
      </c>
      <c r="AK256">
        <v>0</v>
      </c>
      <c r="AL256">
        <v>402</v>
      </c>
      <c r="AM256">
        <v>812</v>
      </c>
      <c r="AN256" t="s">
        <v>103</v>
      </c>
      <c r="AO256" t="s">
        <v>126</v>
      </c>
      <c r="AP256" t="s">
        <v>104</v>
      </c>
      <c r="AQ256" t="s">
        <v>105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119</v>
      </c>
      <c r="BC256">
        <v>6</v>
      </c>
      <c r="BD256" t="s">
        <v>106</v>
      </c>
      <c r="BE256">
        <v>0</v>
      </c>
      <c r="BF256" t="s">
        <v>83</v>
      </c>
      <c r="BG256" t="s">
        <v>107</v>
      </c>
      <c r="BH256">
        <v>2003</v>
      </c>
      <c r="BI256" t="s">
        <v>131</v>
      </c>
      <c r="BJ256">
        <v>2</v>
      </c>
      <c r="BK256">
        <v>628</v>
      </c>
      <c r="BL256" t="s">
        <v>98</v>
      </c>
      <c r="BM256" t="s">
        <v>98</v>
      </c>
      <c r="BN256" t="s">
        <v>104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3</v>
      </c>
      <c r="BZ256">
        <v>2009</v>
      </c>
      <c r="CA256" t="s">
        <v>110</v>
      </c>
      <c r="CB256" t="s">
        <v>111</v>
      </c>
    </row>
    <row r="257" spans="1:80">
      <c r="A257">
        <v>1716</v>
      </c>
      <c r="B257">
        <v>20</v>
      </c>
      <c r="C257" t="s">
        <v>112</v>
      </c>
      <c r="D257">
        <v>80</v>
      </c>
      <c r="E257">
        <v>9605</v>
      </c>
      <c r="F257" t="s">
        <v>82</v>
      </c>
      <c r="G257" t="s">
        <v>83</v>
      </c>
      <c r="H257" t="s">
        <v>84</v>
      </c>
      <c r="I257" t="s">
        <v>85</v>
      </c>
      <c r="J257" t="s">
        <v>86</v>
      </c>
      <c r="K257" t="s">
        <v>114</v>
      </c>
      <c r="L257" t="s">
        <v>88</v>
      </c>
      <c r="M257" t="s">
        <v>165</v>
      </c>
      <c r="N257" t="s">
        <v>91</v>
      </c>
      <c r="O257" t="s">
        <v>91</v>
      </c>
      <c r="P257" t="s">
        <v>92</v>
      </c>
      <c r="Q257" t="s">
        <v>93</v>
      </c>
      <c r="R257">
        <v>7</v>
      </c>
      <c r="S257">
        <v>6</v>
      </c>
      <c r="T257">
        <v>2007</v>
      </c>
      <c r="U257">
        <v>2007</v>
      </c>
      <c r="V257" t="s">
        <v>94</v>
      </c>
      <c r="W257" t="s">
        <v>95</v>
      </c>
      <c r="X257" t="s">
        <v>96</v>
      </c>
      <c r="Y257" t="s">
        <v>96</v>
      </c>
      <c r="Z257" t="s">
        <v>97</v>
      </c>
      <c r="AA257">
        <v>0</v>
      </c>
      <c r="AB257" t="s">
        <v>119</v>
      </c>
      <c r="AC257" t="s">
        <v>98</v>
      </c>
      <c r="AD257" t="s">
        <v>123</v>
      </c>
      <c r="AE257" t="s">
        <v>119</v>
      </c>
      <c r="AF257" t="s">
        <v>98</v>
      </c>
      <c r="AG257" t="s">
        <v>100</v>
      </c>
      <c r="AH257" t="s">
        <v>108</v>
      </c>
      <c r="AI257">
        <v>0</v>
      </c>
      <c r="AJ257" t="s">
        <v>108</v>
      </c>
      <c r="AK257">
        <v>0</v>
      </c>
      <c r="AL257">
        <v>1218</v>
      </c>
      <c r="AM257">
        <v>1218</v>
      </c>
      <c r="AN257" t="s">
        <v>103</v>
      </c>
      <c r="AO257" t="s">
        <v>126</v>
      </c>
      <c r="AP257" t="s">
        <v>104</v>
      </c>
      <c r="AQ257" t="s">
        <v>105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t="s">
        <v>119</v>
      </c>
      <c r="BC257">
        <v>6</v>
      </c>
      <c r="BD257" t="s">
        <v>106</v>
      </c>
      <c r="BE257">
        <v>0</v>
      </c>
      <c r="BF257" t="s">
        <v>83</v>
      </c>
      <c r="BG257" t="s">
        <v>143</v>
      </c>
      <c r="BH257">
        <v>2007</v>
      </c>
      <c r="BI257" t="s">
        <v>131</v>
      </c>
      <c r="BJ257">
        <v>2</v>
      </c>
      <c r="BK257">
        <v>576</v>
      </c>
      <c r="BL257" t="s">
        <v>98</v>
      </c>
      <c r="BM257" t="s">
        <v>98</v>
      </c>
      <c r="BN257" t="s">
        <v>104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4</v>
      </c>
      <c r="BZ257">
        <v>2009</v>
      </c>
      <c r="CA257" t="s">
        <v>110</v>
      </c>
      <c r="CB257" t="s">
        <v>111</v>
      </c>
    </row>
    <row r="258" spans="1:80">
      <c r="A258">
        <v>1717</v>
      </c>
      <c r="B258">
        <v>20</v>
      </c>
      <c r="C258" t="s">
        <v>112</v>
      </c>
      <c r="D258">
        <v>63</v>
      </c>
      <c r="E258">
        <v>7500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165</v>
      </c>
      <c r="N258" t="s">
        <v>91</v>
      </c>
      <c r="O258" t="s">
        <v>91</v>
      </c>
      <c r="P258" t="s">
        <v>92</v>
      </c>
      <c r="Q258" t="s">
        <v>93</v>
      </c>
      <c r="R258">
        <v>7</v>
      </c>
      <c r="S258">
        <v>5</v>
      </c>
      <c r="T258">
        <v>2006</v>
      </c>
      <c r="U258">
        <v>2006</v>
      </c>
      <c r="V258" t="s">
        <v>94</v>
      </c>
      <c r="W258" t="s">
        <v>95</v>
      </c>
      <c r="X258" t="s">
        <v>96</v>
      </c>
      <c r="Y258" t="s">
        <v>96</v>
      </c>
      <c r="Z258" t="s">
        <v>97</v>
      </c>
      <c r="AA258">
        <v>0</v>
      </c>
      <c r="AB258" t="s">
        <v>119</v>
      </c>
      <c r="AC258" t="s">
        <v>98</v>
      </c>
      <c r="AD258" t="s">
        <v>123</v>
      </c>
      <c r="AE258" t="s">
        <v>119</v>
      </c>
      <c r="AF258" t="s">
        <v>119</v>
      </c>
      <c r="AG258" t="s">
        <v>100</v>
      </c>
      <c r="AH258" t="s">
        <v>124</v>
      </c>
      <c r="AI258">
        <v>54</v>
      </c>
      <c r="AJ258" t="s">
        <v>108</v>
      </c>
      <c r="AK258">
        <v>0</v>
      </c>
      <c r="AL258">
        <v>1087</v>
      </c>
      <c r="AM258">
        <v>1141</v>
      </c>
      <c r="AN258" t="s">
        <v>103</v>
      </c>
      <c r="AO258" t="s">
        <v>126</v>
      </c>
      <c r="AP258" t="s">
        <v>104</v>
      </c>
      <c r="AQ258" t="s">
        <v>105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t="s">
        <v>119</v>
      </c>
      <c r="BC258">
        <v>6</v>
      </c>
      <c r="BD258" t="s">
        <v>106</v>
      </c>
      <c r="BE258">
        <v>0</v>
      </c>
      <c r="BF258" t="s">
        <v>83</v>
      </c>
      <c r="BG258" t="s">
        <v>143</v>
      </c>
      <c r="BH258">
        <v>2006</v>
      </c>
      <c r="BI258" t="s">
        <v>131</v>
      </c>
      <c r="BJ258">
        <v>2</v>
      </c>
      <c r="BK258">
        <v>484</v>
      </c>
      <c r="BL258" t="s">
        <v>98</v>
      </c>
      <c r="BM258" t="s">
        <v>98</v>
      </c>
      <c r="BN258" t="s">
        <v>104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6</v>
      </c>
      <c r="BZ258">
        <v>2009</v>
      </c>
      <c r="CA258" t="s">
        <v>110</v>
      </c>
      <c r="CB258" t="s">
        <v>111</v>
      </c>
    </row>
    <row r="259" spans="1:80">
      <c r="A259">
        <v>1718</v>
      </c>
      <c r="B259">
        <v>20</v>
      </c>
      <c r="C259" t="s">
        <v>112</v>
      </c>
      <c r="D259">
        <v>63</v>
      </c>
      <c r="E259">
        <v>7500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165</v>
      </c>
      <c r="N259" t="s">
        <v>91</v>
      </c>
      <c r="O259" t="s">
        <v>91</v>
      </c>
      <c r="P259" t="s">
        <v>92</v>
      </c>
      <c r="Q259" t="s">
        <v>93</v>
      </c>
      <c r="R259">
        <v>6</v>
      </c>
      <c r="S259">
        <v>5</v>
      </c>
      <c r="T259">
        <v>2004</v>
      </c>
      <c r="U259">
        <v>2004</v>
      </c>
      <c r="V259" t="s">
        <v>94</v>
      </c>
      <c r="W259" t="s">
        <v>95</v>
      </c>
      <c r="X259" t="s">
        <v>96</v>
      </c>
      <c r="Y259" t="s">
        <v>96</v>
      </c>
      <c r="Z259" t="s">
        <v>97</v>
      </c>
      <c r="AA259">
        <v>0</v>
      </c>
      <c r="AB259" t="s">
        <v>98</v>
      </c>
      <c r="AC259" t="s">
        <v>98</v>
      </c>
      <c r="AD259" t="s">
        <v>123</v>
      </c>
      <c r="AE259" t="s">
        <v>119</v>
      </c>
      <c r="AF259" t="s">
        <v>98</v>
      </c>
      <c r="AG259" t="s">
        <v>100</v>
      </c>
      <c r="AH259" t="s">
        <v>108</v>
      </c>
      <c r="AI259">
        <v>0</v>
      </c>
      <c r="AJ259" t="s">
        <v>108</v>
      </c>
      <c r="AK259">
        <v>0</v>
      </c>
      <c r="AL259">
        <v>1158</v>
      </c>
      <c r="AM259">
        <v>1158</v>
      </c>
      <c r="AN259" t="s">
        <v>103</v>
      </c>
      <c r="AO259" t="s">
        <v>126</v>
      </c>
      <c r="AP259" t="s">
        <v>104</v>
      </c>
      <c r="AQ259" t="s">
        <v>105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t="s">
        <v>119</v>
      </c>
      <c r="BC259">
        <v>5</v>
      </c>
      <c r="BD259" t="s">
        <v>106</v>
      </c>
      <c r="BE259">
        <v>0</v>
      </c>
      <c r="BF259" t="s">
        <v>83</v>
      </c>
      <c r="BG259" t="s">
        <v>83</v>
      </c>
      <c r="BH259" t="s">
        <v>83</v>
      </c>
      <c r="BI259" t="s">
        <v>83</v>
      </c>
      <c r="BJ259">
        <v>0</v>
      </c>
      <c r="BK259">
        <v>0</v>
      </c>
      <c r="BL259" t="s">
        <v>83</v>
      </c>
      <c r="BM259" t="s">
        <v>83</v>
      </c>
      <c r="BN259" t="s">
        <v>104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8</v>
      </c>
      <c r="BZ259">
        <v>2009</v>
      </c>
      <c r="CA259" t="s">
        <v>110</v>
      </c>
      <c r="CB259" t="s">
        <v>111</v>
      </c>
    </row>
    <row r="260" spans="1:80">
      <c r="A260">
        <v>1719</v>
      </c>
      <c r="B260">
        <v>60</v>
      </c>
      <c r="C260" t="s">
        <v>112</v>
      </c>
      <c r="D260">
        <v>96</v>
      </c>
      <c r="E260">
        <v>10628</v>
      </c>
      <c r="F260" t="s">
        <v>82</v>
      </c>
      <c r="G260" t="s">
        <v>83</v>
      </c>
      <c r="H260" t="s">
        <v>113</v>
      </c>
      <c r="I260" t="s">
        <v>85</v>
      </c>
      <c r="J260" t="s">
        <v>86</v>
      </c>
      <c r="K260" t="s">
        <v>114</v>
      </c>
      <c r="L260" t="s">
        <v>88</v>
      </c>
      <c r="M260" t="s">
        <v>165</v>
      </c>
      <c r="N260" t="s">
        <v>91</v>
      </c>
      <c r="O260" t="s">
        <v>91</v>
      </c>
      <c r="P260" t="s">
        <v>92</v>
      </c>
      <c r="Q260" t="s">
        <v>122</v>
      </c>
      <c r="R260">
        <v>7</v>
      </c>
      <c r="S260">
        <v>5</v>
      </c>
      <c r="T260">
        <v>2004</v>
      </c>
      <c r="U260">
        <v>2004</v>
      </c>
      <c r="V260" t="s">
        <v>94</v>
      </c>
      <c r="W260" t="s">
        <v>95</v>
      </c>
      <c r="X260" t="s">
        <v>96</v>
      </c>
      <c r="Y260" t="s">
        <v>96</v>
      </c>
      <c r="Z260" t="s">
        <v>97</v>
      </c>
      <c r="AA260">
        <v>0</v>
      </c>
      <c r="AB260" t="s">
        <v>119</v>
      </c>
      <c r="AC260" t="s">
        <v>98</v>
      </c>
      <c r="AD260" t="s">
        <v>123</v>
      </c>
      <c r="AE260" t="s">
        <v>119</v>
      </c>
      <c r="AF260" t="s">
        <v>98</v>
      </c>
      <c r="AG260" t="s">
        <v>119</v>
      </c>
      <c r="AH260" t="s">
        <v>108</v>
      </c>
      <c r="AI260">
        <v>0</v>
      </c>
      <c r="AJ260" t="s">
        <v>108</v>
      </c>
      <c r="AK260">
        <v>0</v>
      </c>
      <c r="AL260">
        <v>835</v>
      </c>
      <c r="AM260">
        <v>835</v>
      </c>
      <c r="AN260" t="s">
        <v>103</v>
      </c>
      <c r="AO260" t="s">
        <v>126</v>
      </c>
      <c r="AP260" t="s">
        <v>104</v>
      </c>
      <c r="AQ260" t="s">
        <v>105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119</v>
      </c>
      <c r="BC260">
        <v>8</v>
      </c>
      <c r="BD260" t="s">
        <v>106</v>
      </c>
      <c r="BE260">
        <v>0</v>
      </c>
      <c r="BF260" t="s">
        <v>83</v>
      </c>
      <c r="BG260" t="s">
        <v>159</v>
      </c>
      <c r="BH260">
        <v>2004</v>
      </c>
      <c r="BI260" t="s">
        <v>131</v>
      </c>
      <c r="BJ260">
        <v>2</v>
      </c>
      <c r="BK260">
        <v>478</v>
      </c>
      <c r="BL260" t="s">
        <v>98</v>
      </c>
      <c r="BM260" t="s">
        <v>98</v>
      </c>
      <c r="BN260" t="s">
        <v>104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1</v>
      </c>
      <c r="BZ260">
        <v>2009</v>
      </c>
      <c r="CA260" t="s">
        <v>110</v>
      </c>
      <c r="CB260" t="s">
        <v>111</v>
      </c>
    </row>
    <row r="261" spans="1:80">
      <c r="A261">
        <v>1720</v>
      </c>
      <c r="B261">
        <v>20</v>
      </c>
      <c r="C261" t="s">
        <v>112</v>
      </c>
      <c r="D261">
        <v>76</v>
      </c>
      <c r="E261">
        <v>10141</v>
      </c>
      <c r="F261" t="s">
        <v>82</v>
      </c>
      <c r="G261" t="s">
        <v>83</v>
      </c>
      <c r="H261" t="s">
        <v>113</v>
      </c>
      <c r="I261" t="s">
        <v>85</v>
      </c>
      <c r="J261" t="s">
        <v>86</v>
      </c>
      <c r="K261" t="s">
        <v>87</v>
      </c>
      <c r="L261" t="s">
        <v>88</v>
      </c>
      <c r="M261" t="s">
        <v>165</v>
      </c>
      <c r="N261" t="s">
        <v>91</v>
      </c>
      <c r="O261" t="s">
        <v>91</v>
      </c>
      <c r="P261" t="s">
        <v>92</v>
      </c>
      <c r="Q261" t="s">
        <v>93</v>
      </c>
      <c r="R261">
        <v>8</v>
      </c>
      <c r="S261">
        <v>5</v>
      </c>
      <c r="T261">
        <v>2004</v>
      </c>
      <c r="U261">
        <v>2004</v>
      </c>
      <c r="V261" t="s">
        <v>94</v>
      </c>
      <c r="W261" t="s">
        <v>204</v>
      </c>
      <c r="X261" t="s">
        <v>96</v>
      </c>
      <c r="Y261" t="s">
        <v>96</v>
      </c>
      <c r="Z261" t="s">
        <v>117</v>
      </c>
      <c r="AA261">
        <v>264</v>
      </c>
      <c r="AB261" t="s">
        <v>119</v>
      </c>
      <c r="AC261" t="s">
        <v>98</v>
      </c>
      <c r="AD261" t="s">
        <v>123</v>
      </c>
      <c r="AE261" t="s">
        <v>119</v>
      </c>
      <c r="AF261" t="s">
        <v>98</v>
      </c>
      <c r="AG261" t="s">
        <v>119</v>
      </c>
      <c r="AH261" t="s">
        <v>138</v>
      </c>
      <c r="AI261">
        <v>516</v>
      </c>
      <c r="AJ261" t="s">
        <v>101</v>
      </c>
      <c r="AK261">
        <v>774</v>
      </c>
      <c r="AL261">
        <v>222</v>
      </c>
      <c r="AM261">
        <v>1512</v>
      </c>
      <c r="AN261" t="s">
        <v>103</v>
      </c>
      <c r="AO261" t="s">
        <v>126</v>
      </c>
      <c r="AP261" t="s">
        <v>104</v>
      </c>
      <c r="AQ261" t="s">
        <v>105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t="s">
        <v>119</v>
      </c>
      <c r="BC261">
        <v>6</v>
      </c>
      <c r="BD261" t="s">
        <v>106</v>
      </c>
      <c r="BE261">
        <v>0</v>
      </c>
      <c r="BF261" t="s">
        <v>83</v>
      </c>
      <c r="BG261" t="s">
        <v>107</v>
      </c>
      <c r="BH261">
        <v>2004</v>
      </c>
      <c r="BI261" t="s">
        <v>131</v>
      </c>
      <c r="BJ261">
        <v>3</v>
      </c>
      <c r="BK261">
        <v>845</v>
      </c>
      <c r="BL261" t="s">
        <v>98</v>
      </c>
      <c r="BM261" t="s">
        <v>98</v>
      </c>
      <c r="BN261" t="s">
        <v>104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</v>
      </c>
      <c r="BZ261">
        <v>2009</v>
      </c>
      <c r="CA261" t="s">
        <v>110</v>
      </c>
      <c r="CB261" t="s">
        <v>111</v>
      </c>
    </row>
    <row r="262" spans="1:80">
      <c r="A262">
        <v>1721</v>
      </c>
      <c r="B262">
        <v>20</v>
      </c>
      <c r="C262" t="s">
        <v>112</v>
      </c>
      <c r="D262">
        <v>63</v>
      </c>
      <c r="E262">
        <v>13072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165</v>
      </c>
      <c r="N262" t="s">
        <v>226</v>
      </c>
      <c r="O262" t="s">
        <v>91</v>
      </c>
      <c r="P262" t="s">
        <v>92</v>
      </c>
      <c r="Q262" t="s">
        <v>93</v>
      </c>
      <c r="R262">
        <v>7</v>
      </c>
      <c r="S262">
        <v>5</v>
      </c>
      <c r="T262">
        <v>2004</v>
      </c>
      <c r="U262">
        <v>2005</v>
      </c>
      <c r="V262" t="s">
        <v>94</v>
      </c>
      <c r="W262" t="s">
        <v>95</v>
      </c>
      <c r="X262" t="s">
        <v>96</v>
      </c>
      <c r="Y262" t="s">
        <v>96</v>
      </c>
      <c r="Z262" t="s">
        <v>97</v>
      </c>
      <c r="AA262">
        <v>0</v>
      </c>
      <c r="AB262" t="s">
        <v>119</v>
      </c>
      <c r="AC262" t="s">
        <v>98</v>
      </c>
      <c r="AD262" t="s">
        <v>123</v>
      </c>
      <c r="AE262" t="s">
        <v>119</v>
      </c>
      <c r="AF262" t="s">
        <v>98</v>
      </c>
      <c r="AG262" t="s">
        <v>100</v>
      </c>
      <c r="AH262" t="s">
        <v>108</v>
      </c>
      <c r="AI262">
        <v>0</v>
      </c>
      <c r="AJ262" t="s">
        <v>108</v>
      </c>
      <c r="AK262">
        <v>0</v>
      </c>
      <c r="AL262">
        <v>1114</v>
      </c>
      <c r="AM262">
        <v>1114</v>
      </c>
      <c r="AN262" t="s">
        <v>103</v>
      </c>
      <c r="AO262" t="s">
        <v>126</v>
      </c>
      <c r="AP262" t="s">
        <v>104</v>
      </c>
      <c r="AQ262" t="s">
        <v>105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119</v>
      </c>
      <c r="BC262">
        <v>6</v>
      </c>
      <c r="BD262" t="s">
        <v>106</v>
      </c>
      <c r="BE262">
        <v>0</v>
      </c>
      <c r="BF262" t="s">
        <v>83</v>
      </c>
      <c r="BG262" t="s">
        <v>143</v>
      </c>
      <c r="BH262">
        <v>2005</v>
      </c>
      <c r="BI262" t="s">
        <v>108</v>
      </c>
      <c r="BJ262">
        <v>2</v>
      </c>
      <c r="BK262">
        <v>576</v>
      </c>
      <c r="BL262" t="s">
        <v>98</v>
      </c>
      <c r="BM262" t="s">
        <v>98</v>
      </c>
      <c r="BN262" t="s">
        <v>104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</row>
    <row r="263" spans="1:80">
      <c r="A263">
        <v>1722</v>
      </c>
      <c r="B263">
        <v>20</v>
      </c>
      <c r="C263" t="s">
        <v>112</v>
      </c>
      <c r="D263">
        <v>63</v>
      </c>
      <c r="E263">
        <v>13072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165</v>
      </c>
      <c r="N263" t="s">
        <v>226</v>
      </c>
      <c r="O263" t="s">
        <v>91</v>
      </c>
      <c r="P263" t="s">
        <v>92</v>
      </c>
      <c r="Q263" t="s">
        <v>93</v>
      </c>
      <c r="R263">
        <v>5</v>
      </c>
      <c r="S263">
        <v>5</v>
      </c>
      <c r="T263">
        <v>2004</v>
      </c>
      <c r="U263">
        <v>2004</v>
      </c>
      <c r="V263" t="s">
        <v>94</v>
      </c>
      <c r="W263" t="s">
        <v>95</v>
      </c>
      <c r="X263" t="s">
        <v>96</v>
      </c>
      <c r="Y263" t="s">
        <v>96</v>
      </c>
      <c r="Z263" t="s">
        <v>97</v>
      </c>
      <c r="AA263">
        <v>0</v>
      </c>
      <c r="AB263" t="s">
        <v>98</v>
      </c>
      <c r="AC263" t="s">
        <v>98</v>
      </c>
      <c r="AD263" t="s">
        <v>123</v>
      </c>
      <c r="AE263" t="s">
        <v>119</v>
      </c>
      <c r="AF263" t="s">
        <v>98</v>
      </c>
      <c r="AG263" t="s">
        <v>100</v>
      </c>
      <c r="AH263" t="s">
        <v>108</v>
      </c>
      <c r="AI263">
        <v>0</v>
      </c>
      <c r="AJ263" t="s">
        <v>108</v>
      </c>
      <c r="AK263">
        <v>0</v>
      </c>
      <c r="AL263">
        <v>1114</v>
      </c>
      <c r="AM263">
        <v>1114</v>
      </c>
      <c r="AN263" t="s">
        <v>103</v>
      </c>
      <c r="AO263" t="s">
        <v>126</v>
      </c>
      <c r="AP263" t="s">
        <v>104</v>
      </c>
      <c r="AQ263" t="s">
        <v>105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t="s">
        <v>119</v>
      </c>
      <c r="BC263">
        <v>6</v>
      </c>
      <c r="BD263" t="s">
        <v>106</v>
      </c>
      <c r="BE263">
        <v>0</v>
      </c>
      <c r="BF263" t="s">
        <v>83</v>
      </c>
      <c r="BG263" t="s">
        <v>83</v>
      </c>
      <c r="BH263" t="s">
        <v>83</v>
      </c>
      <c r="BI263" t="s">
        <v>83</v>
      </c>
      <c r="BJ263">
        <v>0</v>
      </c>
      <c r="BK263">
        <v>0</v>
      </c>
      <c r="BL263" t="s">
        <v>83</v>
      </c>
      <c r="BM263" t="s">
        <v>83</v>
      </c>
      <c r="BN263" t="s">
        <v>104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8</v>
      </c>
      <c r="BZ263">
        <v>2009</v>
      </c>
      <c r="CA263" t="s">
        <v>110</v>
      </c>
      <c r="CB263" t="s">
        <v>111</v>
      </c>
    </row>
    <row r="264" spans="1:80">
      <c r="A264">
        <v>1723</v>
      </c>
      <c r="B264">
        <v>20</v>
      </c>
      <c r="C264" t="s">
        <v>112</v>
      </c>
      <c r="D264">
        <v>60</v>
      </c>
      <c r="E264">
        <v>12450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165</v>
      </c>
      <c r="N264" t="s">
        <v>226</v>
      </c>
      <c r="O264" t="s">
        <v>91</v>
      </c>
      <c r="P264" t="s">
        <v>92</v>
      </c>
      <c r="Q264" t="s">
        <v>93</v>
      </c>
      <c r="R264">
        <v>5</v>
      </c>
      <c r="S264">
        <v>5</v>
      </c>
      <c r="T264">
        <v>2003</v>
      </c>
      <c r="U264">
        <v>2004</v>
      </c>
      <c r="V264" t="s">
        <v>94</v>
      </c>
      <c r="W264" t="s">
        <v>95</v>
      </c>
      <c r="X264" t="s">
        <v>96</v>
      </c>
      <c r="Y264" t="s">
        <v>96</v>
      </c>
      <c r="Z264" t="s">
        <v>97</v>
      </c>
      <c r="AA264">
        <v>0</v>
      </c>
      <c r="AB264" t="s">
        <v>98</v>
      </c>
      <c r="AC264" t="s">
        <v>98</v>
      </c>
      <c r="AD264" t="s">
        <v>123</v>
      </c>
      <c r="AE264" t="s">
        <v>119</v>
      </c>
      <c r="AF264" t="s">
        <v>98</v>
      </c>
      <c r="AG264" t="s">
        <v>100</v>
      </c>
      <c r="AH264" t="s">
        <v>124</v>
      </c>
      <c r="AI264">
        <v>836</v>
      </c>
      <c r="AJ264" t="s">
        <v>108</v>
      </c>
      <c r="AK264">
        <v>0</v>
      </c>
      <c r="AL264">
        <v>278</v>
      </c>
      <c r="AM264">
        <v>1114</v>
      </c>
      <c r="AN264" t="s">
        <v>103</v>
      </c>
      <c r="AO264" t="s">
        <v>126</v>
      </c>
      <c r="AP264" t="s">
        <v>104</v>
      </c>
      <c r="AQ264" t="s">
        <v>105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119</v>
      </c>
      <c r="BC264">
        <v>6</v>
      </c>
      <c r="BD264" t="s">
        <v>106</v>
      </c>
      <c r="BE264">
        <v>0</v>
      </c>
      <c r="BF264" t="s">
        <v>83</v>
      </c>
      <c r="BG264" t="s">
        <v>143</v>
      </c>
      <c r="BH264">
        <v>2004</v>
      </c>
      <c r="BI264" t="s">
        <v>108</v>
      </c>
      <c r="BJ264">
        <v>2</v>
      </c>
      <c r="BK264">
        <v>576</v>
      </c>
      <c r="BL264" t="s">
        <v>98</v>
      </c>
      <c r="BM264" t="s">
        <v>98</v>
      </c>
      <c r="BN264" t="s">
        <v>104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6</v>
      </c>
      <c r="BZ264">
        <v>2009</v>
      </c>
      <c r="CA264" t="s">
        <v>110</v>
      </c>
      <c r="CB264" t="s">
        <v>111</v>
      </c>
    </row>
    <row r="265" spans="1:80">
      <c r="A265">
        <v>1724</v>
      </c>
      <c r="B265">
        <v>20</v>
      </c>
      <c r="C265" t="s">
        <v>112</v>
      </c>
      <c r="D265">
        <v>61</v>
      </c>
      <c r="E265">
        <v>7328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87</v>
      </c>
      <c r="L265" t="s">
        <v>88</v>
      </c>
      <c r="M265" t="s">
        <v>165</v>
      </c>
      <c r="N265" t="s">
        <v>91</v>
      </c>
      <c r="O265" t="s">
        <v>91</v>
      </c>
      <c r="P265" t="s">
        <v>92</v>
      </c>
      <c r="Q265" t="s">
        <v>93</v>
      </c>
      <c r="R265">
        <v>7</v>
      </c>
      <c r="S265">
        <v>5</v>
      </c>
      <c r="T265">
        <v>2008</v>
      </c>
      <c r="U265">
        <v>2009</v>
      </c>
      <c r="V265" t="s">
        <v>94</v>
      </c>
      <c r="W265" t="s">
        <v>95</v>
      </c>
      <c r="X265" t="s">
        <v>96</v>
      </c>
      <c r="Y265" t="s">
        <v>96</v>
      </c>
      <c r="Z265" t="s">
        <v>117</v>
      </c>
      <c r="AA265">
        <v>140</v>
      </c>
      <c r="AB265" t="s">
        <v>119</v>
      </c>
      <c r="AC265" t="s">
        <v>98</v>
      </c>
      <c r="AD265" t="s">
        <v>123</v>
      </c>
      <c r="AE265" t="s">
        <v>119</v>
      </c>
      <c r="AF265" t="s">
        <v>98</v>
      </c>
      <c r="AG265" t="s">
        <v>100</v>
      </c>
      <c r="AH265" t="s">
        <v>108</v>
      </c>
      <c r="AI265">
        <v>0</v>
      </c>
      <c r="AJ265" t="s">
        <v>108</v>
      </c>
      <c r="AK265">
        <v>0</v>
      </c>
      <c r="AL265">
        <v>1450</v>
      </c>
      <c r="AM265">
        <v>1450</v>
      </c>
      <c r="AN265" t="s">
        <v>103</v>
      </c>
      <c r="AO265" t="s">
        <v>126</v>
      </c>
      <c r="AP265" t="s">
        <v>104</v>
      </c>
      <c r="AQ265" t="s">
        <v>105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t="s">
        <v>119</v>
      </c>
      <c r="BC265">
        <v>6</v>
      </c>
      <c r="BD265" t="s">
        <v>106</v>
      </c>
      <c r="BE265">
        <v>0</v>
      </c>
      <c r="BF265" t="s">
        <v>83</v>
      </c>
      <c r="BG265" t="s">
        <v>107</v>
      </c>
      <c r="BH265">
        <v>2008</v>
      </c>
      <c r="BI265" t="s">
        <v>131</v>
      </c>
      <c r="BJ265">
        <v>3</v>
      </c>
      <c r="BK265">
        <v>788</v>
      </c>
      <c r="BL265" t="s">
        <v>98</v>
      </c>
      <c r="BM265" t="s">
        <v>98</v>
      </c>
      <c r="BN265" t="s">
        <v>104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2</v>
      </c>
      <c r="BZ265">
        <v>2009</v>
      </c>
      <c r="CA265" t="s">
        <v>149</v>
      </c>
      <c r="CB265" t="s">
        <v>150</v>
      </c>
    </row>
    <row r="266" spans="1:80">
      <c r="A266">
        <v>1725</v>
      </c>
      <c r="B266">
        <v>60</v>
      </c>
      <c r="C266" t="s">
        <v>112</v>
      </c>
      <c r="D266">
        <v>43</v>
      </c>
      <c r="E266">
        <v>11492</v>
      </c>
      <c r="F266" t="s">
        <v>82</v>
      </c>
      <c r="G266" t="s">
        <v>83</v>
      </c>
      <c r="H266" t="s">
        <v>113</v>
      </c>
      <c r="I266" t="s">
        <v>85</v>
      </c>
      <c r="J266" t="s">
        <v>86</v>
      </c>
      <c r="K266" t="s">
        <v>161</v>
      </c>
      <c r="L266" t="s">
        <v>88</v>
      </c>
      <c r="M266" t="s">
        <v>165</v>
      </c>
      <c r="N266" t="s">
        <v>91</v>
      </c>
      <c r="O266" t="s">
        <v>91</v>
      </c>
      <c r="P266" t="s">
        <v>92</v>
      </c>
      <c r="Q266" t="s">
        <v>122</v>
      </c>
      <c r="R266">
        <v>7</v>
      </c>
      <c r="S266">
        <v>5</v>
      </c>
      <c r="T266">
        <v>1996</v>
      </c>
      <c r="U266">
        <v>1997</v>
      </c>
      <c r="V266" t="s">
        <v>94</v>
      </c>
      <c r="W266" t="s">
        <v>95</v>
      </c>
      <c r="X266" t="s">
        <v>96</v>
      </c>
      <c r="Y266" t="s">
        <v>96</v>
      </c>
      <c r="Z266" t="s">
        <v>117</v>
      </c>
      <c r="AA266">
        <v>132</v>
      </c>
      <c r="AB266" t="s">
        <v>119</v>
      </c>
      <c r="AC266" t="s">
        <v>98</v>
      </c>
      <c r="AD266" t="s">
        <v>123</v>
      </c>
      <c r="AE266" t="s">
        <v>119</v>
      </c>
      <c r="AF266" t="s">
        <v>98</v>
      </c>
      <c r="AG266" t="s">
        <v>100</v>
      </c>
      <c r="AH266" t="s">
        <v>124</v>
      </c>
      <c r="AI266">
        <v>637</v>
      </c>
      <c r="AJ266" t="s">
        <v>108</v>
      </c>
      <c r="AK266">
        <v>0</v>
      </c>
      <c r="AL266">
        <v>276</v>
      </c>
      <c r="AM266">
        <v>913</v>
      </c>
      <c r="AN266" t="s">
        <v>103</v>
      </c>
      <c r="AO266" t="s">
        <v>126</v>
      </c>
      <c r="AP266" t="s">
        <v>104</v>
      </c>
      <c r="AQ266" t="s">
        <v>105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t="s">
        <v>119</v>
      </c>
      <c r="BC266">
        <v>8</v>
      </c>
      <c r="BD266" t="s">
        <v>106</v>
      </c>
      <c r="BE266">
        <v>1</v>
      </c>
      <c r="BF266" t="s">
        <v>98</v>
      </c>
      <c r="BG266" t="s">
        <v>107</v>
      </c>
      <c r="BH266">
        <v>1997</v>
      </c>
      <c r="BI266" t="s">
        <v>131</v>
      </c>
      <c r="BJ266">
        <v>2</v>
      </c>
      <c r="BK266">
        <v>559</v>
      </c>
      <c r="BL266" t="s">
        <v>98</v>
      </c>
      <c r="BM266" t="s">
        <v>98</v>
      </c>
      <c r="BN266" t="s">
        <v>104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4</v>
      </c>
      <c r="BZ266">
        <v>2009</v>
      </c>
      <c r="CA266" t="s">
        <v>110</v>
      </c>
      <c r="CB266" t="s">
        <v>111</v>
      </c>
    </row>
    <row r="267" spans="1:80">
      <c r="A267">
        <v>1726</v>
      </c>
      <c r="B267">
        <v>60</v>
      </c>
      <c r="C267" t="s">
        <v>112</v>
      </c>
      <c r="D267">
        <v>70</v>
      </c>
      <c r="E267">
        <v>7703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165</v>
      </c>
      <c r="N267" t="s">
        <v>91</v>
      </c>
      <c r="O267" t="s">
        <v>91</v>
      </c>
      <c r="P267" t="s">
        <v>92</v>
      </c>
      <c r="Q267" t="s">
        <v>122</v>
      </c>
      <c r="R267">
        <v>6</v>
      </c>
      <c r="S267">
        <v>6</v>
      </c>
      <c r="T267">
        <v>1992</v>
      </c>
      <c r="U267">
        <v>1992</v>
      </c>
      <c r="V267" t="s">
        <v>94</v>
      </c>
      <c r="W267" t="s">
        <v>95</v>
      </c>
      <c r="X267" t="s">
        <v>130</v>
      </c>
      <c r="Y267" t="s">
        <v>130</v>
      </c>
      <c r="Z267" t="s">
        <v>97</v>
      </c>
      <c r="AA267">
        <v>0</v>
      </c>
      <c r="AB267" t="s">
        <v>119</v>
      </c>
      <c r="AC267" t="s">
        <v>119</v>
      </c>
      <c r="AD267" t="s">
        <v>123</v>
      </c>
      <c r="AE267" t="s">
        <v>119</v>
      </c>
      <c r="AF267" t="s">
        <v>119</v>
      </c>
      <c r="AG267" t="s">
        <v>100</v>
      </c>
      <c r="AH267" t="s">
        <v>124</v>
      </c>
      <c r="AI267">
        <v>52</v>
      </c>
      <c r="AJ267" t="s">
        <v>101</v>
      </c>
      <c r="AK267">
        <v>364</v>
      </c>
      <c r="AL267">
        <v>400</v>
      </c>
      <c r="AM267">
        <v>816</v>
      </c>
      <c r="AN267" t="s">
        <v>103</v>
      </c>
      <c r="AO267" t="s">
        <v>126</v>
      </c>
      <c r="AP267" t="s">
        <v>104</v>
      </c>
      <c r="AQ267" t="s">
        <v>105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119</v>
      </c>
      <c r="BC267">
        <v>6</v>
      </c>
      <c r="BD267" t="s">
        <v>106</v>
      </c>
      <c r="BE267">
        <v>0</v>
      </c>
      <c r="BF267" t="s">
        <v>83</v>
      </c>
      <c r="BG267" t="s">
        <v>107</v>
      </c>
      <c r="BH267">
        <v>1992</v>
      </c>
      <c r="BI267" t="s">
        <v>131</v>
      </c>
      <c r="BJ267">
        <v>2</v>
      </c>
      <c r="BK267">
        <v>528</v>
      </c>
      <c r="BL267" t="s">
        <v>98</v>
      </c>
      <c r="BM267" t="s">
        <v>98</v>
      </c>
      <c r="BN267" t="s">
        <v>104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11</v>
      </c>
      <c r="BZ267">
        <v>2009</v>
      </c>
      <c r="CA267" t="s">
        <v>110</v>
      </c>
      <c r="CB267" t="s">
        <v>111</v>
      </c>
    </row>
    <row r="268" spans="1:80">
      <c r="A268">
        <v>1727</v>
      </c>
      <c r="B268">
        <v>120</v>
      </c>
      <c r="C268" t="s">
        <v>112</v>
      </c>
      <c r="D268">
        <v>50</v>
      </c>
      <c r="E268">
        <v>7175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165</v>
      </c>
      <c r="N268" t="s">
        <v>91</v>
      </c>
      <c r="O268" t="s">
        <v>91</v>
      </c>
      <c r="P268" t="s">
        <v>129</v>
      </c>
      <c r="Q268" t="s">
        <v>93</v>
      </c>
      <c r="R268">
        <v>6</v>
      </c>
      <c r="S268">
        <v>5</v>
      </c>
      <c r="T268">
        <v>1990</v>
      </c>
      <c r="U268">
        <v>1991</v>
      </c>
      <c r="V268" t="s">
        <v>94</v>
      </c>
      <c r="W268" t="s">
        <v>95</v>
      </c>
      <c r="X268" t="s">
        <v>135</v>
      </c>
      <c r="Y268" t="s">
        <v>173</v>
      </c>
      <c r="Z268" t="s">
        <v>97</v>
      </c>
      <c r="AA268">
        <v>0</v>
      </c>
      <c r="AB268" t="s">
        <v>119</v>
      </c>
      <c r="AC268" t="s">
        <v>98</v>
      </c>
      <c r="AD268" t="s">
        <v>123</v>
      </c>
      <c r="AE268" t="s">
        <v>119</v>
      </c>
      <c r="AF268" t="s">
        <v>98</v>
      </c>
      <c r="AG268" t="s">
        <v>100</v>
      </c>
      <c r="AH268" t="s">
        <v>108</v>
      </c>
      <c r="AI268">
        <v>0</v>
      </c>
      <c r="AJ268" t="s">
        <v>108</v>
      </c>
      <c r="AK268">
        <v>0</v>
      </c>
      <c r="AL268">
        <v>1332</v>
      </c>
      <c r="AM268">
        <v>1332</v>
      </c>
      <c r="AN268" t="s">
        <v>103</v>
      </c>
      <c r="AO268" t="s">
        <v>119</v>
      </c>
      <c r="AP268" t="s">
        <v>104</v>
      </c>
      <c r="AQ268" t="s">
        <v>105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t="s">
        <v>119</v>
      </c>
      <c r="BC268">
        <v>5</v>
      </c>
      <c r="BD268" t="s">
        <v>106</v>
      </c>
      <c r="BE268">
        <v>0</v>
      </c>
      <c r="BF268" t="s">
        <v>83</v>
      </c>
      <c r="BG268" t="s">
        <v>107</v>
      </c>
      <c r="BH268">
        <v>1990</v>
      </c>
      <c r="BI268" t="s">
        <v>131</v>
      </c>
      <c r="BJ268">
        <v>2</v>
      </c>
      <c r="BK268">
        <v>542</v>
      </c>
      <c r="BL268" t="s">
        <v>98</v>
      </c>
      <c r="BM268" t="s">
        <v>98</v>
      </c>
      <c r="BN268" t="s">
        <v>104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2</v>
      </c>
      <c r="BZ268">
        <v>2009</v>
      </c>
      <c r="CA268" t="s">
        <v>110</v>
      </c>
      <c r="CB268" t="s">
        <v>111</v>
      </c>
    </row>
    <row r="269" spans="1:80">
      <c r="A269">
        <v>1728</v>
      </c>
      <c r="B269">
        <v>60</v>
      </c>
      <c r="C269" t="s">
        <v>112</v>
      </c>
      <c r="D269">
        <v>70</v>
      </c>
      <c r="E269">
        <v>9109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165</v>
      </c>
      <c r="N269" t="s">
        <v>226</v>
      </c>
      <c r="O269" t="s">
        <v>91</v>
      </c>
      <c r="P269" t="s">
        <v>92</v>
      </c>
      <c r="Q269" t="s">
        <v>122</v>
      </c>
      <c r="R269">
        <v>7</v>
      </c>
      <c r="S269">
        <v>5</v>
      </c>
      <c r="T269">
        <v>1994</v>
      </c>
      <c r="U269">
        <v>1994</v>
      </c>
      <c r="V269" t="s">
        <v>94</v>
      </c>
      <c r="W269" t="s">
        <v>95</v>
      </c>
      <c r="X269" t="s">
        <v>96</v>
      </c>
      <c r="Y269" t="s">
        <v>96</v>
      </c>
      <c r="Z269" t="s">
        <v>97</v>
      </c>
      <c r="AA269">
        <v>0</v>
      </c>
      <c r="AB269" t="s">
        <v>119</v>
      </c>
      <c r="AC269" t="s">
        <v>98</v>
      </c>
      <c r="AD269" t="s">
        <v>123</v>
      </c>
      <c r="AE269" t="s">
        <v>119</v>
      </c>
      <c r="AF269" t="s">
        <v>98</v>
      </c>
      <c r="AG269" t="s">
        <v>100</v>
      </c>
      <c r="AH269" t="s">
        <v>102</v>
      </c>
      <c r="AI269">
        <v>36</v>
      </c>
      <c r="AJ269" t="s">
        <v>124</v>
      </c>
      <c r="AK269">
        <v>596</v>
      </c>
      <c r="AL269">
        <v>122</v>
      </c>
      <c r="AM269">
        <v>754</v>
      </c>
      <c r="AN269" t="s">
        <v>103</v>
      </c>
      <c r="AO269" t="s">
        <v>126</v>
      </c>
      <c r="AP269" t="s">
        <v>104</v>
      </c>
      <c r="AQ269" t="s">
        <v>105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119</v>
      </c>
      <c r="BC269">
        <v>6</v>
      </c>
      <c r="BD269" t="s">
        <v>106</v>
      </c>
      <c r="BE269">
        <v>0</v>
      </c>
      <c r="BF269" t="s">
        <v>83</v>
      </c>
      <c r="BG269" t="s">
        <v>107</v>
      </c>
      <c r="BH269">
        <v>1994</v>
      </c>
      <c r="BI269" t="s">
        <v>131</v>
      </c>
      <c r="BJ269">
        <v>2</v>
      </c>
      <c r="BK269">
        <v>495</v>
      </c>
      <c r="BL269" t="s">
        <v>98</v>
      </c>
      <c r="BM269" t="s">
        <v>98</v>
      </c>
      <c r="BN269" t="s">
        <v>104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10</v>
      </c>
      <c r="BZ269">
        <v>2009</v>
      </c>
      <c r="CA269" t="s">
        <v>110</v>
      </c>
      <c r="CB269" t="s">
        <v>111</v>
      </c>
    </row>
    <row r="270" spans="1:80">
      <c r="A270">
        <v>1729</v>
      </c>
      <c r="B270">
        <v>60</v>
      </c>
      <c r="C270" t="s">
        <v>112</v>
      </c>
      <c r="D270" t="s">
        <v>83</v>
      </c>
      <c r="E270">
        <v>10274</v>
      </c>
      <c r="F270" t="s">
        <v>82</v>
      </c>
      <c r="G270" t="s">
        <v>83</v>
      </c>
      <c r="H270" t="s">
        <v>113</v>
      </c>
      <c r="I270" t="s">
        <v>85</v>
      </c>
      <c r="J270" t="s">
        <v>86</v>
      </c>
      <c r="K270" t="s">
        <v>161</v>
      </c>
      <c r="L270" t="s">
        <v>88</v>
      </c>
      <c r="M270" t="s">
        <v>165</v>
      </c>
      <c r="N270" t="s">
        <v>91</v>
      </c>
      <c r="O270" t="s">
        <v>91</v>
      </c>
      <c r="P270" t="s">
        <v>92</v>
      </c>
      <c r="Q270" t="s">
        <v>122</v>
      </c>
      <c r="R270">
        <v>6</v>
      </c>
      <c r="S270">
        <v>7</v>
      </c>
      <c r="T270">
        <v>1986</v>
      </c>
      <c r="U270">
        <v>1986</v>
      </c>
      <c r="V270" t="s">
        <v>94</v>
      </c>
      <c r="W270" t="s">
        <v>95</v>
      </c>
      <c r="X270" t="s">
        <v>96</v>
      </c>
      <c r="Y270" t="s">
        <v>96</v>
      </c>
      <c r="Z270" t="s">
        <v>117</v>
      </c>
      <c r="AA270">
        <v>141</v>
      </c>
      <c r="AB270" t="s">
        <v>98</v>
      </c>
      <c r="AC270" t="s">
        <v>119</v>
      </c>
      <c r="AD270" t="s">
        <v>99</v>
      </c>
      <c r="AE270" t="s">
        <v>119</v>
      </c>
      <c r="AF270" t="s">
        <v>98</v>
      </c>
      <c r="AG270" t="s">
        <v>100</v>
      </c>
      <c r="AH270" t="s">
        <v>101</v>
      </c>
      <c r="AI270">
        <v>331</v>
      </c>
      <c r="AJ270" t="s">
        <v>108</v>
      </c>
      <c r="AK270">
        <v>0</v>
      </c>
      <c r="AL270">
        <v>345</v>
      </c>
      <c r="AM270">
        <v>676</v>
      </c>
      <c r="AN270" t="s">
        <v>103</v>
      </c>
      <c r="AO270" t="s">
        <v>98</v>
      </c>
      <c r="AP270" t="s">
        <v>104</v>
      </c>
      <c r="AQ270" t="s">
        <v>105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98</v>
      </c>
      <c r="BC270">
        <v>6</v>
      </c>
      <c r="BD270" t="s">
        <v>106</v>
      </c>
      <c r="BE270">
        <v>0</v>
      </c>
      <c r="BF270" t="s">
        <v>83</v>
      </c>
      <c r="BG270" t="s">
        <v>107</v>
      </c>
      <c r="BH270">
        <v>1986</v>
      </c>
      <c r="BI270" t="s">
        <v>131</v>
      </c>
      <c r="BJ270">
        <v>2</v>
      </c>
      <c r="BK270">
        <v>465</v>
      </c>
      <c r="BL270" t="s">
        <v>98</v>
      </c>
      <c r="BM270" t="s">
        <v>98</v>
      </c>
      <c r="BN270" t="s">
        <v>104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7</v>
      </c>
      <c r="BZ270">
        <v>2009</v>
      </c>
      <c r="CA270" t="s">
        <v>110</v>
      </c>
      <c r="CB270" t="s">
        <v>111</v>
      </c>
    </row>
    <row r="271" spans="1:80">
      <c r="A271">
        <v>1730</v>
      </c>
      <c r="B271">
        <v>90</v>
      </c>
      <c r="C271" t="s">
        <v>112</v>
      </c>
      <c r="D271">
        <v>75</v>
      </c>
      <c r="E271">
        <v>8250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165</v>
      </c>
      <c r="N271" t="s">
        <v>91</v>
      </c>
      <c r="O271" t="s">
        <v>91</v>
      </c>
      <c r="P271" t="s">
        <v>179</v>
      </c>
      <c r="Q271" t="s">
        <v>122</v>
      </c>
      <c r="R271">
        <v>6</v>
      </c>
      <c r="S271">
        <v>7</v>
      </c>
      <c r="T271">
        <v>1981</v>
      </c>
      <c r="U271">
        <v>1981</v>
      </c>
      <c r="V271" t="s">
        <v>94</v>
      </c>
      <c r="W271" t="s">
        <v>95</v>
      </c>
      <c r="X271" t="s">
        <v>116</v>
      </c>
      <c r="Y271" t="s">
        <v>185</v>
      </c>
      <c r="Z271" t="s">
        <v>97</v>
      </c>
      <c r="AA271">
        <v>0</v>
      </c>
      <c r="AB271" t="s">
        <v>98</v>
      </c>
      <c r="AC271" t="s">
        <v>98</v>
      </c>
      <c r="AD271" t="s">
        <v>211</v>
      </c>
      <c r="AE271" t="s">
        <v>83</v>
      </c>
      <c r="AF271" t="s">
        <v>83</v>
      </c>
      <c r="AG271" t="s">
        <v>83</v>
      </c>
      <c r="AH271" t="s">
        <v>83</v>
      </c>
      <c r="AI271">
        <v>0</v>
      </c>
      <c r="AJ271" t="s">
        <v>83</v>
      </c>
      <c r="AK271">
        <v>0</v>
      </c>
      <c r="AL271">
        <v>0</v>
      </c>
      <c r="AM271">
        <v>0</v>
      </c>
      <c r="AN271" t="s">
        <v>103</v>
      </c>
      <c r="AO271" t="s">
        <v>98</v>
      </c>
      <c r="AP271" t="s">
        <v>104</v>
      </c>
      <c r="AQ271" t="s">
        <v>105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t="s">
        <v>98</v>
      </c>
      <c r="BC271">
        <v>8</v>
      </c>
      <c r="BD271" t="s">
        <v>106</v>
      </c>
      <c r="BE271">
        <v>2</v>
      </c>
      <c r="BF271" t="s">
        <v>98</v>
      </c>
      <c r="BG271" t="s">
        <v>107</v>
      </c>
      <c r="BH271">
        <v>1981</v>
      </c>
      <c r="BI271" t="s">
        <v>108</v>
      </c>
      <c r="BJ271">
        <v>2</v>
      </c>
      <c r="BK271">
        <v>612</v>
      </c>
      <c r="BL271" t="s">
        <v>98</v>
      </c>
      <c r="BM271" t="s">
        <v>98</v>
      </c>
      <c r="BN271" t="s">
        <v>104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5</v>
      </c>
      <c r="BZ271">
        <v>2009</v>
      </c>
      <c r="CA271" t="s">
        <v>110</v>
      </c>
      <c r="CB271" t="s">
        <v>111</v>
      </c>
    </row>
    <row r="272" spans="1:80">
      <c r="A272">
        <v>1731</v>
      </c>
      <c r="B272">
        <v>20</v>
      </c>
      <c r="C272" t="s">
        <v>112</v>
      </c>
      <c r="D272">
        <v>63</v>
      </c>
      <c r="E272">
        <v>9750</v>
      </c>
      <c r="F272" t="s">
        <v>82</v>
      </c>
      <c r="G272" t="s">
        <v>83</v>
      </c>
      <c r="H272" t="s">
        <v>113</v>
      </c>
      <c r="I272" t="s">
        <v>85</v>
      </c>
      <c r="J272" t="s">
        <v>86</v>
      </c>
      <c r="K272" t="s">
        <v>87</v>
      </c>
      <c r="L272" t="s">
        <v>88</v>
      </c>
      <c r="M272" t="s">
        <v>169</v>
      </c>
      <c r="N272" t="s">
        <v>91</v>
      </c>
      <c r="O272" t="s">
        <v>91</v>
      </c>
      <c r="P272" t="s">
        <v>92</v>
      </c>
      <c r="Q272" t="s">
        <v>93</v>
      </c>
      <c r="R272">
        <v>5</v>
      </c>
      <c r="S272">
        <v>5</v>
      </c>
      <c r="T272">
        <v>1962</v>
      </c>
      <c r="U272">
        <v>1962</v>
      </c>
      <c r="V272" t="s">
        <v>115</v>
      </c>
      <c r="W272" t="s">
        <v>95</v>
      </c>
      <c r="X272" t="s">
        <v>130</v>
      </c>
      <c r="Y272" t="s">
        <v>135</v>
      </c>
      <c r="Z272" t="s">
        <v>97</v>
      </c>
      <c r="AA272">
        <v>0</v>
      </c>
      <c r="AB272" t="s">
        <v>98</v>
      </c>
      <c r="AC272" t="s">
        <v>98</v>
      </c>
      <c r="AD272" t="s">
        <v>99</v>
      </c>
      <c r="AE272" t="s">
        <v>98</v>
      </c>
      <c r="AF272" t="s">
        <v>98</v>
      </c>
      <c r="AG272" t="s">
        <v>100</v>
      </c>
      <c r="AH272" t="s">
        <v>102</v>
      </c>
      <c r="AI272">
        <v>68</v>
      </c>
      <c r="AJ272" t="s">
        <v>138</v>
      </c>
      <c r="AK272">
        <v>884</v>
      </c>
      <c r="AL272">
        <v>28</v>
      </c>
      <c r="AM272">
        <v>980</v>
      </c>
      <c r="AN272" t="s">
        <v>103</v>
      </c>
      <c r="AO272" t="s">
        <v>119</v>
      </c>
      <c r="AP272" t="s">
        <v>104</v>
      </c>
      <c r="AQ272" t="s">
        <v>105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98</v>
      </c>
      <c r="BC272">
        <v>5</v>
      </c>
      <c r="BD272" t="s">
        <v>106</v>
      </c>
      <c r="BE272">
        <v>0</v>
      </c>
      <c r="BF272" t="s">
        <v>83</v>
      </c>
      <c r="BG272" t="s">
        <v>143</v>
      </c>
      <c r="BH272">
        <v>1969</v>
      </c>
      <c r="BI272" t="s">
        <v>108</v>
      </c>
      <c r="BJ272">
        <v>2</v>
      </c>
      <c r="BK272">
        <v>400</v>
      </c>
      <c r="BL272" t="s">
        <v>98</v>
      </c>
      <c r="BM272" t="s">
        <v>98</v>
      </c>
      <c r="BN272" t="s">
        <v>104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109</v>
      </c>
      <c r="BW272" t="s">
        <v>83</v>
      </c>
      <c r="BX272">
        <v>0</v>
      </c>
      <c r="BY272">
        <v>11</v>
      </c>
      <c r="BZ272">
        <v>2009</v>
      </c>
      <c r="CA272" t="s">
        <v>110</v>
      </c>
      <c r="CB272" t="s">
        <v>111</v>
      </c>
    </row>
    <row r="273" spans="1:80">
      <c r="A273">
        <v>1732</v>
      </c>
      <c r="B273">
        <v>20</v>
      </c>
      <c r="C273" t="s">
        <v>112</v>
      </c>
      <c r="D273" t="s">
        <v>83</v>
      </c>
      <c r="E273">
        <v>8499</v>
      </c>
      <c r="F273" t="s">
        <v>82</v>
      </c>
      <c r="G273" t="s">
        <v>83</v>
      </c>
      <c r="H273" t="s">
        <v>113</v>
      </c>
      <c r="I273" t="s">
        <v>85</v>
      </c>
      <c r="J273" t="s">
        <v>86</v>
      </c>
      <c r="K273" t="s">
        <v>114</v>
      </c>
      <c r="L273" t="s">
        <v>88</v>
      </c>
      <c r="M273" t="s">
        <v>169</v>
      </c>
      <c r="N273" t="s">
        <v>90</v>
      </c>
      <c r="O273" t="s">
        <v>91</v>
      </c>
      <c r="P273" t="s">
        <v>92</v>
      </c>
      <c r="Q273" t="s">
        <v>93</v>
      </c>
      <c r="R273">
        <v>5</v>
      </c>
      <c r="S273">
        <v>6</v>
      </c>
      <c r="T273">
        <v>1961</v>
      </c>
      <c r="U273">
        <v>1961</v>
      </c>
      <c r="V273" t="s">
        <v>94</v>
      </c>
      <c r="W273" t="s">
        <v>95</v>
      </c>
      <c r="X273" t="s">
        <v>137</v>
      </c>
      <c r="Y273" t="s">
        <v>137</v>
      </c>
      <c r="Z273" t="s">
        <v>97</v>
      </c>
      <c r="AA273">
        <v>0</v>
      </c>
      <c r="AB273" t="s">
        <v>98</v>
      </c>
      <c r="AC273" t="s">
        <v>98</v>
      </c>
      <c r="AD273" t="s">
        <v>99</v>
      </c>
      <c r="AE273" t="s">
        <v>98</v>
      </c>
      <c r="AF273" t="s">
        <v>98</v>
      </c>
      <c r="AG273" t="s">
        <v>100</v>
      </c>
      <c r="AH273" t="s">
        <v>124</v>
      </c>
      <c r="AI273">
        <v>660</v>
      </c>
      <c r="AJ273" t="s">
        <v>108</v>
      </c>
      <c r="AK273">
        <v>0</v>
      </c>
      <c r="AL273">
        <v>204</v>
      </c>
      <c r="AM273">
        <v>864</v>
      </c>
      <c r="AN273" t="s">
        <v>103</v>
      </c>
      <c r="AO273" t="s">
        <v>126</v>
      </c>
      <c r="AP273" t="s">
        <v>104</v>
      </c>
      <c r="AQ273" t="s">
        <v>105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5</v>
      </c>
      <c r="BD273" t="s">
        <v>106</v>
      </c>
      <c r="BE273">
        <v>0</v>
      </c>
      <c r="BF273" t="s">
        <v>83</v>
      </c>
      <c r="BG273" t="s">
        <v>143</v>
      </c>
      <c r="BH273">
        <v>1982</v>
      </c>
      <c r="BI273" t="s">
        <v>108</v>
      </c>
      <c r="BJ273">
        <v>2</v>
      </c>
      <c r="BK273">
        <v>732</v>
      </c>
      <c r="BL273" t="s">
        <v>98</v>
      </c>
      <c r="BM273" t="s">
        <v>98</v>
      </c>
      <c r="BN273" t="s">
        <v>104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6</v>
      </c>
      <c r="BZ273">
        <v>2009</v>
      </c>
      <c r="CA273" t="s">
        <v>110</v>
      </c>
      <c r="CB273" t="s">
        <v>111</v>
      </c>
    </row>
    <row r="274" spans="1:80">
      <c r="A274">
        <v>1733</v>
      </c>
      <c r="B274">
        <v>20</v>
      </c>
      <c r="C274" t="s">
        <v>112</v>
      </c>
      <c r="D274" t="s">
        <v>83</v>
      </c>
      <c r="E274">
        <v>9079</v>
      </c>
      <c r="F274" t="s">
        <v>82</v>
      </c>
      <c r="G274" t="s">
        <v>83</v>
      </c>
      <c r="H274" t="s">
        <v>113</v>
      </c>
      <c r="I274" t="s">
        <v>85</v>
      </c>
      <c r="J274" t="s">
        <v>86</v>
      </c>
      <c r="K274" t="s">
        <v>87</v>
      </c>
      <c r="L274" t="s">
        <v>88</v>
      </c>
      <c r="M274" t="s">
        <v>169</v>
      </c>
      <c r="N274" t="s">
        <v>91</v>
      </c>
      <c r="O274" t="s">
        <v>91</v>
      </c>
      <c r="P274" t="s">
        <v>92</v>
      </c>
      <c r="Q274" t="s">
        <v>93</v>
      </c>
      <c r="R274">
        <v>5</v>
      </c>
      <c r="S274">
        <v>5</v>
      </c>
      <c r="T274">
        <v>1961</v>
      </c>
      <c r="U274">
        <v>1961</v>
      </c>
      <c r="V274" t="s">
        <v>94</v>
      </c>
      <c r="W274" t="s">
        <v>95</v>
      </c>
      <c r="X274" t="s">
        <v>116</v>
      </c>
      <c r="Y274" t="s">
        <v>135</v>
      </c>
      <c r="Z274" t="s">
        <v>97</v>
      </c>
      <c r="AA274">
        <v>0</v>
      </c>
      <c r="AB274" t="s">
        <v>98</v>
      </c>
      <c r="AC274" t="s">
        <v>98</v>
      </c>
      <c r="AD274" t="s">
        <v>99</v>
      </c>
      <c r="AE274" t="s">
        <v>98</v>
      </c>
      <c r="AF274" t="s">
        <v>98</v>
      </c>
      <c r="AG274" t="s">
        <v>100</v>
      </c>
      <c r="AH274" t="s">
        <v>138</v>
      </c>
      <c r="AI274">
        <v>864</v>
      </c>
      <c r="AJ274" t="s">
        <v>108</v>
      </c>
      <c r="AK274">
        <v>0</v>
      </c>
      <c r="AL274">
        <v>0</v>
      </c>
      <c r="AM274">
        <v>864</v>
      </c>
      <c r="AN274" t="s">
        <v>103</v>
      </c>
      <c r="AO274" t="s">
        <v>98</v>
      </c>
      <c r="AP274" t="s">
        <v>104</v>
      </c>
      <c r="AQ274" t="s">
        <v>105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98</v>
      </c>
      <c r="BC274">
        <v>5</v>
      </c>
      <c r="BD274" t="s">
        <v>106</v>
      </c>
      <c r="BE274">
        <v>0</v>
      </c>
      <c r="BF274" t="s">
        <v>83</v>
      </c>
      <c r="BG274" t="s">
        <v>107</v>
      </c>
      <c r="BH274">
        <v>1961</v>
      </c>
      <c r="BI274" t="s">
        <v>108</v>
      </c>
      <c r="BJ274">
        <v>1</v>
      </c>
      <c r="BK274">
        <v>440</v>
      </c>
      <c r="BL274" t="s">
        <v>98</v>
      </c>
      <c r="BM274" t="s">
        <v>98</v>
      </c>
      <c r="BN274" t="s">
        <v>104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7</v>
      </c>
      <c r="BZ274">
        <v>2009</v>
      </c>
      <c r="CA274" t="s">
        <v>110</v>
      </c>
      <c r="CB274" t="s">
        <v>111</v>
      </c>
    </row>
    <row r="275" spans="1:80">
      <c r="A275">
        <v>1734</v>
      </c>
      <c r="B275">
        <v>20</v>
      </c>
      <c r="C275" t="s">
        <v>112</v>
      </c>
      <c r="D275" t="s">
        <v>83</v>
      </c>
      <c r="E275">
        <v>9316</v>
      </c>
      <c r="F275" t="s">
        <v>82</v>
      </c>
      <c r="G275" t="s">
        <v>83</v>
      </c>
      <c r="H275" t="s">
        <v>113</v>
      </c>
      <c r="I275" t="s">
        <v>85</v>
      </c>
      <c r="J275" t="s">
        <v>86</v>
      </c>
      <c r="K275" t="s">
        <v>87</v>
      </c>
      <c r="L275" t="s">
        <v>88</v>
      </c>
      <c r="M275" t="s">
        <v>169</v>
      </c>
      <c r="N275" t="s">
        <v>91</v>
      </c>
      <c r="O275" t="s">
        <v>91</v>
      </c>
      <c r="P275" t="s">
        <v>92</v>
      </c>
      <c r="Q275" t="s">
        <v>93</v>
      </c>
      <c r="R275">
        <v>5</v>
      </c>
      <c r="S275">
        <v>5</v>
      </c>
      <c r="T275">
        <v>1965</v>
      </c>
      <c r="U275">
        <v>1965</v>
      </c>
      <c r="V275" t="s">
        <v>94</v>
      </c>
      <c r="W275" t="s">
        <v>95</v>
      </c>
      <c r="X275" t="s">
        <v>130</v>
      </c>
      <c r="Y275" t="s">
        <v>135</v>
      </c>
      <c r="Z275" t="s">
        <v>97</v>
      </c>
      <c r="AA275">
        <v>0</v>
      </c>
      <c r="AB275" t="s">
        <v>98</v>
      </c>
      <c r="AC275" t="s">
        <v>98</v>
      </c>
      <c r="AD275" t="s">
        <v>99</v>
      </c>
      <c r="AE275" t="s">
        <v>98</v>
      </c>
      <c r="AF275" t="s">
        <v>98</v>
      </c>
      <c r="AG275" t="s">
        <v>100</v>
      </c>
      <c r="AH275" t="s">
        <v>101</v>
      </c>
      <c r="AI275">
        <v>544</v>
      </c>
      <c r="AJ275" t="s">
        <v>108</v>
      </c>
      <c r="AK275">
        <v>0</v>
      </c>
      <c r="AL275">
        <v>480</v>
      </c>
      <c r="AM275">
        <v>1024</v>
      </c>
      <c r="AN275" t="s">
        <v>103</v>
      </c>
      <c r="AO275" t="s">
        <v>119</v>
      </c>
      <c r="AP275" t="s">
        <v>104</v>
      </c>
      <c r="AQ275" t="s">
        <v>105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5</v>
      </c>
      <c r="BD275" t="s">
        <v>106</v>
      </c>
      <c r="BE275">
        <v>0</v>
      </c>
      <c r="BF275" t="s">
        <v>83</v>
      </c>
      <c r="BG275" t="s">
        <v>107</v>
      </c>
      <c r="BH275">
        <v>1965</v>
      </c>
      <c r="BI275" t="s">
        <v>108</v>
      </c>
      <c r="BJ275">
        <v>1</v>
      </c>
      <c r="BK275">
        <v>288</v>
      </c>
      <c r="BL275" t="s">
        <v>98</v>
      </c>
      <c r="BM275" t="s">
        <v>98</v>
      </c>
      <c r="BN275" t="s">
        <v>104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109</v>
      </c>
      <c r="BW275" t="s">
        <v>83</v>
      </c>
      <c r="BX275">
        <v>0</v>
      </c>
      <c r="BY275">
        <v>5</v>
      </c>
      <c r="BZ275">
        <v>2009</v>
      </c>
      <c r="CA275" t="s">
        <v>180</v>
      </c>
      <c r="CB275" t="s">
        <v>178</v>
      </c>
    </row>
    <row r="276" spans="1:80">
      <c r="A276">
        <v>1735</v>
      </c>
      <c r="B276">
        <v>20</v>
      </c>
      <c r="C276" t="s">
        <v>112</v>
      </c>
      <c r="D276" t="s">
        <v>83</v>
      </c>
      <c r="E276">
        <v>7791</v>
      </c>
      <c r="F276" t="s">
        <v>82</v>
      </c>
      <c r="G276" t="s">
        <v>83</v>
      </c>
      <c r="H276" t="s">
        <v>113</v>
      </c>
      <c r="I276" t="s">
        <v>85</v>
      </c>
      <c r="J276" t="s">
        <v>86</v>
      </c>
      <c r="K276" t="s">
        <v>87</v>
      </c>
      <c r="L276" t="s">
        <v>88</v>
      </c>
      <c r="M276" t="s">
        <v>169</v>
      </c>
      <c r="N276" t="s">
        <v>226</v>
      </c>
      <c r="O276" t="s">
        <v>91</v>
      </c>
      <c r="P276" t="s">
        <v>92</v>
      </c>
      <c r="Q276" t="s">
        <v>93</v>
      </c>
      <c r="R276">
        <v>5</v>
      </c>
      <c r="S276">
        <v>8</v>
      </c>
      <c r="T276">
        <v>1963</v>
      </c>
      <c r="U276">
        <v>1995</v>
      </c>
      <c r="V276" t="s">
        <v>94</v>
      </c>
      <c r="W276" t="s">
        <v>95</v>
      </c>
      <c r="X276" t="s">
        <v>135</v>
      </c>
      <c r="Y276" t="s">
        <v>135</v>
      </c>
      <c r="Z276" t="s">
        <v>97</v>
      </c>
      <c r="AA276">
        <v>0</v>
      </c>
      <c r="AB276" t="s">
        <v>119</v>
      </c>
      <c r="AC276" t="s">
        <v>119</v>
      </c>
      <c r="AD276" t="s">
        <v>99</v>
      </c>
      <c r="AE276" t="s">
        <v>98</v>
      </c>
      <c r="AF276" t="s">
        <v>98</v>
      </c>
      <c r="AG276" t="s">
        <v>100</v>
      </c>
      <c r="AH276" t="s">
        <v>118</v>
      </c>
      <c r="AI276">
        <v>624</v>
      </c>
      <c r="AJ276" t="s">
        <v>108</v>
      </c>
      <c r="AK276">
        <v>0</v>
      </c>
      <c r="AL276">
        <v>288</v>
      </c>
      <c r="AM276">
        <v>912</v>
      </c>
      <c r="AN276" t="s">
        <v>103</v>
      </c>
      <c r="AO276" t="s">
        <v>126</v>
      </c>
      <c r="AP276" t="s">
        <v>104</v>
      </c>
      <c r="AQ276" t="s">
        <v>105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119</v>
      </c>
      <c r="BC276">
        <v>6</v>
      </c>
      <c r="BD276" t="s">
        <v>106</v>
      </c>
      <c r="BE276">
        <v>0</v>
      </c>
      <c r="BF276" t="s">
        <v>83</v>
      </c>
      <c r="BG276" t="s">
        <v>107</v>
      </c>
      <c r="BH276">
        <v>1963</v>
      </c>
      <c r="BI276" t="s">
        <v>131</v>
      </c>
      <c r="BJ276">
        <v>1</v>
      </c>
      <c r="BK276">
        <v>300</v>
      </c>
      <c r="BL276" t="s">
        <v>98</v>
      </c>
      <c r="BM276" t="s">
        <v>98</v>
      </c>
      <c r="BN276" t="s">
        <v>104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177</v>
      </c>
      <c r="BW276" t="s">
        <v>83</v>
      </c>
      <c r="BX276">
        <v>0</v>
      </c>
      <c r="BY276">
        <v>10</v>
      </c>
      <c r="BZ276">
        <v>2009</v>
      </c>
      <c r="CA276" t="s">
        <v>110</v>
      </c>
      <c r="CB276" t="s">
        <v>111</v>
      </c>
    </row>
    <row r="277" spans="1:80">
      <c r="A277">
        <v>1736</v>
      </c>
      <c r="B277">
        <v>20</v>
      </c>
      <c r="C277" t="s">
        <v>112</v>
      </c>
      <c r="D277">
        <v>65</v>
      </c>
      <c r="E277">
        <v>7150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169</v>
      </c>
      <c r="N277" t="s">
        <v>90</v>
      </c>
      <c r="O277" t="s">
        <v>91</v>
      </c>
      <c r="P277" t="s">
        <v>92</v>
      </c>
      <c r="Q277" t="s">
        <v>93</v>
      </c>
      <c r="R277">
        <v>5</v>
      </c>
      <c r="S277">
        <v>6</v>
      </c>
      <c r="T277">
        <v>1962</v>
      </c>
      <c r="U277">
        <v>1962</v>
      </c>
      <c r="V277" t="s">
        <v>94</v>
      </c>
      <c r="W277" t="s">
        <v>95</v>
      </c>
      <c r="X277" t="s">
        <v>96</v>
      </c>
      <c r="Y277" t="s">
        <v>96</v>
      </c>
      <c r="Z277" t="s">
        <v>117</v>
      </c>
      <c r="AA277">
        <v>60</v>
      </c>
      <c r="AB277" t="s">
        <v>98</v>
      </c>
      <c r="AC277" t="s">
        <v>98</v>
      </c>
      <c r="AD277" t="s">
        <v>99</v>
      </c>
      <c r="AE277" t="s">
        <v>98</v>
      </c>
      <c r="AF277" t="s">
        <v>98</v>
      </c>
      <c r="AG277" t="s">
        <v>100</v>
      </c>
      <c r="AH277" t="s">
        <v>102</v>
      </c>
      <c r="AI277">
        <v>140</v>
      </c>
      <c r="AJ277" t="s">
        <v>138</v>
      </c>
      <c r="AK277">
        <v>590</v>
      </c>
      <c r="AL277">
        <v>182</v>
      </c>
      <c r="AM277">
        <v>912</v>
      </c>
      <c r="AN277" t="s">
        <v>103</v>
      </c>
      <c r="AO277" t="s">
        <v>119</v>
      </c>
      <c r="AP277" t="s">
        <v>104</v>
      </c>
      <c r="AQ277" t="s">
        <v>105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t="s">
        <v>98</v>
      </c>
      <c r="BC277">
        <v>6</v>
      </c>
      <c r="BD277" t="s">
        <v>106</v>
      </c>
      <c r="BE277">
        <v>0</v>
      </c>
      <c r="BF277" t="s">
        <v>83</v>
      </c>
      <c r="BG277" t="s">
        <v>107</v>
      </c>
      <c r="BH277">
        <v>1962</v>
      </c>
      <c r="BI277" t="s">
        <v>108</v>
      </c>
      <c r="BJ277">
        <v>1</v>
      </c>
      <c r="BK277">
        <v>252</v>
      </c>
      <c r="BL277" t="s">
        <v>98</v>
      </c>
      <c r="BM277" t="s">
        <v>98</v>
      </c>
      <c r="BN277" t="s">
        <v>104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</row>
    <row r="278" spans="1:80">
      <c r="A278">
        <v>1737</v>
      </c>
      <c r="B278">
        <v>20</v>
      </c>
      <c r="C278" t="s">
        <v>112</v>
      </c>
      <c r="D278" t="s">
        <v>83</v>
      </c>
      <c r="E278">
        <v>15676</v>
      </c>
      <c r="F278" t="s">
        <v>82</v>
      </c>
      <c r="G278" t="s">
        <v>83</v>
      </c>
      <c r="H278" t="s">
        <v>113</v>
      </c>
      <c r="I278" t="s">
        <v>205</v>
      </c>
      <c r="J278" t="s">
        <v>86</v>
      </c>
      <c r="K278" t="s">
        <v>87</v>
      </c>
      <c r="L278" t="s">
        <v>88</v>
      </c>
      <c r="M278" t="s">
        <v>227</v>
      </c>
      <c r="N278" t="s">
        <v>91</v>
      </c>
      <c r="O278" t="s">
        <v>91</v>
      </c>
      <c r="P278" t="s">
        <v>92</v>
      </c>
      <c r="Q278" t="s">
        <v>93</v>
      </c>
      <c r="R278">
        <v>8</v>
      </c>
      <c r="S278">
        <v>8</v>
      </c>
      <c r="T278">
        <v>1980</v>
      </c>
      <c r="U278">
        <v>1980</v>
      </c>
      <c r="V278" t="s">
        <v>94</v>
      </c>
      <c r="W278" t="s">
        <v>95</v>
      </c>
      <c r="X278" t="s">
        <v>96</v>
      </c>
      <c r="Y278" t="s">
        <v>96</v>
      </c>
      <c r="Z278" t="s">
        <v>117</v>
      </c>
      <c r="AA278">
        <v>115</v>
      </c>
      <c r="AB278" t="s">
        <v>119</v>
      </c>
      <c r="AC278" t="s">
        <v>119</v>
      </c>
      <c r="AD278" t="s">
        <v>99</v>
      </c>
      <c r="AE278" t="s">
        <v>119</v>
      </c>
      <c r="AF278" t="s">
        <v>119</v>
      </c>
      <c r="AG278" t="s">
        <v>119</v>
      </c>
      <c r="AH278" t="s">
        <v>118</v>
      </c>
      <c r="AI278">
        <v>1733</v>
      </c>
      <c r="AJ278" t="s">
        <v>101</v>
      </c>
      <c r="AK278">
        <v>92</v>
      </c>
      <c r="AL278">
        <v>189</v>
      </c>
      <c r="AM278">
        <v>2014</v>
      </c>
      <c r="AN278" t="s">
        <v>103</v>
      </c>
      <c r="AO278" t="s">
        <v>119</v>
      </c>
      <c r="AP278" t="s">
        <v>104</v>
      </c>
      <c r="AQ278" t="s">
        <v>105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t="s">
        <v>119</v>
      </c>
      <c r="BC278">
        <v>6</v>
      </c>
      <c r="BD278" t="s">
        <v>228</v>
      </c>
      <c r="BE278">
        <v>2</v>
      </c>
      <c r="BF278" t="s">
        <v>119</v>
      </c>
      <c r="BG278" t="s">
        <v>107</v>
      </c>
      <c r="BH278">
        <v>1980</v>
      </c>
      <c r="BI278" t="s">
        <v>131</v>
      </c>
      <c r="BJ278">
        <v>3</v>
      </c>
      <c r="BK278">
        <v>864</v>
      </c>
      <c r="BL278" t="s">
        <v>98</v>
      </c>
      <c r="BM278" t="s">
        <v>98</v>
      </c>
      <c r="BN278" t="s">
        <v>104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t="s">
        <v>83</v>
      </c>
      <c r="BV278" t="s">
        <v>109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</row>
    <row r="279" spans="1:80">
      <c r="A279">
        <v>1738</v>
      </c>
      <c r="B279">
        <v>60</v>
      </c>
      <c r="C279" t="s">
        <v>112</v>
      </c>
      <c r="D279" t="s">
        <v>83</v>
      </c>
      <c r="E279">
        <v>11949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87</v>
      </c>
      <c r="L279" t="s">
        <v>88</v>
      </c>
      <c r="M279" t="s">
        <v>162</v>
      </c>
      <c r="N279" t="s">
        <v>91</v>
      </c>
      <c r="O279" t="s">
        <v>91</v>
      </c>
      <c r="P279" t="s">
        <v>92</v>
      </c>
      <c r="Q279" t="s">
        <v>122</v>
      </c>
      <c r="R279">
        <v>7</v>
      </c>
      <c r="S279">
        <v>8</v>
      </c>
      <c r="T279">
        <v>1991</v>
      </c>
      <c r="U279">
        <v>2008</v>
      </c>
      <c r="V279" t="s">
        <v>94</v>
      </c>
      <c r="W279" t="s">
        <v>95</v>
      </c>
      <c r="X279" t="s">
        <v>96</v>
      </c>
      <c r="Y279" t="s">
        <v>96</v>
      </c>
      <c r="Z279" t="s">
        <v>117</v>
      </c>
      <c r="AA279">
        <v>196</v>
      </c>
      <c r="AB279" t="s">
        <v>119</v>
      </c>
      <c r="AC279" t="s">
        <v>119</v>
      </c>
      <c r="AD279" t="s">
        <v>123</v>
      </c>
      <c r="AE279" t="s">
        <v>119</v>
      </c>
      <c r="AF279" t="s">
        <v>98</v>
      </c>
      <c r="AG279" t="s">
        <v>100</v>
      </c>
      <c r="AH279" t="s">
        <v>124</v>
      </c>
      <c r="AI279">
        <v>601</v>
      </c>
      <c r="AJ279" t="s">
        <v>118</v>
      </c>
      <c r="AK279">
        <v>216</v>
      </c>
      <c r="AL279">
        <v>158</v>
      </c>
      <c r="AM279">
        <v>975</v>
      </c>
      <c r="AN279" t="s">
        <v>103</v>
      </c>
      <c r="AO279" t="s">
        <v>126</v>
      </c>
      <c r="AP279" t="s">
        <v>104</v>
      </c>
      <c r="AQ279" t="s">
        <v>105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t="s">
        <v>119</v>
      </c>
      <c r="BC279">
        <v>7</v>
      </c>
      <c r="BD279" t="s">
        <v>106</v>
      </c>
      <c r="BE279">
        <v>1</v>
      </c>
      <c r="BF279" t="s">
        <v>98</v>
      </c>
      <c r="BG279" t="s">
        <v>107</v>
      </c>
      <c r="BH279">
        <v>1991</v>
      </c>
      <c r="BI279" t="s">
        <v>108</v>
      </c>
      <c r="BJ279">
        <v>2</v>
      </c>
      <c r="BK279">
        <v>524</v>
      </c>
      <c r="BL279" t="s">
        <v>98</v>
      </c>
      <c r="BM279" t="s">
        <v>98</v>
      </c>
      <c r="BN279" t="s">
        <v>104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132</v>
      </c>
      <c r="BW279" t="s">
        <v>83</v>
      </c>
      <c r="BX279">
        <v>0</v>
      </c>
      <c r="BY279">
        <v>7</v>
      </c>
      <c r="BZ279">
        <v>2009</v>
      </c>
      <c r="CA279" t="s">
        <v>110</v>
      </c>
      <c r="CB279" t="s">
        <v>111</v>
      </c>
    </row>
    <row r="280" spans="1:80">
      <c r="A280">
        <v>1739</v>
      </c>
      <c r="B280">
        <v>160</v>
      </c>
      <c r="C280" t="s">
        <v>164</v>
      </c>
      <c r="D280">
        <v>32</v>
      </c>
      <c r="E280">
        <v>2880</v>
      </c>
      <c r="F280" t="s">
        <v>82</v>
      </c>
      <c r="G280" t="s">
        <v>82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163</v>
      </c>
      <c r="N280" t="s">
        <v>91</v>
      </c>
      <c r="O280" t="s">
        <v>91</v>
      </c>
      <c r="P280" t="s">
        <v>142</v>
      </c>
      <c r="Q280" t="s">
        <v>122</v>
      </c>
      <c r="R280">
        <v>7</v>
      </c>
      <c r="S280">
        <v>5</v>
      </c>
      <c r="T280">
        <v>2004</v>
      </c>
      <c r="U280">
        <v>2005</v>
      </c>
      <c r="V280" t="s">
        <v>94</v>
      </c>
      <c r="W280" t="s">
        <v>95</v>
      </c>
      <c r="X280" t="s">
        <v>137</v>
      </c>
      <c r="Y280" t="s">
        <v>137</v>
      </c>
      <c r="Z280" t="s">
        <v>97</v>
      </c>
      <c r="AA280">
        <v>0</v>
      </c>
      <c r="AB280" t="s">
        <v>119</v>
      </c>
      <c r="AC280" t="s">
        <v>98</v>
      </c>
      <c r="AD280" t="s">
        <v>123</v>
      </c>
      <c r="AE280" t="s">
        <v>119</v>
      </c>
      <c r="AF280" t="s">
        <v>98</v>
      </c>
      <c r="AG280" t="s">
        <v>100</v>
      </c>
      <c r="AH280" t="s">
        <v>108</v>
      </c>
      <c r="AI280">
        <v>0</v>
      </c>
      <c r="AJ280" t="s">
        <v>108</v>
      </c>
      <c r="AK280">
        <v>0</v>
      </c>
      <c r="AL280">
        <v>1376</v>
      </c>
      <c r="AM280">
        <v>1376</v>
      </c>
      <c r="AN280" t="s">
        <v>103</v>
      </c>
      <c r="AO280" t="s">
        <v>126</v>
      </c>
      <c r="AP280" t="s">
        <v>104</v>
      </c>
      <c r="AQ280" t="s">
        <v>105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119</v>
      </c>
      <c r="BC280">
        <v>9</v>
      </c>
      <c r="BD280" t="s">
        <v>154</v>
      </c>
      <c r="BE280">
        <v>1</v>
      </c>
      <c r="BF280" t="s">
        <v>98</v>
      </c>
      <c r="BG280" t="s">
        <v>159</v>
      </c>
      <c r="BH280">
        <v>2004</v>
      </c>
      <c r="BI280" t="s">
        <v>125</v>
      </c>
      <c r="BJ280">
        <v>3</v>
      </c>
      <c r="BK280">
        <v>704</v>
      </c>
      <c r="BL280" t="s">
        <v>98</v>
      </c>
      <c r="BM280" t="s">
        <v>98</v>
      </c>
      <c r="BN280" t="s">
        <v>104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7</v>
      </c>
      <c r="BZ280">
        <v>2009</v>
      </c>
      <c r="CA280" t="s">
        <v>110</v>
      </c>
      <c r="CB280" t="s">
        <v>111</v>
      </c>
    </row>
    <row r="281" spans="1:80">
      <c r="A281">
        <v>1740</v>
      </c>
      <c r="B281">
        <v>120</v>
      </c>
      <c r="C281" t="s">
        <v>164</v>
      </c>
      <c r="D281" t="s">
        <v>83</v>
      </c>
      <c r="E281">
        <v>3830</v>
      </c>
      <c r="F281" t="s">
        <v>82</v>
      </c>
      <c r="G281" t="s">
        <v>82</v>
      </c>
      <c r="H281" t="s">
        <v>113</v>
      </c>
      <c r="I281" t="s">
        <v>85</v>
      </c>
      <c r="J281" t="s">
        <v>86</v>
      </c>
      <c r="K281" t="s">
        <v>87</v>
      </c>
      <c r="L281" t="s">
        <v>88</v>
      </c>
      <c r="M281" t="s">
        <v>163</v>
      </c>
      <c r="N281" t="s">
        <v>91</v>
      </c>
      <c r="O281" t="s">
        <v>91</v>
      </c>
      <c r="P281" t="s">
        <v>129</v>
      </c>
      <c r="Q281" t="s">
        <v>93</v>
      </c>
      <c r="R281">
        <v>6</v>
      </c>
      <c r="S281">
        <v>5</v>
      </c>
      <c r="T281">
        <v>2008</v>
      </c>
      <c r="U281">
        <v>2008</v>
      </c>
      <c r="V281" t="s">
        <v>94</v>
      </c>
      <c r="W281" t="s">
        <v>95</v>
      </c>
      <c r="X281" t="s">
        <v>96</v>
      </c>
      <c r="Y281" t="s">
        <v>96</v>
      </c>
      <c r="Z281" t="s">
        <v>148</v>
      </c>
      <c r="AA281">
        <v>280</v>
      </c>
      <c r="AB281" t="s">
        <v>119</v>
      </c>
      <c r="AC281" t="s">
        <v>98</v>
      </c>
      <c r="AD281" t="s">
        <v>123</v>
      </c>
      <c r="AE281" t="s">
        <v>119</v>
      </c>
      <c r="AF281" t="s">
        <v>98</v>
      </c>
      <c r="AG281" t="s">
        <v>100</v>
      </c>
      <c r="AH281" t="s">
        <v>108</v>
      </c>
      <c r="AI281">
        <v>0</v>
      </c>
      <c r="AJ281" t="s">
        <v>108</v>
      </c>
      <c r="AK281">
        <v>0</v>
      </c>
      <c r="AL281">
        <v>1726</v>
      </c>
      <c r="AM281">
        <v>1726</v>
      </c>
      <c r="AN281" t="s">
        <v>103</v>
      </c>
      <c r="AO281" t="s">
        <v>126</v>
      </c>
      <c r="AP281" t="s">
        <v>104</v>
      </c>
      <c r="AQ281" t="s">
        <v>105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t="s">
        <v>119</v>
      </c>
      <c r="BC281">
        <v>6</v>
      </c>
      <c r="BD281" t="s">
        <v>106</v>
      </c>
      <c r="BE281">
        <v>1</v>
      </c>
      <c r="BF281" t="s">
        <v>119</v>
      </c>
      <c r="BG281" t="s">
        <v>107</v>
      </c>
      <c r="BH281">
        <v>2008</v>
      </c>
      <c r="BI281" t="s">
        <v>125</v>
      </c>
      <c r="BJ281">
        <v>2</v>
      </c>
      <c r="BK281">
        <v>561</v>
      </c>
      <c r="BL281" t="s">
        <v>98</v>
      </c>
      <c r="BM281" t="s">
        <v>98</v>
      </c>
      <c r="BN281" t="s">
        <v>104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</v>
      </c>
      <c r="BZ281">
        <v>2009</v>
      </c>
      <c r="CA281" t="s">
        <v>149</v>
      </c>
      <c r="CB281" t="s">
        <v>150</v>
      </c>
    </row>
    <row r="282" spans="1:80">
      <c r="A282">
        <v>1741</v>
      </c>
      <c r="B282">
        <v>120</v>
      </c>
      <c r="C282" t="s">
        <v>164</v>
      </c>
      <c r="D282" t="s">
        <v>83</v>
      </c>
      <c r="E282">
        <v>4217</v>
      </c>
      <c r="F282" t="s">
        <v>82</v>
      </c>
      <c r="G282" t="s">
        <v>82</v>
      </c>
      <c r="H282" t="s">
        <v>113</v>
      </c>
      <c r="I282" t="s">
        <v>85</v>
      </c>
      <c r="J282" t="s">
        <v>86</v>
      </c>
      <c r="K282" t="s">
        <v>87</v>
      </c>
      <c r="L282" t="s">
        <v>88</v>
      </c>
      <c r="M282" t="s">
        <v>163</v>
      </c>
      <c r="N282" t="s">
        <v>91</v>
      </c>
      <c r="O282" t="s">
        <v>91</v>
      </c>
      <c r="P282" t="s">
        <v>129</v>
      </c>
      <c r="Q282" t="s">
        <v>93</v>
      </c>
      <c r="R282">
        <v>6</v>
      </c>
      <c r="S282">
        <v>5</v>
      </c>
      <c r="T282">
        <v>2008</v>
      </c>
      <c r="U282">
        <v>2008</v>
      </c>
      <c r="V282" t="s">
        <v>94</v>
      </c>
      <c r="W282" t="s">
        <v>95</v>
      </c>
      <c r="X282" t="s">
        <v>96</v>
      </c>
      <c r="Y282" t="s">
        <v>96</v>
      </c>
      <c r="Z282" t="s">
        <v>148</v>
      </c>
      <c r="AA282">
        <v>252</v>
      </c>
      <c r="AB282" t="s">
        <v>119</v>
      </c>
      <c r="AC282" t="s">
        <v>98</v>
      </c>
      <c r="AD282" t="s">
        <v>123</v>
      </c>
      <c r="AE282" t="s">
        <v>119</v>
      </c>
      <c r="AF282" t="s">
        <v>98</v>
      </c>
      <c r="AG282" t="s">
        <v>100</v>
      </c>
      <c r="AH282" t="s">
        <v>124</v>
      </c>
      <c r="AI282">
        <v>962</v>
      </c>
      <c r="AJ282" t="s">
        <v>108</v>
      </c>
      <c r="AK282">
        <v>0</v>
      </c>
      <c r="AL282">
        <v>183</v>
      </c>
      <c r="AM282">
        <v>1145</v>
      </c>
      <c r="AN282" t="s">
        <v>103</v>
      </c>
      <c r="AO282" t="s">
        <v>126</v>
      </c>
      <c r="AP282" t="s">
        <v>104</v>
      </c>
      <c r="AQ282" t="s">
        <v>105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t="s">
        <v>119</v>
      </c>
      <c r="BC282">
        <v>5</v>
      </c>
      <c r="BD282" t="s">
        <v>106</v>
      </c>
      <c r="BE282">
        <v>1</v>
      </c>
      <c r="BF282" t="s">
        <v>119</v>
      </c>
      <c r="BG282" t="s">
        <v>107</v>
      </c>
      <c r="BH282">
        <v>2008</v>
      </c>
      <c r="BI282" t="s">
        <v>125</v>
      </c>
      <c r="BJ282">
        <v>2</v>
      </c>
      <c r="BK282">
        <v>641</v>
      </c>
      <c r="BL282" t="s">
        <v>98</v>
      </c>
      <c r="BM282" t="s">
        <v>98</v>
      </c>
      <c r="BN282" t="s">
        <v>104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3</v>
      </c>
      <c r="BZ282">
        <v>2009</v>
      </c>
      <c r="CA282" t="s">
        <v>110</v>
      </c>
      <c r="CB282" t="s">
        <v>111</v>
      </c>
    </row>
    <row r="283" spans="1:80">
      <c r="A283">
        <v>1742</v>
      </c>
      <c r="B283">
        <v>160</v>
      </c>
      <c r="C283" t="s">
        <v>164</v>
      </c>
      <c r="D283">
        <v>34</v>
      </c>
      <c r="E283">
        <v>2998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163</v>
      </c>
      <c r="N283" t="s">
        <v>91</v>
      </c>
      <c r="O283" t="s">
        <v>91</v>
      </c>
      <c r="P283" t="s">
        <v>129</v>
      </c>
      <c r="Q283" t="s">
        <v>122</v>
      </c>
      <c r="R283">
        <v>6</v>
      </c>
      <c r="S283">
        <v>5</v>
      </c>
      <c r="T283">
        <v>2000</v>
      </c>
      <c r="U283">
        <v>2000</v>
      </c>
      <c r="V283" t="s">
        <v>94</v>
      </c>
      <c r="W283" t="s">
        <v>95</v>
      </c>
      <c r="X283" t="s">
        <v>137</v>
      </c>
      <c r="Y283" t="s">
        <v>137</v>
      </c>
      <c r="Z283" t="s">
        <v>117</v>
      </c>
      <c r="AA283">
        <v>513</v>
      </c>
      <c r="AB283" t="s">
        <v>119</v>
      </c>
      <c r="AC283" t="s">
        <v>98</v>
      </c>
      <c r="AD283" t="s">
        <v>123</v>
      </c>
      <c r="AE283" t="s">
        <v>119</v>
      </c>
      <c r="AF283" t="s">
        <v>98</v>
      </c>
      <c r="AG283" t="s">
        <v>100</v>
      </c>
      <c r="AH283" t="s">
        <v>124</v>
      </c>
      <c r="AI283">
        <v>507</v>
      </c>
      <c r="AJ283" t="s">
        <v>108</v>
      </c>
      <c r="AK283">
        <v>0</v>
      </c>
      <c r="AL283">
        <v>249</v>
      </c>
      <c r="AM283">
        <v>756</v>
      </c>
      <c r="AN283" t="s">
        <v>103</v>
      </c>
      <c r="AO283" t="s">
        <v>126</v>
      </c>
      <c r="AP283" t="s">
        <v>104</v>
      </c>
      <c r="AQ283" t="s">
        <v>105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t="s">
        <v>119</v>
      </c>
      <c r="BC283">
        <v>4</v>
      </c>
      <c r="BD283" t="s">
        <v>106</v>
      </c>
      <c r="BE283">
        <v>0</v>
      </c>
      <c r="BF283" t="s">
        <v>83</v>
      </c>
      <c r="BG283" t="s">
        <v>143</v>
      </c>
      <c r="BH283">
        <v>2000</v>
      </c>
      <c r="BI283" t="s">
        <v>108</v>
      </c>
      <c r="BJ283">
        <v>2</v>
      </c>
      <c r="BK283">
        <v>440</v>
      </c>
      <c r="BL283" t="s">
        <v>98</v>
      </c>
      <c r="BM283" t="s">
        <v>98</v>
      </c>
      <c r="BN283" t="s">
        <v>104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8</v>
      </c>
      <c r="BZ283">
        <v>2009</v>
      </c>
      <c r="CA283" t="s">
        <v>110</v>
      </c>
      <c r="CB283" t="s">
        <v>111</v>
      </c>
    </row>
    <row r="284" spans="1:80">
      <c r="A284">
        <v>1743</v>
      </c>
      <c r="B284">
        <v>160</v>
      </c>
      <c r="C284" t="s">
        <v>164</v>
      </c>
      <c r="D284">
        <v>35</v>
      </c>
      <c r="E284">
        <v>3768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136</v>
      </c>
      <c r="L284" t="s">
        <v>88</v>
      </c>
      <c r="M284" t="s">
        <v>163</v>
      </c>
      <c r="N284" t="s">
        <v>91</v>
      </c>
      <c r="O284" t="s">
        <v>91</v>
      </c>
      <c r="P284" t="s">
        <v>129</v>
      </c>
      <c r="Q284" t="s">
        <v>122</v>
      </c>
      <c r="R284">
        <v>7</v>
      </c>
      <c r="S284">
        <v>5</v>
      </c>
      <c r="T284">
        <v>1999</v>
      </c>
      <c r="U284">
        <v>1999</v>
      </c>
      <c r="V284" t="s">
        <v>115</v>
      </c>
      <c r="W284" t="s">
        <v>95</v>
      </c>
      <c r="X284" t="s">
        <v>137</v>
      </c>
      <c r="Y284" t="s">
        <v>137</v>
      </c>
      <c r="Z284" t="s">
        <v>117</v>
      </c>
      <c r="AA284">
        <v>218</v>
      </c>
      <c r="AB284" t="s">
        <v>119</v>
      </c>
      <c r="AC284" t="s">
        <v>98</v>
      </c>
      <c r="AD284" t="s">
        <v>123</v>
      </c>
      <c r="AE284" t="s">
        <v>119</v>
      </c>
      <c r="AF284" t="s">
        <v>98</v>
      </c>
      <c r="AG284" t="s">
        <v>100</v>
      </c>
      <c r="AH284" t="s">
        <v>124</v>
      </c>
      <c r="AI284">
        <v>549</v>
      </c>
      <c r="AJ284" t="s">
        <v>108</v>
      </c>
      <c r="AK284">
        <v>0</v>
      </c>
      <c r="AL284">
        <v>142</v>
      </c>
      <c r="AM284">
        <v>691</v>
      </c>
      <c r="AN284" t="s">
        <v>103</v>
      </c>
      <c r="AO284" t="s">
        <v>126</v>
      </c>
      <c r="AP284" t="s">
        <v>104</v>
      </c>
      <c r="AQ284" t="s">
        <v>105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119</v>
      </c>
      <c r="BC284">
        <v>6</v>
      </c>
      <c r="BD284" t="s">
        <v>106</v>
      </c>
      <c r="BE284">
        <v>0</v>
      </c>
      <c r="BF284" t="s">
        <v>83</v>
      </c>
      <c r="BG284" t="s">
        <v>143</v>
      </c>
      <c r="BH284">
        <v>1999</v>
      </c>
      <c r="BI284" t="s">
        <v>108</v>
      </c>
      <c r="BJ284">
        <v>2</v>
      </c>
      <c r="BK284">
        <v>506</v>
      </c>
      <c r="BL284" t="s">
        <v>98</v>
      </c>
      <c r="BM284" t="s">
        <v>98</v>
      </c>
      <c r="BN284" t="s">
        <v>104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9</v>
      </c>
      <c r="BZ284">
        <v>2009</v>
      </c>
      <c r="CA284" t="s">
        <v>110</v>
      </c>
      <c r="CB284" t="s">
        <v>111</v>
      </c>
    </row>
    <row r="285" spans="1:80">
      <c r="A285">
        <v>1744</v>
      </c>
      <c r="B285">
        <v>20</v>
      </c>
      <c r="C285" t="s">
        <v>112</v>
      </c>
      <c r="D285" t="s">
        <v>83</v>
      </c>
      <c r="E285">
        <v>14694</v>
      </c>
      <c r="F285" t="s">
        <v>82</v>
      </c>
      <c r="G285" t="s">
        <v>83</v>
      </c>
      <c r="H285" t="s">
        <v>113</v>
      </c>
      <c r="I285" t="s">
        <v>85</v>
      </c>
      <c r="J285" t="s">
        <v>86</v>
      </c>
      <c r="K285" t="s">
        <v>87</v>
      </c>
      <c r="L285" t="s">
        <v>88</v>
      </c>
      <c r="M285" t="s">
        <v>227</v>
      </c>
      <c r="N285" t="s">
        <v>91</v>
      </c>
      <c r="O285" t="s">
        <v>91</v>
      </c>
      <c r="P285" t="s">
        <v>92</v>
      </c>
      <c r="Q285" t="s">
        <v>93</v>
      </c>
      <c r="R285">
        <v>8</v>
      </c>
      <c r="S285">
        <v>9</v>
      </c>
      <c r="T285">
        <v>1977</v>
      </c>
      <c r="U285">
        <v>2008</v>
      </c>
      <c r="V285" t="s">
        <v>94</v>
      </c>
      <c r="W285" t="s">
        <v>95</v>
      </c>
      <c r="X285" t="s">
        <v>137</v>
      </c>
      <c r="Y285" t="s">
        <v>137</v>
      </c>
      <c r="Z285" t="s">
        <v>117</v>
      </c>
      <c r="AA285">
        <v>450</v>
      </c>
      <c r="AB285" t="s">
        <v>126</v>
      </c>
      <c r="AC285" t="s">
        <v>126</v>
      </c>
      <c r="AD285" t="s">
        <v>99</v>
      </c>
      <c r="AE285" t="s">
        <v>119</v>
      </c>
      <c r="AF285" t="s">
        <v>119</v>
      </c>
      <c r="AG285" t="s">
        <v>119</v>
      </c>
      <c r="AH285" t="s">
        <v>124</v>
      </c>
      <c r="AI285">
        <v>1252</v>
      </c>
      <c r="AJ285" t="s">
        <v>118</v>
      </c>
      <c r="AK285">
        <v>136</v>
      </c>
      <c r="AL285">
        <v>306</v>
      </c>
      <c r="AM285">
        <v>1694</v>
      </c>
      <c r="AN285" t="s">
        <v>103</v>
      </c>
      <c r="AO285" t="s">
        <v>126</v>
      </c>
      <c r="AP285" t="s">
        <v>104</v>
      </c>
      <c r="AQ285" t="s">
        <v>105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t="s">
        <v>126</v>
      </c>
      <c r="BC285">
        <v>5</v>
      </c>
      <c r="BD285" t="s">
        <v>106</v>
      </c>
      <c r="BE285">
        <v>1</v>
      </c>
      <c r="BF285" t="s">
        <v>119</v>
      </c>
      <c r="BG285" t="s">
        <v>107</v>
      </c>
      <c r="BH285">
        <v>1977</v>
      </c>
      <c r="BI285" t="s">
        <v>125</v>
      </c>
      <c r="BJ285">
        <v>2</v>
      </c>
      <c r="BK285">
        <v>642</v>
      </c>
      <c r="BL285" t="s">
        <v>98</v>
      </c>
      <c r="BM285" t="s">
        <v>98</v>
      </c>
      <c r="BN285" t="s">
        <v>104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6</v>
      </c>
      <c r="BZ285">
        <v>2009</v>
      </c>
      <c r="CA285" t="s">
        <v>110</v>
      </c>
      <c r="CB285" t="s">
        <v>111</v>
      </c>
    </row>
    <row r="286" spans="1:80">
      <c r="A286">
        <v>1745</v>
      </c>
      <c r="B286">
        <v>20</v>
      </c>
      <c r="C286" t="s">
        <v>112</v>
      </c>
      <c r="D286">
        <v>110</v>
      </c>
      <c r="E286">
        <v>15417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227</v>
      </c>
      <c r="N286" t="s">
        <v>91</v>
      </c>
      <c r="O286" t="s">
        <v>91</v>
      </c>
      <c r="P286" t="s">
        <v>92</v>
      </c>
      <c r="Q286" t="s">
        <v>93</v>
      </c>
      <c r="R286">
        <v>7</v>
      </c>
      <c r="S286">
        <v>5</v>
      </c>
      <c r="T286">
        <v>1981</v>
      </c>
      <c r="U286">
        <v>1981</v>
      </c>
      <c r="V286" t="s">
        <v>94</v>
      </c>
      <c r="W286" t="s">
        <v>95</v>
      </c>
      <c r="X286" t="s">
        <v>117</v>
      </c>
      <c r="Y286" t="s">
        <v>117</v>
      </c>
      <c r="Z286" t="s">
        <v>97</v>
      </c>
      <c r="AA286">
        <v>0</v>
      </c>
      <c r="AB286" t="s">
        <v>119</v>
      </c>
      <c r="AC286" t="s">
        <v>98</v>
      </c>
      <c r="AD286" t="s">
        <v>99</v>
      </c>
      <c r="AE286" t="s">
        <v>119</v>
      </c>
      <c r="AF286" t="s">
        <v>98</v>
      </c>
      <c r="AG286" t="s">
        <v>155</v>
      </c>
      <c r="AH286" t="s">
        <v>102</v>
      </c>
      <c r="AI286">
        <v>121</v>
      </c>
      <c r="AJ286" t="s">
        <v>108</v>
      </c>
      <c r="AK286">
        <v>0</v>
      </c>
      <c r="AL286">
        <v>1619</v>
      </c>
      <c r="AM286">
        <v>1740</v>
      </c>
      <c r="AN286" t="s">
        <v>103</v>
      </c>
      <c r="AO286" t="s">
        <v>98</v>
      </c>
      <c r="AP286" t="s">
        <v>104</v>
      </c>
      <c r="AQ286" t="s">
        <v>105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t="s">
        <v>119</v>
      </c>
      <c r="BC286">
        <v>7</v>
      </c>
      <c r="BD286" t="s">
        <v>106</v>
      </c>
      <c r="BE286">
        <v>0</v>
      </c>
      <c r="BF286" t="s">
        <v>83</v>
      </c>
      <c r="BG286" t="s">
        <v>107</v>
      </c>
      <c r="BH286">
        <v>1981</v>
      </c>
      <c r="BI286" t="s">
        <v>131</v>
      </c>
      <c r="BJ286">
        <v>2</v>
      </c>
      <c r="BK286">
        <v>540</v>
      </c>
      <c r="BL286" t="s">
        <v>98</v>
      </c>
      <c r="BM286" t="s">
        <v>98</v>
      </c>
      <c r="BN286" t="s">
        <v>104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6</v>
      </c>
      <c r="BZ286">
        <v>2009</v>
      </c>
      <c r="CA286" t="s">
        <v>110</v>
      </c>
      <c r="CB286" t="s">
        <v>111</v>
      </c>
    </row>
    <row r="287" spans="1:80">
      <c r="A287">
        <v>1746</v>
      </c>
      <c r="B287">
        <v>80</v>
      </c>
      <c r="C287" t="s">
        <v>112</v>
      </c>
      <c r="D287">
        <v>80</v>
      </c>
      <c r="E287">
        <v>9600</v>
      </c>
      <c r="F287" t="s">
        <v>82</v>
      </c>
      <c r="G287" t="s">
        <v>83</v>
      </c>
      <c r="H287" t="s">
        <v>84</v>
      </c>
      <c r="I287" t="s">
        <v>205</v>
      </c>
      <c r="J287" t="s">
        <v>86</v>
      </c>
      <c r="K287" t="s">
        <v>136</v>
      </c>
      <c r="L287" t="s">
        <v>154</v>
      </c>
      <c r="M287" t="s">
        <v>227</v>
      </c>
      <c r="N287" t="s">
        <v>90</v>
      </c>
      <c r="O287" t="s">
        <v>91</v>
      </c>
      <c r="P287" t="s">
        <v>92</v>
      </c>
      <c r="Q287" t="s">
        <v>158</v>
      </c>
      <c r="R287">
        <v>8</v>
      </c>
      <c r="S287">
        <v>5</v>
      </c>
      <c r="T287">
        <v>1976</v>
      </c>
      <c r="U287">
        <v>1976</v>
      </c>
      <c r="V287" t="s">
        <v>94</v>
      </c>
      <c r="W287" t="s">
        <v>95</v>
      </c>
      <c r="X287" t="s">
        <v>135</v>
      </c>
      <c r="Y287" t="s">
        <v>135</v>
      </c>
      <c r="Z287" t="s">
        <v>117</v>
      </c>
      <c r="AA287">
        <v>200</v>
      </c>
      <c r="AB287" t="s">
        <v>119</v>
      </c>
      <c r="AC287" t="s">
        <v>119</v>
      </c>
      <c r="AD287" t="s">
        <v>99</v>
      </c>
      <c r="AE287" t="s">
        <v>98</v>
      </c>
      <c r="AF287" t="s">
        <v>98</v>
      </c>
      <c r="AG287" t="s">
        <v>100</v>
      </c>
      <c r="AH287" t="s">
        <v>108</v>
      </c>
      <c r="AI287">
        <v>0</v>
      </c>
      <c r="AJ287" t="s">
        <v>108</v>
      </c>
      <c r="AK287">
        <v>0</v>
      </c>
      <c r="AL287">
        <v>392</v>
      </c>
      <c r="AM287">
        <v>392</v>
      </c>
      <c r="AN287" t="s">
        <v>103</v>
      </c>
      <c r="AO287" t="s">
        <v>126</v>
      </c>
      <c r="AP287" t="s">
        <v>104</v>
      </c>
      <c r="AQ287" t="s">
        <v>105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98</v>
      </c>
      <c r="BC287">
        <v>5</v>
      </c>
      <c r="BD287" t="s">
        <v>106</v>
      </c>
      <c r="BE287">
        <v>1</v>
      </c>
      <c r="BF287" t="s">
        <v>119</v>
      </c>
      <c r="BG287" t="s">
        <v>107</v>
      </c>
      <c r="BH287">
        <v>1976</v>
      </c>
      <c r="BI287" t="s">
        <v>108</v>
      </c>
      <c r="BJ287">
        <v>2</v>
      </c>
      <c r="BK287">
        <v>527</v>
      </c>
      <c r="BL287" t="s">
        <v>98</v>
      </c>
      <c r="BM287" t="s">
        <v>98</v>
      </c>
      <c r="BN287" t="s">
        <v>104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1</v>
      </c>
      <c r="BZ287">
        <v>2009</v>
      </c>
      <c r="CA287" t="s">
        <v>110</v>
      </c>
      <c r="CB287" t="s">
        <v>172</v>
      </c>
    </row>
    <row r="288" spans="1:80">
      <c r="A288">
        <v>1747</v>
      </c>
      <c r="B288">
        <v>60</v>
      </c>
      <c r="C288" t="s">
        <v>112</v>
      </c>
      <c r="D288" t="s">
        <v>83</v>
      </c>
      <c r="E288">
        <v>12732</v>
      </c>
      <c r="F288" t="s">
        <v>82</v>
      </c>
      <c r="G288" t="s">
        <v>83</v>
      </c>
      <c r="H288" t="s">
        <v>113</v>
      </c>
      <c r="I288" t="s">
        <v>85</v>
      </c>
      <c r="J288" t="s">
        <v>86</v>
      </c>
      <c r="K288" t="s">
        <v>161</v>
      </c>
      <c r="L288" t="s">
        <v>88</v>
      </c>
      <c r="M288" t="s">
        <v>175</v>
      </c>
      <c r="N288" t="s">
        <v>151</v>
      </c>
      <c r="O288" t="s">
        <v>91</v>
      </c>
      <c r="P288" t="s">
        <v>92</v>
      </c>
      <c r="Q288" t="s">
        <v>122</v>
      </c>
      <c r="R288">
        <v>7</v>
      </c>
      <c r="S288">
        <v>6</v>
      </c>
      <c r="T288">
        <v>1974</v>
      </c>
      <c r="U288">
        <v>1974</v>
      </c>
      <c r="V288" t="s">
        <v>94</v>
      </c>
      <c r="W288" t="s">
        <v>95</v>
      </c>
      <c r="X288" t="s">
        <v>96</v>
      </c>
      <c r="Y288" t="s">
        <v>96</v>
      </c>
      <c r="Z288" t="s">
        <v>97</v>
      </c>
      <c r="AA288">
        <v>0</v>
      </c>
      <c r="AB288" t="s">
        <v>98</v>
      </c>
      <c r="AC288" t="s">
        <v>98</v>
      </c>
      <c r="AD288" t="s">
        <v>99</v>
      </c>
      <c r="AE288" t="s">
        <v>98</v>
      </c>
      <c r="AF288" t="s">
        <v>98</v>
      </c>
      <c r="AG288" t="s">
        <v>155</v>
      </c>
      <c r="AH288" t="s">
        <v>124</v>
      </c>
      <c r="AI288">
        <v>560</v>
      </c>
      <c r="AJ288" t="s">
        <v>102</v>
      </c>
      <c r="AK288">
        <v>42</v>
      </c>
      <c r="AL288">
        <v>150</v>
      </c>
      <c r="AM288">
        <v>752</v>
      </c>
      <c r="AN288" t="s">
        <v>103</v>
      </c>
      <c r="AO288" t="s">
        <v>98</v>
      </c>
      <c r="AP288" t="s">
        <v>104</v>
      </c>
      <c r="AQ288" t="s">
        <v>105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119</v>
      </c>
      <c r="BC288">
        <v>7</v>
      </c>
      <c r="BD288" t="s">
        <v>106</v>
      </c>
      <c r="BE288">
        <v>2</v>
      </c>
      <c r="BF288" t="s">
        <v>98</v>
      </c>
      <c r="BG288" t="s">
        <v>107</v>
      </c>
      <c r="BH288">
        <v>1974</v>
      </c>
      <c r="BI288" t="s">
        <v>131</v>
      </c>
      <c r="BJ288">
        <v>2</v>
      </c>
      <c r="BK288">
        <v>784</v>
      </c>
      <c r="BL288" t="s">
        <v>98</v>
      </c>
      <c r="BM288" t="s">
        <v>98</v>
      </c>
      <c r="BN288" t="s">
        <v>104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6</v>
      </c>
      <c r="BZ288">
        <v>2009</v>
      </c>
      <c r="CA288" t="s">
        <v>110</v>
      </c>
      <c r="CB288" t="s">
        <v>111</v>
      </c>
    </row>
    <row r="289" spans="1:80">
      <c r="A289">
        <v>1748</v>
      </c>
      <c r="B289">
        <v>60</v>
      </c>
      <c r="C289" t="s">
        <v>112</v>
      </c>
      <c r="D289">
        <v>80</v>
      </c>
      <c r="E289">
        <v>10400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175</v>
      </c>
      <c r="N289" t="s">
        <v>221</v>
      </c>
      <c r="O289" t="s">
        <v>91</v>
      </c>
      <c r="P289" t="s">
        <v>92</v>
      </c>
      <c r="Q289" t="s">
        <v>122</v>
      </c>
      <c r="R289">
        <v>6</v>
      </c>
      <c r="S289">
        <v>7</v>
      </c>
      <c r="T289">
        <v>1967</v>
      </c>
      <c r="U289">
        <v>1997</v>
      </c>
      <c r="V289" t="s">
        <v>94</v>
      </c>
      <c r="W289" t="s">
        <v>95</v>
      </c>
      <c r="X289" t="s">
        <v>137</v>
      </c>
      <c r="Y289" t="s">
        <v>137</v>
      </c>
      <c r="Z289" t="s">
        <v>117</v>
      </c>
      <c r="AA289">
        <v>256</v>
      </c>
      <c r="AB289" t="s">
        <v>98</v>
      </c>
      <c r="AC289" t="s">
        <v>98</v>
      </c>
      <c r="AD289" t="s">
        <v>123</v>
      </c>
      <c r="AE289" t="s">
        <v>98</v>
      </c>
      <c r="AF289" t="s">
        <v>98</v>
      </c>
      <c r="AG289" t="s">
        <v>100</v>
      </c>
      <c r="AH289" t="s">
        <v>108</v>
      </c>
      <c r="AI289">
        <v>0</v>
      </c>
      <c r="AJ289" t="s">
        <v>108</v>
      </c>
      <c r="AK289">
        <v>0</v>
      </c>
      <c r="AL289">
        <v>932</v>
      </c>
      <c r="AM289">
        <v>932</v>
      </c>
      <c r="AN289" t="s">
        <v>103</v>
      </c>
      <c r="AO289" t="s">
        <v>119</v>
      </c>
      <c r="AP289" t="s">
        <v>104</v>
      </c>
      <c r="AQ289" t="s">
        <v>105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t="s">
        <v>119</v>
      </c>
      <c r="BC289">
        <v>8</v>
      </c>
      <c r="BD289" t="s">
        <v>106</v>
      </c>
      <c r="BE289">
        <v>1</v>
      </c>
      <c r="BF289" t="s">
        <v>98</v>
      </c>
      <c r="BG289" t="s">
        <v>107</v>
      </c>
      <c r="BH289">
        <v>1967</v>
      </c>
      <c r="BI289" t="s">
        <v>131</v>
      </c>
      <c r="BJ289">
        <v>2</v>
      </c>
      <c r="BK289">
        <v>515</v>
      </c>
      <c r="BL289" t="s">
        <v>98</v>
      </c>
      <c r="BM289" t="s">
        <v>98</v>
      </c>
      <c r="BN289" t="s">
        <v>104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5</v>
      </c>
      <c r="BZ289">
        <v>2009</v>
      </c>
      <c r="CA289" t="s">
        <v>110</v>
      </c>
      <c r="CB289" t="s">
        <v>111</v>
      </c>
    </row>
    <row r="290" spans="1:80">
      <c r="A290">
        <v>1749</v>
      </c>
      <c r="B290">
        <v>20</v>
      </c>
      <c r="C290" t="s">
        <v>112</v>
      </c>
      <c r="D290">
        <v>80</v>
      </c>
      <c r="E290">
        <v>9600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175</v>
      </c>
      <c r="N290" t="s">
        <v>90</v>
      </c>
      <c r="O290" t="s">
        <v>91</v>
      </c>
      <c r="P290" t="s">
        <v>92</v>
      </c>
      <c r="Q290" t="s">
        <v>93</v>
      </c>
      <c r="R290">
        <v>5</v>
      </c>
      <c r="S290">
        <v>5</v>
      </c>
      <c r="T290">
        <v>1969</v>
      </c>
      <c r="U290">
        <v>1969</v>
      </c>
      <c r="V290" t="s">
        <v>94</v>
      </c>
      <c r="W290" t="s">
        <v>95</v>
      </c>
      <c r="X290" t="s">
        <v>130</v>
      </c>
      <c r="Y290" t="s">
        <v>130</v>
      </c>
      <c r="Z290" t="s">
        <v>117</v>
      </c>
      <c r="AA290">
        <v>128</v>
      </c>
      <c r="AB290" t="s">
        <v>98</v>
      </c>
      <c r="AC290" t="s">
        <v>98</v>
      </c>
      <c r="AD290" t="s">
        <v>99</v>
      </c>
      <c r="AE290" t="s">
        <v>119</v>
      </c>
      <c r="AF290" t="s">
        <v>98</v>
      </c>
      <c r="AG290" t="s">
        <v>155</v>
      </c>
      <c r="AH290" t="s">
        <v>118</v>
      </c>
      <c r="AI290">
        <v>553</v>
      </c>
      <c r="AJ290" t="s">
        <v>101</v>
      </c>
      <c r="AK290">
        <v>147</v>
      </c>
      <c r="AL290">
        <v>588</v>
      </c>
      <c r="AM290">
        <v>1288</v>
      </c>
      <c r="AN290" t="s">
        <v>103</v>
      </c>
      <c r="AO290" t="s">
        <v>98</v>
      </c>
      <c r="AP290" t="s">
        <v>104</v>
      </c>
      <c r="AQ290" t="s">
        <v>105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t="s">
        <v>98</v>
      </c>
      <c r="BC290">
        <v>6</v>
      </c>
      <c r="BD290" t="s">
        <v>106</v>
      </c>
      <c r="BE290">
        <v>1</v>
      </c>
      <c r="BF290" t="s">
        <v>139</v>
      </c>
      <c r="BG290" t="s">
        <v>107</v>
      </c>
      <c r="BH290">
        <v>1969</v>
      </c>
      <c r="BI290" t="s">
        <v>131</v>
      </c>
      <c r="BJ290">
        <v>2</v>
      </c>
      <c r="BK290">
        <v>502</v>
      </c>
      <c r="BL290" t="s">
        <v>98</v>
      </c>
      <c r="BM290" t="s">
        <v>98</v>
      </c>
      <c r="BN290" t="s">
        <v>104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133</v>
      </c>
      <c r="BX290">
        <v>650</v>
      </c>
      <c r="BY290">
        <v>8</v>
      </c>
      <c r="BZ290">
        <v>2009</v>
      </c>
      <c r="CA290" t="s">
        <v>110</v>
      </c>
      <c r="CB290" t="s">
        <v>111</v>
      </c>
    </row>
    <row r="291" spans="1:80">
      <c r="A291">
        <v>1750</v>
      </c>
      <c r="B291">
        <v>20</v>
      </c>
      <c r="C291" t="s">
        <v>112</v>
      </c>
      <c r="D291">
        <v>75</v>
      </c>
      <c r="E291">
        <v>9000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175</v>
      </c>
      <c r="N291" t="s">
        <v>90</v>
      </c>
      <c r="O291" t="s">
        <v>91</v>
      </c>
      <c r="P291" t="s">
        <v>92</v>
      </c>
      <c r="Q291" t="s">
        <v>93</v>
      </c>
      <c r="R291">
        <v>6</v>
      </c>
      <c r="S291">
        <v>5</v>
      </c>
      <c r="T291">
        <v>1969</v>
      </c>
      <c r="U291">
        <v>1969</v>
      </c>
      <c r="V291" t="s">
        <v>94</v>
      </c>
      <c r="W291" t="s">
        <v>95</v>
      </c>
      <c r="X291" t="s">
        <v>130</v>
      </c>
      <c r="Y291" t="s">
        <v>130</v>
      </c>
      <c r="Z291" t="s">
        <v>117</v>
      </c>
      <c r="AA291">
        <v>200</v>
      </c>
      <c r="AB291" t="s">
        <v>98</v>
      </c>
      <c r="AC291" t="s">
        <v>98</v>
      </c>
      <c r="AD291" t="s">
        <v>99</v>
      </c>
      <c r="AE291" t="s">
        <v>98</v>
      </c>
      <c r="AF291" t="s">
        <v>98</v>
      </c>
      <c r="AG291" t="s">
        <v>157</v>
      </c>
      <c r="AH291" t="s">
        <v>138</v>
      </c>
      <c r="AI291">
        <v>955</v>
      </c>
      <c r="AJ291" t="s">
        <v>108</v>
      </c>
      <c r="AK291">
        <v>0</v>
      </c>
      <c r="AL291">
        <v>261</v>
      </c>
      <c r="AM291">
        <v>1216</v>
      </c>
      <c r="AN291" t="s">
        <v>103</v>
      </c>
      <c r="AO291" t="s">
        <v>98</v>
      </c>
      <c r="AP291" t="s">
        <v>104</v>
      </c>
      <c r="AQ291" t="s">
        <v>105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5</v>
      </c>
      <c r="BD291" t="s">
        <v>106</v>
      </c>
      <c r="BE291">
        <v>0</v>
      </c>
      <c r="BF291" t="s">
        <v>83</v>
      </c>
      <c r="BG291" t="s">
        <v>107</v>
      </c>
      <c r="BH291">
        <v>1969</v>
      </c>
      <c r="BI291" t="s">
        <v>108</v>
      </c>
      <c r="BJ291">
        <v>1</v>
      </c>
      <c r="BK291">
        <v>336</v>
      </c>
      <c r="BL291" t="s">
        <v>98</v>
      </c>
      <c r="BM291" t="s">
        <v>98</v>
      </c>
      <c r="BN291" t="s">
        <v>104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109</v>
      </c>
      <c r="BW291" t="s">
        <v>83</v>
      </c>
      <c r="BX291">
        <v>0</v>
      </c>
      <c r="BY291">
        <v>8</v>
      </c>
      <c r="BZ291">
        <v>2009</v>
      </c>
      <c r="CA291" t="s">
        <v>110</v>
      </c>
      <c r="CB291" t="s">
        <v>172</v>
      </c>
    </row>
    <row r="292" spans="1:80">
      <c r="A292">
        <v>1751</v>
      </c>
      <c r="B292">
        <v>60</v>
      </c>
      <c r="C292" t="s">
        <v>112</v>
      </c>
      <c r="D292" t="s">
        <v>83</v>
      </c>
      <c r="E292">
        <v>13774</v>
      </c>
      <c r="F292" t="s">
        <v>82</v>
      </c>
      <c r="G292" t="s">
        <v>83</v>
      </c>
      <c r="H292" t="s">
        <v>113</v>
      </c>
      <c r="I292" t="s">
        <v>85</v>
      </c>
      <c r="J292" t="s">
        <v>86</v>
      </c>
      <c r="K292" t="s">
        <v>87</v>
      </c>
      <c r="L292" t="s">
        <v>88</v>
      </c>
      <c r="M292" t="s">
        <v>175</v>
      </c>
      <c r="N292" t="s">
        <v>91</v>
      </c>
      <c r="O292" t="s">
        <v>91</v>
      </c>
      <c r="P292" t="s">
        <v>92</v>
      </c>
      <c r="Q292" t="s">
        <v>122</v>
      </c>
      <c r="R292">
        <v>7</v>
      </c>
      <c r="S292">
        <v>7</v>
      </c>
      <c r="T292">
        <v>1977</v>
      </c>
      <c r="U292">
        <v>1992</v>
      </c>
      <c r="V292" t="s">
        <v>115</v>
      </c>
      <c r="W292" t="s">
        <v>95</v>
      </c>
      <c r="X292" t="s">
        <v>130</v>
      </c>
      <c r="Y292" t="s">
        <v>130</v>
      </c>
      <c r="Z292" t="s">
        <v>117</v>
      </c>
      <c r="AA292">
        <v>283</v>
      </c>
      <c r="AB292" t="s">
        <v>98</v>
      </c>
      <c r="AC292" t="s">
        <v>119</v>
      </c>
      <c r="AD292" t="s">
        <v>123</v>
      </c>
      <c r="AE292" t="s">
        <v>119</v>
      </c>
      <c r="AF292" t="s">
        <v>98</v>
      </c>
      <c r="AG292" t="s">
        <v>100</v>
      </c>
      <c r="AH292" t="s">
        <v>124</v>
      </c>
      <c r="AI292">
        <v>432</v>
      </c>
      <c r="AJ292" t="s">
        <v>108</v>
      </c>
      <c r="AK292">
        <v>0</v>
      </c>
      <c r="AL292">
        <v>476</v>
      </c>
      <c r="AM292">
        <v>908</v>
      </c>
      <c r="AN292" t="s">
        <v>103</v>
      </c>
      <c r="AO292" t="s">
        <v>126</v>
      </c>
      <c r="AP292" t="s">
        <v>104</v>
      </c>
      <c r="AQ292" t="s">
        <v>105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t="s">
        <v>119</v>
      </c>
      <c r="BC292">
        <v>8</v>
      </c>
      <c r="BD292" t="s">
        <v>106</v>
      </c>
      <c r="BE292">
        <v>2</v>
      </c>
      <c r="BF292" t="s">
        <v>98</v>
      </c>
      <c r="BG292" t="s">
        <v>107</v>
      </c>
      <c r="BH292">
        <v>1977</v>
      </c>
      <c r="BI292" t="s">
        <v>131</v>
      </c>
      <c r="BJ292">
        <v>2</v>
      </c>
      <c r="BK292">
        <v>520</v>
      </c>
      <c r="BL292" t="s">
        <v>98</v>
      </c>
      <c r="BM292" t="s">
        <v>98</v>
      </c>
      <c r="BN292" t="s">
        <v>104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11</v>
      </c>
      <c r="BZ292">
        <v>2009</v>
      </c>
      <c r="CA292" t="s">
        <v>110</v>
      </c>
      <c r="CB292" t="s">
        <v>111</v>
      </c>
    </row>
    <row r="293" spans="1:80">
      <c r="A293">
        <v>1752</v>
      </c>
      <c r="B293">
        <v>20</v>
      </c>
      <c r="C293" t="s">
        <v>112</v>
      </c>
      <c r="D293">
        <v>62</v>
      </c>
      <c r="E293">
        <v>7130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89</v>
      </c>
      <c r="N293" t="s">
        <v>91</v>
      </c>
      <c r="O293" t="s">
        <v>91</v>
      </c>
      <c r="P293" t="s">
        <v>92</v>
      </c>
      <c r="Q293" t="s">
        <v>93</v>
      </c>
      <c r="R293">
        <v>5</v>
      </c>
      <c r="S293">
        <v>6</v>
      </c>
      <c r="T293">
        <v>1967</v>
      </c>
      <c r="U293">
        <v>1967</v>
      </c>
      <c r="V293" t="s">
        <v>94</v>
      </c>
      <c r="W293" t="s">
        <v>95</v>
      </c>
      <c r="X293" t="s">
        <v>130</v>
      </c>
      <c r="Y293" t="s">
        <v>130</v>
      </c>
      <c r="Z293" t="s">
        <v>97</v>
      </c>
      <c r="AA293">
        <v>0</v>
      </c>
      <c r="AB293" t="s">
        <v>98</v>
      </c>
      <c r="AC293" t="s">
        <v>98</v>
      </c>
      <c r="AD293" t="s">
        <v>123</v>
      </c>
      <c r="AE293" t="s">
        <v>98</v>
      </c>
      <c r="AF293" t="s">
        <v>98</v>
      </c>
      <c r="AG293" t="s">
        <v>100</v>
      </c>
      <c r="AH293" t="s">
        <v>138</v>
      </c>
      <c r="AI293">
        <v>648</v>
      </c>
      <c r="AJ293" t="s">
        <v>108</v>
      </c>
      <c r="AK293">
        <v>0</v>
      </c>
      <c r="AL293">
        <v>216</v>
      </c>
      <c r="AM293">
        <v>864</v>
      </c>
      <c r="AN293" t="s">
        <v>103</v>
      </c>
      <c r="AO293" t="s">
        <v>98</v>
      </c>
      <c r="AP293" t="s">
        <v>104</v>
      </c>
      <c r="AQ293" t="s">
        <v>105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t="s">
        <v>98</v>
      </c>
      <c r="BC293">
        <v>5</v>
      </c>
      <c r="BD293" t="s">
        <v>106</v>
      </c>
      <c r="BE293">
        <v>0</v>
      </c>
      <c r="BF293" t="s">
        <v>83</v>
      </c>
      <c r="BG293" t="s">
        <v>107</v>
      </c>
      <c r="BH293">
        <v>1967</v>
      </c>
      <c r="BI293" t="s">
        <v>125</v>
      </c>
      <c r="BJ293">
        <v>1</v>
      </c>
      <c r="BK293">
        <v>312</v>
      </c>
      <c r="BL293" t="s">
        <v>98</v>
      </c>
      <c r="BM293" t="s">
        <v>98</v>
      </c>
      <c r="BN293" t="s">
        <v>104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132</v>
      </c>
      <c r="BW293" t="s">
        <v>83</v>
      </c>
      <c r="BX293">
        <v>0</v>
      </c>
      <c r="BY293">
        <v>6</v>
      </c>
      <c r="BZ293">
        <v>2009</v>
      </c>
      <c r="CA293" t="s">
        <v>110</v>
      </c>
      <c r="CB293" t="s">
        <v>111</v>
      </c>
    </row>
    <row r="294" spans="1:80">
      <c r="A294">
        <v>1753</v>
      </c>
      <c r="B294">
        <v>20</v>
      </c>
      <c r="C294" t="s">
        <v>112</v>
      </c>
      <c r="D294">
        <v>80</v>
      </c>
      <c r="E294">
        <v>9600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89</v>
      </c>
      <c r="N294" t="s">
        <v>91</v>
      </c>
      <c r="O294" t="s">
        <v>91</v>
      </c>
      <c r="P294" t="s">
        <v>92</v>
      </c>
      <c r="Q294" t="s">
        <v>93</v>
      </c>
      <c r="R294">
        <v>5</v>
      </c>
      <c r="S294">
        <v>5</v>
      </c>
      <c r="T294">
        <v>1967</v>
      </c>
      <c r="U294">
        <v>1967</v>
      </c>
      <c r="V294" t="s">
        <v>115</v>
      </c>
      <c r="W294" t="s">
        <v>95</v>
      </c>
      <c r="X294" t="s">
        <v>130</v>
      </c>
      <c r="Y294" t="s">
        <v>130</v>
      </c>
      <c r="Z294" t="s">
        <v>97</v>
      </c>
      <c r="AA294">
        <v>0</v>
      </c>
      <c r="AB294" t="s">
        <v>98</v>
      </c>
      <c r="AC294" t="s">
        <v>98</v>
      </c>
      <c r="AD294" t="s">
        <v>99</v>
      </c>
      <c r="AE294" t="s">
        <v>98</v>
      </c>
      <c r="AF294" t="s">
        <v>98</v>
      </c>
      <c r="AG294" t="s">
        <v>100</v>
      </c>
      <c r="AH294" t="s">
        <v>108</v>
      </c>
      <c r="AI294">
        <v>0</v>
      </c>
      <c r="AJ294" t="s">
        <v>108</v>
      </c>
      <c r="AK294">
        <v>0</v>
      </c>
      <c r="AL294">
        <v>1568</v>
      </c>
      <c r="AM294">
        <v>1568</v>
      </c>
      <c r="AN294" t="s">
        <v>103</v>
      </c>
      <c r="AO294" t="s">
        <v>98</v>
      </c>
      <c r="AP294" t="s">
        <v>104</v>
      </c>
      <c r="AQ294" t="s">
        <v>105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7</v>
      </c>
      <c r="BD294" t="s">
        <v>106</v>
      </c>
      <c r="BE294">
        <v>0</v>
      </c>
      <c r="BF294" t="s">
        <v>83</v>
      </c>
      <c r="BG294" t="s">
        <v>107</v>
      </c>
      <c r="BH294">
        <v>1967</v>
      </c>
      <c r="BI294" t="s">
        <v>108</v>
      </c>
      <c r="BJ294">
        <v>2</v>
      </c>
      <c r="BK294">
        <v>440</v>
      </c>
      <c r="BL294" t="s">
        <v>98</v>
      </c>
      <c r="BM294" t="s">
        <v>98</v>
      </c>
      <c r="BN294" t="s">
        <v>104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3</v>
      </c>
      <c r="BZ294">
        <v>2009</v>
      </c>
      <c r="CA294" t="s">
        <v>144</v>
      </c>
      <c r="CB294" t="s">
        <v>111</v>
      </c>
    </row>
    <row r="295" spans="1:80">
      <c r="A295">
        <v>1754</v>
      </c>
      <c r="B295">
        <v>60</v>
      </c>
      <c r="C295" t="s">
        <v>112</v>
      </c>
      <c r="D295">
        <v>80</v>
      </c>
      <c r="E295">
        <v>9600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175</v>
      </c>
      <c r="N295" t="s">
        <v>91</v>
      </c>
      <c r="O295" t="s">
        <v>91</v>
      </c>
      <c r="P295" t="s">
        <v>92</v>
      </c>
      <c r="Q295" t="s">
        <v>122</v>
      </c>
      <c r="R295">
        <v>7</v>
      </c>
      <c r="S295">
        <v>5</v>
      </c>
      <c r="T295">
        <v>1974</v>
      </c>
      <c r="U295">
        <v>1974</v>
      </c>
      <c r="V295" t="s">
        <v>94</v>
      </c>
      <c r="W295" t="s">
        <v>95</v>
      </c>
      <c r="X295" t="s">
        <v>135</v>
      </c>
      <c r="Y295" t="s">
        <v>135</v>
      </c>
      <c r="Z295" t="s">
        <v>117</v>
      </c>
      <c r="AA295">
        <v>252</v>
      </c>
      <c r="AB295" t="s">
        <v>98</v>
      </c>
      <c r="AC295" t="s">
        <v>98</v>
      </c>
      <c r="AD295" t="s">
        <v>99</v>
      </c>
      <c r="AE295" t="s">
        <v>98</v>
      </c>
      <c r="AF295" t="s">
        <v>98</v>
      </c>
      <c r="AG295" t="s">
        <v>100</v>
      </c>
      <c r="AH295" t="s">
        <v>118</v>
      </c>
      <c r="AI295">
        <v>698</v>
      </c>
      <c r="AJ295" t="s">
        <v>108</v>
      </c>
      <c r="AK295">
        <v>0</v>
      </c>
      <c r="AL295">
        <v>467</v>
      </c>
      <c r="AM295">
        <v>1165</v>
      </c>
      <c r="AN295" t="s">
        <v>103</v>
      </c>
      <c r="AO295" t="s">
        <v>119</v>
      </c>
      <c r="AP295" t="s">
        <v>104</v>
      </c>
      <c r="AQ295" t="s">
        <v>105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t="s">
        <v>98</v>
      </c>
      <c r="BC295">
        <v>8</v>
      </c>
      <c r="BD295" t="s">
        <v>106</v>
      </c>
      <c r="BE295">
        <v>1</v>
      </c>
      <c r="BF295" t="s">
        <v>98</v>
      </c>
      <c r="BG295" t="s">
        <v>107</v>
      </c>
      <c r="BH295">
        <v>1974</v>
      </c>
      <c r="BI295" t="s">
        <v>131</v>
      </c>
      <c r="BJ295">
        <v>2</v>
      </c>
      <c r="BK295">
        <v>498</v>
      </c>
      <c r="BL295" t="s">
        <v>98</v>
      </c>
      <c r="BM295" t="s">
        <v>98</v>
      </c>
      <c r="BN295" t="s">
        <v>104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5</v>
      </c>
      <c r="BZ295">
        <v>2009</v>
      </c>
      <c r="CA295" t="s">
        <v>144</v>
      </c>
      <c r="CB295" t="s">
        <v>172</v>
      </c>
    </row>
    <row r="296" spans="1:80">
      <c r="A296">
        <v>1755</v>
      </c>
      <c r="B296">
        <v>85</v>
      </c>
      <c r="C296" t="s">
        <v>112</v>
      </c>
      <c r="D296" t="s">
        <v>83</v>
      </c>
      <c r="E296">
        <v>16500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175</v>
      </c>
      <c r="N296" t="s">
        <v>91</v>
      </c>
      <c r="O296" t="s">
        <v>91</v>
      </c>
      <c r="P296" t="s">
        <v>92</v>
      </c>
      <c r="Q296" t="s">
        <v>183</v>
      </c>
      <c r="R296">
        <v>6</v>
      </c>
      <c r="S296">
        <v>5</v>
      </c>
      <c r="T296">
        <v>1971</v>
      </c>
      <c r="U296">
        <v>1971</v>
      </c>
      <c r="V296" t="s">
        <v>115</v>
      </c>
      <c r="W296" t="s">
        <v>95</v>
      </c>
      <c r="X296" t="s">
        <v>130</v>
      </c>
      <c r="Y296" t="s">
        <v>130</v>
      </c>
      <c r="Z296" t="s">
        <v>117</v>
      </c>
      <c r="AA296">
        <v>509</v>
      </c>
      <c r="AB296" t="s">
        <v>98</v>
      </c>
      <c r="AC296" t="s">
        <v>98</v>
      </c>
      <c r="AD296" t="s">
        <v>99</v>
      </c>
      <c r="AE296" t="s">
        <v>119</v>
      </c>
      <c r="AF296" t="s">
        <v>98</v>
      </c>
      <c r="AG296" t="s">
        <v>157</v>
      </c>
      <c r="AH296" t="s">
        <v>124</v>
      </c>
      <c r="AI296">
        <v>962</v>
      </c>
      <c r="AJ296" t="s">
        <v>108</v>
      </c>
      <c r="AK296">
        <v>0</v>
      </c>
      <c r="AL296">
        <v>270</v>
      </c>
      <c r="AM296">
        <v>1232</v>
      </c>
      <c r="AN296" t="s">
        <v>103</v>
      </c>
      <c r="AO296" t="s">
        <v>139</v>
      </c>
      <c r="AP296" t="s">
        <v>104</v>
      </c>
      <c r="AQ296" t="s">
        <v>105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t="s">
        <v>98</v>
      </c>
      <c r="BC296">
        <v>5</v>
      </c>
      <c r="BD296" t="s">
        <v>106</v>
      </c>
      <c r="BE296">
        <v>1</v>
      </c>
      <c r="BF296" t="s">
        <v>119</v>
      </c>
      <c r="BG296" t="s">
        <v>107</v>
      </c>
      <c r="BH296">
        <v>1971</v>
      </c>
      <c r="BI296" t="s">
        <v>131</v>
      </c>
      <c r="BJ296">
        <v>2</v>
      </c>
      <c r="BK296">
        <v>495</v>
      </c>
      <c r="BL296" t="s">
        <v>98</v>
      </c>
      <c r="BM296" t="s">
        <v>98</v>
      </c>
      <c r="BN296" t="s">
        <v>104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5</v>
      </c>
      <c r="BZ296">
        <v>2009</v>
      </c>
      <c r="CA296" t="s">
        <v>110</v>
      </c>
      <c r="CB296" t="s">
        <v>111</v>
      </c>
    </row>
    <row r="297" spans="1:80">
      <c r="A297">
        <v>1756</v>
      </c>
      <c r="B297">
        <v>20</v>
      </c>
      <c r="C297" t="s">
        <v>112</v>
      </c>
      <c r="D297">
        <v>60</v>
      </c>
      <c r="E297">
        <v>7436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89</v>
      </c>
      <c r="N297" t="s">
        <v>91</v>
      </c>
      <c r="O297" t="s">
        <v>91</v>
      </c>
      <c r="P297" t="s">
        <v>92</v>
      </c>
      <c r="Q297" t="s">
        <v>93</v>
      </c>
      <c r="R297">
        <v>4</v>
      </c>
      <c r="S297">
        <v>7</v>
      </c>
      <c r="T297">
        <v>1960</v>
      </c>
      <c r="U297">
        <v>1960</v>
      </c>
      <c r="V297" t="s">
        <v>94</v>
      </c>
      <c r="W297" t="s">
        <v>95</v>
      </c>
      <c r="X297" t="s">
        <v>96</v>
      </c>
      <c r="Y297" t="s">
        <v>96</v>
      </c>
      <c r="Z297" t="s">
        <v>97</v>
      </c>
      <c r="AA297">
        <v>0</v>
      </c>
      <c r="AB297" t="s">
        <v>98</v>
      </c>
      <c r="AC297" t="s">
        <v>98</v>
      </c>
      <c r="AD297" t="s">
        <v>99</v>
      </c>
      <c r="AE297" t="s">
        <v>98</v>
      </c>
      <c r="AF297" t="s">
        <v>98</v>
      </c>
      <c r="AG297" t="s">
        <v>100</v>
      </c>
      <c r="AH297" t="s">
        <v>118</v>
      </c>
      <c r="AI297">
        <v>734</v>
      </c>
      <c r="AJ297" t="s">
        <v>108</v>
      </c>
      <c r="AK297">
        <v>0</v>
      </c>
      <c r="AL297">
        <v>160</v>
      </c>
      <c r="AM297">
        <v>894</v>
      </c>
      <c r="AN297" t="s">
        <v>103</v>
      </c>
      <c r="AO297" t="s">
        <v>119</v>
      </c>
      <c r="AP297" t="s">
        <v>104</v>
      </c>
      <c r="AQ297" t="s">
        <v>105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98</v>
      </c>
      <c r="BC297">
        <v>5</v>
      </c>
      <c r="BD297" t="s">
        <v>106</v>
      </c>
      <c r="BE297">
        <v>1</v>
      </c>
      <c r="BF297" t="s">
        <v>134</v>
      </c>
      <c r="BG297" t="s">
        <v>143</v>
      </c>
      <c r="BH297">
        <v>1988</v>
      </c>
      <c r="BI297" t="s">
        <v>108</v>
      </c>
      <c r="BJ297">
        <v>2</v>
      </c>
      <c r="BK297">
        <v>396</v>
      </c>
      <c r="BL297" t="s">
        <v>98</v>
      </c>
      <c r="BM297" t="s">
        <v>98</v>
      </c>
      <c r="BN297" t="s">
        <v>104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t="s">
        <v>83</v>
      </c>
      <c r="BV297" t="s">
        <v>177</v>
      </c>
      <c r="BW297" t="s">
        <v>83</v>
      </c>
      <c r="BX297">
        <v>0</v>
      </c>
      <c r="BY297">
        <v>8</v>
      </c>
      <c r="BZ297">
        <v>2009</v>
      </c>
      <c r="CA297" t="s">
        <v>110</v>
      </c>
      <c r="CB297" t="s">
        <v>111</v>
      </c>
    </row>
    <row r="298" spans="1:80">
      <c r="A298">
        <v>1757</v>
      </c>
      <c r="B298">
        <v>20</v>
      </c>
      <c r="C298" t="s">
        <v>112</v>
      </c>
      <c r="D298">
        <v>65</v>
      </c>
      <c r="E298">
        <v>8125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89</v>
      </c>
      <c r="N298" t="s">
        <v>91</v>
      </c>
      <c r="O298" t="s">
        <v>91</v>
      </c>
      <c r="P298" t="s">
        <v>92</v>
      </c>
      <c r="Q298" t="s">
        <v>93</v>
      </c>
      <c r="R298">
        <v>5</v>
      </c>
      <c r="S298">
        <v>7</v>
      </c>
      <c r="T298">
        <v>1959</v>
      </c>
      <c r="U298">
        <v>1959</v>
      </c>
      <c r="V298" t="s">
        <v>115</v>
      </c>
      <c r="W298" t="s">
        <v>95</v>
      </c>
      <c r="X298" t="s">
        <v>137</v>
      </c>
      <c r="Y298" t="s">
        <v>137</v>
      </c>
      <c r="Z298" t="s">
        <v>97</v>
      </c>
      <c r="AA298">
        <v>0</v>
      </c>
      <c r="AB298" t="s">
        <v>98</v>
      </c>
      <c r="AC298" t="s">
        <v>98</v>
      </c>
      <c r="AD298" t="s">
        <v>99</v>
      </c>
      <c r="AE298" t="s">
        <v>98</v>
      </c>
      <c r="AF298" t="s">
        <v>98</v>
      </c>
      <c r="AG298" t="s">
        <v>100</v>
      </c>
      <c r="AH298" t="s">
        <v>138</v>
      </c>
      <c r="AI298">
        <v>403</v>
      </c>
      <c r="AJ298" t="s">
        <v>108</v>
      </c>
      <c r="AK298">
        <v>0</v>
      </c>
      <c r="AL298">
        <v>461</v>
      </c>
      <c r="AM298">
        <v>864</v>
      </c>
      <c r="AN298" t="s">
        <v>103</v>
      </c>
      <c r="AO298" t="s">
        <v>126</v>
      </c>
      <c r="AP298" t="s">
        <v>104</v>
      </c>
      <c r="AQ298" t="s">
        <v>105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98</v>
      </c>
      <c r="BC298">
        <v>5</v>
      </c>
      <c r="BD298" t="s">
        <v>106</v>
      </c>
      <c r="BE298">
        <v>0</v>
      </c>
      <c r="BF298" t="s">
        <v>83</v>
      </c>
      <c r="BG298" t="s">
        <v>143</v>
      </c>
      <c r="BH298">
        <v>1960</v>
      </c>
      <c r="BI298" t="s">
        <v>108</v>
      </c>
      <c r="BJ298">
        <v>1</v>
      </c>
      <c r="BK298">
        <v>308</v>
      </c>
      <c r="BL298" t="s">
        <v>98</v>
      </c>
      <c r="BM298" t="s">
        <v>98</v>
      </c>
      <c r="BN298" t="s">
        <v>104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9</v>
      </c>
      <c r="BZ298">
        <v>2009</v>
      </c>
      <c r="CA298" t="s">
        <v>110</v>
      </c>
      <c r="CB298" t="s">
        <v>111</v>
      </c>
    </row>
    <row r="299" spans="1:80">
      <c r="A299">
        <v>1758</v>
      </c>
      <c r="B299">
        <v>20</v>
      </c>
      <c r="C299" t="s">
        <v>112</v>
      </c>
      <c r="D299" t="s">
        <v>83</v>
      </c>
      <c r="E299">
        <v>9450</v>
      </c>
      <c r="F299" t="s">
        <v>82</v>
      </c>
      <c r="G299" t="s">
        <v>83</v>
      </c>
      <c r="H299" t="s">
        <v>113</v>
      </c>
      <c r="I299" t="s">
        <v>85</v>
      </c>
      <c r="J299" t="s">
        <v>86</v>
      </c>
      <c r="K299" t="s">
        <v>114</v>
      </c>
      <c r="L299" t="s">
        <v>88</v>
      </c>
      <c r="M299" t="s">
        <v>89</v>
      </c>
      <c r="N299" t="s">
        <v>91</v>
      </c>
      <c r="O299" t="s">
        <v>91</v>
      </c>
      <c r="P299" t="s">
        <v>92</v>
      </c>
      <c r="Q299" t="s">
        <v>93</v>
      </c>
      <c r="R299">
        <v>4</v>
      </c>
      <c r="S299">
        <v>5</v>
      </c>
      <c r="T299">
        <v>1957</v>
      </c>
      <c r="U299">
        <v>1957</v>
      </c>
      <c r="V299" t="s">
        <v>94</v>
      </c>
      <c r="W299" t="s">
        <v>95</v>
      </c>
      <c r="X299" t="s">
        <v>116</v>
      </c>
      <c r="Y299" t="s">
        <v>116</v>
      </c>
      <c r="Z299" t="s">
        <v>117</v>
      </c>
      <c r="AA299">
        <v>160</v>
      </c>
      <c r="AB299" t="s">
        <v>98</v>
      </c>
      <c r="AC299" t="s">
        <v>98</v>
      </c>
      <c r="AD299" t="s">
        <v>99</v>
      </c>
      <c r="AE299" t="s">
        <v>98</v>
      </c>
      <c r="AF299" t="s">
        <v>98</v>
      </c>
      <c r="AG299" t="s">
        <v>100</v>
      </c>
      <c r="AH299" t="s">
        <v>138</v>
      </c>
      <c r="AI299">
        <v>775</v>
      </c>
      <c r="AJ299" t="s">
        <v>108</v>
      </c>
      <c r="AK299">
        <v>0</v>
      </c>
      <c r="AL299">
        <v>265</v>
      </c>
      <c r="AM299">
        <v>1040</v>
      </c>
      <c r="AN299" t="s">
        <v>103</v>
      </c>
      <c r="AO299" t="s">
        <v>98</v>
      </c>
      <c r="AP299" t="s">
        <v>104</v>
      </c>
      <c r="AQ299" t="s">
        <v>105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106</v>
      </c>
      <c r="BE299">
        <v>1</v>
      </c>
      <c r="BF299" t="s">
        <v>119</v>
      </c>
      <c r="BG299" t="s">
        <v>107</v>
      </c>
      <c r="BH299">
        <v>1982</v>
      </c>
      <c r="BI299" t="s">
        <v>131</v>
      </c>
      <c r="BJ299">
        <v>3</v>
      </c>
      <c r="BK299">
        <v>768</v>
      </c>
      <c r="BL299" t="s">
        <v>98</v>
      </c>
      <c r="BM299" t="s">
        <v>98</v>
      </c>
      <c r="BN299" t="s">
        <v>104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t="s">
        <v>83</v>
      </c>
      <c r="BV299" t="s">
        <v>109</v>
      </c>
      <c r="BW299" t="s">
        <v>83</v>
      </c>
      <c r="BX299">
        <v>0</v>
      </c>
      <c r="BY299">
        <v>5</v>
      </c>
      <c r="BZ299">
        <v>2009</v>
      </c>
      <c r="CA299" t="s">
        <v>110</v>
      </c>
      <c r="CB299" t="s">
        <v>111</v>
      </c>
    </row>
    <row r="300" spans="1:80">
      <c r="A300">
        <v>1759</v>
      </c>
      <c r="B300">
        <v>20</v>
      </c>
      <c r="C300" t="s">
        <v>112</v>
      </c>
      <c r="D300" t="s">
        <v>83</v>
      </c>
      <c r="E300">
        <v>13495</v>
      </c>
      <c r="F300" t="s">
        <v>82</v>
      </c>
      <c r="G300" t="s">
        <v>83</v>
      </c>
      <c r="H300" t="s">
        <v>113</v>
      </c>
      <c r="I300" t="s">
        <v>85</v>
      </c>
      <c r="J300" t="s">
        <v>86</v>
      </c>
      <c r="K300" t="s">
        <v>114</v>
      </c>
      <c r="L300" t="s">
        <v>88</v>
      </c>
      <c r="M300" t="s">
        <v>89</v>
      </c>
      <c r="N300" t="s">
        <v>91</v>
      </c>
      <c r="O300" t="s">
        <v>91</v>
      </c>
      <c r="P300" t="s">
        <v>92</v>
      </c>
      <c r="Q300" t="s">
        <v>93</v>
      </c>
      <c r="R300">
        <v>5</v>
      </c>
      <c r="S300">
        <v>6</v>
      </c>
      <c r="T300">
        <v>1956</v>
      </c>
      <c r="U300">
        <v>1956</v>
      </c>
      <c r="V300" t="s">
        <v>94</v>
      </c>
      <c r="W300" t="s">
        <v>95</v>
      </c>
      <c r="X300" t="s">
        <v>116</v>
      </c>
      <c r="Y300" t="s">
        <v>116</v>
      </c>
      <c r="Z300" t="s">
        <v>117</v>
      </c>
      <c r="AA300">
        <v>70</v>
      </c>
      <c r="AB300" t="s">
        <v>98</v>
      </c>
      <c r="AC300" t="s">
        <v>119</v>
      </c>
      <c r="AD300" t="s">
        <v>99</v>
      </c>
      <c r="AE300" t="s">
        <v>98</v>
      </c>
      <c r="AF300" t="s">
        <v>98</v>
      </c>
      <c r="AG300" t="s">
        <v>100</v>
      </c>
      <c r="AH300" t="s">
        <v>138</v>
      </c>
      <c r="AI300">
        <v>625</v>
      </c>
      <c r="AJ300" t="s">
        <v>102</v>
      </c>
      <c r="AK300">
        <v>201</v>
      </c>
      <c r="AL300">
        <v>222</v>
      </c>
      <c r="AM300">
        <v>1048</v>
      </c>
      <c r="AN300" t="s">
        <v>103</v>
      </c>
      <c r="AO300" t="s">
        <v>139</v>
      </c>
      <c r="AP300" t="s">
        <v>104</v>
      </c>
      <c r="AQ300" t="s">
        <v>105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98</v>
      </c>
      <c r="BC300">
        <v>7</v>
      </c>
      <c r="BD300" t="s">
        <v>187</v>
      </c>
      <c r="BE300">
        <v>1</v>
      </c>
      <c r="BF300" t="s">
        <v>119</v>
      </c>
      <c r="BG300" t="s">
        <v>143</v>
      </c>
      <c r="BH300">
        <v>1956</v>
      </c>
      <c r="BI300" t="s">
        <v>108</v>
      </c>
      <c r="BJ300">
        <v>2</v>
      </c>
      <c r="BK300">
        <v>576</v>
      </c>
      <c r="BL300" t="s">
        <v>98</v>
      </c>
      <c r="BM300" t="s">
        <v>98</v>
      </c>
      <c r="BN300" t="s">
        <v>104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7</v>
      </c>
      <c r="BZ300">
        <v>2009</v>
      </c>
      <c r="CA300" t="s">
        <v>110</v>
      </c>
      <c r="CB300" t="s">
        <v>111</v>
      </c>
    </row>
    <row r="301" spans="1:80">
      <c r="A301">
        <v>1760</v>
      </c>
      <c r="B301">
        <v>20</v>
      </c>
      <c r="C301" t="s">
        <v>112</v>
      </c>
      <c r="D301">
        <v>85</v>
      </c>
      <c r="E301">
        <v>9350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89</v>
      </c>
      <c r="N301" t="s">
        <v>91</v>
      </c>
      <c r="O301" t="s">
        <v>91</v>
      </c>
      <c r="P301" t="s">
        <v>92</v>
      </c>
      <c r="Q301" t="s">
        <v>93</v>
      </c>
      <c r="R301">
        <v>5</v>
      </c>
      <c r="S301">
        <v>6</v>
      </c>
      <c r="T301">
        <v>1961</v>
      </c>
      <c r="U301">
        <v>1995</v>
      </c>
      <c r="V301" t="s">
        <v>94</v>
      </c>
      <c r="W301" t="s">
        <v>95</v>
      </c>
      <c r="X301" t="s">
        <v>116</v>
      </c>
      <c r="Y301" t="s">
        <v>116</v>
      </c>
      <c r="Z301" t="s">
        <v>117</v>
      </c>
      <c r="AA301">
        <v>217</v>
      </c>
      <c r="AB301" t="s">
        <v>98</v>
      </c>
      <c r="AC301" t="s">
        <v>98</v>
      </c>
      <c r="AD301" t="s">
        <v>99</v>
      </c>
      <c r="AE301" t="s">
        <v>98</v>
      </c>
      <c r="AF301" t="s">
        <v>98</v>
      </c>
      <c r="AG301" t="s">
        <v>100</v>
      </c>
      <c r="AH301" t="s">
        <v>118</v>
      </c>
      <c r="AI301">
        <v>310</v>
      </c>
      <c r="AJ301" t="s">
        <v>138</v>
      </c>
      <c r="AK301">
        <v>512</v>
      </c>
      <c r="AL301">
        <v>491</v>
      </c>
      <c r="AM301">
        <v>1313</v>
      </c>
      <c r="AN301" t="s">
        <v>103</v>
      </c>
      <c r="AO301" t="s">
        <v>98</v>
      </c>
      <c r="AP301" t="s">
        <v>104</v>
      </c>
      <c r="AQ301" t="s">
        <v>105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t="s">
        <v>119</v>
      </c>
      <c r="BC301">
        <v>6</v>
      </c>
      <c r="BD301" t="s">
        <v>106</v>
      </c>
      <c r="BE301">
        <v>1</v>
      </c>
      <c r="BF301" t="s">
        <v>98</v>
      </c>
      <c r="BG301" t="s">
        <v>107</v>
      </c>
      <c r="BH301">
        <v>1961</v>
      </c>
      <c r="BI301" t="s">
        <v>131</v>
      </c>
      <c r="BJ301">
        <v>2</v>
      </c>
      <c r="BK301">
        <v>610</v>
      </c>
      <c r="BL301" t="s">
        <v>98</v>
      </c>
      <c r="BM301" t="s">
        <v>98</v>
      </c>
      <c r="BN301" t="s">
        <v>104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t="s">
        <v>83</v>
      </c>
      <c r="BV301" t="s">
        <v>109</v>
      </c>
      <c r="BW301" t="s">
        <v>83</v>
      </c>
      <c r="BX301">
        <v>0</v>
      </c>
      <c r="BY301">
        <v>2</v>
      </c>
      <c r="BZ301">
        <v>2009</v>
      </c>
      <c r="CA301" t="s">
        <v>110</v>
      </c>
      <c r="CB301" t="s">
        <v>111</v>
      </c>
    </row>
    <row r="302" spans="1:80">
      <c r="A302">
        <v>1761</v>
      </c>
      <c r="B302">
        <v>20</v>
      </c>
      <c r="C302" t="s">
        <v>112</v>
      </c>
      <c r="D302">
        <v>115</v>
      </c>
      <c r="E302">
        <v>10500</v>
      </c>
      <c r="F302" t="s">
        <v>82</v>
      </c>
      <c r="G302" t="s">
        <v>83</v>
      </c>
      <c r="H302" t="s">
        <v>113</v>
      </c>
      <c r="I302" t="s">
        <v>85</v>
      </c>
      <c r="J302" t="s">
        <v>86</v>
      </c>
      <c r="K302" t="s">
        <v>87</v>
      </c>
      <c r="L302" t="s">
        <v>88</v>
      </c>
      <c r="M302" t="s">
        <v>89</v>
      </c>
      <c r="N302" t="s">
        <v>91</v>
      </c>
      <c r="O302" t="s">
        <v>91</v>
      </c>
      <c r="P302" t="s">
        <v>92</v>
      </c>
      <c r="Q302" t="s">
        <v>93</v>
      </c>
      <c r="R302">
        <v>5</v>
      </c>
      <c r="S302">
        <v>5</v>
      </c>
      <c r="T302">
        <v>1964</v>
      </c>
      <c r="U302">
        <v>1964</v>
      </c>
      <c r="V302" t="s">
        <v>94</v>
      </c>
      <c r="W302" t="s">
        <v>95</v>
      </c>
      <c r="X302" t="s">
        <v>130</v>
      </c>
      <c r="Y302" t="s">
        <v>130</v>
      </c>
      <c r="Z302" t="s">
        <v>148</v>
      </c>
      <c r="AA302">
        <v>144</v>
      </c>
      <c r="AB302" t="s">
        <v>98</v>
      </c>
      <c r="AC302" t="s">
        <v>119</v>
      </c>
      <c r="AD302" t="s">
        <v>99</v>
      </c>
      <c r="AE302" t="s">
        <v>98</v>
      </c>
      <c r="AF302" t="s">
        <v>98</v>
      </c>
      <c r="AG302" t="s">
        <v>100</v>
      </c>
      <c r="AH302" t="s">
        <v>102</v>
      </c>
      <c r="AI302">
        <v>998</v>
      </c>
      <c r="AJ302" t="s">
        <v>108</v>
      </c>
      <c r="AK302">
        <v>0</v>
      </c>
      <c r="AL302">
        <v>294</v>
      </c>
      <c r="AM302">
        <v>1292</v>
      </c>
      <c r="AN302" t="s">
        <v>103</v>
      </c>
      <c r="AO302" t="s">
        <v>98</v>
      </c>
      <c r="AP302" t="s">
        <v>104</v>
      </c>
      <c r="AQ302" t="s">
        <v>105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t="s">
        <v>98</v>
      </c>
      <c r="BC302">
        <v>6</v>
      </c>
      <c r="BD302" t="s">
        <v>106</v>
      </c>
      <c r="BE302">
        <v>2</v>
      </c>
      <c r="BF302" t="s">
        <v>119</v>
      </c>
      <c r="BG302" t="s">
        <v>143</v>
      </c>
      <c r="BH302">
        <v>1964</v>
      </c>
      <c r="BI302" t="s">
        <v>108</v>
      </c>
      <c r="BJ302">
        <v>2</v>
      </c>
      <c r="BK302">
        <v>520</v>
      </c>
      <c r="BL302" t="s">
        <v>98</v>
      </c>
      <c r="BM302" t="s">
        <v>98</v>
      </c>
      <c r="BN302" t="s">
        <v>104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7</v>
      </c>
      <c r="BZ302">
        <v>2009</v>
      </c>
      <c r="CA302" t="s">
        <v>144</v>
      </c>
      <c r="CB302" t="s">
        <v>172</v>
      </c>
    </row>
    <row r="303" spans="1:80">
      <c r="A303">
        <v>1762</v>
      </c>
      <c r="B303">
        <v>60</v>
      </c>
      <c r="C303" t="s">
        <v>112</v>
      </c>
      <c r="D303" t="s">
        <v>83</v>
      </c>
      <c r="E303">
        <v>8970</v>
      </c>
      <c r="F303" t="s">
        <v>82</v>
      </c>
      <c r="G303" t="s">
        <v>83</v>
      </c>
      <c r="H303" t="s">
        <v>113</v>
      </c>
      <c r="I303" t="s">
        <v>85</v>
      </c>
      <c r="J303" t="s">
        <v>86</v>
      </c>
      <c r="K303" t="s">
        <v>114</v>
      </c>
      <c r="L303" t="s">
        <v>88</v>
      </c>
      <c r="M303" t="s">
        <v>89</v>
      </c>
      <c r="N303" t="s">
        <v>91</v>
      </c>
      <c r="O303" t="s">
        <v>91</v>
      </c>
      <c r="P303" t="s">
        <v>92</v>
      </c>
      <c r="Q303" t="s">
        <v>122</v>
      </c>
      <c r="R303">
        <v>5</v>
      </c>
      <c r="S303">
        <v>6</v>
      </c>
      <c r="T303">
        <v>1965</v>
      </c>
      <c r="U303">
        <v>1965</v>
      </c>
      <c r="V303" t="s">
        <v>94</v>
      </c>
      <c r="W303" t="s">
        <v>95</v>
      </c>
      <c r="X303" t="s">
        <v>137</v>
      </c>
      <c r="Y303" t="s">
        <v>137</v>
      </c>
      <c r="Z303" t="s">
        <v>97</v>
      </c>
      <c r="AA303">
        <v>0</v>
      </c>
      <c r="AB303" t="s">
        <v>98</v>
      </c>
      <c r="AC303" t="s">
        <v>119</v>
      </c>
      <c r="AD303" t="s">
        <v>99</v>
      </c>
      <c r="AE303" t="s">
        <v>98</v>
      </c>
      <c r="AF303" t="s">
        <v>98</v>
      </c>
      <c r="AG303" t="s">
        <v>100</v>
      </c>
      <c r="AH303" t="s">
        <v>118</v>
      </c>
      <c r="AI303">
        <v>388</v>
      </c>
      <c r="AJ303" t="s">
        <v>108</v>
      </c>
      <c r="AK303">
        <v>0</v>
      </c>
      <c r="AL303">
        <v>356</v>
      </c>
      <c r="AM303">
        <v>744</v>
      </c>
      <c r="AN303" t="s">
        <v>103</v>
      </c>
      <c r="AO303" t="s">
        <v>98</v>
      </c>
      <c r="AP303" t="s">
        <v>104</v>
      </c>
      <c r="AQ303" t="s">
        <v>105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98</v>
      </c>
      <c r="BC303">
        <v>7</v>
      </c>
      <c r="BD303" t="s">
        <v>106</v>
      </c>
      <c r="BE303">
        <v>1</v>
      </c>
      <c r="BF303" t="s">
        <v>98</v>
      </c>
      <c r="BG303" t="s">
        <v>107</v>
      </c>
      <c r="BH303">
        <v>1965</v>
      </c>
      <c r="BI303" t="s">
        <v>125</v>
      </c>
      <c r="BJ303">
        <v>2</v>
      </c>
      <c r="BK303">
        <v>549</v>
      </c>
      <c r="BL303" t="s">
        <v>98</v>
      </c>
      <c r="BM303" t="s">
        <v>98</v>
      </c>
      <c r="BN303" t="s">
        <v>104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t="s">
        <v>83</v>
      </c>
      <c r="BV303" t="s">
        <v>109</v>
      </c>
      <c r="BW303" t="s">
        <v>83</v>
      </c>
      <c r="BX303">
        <v>0</v>
      </c>
      <c r="BY303">
        <v>6</v>
      </c>
      <c r="BZ303">
        <v>2009</v>
      </c>
      <c r="CA303" t="s">
        <v>110</v>
      </c>
      <c r="CB303" t="s">
        <v>111</v>
      </c>
    </row>
    <row r="304" spans="1:80">
      <c r="A304">
        <v>1763</v>
      </c>
      <c r="B304">
        <v>80</v>
      </c>
      <c r="C304" t="s">
        <v>112</v>
      </c>
      <c r="D304">
        <v>85</v>
      </c>
      <c r="E304">
        <v>11475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114</v>
      </c>
      <c r="L304" t="s">
        <v>88</v>
      </c>
      <c r="M304" t="s">
        <v>89</v>
      </c>
      <c r="N304" t="s">
        <v>91</v>
      </c>
      <c r="O304" t="s">
        <v>91</v>
      </c>
      <c r="P304" t="s">
        <v>92</v>
      </c>
      <c r="Q304" t="s">
        <v>158</v>
      </c>
      <c r="R304">
        <v>6</v>
      </c>
      <c r="S304">
        <v>6</v>
      </c>
      <c r="T304">
        <v>1961</v>
      </c>
      <c r="U304">
        <v>1961</v>
      </c>
      <c r="V304" t="s">
        <v>115</v>
      </c>
      <c r="W304" t="s">
        <v>95</v>
      </c>
      <c r="X304" t="s">
        <v>130</v>
      </c>
      <c r="Y304" t="s">
        <v>130</v>
      </c>
      <c r="Z304" t="s">
        <v>117</v>
      </c>
      <c r="AA304">
        <v>90</v>
      </c>
      <c r="AB304" t="s">
        <v>98</v>
      </c>
      <c r="AC304" t="s">
        <v>98</v>
      </c>
      <c r="AD304" t="s">
        <v>99</v>
      </c>
      <c r="AE304" t="s">
        <v>98</v>
      </c>
      <c r="AF304" t="s">
        <v>98</v>
      </c>
      <c r="AG304" t="s">
        <v>119</v>
      </c>
      <c r="AH304" t="s">
        <v>118</v>
      </c>
      <c r="AI304">
        <v>568</v>
      </c>
      <c r="AJ304" t="s">
        <v>108</v>
      </c>
      <c r="AK304">
        <v>0</v>
      </c>
      <c r="AL304">
        <v>640</v>
      </c>
      <c r="AM304">
        <v>1208</v>
      </c>
      <c r="AN304" t="s">
        <v>103</v>
      </c>
      <c r="AO304" t="s">
        <v>126</v>
      </c>
      <c r="AP304" t="s">
        <v>104</v>
      </c>
      <c r="AQ304" t="s">
        <v>105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119</v>
      </c>
      <c r="BC304">
        <v>7</v>
      </c>
      <c r="BD304" t="s">
        <v>106</v>
      </c>
      <c r="BE304">
        <v>1</v>
      </c>
      <c r="BF304" t="s">
        <v>134</v>
      </c>
      <c r="BG304" t="s">
        <v>159</v>
      </c>
      <c r="BH304">
        <v>1961</v>
      </c>
      <c r="BI304" t="s">
        <v>125</v>
      </c>
      <c r="BJ304">
        <v>2</v>
      </c>
      <c r="BK304">
        <v>368</v>
      </c>
      <c r="BL304" t="s">
        <v>98</v>
      </c>
      <c r="BM304" t="s">
        <v>98</v>
      </c>
      <c r="BN304" t="s">
        <v>104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9</v>
      </c>
      <c r="BZ304">
        <v>2009</v>
      </c>
      <c r="CA304" t="s">
        <v>110</v>
      </c>
      <c r="CB304" t="s">
        <v>111</v>
      </c>
    </row>
    <row r="305" spans="1:80">
      <c r="A305">
        <v>1764</v>
      </c>
      <c r="B305">
        <v>20</v>
      </c>
      <c r="C305" t="s">
        <v>112</v>
      </c>
      <c r="D305">
        <v>68</v>
      </c>
      <c r="E305">
        <v>9768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89</v>
      </c>
      <c r="N305" t="s">
        <v>91</v>
      </c>
      <c r="O305" t="s">
        <v>91</v>
      </c>
      <c r="P305" t="s">
        <v>92</v>
      </c>
      <c r="Q305" t="s">
        <v>93</v>
      </c>
      <c r="R305">
        <v>5</v>
      </c>
      <c r="S305">
        <v>5</v>
      </c>
      <c r="T305">
        <v>1955</v>
      </c>
      <c r="U305">
        <v>1955</v>
      </c>
      <c r="V305" t="s">
        <v>94</v>
      </c>
      <c r="W305" t="s">
        <v>95</v>
      </c>
      <c r="X305" t="s">
        <v>116</v>
      </c>
      <c r="Y305" t="s">
        <v>116</v>
      </c>
      <c r="Z305" t="s">
        <v>97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101</v>
      </c>
      <c r="AI305">
        <v>100</v>
      </c>
      <c r="AJ305" t="s">
        <v>118</v>
      </c>
      <c r="AK305">
        <v>247</v>
      </c>
      <c r="AL305">
        <v>613</v>
      </c>
      <c r="AM305">
        <v>960</v>
      </c>
      <c r="AN305" t="s">
        <v>103</v>
      </c>
      <c r="AO305" t="s">
        <v>119</v>
      </c>
      <c r="AP305" t="s">
        <v>104</v>
      </c>
      <c r="AQ305" t="s">
        <v>105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106</v>
      </c>
      <c r="BE305">
        <v>0</v>
      </c>
      <c r="BF305" t="s">
        <v>83</v>
      </c>
      <c r="BG305" t="s">
        <v>107</v>
      </c>
      <c r="BH305">
        <v>1955</v>
      </c>
      <c r="BI305" t="s">
        <v>131</v>
      </c>
      <c r="BJ305">
        <v>1</v>
      </c>
      <c r="BK305">
        <v>330</v>
      </c>
      <c r="BL305" t="s">
        <v>98</v>
      </c>
      <c r="BM305" t="s">
        <v>98</v>
      </c>
      <c r="BN305" t="s">
        <v>104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109</v>
      </c>
      <c r="BW305" t="s">
        <v>83</v>
      </c>
      <c r="BX305">
        <v>0</v>
      </c>
      <c r="BY305">
        <v>2</v>
      </c>
      <c r="BZ305">
        <v>2009</v>
      </c>
      <c r="CA305" t="s">
        <v>110</v>
      </c>
      <c r="CB305" t="s">
        <v>111</v>
      </c>
    </row>
    <row r="306" spans="1:80">
      <c r="A306">
        <v>1765</v>
      </c>
      <c r="B306">
        <v>20</v>
      </c>
      <c r="C306" t="s">
        <v>112</v>
      </c>
      <c r="D306">
        <v>90</v>
      </c>
      <c r="E306">
        <v>9900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89</v>
      </c>
      <c r="N306" t="s">
        <v>90</v>
      </c>
      <c r="O306" t="s">
        <v>91</v>
      </c>
      <c r="P306" t="s">
        <v>92</v>
      </c>
      <c r="Q306" t="s">
        <v>93</v>
      </c>
      <c r="R306">
        <v>6</v>
      </c>
      <c r="S306">
        <v>5</v>
      </c>
      <c r="T306">
        <v>1967</v>
      </c>
      <c r="U306">
        <v>1967</v>
      </c>
      <c r="V306" t="s">
        <v>94</v>
      </c>
      <c r="W306" t="s">
        <v>95</v>
      </c>
      <c r="X306" t="s">
        <v>229</v>
      </c>
      <c r="Y306" t="s">
        <v>146</v>
      </c>
      <c r="Z306" t="s">
        <v>97</v>
      </c>
      <c r="AA306">
        <v>0</v>
      </c>
      <c r="AB306" t="s">
        <v>119</v>
      </c>
      <c r="AC306" t="s">
        <v>98</v>
      </c>
      <c r="AD306" t="s">
        <v>99</v>
      </c>
      <c r="AE306" t="s">
        <v>98</v>
      </c>
      <c r="AF306" t="s">
        <v>98</v>
      </c>
      <c r="AG306" t="s">
        <v>100</v>
      </c>
      <c r="AH306" t="s">
        <v>101</v>
      </c>
      <c r="AI306">
        <v>1173</v>
      </c>
      <c r="AJ306" t="s">
        <v>108</v>
      </c>
      <c r="AK306">
        <v>0</v>
      </c>
      <c r="AL306">
        <v>507</v>
      </c>
      <c r="AM306">
        <v>1680</v>
      </c>
      <c r="AN306" t="s">
        <v>103</v>
      </c>
      <c r="AO306" t="s">
        <v>98</v>
      </c>
      <c r="AP306" t="s">
        <v>104</v>
      </c>
      <c r="AQ306" t="s">
        <v>105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5</v>
      </c>
      <c r="BD306" t="s">
        <v>106</v>
      </c>
      <c r="BE306">
        <v>0</v>
      </c>
      <c r="BF306" t="s">
        <v>83</v>
      </c>
      <c r="BG306" t="s">
        <v>107</v>
      </c>
      <c r="BH306">
        <v>1967</v>
      </c>
      <c r="BI306" t="s">
        <v>108</v>
      </c>
      <c r="BJ306">
        <v>2</v>
      </c>
      <c r="BK306">
        <v>550</v>
      </c>
      <c r="BL306" t="s">
        <v>119</v>
      </c>
      <c r="BM306" t="s">
        <v>98</v>
      </c>
      <c r="BN306" t="s">
        <v>104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t="s">
        <v>83</v>
      </c>
      <c r="BV306" t="s">
        <v>109</v>
      </c>
      <c r="BW306" t="s">
        <v>83</v>
      </c>
      <c r="BX306">
        <v>0</v>
      </c>
      <c r="BY306">
        <v>4</v>
      </c>
      <c r="BZ306">
        <v>2009</v>
      </c>
      <c r="CA306" t="s">
        <v>110</v>
      </c>
      <c r="CB306" t="s">
        <v>111</v>
      </c>
    </row>
    <row r="307" spans="1:80">
      <c r="A307">
        <v>1766</v>
      </c>
      <c r="B307">
        <v>20</v>
      </c>
      <c r="C307" t="s">
        <v>112</v>
      </c>
      <c r="D307">
        <v>92</v>
      </c>
      <c r="E307">
        <v>10573</v>
      </c>
      <c r="F307" t="s">
        <v>82</v>
      </c>
      <c r="G307" t="s">
        <v>83</v>
      </c>
      <c r="H307" t="s">
        <v>113</v>
      </c>
      <c r="I307" t="s">
        <v>85</v>
      </c>
      <c r="J307" t="s">
        <v>86</v>
      </c>
      <c r="K307" t="s">
        <v>114</v>
      </c>
      <c r="L307" t="s">
        <v>88</v>
      </c>
      <c r="M307" t="s">
        <v>89</v>
      </c>
      <c r="N307" t="s">
        <v>91</v>
      </c>
      <c r="O307" t="s">
        <v>91</v>
      </c>
      <c r="P307" t="s">
        <v>92</v>
      </c>
      <c r="Q307" t="s">
        <v>93</v>
      </c>
      <c r="R307">
        <v>6</v>
      </c>
      <c r="S307">
        <v>6</v>
      </c>
      <c r="T307">
        <v>1961</v>
      </c>
      <c r="U307">
        <v>1961</v>
      </c>
      <c r="V307" t="s">
        <v>115</v>
      </c>
      <c r="W307" t="s">
        <v>95</v>
      </c>
      <c r="X307" t="s">
        <v>137</v>
      </c>
      <c r="Y307" t="s">
        <v>137</v>
      </c>
      <c r="Z307" t="s">
        <v>117</v>
      </c>
      <c r="AA307">
        <v>3</v>
      </c>
      <c r="AB307" t="s">
        <v>98</v>
      </c>
      <c r="AC307" t="s">
        <v>98</v>
      </c>
      <c r="AD307" t="s">
        <v>99</v>
      </c>
      <c r="AE307" t="s">
        <v>98</v>
      </c>
      <c r="AF307" t="s">
        <v>98</v>
      </c>
      <c r="AG307" t="s">
        <v>100</v>
      </c>
      <c r="AH307" t="s">
        <v>101</v>
      </c>
      <c r="AI307">
        <v>1312</v>
      </c>
      <c r="AJ307" t="s">
        <v>108</v>
      </c>
      <c r="AK307">
        <v>0</v>
      </c>
      <c r="AL307">
        <v>141</v>
      </c>
      <c r="AM307">
        <v>1453</v>
      </c>
      <c r="AN307" t="s">
        <v>103</v>
      </c>
      <c r="AO307" t="s">
        <v>126</v>
      </c>
      <c r="AP307" t="s">
        <v>104</v>
      </c>
      <c r="AQ307" t="s">
        <v>105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98</v>
      </c>
      <c r="BC307">
        <v>6</v>
      </c>
      <c r="BD307" t="s">
        <v>106</v>
      </c>
      <c r="BE307">
        <v>1</v>
      </c>
      <c r="BF307" t="s">
        <v>98</v>
      </c>
      <c r="BG307" t="s">
        <v>107</v>
      </c>
      <c r="BH307">
        <v>1961</v>
      </c>
      <c r="BI307" t="s">
        <v>131</v>
      </c>
      <c r="BJ307">
        <v>2</v>
      </c>
      <c r="BK307">
        <v>530</v>
      </c>
      <c r="BL307" t="s">
        <v>98</v>
      </c>
      <c r="BM307" t="s">
        <v>98</v>
      </c>
      <c r="BN307" t="s">
        <v>104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t="s">
        <v>83</v>
      </c>
      <c r="BV307" t="s">
        <v>132</v>
      </c>
      <c r="BW307" t="s">
        <v>83</v>
      </c>
      <c r="BX307">
        <v>0</v>
      </c>
      <c r="BY307">
        <v>4</v>
      </c>
      <c r="BZ307">
        <v>2009</v>
      </c>
      <c r="CA307" t="s">
        <v>110</v>
      </c>
      <c r="CB307" t="s">
        <v>111</v>
      </c>
    </row>
    <row r="308" spans="1:80">
      <c r="A308">
        <v>1767</v>
      </c>
      <c r="B308">
        <v>20</v>
      </c>
      <c r="C308" t="s">
        <v>112</v>
      </c>
      <c r="D308">
        <v>80</v>
      </c>
      <c r="E308">
        <v>14695</v>
      </c>
      <c r="F308" t="s">
        <v>82</v>
      </c>
      <c r="G308" t="s">
        <v>83</v>
      </c>
      <c r="H308" t="s">
        <v>113</v>
      </c>
      <c r="I308" t="s">
        <v>85</v>
      </c>
      <c r="J308" t="s">
        <v>86</v>
      </c>
      <c r="K308" t="s">
        <v>87</v>
      </c>
      <c r="L308" t="s">
        <v>88</v>
      </c>
      <c r="M308" t="s">
        <v>89</v>
      </c>
      <c r="N308" t="s">
        <v>91</v>
      </c>
      <c r="O308" t="s">
        <v>91</v>
      </c>
      <c r="P308" t="s">
        <v>92</v>
      </c>
      <c r="Q308" t="s">
        <v>93</v>
      </c>
      <c r="R308">
        <v>6</v>
      </c>
      <c r="S308">
        <v>8</v>
      </c>
      <c r="T308">
        <v>1966</v>
      </c>
      <c r="U308">
        <v>2008</v>
      </c>
      <c r="V308" t="s">
        <v>94</v>
      </c>
      <c r="W308" t="s">
        <v>95</v>
      </c>
      <c r="X308" t="s">
        <v>137</v>
      </c>
      <c r="Y308" t="s">
        <v>137</v>
      </c>
      <c r="Z308" t="s">
        <v>117</v>
      </c>
      <c r="AA308">
        <v>210</v>
      </c>
      <c r="AB308" t="s">
        <v>98</v>
      </c>
      <c r="AC308" t="s">
        <v>119</v>
      </c>
      <c r="AD308" t="s">
        <v>99</v>
      </c>
      <c r="AE308" t="s">
        <v>98</v>
      </c>
      <c r="AF308" t="s">
        <v>98</v>
      </c>
      <c r="AG308" t="s">
        <v>100</v>
      </c>
      <c r="AH308" t="s">
        <v>118</v>
      </c>
      <c r="AI308">
        <v>1387</v>
      </c>
      <c r="AJ308" t="s">
        <v>108</v>
      </c>
      <c r="AK308">
        <v>0</v>
      </c>
      <c r="AL308">
        <v>175</v>
      </c>
      <c r="AM308">
        <v>1562</v>
      </c>
      <c r="AN308" t="s">
        <v>103</v>
      </c>
      <c r="AO308" t="s">
        <v>119</v>
      </c>
      <c r="AP308" t="s">
        <v>104</v>
      </c>
      <c r="AQ308" t="s">
        <v>105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t="s">
        <v>119</v>
      </c>
      <c r="BC308">
        <v>5</v>
      </c>
      <c r="BD308" t="s">
        <v>106</v>
      </c>
      <c r="BE308">
        <v>2</v>
      </c>
      <c r="BF308" t="s">
        <v>119</v>
      </c>
      <c r="BG308" t="s">
        <v>107</v>
      </c>
      <c r="BH308">
        <v>1966</v>
      </c>
      <c r="BI308" t="s">
        <v>108</v>
      </c>
      <c r="BJ308">
        <v>2</v>
      </c>
      <c r="BK308">
        <v>542</v>
      </c>
      <c r="BL308" t="s">
        <v>98</v>
      </c>
      <c r="BM308" t="s">
        <v>98</v>
      </c>
      <c r="BN308" t="s">
        <v>104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t="s">
        <v>83</v>
      </c>
      <c r="BV308" t="s">
        <v>177</v>
      </c>
      <c r="BW308" t="s">
        <v>83</v>
      </c>
      <c r="BX308">
        <v>0</v>
      </c>
      <c r="BY308">
        <v>7</v>
      </c>
      <c r="BZ308">
        <v>2009</v>
      </c>
      <c r="CA308" t="s">
        <v>110</v>
      </c>
      <c r="CB308" t="s">
        <v>111</v>
      </c>
    </row>
    <row r="309" spans="1:80">
      <c r="A309">
        <v>1768</v>
      </c>
      <c r="B309">
        <v>20</v>
      </c>
      <c r="C309" t="s">
        <v>112</v>
      </c>
      <c r="D309">
        <v>73</v>
      </c>
      <c r="E309">
        <v>8760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89</v>
      </c>
      <c r="N309" t="s">
        <v>91</v>
      </c>
      <c r="O309" t="s">
        <v>91</v>
      </c>
      <c r="P309" t="s">
        <v>92</v>
      </c>
      <c r="Q309" t="s">
        <v>93</v>
      </c>
      <c r="R309">
        <v>5</v>
      </c>
      <c r="S309">
        <v>7</v>
      </c>
      <c r="T309">
        <v>1956</v>
      </c>
      <c r="U309">
        <v>1956</v>
      </c>
      <c r="V309" t="s">
        <v>94</v>
      </c>
      <c r="W309" t="s">
        <v>95</v>
      </c>
      <c r="X309" t="s">
        <v>116</v>
      </c>
      <c r="Y309" t="s">
        <v>116</v>
      </c>
      <c r="Z309" t="s">
        <v>117</v>
      </c>
      <c r="AA309">
        <v>164</v>
      </c>
      <c r="AB309" t="s">
        <v>119</v>
      </c>
      <c r="AC309" t="s">
        <v>98</v>
      </c>
      <c r="AD309" t="s">
        <v>99</v>
      </c>
      <c r="AE309" t="s">
        <v>98</v>
      </c>
      <c r="AF309" t="s">
        <v>98</v>
      </c>
      <c r="AG309" t="s">
        <v>100</v>
      </c>
      <c r="AH309" t="s">
        <v>118</v>
      </c>
      <c r="AI309">
        <v>856</v>
      </c>
      <c r="AJ309" t="s">
        <v>108</v>
      </c>
      <c r="AK309">
        <v>0</v>
      </c>
      <c r="AL309">
        <v>313</v>
      </c>
      <c r="AM309">
        <v>1169</v>
      </c>
      <c r="AN309" t="s">
        <v>103</v>
      </c>
      <c r="AO309" t="s">
        <v>98</v>
      </c>
      <c r="AP309" t="s">
        <v>104</v>
      </c>
      <c r="AQ309" t="s">
        <v>105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98</v>
      </c>
      <c r="BC309">
        <v>6</v>
      </c>
      <c r="BD309" t="s">
        <v>106</v>
      </c>
      <c r="BE309">
        <v>0</v>
      </c>
      <c r="BF309" t="s">
        <v>83</v>
      </c>
      <c r="BG309" t="s">
        <v>107</v>
      </c>
      <c r="BH309">
        <v>1956</v>
      </c>
      <c r="BI309" t="s">
        <v>131</v>
      </c>
      <c r="BJ309">
        <v>1</v>
      </c>
      <c r="BK309">
        <v>286</v>
      </c>
      <c r="BL309" t="s">
        <v>98</v>
      </c>
      <c r="BM309" t="s">
        <v>98</v>
      </c>
      <c r="BN309" t="s">
        <v>104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6</v>
      </c>
      <c r="BZ309">
        <v>2009</v>
      </c>
      <c r="CA309" t="s">
        <v>110</v>
      </c>
      <c r="CB309" t="s">
        <v>111</v>
      </c>
    </row>
    <row r="310" spans="1:80">
      <c r="A310">
        <v>1769</v>
      </c>
      <c r="B310">
        <v>20</v>
      </c>
      <c r="C310" t="s">
        <v>112</v>
      </c>
      <c r="D310" t="s">
        <v>83</v>
      </c>
      <c r="E310">
        <v>12285</v>
      </c>
      <c r="F310" t="s">
        <v>82</v>
      </c>
      <c r="G310" t="s">
        <v>83</v>
      </c>
      <c r="H310" t="s">
        <v>113</v>
      </c>
      <c r="I310" t="s">
        <v>85</v>
      </c>
      <c r="J310" t="s">
        <v>86</v>
      </c>
      <c r="K310" t="s">
        <v>87</v>
      </c>
      <c r="L310" t="s">
        <v>88</v>
      </c>
      <c r="M310" t="s">
        <v>89</v>
      </c>
      <c r="N310" t="s">
        <v>91</v>
      </c>
      <c r="O310" t="s">
        <v>91</v>
      </c>
      <c r="P310" t="s">
        <v>92</v>
      </c>
      <c r="Q310" t="s">
        <v>93</v>
      </c>
      <c r="R310">
        <v>7</v>
      </c>
      <c r="S310">
        <v>6</v>
      </c>
      <c r="T310">
        <v>1960</v>
      </c>
      <c r="U310">
        <v>1960</v>
      </c>
      <c r="V310" t="s">
        <v>94</v>
      </c>
      <c r="W310" t="s">
        <v>95</v>
      </c>
      <c r="X310" t="s">
        <v>135</v>
      </c>
      <c r="Y310" t="s">
        <v>135</v>
      </c>
      <c r="Z310" t="s">
        <v>117</v>
      </c>
      <c r="AA310">
        <v>128</v>
      </c>
      <c r="AB310" t="s">
        <v>98</v>
      </c>
      <c r="AC310" t="s">
        <v>98</v>
      </c>
      <c r="AD310" t="s">
        <v>99</v>
      </c>
      <c r="AE310" t="s">
        <v>98</v>
      </c>
      <c r="AF310" t="s">
        <v>98</v>
      </c>
      <c r="AG310" t="s">
        <v>100</v>
      </c>
      <c r="AH310" t="s">
        <v>138</v>
      </c>
      <c r="AI310">
        <v>544</v>
      </c>
      <c r="AJ310" t="s">
        <v>108</v>
      </c>
      <c r="AK310">
        <v>0</v>
      </c>
      <c r="AL310">
        <v>785</v>
      </c>
      <c r="AM310">
        <v>1329</v>
      </c>
      <c r="AN310" t="s">
        <v>103</v>
      </c>
      <c r="AO310" t="s">
        <v>119</v>
      </c>
      <c r="AP310" t="s">
        <v>104</v>
      </c>
      <c r="AQ310" t="s">
        <v>105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t="s">
        <v>98</v>
      </c>
      <c r="BC310">
        <v>5</v>
      </c>
      <c r="BD310" t="s">
        <v>106</v>
      </c>
      <c r="BE310">
        <v>2</v>
      </c>
      <c r="BF310" t="s">
        <v>119</v>
      </c>
      <c r="BG310" t="s">
        <v>107</v>
      </c>
      <c r="BH310">
        <v>1960</v>
      </c>
      <c r="BI310" t="s">
        <v>108</v>
      </c>
      <c r="BJ310">
        <v>2</v>
      </c>
      <c r="BK310">
        <v>441</v>
      </c>
      <c r="BL310" t="s">
        <v>98</v>
      </c>
      <c r="BM310" t="s">
        <v>98</v>
      </c>
      <c r="BN310" t="s">
        <v>104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8</v>
      </c>
      <c r="BZ310">
        <v>2009</v>
      </c>
      <c r="CA310" t="s">
        <v>110</v>
      </c>
      <c r="CB310" t="s">
        <v>111</v>
      </c>
    </row>
    <row r="311" spans="1:80">
      <c r="A311">
        <v>1770</v>
      </c>
      <c r="B311">
        <v>20</v>
      </c>
      <c r="C311" t="s">
        <v>112</v>
      </c>
      <c r="D311">
        <v>66</v>
      </c>
      <c r="E311">
        <v>9240</v>
      </c>
      <c r="F311" t="s">
        <v>82</v>
      </c>
      <c r="G311" t="s">
        <v>83</v>
      </c>
      <c r="H311" t="s">
        <v>113</v>
      </c>
      <c r="I311" t="s">
        <v>85</v>
      </c>
      <c r="J311" t="s">
        <v>86</v>
      </c>
      <c r="K311" t="s">
        <v>87</v>
      </c>
      <c r="L311" t="s">
        <v>88</v>
      </c>
      <c r="M311" t="s">
        <v>89</v>
      </c>
      <c r="N311" t="s">
        <v>91</v>
      </c>
      <c r="O311" t="s">
        <v>91</v>
      </c>
      <c r="P311" t="s">
        <v>92</v>
      </c>
      <c r="Q311" t="s">
        <v>93</v>
      </c>
      <c r="R311">
        <v>6</v>
      </c>
      <c r="S311">
        <v>8</v>
      </c>
      <c r="T311">
        <v>1959</v>
      </c>
      <c r="U311">
        <v>1998</v>
      </c>
      <c r="V311" t="s">
        <v>115</v>
      </c>
      <c r="W311" t="s">
        <v>95</v>
      </c>
      <c r="X311" t="s">
        <v>137</v>
      </c>
      <c r="Y311" t="s">
        <v>137</v>
      </c>
      <c r="Z311" t="s">
        <v>97</v>
      </c>
      <c r="AA311">
        <v>0</v>
      </c>
      <c r="AB311" t="s">
        <v>119</v>
      </c>
      <c r="AC311" t="s">
        <v>98</v>
      </c>
      <c r="AD311" t="s">
        <v>99</v>
      </c>
      <c r="AE311" t="s">
        <v>98</v>
      </c>
      <c r="AF311" t="s">
        <v>98</v>
      </c>
      <c r="AG311" t="s">
        <v>100</v>
      </c>
      <c r="AH311" t="s">
        <v>118</v>
      </c>
      <c r="AI311">
        <v>708</v>
      </c>
      <c r="AJ311" t="s">
        <v>108</v>
      </c>
      <c r="AK311">
        <v>0</v>
      </c>
      <c r="AL311">
        <v>280</v>
      </c>
      <c r="AM311">
        <v>988</v>
      </c>
      <c r="AN311" t="s">
        <v>103</v>
      </c>
      <c r="AO311" t="s">
        <v>98</v>
      </c>
      <c r="AP311" t="s">
        <v>104</v>
      </c>
      <c r="AQ311" t="s">
        <v>105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119</v>
      </c>
      <c r="BC311">
        <v>6</v>
      </c>
      <c r="BD311" t="s">
        <v>106</v>
      </c>
      <c r="BE311">
        <v>0</v>
      </c>
      <c r="BF311" t="s">
        <v>83</v>
      </c>
      <c r="BG311" t="s">
        <v>107</v>
      </c>
      <c r="BH311">
        <v>1959</v>
      </c>
      <c r="BI311" t="s">
        <v>108</v>
      </c>
      <c r="BJ311">
        <v>1</v>
      </c>
      <c r="BK311">
        <v>297</v>
      </c>
      <c r="BL311" t="s">
        <v>98</v>
      </c>
      <c r="BM311" t="s">
        <v>98</v>
      </c>
      <c r="BN311" t="s">
        <v>104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2009</v>
      </c>
      <c r="CA311" t="s">
        <v>110</v>
      </c>
      <c r="CB311" t="s">
        <v>111</v>
      </c>
    </row>
    <row r="312" spans="1:80">
      <c r="A312">
        <v>1771</v>
      </c>
      <c r="B312">
        <v>20</v>
      </c>
      <c r="C312" t="s">
        <v>112</v>
      </c>
      <c r="D312">
        <v>70</v>
      </c>
      <c r="E312">
        <v>8750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89</v>
      </c>
      <c r="N312" t="s">
        <v>91</v>
      </c>
      <c r="O312" t="s">
        <v>91</v>
      </c>
      <c r="P312" t="s">
        <v>92</v>
      </c>
      <c r="Q312" t="s">
        <v>93</v>
      </c>
      <c r="R312">
        <v>5</v>
      </c>
      <c r="S312">
        <v>5</v>
      </c>
      <c r="T312">
        <v>1956</v>
      </c>
      <c r="U312">
        <v>1956</v>
      </c>
      <c r="V312" t="s">
        <v>94</v>
      </c>
      <c r="W312" t="s">
        <v>95</v>
      </c>
      <c r="X312" t="s">
        <v>117</v>
      </c>
      <c r="Y312" t="s">
        <v>117</v>
      </c>
      <c r="Z312" t="s">
        <v>97</v>
      </c>
      <c r="AA312">
        <v>0</v>
      </c>
      <c r="AB312" t="s">
        <v>98</v>
      </c>
      <c r="AC312" t="s">
        <v>98</v>
      </c>
      <c r="AD312" t="s">
        <v>99</v>
      </c>
      <c r="AE312" t="s">
        <v>98</v>
      </c>
      <c r="AF312" t="s">
        <v>98</v>
      </c>
      <c r="AG312" t="s">
        <v>100</v>
      </c>
      <c r="AH312" t="s">
        <v>101</v>
      </c>
      <c r="AI312">
        <v>435</v>
      </c>
      <c r="AJ312" t="s">
        <v>138</v>
      </c>
      <c r="AK312">
        <v>202</v>
      </c>
      <c r="AL312">
        <v>565</v>
      </c>
      <c r="AM312">
        <v>1202</v>
      </c>
      <c r="AN312" t="s">
        <v>103</v>
      </c>
      <c r="AO312" t="s">
        <v>98</v>
      </c>
      <c r="AP312" t="s">
        <v>104</v>
      </c>
      <c r="AQ312" t="s">
        <v>105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106</v>
      </c>
      <c r="BE312">
        <v>0</v>
      </c>
      <c r="BF312" t="s">
        <v>83</v>
      </c>
      <c r="BG312" t="s">
        <v>107</v>
      </c>
      <c r="BH312">
        <v>1956</v>
      </c>
      <c r="BI312" t="s">
        <v>131</v>
      </c>
      <c r="BJ312">
        <v>1</v>
      </c>
      <c r="BK312">
        <v>304</v>
      </c>
      <c r="BL312" t="s">
        <v>98</v>
      </c>
      <c r="BM312" t="s">
        <v>98</v>
      </c>
      <c r="BN312" t="s">
        <v>104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t="s">
        <v>83</v>
      </c>
      <c r="BV312" t="s">
        <v>177</v>
      </c>
      <c r="BW312" t="s">
        <v>83</v>
      </c>
      <c r="BX312">
        <v>0</v>
      </c>
      <c r="BY312">
        <v>11</v>
      </c>
      <c r="BZ312">
        <v>2009</v>
      </c>
      <c r="CA312" t="s">
        <v>144</v>
      </c>
      <c r="CB312" t="s">
        <v>172</v>
      </c>
    </row>
    <row r="313" spans="1:80">
      <c r="A313">
        <v>1772</v>
      </c>
      <c r="B313">
        <v>20</v>
      </c>
      <c r="C313" t="s">
        <v>112</v>
      </c>
      <c r="D313">
        <v>70</v>
      </c>
      <c r="E313">
        <v>8750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89</v>
      </c>
      <c r="N313" t="s">
        <v>91</v>
      </c>
      <c r="O313" t="s">
        <v>91</v>
      </c>
      <c r="P313" t="s">
        <v>92</v>
      </c>
      <c r="Q313" t="s">
        <v>93</v>
      </c>
      <c r="R313">
        <v>5</v>
      </c>
      <c r="S313">
        <v>5</v>
      </c>
      <c r="T313">
        <v>1955</v>
      </c>
      <c r="U313">
        <v>1955</v>
      </c>
      <c r="V313" t="s">
        <v>94</v>
      </c>
      <c r="W313" t="s">
        <v>95</v>
      </c>
      <c r="X313" t="s">
        <v>193</v>
      </c>
      <c r="Y313" t="s">
        <v>193</v>
      </c>
      <c r="Z313" t="s">
        <v>97</v>
      </c>
      <c r="AA313">
        <v>0</v>
      </c>
      <c r="AB313" t="s">
        <v>98</v>
      </c>
      <c r="AC313" t="s">
        <v>98</v>
      </c>
      <c r="AD313" t="s">
        <v>99</v>
      </c>
      <c r="AE313" t="s">
        <v>98</v>
      </c>
      <c r="AF313" t="s">
        <v>98</v>
      </c>
      <c r="AG313" t="s">
        <v>100</v>
      </c>
      <c r="AH313" t="s">
        <v>101</v>
      </c>
      <c r="AI313">
        <v>172</v>
      </c>
      <c r="AJ313" t="s">
        <v>102</v>
      </c>
      <c r="AK313">
        <v>483</v>
      </c>
      <c r="AL313">
        <v>727</v>
      </c>
      <c r="AM313">
        <v>1382</v>
      </c>
      <c r="AN313" t="s">
        <v>103</v>
      </c>
      <c r="AO313" t="s">
        <v>119</v>
      </c>
      <c r="AP313" t="s">
        <v>104</v>
      </c>
      <c r="AQ313" t="s">
        <v>168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t="s">
        <v>119</v>
      </c>
      <c r="BC313">
        <v>6</v>
      </c>
      <c r="BD313" t="s">
        <v>106</v>
      </c>
      <c r="BE313">
        <v>0</v>
      </c>
      <c r="BF313" t="s">
        <v>83</v>
      </c>
      <c r="BG313" t="s">
        <v>107</v>
      </c>
      <c r="BH313">
        <v>1955</v>
      </c>
      <c r="BI313" t="s">
        <v>108</v>
      </c>
      <c r="BJ313">
        <v>1</v>
      </c>
      <c r="BK313">
        <v>350</v>
      </c>
      <c r="BL313" t="s">
        <v>98</v>
      </c>
      <c r="BM313" t="s">
        <v>98</v>
      </c>
      <c r="BN313" t="s">
        <v>104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177</v>
      </c>
      <c r="BW313" t="s">
        <v>83</v>
      </c>
      <c r="BX313">
        <v>0</v>
      </c>
      <c r="BY313">
        <v>7</v>
      </c>
      <c r="BZ313">
        <v>2009</v>
      </c>
      <c r="CA313" t="s">
        <v>110</v>
      </c>
      <c r="CB313" t="s">
        <v>111</v>
      </c>
    </row>
    <row r="314" spans="1:80">
      <c r="A314">
        <v>1773</v>
      </c>
      <c r="B314">
        <v>20</v>
      </c>
      <c r="C314" t="s">
        <v>112</v>
      </c>
      <c r="D314">
        <v>80</v>
      </c>
      <c r="E314">
        <v>10400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114</v>
      </c>
      <c r="L314" t="s">
        <v>88</v>
      </c>
      <c r="M314" t="s">
        <v>89</v>
      </c>
      <c r="N314" t="s">
        <v>91</v>
      </c>
      <c r="O314" t="s">
        <v>91</v>
      </c>
      <c r="P314" t="s">
        <v>92</v>
      </c>
      <c r="Q314" t="s">
        <v>93</v>
      </c>
      <c r="R314">
        <v>4</v>
      </c>
      <c r="S314">
        <v>5</v>
      </c>
      <c r="T314">
        <v>1956</v>
      </c>
      <c r="U314">
        <v>1956</v>
      </c>
      <c r="V314" t="s">
        <v>94</v>
      </c>
      <c r="W314" t="s">
        <v>95</v>
      </c>
      <c r="X314" t="s">
        <v>135</v>
      </c>
      <c r="Y314" t="s">
        <v>135</v>
      </c>
      <c r="Z314" t="s">
        <v>97</v>
      </c>
      <c r="AA314">
        <v>0</v>
      </c>
      <c r="AB314" t="s">
        <v>98</v>
      </c>
      <c r="AC314" t="s">
        <v>98</v>
      </c>
      <c r="AD314" t="s">
        <v>99</v>
      </c>
      <c r="AE314" t="s">
        <v>98</v>
      </c>
      <c r="AF314" t="s">
        <v>98</v>
      </c>
      <c r="AG314" t="s">
        <v>100</v>
      </c>
      <c r="AH314" t="s">
        <v>101</v>
      </c>
      <c r="AI314">
        <v>155</v>
      </c>
      <c r="AJ314" t="s">
        <v>102</v>
      </c>
      <c r="AK314">
        <v>750</v>
      </c>
      <c r="AL314">
        <v>295</v>
      </c>
      <c r="AM314">
        <v>1200</v>
      </c>
      <c r="AN314" t="s">
        <v>103</v>
      </c>
      <c r="AO314" t="s">
        <v>98</v>
      </c>
      <c r="AP314" t="s">
        <v>104</v>
      </c>
      <c r="AQ314" t="s">
        <v>105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6</v>
      </c>
      <c r="BD314" t="s">
        <v>106</v>
      </c>
      <c r="BE314">
        <v>2</v>
      </c>
      <c r="BF314" t="s">
        <v>119</v>
      </c>
      <c r="BG314" t="s">
        <v>107</v>
      </c>
      <c r="BH314">
        <v>1956</v>
      </c>
      <c r="BI314" t="s">
        <v>108</v>
      </c>
      <c r="BJ314">
        <v>1</v>
      </c>
      <c r="BK314">
        <v>294</v>
      </c>
      <c r="BL314" t="s">
        <v>98</v>
      </c>
      <c r="BM314" t="s">
        <v>98</v>
      </c>
      <c r="BN314" t="s">
        <v>104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2009</v>
      </c>
      <c r="CA314" t="s">
        <v>110</v>
      </c>
      <c r="CB314" t="s">
        <v>178</v>
      </c>
    </row>
    <row r="315" spans="1:80">
      <c r="A315">
        <v>1774</v>
      </c>
      <c r="B315">
        <v>90</v>
      </c>
      <c r="C315" t="s">
        <v>112</v>
      </c>
      <c r="D315">
        <v>76</v>
      </c>
      <c r="E315">
        <v>9482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89</v>
      </c>
      <c r="N315" t="s">
        <v>91</v>
      </c>
      <c r="O315" t="s">
        <v>91</v>
      </c>
      <c r="P315" t="s">
        <v>179</v>
      </c>
      <c r="Q315" t="s">
        <v>93</v>
      </c>
      <c r="R315">
        <v>5</v>
      </c>
      <c r="S315">
        <v>4</v>
      </c>
      <c r="T315">
        <v>1958</v>
      </c>
      <c r="U315">
        <v>1958</v>
      </c>
      <c r="V315" t="s">
        <v>115</v>
      </c>
      <c r="W315" t="s">
        <v>95</v>
      </c>
      <c r="X315" t="s">
        <v>116</v>
      </c>
      <c r="Y315" t="s">
        <v>116</v>
      </c>
      <c r="Z315" t="s">
        <v>117</v>
      </c>
      <c r="AA315">
        <v>657</v>
      </c>
      <c r="AB315" t="s">
        <v>98</v>
      </c>
      <c r="AC315" t="s">
        <v>98</v>
      </c>
      <c r="AD315" t="s">
        <v>123</v>
      </c>
      <c r="AE315" t="s">
        <v>98</v>
      </c>
      <c r="AF315" t="s">
        <v>98</v>
      </c>
      <c r="AG315" t="s">
        <v>100</v>
      </c>
      <c r="AH315" t="s">
        <v>108</v>
      </c>
      <c r="AI315">
        <v>0</v>
      </c>
      <c r="AJ315" t="s">
        <v>108</v>
      </c>
      <c r="AK315">
        <v>0</v>
      </c>
      <c r="AL315">
        <v>1866</v>
      </c>
      <c r="AM315">
        <v>1866</v>
      </c>
      <c r="AN315" t="s">
        <v>103</v>
      </c>
      <c r="AO315" t="s">
        <v>126</v>
      </c>
      <c r="AP315" t="s">
        <v>104</v>
      </c>
      <c r="AQ315" t="s">
        <v>105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t="s">
        <v>98</v>
      </c>
      <c r="BC315">
        <v>8</v>
      </c>
      <c r="BD315" t="s">
        <v>106</v>
      </c>
      <c r="BE315">
        <v>0</v>
      </c>
      <c r="BF315" t="s">
        <v>83</v>
      </c>
      <c r="BG315" t="s">
        <v>143</v>
      </c>
      <c r="BH315">
        <v>1958</v>
      </c>
      <c r="BI315" t="s">
        <v>108</v>
      </c>
      <c r="BJ315">
        <v>2</v>
      </c>
      <c r="BK315">
        <v>495</v>
      </c>
      <c r="BL315" t="s">
        <v>98</v>
      </c>
      <c r="BM315" t="s">
        <v>139</v>
      </c>
      <c r="BN315" t="s">
        <v>104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12</v>
      </c>
      <c r="BZ315">
        <v>2009</v>
      </c>
      <c r="CA315" t="s">
        <v>110</v>
      </c>
      <c r="CB315" t="s">
        <v>111</v>
      </c>
    </row>
    <row r="316" spans="1:80">
      <c r="A316">
        <v>1775</v>
      </c>
      <c r="B316">
        <v>20</v>
      </c>
      <c r="C316" t="s">
        <v>112</v>
      </c>
      <c r="D316">
        <v>53</v>
      </c>
      <c r="E316">
        <v>8128</v>
      </c>
      <c r="F316" t="s">
        <v>82</v>
      </c>
      <c r="G316" t="s">
        <v>83</v>
      </c>
      <c r="H316" t="s">
        <v>113</v>
      </c>
      <c r="I316" t="s">
        <v>85</v>
      </c>
      <c r="J316" t="s">
        <v>86</v>
      </c>
      <c r="K316" t="s">
        <v>161</v>
      </c>
      <c r="L316" t="s">
        <v>88</v>
      </c>
      <c r="M316" t="s">
        <v>89</v>
      </c>
      <c r="N316" t="s">
        <v>91</v>
      </c>
      <c r="O316" t="s">
        <v>91</v>
      </c>
      <c r="P316" t="s">
        <v>92</v>
      </c>
      <c r="Q316" t="s">
        <v>93</v>
      </c>
      <c r="R316">
        <v>6</v>
      </c>
      <c r="S316">
        <v>7</v>
      </c>
      <c r="T316">
        <v>1954</v>
      </c>
      <c r="U316">
        <v>1954</v>
      </c>
      <c r="V316" t="s">
        <v>115</v>
      </c>
      <c r="W316" t="s">
        <v>95</v>
      </c>
      <c r="X316" t="s">
        <v>137</v>
      </c>
      <c r="Y316" t="s">
        <v>137</v>
      </c>
      <c r="Z316" t="s">
        <v>117</v>
      </c>
      <c r="AA316">
        <v>80</v>
      </c>
      <c r="AB316" t="s">
        <v>98</v>
      </c>
      <c r="AC316" t="s">
        <v>98</v>
      </c>
      <c r="AD316" t="s">
        <v>99</v>
      </c>
      <c r="AE316" t="s">
        <v>98</v>
      </c>
      <c r="AF316" t="s">
        <v>98</v>
      </c>
      <c r="AG316" t="s">
        <v>100</v>
      </c>
      <c r="AH316" t="s">
        <v>118</v>
      </c>
      <c r="AI316">
        <v>490</v>
      </c>
      <c r="AJ316" t="s">
        <v>108</v>
      </c>
      <c r="AK316">
        <v>0</v>
      </c>
      <c r="AL316">
        <v>572</v>
      </c>
      <c r="AM316">
        <v>1062</v>
      </c>
      <c r="AN316" t="s">
        <v>103</v>
      </c>
      <c r="AO316" t="s">
        <v>119</v>
      </c>
      <c r="AP316" t="s">
        <v>104</v>
      </c>
      <c r="AQ316" t="s">
        <v>105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98</v>
      </c>
      <c r="BC316">
        <v>6</v>
      </c>
      <c r="BD316" t="s">
        <v>106</v>
      </c>
      <c r="BE316">
        <v>0</v>
      </c>
      <c r="BF316" t="s">
        <v>83</v>
      </c>
      <c r="BG316" t="s">
        <v>107</v>
      </c>
      <c r="BH316">
        <v>1954</v>
      </c>
      <c r="BI316" t="s">
        <v>108</v>
      </c>
      <c r="BJ316">
        <v>1</v>
      </c>
      <c r="BK316">
        <v>297</v>
      </c>
      <c r="BL316" t="s">
        <v>98</v>
      </c>
      <c r="BM316" t="s">
        <v>98</v>
      </c>
      <c r="BN316" t="s">
        <v>104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2</v>
      </c>
      <c r="BZ316">
        <v>2009</v>
      </c>
      <c r="CA316" t="s">
        <v>110</v>
      </c>
      <c r="CB316" t="s">
        <v>111</v>
      </c>
    </row>
    <row r="317" spans="1:80">
      <c r="A317">
        <v>1776</v>
      </c>
      <c r="B317">
        <v>20</v>
      </c>
      <c r="C317" t="s">
        <v>112</v>
      </c>
      <c r="D317">
        <v>67</v>
      </c>
      <c r="E317">
        <v>13070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114</v>
      </c>
      <c r="L317" t="s">
        <v>88</v>
      </c>
      <c r="M317" t="s">
        <v>89</v>
      </c>
      <c r="N317" t="s">
        <v>91</v>
      </c>
      <c r="O317" t="s">
        <v>91</v>
      </c>
      <c r="P317" t="s">
        <v>92</v>
      </c>
      <c r="Q317" t="s">
        <v>93</v>
      </c>
      <c r="R317">
        <v>5</v>
      </c>
      <c r="S317">
        <v>5</v>
      </c>
      <c r="T317">
        <v>1951</v>
      </c>
      <c r="U317">
        <v>1951</v>
      </c>
      <c r="V317" t="s">
        <v>115</v>
      </c>
      <c r="W317" t="s">
        <v>95</v>
      </c>
      <c r="X317" t="s">
        <v>137</v>
      </c>
      <c r="Y317" t="s">
        <v>137</v>
      </c>
      <c r="Z317" t="s">
        <v>97</v>
      </c>
      <c r="AA317">
        <v>0</v>
      </c>
      <c r="AB317" t="s">
        <v>98</v>
      </c>
      <c r="AC317" t="s">
        <v>98</v>
      </c>
      <c r="AD317" t="s">
        <v>99</v>
      </c>
      <c r="AE317" t="s">
        <v>98</v>
      </c>
      <c r="AF317" t="s">
        <v>98</v>
      </c>
      <c r="AG317" t="s">
        <v>100</v>
      </c>
      <c r="AH317" t="s">
        <v>101</v>
      </c>
      <c r="AI317">
        <v>308</v>
      </c>
      <c r="AJ317" t="s">
        <v>108</v>
      </c>
      <c r="AK317">
        <v>0</v>
      </c>
      <c r="AL317">
        <v>323</v>
      </c>
      <c r="AM317">
        <v>631</v>
      </c>
      <c r="AN317" t="s">
        <v>103</v>
      </c>
      <c r="AO317" t="s">
        <v>98</v>
      </c>
      <c r="AP317" t="s">
        <v>104</v>
      </c>
      <c r="AQ317" t="s">
        <v>168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t="s">
        <v>98</v>
      </c>
      <c r="BC317">
        <v>5</v>
      </c>
      <c r="BD317" t="s">
        <v>106</v>
      </c>
      <c r="BE317">
        <v>0</v>
      </c>
      <c r="BF317" t="s">
        <v>83</v>
      </c>
      <c r="BG317" t="s">
        <v>189</v>
      </c>
      <c r="BH317">
        <v>1951</v>
      </c>
      <c r="BI317" t="s">
        <v>108</v>
      </c>
      <c r="BJ317">
        <v>2</v>
      </c>
      <c r="BK317">
        <v>480</v>
      </c>
      <c r="BL317" t="s">
        <v>98</v>
      </c>
      <c r="BM317" t="s">
        <v>98</v>
      </c>
      <c r="BN317" t="s">
        <v>104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10</v>
      </c>
      <c r="BZ317">
        <v>2009</v>
      </c>
      <c r="CA317" t="s">
        <v>110</v>
      </c>
      <c r="CB317" t="s">
        <v>111</v>
      </c>
    </row>
    <row r="318" spans="1:80">
      <c r="A318">
        <v>1777</v>
      </c>
      <c r="B318">
        <v>30</v>
      </c>
      <c r="C318" t="s">
        <v>112</v>
      </c>
      <c r="D318">
        <v>80</v>
      </c>
      <c r="E318">
        <v>8480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114</v>
      </c>
      <c r="L318" t="s">
        <v>88</v>
      </c>
      <c r="M318" t="s">
        <v>89</v>
      </c>
      <c r="N318" t="s">
        <v>91</v>
      </c>
      <c r="O318" t="s">
        <v>91</v>
      </c>
      <c r="P318" t="s">
        <v>92</v>
      </c>
      <c r="Q318" t="s">
        <v>93</v>
      </c>
      <c r="R318">
        <v>5</v>
      </c>
      <c r="S318">
        <v>6</v>
      </c>
      <c r="T318">
        <v>1945</v>
      </c>
      <c r="U318">
        <v>1950</v>
      </c>
      <c r="V318" t="s">
        <v>94</v>
      </c>
      <c r="W318" t="s">
        <v>95</v>
      </c>
      <c r="X318" t="s">
        <v>137</v>
      </c>
      <c r="Y318" t="s">
        <v>137</v>
      </c>
      <c r="Z318" t="s">
        <v>97</v>
      </c>
      <c r="AA318">
        <v>0</v>
      </c>
      <c r="AB318" t="s">
        <v>98</v>
      </c>
      <c r="AC318" t="s">
        <v>119</v>
      </c>
      <c r="AD318" t="s">
        <v>99</v>
      </c>
      <c r="AE318" t="s">
        <v>98</v>
      </c>
      <c r="AF318" t="s">
        <v>98</v>
      </c>
      <c r="AG318" t="s">
        <v>100</v>
      </c>
      <c r="AH318" t="s">
        <v>138</v>
      </c>
      <c r="AI318">
        <v>700</v>
      </c>
      <c r="AJ318" t="s">
        <v>108</v>
      </c>
      <c r="AK318">
        <v>0</v>
      </c>
      <c r="AL318">
        <v>93</v>
      </c>
      <c r="AM318">
        <v>793</v>
      </c>
      <c r="AN318" t="s">
        <v>103</v>
      </c>
      <c r="AO318" t="s">
        <v>98</v>
      </c>
      <c r="AP318" t="s">
        <v>104</v>
      </c>
      <c r="AQ318" t="s">
        <v>105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t="s">
        <v>139</v>
      </c>
      <c r="BC318">
        <v>4</v>
      </c>
      <c r="BD318" t="s">
        <v>106</v>
      </c>
      <c r="BE318">
        <v>0</v>
      </c>
      <c r="BF318" t="s">
        <v>83</v>
      </c>
      <c r="BG318" t="s">
        <v>143</v>
      </c>
      <c r="BH318">
        <v>1945</v>
      </c>
      <c r="BI318" t="s">
        <v>108</v>
      </c>
      <c r="BJ318">
        <v>1</v>
      </c>
      <c r="BK318">
        <v>240</v>
      </c>
      <c r="BL318" t="s">
        <v>98</v>
      </c>
      <c r="BM318" t="s">
        <v>98</v>
      </c>
      <c r="BN318" t="s">
        <v>104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</row>
    <row r="319" spans="1:80">
      <c r="A319">
        <v>1778</v>
      </c>
      <c r="B319">
        <v>20</v>
      </c>
      <c r="C319" t="s">
        <v>112</v>
      </c>
      <c r="D319">
        <v>60</v>
      </c>
      <c r="E319">
        <v>7626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89</v>
      </c>
      <c r="N319" t="s">
        <v>91</v>
      </c>
      <c r="O319" t="s">
        <v>91</v>
      </c>
      <c r="P319" t="s">
        <v>92</v>
      </c>
      <c r="Q319" t="s">
        <v>93</v>
      </c>
      <c r="R319">
        <v>5</v>
      </c>
      <c r="S319">
        <v>8</v>
      </c>
      <c r="T319">
        <v>1952</v>
      </c>
      <c r="U319">
        <v>2005</v>
      </c>
      <c r="V319" t="s">
        <v>115</v>
      </c>
      <c r="W319" t="s">
        <v>95</v>
      </c>
      <c r="X319" t="s">
        <v>116</v>
      </c>
      <c r="Y319" t="s">
        <v>116</v>
      </c>
      <c r="Z319" t="s">
        <v>97</v>
      </c>
      <c r="AA319">
        <v>0</v>
      </c>
      <c r="AB319" t="s">
        <v>119</v>
      </c>
      <c r="AC319" t="s">
        <v>98</v>
      </c>
      <c r="AD319" t="s">
        <v>99</v>
      </c>
      <c r="AE319" t="s">
        <v>98</v>
      </c>
      <c r="AF319" t="s">
        <v>98</v>
      </c>
      <c r="AG319" t="s">
        <v>100</v>
      </c>
      <c r="AH319" t="s">
        <v>124</v>
      </c>
      <c r="AI319">
        <v>931</v>
      </c>
      <c r="AJ319" t="s">
        <v>108</v>
      </c>
      <c r="AK319">
        <v>0</v>
      </c>
      <c r="AL319">
        <v>100</v>
      </c>
      <c r="AM319">
        <v>1031</v>
      </c>
      <c r="AN319" t="s">
        <v>103</v>
      </c>
      <c r="AO319" t="s">
        <v>119</v>
      </c>
      <c r="AP319" t="s">
        <v>104</v>
      </c>
      <c r="AQ319" t="s">
        <v>105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t="s">
        <v>119</v>
      </c>
      <c r="BC319">
        <v>5</v>
      </c>
      <c r="BD319" t="s">
        <v>106</v>
      </c>
      <c r="BE319">
        <v>0</v>
      </c>
      <c r="BF319" t="s">
        <v>83</v>
      </c>
      <c r="BG319" t="s">
        <v>107</v>
      </c>
      <c r="BH319">
        <v>1952</v>
      </c>
      <c r="BI319" t="s">
        <v>108</v>
      </c>
      <c r="BJ319">
        <v>1</v>
      </c>
      <c r="BK319">
        <v>230</v>
      </c>
      <c r="BL319" t="s">
        <v>98</v>
      </c>
      <c r="BM319" t="s">
        <v>98</v>
      </c>
      <c r="BN319" t="s">
        <v>104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109</v>
      </c>
      <c r="BW319" t="s">
        <v>83</v>
      </c>
      <c r="BX319">
        <v>0</v>
      </c>
      <c r="BY319">
        <v>3</v>
      </c>
      <c r="BZ319">
        <v>2009</v>
      </c>
      <c r="CA319" t="s">
        <v>110</v>
      </c>
      <c r="CB319" t="s">
        <v>111</v>
      </c>
    </row>
    <row r="320" spans="1:80">
      <c r="A320">
        <v>1779</v>
      </c>
      <c r="B320">
        <v>20</v>
      </c>
      <c r="C320" t="s">
        <v>112</v>
      </c>
      <c r="D320">
        <v>75</v>
      </c>
      <c r="E320">
        <v>9533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89</v>
      </c>
      <c r="N320" t="s">
        <v>91</v>
      </c>
      <c r="O320" t="s">
        <v>91</v>
      </c>
      <c r="P320" t="s">
        <v>92</v>
      </c>
      <c r="Q320" t="s">
        <v>93</v>
      </c>
      <c r="R320">
        <v>5</v>
      </c>
      <c r="S320">
        <v>5</v>
      </c>
      <c r="T320">
        <v>1953</v>
      </c>
      <c r="U320">
        <v>1953</v>
      </c>
      <c r="V320" t="s">
        <v>115</v>
      </c>
      <c r="W320" t="s">
        <v>95</v>
      </c>
      <c r="X320" t="s">
        <v>116</v>
      </c>
      <c r="Y320" t="s">
        <v>116</v>
      </c>
      <c r="Z320" t="s">
        <v>117</v>
      </c>
      <c r="AA320">
        <v>140</v>
      </c>
      <c r="AB320" t="s">
        <v>98</v>
      </c>
      <c r="AC320" t="s">
        <v>98</v>
      </c>
      <c r="AD320" t="s">
        <v>211</v>
      </c>
      <c r="AE320" t="s">
        <v>83</v>
      </c>
      <c r="AF320" t="s">
        <v>83</v>
      </c>
      <c r="AG320" t="s">
        <v>83</v>
      </c>
      <c r="AH320" t="s">
        <v>83</v>
      </c>
      <c r="AI320">
        <v>0</v>
      </c>
      <c r="AJ320" t="s">
        <v>83</v>
      </c>
      <c r="AK320">
        <v>0</v>
      </c>
      <c r="AL320">
        <v>0</v>
      </c>
      <c r="AM320">
        <v>0</v>
      </c>
      <c r="AN320" t="s">
        <v>103</v>
      </c>
      <c r="AO320" t="s">
        <v>98</v>
      </c>
      <c r="AP320" t="s">
        <v>104</v>
      </c>
      <c r="AQ320" t="s">
        <v>168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t="s">
        <v>98</v>
      </c>
      <c r="BC320">
        <v>7</v>
      </c>
      <c r="BD320" t="s">
        <v>106</v>
      </c>
      <c r="BE320">
        <v>0</v>
      </c>
      <c r="BF320" t="s">
        <v>83</v>
      </c>
      <c r="BG320" t="s">
        <v>107</v>
      </c>
      <c r="BH320">
        <v>1953</v>
      </c>
      <c r="BI320" t="s">
        <v>125</v>
      </c>
      <c r="BJ320">
        <v>1</v>
      </c>
      <c r="BK320">
        <v>616</v>
      </c>
      <c r="BL320" t="s">
        <v>98</v>
      </c>
      <c r="BM320" t="s">
        <v>98</v>
      </c>
      <c r="BN320" t="s">
        <v>104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t="s">
        <v>83</v>
      </c>
      <c r="BV320" t="s">
        <v>109</v>
      </c>
      <c r="BW320" t="s">
        <v>83</v>
      </c>
      <c r="BX320">
        <v>0</v>
      </c>
      <c r="BY320">
        <v>8</v>
      </c>
      <c r="BZ320">
        <v>2009</v>
      </c>
      <c r="CA320" t="s">
        <v>174</v>
      </c>
      <c r="CB320" t="s">
        <v>111</v>
      </c>
    </row>
    <row r="321" spans="1:80">
      <c r="A321">
        <v>1780</v>
      </c>
      <c r="B321">
        <v>60</v>
      </c>
      <c r="C321" t="s">
        <v>112</v>
      </c>
      <c r="D321">
        <v>78</v>
      </c>
      <c r="E321">
        <v>11419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114</v>
      </c>
      <c r="L321" t="s">
        <v>88</v>
      </c>
      <c r="M321" t="s">
        <v>89</v>
      </c>
      <c r="N321" t="s">
        <v>182</v>
      </c>
      <c r="O321" t="s">
        <v>91</v>
      </c>
      <c r="P321" t="s">
        <v>92</v>
      </c>
      <c r="Q321" t="s">
        <v>122</v>
      </c>
      <c r="R321">
        <v>7</v>
      </c>
      <c r="S321">
        <v>7</v>
      </c>
      <c r="T321">
        <v>1948</v>
      </c>
      <c r="U321">
        <v>1999</v>
      </c>
      <c r="V321" t="s">
        <v>94</v>
      </c>
      <c r="W321" t="s">
        <v>95</v>
      </c>
      <c r="X321" t="s">
        <v>184</v>
      </c>
      <c r="Y321" t="s">
        <v>185</v>
      </c>
      <c r="Z321" t="s">
        <v>97</v>
      </c>
      <c r="AA321">
        <v>0</v>
      </c>
      <c r="AB321" t="s">
        <v>98</v>
      </c>
      <c r="AC321" t="s">
        <v>98</v>
      </c>
      <c r="AD321" t="s">
        <v>99</v>
      </c>
      <c r="AE321" t="s">
        <v>98</v>
      </c>
      <c r="AF321" t="s">
        <v>98</v>
      </c>
      <c r="AG321" t="s">
        <v>155</v>
      </c>
      <c r="AH321" t="s">
        <v>118</v>
      </c>
      <c r="AI321">
        <v>699</v>
      </c>
      <c r="AJ321" t="s">
        <v>108</v>
      </c>
      <c r="AK321">
        <v>0</v>
      </c>
      <c r="AL321">
        <v>0</v>
      </c>
      <c r="AM321">
        <v>699</v>
      </c>
      <c r="AN321" t="s">
        <v>103</v>
      </c>
      <c r="AO321" t="s">
        <v>126</v>
      </c>
      <c r="AP321" t="s">
        <v>104</v>
      </c>
      <c r="AQ321" t="s">
        <v>168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6</v>
      </c>
      <c r="BD321" t="s">
        <v>106</v>
      </c>
      <c r="BE321">
        <v>1</v>
      </c>
      <c r="BF321" t="s">
        <v>119</v>
      </c>
      <c r="BG321" t="s">
        <v>107</v>
      </c>
      <c r="BH321">
        <v>1948</v>
      </c>
      <c r="BI321" t="s">
        <v>108</v>
      </c>
      <c r="BJ321">
        <v>2</v>
      </c>
      <c r="BK321">
        <v>410</v>
      </c>
      <c r="BL321" t="s">
        <v>98</v>
      </c>
      <c r="BM321" t="s">
        <v>98</v>
      </c>
      <c r="BN321" t="s">
        <v>104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t="s">
        <v>83</v>
      </c>
      <c r="BV321" t="s">
        <v>177</v>
      </c>
      <c r="BW321" t="s">
        <v>83</v>
      </c>
      <c r="BX321">
        <v>0</v>
      </c>
      <c r="BY321">
        <v>12</v>
      </c>
      <c r="BZ321">
        <v>2009</v>
      </c>
      <c r="CA321" t="s">
        <v>110</v>
      </c>
      <c r="CB321" t="s">
        <v>111</v>
      </c>
    </row>
    <row r="322" spans="1:80">
      <c r="A322">
        <v>1781</v>
      </c>
      <c r="B322">
        <v>20</v>
      </c>
      <c r="C322" t="s">
        <v>112</v>
      </c>
      <c r="D322">
        <v>60</v>
      </c>
      <c r="E322">
        <v>9600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89</v>
      </c>
      <c r="N322" t="s">
        <v>91</v>
      </c>
      <c r="O322" t="s">
        <v>91</v>
      </c>
      <c r="P322" t="s">
        <v>92</v>
      </c>
      <c r="Q322" t="s">
        <v>93</v>
      </c>
      <c r="R322">
        <v>5</v>
      </c>
      <c r="S322">
        <v>6</v>
      </c>
      <c r="T322">
        <v>1950</v>
      </c>
      <c r="U322">
        <v>1950</v>
      </c>
      <c r="V322" t="s">
        <v>94</v>
      </c>
      <c r="W322" t="s">
        <v>95</v>
      </c>
      <c r="X322" t="s">
        <v>116</v>
      </c>
      <c r="Y322" t="s">
        <v>116</v>
      </c>
      <c r="Z322" t="s">
        <v>97</v>
      </c>
      <c r="AA322">
        <v>0</v>
      </c>
      <c r="AB322" t="s">
        <v>98</v>
      </c>
      <c r="AC322" t="s">
        <v>98</v>
      </c>
      <c r="AD322" t="s">
        <v>99</v>
      </c>
      <c r="AE322" t="s">
        <v>98</v>
      </c>
      <c r="AF322" t="s">
        <v>98</v>
      </c>
      <c r="AG322" t="s">
        <v>100</v>
      </c>
      <c r="AH322" t="s">
        <v>138</v>
      </c>
      <c r="AI322">
        <v>390</v>
      </c>
      <c r="AJ322" t="s">
        <v>108</v>
      </c>
      <c r="AK322">
        <v>0</v>
      </c>
      <c r="AL322">
        <v>810</v>
      </c>
      <c r="AM322">
        <v>1200</v>
      </c>
      <c r="AN322" t="s">
        <v>103</v>
      </c>
      <c r="AO322" t="s">
        <v>98</v>
      </c>
      <c r="AP322" t="s">
        <v>104</v>
      </c>
      <c r="AQ322" t="s">
        <v>105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98</v>
      </c>
      <c r="BC322">
        <v>6</v>
      </c>
      <c r="BD322" t="s">
        <v>106</v>
      </c>
      <c r="BE322">
        <v>0</v>
      </c>
      <c r="BF322" t="s">
        <v>83</v>
      </c>
      <c r="BG322" t="s">
        <v>107</v>
      </c>
      <c r="BH322">
        <v>1950</v>
      </c>
      <c r="BI322" t="s">
        <v>125</v>
      </c>
      <c r="BJ322">
        <v>1</v>
      </c>
      <c r="BK322">
        <v>246</v>
      </c>
      <c r="BL322" t="s">
        <v>98</v>
      </c>
      <c r="BM322" t="s">
        <v>98</v>
      </c>
      <c r="BN322" t="s">
        <v>104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177</v>
      </c>
      <c r="BW322" t="s">
        <v>83</v>
      </c>
      <c r="BX322">
        <v>0</v>
      </c>
      <c r="BY322">
        <v>8</v>
      </c>
      <c r="BZ322">
        <v>2009</v>
      </c>
      <c r="CA322" t="s">
        <v>110</v>
      </c>
      <c r="CB322" t="s">
        <v>111</v>
      </c>
    </row>
    <row r="323" spans="1:80">
      <c r="A323">
        <v>1782</v>
      </c>
      <c r="B323">
        <v>20</v>
      </c>
      <c r="C323" t="s">
        <v>112</v>
      </c>
      <c r="D323">
        <v>53</v>
      </c>
      <c r="E323">
        <v>5470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188</v>
      </c>
      <c r="N323" t="s">
        <v>91</v>
      </c>
      <c r="O323" t="s">
        <v>91</v>
      </c>
      <c r="P323" t="s">
        <v>92</v>
      </c>
      <c r="Q323" t="s">
        <v>93</v>
      </c>
      <c r="R323">
        <v>3</v>
      </c>
      <c r="S323">
        <v>5</v>
      </c>
      <c r="T323">
        <v>1958</v>
      </c>
      <c r="U323">
        <v>1958</v>
      </c>
      <c r="V323" t="s">
        <v>94</v>
      </c>
      <c r="W323" t="s">
        <v>95</v>
      </c>
      <c r="X323" t="s">
        <v>137</v>
      </c>
      <c r="Y323" t="s">
        <v>137</v>
      </c>
      <c r="Z323" t="s">
        <v>97</v>
      </c>
      <c r="AA323">
        <v>0</v>
      </c>
      <c r="AB323" t="s">
        <v>98</v>
      </c>
      <c r="AC323" t="s">
        <v>98</v>
      </c>
      <c r="AD323" t="s">
        <v>99</v>
      </c>
      <c r="AE323" t="s">
        <v>98</v>
      </c>
      <c r="AF323" t="s">
        <v>98</v>
      </c>
      <c r="AG323" t="s">
        <v>100</v>
      </c>
      <c r="AH323" t="s">
        <v>108</v>
      </c>
      <c r="AI323">
        <v>0</v>
      </c>
      <c r="AJ323" t="s">
        <v>108</v>
      </c>
      <c r="AK323">
        <v>0</v>
      </c>
      <c r="AL323">
        <v>792</v>
      </c>
      <c r="AM323">
        <v>792</v>
      </c>
      <c r="AN323" t="s">
        <v>103</v>
      </c>
      <c r="AO323" t="s">
        <v>119</v>
      </c>
      <c r="AP323" t="s">
        <v>104</v>
      </c>
      <c r="AQ323" t="s">
        <v>168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98</v>
      </c>
      <c r="BC323">
        <v>4</v>
      </c>
      <c r="BD323" t="s">
        <v>106</v>
      </c>
      <c r="BE323">
        <v>0</v>
      </c>
      <c r="BF323" t="s">
        <v>83</v>
      </c>
      <c r="BG323" t="s">
        <v>107</v>
      </c>
      <c r="BH323">
        <v>1958</v>
      </c>
      <c r="BI323" t="s">
        <v>108</v>
      </c>
      <c r="BJ323">
        <v>1</v>
      </c>
      <c r="BK323">
        <v>366</v>
      </c>
      <c r="BL323" t="s">
        <v>139</v>
      </c>
      <c r="BM323" t="s">
        <v>98</v>
      </c>
      <c r="BN323" t="s">
        <v>104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8</v>
      </c>
      <c r="BZ323">
        <v>2009</v>
      </c>
      <c r="CA323" t="s">
        <v>110</v>
      </c>
      <c r="CB323" t="s">
        <v>111</v>
      </c>
    </row>
    <row r="324" spans="1:80">
      <c r="A324">
        <v>1783</v>
      </c>
      <c r="B324">
        <v>60</v>
      </c>
      <c r="C324" t="s">
        <v>112</v>
      </c>
      <c r="D324">
        <v>60</v>
      </c>
      <c r="E324">
        <v>10800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188</v>
      </c>
      <c r="N324" t="s">
        <v>91</v>
      </c>
      <c r="O324" t="s">
        <v>91</v>
      </c>
      <c r="P324" t="s">
        <v>92</v>
      </c>
      <c r="Q324" t="s">
        <v>122</v>
      </c>
      <c r="R324">
        <v>5</v>
      </c>
      <c r="S324">
        <v>7</v>
      </c>
      <c r="T324">
        <v>1939</v>
      </c>
      <c r="U324">
        <v>2006</v>
      </c>
      <c r="V324" t="s">
        <v>94</v>
      </c>
      <c r="W324" t="s">
        <v>95</v>
      </c>
      <c r="X324" t="s">
        <v>96</v>
      </c>
      <c r="Y324" t="s">
        <v>96</v>
      </c>
      <c r="Z324" t="s">
        <v>97</v>
      </c>
      <c r="AA324">
        <v>0</v>
      </c>
      <c r="AB324" t="s">
        <v>98</v>
      </c>
      <c r="AC324" t="s">
        <v>119</v>
      </c>
      <c r="AD324" t="s">
        <v>166</v>
      </c>
      <c r="AE324" t="s">
        <v>98</v>
      </c>
      <c r="AF324" t="s">
        <v>98</v>
      </c>
      <c r="AG324" t="s">
        <v>100</v>
      </c>
      <c r="AH324" t="s">
        <v>108</v>
      </c>
      <c r="AI324">
        <v>0</v>
      </c>
      <c r="AJ324" t="s">
        <v>108</v>
      </c>
      <c r="AK324">
        <v>0</v>
      </c>
      <c r="AL324">
        <v>676</v>
      </c>
      <c r="AM324">
        <v>676</v>
      </c>
      <c r="AN324" t="s">
        <v>103</v>
      </c>
      <c r="AO324" t="s">
        <v>126</v>
      </c>
      <c r="AP324" t="s">
        <v>104</v>
      </c>
      <c r="AQ324" t="s">
        <v>105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t="s">
        <v>119</v>
      </c>
      <c r="BC324">
        <v>7</v>
      </c>
      <c r="BD324" t="s">
        <v>106</v>
      </c>
      <c r="BE324">
        <v>0</v>
      </c>
      <c r="BF324" t="s">
        <v>83</v>
      </c>
      <c r="BG324" t="s">
        <v>143</v>
      </c>
      <c r="BH324">
        <v>1939</v>
      </c>
      <c r="BI324" t="s">
        <v>108</v>
      </c>
      <c r="BJ324">
        <v>2</v>
      </c>
      <c r="BK324">
        <v>720</v>
      </c>
      <c r="BL324" t="s">
        <v>98</v>
      </c>
      <c r="BM324" t="s">
        <v>98</v>
      </c>
      <c r="BN324" t="s">
        <v>104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8</v>
      </c>
      <c r="BZ324">
        <v>2009</v>
      </c>
      <c r="CA324" t="s">
        <v>110</v>
      </c>
      <c r="CB324" t="s">
        <v>111</v>
      </c>
    </row>
    <row r="325" spans="1:80">
      <c r="A325">
        <v>1784</v>
      </c>
      <c r="B325">
        <v>70</v>
      </c>
      <c r="C325" t="s">
        <v>112</v>
      </c>
      <c r="D325">
        <v>80</v>
      </c>
      <c r="E325">
        <v>8146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114</v>
      </c>
      <c r="L325" t="s">
        <v>88</v>
      </c>
      <c r="M325" t="s">
        <v>188</v>
      </c>
      <c r="N325" t="s">
        <v>91</v>
      </c>
      <c r="O325" t="s">
        <v>91</v>
      </c>
      <c r="P325" t="s">
        <v>92</v>
      </c>
      <c r="Q325" t="s">
        <v>122</v>
      </c>
      <c r="R325">
        <v>4</v>
      </c>
      <c r="S325">
        <v>8</v>
      </c>
      <c r="T325">
        <v>1900</v>
      </c>
      <c r="U325">
        <v>2003</v>
      </c>
      <c r="V325" t="s">
        <v>94</v>
      </c>
      <c r="W325" t="s">
        <v>95</v>
      </c>
      <c r="X325" t="s">
        <v>137</v>
      </c>
      <c r="Y325" t="s">
        <v>137</v>
      </c>
      <c r="Z325" t="s">
        <v>97</v>
      </c>
      <c r="AA325">
        <v>0</v>
      </c>
      <c r="AB325" t="s">
        <v>119</v>
      </c>
      <c r="AC325" t="s">
        <v>119</v>
      </c>
      <c r="AD325" t="s">
        <v>166</v>
      </c>
      <c r="AE325" t="s">
        <v>139</v>
      </c>
      <c r="AF325" t="s">
        <v>98</v>
      </c>
      <c r="AG325" t="s">
        <v>100</v>
      </c>
      <c r="AH325" t="s">
        <v>108</v>
      </c>
      <c r="AI325">
        <v>0</v>
      </c>
      <c r="AJ325" t="s">
        <v>108</v>
      </c>
      <c r="AK325">
        <v>0</v>
      </c>
      <c r="AL325">
        <v>405</v>
      </c>
      <c r="AM325">
        <v>405</v>
      </c>
      <c r="AN325" t="s">
        <v>103</v>
      </c>
      <c r="AO325" t="s">
        <v>119</v>
      </c>
      <c r="AP325" t="s">
        <v>104</v>
      </c>
      <c r="AQ325" t="s">
        <v>105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98</v>
      </c>
      <c r="BC325">
        <v>6</v>
      </c>
      <c r="BD325" t="s">
        <v>106</v>
      </c>
      <c r="BE325">
        <v>0</v>
      </c>
      <c r="BF325" t="s">
        <v>83</v>
      </c>
      <c r="BG325" t="s">
        <v>143</v>
      </c>
      <c r="BH325">
        <v>1940</v>
      </c>
      <c r="BI325" t="s">
        <v>108</v>
      </c>
      <c r="BJ325">
        <v>1</v>
      </c>
      <c r="BK325">
        <v>281</v>
      </c>
      <c r="BL325" t="s">
        <v>98</v>
      </c>
      <c r="BM325" t="s">
        <v>98</v>
      </c>
      <c r="BN325" t="s">
        <v>167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5</v>
      </c>
      <c r="BZ325">
        <v>2009</v>
      </c>
      <c r="CA325" t="s">
        <v>110</v>
      </c>
      <c r="CB325" t="s">
        <v>111</v>
      </c>
    </row>
    <row r="326" spans="1:80">
      <c r="A326">
        <v>1785</v>
      </c>
      <c r="B326">
        <v>30</v>
      </c>
      <c r="C326" t="s">
        <v>112</v>
      </c>
      <c r="D326">
        <v>60</v>
      </c>
      <c r="E326">
        <v>10230</v>
      </c>
      <c r="F326" t="s">
        <v>82</v>
      </c>
      <c r="G326" t="s">
        <v>190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188</v>
      </c>
      <c r="N326" t="s">
        <v>91</v>
      </c>
      <c r="O326" t="s">
        <v>91</v>
      </c>
      <c r="P326" t="s">
        <v>92</v>
      </c>
      <c r="Q326" t="s">
        <v>93</v>
      </c>
      <c r="R326">
        <v>5</v>
      </c>
      <c r="S326">
        <v>7</v>
      </c>
      <c r="T326">
        <v>1925</v>
      </c>
      <c r="U326">
        <v>1950</v>
      </c>
      <c r="V326" t="s">
        <v>94</v>
      </c>
      <c r="W326" t="s">
        <v>95</v>
      </c>
      <c r="X326" t="s">
        <v>137</v>
      </c>
      <c r="Y326" t="s">
        <v>137</v>
      </c>
      <c r="Z326" t="s">
        <v>97</v>
      </c>
      <c r="AA326">
        <v>0</v>
      </c>
      <c r="AB326" t="s">
        <v>98</v>
      </c>
      <c r="AC326" t="s">
        <v>98</v>
      </c>
      <c r="AD326" t="s">
        <v>166</v>
      </c>
      <c r="AE326" t="s">
        <v>98</v>
      </c>
      <c r="AF326" t="s">
        <v>98</v>
      </c>
      <c r="AG326" t="s">
        <v>100</v>
      </c>
      <c r="AH326" t="s">
        <v>108</v>
      </c>
      <c r="AI326">
        <v>0</v>
      </c>
      <c r="AJ326" t="s">
        <v>108</v>
      </c>
      <c r="AK326">
        <v>0</v>
      </c>
      <c r="AL326">
        <v>1054</v>
      </c>
      <c r="AM326">
        <v>1054</v>
      </c>
      <c r="AN326" t="s">
        <v>103</v>
      </c>
      <c r="AO326" t="s">
        <v>126</v>
      </c>
      <c r="AP326" t="s">
        <v>104</v>
      </c>
      <c r="AQ326" t="s">
        <v>105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126</v>
      </c>
      <c r="BC326">
        <v>6</v>
      </c>
      <c r="BD326" t="s">
        <v>106</v>
      </c>
      <c r="BE326">
        <v>0</v>
      </c>
      <c r="BF326" t="s">
        <v>83</v>
      </c>
      <c r="BG326" t="s">
        <v>143</v>
      </c>
      <c r="BH326">
        <v>1987</v>
      </c>
      <c r="BI326" t="s">
        <v>108</v>
      </c>
      <c r="BJ326">
        <v>1</v>
      </c>
      <c r="BK326">
        <v>264</v>
      </c>
      <c r="BL326" t="s">
        <v>98</v>
      </c>
      <c r="BM326" t="s">
        <v>98</v>
      </c>
      <c r="BN326" t="s">
        <v>167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t="s">
        <v>83</v>
      </c>
      <c r="BV326" t="s">
        <v>177</v>
      </c>
      <c r="BW326" t="s">
        <v>83</v>
      </c>
      <c r="BX326">
        <v>0</v>
      </c>
      <c r="BY326">
        <v>12</v>
      </c>
      <c r="BZ326">
        <v>2009</v>
      </c>
      <c r="CA326" t="s">
        <v>110</v>
      </c>
      <c r="CB326" t="s">
        <v>111</v>
      </c>
    </row>
    <row r="327" spans="1:80">
      <c r="A327">
        <v>1786</v>
      </c>
      <c r="B327">
        <v>50</v>
      </c>
      <c r="C327" t="s">
        <v>112</v>
      </c>
      <c r="D327">
        <v>60</v>
      </c>
      <c r="E327">
        <v>10410</v>
      </c>
      <c r="F327" t="s">
        <v>82</v>
      </c>
      <c r="G327" t="s">
        <v>190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188</v>
      </c>
      <c r="N327" t="s">
        <v>91</v>
      </c>
      <c r="O327" t="s">
        <v>91</v>
      </c>
      <c r="P327" t="s">
        <v>92</v>
      </c>
      <c r="Q327" t="s">
        <v>176</v>
      </c>
      <c r="R327">
        <v>4</v>
      </c>
      <c r="S327">
        <v>5</v>
      </c>
      <c r="T327">
        <v>1915</v>
      </c>
      <c r="U327">
        <v>1950</v>
      </c>
      <c r="V327" t="s">
        <v>94</v>
      </c>
      <c r="W327" t="s">
        <v>95</v>
      </c>
      <c r="X327" t="s">
        <v>137</v>
      </c>
      <c r="Y327" t="s">
        <v>137</v>
      </c>
      <c r="Z327" t="s">
        <v>97</v>
      </c>
      <c r="AA327">
        <v>0</v>
      </c>
      <c r="AB327" t="s">
        <v>98</v>
      </c>
      <c r="AC327" t="s">
        <v>98</v>
      </c>
      <c r="AD327" t="s">
        <v>166</v>
      </c>
      <c r="AE327" t="s">
        <v>98</v>
      </c>
      <c r="AF327" t="s">
        <v>98</v>
      </c>
      <c r="AG327" t="s">
        <v>100</v>
      </c>
      <c r="AH327" t="s">
        <v>108</v>
      </c>
      <c r="AI327">
        <v>0</v>
      </c>
      <c r="AJ327" t="s">
        <v>108</v>
      </c>
      <c r="AK327">
        <v>0</v>
      </c>
      <c r="AL327">
        <v>1313</v>
      </c>
      <c r="AM327">
        <v>1313</v>
      </c>
      <c r="AN327" t="s">
        <v>103</v>
      </c>
      <c r="AO327" t="s">
        <v>98</v>
      </c>
      <c r="AP327" t="s">
        <v>104</v>
      </c>
      <c r="AQ327" t="s">
        <v>105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119</v>
      </c>
      <c r="BC327">
        <v>8</v>
      </c>
      <c r="BD327" t="s">
        <v>181</v>
      </c>
      <c r="BE327">
        <v>1</v>
      </c>
      <c r="BF327" t="s">
        <v>98</v>
      </c>
      <c r="BG327" t="s">
        <v>143</v>
      </c>
      <c r="BH327">
        <v>1954</v>
      </c>
      <c r="BI327" t="s">
        <v>108</v>
      </c>
      <c r="BJ327">
        <v>2</v>
      </c>
      <c r="BK327">
        <v>528</v>
      </c>
      <c r="BL327" t="s">
        <v>98</v>
      </c>
      <c r="BM327" t="s">
        <v>98</v>
      </c>
      <c r="BN327" t="s">
        <v>104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6</v>
      </c>
      <c r="BZ327">
        <v>2009</v>
      </c>
      <c r="CA327" t="s">
        <v>110</v>
      </c>
      <c r="CB327" t="s">
        <v>111</v>
      </c>
    </row>
    <row r="328" spans="1:80">
      <c r="A328">
        <v>1787</v>
      </c>
      <c r="B328">
        <v>70</v>
      </c>
      <c r="C328" t="s">
        <v>112</v>
      </c>
      <c r="D328">
        <v>60</v>
      </c>
      <c r="E328">
        <v>7200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114</v>
      </c>
      <c r="L328" t="s">
        <v>88</v>
      </c>
      <c r="M328" t="s">
        <v>188</v>
      </c>
      <c r="N328" t="s">
        <v>182</v>
      </c>
      <c r="O328" t="s">
        <v>91</v>
      </c>
      <c r="P328" t="s">
        <v>92</v>
      </c>
      <c r="Q328" t="s">
        <v>122</v>
      </c>
      <c r="R328">
        <v>7</v>
      </c>
      <c r="S328">
        <v>9</v>
      </c>
      <c r="T328">
        <v>1910</v>
      </c>
      <c r="U328">
        <v>2008</v>
      </c>
      <c r="V328" t="s">
        <v>94</v>
      </c>
      <c r="W328" t="s">
        <v>95</v>
      </c>
      <c r="X328" t="s">
        <v>96</v>
      </c>
      <c r="Y328" t="s">
        <v>96</v>
      </c>
      <c r="Z328" t="s">
        <v>97</v>
      </c>
      <c r="AA328">
        <v>0</v>
      </c>
      <c r="AB328" t="s">
        <v>119</v>
      </c>
      <c r="AC328" t="s">
        <v>119</v>
      </c>
      <c r="AD328" t="s">
        <v>123</v>
      </c>
      <c r="AE328" t="s">
        <v>98</v>
      </c>
      <c r="AF328" t="s">
        <v>98</v>
      </c>
      <c r="AG328" t="s">
        <v>100</v>
      </c>
      <c r="AH328" t="s">
        <v>108</v>
      </c>
      <c r="AI328">
        <v>0</v>
      </c>
      <c r="AJ328" t="s">
        <v>108</v>
      </c>
      <c r="AK328">
        <v>0</v>
      </c>
      <c r="AL328">
        <v>560</v>
      </c>
      <c r="AM328">
        <v>560</v>
      </c>
      <c r="AN328" t="s">
        <v>103</v>
      </c>
      <c r="AO328" t="s">
        <v>126</v>
      </c>
      <c r="AP328" t="s">
        <v>104</v>
      </c>
      <c r="AQ328" t="s">
        <v>105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t="s">
        <v>119</v>
      </c>
      <c r="BC328">
        <v>5</v>
      </c>
      <c r="BD328" t="s">
        <v>106</v>
      </c>
      <c r="BE328">
        <v>0</v>
      </c>
      <c r="BF328" t="s">
        <v>83</v>
      </c>
      <c r="BG328" t="s">
        <v>143</v>
      </c>
      <c r="BH328">
        <v>2008</v>
      </c>
      <c r="BI328" t="s">
        <v>108</v>
      </c>
      <c r="BJ328">
        <v>2</v>
      </c>
      <c r="BK328">
        <v>624</v>
      </c>
      <c r="BL328" t="s">
        <v>98</v>
      </c>
      <c r="BM328" t="s">
        <v>98</v>
      </c>
      <c r="BN328" t="s">
        <v>104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8</v>
      </c>
      <c r="BZ328">
        <v>2009</v>
      </c>
      <c r="CA328" t="s">
        <v>110</v>
      </c>
      <c r="CB328" t="s">
        <v>111</v>
      </c>
    </row>
    <row r="329" spans="1:80">
      <c r="A329">
        <v>1788</v>
      </c>
      <c r="B329">
        <v>30</v>
      </c>
      <c r="C329" t="s">
        <v>112</v>
      </c>
      <c r="D329">
        <v>90</v>
      </c>
      <c r="E329">
        <v>5400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188</v>
      </c>
      <c r="N329" t="s">
        <v>182</v>
      </c>
      <c r="O329" t="s">
        <v>91</v>
      </c>
      <c r="P329" t="s">
        <v>92</v>
      </c>
      <c r="Q329" t="s">
        <v>93</v>
      </c>
      <c r="R329">
        <v>2</v>
      </c>
      <c r="S329">
        <v>5</v>
      </c>
      <c r="T329">
        <v>1940</v>
      </c>
      <c r="U329">
        <v>1950</v>
      </c>
      <c r="V329" t="s">
        <v>94</v>
      </c>
      <c r="W329" t="s">
        <v>95</v>
      </c>
      <c r="X329" t="s">
        <v>203</v>
      </c>
      <c r="Y329" t="s">
        <v>203</v>
      </c>
      <c r="Z329" t="s">
        <v>97</v>
      </c>
      <c r="AA329">
        <v>0</v>
      </c>
      <c r="AB329" t="s">
        <v>139</v>
      </c>
      <c r="AC329" t="s">
        <v>98</v>
      </c>
      <c r="AD329" t="s">
        <v>123</v>
      </c>
      <c r="AE329" t="s">
        <v>139</v>
      </c>
      <c r="AF329" t="s">
        <v>98</v>
      </c>
      <c r="AG329" t="s">
        <v>100</v>
      </c>
      <c r="AH329" t="s">
        <v>108</v>
      </c>
      <c r="AI329">
        <v>0</v>
      </c>
      <c r="AJ329" t="s">
        <v>108</v>
      </c>
      <c r="AK329">
        <v>0</v>
      </c>
      <c r="AL329">
        <v>416</v>
      </c>
      <c r="AM329">
        <v>416</v>
      </c>
      <c r="AN329" t="s">
        <v>103</v>
      </c>
      <c r="AO329" t="s">
        <v>119</v>
      </c>
      <c r="AP329" t="s">
        <v>167</v>
      </c>
      <c r="AQ329" t="s">
        <v>168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t="s">
        <v>119</v>
      </c>
      <c r="BC329">
        <v>4</v>
      </c>
      <c r="BD329" t="s">
        <v>106</v>
      </c>
      <c r="BE329">
        <v>0</v>
      </c>
      <c r="BF329" t="s">
        <v>83</v>
      </c>
      <c r="BG329" t="s">
        <v>83</v>
      </c>
      <c r="BH329" t="s">
        <v>83</v>
      </c>
      <c r="BI329" t="s">
        <v>83</v>
      </c>
      <c r="BJ329">
        <v>0</v>
      </c>
      <c r="BK329">
        <v>0</v>
      </c>
      <c r="BL329" t="s">
        <v>83</v>
      </c>
      <c r="BM329" t="s">
        <v>83</v>
      </c>
      <c r="BN329" t="s">
        <v>167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2009</v>
      </c>
      <c r="CA329" t="s">
        <v>110</v>
      </c>
      <c r="CB329" t="s">
        <v>111</v>
      </c>
    </row>
    <row r="330" spans="1:80">
      <c r="A330">
        <v>1789</v>
      </c>
      <c r="B330">
        <v>30</v>
      </c>
      <c r="C330" t="s">
        <v>112</v>
      </c>
      <c r="D330">
        <v>60</v>
      </c>
      <c r="E330">
        <v>10800</v>
      </c>
      <c r="F330" t="s">
        <v>82</v>
      </c>
      <c r="G330" t="s">
        <v>190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188</v>
      </c>
      <c r="N330" t="s">
        <v>91</v>
      </c>
      <c r="O330" t="s">
        <v>91</v>
      </c>
      <c r="P330" t="s">
        <v>92</v>
      </c>
      <c r="Q330" t="s">
        <v>93</v>
      </c>
      <c r="R330">
        <v>5</v>
      </c>
      <c r="S330">
        <v>7</v>
      </c>
      <c r="T330">
        <v>1920</v>
      </c>
      <c r="U330">
        <v>1950</v>
      </c>
      <c r="V330" t="s">
        <v>94</v>
      </c>
      <c r="W330" t="s">
        <v>95</v>
      </c>
      <c r="X330" t="s">
        <v>116</v>
      </c>
      <c r="Y330" t="s">
        <v>116</v>
      </c>
      <c r="Z330" t="s">
        <v>97</v>
      </c>
      <c r="AA330">
        <v>0</v>
      </c>
      <c r="AB330" t="s">
        <v>98</v>
      </c>
      <c r="AC330" t="s">
        <v>98</v>
      </c>
      <c r="AD330" t="s">
        <v>166</v>
      </c>
      <c r="AE330" t="s">
        <v>98</v>
      </c>
      <c r="AF330" t="s">
        <v>98</v>
      </c>
      <c r="AG330" t="s">
        <v>100</v>
      </c>
      <c r="AH330" t="s">
        <v>108</v>
      </c>
      <c r="AI330">
        <v>0</v>
      </c>
      <c r="AJ330" t="s">
        <v>108</v>
      </c>
      <c r="AK330">
        <v>0</v>
      </c>
      <c r="AL330">
        <v>720</v>
      </c>
      <c r="AM330">
        <v>720</v>
      </c>
      <c r="AN330" t="s">
        <v>103</v>
      </c>
      <c r="AO330" t="s">
        <v>98</v>
      </c>
      <c r="AP330" t="s">
        <v>167</v>
      </c>
      <c r="AQ330" t="s">
        <v>105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119</v>
      </c>
      <c r="BC330">
        <v>4</v>
      </c>
      <c r="BD330" t="s">
        <v>106</v>
      </c>
      <c r="BE330">
        <v>0</v>
      </c>
      <c r="BF330" t="s">
        <v>83</v>
      </c>
      <c r="BG330" t="s">
        <v>143</v>
      </c>
      <c r="BH330">
        <v>1980</v>
      </c>
      <c r="BI330" t="s">
        <v>125</v>
      </c>
      <c r="BJ330">
        <v>2</v>
      </c>
      <c r="BK330">
        <v>576</v>
      </c>
      <c r="BL330" t="s">
        <v>98</v>
      </c>
      <c r="BM330" t="s">
        <v>98</v>
      </c>
      <c r="BN330" t="s">
        <v>167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6</v>
      </c>
      <c r="BZ330">
        <v>2009</v>
      </c>
      <c r="CA330" t="s">
        <v>110</v>
      </c>
      <c r="CB330" t="s">
        <v>111</v>
      </c>
    </row>
    <row r="331" spans="1:80">
      <c r="A331">
        <v>1790</v>
      </c>
      <c r="B331">
        <v>30</v>
      </c>
      <c r="C331" t="s">
        <v>112</v>
      </c>
      <c r="D331">
        <v>60</v>
      </c>
      <c r="E331">
        <v>10800</v>
      </c>
      <c r="F331" t="s">
        <v>82</v>
      </c>
      <c r="G331" t="s">
        <v>190</v>
      </c>
      <c r="H331" t="s">
        <v>84</v>
      </c>
      <c r="I331" t="s">
        <v>85</v>
      </c>
      <c r="J331" t="s">
        <v>86</v>
      </c>
      <c r="K331" t="s">
        <v>114</v>
      </c>
      <c r="L331" t="s">
        <v>88</v>
      </c>
      <c r="M331" t="s">
        <v>188</v>
      </c>
      <c r="N331" t="s">
        <v>91</v>
      </c>
      <c r="O331" t="s">
        <v>91</v>
      </c>
      <c r="P331" t="s">
        <v>92</v>
      </c>
      <c r="Q331" t="s">
        <v>93</v>
      </c>
      <c r="R331">
        <v>3</v>
      </c>
      <c r="S331">
        <v>5</v>
      </c>
      <c r="T331">
        <v>1890</v>
      </c>
      <c r="U331">
        <v>1998</v>
      </c>
      <c r="V331" t="s">
        <v>94</v>
      </c>
      <c r="W331" t="s">
        <v>95</v>
      </c>
      <c r="X331" t="s">
        <v>96</v>
      </c>
      <c r="Y331" t="s">
        <v>96</v>
      </c>
      <c r="Z331" t="s">
        <v>97</v>
      </c>
      <c r="AA331">
        <v>0</v>
      </c>
      <c r="AB331" t="s">
        <v>98</v>
      </c>
      <c r="AC331" t="s">
        <v>98</v>
      </c>
      <c r="AD331" t="s">
        <v>166</v>
      </c>
      <c r="AE331" t="s">
        <v>98</v>
      </c>
      <c r="AF331" t="s">
        <v>98</v>
      </c>
      <c r="AG331" t="s">
        <v>100</v>
      </c>
      <c r="AH331" t="s">
        <v>108</v>
      </c>
      <c r="AI331">
        <v>0</v>
      </c>
      <c r="AJ331" t="s">
        <v>108</v>
      </c>
      <c r="AK331">
        <v>0</v>
      </c>
      <c r="AL331">
        <v>630</v>
      </c>
      <c r="AM331">
        <v>630</v>
      </c>
      <c r="AN331" t="s">
        <v>103</v>
      </c>
      <c r="AO331" t="s">
        <v>98</v>
      </c>
      <c r="AP331" t="s">
        <v>104</v>
      </c>
      <c r="AQ331" t="s">
        <v>168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98</v>
      </c>
      <c r="BC331">
        <v>4</v>
      </c>
      <c r="BD331" t="s">
        <v>106</v>
      </c>
      <c r="BE331">
        <v>0</v>
      </c>
      <c r="BF331" t="s">
        <v>83</v>
      </c>
      <c r="BG331" t="s">
        <v>143</v>
      </c>
      <c r="BH331">
        <v>1959</v>
      </c>
      <c r="BI331" t="s">
        <v>108</v>
      </c>
      <c r="BJ331">
        <v>1</v>
      </c>
      <c r="BK331">
        <v>320</v>
      </c>
      <c r="BL331" t="s">
        <v>98</v>
      </c>
      <c r="BM331" t="s">
        <v>98</v>
      </c>
      <c r="BN331" t="s">
        <v>104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11</v>
      </c>
      <c r="BZ331">
        <v>2009</v>
      </c>
      <c r="CA331" t="s">
        <v>110</v>
      </c>
      <c r="CB331" t="s">
        <v>111</v>
      </c>
    </row>
    <row r="332" spans="1:80">
      <c r="A332">
        <v>1791</v>
      </c>
      <c r="B332">
        <v>90</v>
      </c>
      <c r="C332" t="s">
        <v>112</v>
      </c>
      <c r="D332">
        <v>81</v>
      </c>
      <c r="E332">
        <v>9671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114</v>
      </c>
      <c r="L332" t="s">
        <v>88</v>
      </c>
      <c r="M332" t="s">
        <v>89</v>
      </c>
      <c r="N332" t="s">
        <v>182</v>
      </c>
      <c r="O332" t="s">
        <v>91</v>
      </c>
      <c r="P332" t="s">
        <v>179</v>
      </c>
      <c r="Q332" t="s">
        <v>122</v>
      </c>
      <c r="R332">
        <v>6</v>
      </c>
      <c r="S332">
        <v>5</v>
      </c>
      <c r="T332">
        <v>1969</v>
      </c>
      <c r="U332">
        <v>1969</v>
      </c>
      <c r="V332" t="s">
        <v>94</v>
      </c>
      <c r="W332" t="s">
        <v>95</v>
      </c>
      <c r="X332" t="s">
        <v>137</v>
      </c>
      <c r="Y332" t="s">
        <v>137</v>
      </c>
      <c r="Z332" t="s">
        <v>148</v>
      </c>
      <c r="AA332">
        <v>480</v>
      </c>
      <c r="AB332" t="s">
        <v>98</v>
      </c>
      <c r="AC332" t="s">
        <v>98</v>
      </c>
      <c r="AD332" t="s">
        <v>99</v>
      </c>
      <c r="AE332" t="s">
        <v>98</v>
      </c>
      <c r="AF332" t="s">
        <v>98</v>
      </c>
      <c r="AG332" t="s">
        <v>100</v>
      </c>
      <c r="AH332" t="s">
        <v>108</v>
      </c>
      <c r="AI332">
        <v>0</v>
      </c>
      <c r="AJ332" t="s">
        <v>108</v>
      </c>
      <c r="AK332">
        <v>0</v>
      </c>
      <c r="AL332">
        <v>1248</v>
      </c>
      <c r="AM332">
        <v>1248</v>
      </c>
      <c r="AN332" t="s">
        <v>103</v>
      </c>
      <c r="AO332" t="s">
        <v>98</v>
      </c>
      <c r="AP332" t="s">
        <v>104</v>
      </c>
      <c r="AQ332" t="s">
        <v>105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t="s">
        <v>98</v>
      </c>
      <c r="BC332">
        <v>12</v>
      </c>
      <c r="BD332" t="s">
        <v>106</v>
      </c>
      <c r="BE332">
        <v>0</v>
      </c>
      <c r="BF332" t="s">
        <v>83</v>
      </c>
      <c r="BG332" t="s">
        <v>107</v>
      </c>
      <c r="BH332">
        <v>1969</v>
      </c>
      <c r="BI332" t="s">
        <v>131</v>
      </c>
      <c r="BJ332">
        <v>3</v>
      </c>
      <c r="BK332">
        <v>907</v>
      </c>
      <c r="BL332" t="s">
        <v>98</v>
      </c>
      <c r="BM332" t="s">
        <v>98</v>
      </c>
      <c r="BN332" t="s">
        <v>104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8</v>
      </c>
      <c r="BZ332">
        <v>2009</v>
      </c>
      <c r="CA332" t="s">
        <v>110</v>
      </c>
      <c r="CB332" t="s">
        <v>111</v>
      </c>
    </row>
    <row r="333" spans="1:80">
      <c r="A333">
        <v>1792</v>
      </c>
      <c r="B333">
        <v>20</v>
      </c>
      <c r="C333" t="s">
        <v>112</v>
      </c>
      <c r="D333">
        <v>83</v>
      </c>
      <c r="E333">
        <v>10143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89</v>
      </c>
      <c r="N333" t="s">
        <v>91</v>
      </c>
      <c r="O333" t="s">
        <v>91</v>
      </c>
      <c r="P333" t="s">
        <v>92</v>
      </c>
      <c r="Q333" t="s">
        <v>93</v>
      </c>
      <c r="R333">
        <v>6</v>
      </c>
      <c r="S333">
        <v>7</v>
      </c>
      <c r="T333">
        <v>1963</v>
      </c>
      <c r="U333">
        <v>1963</v>
      </c>
      <c r="V333" t="s">
        <v>94</v>
      </c>
      <c r="W333" t="s">
        <v>95</v>
      </c>
      <c r="X333" t="s">
        <v>130</v>
      </c>
      <c r="Y333" t="s">
        <v>130</v>
      </c>
      <c r="Z333" t="s">
        <v>117</v>
      </c>
      <c r="AA333">
        <v>295</v>
      </c>
      <c r="AB333" t="s">
        <v>98</v>
      </c>
      <c r="AC333" t="s">
        <v>98</v>
      </c>
      <c r="AD333" t="s">
        <v>99</v>
      </c>
      <c r="AE333" t="s">
        <v>98</v>
      </c>
      <c r="AF333" t="s">
        <v>98</v>
      </c>
      <c r="AG333" t="s">
        <v>100</v>
      </c>
      <c r="AH333" t="s">
        <v>101</v>
      </c>
      <c r="AI333">
        <v>384</v>
      </c>
      <c r="AJ333" t="s">
        <v>108</v>
      </c>
      <c r="AK333">
        <v>0</v>
      </c>
      <c r="AL333">
        <v>996</v>
      </c>
      <c r="AM333">
        <v>1380</v>
      </c>
      <c r="AN333" t="s">
        <v>103</v>
      </c>
      <c r="AO333" t="s">
        <v>139</v>
      </c>
      <c r="AP333" t="s">
        <v>104</v>
      </c>
      <c r="AQ333" t="s">
        <v>105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98</v>
      </c>
      <c r="BC333">
        <v>6</v>
      </c>
      <c r="BD333" t="s">
        <v>106</v>
      </c>
      <c r="BE333">
        <v>0</v>
      </c>
      <c r="BF333" t="s">
        <v>83</v>
      </c>
      <c r="BG333" t="s">
        <v>107</v>
      </c>
      <c r="BH333">
        <v>1963</v>
      </c>
      <c r="BI333" t="s">
        <v>108</v>
      </c>
      <c r="BJ333">
        <v>1</v>
      </c>
      <c r="BK333">
        <v>364</v>
      </c>
      <c r="BL333" t="s">
        <v>98</v>
      </c>
      <c r="BM333" t="s">
        <v>98</v>
      </c>
      <c r="BN333" t="s">
        <v>104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t="s">
        <v>83</v>
      </c>
      <c r="BV333" t="s">
        <v>177</v>
      </c>
      <c r="BW333" t="s">
        <v>83</v>
      </c>
      <c r="BX333">
        <v>0</v>
      </c>
      <c r="BY333">
        <v>6</v>
      </c>
      <c r="BZ333">
        <v>2009</v>
      </c>
      <c r="CA333" t="s">
        <v>110</v>
      </c>
      <c r="CB333" t="s">
        <v>111</v>
      </c>
    </row>
    <row r="334" spans="1:80">
      <c r="A334">
        <v>1793</v>
      </c>
      <c r="B334">
        <v>20</v>
      </c>
      <c r="C334" t="s">
        <v>112</v>
      </c>
      <c r="D334">
        <v>77</v>
      </c>
      <c r="E334">
        <v>11500</v>
      </c>
      <c r="F334" t="s">
        <v>82</v>
      </c>
      <c r="G334" t="s">
        <v>83</v>
      </c>
      <c r="H334" t="s">
        <v>113</v>
      </c>
      <c r="I334" t="s">
        <v>85</v>
      </c>
      <c r="J334" t="s">
        <v>86</v>
      </c>
      <c r="K334" t="s">
        <v>87</v>
      </c>
      <c r="L334" t="s">
        <v>88</v>
      </c>
      <c r="M334" t="s">
        <v>89</v>
      </c>
      <c r="N334" t="s">
        <v>91</v>
      </c>
      <c r="O334" t="s">
        <v>91</v>
      </c>
      <c r="P334" t="s">
        <v>92</v>
      </c>
      <c r="Q334" t="s">
        <v>93</v>
      </c>
      <c r="R334">
        <v>6</v>
      </c>
      <c r="S334">
        <v>4</v>
      </c>
      <c r="T334">
        <v>1967</v>
      </c>
      <c r="U334">
        <v>1967</v>
      </c>
      <c r="V334" t="s">
        <v>94</v>
      </c>
      <c r="W334" t="s">
        <v>95</v>
      </c>
      <c r="X334" t="s">
        <v>130</v>
      </c>
      <c r="Y334" t="s">
        <v>130</v>
      </c>
      <c r="Z334" t="s">
        <v>97</v>
      </c>
      <c r="AA334">
        <v>0</v>
      </c>
      <c r="AB334" t="s">
        <v>139</v>
      </c>
      <c r="AC334" t="s">
        <v>98</v>
      </c>
      <c r="AD334" t="s">
        <v>99</v>
      </c>
      <c r="AE334" t="s">
        <v>98</v>
      </c>
      <c r="AF334" t="s">
        <v>139</v>
      </c>
      <c r="AG334" t="s">
        <v>100</v>
      </c>
      <c r="AH334" t="s">
        <v>138</v>
      </c>
      <c r="AI334">
        <v>872</v>
      </c>
      <c r="AJ334" t="s">
        <v>101</v>
      </c>
      <c r="AK334">
        <v>60</v>
      </c>
      <c r="AL334">
        <v>108</v>
      </c>
      <c r="AM334">
        <v>1040</v>
      </c>
      <c r="AN334" t="s">
        <v>103</v>
      </c>
      <c r="AO334" t="s">
        <v>119</v>
      </c>
      <c r="AP334" t="s">
        <v>104</v>
      </c>
      <c r="AQ334" t="s">
        <v>105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187</v>
      </c>
      <c r="BE334">
        <v>1</v>
      </c>
      <c r="BF334" t="s">
        <v>134</v>
      </c>
      <c r="BG334" t="s">
        <v>107</v>
      </c>
      <c r="BH334">
        <v>1967</v>
      </c>
      <c r="BI334" t="s">
        <v>131</v>
      </c>
      <c r="BJ334">
        <v>2</v>
      </c>
      <c r="BK334">
        <v>480</v>
      </c>
      <c r="BL334" t="s">
        <v>98</v>
      </c>
      <c r="BM334" t="s">
        <v>98</v>
      </c>
      <c r="BN334" t="s">
        <v>104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t="s">
        <v>83</v>
      </c>
      <c r="BV334" t="s">
        <v>109</v>
      </c>
      <c r="BW334" t="s">
        <v>83</v>
      </c>
      <c r="BX334">
        <v>0</v>
      </c>
      <c r="BY334">
        <v>5</v>
      </c>
      <c r="BZ334">
        <v>2009</v>
      </c>
      <c r="CA334" t="s">
        <v>110</v>
      </c>
      <c r="CB334" t="s">
        <v>111</v>
      </c>
    </row>
    <row r="335" spans="1:80">
      <c r="A335">
        <v>1794</v>
      </c>
      <c r="B335">
        <v>20</v>
      </c>
      <c r="C335" t="s">
        <v>112</v>
      </c>
      <c r="D335">
        <v>62</v>
      </c>
      <c r="E335">
        <v>8010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89</v>
      </c>
      <c r="N335" t="s">
        <v>91</v>
      </c>
      <c r="O335" t="s">
        <v>91</v>
      </c>
      <c r="P335" t="s">
        <v>92</v>
      </c>
      <c r="Q335" t="s">
        <v>93</v>
      </c>
      <c r="R335">
        <v>6</v>
      </c>
      <c r="S335">
        <v>9</v>
      </c>
      <c r="T335">
        <v>1958</v>
      </c>
      <c r="U335">
        <v>2007</v>
      </c>
      <c r="V335" t="s">
        <v>115</v>
      </c>
      <c r="W335" t="s">
        <v>95</v>
      </c>
      <c r="X335" t="s">
        <v>116</v>
      </c>
      <c r="Y335" t="s">
        <v>116</v>
      </c>
      <c r="Z335" t="s">
        <v>97</v>
      </c>
      <c r="AA335">
        <v>0</v>
      </c>
      <c r="AB335" t="s">
        <v>119</v>
      </c>
      <c r="AC335" t="s">
        <v>119</v>
      </c>
      <c r="AD335" t="s">
        <v>99</v>
      </c>
      <c r="AE335" t="s">
        <v>98</v>
      </c>
      <c r="AF335" t="s">
        <v>98</v>
      </c>
      <c r="AG335" t="s">
        <v>155</v>
      </c>
      <c r="AH335" t="s">
        <v>124</v>
      </c>
      <c r="AI335">
        <v>745</v>
      </c>
      <c r="AJ335" t="s">
        <v>108</v>
      </c>
      <c r="AK335">
        <v>0</v>
      </c>
      <c r="AL335">
        <v>206</v>
      </c>
      <c r="AM335">
        <v>951</v>
      </c>
      <c r="AN335" t="s">
        <v>103</v>
      </c>
      <c r="AO335" t="s">
        <v>119</v>
      </c>
      <c r="AP335" t="s">
        <v>104</v>
      </c>
      <c r="AQ335" t="s">
        <v>105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119</v>
      </c>
      <c r="BC335">
        <v>6</v>
      </c>
      <c r="BD335" t="s">
        <v>106</v>
      </c>
      <c r="BE335">
        <v>0</v>
      </c>
      <c r="BF335" t="s">
        <v>83</v>
      </c>
      <c r="BG335" t="s">
        <v>143</v>
      </c>
      <c r="BH335">
        <v>1985</v>
      </c>
      <c r="BI335" t="s">
        <v>108</v>
      </c>
      <c r="BJ335">
        <v>2</v>
      </c>
      <c r="BK335">
        <v>480</v>
      </c>
      <c r="BL335" t="s">
        <v>98</v>
      </c>
      <c r="BM335" t="s">
        <v>98</v>
      </c>
      <c r="BN335" t="s">
        <v>104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133</v>
      </c>
      <c r="BX335">
        <v>450</v>
      </c>
      <c r="BY335">
        <v>9</v>
      </c>
      <c r="BZ335">
        <v>2009</v>
      </c>
      <c r="CA335" t="s">
        <v>110</v>
      </c>
      <c r="CB335" t="s">
        <v>111</v>
      </c>
    </row>
    <row r="336" spans="1:80">
      <c r="A336">
        <v>1795</v>
      </c>
      <c r="B336">
        <v>20</v>
      </c>
      <c r="C336" t="s">
        <v>112</v>
      </c>
      <c r="D336">
        <v>90</v>
      </c>
      <c r="E336">
        <v>10454</v>
      </c>
      <c r="F336" t="s">
        <v>82</v>
      </c>
      <c r="G336" t="s">
        <v>83</v>
      </c>
      <c r="H336" t="s">
        <v>113</v>
      </c>
      <c r="I336" t="s">
        <v>85</v>
      </c>
      <c r="J336" t="s">
        <v>86</v>
      </c>
      <c r="K336" t="s">
        <v>114</v>
      </c>
      <c r="L336" t="s">
        <v>88</v>
      </c>
      <c r="M336" t="s">
        <v>89</v>
      </c>
      <c r="N336" t="s">
        <v>91</v>
      </c>
      <c r="O336" t="s">
        <v>91</v>
      </c>
      <c r="P336" t="s">
        <v>92</v>
      </c>
      <c r="Q336" t="s">
        <v>93</v>
      </c>
      <c r="R336">
        <v>6</v>
      </c>
      <c r="S336">
        <v>6</v>
      </c>
      <c r="T336">
        <v>1957</v>
      </c>
      <c r="U336">
        <v>1957</v>
      </c>
      <c r="V336" t="s">
        <v>115</v>
      </c>
      <c r="W336" t="s">
        <v>95</v>
      </c>
      <c r="X336" t="s">
        <v>135</v>
      </c>
      <c r="Y336" t="s">
        <v>135</v>
      </c>
      <c r="Z336" t="s">
        <v>148</v>
      </c>
      <c r="AA336">
        <v>143</v>
      </c>
      <c r="AB336" t="s">
        <v>98</v>
      </c>
      <c r="AC336" t="s">
        <v>98</v>
      </c>
      <c r="AD336" t="s">
        <v>99</v>
      </c>
      <c r="AE336" t="s">
        <v>98</v>
      </c>
      <c r="AF336" t="s">
        <v>98</v>
      </c>
      <c r="AG336" t="s">
        <v>100</v>
      </c>
      <c r="AH336" t="s">
        <v>101</v>
      </c>
      <c r="AI336">
        <v>546</v>
      </c>
      <c r="AJ336" t="s">
        <v>108</v>
      </c>
      <c r="AK336">
        <v>0</v>
      </c>
      <c r="AL336">
        <v>559</v>
      </c>
      <c r="AM336">
        <v>1105</v>
      </c>
      <c r="AN336" t="s">
        <v>103</v>
      </c>
      <c r="AO336" t="s">
        <v>119</v>
      </c>
      <c r="AP336" t="s">
        <v>104</v>
      </c>
      <c r="AQ336" t="s">
        <v>168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5</v>
      </c>
      <c r="BD336" t="s">
        <v>106</v>
      </c>
      <c r="BE336">
        <v>0</v>
      </c>
      <c r="BF336" t="s">
        <v>83</v>
      </c>
      <c r="BG336" t="s">
        <v>143</v>
      </c>
      <c r="BH336">
        <v>1957</v>
      </c>
      <c r="BI336" t="s">
        <v>108</v>
      </c>
      <c r="BJ336">
        <v>1</v>
      </c>
      <c r="BK336">
        <v>308</v>
      </c>
      <c r="BL336" t="s">
        <v>98</v>
      </c>
      <c r="BM336" t="s">
        <v>98</v>
      </c>
      <c r="BN336" t="s">
        <v>104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4</v>
      </c>
      <c r="BZ336">
        <v>2009</v>
      </c>
      <c r="CA336" t="s">
        <v>110</v>
      </c>
      <c r="CB336" t="s">
        <v>111</v>
      </c>
    </row>
    <row r="337" spans="1:80">
      <c r="A337">
        <v>1796</v>
      </c>
      <c r="B337">
        <v>20</v>
      </c>
      <c r="C337" t="s">
        <v>112</v>
      </c>
      <c r="D337">
        <v>80</v>
      </c>
      <c r="E337">
        <v>9000</v>
      </c>
      <c r="F337" t="s">
        <v>82</v>
      </c>
      <c r="G337" t="s">
        <v>83</v>
      </c>
      <c r="H337" t="s">
        <v>113</v>
      </c>
      <c r="I337" t="s">
        <v>127</v>
      </c>
      <c r="J337" t="s">
        <v>86</v>
      </c>
      <c r="K337" t="s">
        <v>87</v>
      </c>
      <c r="L337" t="s">
        <v>154</v>
      </c>
      <c r="M337" t="s">
        <v>89</v>
      </c>
      <c r="N337" t="s">
        <v>91</v>
      </c>
      <c r="O337" t="s">
        <v>91</v>
      </c>
      <c r="P337" t="s">
        <v>92</v>
      </c>
      <c r="Q337" t="s">
        <v>93</v>
      </c>
      <c r="R337">
        <v>6</v>
      </c>
      <c r="S337">
        <v>6</v>
      </c>
      <c r="T337">
        <v>1958</v>
      </c>
      <c r="U337">
        <v>1958</v>
      </c>
      <c r="V337" t="s">
        <v>210</v>
      </c>
      <c r="W337" t="s">
        <v>204</v>
      </c>
      <c r="X337" t="s">
        <v>116</v>
      </c>
      <c r="Y337" t="s">
        <v>116</v>
      </c>
      <c r="Z337" t="s">
        <v>117</v>
      </c>
      <c r="AA337">
        <v>82</v>
      </c>
      <c r="AB337" t="s">
        <v>98</v>
      </c>
      <c r="AC337" t="s">
        <v>98</v>
      </c>
      <c r="AD337" t="s">
        <v>99</v>
      </c>
      <c r="AE337" t="s">
        <v>119</v>
      </c>
      <c r="AF337" t="s">
        <v>98</v>
      </c>
      <c r="AG337" t="s">
        <v>119</v>
      </c>
      <c r="AH337" t="s">
        <v>108</v>
      </c>
      <c r="AI337">
        <v>0</v>
      </c>
      <c r="AJ337" t="s">
        <v>108</v>
      </c>
      <c r="AK337">
        <v>0</v>
      </c>
      <c r="AL337">
        <v>160</v>
      </c>
      <c r="AM337">
        <v>160</v>
      </c>
      <c r="AN337" t="s">
        <v>103</v>
      </c>
      <c r="AO337" t="s">
        <v>139</v>
      </c>
      <c r="AP337" t="s">
        <v>104</v>
      </c>
      <c r="AQ337" t="s">
        <v>105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106</v>
      </c>
      <c r="BE337">
        <v>1</v>
      </c>
      <c r="BF337" t="s">
        <v>119</v>
      </c>
      <c r="BG337" t="s">
        <v>189</v>
      </c>
      <c r="BH337">
        <v>1958</v>
      </c>
      <c r="BI337" t="s">
        <v>131</v>
      </c>
      <c r="BJ337">
        <v>1</v>
      </c>
      <c r="BK337">
        <v>384</v>
      </c>
      <c r="BL337" t="s">
        <v>98</v>
      </c>
      <c r="BM337" t="s">
        <v>98</v>
      </c>
      <c r="BN337" t="s">
        <v>104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4</v>
      </c>
      <c r="BZ337">
        <v>2009</v>
      </c>
      <c r="CA337" t="s">
        <v>110</v>
      </c>
      <c r="CB337" t="s">
        <v>111</v>
      </c>
    </row>
    <row r="338" spans="1:80">
      <c r="A338">
        <v>1797</v>
      </c>
      <c r="B338">
        <v>50</v>
      </c>
      <c r="C338" t="s">
        <v>112</v>
      </c>
      <c r="D338">
        <v>60</v>
      </c>
      <c r="E338">
        <v>8064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87</v>
      </c>
      <c r="L338" t="s">
        <v>88</v>
      </c>
      <c r="M338" t="s">
        <v>89</v>
      </c>
      <c r="N338" t="s">
        <v>182</v>
      </c>
      <c r="O338" t="s">
        <v>91</v>
      </c>
      <c r="P338" t="s">
        <v>92</v>
      </c>
      <c r="Q338" t="s">
        <v>176</v>
      </c>
      <c r="R338">
        <v>6</v>
      </c>
      <c r="S338">
        <v>5</v>
      </c>
      <c r="T338">
        <v>1950</v>
      </c>
      <c r="U338">
        <v>1950</v>
      </c>
      <c r="V338" t="s">
        <v>94</v>
      </c>
      <c r="W338" t="s">
        <v>95</v>
      </c>
      <c r="X338" t="s">
        <v>116</v>
      </c>
      <c r="Y338" t="s">
        <v>116</v>
      </c>
      <c r="Z338" t="s">
        <v>97</v>
      </c>
      <c r="AA338">
        <v>0</v>
      </c>
      <c r="AB338" t="s">
        <v>98</v>
      </c>
      <c r="AC338" t="s">
        <v>98</v>
      </c>
      <c r="AD338" t="s">
        <v>99</v>
      </c>
      <c r="AE338" t="s">
        <v>98</v>
      </c>
      <c r="AF338" t="s">
        <v>98</v>
      </c>
      <c r="AG338" t="s">
        <v>157</v>
      </c>
      <c r="AH338" t="s">
        <v>101</v>
      </c>
      <c r="AI338">
        <v>621</v>
      </c>
      <c r="AJ338" t="s">
        <v>108</v>
      </c>
      <c r="AK338">
        <v>0</v>
      </c>
      <c r="AL338">
        <v>174</v>
      </c>
      <c r="AM338">
        <v>795</v>
      </c>
      <c r="AN338" t="s">
        <v>103</v>
      </c>
      <c r="AO338" t="s">
        <v>119</v>
      </c>
      <c r="AP338" t="s">
        <v>167</v>
      </c>
      <c r="AQ338" t="s">
        <v>105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98</v>
      </c>
      <c r="BC338">
        <v>5</v>
      </c>
      <c r="BD338" t="s">
        <v>106</v>
      </c>
      <c r="BE338">
        <v>0</v>
      </c>
      <c r="BF338" t="s">
        <v>83</v>
      </c>
      <c r="BG338" t="s">
        <v>143</v>
      </c>
      <c r="BH338">
        <v>1989</v>
      </c>
      <c r="BI338" t="s">
        <v>108</v>
      </c>
      <c r="BJ338">
        <v>2</v>
      </c>
      <c r="BK338">
        <v>900</v>
      </c>
      <c r="BL338" t="s">
        <v>98</v>
      </c>
      <c r="BM338" t="s">
        <v>98</v>
      </c>
      <c r="BN338" t="s">
        <v>104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12</v>
      </c>
      <c r="BZ338">
        <v>2009</v>
      </c>
      <c r="CA338" t="s">
        <v>144</v>
      </c>
      <c r="CB338" t="s">
        <v>172</v>
      </c>
    </row>
    <row r="339" spans="1:80">
      <c r="A339">
        <v>1798</v>
      </c>
      <c r="B339">
        <v>20</v>
      </c>
      <c r="C339" t="s">
        <v>112</v>
      </c>
      <c r="D339">
        <v>71</v>
      </c>
      <c r="E339">
        <v>7350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91</v>
      </c>
      <c r="O339" t="s">
        <v>91</v>
      </c>
      <c r="P339" t="s">
        <v>92</v>
      </c>
      <c r="Q339" t="s">
        <v>93</v>
      </c>
      <c r="R339">
        <v>5</v>
      </c>
      <c r="S339">
        <v>6</v>
      </c>
      <c r="T339">
        <v>1958</v>
      </c>
      <c r="U339">
        <v>1958</v>
      </c>
      <c r="V339" t="s">
        <v>115</v>
      </c>
      <c r="W339" t="s">
        <v>95</v>
      </c>
      <c r="X339" t="s">
        <v>117</v>
      </c>
      <c r="Y339" t="s">
        <v>117</v>
      </c>
      <c r="Z339" t="s">
        <v>97</v>
      </c>
      <c r="AA339">
        <v>0</v>
      </c>
      <c r="AB339" t="s">
        <v>98</v>
      </c>
      <c r="AC339" t="s">
        <v>98</v>
      </c>
      <c r="AD339" t="s">
        <v>99</v>
      </c>
      <c r="AE339" t="s">
        <v>98</v>
      </c>
      <c r="AF339" t="s">
        <v>98</v>
      </c>
      <c r="AG339" t="s">
        <v>100</v>
      </c>
      <c r="AH339" t="s">
        <v>108</v>
      </c>
      <c r="AI339">
        <v>0</v>
      </c>
      <c r="AJ339" t="s">
        <v>108</v>
      </c>
      <c r="AK339">
        <v>0</v>
      </c>
      <c r="AL339">
        <v>1041</v>
      </c>
      <c r="AM339">
        <v>1041</v>
      </c>
      <c r="AN339" t="s">
        <v>103</v>
      </c>
      <c r="AO339" t="s">
        <v>119</v>
      </c>
      <c r="AP339" t="s">
        <v>104</v>
      </c>
      <c r="AQ339" t="s">
        <v>105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t="s">
        <v>98</v>
      </c>
      <c r="BC339">
        <v>6</v>
      </c>
      <c r="BD339" t="s">
        <v>106</v>
      </c>
      <c r="BE339">
        <v>0</v>
      </c>
      <c r="BF339" t="s">
        <v>83</v>
      </c>
      <c r="BG339" t="s">
        <v>107</v>
      </c>
      <c r="BH339">
        <v>1958</v>
      </c>
      <c r="BI339" t="s">
        <v>131</v>
      </c>
      <c r="BJ339">
        <v>1</v>
      </c>
      <c r="BK339">
        <v>294</v>
      </c>
      <c r="BL339" t="s">
        <v>98</v>
      </c>
      <c r="BM339" t="s">
        <v>98</v>
      </c>
      <c r="BN339" t="s">
        <v>104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177</v>
      </c>
      <c r="BW339" t="s">
        <v>83</v>
      </c>
      <c r="BX339">
        <v>0</v>
      </c>
      <c r="BY339">
        <v>3</v>
      </c>
      <c r="BZ339">
        <v>2009</v>
      </c>
      <c r="CA339" t="s">
        <v>110</v>
      </c>
      <c r="CB339" t="s">
        <v>111</v>
      </c>
    </row>
    <row r="340" spans="1:80">
      <c r="A340">
        <v>1799</v>
      </c>
      <c r="B340">
        <v>20</v>
      </c>
      <c r="C340" t="s">
        <v>112</v>
      </c>
      <c r="D340">
        <v>60</v>
      </c>
      <c r="E340">
        <v>7200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114</v>
      </c>
      <c r="L340" t="s">
        <v>88</v>
      </c>
      <c r="M340" t="s">
        <v>89</v>
      </c>
      <c r="N340" t="s">
        <v>91</v>
      </c>
      <c r="O340" t="s">
        <v>91</v>
      </c>
      <c r="P340" t="s">
        <v>92</v>
      </c>
      <c r="Q340" t="s">
        <v>93</v>
      </c>
      <c r="R340">
        <v>5</v>
      </c>
      <c r="S340">
        <v>7</v>
      </c>
      <c r="T340">
        <v>1952</v>
      </c>
      <c r="U340">
        <v>1952</v>
      </c>
      <c r="V340" t="s">
        <v>94</v>
      </c>
      <c r="W340" t="s">
        <v>95</v>
      </c>
      <c r="X340" t="s">
        <v>137</v>
      </c>
      <c r="Y340" t="s">
        <v>137</v>
      </c>
      <c r="Z340" t="s">
        <v>97</v>
      </c>
      <c r="AA340">
        <v>0</v>
      </c>
      <c r="AB340" t="s">
        <v>98</v>
      </c>
      <c r="AC340" t="s">
        <v>119</v>
      </c>
      <c r="AD340" t="s">
        <v>99</v>
      </c>
      <c r="AE340" t="s">
        <v>98</v>
      </c>
      <c r="AF340" t="s">
        <v>119</v>
      </c>
      <c r="AG340" t="s">
        <v>100</v>
      </c>
      <c r="AH340" t="s">
        <v>118</v>
      </c>
      <c r="AI340">
        <v>630</v>
      </c>
      <c r="AJ340" t="s">
        <v>138</v>
      </c>
      <c r="AK340">
        <v>102</v>
      </c>
      <c r="AL340">
        <v>0</v>
      </c>
      <c r="AM340">
        <v>732</v>
      </c>
      <c r="AN340" t="s">
        <v>103</v>
      </c>
      <c r="AO340" t="s">
        <v>98</v>
      </c>
      <c r="AP340" t="s">
        <v>104</v>
      </c>
      <c r="AQ340" t="s">
        <v>105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t="s">
        <v>98</v>
      </c>
      <c r="BC340">
        <v>4</v>
      </c>
      <c r="BD340" t="s">
        <v>106</v>
      </c>
      <c r="BE340">
        <v>0</v>
      </c>
      <c r="BF340" t="s">
        <v>83</v>
      </c>
      <c r="BG340" t="s">
        <v>143</v>
      </c>
      <c r="BH340">
        <v>1952</v>
      </c>
      <c r="BI340" t="s">
        <v>108</v>
      </c>
      <c r="BJ340">
        <v>1</v>
      </c>
      <c r="BK340">
        <v>240</v>
      </c>
      <c r="BL340" t="s">
        <v>98</v>
      </c>
      <c r="BM340" t="s">
        <v>98</v>
      </c>
      <c r="BN340" t="s">
        <v>104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9</v>
      </c>
      <c r="BZ340">
        <v>2009</v>
      </c>
      <c r="CA340" t="s">
        <v>110</v>
      </c>
      <c r="CB340" t="s">
        <v>111</v>
      </c>
    </row>
    <row r="341" spans="1:80">
      <c r="A341">
        <v>1800</v>
      </c>
      <c r="B341">
        <v>80</v>
      </c>
      <c r="C341" t="s">
        <v>112</v>
      </c>
      <c r="D341">
        <v>80</v>
      </c>
      <c r="E341">
        <v>8000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89</v>
      </c>
      <c r="N341" t="s">
        <v>91</v>
      </c>
      <c r="O341" t="s">
        <v>91</v>
      </c>
      <c r="P341" t="s">
        <v>92</v>
      </c>
      <c r="Q341" t="s">
        <v>158</v>
      </c>
      <c r="R341">
        <v>5</v>
      </c>
      <c r="S341">
        <v>5</v>
      </c>
      <c r="T341">
        <v>1959</v>
      </c>
      <c r="U341">
        <v>1959</v>
      </c>
      <c r="V341" t="s">
        <v>94</v>
      </c>
      <c r="W341" t="s">
        <v>95</v>
      </c>
      <c r="X341" t="s">
        <v>117</v>
      </c>
      <c r="Y341" t="s">
        <v>135</v>
      </c>
      <c r="Z341" t="s">
        <v>97</v>
      </c>
      <c r="AA341">
        <v>0</v>
      </c>
      <c r="AB341" t="s">
        <v>98</v>
      </c>
      <c r="AC341" t="s">
        <v>98</v>
      </c>
      <c r="AD341" t="s">
        <v>99</v>
      </c>
      <c r="AE341" t="s">
        <v>119</v>
      </c>
      <c r="AF341" t="s">
        <v>98</v>
      </c>
      <c r="AG341" t="s">
        <v>157</v>
      </c>
      <c r="AH341" t="s">
        <v>124</v>
      </c>
      <c r="AI341">
        <v>433</v>
      </c>
      <c r="AJ341" t="s">
        <v>101</v>
      </c>
      <c r="AK341">
        <v>95</v>
      </c>
      <c r="AL341">
        <v>0</v>
      </c>
      <c r="AM341">
        <v>528</v>
      </c>
      <c r="AN341" t="s">
        <v>103</v>
      </c>
      <c r="AO341" t="s">
        <v>98</v>
      </c>
      <c r="AP341" t="s">
        <v>104</v>
      </c>
      <c r="AQ341" t="s">
        <v>105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106</v>
      </c>
      <c r="BE341">
        <v>0</v>
      </c>
      <c r="BF341" t="s">
        <v>83</v>
      </c>
      <c r="BG341" t="s">
        <v>107</v>
      </c>
      <c r="BH341">
        <v>1959</v>
      </c>
      <c r="BI341" t="s">
        <v>131</v>
      </c>
      <c r="BJ341">
        <v>1</v>
      </c>
      <c r="BK341">
        <v>288</v>
      </c>
      <c r="BL341" t="s">
        <v>98</v>
      </c>
      <c r="BM341" t="s">
        <v>98</v>
      </c>
      <c r="BN341" t="s">
        <v>104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177</v>
      </c>
      <c r="BW341" t="s">
        <v>83</v>
      </c>
      <c r="BX341">
        <v>0</v>
      </c>
      <c r="BY341">
        <v>7</v>
      </c>
      <c r="BZ341">
        <v>2009</v>
      </c>
      <c r="CA341" t="s">
        <v>110</v>
      </c>
      <c r="CB341" t="s">
        <v>111</v>
      </c>
    </row>
    <row r="342" spans="1:80">
      <c r="A342">
        <v>1801</v>
      </c>
      <c r="B342">
        <v>50</v>
      </c>
      <c r="C342" t="s">
        <v>112</v>
      </c>
      <c r="D342">
        <v>60</v>
      </c>
      <c r="E342">
        <v>10800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89</v>
      </c>
      <c r="N342" t="s">
        <v>182</v>
      </c>
      <c r="O342" t="s">
        <v>91</v>
      </c>
      <c r="P342" t="s">
        <v>92</v>
      </c>
      <c r="Q342" t="s">
        <v>176</v>
      </c>
      <c r="R342">
        <v>4</v>
      </c>
      <c r="S342">
        <v>7</v>
      </c>
      <c r="T342">
        <v>1949</v>
      </c>
      <c r="U342">
        <v>1996</v>
      </c>
      <c r="V342" t="s">
        <v>94</v>
      </c>
      <c r="W342" t="s">
        <v>95</v>
      </c>
      <c r="X342" t="s">
        <v>137</v>
      </c>
      <c r="Y342" t="s">
        <v>137</v>
      </c>
      <c r="Z342" t="s">
        <v>97</v>
      </c>
      <c r="AA342">
        <v>0</v>
      </c>
      <c r="AB342" t="s">
        <v>98</v>
      </c>
      <c r="AC342" t="s">
        <v>98</v>
      </c>
      <c r="AD342" t="s">
        <v>99</v>
      </c>
      <c r="AE342" t="s">
        <v>98</v>
      </c>
      <c r="AF342" t="s">
        <v>98</v>
      </c>
      <c r="AG342" t="s">
        <v>100</v>
      </c>
      <c r="AH342" t="s">
        <v>108</v>
      </c>
      <c r="AI342">
        <v>0</v>
      </c>
      <c r="AJ342" t="s">
        <v>108</v>
      </c>
      <c r="AK342">
        <v>0</v>
      </c>
      <c r="AL342">
        <v>832</v>
      </c>
      <c r="AM342">
        <v>832</v>
      </c>
      <c r="AN342" t="s">
        <v>103</v>
      </c>
      <c r="AO342" t="s">
        <v>98</v>
      </c>
      <c r="AP342" t="s">
        <v>104</v>
      </c>
      <c r="AQ342" t="s">
        <v>196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t="s">
        <v>98</v>
      </c>
      <c r="BC342">
        <v>6</v>
      </c>
      <c r="BD342" t="s">
        <v>106</v>
      </c>
      <c r="BE342">
        <v>0</v>
      </c>
      <c r="BF342" t="s">
        <v>83</v>
      </c>
      <c r="BG342" t="s">
        <v>143</v>
      </c>
      <c r="BH342">
        <v>1949</v>
      </c>
      <c r="BI342" t="s">
        <v>108</v>
      </c>
      <c r="BJ342">
        <v>1</v>
      </c>
      <c r="BK342">
        <v>384</v>
      </c>
      <c r="BL342" t="s">
        <v>98</v>
      </c>
      <c r="BM342" t="s">
        <v>98</v>
      </c>
      <c r="BN342" t="s">
        <v>104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8</v>
      </c>
      <c r="BZ342">
        <v>2009</v>
      </c>
      <c r="CA342" t="s">
        <v>110</v>
      </c>
      <c r="CB342" t="s">
        <v>111</v>
      </c>
    </row>
    <row r="343" spans="1:80">
      <c r="A343">
        <v>1802</v>
      </c>
      <c r="B343">
        <v>50</v>
      </c>
      <c r="C343" t="s">
        <v>112</v>
      </c>
      <c r="D343">
        <v>60</v>
      </c>
      <c r="E343">
        <v>8064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114</v>
      </c>
      <c r="L343" t="s">
        <v>88</v>
      </c>
      <c r="M343" t="s">
        <v>89</v>
      </c>
      <c r="N343" t="s">
        <v>182</v>
      </c>
      <c r="O343" t="s">
        <v>91</v>
      </c>
      <c r="P343" t="s">
        <v>92</v>
      </c>
      <c r="Q343" t="s">
        <v>176</v>
      </c>
      <c r="R343">
        <v>6</v>
      </c>
      <c r="S343">
        <v>7</v>
      </c>
      <c r="T343">
        <v>1948</v>
      </c>
      <c r="U343">
        <v>1994</v>
      </c>
      <c r="V343" t="s">
        <v>94</v>
      </c>
      <c r="W343" t="s">
        <v>95</v>
      </c>
      <c r="X343" t="s">
        <v>137</v>
      </c>
      <c r="Y343" t="s">
        <v>137</v>
      </c>
      <c r="Z343" t="s">
        <v>97</v>
      </c>
      <c r="AA343">
        <v>0</v>
      </c>
      <c r="AB343" t="s">
        <v>98</v>
      </c>
      <c r="AC343" t="s">
        <v>98</v>
      </c>
      <c r="AD343" t="s">
        <v>99</v>
      </c>
      <c r="AE343" t="s">
        <v>98</v>
      </c>
      <c r="AF343" t="s">
        <v>98</v>
      </c>
      <c r="AG343" t="s">
        <v>100</v>
      </c>
      <c r="AH343" t="s">
        <v>102</v>
      </c>
      <c r="AI343">
        <v>120</v>
      </c>
      <c r="AJ343" t="s">
        <v>108</v>
      </c>
      <c r="AK343">
        <v>0</v>
      </c>
      <c r="AL343">
        <v>744</v>
      </c>
      <c r="AM343">
        <v>864</v>
      </c>
      <c r="AN343" t="s">
        <v>103</v>
      </c>
      <c r="AO343" t="s">
        <v>98</v>
      </c>
      <c r="AP343" t="s">
        <v>104</v>
      </c>
      <c r="AQ343" t="s">
        <v>105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98</v>
      </c>
      <c r="BC343">
        <v>6</v>
      </c>
      <c r="BD343" t="s">
        <v>106</v>
      </c>
      <c r="BE343">
        <v>0</v>
      </c>
      <c r="BF343" t="s">
        <v>83</v>
      </c>
      <c r="BG343" t="s">
        <v>143</v>
      </c>
      <c r="BH343">
        <v>1994</v>
      </c>
      <c r="BI343" t="s">
        <v>108</v>
      </c>
      <c r="BJ343">
        <v>2</v>
      </c>
      <c r="BK343">
        <v>576</v>
      </c>
      <c r="BL343" t="s">
        <v>98</v>
      </c>
      <c r="BM343" t="s">
        <v>98</v>
      </c>
      <c r="BN343" t="s">
        <v>104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8</v>
      </c>
      <c r="BZ343">
        <v>2009</v>
      </c>
      <c r="CA343" t="s">
        <v>144</v>
      </c>
      <c r="CB343" t="s">
        <v>172</v>
      </c>
    </row>
    <row r="344" spans="1:80">
      <c r="A344">
        <v>1803</v>
      </c>
      <c r="B344">
        <v>60</v>
      </c>
      <c r="C344" t="s">
        <v>112</v>
      </c>
      <c r="D344">
        <v>76</v>
      </c>
      <c r="E344">
        <v>7570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114</v>
      </c>
      <c r="L344" t="s">
        <v>88</v>
      </c>
      <c r="M344" t="s">
        <v>89</v>
      </c>
      <c r="N344" t="s">
        <v>91</v>
      </c>
      <c r="O344" t="s">
        <v>91</v>
      </c>
      <c r="P344" t="s">
        <v>92</v>
      </c>
      <c r="Q344" t="s">
        <v>122</v>
      </c>
      <c r="R344">
        <v>6</v>
      </c>
      <c r="S344">
        <v>5</v>
      </c>
      <c r="T344">
        <v>1964</v>
      </c>
      <c r="U344">
        <v>1964</v>
      </c>
      <c r="V344" t="s">
        <v>94</v>
      </c>
      <c r="W344" t="s">
        <v>95</v>
      </c>
      <c r="X344" t="s">
        <v>130</v>
      </c>
      <c r="Y344" t="s">
        <v>130</v>
      </c>
      <c r="Z344" t="s">
        <v>117</v>
      </c>
      <c r="AA344">
        <v>420</v>
      </c>
      <c r="AB344" t="s">
        <v>98</v>
      </c>
      <c r="AC344" t="s">
        <v>98</v>
      </c>
      <c r="AD344" t="s">
        <v>99</v>
      </c>
      <c r="AE344" t="s">
        <v>98</v>
      </c>
      <c r="AF344" t="s">
        <v>98</v>
      </c>
      <c r="AG344" t="s">
        <v>100</v>
      </c>
      <c r="AH344" t="s">
        <v>108</v>
      </c>
      <c r="AI344">
        <v>0</v>
      </c>
      <c r="AJ344" t="s">
        <v>108</v>
      </c>
      <c r="AK344">
        <v>0</v>
      </c>
      <c r="AL344">
        <v>780</v>
      </c>
      <c r="AM344">
        <v>780</v>
      </c>
      <c r="AN344" t="s">
        <v>103</v>
      </c>
      <c r="AO344" t="s">
        <v>98</v>
      </c>
      <c r="AP344" t="s">
        <v>104</v>
      </c>
      <c r="AQ344" t="s">
        <v>105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t="s">
        <v>98</v>
      </c>
      <c r="BC344">
        <v>8</v>
      </c>
      <c r="BD344" t="s">
        <v>106</v>
      </c>
      <c r="BE344">
        <v>0</v>
      </c>
      <c r="BF344" t="s">
        <v>83</v>
      </c>
      <c r="BG344" t="s">
        <v>107</v>
      </c>
      <c r="BH344">
        <v>1964</v>
      </c>
      <c r="BI344" t="s">
        <v>108</v>
      </c>
      <c r="BJ344">
        <v>2</v>
      </c>
      <c r="BK344">
        <v>483</v>
      </c>
      <c r="BL344" t="s">
        <v>98</v>
      </c>
      <c r="BM344" t="s">
        <v>98</v>
      </c>
      <c r="BN344" t="s">
        <v>104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3</v>
      </c>
      <c r="BZ344">
        <v>2009</v>
      </c>
      <c r="CA344" t="s">
        <v>110</v>
      </c>
      <c r="CB344" t="s">
        <v>111</v>
      </c>
    </row>
    <row r="345" spans="1:80">
      <c r="A345">
        <v>1804</v>
      </c>
      <c r="B345">
        <v>90</v>
      </c>
      <c r="C345" t="s">
        <v>112</v>
      </c>
      <c r="D345">
        <v>75</v>
      </c>
      <c r="E345">
        <v>8604</v>
      </c>
      <c r="F345" t="s">
        <v>82</v>
      </c>
      <c r="G345" t="s">
        <v>83</v>
      </c>
      <c r="H345" t="s">
        <v>113</v>
      </c>
      <c r="I345" t="s">
        <v>85</v>
      </c>
      <c r="J345" t="s">
        <v>86</v>
      </c>
      <c r="K345" t="s">
        <v>87</v>
      </c>
      <c r="L345" t="s">
        <v>88</v>
      </c>
      <c r="M345" t="s">
        <v>89</v>
      </c>
      <c r="N345" t="s">
        <v>91</v>
      </c>
      <c r="O345" t="s">
        <v>91</v>
      </c>
      <c r="P345" t="s">
        <v>179</v>
      </c>
      <c r="Q345" t="s">
        <v>183</v>
      </c>
      <c r="R345">
        <v>5</v>
      </c>
      <c r="S345">
        <v>7</v>
      </c>
      <c r="T345">
        <v>1978</v>
      </c>
      <c r="U345">
        <v>1978</v>
      </c>
      <c r="V345" t="s">
        <v>94</v>
      </c>
      <c r="W345" t="s">
        <v>95</v>
      </c>
      <c r="X345" t="s">
        <v>135</v>
      </c>
      <c r="Y345" t="s">
        <v>135</v>
      </c>
      <c r="Z345" t="s">
        <v>117</v>
      </c>
      <c r="AA345">
        <v>124</v>
      </c>
      <c r="AB345" t="s">
        <v>98</v>
      </c>
      <c r="AC345" t="s">
        <v>119</v>
      </c>
      <c r="AD345" t="s">
        <v>99</v>
      </c>
      <c r="AE345" t="s">
        <v>119</v>
      </c>
      <c r="AF345" t="s">
        <v>98</v>
      </c>
      <c r="AG345" t="s">
        <v>157</v>
      </c>
      <c r="AH345" t="s">
        <v>124</v>
      </c>
      <c r="AI345">
        <v>941</v>
      </c>
      <c r="AJ345" t="s">
        <v>108</v>
      </c>
      <c r="AK345">
        <v>0</v>
      </c>
      <c r="AL345">
        <v>0</v>
      </c>
      <c r="AM345">
        <v>941</v>
      </c>
      <c r="AN345" t="s">
        <v>103</v>
      </c>
      <c r="AO345" t="s">
        <v>119</v>
      </c>
      <c r="AP345" t="s">
        <v>104</v>
      </c>
      <c r="AQ345" t="s">
        <v>105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t="s">
        <v>119</v>
      </c>
      <c r="BC345">
        <v>4</v>
      </c>
      <c r="BD345" t="s">
        <v>106</v>
      </c>
      <c r="BE345">
        <v>0</v>
      </c>
      <c r="BF345" t="s">
        <v>83</v>
      </c>
      <c r="BG345" t="s">
        <v>107</v>
      </c>
      <c r="BH345">
        <v>1978</v>
      </c>
      <c r="BI345" t="s">
        <v>108</v>
      </c>
      <c r="BJ345">
        <v>2</v>
      </c>
      <c r="BK345">
        <v>564</v>
      </c>
      <c r="BL345" t="s">
        <v>98</v>
      </c>
      <c r="BM345" t="s">
        <v>98</v>
      </c>
      <c r="BN345" t="s">
        <v>104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11</v>
      </c>
      <c r="BZ345">
        <v>2009</v>
      </c>
      <c r="CA345" t="s">
        <v>110</v>
      </c>
      <c r="CB345" t="s">
        <v>111</v>
      </c>
    </row>
    <row r="346" spans="1:80">
      <c r="A346">
        <v>1805</v>
      </c>
      <c r="B346">
        <v>20</v>
      </c>
      <c r="C346" t="s">
        <v>112</v>
      </c>
      <c r="D346">
        <v>80</v>
      </c>
      <c r="E346">
        <v>7936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91</v>
      </c>
      <c r="O346" t="s">
        <v>91</v>
      </c>
      <c r="P346" t="s">
        <v>92</v>
      </c>
      <c r="Q346" t="s">
        <v>93</v>
      </c>
      <c r="R346">
        <v>6</v>
      </c>
      <c r="S346">
        <v>6</v>
      </c>
      <c r="T346">
        <v>1963</v>
      </c>
      <c r="U346">
        <v>1963</v>
      </c>
      <c r="V346" t="s">
        <v>115</v>
      </c>
      <c r="W346" t="s">
        <v>95</v>
      </c>
      <c r="X346" t="s">
        <v>130</v>
      </c>
      <c r="Y346" t="s">
        <v>130</v>
      </c>
      <c r="Z346" t="s">
        <v>97</v>
      </c>
      <c r="AA346">
        <v>0</v>
      </c>
      <c r="AB346" t="s">
        <v>98</v>
      </c>
      <c r="AC346" t="s">
        <v>98</v>
      </c>
      <c r="AD346" t="s">
        <v>99</v>
      </c>
      <c r="AE346" t="s">
        <v>98</v>
      </c>
      <c r="AF346" t="s">
        <v>98</v>
      </c>
      <c r="AG346" t="s">
        <v>100</v>
      </c>
      <c r="AH346" t="s">
        <v>138</v>
      </c>
      <c r="AI346">
        <v>826</v>
      </c>
      <c r="AJ346" t="s">
        <v>108</v>
      </c>
      <c r="AK346">
        <v>0</v>
      </c>
      <c r="AL346">
        <v>219</v>
      </c>
      <c r="AM346">
        <v>1045</v>
      </c>
      <c r="AN346" t="s">
        <v>103</v>
      </c>
      <c r="AO346" t="s">
        <v>98</v>
      </c>
      <c r="AP346" t="s">
        <v>104</v>
      </c>
      <c r="AQ346" t="s">
        <v>105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98</v>
      </c>
      <c r="BC346">
        <v>6</v>
      </c>
      <c r="BD346" t="s">
        <v>106</v>
      </c>
      <c r="BE346">
        <v>1</v>
      </c>
      <c r="BF346" t="s">
        <v>139</v>
      </c>
      <c r="BG346" t="s">
        <v>107</v>
      </c>
      <c r="BH346">
        <v>1963</v>
      </c>
      <c r="BI346" t="s">
        <v>131</v>
      </c>
      <c r="BJ346">
        <v>1</v>
      </c>
      <c r="BK346">
        <v>264</v>
      </c>
      <c r="BL346" t="s">
        <v>98</v>
      </c>
      <c r="BM346" t="s">
        <v>98</v>
      </c>
      <c r="BN346" t="s">
        <v>104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2009</v>
      </c>
      <c r="CA346" t="s">
        <v>110</v>
      </c>
      <c r="CB346" t="s">
        <v>111</v>
      </c>
    </row>
    <row r="347" spans="1:80">
      <c r="A347">
        <v>1806</v>
      </c>
      <c r="B347">
        <v>50</v>
      </c>
      <c r="C347" t="s">
        <v>140</v>
      </c>
      <c r="D347">
        <v>68</v>
      </c>
      <c r="E347">
        <v>4080</v>
      </c>
      <c r="F347" t="s">
        <v>82</v>
      </c>
      <c r="G347" t="s">
        <v>190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188</v>
      </c>
      <c r="N347" t="s">
        <v>91</v>
      </c>
      <c r="O347" t="s">
        <v>91</v>
      </c>
      <c r="P347" t="s">
        <v>92</v>
      </c>
      <c r="Q347" t="s">
        <v>176</v>
      </c>
      <c r="R347">
        <v>6</v>
      </c>
      <c r="S347">
        <v>8</v>
      </c>
      <c r="T347">
        <v>1935</v>
      </c>
      <c r="U347">
        <v>1998</v>
      </c>
      <c r="V347" t="s">
        <v>94</v>
      </c>
      <c r="W347" t="s">
        <v>95</v>
      </c>
      <c r="X347" t="s">
        <v>116</v>
      </c>
      <c r="Y347" t="s">
        <v>116</v>
      </c>
      <c r="Z347" t="s">
        <v>97</v>
      </c>
      <c r="AA347">
        <v>0</v>
      </c>
      <c r="AB347" t="s">
        <v>98</v>
      </c>
      <c r="AC347" t="s">
        <v>98</v>
      </c>
      <c r="AD347" t="s">
        <v>123</v>
      </c>
      <c r="AE347" t="s">
        <v>98</v>
      </c>
      <c r="AF347" t="s">
        <v>98</v>
      </c>
      <c r="AG347" t="s">
        <v>100</v>
      </c>
      <c r="AH347" t="s">
        <v>108</v>
      </c>
      <c r="AI347">
        <v>0</v>
      </c>
      <c r="AJ347" t="s">
        <v>108</v>
      </c>
      <c r="AK347">
        <v>0</v>
      </c>
      <c r="AL347">
        <v>901</v>
      </c>
      <c r="AM347">
        <v>901</v>
      </c>
      <c r="AN347" t="s">
        <v>103</v>
      </c>
      <c r="AO347" t="s">
        <v>119</v>
      </c>
      <c r="AP347" t="s">
        <v>104</v>
      </c>
      <c r="AQ347" t="s">
        <v>105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119</v>
      </c>
      <c r="BC347">
        <v>6</v>
      </c>
      <c r="BD347" t="s">
        <v>106</v>
      </c>
      <c r="BE347">
        <v>0</v>
      </c>
      <c r="BF347" t="s">
        <v>83</v>
      </c>
      <c r="BG347" t="s">
        <v>143</v>
      </c>
      <c r="BH347">
        <v>1920</v>
      </c>
      <c r="BI347" t="s">
        <v>108</v>
      </c>
      <c r="BJ347">
        <v>1</v>
      </c>
      <c r="BK347">
        <v>162</v>
      </c>
      <c r="BL347" t="s">
        <v>139</v>
      </c>
      <c r="BM347" t="s">
        <v>139</v>
      </c>
      <c r="BN347" t="s">
        <v>191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6</v>
      </c>
      <c r="BZ347">
        <v>2009</v>
      </c>
      <c r="CA347" t="s">
        <v>110</v>
      </c>
      <c r="CB347" t="s">
        <v>111</v>
      </c>
    </row>
    <row r="348" spans="1:80">
      <c r="A348">
        <v>1807</v>
      </c>
      <c r="B348">
        <v>90</v>
      </c>
      <c r="C348" t="s">
        <v>140</v>
      </c>
      <c r="D348">
        <v>57</v>
      </c>
      <c r="E348">
        <v>10307</v>
      </c>
      <c r="F348" t="s">
        <v>82</v>
      </c>
      <c r="G348" t="s">
        <v>190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188</v>
      </c>
      <c r="N348" t="s">
        <v>91</v>
      </c>
      <c r="O348" t="s">
        <v>91</v>
      </c>
      <c r="P348" t="s">
        <v>179</v>
      </c>
      <c r="Q348" t="s">
        <v>122</v>
      </c>
      <c r="R348">
        <v>6</v>
      </c>
      <c r="S348">
        <v>5</v>
      </c>
      <c r="T348">
        <v>1910</v>
      </c>
      <c r="U348">
        <v>1950</v>
      </c>
      <c r="V348" t="s">
        <v>94</v>
      </c>
      <c r="W348" t="s">
        <v>95</v>
      </c>
      <c r="X348" t="s">
        <v>116</v>
      </c>
      <c r="Y348" t="s">
        <v>116</v>
      </c>
      <c r="Z348" t="s">
        <v>97</v>
      </c>
      <c r="AA348">
        <v>0</v>
      </c>
      <c r="AB348" t="s">
        <v>98</v>
      </c>
      <c r="AC348" t="s">
        <v>98</v>
      </c>
      <c r="AD348" t="s">
        <v>99</v>
      </c>
      <c r="AE348" t="s">
        <v>98</v>
      </c>
      <c r="AF348" t="s">
        <v>98</v>
      </c>
      <c r="AG348" t="s">
        <v>155</v>
      </c>
      <c r="AH348" t="s">
        <v>102</v>
      </c>
      <c r="AI348">
        <v>633</v>
      </c>
      <c r="AJ348" t="s">
        <v>108</v>
      </c>
      <c r="AK348">
        <v>0</v>
      </c>
      <c r="AL348">
        <v>339</v>
      </c>
      <c r="AM348">
        <v>972</v>
      </c>
      <c r="AN348" t="s">
        <v>103</v>
      </c>
      <c r="AO348" t="s">
        <v>119</v>
      </c>
      <c r="AP348" t="s">
        <v>167</v>
      </c>
      <c r="AQ348" t="s">
        <v>168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t="s">
        <v>98</v>
      </c>
      <c r="BC348">
        <v>12</v>
      </c>
      <c r="BD348" t="s">
        <v>106</v>
      </c>
      <c r="BE348">
        <v>0</v>
      </c>
      <c r="BF348" t="s">
        <v>83</v>
      </c>
      <c r="BG348" t="s">
        <v>143</v>
      </c>
      <c r="BH348">
        <v>1920</v>
      </c>
      <c r="BI348" t="s">
        <v>108</v>
      </c>
      <c r="BJ348">
        <v>2</v>
      </c>
      <c r="BK348">
        <v>324</v>
      </c>
      <c r="BL348" t="s">
        <v>139</v>
      </c>
      <c r="BM348" t="s">
        <v>98</v>
      </c>
      <c r="BN348" t="s">
        <v>167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6</v>
      </c>
      <c r="BZ348">
        <v>2009</v>
      </c>
      <c r="CA348" t="s">
        <v>110</v>
      </c>
      <c r="CB348" t="s">
        <v>111</v>
      </c>
    </row>
    <row r="349" spans="1:80">
      <c r="A349">
        <v>1808</v>
      </c>
      <c r="B349">
        <v>50</v>
      </c>
      <c r="C349" t="s">
        <v>140</v>
      </c>
      <c r="D349">
        <v>90</v>
      </c>
      <c r="E349">
        <v>15660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188</v>
      </c>
      <c r="N349" t="s">
        <v>91</v>
      </c>
      <c r="O349" t="s">
        <v>91</v>
      </c>
      <c r="P349" t="s">
        <v>92</v>
      </c>
      <c r="Q349" t="s">
        <v>176</v>
      </c>
      <c r="R349">
        <v>5</v>
      </c>
      <c r="S349">
        <v>8</v>
      </c>
      <c r="T349">
        <v>1910</v>
      </c>
      <c r="U349">
        <v>2003</v>
      </c>
      <c r="V349" t="s">
        <v>94</v>
      </c>
      <c r="W349" t="s">
        <v>95</v>
      </c>
      <c r="X349" t="s">
        <v>96</v>
      </c>
      <c r="Y349" t="s">
        <v>96</v>
      </c>
      <c r="Z349" t="s">
        <v>97</v>
      </c>
      <c r="AA349">
        <v>0</v>
      </c>
      <c r="AB349" t="s">
        <v>98</v>
      </c>
      <c r="AC349" t="s">
        <v>119</v>
      </c>
      <c r="AD349" t="s">
        <v>99</v>
      </c>
      <c r="AE349" t="s">
        <v>98</v>
      </c>
      <c r="AF349" t="s">
        <v>98</v>
      </c>
      <c r="AG349" t="s">
        <v>100</v>
      </c>
      <c r="AH349" t="s">
        <v>108</v>
      </c>
      <c r="AI349">
        <v>0</v>
      </c>
      <c r="AJ349" t="s">
        <v>108</v>
      </c>
      <c r="AK349">
        <v>0</v>
      </c>
      <c r="AL349">
        <v>240</v>
      </c>
      <c r="AM349">
        <v>240</v>
      </c>
      <c r="AN349" t="s">
        <v>103</v>
      </c>
      <c r="AO349" t="s">
        <v>98</v>
      </c>
      <c r="AP349" t="s">
        <v>104</v>
      </c>
      <c r="AQ349" t="s">
        <v>105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119</v>
      </c>
      <c r="BC349">
        <v>6</v>
      </c>
      <c r="BD349" t="s">
        <v>106</v>
      </c>
      <c r="BE349">
        <v>0</v>
      </c>
      <c r="BF349" t="s">
        <v>83</v>
      </c>
      <c r="BG349" t="s">
        <v>143</v>
      </c>
      <c r="BH349">
        <v>1959</v>
      </c>
      <c r="BI349" t="s">
        <v>108</v>
      </c>
      <c r="BJ349">
        <v>2</v>
      </c>
      <c r="BK349">
        <v>472</v>
      </c>
      <c r="BL349" t="s">
        <v>139</v>
      </c>
      <c r="BM349" t="s">
        <v>98</v>
      </c>
      <c r="BN349" t="s">
        <v>167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109</v>
      </c>
      <c r="BW349" t="s">
        <v>83</v>
      </c>
      <c r="BX349">
        <v>0</v>
      </c>
      <c r="BY349">
        <v>7</v>
      </c>
      <c r="BZ349">
        <v>2009</v>
      </c>
      <c r="CA349" t="s">
        <v>110</v>
      </c>
      <c r="CB349" t="s">
        <v>111</v>
      </c>
    </row>
    <row r="350" spans="1:80">
      <c r="A350">
        <v>1809</v>
      </c>
      <c r="B350">
        <v>70</v>
      </c>
      <c r="C350" t="s">
        <v>140</v>
      </c>
      <c r="D350">
        <v>90</v>
      </c>
      <c r="E350">
        <v>9900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114</v>
      </c>
      <c r="L350" t="s">
        <v>88</v>
      </c>
      <c r="M350" t="s">
        <v>188</v>
      </c>
      <c r="N350" t="s">
        <v>91</v>
      </c>
      <c r="O350" t="s">
        <v>91</v>
      </c>
      <c r="P350" t="s">
        <v>92</v>
      </c>
      <c r="Q350" t="s">
        <v>122</v>
      </c>
      <c r="R350">
        <v>5</v>
      </c>
      <c r="S350">
        <v>8</v>
      </c>
      <c r="T350">
        <v>1910</v>
      </c>
      <c r="U350">
        <v>2002</v>
      </c>
      <c r="V350" t="s">
        <v>94</v>
      </c>
      <c r="W350" t="s">
        <v>95</v>
      </c>
      <c r="X350" t="s">
        <v>96</v>
      </c>
      <c r="Y350" t="s">
        <v>96</v>
      </c>
      <c r="Z350" t="s">
        <v>97</v>
      </c>
      <c r="AA350">
        <v>0</v>
      </c>
      <c r="AB350" t="s">
        <v>119</v>
      </c>
      <c r="AC350" t="s">
        <v>98</v>
      </c>
      <c r="AD350" t="s">
        <v>99</v>
      </c>
      <c r="AE350" t="s">
        <v>98</v>
      </c>
      <c r="AF350" t="s">
        <v>98</v>
      </c>
      <c r="AG350" t="s">
        <v>100</v>
      </c>
      <c r="AH350" t="s">
        <v>108</v>
      </c>
      <c r="AI350">
        <v>0</v>
      </c>
      <c r="AJ350" t="s">
        <v>108</v>
      </c>
      <c r="AK350">
        <v>0</v>
      </c>
      <c r="AL350">
        <v>504</v>
      </c>
      <c r="AM350">
        <v>504</v>
      </c>
      <c r="AN350" t="s">
        <v>103</v>
      </c>
      <c r="AO350" t="s">
        <v>126</v>
      </c>
      <c r="AP350" t="s">
        <v>104</v>
      </c>
      <c r="AQ350" t="s">
        <v>105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t="s">
        <v>98</v>
      </c>
      <c r="BC350">
        <v>7</v>
      </c>
      <c r="BD350" t="s">
        <v>106</v>
      </c>
      <c r="BE350">
        <v>0</v>
      </c>
      <c r="BF350" t="s">
        <v>83</v>
      </c>
      <c r="BG350" t="s">
        <v>83</v>
      </c>
      <c r="BH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167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3</v>
      </c>
      <c r="BZ350">
        <v>2009</v>
      </c>
      <c r="CA350" t="s">
        <v>110</v>
      </c>
      <c r="CB350" t="s">
        <v>111</v>
      </c>
    </row>
    <row r="351" spans="1:80">
      <c r="A351">
        <v>1810</v>
      </c>
      <c r="B351">
        <v>70</v>
      </c>
      <c r="C351" t="s">
        <v>140</v>
      </c>
      <c r="D351">
        <v>57</v>
      </c>
      <c r="E351">
        <v>6406</v>
      </c>
      <c r="F351" t="s">
        <v>82</v>
      </c>
      <c r="G351" t="s">
        <v>190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188</v>
      </c>
      <c r="N351" t="s">
        <v>91</v>
      </c>
      <c r="O351" t="s">
        <v>91</v>
      </c>
      <c r="P351" t="s">
        <v>92</v>
      </c>
      <c r="Q351" t="s">
        <v>122</v>
      </c>
      <c r="R351">
        <v>5</v>
      </c>
      <c r="S351">
        <v>6</v>
      </c>
      <c r="T351">
        <v>1939</v>
      </c>
      <c r="U351">
        <v>1950</v>
      </c>
      <c r="V351" t="s">
        <v>94</v>
      </c>
      <c r="W351" t="s">
        <v>95</v>
      </c>
      <c r="X351" t="s">
        <v>116</v>
      </c>
      <c r="Y351" t="s">
        <v>116</v>
      </c>
      <c r="Z351" t="s">
        <v>97</v>
      </c>
      <c r="AA351">
        <v>0</v>
      </c>
      <c r="AB351" t="s">
        <v>98</v>
      </c>
      <c r="AC351" t="s">
        <v>98</v>
      </c>
      <c r="AD351" t="s">
        <v>166</v>
      </c>
      <c r="AE351" t="s">
        <v>98</v>
      </c>
      <c r="AF351" t="s">
        <v>98</v>
      </c>
      <c r="AG351" t="s">
        <v>100</v>
      </c>
      <c r="AH351" t="s">
        <v>118</v>
      </c>
      <c r="AI351">
        <v>421</v>
      </c>
      <c r="AJ351" t="s">
        <v>108</v>
      </c>
      <c r="AK351">
        <v>0</v>
      </c>
      <c r="AL351">
        <v>269</v>
      </c>
      <c r="AM351">
        <v>690</v>
      </c>
      <c r="AN351" t="s">
        <v>103</v>
      </c>
      <c r="AO351" t="s">
        <v>98</v>
      </c>
      <c r="AP351" t="s">
        <v>104</v>
      </c>
      <c r="AQ351" t="s">
        <v>168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98</v>
      </c>
      <c r="BC351">
        <v>7</v>
      </c>
      <c r="BD351" t="s">
        <v>106</v>
      </c>
      <c r="BE351">
        <v>1</v>
      </c>
      <c r="BF351" t="s">
        <v>119</v>
      </c>
      <c r="BG351" t="s">
        <v>143</v>
      </c>
      <c r="BH351">
        <v>1939</v>
      </c>
      <c r="BI351" t="s">
        <v>108</v>
      </c>
      <c r="BJ351">
        <v>2</v>
      </c>
      <c r="BK351">
        <v>400</v>
      </c>
      <c r="BL351" t="s">
        <v>98</v>
      </c>
      <c r="BM351" t="s">
        <v>98</v>
      </c>
      <c r="BN351" t="s">
        <v>104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t="s">
        <v>83</v>
      </c>
      <c r="BV351" t="s">
        <v>109</v>
      </c>
      <c r="BW351" t="s">
        <v>83</v>
      </c>
      <c r="BX351">
        <v>0</v>
      </c>
      <c r="BY351">
        <v>10</v>
      </c>
      <c r="BZ351">
        <v>2009</v>
      </c>
      <c r="CA351" t="s">
        <v>110</v>
      </c>
      <c r="CB351" t="s">
        <v>111</v>
      </c>
    </row>
    <row r="352" spans="1:80">
      <c r="A352">
        <v>1811</v>
      </c>
      <c r="B352">
        <v>190</v>
      </c>
      <c r="C352" t="s">
        <v>140</v>
      </c>
      <c r="D352">
        <v>63</v>
      </c>
      <c r="E352">
        <v>7627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114</v>
      </c>
      <c r="L352" t="s">
        <v>88</v>
      </c>
      <c r="M352" t="s">
        <v>188</v>
      </c>
      <c r="N352" t="s">
        <v>182</v>
      </c>
      <c r="O352" t="s">
        <v>91</v>
      </c>
      <c r="P352" t="s">
        <v>186</v>
      </c>
      <c r="Q352" t="s">
        <v>122</v>
      </c>
      <c r="R352">
        <v>4</v>
      </c>
      <c r="S352">
        <v>6</v>
      </c>
      <c r="T352">
        <v>1920</v>
      </c>
      <c r="U352">
        <v>1950</v>
      </c>
      <c r="V352" t="s">
        <v>94</v>
      </c>
      <c r="W352" t="s">
        <v>95</v>
      </c>
      <c r="X352" t="s">
        <v>193</v>
      </c>
      <c r="Y352" t="s">
        <v>193</v>
      </c>
      <c r="Z352" t="s">
        <v>97</v>
      </c>
      <c r="AA352">
        <v>0</v>
      </c>
      <c r="AB352" t="s">
        <v>139</v>
      </c>
      <c r="AC352" t="s">
        <v>98</v>
      </c>
      <c r="AD352" t="s">
        <v>166</v>
      </c>
      <c r="AE352" t="s">
        <v>139</v>
      </c>
      <c r="AF352" t="s">
        <v>134</v>
      </c>
      <c r="AG352" t="s">
        <v>100</v>
      </c>
      <c r="AH352" t="s">
        <v>108</v>
      </c>
      <c r="AI352">
        <v>0</v>
      </c>
      <c r="AJ352" t="s">
        <v>108</v>
      </c>
      <c r="AK352">
        <v>0</v>
      </c>
      <c r="AL352">
        <v>600</v>
      </c>
      <c r="AM352">
        <v>600</v>
      </c>
      <c r="AN352" t="s">
        <v>103</v>
      </c>
      <c r="AO352" t="s">
        <v>119</v>
      </c>
      <c r="AP352" t="s">
        <v>167</v>
      </c>
      <c r="AQ352" t="s">
        <v>105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t="s">
        <v>139</v>
      </c>
      <c r="BC352">
        <v>8</v>
      </c>
      <c r="BD352" t="s">
        <v>106</v>
      </c>
      <c r="BE352">
        <v>0</v>
      </c>
      <c r="BF352" t="s">
        <v>83</v>
      </c>
      <c r="BG352" t="s">
        <v>83</v>
      </c>
      <c r="BH352" t="s">
        <v>83</v>
      </c>
      <c r="BI352" t="s">
        <v>83</v>
      </c>
      <c r="BJ352">
        <v>0</v>
      </c>
      <c r="BK352">
        <v>0</v>
      </c>
      <c r="BL352" t="s">
        <v>83</v>
      </c>
      <c r="BM352" t="s">
        <v>83</v>
      </c>
      <c r="BN352" t="s">
        <v>167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10</v>
      </c>
      <c r="BZ352">
        <v>2009</v>
      </c>
      <c r="CA352" t="s">
        <v>110</v>
      </c>
      <c r="CB352" t="s">
        <v>111</v>
      </c>
    </row>
    <row r="353" spans="1:80">
      <c r="A353">
        <v>1812</v>
      </c>
      <c r="B353">
        <v>50</v>
      </c>
      <c r="C353" t="s">
        <v>140</v>
      </c>
      <c r="D353">
        <v>56</v>
      </c>
      <c r="E353">
        <v>10134</v>
      </c>
      <c r="F353" t="s">
        <v>82</v>
      </c>
      <c r="G353" t="s">
        <v>190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188</v>
      </c>
      <c r="N353" t="s">
        <v>91</v>
      </c>
      <c r="O353" t="s">
        <v>91</v>
      </c>
      <c r="P353" t="s">
        <v>92</v>
      </c>
      <c r="Q353" t="s">
        <v>176</v>
      </c>
      <c r="R353">
        <v>5</v>
      </c>
      <c r="S353">
        <v>5</v>
      </c>
      <c r="T353">
        <v>1910</v>
      </c>
      <c r="U353">
        <v>1950</v>
      </c>
      <c r="V353" t="s">
        <v>94</v>
      </c>
      <c r="W353" t="s">
        <v>95</v>
      </c>
      <c r="X353" t="s">
        <v>137</v>
      </c>
      <c r="Y353" t="s">
        <v>137</v>
      </c>
      <c r="Z353" t="s">
        <v>97</v>
      </c>
      <c r="AA353">
        <v>0</v>
      </c>
      <c r="AB353" t="s">
        <v>98</v>
      </c>
      <c r="AC353" t="s">
        <v>98</v>
      </c>
      <c r="AD353" t="s">
        <v>166</v>
      </c>
      <c r="AE353" t="s">
        <v>139</v>
      </c>
      <c r="AF353" t="s">
        <v>98</v>
      </c>
      <c r="AG353" t="s">
        <v>100</v>
      </c>
      <c r="AH353" t="s">
        <v>108</v>
      </c>
      <c r="AI353">
        <v>0</v>
      </c>
      <c r="AJ353" t="s">
        <v>108</v>
      </c>
      <c r="AK353">
        <v>0</v>
      </c>
      <c r="AL353">
        <v>801</v>
      </c>
      <c r="AM353">
        <v>801</v>
      </c>
      <c r="AN353" t="s">
        <v>103</v>
      </c>
      <c r="AO353" t="s">
        <v>119</v>
      </c>
      <c r="AP353" t="s">
        <v>167</v>
      </c>
      <c r="AQ353" t="s">
        <v>105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98</v>
      </c>
      <c r="BC353">
        <v>6</v>
      </c>
      <c r="BD353" t="s">
        <v>106</v>
      </c>
      <c r="BE353">
        <v>0</v>
      </c>
      <c r="BF353" t="s">
        <v>83</v>
      </c>
      <c r="BG353" t="s">
        <v>83</v>
      </c>
      <c r="BH353" t="s">
        <v>83</v>
      </c>
      <c r="BI353" t="s">
        <v>83</v>
      </c>
      <c r="BJ353">
        <v>0</v>
      </c>
      <c r="BK353">
        <v>0</v>
      </c>
      <c r="BL353" t="s">
        <v>83</v>
      </c>
      <c r="BM353" t="s">
        <v>83</v>
      </c>
      <c r="BN353" t="s">
        <v>167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7</v>
      </c>
      <c r="BZ353">
        <v>2009</v>
      </c>
      <c r="CA353" t="s">
        <v>110</v>
      </c>
      <c r="CB353" t="s">
        <v>111</v>
      </c>
    </row>
    <row r="354" spans="1:80">
      <c r="A354">
        <v>1813</v>
      </c>
      <c r="B354">
        <v>50</v>
      </c>
      <c r="C354" t="s">
        <v>140</v>
      </c>
      <c r="D354">
        <v>50</v>
      </c>
      <c r="E354">
        <v>6000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188</v>
      </c>
      <c r="N354" t="s">
        <v>91</v>
      </c>
      <c r="O354" t="s">
        <v>91</v>
      </c>
      <c r="P354" t="s">
        <v>92</v>
      </c>
      <c r="Q354" t="s">
        <v>176</v>
      </c>
      <c r="R354">
        <v>5</v>
      </c>
      <c r="S354">
        <v>7</v>
      </c>
      <c r="T354">
        <v>1950</v>
      </c>
      <c r="U354">
        <v>1970</v>
      </c>
      <c r="V354" t="s">
        <v>94</v>
      </c>
      <c r="W354" t="s">
        <v>95</v>
      </c>
      <c r="X354" t="s">
        <v>116</v>
      </c>
      <c r="Y354" t="s">
        <v>116</v>
      </c>
      <c r="Z354" t="s">
        <v>97</v>
      </c>
      <c r="AA354">
        <v>0</v>
      </c>
      <c r="AB354" t="s">
        <v>98</v>
      </c>
      <c r="AC354" t="s">
        <v>126</v>
      </c>
      <c r="AD354" t="s">
        <v>99</v>
      </c>
      <c r="AE354" t="s">
        <v>98</v>
      </c>
      <c r="AF354" t="s">
        <v>98</v>
      </c>
      <c r="AG354" t="s">
        <v>100</v>
      </c>
      <c r="AH354" t="s">
        <v>138</v>
      </c>
      <c r="AI354">
        <v>384</v>
      </c>
      <c r="AJ354" t="s">
        <v>108</v>
      </c>
      <c r="AK354">
        <v>0</v>
      </c>
      <c r="AL354">
        <v>384</v>
      </c>
      <c r="AM354">
        <v>768</v>
      </c>
      <c r="AN354" t="s">
        <v>103</v>
      </c>
      <c r="AO354" t="s">
        <v>98</v>
      </c>
      <c r="AP354" t="s">
        <v>104</v>
      </c>
      <c r="AQ354" t="s">
        <v>168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98</v>
      </c>
      <c r="BC354">
        <v>6</v>
      </c>
      <c r="BD354" t="s">
        <v>106</v>
      </c>
      <c r="BE354">
        <v>0</v>
      </c>
      <c r="BF354" t="s">
        <v>83</v>
      </c>
      <c r="BG354" t="s">
        <v>143</v>
      </c>
      <c r="BH354">
        <v>1950</v>
      </c>
      <c r="BI354" t="s">
        <v>108</v>
      </c>
      <c r="BJ354">
        <v>1</v>
      </c>
      <c r="BK354">
        <v>308</v>
      </c>
      <c r="BL354" t="s">
        <v>98</v>
      </c>
      <c r="BM354" t="s">
        <v>98</v>
      </c>
      <c r="BN354" t="s">
        <v>104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109</v>
      </c>
      <c r="BW354" t="s">
        <v>83</v>
      </c>
      <c r="BX354">
        <v>0</v>
      </c>
      <c r="BY354">
        <v>3</v>
      </c>
      <c r="BZ354">
        <v>2009</v>
      </c>
      <c r="CA354" t="s">
        <v>110</v>
      </c>
      <c r="CB354" t="s">
        <v>111</v>
      </c>
    </row>
    <row r="355" spans="1:80">
      <c r="A355">
        <v>1814</v>
      </c>
      <c r="B355">
        <v>30</v>
      </c>
      <c r="C355" t="s">
        <v>140</v>
      </c>
      <c r="D355">
        <v>62</v>
      </c>
      <c r="E355">
        <v>7404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114</v>
      </c>
      <c r="L355" t="s">
        <v>88</v>
      </c>
      <c r="M355" t="s">
        <v>188</v>
      </c>
      <c r="N355" t="s">
        <v>91</v>
      </c>
      <c r="O355" t="s">
        <v>91</v>
      </c>
      <c r="P355" t="s">
        <v>92</v>
      </c>
      <c r="Q355" t="s">
        <v>93</v>
      </c>
      <c r="R355">
        <v>4</v>
      </c>
      <c r="S355">
        <v>6</v>
      </c>
      <c r="T355">
        <v>1920</v>
      </c>
      <c r="U355">
        <v>1950</v>
      </c>
      <c r="V355" t="s">
        <v>94</v>
      </c>
      <c r="W355" t="s">
        <v>95</v>
      </c>
      <c r="X355" t="s">
        <v>137</v>
      </c>
      <c r="Y355" t="s">
        <v>137</v>
      </c>
      <c r="Z355" t="s">
        <v>97</v>
      </c>
      <c r="AA355">
        <v>0</v>
      </c>
      <c r="AB355" t="s">
        <v>98</v>
      </c>
      <c r="AC355" t="s">
        <v>98</v>
      </c>
      <c r="AD355" t="s">
        <v>166</v>
      </c>
      <c r="AE355" t="s">
        <v>139</v>
      </c>
      <c r="AF355" t="s">
        <v>98</v>
      </c>
      <c r="AG355" t="s">
        <v>100</v>
      </c>
      <c r="AH355" t="s">
        <v>108</v>
      </c>
      <c r="AI355">
        <v>0</v>
      </c>
      <c r="AJ355" t="s">
        <v>108</v>
      </c>
      <c r="AK355">
        <v>0</v>
      </c>
      <c r="AL355">
        <v>861</v>
      </c>
      <c r="AM355">
        <v>861</v>
      </c>
      <c r="AN355" t="s">
        <v>103</v>
      </c>
      <c r="AO355" t="s">
        <v>98</v>
      </c>
      <c r="AP355" t="s">
        <v>104</v>
      </c>
      <c r="AQ355" t="s">
        <v>105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106</v>
      </c>
      <c r="BE355">
        <v>0</v>
      </c>
      <c r="BF355" t="s">
        <v>83</v>
      </c>
      <c r="BG355" t="s">
        <v>143</v>
      </c>
      <c r="BH355">
        <v>1920</v>
      </c>
      <c r="BI355" t="s">
        <v>108</v>
      </c>
      <c r="BJ355">
        <v>2</v>
      </c>
      <c r="BK355">
        <v>288</v>
      </c>
      <c r="BL355" t="s">
        <v>98</v>
      </c>
      <c r="BM355" t="s">
        <v>98</v>
      </c>
      <c r="BN355" t="s">
        <v>167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11</v>
      </c>
      <c r="BZ355">
        <v>2009</v>
      </c>
      <c r="CA355" t="s">
        <v>180</v>
      </c>
      <c r="CB355" t="s">
        <v>111</v>
      </c>
    </row>
    <row r="356" spans="1:80">
      <c r="A356">
        <v>1815</v>
      </c>
      <c r="B356">
        <v>30</v>
      </c>
      <c r="C356" t="s">
        <v>140</v>
      </c>
      <c r="D356">
        <v>50</v>
      </c>
      <c r="E356">
        <v>5925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114</v>
      </c>
      <c r="L356" t="s">
        <v>88</v>
      </c>
      <c r="M356" t="s">
        <v>188</v>
      </c>
      <c r="N356" t="s">
        <v>91</v>
      </c>
      <c r="O356" t="s">
        <v>91</v>
      </c>
      <c r="P356" t="s">
        <v>92</v>
      </c>
      <c r="Q356" t="s">
        <v>93</v>
      </c>
      <c r="R356">
        <v>2</v>
      </c>
      <c r="S356">
        <v>4</v>
      </c>
      <c r="T356">
        <v>1940</v>
      </c>
      <c r="U356">
        <v>1950</v>
      </c>
      <c r="V356" t="s">
        <v>94</v>
      </c>
      <c r="W356" t="s">
        <v>95</v>
      </c>
      <c r="X356" t="s">
        <v>137</v>
      </c>
      <c r="Y356" t="s">
        <v>137</v>
      </c>
      <c r="Z356" t="s">
        <v>97</v>
      </c>
      <c r="AA356">
        <v>0</v>
      </c>
      <c r="AB356" t="s">
        <v>98</v>
      </c>
      <c r="AC356" t="s">
        <v>119</v>
      </c>
      <c r="AD356" t="s">
        <v>166</v>
      </c>
      <c r="AE356" t="s">
        <v>83</v>
      </c>
      <c r="AF356" t="s">
        <v>83</v>
      </c>
      <c r="AG356" t="s">
        <v>83</v>
      </c>
      <c r="AH356" t="s">
        <v>83</v>
      </c>
      <c r="AI356">
        <v>0</v>
      </c>
      <c r="AJ356" t="s">
        <v>83</v>
      </c>
      <c r="AK356">
        <v>0</v>
      </c>
      <c r="AL356">
        <v>0</v>
      </c>
      <c r="AM356">
        <v>0</v>
      </c>
      <c r="AN356" t="s">
        <v>103</v>
      </c>
      <c r="AO356" t="s">
        <v>139</v>
      </c>
      <c r="AP356" t="s">
        <v>167</v>
      </c>
      <c r="AQ356" t="s">
        <v>168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t="s">
        <v>98</v>
      </c>
      <c r="BC356">
        <v>4</v>
      </c>
      <c r="BD356" t="s">
        <v>106</v>
      </c>
      <c r="BE356">
        <v>0</v>
      </c>
      <c r="BF356" t="s">
        <v>83</v>
      </c>
      <c r="BG356" t="s">
        <v>143</v>
      </c>
      <c r="BH356">
        <v>1965</v>
      </c>
      <c r="BI356" t="s">
        <v>108</v>
      </c>
      <c r="BJ356">
        <v>1</v>
      </c>
      <c r="BK356">
        <v>308</v>
      </c>
      <c r="BL356" t="s">
        <v>98</v>
      </c>
      <c r="BM356" t="s">
        <v>139</v>
      </c>
      <c r="BN356" t="s">
        <v>167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10</v>
      </c>
      <c r="BZ356">
        <v>2009</v>
      </c>
      <c r="CA356" t="s">
        <v>110</v>
      </c>
      <c r="CB356" t="s">
        <v>111</v>
      </c>
    </row>
    <row r="357" spans="1:80">
      <c r="A357">
        <v>1816</v>
      </c>
      <c r="B357">
        <v>30</v>
      </c>
      <c r="C357" t="s">
        <v>140</v>
      </c>
      <c r="D357">
        <v>60</v>
      </c>
      <c r="E357">
        <v>8520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188</v>
      </c>
      <c r="N357" t="s">
        <v>91</v>
      </c>
      <c r="O357" t="s">
        <v>91</v>
      </c>
      <c r="P357" t="s">
        <v>92</v>
      </c>
      <c r="Q357" t="s">
        <v>93</v>
      </c>
      <c r="R357">
        <v>5</v>
      </c>
      <c r="S357">
        <v>8</v>
      </c>
      <c r="T357">
        <v>1923</v>
      </c>
      <c r="U357">
        <v>1950</v>
      </c>
      <c r="V357" t="s">
        <v>94</v>
      </c>
      <c r="W357" t="s">
        <v>95</v>
      </c>
      <c r="X357" t="s">
        <v>203</v>
      </c>
      <c r="Y357" t="s">
        <v>203</v>
      </c>
      <c r="Z357" t="s">
        <v>97</v>
      </c>
      <c r="AA357">
        <v>0</v>
      </c>
      <c r="AB357" t="s">
        <v>119</v>
      </c>
      <c r="AC357" t="s">
        <v>98</v>
      </c>
      <c r="AD357" t="s">
        <v>123</v>
      </c>
      <c r="AE357" t="s">
        <v>139</v>
      </c>
      <c r="AF357" t="s">
        <v>98</v>
      </c>
      <c r="AG357" t="s">
        <v>100</v>
      </c>
      <c r="AH357" t="s">
        <v>108</v>
      </c>
      <c r="AI357">
        <v>0</v>
      </c>
      <c r="AJ357" t="s">
        <v>108</v>
      </c>
      <c r="AK357">
        <v>0</v>
      </c>
      <c r="AL357">
        <v>624</v>
      </c>
      <c r="AM357">
        <v>624</v>
      </c>
      <c r="AN357" t="s">
        <v>103</v>
      </c>
      <c r="AO357" t="s">
        <v>98</v>
      </c>
      <c r="AP357" t="s">
        <v>104</v>
      </c>
      <c r="AQ357" t="s">
        <v>105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98</v>
      </c>
      <c r="BC357">
        <v>5</v>
      </c>
      <c r="BD357" t="s">
        <v>106</v>
      </c>
      <c r="BE357">
        <v>0</v>
      </c>
      <c r="BF357" t="s">
        <v>83</v>
      </c>
      <c r="BG357" t="s">
        <v>143</v>
      </c>
      <c r="BH357">
        <v>1963</v>
      </c>
      <c r="BI357" t="s">
        <v>108</v>
      </c>
      <c r="BJ357">
        <v>1</v>
      </c>
      <c r="BK357">
        <v>287</v>
      </c>
      <c r="BL357" t="s">
        <v>98</v>
      </c>
      <c r="BM357" t="s">
        <v>98</v>
      </c>
      <c r="BN357" t="s">
        <v>104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t="s">
        <v>83</v>
      </c>
      <c r="BV357" t="s">
        <v>177</v>
      </c>
      <c r="BW357" t="s">
        <v>83</v>
      </c>
      <c r="BX357">
        <v>0</v>
      </c>
      <c r="BY357">
        <v>2</v>
      </c>
      <c r="BZ357">
        <v>2009</v>
      </c>
      <c r="CA357" t="s">
        <v>110</v>
      </c>
      <c r="CB357" t="s">
        <v>111</v>
      </c>
    </row>
    <row r="358" spans="1:80">
      <c r="A358">
        <v>1817</v>
      </c>
      <c r="B358">
        <v>70</v>
      </c>
      <c r="C358" t="s">
        <v>140</v>
      </c>
      <c r="D358">
        <v>60</v>
      </c>
      <c r="E358">
        <v>9600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188</v>
      </c>
      <c r="N358" t="s">
        <v>91</v>
      </c>
      <c r="O358" t="s">
        <v>91</v>
      </c>
      <c r="P358" t="s">
        <v>92</v>
      </c>
      <c r="Q358" t="s">
        <v>122</v>
      </c>
      <c r="R358">
        <v>4</v>
      </c>
      <c r="S358">
        <v>4</v>
      </c>
      <c r="T358">
        <v>1910</v>
      </c>
      <c r="U358">
        <v>1950</v>
      </c>
      <c r="V358" t="s">
        <v>94</v>
      </c>
      <c r="W358" t="s">
        <v>95</v>
      </c>
      <c r="X358" t="s">
        <v>96</v>
      </c>
      <c r="Y358" t="s">
        <v>96</v>
      </c>
      <c r="Z358" t="s">
        <v>97</v>
      </c>
      <c r="AA358">
        <v>0</v>
      </c>
      <c r="AB358" t="s">
        <v>119</v>
      </c>
      <c r="AC358" t="s">
        <v>119</v>
      </c>
      <c r="AD358" t="s">
        <v>166</v>
      </c>
      <c r="AE358" t="s">
        <v>139</v>
      </c>
      <c r="AF358" t="s">
        <v>98</v>
      </c>
      <c r="AG358" t="s">
        <v>100</v>
      </c>
      <c r="AH358" t="s">
        <v>108</v>
      </c>
      <c r="AI358">
        <v>0</v>
      </c>
      <c r="AJ358" t="s">
        <v>108</v>
      </c>
      <c r="AK358">
        <v>0</v>
      </c>
      <c r="AL358">
        <v>677</v>
      </c>
      <c r="AM358">
        <v>677</v>
      </c>
      <c r="AN358" t="s">
        <v>103</v>
      </c>
      <c r="AO358" t="s">
        <v>98</v>
      </c>
      <c r="AP358" t="s">
        <v>104</v>
      </c>
      <c r="AQ358" t="s">
        <v>105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119</v>
      </c>
      <c r="BC358">
        <v>7</v>
      </c>
      <c r="BD358" t="s">
        <v>106</v>
      </c>
      <c r="BE358">
        <v>0</v>
      </c>
      <c r="BF358" t="s">
        <v>83</v>
      </c>
      <c r="BG358" t="s">
        <v>143</v>
      </c>
      <c r="BH358">
        <v>1974</v>
      </c>
      <c r="BI358" t="s">
        <v>108</v>
      </c>
      <c r="BJ358">
        <v>2</v>
      </c>
      <c r="BK358">
        <v>720</v>
      </c>
      <c r="BL358" t="s">
        <v>98</v>
      </c>
      <c r="BM358" t="s">
        <v>98</v>
      </c>
      <c r="BN358" t="s">
        <v>167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6</v>
      </c>
      <c r="BZ358">
        <v>2009</v>
      </c>
      <c r="CA358" t="s">
        <v>110</v>
      </c>
      <c r="CB358" t="s">
        <v>111</v>
      </c>
    </row>
    <row r="359" spans="1:80">
      <c r="A359">
        <v>1818</v>
      </c>
      <c r="B359">
        <v>70</v>
      </c>
      <c r="C359" t="s">
        <v>140</v>
      </c>
      <c r="D359">
        <v>70</v>
      </c>
      <c r="E359">
        <v>8400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114</v>
      </c>
      <c r="L359" t="s">
        <v>88</v>
      </c>
      <c r="M359" t="s">
        <v>188</v>
      </c>
      <c r="N359" t="s">
        <v>182</v>
      </c>
      <c r="O359" t="s">
        <v>91</v>
      </c>
      <c r="P359" t="s">
        <v>92</v>
      </c>
      <c r="Q359" t="s">
        <v>122</v>
      </c>
      <c r="R359">
        <v>6</v>
      </c>
      <c r="S359">
        <v>7</v>
      </c>
      <c r="T359">
        <v>1900</v>
      </c>
      <c r="U359">
        <v>1950</v>
      </c>
      <c r="V359" t="s">
        <v>94</v>
      </c>
      <c r="W359" t="s">
        <v>95</v>
      </c>
      <c r="X359" t="s">
        <v>203</v>
      </c>
      <c r="Y359" t="s">
        <v>117</v>
      </c>
      <c r="Z359" t="s">
        <v>97</v>
      </c>
      <c r="AA359">
        <v>0</v>
      </c>
      <c r="AB359" t="s">
        <v>98</v>
      </c>
      <c r="AC359" t="s">
        <v>98</v>
      </c>
      <c r="AD359" t="s">
        <v>166</v>
      </c>
      <c r="AE359" t="s">
        <v>139</v>
      </c>
      <c r="AF359" t="s">
        <v>119</v>
      </c>
      <c r="AG359" t="s">
        <v>155</v>
      </c>
      <c r="AH359" t="s">
        <v>108</v>
      </c>
      <c r="AI359">
        <v>0</v>
      </c>
      <c r="AJ359" t="s">
        <v>108</v>
      </c>
      <c r="AK359">
        <v>0</v>
      </c>
      <c r="AL359">
        <v>917</v>
      </c>
      <c r="AM359">
        <v>917</v>
      </c>
      <c r="AN359" t="s">
        <v>103</v>
      </c>
      <c r="AO359" t="s">
        <v>119</v>
      </c>
      <c r="AP359" t="s">
        <v>104</v>
      </c>
      <c r="AQ359" t="s">
        <v>168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t="s">
        <v>126</v>
      </c>
      <c r="BC359">
        <v>8</v>
      </c>
      <c r="BD359" t="s">
        <v>106</v>
      </c>
      <c r="BE359">
        <v>0</v>
      </c>
      <c r="BF359" t="s">
        <v>83</v>
      </c>
      <c r="BG359" t="s">
        <v>143</v>
      </c>
      <c r="BH359">
        <v>1930</v>
      </c>
      <c r="BI359" t="s">
        <v>108</v>
      </c>
      <c r="BJ359">
        <v>1</v>
      </c>
      <c r="BK359">
        <v>357</v>
      </c>
      <c r="BL359" t="s">
        <v>98</v>
      </c>
      <c r="BM359" t="s">
        <v>98</v>
      </c>
      <c r="BN359" t="s">
        <v>104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2009</v>
      </c>
      <c r="CA359" t="s">
        <v>110</v>
      </c>
      <c r="CB359" t="s">
        <v>111</v>
      </c>
    </row>
    <row r="360" spans="1:80">
      <c r="A360">
        <v>1819</v>
      </c>
      <c r="B360">
        <v>70</v>
      </c>
      <c r="C360" t="s">
        <v>140</v>
      </c>
      <c r="D360">
        <v>60</v>
      </c>
      <c r="E360">
        <v>3600</v>
      </c>
      <c r="F360" t="s">
        <v>82</v>
      </c>
      <c r="G360" t="s">
        <v>190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188</v>
      </c>
      <c r="N360" t="s">
        <v>91</v>
      </c>
      <c r="O360" t="s">
        <v>91</v>
      </c>
      <c r="P360" t="s">
        <v>92</v>
      </c>
      <c r="Q360" t="s">
        <v>122</v>
      </c>
      <c r="R360">
        <v>6</v>
      </c>
      <c r="S360">
        <v>7</v>
      </c>
      <c r="T360">
        <v>1917</v>
      </c>
      <c r="U360">
        <v>2007</v>
      </c>
      <c r="V360" t="s">
        <v>94</v>
      </c>
      <c r="W360" t="s">
        <v>95</v>
      </c>
      <c r="X360" t="s">
        <v>203</v>
      </c>
      <c r="Y360" t="s">
        <v>203</v>
      </c>
      <c r="Z360" t="s">
        <v>97</v>
      </c>
      <c r="AA360">
        <v>0</v>
      </c>
      <c r="AB360" t="s">
        <v>98</v>
      </c>
      <c r="AC360" t="s">
        <v>98</v>
      </c>
      <c r="AD360" t="s">
        <v>166</v>
      </c>
      <c r="AE360" t="s">
        <v>98</v>
      </c>
      <c r="AF360" t="s">
        <v>98</v>
      </c>
      <c r="AG360" t="s">
        <v>100</v>
      </c>
      <c r="AH360" t="s">
        <v>108</v>
      </c>
      <c r="AI360">
        <v>0</v>
      </c>
      <c r="AJ360" t="s">
        <v>108</v>
      </c>
      <c r="AK360">
        <v>0</v>
      </c>
      <c r="AL360">
        <v>624</v>
      </c>
      <c r="AM360">
        <v>624</v>
      </c>
      <c r="AN360" t="s">
        <v>103</v>
      </c>
      <c r="AO360" t="s">
        <v>126</v>
      </c>
      <c r="AP360" t="s">
        <v>104</v>
      </c>
      <c r="AQ360" t="s">
        <v>105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126</v>
      </c>
      <c r="BC360">
        <v>5</v>
      </c>
      <c r="BD360" t="s">
        <v>106</v>
      </c>
      <c r="BE360">
        <v>1</v>
      </c>
      <c r="BF360" t="s">
        <v>119</v>
      </c>
      <c r="BG360" t="s">
        <v>107</v>
      </c>
      <c r="BH360">
        <v>1917</v>
      </c>
      <c r="BI360" t="s">
        <v>108</v>
      </c>
      <c r="BJ360">
        <v>1</v>
      </c>
      <c r="BK360">
        <v>280</v>
      </c>
      <c r="BL360" t="s">
        <v>98</v>
      </c>
      <c r="BM360" t="s">
        <v>98</v>
      </c>
      <c r="BN360" t="s">
        <v>167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5</v>
      </c>
      <c r="BZ360">
        <v>2009</v>
      </c>
      <c r="CA360" t="s">
        <v>110</v>
      </c>
      <c r="CB360" t="s">
        <v>111</v>
      </c>
    </row>
    <row r="361" spans="1:80">
      <c r="A361">
        <v>1820</v>
      </c>
      <c r="B361">
        <v>30</v>
      </c>
      <c r="C361" t="s">
        <v>201</v>
      </c>
      <c r="D361" t="s">
        <v>83</v>
      </c>
      <c r="E361">
        <v>3300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188</v>
      </c>
      <c r="N361" t="s">
        <v>91</v>
      </c>
      <c r="O361" t="s">
        <v>91</v>
      </c>
      <c r="P361" t="s">
        <v>92</v>
      </c>
      <c r="Q361" t="s">
        <v>93</v>
      </c>
      <c r="R361">
        <v>4</v>
      </c>
      <c r="S361">
        <v>3</v>
      </c>
      <c r="T361">
        <v>1910</v>
      </c>
      <c r="U361">
        <v>1950</v>
      </c>
      <c r="V361" t="s">
        <v>94</v>
      </c>
      <c r="W361" t="s">
        <v>95</v>
      </c>
      <c r="X361" t="s">
        <v>203</v>
      </c>
      <c r="Y361" t="s">
        <v>203</v>
      </c>
      <c r="Z361" t="s">
        <v>97</v>
      </c>
      <c r="AA361">
        <v>0</v>
      </c>
      <c r="AB361" t="s">
        <v>98</v>
      </c>
      <c r="AC361" t="s">
        <v>98</v>
      </c>
      <c r="AD361" t="s">
        <v>166</v>
      </c>
      <c r="AE361" t="s">
        <v>98</v>
      </c>
      <c r="AF361" t="s">
        <v>98</v>
      </c>
      <c r="AG361" t="s">
        <v>100</v>
      </c>
      <c r="AH361" t="s">
        <v>108</v>
      </c>
      <c r="AI361">
        <v>0</v>
      </c>
      <c r="AJ361" t="s">
        <v>108</v>
      </c>
      <c r="AK361">
        <v>0</v>
      </c>
      <c r="AL361">
        <v>624</v>
      </c>
      <c r="AM361">
        <v>624</v>
      </c>
      <c r="AN361" t="s">
        <v>103</v>
      </c>
      <c r="AO361" t="s">
        <v>126</v>
      </c>
      <c r="AP361" t="s">
        <v>104</v>
      </c>
      <c r="AQ361" t="s">
        <v>105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98</v>
      </c>
      <c r="BC361">
        <v>5</v>
      </c>
      <c r="BD361" t="s">
        <v>106</v>
      </c>
      <c r="BE361">
        <v>1</v>
      </c>
      <c r="BF361" t="s">
        <v>119</v>
      </c>
      <c r="BG361" t="s">
        <v>83</v>
      </c>
      <c r="BH361" t="s">
        <v>83</v>
      </c>
      <c r="BI361" t="s">
        <v>83</v>
      </c>
      <c r="BJ361">
        <v>0</v>
      </c>
      <c r="BK361">
        <v>0</v>
      </c>
      <c r="BL361" t="s">
        <v>83</v>
      </c>
      <c r="BM361" t="s">
        <v>83</v>
      </c>
      <c r="BN361" t="s">
        <v>167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2009</v>
      </c>
      <c r="CA361" t="s">
        <v>110</v>
      </c>
      <c r="CB361" t="s">
        <v>111</v>
      </c>
    </row>
    <row r="362" spans="1:80">
      <c r="A362">
        <v>1821</v>
      </c>
      <c r="B362">
        <v>50</v>
      </c>
      <c r="C362" t="s">
        <v>140</v>
      </c>
      <c r="D362">
        <v>60</v>
      </c>
      <c r="E362">
        <v>5400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188</v>
      </c>
      <c r="N362" t="s">
        <v>91</v>
      </c>
      <c r="O362" t="s">
        <v>91</v>
      </c>
      <c r="P362" t="s">
        <v>92</v>
      </c>
      <c r="Q362" t="s">
        <v>176</v>
      </c>
      <c r="R362">
        <v>6</v>
      </c>
      <c r="S362">
        <v>6</v>
      </c>
      <c r="T362">
        <v>1920</v>
      </c>
      <c r="U362">
        <v>1950</v>
      </c>
      <c r="V362" t="s">
        <v>94</v>
      </c>
      <c r="W362" t="s">
        <v>95</v>
      </c>
      <c r="X362" t="s">
        <v>137</v>
      </c>
      <c r="Y362" t="s">
        <v>137</v>
      </c>
      <c r="Z362" t="s">
        <v>97</v>
      </c>
      <c r="AA362">
        <v>0</v>
      </c>
      <c r="AB362" t="s">
        <v>139</v>
      </c>
      <c r="AC362" t="s">
        <v>98</v>
      </c>
      <c r="AD362" t="s">
        <v>166</v>
      </c>
      <c r="AE362" t="s">
        <v>98</v>
      </c>
      <c r="AF362" t="s">
        <v>98</v>
      </c>
      <c r="AG362" t="s">
        <v>100</v>
      </c>
      <c r="AH362" t="s">
        <v>108</v>
      </c>
      <c r="AI362">
        <v>0</v>
      </c>
      <c r="AJ362" t="s">
        <v>108</v>
      </c>
      <c r="AK362">
        <v>0</v>
      </c>
      <c r="AL362">
        <v>972</v>
      </c>
      <c r="AM362">
        <v>972</v>
      </c>
      <c r="AN362" t="s">
        <v>103</v>
      </c>
      <c r="AO362" t="s">
        <v>126</v>
      </c>
      <c r="AP362" t="s">
        <v>104</v>
      </c>
      <c r="AQ362" t="s">
        <v>105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98</v>
      </c>
      <c r="BC362">
        <v>6</v>
      </c>
      <c r="BD362" t="s">
        <v>106</v>
      </c>
      <c r="BE362">
        <v>0</v>
      </c>
      <c r="BF362" t="s">
        <v>83</v>
      </c>
      <c r="BG362" t="s">
        <v>143</v>
      </c>
      <c r="BH362">
        <v>1920</v>
      </c>
      <c r="BI362" t="s">
        <v>108</v>
      </c>
      <c r="BJ362">
        <v>1</v>
      </c>
      <c r="BK362">
        <v>207</v>
      </c>
      <c r="BL362" t="s">
        <v>139</v>
      </c>
      <c r="BM362" t="s">
        <v>98</v>
      </c>
      <c r="BN362" t="s">
        <v>104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9</v>
      </c>
      <c r="BZ362">
        <v>2009</v>
      </c>
      <c r="CA362" t="s">
        <v>224</v>
      </c>
      <c r="CB362" t="s">
        <v>178</v>
      </c>
    </row>
    <row r="363" spans="1:80">
      <c r="A363">
        <v>1822</v>
      </c>
      <c r="B363">
        <v>70</v>
      </c>
      <c r="C363" t="s">
        <v>140</v>
      </c>
      <c r="D363">
        <v>60</v>
      </c>
      <c r="E363">
        <v>9720</v>
      </c>
      <c r="F363" t="s">
        <v>82</v>
      </c>
      <c r="G363" t="s">
        <v>190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188</v>
      </c>
      <c r="N363" t="s">
        <v>91</v>
      </c>
      <c r="O363" t="s">
        <v>91</v>
      </c>
      <c r="P363" t="s">
        <v>92</v>
      </c>
      <c r="Q363" t="s">
        <v>122</v>
      </c>
      <c r="R363">
        <v>6</v>
      </c>
      <c r="S363">
        <v>7</v>
      </c>
      <c r="T363">
        <v>1910</v>
      </c>
      <c r="U363">
        <v>2002</v>
      </c>
      <c r="V363" t="s">
        <v>94</v>
      </c>
      <c r="W363" t="s">
        <v>95</v>
      </c>
      <c r="X363" t="s">
        <v>137</v>
      </c>
      <c r="Y363" t="s">
        <v>137</v>
      </c>
      <c r="Z363" t="s">
        <v>97</v>
      </c>
      <c r="AA363">
        <v>0</v>
      </c>
      <c r="AB363" t="s">
        <v>98</v>
      </c>
      <c r="AC363" t="s">
        <v>98</v>
      </c>
      <c r="AD363" t="s">
        <v>123</v>
      </c>
      <c r="AE363" t="s">
        <v>98</v>
      </c>
      <c r="AF363" t="s">
        <v>98</v>
      </c>
      <c r="AG363" t="s">
        <v>100</v>
      </c>
      <c r="AH363" t="s">
        <v>108</v>
      </c>
      <c r="AI363">
        <v>0</v>
      </c>
      <c r="AJ363" t="s">
        <v>108</v>
      </c>
      <c r="AK363">
        <v>0</v>
      </c>
      <c r="AL363">
        <v>741</v>
      </c>
      <c r="AM363">
        <v>741</v>
      </c>
      <c r="AN363" t="s">
        <v>103</v>
      </c>
      <c r="AO363" t="s">
        <v>126</v>
      </c>
      <c r="AP363" t="s">
        <v>104</v>
      </c>
      <c r="AQ363" t="s">
        <v>105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t="s">
        <v>119</v>
      </c>
      <c r="BC363">
        <v>8</v>
      </c>
      <c r="BD363" t="s">
        <v>106</v>
      </c>
      <c r="BE363">
        <v>0</v>
      </c>
      <c r="BF363" t="s">
        <v>83</v>
      </c>
      <c r="BG363" t="s">
        <v>143</v>
      </c>
      <c r="BH363">
        <v>1950</v>
      </c>
      <c r="BI363" t="s">
        <v>108</v>
      </c>
      <c r="BJ363">
        <v>3</v>
      </c>
      <c r="BK363">
        <v>640</v>
      </c>
      <c r="BL363" t="s">
        <v>98</v>
      </c>
      <c r="BM363" t="s">
        <v>98</v>
      </c>
      <c r="BN363" t="s">
        <v>104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t="s">
        <v>83</v>
      </c>
      <c r="BV363" t="s">
        <v>109</v>
      </c>
      <c r="BW363" t="s">
        <v>83</v>
      </c>
      <c r="BX363">
        <v>0</v>
      </c>
      <c r="BY363">
        <v>9</v>
      </c>
      <c r="BZ363">
        <v>2009</v>
      </c>
      <c r="CA363" t="s">
        <v>110</v>
      </c>
      <c r="CB363" t="s">
        <v>111</v>
      </c>
    </row>
    <row r="364" spans="1:80">
      <c r="A364">
        <v>1823</v>
      </c>
      <c r="B364">
        <v>30</v>
      </c>
      <c r="C364" t="s">
        <v>201</v>
      </c>
      <c r="D364">
        <v>72</v>
      </c>
      <c r="E364">
        <v>9392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114</v>
      </c>
      <c r="L364" t="s">
        <v>88</v>
      </c>
      <c r="M364" t="s">
        <v>214</v>
      </c>
      <c r="N364" t="s">
        <v>91</v>
      </c>
      <c r="O364" t="s">
        <v>91</v>
      </c>
      <c r="P364" t="s">
        <v>92</v>
      </c>
      <c r="Q364" t="s">
        <v>93</v>
      </c>
      <c r="R364">
        <v>3</v>
      </c>
      <c r="S364">
        <v>3</v>
      </c>
      <c r="T364">
        <v>1900</v>
      </c>
      <c r="U364">
        <v>1950</v>
      </c>
      <c r="V364" t="s">
        <v>230</v>
      </c>
      <c r="W364" t="s">
        <v>95</v>
      </c>
      <c r="X364" t="s">
        <v>193</v>
      </c>
      <c r="Y364" t="s">
        <v>193</v>
      </c>
      <c r="Z364" t="s">
        <v>97</v>
      </c>
      <c r="AA364">
        <v>0</v>
      </c>
      <c r="AB364" t="s">
        <v>98</v>
      </c>
      <c r="AC364" t="s">
        <v>139</v>
      </c>
      <c r="AD364" t="s">
        <v>99</v>
      </c>
      <c r="AE364" t="s">
        <v>139</v>
      </c>
      <c r="AF364" t="s">
        <v>98</v>
      </c>
      <c r="AG364" t="s">
        <v>100</v>
      </c>
      <c r="AH364" t="s">
        <v>108</v>
      </c>
      <c r="AI364">
        <v>0</v>
      </c>
      <c r="AJ364" t="s">
        <v>108</v>
      </c>
      <c r="AK364">
        <v>0</v>
      </c>
      <c r="AL364">
        <v>245</v>
      </c>
      <c r="AM364">
        <v>245</v>
      </c>
      <c r="AN364" t="s">
        <v>103</v>
      </c>
      <c r="AO364" t="s">
        <v>98</v>
      </c>
      <c r="AP364" t="s">
        <v>167</v>
      </c>
      <c r="AQ364" t="s">
        <v>105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98</v>
      </c>
      <c r="BC364">
        <v>5</v>
      </c>
      <c r="BD364" t="s">
        <v>106</v>
      </c>
      <c r="BE364">
        <v>0</v>
      </c>
      <c r="BF364" t="s">
        <v>83</v>
      </c>
      <c r="BG364" t="s">
        <v>83</v>
      </c>
      <c r="BH364" t="s">
        <v>83</v>
      </c>
      <c r="BI364" t="s">
        <v>83</v>
      </c>
      <c r="BJ364">
        <v>0</v>
      </c>
      <c r="BK364">
        <v>0</v>
      </c>
      <c r="BL364" t="s">
        <v>83</v>
      </c>
      <c r="BM364" t="s">
        <v>83</v>
      </c>
      <c r="BN364" t="s">
        <v>167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9</v>
      </c>
      <c r="BZ364">
        <v>2009</v>
      </c>
      <c r="CA364" t="s">
        <v>110</v>
      </c>
      <c r="CB364" t="s">
        <v>172</v>
      </c>
    </row>
    <row r="365" spans="1:80">
      <c r="A365">
        <v>1824</v>
      </c>
      <c r="B365">
        <v>30</v>
      </c>
      <c r="C365" t="s">
        <v>112</v>
      </c>
      <c r="D365" t="s">
        <v>83</v>
      </c>
      <c r="E365">
        <v>6615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197</v>
      </c>
      <c r="N365" t="s">
        <v>91</v>
      </c>
      <c r="O365" t="s">
        <v>91</v>
      </c>
      <c r="P365" t="s">
        <v>92</v>
      </c>
      <c r="Q365" t="s">
        <v>93</v>
      </c>
      <c r="R365">
        <v>6</v>
      </c>
      <c r="S365">
        <v>6</v>
      </c>
      <c r="T365">
        <v>1923</v>
      </c>
      <c r="U365">
        <v>1950</v>
      </c>
      <c r="V365" t="s">
        <v>94</v>
      </c>
      <c r="W365" t="s">
        <v>95</v>
      </c>
      <c r="X365" t="s">
        <v>137</v>
      </c>
      <c r="Y365" t="s">
        <v>137</v>
      </c>
      <c r="Z365" t="s">
        <v>97</v>
      </c>
      <c r="AA365">
        <v>0</v>
      </c>
      <c r="AB365" t="s">
        <v>98</v>
      </c>
      <c r="AC365" t="s">
        <v>98</v>
      </c>
      <c r="AD365" t="s">
        <v>166</v>
      </c>
      <c r="AE365" t="s">
        <v>98</v>
      </c>
      <c r="AF365" t="s">
        <v>98</v>
      </c>
      <c r="AG365" t="s">
        <v>100</v>
      </c>
      <c r="AH365" t="s">
        <v>108</v>
      </c>
      <c r="AI365">
        <v>0</v>
      </c>
      <c r="AJ365" t="s">
        <v>108</v>
      </c>
      <c r="AK365">
        <v>0</v>
      </c>
      <c r="AL365">
        <v>1022</v>
      </c>
      <c r="AM365">
        <v>1022</v>
      </c>
      <c r="AN365" t="s">
        <v>103</v>
      </c>
      <c r="AO365" t="s">
        <v>98</v>
      </c>
      <c r="AP365" t="s">
        <v>167</v>
      </c>
      <c r="AQ365" t="s">
        <v>168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119</v>
      </c>
      <c r="BC365">
        <v>6</v>
      </c>
      <c r="BD365" t="s">
        <v>106</v>
      </c>
      <c r="BE365">
        <v>1</v>
      </c>
      <c r="BF365" t="s">
        <v>119</v>
      </c>
      <c r="BG365" t="s">
        <v>159</v>
      </c>
      <c r="BH365">
        <v>1923</v>
      </c>
      <c r="BI365" t="s">
        <v>108</v>
      </c>
      <c r="BJ365">
        <v>1</v>
      </c>
      <c r="BK365">
        <v>216</v>
      </c>
      <c r="BL365" t="s">
        <v>139</v>
      </c>
      <c r="BM365" t="s">
        <v>98</v>
      </c>
      <c r="BN365" t="s">
        <v>104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177</v>
      </c>
      <c r="BW365" t="s">
        <v>83</v>
      </c>
      <c r="BX365">
        <v>0</v>
      </c>
      <c r="BY365">
        <v>9</v>
      </c>
      <c r="BZ365">
        <v>2009</v>
      </c>
      <c r="CA365" t="s">
        <v>110</v>
      </c>
      <c r="CB365" t="s">
        <v>111</v>
      </c>
    </row>
    <row r="366" spans="1:80">
      <c r="A366">
        <v>1825</v>
      </c>
      <c r="B366">
        <v>70</v>
      </c>
      <c r="C366" t="s">
        <v>112</v>
      </c>
      <c r="D366">
        <v>50</v>
      </c>
      <c r="E366">
        <v>4960</v>
      </c>
      <c r="F366" t="s">
        <v>82</v>
      </c>
      <c r="G366" t="s">
        <v>83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197</v>
      </c>
      <c r="N366" t="s">
        <v>225</v>
      </c>
      <c r="O366" t="s">
        <v>91</v>
      </c>
      <c r="P366" t="s">
        <v>92</v>
      </c>
      <c r="Q366" t="s">
        <v>176</v>
      </c>
      <c r="R366">
        <v>5</v>
      </c>
      <c r="S366">
        <v>7</v>
      </c>
      <c r="T366">
        <v>1930</v>
      </c>
      <c r="U366">
        <v>1982</v>
      </c>
      <c r="V366" t="s">
        <v>94</v>
      </c>
      <c r="W366" t="s">
        <v>95</v>
      </c>
      <c r="X366" t="s">
        <v>184</v>
      </c>
      <c r="Y366" t="s">
        <v>185</v>
      </c>
      <c r="Z366" t="s">
        <v>97</v>
      </c>
      <c r="AA366">
        <v>0</v>
      </c>
      <c r="AB366" t="s">
        <v>98</v>
      </c>
      <c r="AC366" t="s">
        <v>98</v>
      </c>
      <c r="AD366" t="s">
        <v>99</v>
      </c>
      <c r="AE366" t="s">
        <v>98</v>
      </c>
      <c r="AF366" t="s">
        <v>98</v>
      </c>
      <c r="AG366" t="s">
        <v>100</v>
      </c>
      <c r="AH366" t="s">
        <v>108</v>
      </c>
      <c r="AI366">
        <v>0</v>
      </c>
      <c r="AJ366" t="s">
        <v>108</v>
      </c>
      <c r="AK366">
        <v>0</v>
      </c>
      <c r="AL366">
        <v>297</v>
      </c>
      <c r="AM366">
        <v>297</v>
      </c>
      <c r="AN366" t="s">
        <v>103</v>
      </c>
      <c r="AO366" t="s">
        <v>126</v>
      </c>
      <c r="AP366" t="s">
        <v>104</v>
      </c>
      <c r="AQ366" t="s">
        <v>105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98</v>
      </c>
      <c r="BC366">
        <v>7</v>
      </c>
      <c r="BD366" t="s">
        <v>106</v>
      </c>
      <c r="BE366">
        <v>1</v>
      </c>
      <c r="BF366" t="s">
        <v>119</v>
      </c>
      <c r="BG366" t="s">
        <v>143</v>
      </c>
      <c r="BH366">
        <v>1955</v>
      </c>
      <c r="BI366" t="s">
        <v>108</v>
      </c>
      <c r="BJ366">
        <v>1</v>
      </c>
      <c r="BK366">
        <v>336</v>
      </c>
      <c r="BL366" t="s">
        <v>98</v>
      </c>
      <c r="BM366" t="s">
        <v>98</v>
      </c>
      <c r="BN366" t="s">
        <v>167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5</v>
      </c>
      <c r="BZ366">
        <v>2009</v>
      </c>
      <c r="CA366" t="s">
        <v>110</v>
      </c>
      <c r="CB366" t="s">
        <v>111</v>
      </c>
    </row>
    <row r="367" spans="1:80">
      <c r="A367">
        <v>1826</v>
      </c>
      <c r="B367">
        <v>50</v>
      </c>
      <c r="C367" t="s">
        <v>140</v>
      </c>
      <c r="D367">
        <v>60</v>
      </c>
      <c r="E367">
        <v>6000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114</v>
      </c>
      <c r="L367" t="s">
        <v>88</v>
      </c>
      <c r="M367" t="s">
        <v>197</v>
      </c>
      <c r="N367" t="s">
        <v>91</v>
      </c>
      <c r="O367" t="s">
        <v>91</v>
      </c>
      <c r="P367" t="s">
        <v>92</v>
      </c>
      <c r="Q367" t="s">
        <v>176</v>
      </c>
      <c r="R367">
        <v>5</v>
      </c>
      <c r="S367">
        <v>5</v>
      </c>
      <c r="T367">
        <v>1924</v>
      </c>
      <c r="U367">
        <v>1950</v>
      </c>
      <c r="V367" t="s">
        <v>94</v>
      </c>
      <c r="W367" t="s">
        <v>95</v>
      </c>
      <c r="X367" t="s">
        <v>203</v>
      </c>
      <c r="Y367" t="s">
        <v>203</v>
      </c>
      <c r="Z367" t="s">
        <v>117</v>
      </c>
      <c r="AA367">
        <v>444</v>
      </c>
      <c r="AB367" t="s">
        <v>98</v>
      </c>
      <c r="AC367" t="s">
        <v>98</v>
      </c>
      <c r="AD367" t="s">
        <v>166</v>
      </c>
      <c r="AE367" t="s">
        <v>98</v>
      </c>
      <c r="AF367" t="s">
        <v>98</v>
      </c>
      <c r="AG367" t="s">
        <v>100</v>
      </c>
      <c r="AH367" t="s">
        <v>101</v>
      </c>
      <c r="AI367">
        <v>220</v>
      </c>
      <c r="AJ367" t="s">
        <v>108</v>
      </c>
      <c r="AK367">
        <v>0</v>
      </c>
      <c r="AL367">
        <v>248</v>
      </c>
      <c r="AM367">
        <v>468</v>
      </c>
      <c r="AN367" t="s">
        <v>103</v>
      </c>
      <c r="AO367" t="s">
        <v>119</v>
      </c>
      <c r="AP367" t="s">
        <v>104</v>
      </c>
      <c r="AQ367" t="s">
        <v>105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106</v>
      </c>
      <c r="BE367">
        <v>0</v>
      </c>
      <c r="BF367" t="s">
        <v>83</v>
      </c>
      <c r="BG367" t="s">
        <v>107</v>
      </c>
      <c r="BH367">
        <v>1924</v>
      </c>
      <c r="BI367" t="s">
        <v>125</v>
      </c>
      <c r="BJ367">
        <v>1</v>
      </c>
      <c r="BK367">
        <v>320</v>
      </c>
      <c r="BL367" t="s">
        <v>98</v>
      </c>
      <c r="BM367" t="s">
        <v>98</v>
      </c>
      <c r="BN367" t="s">
        <v>104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6</v>
      </c>
      <c r="BZ367">
        <v>2009</v>
      </c>
      <c r="CA367" t="s">
        <v>110</v>
      </c>
      <c r="CB367" t="s">
        <v>111</v>
      </c>
    </row>
    <row r="368" spans="1:80">
      <c r="A368">
        <v>1827</v>
      </c>
      <c r="B368">
        <v>30</v>
      </c>
      <c r="C368" t="s">
        <v>140</v>
      </c>
      <c r="D368">
        <v>51</v>
      </c>
      <c r="E368">
        <v>6120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197</v>
      </c>
      <c r="N368" t="s">
        <v>91</v>
      </c>
      <c r="O368" t="s">
        <v>91</v>
      </c>
      <c r="P368" t="s">
        <v>92</v>
      </c>
      <c r="Q368" t="s">
        <v>93</v>
      </c>
      <c r="R368">
        <v>5</v>
      </c>
      <c r="S368">
        <v>6</v>
      </c>
      <c r="T368">
        <v>1925</v>
      </c>
      <c r="U368">
        <v>1999</v>
      </c>
      <c r="V368" t="s">
        <v>94</v>
      </c>
      <c r="W368" t="s">
        <v>95</v>
      </c>
      <c r="X368" t="s">
        <v>137</v>
      </c>
      <c r="Y368" t="s">
        <v>137</v>
      </c>
      <c r="Z368" t="s">
        <v>97</v>
      </c>
      <c r="AA368">
        <v>0</v>
      </c>
      <c r="AB368" t="s">
        <v>98</v>
      </c>
      <c r="AC368" t="s">
        <v>98</v>
      </c>
      <c r="AD368" t="s">
        <v>166</v>
      </c>
      <c r="AE368" t="s">
        <v>98</v>
      </c>
      <c r="AF368" t="s">
        <v>98</v>
      </c>
      <c r="AG368" t="s">
        <v>100</v>
      </c>
      <c r="AH368" t="s">
        <v>108</v>
      </c>
      <c r="AI368">
        <v>0</v>
      </c>
      <c r="AJ368" t="s">
        <v>108</v>
      </c>
      <c r="AK368">
        <v>0</v>
      </c>
      <c r="AL368">
        <v>960</v>
      </c>
      <c r="AM368">
        <v>960</v>
      </c>
      <c r="AN368" t="s">
        <v>103</v>
      </c>
      <c r="AO368" t="s">
        <v>119</v>
      </c>
      <c r="AP368" t="s">
        <v>104</v>
      </c>
      <c r="AQ368" t="s">
        <v>105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t="s">
        <v>98</v>
      </c>
      <c r="BC368">
        <v>5</v>
      </c>
      <c r="BD368" t="s">
        <v>106</v>
      </c>
      <c r="BE368">
        <v>0</v>
      </c>
      <c r="BF368" t="s">
        <v>83</v>
      </c>
      <c r="BG368" t="s">
        <v>143</v>
      </c>
      <c r="BH368">
        <v>1926</v>
      </c>
      <c r="BI368" t="s">
        <v>108</v>
      </c>
      <c r="BJ368">
        <v>1</v>
      </c>
      <c r="BK368">
        <v>264</v>
      </c>
      <c r="BL368" t="s">
        <v>98</v>
      </c>
      <c r="BM368" t="s">
        <v>98</v>
      </c>
      <c r="BN368" t="s">
        <v>104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t="s">
        <v>83</v>
      </c>
      <c r="BV368" t="s">
        <v>109</v>
      </c>
      <c r="BW368" t="s">
        <v>83</v>
      </c>
      <c r="BX368">
        <v>0</v>
      </c>
      <c r="BY368">
        <v>3</v>
      </c>
      <c r="BZ368">
        <v>2009</v>
      </c>
      <c r="CA368" t="s">
        <v>110</v>
      </c>
      <c r="CB368" t="s">
        <v>172</v>
      </c>
    </row>
    <row r="369" spans="1:80">
      <c r="A369">
        <v>1828</v>
      </c>
      <c r="B369">
        <v>50</v>
      </c>
      <c r="C369" t="s">
        <v>140</v>
      </c>
      <c r="D369">
        <v>51</v>
      </c>
      <c r="E369">
        <v>6120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197</v>
      </c>
      <c r="N369" t="s">
        <v>91</v>
      </c>
      <c r="O369" t="s">
        <v>91</v>
      </c>
      <c r="P369" t="s">
        <v>92</v>
      </c>
      <c r="Q369" t="s">
        <v>176</v>
      </c>
      <c r="R369">
        <v>5</v>
      </c>
      <c r="S369">
        <v>6</v>
      </c>
      <c r="T369">
        <v>1938</v>
      </c>
      <c r="U369">
        <v>1950</v>
      </c>
      <c r="V369" t="s">
        <v>94</v>
      </c>
      <c r="W369" t="s">
        <v>95</v>
      </c>
      <c r="X369" t="s">
        <v>116</v>
      </c>
      <c r="Y369" t="s">
        <v>116</v>
      </c>
      <c r="Z369" t="s">
        <v>97</v>
      </c>
      <c r="AA369">
        <v>0</v>
      </c>
      <c r="AB369" t="s">
        <v>98</v>
      </c>
      <c r="AC369" t="s">
        <v>98</v>
      </c>
      <c r="AD369" t="s">
        <v>166</v>
      </c>
      <c r="AE369" t="s">
        <v>98</v>
      </c>
      <c r="AF369" t="s">
        <v>139</v>
      </c>
      <c r="AG369" t="s">
        <v>100</v>
      </c>
      <c r="AH369" t="s">
        <v>102</v>
      </c>
      <c r="AI369">
        <v>273</v>
      </c>
      <c r="AJ369" t="s">
        <v>108</v>
      </c>
      <c r="AK369">
        <v>0</v>
      </c>
      <c r="AL369">
        <v>679</v>
      </c>
      <c r="AM369">
        <v>952</v>
      </c>
      <c r="AN369" t="s">
        <v>103</v>
      </c>
      <c r="AO369" t="s">
        <v>98</v>
      </c>
      <c r="AP369" t="s">
        <v>104</v>
      </c>
      <c r="AQ369" t="s">
        <v>168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106</v>
      </c>
      <c r="BE369">
        <v>1</v>
      </c>
      <c r="BF369" t="s">
        <v>119</v>
      </c>
      <c r="BG369" t="s">
        <v>143</v>
      </c>
      <c r="BH369">
        <v>1938</v>
      </c>
      <c r="BI369" t="s">
        <v>108</v>
      </c>
      <c r="BJ369">
        <v>1</v>
      </c>
      <c r="BK369">
        <v>250</v>
      </c>
      <c r="BL369" t="s">
        <v>139</v>
      </c>
      <c r="BM369" t="s">
        <v>98</v>
      </c>
      <c r="BN369" t="s">
        <v>104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2</v>
      </c>
      <c r="BZ369">
        <v>2009</v>
      </c>
      <c r="CA369" t="s">
        <v>110</v>
      </c>
      <c r="CB369" t="s">
        <v>111</v>
      </c>
    </row>
    <row r="370" spans="1:80">
      <c r="A370">
        <v>1829</v>
      </c>
      <c r="B370">
        <v>30</v>
      </c>
      <c r="C370" t="s">
        <v>140</v>
      </c>
      <c r="D370">
        <v>50</v>
      </c>
      <c r="E370">
        <v>8635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197</v>
      </c>
      <c r="N370" t="s">
        <v>91</v>
      </c>
      <c r="O370" t="s">
        <v>91</v>
      </c>
      <c r="P370" t="s">
        <v>92</v>
      </c>
      <c r="Q370" t="s">
        <v>93</v>
      </c>
      <c r="R370">
        <v>5</v>
      </c>
      <c r="S370">
        <v>5</v>
      </c>
      <c r="T370">
        <v>1925</v>
      </c>
      <c r="U370">
        <v>1950</v>
      </c>
      <c r="V370" t="s">
        <v>115</v>
      </c>
      <c r="W370" t="s">
        <v>95</v>
      </c>
      <c r="X370" t="s">
        <v>116</v>
      </c>
      <c r="Y370" t="s">
        <v>116</v>
      </c>
      <c r="Z370" t="s">
        <v>97</v>
      </c>
      <c r="AA370">
        <v>0</v>
      </c>
      <c r="AB370" t="s">
        <v>98</v>
      </c>
      <c r="AC370" t="s">
        <v>139</v>
      </c>
      <c r="AD370" t="s">
        <v>166</v>
      </c>
      <c r="AE370" t="s">
        <v>98</v>
      </c>
      <c r="AF370" t="s">
        <v>98</v>
      </c>
      <c r="AG370" t="s">
        <v>100</v>
      </c>
      <c r="AH370" t="s">
        <v>102</v>
      </c>
      <c r="AI370">
        <v>134</v>
      </c>
      <c r="AJ370" t="s">
        <v>108</v>
      </c>
      <c r="AK370">
        <v>0</v>
      </c>
      <c r="AL370">
        <v>938</v>
      </c>
      <c r="AM370">
        <v>1072</v>
      </c>
      <c r="AN370" t="s">
        <v>103</v>
      </c>
      <c r="AO370" t="s">
        <v>98</v>
      </c>
      <c r="AP370" t="s">
        <v>104</v>
      </c>
      <c r="AQ370" t="s">
        <v>105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5</v>
      </c>
      <c r="BD370" t="s">
        <v>106</v>
      </c>
      <c r="BE370">
        <v>0</v>
      </c>
      <c r="BF370" t="s">
        <v>83</v>
      </c>
      <c r="BG370" t="s">
        <v>143</v>
      </c>
      <c r="BH370">
        <v>1982</v>
      </c>
      <c r="BI370" t="s">
        <v>108</v>
      </c>
      <c r="BJ370">
        <v>5</v>
      </c>
      <c r="BK370">
        <v>1184</v>
      </c>
      <c r="BL370" t="s">
        <v>139</v>
      </c>
      <c r="BM370" t="s">
        <v>98</v>
      </c>
      <c r="BN370" t="s">
        <v>191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8</v>
      </c>
      <c r="BZ370">
        <v>2009</v>
      </c>
      <c r="CA370" t="s">
        <v>110</v>
      </c>
      <c r="CB370" t="s">
        <v>111</v>
      </c>
    </row>
    <row r="371" spans="1:80">
      <c r="A371">
        <v>1830</v>
      </c>
      <c r="B371">
        <v>70</v>
      </c>
      <c r="C371" t="s">
        <v>140</v>
      </c>
      <c r="D371">
        <v>57</v>
      </c>
      <c r="E371">
        <v>8094</v>
      </c>
      <c r="F371" t="s">
        <v>82</v>
      </c>
      <c r="G371" t="s">
        <v>190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188</v>
      </c>
      <c r="N371" t="s">
        <v>91</v>
      </c>
      <c r="O371" t="s">
        <v>91</v>
      </c>
      <c r="P371" t="s">
        <v>92</v>
      </c>
      <c r="Q371" t="s">
        <v>122</v>
      </c>
      <c r="R371">
        <v>6</v>
      </c>
      <c r="S371">
        <v>6</v>
      </c>
      <c r="T371">
        <v>1915</v>
      </c>
      <c r="U371">
        <v>1950</v>
      </c>
      <c r="V371" t="s">
        <v>94</v>
      </c>
      <c r="W371" t="s">
        <v>95</v>
      </c>
      <c r="X371" t="s">
        <v>137</v>
      </c>
      <c r="Y371" t="s">
        <v>137</v>
      </c>
      <c r="Z371" t="s">
        <v>97</v>
      </c>
      <c r="AA371">
        <v>0</v>
      </c>
      <c r="AB371" t="s">
        <v>98</v>
      </c>
      <c r="AC371" t="s">
        <v>98</v>
      </c>
      <c r="AD371" t="s">
        <v>123</v>
      </c>
      <c r="AE371" t="s">
        <v>98</v>
      </c>
      <c r="AF371" t="s">
        <v>98</v>
      </c>
      <c r="AG371" t="s">
        <v>100</v>
      </c>
      <c r="AH371" t="s">
        <v>108</v>
      </c>
      <c r="AI371">
        <v>0</v>
      </c>
      <c r="AJ371" t="s">
        <v>108</v>
      </c>
      <c r="AK371">
        <v>0</v>
      </c>
      <c r="AL371">
        <v>1048</v>
      </c>
      <c r="AM371">
        <v>1048</v>
      </c>
      <c r="AN371" t="s">
        <v>103</v>
      </c>
      <c r="AO371" t="s">
        <v>119</v>
      </c>
      <c r="AP371" t="s">
        <v>104</v>
      </c>
      <c r="AQ371" t="s">
        <v>168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98</v>
      </c>
      <c r="BC371">
        <v>8</v>
      </c>
      <c r="BD371" t="s">
        <v>106</v>
      </c>
      <c r="BE371">
        <v>0</v>
      </c>
      <c r="BF371" t="s">
        <v>83</v>
      </c>
      <c r="BG371" t="s">
        <v>143</v>
      </c>
      <c r="BH371">
        <v>1930</v>
      </c>
      <c r="BI371" t="s">
        <v>108</v>
      </c>
      <c r="BJ371">
        <v>2</v>
      </c>
      <c r="BK371">
        <v>576</v>
      </c>
      <c r="BL371" t="s">
        <v>139</v>
      </c>
      <c r="BM371" t="s">
        <v>139</v>
      </c>
      <c r="BN371" t="s">
        <v>104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6</v>
      </c>
      <c r="BZ371">
        <v>2009</v>
      </c>
      <c r="CA371" t="s">
        <v>110</v>
      </c>
      <c r="CB371" t="s">
        <v>111</v>
      </c>
    </row>
    <row r="372" spans="1:80">
      <c r="A372">
        <v>1831</v>
      </c>
      <c r="B372">
        <v>70</v>
      </c>
      <c r="C372" t="s">
        <v>140</v>
      </c>
      <c r="D372">
        <v>68</v>
      </c>
      <c r="E372">
        <v>9928</v>
      </c>
      <c r="F372" t="s">
        <v>82</v>
      </c>
      <c r="G372" t="s">
        <v>190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188</v>
      </c>
      <c r="N372" t="s">
        <v>91</v>
      </c>
      <c r="O372" t="s">
        <v>91</v>
      </c>
      <c r="P372" t="s">
        <v>92</v>
      </c>
      <c r="Q372" t="s">
        <v>122</v>
      </c>
      <c r="R372">
        <v>7</v>
      </c>
      <c r="S372">
        <v>8</v>
      </c>
      <c r="T372">
        <v>1915</v>
      </c>
      <c r="U372">
        <v>1994</v>
      </c>
      <c r="V372" t="s">
        <v>94</v>
      </c>
      <c r="W372" t="s">
        <v>95</v>
      </c>
      <c r="X372" t="s">
        <v>116</v>
      </c>
      <c r="Y372" t="s">
        <v>116</v>
      </c>
      <c r="Z372" t="s">
        <v>97</v>
      </c>
      <c r="AA372">
        <v>0</v>
      </c>
      <c r="AB372" t="s">
        <v>98</v>
      </c>
      <c r="AC372" t="s">
        <v>119</v>
      </c>
      <c r="AD372" t="s">
        <v>166</v>
      </c>
      <c r="AE372" t="s">
        <v>98</v>
      </c>
      <c r="AF372" t="s">
        <v>98</v>
      </c>
      <c r="AG372" t="s">
        <v>100</v>
      </c>
      <c r="AH372" t="s">
        <v>108</v>
      </c>
      <c r="AI372">
        <v>0</v>
      </c>
      <c r="AJ372" t="s">
        <v>108</v>
      </c>
      <c r="AK372">
        <v>0</v>
      </c>
      <c r="AL372">
        <v>672</v>
      </c>
      <c r="AM372">
        <v>672</v>
      </c>
      <c r="AN372" t="s">
        <v>103</v>
      </c>
      <c r="AO372" t="s">
        <v>139</v>
      </c>
      <c r="AP372" t="s">
        <v>104</v>
      </c>
      <c r="AQ372" t="s">
        <v>105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98</v>
      </c>
      <c r="BC372">
        <v>8</v>
      </c>
      <c r="BD372" t="s">
        <v>181</v>
      </c>
      <c r="BE372">
        <v>0</v>
      </c>
      <c r="BF372" t="s">
        <v>83</v>
      </c>
      <c r="BG372" t="s">
        <v>143</v>
      </c>
      <c r="BH372">
        <v>1915</v>
      </c>
      <c r="BI372" t="s">
        <v>108</v>
      </c>
      <c r="BJ372">
        <v>1</v>
      </c>
      <c r="BK372">
        <v>216</v>
      </c>
      <c r="BL372" t="s">
        <v>98</v>
      </c>
      <c r="BM372" t="s">
        <v>98</v>
      </c>
      <c r="BN372" t="s">
        <v>167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133</v>
      </c>
      <c r="BX372">
        <v>400</v>
      </c>
      <c r="BY372">
        <v>6</v>
      </c>
      <c r="BZ372">
        <v>2009</v>
      </c>
      <c r="CA372" t="s">
        <v>110</v>
      </c>
      <c r="CB372" t="s">
        <v>111</v>
      </c>
    </row>
    <row r="373" spans="1:80">
      <c r="A373">
        <v>1832</v>
      </c>
      <c r="B373">
        <v>90</v>
      </c>
      <c r="C373" t="s">
        <v>140</v>
      </c>
      <c r="D373">
        <v>50</v>
      </c>
      <c r="E373">
        <v>3000</v>
      </c>
      <c r="F373" t="s">
        <v>82</v>
      </c>
      <c r="G373" t="s">
        <v>190</v>
      </c>
      <c r="H373" t="s">
        <v>84</v>
      </c>
      <c r="I373" t="s">
        <v>192</v>
      </c>
      <c r="J373" t="s">
        <v>86</v>
      </c>
      <c r="K373" t="s">
        <v>87</v>
      </c>
      <c r="L373" t="s">
        <v>88</v>
      </c>
      <c r="M373" t="s">
        <v>188</v>
      </c>
      <c r="N373" t="s">
        <v>91</v>
      </c>
      <c r="O373" t="s">
        <v>91</v>
      </c>
      <c r="P373" t="s">
        <v>179</v>
      </c>
      <c r="Q373" t="s">
        <v>122</v>
      </c>
      <c r="R373">
        <v>5</v>
      </c>
      <c r="S373">
        <v>1</v>
      </c>
      <c r="T373">
        <v>1922</v>
      </c>
      <c r="U373">
        <v>1950</v>
      </c>
      <c r="V373" t="s">
        <v>115</v>
      </c>
      <c r="W373" t="s">
        <v>95</v>
      </c>
      <c r="X373" t="s">
        <v>137</v>
      </c>
      <c r="Y373" t="s">
        <v>137</v>
      </c>
      <c r="Z373" t="s">
        <v>97</v>
      </c>
      <c r="AA373">
        <v>0</v>
      </c>
      <c r="AB373" t="s">
        <v>98</v>
      </c>
      <c r="AC373" t="s">
        <v>98</v>
      </c>
      <c r="AD373" t="s">
        <v>166</v>
      </c>
      <c r="AE373" t="s">
        <v>98</v>
      </c>
      <c r="AF373" t="s">
        <v>139</v>
      </c>
      <c r="AG373" t="s">
        <v>100</v>
      </c>
      <c r="AH373" t="s">
        <v>108</v>
      </c>
      <c r="AI373">
        <v>0</v>
      </c>
      <c r="AJ373" t="s">
        <v>108</v>
      </c>
      <c r="AK373">
        <v>0</v>
      </c>
      <c r="AL373">
        <v>1040</v>
      </c>
      <c r="AM373">
        <v>1040</v>
      </c>
      <c r="AN373" t="s">
        <v>103</v>
      </c>
      <c r="AO373" t="s">
        <v>98</v>
      </c>
      <c r="AP373" t="s">
        <v>167</v>
      </c>
      <c r="AQ373" t="s">
        <v>105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t="s">
        <v>98</v>
      </c>
      <c r="BC373">
        <v>11</v>
      </c>
      <c r="BD373" t="s">
        <v>231</v>
      </c>
      <c r="BE373">
        <v>0</v>
      </c>
      <c r="BF373" t="s">
        <v>83</v>
      </c>
      <c r="BG373" t="s">
        <v>83</v>
      </c>
      <c r="BH373" t="s">
        <v>83</v>
      </c>
      <c r="BI373" t="s">
        <v>83</v>
      </c>
      <c r="BJ373">
        <v>0</v>
      </c>
      <c r="BK373">
        <v>0</v>
      </c>
      <c r="BL373" t="s">
        <v>83</v>
      </c>
      <c r="BM373" t="s">
        <v>83</v>
      </c>
      <c r="BN373" t="s">
        <v>104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9</v>
      </c>
      <c r="BZ373">
        <v>2009</v>
      </c>
      <c r="CA373" t="s">
        <v>110</v>
      </c>
      <c r="CB373" t="s">
        <v>172</v>
      </c>
    </row>
    <row r="374" spans="1:80">
      <c r="A374">
        <v>1833</v>
      </c>
      <c r="B374">
        <v>70</v>
      </c>
      <c r="C374" t="s">
        <v>140</v>
      </c>
      <c r="D374">
        <v>57</v>
      </c>
      <c r="E374">
        <v>6876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214</v>
      </c>
      <c r="N374" t="s">
        <v>91</v>
      </c>
      <c r="O374" t="s">
        <v>91</v>
      </c>
      <c r="P374" t="s">
        <v>92</v>
      </c>
      <c r="Q374" t="s">
        <v>122</v>
      </c>
      <c r="R374">
        <v>6</v>
      </c>
      <c r="S374">
        <v>5</v>
      </c>
      <c r="T374">
        <v>1927</v>
      </c>
      <c r="U374">
        <v>1950</v>
      </c>
      <c r="V374" t="s">
        <v>94</v>
      </c>
      <c r="W374" t="s">
        <v>95</v>
      </c>
      <c r="X374" t="s">
        <v>135</v>
      </c>
      <c r="Y374" t="s">
        <v>135</v>
      </c>
      <c r="Z374" t="s">
        <v>97</v>
      </c>
      <c r="AA374">
        <v>0</v>
      </c>
      <c r="AB374" t="s">
        <v>98</v>
      </c>
      <c r="AC374" t="s">
        <v>98</v>
      </c>
      <c r="AD374" t="s">
        <v>99</v>
      </c>
      <c r="AE374" t="s">
        <v>98</v>
      </c>
      <c r="AF374" t="s">
        <v>139</v>
      </c>
      <c r="AG374" t="s">
        <v>100</v>
      </c>
      <c r="AH374" t="s">
        <v>138</v>
      </c>
      <c r="AI374">
        <v>522</v>
      </c>
      <c r="AJ374" t="s">
        <v>108</v>
      </c>
      <c r="AK374">
        <v>0</v>
      </c>
      <c r="AL374">
        <v>198</v>
      </c>
      <c r="AM374">
        <v>720</v>
      </c>
      <c r="AN374" t="s">
        <v>103</v>
      </c>
      <c r="AO374" t="s">
        <v>139</v>
      </c>
      <c r="AP374" t="s">
        <v>104</v>
      </c>
      <c r="AQ374" t="s">
        <v>105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t="s">
        <v>98</v>
      </c>
      <c r="BC374">
        <v>8</v>
      </c>
      <c r="BD374" t="s">
        <v>106</v>
      </c>
      <c r="BE374">
        <v>0</v>
      </c>
      <c r="BF374" t="s">
        <v>83</v>
      </c>
      <c r="BG374" t="s">
        <v>107</v>
      </c>
      <c r="BH374">
        <v>1927</v>
      </c>
      <c r="BI374" t="s">
        <v>108</v>
      </c>
      <c r="BJ374">
        <v>1</v>
      </c>
      <c r="BK374">
        <v>316</v>
      </c>
      <c r="BL374" t="s">
        <v>98</v>
      </c>
      <c r="BM374" t="s">
        <v>98</v>
      </c>
      <c r="BN374" t="s">
        <v>104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t="s">
        <v>83</v>
      </c>
      <c r="BV374" t="s">
        <v>109</v>
      </c>
      <c r="BW374" t="s">
        <v>83</v>
      </c>
      <c r="BX374">
        <v>0</v>
      </c>
      <c r="BY374">
        <v>8</v>
      </c>
      <c r="BZ374">
        <v>2009</v>
      </c>
      <c r="CA374" t="s">
        <v>110</v>
      </c>
      <c r="CB374" t="s">
        <v>111</v>
      </c>
    </row>
    <row r="375" spans="1:80">
      <c r="A375">
        <v>1834</v>
      </c>
      <c r="B375">
        <v>70</v>
      </c>
      <c r="C375" t="s">
        <v>140</v>
      </c>
      <c r="D375" t="s">
        <v>83</v>
      </c>
      <c r="E375">
        <v>5775</v>
      </c>
      <c r="F375" t="s">
        <v>82</v>
      </c>
      <c r="G375" t="s">
        <v>83</v>
      </c>
      <c r="H375" t="s">
        <v>160</v>
      </c>
      <c r="I375" t="s">
        <v>192</v>
      </c>
      <c r="J375" t="s">
        <v>86</v>
      </c>
      <c r="K375" t="s">
        <v>114</v>
      </c>
      <c r="L375" t="s">
        <v>154</v>
      </c>
      <c r="M375" t="s">
        <v>188</v>
      </c>
      <c r="N375" t="s">
        <v>90</v>
      </c>
      <c r="O375" t="s">
        <v>91</v>
      </c>
      <c r="P375" t="s">
        <v>92</v>
      </c>
      <c r="Q375" t="s">
        <v>122</v>
      </c>
      <c r="R375">
        <v>6</v>
      </c>
      <c r="S375">
        <v>7</v>
      </c>
      <c r="T375">
        <v>1915</v>
      </c>
      <c r="U375">
        <v>2002</v>
      </c>
      <c r="V375" t="s">
        <v>94</v>
      </c>
      <c r="W375" t="s">
        <v>95</v>
      </c>
      <c r="X375" t="s">
        <v>116</v>
      </c>
      <c r="Y375" t="s">
        <v>116</v>
      </c>
      <c r="Z375" t="s">
        <v>97</v>
      </c>
      <c r="AA375">
        <v>0</v>
      </c>
      <c r="AB375" t="s">
        <v>98</v>
      </c>
      <c r="AC375" t="s">
        <v>98</v>
      </c>
      <c r="AD375" t="s">
        <v>166</v>
      </c>
      <c r="AE375" t="s">
        <v>98</v>
      </c>
      <c r="AF375" t="s">
        <v>98</v>
      </c>
      <c r="AG375" t="s">
        <v>100</v>
      </c>
      <c r="AH375" t="s">
        <v>108</v>
      </c>
      <c r="AI375">
        <v>0</v>
      </c>
      <c r="AJ375" t="s">
        <v>108</v>
      </c>
      <c r="AK375">
        <v>0</v>
      </c>
      <c r="AL375">
        <v>483</v>
      </c>
      <c r="AM375">
        <v>483</v>
      </c>
      <c r="AN375" t="s">
        <v>103</v>
      </c>
      <c r="AO375" t="s">
        <v>126</v>
      </c>
      <c r="AP375" t="s">
        <v>104</v>
      </c>
      <c r="AQ375" t="s">
        <v>105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119</v>
      </c>
      <c r="BC375">
        <v>7</v>
      </c>
      <c r="BD375" t="s">
        <v>106</v>
      </c>
      <c r="BE375">
        <v>0</v>
      </c>
      <c r="BF375" t="s">
        <v>83</v>
      </c>
      <c r="BG375" t="s">
        <v>107</v>
      </c>
      <c r="BH375">
        <v>1915</v>
      </c>
      <c r="BI375" t="s">
        <v>108</v>
      </c>
      <c r="BJ375">
        <v>1</v>
      </c>
      <c r="BK375">
        <v>379</v>
      </c>
      <c r="BL375" t="s">
        <v>98</v>
      </c>
      <c r="BM375" t="s">
        <v>98</v>
      </c>
      <c r="BN375" t="s">
        <v>104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2</v>
      </c>
      <c r="BZ375">
        <v>2009</v>
      </c>
      <c r="CA375" t="s">
        <v>110</v>
      </c>
      <c r="CB375" t="s">
        <v>111</v>
      </c>
    </row>
    <row r="376" spans="1:80">
      <c r="A376">
        <v>1835</v>
      </c>
      <c r="B376">
        <v>190</v>
      </c>
      <c r="C376" t="s">
        <v>140</v>
      </c>
      <c r="D376">
        <v>41</v>
      </c>
      <c r="E376">
        <v>5852</v>
      </c>
      <c r="F376" t="s">
        <v>82</v>
      </c>
      <c r="G376" t="s">
        <v>83</v>
      </c>
      <c r="H376" t="s">
        <v>223</v>
      </c>
      <c r="I376" t="s">
        <v>192</v>
      </c>
      <c r="J376" t="s">
        <v>86</v>
      </c>
      <c r="K376" t="s">
        <v>114</v>
      </c>
      <c r="L376" t="s">
        <v>88</v>
      </c>
      <c r="M376" t="s">
        <v>188</v>
      </c>
      <c r="N376" t="s">
        <v>90</v>
      </c>
      <c r="O376" t="s">
        <v>91</v>
      </c>
      <c r="P376" t="s">
        <v>186</v>
      </c>
      <c r="Q376" t="s">
        <v>198</v>
      </c>
      <c r="R376">
        <v>7</v>
      </c>
      <c r="S376">
        <v>5</v>
      </c>
      <c r="T376">
        <v>1902</v>
      </c>
      <c r="U376">
        <v>2000</v>
      </c>
      <c r="V376" t="s">
        <v>94</v>
      </c>
      <c r="W376" t="s">
        <v>95</v>
      </c>
      <c r="X376" t="s">
        <v>137</v>
      </c>
      <c r="Y376" t="s">
        <v>137</v>
      </c>
      <c r="Z376" t="s">
        <v>148</v>
      </c>
      <c r="AA376">
        <v>188</v>
      </c>
      <c r="AB376" t="s">
        <v>98</v>
      </c>
      <c r="AC376" t="s">
        <v>139</v>
      </c>
      <c r="AD376" t="s">
        <v>166</v>
      </c>
      <c r="AE376" t="s">
        <v>98</v>
      </c>
      <c r="AF376" t="s">
        <v>139</v>
      </c>
      <c r="AG376" t="s">
        <v>100</v>
      </c>
      <c r="AH376" t="s">
        <v>101</v>
      </c>
      <c r="AI376">
        <v>169</v>
      </c>
      <c r="AJ376" t="s">
        <v>108</v>
      </c>
      <c r="AK376">
        <v>0</v>
      </c>
      <c r="AL376">
        <v>851</v>
      </c>
      <c r="AM376">
        <v>1020</v>
      </c>
      <c r="AN376" t="s">
        <v>103</v>
      </c>
      <c r="AO376" t="s">
        <v>98</v>
      </c>
      <c r="AP376" t="s">
        <v>167</v>
      </c>
      <c r="AQ376" t="s">
        <v>196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t="s">
        <v>98</v>
      </c>
      <c r="BC376">
        <v>9</v>
      </c>
      <c r="BD376" t="s">
        <v>106</v>
      </c>
      <c r="BE376">
        <v>0</v>
      </c>
      <c r="BF376" t="s">
        <v>83</v>
      </c>
      <c r="BG376" t="s">
        <v>83</v>
      </c>
      <c r="BH376" t="s">
        <v>83</v>
      </c>
      <c r="BI376" t="s">
        <v>83</v>
      </c>
      <c r="BJ376">
        <v>0</v>
      </c>
      <c r="BK376">
        <v>0</v>
      </c>
      <c r="BL376" t="s">
        <v>83</v>
      </c>
      <c r="BM376" t="s">
        <v>83</v>
      </c>
      <c r="BN376" t="s">
        <v>167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5</v>
      </c>
      <c r="BZ376">
        <v>2009</v>
      </c>
      <c r="CA376" t="s">
        <v>110</v>
      </c>
      <c r="CB376" t="s">
        <v>111</v>
      </c>
    </row>
    <row r="377" spans="1:80">
      <c r="A377">
        <v>1836</v>
      </c>
      <c r="B377">
        <v>50</v>
      </c>
      <c r="C377" t="s">
        <v>140</v>
      </c>
      <c r="D377">
        <v>60</v>
      </c>
      <c r="E377">
        <v>5160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114</v>
      </c>
      <c r="L377" t="s">
        <v>88</v>
      </c>
      <c r="M377" t="s">
        <v>214</v>
      </c>
      <c r="N377" t="s">
        <v>91</v>
      </c>
      <c r="O377" t="s">
        <v>91</v>
      </c>
      <c r="P377" t="s">
        <v>92</v>
      </c>
      <c r="Q377" t="s">
        <v>176</v>
      </c>
      <c r="R377">
        <v>6</v>
      </c>
      <c r="S377">
        <v>6</v>
      </c>
      <c r="T377">
        <v>1927</v>
      </c>
      <c r="U377">
        <v>1950</v>
      </c>
      <c r="V377" t="s">
        <v>94</v>
      </c>
      <c r="W377" t="s">
        <v>95</v>
      </c>
      <c r="X377" t="s">
        <v>137</v>
      </c>
      <c r="Y377" t="s">
        <v>137</v>
      </c>
      <c r="Z377" t="s">
        <v>97</v>
      </c>
      <c r="AA377">
        <v>0</v>
      </c>
      <c r="AB377" t="s">
        <v>98</v>
      </c>
      <c r="AC377" t="s">
        <v>139</v>
      </c>
      <c r="AD377" t="s">
        <v>166</v>
      </c>
      <c r="AE377" t="s">
        <v>98</v>
      </c>
      <c r="AF377" t="s">
        <v>98</v>
      </c>
      <c r="AG377" t="s">
        <v>100</v>
      </c>
      <c r="AH377" t="s">
        <v>108</v>
      </c>
      <c r="AI377">
        <v>0</v>
      </c>
      <c r="AJ377" t="s">
        <v>108</v>
      </c>
      <c r="AK377">
        <v>0</v>
      </c>
      <c r="AL377">
        <v>1204</v>
      </c>
      <c r="AM377">
        <v>1204</v>
      </c>
      <c r="AN377" t="s">
        <v>103</v>
      </c>
      <c r="AO377" t="s">
        <v>98</v>
      </c>
      <c r="AP377" t="s">
        <v>104</v>
      </c>
      <c r="AQ377" t="s">
        <v>168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98</v>
      </c>
      <c r="BC377">
        <v>4</v>
      </c>
      <c r="BD377" t="s">
        <v>106</v>
      </c>
      <c r="BE377">
        <v>0</v>
      </c>
      <c r="BF377" t="s">
        <v>83</v>
      </c>
      <c r="BG377" t="s">
        <v>143</v>
      </c>
      <c r="BH377">
        <v>1927</v>
      </c>
      <c r="BI377" t="s">
        <v>108</v>
      </c>
      <c r="BJ377">
        <v>1</v>
      </c>
      <c r="BK377">
        <v>384</v>
      </c>
      <c r="BL377" t="s">
        <v>139</v>
      </c>
      <c r="BM377" t="s">
        <v>98</v>
      </c>
      <c r="BN377" t="s">
        <v>104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8</v>
      </c>
      <c r="BZ377">
        <v>2009</v>
      </c>
      <c r="CA377" t="s">
        <v>110</v>
      </c>
      <c r="CB377" t="s">
        <v>111</v>
      </c>
    </row>
    <row r="378" spans="1:80">
      <c r="A378">
        <v>1837</v>
      </c>
      <c r="B378">
        <v>85</v>
      </c>
      <c r="C378" t="s">
        <v>140</v>
      </c>
      <c r="D378">
        <v>86</v>
      </c>
      <c r="E378">
        <v>5160</v>
      </c>
      <c r="F378" t="s">
        <v>82</v>
      </c>
      <c r="G378" t="s">
        <v>190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214</v>
      </c>
      <c r="N378" t="s">
        <v>91</v>
      </c>
      <c r="O378" t="s">
        <v>91</v>
      </c>
      <c r="P378" t="s">
        <v>92</v>
      </c>
      <c r="Q378" t="s">
        <v>183</v>
      </c>
      <c r="R378">
        <v>4</v>
      </c>
      <c r="S378">
        <v>6</v>
      </c>
      <c r="T378">
        <v>1923</v>
      </c>
      <c r="U378">
        <v>1950</v>
      </c>
      <c r="V378" t="s">
        <v>115</v>
      </c>
      <c r="W378" t="s">
        <v>95</v>
      </c>
      <c r="X378" t="s">
        <v>137</v>
      </c>
      <c r="Y378" t="s">
        <v>137</v>
      </c>
      <c r="Z378" t="s">
        <v>97</v>
      </c>
      <c r="AA378">
        <v>0</v>
      </c>
      <c r="AB378" t="s">
        <v>98</v>
      </c>
      <c r="AC378" t="s">
        <v>119</v>
      </c>
      <c r="AD378" t="s">
        <v>123</v>
      </c>
      <c r="AE378" t="s">
        <v>119</v>
      </c>
      <c r="AF378" t="s">
        <v>139</v>
      </c>
      <c r="AG378" t="s">
        <v>157</v>
      </c>
      <c r="AH378" t="s">
        <v>138</v>
      </c>
      <c r="AI378">
        <v>749</v>
      </c>
      <c r="AJ378" t="s">
        <v>101</v>
      </c>
      <c r="AK378">
        <v>63</v>
      </c>
      <c r="AL378">
        <v>46</v>
      </c>
      <c r="AM378">
        <v>858</v>
      </c>
      <c r="AN378" t="s">
        <v>103</v>
      </c>
      <c r="AO378" t="s">
        <v>98</v>
      </c>
      <c r="AP378" t="s">
        <v>104</v>
      </c>
      <c r="AQ378" t="s">
        <v>105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t="s">
        <v>119</v>
      </c>
      <c r="BC378">
        <v>5</v>
      </c>
      <c r="BD378" t="s">
        <v>181</v>
      </c>
      <c r="BE378">
        <v>0</v>
      </c>
      <c r="BF378" t="s">
        <v>83</v>
      </c>
      <c r="BG378" t="s">
        <v>83</v>
      </c>
      <c r="BH378" t="s">
        <v>83</v>
      </c>
      <c r="BI378" t="s">
        <v>83</v>
      </c>
      <c r="BJ378">
        <v>0</v>
      </c>
      <c r="BK378">
        <v>0</v>
      </c>
      <c r="BL378" t="s">
        <v>83</v>
      </c>
      <c r="BM378" t="s">
        <v>83</v>
      </c>
      <c r="BN378" t="s">
        <v>167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2009</v>
      </c>
      <c r="CA378" t="s">
        <v>144</v>
      </c>
      <c r="CB378" t="s">
        <v>172</v>
      </c>
    </row>
    <row r="379" spans="1:80">
      <c r="A379">
        <v>1838</v>
      </c>
      <c r="B379">
        <v>190</v>
      </c>
      <c r="C379" t="s">
        <v>140</v>
      </c>
      <c r="D379">
        <v>60</v>
      </c>
      <c r="E379">
        <v>10320</v>
      </c>
      <c r="F379" t="s">
        <v>82</v>
      </c>
      <c r="G379" t="s">
        <v>190</v>
      </c>
      <c r="H379" t="s">
        <v>84</v>
      </c>
      <c r="I379" t="s">
        <v>192</v>
      </c>
      <c r="J379" t="s">
        <v>86</v>
      </c>
      <c r="K379" t="s">
        <v>87</v>
      </c>
      <c r="L379" t="s">
        <v>88</v>
      </c>
      <c r="M379" t="s">
        <v>214</v>
      </c>
      <c r="N379" t="s">
        <v>182</v>
      </c>
      <c r="O379" t="s">
        <v>91</v>
      </c>
      <c r="P379" t="s">
        <v>186</v>
      </c>
      <c r="Q379" t="s">
        <v>122</v>
      </c>
      <c r="R379">
        <v>6</v>
      </c>
      <c r="S379">
        <v>7</v>
      </c>
      <c r="T379">
        <v>1915</v>
      </c>
      <c r="U379">
        <v>1965</v>
      </c>
      <c r="V379" t="s">
        <v>94</v>
      </c>
      <c r="W379" t="s">
        <v>95</v>
      </c>
      <c r="X379" t="s">
        <v>137</v>
      </c>
      <c r="Y379" t="s">
        <v>137</v>
      </c>
      <c r="Z379" t="s">
        <v>97</v>
      </c>
      <c r="AA379">
        <v>0</v>
      </c>
      <c r="AB379" t="s">
        <v>98</v>
      </c>
      <c r="AC379" t="s">
        <v>119</v>
      </c>
      <c r="AD379" t="s">
        <v>99</v>
      </c>
      <c r="AE379" t="s">
        <v>98</v>
      </c>
      <c r="AF379" t="s">
        <v>98</v>
      </c>
      <c r="AG379" t="s">
        <v>100</v>
      </c>
      <c r="AH379" t="s">
        <v>101</v>
      </c>
      <c r="AI379">
        <v>276</v>
      </c>
      <c r="AJ379" t="s">
        <v>118</v>
      </c>
      <c r="AK379">
        <v>262</v>
      </c>
      <c r="AL379">
        <v>160</v>
      </c>
      <c r="AM379">
        <v>698</v>
      </c>
      <c r="AN379" t="s">
        <v>103</v>
      </c>
      <c r="AO379" t="s">
        <v>126</v>
      </c>
      <c r="AP379" t="s">
        <v>104</v>
      </c>
      <c r="AQ379" t="s">
        <v>196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t="s">
        <v>98</v>
      </c>
      <c r="BC379">
        <v>7</v>
      </c>
      <c r="BD379" t="s">
        <v>106</v>
      </c>
      <c r="BE379">
        <v>0</v>
      </c>
      <c r="BF379" t="s">
        <v>83</v>
      </c>
      <c r="BG379" t="s">
        <v>143</v>
      </c>
      <c r="BH379">
        <v>1915</v>
      </c>
      <c r="BI379" t="s">
        <v>108</v>
      </c>
      <c r="BJ379">
        <v>1</v>
      </c>
      <c r="BK379">
        <v>308</v>
      </c>
      <c r="BL379" t="s">
        <v>98</v>
      </c>
      <c r="BM379" t="s">
        <v>98</v>
      </c>
      <c r="BN379" t="s">
        <v>104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2</v>
      </c>
      <c r="BZ379">
        <v>2009</v>
      </c>
      <c r="CA379" t="s">
        <v>110</v>
      </c>
      <c r="CB379" t="s">
        <v>111</v>
      </c>
    </row>
    <row r="380" spans="1:80">
      <c r="A380">
        <v>1839</v>
      </c>
      <c r="B380">
        <v>20</v>
      </c>
      <c r="C380" t="s">
        <v>112</v>
      </c>
      <c r="D380">
        <v>50</v>
      </c>
      <c r="E380">
        <v>4280</v>
      </c>
      <c r="F380" t="s">
        <v>82</v>
      </c>
      <c r="G380" t="s">
        <v>83</v>
      </c>
      <c r="H380" t="s">
        <v>113</v>
      </c>
      <c r="I380" t="s">
        <v>85</v>
      </c>
      <c r="J380" t="s">
        <v>86</v>
      </c>
      <c r="K380" t="s">
        <v>87</v>
      </c>
      <c r="L380" t="s">
        <v>88</v>
      </c>
      <c r="M380" t="s">
        <v>169</v>
      </c>
      <c r="N380" t="s">
        <v>91</v>
      </c>
      <c r="O380" t="s">
        <v>91</v>
      </c>
      <c r="P380" t="s">
        <v>92</v>
      </c>
      <c r="Q380" t="s">
        <v>93</v>
      </c>
      <c r="R380">
        <v>4</v>
      </c>
      <c r="S380">
        <v>9</v>
      </c>
      <c r="T380">
        <v>1946</v>
      </c>
      <c r="U380">
        <v>2001</v>
      </c>
      <c r="V380" t="s">
        <v>94</v>
      </c>
      <c r="W380" t="s">
        <v>95</v>
      </c>
      <c r="X380" t="s">
        <v>137</v>
      </c>
      <c r="Y380" t="s">
        <v>137</v>
      </c>
      <c r="Z380" t="s">
        <v>97</v>
      </c>
      <c r="AA380">
        <v>0</v>
      </c>
      <c r="AB380" t="s">
        <v>98</v>
      </c>
      <c r="AC380" t="s">
        <v>119</v>
      </c>
      <c r="AD380" t="s">
        <v>99</v>
      </c>
      <c r="AE380" t="s">
        <v>139</v>
      </c>
      <c r="AF380" t="s">
        <v>98</v>
      </c>
      <c r="AG380" t="s">
        <v>100</v>
      </c>
      <c r="AH380" t="s">
        <v>108</v>
      </c>
      <c r="AI380">
        <v>0</v>
      </c>
      <c r="AJ380" t="s">
        <v>108</v>
      </c>
      <c r="AK380">
        <v>0</v>
      </c>
      <c r="AL380">
        <v>560</v>
      </c>
      <c r="AM380">
        <v>560</v>
      </c>
      <c r="AN380" t="s">
        <v>103</v>
      </c>
      <c r="AO380" t="s">
        <v>126</v>
      </c>
      <c r="AP380" t="s">
        <v>104</v>
      </c>
      <c r="AQ380" t="s">
        <v>168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t="s">
        <v>139</v>
      </c>
      <c r="BC380">
        <v>4</v>
      </c>
      <c r="BD380" t="s">
        <v>106</v>
      </c>
      <c r="BE380">
        <v>0</v>
      </c>
      <c r="BF380" t="s">
        <v>83</v>
      </c>
      <c r="BG380" t="s">
        <v>232</v>
      </c>
      <c r="BH380">
        <v>1946</v>
      </c>
      <c r="BI380" t="s">
        <v>108</v>
      </c>
      <c r="BJ380">
        <v>1</v>
      </c>
      <c r="BK380">
        <v>220</v>
      </c>
      <c r="BL380" t="s">
        <v>98</v>
      </c>
      <c r="BM380" t="s">
        <v>98</v>
      </c>
      <c r="BN380" t="s">
        <v>104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9</v>
      </c>
      <c r="BZ380">
        <v>2009</v>
      </c>
      <c r="CA380" t="s">
        <v>110</v>
      </c>
      <c r="CB380" t="s">
        <v>111</v>
      </c>
    </row>
    <row r="381" spans="1:80">
      <c r="A381">
        <v>1840</v>
      </c>
      <c r="B381">
        <v>90</v>
      </c>
      <c r="C381" t="s">
        <v>112</v>
      </c>
      <c r="D381">
        <v>60</v>
      </c>
      <c r="E381">
        <v>10800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206</v>
      </c>
      <c r="N381" t="s">
        <v>91</v>
      </c>
      <c r="O381" t="s">
        <v>91</v>
      </c>
      <c r="P381" t="s">
        <v>179</v>
      </c>
      <c r="Q381" t="s">
        <v>93</v>
      </c>
      <c r="R381">
        <v>5</v>
      </c>
      <c r="S381">
        <v>5</v>
      </c>
      <c r="T381">
        <v>1987</v>
      </c>
      <c r="U381">
        <v>1988</v>
      </c>
      <c r="V381" t="s">
        <v>94</v>
      </c>
      <c r="W381" t="s">
        <v>95</v>
      </c>
      <c r="X381" t="s">
        <v>135</v>
      </c>
      <c r="Y381" t="s">
        <v>135</v>
      </c>
      <c r="Z381" t="s">
        <v>97</v>
      </c>
      <c r="AA381">
        <v>0</v>
      </c>
      <c r="AB381" t="s">
        <v>98</v>
      </c>
      <c r="AC381" t="s">
        <v>119</v>
      </c>
      <c r="AD381" t="s">
        <v>99</v>
      </c>
      <c r="AE381" t="s">
        <v>119</v>
      </c>
      <c r="AF381" t="s">
        <v>119</v>
      </c>
      <c r="AG381" t="s">
        <v>119</v>
      </c>
      <c r="AH381" t="s">
        <v>124</v>
      </c>
      <c r="AI381">
        <v>1200</v>
      </c>
      <c r="AJ381" t="s">
        <v>108</v>
      </c>
      <c r="AK381">
        <v>0</v>
      </c>
      <c r="AL381">
        <v>0</v>
      </c>
      <c r="AM381">
        <v>1200</v>
      </c>
      <c r="AN381" t="s">
        <v>103</v>
      </c>
      <c r="AO381" t="s">
        <v>98</v>
      </c>
      <c r="AP381" t="s">
        <v>104</v>
      </c>
      <c r="AQ381" t="s">
        <v>105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t="s">
        <v>98</v>
      </c>
      <c r="BC381">
        <v>5</v>
      </c>
      <c r="BD381" t="s">
        <v>106</v>
      </c>
      <c r="BE381">
        <v>0</v>
      </c>
      <c r="BF381" t="s">
        <v>83</v>
      </c>
      <c r="BG381" t="s">
        <v>83</v>
      </c>
      <c r="BH381" t="s">
        <v>83</v>
      </c>
      <c r="BI381" t="s">
        <v>83</v>
      </c>
      <c r="BJ381">
        <v>0</v>
      </c>
      <c r="BK381">
        <v>0</v>
      </c>
      <c r="BL381" t="s">
        <v>83</v>
      </c>
      <c r="BM381" t="s">
        <v>83</v>
      </c>
      <c r="BN381" t="s">
        <v>104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3</v>
      </c>
      <c r="BZ381">
        <v>2009</v>
      </c>
      <c r="CA381" t="s">
        <v>110</v>
      </c>
      <c r="CB381" t="s">
        <v>216</v>
      </c>
    </row>
    <row r="382" spans="1:80">
      <c r="A382">
        <v>1841</v>
      </c>
      <c r="B382">
        <v>90</v>
      </c>
      <c r="C382" t="s">
        <v>112</v>
      </c>
      <c r="D382" t="s">
        <v>83</v>
      </c>
      <c r="E382">
        <v>10547</v>
      </c>
      <c r="F382" t="s">
        <v>82</v>
      </c>
      <c r="G382" t="s">
        <v>83</v>
      </c>
      <c r="H382" t="s">
        <v>113</v>
      </c>
      <c r="I382" t="s">
        <v>85</v>
      </c>
      <c r="J382" t="s">
        <v>86</v>
      </c>
      <c r="K382" t="s">
        <v>87</v>
      </c>
      <c r="L382" t="s">
        <v>88</v>
      </c>
      <c r="M382" t="s">
        <v>206</v>
      </c>
      <c r="N382" t="s">
        <v>91</v>
      </c>
      <c r="O382" t="s">
        <v>91</v>
      </c>
      <c r="P382" t="s">
        <v>179</v>
      </c>
      <c r="Q382" t="s">
        <v>183</v>
      </c>
      <c r="R382">
        <v>5</v>
      </c>
      <c r="S382">
        <v>5</v>
      </c>
      <c r="T382">
        <v>1978</v>
      </c>
      <c r="U382">
        <v>1978</v>
      </c>
      <c r="V382" t="s">
        <v>94</v>
      </c>
      <c r="W382" t="s">
        <v>95</v>
      </c>
      <c r="X382" t="s">
        <v>135</v>
      </c>
      <c r="Y382" t="s">
        <v>135</v>
      </c>
      <c r="Z382" t="s">
        <v>97</v>
      </c>
      <c r="AA382">
        <v>0</v>
      </c>
      <c r="AB382" t="s">
        <v>98</v>
      </c>
      <c r="AC382" t="s">
        <v>98</v>
      </c>
      <c r="AD382" t="s">
        <v>123</v>
      </c>
      <c r="AE382" t="s">
        <v>119</v>
      </c>
      <c r="AF382" t="s">
        <v>119</v>
      </c>
      <c r="AG382" t="s">
        <v>119</v>
      </c>
      <c r="AH382" t="s">
        <v>124</v>
      </c>
      <c r="AI382">
        <v>1152</v>
      </c>
      <c r="AJ382" t="s">
        <v>108</v>
      </c>
      <c r="AK382">
        <v>0</v>
      </c>
      <c r="AL382">
        <v>0</v>
      </c>
      <c r="AM382">
        <v>1152</v>
      </c>
      <c r="AN382" t="s">
        <v>103</v>
      </c>
      <c r="AO382" t="s">
        <v>98</v>
      </c>
      <c r="AP382" t="s">
        <v>104</v>
      </c>
      <c r="AQ382" t="s">
        <v>105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t="s">
        <v>98</v>
      </c>
      <c r="BC382">
        <v>6</v>
      </c>
      <c r="BD382" t="s">
        <v>106</v>
      </c>
      <c r="BE382">
        <v>0</v>
      </c>
      <c r="BF382" t="s">
        <v>83</v>
      </c>
      <c r="BG382" t="s">
        <v>143</v>
      </c>
      <c r="BH382">
        <v>1960</v>
      </c>
      <c r="BI382" t="s">
        <v>108</v>
      </c>
      <c r="BJ382">
        <v>1</v>
      </c>
      <c r="BK382">
        <v>252</v>
      </c>
      <c r="BL382" t="s">
        <v>98</v>
      </c>
      <c r="BM382" t="s">
        <v>139</v>
      </c>
      <c r="BN382" t="s">
        <v>167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7</v>
      </c>
      <c r="BZ382">
        <v>2009</v>
      </c>
      <c r="CA382" t="s">
        <v>110</v>
      </c>
      <c r="CB382" t="s">
        <v>111</v>
      </c>
    </row>
    <row r="383" spans="1:80">
      <c r="A383">
        <v>1842</v>
      </c>
      <c r="B383">
        <v>50</v>
      </c>
      <c r="C383" t="s">
        <v>112</v>
      </c>
      <c r="D383">
        <v>60</v>
      </c>
      <c r="E383">
        <v>9780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206</v>
      </c>
      <c r="N383" t="s">
        <v>91</v>
      </c>
      <c r="O383" t="s">
        <v>91</v>
      </c>
      <c r="P383" t="s">
        <v>92</v>
      </c>
      <c r="Q383" t="s">
        <v>176</v>
      </c>
      <c r="R383">
        <v>5</v>
      </c>
      <c r="S383">
        <v>3</v>
      </c>
      <c r="T383">
        <v>1934</v>
      </c>
      <c r="U383">
        <v>1950</v>
      </c>
      <c r="V383" t="s">
        <v>94</v>
      </c>
      <c r="W383" t="s">
        <v>95</v>
      </c>
      <c r="X383" t="s">
        <v>137</v>
      </c>
      <c r="Y383" t="s">
        <v>137</v>
      </c>
      <c r="Z383" t="s">
        <v>97</v>
      </c>
      <c r="AA383">
        <v>0</v>
      </c>
      <c r="AB383" t="s">
        <v>98</v>
      </c>
      <c r="AC383" t="s">
        <v>98</v>
      </c>
      <c r="AD383" t="s">
        <v>123</v>
      </c>
      <c r="AE383" t="s">
        <v>98</v>
      </c>
      <c r="AF383" t="s">
        <v>98</v>
      </c>
      <c r="AG383" t="s">
        <v>100</v>
      </c>
      <c r="AH383" t="s">
        <v>108</v>
      </c>
      <c r="AI383">
        <v>0</v>
      </c>
      <c r="AJ383" t="s">
        <v>108</v>
      </c>
      <c r="AK383">
        <v>0</v>
      </c>
      <c r="AL383">
        <v>585</v>
      </c>
      <c r="AM383">
        <v>585</v>
      </c>
      <c r="AN383" t="s">
        <v>103</v>
      </c>
      <c r="AO383" t="s">
        <v>98</v>
      </c>
      <c r="AP383" t="s">
        <v>167</v>
      </c>
      <c r="AQ383" t="s">
        <v>168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t="s">
        <v>98</v>
      </c>
      <c r="BC383">
        <v>6</v>
      </c>
      <c r="BD383" t="s">
        <v>106</v>
      </c>
      <c r="BE383">
        <v>0</v>
      </c>
      <c r="BF383" t="s">
        <v>83</v>
      </c>
      <c r="BG383" t="s">
        <v>143</v>
      </c>
      <c r="BH383">
        <v>1934</v>
      </c>
      <c r="BI383" t="s">
        <v>108</v>
      </c>
      <c r="BJ383">
        <v>1</v>
      </c>
      <c r="BK383">
        <v>226</v>
      </c>
      <c r="BL383" t="s">
        <v>134</v>
      </c>
      <c r="BM383" t="s">
        <v>134</v>
      </c>
      <c r="BN383" t="s">
        <v>167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3</v>
      </c>
      <c r="BZ383">
        <v>2009</v>
      </c>
      <c r="CA383" t="s">
        <v>110</v>
      </c>
      <c r="CB383" t="s">
        <v>111</v>
      </c>
    </row>
    <row r="384" spans="1:80">
      <c r="A384">
        <v>1843</v>
      </c>
      <c r="B384">
        <v>20</v>
      </c>
      <c r="C384" t="s">
        <v>112</v>
      </c>
      <c r="D384">
        <v>75</v>
      </c>
      <c r="E384">
        <v>11625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169</v>
      </c>
      <c r="N384" t="s">
        <v>91</v>
      </c>
      <c r="O384" t="s">
        <v>91</v>
      </c>
      <c r="P384" t="s">
        <v>92</v>
      </c>
      <c r="Q384" t="s">
        <v>93</v>
      </c>
      <c r="R384">
        <v>5</v>
      </c>
      <c r="S384">
        <v>6</v>
      </c>
      <c r="T384">
        <v>1967</v>
      </c>
      <c r="U384">
        <v>1967</v>
      </c>
      <c r="V384" t="s">
        <v>115</v>
      </c>
      <c r="W384" t="s">
        <v>95</v>
      </c>
      <c r="X384" t="s">
        <v>130</v>
      </c>
      <c r="Y384" t="s">
        <v>130</v>
      </c>
      <c r="Z384" t="s">
        <v>117</v>
      </c>
      <c r="AA384">
        <v>172</v>
      </c>
      <c r="AB384" t="s">
        <v>98</v>
      </c>
      <c r="AC384" t="s">
        <v>98</v>
      </c>
      <c r="AD384" t="s">
        <v>99</v>
      </c>
      <c r="AE384" t="s">
        <v>98</v>
      </c>
      <c r="AF384" t="s">
        <v>98</v>
      </c>
      <c r="AG384" t="s">
        <v>100</v>
      </c>
      <c r="AH384" t="s">
        <v>138</v>
      </c>
      <c r="AI384">
        <v>527</v>
      </c>
      <c r="AJ384" t="s">
        <v>108</v>
      </c>
      <c r="AK384">
        <v>0</v>
      </c>
      <c r="AL384">
        <v>525</v>
      </c>
      <c r="AM384">
        <v>1052</v>
      </c>
      <c r="AN384" t="s">
        <v>103</v>
      </c>
      <c r="AO384" t="s">
        <v>98</v>
      </c>
      <c r="AP384" t="s">
        <v>104</v>
      </c>
      <c r="AQ384" t="s">
        <v>105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t="s">
        <v>98</v>
      </c>
      <c r="BC384">
        <v>6</v>
      </c>
      <c r="BD384" t="s">
        <v>106</v>
      </c>
      <c r="BE384">
        <v>1</v>
      </c>
      <c r="BF384" t="s">
        <v>134</v>
      </c>
      <c r="BG384" t="s">
        <v>107</v>
      </c>
      <c r="BH384">
        <v>1984</v>
      </c>
      <c r="BI384" t="s">
        <v>125</v>
      </c>
      <c r="BJ384">
        <v>1</v>
      </c>
      <c r="BK384">
        <v>668</v>
      </c>
      <c r="BL384" t="s">
        <v>98</v>
      </c>
      <c r="BM384" t="s">
        <v>98</v>
      </c>
      <c r="BN384" t="s">
        <v>104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2009</v>
      </c>
      <c r="CA384" t="s">
        <v>110</v>
      </c>
      <c r="CB384" t="s">
        <v>172</v>
      </c>
    </row>
    <row r="385" spans="1:80">
      <c r="A385">
        <v>1844</v>
      </c>
      <c r="B385">
        <v>85</v>
      </c>
      <c r="C385" t="s">
        <v>112</v>
      </c>
      <c r="D385" t="s">
        <v>83</v>
      </c>
      <c r="E385">
        <v>8014</v>
      </c>
      <c r="F385" t="s">
        <v>82</v>
      </c>
      <c r="G385" t="s">
        <v>83</v>
      </c>
      <c r="H385" t="s">
        <v>113</v>
      </c>
      <c r="I385" t="s">
        <v>85</v>
      </c>
      <c r="J385" t="s">
        <v>86</v>
      </c>
      <c r="K385" t="s">
        <v>161</v>
      </c>
      <c r="L385" t="s">
        <v>88</v>
      </c>
      <c r="M385" t="s">
        <v>169</v>
      </c>
      <c r="N385" t="s">
        <v>91</v>
      </c>
      <c r="O385" t="s">
        <v>91</v>
      </c>
      <c r="P385" t="s">
        <v>92</v>
      </c>
      <c r="Q385" t="s">
        <v>183</v>
      </c>
      <c r="R385">
        <v>6</v>
      </c>
      <c r="S385">
        <v>5</v>
      </c>
      <c r="T385">
        <v>1978</v>
      </c>
      <c r="U385">
        <v>1978</v>
      </c>
      <c r="V385" t="s">
        <v>94</v>
      </c>
      <c r="W385" t="s">
        <v>95</v>
      </c>
      <c r="X385" t="s">
        <v>135</v>
      </c>
      <c r="Y385" t="s">
        <v>130</v>
      </c>
      <c r="Z385" t="s">
        <v>117</v>
      </c>
      <c r="AA385">
        <v>23</v>
      </c>
      <c r="AB385" t="s">
        <v>98</v>
      </c>
      <c r="AC385" t="s">
        <v>98</v>
      </c>
      <c r="AD385" t="s">
        <v>99</v>
      </c>
      <c r="AE385" t="s">
        <v>119</v>
      </c>
      <c r="AF385" t="s">
        <v>98</v>
      </c>
      <c r="AG385" t="s">
        <v>119</v>
      </c>
      <c r="AH385" t="s">
        <v>124</v>
      </c>
      <c r="AI385">
        <v>456</v>
      </c>
      <c r="AJ385" t="s">
        <v>108</v>
      </c>
      <c r="AK385">
        <v>0</v>
      </c>
      <c r="AL385">
        <v>0</v>
      </c>
      <c r="AM385">
        <v>456</v>
      </c>
      <c r="AN385" t="s">
        <v>103</v>
      </c>
      <c r="AO385" t="s">
        <v>98</v>
      </c>
      <c r="AP385" t="s">
        <v>104</v>
      </c>
      <c r="AQ385" t="s">
        <v>105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t="s">
        <v>98</v>
      </c>
      <c r="BC385">
        <v>5</v>
      </c>
      <c r="BD385" t="s">
        <v>106</v>
      </c>
      <c r="BE385">
        <v>1</v>
      </c>
      <c r="BF385" t="s">
        <v>139</v>
      </c>
      <c r="BG385" t="s">
        <v>189</v>
      </c>
      <c r="BH385">
        <v>1978</v>
      </c>
      <c r="BI385" t="s">
        <v>125</v>
      </c>
      <c r="BJ385">
        <v>2</v>
      </c>
      <c r="BK385">
        <v>504</v>
      </c>
      <c r="BL385" t="s">
        <v>98</v>
      </c>
      <c r="BM385" t="s">
        <v>98</v>
      </c>
      <c r="BN385" t="s">
        <v>104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6</v>
      </c>
      <c r="BZ385">
        <v>2009</v>
      </c>
      <c r="CA385" t="s">
        <v>110</v>
      </c>
      <c r="CB385" t="s">
        <v>111</v>
      </c>
    </row>
    <row r="386" spans="1:80">
      <c r="A386">
        <v>1845</v>
      </c>
      <c r="B386">
        <v>80</v>
      </c>
      <c r="C386" t="s">
        <v>112</v>
      </c>
      <c r="D386">
        <v>88</v>
      </c>
      <c r="E386">
        <v>15400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169</v>
      </c>
      <c r="N386" t="s">
        <v>91</v>
      </c>
      <c r="O386" t="s">
        <v>91</v>
      </c>
      <c r="P386" t="s">
        <v>92</v>
      </c>
      <c r="Q386" t="s">
        <v>158</v>
      </c>
      <c r="R386">
        <v>5</v>
      </c>
      <c r="S386">
        <v>5</v>
      </c>
      <c r="T386">
        <v>1961</v>
      </c>
      <c r="U386">
        <v>1961</v>
      </c>
      <c r="V386" t="s">
        <v>115</v>
      </c>
      <c r="W386" t="s">
        <v>95</v>
      </c>
      <c r="X386" t="s">
        <v>130</v>
      </c>
      <c r="Y386" t="s">
        <v>130</v>
      </c>
      <c r="Z386" t="s">
        <v>97</v>
      </c>
      <c r="AA386">
        <v>0</v>
      </c>
      <c r="AB386" t="s">
        <v>98</v>
      </c>
      <c r="AC386" t="s">
        <v>98</v>
      </c>
      <c r="AD386" t="s">
        <v>99</v>
      </c>
      <c r="AE386" t="s">
        <v>98</v>
      </c>
      <c r="AF386" t="s">
        <v>119</v>
      </c>
      <c r="AG386" t="s">
        <v>100</v>
      </c>
      <c r="AH386" t="s">
        <v>108</v>
      </c>
      <c r="AI386">
        <v>0</v>
      </c>
      <c r="AJ386" t="s">
        <v>108</v>
      </c>
      <c r="AK386">
        <v>0</v>
      </c>
      <c r="AL386">
        <v>552</v>
      </c>
      <c r="AM386">
        <v>552</v>
      </c>
      <c r="AN386" t="s">
        <v>103</v>
      </c>
      <c r="AO386" t="s">
        <v>98</v>
      </c>
      <c r="AP386" t="s">
        <v>104</v>
      </c>
      <c r="AQ386" t="s">
        <v>105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98</v>
      </c>
      <c r="BC386">
        <v>8</v>
      </c>
      <c r="BD386" t="s">
        <v>106</v>
      </c>
      <c r="BE386">
        <v>1</v>
      </c>
      <c r="BF386" t="s">
        <v>98</v>
      </c>
      <c r="BG386" t="s">
        <v>107</v>
      </c>
      <c r="BH386">
        <v>1961</v>
      </c>
      <c r="BI386" t="s">
        <v>108</v>
      </c>
      <c r="BJ386">
        <v>1</v>
      </c>
      <c r="BK386">
        <v>384</v>
      </c>
      <c r="BL386" t="s">
        <v>98</v>
      </c>
      <c r="BM386" t="s">
        <v>98</v>
      </c>
      <c r="BN386" t="s">
        <v>104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7</v>
      </c>
      <c r="BZ386">
        <v>2009</v>
      </c>
      <c r="CA386" t="s">
        <v>110</v>
      </c>
      <c r="CB386" t="s">
        <v>111</v>
      </c>
    </row>
    <row r="387" spans="1:80">
      <c r="A387">
        <v>1846</v>
      </c>
      <c r="B387">
        <v>80</v>
      </c>
      <c r="C387" t="s">
        <v>112</v>
      </c>
      <c r="D387">
        <v>88</v>
      </c>
      <c r="E387">
        <v>15312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169</v>
      </c>
      <c r="N387" t="s">
        <v>91</v>
      </c>
      <c r="O387" t="s">
        <v>91</v>
      </c>
      <c r="P387" t="s">
        <v>92</v>
      </c>
      <c r="Q387" t="s">
        <v>158</v>
      </c>
      <c r="R387">
        <v>6</v>
      </c>
      <c r="S387">
        <v>5</v>
      </c>
      <c r="T387">
        <v>1960</v>
      </c>
      <c r="U387">
        <v>1960</v>
      </c>
      <c r="V387" t="s">
        <v>115</v>
      </c>
      <c r="W387" t="s">
        <v>95</v>
      </c>
      <c r="X387" t="s">
        <v>116</v>
      </c>
      <c r="Y387" t="s">
        <v>116</v>
      </c>
      <c r="Z387" t="s">
        <v>117</v>
      </c>
      <c r="AA387">
        <v>54</v>
      </c>
      <c r="AB387" t="s">
        <v>98</v>
      </c>
      <c r="AC387" t="s">
        <v>98</v>
      </c>
      <c r="AD387" t="s">
        <v>99</v>
      </c>
      <c r="AE387" t="s">
        <v>98</v>
      </c>
      <c r="AF387" t="s">
        <v>98</v>
      </c>
      <c r="AG387" t="s">
        <v>157</v>
      </c>
      <c r="AH387" t="s">
        <v>138</v>
      </c>
      <c r="AI387">
        <v>588</v>
      </c>
      <c r="AJ387" t="s">
        <v>108</v>
      </c>
      <c r="AK387">
        <v>0</v>
      </c>
      <c r="AL387">
        <v>550</v>
      </c>
      <c r="AM387">
        <v>1138</v>
      </c>
      <c r="AN387" t="s">
        <v>103</v>
      </c>
      <c r="AO387" t="s">
        <v>126</v>
      </c>
      <c r="AP387" t="s">
        <v>104</v>
      </c>
      <c r="AQ387" t="s">
        <v>105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98</v>
      </c>
      <c r="BC387">
        <v>6</v>
      </c>
      <c r="BD387" t="s">
        <v>106</v>
      </c>
      <c r="BE387">
        <v>1</v>
      </c>
      <c r="BF387" t="s">
        <v>98</v>
      </c>
      <c r="BG387" t="s">
        <v>107</v>
      </c>
      <c r="BH387">
        <v>1960</v>
      </c>
      <c r="BI387" t="s">
        <v>131</v>
      </c>
      <c r="BJ387">
        <v>2</v>
      </c>
      <c r="BK387">
        <v>480</v>
      </c>
      <c r="BL387" t="s">
        <v>98</v>
      </c>
      <c r="BM387" t="s">
        <v>98</v>
      </c>
      <c r="BN387" t="s">
        <v>104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t="s">
        <v>83</v>
      </c>
      <c r="BV387" t="s">
        <v>109</v>
      </c>
      <c r="BW387" t="s">
        <v>83</v>
      </c>
      <c r="BX387">
        <v>0</v>
      </c>
      <c r="BY387">
        <v>3</v>
      </c>
      <c r="BZ387">
        <v>2009</v>
      </c>
      <c r="CA387" t="s">
        <v>144</v>
      </c>
      <c r="CB387" t="s">
        <v>111</v>
      </c>
    </row>
    <row r="388" spans="1:80">
      <c r="A388">
        <v>1847</v>
      </c>
      <c r="B388">
        <v>80</v>
      </c>
      <c r="C388" t="s">
        <v>112</v>
      </c>
      <c r="D388" t="s">
        <v>83</v>
      </c>
      <c r="E388">
        <v>15584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199</v>
      </c>
      <c r="N388" t="s">
        <v>91</v>
      </c>
      <c r="O388" t="s">
        <v>91</v>
      </c>
      <c r="P388" t="s">
        <v>92</v>
      </c>
      <c r="Q388" t="s">
        <v>158</v>
      </c>
      <c r="R388">
        <v>5</v>
      </c>
      <c r="S388">
        <v>5</v>
      </c>
      <c r="T388">
        <v>1956</v>
      </c>
      <c r="U388">
        <v>1956</v>
      </c>
      <c r="V388" t="s">
        <v>115</v>
      </c>
      <c r="W388" t="s">
        <v>95</v>
      </c>
      <c r="X388" t="s">
        <v>116</v>
      </c>
      <c r="Y388" t="s">
        <v>116</v>
      </c>
      <c r="Z388" t="s">
        <v>117</v>
      </c>
      <c r="AA388">
        <v>366</v>
      </c>
      <c r="AB388" t="s">
        <v>98</v>
      </c>
      <c r="AC388" t="s">
        <v>98</v>
      </c>
      <c r="AD388" t="s">
        <v>99</v>
      </c>
      <c r="AE388" t="s">
        <v>98</v>
      </c>
      <c r="AF388" t="s">
        <v>98</v>
      </c>
      <c r="AG388" t="s">
        <v>155</v>
      </c>
      <c r="AH388" t="s">
        <v>108</v>
      </c>
      <c r="AI388">
        <v>0</v>
      </c>
      <c r="AJ388" t="s">
        <v>108</v>
      </c>
      <c r="AK388">
        <v>0</v>
      </c>
      <c r="AL388">
        <v>825</v>
      </c>
      <c r="AM388">
        <v>825</v>
      </c>
      <c r="AN388" t="s">
        <v>103</v>
      </c>
      <c r="AO388" t="s">
        <v>126</v>
      </c>
      <c r="AP388" t="s">
        <v>104</v>
      </c>
      <c r="AQ388" t="s">
        <v>105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t="s">
        <v>98</v>
      </c>
      <c r="BC388">
        <v>9</v>
      </c>
      <c r="BD388" t="s">
        <v>106</v>
      </c>
      <c r="BE388">
        <v>1</v>
      </c>
      <c r="BF388" t="s">
        <v>98</v>
      </c>
      <c r="BG388" t="s">
        <v>107</v>
      </c>
      <c r="BH388">
        <v>1956</v>
      </c>
      <c r="BI388" t="s">
        <v>108</v>
      </c>
      <c r="BJ388">
        <v>1</v>
      </c>
      <c r="BK388">
        <v>336</v>
      </c>
      <c r="BL388" t="s">
        <v>98</v>
      </c>
      <c r="BM388" t="s">
        <v>98</v>
      </c>
      <c r="BN388" t="s">
        <v>104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</row>
    <row r="389" spans="1:80">
      <c r="A389">
        <v>1848</v>
      </c>
      <c r="B389">
        <v>20</v>
      </c>
      <c r="C389" t="s">
        <v>112</v>
      </c>
      <c r="D389" t="s">
        <v>83</v>
      </c>
      <c r="E389">
        <v>9000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114</v>
      </c>
      <c r="L389" t="s">
        <v>88</v>
      </c>
      <c r="M389" t="s">
        <v>169</v>
      </c>
      <c r="N389" t="s">
        <v>91</v>
      </c>
      <c r="O389" t="s">
        <v>91</v>
      </c>
      <c r="P389" t="s">
        <v>92</v>
      </c>
      <c r="Q389" t="s">
        <v>93</v>
      </c>
      <c r="R389">
        <v>2</v>
      </c>
      <c r="S389">
        <v>2</v>
      </c>
      <c r="T389">
        <v>1947</v>
      </c>
      <c r="U389">
        <v>1950</v>
      </c>
      <c r="V389" t="s">
        <v>94</v>
      </c>
      <c r="W389" t="s">
        <v>95</v>
      </c>
      <c r="X389" t="s">
        <v>116</v>
      </c>
      <c r="Y389" t="s">
        <v>116</v>
      </c>
      <c r="Z389" t="s">
        <v>97</v>
      </c>
      <c r="AA389">
        <v>0</v>
      </c>
      <c r="AB389" t="s">
        <v>98</v>
      </c>
      <c r="AC389" t="s">
        <v>98</v>
      </c>
      <c r="AD389" t="s">
        <v>211</v>
      </c>
      <c r="AE389" t="s">
        <v>83</v>
      </c>
      <c r="AF389" t="s">
        <v>83</v>
      </c>
      <c r="AG389" t="s">
        <v>83</v>
      </c>
      <c r="AH389" t="s">
        <v>83</v>
      </c>
      <c r="AI389">
        <v>0</v>
      </c>
      <c r="AJ389" t="s">
        <v>83</v>
      </c>
      <c r="AK389">
        <v>0</v>
      </c>
      <c r="AL389">
        <v>0</v>
      </c>
      <c r="AM389">
        <v>0</v>
      </c>
      <c r="AN389" t="s">
        <v>103</v>
      </c>
      <c r="AO389" t="s">
        <v>139</v>
      </c>
      <c r="AP389" t="s">
        <v>167</v>
      </c>
      <c r="AQ389" t="s">
        <v>105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139</v>
      </c>
      <c r="BC389">
        <v>5</v>
      </c>
      <c r="BD389" t="s">
        <v>181</v>
      </c>
      <c r="BE389">
        <v>0</v>
      </c>
      <c r="BF389" t="s">
        <v>83</v>
      </c>
      <c r="BG389" t="s">
        <v>83</v>
      </c>
      <c r="BH389" t="s">
        <v>83</v>
      </c>
      <c r="BI389" t="s">
        <v>83</v>
      </c>
      <c r="BJ389">
        <v>0</v>
      </c>
      <c r="BK389">
        <v>0</v>
      </c>
      <c r="BL389" t="s">
        <v>83</v>
      </c>
      <c r="BM389" t="s">
        <v>83</v>
      </c>
      <c r="BN389" t="s">
        <v>167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2009</v>
      </c>
      <c r="CA389" t="s">
        <v>110</v>
      </c>
      <c r="CB389" t="s">
        <v>111</v>
      </c>
    </row>
    <row r="390" spans="1:80">
      <c r="A390">
        <v>1849</v>
      </c>
      <c r="B390">
        <v>20</v>
      </c>
      <c r="C390" t="s">
        <v>112</v>
      </c>
      <c r="D390" t="s">
        <v>83</v>
      </c>
      <c r="E390">
        <v>15635</v>
      </c>
      <c r="F390" t="s">
        <v>82</v>
      </c>
      <c r="G390" t="s">
        <v>83</v>
      </c>
      <c r="H390" t="s">
        <v>113</v>
      </c>
      <c r="I390" t="s">
        <v>85</v>
      </c>
      <c r="J390" t="s">
        <v>86</v>
      </c>
      <c r="K390" t="s">
        <v>161</v>
      </c>
      <c r="L390" t="s">
        <v>88</v>
      </c>
      <c r="M390" t="s">
        <v>206</v>
      </c>
      <c r="N390" t="s">
        <v>91</v>
      </c>
      <c r="O390" t="s">
        <v>91</v>
      </c>
      <c r="P390" t="s">
        <v>92</v>
      </c>
      <c r="Q390" t="s">
        <v>93</v>
      </c>
      <c r="R390">
        <v>4</v>
      </c>
      <c r="S390">
        <v>5</v>
      </c>
      <c r="T390">
        <v>1954</v>
      </c>
      <c r="U390">
        <v>1954</v>
      </c>
      <c r="V390" t="s">
        <v>94</v>
      </c>
      <c r="W390" t="s">
        <v>95</v>
      </c>
      <c r="X390" t="s">
        <v>96</v>
      </c>
      <c r="Y390" t="s">
        <v>96</v>
      </c>
      <c r="Z390" t="s">
        <v>97</v>
      </c>
      <c r="AA390">
        <v>0</v>
      </c>
      <c r="AB390" t="s">
        <v>98</v>
      </c>
      <c r="AC390" t="s">
        <v>98</v>
      </c>
      <c r="AD390" t="s">
        <v>99</v>
      </c>
      <c r="AE390" t="s">
        <v>83</v>
      </c>
      <c r="AF390" t="s">
        <v>83</v>
      </c>
      <c r="AG390" t="s">
        <v>83</v>
      </c>
      <c r="AH390" t="s">
        <v>83</v>
      </c>
      <c r="AI390">
        <v>0</v>
      </c>
      <c r="AJ390" t="s">
        <v>83</v>
      </c>
      <c r="AK390">
        <v>0</v>
      </c>
      <c r="AL390">
        <v>0</v>
      </c>
      <c r="AM390">
        <v>0</v>
      </c>
      <c r="AN390" t="s">
        <v>103</v>
      </c>
      <c r="AO390" t="s">
        <v>98</v>
      </c>
      <c r="AP390" t="s">
        <v>104</v>
      </c>
      <c r="AQ390" t="s">
        <v>105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98</v>
      </c>
      <c r="BC390">
        <v>6</v>
      </c>
      <c r="BD390" t="s">
        <v>154</v>
      </c>
      <c r="BE390">
        <v>0</v>
      </c>
      <c r="BF390" t="s">
        <v>83</v>
      </c>
      <c r="BG390" t="s">
        <v>107</v>
      </c>
      <c r="BH390">
        <v>1980</v>
      </c>
      <c r="BI390" t="s">
        <v>108</v>
      </c>
      <c r="BJ390">
        <v>2</v>
      </c>
      <c r="BK390">
        <v>498</v>
      </c>
      <c r="BL390" t="s">
        <v>139</v>
      </c>
      <c r="BM390" t="s">
        <v>98</v>
      </c>
      <c r="BN390" t="s">
        <v>104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10</v>
      </c>
      <c r="BZ390">
        <v>2009</v>
      </c>
      <c r="CA390" t="s">
        <v>110</v>
      </c>
      <c r="CB390" t="s">
        <v>111</v>
      </c>
    </row>
    <row r="391" spans="1:80">
      <c r="A391">
        <v>1850</v>
      </c>
      <c r="B391">
        <v>20</v>
      </c>
      <c r="C391" t="s">
        <v>112</v>
      </c>
      <c r="D391">
        <v>68</v>
      </c>
      <c r="E391">
        <v>9571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206</v>
      </c>
      <c r="N391" t="s">
        <v>91</v>
      </c>
      <c r="O391" t="s">
        <v>91</v>
      </c>
      <c r="P391" t="s">
        <v>92</v>
      </c>
      <c r="Q391" t="s">
        <v>93</v>
      </c>
      <c r="R391">
        <v>5</v>
      </c>
      <c r="S391">
        <v>5</v>
      </c>
      <c r="T391">
        <v>1956</v>
      </c>
      <c r="U391">
        <v>1956</v>
      </c>
      <c r="V391" t="s">
        <v>115</v>
      </c>
      <c r="W391" t="s">
        <v>95</v>
      </c>
      <c r="X391" t="s">
        <v>137</v>
      </c>
      <c r="Y391" t="s">
        <v>137</v>
      </c>
      <c r="Z391" t="s">
        <v>97</v>
      </c>
      <c r="AA391">
        <v>0</v>
      </c>
      <c r="AB391" t="s">
        <v>98</v>
      </c>
      <c r="AC391" t="s">
        <v>98</v>
      </c>
      <c r="AD391" t="s">
        <v>99</v>
      </c>
      <c r="AE391" t="s">
        <v>98</v>
      </c>
      <c r="AF391" t="s">
        <v>98</v>
      </c>
      <c r="AG391" t="s">
        <v>100</v>
      </c>
      <c r="AH391" t="s">
        <v>101</v>
      </c>
      <c r="AI391">
        <v>257</v>
      </c>
      <c r="AJ391" t="s">
        <v>108</v>
      </c>
      <c r="AK391">
        <v>0</v>
      </c>
      <c r="AL391">
        <v>816</v>
      </c>
      <c r="AM391">
        <v>1073</v>
      </c>
      <c r="AN391" t="s">
        <v>103</v>
      </c>
      <c r="AO391" t="s">
        <v>98</v>
      </c>
      <c r="AP391" t="s">
        <v>104</v>
      </c>
      <c r="AQ391" t="s">
        <v>168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98</v>
      </c>
      <c r="BC391">
        <v>5</v>
      </c>
      <c r="BD391" t="s">
        <v>106</v>
      </c>
      <c r="BE391">
        <v>0</v>
      </c>
      <c r="BF391" t="s">
        <v>83</v>
      </c>
      <c r="BG391" t="s">
        <v>107</v>
      </c>
      <c r="BH391">
        <v>1956</v>
      </c>
      <c r="BI391" t="s">
        <v>108</v>
      </c>
      <c r="BJ391">
        <v>1</v>
      </c>
      <c r="BK391">
        <v>340</v>
      </c>
      <c r="BL391" t="s">
        <v>98</v>
      </c>
      <c r="BM391" t="s">
        <v>98</v>
      </c>
      <c r="BN391" t="s">
        <v>104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132</v>
      </c>
      <c r="BW391" t="s">
        <v>83</v>
      </c>
      <c r="BX391">
        <v>0</v>
      </c>
      <c r="BY391">
        <v>2</v>
      </c>
      <c r="BZ391">
        <v>2009</v>
      </c>
      <c r="CA391" t="s">
        <v>110</v>
      </c>
      <c r="CB391" t="s">
        <v>111</v>
      </c>
    </row>
    <row r="392" spans="1:80">
      <c r="A392">
        <v>1851</v>
      </c>
      <c r="B392">
        <v>60</v>
      </c>
      <c r="C392" t="s">
        <v>112</v>
      </c>
      <c r="D392">
        <v>50</v>
      </c>
      <c r="E392">
        <v>9350</v>
      </c>
      <c r="F392" t="s">
        <v>82</v>
      </c>
      <c r="G392" t="s">
        <v>83</v>
      </c>
      <c r="H392" t="s">
        <v>84</v>
      </c>
      <c r="I392" t="s">
        <v>192</v>
      </c>
      <c r="J392" t="s">
        <v>86</v>
      </c>
      <c r="K392" t="s">
        <v>87</v>
      </c>
      <c r="L392" t="s">
        <v>88</v>
      </c>
      <c r="M392" t="s">
        <v>206</v>
      </c>
      <c r="N392" t="s">
        <v>91</v>
      </c>
      <c r="O392" t="s">
        <v>91</v>
      </c>
      <c r="P392" t="s">
        <v>92</v>
      </c>
      <c r="Q392" t="s">
        <v>122</v>
      </c>
      <c r="R392">
        <v>6</v>
      </c>
      <c r="S392">
        <v>7</v>
      </c>
      <c r="T392">
        <v>1946</v>
      </c>
      <c r="U392">
        <v>1950</v>
      </c>
      <c r="V392" t="s">
        <v>115</v>
      </c>
      <c r="W392" t="s">
        <v>95</v>
      </c>
      <c r="X392" t="s">
        <v>137</v>
      </c>
      <c r="Y392" t="s">
        <v>137</v>
      </c>
      <c r="Z392" t="s">
        <v>97</v>
      </c>
      <c r="AA392">
        <v>0</v>
      </c>
      <c r="AB392" t="s">
        <v>98</v>
      </c>
      <c r="AC392" t="s">
        <v>98</v>
      </c>
      <c r="AD392" t="s">
        <v>99</v>
      </c>
      <c r="AE392" t="s">
        <v>98</v>
      </c>
      <c r="AF392" t="s">
        <v>98</v>
      </c>
      <c r="AG392" t="s">
        <v>100</v>
      </c>
      <c r="AH392" t="s">
        <v>138</v>
      </c>
      <c r="AI392">
        <v>342</v>
      </c>
      <c r="AJ392" t="s">
        <v>108</v>
      </c>
      <c r="AK392">
        <v>0</v>
      </c>
      <c r="AL392">
        <v>405</v>
      </c>
      <c r="AM392">
        <v>747</v>
      </c>
      <c r="AN392" t="s">
        <v>103</v>
      </c>
      <c r="AO392" t="s">
        <v>126</v>
      </c>
      <c r="AP392" t="s">
        <v>104</v>
      </c>
      <c r="AQ392" t="s">
        <v>105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t="s">
        <v>119</v>
      </c>
      <c r="BC392">
        <v>6</v>
      </c>
      <c r="BD392" t="s">
        <v>106</v>
      </c>
      <c r="BE392">
        <v>1</v>
      </c>
      <c r="BF392" t="s">
        <v>119</v>
      </c>
      <c r="BG392" t="s">
        <v>143</v>
      </c>
      <c r="BH392">
        <v>1946</v>
      </c>
      <c r="BI392" t="s">
        <v>108</v>
      </c>
      <c r="BJ392">
        <v>1</v>
      </c>
      <c r="BK392">
        <v>240</v>
      </c>
      <c r="BL392" t="s">
        <v>98</v>
      </c>
      <c r="BM392" t="s">
        <v>98</v>
      </c>
      <c r="BN392" t="s">
        <v>104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7</v>
      </c>
      <c r="BZ392">
        <v>2009</v>
      </c>
      <c r="CA392" t="s">
        <v>110</v>
      </c>
      <c r="CB392" t="s">
        <v>111</v>
      </c>
    </row>
    <row r="393" spans="1:80">
      <c r="A393">
        <v>1852</v>
      </c>
      <c r="B393">
        <v>20</v>
      </c>
      <c r="C393" t="s">
        <v>112</v>
      </c>
      <c r="D393">
        <v>62</v>
      </c>
      <c r="E393">
        <v>7440</v>
      </c>
      <c r="F393" t="s">
        <v>82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206</v>
      </c>
      <c r="N393" t="s">
        <v>91</v>
      </c>
      <c r="O393" t="s">
        <v>91</v>
      </c>
      <c r="P393" t="s">
        <v>92</v>
      </c>
      <c r="Q393" t="s">
        <v>93</v>
      </c>
      <c r="R393">
        <v>5</v>
      </c>
      <c r="S393">
        <v>6</v>
      </c>
      <c r="T393">
        <v>1954</v>
      </c>
      <c r="U393">
        <v>1954</v>
      </c>
      <c r="V393" t="s">
        <v>94</v>
      </c>
      <c r="W393" t="s">
        <v>95</v>
      </c>
      <c r="X393" t="s">
        <v>116</v>
      </c>
      <c r="Y393" t="s">
        <v>116</v>
      </c>
      <c r="Z393" t="s">
        <v>97</v>
      </c>
      <c r="AA393">
        <v>0</v>
      </c>
      <c r="AB393" t="s">
        <v>98</v>
      </c>
      <c r="AC393" t="s">
        <v>98</v>
      </c>
      <c r="AD393" t="s">
        <v>99</v>
      </c>
      <c r="AE393" t="s">
        <v>119</v>
      </c>
      <c r="AF393" t="s">
        <v>98</v>
      </c>
      <c r="AG393" t="s">
        <v>100</v>
      </c>
      <c r="AH393" t="s">
        <v>138</v>
      </c>
      <c r="AI393">
        <v>173</v>
      </c>
      <c r="AJ393" t="s">
        <v>108</v>
      </c>
      <c r="AK393">
        <v>0</v>
      </c>
      <c r="AL393">
        <v>916</v>
      </c>
      <c r="AM393">
        <v>1089</v>
      </c>
      <c r="AN393" t="s">
        <v>194</v>
      </c>
      <c r="AO393" t="s">
        <v>98</v>
      </c>
      <c r="AP393" t="s">
        <v>104</v>
      </c>
      <c r="AQ393" t="s">
        <v>105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t="s">
        <v>98</v>
      </c>
      <c r="BC393">
        <v>5</v>
      </c>
      <c r="BD393" t="s">
        <v>106</v>
      </c>
      <c r="BE393">
        <v>1</v>
      </c>
      <c r="BF393" t="s">
        <v>119</v>
      </c>
      <c r="BG393" t="s">
        <v>143</v>
      </c>
      <c r="BH393">
        <v>1954</v>
      </c>
      <c r="BI393" t="s">
        <v>131</v>
      </c>
      <c r="BJ393">
        <v>1</v>
      </c>
      <c r="BK393">
        <v>252</v>
      </c>
      <c r="BL393" t="s">
        <v>98</v>
      </c>
      <c r="BM393" t="s">
        <v>98</v>
      </c>
      <c r="BN393" t="s">
        <v>191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109</v>
      </c>
      <c r="BW393" t="s">
        <v>83</v>
      </c>
      <c r="BX393">
        <v>0</v>
      </c>
      <c r="BY393">
        <v>9</v>
      </c>
      <c r="BZ393">
        <v>2009</v>
      </c>
      <c r="CA393" t="s">
        <v>110</v>
      </c>
      <c r="CB393" t="s">
        <v>111</v>
      </c>
    </row>
    <row r="394" spans="1:80">
      <c r="A394">
        <v>1853</v>
      </c>
      <c r="B394">
        <v>120</v>
      </c>
      <c r="C394" t="s">
        <v>112</v>
      </c>
      <c r="D394">
        <v>42</v>
      </c>
      <c r="E394">
        <v>4235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206</v>
      </c>
      <c r="N394" t="s">
        <v>91</v>
      </c>
      <c r="O394" t="s">
        <v>91</v>
      </c>
      <c r="P394" t="s">
        <v>129</v>
      </c>
      <c r="Q394" t="s">
        <v>93</v>
      </c>
      <c r="R394">
        <v>5</v>
      </c>
      <c r="S394">
        <v>5</v>
      </c>
      <c r="T394">
        <v>1984</v>
      </c>
      <c r="U394">
        <v>1984</v>
      </c>
      <c r="V394" t="s">
        <v>94</v>
      </c>
      <c r="W394" t="s">
        <v>95</v>
      </c>
      <c r="X394" t="s">
        <v>130</v>
      </c>
      <c r="Y394" t="s">
        <v>130</v>
      </c>
      <c r="Z394" t="s">
        <v>117</v>
      </c>
      <c r="AA394">
        <v>149</v>
      </c>
      <c r="AB394" t="s">
        <v>119</v>
      </c>
      <c r="AC394" t="s">
        <v>98</v>
      </c>
      <c r="AD394" t="s">
        <v>99</v>
      </c>
      <c r="AE394" t="s">
        <v>119</v>
      </c>
      <c r="AF394" t="s">
        <v>98</v>
      </c>
      <c r="AG394" t="s">
        <v>155</v>
      </c>
      <c r="AH394" t="s">
        <v>124</v>
      </c>
      <c r="AI394">
        <v>552</v>
      </c>
      <c r="AJ394" t="s">
        <v>118</v>
      </c>
      <c r="AK394">
        <v>393</v>
      </c>
      <c r="AL394">
        <v>104</v>
      </c>
      <c r="AM394">
        <v>1049</v>
      </c>
      <c r="AN394" t="s">
        <v>103</v>
      </c>
      <c r="AO394" t="s">
        <v>98</v>
      </c>
      <c r="AP394" t="s">
        <v>104</v>
      </c>
      <c r="AQ394" t="s">
        <v>105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119</v>
      </c>
      <c r="BC394">
        <v>5</v>
      </c>
      <c r="BD394" t="s">
        <v>106</v>
      </c>
      <c r="BE394">
        <v>0</v>
      </c>
      <c r="BF394" t="s">
        <v>83</v>
      </c>
      <c r="BG394" t="s">
        <v>107</v>
      </c>
      <c r="BH394">
        <v>1984</v>
      </c>
      <c r="BI394" t="s">
        <v>125</v>
      </c>
      <c r="BJ394">
        <v>1</v>
      </c>
      <c r="BK394">
        <v>266</v>
      </c>
      <c r="BL394" t="s">
        <v>98</v>
      </c>
      <c r="BM394" t="s">
        <v>98</v>
      </c>
      <c r="BN394" t="s">
        <v>104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2</v>
      </c>
      <c r="BZ394">
        <v>2009</v>
      </c>
      <c r="CA394" t="s">
        <v>110</v>
      </c>
      <c r="CB394" t="s">
        <v>111</v>
      </c>
    </row>
    <row r="395" spans="1:80">
      <c r="A395">
        <v>1854</v>
      </c>
      <c r="B395">
        <v>80</v>
      </c>
      <c r="C395" t="s">
        <v>112</v>
      </c>
      <c r="D395">
        <v>74</v>
      </c>
      <c r="E395">
        <v>10778</v>
      </c>
      <c r="F395" t="s">
        <v>82</v>
      </c>
      <c r="G395" t="s">
        <v>83</v>
      </c>
      <c r="H395" t="s">
        <v>113</v>
      </c>
      <c r="I395" t="s">
        <v>85</v>
      </c>
      <c r="J395" t="s">
        <v>86</v>
      </c>
      <c r="K395" t="s">
        <v>87</v>
      </c>
      <c r="L395" t="s">
        <v>88</v>
      </c>
      <c r="M395" t="s">
        <v>165</v>
      </c>
      <c r="N395" t="s">
        <v>90</v>
      </c>
      <c r="O395" t="s">
        <v>91</v>
      </c>
      <c r="P395" t="s">
        <v>92</v>
      </c>
      <c r="Q395" t="s">
        <v>158</v>
      </c>
      <c r="R395">
        <v>7</v>
      </c>
      <c r="S395">
        <v>6</v>
      </c>
      <c r="T395">
        <v>1990</v>
      </c>
      <c r="U395">
        <v>1991</v>
      </c>
      <c r="V395" t="s">
        <v>94</v>
      </c>
      <c r="W395" t="s">
        <v>95</v>
      </c>
      <c r="X395" t="s">
        <v>130</v>
      </c>
      <c r="Y395" t="s">
        <v>130</v>
      </c>
      <c r="Z395" t="s">
        <v>97</v>
      </c>
      <c r="AA395">
        <v>0</v>
      </c>
      <c r="AB395" t="s">
        <v>119</v>
      </c>
      <c r="AC395" t="s">
        <v>98</v>
      </c>
      <c r="AD395" t="s">
        <v>123</v>
      </c>
      <c r="AE395" t="s">
        <v>119</v>
      </c>
      <c r="AF395" t="s">
        <v>98</v>
      </c>
      <c r="AG395" t="s">
        <v>100</v>
      </c>
      <c r="AH395" t="s">
        <v>124</v>
      </c>
      <c r="AI395">
        <v>460</v>
      </c>
      <c r="AJ395" t="s">
        <v>118</v>
      </c>
      <c r="AK395">
        <v>286</v>
      </c>
      <c r="AL395">
        <v>308</v>
      </c>
      <c r="AM395">
        <v>1054</v>
      </c>
      <c r="AN395" t="s">
        <v>103</v>
      </c>
      <c r="AO395" t="s">
        <v>119</v>
      </c>
      <c r="AP395" t="s">
        <v>104</v>
      </c>
      <c r="AQ395" t="s">
        <v>105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t="s">
        <v>119</v>
      </c>
      <c r="BC395">
        <v>4</v>
      </c>
      <c r="BD395" t="s">
        <v>106</v>
      </c>
      <c r="BE395">
        <v>0</v>
      </c>
      <c r="BF395" t="s">
        <v>83</v>
      </c>
      <c r="BG395" t="s">
        <v>107</v>
      </c>
      <c r="BH395">
        <v>1990</v>
      </c>
      <c r="BI395" t="s">
        <v>108</v>
      </c>
      <c r="BJ395">
        <v>2</v>
      </c>
      <c r="BK395">
        <v>462</v>
      </c>
      <c r="BL395" t="s">
        <v>98</v>
      </c>
      <c r="BM395" t="s">
        <v>98</v>
      </c>
      <c r="BN395" t="s">
        <v>104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7</v>
      </c>
      <c r="BZ395">
        <v>2009</v>
      </c>
      <c r="CA395" t="s">
        <v>110</v>
      </c>
      <c r="CB395" t="s">
        <v>111</v>
      </c>
    </row>
    <row r="396" spans="1:80">
      <c r="A396">
        <v>1855</v>
      </c>
      <c r="B396">
        <v>80</v>
      </c>
      <c r="C396" t="s">
        <v>112</v>
      </c>
      <c r="D396">
        <v>66</v>
      </c>
      <c r="E396">
        <v>19255</v>
      </c>
      <c r="F396" t="s">
        <v>82</v>
      </c>
      <c r="G396" t="s">
        <v>83</v>
      </c>
      <c r="H396" t="s">
        <v>113</v>
      </c>
      <c r="I396" t="s">
        <v>85</v>
      </c>
      <c r="J396" t="s">
        <v>86</v>
      </c>
      <c r="K396" t="s">
        <v>87</v>
      </c>
      <c r="L396" t="s">
        <v>88</v>
      </c>
      <c r="M396" t="s">
        <v>165</v>
      </c>
      <c r="N396" t="s">
        <v>91</v>
      </c>
      <c r="O396" t="s">
        <v>91</v>
      </c>
      <c r="P396" t="s">
        <v>92</v>
      </c>
      <c r="Q396" t="s">
        <v>158</v>
      </c>
      <c r="R396">
        <v>6</v>
      </c>
      <c r="S396">
        <v>5</v>
      </c>
      <c r="T396">
        <v>1983</v>
      </c>
      <c r="U396">
        <v>1983</v>
      </c>
      <c r="V396" t="s">
        <v>94</v>
      </c>
      <c r="W396" t="s">
        <v>95</v>
      </c>
      <c r="X396" t="s">
        <v>116</v>
      </c>
      <c r="Y396" t="s">
        <v>116</v>
      </c>
      <c r="Z396" t="s">
        <v>117</v>
      </c>
      <c r="AA396">
        <v>100</v>
      </c>
      <c r="AB396" t="s">
        <v>119</v>
      </c>
      <c r="AC396" t="s">
        <v>98</v>
      </c>
      <c r="AD396" t="s">
        <v>99</v>
      </c>
      <c r="AE396" t="s">
        <v>119</v>
      </c>
      <c r="AF396" t="s">
        <v>98</v>
      </c>
      <c r="AG396" t="s">
        <v>157</v>
      </c>
      <c r="AH396" t="s">
        <v>101</v>
      </c>
      <c r="AI396">
        <v>70</v>
      </c>
      <c r="AJ396" t="s">
        <v>124</v>
      </c>
      <c r="AK396">
        <v>450</v>
      </c>
      <c r="AL396">
        <v>0</v>
      </c>
      <c r="AM396">
        <v>520</v>
      </c>
      <c r="AN396" t="s">
        <v>103</v>
      </c>
      <c r="AO396" t="s">
        <v>119</v>
      </c>
      <c r="AP396" t="s">
        <v>104</v>
      </c>
      <c r="AQ396" t="s">
        <v>105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t="s">
        <v>119</v>
      </c>
      <c r="BC396">
        <v>5</v>
      </c>
      <c r="BD396" t="s">
        <v>181</v>
      </c>
      <c r="BE396">
        <v>1</v>
      </c>
      <c r="BF396" t="s">
        <v>134</v>
      </c>
      <c r="BG396" t="s">
        <v>107</v>
      </c>
      <c r="BH396">
        <v>1983</v>
      </c>
      <c r="BI396" t="s">
        <v>108</v>
      </c>
      <c r="BJ396">
        <v>2</v>
      </c>
      <c r="BK396">
        <v>576</v>
      </c>
      <c r="BL396" t="s">
        <v>98</v>
      </c>
      <c r="BM396" t="s">
        <v>98</v>
      </c>
      <c r="BN396" t="s">
        <v>104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133</v>
      </c>
      <c r="BX396">
        <v>600</v>
      </c>
      <c r="BY396">
        <v>9</v>
      </c>
      <c r="BZ396">
        <v>2009</v>
      </c>
      <c r="CA396" t="s">
        <v>110</v>
      </c>
      <c r="CB396" t="s">
        <v>111</v>
      </c>
    </row>
    <row r="397" spans="1:80">
      <c r="A397">
        <v>1856</v>
      </c>
      <c r="B397">
        <v>60</v>
      </c>
      <c r="C397" t="s">
        <v>112</v>
      </c>
      <c r="D397">
        <v>85</v>
      </c>
      <c r="E397">
        <v>10560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114</v>
      </c>
      <c r="L397" t="s">
        <v>88</v>
      </c>
      <c r="M397" t="s">
        <v>165</v>
      </c>
      <c r="N397" t="s">
        <v>91</v>
      </c>
      <c r="O397" t="s">
        <v>91</v>
      </c>
      <c r="P397" t="s">
        <v>92</v>
      </c>
      <c r="Q397" t="s">
        <v>122</v>
      </c>
      <c r="R397">
        <v>7</v>
      </c>
      <c r="S397">
        <v>5</v>
      </c>
      <c r="T397">
        <v>1993</v>
      </c>
      <c r="U397">
        <v>1994</v>
      </c>
      <c r="V397" t="s">
        <v>94</v>
      </c>
      <c r="W397" t="s">
        <v>95</v>
      </c>
      <c r="X397" t="s">
        <v>96</v>
      </c>
      <c r="Y397" t="s">
        <v>96</v>
      </c>
      <c r="Z397" t="s">
        <v>97</v>
      </c>
      <c r="AA397">
        <v>0</v>
      </c>
      <c r="AB397" t="s">
        <v>119</v>
      </c>
      <c r="AC397" t="s">
        <v>119</v>
      </c>
      <c r="AD397" t="s">
        <v>123</v>
      </c>
      <c r="AE397" t="s">
        <v>119</v>
      </c>
      <c r="AF397" t="s">
        <v>119</v>
      </c>
      <c r="AG397" t="s">
        <v>100</v>
      </c>
      <c r="AH397" t="s">
        <v>124</v>
      </c>
      <c r="AI397">
        <v>474</v>
      </c>
      <c r="AJ397" t="s">
        <v>108</v>
      </c>
      <c r="AK397">
        <v>0</v>
      </c>
      <c r="AL397">
        <v>605</v>
      </c>
      <c r="AM397">
        <v>1079</v>
      </c>
      <c r="AN397" t="s">
        <v>103</v>
      </c>
      <c r="AO397" t="s">
        <v>126</v>
      </c>
      <c r="AP397" t="s">
        <v>104</v>
      </c>
      <c r="AQ397" t="s">
        <v>105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119</v>
      </c>
      <c r="BC397">
        <v>8</v>
      </c>
      <c r="BD397" t="s">
        <v>106</v>
      </c>
      <c r="BE397">
        <v>1</v>
      </c>
      <c r="BF397" t="s">
        <v>98</v>
      </c>
      <c r="BG397" t="s">
        <v>107</v>
      </c>
      <c r="BH397">
        <v>1993</v>
      </c>
      <c r="BI397" t="s">
        <v>131</v>
      </c>
      <c r="BJ397">
        <v>2</v>
      </c>
      <c r="BK397">
        <v>473</v>
      </c>
      <c r="BL397" t="s">
        <v>98</v>
      </c>
      <c r="BM397" t="s">
        <v>98</v>
      </c>
      <c r="BN397" t="s">
        <v>104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t="s">
        <v>83</v>
      </c>
      <c r="BV397" t="s">
        <v>109</v>
      </c>
      <c r="BW397" t="s">
        <v>83</v>
      </c>
      <c r="BX397">
        <v>0</v>
      </c>
      <c r="BY397">
        <v>8</v>
      </c>
      <c r="BZ397">
        <v>2009</v>
      </c>
      <c r="CA397" t="s">
        <v>110</v>
      </c>
      <c r="CB397" t="s">
        <v>111</v>
      </c>
    </row>
    <row r="398" spans="1:80">
      <c r="A398">
        <v>1857</v>
      </c>
      <c r="B398">
        <v>70</v>
      </c>
      <c r="C398" t="s">
        <v>112</v>
      </c>
      <c r="D398">
        <v>120</v>
      </c>
      <c r="E398">
        <v>26400</v>
      </c>
      <c r="F398" t="s">
        <v>82</v>
      </c>
      <c r="G398" t="s">
        <v>83</v>
      </c>
      <c r="H398" t="s">
        <v>84</v>
      </c>
      <c r="I398" t="s">
        <v>192</v>
      </c>
      <c r="J398" t="s">
        <v>86</v>
      </c>
      <c r="K398" t="s">
        <v>136</v>
      </c>
      <c r="L398" t="s">
        <v>88</v>
      </c>
      <c r="M398" t="s">
        <v>165</v>
      </c>
      <c r="N398" t="s">
        <v>90</v>
      </c>
      <c r="O398" t="s">
        <v>91</v>
      </c>
      <c r="P398" t="s">
        <v>92</v>
      </c>
      <c r="Q398" t="s">
        <v>122</v>
      </c>
      <c r="R398">
        <v>5</v>
      </c>
      <c r="S398">
        <v>7</v>
      </c>
      <c r="T398">
        <v>1880</v>
      </c>
      <c r="U398">
        <v>2007</v>
      </c>
      <c r="V398" t="s">
        <v>94</v>
      </c>
      <c r="W398" t="s">
        <v>95</v>
      </c>
      <c r="X398" t="s">
        <v>130</v>
      </c>
      <c r="Y398" t="s">
        <v>130</v>
      </c>
      <c r="Z398" t="s">
        <v>97</v>
      </c>
      <c r="AA398">
        <v>0</v>
      </c>
      <c r="AB398" t="s">
        <v>119</v>
      </c>
      <c r="AC398" t="s">
        <v>98</v>
      </c>
      <c r="AD398" t="s">
        <v>123</v>
      </c>
      <c r="AE398" t="s">
        <v>83</v>
      </c>
      <c r="AF398" t="s">
        <v>83</v>
      </c>
      <c r="AG398" t="s">
        <v>83</v>
      </c>
      <c r="AH398" t="s">
        <v>83</v>
      </c>
      <c r="AI398">
        <v>0</v>
      </c>
      <c r="AJ398" t="s">
        <v>83</v>
      </c>
      <c r="AK398">
        <v>0</v>
      </c>
      <c r="AL398">
        <v>0</v>
      </c>
      <c r="AM398">
        <v>0</v>
      </c>
      <c r="AN398" t="s">
        <v>103</v>
      </c>
      <c r="AO398" t="s">
        <v>126</v>
      </c>
      <c r="AP398" t="s">
        <v>104</v>
      </c>
      <c r="AQ398" t="s">
        <v>105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t="s">
        <v>98</v>
      </c>
      <c r="BC398">
        <v>7</v>
      </c>
      <c r="BD398" t="s">
        <v>154</v>
      </c>
      <c r="BE398">
        <v>1</v>
      </c>
      <c r="BF398" t="s">
        <v>98</v>
      </c>
      <c r="BG398" t="s">
        <v>107</v>
      </c>
      <c r="BH398">
        <v>1900</v>
      </c>
      <c r="BI398" t="s">
        <v>108</v>
      </c>
      <c r="BJ398">
        <v>2</v>
      </c>
      <c r="BK398">
        <v>576</v>
      </c>
      <c r="BL398" t="s">
        <v>98</v>
      </c>
      <c r="BM398" t="s">
        <v>98</v>
      </c>
      <c r="BN398" t="s">
        <v>191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6</v>
      </c>
      <c r="BZ398">
        <v>2009</v>
      </c>
      <c r="CA398" t="s">
        <v>110</v>
      </c>
      <c r="CB398" t="s">
        <v>111</v>
      </c>
    </row>
    <row r="399" spans="1:80">
      <c r="A399">
        <v>1858</v>
      </c>
      <c r="B399">
        <v>90</v>
      </c>
      <c r="C399" t="s">
        <v>112</v>
      </c>
      <c r="D399">
        <v>64</v>
      </c>
      <c r="E399">
        <v>7018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165</v>
      </c>
      <c r="N399" t="s">
        <v>90</v>
      </c>
      <c r="O399" t="s">
        <v>91</v>
      </c>
      <c r="P399" t="s">
        <v>179</v>
      </c>
      <c r="Q399" t="s">
        <v>122</v>
      </c>
      <c r="R399">
        <v>5</v>
      </c>
      <c r="S399">
        <v>5</v>
      </c>
      <c r="T399">
        <v>1979</v>
      </c>
      <c r="U399">
        <v>1979</v>
      </c>
      <c r="V399" t="s">
        <v>94</v>
      </c>
      <c r="W399" t="s">
        <v>95</v>
      </c>
      <c r="X399" t="s">
        <v>130</v>
      </c>
      <c r="Y399" t="s">
        <v>130</v>
      </c>
      <c r="Z399" t="s">
        <v>97</v>
      </c>
      <c r="AA399">
        <v>0</v>
      </c>
      <c r="AB399" t="s">
        <v>98</v>
      </c>
      <c r="AC399" t="s">
        <v>98</v>
      </c>
      <c r="AD399" t="s">
        <v>211</v>
      </c>
      <c r="AE399" t="s">
        <v>83</v>
      </c>
      <c r="AF399" t="s">
        <v>83</v>
      </c>
      <c r="AG399" t="s">
        <v>83</v>
      </c>
      <c r="AH399" t="s">
        <v>83</v>
      </c>
      <c r="AI399">
        <v>0</v>
      </c>
      <c r="AJ399" t="s">
        <v>83</v>
      </c>
      <c r="AK399">
        <v>0</v>
      </c>
      <c r="AL399">
        <v>0</v>
      </c>
      <c r="AM399">
        <v>0</v>
      </c>
      <c r="AN399" t="s">
        <v>103</v>
      </c>
      <c r="AO399" t="s">
        <v>98</v>
      </c>
      <c r="AP399" t="s">
        <v>104</v>
      </c>
      <c r="AQ399" t="s">
        <v>105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t="s">
        <v>98</v>
      </c>
      <c r="BC399">
        <v>8</v>
      </c>
      <c r="BD399" t="s">
        <v>106</v>
      </c>
      <c r="BE399">
        <v>0</v>
      </c>
      <c r="BF399" t="s">
        <v>83</v>
      </c>
      <c r="BG399" t="s">
        <v>143</v>
      </c>
      <c r="BH399">
        <v>1979</v>
      </c>
      <c r="BI399" t="s">
        <v>108</v>
      </c>
      <c r="BJ399">
        <v>2</v>
      </c>
      <c r="BK399">
        <v>720</v>
      </c>
      <c r="BL399" t="s">
        <v>98</v>
      </c>
      <c r="BM399" t="s">
        <v>98</v>
      </c>
      <c r="BN399" t="s">
        <v>104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6</v>
      </c>
      <c r="BZ399">
        <v>2009</v>
      </c>
      <c r="CA399" t="s">
        <v>110</v>
      </c>
      <c r="CB399" t="s">
        <v>216</v>
      </c>
    </row>
    <row r="400" spans="1:80">
      <c r="A400">
        <v>1859</v>
      </c>
      <c r="B400">
        <v>90</v>
      </c>
      <c r="C400" t="s">
        <v>112</v>
      </c>
      <c r="D400">
        <v>64</v>
      </c>
      <c r="E400">
        <v>7018</v>
      </c>
      <c r="F400" t="s">
        <v>82</v>
      </c>
      <c r="G400" t="s">
        <v>83</v>
      </c>
      <c r="H400" t="s">
        <v>84</v>
      </c>
      <c r="I400" t="s">
        <v>192</v>
      </c>
      <c r="J400" t="s">
        <v>86</v>
      </c>
      <c r="K400" t="s">
        <v>87</v>
      </c>
      <c r="L400" t="s">
        <v>88</v>
      </c>
      <c r="M400" t="s">
        <v>165</v>
      </c>
      <c r="N400" t="s">
        <v>91</v>
      </c>
      <c r="O400" t="s">
        <v>91</v>
      </c>
      <c r="P400" t="s">
        <v>179</v>
      </c>
      <c r="Q400" t="s">
        <v>93</v>
      </c>
      <c r="R400">
        <v>5</v>
      </c>
      <c r="S400">
        <v>5</v>
      </c>
      <c r="T400">
        <v>1979</v>
      </c>
      <c r="U400">
        <v>1979</v>
      </c>
      <c r="V400" t="s">
        <v>94</v>
      </c>
      <c r="W400" t="s">
        <v>95</v>
      </c>
      <c r="X400" t="s">
        <v>130</v>
      </c>
      <c r="Y400" t="s">
        <v>130</v>
      </c>
      <c r="Z400" t="s">
        <v>97</v>
      </c>
      <c r="AA400">
        <v>0</v>
      </c>
      <c r="AB400" t="s">
        <v>98</v>
      </c>
      <c r="AC400" t="s">
        <v>98</v>
      </c>
      <c r="AD400" t="s">
        <v>211</v>
      </c>
      <c r="AE400" t="s">
        <v>83</v>
      </c>
      <c r="AF400" t="s">
        <v>83</v>
      </c>
      <c r="AG400" t="s">
        <v>83</v>
      </c>
      <c r="AH400" t="s">
        <v>83</v>
      </c>
      <c r="AI400">
        <v>0</v>
      </c>
      <c r="AJ400" t="s">
        <v>83</v>
      </c>
      <c r="AK400">
        <v>0</v>
      </c>
      <c r="AL400">
        <v>0</v>
      </c>
      <c r="AM400">
        <v>0</v>
      </c>
      <c r="AN400" t="s">
        <v>103</v>
      </c>
      <c r="AO400" t="s">
        <v>98</v>
      </c>
      <c r="AP400" t="s">
        <v>104</v>
      </c>
      <c r="AQ400" t="s">
        <v>105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t="s">
        <v>98</v>
      </c>
      <c r="BC400">
        <v>8</v>
      </c>
      <c r="BD400" t="s">
        <v>106</v>
      </c>
      <c r="BE400">
        <v>0</v>
      </c>
      <c r="BF400" t="s">
        <v>83</v>
      </c>
      <c r="BG400" t="s">
        <v>107</v>
      </c>
      <c r="BH400">
        <v>1979</v>
      </c>
      <c r="BI400" t="s">
        <v>108</v>
      </c>
      <c r="BJ400">
        <v>2</v>
      </c>
      <c r="BK400">
        <v>400</v>
      </c>
      <c r="BL400" t="s">
        <v>98</v>
      </c>
      <c r="BM400" t="s">
        <v>98</v>
      </c>
      <c r="BN400" t="s">
        <v>104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132</v>
      </c>
      <c r="BW400" t="s">
        <v>83</v>
      </c>
      <c r="BX400">
        <v>0</v>
      </c>
      <c r="BY400">
        <v>6</v>
      </c>
      <c r="BZ400">
        <v>2009</v>
      </c>
      <c r="CA400" t="s">
        <v>110</v>
      </c>
      <c r="CB400" t="s">
        <v>216</v>
      </c>
    </row>
    <row r="401" spans="1:80">
      <c r="A401">
        <v>1860</v>
      </c>
      <c r="B401">
        <v>90</v>
      </c>
      <c r="C401" t="s">
        <v>112</v>
      </c>
      <c r="D401">
        <v>64</v>
      </c>
      <c r="E401">
        <v>7040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165</v>
      </c>
      <c r="N401" t="s">
        <v>90</v>
      </c>
      <c r="O401" t="s">
        <v>91</v>
      </c>
      <c r="P401" t="s">
        <v>179</v>
      </c>
      <c r="Q401" t="s">
        <v>183</v>
      </c>
      <c r="R401">
        <v>5</v>
      </c>
      <c r="S401">
        <v>5</v>
      </c>
      <c r="T401">
        <v>1979</v>
      </c>
      <c r="U401">
        <v>1979</v>
      </c>
      <c r="V401" t="s">
        <v>94</v>
      </c>
      <c r="W401" t="s">
        <v>95</v>
      </c>
      <c r="X401" t="s">
        <v>135</v>
      </c>
      <c r="Y401" t="s">
        <v>135</v>
      </c>
      <c r="Z401" t="s">
        <v>117</v>
      </c>
      <c r="AA401">
        <v>216</v>
      </c>
      <c r="AB401" t="s">
        <v>98</v>
      </c>
      <c r="AC401" t="s">
        <v>98</v>
      </c>
      <c r="AD401" t="s">
        <v>99</v>
      </c>
      <c r="AE401" t="s">
        <v>119</v>
      </c>
      <c r="AF401" t="s">
        <v>98</v>
      </c>
      <c r="AG401" t="s">
        <v>157</v>
      </c>
      <c r="AH401" t="s">
        <v>124</v>
      </c>
      <c r="AI401">
        <v>1094</v>
      </c>
      <c r="AJ401" t="s">
        <v>108</v>
      </c>
      <c r="AK401">
        <v>0</v>
      </c>
      <c r="AL401">
        <v>0</v>
      </c>
      <c r="AM401">
        <v>1094</v>
      </c>
      <c r="AN401" t="s">
        <v>103</v>
      </c>
      <c r="AO401" t="s">
        <v>98</v>
      </c>
      <c r="AP401" t="s">
        <v>104</v>
      </c>
      <c r="AQ401" t="s">
        <v>105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t="s">
        <v>119</v>
      </c>
      <c r="BC401">
        <v>6</v>
      </c>
      <c r="BD401" t="s">
        <v>106</v>
      </c>
      <c r="BE401">
        <v>2</v>
      </c>
      <c r="BF401" t="s">
        <v>98</v>
      </c>
      <c r="BG401" t="s">
        <v>143</v>
      </c>
      <c r="BH401">
        <v>1979</v>
      </c>
      <c r="BI401" t="s">
        <v>108</v>
      </c>
      <c r="BJ401">
        <v>2</v>
      </c>
      <c r="BK401">
        <v>672</v>
      </c>
      <c r="BL401" t="s">
        <v>98</v>
      </c>
      <c r="BM401" t="s">
        <v>98</v>
      </c>
      <c r="BN401" t="s">
        <v>104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6</v>
      </c>
      <c r="BZ401">
        <v>2009</v>
      </c>
      <c r="CA401" t="s">
        <v>110</v>
      </c>
      <c r="CB401" t="s">
        <v>216</v>
      </c>
    </row>
    <row r="402" spans="1:80">
      <c r="A402">
        <v>1861</v>
      </c>
      <c r="B402">
        <v>90</v>
      </c>
      <c r="C402" t="s">
        <v>112</v>
      </c>
      <c r="D402">
        <v>64</v>
      </c>
      <c r="E402">
        <v>7007</v>
      </c>
      <c r="F402" t="s">
        <v>82</v>
      </c>
      <c r="G402" t="s">
        <v>83</v>
      </c>
      <c r="H402" t="s">
        <v>84</v>
      </c>
      <c r="I402" t="s">
        <v>192</v>
      </c>
      <c r="J402" t="s">
        <v>86</v>
      </c>
      <c r="K402" t="s">
        <v>87</v>
      </c>
      <c r="L402" t="s">
        <v>88</v>
      </c>
      <c r="M402" t="s">
        <v>165</v>
      </c>
      <c r="N402" t="s">
        <v>91</v>
      </c>
      <c r="O402" t="s">
        <v>91</v>
      </c>
      <c r="P402" t="s">
        <v>179</v>
      </c>
      <c r="Q402" t="s">
        <v>93</v>
      </c>
      <c r="R402">
        <v>5</v>
      </c>
      <c r="S402">
        <v>5</v>
      </c>
      <c r="T402">
        <v>1979</v>
      </c>
      <c r="U402">
        <v>1979</v>
      </c>
      <c r="V402" t="s">
        <v>94</v>
      </c>
      <c r="W402" t="s">
        <v>95</v>
      </c>
      <c r="X402" t="s">
        <v>130</v>
      </c>
      <c r="Y402" t="s">
        <v>130</v>
      </c>
      <c r="Z402" t="s">
        <v>97</v>
      </c>
      <c r="AA402">
        <v>0</v>
      </c>
      <c r="AB402" t="s">
        <v>98</v>
      </c>
      <c r="AC402" t="s">
        <v>98</v>
      </c>
      <c r="AD402" t="s">
        <v>211</v>
      </c>
      <c r="AE402" t="s">
        <v>83</v>
      </c>
      <c r="AF402" t="s">
        <v>83</v>
      </c>
      <c r="AG402" t="s">
        <v>83</v>
      </c>
      <c r="AH402" t="s">
        <v>83</v>
      </c>
      <c r="AI402">
        <v>0</v>
      </c>
      <c r="AJ402" t="s">
        <v>83</v>
      </c>
      <c r="AK402">
        <v>0</v>
      </c>
      <c r="AL402">
        <v>0</v>
      </c>
      <c r="AM402">
        <v>0</v>
      </c>
      <c r="AN402" t="s">
        <v>103</v>
      </c>
      <c r="AO402" t="s">
        <v>98</v>
      </c>
      <c r="AP402" t="s">
        <v>104</v>
      </c>
      <c r="AQ402" t="s">
        <v>105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t="s">
        <v>98</v>
      </c>
      <c r="BC402">
        <v>8</v>
      </c>
      <c r="BD402" t="s">
        <v>106</v>
      </c>
      <c r="BE402">
        <v>0</v>
      </c>
      <c r="BF402" t="s">
        <v>83</v>
      </c>
      <c r="BG402" t="s">
        <v>107</v>
      </c>
      <c r="BH402">
        <v>1979</v>
      </c>
      <c r="BI402" t="s">
        <v>108</v>
      </c>
      <c r="BJ402">
        <v>2</v>
      </c>
      <c r="BK402">
        <v>400</v>
      </c>
      <c r="BL402" t="s">
        <v>98</v>
      </c>
      <c r="BM402" t="s">
        <v>98</v>
      </c>
      <c r="BN402" t="s">
        <v>104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6</v>
      </c>
      <c r="BZ402">
        <v>2009</v>
      </c>
      <c r="CA402" t="s">
        <v>110</v>
      </c>
      <c r="CB402" t="s">
        <v>216</v>
      </c>
    </row>
    <row r="403" spans="1:80">
      <c r="A403">
        <v>1862</v>
      </c>
      <c r="B403">
        <v>90</v>
      </c>
      <c r="C403" t="s">
        <v>112</v>
      </c>
      <c r="D403" t="s">
        <v>83</v>
      </c>
      <c r="E403">
        <v>11855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165</v>
      </c>
      <c r="N403" t="s">
        <v>91</v>
      </c>
      <c r="O403" t="s">
        <v>91</v>
      </c>
      <c r="P403" t="s">
        <v>179</v>
      </c>
      <c r="Q403" t="s">
        <v>122</v>
      </c>
      <c r="R403">
        <v>7</v>
      </c>
      <c r="S403">
        <v>5</v>
      </c>
      <c r="T403">
        <v>2000</v>
      </c>
      <c r="U403">
        <v>2000</v>
      </c>
      <c r="V403" t="s">
        <v>115</v>
      </c>
      <c r="W403" t="s">
        <v>95</v>
      </c>
      <c r="X403" t="s">
        <v>96</v>
      </c>
      <c r="Y403" t="s">
        <v>96</v>
      </c>
      <c r="Z403" t="s">
        <v>117</v>
      </c>
      <c r="AA403">
        <v>23</v>
      </c>
      <c r="AB403" t="s">
        <v>98</v>
      </c>
      <c r="AC403" t="s">
        <v>98</v>
      </c>
      <c r="AD403" t="s">
        <v>123</v>
      </c>
      <c r="AE403" t="s">
        <v>126</v>
      </c>
      <c r="AF403" t="s">
        <v>98</v>
      </c>
      <c r="AG403" t="s">
        <v>100</v>
      </c>
      <c r="AH403" t="s">
        <v>124</v>
      </c>
      <c r="AI403">
        <v>820</v>
      </c>
      <c r="AJ403" t="s">
        <v>108</v>
      </c>
      <c r="AK403">
        <v>0</v>
      </c>
      <c r="AL403">
        <v>348</v>
      </c>
      <c r="AM403">
        <v>1168</v>
      </c>
      <c r="AN403" t="s">
        <v>103</v>
      </c>
      <c r="AO403" t="s">
        <v>126</v>
      </c>
      <c r="AP403" t="s">
        <v>104</v>
      </c>
      <c r="AQ403" t="s">
        <v>105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t="s">
        <v>98</v>
      </c>
      <c r="BC403">
        <v>8</v>
      </c>
      <c r="BD403" t="s">
        <v>106</v>
      </c>
      <c r="BE403">
        <v>2</v>
      </c>
      <c r="BF403" t="s">
        <v>98</v>
      </c>
      <c r="BG403" t="s">
        <v>159</v>
      </c>
      <c r="BH403">
        <v>2000</v>
      </c>
      <c r="BI403" t="s">
        <v>125</v>
      </c>
      <c r="BJ403">
        <v>4</v>
      </c>
      <c r="BK403">
        <v>820</v>
      </c>
      <c r="BL403" t="s">
        <v>98</v>
      </c>
      <c r="BM403" t="s">
        <v>98</v>
      </c>
      <c r="BN403" t="s">
        <v>104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10</v>
      </c>
      <c r="BZ403">
        <v>2009</v>
      </c>
      <c r="CA403" t="s">
        <v>110</v>
      </c>
      <c r="CB403" t="s">
        <v>111</v>
      </c>
    </row>
    <row r="404" spans="1:80">
      <c r="A404">
        <v>1863</v>
      </c>
      <c r="B404">
        <v>90</v>
      </c>
      <c r="C404" t="s">
        <v>112</v>
      </c>
      <c r="D404" t="s">
        <v>83</v>
      </c>
      <c r="E404">
        <v>7939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165</v>
      </c>
      <c r="N404" t="s">
        <v>90</v>
      </c>
      <c r="O404" t="s">
        <v>91</v>
      </c>
      <c r="P404" t="s">
        <v>179</v>
      </c>
      <c r="Q404" t="s">
        <v>122</v>
      </c>
      <c r="R404">
        <v>7</v>
      </c>
      <c r="S404">
        <v>5</v>
      </c>
      <c r="T404">
        <v>2000</v>
      </c>
      <c r="U404">
        <v>2000</v>
      </c>
      <c r="V404" t="s">
        <v>115</v>
      </c>
      <c r="W404" t="s">
        <v>95</v>
      </c>
      <c r="X404" t="s">
        <v>96</v>
      </c>
      <c r="Y404" t="s">
        <v>96</v>
      </c>
      <c r="Z404" t="s">
        <v>117</v>
      </c>
      <c r="AA404">
        <v>23</v>
      </c>
      <c r="AB404" t="s">
        <v>98</v>
      </c>
      <c r="AC404" t="s">
        <v>98</v>
      </c>
      <c r="AD404" t="s">
        <v>123</v>
      </c>
      <c r="AE404" t="s">
        <v>126</v>
      </c>
      <c r="AF404" t="s">
        <v>98</v>
      </c>
      <c r="AG404" t="s">
        <v>100</v>
      </c>
      <c r="AH404" t="s">
        <v>124</v>
      </c>
      <c r="AI404">
        <v>820</v>
      </c>
      <c r="AJ404" t="s">
        <v>108</v>
      </c>
      <c r="AK404">
        <v>0</v>
      </c>
      <c r="AL404">
        <v>348</v>
      </c>
      <c r="AM404">
        <v>1168</v>
      </c>
      <c r="AN404" t="s">
        <v>103</v>
      </c>
      <c r="AO404" t="s">
        <v>126</v>
      </c>
      <c r="AP404" t="s">
        <v>104</v>
      </c>
      <c r="AQ404" t="s">
        <v>105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t="s">
        <v>98</v>
      </c>
      <c r="BC404">
        <v>8</v>
      </c>
      <c r="BD404" t="s">
        <v>106</v>
      </c>
      <c r="BE404">
        <v>2</v>
      </c>
      <c r="BF404" t="s">
        <v>98</v>
      </c>
      <c r="BG404" t="s">
        <v>159</v>
      </c>
      <c r="BH404">
        <v>2000</v>
      </c>
      <c r="BI404" t="s">
        <v>125</v>
      </c>
      <c r="BJ404">
        <v>4</v>
      </c>
      <c r="BK404">
        <v>820</v>
      </c>
      <c r="BL404" t="s">
        <v>98</v>
      </c>
      <c r="BM404" t="s">
        <v>98</v>
      </c>
      <c r="BN404" t="s">
        <v>104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</row>
    <row r="405" spans="1:80">
      <c r="A405">
        <v>1864</v>
      </c>
      <c r="B405">
        <v>90</v>
      </c>
      <c r="C405" t="s">
        <v>112</v>
      </c>
      <c r="D405" t="s">
        <v>83</v>
      </c>
      <c r="E405">
        <v>7976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165</v>
      </c>
      <c r="N405" t="s">
        <v>90</v>
      </c>
      <c r="O405" t="s">
        <v>91</v>
      </c>
      <c r="P405" t="s">
        <v>179</v>
      </c>
      <c r="Q405" t="s">
        <v>122</v>
      </c>
      <c r="R405">
        <v>7</v>
      </c>
      <c r="S405">
        <v>5</v>
      </c>
      <c r="T405">
        <v>2000</v>
      </c>
      <c r="U405">
        <v>2000</v>
      </c>
      <c r="V405" t="s">
        <v>115</v>
      </c>
      <c r="W405" t="s">
        <v>95</v>
      </c>
      <c r="X405" t="s">
        <v>96</v>
      </c>
      <c r="Y405" t="s">
        <v>96</v>
      </c>
      <c r="Z405" t="s">
        <v>117</v>
      </c>
      <c r="AA405">
        <v>23</v>
      </c>
      <c r="AB405" t="s">
        <v>98</v>
      </c>
      <c r="AC405" t="s">
        <v>98</v>
      </c>
      <c r="AD405" t="s">
        <v>123</v>
      </c>
      <c r="AE405" t="s">
        <v>126</v>
      </c>
      <c r="AF405" t="s">
        <v>98</v>
      </c>
      <c r="AG405" t="s">
        <v>100</v>
      </c>
      <c r="AH405" t="s">
        <v>124</v>
      </c>
      <c r="AI405">
        <v>820</v>
      </c>
      <c r="AJ405" t="s">
        <v>108</v>
      </c>
      <c r="AK405">
        <v>0</v>
      </c>
      <c r="AL405">
        <v>348</v>
      </c>
      <c r="AM405">
        <v>1168</v>
      </c>
      <c r="AN405" t="s">
        <v>103</v>
      </c>
      <c r="AO405" t="s">
        <v>126</v>
      </c>
      <c r="AP405" t="s">
        <v>104</v>
      </c>
      <c r="AQ405" t="s">
        <v>105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t="s">
        <v>98</v>
      </c>
      <c r="BC405">
        <v>8</v>
      </c>
      <c r="BD405" t="s">
        <v>106</v>
      </c>
      <c r="BE405">
        <v>2</v>
      </c>
      <c r="BF405" t="s">
        <v>98</v>
      </c>
      <c r="BG405" t="s">
        <v>159</v>
      </c>
      <c r="BH405">
        <v>2000</v>
      </c>
      <c r="BI405" t="s">
        <v>125</v>
      </c>
      <c r="BJ405">
        <v>4</v>
      </c>
      <c r="BK405">
        <v>820</v>
      </c>
      <c r="BL405" t="s">
        <v>98</v>
      </c>
      <c r="BM405" t="s">
        <v>98</v>
      </c>
      <c r="BN405" t="s">
        <v>104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10</v>
      </c>
      <c r="BZ405">
        <v>2009</v>
      </c>
      <c r="CA405" t="s">
        <v>110</v>
      </c>
      <c r="CB405" t="s">
        <v>111</v>
      </c>
    </row>
    <row r="406" spans="1:80">
      <c r="A406">
        <v>1865</v>
      </c>
      <c r="B406">
        <v>20</v>
      </c>
      <c r="C406" t="s">
        <v>112</v>
      </c>
      <c r="D406">
        <v>84</v>
      </c>
      <c r="E406">
        <v>10933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209</v>
      </c>
      <c r="N406" t="s">
        <v>91</v>
      </c>
      <c r="O406" t="s">
        <v>91</v>
      </c>
      <c r="P406" t="s">
        <v>92</v>
      </c>
      <c r="Q406" t="s">
        <v>93</v>
      </c>
      <c r="R406">
        <v>9</v>
      </c>
      <c r="S406">
        <v>5</v>
      </c>
      <c r="T406">
        <v>2009</v>
      </c>
      <c r="U406">
        <v>2009</v>
      </c>
      <c r="V406" t="s">
        <v>115</v>
      </c>
      <c r="W406" t="s">
        <v>95</v>
      </c>
      <c r="X406" t="s">
        <v>96</v>
      </c>
      <c r="Y406" t="s">
        <v>96</v>
      </c>
      <c r="Z406" t="s">
        <v>148</v>
      </c>
      <c r="AA406">
        <v>242</v>
      </c>
      <c r="AB406" t="s">
        <v>126</v>
      </c>
      <c r="AC406" t="s">
        <v>98</v>
      </c>
      <c r="AD406" t="s">
        <v>123</v>
      </c>
      <c r="AE406" t="s">
        <v>126</v>
      </c>
      <c r="AF406" t="s">
        <v>98</v>
      </c>
      <c r="AG406" t="s">
        <v>119</v>
      </c>
      <c r="AH406" t="s">
        <v>124</v>
      </c>
      <c r="AI406">
        <v>1021</v>
      </c>
      <c r="AJ406" t="s">
        <v>108</v>
      </c>
      <c r="AK406">
        <v>0</v>
      </c>
      <c r="AL406">
        <v>534</v>
      </c>
      <c r="AM406">
        <v>1555</v>
      </c>
      <c r="AN406" t="s">
        <v>103</v>
      </c>
      <c r="AO406" t="s">
        <v>126</v>
      </c>
      <c r="AP406" t="s">
        <v>104</v>
      </c>
      <c r="AQ406" t="s">
        <v>105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t="s">
        <v>126</v>
      </c>
      <c r="BC406">
        <v>8</v>
      </c>
      <c r="BD406" t="s">
        <v>106</v>
      </c>
      <c r="BE406">
        <v>1</v>
      </c>
      <c r="BF406" t="s">
        <v>119</v>
      </c>
      <c r="BG406" t="s">
        <v>107</v>
      </c>
      <c r="BH406">
        <v>2009</v>
      </c>
      <c r="BI406" t="s">
        <v>125</v>
      </c>
      <c r="BJ406">
        <v>3</v>
      </c>
      <c r="BK406">
        <v>1138</v>
      </c>
      <c r="BL406" t="s">
        <v>98</v>
      </c>
      <c r="BM406" t="s">
        <v>98</v>
      </c>
      <c r="BN406" t="s">
        <v>104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2009</v>
      </c>
      <c r="CA406" t="s">
        <v>149</v>
      </c>
      <c r="CB406" t="s">
        <v>150</v>
      </c>
    </row>
    <row r="407" spans="1:80">
      <c r="A407">
        <v>1866</v>
      </c>
      <c r="B407">
        <v>20</v>
      </c>
      <c r="C407" t="s">
        <v>112</v>
      </c>
      <c r="D407">
        <v>65</v>
      </c>
      <c r="E407">
        <v>10816</v>
      </c>
      <c r="F407" t="s">
        <v>82</v>
      </c>
      <c r="G407" t="s">
        <v>83</v>
      </c>
      <c r="H407" t="s">
        <v>113</v>
      </c>
      <c r="I407" t="s">
        <v>85</v>
      </c>
      <c r="J407" t="s">
        <v>86</v>
      </c>
      <c r="K407" t="s">
        <v>87</v>
      </c>
      <c r="L407" t="s">
        <v>88</v>
      </c>
      <c r="M407" t="s">
        <v>209</v>
      </c>
      <c r="N407" t="s">
        <v>91</v>
      </c>
      <c r="O407" t="s">
        <v>91</v>
      </c>
      <c r="P407" t="s">
        <v>92</v>
      </c>
      <c r="Q407" t="s">
        <v>93</v>
      </c>
      <c r="R407">
        <v>9</v>
      </c>
      <c r="S407">
        <v>5</v>
      </c>
      <c r="T407">
        <v>2008</v>
      </c>
      <c r="U407">
        <v>2008</v>
      </c>
      <c r="V407" t="s">
        <v>94</v>
      </c>
      <c r="W407" t="s">
        <v>95</v>
      </c>
      <c r="X407" t="s">
        <v>96</v>
      </c>
      <c r="Y407" t="s">
        <v>96</v>
      </c>
      <c r="Z407" t="s">
        <v>148</v>
      </c>
      <c r="AA407">
        <v>364</v>
      </c>
      <c r="AB407" t="s">
        <v>126</v>
      </c>
      <c r="AC407" t="s">
        <v>98</v>
      </c>
      <c r="AD407" t="s">
        <v>123</v>
      </c>
      <c r="AE407" t="s">
        <v>126</v>
      </c>
      <c r="AF407" t="s">
        <v>98</v>
      </c>
      <c r="AG407" t="s">
        <v>119</v>
      </c>
      <c r="AH407" t="s">
        <v>124</v>
      </c>
      <c r="AI407">
        <v>1104</v>
      </c>
      <c r="AJ407" t="s">
        <v>108</v>
      </c>
      <c r="AK407">
        <v>0</v>
      </c>
      <c r="AL407">
        <v>616</v>
      </c>
      <c r="AM407">
        <v>1720</v>
      </c>
      <c r="AN407" t="s">
        <v>103</v>
      </c>
      <c r="AO407" t="s">
        <v>126</v>
      </c>
      <c r="AP407" t="s">
        <v>104</v>
      </c>
      <c r="AQ407" t="s">
        <v>105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126</v>
      </c>
      <c r="BC407">
        <v>8</v>
      </c>
      <c r="BD407" t="s">
        <v>106</v>
      </c>
      <c r="BE407">
        <v>1</v>
      </c>
      <c r="BF407" t="s">
        <v>119</v>
      </c>
      <c r="BG407" t="s">
        <v>107</v>
      </c>
      <c r="BH407">
        <v>2008</v>
      </c>
      <c r="BI407" t="s">
        <v>131</v>
      </c>
      <c r="BJ407">
        <v>3</v>
      </c>
      <c r="BK407">
        <v>846</v>
      </c>
      <c r="BL407" t="s">
        <v>98</v>
      </c>
      <c r="BM407" t="s">
        <v>98</v>
      </c>
      <c r="BN407" t="s">
        <v>104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11</v>
      </c>
      <c r="BZ407">
        <v>2009</v>
      </c>
      <c r="CA407" t="s">
        <v>110</v>
      </c>
      <c r="CB407" t="s">
        <v>111</v>
      </c>
    </row>
    <row r="408" spans="1:80">
      <c r="A408">
        <v>1867</v>
      </c>
      <c r="B408">
        <v>20</v>
      </c>
      <c r="C408" t="s">
        <v>112</v>
      </c>
      <c r="D408">
        <v>71</v>
      </c>
      <c r="E408">
        <v>9178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209</v>
      </c>
      <c r="N408" t="s">
        <v>91</v>
      </c>
      <c r="O408" t="s">
        <v>91</v>
      </c>
      <c r="P408" t="s">
        <v>92</v>
      </c>
      <c r="Q408" t="s">
        <v>93</v>
      </c>
      <c r="R408">
        <v>8</v>
      </c>
      <c r="S408">
        <v>5</v>
      </c>
      <c r="T408">
        <v>2008</v>
      </c>
      <c r="U408">
        <v>2008</v>
      </c>
      <c r="V408" t="s">
        <v>94</v>
      </c>
      <c r="W408" t="s">
        <v>95</v>
      </c>
      <c r="X408" t="s">
        <v>96</v>
      </c>
      <c r="Y408" t="s">
        <v>96</v>
      </c>
      <c r="Z408" t="s">
        <v>97</v>
      </c>
      <c r="AA408">
        <v>0</v>
      </c>
      <c r="AB408" t="s">
        <v>119</v>
      </c>
      <c r="AC408" t="s">
        <v>98</v>
      </c>
      <c r="AD408" t="s">
        <v>123</v>
      </c>
      <c r="AE408" t="s">
        <v>119</v>
      </c>
      <c r="AF408" t="s">
        <v>98</v>
      </c>
      <c r="AG408" t="s">
        <v>157</v>
      </c>
      <c r="AH408" t="s">
        <v>108</v>
      </c>
      <c r="AI408">
        <v>0</v>
      </c>
      <c r="AJ408" t="s">
        <v>108</v>
      </c>
      <c r="AK408">
        <v>0</v>
      </c>
      <c r="AL408">
        <v>1468</v>
      </c>
      <c r="AM408">
        <v>1468</v>
      </c>
      <c r="AN408" t="s">
        <v>103</v>
      </c>
      <c r="AO408" t="s">
        <v>126</v>
      </c>
      <c r="AP408" t="s">
        <v>104</v>
      </c>
      <c r="AQ408" t="s">
        <v>105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119</v>
      </c>
      <c r="BC408">
        <v>6</v>
      </c>
      <c r="BD408" t="s">
        <v>106</v>
      </c>
      <c r="BE408">
        <v>1</v>
      </c>
      <c r="BF408" t="s">
        <v>119</v>
      </c>
      <c r="BG408" t="s">
        <v>107</v>
      </c>
      <c r="BH408">
        <v>2008</v>
      </c>
      <c r="BI408" t="s">
        <v>131</v>
      </c>
      <c r="BJ408">
        <v>3</v>
      </c>
      <c r="BK408">
        <v>904</v>
      </c>
      <c r="BL408" t="s">
        <v>98</v>
      </c>
      <c r="BM408" t="s">
        <v>98</v>
      </c>
      <c r="BN408" t="s">
        <v>104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6</v>
      </c>
      <c r="BZ408">
        <v>2009</v>
      </c>
      <c r="CA408" t="s">
        <v>110</v>
      </c>
      <c r="CB408" t="s">
        <v>111</v>
      </c>
    </row>
    <row r="409" spans="1:80">
      <c r="A409">
        <v>1868</v>
      </c>
      <c r="B409">
        <v>20</v>
      </c>
      <c r="C409" t="s">
        <v>112</v>
      </c>
      <c r="D409">
        <v>77</v>
      </c>
      <c r="E409">
        <v>11422</v>
      </c>
      <c r="F409" t="s">
        <v>82</v>
      </c>
      <c r="G409" t="s">
        <v>83</v>
      </c>
      <c r="H409" t="s">
        <v>113</v>
      </c>
      <c r="I409" t="s">
        <v>85</v>
      </c>
      <c r="J409" t="s">
        <v>86</v>
      </c>
      <c r="K409" t="s">
        <v>87</v>
      </c>
      <c r="L409" t="s">
        <v>88</v>
      </c>
      <c r="M409" t="s">
        <v>209</v>
      </c>
      <c r="N409" t="s">
        <v>91</v>
      </c>
      <c r="O409" t="s">
        <v>91</v>
      </c>
      <c r="P409" t="s">
        <v>92</v>
      </c>
      <c r="Q409" t="s">
        <v>93</v>
      </c>
      <c r="R409">
        <v>8</v>
      </c>
      <c r="S409">
        <v>5</v>
      </c>
      <c r="T409">
        <v>2007</v>
      </c>
      <c r="U409">
        <v>2008</v>
      </c>
      <c r="V409" t="s">
        <v>115</v>
      </c>
      <c r="W409" t="s">
        <v>95</v>
      </c>
      <c r="X409" t="s">
        <v>96</v>
      </c>
      <c r="Y409" t="s">
        <v>96</v>
      </c>
      <c r="Z409" t="s">
        <v>148</v>
      </c>
      <c r="AA409">
        <v>352</v>
      </c>
      <c r="AB409" t="s">
        <v>119</v>
      </c>
      <c r="AC409" t="s">
        <v>98</v>
      </c>
      <c r="AD409" t="s">
        <v>123</v>
      </c>
      <c r="AE409" t="s">
        <v>126</v>
      </c>
      <c r="AF409" t="s">
        <v>98</v>
      </c>
      <c r="AG409" t="s">
        <v>157</v>
      </c>
      <c r="AH409" t="s">
        <v>124</v>
      </c>
      <c r="AI409">
        <v>1359</v>
      </c>
      <c r="AJ409" t="s">
        <v>108</v>
      </c>
      <c r="AK409">
        <v>0</v>
      </c>
      <c r="AL409">
        <v>479</v>
      </c>
      <c r="AM409">
        <v>1838</v>
      </c>
      <c r="AN409" t="s">
        <v>103</v>
      </c>
      <c r="AO409" t="s">
        <v>126</v>
      </c>
      <c r="AP409" t="s">
        <v>104</v>
      </c>
      <c r="AQ409" t="s">
        <v>105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119</v>
      </c>
      <c r="BC409">
        <v>7</v>
      </c>
      <c r="BD409" t="s">
        <v>106</v>
      </c>
      <c r="BE409">
        <v>2</v>
      </c>
      <c r="BF409" t="s">
        <v>119</v>
      </c>
      <c r="BG409" t="s">
        <v>107</v>
      </c>
      <c r="BH409">
        <v>2007</v>
      </c>
      <c r="BI409" t="s">
        <v>131</v>
      </c>
      <c r="BJ409">
        <v>2</v>
      </c>
      <c r="BK409">
        <v>524</v>
      </c>
      <c r="BL409" t="s">
        <v>98</v>
      </c>
      <c r="BM409" t="s">
        <v>98</v>
      </c>
      <c r="BN409" t="s">
        <v>104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4</v>
      </c>
      <c r="BZ409">
        <v>2009</v>
      </c>
      <c r="CA409" t="s">
        <v>110</v>
      </c>
      <c r="CB409" t="s">
        <v>111</v>
      </c>
    </row>
    <row r="410" spans="1:80">
      <c r="A410">
        <v>1869</v>
      </c>
      <c r="B410">
        <v>20</v>
      </c>
      <c r="C410" t="s">
        <v>112</v>
      </c>
      <c r="D410">
        <v>64</v>
      </c>
      <c r="E410">
        <v>6762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209</v>
      </c>
      <c r="N410" t="s">
        <v>91</v>
      </c>
      <c r="O410" t="s">
        <v>91</v>
      </c>
      <c r="P410" t="s">
        <v>92</v>
      </c>
      <c r="Q410" t="s">
        <v>93</v>
      </c>
      <c r="R410">
        <v>7</v>
      </c>
      <c r="S410">
        <v>5</v>
      </c>
      <c r="T410">
        <v>2007</v>
      </c>
      <c r="U410">
        <v>2007</v>
      </c>
      <c r="V410" t="s">
        <v>94</v>
      </c>
      <c r="W410" t="s">
        <v>95</v>
      </c>
      <c r="X410" t="s">
        <v>96</v>
      </c>
      <c r="Y410" t="s">
        <v>96</v>
      </c>
      <c r="Z410" t="s">
        <v>97</v>
      </c>
      <c r="AA410">
        <v>0</v>
      </c>
      <c r="AB410" t="s">
        <v>119</v>
      </c>
      <c r="AC410" t="s">
        <v>98</v>
      </c>
      <c r="AD410" t="s">
        <v>123</v>
      </c>
      <c r="AE410" t="s">
        <v>119</v>
      </c>
      <c r="AF410" t="s">
        <v>98</v>
      </c>
      <c r="AG410" t="s">
        <v>157</v>
      </c>
      <c r="AH410" t="s">
        <v>124</v>
      </c>
      <c r="AI410">
        <v>902</v>
      </c>
      <c r="AJ410" t="s">
        <v>108</v>
      </c>
      <c r="AK410">
        <v>0</v>
      </c>
      <c r="AL410">
        <v>380</v>
      </c>
      <c r="AM410">
        <v>1282</v>
      </c>
      <c r="AN410" t="s">
        <v>103</v>
      </c>
      <c r="AO410" t="s">
        <v>126</v>
      </c>
      <c r="AP410" t="s">
        <v>104</v>
      </c>
      <c r="AQ410" t="s">
        <v>105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119</v>
      </c>
      <c r="BC410">
        <v>6</v>
      </c>
      <c r="BD410" t="s">
        <v>106</v>
      </c>
      <c r="BE410">
        <v>1</v>
      </c>
      <c r="BF410" t="s">
        <v>119</v>
      </c>
      <c r="BG410" t="s">
        <v>107</v>
      </c>
      <c r="BH410">
        <v>2007</v>
      </c>
      <c r="BI410" t="s">
        <v>131</v>
      </c>
      <c r="BJ410">
        <v>2</v>
      </c>
      <c r="BK410">
        <v>662</v>
      </c>
      <c r="BL410" t="s">
        <v>98</v>
      </c>
      <c r="BM410" t="s">
        <v>98</v>
      </c>
      <c r="BN410" t="s">
        <v>104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5</v>
      </c>
      <c r="BZ410">
        <v>2009</v>
      </c>
      <c r="CA410" t="s">
        <v>110</v>
      </c>
      <c r="CB410" t="s">
        <v>111</v>
      </c>
    </row>
    <row r="411" spans="1:80">
      <c r="A411">
        <v>1870</v>
      </c>
      <c r="B411">
        <v>20</v>
      </c>
      <c r="C411" t="s">
        <v>112</v>
      </c>
      <c r="D411">
        <v>95</v>
      </c>
      <c r="E411">
        <v>10324</v>
      </c>
      <c r="F411" t="s">
        <v>82</v>
      </c>
      <c r="G411" t="s">
        <v>83</v>
      </c>
      <c r="H411" t="s">
        <v>113</v>
      </c>
      <c r="I411" t="s">
        <v>85</v>
      </c>
      <c r="J411" t="s">
        <v>86</v>
      </c>
      <c r="K411" t="s">
        <v>114</v>
      </c>
      <c r="L411" t="s">
        <v>88</v>
      </c>
      <c r="M411" t="s">
        <v>209</v>
      </c>
      <c r="N411" t="s">
        <v>91</v>
      </c>
      <c r="O411" t="s">
        <v>91</v>
      </c>
      <c r="P411" t="s">
        <v>92</v>
      </c>
      <c r="Q411" t="s">
        <v>93</v>
      </c>
      <c r="R411">
        <v>8</v>
      </c>
      <c r="S411">
        <v>5</v>
      </c>
      <c r="T411">
        <v>2008</v>
      </c>
      <c r="U411">
        <v>2008</v>
      </c>
      <c r="V411" t="s">
        <v>94</v>
      </c>
      <c r="W411" t="s">
        <v>95</v>
      </c>
      <c r="X411" t="s">
        <v>96</v>
      </c>
      <c r="Y411" t="s">
        <v>96</v>
      </c>
      <c r="Z411" t="s">
        <v>117</v>
      </c>
      <c r="AA411">
        <v>140</v>
      </c>
      <c r="AB411" t="s">
        <v>119</v>
      </c>
      <c r="AC411" t="s">
        <v>98</v>
      </c>
      <c r="AD411" t="s">
        <v>123</v>
      </c>
      <c r="AE411" t="s">
        <v>119</v>
      </c>
      <c r="AF411" t="s">
        <v>98</v>
      </c>
      <c r="AG411" t="s">
        <v>157</v>
      </c>
      <c r="AH411" t="s">
        <v>124</v>
      </c>
      <c r="AI411">
        <v>872</v>
      </c>
      <c r="AJ411" t="s">
        <v>108</v>
      </c>
      <c r="AK411">
        <v>0</v>
      </c>
      <c r="AL411">
        <v>382</v>
      </c>
      <c r="AM411">
        <v>1254</v>
      </c>
      <c r="AN411" t="s">
        <v>103</v>
      </c>
      <c r="AO411" t="s">
        <v>126</v>
      </c>
      <c r="AP411" t="s">
        <v>104</v>
      </c>
      <c r="AQ411" t="s">
        <v>105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t="s">
        <v>119</v>
      </c>
      <c r="BC411">
        <v>5</v>
      </c>
      <c r="BD411" t="s">
        <v>106</v>
      </c>
      <c r="BE411">
        <v>0</v>
      </c>
      <c r="BF411" t="s">
        <v>83</v>
      </c>
      <c r="BG411" t="s">
        <v>107</v>
      </c>
      <c r="BH411">
        <v>2008</v>
      </c>
      <c r="BI411" t="s">
        <v>131</v>
      </c>
      <c r="BJ411">
        <v>3</v>
      </c>
      <c r="BK411">
        <v>810</v>
      </c>
      <c r="BL411" t="s">
        <v>98</v>
      </c>
      <c r="BM411" t="s">
        <v>98</v>
      </c>
      <c r="BN411" t="s">
        <v>104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2009</v>
      </c>
      <c r="CA411" t="s">
        <v>110</v>
      </c>
      <c r="CB411" t="s">
        <v>111</v>
      </c>
    </row>
    <row r="412" spans="1:80">
      <c r="A412">
        <v>1871</v>
      </c>
      <c r="B412">
        <v>20</v>
      </c>
      <c r="C412" t="s">
        <v>112</v>
      </c>
      <c r="D412">
        <v>78</v>
      </c>
      <c r="E412">
        <v>11645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209</v>
      </c>
      <c r="N412" t="s">
        <v>91</v>
      </c>
      <c r="O412" t="s">
        <v>91</v>
      </c>
      <c r="P412" t="s">
        <v>92</v>
      </c>
      <c r="Q412" t="s">
        <v>93</v>
      </c>
      <c r="R412">
        <v>8</v>
      </c>
      <c r="S412">
        <v>5</v>
      </c>
      <c r="T412">
        <v>2005</v>
      </c>
      <c r="U412">
        <v>2006</v>
      </c>
      <c r="V412" t="s">
        <v>94</v>
      </c>
      <c r="W412" t="s">
        <v>95</v>
      </c>
      <c r="X412" t="s">
        <v>96</v>
      </c>
      <c r="Y412" t="s">
        <v>96</v>
      </c>
      <c r="Z412" t="s">
        <v>148</v>
      </c>
      <c r="AA412">
        <v>76</v>
      </c>
      <c r="AB412" t="s">
        <v>119</v>
      </c>
      <c r="AC412" t="s">
        <v>98</v>
      </c>
      <c r="AD412" t="s">
        <v>123</v>
      </c>
      <c r="AE412" t="s">
        <v>126</v>
      </c>
      <c r="AF412" t="s">
        <v>98</v>
      </c>
      <c r="AG412" t="s">
        <v>119</v>
      </c>
      <c r="AH412" t="s">
        <v>124</v>
      </c>
      <c r="AI412">
        <v>24</v>
      </c>
      <c r="AJ412" t="s">
        <v>108</v>
      </c>
      <c r="AK412">
        <v>0</v>
      </c>
      <c r="AL412">
        <v>1474</v>
      </c>
      <c r="AM412">
        <v>1498</v>
      </c>
      <c r="AN412" t="s">
        <v>103</v>
      </c>
      <c r="AO412" t="s">
        <v>126</v>
      </c>
      <c r="AP412" t="s">
        <v>104</v>
      </c>
      <c r="AQ412" t="s">
        <v>105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t="s">
        <v>119</v>
      </c>
      <c r="BC412">
        <v>7</v>
      </c>
      <c r="BD412" t="s">
        <v>106</v>
      </c>
      <c r="BE412">
        <v>1</v>
      </c>
      <c r="BF412" t="s">
        <v>119</v>
      </c>
      <c r="BG412" t="s">
        <v>107</v>
      </c>
      <c r="BH412">
        <v>2005</v>
      </c>
      <c r="BI412" t="s">
        <v>125</v>
      </c>
      <c r="BJ412">
        <v>3</v>
      </c>
      <c r="BK412">
        <v>844</v>
      </c>
      <c r="BL412" t="s">
        <v>98</v>
      </c>
      <c r="BM412" t="s">
        <v>98</v>
      </c>
      <c r="BN412" t="s">
        <v>104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2009</v>
      </c>
      <c r="CA412" t="s">
        <v>110</v>
      </c>
      <c r="CB412" t="s">
        <v>111</v>
      </c>
    </row>
    <row r="413" spans="1:80">
      <c r="A413">
        <v>1872</v>
      </c>
      <c r="B413">
        <v>60</v>
      </c>
      <c r="C413" t="s">
        <v>112</v>
      </c>
      <c r="D413">
        <v>79</v>
      </c>
      <c r="E413">
        <v>11646</v>
      </c>
      <c r="F413" t="s">
        <v>82</v>
      </c>
      <c r="G413" t="s">
        <v>83</v>
      </c>
      <c r="H413" t="s">
        <v>113</v>
      </c>
      <c r="I413" t="s">
        <v>85</v>
      </c>
      <c r="J413" t="s">
        <v>86</v>
      </c>
      <c r="K413" t="s">
        <v>87</v>
      </c>
      <c r="L413" t="s">
        <v>88</v>
      </c>
      <c r="M413" t="s">
        <v>209</v>
      </c>
      <c r="N413" t="s">
        <v>91</v>
      </c>
      <c r="O413" t="s">
        <v>91</v>
      </c>
      <c r="P413" t="s">
        <v>92</v>
      </c>
      <c r="Q413" t="s">
        <v>122</v>
      </c>
      <c r="R413">
        <v>6</v>
      </c>
      <c r="S413">
        <v>5</v>
      </c>
      <c r="T413">
        <v>2005</v>
      </c>
      <c r="U413">
        <v>2006</v>
      </c>
      <c r="V413" t="s">
        <v>94</v>
      </c>
      <c r="W413" t="s">
        <v>95</v>
      </c>
      <c r="X413" t="s">
        <v>96</v>
      </c>
      <c r="Y413" t="s">
        <v>96</v>
      </c>
      <c r="Z413" t="s">
        <v>97</v>
      </c>
      <c r="AA413">
        <v>0</v>
      </c>
      <c r="AB413" t="s">
        <v>119</v>
      </c>
      <c r="AC413" t="s">
        <v>98</v>
      </c>
      <c r="AD413" t="s">
        <v>123</v>
      </c>
      <c r="AE413" t="s">
        <v>119</v>
      </c>
      <c r="AF413" t="s">
        <v>98</v>
      </c>
      <c r="AG413" t="s">
        <v>157</v>
      </c>
      <c r="AH413" t="s">
        <v>108</v>
      </c>
      <c r="AI413">
        <v>0</v>
      </c>
      <c r="AJ413" t="s">
        <v>108</v>
      </c>
      <c r="AK413">
        <v>0</v>
      </c>
      <c r="AL413">
        <v>704</v>
      </c>
      <c r="AM413">
        <v>704</v>
      </c>
      <c r="AN413" t="s">
        <v>103</v>
      </c>
      <c r="AO413" t="s">
        <v>126</v>
      </c>
      <c r="AP413" t="s">
        <v>104</v>
      </c>
      <c r="AQ413" t="s">
        <v>105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119</v>
      </c>
      <c r="BC413">
        <v>7</v>
      </c>
      <c r="BD413" t="s">
        <v>106</v>
      </c>
      <c r="BE413">
        <v>1</v>
      </c>
      <c r="BF413" t="s">
        <v>119</v>
      </c>
      <c r="BG413" t="s">
        <v>107</v>
      </c>
      <c r="BH413">
        <v>2005</v>
      </c>
      <c r="BI413" t="s">
        <v>125</v>
      </c>
      <c r="BJ413">
        <v>2</v>
      </c>
      <c r="BK413">
        <v>440</v>
      </c>
      <c r="BL413" t="s">
        <v>98</v>
      </c>
      <c r="BM413" t="s">
        <v>98</v>
      </c>
      <c r="BN413" t="s">
        <v>104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7</v>
      </c>
      <c r="BZ413">
        <v>2009</v>
      </c>
      <c r="CA413" t="s">
        <v>110</v>
      </c>
      <c r="CB413" t="s">
        <v>111</v>
      </c>
    </row>
    <row r="414" spans="1:80">
      <c r="A414">
        <v>1873</v>
      </c>
      <c r="B414">
        <v>60</v>
      </c>
      <c r="C414" t="s">
        <v>112</v>
      </c>
      <c r="D414" t="s">
        <v>83</v>
      </c>
      <c r="E414">
        <v>16698</v>
      </c>
      <c r="F414" t="s">
        <v>82</v>
      </c>
      <c r="G414" t="s">
        <v>83</v>
      </c>
      <c r="H414" t="s">
        <v>113</v>
      </c>
      <c r="I414" t="s">
        <v>127</v>
      </c>
      <c r="J414" t="s">
        <v>86</v>
      </c>
      <c r="K414" t="s">
        <v>161</v>
      </c>
      <c r="L414" t="s">
        <v>154</v>
      </c>
      <c r="M414" t="s">
        <v>199</v>
      </c>
      <c r="N414" t="s">
        <v>91</v>
      </c>
      <c r="O414" t="s">
        <v>91</v>
      </c>
      <c r="P414" t="s">
        <v>92</v>
      </c>
      <c r="Q414" t="s">
        <v>122</v>
      </c>
      <c r="R414">
        <v>7</v>
      </c>
      <c r="S414">
        <v>5</v>
      </c>
      <c r="T414">
        <v>1992</v>
      </c>
      <c r="U414">
        <v>1993</v>
      </c>
      <c r="V414" t="s">
        <v>94</v>
      </c>
      <c r="W414" t="s">
        <v>95</v>
      </c>
      <c r="X414" t="s">
        <v>96</v>
      </c>
      <c r="Y414" t="s">
        <v>96</v>
      </c>
      <c r="Z414" t="s">
        <v>97</v>
      </c>
      <c r="AA414">
        <v>0</v>
      </c>
      <c r="AB414" t="s">
        <v>119</v>
      </c>
      <c r="AC414" t="s">
        <v>98</v>
      </c>
      <c r="AD414" t="s">
        <v>123</v>
      </c>
      <c r="AE414" t="s">
        <v>119</v>
      </c>
      <c r="AF414" t="s">
        <v>98</v>
      </c>
      <c r="AG414" t="s">
        <v>157</v>
      </c>
      <c r="AH414" t="s">
        <v>124</v>
      </c>
      <c r="AI414">
        <v>800</v>
      </c>
      <c r="AJ414" t="s">
        <v>108</v>
      </c>
      <c r="AK414">
        <v>0</v>
      </c>
      <c r="AL414">
        <v>649</v>
      </c>
      <c r="AM414">
        <v>1449</v>
      </c>
      <c r="AN414" t="s">
        <v>103</v>
      </c>
      <c r="AO414" t="s">
        <v>119</v>
      </c>
      <c r="AP414" t="s">
        <v>104</v>
      </c>
      <c r="AQ414" t="s">
        <v>105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119</v>
      </c>
      <c r="BC414">
        <v>7</v>
      </c>
      <c r="BD414" t="s">
        <v>106</v>
      </c>
      <c r="BE414">
        <v>1</v>
      </c>
      <c r="BF414" t="s">
        <v>98</v>
      </c>
      <c r="BG414" t="s">
        <v>107</v>
      </c>
      <c r="BH414">
        <v>1992</v>
      </c>
      <c r="BI414" t="s">
        <v>108</v>
      </c>
      <c r="BJ414">
        <v>2</v>
      </c>
      <c r="BK414">
        <v>525</v>
      </c>
      <c r="BL414" t="s">
        <v>98</v>
      </c>
      <c r="BM414" t="s">
        <v>98</v>
      </c>
      <c r="BN414" t="s">
        <v>104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2009</v>
      </c>
      <c r="CA414" t="s">
        <v>110</v>
      </c>
      <c r="CB414" t="s">
        <v>111</v>
      </c>
    </row>
    <row r="415" spans="1:80">
      <c r="A415">
        <v>1874</v>
      </c>
      <c r="B415">
        <v>20</v>
      </c>
      <c r="C415" t="s">
        <v>112</v>
      </c>
      <c r="D415">
        <v>65</v>
      </c>
      <c r="E415">
        <v>9757</v>
      </c>
      <c r="F415" t="s">
        <v>82</v>
      </c>
      <c r="G415" t="s">
        <v>83</v>
      </c>
      <c r="H415" t="s">
        <v>84</v>
      </c>
      <c r="I415" t="s">
        <v>205</v>
      </c>
      <c r="J415" t="s">
        <v>86</v>
      </c>
      <c r="K415" t="s">
        <v>87</v>
      </c>
      <c r="L415" t="s">
        <v>154</v>
      </c>
      <c r="M415" t="s">
        <v>209</v>
      </c>
      <c r="N415" t="s">
        <v>91</v>
      </c>
      <c r="O415" t="s">
        <v>91</v>
      </c>
      <c r="P415" t="s">
        <v>92</v>
      </c>
      <c r="Q415" t="s">
        <v>93</v>
      </c>
      <c r="R415">
        <v>5</v>
      </c>
      <c r="S415">
        <v>7</v>
      </c>
      <c r="T415">
        <v>1994</v>
      </c>
      <c r="U415">
        <v>1994</v>
      </c>
      <c r="V415" t="s">
        <v>94</v>
      </c>
      <c r="W415" t="s">
        <v>95</v>
      </c>
      <c r="X415" t="s">
        <v>96</v>
      </c>
      <c r="Y415" t="s">
        <v>96</v>
      </c>
      <c r="Z415" t="s">
        <v>97</v>
      </c>
      <c r="AA415">
        <v>0</v>
      </c>
      <c r="AB415" t="s">
        <v>98</v>
      </c>
      <c r="AC415" t="s">
        <v>119</v>
      </c>
      <c r="AD415" t="s">
        <v>123</v>
      </c>
      <c r="AE415" t="s">
        <v>98</v>
      </c>
      <c r="AF415" t="s">
        <v>98</v>
      </c>
      <c r="AG415" t="s">
        <v>100</v>
      </c>
      <c r="AH415" t="s">
        <v>118</v>
      </c>
      <c r="AI415">
        <v>755</v>
      </c>
      <c r="AJ415" t="s">
        <v>108</v>
      </c>
      <c r="AK415">
        <v>0</v>
      </c>
      <c r="AL415">
        <v>235</v>
      </c>
      <c r="AM415">
        <v>990</v>
      </c>
      <c r="AN415" t="s">
        <v>103</v>
      </c>
      <c r="AO415" t="s">
        <v>126</v>
      </c>
      <c r="AP415" t="s">
        <v>104</v>
      </c>
      <c r="AQ415" t="s">
        <v>105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106</v>
      </c>
      <c r="BE415">
        <v>0</v>
      </c>
      <c r="BF415" t="s">
        <v>83</v>
      </c>
      <c r="BG415" t="s">
        <v>107</v>
      </c>
      <c r="BH415">
        <v>1995</v>
      </c>
      <c r="BI415" t="s">
        <v>131</v>
      </c>
      <c r="BJ415">
        <v>1</v>
      </c>
      <c r="BK415">
        <v>440</v>
      </c>
      <c r="BL415" t="s">
        <v>98</v>
      </c>
      <c r="BM415" t="s">
        <v>98</v>
      </c>
      <c r="BN415" t="s">
        <v>104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10</v>
      </c>
      <c r="BZ415">
        <v>2009</v>
      </c>
      <c r="CA415" t="s">
        <v>110</v>
      </c>
      <c r="CB415" t="s">
        <v>111</v>
      </c>
    </row>
    <row r="416" spans="1:80">
      <c r="A416">
        <v>1875</v>
      </c>
      <c r="B416">
        <v>20</v>
      </c>
      <c r="C416" t="s">
        <v>112</v>
      </c>
      <c r="D416">
        <v>65</v>
      </c>
      <c r="E416">
        <v>14753</v>
      </c>
      <c r="F416" t="s">
        <v>82</v>
      </c>
      <c r="G416" t="s">
        <v>83</v>
      </c>
      <c r="H416" t="s">
        <v>160</v>
      </c>
      <c r="I416" t="s">
        <v>205</v>
      </c>
      <c r="J416" t="s">
        <v>86</v>
      </c>
      <c r="K416" t="s">
        <v>87</v>
      </c>
      <c r="L416" t="s">
        <v>88</v>
      </c>
      <c r="M416" t="s">
        <v>209</v>
      </c>
      <c r="N416" t="s">
        <v>151</v>
      </c>
      <c r="O416" t="s">
        <v>91</v>
      </c>
      <c r="P416" t="s">
        <v>92</v>
      </c>
      <c r="Q416" t="s">
        <v>93</v>
      </c>
      <c r="R416">
        <v>7</v>
      </c>
      <c r="S416">
        <v>5</v>
      </c>
      <c r="T416">
        <v>1998</v>
      </c>
      <c r="U416">
        <v>1998</v>
      </c>
      <c r="V416" t="s">
        <v>94</v>
      </c>
      <c r="W416" t="s">
        <v>95</v>
      </c>
      <c r="X416" t="s">
        <v>96</v>
      </c>
      <c r="Y416" t="s">
        <v>96</v>
      </c>
      <c r="Z416" t="s">
        <v>97</v>
      </c>
      <c r="AA416">
        <v>0</v>
      </c>
      <c r="AB416" t="s">
        <v>98</v>
      </c>
      <c r="AC416" t="s">
        <v>98</v>
      </c>
      <c r="AD416" t="s">
        <v>123</v>
      </c>
      <c r="AE416" t="s">
        <v>119</v>
      </c>
      <c r="AF416" t="s">
        <v>98</v>
      </c>
      <c r="AG416" t="s">
        <v>155</v>
      </c>
      <c r="AH416" t="s">
        <v>124</v>
      </c>
      <c r="AI416">
        <v>950</v>
      </c>
      <c r="AJ416" t="s">
        <v>108</v>
      </c>
      <c r="AK416">
        <v>0</v>
      </c>
      <c r="AL416">
        <v>513</v>
      </c>
      <c r="AM416">
        <v>1463</v>
      </c>
      <c r="AN416" t="s">
        <v>103</v>
      </c>
      <c r="AO416" t="s">
        <v>126</v>
      </c>
      <c r="AP416" t="s">
        <v>104</v>
      </c>
      <c r="AQ416" t="s">
        <v>105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106</v>
      </c>
      <c r="BE416">
        <v>0</v>
      </c>
      <c r="BF416" t="s">
        <v>83</v>
      </c>
      <c r="BG416" t="s">
        <v>107</v>
      </c>
      <c r="BH416">
        <v>1998</v>
      </c>
      <c r="BI416" t="s">
        <v>125</v>
      </c>
      <c r="BJ416">
        <v>2</v>
      </c>
      <c r="BK416">
        <v>539</v>
      </c>
      <c r="BL416" t="s">
        <v>98</v>
      </c>
      <c r="BM416" t="s">
        <v>98</v>
      </c>
      <c r="BN416" t="s">
        <v>104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132</v>
      </c>
      <c r="BW416" t="s">
        <v>83</v>
      </c>
      <c r="BX416">
        <v>0</v>
      </c>
      <c r="BY416">
        <v>12</v>
      </c>
      <c r="BZ416">
        <v>2009</v>
      </c>
      <c r="CA416" t="s">
        <v>110</v>
      </c>
      <c r="CB416" t="s">
        <v>111</v>
      </c>
    </row>
    <row r="417" spans="1:80">
      <c r="A417">
        <v>1876</v>
      </c>
      <c r="B417">
        <v>60</v>
      </c>
      <c r="C417" t="s">
        <v>112</v>
      </c>
      <c r="D417">
        <v>70</v>
      </c>
      <c r="E417">
        <v>8750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87</v>
      </c>
      <c r="L417" t="s">
        <v>88</v>
      </c>
      <c r="M417" t="s">
        <v>209</v>
      </c>
      <c r="N417" t="s">
        <v>91</v>
      </c>
      <c r="O417" t="s">
        <v>91</v>
      </c>
      <c r="P417" t="s">
        <v>92</v>
      </c>
      <c r="Q417" t="s">
        <v>122</v>
      </c>
      <c r="R417">
        <v>6</v>
      </c>
      <c r="S417">
        <v>5</v>
      </c>
      <c r="T417">
        <v>1998</v>
      </c>
      <c r="U417">
        <v>1998</v>
      </c>
      <c r="V417" t="s">
        <v>94</v>
      </c>
      <c r="W417" t="s">
        <v>95</v>
      </c>
      <c r="X417" t="s">
        <v>96</v>
      </c>
      <c r="Y417" t="s">
        <v>96</v>
      </c>
      <c r="Z417" t="s">
        <v>117</v>
      </c>
      <c r="AA417">
        <v>120</v>
      </c>
      <c r="AB417" t="s">
        <v>98</v>
      </c>
      <c r="AC417" t="s">
        <v>98</v>
      </c>
      <c r="AD417" t="s">
        <v>123</v>
      </c>
      <c r="AE417" t="s">
        <v>119</v>
      </c>
      <c r="AF417" t="s">
        <v>98</v>
      </c>
      <c r="AG417" t="s">
        <v>100</v>
      </c>
      <c r="AH417" t="s">
        <v>124</v>
      </c>
      <c r="AI417">
        <v>606</v>
      </c>
      <c r="AJ417" t="s">
        <v>108</v>
      </c>
      <c r="AK417">
        <v>0</v>
      </c>
      <c r="AL417">
        <v>322</v>
      </c>
      <c r="AM417">
        <v>928</v>
      </c>
      <c r="AN417" t="s">
        <v>103</v>
      </c>
      <c r="AO417" t="s">
        <v>126</v>
      </c>
      <c r="AP417" t="s">
        <v>104</v>
      </c>
      <c r="AQ417" t="s">
        <v>105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t="s">
        <v>98</v>
      </c>
      <c r="BC417">
        <v>7</v>
      </c>
      <c r="BD417" t="s">
        <v>106</v>
      </c>
      <c r="BE417">
        <v>1</v>
      </c>
      <c r="BF417" t="s">
        <v>98</v>
      </c>
      <c r="BG417" t="s">
        <v>107</v>
      </c>
      <c r="BH417">
        <v>1998</v>
      </c>
      <c r="BI417" t="s">
        <v>131</v>
      </c>
      <c r="BJ417">
        <v>2</v>
      </c>
      <c r="BK417">
        <v>492</v>
      </c>
      <c r="BL417" t="s">
        <v>98</v>
      </c>
      <c r="BM417" t="s">
        <v>98</v>
      </c>
      <c r="BN417" t="s">
        <v>104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4</v>
      </c>
      <c r="BZ417">
        <v>2009</v>
      </c>
      <c r="CA417" t="s">
        <v>110</v>
      </c>
      <c r="CB417" t="s">
        <v>111</v>
      </c>
    </row>
    <row r="418" spans="1:80">
      <c r="A418">
        <v>1877</v>
      </c>
      <c r="B418">
        <v>20</v>
      </c>
      <c r="C418" t="s">
        <v>112</v>
      </c>
      <c r="D418">
        <v>65</v>
      </c>
      <c r="E418">
        <v>10739</v>
      </c>
      <c r="F418" t="s">
        <v>82</v>
      </c>
      <c r="G418" t="s">
        <v>83</v>
      </c>
      <c r="H418" t="s">
        <v>113</v>
      </c>
      <c r="I418" t="s">
        <v>85</v>
      </c>
      <c r="J418" t="s">
        <v>86</v>
      </c>
      <c r="K418" t="s">
        <v>87</v>
      </c>
      <c r="L418" t="s">
        <v>88</v>
      </c>
      <c r="M418" t="s">
        <v>209</v>
      </c>
      <c r="N418" t="s">
        <v>91</v>
      </c>
      <c r="O418" t="s">
        <v>91</v>
      </c>
      <c r="P418" t="s">
        <v>92</v>
      </c>
      <c r="Q418" t="s">
        <v>93</v>
      </c>
      <c r="R418">
        <v>7</v>
      </c>
      <c r="S418">
        <v>5</v>
      </c>
      <c r="T418">
        <v>2002</v>
      </c>
      <c r="U418">
        <v>2001</v>
      </c>
      <c r="V418" t="s">
        <v>94</v>
      </c>
      <c r="W418" t="s">
        <v>95</v>
      </c>
      <c r="X418" t="s">
        <v>96</v>
      </c>
      <c r="Y418" t="s">
        <v>96</v>
      </c>
      <c r="Z418" t="s">
        <v>117</v>
      </c>
      <c r="AA418">
        <v>68</v>
      </c>
      <c r="AB418" t="s">
        <v>119</v>
      </c>
      <c r="AC418" t="s">
        <v>98</v>
      </c>
      <c r="AD418" t="s">
        <v>123</v>
      </c>
      <c r="AE418" t="s">
        <v>119</v>
      </c>
      <c r="AF418" t="s">
        <v>98</v>
      </c>
      <c r="AG418" t="s">
        <v>100</v>
      </c>
      <c r="AH418" t="s">
        <v>124</v>
      </c>
      <c r="AI418">
        <v>1259</v>
      </c>
      <c r="AJ418" t="s">
        <v>108</v>
      </c>
      <c r="AK418">
        <v>0</v>
      </c>
      <c r="AL418">
        <v>172</v>
      </c>
      <c r="AM418">
        <v>1431</v>
      </c>
      <c r="AN418" t="s">
        <v>103</v>
      </c>
      <c r="AO418" t="s">
        <v>126</v>
      </c>
      <c r="AP418" t="s">
        <v>104</v>
      </c>
      <c r="AQ418" t="s">
        <v>105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119</v>
      </c>
      <c r="BC418">
        <v>6</v>
      </c>
      <c r="BD418" t="s">
        <v>106</v>
      </c>
      <c r="BE418">
        <v>0</v>
      </c>
      <c r="BF418" t="s">
        <v>83</v>
      </c>
      <c r="BG418" t="s">
        <v>107</v>
      </c>
      <c r="BH418">
        <v>2002</v>
      </c>
      <c r="BI418" t="s">
        <v>131</v>
      </c>
      <c r="BJ418">
        <v>2</v>
      </c>
      <c r="BK418">
        <v>577</v>
      </c>
      <c r="BL418" t="s">
        <v>98</v>
      </c>
      <c r="BM418" t="s">
        <v>98</v>
      </c>
      <c r="BN418" t="s">
        <v>104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4</v>
      </c>
      <c r="BZ418">
        <v>2009</v>
      </c>
      <c r="CA418" t="s">
        <v>110</v>
      </c>
      <c r="CB418" t="s">
        <v>111</v>
      </c>
    </row>
    <row r="419" spans="1:80">
      <c r="A419">
        <v>1878</v>
      </c>
      <c r="B419">
        <v>20</v>
      </c>
      <c r="C419" t="s">
        <v>112</v>
      </c>
      <c r="D419">
        <v>75</v>
      </c>
      <c r="E419">
        <v>11166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209</v>
      </c>
      <c r="N419" t="s">
        <v>91</v>
      </c>
      <c r="O419" t="s">
        <v>91</v>
      </c>
      <c r="P419" t="s">
        <v>92</v>
      </c>
      <c r="Q419" t="s">
        <v>93</v>
      </c>
      <c r="R419">
        <v>7</v>
      </c>
      <c r="S419">
        <v>5</v>
      </c>
      <c r="T419">
        <v>2001</v>
      </c>
      <c r="U419">
        <v>2001</v>
      </c>
      <c r="V419" t="s">
        <v>94</v>
      </c>
      <c r="W419" t="s">
        <v>95</v>
      </c>
      <c r="X419" t="s">
        <v>96</v>
      </c>
      <c r="Y419" t="s">
        <v>96</v>
      </c>
      <c r="Z419" t="s">
        <v>117</v>
      </c>
      <c r="AA419">
        <v>180</v>
      </c>
      <c r="AB419" t="s">
        <v>119</v>
      </c>
      <c r="AC419" t="s">
        <v>98</v>
      </c>
      <c r="AD419" t="s">
        <v>123</v>
      </c>
      <c r="AE419" t="s">
        <v>119</v>
      </c>
      <c r="AF419" t="s">
        <v>98</v>
      </c>
      <c r="AG419" t="s">
        <v>155</v>
      </c>
      <c r="AH419" t="s">
        <v>124</v>
      </c>
      <c r="AI419">
        <v>24</v>
      </c>
      <c r="AJ419" t="s">
        <v>108</v>
      </c>
      <c r="AK419">
        <v>0</v>
      </c>
      <c r="AL419">
        <v>1468</v>
      </c>
      <c r="AM419">
        <v>1492</v>
      </c>
      <c r="AN419" t="s">
        <v>103</v>
      </c>
      <c r="AO419" t="s">
        <v>126</v>
      </c>
      <c r="AP419" t="s">
        <v>104</v>
      </c>
      <c r="AQ419" t="s">
        <v>105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119</v>
      </c>
      <c r="BC419">
        <v>6</v>
      </c>
      <c r="BD419" t="s">
        <v>106</v>
      </c>
      <c r="BE419">
        <v>1</v>
      </c>
      <c r="BF419" t="s">
        <v>98</v>
      </c>
      <c r="BG419" t="s">
        <v>107</v>
      </c>
      <c r="BH419">
        <v>2001</v>
      </c>
      <c r="BI419" t="s">
        <v>131</v>
      </c>
      <c r="BJ419">
        <v>2</v>
      </c>
      <c r="BK419">
        <v>608</v>
      </c>
      <c r="BL419" t="s">
        <v>98</v>
      </c>
      <c r="BM419" t="s">
        <v>98</v>
      </c>
      <c r="BN419" t="s">
        <v>104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7</v>
      </c>
      <c r="BZ419">
        <v>2009</v>
      </c>
      <c r="CA419" t="s">
        <v>110</v>
      </c>
      <c r="CB419" t="s">
        <v>178</v>
      </c>
    </row>
    <row r="420" spans="1:80">
      <c r="A420">
        <v>1879</v>
      </c>
      <c r="B420">
        <v>20</v>
      </c>
      <c r="C420" t="s">
        <v>112</v>
      </c>
      <c r="D420" t="s">
        <v>83</v>
      </c>
      <c r="E420">
        <v>16269</v>
      </c>
      <c r="F420" t="s">
        <v>82</v>
      </c>
      <c r="G420" t="s">
        <v>83</v>
      </c>
      <c r="H420" t="s">
        <v>113</v>
      </c>
      <c r="I420" t="s">
        <v>85</v>
      </c>
      <c r="J420" t="s">
        <v>86</v>
      </c>
      <c r="K420" t="s">
        <v>161</v>
      </c>
      <c r="L420" t="s">
        <v>88</v>
      </c>
      <c r="M420" t="s">
        <v>209</v>
      </c>
      <c r="N420" t="s">
        <v>91</v>
      </c>
      <c r="O420" t="s">
        <v>91</v>
      </c>
      <c r="P420" t="s">
        <v>92</v>
      </c>
      <c r="Q420" t="s">
        <v>93</v>
      </c>
      <c r="R420">
        <v>5</v>
      </c>
      <c r="S420">
        <v>5</v>
      </c>
      <c r="T420">
        <v>1978</v>
      </c>
      <c r="U420">
        <v>1978</v>
      </c>
      <c r="V420" t="s">
        <v>94</v>
      </c>
      <c r="W420" t="s">
        <v>95</v>
      </c>
      <c r="X420" t="s">
        <v>137</v>
      </c>
      <c r="Y420" t="s">
        <v>137</v>
      </c>
      <c r="Z420" t="s">
        <v>117</v>
      </c>
      <c r="AA420">
        <v>76</v>
      </c>
      <c r="AB420" t="s">
        <v>98</v>
      </c>
      <c r="AC420" t="s">
        <v>98</v>
      </c>
      <c r="AD420" t="s">
        <v>166</v>
      </c>
      <c r="AE420" t="s">
        <v>119</v>
      </c>
      <c r="AF420" t="s">
        <v>98</v>
      </c>
      <c r="AG420" t="s">
        <v>157</v>
      </c>
      <c r="AH420" t="s">
        <v>124</v>
      </c>
      <c r="AI420">
        <v>625</v>
      </c>
      <c r="AJ420" t="s">
        <v>108</v>
      </c>
      <c r="AK420">
        <v>0</v>
      </c>
      <c r="AL420">
        <v>282</v>
      </c>
      <c r="AM420">
        <v>907</v>
      </c>
      <c r="AN420" t="s">
        <v>103</v>
      </c>
      <c r="AO420" t="s">
        <v>98</v>
      </c>
      <c r="AP420" t="s">
        <v>104</v>
      </c>
      <c r="AQ420" t="s">
        <v>105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t="s">
        <v>98</v>
      </c>
      <c r="BC420">
        <v>5</v>
      </c>
      <c r="BD420" t="s">
        <v>106</v>
      </c>
      <c r="BE420">
        <v>0</v>
      </c>
      <c r="BF420" t="s">
        <v>83</v>
      </c>
      <c r="BG420" t="s">
        <v>107</v>
      </c>
      <c r="BH420">
        <v>1978</v>
      </c>
      <c r="BI420" t="s">
        <v>108</v>
      </c>
      <c r="BJ420">
        <v>1</v>
      </c>
      <c r="BK420">
        <v>343</v>
      </c>
      <c r="BL420" t="s">
        <v>98</v>
      </c>
      <c r="BM420" t="s">
        <v>98</v>
      </c>
      <c r="BN420" t="s">
        <v>104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109</v>
      </c>
      <c r="BW420" t="s">
        <v>83</v>
      </c>
      <c r="BX420">
        <v>0</v>
      </c>
      <c r="BY420">
        <v>7</v>
      </c>
      <c r="BZ420">
        <v>2009</v>
      </c>
      <c r="CA420" t="s">
        <v>110</v>
      </c>
      <c r="CB420" t="s">
        <v>111</v>
      </c>
    </row>
    <row r="421" spans="1:80">
      <c r="A421">
        <v>1880</v>
      </c>
      <c r="B421">
        <v>20</v>
      </c>
      <c r="C421" t="s">
        <v>112</v>
      </c>
      <c r="D421">
        <v>76</v>
      </c>
      <c r="E421">
        <v>6950</v>
      </c>
      <c r="F421" t="s">
        <v>82</v>
      </c>
      <c r="G421" t="s">
        <v>83</v>
      </c>
      <c r="H421" t="s">
        <v>113</v>
      </c>
      <c r="I421" t="s">
        <v>85</v>
      </c>
      <c r="J421" t="s">
        <v>86</v>
      </c>
      <c r="K421" t="s">
        <v>87</v>
      </c>
      <c r="L421" t="s">
        <v>88</v>
      </c>
      <c r="M421" t="s">
        <v>209</v>
      </c>
      <c r="N421" t="s">
        <v>91</v>
      </c>
      <c r="O421" t="s">
        <v>91</v>
      </c>
      <c r="P421" t="s">
        <v>92</v>
      </c>
      <c r="Q421" t="s">
        <v>93</v>
      </c>
      <c r="R421">
        <v>5</v>
      </c>
      <c r="S421">
        <v>7</v>
      </c>
      <c r="T421">
        <v>1979</v>
      </c>
      <c r="U421">
        <v>1979</v>
      </c>
      <c r="V421" t="s">
        <v>94</v>
      </c>
      <c r="W421" t="s">
        <v>95</v>
      </c>
      <c r="X421" t="s">
        <v>130</v>
      </c>
      <c r="Y421" t="s">
        <v>130</v>
      </c>
      <c r="Z421" t="s">
        <v>117</v>
      </c>
      <c r="AA421">
        <v>40</v>
      </c>
      <c r="AB421" t="s">
        <v>98</v>
      </c>
      <c r="AC421" t="s">
        <v>98</v>
      </c>
      <c r="AD421" t="s">
        <v>99</v>
      </c>
      <c r="AE421" t="s">
        <v>98</v>
      </c>
      <c r="AF421" t="s">
        <v>98</v>
      </c>
      <c r="AG421" t="s">
        <v>100</v>
      </c>
      <c r="AH421" t="s">
        <v>118</v>
      </c>
      <c r="AI421">
        <v>710</v>
      </c>
      <c r="AJ421" t="s">
        <v>138</v>
      </c>
      <c r="AK421">
        <v>72</v>
      </c>
      <c r="AL421">
        <v>132</v>
      </c>
      <c r="AM421">
        <v>914</v>
      </c>
      <c r="AN421" t="s">
        <v>103</v>
      </c>
      <c r="AO421" t="s">
        <v>98</v>
      </c>
      <c r="AP421" t="s">
        <v>104</v>
      </c>
      <c r="AQ421" t="s">
        <v>105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98</v>
      </c>
      <c r="BC421">
        <v>5</v>
      </c>
      <c r="BD421" t="s">
        <v>106</v>
      </c>
      <c r="BE421">
        <v>0</v>
      </c>
      <c r="BF421" t="s">
        <v>83</v>
      </c>
      <c r="BG421" t="s">
        <v>107</v>
      </c>
      <c r="BH421">
        <v>1979</v>
      </c>
      <c r="BI421" t="s">
        <v>108</v>
      </c>
      <c r="BJ421">
        <v>2</v>
      </c>
      <c r="BK421">
        <v>444</v>
      </c>
      <c r="BL421" t="s">
        <v>98</v>
      </c>
      <c r="BM421" t="s">
        <v>98</v>
      </c>
      <c r="BN421" t="s">
        <v>104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10</v>
      </c>
      <c r="BZ421">
        <v>2009</v>
      </c>
      <c r="CA421" t="s">
        <v>110</v>
      </c>
      <c r="CB421" t="s">
        <v>111</v>
      </c>
    </row>
    <row r="422" spans="1:80">
      <c r="A422">
        <v>1881</v>
      </c>
      <c r="B422">
        <v>20</v>
      </c>
      <c r="C422" t="s">
        <v>112</v>
      </c>
      <c r="D422">
        <v>90</v>
      </c>
      <c r="E422">
        <v>11664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114</v>
      </c>
      <c r="L422" t="s">
        <v>88</v>
      </c>
      <c r="M422" t="s">
        <v>209</v>
      </c>
      <c r="N422" t="s">
        <v>91</v>
      </c>
      <c r="O422" t="s">
        <v>91</v>
      </c>
      <c r="P422" t="s">
        <v>92</v>
      </c>
      <c r="Q422" t="s">
        <v>93</v>
      </c>
      <c r="R422">
        <v>7</v>
      </c>
      <c r="S422">
        <v>5</v>
      </c>
      <c r="T422">
        <v>2002</v>
      </c>
      <c r="U422">
        <v>2002</v>
      </c>
      <c r="V422" t="s">
        <v>115</v>
      </c>
      <c r="W422" t="s">
        <v>95</v>
      </c>
      <c r="X422" t="s">
        <v>96</v>
      </c>
      <c r="Y422" t="s">
        <v>96</v>
      </c>
      <c r="Z422" t="s">
        <v>97</v>
      </c>
      <c r="AA422">
        <v>0</v>
      </c>
      <c r="AB422" t="s">
        <v>119</v>
      </c>
      <c r="AC422" t="s">
        <v>98</v>
      </c>
      <c r="AD422" t="s">
        <v>123</v>
      </c>
      <c r="AE422" t="s">
        <v>119</v>
      </c>
      <c r="AF422" t="s">
        <v>98</v>
      </c>
      <c r="AG422" t="s">
        <v>157</v>
      </c>
      <c r="AH422" t="s">
        <v>124</v>
      </c>
      <c r="AI422">
        <v>1234</v>
      </c>
      <c r="AJ422" t="s">
        <v>108</v>
      </c>
      <c r="AK422">
        <v>0</v>
      </c>
      <c r="AL422">
        <v>335</v>
      </c>
      <c r="AM422">
        <v>1569</v>
      </c>
      <c r="AN422" t="s">
        <v>103</v>
      </c>
      <c r="AO422" t="s">
        <v>126</v>
      </c>
      <c r="AP422" t="s">
        <v>104</v>
      </c>
      <c r="AQ422" t="s">
        <v>105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119</v>
      </c>
      <c r="BC422">
        <v>6</v>
      </c>
      <c r="BD422" t="s">
        <v>106</v>
      </c>
      <c r="BE422">
        <v>0</v>
      </c>
      <c r="BF422" t="s">
        <v>83</v>
      </c>
      <c r="BG422" t="s">
        <v>107</v>
      </c>
      <c r="BH422">
        <v>2002</v>
      </c>
      <c r="BI422" t="s">
        <v>131</v>
      </c>
      <c r="BJ422">
        <v>3</v>
      </c>
      <c r="BK422">
        <v>1231</v>
      </c>
      <c r="BL422" t="s">
        <v>98</v>
      </c>
      <c r="BM422" t="s">
        <v>98</v>
      </c>
      <c r="BN422" t="s">
        <v>104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9</v>
      </c>
      <c r="BZ422">
        <v>2009</v>
      </c>
      <c r="CA422" t="s">
        <v>110</v>
      </c>
      <c r="CB422" t="s">
        <v>111</v>
      </c>
    </row>
    <row r="423" spans="1:80">
      <c r="A423">
        <v>1882</v>
      </c>
      <c r="B423">
        <v>60</v>
      </c>
      <c r="C423" t="s">
        <v>112</v>
      </c>
      <c r="D423" t="s">
        <v>83</v>
      </c>
      <c r="E423">
        <v>12334</v>
      </c>
      <c r="F423" t="s">
        <v>82</v>
      </c>
      <c r="G423" t="s">
        <v>83</v>
      </c>
      <c r="H423" t="s">
        <v>113</v>
      </c>
      <c r="I423" t="s">
        <v>85</v>
      </c>
      <c r="J423" t="s">
        <v>86</v>
      </c>
      <c r="K423" t="s">
        <v>87</v>
      </c>
      <c r="L423" t="s">
        <v>88</v>
      </c>
      <c r="M423" t="s">
        <v>209</v>
      </c>
      <c r="N423" t="s">
        <v>91</v>
      </c>
      <c r="O423" t="s">
        <v>91</v>
      </c>
      <c r="P423" t="s">
        <v>92</v>
      </c>
      <c r="Q423" t="s">
        <v>122</v>
      </c>
      <c r="R423">
        <v>8</v>
      </c>
      <c r="S423">
        <v>5</v>
      </c>
      <c r="T423">
        <v>2003</v>
      </c>
      <c r="U423">
        <v>2003</v>
      </c>
      <c r="V423" t="s">
        <v>94</v>
      </c>
      <c r="W423" t="s">
        <v>95</v>
      </c>
      <c r="X423" t="s">
        <v>96</v>
      </c>
      <c r="Y423" t="s">
        <v>96</v>
      </c>
      <c r="Z423" t="s">
        <v>117</v>
      </c>
      <c r="AA423">
        <v>198</v>
      </c>
      <c r="AB423" t="s">
        <v>119</v>
      </c>
      <c r="AC423" t="s">
        <v>98</v>
      </c>
      <c r="AD423" t="s">
        <v>123</v>
      </c>
      <c r="AE423" t="s">
        <v>119</v>
      </c>
      <c r="AF423" t="s">
        <v>98</v>
      </c>
      <c r="AG423" t="s">
        <v>157</v>
      </c>
      <c r="AH423" t="s">
        <v>108</v>
      </c>
      <c r="AI423">
        <v>0</v>
      </c>
      <c r="AJ423" t="s">
        <v>108</v>
      </c>
      <c r="AK423">
        <v>0</v>
      </c>
      <c r="AL423">
        <v>1068</v>
      </c>
      <c r="AM423">
        <v>1068</v>
      </c>
      <c r="AN423" t="s">
        <v>103</v>
      </c>
      <c r="AO423" t="s">
        <v>126</v>
      </c>
      <c r="AP423" t="s">
        <v>104</v>
      </c>
      <c r="AQ423" t="s">
        <v>105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t="s">
        <v>119</v>
      </c>
      <c r="BC423">
        <v>8</v>
      </c>
      <c r="BD423" t="s">
        <v>106</v>
      </c>
      <c r="BE423">
        <v>1</v>
      </c>
      <c r="BF423" t="s">
        <v>119</v>
      </c>
      <c r="BG423" t="s">
        <v>159</v>
      </c>
      <c r="BH423">
        <v>2003</v>
      </c>
      <c r="BI423" t="s">
        <v>131</v>
      </c>
      <c r="BJ423">
        <v>2</v>
      </c>
      <c r="BK423">
        <v>570</v>
      </c>
      <c r="BL423" t="s">
        <v>98</v>
      </c>
      <c r="BM423" t="s">
        <v>98</v>
      </c>
      <c r="BN423" t="s">
        <v>104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</row>
    <row r="424" spans="1:80">
      <c r="A424">
        <v>1883</v>
      </c>
      <c r="B424">
        <v>60</v>
      </c>
      <c r="C424" t="s">
        <v>112</v>
      </c>
      <c r="D424">
        <v>70</v>
      </c>
      <c r="E424">
        <v>8749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209</v>
      </c>
      <c r="N424" t="s">
        <v>91</v>
      </c>
      <c r="O424" t="s">
        <v>91</v>
      </c>
      <c r="P424" t="s">
        <v>92</v>
      </c>
      <c r="Q424" t="s">
        <v>122</v>
      </c>
      <c r="R424">
        <v>7</v>
      </c>
      <c r="S424">
        <v>5</v>
      </c>
      <c r="T424">
        <v>2002</v>
      </c>
      <c r="U424">
        <v>2002</v>
      </c>
      <c r="V424" t="s">
        <v>94</v>
      </c>
      <c r="W424" t="s">
        <v>95</v>
      </c>
      <c r="X424" t="s">
        <v>96</v>
      </c>
      <c r="Y424" t="s">
        <v>96</v>
      </c>
      <c r="Z424" t="s">
        <v>83</v>
      </c>
      <c r="AA424" t="s">
        <v>83</v>
      </c>
      <c r="AB424" t="s">
        <v>119</v>
      </c>
      <c r="AC424" t="s">
        <v>98</v>
      </c>
      <c r="AD424" t="s">
        <v>123</v>
      </c>
      <c r="AE424" t="s">
        <v>119</v>
      </c>
      <c r="AF424" t="s">
        <v>98</v>
      </c>
      <c r="AG424" t="s">
        <v>100</v>
      </c>
      <c r="AH424" t="s">
        <v>108</v>
      </c>
      <c r="AI424">
        <v>0</v>
      </c>
      <c r="AJ424" t="s">
        <v>108</v>
      </c>
      <c r="AK424">
        <v>0</v>
      </c>
      <c r="AL424">
        <v>840</v>
      </c>
      <c r="AM424">
        <v>840</v>
      </c>
      <c r="AN424" t="s">
        <v>103</v>
      </c>
      <c r="AO424" t="s">
        <v>126</v>
      </c>
      <c r="AP424" t="s">
        <v>104</v>
      </c>
      <c r="AQ424" t="s">
        <v>105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119</v>
      </c>
      <c r="BC424">
        <v>6</v>
      </c>
      <c r="BD424" t="s">
        <v>106</v>
      </c>
      <c r="BE424">
        <v>0</v>
      </c>
      <c r="BF424" t="s">
        <v>83</v>
      </c>
      <c r="BG424" t="s">
        <v>107</v>
      </c>
      <c r="BH424">
        <v>2002</v>
      </c>
      <c r="BI424" t="s">
        <v>131</v>
      </c>
      <c r="BJ424">
        <v>2</v>
      </c>
      <c r="BK424">
        <v>550</v>
      </c>
      <c r="BL424" t="s">
        <v>98</v>
      </c>
      <c r="BM424" t="s">
        <v>98</v>
      </c>
      <c r="BN424" t="s">
        <v>104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11</v>
      </c>
      <c r="BZ424">
        <v>2009</v>
      </c>
      <c r="CA424" t="s">
        <v>110</v>
      </c>
      <c r="CB424" t="s">
        <v>111</v>
      </c>
    </row>
    <row r="425" spans="1:80">
      <c r="A425">
        <v>1884</v>
      </c>
      <c r="B425">
        <v>60</v>
      </c>
      <c r="C425" t="s">
        <v>112</v>
      </c>
      <c r="D425" t="s">
        <v>83</v>
      </c>
      <c r="E425">
        <v>11250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114</v>
      </c>
      <c r="L425" t="s">
        <v>88</v>
      </c>
      <c r="M425" t="s">
        <v>209</v>
      </c>
      <c r="N425" t="s">
        <v>91</v>
      </c>
      <c r="O425" t="s">
        <v>91</v>
      </c>
      <c r="P425" t="s">
        <v>92</v>
      </c>
      <c r="Q425" t="s">
        <v>122</v>
      </c>
      <c r="R425">
        <v>7</v>
      </c>
      <c r="S425">
        <v>5</v>
      </c>
      <c r="T425">
        <v>2001</v>
      </c>
      <c r="U425">
        <v>2001</v>
      </c>
      <c r="V425" t="s">
        <v>94</v>
      </c>
      <c r="W425" t="s">
        <v>95</v>
      </c>
      <c r="X425" t="s">
        <v>96</v>
      </c>
      <c r="Y425" t="s">
        <v>96</v>
      </c>
      <c r="Z425" t="s">
        <v>97</v>
      </c>
      <c r="AA425">
        <v>0</v>
      </c>
      <c r="AB425" t="s">
        <v>119</v>
      </c>
      <c r="AC425" t="s">
        <v>98</v>
      </c>
      <c r="AD425" t="s">
        <v>123</v>
      </c>
      <c r="AE425" t="s">
        <v>119</v>
      </c>
      <c r="AF425" t="s">
        <v>98</v>
      </c>
      <c r="AG425" t="s">
        <v>100</v>
      </c>
      <c r="AH425" t="s">
        <v>108</v>
      </c>
      <c r="AI425">
        <v>0</v>
      </c>
      <c r="AJ425" t="s">
        <v>108</v>
      </c>
      <c r="AK425">
        <v>0</v>
      </c>
      <c r="AL425">
        <v>944</v>
      </c>
      <c r="AM425">
        <v>944</v>
      </c>
      <c r="AN425" t="s">
        <v>103</v>
      </c>
      <c r="AO425" t="s">
        <v>126</v>
      </c>
      <c r="AP425" t="s">
        <v>104</v>
      </c>
      <c r="AQ425" t="s">
        <v>105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119</v>
      </c>
      <c r="BC425">
        <v>6</v>
      </c>
      <c r="BD425" t="s">
        <v>106</v>
      </c>
      <c r="BE425">
        <v>0</v>
      </c>
      <c r="BF425" t="s">
        <v>83</v>
      </c>
      <c r="BG425" t="s">
        <v>107</v>
      </c>
      <c r="BH425">
        <v>2001</v>
      </c>
      <c r="BI425" t="s">
        <v>131</v>
      </c>
      <c r="BJ425">
        <v>2</v>
      </c>
      <c r="BK425">
        <v>608</v>
      </c>
      <c r="BL425" t="s">
        <v>98</v>
      </c>
      <c r="BM425" t="s">
        <v>98</v>
      </c>
      <c r="BN425" t="s">
        <v>104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5</v>
      </c>
      <c r="BZ425">
        <v>2009</v>
      </c>
      <c r="CA425" t="s">
        <v>110</v>
      </c>
      <c r="CB425" t="s">
        <v>111</v>
      </c>
    </row>
    <row r="426" spans="1:80">
      <c r="A426">
        <v>1885</v>
      </c>
      <c r="B426">
        <v>20</v>
      </c>
      <c r="C426" t="s">
        <v>112</v>
      </c>
      <c r="D426">
        <v>90</v>
      </c>
      <c r="E426">
        <v>15750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222</v>
      </c>
      <c r="L426" t="s">
        <v>88</v>
      </c>
      <c r="M426" t="s">
        <v>209</v>
      </c>
      <c r="N426" t="s">
        <v>90</v>
      </c>
      <c r="O426" t="s">
        <v>91</v>
      </c>
      <c r="P426" t="s">
        <v>92</v>
      </c>
      <c r="Q426" t="s">
        <v>93</v>
      </c>
      <c r="R426">
        <v>8</v>
      </c>
      <c r="S426">
        <v>5</v>
      </c>
      <c r="T426">
        <v>1999</v>
      </c>
      <c r="U426">
        <v>2000</v>
      </c>
      <c r="V426" t="s">
        <v>94</v>
      </c>
      <c r="W426" t="s">
        <v>95</v>
      </c>
      <c r="X426" t="s">
        <v>96</v>
      </c>
      <c r="Y426" t="s">
        <v>96</v>
      </c>
      <c r="Z426" t="s">
        <v>117</v>
      </c>
      <c r="AA426">
        <v>260</v>
      </c>
      <c r="AB426" t="s">
        <v>119</v>
      </c>
      <c r="AC426" t="s">
        <v>98</v>
      </c>
      <c r="AD426" t="s">
        <v>123</v>
      </c>
      <c r="AE426" t="s">
        <v>119</v>
      </c>
      <c r="AF426" t="s">
        <v>98</v>
      </c>
      <c r="AG426" t="s">
        <v>119</v>
      </c>
      <c r="AH426" t="s">
        <v>124</v>
      </c>
      <c r="AI426">
        <v>1246</v>
      </c>
      <c r="AJ426" t="s">
        <v>108</v>
      </c>
      <c r="AK426">
        <v>0</v>
      </c>
      <c r="AL426">
        <v>216</v>
      </c>
      <c r="AM426">
        <v>1462</v>
      </c>
      <c r="AN426" t="s">
        <v>103</v>
      </c>
      <c r="AO426" t="s">
        <v>126</v>
      </c>
      <c r="AP426" t="s">
        <v>104</v>
      </c>
      <c r="AQ426" t="s">
        <v>105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t="s">
        <v>119</v>
      </c>
      <c r="BC426">
        <v>5</v>
      </c>
      <c r="BD426" t="s">
        <v>106</v>
      </c>
      <c r="BE426">
        <v>1</v>
      </c>
      <c r="BF426" t="s">
        <v>98</v>
      </c>
      <c r="BG426" t="s">
        <v>107</v>
      </c>
      <c r="BH426">
        <v>1999</v>
      </c>
      <c r="BI426" t="s">
        <v>125</v>
      </c>
      <c r="BJ426">
        <v>2</v>
      </c>
      <c r="BK426">
        <v>521</v>
      </c>
      <c r="BL426" t="s">
        <v>98</v>
      </c>
      <c r="BM426" t="s">
        <v>98</v>
      </c>
      <c r="BN426" t="s">
        <v>104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</row>
    <row r="427" spans="1:80">
      <c r="A427">
        <v>1886</v>
      </c>
      <c r="B427">
        <v>20</v>
      </c>
      <c r="C427" t="s">
        <v>112</v>
      </c>
      <c r="D427" t="s">
        <v>83</v>
      </c>
      <c r="E427">
        <v>12782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209</v>
      </c>
      <c r="N427" t="s">
        <v>91</v>
      </c>
      <c r="O427" t="s">
        <v>91</v>
      </c>
      <c r="P427" t="s">
        <v>92</v>
      </c>
      <c r="Q427" t="s">
        <v>93</v>
      </c>
      <c r="R427">
        <v>8</v>
      </c>
      <c r="S427">
        <v>5</v>
      </c>
      <c r="T427">
        <v>2002</v>
      </c>
      <c r="U427">
        <v>2003</v>
      </c>
      <c r="V427" t="s">
        <v>115</v>
      </c>
      <c r="W427" t="s">
        <v>95</v>
      </c>
      <c r="X427" t="s">
        <v>130</v>
      </c>
      <c r="Y427" t="s">
        <v>130</v>
      </c>
      <c r="Z427" t="s">
        <v>117</v>
      </c>
      <c r="AA427">
        <v>164</v>
      </c>
      <c r="AB427" t="s">
        <v>119</v>
      </c>
      <c r="AC427" t="s">
        <v>98</v>
      </c>
      <c r="AD427" t="s">
        <v>123</v>
      </c>
      <c r="AE427" t="s">
        <v>126</v>
      </c>
      <c r="AF427" t="s">
        <v>98</v>
      </c>
      <c r="AG427" t="s">
        <v>119</v>
      </c>
      <c r="AH427" t="s">
        <v>124</v>
      </c>
      <c r="AI427">
        <v>1360</v>
      </c>
      <c r="AJ427" t="s">
        <v>108</v>
      </c>
      <c r="AK427">
        <v>0</v>
      </c>
      <c r="AL427">
        <v>462</v>
      </c>
      <c r="AM427">
        <v>1822</v>
      </c>
      <c r="AN427" t="s">
        <v>103</v>
      </c>
      <c r="AO427" t="s">
        <v>126</v>
      </c>
      <c r="AP427" t="s">
        <v>104</v>
      </c>
      <c r="AQ427" t="s">
        <v>105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119</v>
      </c>
      <c r="BC427">
        <v>7</v>
      </c>
      <c r="BD427" t="s">
        <v>106</v>
      </c>
      <c r="BE427">
        <v>1</v>
      </c>
      <c r="BF427" t="s">
        <v>119</v>
      </c>
      <c r="BG427" t="s">
        <v>107</v>
      </c>
      <c r="BH427">
        <v>2002</v>
      </c>
      <c r="BI427" t="s">
        <v>125</v>
      </c>
      <c r="BJ427">
        <v>2</v>
      </c>
      <c r="BK427">
        <v>523</v>
      </c>
      <c r="BL427" t="s">
        <v>98</v>
      </c>
      <c r="BM427" t="s">
        <v>98</v>
      </c>
      <c r="BN427" t="s">
        <v>104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6</v>
      </c>
      <c r="BZ427">
        <v>2009</v>
      </c>
      <c r="CA427" t="s">
        <v>110</v>
      </c>
      <c r="CB427" t="s">
        <v>111</v>
      </c>
    </row>
    <row r="428" spans="1:80">
      <c r="A428">
        <v>1887</v>
      </c>
      <c r="B428">
        <v>20</v>
      </c>
      <c r="C428" t="s">
        <v>112</v>
      </c>
      <c r="D428">
        <v>70</v>
      </c>
      <c r="E428">
        <v>8750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209</v>
      </c>
      <c r="N428" t="s">
        <v>91</v>
      </c>
      <c r="O428" t="s">
        <v>91</v>
      </c>
      <c r="P428" t="s">
        <v>92</v>
      </c>
      <c r="Q428" t="s">
        <v>93</v>
      </c>
      <c r="R428">
        <v>7</v>
      </c>
      <c r="S428">
        <v>5</v>
      </c>
      <c r="T428">
        <v>1997</v>
      </c>
      <c r="U428">
        <v>1998</v>
      </c>
      <c r="V428" t="s">
        <v>94</v>
      </c>
      <c r="W428" t="s">
        <v>95</v>
      </c>
      <c r="X428" t="s">
        <v>96</v>
      </c>
      <c r="Y428" t="s">
        <v>96</v>
      </c>
      <c r="Z428" t="s">
        <v>117</v>
      </c>
      <c r="AA428">
        <v>209</v>
      </c>
      <c r="AB428" t="s">
        <v>119</v>
      </c>
      <c r="AC428" t="s">
        <v>98</v>
      </c>
      <c r="AD428" t="s">
        <v>123</v>
      </c>
      <c r="AE428" t="s">
        <v>119</v>
      </c>
      <c r="AF428" t="s">
        <v>98</v>
      </c>
      <c r="AG428" t="s">
        <v>157</v>
      </c>
      <c r="AH428" t="s">
        <v>124</v>
      </c>
      <c r="AI428">
        <v>1111</v>
      </c>
      <c r="AJ428" t="s">
        <v>108</v>
      </c>
      <c r="AK428">
        <v>0</v>
      </c>
      <c r="AL428">
        <v>306</v>
      </c>
      <c r="AM428">
        <v>1417</v>
      </c>
      <c r="AN428" t="s">
        <v>103</v>
      </c>
      <c r="AO428" t="s">
        <v>126</v>
      </c>
      <c r="AP428" t="s">
        <v>104</v>
      </c>
      <c r="AQ428" t="s">
        <v>105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119</v>
      </c>
      <c r="BC428">
        <v>7</v>
      </c>
      <c r="BD428" t="s">
        <v>106</v>
      </c>
      <c r="BE428">
        <v>1</v>
      </c>
      <c r="BF428" t="s">
        <v>98</v>
      </c>
      <c r="BG428" t="s">
        <v>107</v>
      </c>
      <c r="BH428">
        <v>1997</v>
      </c>
      <c r="BI428" t="s">
        <v>108</v>
      </c>
      <c r="BJ428">
        <v>2</v>
      </c>
      <c r="BK428">
        <v>511</v>
      </c>
      <c r="BL428" t="s">
        <v>98</v>
      </c>
      <c r="BM428" t="s">
        <v>98</v>
      </c>
      <c r="BN428" t="s">
        <v>104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</row>
    <row r="429" spans="1:80">
      <c r="A429">
        <v>1888</v>
      </c>
      <c r="B429">
        <v>20</v>
      </c>
      <c r="C429" t="s">
        <v>112</v>
      </c>
      <c r="D429">
        <v>85</v>
      </c>
      <c r="E429">
        <v>10200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209</v>
      </c>
      <c r="N429" t="s">
        <v>91</v>
      </c>
      <c r="O429" t="s">
        <v>91</v>
      </c>
      <c r="P429" t="s">
        <v>92</v>
      </c>
      <c r="Q429" t="s">
        <v>93</v>
      </c>
      <c r="R429">
        <v>8</v>
      </c>
      <c r="S429">
        <v>5</v>
      </c>
      <c r="T429">
        <v>2007</v>
      </c>
      <c r="U429">
        <v>2007</v>
      </c>
      <c r="V429" t="s">
        <v>94</v>
      </c>
      <c r="W429" t="s">
        <v>95</v>
      </c>
      <c r="X429" t="s">
        <v>96</v>
      </c>
      <c r="Y429" t="s">
        <v>96</v>
      </c>
      <c r="Z429" t="s">
        <v>117</v>
      </c>
      <c r="AA429">
        <v>180</v>
      </c>
      <c r="AB429" t="s">
        <v>119</v>
      </c>
      <c r="AC429" t="s">
        <v>98</v>
      </c>
      <c r="AD429" t="s">
        <v>123</v>
      </c>
      <c r="AE429" t="s">
        <v>119</v>
      </c>
      <c r="AF429" t="s">
        <v>98</v>
      </c>
      <c r="AG429" t="s">
        <v>157</v>
      </c>
      <c r="AH429" t="s">
        <v>124</v>
      </c>
      <c r="AI429">
        <v>1478</v>
      </c>
      <c r="AJ429" t="s">
        <v>108</v>
      </c>
      <c r="AK429">
        <v>0</v>
      </c>
      <c r="AL429">
        <v>100</v>
      </c>
      <c r="AM429">
        <v>1578</v>
      </c>
      <c r="AN429" t="s">
        <v>103</v>
      </c>
      <c r="AO429" t="s">
        <v>126</v>
      </c>
      <c r="AP429" t="s">
        <v>104</v>
      </c>
      <c r="AQ429" t="s">
        <v>105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119</v>
      </c>
      <c r="BC429">
        <v>7</v>
      </c>
      <c r="BD429" t="s">
        <v>106</v>
      </c>
      <c r="BE429">
        <v>1</v>
      </c>
      <c r="BF429" t="s">
        <v>119</v>
      </c>
      <c r="BG429" t="s">
        <v>107</v>
      </c>
      <c r="BH429">
        <v>2007</v>
      </c>
      <c r="BI429" t="s">
        <v>131</v>
      </c>
      <c r="BJ429">
        <v>3</v>
      </c>
      <c r="BK429">
        <v>810</v>
      </c>
      <c r="BL429" t="s">
        <v>98</v>
      </c>
      <c r="BM429" t="s">
        <v>98</v>
      </c>
      <c r="BN429" t="s">
        <v>104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1</v>
      </c>
      <c r="BZ429">
        <v>2009</v>
      </c>
      <c r="CA429" t="s">
        <v>110</v>
      </c>
      <c r="CB429" t="s">
        <v>111</v>
      </c>
    </row>
    <row r="430" spans="1:80">
      <c r="A430">
        <v>1889</v>
      </c>
      <c r="B430">
        <v>60</v>
      </c>
      <c r="C430" t="s">
        <v>112</v>
      </c>
      <c r="D430">
        <v>85</v>
      </c>
      <c r="E430">
        <v>11069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114</v>
      </c>
      <c r="L430" t="s">
        <v>88</v>
      </c>
      <c r="M430" t="s">
        <v>209</v>
      </c>
      <c r="N430" t="s">
        <v>91</v>
      </c>
      <c r="O430" t="s">
        <v>91</v>
      </c>
      <c r="P430" t="s">
        <v>92</v>
      </c>
      <c r="Q430" t="s">
        <v>122</v>
      </c>
      <c r="R430">
        <v>6</v>
      </c>
      <c r="S430">
        <v>5</v>
      </c>
      <c r="T430">
        <v>2007</v>
      </c>
      <c r="U430">
        <v>2007</v>
      </c>
      <c r="V430" t="s">
        <v>94</v>
      </c>
      <c r="W430" t="s">
        <v>95</v>
      </c>
      <c r="X430" t="s">
        <v>96</v>
      </c>
      <c r="Y430" t="s">
        <v>96</v>
      </c>
      <c r="Z430" t="s">
        <v>97</v>
      </c>
      <c r="AA430">
        <v>0</v>
      </c>
      <c r="AB430" t="s">
        <v>119</v>
      </c>
      <c r="AC430" t="s">
        <v>98</v>
      </c>
      <c r="AD430" t="s">
        <v>123</v>
      </c>
      <c r="AE430" t="s">
        <v>119</v>
      </c>
      <c r="AF430" t="s">
        <v>98</v>
      </c>
      <c r="AG430" t="s">
        <v>100</v>
      </c>
      <c r="AH430" t="s">
        <v>108</v>
      </c>
      <c r="AI430">
        <v>0</v>
      </c>
      <c r="AJ430" t="s">
        <v>108</v>
      </c>
      <c r="AK430">
        <v>0</v>
      </c>
      <c r="AL430">
        <v>608</v>
      </c>
      <c r="AM430">
        <v>608</v>
      </c>
      <c r="AN430" t="s">
        <v>103</v>
      </c>
      <c r="AO430" t="s">
        <v>126</v>
      </c>
      <c r="AP430" t="s">
        <v>104</v>
      </c>
      <c r="AQ430" t="s">
        <v>105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119</v>
      </c>
      <c r="BC430">
        <v>6</v>
      </c>
      <c r="BD430" t="s">
        <v>106</v>
      </c>
      <c r="BE430">
        <v>1</v>
      </c>
      <c r="BF430" t="s">
        <v>119</v>
      </c>
      <c r="BG430" t="s">
        <v>159</v>
      </c>
      <c r="BH430">
        <v>2007</v>
      </c>
      <c r="BI430" t="s">
        <v>125</v>
      </c>
      <c r="BJ430">
        <v>2</v>
      </c>
      <c r="BK430">
        <v>440</v>
      </c>
      <c r="BL430" t="s">
        <v>98</v>
      </c>
      <c r="BM430" t="s">
        <v>98</v>
      </c>
      <c r="BN430" t="s">
        <v>104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7</v>
      </c>
      <c r="BZ430">
        <v>2009</v>
      </c>
      <c r="CA430" t="s">
        <v>110</v>
      </c>
      <c r="CB430" t="s">
        <v>111</v>
      </c>
    </row>
    <row r="431" spans="1:80">
      <c r="A431">
        <v>1890</v>
      </c>
      <c r="B431">
        <v>20</v>
      </c>
      <c r="C431" t="s">
        <v>112</v>
      </c>
      <c r="D431">
        <v>80</v>
      </c>
      <c r="E431">
        <v>10682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87</v>
      </c>
      <c r="L431" t="s">
        <v>88</v>
      </c>
      <c r="M431" t="s">
        <v>206</v>
      </c>
      <c r="N431" t="s">
        <v>91</v>
      </c>
      <c r="O431" t="s">
        <v>91</v>
      </c>
      <c r="P431" t="s">
        <v>92</v>
      </c>
      <c r="Q431" t="s">
        <v>93</v>
      </c>
      <c r="R431">
        <v>4</v>
      </c>
      <c r="S431">
        <v>6</v>
      </c>
      <c r="T431">
        <v>1960</v>
      </c>
      <c r="U431">
        <v>1971</v>
      </c>
      <c r="V431" t="s">
        <v>94</v>
      </c>
      <c r="W431" t="s">
        <v>95</v>
      </c>
      <c r="X431" t="s">
        <v>130</v>
      </c>
      <c r="Y431" t="s">
        <v>130</v>
      </c>
      <c r="Z431" t="s">
        <v>97</v>
      </c>
      <c r="AA431">
        <v>0</v>
      </c>
      <c r="AB431" t="s">
        <v>98</v>
      </c>
      <c r="AC431" t="s">
        <v>98</v>
      </c>
      <c r="AD431" t="s">
        <v>99</v>
      </c>
      <c r="AE431" t="s">
        <v>98</v>
      </c>
      <c r="AF431" t="s">
        <v>98</v>
      </c>
      <c r="AG431" t="s">
        <v>100</v>
      </c>
      <c r="AH431" t="s">
        <v>124</v>
      </c>
      <c r="AI431">
        <v>399</v>
      </c>
      <c r="AJ431" t="s">
        <v>108</v>
      </c>
      <c r="AK431">
        <v>0</v>
      </c>
      <c r="AL431">
        <v>615</v>
      </c>
      <c r="AM431">
        <v>1014</v>
      </c>
      <c r="AN431" t="s">
        <v>103</v>
      </c>
      <c r="AO431" t="s">
        <v>98</v>
      </c>
      <c r="AP431" t="s">
        <v>104</v>
      </c>
      <c r="AQ431" t="s">
        <v>105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98</v>
      </c>
      <c r="BC431">
        <v>7</v>
      </c>
      <c r="BD431" t="s">
        <v>187</v>
      </c>
      <c r="BE431">
        <v>0</v>
      </c>
      <c r="BF431" t="s">
        <v>83</v>
      </c>
      <c r="BG431" t="s">
        <v>208</v>
      </c>
      <c r="BH431">
        <v>1968</v>
      </c>
      <c r="BI431" t="s">
        <v>125</v>
      </c>
      <c r="BJ431">
        <v>1</v>
      </c>
      <c r="BK431">
        <v>544</v>
      </c>
      <c r="BL431" t="s">
        <v>98</v>
      </c>
      <c r="BM431" t="s">
        <v>98</v>
      </c>
      <c r="BN431" t="s">
        <v>104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109</v>
      </c>
      <c r="BW431" t="s">
        <v>83</v>
      </c>
      <c r="BX431">
        <v>0</v>
      </c>
      <c r="BY431">
        <v>7</v>
      </c>
      <c r="BZ431">
        <v>2009</v>
      </c>
      <c r="CA431" t="s">
        <v>110</v>
      </c>
      <c r="CB431" t="s">
        <v>111</v>
      </c>
    </row>
    <row r="432" spans="1:80">
      <c r="A432">
        <v>1891</v>
      </c>
      <c r="B432">
        <v>180</v>
      </c>
      <c r="C432" t="s">
        <v>140</v>
      </c>
      <c r="D432">
        <v>35</v>
      </c>
      <c r="E432">
        <v>3675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206</v>
      </c>
      <c r="N432" t="s">
        <v>91</v>
      </c>
      <c r="O432" t="s">
        <v>91</v>
      </c>
      <c r="P432" t="s">
        <v>129</v>
      </c>
      <c r="Q432" t="s">
        <v>183</v>
      </c>
      <c r="R432">
        <v>6</v>
      </c>
      <c r="S432">
        <v>5</v>
      </c>
      <c r="T432">
        <v>2005</v>
      </c>
      <c r="U432">
        <v>2006</v>
      </c>
      <c r="V432" t="s">
        <v>94</v>
      </c>
      <c r="W432" t="s">
        <v>95</v>
      </c>
      <c r="X432" t="s">
        <v>96</v>
      </c>
      <c r="Y432" t="s">
        <v>96</v>
      </c>
      <c r="Z432" t="s">
        <v>117</v>
      </c>
      <c r="AA432">
        <v>80</v>
      </c>
      <c r="AB432" t="s">
        <v>98</v>
      </c>
      <c r="AC432" t="s">
        <v>98</v>
      </c>
      <c r="AD432" t="s">
        <v>233</v>
      </c>
      <c r="AE432" t="s">
        <v>119</v>
      </c>
      <c r="AF432" t="s">
        <v>98</v>
      </c>
      <c r="AG432" t="s">
        <v>119</v>
      </c>
      <c r="AH432" t="s">
        <v>124</v>
      </c>
      <c r="AI432">
        <v>547</v>
      </c>
      <c r="AJ432" t="s">
        <v>108</v>
      </c>
      <c r="AK432">
        <v>0</v>
      </c>
      <c r="AL432">
        <v>0</v>
      </c>
      <c r="AM432">
        <v>547</v>
      </c>
      <c r="AN432" t="s">
        <v>103</v>
      </c>
      <c r="AO432" t="s">
        <v>119</v>
      </c>
      <c r="AP432" t="s">
        <v>104</v>
      </c>
      <c r="AQ432" t="s">
        <v>105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t="s">
        <v>98</v>
      </c>
      <c r="BC432">
        <v>5</v>
      </c>
      <c r="BD432" t="s">
        <v>106</v>
      </c>
      <c r="BE432">
        <v>0</v>
      </c>
      <c r="BF432" t="s">
        <v>83</v>
      </c>
      <c r="BG432" t="s">
        <v>189</v>
      </c>
      <c r="BH432">
        <v>2005</v>
      </c>
      <c r="BI432" t="s">
        <v>125</v>
      </c>
      <c r="BJ432">
        <v>2</v>
      </c>
      <c r="BK432">
        <v>525</v>
      </c>
      <c r="BL432" t="s">
        <v>98</v>
      </c>
      <c r="BM432" t="s">
        <v>98</v>
      </c>
      <c r="BN432" t="s">
        <v>104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4</v>
      </c>
      <c r="BZ432">
        <v>2009</v>
      </c>
      <c r="CA432" t="s">
        <v>110</v>
      </c>
      <c r="CB432" t="s">
        <v>111</v>
      </c>
    </row>
    <row r="433" spans="1:80">
      <c r="A433">
        <v>1892</v>
      </c>
      <c r="B433">
        <v>20</v>
      </c>
      <c r="C433" t="s">
        <v>112</v>
      </c>
      <c r="D433">
        <v>64</v>
      </c>
      <c r="E433">
        <v>6410</v>
      </c>
      <c r="F433" t="s">
        <v>82</v>
      </c>
      <c r="G433" t="s">
        <v>83</v>
      </c>
      <c r="H433" t="s">
        <v>84</v>
      </c>
      <c r="I433" t="s">
        <v>127</v>
      </c>
      <c r="J433" t="s">
        <v>86</v>
      </c>
      <c r="K433" t="s">
        <v>87</v>
      </c>
      <c r="L433" t="s">
        <v>154</v>
      </c>
      <c r="M433" t="s">
        <v>206</v>
      </c>
      <c r="N433" t="s">
        <v>91</v>
      </c>
      <c r="O433" t="s">
        <v>91</v>
      </c>
      <c r="P433" t="s">
        <v>92</v>
      </c>
      <c r="Q433" t="s">
        <v>93</v>
      </c>
      <c r="R433">
        <v>4</v>
      </c>
      <c r="S433">
        <v>5</v>
      </c>
      <c r="T433">
        <v>1959</v>
      </c>
      <c r="U433">
        <v>1959</v>
      </c>
      <c r="V433" t="s">
        <v>94</v>
      </c>
      <c r="W433" t="s">
        <v>95</v>
      </c>
      <c r="X433" t="s">
        <v>193</v>
      </c>
      <c r="Y433" t="s">
        <v>193</v>
      </c>
      <c r="Z433" t="s">
        <v>97</v>
      </c>
      <c r="AA433">
        <v>0</v>
      </c>
      <c r="AB433" t="s">
        <v>98</v>
      </c>
      <c r="AC433" t="s">
        <v>98</v>
      </c>
      <c r="AD433" t="s">
        <v>99</v>
      </c>
      <c r="AE433" t="s">
        <v>98</v>
      </c>
      <c r="AF433" t="s">
        <v>98</v>
      </c>
      <c r="AG433" t="s">
        <v>100</v>
      </c>
      <c r="AH433" t="s">
        <v>102</v>
      </c>
      <c r="AI433">
        <v>332</v>
      </c>
      <c r="AJ433" t="s">
        <v>101</v>
      </c>
      <c r="AK433">
        <v>243</v>
      </c>
      <c r="AL433">
        <v>301</v>
      </c>
      <c r="AM433">
        <v>876</v>
      </c>
      <c r="AN433" t="s">
        <v>103</v>
      </c>
      <c r="AO433" t="s">
        <v>98</v>
      </c>
      <c r="AP433" t="s">
        <v>104</v>
      </c>
      <c r="AQ433" t="s">
        <v>168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98</v>
      </c>
      <c r="BC433">
        <v>5</v>
      </c>
      <c r="BD433" t="s">
        <v>106</v>
      </c>
      <c r="BE433">
        <v>0</v>
      </c>
      <c r="BF433" t="s">
        <v>83</v>
      </c>
      <c r="BG433" t="s">
        <v>143</v>
      </c>
      <c r="BH433">
        <v>1959</v>
      </c>
      <c r="BI433" t="s">
        <v>108</v>
      </c>
      <c r="BJ433">
        <v>1</v>
      </c>
      <c r="BK433">
        <v>320</v>
      </c>
      <c r="BL433" t="s">
        <v>98</v>
      </c>
      <c r="BM433" t="s">
        <v>98</v>
      </c>
      <c r="BN433" t="s">
        <v>104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109</v>
      </c>
      <c r="BW433" t="s">
        <v>83</v>
      </c>
      <c r="BX433">
        <v>0</v>
      </c>
      <c r="BY433">
        <v>3</v>
      </c>
      <c r="BZ433">
        <v>2009</v>
      </c>
      <c r="CA433" t="s">
        <v>110</v>
      </c>
      <c r="CB433" t="s">
        <v>111</v>
      </c>
    </row>
    <row r="434" spans="1:80">
      <c r="A434">
        <v>1893</v>
      </c>
      <c r="B434">
        <v>20</v>
      </c>
      <c r="C434" t="s">
        <v>112</v>
      </c>
      <c r="D434">
        <v>70</v>
      </c>
      <c r="E434">
        <v>11767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206</v>
      </c>
      <c r="N434" t="s">
        <v>91</v>
      </c>
      <c r="O434" t="s">
        <v>91</v>
      </c>
      <c r="P434" t="s">
        <v>92</v>
      </c>
      <c r="Q434" t="s">
        <v>93</v>
      </c>
      <c r="R434">
        <v>5</v>
      </c>
      <c r="S434">
        <v>5</v>
      </c>
      <c r="T434">
        <v>1950</v>
      </c>
      <c r="U434">
        <v>1950</v>
      </c>
      <c r="V434" t="s">
        <v>94</v>
      </c>
      <c r="W434" t="s">
        <v>95</v>
      </c>
      <c r="X434" t="s">
        <v>137</v>
      </c>
      <c r="Y434" t="s">
        <v>137</v>
      </c>
      <c r="Z434" t="s">
        <v>97</v>
      </c>
      <c r="AA434">
        <v>0</v>
      </c>
      <c r="AB434" t="s">
        <v>98</v>
      </c>
      <c r="AC434" t="s">
        <v>98</v>
      </c>
      <c r="AD434" t="s">
        <v>99</v>
      </c>
      <c r="AE434" t="s">
        <v>139</v>
      </c>
      <c r="AF434" t="s">
        <v>98</v>
      </c>
      <c r="AG434" t="s">
        <v>155</v>
      </c>
      <c r="AH434" t="s">
        <v>101</v>
      </c>
      <c r="AI434">
        <v>1078</v>
      </c>
      <c r="AJ434" t="s">
        <v>108</v>
      </c>
      <c r="AK434">
        <v>0</v>
      </c>
      <c r="AL434">
        <v>0</v>
      </c>
      <c r="AM434">
        <v>1078</v>
      </c>
      <c r="AN434" t="s">
        <v>103</v>
      </c>
      <c r="AO434" t="s">
        <v>98</v>
      </c>
      <c r="AP434" t="s">
        <v>104</v>
      </c>
      <c r="AQ434" t="s">
        <v>168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98</v>
      </c>
      <c r="BC434">
        <v>6</v>
      </c>
      <c r="BD434" t="s">
        <v>187</v>
      </c>
      <c r="BE434">
        <v>0</v>
      </c>
      <c r="BF434" t="s">
        <v>83</v>
      </c>
      <c r="BG434" t="s">
        <v>107</v>
      </c>
      <c r="BH434">
        <v>1950</v>
      </c>
      <c r="BI434" t="s">
        <v>131</v>
      </c>
      <c r="BJ434">
        <v>1</v>
      </c>
      <c r="BK434">
        <v>195</v>
      </c>
      <c r="BL434" t="s">
        <v>98</v>
      </c>
      <c r="BM434" t="s">
        <v>98</v>
      </c>
      <c r="BN434" t="s">
        <v>104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133</v>
      </c>
      <c r="BX434">
        <v>900</v>
      </c>
      <c r="BY434">
        <v>6</v>
      </c>
      <c r="BZ434">
        <v>2009</v>
      </c>
      <c r="CA434" t="s">
        <v>110</v>
      </c>
      <c r="CB434" t="s">
        <v>111</v>
      </c>
    </row>
    <row r="435" spans="1:80">
      <c r="A435">
        <v>1894</v>
      </c>
      <c r="B435">
        <v>90</v>
      </c>
      <c r="C435" t="s">
        <v>112</v>
      </c>
      <c r="D435">
        <v>65</v>
      </c>
      <c r="E435">
        <v>10926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206</v>
      </c>
      <c r="N435" t="s">
        <v>91</v>
      </c>
      <c r="O435" t="s">
        <v>91</v>
      </c>
      <c r="P435" t="s">
        <v>179</v>
      </c>
      <c r="Q435" t="s">
        <v>93</v>
      </c>
      <c r="R435">
        <v>5</v>
      </c>
      <c r="S435">
        <v>5</v>
      </c>
      <c r="T435">
        <v>1959</v>
      </c>
      <c r="U435">
        <v>1959</v>
      </c>
      <c r="V435" t="s">
        <v>115</v>
      </c>
      <c r="W435" t="s">
        <v>95</v>
      </c>
      <c r="X435" t="s">
        <v>96</v>
      </c>
      <c r="Y435" t="s">
        <v>96</v>
      </c>
      <c r="Z435" t="s">
        <v>117</v>
      </c>
      <c r="AA435">
        <v>74</v>
      </c>
      <c r="AB435" t="s">
        <v>98</v>
      </c>
      <c r="AC435" t="s">
        <v>98</v>
      </c>
      <c r="AD435" t="s">
        <v>99</v>
      </c>
      <c r="AE435" t="s">
        <v>98</v>
      </c>
      <c r="AF435" t="s">
        <v>98</v>
      </c>
      <c r="AG435" t="s">
        <v>100</v>
      </c>
      <c r="AH435" t="s">
        <v>108</v>
      </c>
      <c r="AI435">
        <v>0</v>
      </c>
      <c r="AJ435" t="s">
        <v>108</v>
      </c>
      <c r="AK435">
        <v>0</v>
      </c>
      <c r="AL435">
        <v>1678</v>
      </c>
      <c r="AM435">
        <v>1678</v>
      </c>
      <c r="AN435" t="s">
        <v>103</v>
      </c>
      <c r="AO435" t="s">
        <v>98</v>
      </c>
      <c r="AP435" t="s">
        <v>104</v>
      </c>
      <c r="AQ435" t="s">
        <v>105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t="s">
        <v>98</v>
      </c>
      <c r="BC435">
        <v>10</v>
      </c>
      <c r="BD435" t="s">
        <v>106</v>
      </c>
      <c r="BE435">
        <v>0</v>
      </c>
      <c r="BF435" t="s">
        <v>83</v>
      </c>
      <c r="BG435" t="s">
        <v>83</v>
      </c>
      <c r="BH435" t="s">
        <v>83</v>
      </c>
      <c r="BI435" t="s">
        <v>83</v>
      </c>
      <c r="BJ435">
        <v>0</v>
      </c>
      <c r="BK435">
        <v>0</v>
      </c>
      <c r="BL435" t="s">
        <v>83</v>
      </c>
      <c r="BM435" t="s">
        <v>83</v>
      </c>
      <c r="BN435" t="s">
        <v>104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8</v>
      </c>
      <c r="BZ435">
        <v>2009</v>
      </c>
      <c r="CA435" t="s">
        <v>110</v>
      </c>
      <c r="CB435" t="s">
        <v>111</v>
      </c>
    </row>
    <row r="436" spans="1:80">
      <c r="A436">
        <v>1895</v>
      </c>
      <c r="B436">
        <v>20</v>
      </c>
      <c r="C436" t="s">
        <v>112</v>
      </c>
      <c r="D436">
        <v>70</v>
      </c>
      <c r="E436">
        <v>11767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206</v>
      </c>
      <c r="N436" t="s">
        <v>91</v>
      </c>
      <c r="O436" t="s">
        <v>91</v>
      </c>
      <c r="P436" t="s">
        <v>92</v>
      </c>
      <c r="Q436" t="s">
        <v>93</v>
      </c>
      <c r="R436">
        <v>5</v>
      </c>
      <c r="S436">
        <v>5</v>
      </c>
      <c r="T436">
        <v>1956</v>
      </c>
      <c r="U436">
        <v>1956</v>
      </c>
      <c r="V436" t="s">
        <v>115</v>
      </c>
      <c r="W436" t="s">
        <v>95</v>
      </c>
      <c r="X436" t="s">
        <v>130</v>
      </c>
      <c r="Y436" t="s">
        <v>130</v>
      </c>
      <c r="Z436" t="s">
        <v>117</v>
      </c>
      <c r="AA436">
        <v>259</v>
      </c>
      <c r="AB436" t="s">
        <v>98</v>
      </c>
      <c r="AC436" t="s">
        <v>98</v>
      </c>
      <c r="AD436" t="s">
        <v>99</v>
      </c>
      <c r="AE436" t="s">
        <v>98</v>
      </c>
      <c r="AF436" t="s">
        <v>98</v>
      </c>
      <c r="AG436" t="s">
        <v>100</v>
      </c>
      <c r="AH436" t="s">
        <v>101</v>
      </c>
      <c r="AI436">
        <v>546</v>
      </c>
      <c r="AJ436" t="s">
        <v>108</v>
      </c>
      <c r="AK436">
        <v>0</v>
      </c>
      <c r="AL436">
        <v>604</v>
      </c>
      <c r="AM436">
        <v>1150</v>
      </c>
      <c r="AN436" t="s">
        <v>103</v>
      </c>
      <c r="AO436" t="s">
        <v>126</v>
      </c>
      <c r="AP436" t="s">
        <v>104</v>
      </c>
      <c r="AQ436" t="s">
        <v>105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98</v>
      </c>
      <c r="BC436">
        <v>7</v>
      </c>
      <c r="BD436" t="s">
        <v>187</v>
      </c>
      <c r="BE436">
        <v>1</v>
      </c>
      <c r="BF436" t="s">
        <v>98</v>
      </c>
      <c r="BG436" t="s">
        <v>107</v>
      </c>
      <c r="BH436">
        <v>1956</v>
      </c>
      <c r="BI436" t="s">
        <v>108</v>
      </c>
      <c r="BJ436">
        <v>1</v>
      </c>
      <c r="BK436">
        <v>313</v>
      </c>
      <c r="BL436" t="s">
        <v>98</v>
      </c>
      <c r="BM436" t="s">
        <v>98</v>
      </c>
      <c r="BN436" t="s">
        <v>104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5</v>
      </c>
      <c r="BZ436">
        <v>2009</v>
      </c>
      <c r="CA436" t="s">
        <v>110</v>
      </c>
      <c r="CB436" t="s">
        <v>111</v>
      </c>
    </row>
    <row r="437" spans="1:80">
      <c r="A437">
        <v>1896</v>
      </c>
      <c r="B437">
        <v>50</v>
      </c>
      <c r="C437" t="s">
        <v>112</v>
      </c>
      <c r="D437">
        <v>45</v>
      </c>
      <c r="E437">
        <v>8212</v>
      </c>
      <c r="F437" t="s">
        <v>82</v>
      </c>
      <c r="G437" t="s">
        <v>190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206</v>
      </c>
      <c r="N437" t="s">
        <v>91</v>
      </c>
      <c r="O437" t="s">
        <v>91</v>
      </c>
      <c r="P437" t="s">
        <v>92</v>
      </c>
      <c r="Q437" t="s">
        <v>176</v>
      </c>
      <c r="R437">
        <v>5</v>
      </c>
      <c r="S437">
        <v>6</v>
      </c>
      <c r="T437">
        <v>1941</v>
      </c>
      <c r="U437">
        <v>1950</v>
      </c>
      <c r="V437" t="s">
        <v>94</v>
      </c>
      <c r="W437" t="s">
        <v>95</v>
      </c>
      <c r="X437" t="s">
        <v>116</v>
      </c>
      <c r="Y437" t="s">
        <v>116</v>
      </c>
      <c r="Z437" t="s">
        <v>97</v>
      </c>
      <c r="AA437">
        <v>0</v>
      </c>
      <c r="AB437" t="s">
        <v>98</v>
      </c>
      <c r="AC437" t="s">
        <v>98</v>
      </c>
      <c r="AD437" t="s">
        <v>99</v>
      </c>
      <c r="AE437" t="s">
        <v>98</v>
      </c>
      <c r="AF437" t="s">
        <v>98</v>
      </c>
      <c r="AG437" t="s">
        <v>100</v>
      </c>
      <c r="AH437" t="s">
        <v>101</v>
      </c>
      <c r="AI437">
        <v>626</v>
      </c>
      <c r="AJ437" t="s">
        <v>108</v>
      </c>
      <c r="AK437">
        <v>0</v>
      </c>
      <c r="AL437">
        <v>94</v>
      </c>
      <c r="AM437">
        <v>720</v>
      </c>
      <c r="AN437" t="s">
        <v>103</v>
      </c>
      <c r="AO437" t="s">
        <v>126</v>
      </c>
      <c r="AP437" t="s">
        <v>104</v>
      </c>
      <c r="AQ437" t="s">
        <v>105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t="s">
        <v>98</v>
      </c>
      <c r="BC437">
        <v>6</v>
      </c>
      <c r="BD437" t="s">
        <v>106</v>
      </c>
      <c r="BE437">
        <v>2</v>
      </c>
      <c r="BF437" t="s">
        <v>119</v>
      </c>
      <c r="BG437" t="s">
        <v>143</v>
      </c>
      <c r="BH437">
        <v>1940</v>
      </c>
      <c r="BI437" t="s">
        <v>108</v>
      </c>
      <c r="BJ437">
        <v>1</v>
      </c>
      <c r="BK437">
        <v>256</v>
      </c>
      <c r="BL437" t="s">
        <v>98</v>
      </c>
      <c r="BM437" t="s">
        <v>98</v>
      </c>
      <c r="BN437" t="s">
        <v>104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9</v>
      </c>
      <c r="BZ437">
        <v>2009</v>
      </c>
      <c r="CA437" t="s">
        <v>110</v>
      </c>
      <c r="CB437" t="s">
        <v>111</v>
      </c>
    </row>
    <row r="438" spans="1:80">
      <c r="A438">
        <v>1897</v>
      </c>
      <c r="B438">
        <v>50</v>
      </c>
      <c r="C438" t="s">
        <v>81</v>
      </c>
      <c r="D438">
        <v>70</v>
      </c>
      <c r="E438">
        <v>6300</v>
      </c>
      <c r="F438" t="s">
        <v>82</v>
      </c>
      <c r="G438" t="s">
        <v>82</v>
      </c>
      <c r="H438" t="s">
        <v>84</v>
      </c>
      <c r="I438" t="s">
        <v>85</v>
      </c>
      <c r="J438" t="s">
        <v>86</v>
      </c>
      <c r="K438" t="s">
        <v>114</v>
      </c>
      <c r="L438" t="s">
        <v>88</v>
      </c>
      <c r="M438" t="s">
        <v>200</v>
      </c>
      <c r="N438" t="s">
        <v>91</v>
      </c>
      <c r="O438" t="s">
        <v>91</v>
      </c>
      <c r="P438" t="s">
        <v>92</v>
      </c>
      <c r="Q438" t="s">
        <v>176</v>
      </c>
      <c r="R438">
        <v>5</v>
      </c>
      <c r="S438">
        <v>4</v>
      </c>
      <c r="T438">
        <v>1938</v>
      </c>
      <c r="U438">
        <v>1950</v>
      </c>
      <c r="V438" t="s">
        <v>94</v>
      </c>
      <c r="W438" t="s">
        <v>95</v>
      </c>
      <c r="X438" t="s">
        <v>137</v>
      </c>
      <c r="Y438" t="s">
        <v>137</v>
      </c>
      <c r="Z438" t="s">
        <v>117</v>
      </c>
      <c r="AA438">
        <v>88</v>
      </c>
      <c r="AB438" t="s">
        <v>98</v>
      </c>
      <c r="AC438" t="s">
        <v>98</v>
      </c>
      <c r="AD438" t="s">
        <v>123</v>
      </c>
      <c r="AE438" t="s">
        <v>98</v>
      </c>
      <c r="AF438" t="s">
        <v>139</v>
      </c>
      <c r="AG438" t="s">
        <v>100</v>
      </c>
      <c r="AH438" t="s">
        <v>102</v>
      </c>
      <c r="AI438">
        <v>832</v>
      </c>
      <c r="AJ438" t="s">
        <v>108</v>
      </c>
      <c r="AK438">
        <v>0</v>
      </c>
      <c r="AL438">
        <v>0</v>
      </c>
      <c r="AM438">
        <v>832</v>
      </c>
      <c r="AN438" t="s">
        <v>103</v>
      </c>
      <c r="AO438" t="s">
        <v>98</v>
      </c>
      <c r="AP438" t="s">
        <v>104</v>
      </c>
      <c r="AQ438" t="s">
        <v>105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106</v>
      </c>
      <c r="BE438">
        <v>2</v>
      </c>
      <c r="BF438" t="s">
        <v>119</v>
      </c>
      <c r="BG438" t="s">
        <v>189</v>
      </c>
      <c r="BH438">
        <v>1938</v>
      </c>
      <c r="BI438" t="s">
        <v>108</v>
      </c>
      <c r="BJ438">
        <v>1</v>
      </c>
      <c r="BK438">
        <v>250</v>
      </c>
      <c r="BL438" t="s">
        <v>98</v>
      </c>
      <c r="BM438" t="s">
        <v>98</v>
      </c>
      <c r="BN438" t="s">
        <v>104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2009</v>
      </c>
      <c r="CA438" t="s">
        <v>110</v>
      </c>
      <c r="CB438" t="s">
        <v>172</v>
      </c>
    </row>
    <row r="439" spans="1:80">
      <c r="A439">
        <v>1898</v>
      </c>
      <c r="B439">
        <v>70</v>
      </c>
      <c r="C439" t="s">
        <v>112</v>
      </c>
      <c r="D439">
        <v>43</v>
      </c>
      <c r="E439">
        <v>5707</v>
      </c>
      <c r="F439" t="s">
        <v>82</v>
      </c>
      <c r="G439" t="s">
        <v>83</v>
      </c>
      <c r="H439" t="s">
        <v>84</v>
      </c>
      <c r="I439" t="s">
        <v>192</v>
      </c>
      <c r="J439" t="s">
        <v>86</v>
      </c>
      <c r="K439" t="s">
        <v>87</v>
      </c>
      <c r="L439" t="s">
        <v>88</v>
      </c>
      <c r="M439" t="s">
        <v>200</v>
      </c>
      <c r="N439" t="s">
        <v>90</v>
      </c>
      <c r="O439" t="s">
        <v>91</v>
      </c>
      <c r="P439" t="s">
        <v>92</v>
      </c>
      <c r="Q439" t="s">
        <v>122</v>
      </c>
      <c r="R439">
        <v>6</v>
      </c>
      <c r="S439">
        <v>6</v>
      </c>
      <c r="T439">
        <v>1935</v>
      </c>
      <c r="U439">
        <v>1950</v>
      </c>
      <c r="V439" t="s">
        <v>94</v>
      </c>
      <c r="W439" t="s">
        <v>95</v>
      </c>
      <c r="X439" t="s">
        <v>116</v>
      </c>
      <c r="Y439" t="s">
        <v>116</v>
      </c>
      <c r="Z439" t="s">
        <v>97</v>
      </c>
      <c r="AA439">
        <v>0</v>
      </c>
      <c r="AB439" t="s">
        <v>98</v>
      </c>
      <c r="AC439" t="s">
        <v>98</v>
      </c>
      <c r="AD439" t="s">
        <v>166</v>
      </c>
      <c r="AE439" t="s">
        <v>98</v>
      </c>
      <c r="AF439" t="s">
        <v>98</v>
      </c>
      <c r="AG439" t="s">
        <v>100</v>
      </c>
      <c r="AH439" t="s">
        <v>108</v>
      </c>
      <c r="AI439">
        <v>0</v>
      </c>
      <c r="AJ439" t="s">
        <v>108</v>
      </c>
      <c r="AK439">
        <v>0</v>
      </c>
      <c r="AL439">
        <v>583</v>
      </c>
      <c r="AM439">
        <v>583</v>
      </c>
      <c r="AN439" t="s">
        <v>103</v>
      </c>
      <c r="AO439" t="s">
        <v>119</v>
      </c>
      <c r="AP439" t="s">
        <v>104</v>
      </c>
      <c r="AQ439" t="s">
        <v>196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t="s">
        <v>98</v>
      </c>
      <c r="BC439">
        <v>6</v>
      </c>
      <c r="BD439" t="s">
        <v>106</v>
      </c>
      <c r="BE439">
        <v>1</v>
      </c>
      <c r="BF439" t="s">
        <v>119</v>
      </c>
      <c r="BG439" t="s">
        <v>143</v>
      </c>
      <c r="BH439">
        <v>1926</v>
      </c>
      <c r="BI439" t="s">
        <v>108</v>
      </c>
      <c r="BJ439">
        <v>1</v>
      </c>
      <c r="BK439">
        <v>180</v>
      </c>
      <c r="BL439" t="s">
        <v>139</v>
      </c>
      <c r="BM439" t="s">
        <v>98</v>
      </c>
      <c r="BN439" t="s">
        <v>104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3</v>
      </c>
      <c r="BZ439">
        <v>2009</v>
      </c>
      <c r="CA439" t="s">
        <v>110</v>
      </c>
      <c r="CB439" t="s">
        <v>111</v>
      </c>
    </row>
    <row r="440" spans="1:80">
      <c r="A440">
        <v>1899</v>
      </c>
      <c r="B440">
        <v>30</v>
      </c>
      <c r="C440" t="s">
        <v>112</v>
      </c>
      <c r="D440">
        <v>64</v>
      </c>
      <c r="E440">
        <v>8574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212</v>
      </c>
      <c r="N440" t="s">
        <v>91</v>
      </c>
      <c r="O440" t="s">
        <v>91</v>
      </c>
      <c r="P440" t="s">
        <v>92</v>
      </c>
      <c r="Q440" t="s">
        <v>93</v>
      </c>
      <c r="R440">
        <v>6</v>
      </c>
      <c r="S440">
        <v>8</v>
      </c>
      <c r="T440">
        <v>1916</v>
      </c>
      <c r="U440">
        <v>2000</v>
      </c>
      <c r="V440" t="s">
        <v>94</v>
      </c>
      <c r="W440" t="s">
        <v>95</v>
      </c>
      <c r="X440" t="s">
        <v>203</v>
      </c>
      <c r="Y440" t="s">
        <v>203</v>
      </c>
      <c r="Z440" t="s">
        <v>97</v>
      </c>
      <c r="AA440">
        <v>0</v>
      </c>
      <c r="AB440" t="s">
        <v>119</v>
      </c>
      <c r="AC440" t="s">
        <v>98</v>
      </c>
      <c r="AD440" t="s">
        <v>166</v>
      </c>
      <c r="AE440" t="s">
        <v>98</v>
      </c>
      <c r="AF440" t="s">
        <v>98</v>
      </c>
      <c r="AG440" t="s">
        <v>100</v>
      </c>
      <c r="AH440" t="s">
        <v>108</v>
      </c>
      <c r="AI440">
        <v>0</v>
      </c>
      <c r="AJ440" t="s">
        <v>108</v>
      </c>
      <c r="AK440">
        <v>0</v>
      </c>
      <c r="AL440">
        <v>816</v>
      </c>
      <c r="AM440">
        <v>816</v>
      </c>
      <c r="AN440" t="s">
        <v>103</v>
      </c>
      <c r="AO440" t="s">
        <v>126</v>
      </c>
      <c r="AP440" t="s">
        <v>104</v>
      </c>
      <c r="AQ440" t="s">
        <v>105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119</v>
      </c>
      <c r="BC440">
        <v>6</v>
      </c>
      <c r="BD440" t="s">
        <v>106</v>
      </c>
      <c r="BE440">
        <v>1</v>
      </c>
      <c r="BF440" t="s">
        <v>119</v>
      </c>
      <c r="BG440" t="s">
        <v>143</v>
      </c>
      <c r="BH440">
        <v>1916</v>
      </c>
      <c r="BI440" t="s">
        <v>108</v>
      </c>
      <c r="BJ440">
        <v>2</v>
      </c>
      <c r="BK440">
        <v>440</v>
      </c>
      <c r="BL440" t="s">
        <v>98</v>
      </c>
      <c r="BM440" t="s">
        <v>98</v>
      </c>
      <c r="BN440" t="s">
        <v>104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10</v>
      </c>
      <c r="BZ440">
        <v>2009</v>
      </c>
      <c r="CA440" t="s">
        <v>110</v>
      </c>
      <c r="CB440" t="s">
        <v>111</v>
      </c>
    </row>
    <row r="441" spans="1:80">
      <c r="A441">
        <v>1900</v>
      </c>
      <c r="B441">
        <v>70</v>
      </c>
      <c r="C441" t="s">
        <v>112</v>
      </c>
      <c r="D441">
        <v>53</v>
      </c>
      <c r="E441">
        <v>7155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212</v>
      </c>
      <c r="N441" t="s">
        <v>91</v>
      </c>
      <c r="O441" t="s">
        <v>91</v>
      </c>
      <c r="P441" t="s">
        <v>92</v>
      </c>
      <c r="Q441" t="s">
        <v>122</v>
      </c>
      <c r="R441">
        <v>7</v>
      </c>
      <c r="S441">
        <v>8</v>
      </c>
      <c r="T441">
        <v>1918</v>
      </c>
      <c r="U441">
        <v>1990</v>
      </c>
      <c r="V441" t="s">
        <v>202</v>
      </c>
      <c r="W441" t="s">
        <v>95</v>
      </c>
      <c r="X441" t="s">
        <v>116</v>
      </c>
      <c r="Y441" t="s">
        <v>116</v>
      </c>
      <c r="Z441" t="s">
        <v>97</v>
      </c>
      <c r="AA441">
        <v>0</v>
      </c>
      <c r="AB441" t="s">
        <v>98</v>
      </c>
      <c r="AC441" t="s">
        <v>98</v>
      </c>
      <c r="AD441" t="s">
        <v>166</v>
      </c>
      <c r="AE441" t="s">
        <v>98</v>
      </c>
      <c r="AF441" t="s">
        <v>139</v>
      </c>
      <c r="AG441" t="s">
        <v>155</v>
      </c>
      <c r="AH441" t="s">
        <v>108</v>
      </c>
      <c r="AI441">
        <v>0</v>
      </c>
      <c r="AJ441" t="s">
        <v>108</v>
      </c>
      <c r="AK441">
        <v>0</v>
      </c>
      <c r="AL441">
        <v>600</v>
      </c>
      <c r="AM441">
        <v>600</v>
      </c>
      <c r="AN441" t="s">
        <v>103</v>
      </c>
      <c r="AO441" t="s">
        <v>126</v>
      </c>
      <c r="AP441" t="s">
        <v>104</v>
      </c>
      <c r="AQ441" t="s">
        <v>105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98</v>
      </c>
      <c r="BC441">
        <v>6</v>
      </c>
      <c r="BD441" t="s">
        <v>106</v>
      </c>
      <c r="BE441">
        <v>1</v>
      </c>
      <c r="BF441" t="s">
        <v>119</v>
      </c>
      <c r="BG441" t="s">
        <v>143</v>
      </c>
      <c r="BH441">
        <v>1918</v>
      </c>
      <c r="BI441" t="s">
        <v>108</v>
      </c>
      <c r="BJ441">
        <v>1</v>
      </c>
      <c r="BK441">
        <v>215</v>
      </c>
      <c r="BL441" t="s">
        <v>139</v>
      </c>
      <c r="BM441" t="s">
        <v>98</v>
      </c>
      <c r="BN441" t="s">
        <v>104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t="s">
        <v>83</v>
      </c>
      <c r="BV441" t="s">
        <v>109</v>
      </c>
      <c r="BW441" t="s">
        <v>83</v>
      </c>
      <c r="BX441">
        <v>0</v>
      </c>
      <c r="BY441">
        <v>5</v>
      </c>
      <c r="BZ441">
        <v>2009</v>
      </c>
      <c r="CA441" t="s">
        <v>110</v>
      </c>
      <c r="CB441" t="s">
        <v>111</v>
      </c>
    </row>
    <row r="442" spans="1:80">
      <c r="A442">
        <v>1901</v>
      </c>
      <c r="B442">
        <v>50</v>
      </c>
      <c r="C442" t="s">
        <v>112</v>
      </c>
      <c r="D442">
        <v>60</v>
      </c>
      <c r="E442">
        <v>13680</v>
      </c>
      <c r="F442" t="s">
        <v>82</v>
      </c>
      <c r="G442" t="s">
        <v>83</v>
      </c>
      <c r="H442" t="s">
        <v>84</v>
      </c>
      <c r="I442" t="s">
        <v>127</v>
      </c>
      <c r="J442" t="s">
        <v>86</v>
      </c>
      <c r="K442" t="s">
        <v>87</v>
      </c>
      <c r="L442" t="s">
        <v>154</v>
      </c>
      <c r="M442" t="s">
        <v>212</v>
      </c>
      <c r="N442" t="s">
        <v>91</v>
      </c>
      <c r="O442" t="s">
        <v>91</v>
      </c>
      <c r="P442" t="s">
        <v>92</v>
      </c>
      <c r="Q442" t="s">
        <v>176</v>
      </c>
      <c r="R442">
        <v>5</v>
      </c>
      <c r="S442">
        <v>6</v>
      </c>
      <c r="T442">
        <v>1940</v>
      </c>
      <c r="U442">
        <v>1950</v>
      </c>
      <c r="V442" t="s">
        <v>94</v>
      </c>
      <c r="W442" t="s">
        <v>95</v>
      </c>
      <c r="X442" t="s">
        <v>116</v>
      </c>
      <c r="Y442" t="s">
        <v>116</v>
      </c>
      <c r="Z442" t="s">
        <v>97</v>
      </c>
      <c r="AA442">
        <v>0</v>
      </c>
      <c r="AB442" t="s">
        <v>98</v>
      </c>
      <c r="AC442" t="s">
        <v>98</v>
      </c>
      <c r="AD442" t="s">
        <v>99</v>
      </c>
      <c r="AE442" t="s">
        <v>98</v>
      </c>
      <c r="AF442" t="s">
        <v>98</v>
      </c>
      <c r="AG442" t="s">
        <v>100</v>
      </c>
      <c r="AH442" t="s">
        <v>118</v>
      </c>
      <c r="AI442">
        <v>728</v>
      </c>
      <c r="AJ442" t="s">
        <v>108</v>
      </c>
      <c r="AK442">
        <v>0</v>
      </c>
      <c r="AL442">
        <v>112</v>
      </c>
      <c r="AM442">
        <v>840</v>
      </c>
      <c r="AN442" t="s">
        <v>103</v>
      </c>
      <c r="AO442" t="s">
        <v>126</v>
      </c>
      <c r="AP442" t="s">
        <v>104</v>
      </c>
      <c r="AQ442" t="s">
        <v>105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t="s">
        <v>98</v>
      </c>
      <c r="BC442">
        <v>6</v>
      </c>
      <c r="BD442" t="s">
        <v>181</v>
      </c>
      <c r="BE442">
        <v>2</v>
      </c>
      <c r="BF442" t="s">
        <v>98</v>
      </c>
      <c r="BG442" t="s">
        <v>143</v>
      </c>
      <c r="BH442">
        <v>1961</v>
      </c>
      <c r="BI442" t="s">
        <v>108</v>
      </c>
      <c r="BJ442">
        <v>2</v>
      </c>
      <c r="BK442">
        <v>440</v>
      </c>
      <c r="BL442" t="s">
        <v>98</v>
      </c>
      <c r="BM442" t="s">
        <v>98</v>
      </c>
      <c r="BN442" t="s">
        <v>104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t="s">
        <v>83</v>
      </c>
      <c r="BV442" t="s">
        <v>132</v>
      </c>
      <c r="BW442" t="s">
        <v>83</v>
      </c>
      <c r="BX442">
        <v>0</v>
      </c>
      <c r="BY442">
        <v>2</v>
      </c>
      <c r="BZ442">
        <v>2009</v>
      </c>
      <c r="CA442" t="s">
        <v>110</v>
      </c>
      <c r="CB442" t="s">
        <v>111</v>
      </c>
    </row>
    <row r="443" spans="1:80">
      <c r="A443">
        <v>1902</v>
      </c>
      <c r="B443">
        <v>20</v>
      </c>
      <c r="C443" t="s">
        <v>112</v>
      </c>
      <c r="D443">
        <v>80</v>
      </c>
      <c r="E443">
        <v>14680</v>
      </c>
      <c r="F443" t="s">
        <v>82</v>
      </c>
      <c r="G443" t="s">
        <v>190</v>
      </c>
      <c r="H443" t="s">
        <v>113</v>
      </c>
      <c r="I443" t="s">
        <v>127</v>
      </c>
      <c r="J443" t="s">
        <v>86</v>
      </c>
      <c r="K443" t="s">
        <v>87</v>
      </c>
      <c r="L443" t="s">
        <v>88</v>
      </c>
      <c r="M443" t="s">
        <v>212</v>
      </c>
      <c r="N443" t="s">
        <v>91</v>
      </c>
      <c r="O443" t="s">
        <v>91</v>
      </c>
      <c r="P443" t="s">
        <v>92</v>
      </c>
      <c r="Q443" t="s">
        <v>93</v>
      </c>
      <c r="R443">
        <v>5</v>
      </c>
      <c r="S443">
        <v>4</v>
      </c>
      <c r="T443">
        <v>1960</v>
      </c>
      <c r="U443">
        <v>1960</v>
      </c>
      <c r="V443" t="s">
        <v>94</v>
      </c>
      <c r="W443" t="s">
        <v>95</v>
      </c>
      <c r="X443" t="s">
        <v>137</v>
      </c>
      <c r="Y443" t="s">
        <v>137</v>
      </c>
      <c r="Z443" t="s">
        <v>97</v>
      </c>
      <c r="AA443">
        <v>0</v>
      </c>
      <c r="AB443" t="s">
        <v>98</v>
      </c>
      <c r="AC443" t="s">
        <v>98</v>
      </c>
      <c r="AD443" t="s">
        <v>99</v>
      </c>
      <c r="AE443" t="s">
        <v>98</v>
      </c>
      <c r="AF443" t="s">
        <v>98</v>
      </c>
      <c r="AG443" t="s">
        <v>100</v>
      </c>
      <c r="AH443" t="s">
        <v>101</v>
      </c>
      <c r="AI443">
        <v>793</v>
      </c>
      <c r="AJ443" t="s">
        <v>108</v>
      </c>
      <c r="AK443">
        <v>0</v>
      </c>
      <c r="AL443">
        <v>480</v>
      </c>
      <c r="AM443">
        <v>1273</v>
      </c>
      <c r="AN443" t="s">
        <v>103</v>
      </c>
      <c r="AO443" t="s">
        <v>126</v>
      </c>
      <c r="AP443" t="s">
        <v>104</v>
      </c>
      <c r="AQ443" t="s">
        <v>105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98</v>
      </c>
      <c r="BC443">
        <v>5</v>
      </c>
      <c r="BD443" t="s">
        <v>106</v>
      </c>
      <c r="BE443">
        <v>0</v>
      </c>
      <c r="BF443" t="s">
        <v>83</v>
      </c>
      <c r="BG443" t="s">
        <v>107</v>
      </c>
      <c r="BH443">
        <v>1960</v>
      </c>
      <c r="BI443" t="s">
        <v>108</v>
      </c>
      <c r="BJ443">
        <v>1</v>
      </c>
      <c r="BK443">
        <v>307</v>
      </c>
      <c r="BL443" t="s">
        <v>98</v>
      </c>
      <c r="BM443" t="s">
        <v>98</v>
      </c>
      <c r="BN443" t="s">
        <v>104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t="s">
        <v>83</v>
      </c>
      <c r="BV443" t="s">
        <v>109</v>
      </c>
      <c r="BW443" t="s">
        <v>83</v>
      </c>
      <c r="BX443">
        <v>0</v>
      </c>
      <c r="BY443">
        <v>6</v>
      </c>
      <c r="BZ443">
        <v>2009</v>
      </c>
      <c r="CA443" t="s">
        <v>110</v>
      </c>
      <c r="CB443" t="s">
        <v>111</v>
      </c>
    </row>
    <row r="444" spans="1:80">
      <c r="A444">
        <v>1903</v>
      </c>
      <c r="B444">
        <v>90</v>
      </c>
      <c r="C444" t="s">
        <v>112</v>
      </c>
      <c r="D444" t="s">
        <v>83</v>
      </c>
      <c r="E444">
        <v>8145</v>
      </c>
      <c r="F444" t="s">
        <v>82</v>
      </c>
      <c r="G444" t="s">
        <v>83</v>
      </c>
      <c r="H444" t="s">
        <v>113</v>
      </c>
      <c r="I444" t="s">
        <v>127</v>
      </c>
      <c r="J444" t="s">
        <v>86</v>
      </c>
      <c r="K444" t="s">
        <v>114</v>
      </c>
      <c r="L444" t="s">
        <v>88</v>
      </c>
      <c r="M444" t="s">
        <v>212</v>
      </c>
      <c r="N444" t="s">
        <v>91</v>
      </c>
      <c r="O444" t="s">
        <v>91</v>
      </c>
      <c r="P444" t="s">
        <v>179</v>
      </c>
      <c r="Q444" t="s">
        <v>198</v>
      </c>
      <c r="R444">
        <v>7</v>
      </c>
      <c r="S444">
        <v>6</v>
      </c>
      <c r="T444">
        <v>1940</v>
      </c>
      <c r="U444">
        <v>1950</v>
      </c>
      <c r="V444" t="s">
        <v>94</v>
      </c>
      <c r="W444" t="s">
        <v>95</v>
      </c>
      <c r="X444" t="s">
        <v>116</v>
      </c>
      <c r="Y444" t="s">
        <v>116</v>
      </c>
      <c r="Z444" t="s">
        <v>97</v>
      </c>
      <c r="AA444">
        <v>0</v>
      </c>
      <c r="AB444" t="s">
        <v>98</v>
      </c>
      <c r="AC444" t="s">
        <v>98</v>
      </c>
      <c r="AD444" t="s">
        <v>166</v>
      </c>
      <c r="AE444" t="s">
        <v>98</v>
      </c>
      <c r="AF444" t="s">
        <v>98</v>
      </c>
      <c r="AG444" t="s">
        <v>100</v>
      </c>
      <c r="AH444" t="s">
        <v>102</v>
      </c>
      <c r="AI444">
        <v>246</v>
      </c>
      <c r="AJ444" t="s">
        <v>108</v>
      </c>
      <c r="AK444">
        <v>0</v>
      </c>
      <c r="AL444">
        <v>674</v>
      </c>
      <c r="AM444">
        <v>920</v>
      </c>
      <c r="AN444" t="s">
        <v>103</v>
      </c>
      <c r="AO444" t="s">
        <v>126</v>
      </c>
      <c r="AP444" t="s">
        <v>104</v>
      </c>
      <c r="AQ444" t="s">
        <v>105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t="s">
        <v>98</v>
      </c>
      <c r="BC444">
        <v>13</v>
      </c>
      <c r="BD444" t="s">
        <v>106</v>
      </c>
      <c r="BE444">
        <v>2</v>
      </c>
      <c r="BF444" t="s">
        <v>119</v>
      </c>
      <c r="BG444" t="s">
        <v>143</v>
      </c>
      <c r="BH444">
        <v>1940</v>
      </c>
      <c r="BI444" t="s">
        <v>108</v>
      </c>
      <c r="BJ444">
        <v>2</v>
      </c>
      <c r="BK444">
        <v>400</v>
      </c>
      <c r="BL444" t="s">
        <v>98</v>
      </c>
      <c r="BM444" t="s">
        <v>98</v>
      </c>
      <c r="BN444" t="s">
        <v>104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7</v>
      </c>
      <c r="BZ444">
        <v>2009</v>
      </c>
      <c r="CA444" t="s">
        <v>110</v>
      </c>
      <c r="CB444" t="s">
        <v>111</v>
      </c>
    </row>
    <row r="445" spans="1:80">
      <c r="A445">
        <v>1904</v>
      </c>
      <c r="B445">
        <v>20</v>
      </c>
      <c r="C445" t="s">
        <v>112</v>
      </c>
      <c r="D445">
        <v>70</v>
      </c>
      <c r="E445">
        <v>9100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212</v>
      </c>
      <c r="N445" t="s">
        <v>90</v>
      </c>
      <c r="O445" t="s">
        <v>91</v>
      </c>
      <c r="P445" t="s">
        <v>92</v>
      </c>
      <c r="Q445" t="s">
        <v>93</v>
      </c>
      <c r="R445">
        <v>5</v>
      </c>
      <c r="S445">
        <v>6</v>
      </c>
      <c r="T445">
        <v>1954</v>
      </c>
      <c r="U445">
        <v>1954</v>
      </c>
      <c r="V445" t="s">
        <v>94</v>
      </c>
      <c r="W445" t="s">
        <v>95</v>
      </c>
      <c r="X445" t="s">
        <v>117</v>
      </c>
      <c r="Y445" t="s">
        <v>117</v>
      </c>
      <c r="Z445" t="s">
        <v>97</v>
      </c>
      <c r="AA445">
        <v>0</v>
      </c>
      <c r="AB445" t="s">
        <v>98</v>
      </c>
      <c r="AC445" t="s">
        <v>119</v>
      </c>
      <c r="AD445" t="s">
        <v>166</v>
      </c>
      <c r="AE445" t="s">
        <v>98</v>
      </c>
      <c r="AF445" t="s">
        <v>98</v>
      </c>
      <c r="AG445" t="s">
        <v>155</v>
      </c>
      <c r="AH445" t="s">
        <v>101</v>
      </c>
      <c r="AI445">
        <v>154</v>
      </c>
      <c r="AJ445" t="s">
        <v>118</v>
      </c>
      <c r="AK445">
        <v>694</v>
      </c>
      <c r="AL445">
        <v>264</v>
      </c>
      <c r="AM445">
        <v>1112</v>
      </c>
      <c r="AN445" t="s">
        <v>103</v>
      </c>
      <c r="AO445" t="s">
        <v>126</v>
      </c>
      <c r="AP445" t="s">
        <v>104</v>
      </c>
      <c r="AQ445" t="s">
        <v>105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98</v>
      </c>
      <c r="BC445">
        <v>6</v>
      </c>
      <c r="BD445" t="s">
        <v>106</v>
      </c>
      <c r="BE445">
        <v>1</v>
      </c>
      <c r="BF445" t="s">
        <v>119</v>
      </c>
      <c r="BG445" t="s">
        <v>107</v>
      </c>
      <c r="BH445">
        <v>1954</v>
      </c>
      <c r="BI445" t="s">
        <v>108</v>
      </c>
      <c r="BJ445">
        <v>1</v>
      </c>
      <c r="BK445">
        <v>390</v>
      </c>
      <c r="BL445" t="s">
        <v>98</v>
      </c>
      <c r="BM445" t="s">
        <v>98</v>
      </c>
      <c r="BN445" t="s">
        <v>104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109</v>
      </c>
      <c r="BW445" t="s">
        <v>83</v>
      </c>
      <c r="BX445">
        <v>0</v>
      </c>
      <c r="BY445">
        <v>10</v>
      </c>
      <c r="BZ445">
        <v>2009</v>
      </c>
      <c r="CA445" t="s">
        <v>110</v>
      </c>
      <c r="CB445" t="s">
        <v>178</v>
      </c>
    </row>
    <row r="446" spans="1:80">
      <c r="A446">
        <v>1905</v>
      </c>
      <c r="B446">
        <v>20</v>
      </c>
      <c r="C446" t="s">
        <v>112</v>
      </c>
      <c r="D446">
        <v>90</v>
      </c>
      <c r="E446">
        <v>13339</v>
      </c>
      <c r="F446" t="s">
        <v>82</v>
      </c>
      <c r="G446" t="s">
        <v>83</v>
      </c>
      <c r="H446" t="s">
        <v>113</v>
      </c>
      <c r="I446" t="s">
        <v>85</v>
      </c>
      <c r="J446" t="s">
        <v>86</v>
      </c>
      <c r="K446" t="s">
        <v>87</v>
      </c>
      <c r="L446" t="s">
        <v>88</v>
      </c>
      <c r="M446" t="s">
        <v>212</v>
      </c>
      <c r="N446" t="s">
        <v>91</v>
      </c>
      <c r="O446" t="s">
        <v>91</v>
      </c>
      <c r="P446" t="s">
        <v>92</v>
      </c>
      <c r="Q446" t="s">
        <v>93</v>
      </c>
      <c r="R446">
        <v>6</v>
      </c>
      <c r="S446">
        <v>6</v>
      </c>
      <c r="T446">
        <v>1960</v>
      </c>
      <c r="U446">
        <v>1960</v>
      </c>
      <c r="V446" t="s">
        <v>94</v>
      </c>
      <c r="W446" t="s">
        <v>95</v>
      </c>
      <c r="X446" t="s">
        <v>130</v>
      </c>
      <c r="Y446" t="s">
        <v>135</v>
      </c>
      <c r="Z446" t="s">
        <v>148</v>
      </c>
      <c r="AA446">
        <v>132</v>
      </c>
      <c r="AB446" t="s">
        <v>98</v>
      </c>
      <c r="AC446" t="s">
        <v>98</v>
      </c>
      <c r="AD446" t="s">
        <v>99</v>
      </c>
      <c r="AE446" t="s">
        <v>98</v>
      </c>
      <c r="AF446" t="s">
        <v>98</v>
      </c>
      <c r="AG446" t="s">
        <v>100</v>
      </c>
      <c r="AH446" t="s">
        <v>102</v>
      </c>
      <c r="AI446">
        <v>65</v>
      </c>
      <c r="AJ446" t="s">
        <v>138</v>
      </c>
      <c r="AK446">
        <v>875</v>
      </c>
      <c r="AL446">
        <v>621</v>
      </c>
      <c r="AM446">
        <v>1561</v>
      </c>
      <c r="AN446" t="s">
        <v>103</v>
      </c>
      <c r="AO446" t="s">
        <v>98</v>
      </c>
      <c r="AP446" t="s">
        <v>104</v>
      </c>
      <c r="AQ446" t="s">
        <v>105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98</v>
      </c>
      <c r="BC446">
        <v>6</v>
      </c>
      <c r="BD446" t="s">
        <v>106</v>
      </c>
      <c r="BE446">
        <v>1</v>
      </c>
      <c r="BF446" t="s">
        <v>119</v>
      </c>
      <c r="BG446" t="s">
        <v>107</v>
      </c>
      <c r="BH446">
        <v>1960</v>
      </c>
      <c r="BI446" t="s">
        <v>125</v>
      </c>
      <c r="BJ446">
        <v>2</v>
      </c>
      <c r="BK446">
        <v>463</v>
      </c>
      <c r="BL446" t="s">
        <v>98</v>
      </c>
      <c r="BM446" t="s">
        <v>98</v>
      </c>
      <c r="BN446" t="s">
        <v>104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5</v>
      </c>
      <c r="BZ446">
        <v>2009</v>
      </c>
      <c r="CA446" t="s">
        <v>110</v>
      </c>
      <c r="CB446" t="s">
        <v>111</v>
      </c>
    </row>
    <row r="447" spans="1:80">
      <c r="A447">
        <v>1906</v>
      </c>
      <c r="B447">
        <v>50</v>
      </c>
      <c r="C447" t="s">
        <v>112</v>
      </c>
      <c r="D447">
        <v>78</v>
      </c>
      <c r="E447">
        <v>15600</v>
      </c>
      <c r="F447" t="s">
        <v>82</v>
      </c>
      <c r="G447" t="s">
        <v>83</v>
      </c>
      <c r="H447" t="s">
        <v>84</v>
      </c>
      <c r="I447" t="s">
        <v>192</v>
      </c>
      <c r="J447" t="s">
        <v>86</v>
      </c>
      <c r="K447" t="s">
        <v>87</v>
      </c>
      <c r="L447" t="s">
        <v>88</v>
      </c>
      <c r="M447" t="s">
        <v>212</v>
      </c>
      <c r="N447" t="s">
        <v>91</v>
      </c>
      <c r="O447" t="s">
        <v>91</v>
      </c>
      <c r="P447" t="s">
        <v>92</v>
      </c>
      <c r="Q447" t="s">
        <v>176</v>
      </c>
      <c r="R447">
        <v>5</v>
      </c>
      <c r="S447">
        <v>7</v>
      </c>
      <c r="T447">
        <v>1949</v>
      </c>
      <c r="U447">
        <v>2005</v>
      </c>
      <c r="V447" t="s">
        <v>94</v>
      </c>
      <c r="W447" t="s">
        <v>95</v>
      </c>
      <c r="X447" t="s">
        <v>229</v>
      </c>
      <c r="Y447" t="s">
        <v>146</v>
      </c>
      <c r="Z447" t="s">
        <v>97</v>
      </c>
      <c r="AA447">
        <v>0</v>
      </c>
      <c r="AB447" t="s">
        <v>98</v>
      </c>
      <c r="AC447" t="s">
        <v>98</v>
      </c>
      <c r="AD447" t="s">
        <v>166</v>
      </c>
      <c r="AE447" t="s">
        <v>98</v>
      </c>
      <c r="AF447" t="s">
        <v>98</v>
      </c>
      <c r="AG447" t="s">
        <v>100</v>
      </c>
      <c r="AH447" t="s">
        <v>138</v>
      </c>
      <c r="AI447">
        <v>312</v>
      </c>
      <c r="AJ447" t="s">
        <v>101</v>
      </c>
      <c r="AK447">
        <v>507</v>
      </c>
      <c r="AL447">
        <v>248</v>
      </c>
      <c r="AM447">
        <v>1067</v>
      </c>
      <c r="AN447" t="s">
        <v>194</v>
      </c>
      <c r="AO447" t="s">
        <v>139</v>
      </c>
      <c r="AP447" t="s">
        <v>167</v>
      </c>
      <c r="AQ447" t="s">
        <v>105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139</v>
      </c>
      <c r="BC447">
        <v>7</v>
      </c>
      <c r="BD447" t="s">
        <v>234</v>
      </c>
      <c r="BE447">
        <v>1</v>
      </c>
      <c r="BF447" t="s">
        <v>98</v>
      </c>
      <c r="BG447" t="s">
        <v>107</v>
      </c>
      <c r="BH447">
        <v>1949</v>
      </c>
      <c r="BI447" t="s">
        <v>108</v>
      </c>
      <c r="BJ447">
        <v>1</v>
      </c>
      <c r="BK447">
        <v>295</v>
      </c>
      <c r="BL447" t="s">
        <v>98</v>
      </c>
      <c r="BM447" t="s">
        <v>98</v>
      </c>
      <c r="BN447" t="s">
        <v>104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10</v>
      </c>
      <c r="BZ447">
        <v>2009</v>
      </c>
      <c r="CA447" t="s">
        <v>110</v>
      </c>
      <c r="CB447" t="s">
        <v>111</v>
      </c>
    </row>
    <row r="448" spans="1:80">
      <c r="A448">
        <v>1907</v>
      </c>
      <c r="B448">
        <v>20</v>
      </c>
      <c r="C448" t="s">
        <v>112</v>
      </c>
      <c r="D448">
        <v>100</v>
      </c>
      <c r="E448">
        <v>17500</v>
      </c>
      <c r="F448" t="s">
        <v>82</v>
      </c>
      <c r="G448" t="s">
        <v>83</v>
      </c>
      <c r="H448" t="s">
        <v>84</v>
      </c>
      <c r="I448" t="s">
        <v>192</v>
      </c>
      <c r="J448" t="s">
        <v>86</v>
      </c>
      <c r="K448" t="s">
        <v>114</v>
      </c>
      <c r="L448" t="s">
        <v>154</v>
      </c>
      <c r="M448" t="s">
        <v>212</v>
      </c>
      <c r="N448" t="s">
        <v>221</v>
      </c>
      <c r="O448" t="s">
        <v>91</v>
      </c>
      <c r="P448" t="s">
        <v>92</v>
      </c>
      <c r="Q448" t="s">
        <v>93</v>
      </c>
      <c r="R448">
        <v>6</v>
      </c>
      <c r="S448">
        <v>5</v>
      </c>
      <c r="T448">
        <v>1954</v>
      </c>
      <c r="U448">
        <v>1954</v>
      </c>
      <c r="V448" t="s">
        <v>94</v>
      </c>
      <c r="W448" t="s">
        <v>95</v>
      </c>
      <c r="X448" t="s">
        <v>130</v>
      </c>
      <c r="Y448" t="s">
        <v>130</v>
      </c>
      <c r="Z448" t="s">
        <v>148</v>
      </c>
      <c r="AA448">
        <v>420</v>
      </c>
      <c r="AB448" t="s">
        <v>98</v>
      </c>
      <c r="AC448" t="s">
        <v>98</v>
      </c>
      <c r="AD448" t="s">
        <v>123</v>
      </c>
      <c r="AE448" t="s">
        <v>98</v>
      </c>
      <c r="AF448" t="s">
        <v>98</v>
      </c>
      <c r="AG448" t="s">
        <v>157</v>
      </c>
      <c r="AH448" t="s">
        <v>102</v>
      </c>
      <c r="AI448">
        <v>784</v>
      </c>
      <c r="AJ448" t="s">
        <v>138</v>
      </c>
      <c r="AK448">
        <v>435</v>
      </c>
      <c r="AL448">
        <v>91</v>
      </c>
      <c r="AM448">
        <v>1310</v>
      </c>
      <c r="AN448" t="s">
        <v>103</v>
      </c>
      <c r="AO448" t="s">
        <v>126</v>
      </c>
      <c r="AP448" t="s">
        <v>104</v>
      </c>
      <c r="AQ448" t="s">
        <v>105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t="s">
        <v>98</v>
      </c>
      <c r="BC448">
        <v>6</v>
      </c>
      <c r="BD448" t="s">
        <v>106</v>
      </c>
      <c r="BE448">
        <v>2</v>
      </c>
      <c r="BF448" t="s">
        <v>119</v>
      </c>
      <c r="BG448" t="s">
        <v>189</v>
      </c>
      <c r="BH448">
        <v>1954</v>
      </c>
      <c r="BI448" t="s">
        <v>108</v>
      </c>
      <c r="BJ448">
        <v>2</v>
      </c>
      <c r="BK448">
        <v>576</v>
      </c>
      <c r="BL448" t="s">
        <v>98</v>
      </c>
      <c r="BM448" t="s">
        <v>98</v>
      </c>
      <c r="BN448" t="s">
        <v>104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1</v>
      </c>
      <c r="BZ448">
        <v>2009</v>
      </c>
      <c r="CA448" t="s">
        <v>110</v>
      </c>
      <c r="CB448" t="s">
        <v>111</v>
      </c>
    </row>
    <row r="449" spans="1:80">
      <c r="A449">
        <v>1908</v>
      </c>
      <c r="B449">
        <v>160</v>
      </c>
      <c r="C449" t="s">
        <v>140</v>
      </c>
      <c r="D449">
        <v>24</v>
      </c>
      <c r="E449">
        <v>1733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213</v>
      </c>
      <c r="N449" t="s">
        <v>91</v>
      </c>
      <c r="O449" t="s">
        <v>91</v>
      </c>
      <c r="P449" t="s">
        <v>142</v>
      </c>
      <c r="Q449" t="s">
        <v>122</v>
      </c>
      <c r="R449">
        <v>6</v>
      </c>
      <c r="S449">
        <v>6</v>
      </c>
      <c r="T449">
        <v>1980</v>
      </c>
      <c r="U449">
        <v>1980</v>
      </c>
      <c r="V449" t="s">
        <v>94</v>
      </c>
      <c r="W449" t="s">
        <v>95</v>
      </c>
      <c r="X449" t="s">
        <v>137</v>
      </c>
      <c r="Y449" t="s">
        <v>137</v>
      </c>
      <c r="Z449" t="s">
        <v>97</v>
      </c>
      <c r="AA449">
        <v>0</v>
      </c>
      <c r="AB449" t="s">
        <v>98</v>
      </c>
      <c r="AC449" t="s">
        <v>98</v>
      </c>
      <c r="AD449" t="s">
        <v>99</v>
      </c>
      <c r="AE449" t="s">
        <v>98</v>
      </c>
      <c r="AF449" t="s">
        <v>98</v>
      </c>
      <c r="AG449" t="s">
        <v>100</v>
      </c>
      <c r="AH449" t="s">
        <v>108</v>
      </c>
      <c r="AI449">
        <v>0</v>
      </c>
      <c r="AJ449" t="s">
        <v>108</v>
      </c>
      <c r="AK449">
        <v>0</v>
      </c>
      <c r="AL449">
        <v>516</v>
      </c>
      <c r="AM449">
        <v>516</v>
      </c>
      <c r="AN449" t="s">
        <v>103</v>
      </c>
      <c r="AO449" t="s">
        <v>98</v>
      </c>
      <c r="AP449" t="s">
        <v>104</v>
      </c>
      <c r="AQ449" t="s">
        <v>105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98</v>
      </c>
      <c r="BC449">
        <v>5</v>
      </c>
      <c r="BD449" t="s">
        <v>106</v>
      </c>
      <c r="BE449">
        <v>1</v>
      </c>
      <c r="BF449" t="s">
        <v>98</v>
      </c>
      <c r="BG449" t="s">
        <v>143</v>
      </c>
      <c r="BH449">
        <v>1980</v>
      </c>
      <c r="BI449" t="s">
        <v>108</v>
      </c>
      <c r="BJ449">
        <v>2</v>
      </c>
      <c r="BK449">
        <v>452</v>
      </c>
      <c r="BL449" t="s">
        <v>98</v>
      </c>
      <c r="BM449" t="s">
        <v>98</v>
      </c>
      <c r="BN449" t="s">
        <v>104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132</v>
      </c>
      <c r="BW449" t="s">
        <v>83</v>
      </c>
      <c r="BX449">
        <v>0</v>
      </c>
      <c r="BY449">
        <v>5</v>
      </c>
      <c r="BZ449">
        <v>2009</v>
      </c>
      <c r="CA449" t="s">
        <v>110</v>
      </c>
      <c r="CB449" t="s">
        <v>111</v>
      </c>
    </row>
    <row r="450" spans="1:80">
      <c r="A450">
        <v>1909</v>
      </c>
      <c r="B450">
        <v>160</v>
      </c>
      <c r="C450" t="s">
        <v>140</v>
      </c>
      <c r="D450">
        <v>24</v>
      </c>
      <c r="E450">
        <v>1488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213</v>
      </c>
      <c r="N450" t="s">
        <v>91</v>
      </c>
      <c r="O450" t="s">
        <v>91</v>
      </c>
      <c r="P450" t="s">
        <v>129</v>
      </c>
      <c r="Q450" t="s">
        <v>122</v>
      </c>
      <c r="R450">
        <v>6</v>
      </c>
      <c r="S450">
        <v>6</v>
      </c>
      <c r="T450">
        <v>1980</v>
      </c>
      <c r="U450">
        <v>1992</v>
      </c>
      <c r="V450" t="s">
        <v>94</v>
      </c>
      <c r="W450" t="s">
        <v>95</v>
      </c>
      <c r="X450" t="s">
        <v>137</v>
      </c>
      <c r="Y450" t="s">
        <v>137</v>
      </c>
      <c r="Z450" t="s">
        <v>97</v>
      </c>
      <c r="AA450">
        <v>0</v>
      </c>
      <c r="AB450" t="s">
        <v>98</v>
      </c>
      <c r="AC450" t="s">
        <v>119</v>
      </c>
      <c r="AD450" t="s">
        <v>99</v>
      </c>
      <c r="AE450" t="s">
        <v>119</v>
      </c>
      <c r="AF450" t="s">
        <v>98</v>
      </c>
      <c r="AG450" t="s">
        <v>155</v>
      </c>
      <c r="AH450" t="s">
        <v>118</v>
      </c>
      <c r="AI450">
        <v>471</v>
      </c>
      <c r="AJ450" t="s">
        <v>108</v>
      </c>
      <c r="AK450">
        <v>0</v>
      </c>
      <c r="AL450">
        <v>90</v>
      </c>
      <c r="AM450">
        <v>561</v>
      </c>
      <c r="AN450" t="s">
        <v>103</v>
      </c>
      <c r="AO450" t="s">
        <v>98</v>
      </c>
      <c r="AP450" t="s">
        <v>104</v>
      </c>
      <c r="AQ450" t="s">
        <v>105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t="s">
        <v>119</v>
      </c>
      <c r="BC450">
        <v>5</v>
      </c>
      <c r="BD450" t="s">
        <v>106</v>
      </c>
      <c r="BE450">
        <v>1</v>
      </c>
      <c r="BF450" t="s">
        <v>98</v>
      </c>
      <c r="BG450" t="s">
        <v>107</v>
      </c>
      <c r="BH450">
        <v>1980</v>
      </c>
      <c r="BI450" t="s">
        <v>125</v>
      </c>
      <c r="BJ450">
        <v>2</v>
      </c>
      <c r="BK450">
        <v>462</v>
      </c>
      <c r="BL450" t="s">
        <v>98</v>
      </c>
      <c r="BM450" t="s">
        <v>98</v>
      </c>
      <c r="BN450" t="s">
        <v>104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132</v>
      </c>
      <c r="BW450" t="s">
        <v>83</v>
      </c>
      <c r="BX450">
        <v>0</v>
      </c>
      <c r="BY450">
        <v>10</v>
      </c>
      <c r="BZ450">
        <v>2009</v>
      </c>
      <c r="CA450" t="s">
        <v>110</v>
      </c>
      <c r="CB450" t="s">
        <v>111</v>
      </c>
    </row>
    <row r="451" spans="1:80">
      <c r="A451">
        <v>1910</v>
      </c>
      <c r="B451">
        <v>160</v>
      </c>
      <c r="C451" t="s">
        <v>140</v>
      </c>
      <c r="D451">
        <v>24</v>
      </c>
      <c r="E451">
        <v>1612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213</v>
      </c>
      <c r="N451" t="s">
        <v>91</v>
      </c>
      <c r="O451" t="s">
        <v>91</v>
      </c>
      <c r="P451" t="s">
        <v>142</v>
      </c>
      <c r="Q451" t="s">
        <v>122</v>
      </c>
      <c r="R451">
        <v>6</v>
      </c>
      <c r="S451">
        <v>6</v>
      </c>
      <c r="T451">
        <v>1980</v>
      </c>
      <c r="U451">
        <v>1980</v>
      </c>
      <c r="V451" t="s">
        <v>94</v>
      </c>
      <c r="W451" t="s">
        <v>95</v>
      </c>
      <c r="X451" t="s">
        <v>137</v>
      </c>
      <c r="Y451" t="s">
        <v>137</v>
      </c>
      <c r="Z451" t="s">
        <v>97</v>
      </c>
      <c r="AA451">
        <v>0</v>
      </c>
      <c r="AB451" t="s">
        <v>98</v>
      </c>
      <c r="AC451" t="s">
        <v>98</v>
      </c>
      <c r="AD451" t="s">
        <v>99</v>
      </c>
      <c r="AE451" t="s">
        <v>119</v>
      </c>
      <c r="AF451" t="s">
        <v>98</v>
      </c>
      <c r="AG451" t="s">
        <v>100</v>
      </c>
      <c r="AH451" t="s">
        <v>108</v>
      </c>
      <c r="AI451">
        <v>0</v>
      </c>
      <c r="AJ451" t="s">
        <v>108</v>
      </c>
      <c r="AK451">
        <v>0</v>
      </c>
      <c r="AL451">
        <v>561</v>
      </c>
      <c r="AM451">
        <v>561</v>
      </c>
      <c r="AN451" t="s">
        <v>103</v>
      </c>
      <c r="AO451" t="s">
        <v>98</v>
      </c>
      <c r="AP451" t="s">
        <v>104</v>
      </c>
      <c r="AQ451" t="s">
        <v>105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5</v>
      </c>
      <c r="BD451" t="s">
        <v>106</v>
      </c>
      <c r="BE451">
        <v>1</v>
      </c>
      <c r="BF451" t="s">
        <v>98</v>
      </c>
      <c r="BG451" t="s">
        <v>107</v>
      </c>
      <c r="BH451">
        <v>1980</v>
      </c>
      <c r="BI451" t="s">
        <v>125</v>
      </c>
      <c r="BJ451">
        <v>2</v>
      </c>
      <c r="BK451">
        <v>462</v>
      </c>
      <c r="BL451" t="s">
        <v>98</v>
      </c>
      <c r="BM451" t="s">
        <v>98</v>
      </c>
      <c r="BN451" t="s">
        <v>104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109</v>
      </c>
      <c r="BW451" t="s">
        <v>83</v>
      </c>
      <c r="BX451">
        <v>0</v>
      </c>
      <c r="BY451">
        <v>7</v>
      </c>
      <c r="BZ451">
        <v>2009</v>
      </c>
      <c r="CA451" t="s">
        <v>110</v>
      </c>
      <c r="CB451" t="s">
        <v>111</v>
      </c>
    </row>
    <row r="452" spans="1:80">
      <c r="A452">
        <v>1911</v>
      </c>
      <c r="B452">
        <v>80</v>
      </c>
      <c r="C452" t="s">
        <v>112</v>
      </c>
      <c r="D452" t="s">
        <v>83</v>
      </c>
      <c r="E452">
        <v>13607</v>
      </c>
      <c r="F452" t="s">
        <v>82</v>
      </c>
      <c r="G452" t="s">
        <v>83</v>
      </c>
      <c r="H452" t="s">
        <v>113</v>
      </c>
      <c r="I452" t="s">
        <v>85</v>
      </c>
      <c r="J452" t="s">
        <v>86</v>
      </c>
      <c r="K452" t="s">
        <v>87</v>
      </c>
      <c r="L452" t="s">
        <v>88</v>
      </c>
      <c r="M452" t="s">
        <v>212</v>
      </c>
      <c r="N452" t="s">
        <v>91</v>
      </c>
      <c r="O452" t="s">
        <v>91</v>
      </c>
      <c r="P452" t="s">
        <v>92</v>
      </c>
      <c r="Q452" t="s">
        <v>158</v>
      </c>
      <c r="R452">
        <v>6</v>
      </c>
      <c r="S452">
        <v>6</v>
      </c>
      <c r="T452">
        <v>1986</v>
      </c>
      <c r="U452">
        <v>1986</v>
      </c>
      <c r="V452" t="s">
        <v>94</v>
      </c>
      <c r="W452" t="s">
        <v>95</v>
      </c>
      <c r="X452" t="s">
        <v>96</v>
      </c>
      <c r="Y452" t="s">
        <v>96</v>
      </c>
      <c r="Z452" t="s">
        <v>117</v>
      </c>
      <c r="AA452">
        <v>242</v>
      </c>
      <c r="AB452" t="s">
        <v>98</v>
      </c>
      <c r="AC452" t="s">
        <v>119</v>
      </c>
      <c r="AD452" t="s">
        <v>99</v>
      </c>
      <c r="AE452" t="s">
        <v>98</v>
      </c>
      <c r="AF452" t="s">
        <v>98</v>
      </c>
      <c r="AG452" t="s">
        <v>100</v>
      </c>
      <c r="AH452" t="s">
        <v>118</v>
      </c>
      <c r="AI452">
        <v>454</v>
      </c>
      <c r="AJ452" t="s">
        <v>108</v>
      </c>
      <c r="AK452">
        <v>0</v>
      </c>
      <c r="AL452">
        <v>118</v>
      </c>
      <c r="AM452">
        <v>572</v>
      </c>
      <c r="AN452" t="s">
        <v>103</v>
      </c>
      <c r="AO452" t="s">
        <v>119</v>
      </c>
      <c r="AP452" t="s">
        <v>104</v>
      </c>
      <c r="AQ452" t="s">
        <v>105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98</v>
      </c>
      <c r="BC452">
        <v>6</v>
      </c>
      <c r="BD452" t="s">
        <v>106</v>
      </c>
      <c r="BE452">
        <v>1</v>
      </c>
      <c r="BF452" t="s">
        <v>98</v>
      </c>
      <c r="BG452" t="s">
        <v>159</v>
      </c>
      <c r="BH452">
        <v>1986</v>
      </c>
      <c r="BI452" t="s">
        <v>125</v>
      </c>
      <c r="BJ452">
        <v>2</v>
      </c>
      <c r="BK452">
        <v>501</v>
      </c>
      <c r="BL452" t="s">
        <v>98</v>
      </c>
      <c r="BM452" t="s">
        <v>98</v>
      </c>
      <c r="BN452" t="s">
        <v>104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133</v>
      </c>
      <c r="BX452">
        <v>1500</v>
      </c>
      <c r="BY452">
        <v>4</v>
      </c>
      <c r="BZ452">
        <v>2009</v>
      </c>
      <c r="CA452" t="s">
        <v>110</v>
      </c>
      <c r="CB452" t="s">
        <v>111</v>
      </c>
    </row>
    <row r="453" spans="1:80">
      <c r="A453">
        <v>1912</v>
      </c>
      <c r="B453">
        <v>20</v>
      </c>
      <c r="C453" t="s">
        <v>112</v>
      </c>
      <c r="D453" t="s">
        <v>83</v>
      </c>
      <c r="E453">
        <v>17597</v>
      </c>
      <c r="F453" t="s">
        <v>82</v>
      </c>
      <c r="G453" t="s">
        <v>83</v>
      </c>
      <c r="H453" t="s">
        <v>84</v>
      </c>
      <c r="I453" t="s">
        <v>192</v>
      </c>
      <c r="J453" t="s">
        <v>86</v>
      </c>
      <c r="K453" t="s">
        <v>87</v>
      </c>
      <c r="L453" t="s">
        <v>88</v>
      </c>
      <c r="M453" t="s">
        <v>212</v>
      </c>
      <c r="N453" t="s">
        <v>91</v>
      </c>
      <c r="O453" t="s">
        <v>91</v>
      </c>
      <c r="P453" t="s">
        <v>92</v>
      </c>
      <c r="Q453" t="s">
        <v>93</v>
      </c>
      <c r="R453">
        <v>7</v>
      </c>
      <c r="S453">
        <v>9</v>
      </c>
      <c r="T453">
        <v>1971</v>
      </c>
      <c r="U453">
        <v>2009</v>
      </c>
      <c r="V453" t="s">
        <v>115</v>
      </c>
      <c r="W453" t="s">
        <v>95</v>
      </c>
      <c r="X453" t="s">
        <v>117</v>
      </c>
      <c r="Y453" t="s">
        <v>117</v>
      </c>
      <c r="Z453" t="s">
        <v>97</v>
      </c>
      <c r="AA453">
        <v>0</v>
      </c>
      <c r="AB453" t="s">
        <v>119</v>
      </c>
      <c r="AC453" t="s">
        <v>119</v>
      </c>
      <c r="AD453" t="s">
        <v>99</v>
      </c>
      <c r="AE453" t="s">
        <v>119</v>
      </c>
      <c r="AF453" t="s">
        <v>98</v>
      </c>
      <c r="AG453" t="s">
        <v>100</v>
      </c>
      <c r="AH453" t="s">
        <v>124</v>
      </c>
      <c r="AI453">
        <v>803</v>
      </c>
      <c r="AJ453" t="s">
        <v>118</v>
      </c>
      <c r="AK453">
        <v>419</v>
      </c>
      <c r="AL453">
        <v>581</v>
      </c>
      <c r="AM453">
        <v>1803</v>
      </c>
      <c r="AN453" t="s">
        <v>103</v>
      </c>
      <c r="AO453" t="s">
        <v>98</v>
      </c>
      <c r="AP453" t="s">
        <v>104</v>
      </c>
      <c r="AQ453" t="s">
        <v>105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126</v>
      </c>
      <c r="BC453">
        <v>7</v>
      </c>
      <c r="BD453" t="s">
        <v>187</v>
      </c>
      <c r="BE453">
        <v>2</v>
      </c>
      <c r="BF453" t="s">
        <v>119</v>
      </c>
      <c r="BG453" t="s">
        <v>107</v>
      </c>
      <c r="BH453">
        <v>1971</v>
      </c>
      <c r="BI453" t="s">
        <v>125</v>
      </c>
      <c r="BJ453">
        <v>2</v>
      </c>
      <c r="BK453">
        <v>551</v>
      </c>
      <c r="BL453" t="s">
        <v>98</v>
      </c>
      <c r="BM453" t="s">
        <v>98</v>
      </c>
      <c r="BN453" t="s">
        <v>104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132</v>
      </c>
      <c r="BW453" t="s">
        <v>83</v>
      </c>
      <c r="BX453">
        <v>0</v>
      </c>
      <c r="BY453">
        <v>7</v>
      </c>
      <c r="BZ453">
        <v>2009</v>
      </c>
      <c r="CA453" t="s">
        <v>110</v>
      </c>
      <c r="CB453" t="s">
        <v>111</v>
      </c>
    </row>
    <row r="454" spans="1:80">
      <c r="A454">
        <v>1913</v>
      </c>
      <c r="B454">
        <v>70</v>
      </c>
      <c r="C454" t="s">
        <v>140</v>
      </c>
      <c r="D454">
        <v>50</v>
      </c>
      <c r="E454">
        <v>8660</v>
      </c>
      <c r="F454" t="s">
        <v>82</v>
      </c>
      <c r="G454" t="s">
        <v>83</v>
      </c>
      <c r="H454" t="s">
        <v>84</v>
      </c>
      <c r="I454" t="s">
        <v>192</v>
      </c>
      <c r="J454" t="s">
        <v>86</v>
      </c>
      <c r="K454" t="s">
        <v>87</v>
      </c>
      <c r="L454" t="s">
        <v>88</v>
      </c>
      <c r="M454" t="s">
        <v>214</v>
      </c>
      <c r="N454" t="s">
        <v>91</v>
      </c>
      <c r="O454" t="s">
        <v>91</v>
      </c>
      <c r="P454" t="s">
        <v>92</v>
      </c>
      <c r="Q454" t="s">
        <v>122</v>
      </c>
      <c r="R454">
        <v>5</v>
      </c>
      <c r="S454">
        <v>6</v>
      </c>
      <c r="T454">
        <v>1900</v>
      </c>
      <c r="U454">
        <v>1993</v>
      </c>
      <c r="V454" t="s">
        <v>202</v>
      </c>
      <c r="W454" t="s">
        <v>95</v>
      </c>
      <c r="X454" t="s">
        <v>193</v>
      </c>
      <c r="Y454" t="s">
        <v>193</v>
      </c>
      <c r="Z454" t="s">
        <v>97</v>
      </c>
      <c r="AA454">
        <v>0</v>
      </c>
      <c r="AB454" t="s">
        <v>98</v>
      </c>
      <c r="AC454" t="s">
        <v>98</v>
      </c>
      <c r="AD454" t="s">
        <v>166</v>
      </c>
      <c r="AE454" t="s">
        <v>98</v>
      </c>
      <c r="AF454" t="s">
        <v>98</v>
      </c>
      <c r="AG454" t="s">
        <v>100</v>
      </c>
      <c r="AH454" t="s">
        <v>108</v>
      </c>
      <c r="AI454">
        <v>0</v>
      </c>
      <c r="AJ454" t="s">
        <v>108</v>
      </c>
      <c r="AK454">
        <v>0</v>
      </c>
      <c r="AL454">
        <v>760</v>
      </c>
      <c r="AM454">
        <v>760</v>
      </c>
      <c r="AN454" t="s">
        <v>103</v>
      </c>
      <c r="AO454" t="s">
        <v>126</v>
      </c>
      <c r="AP454" t="s">
        <v>167</v>
      </c>
      <c r="AQ454" t="s">
        <v>105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t="s">
        <v>119</v>
      </c>
      <c r="BC454">
        <v>11</v>
      </c>
      <c r="BD454" t="s">
        <v>106</v>
      </c>
      <c r="BE454">
        <v>0</v>
      </c>
      <c r="BF454" t="s">
        <v>83</v>
      </c>
      <c r="BG454" t="s">
        <v>143</v>
      </c>
      <c r="BH454">
        <v>1998</v>
      </c>
      <c r="BI454" t="s">
        <v>108</v>
      </c>
      <c r="BJ454">
        <v>2</v>
      </c>
      <c r="BK454">
        <v>576</v>
      </c>
      <c r="BL454" t="s">
        <v>98</v>
      </c>
      <c r="BM454" t="s">
        <v>98</v>
      </c>
      <c r="BN454" t="s">
        <v>104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12</v>
      </c>
      <c r="BZ454">
        <v>2009</v>
      </c>
      <c r="CA454" t="s">
        <v>110</v>
      </c>
      <c r="CB454" t="s">
        <v>111</v>
      </c>
    </row>
    <row r="455" spans="1:80">
      <c r="A455">
        <v>1914</v>
      </c>
      <c r="B455">
        <v>30</v>
      </c>
      <c r="C455" t="s">
        <v>201</v>
      </c>
      <c r="D455">
        <v>60</v>
      </c>
      <c r="E455">
        <v>10200</v>
      </c>
      <c r="F455" t="s">
        <v>82</v>
      </c>
      <c r="G455" t="s">
        <v>190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214</v>
      </c>
      <c r="N455" t="s">
        <v>91</v>
      </c>
      <c r="O455" t="s">
        <v>91</v>
      </c>
      <c r="P455" t="s">
        <v>92</v>
      </c>
      <c r="Q455" t="s">
        <v>93</v>
      </c>
      <c r="R455">
        <v>4</v>
      </c>
      <c r="S455">
        <v>6</v>
      </c>
      <c r="T455">
        <v>1925</v>
      </c>
      <c r="U455">
        <v>1950</v>
      </c>
      <c r="V455" t="s">
        <v>94</v>
      </c>
      <c r="W455" t="s">
        <v>95</v>
      </c>
      <c r="X455" t="s">
        <v>137</v>
      </c>
      <c r="Y455" t="s">
        <v>137</v>
      </c>
      <c r="Z455" t="s">
        <v>97</v>
      </c>
      <c r="AA455">
        <v>0</v>
      </c>
      <c r="AB455" t="s">
        <v>98</v>
      </c>
      <c r="AC455" t="s">
        <v>98</v>
      </c>
      <c r="AD455" t="s">
        <v>166</v>
      </c>
      <c r="AE455" t="s">
        <v>98</v>
      </c>
      <c r="AF455" t="s">
        <v>98</v>
      </c>
      <c r="AG455" t="s">
        <v>100</v>
      </c>
      <c r="AH455" t="s">
        <v>108</v>
      </c>
      <c r="AI455">
        <v>0</v>
      </c>
      <c r="AJ455" t="s">
        <v>108</v>
      </c>
      <c r="AK455">
        <v>0</v>
      </c>
      <c r="AL455">
        <v>572</v>
      </c>
      <c r="AM455">
        <v>572</v>
      </c>
      <c r="AN455" t="s">
        <v>103</v>
      </c>
      <c r="AO455" t="s">
        <v>139</v>
      </c>
      <c r="AP455" t="s">
        <v>167</v>
      </c>
      <c r="AQ455" t="s">
        <v>235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98</v>
      </c>
      <c r="BC455">
        <v>4</v>
      </c>
      <c r="BD455" t="s">
        <v>106</v>
      </c>
      <c r="BE455">
        <v>0</v>
      </c>
      <c r="BF455" t="s">
        <v>83</v>
      </c>
      <c r="BG455" t="s">
        <v>143</v>
      </c>
      <c r="BH455">
        <v>1940</v>
      </c>
      <c r="BI455" t="s">
        <v>108</v>
      </c>
      <c r="BJ455">
        <v>1</v>
      </c>
      <c r="BK455">
        <v>200</v>
      </c>
      <c r="BL455" t="s">
        <v>98</v>
      </c>
      <c r="BM455" t="s">
        <v>98</v>
      </c>
      <c r="BN455" t="s">
        <v>167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5</v>
      </c>
      <c r="BZ455">
        <v>2009</v>
      </c>
      <c r="CA455" t="s">
        <v>110</v>
      </c>
      <c r="CB455" t="s">
        <v>111</v>
      </c>
    </row>
    <row r="456" spans="1:80">
      <c r="A456">
        <v>1915</v>
      </c>
      <c r="B456">
        <v>120</v>
      </c>
      <c r="C456" t="s">
        <v>140</v>
      </c>
      <c r="D456">
        <v>44</v>
      </c>
      <c r="E456">
        <v>3843</v>
      </c>
      <c r="F456" t="s">
        <v>82</v>
      </c>
      <c r="G456" t="s">
        <v>83</v>
      </c>
      <c r="H456" t="s">
        <v>113</v>
      </c>
      <c r="I456" t="s">
        <v>127</v>
      </c>
      <c r="J456" t="s">
        <v>86</v>
      </c>
      <c r="K456" t="s">
        <v>87</v>
      </c>
      <c r="L456" t="s">
        <v>154</v>
      </c>
      <c r="M456" t="s">
        <v>212</v>
      </c>
      <c r="N456" t="s">
        <v>91</v>
      </c>
      <c r="O456" t="s">
        <v>91</v>
      </c>
      <c r="P456" t="s">
        <v>129</v>
      </c>
      <c r="Q456" t="s">
        <v>93</v>
      </c>
      <c r="R456">
        <v>8</v>
      </c>
      <c r="S456">
        <v>5</v>
      </c>
      <c r="T456">
        <v>2007</v>
      </c>
      <c r="U456">
        <v>2008</v>
      </c>
      <c r="V456" t="s">
        <v>115</v>
      </c>
      <c r="W456" t="s">
        <v>95</v>
      </c>
      <c r="X456" t="s">
        <v>152</v>
      </c>
      <c r="Y456" t="s">
        <v>153</v>
      </c>
      <c r="Z456" t="s">
        <v>148</v>
      </c>
      <c r="AA456">
        <v>174</v>
      </c>
      <c r="AB456" t="s">
        <v>126</v>
      </c>
      <c r="AC456" t="s">
        <v>98</v>
      </c>
      <c r="AD456" t="s">
        <v>123</v>
      </c>
      <c r="AE456" t="s">
        <v>126</v>
      </c>
      <c r="AF456" t="s">
        <v>98</v>
      </c>
      <c r="AG456" t="s">
        <v>119</v>
      </c>
      <c r="AH456" t="s">
        <v>124</v>
      </c>
      <c r="AI456">
        <v>1476</v>
      </c>
      <c r="AJ456" t="s">
        <v>108</v>
      </c>
      <c r="AK456">
        <v>0</v>
      </c>
      <c r="AL456">
        <v>120</v>
      </c>
      <c r="AM456">
        <v>1596</v>
      </c>
      <c r="AN456" t="s">
        <v>103</v>
      </c>
      <c r="AO456" t="s">
        <v>126</v>
      </c>
      <c r="AP456" t="s">
        <v>104</v>
      </c>
      <c r="AQ456" t="s">
        <v>105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t="s">
        <v>126</v>
      </c>
      <c r="BC456">
        <v>5</v>
      </c>
      <c r="BD456" t="s">
        <v>106</v>
      </c>
      <c r="BE456">
        <v>1</v>
      </c>
      <c r="BF456" t="s">
        <v>119</v>
      </c>
      <c r="BG456" t="s">
        <v>107</v>
      </c>
      <c r="BH456">
        <v>2007</v>
      </c>
      <c r="BI456" t="s">
        <v>125</v>
      </c>
      <c r="BJ456">
        <v>2</v>
      </c>
      <c r="BK456">
        <v>482</v>
      </c>
      <c r="BL456" t="s">
        <v>98</v>
      </c>
      <c r="BM456" t="s">
        <v>98</v>
      </c>
      <c r="BN456" t="s">
        <v>104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6</v>
      </c>
      <c r="BZ456">
        <v>2009</v>
      </c>
      <c r="CA456" t="s">
        <v>149</v>
      </c>
      <c r="CB456" t="s">
        <v>150</v>
      </c>
    </row>
    <row r="457" spans="1:80">
      <c r="A457">
        <v>1916</v>
      </c>
      <c r="B457">
        <v>30</v>
      </c>
      <c r="C457" t="s">
        <v>83</v>
      </c>
      <c r="D457">
        <v>109</v>
      </c>
      <c r="E457">
        <v>21780</v>
      </c>
      <c r="F457" t="s">
        <v>190</v>
      </c>
      <c r="G457" t="s">
        <v>83</v>
      </c>
      <c r="H457" t="s">
        <v>84</v>
      </c>
      <c r="I457" t="s">
        <v>85</v>
      </c>
      <c r="J457" t="s">
        <v>83</v>
      </c>
      <c r="K457" t="s">
        <v>87</v>
      </c>
      <c r="L457" t="s">
        <v>88</v>
      </c>
      <c r="M457" t="s">
        <v>214</v>
      </c>
      <c r="N457" t="s">
        <v>91</v>
      </c>
      <c r="O457" t="s">
        <v>91</v>
      </c>
      <c r="P457" t="s">
        <v>92</v>
      </c>
      <c r="Q457" t="s">
        <v>93</v>
      </c>
      <c r="R457">
        <v>2</v>
      </c>
      <c r="S457">
        <v>4</v>
      </c>
      <c r="T457">
        <v>1910</v>
      </c>
      <c r="U457">
        <v>1950</v>
      </c>
      <c r="V457" t="s">
        <v>94</v>
      </c>
      <c r="W457" t="s">
        <v>95</v>
      </c>
      <c r="X457" t="s">
        <v>116</v>
      </c>
      <c r="Y457" t="s">
        <v>116</v>
      </c>
      <c r="Z457" t="s">
        <v>97</v>
      </c>
      <c r="AA457">
        <v>0</v>
      </c>
      <c r="AB457" t="s">
        <v>139</v>
      </c>
      <c r="AC457" t="s">
        <v>139</v>
      </c>
      <c r="AD457" t="s">
        <v>99</v>
      </c>
      <c r="AE457" t="s">
        <v>83</v>
      </c>
      <c r="AF457" t="s">
        <v>83</v>
      </c>
      <c r="AG457" t="s">
        <v>83</v>
      </c>
      <c r="AH457" t="s">
        <v>83</v>
      </c>
      <c r="AI457">
        <v>0</v>
      </c>
      <c r="AJ457" t="s">
        <v>83</v>
      </c>
      <c r="AK457">
        <v>0</v>
      </c>
      <c r="AL457">
        <v>0</v>
      </c>
      <c r="AM457">
        <v>0</v>
      </c>
      <c r="AN457" t="s">
        <v>103</v>
      </c>
      <c r="AO457" t="s">
        <v>98</v>
      </c>
      <c r="AP457" t="s">
        <v>167</v>
      </c>
      <c r="AQ457" t="s">
        <v>168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t="s">
        <v>98</v>
      </c>
      <c r="BC457">
        <v>4</v>
      </c>
      <c r="BD457" t="s">
        <v>187</v>
      </c>
      <c r="BE457">
        <v>0</v>
      </c>
      <c r="BF457" t="s">
        <v>83</v>
      </c>
      <c r="BG457" t="s">
        <v>143</v>
      </c>
      <c r="BH457">
        <v>1975</v>
      </c>
      <c r="BI457" t="s">
        <v>108</v>
      </c>
      <c r="BJ457">
        <v>1</v>
      </c>
      <c r="BK457">
        <v>280</v>
      </c>
      <c r="BL457" t="s">
        <v>98</v>
      </c>
      <c r="BM457" t="s">
        <v>98</v>
      </c>
      <c r="BN457" t="s">
        <v>167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3</v>
      </c>
      <c r="BZ457">
        <v>2009</v>
      </c>
      <c r="CA457" t="s">
        <v>174</v>
      </c>
      <c r="CB457" t="s">
        <v>111</v>
      </c>
    </row>
    <row r="458" spans="1:80">
      <c r="A458">
        <v>1917</v>
      </c>
      <c r="B458">
        <v>60</v>
      </c>
      <c r="C458" t="s">
        <v>112</v>
      </c>
      <c r="D458">
        <v>75</v>
      </c>
      <c r="E458">
        <v>10125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217</v>
      </c>
      <c r="N458" t="s">
        <v>91</v>
      </c>
      <c r="O458" t="s">
        <v>91</v>
      </c>
      <c r="P458" t="s">
        <v>92</v>
      </c>
      <c r="Q458" t="s">
        <v>122</v>
      </c>
      <c r="R458">
        <v>8</v>
      </c>
      <c r="S458">
        <v>5</v>
      </c>
      <c r="T458">
        <v>2000</v>
      </c>
      <c r="U458">
        <v>2001</v>
      </c>
      <c r="V458" t="s">
        <v>94</v>
      </c>
      <c r="W458" t="s">
        <v>95</v>
      </c>
      <c r="X458" t="s">
        <v>152</v>
      </c>
      <c r="Y458" t="s">
        <v>153</v>
      </c>
      <c r="Z458" t="s">
        <v>97</v>
      </c>
      <c r="AA458">
        <v>0</v>
      </c>
      <c r="AB458" t="s">
        <v>119</v>
      </c>
      <c r="AC458" t="s">
        <v>98</v>
      </c>
      <c r="AD458" t="s">
        <v>123</v>
      </c>
      <c r="AE458" t="s">
        <v>119</v>
      </c>
      <c r="AF458" t="s">
        <v>98</v>
      </c>
      <c r="AG458" t="s">
        <v>100</v>
      </c>
      <c r="AH458" t="s">
        <v>118</v>
      </c>
      <c r="AI458">
        <v>445</v>
      </c>
      <c r="AJ458" t="s">
        <v>138</v>
      </c>
      <c r="AK458">
        <v>250</v>
      </c>
      <c r="AL458">
        <v>412</v>
      </c>
      <c r="AM458">
        <v>1107</v>
      </c>
      <c r="AN458" t="s">
        <v>103</v>
      </c>
      <c r="AO458" t="s">
        <v>126</v>
      </c>
      <c r="AP458" t="s">
        <v>104</v>
      </c>
      <c r="AQ458" t="s">
        <v>105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119</v>
      </c>
      <c r="BC458">
        <v>7</v>
      </c>
      <c r="BD458" t="s">
        <v>106</v>
      </c>
      <c r="BE458">
        <v>1</v>
      </c>
      <c r="BF458" t="s">
        <v>98</v>
      </c>
      <c r="BG458" t="s">
        <v>159</v>
      </c>
      <c r="BH458">
        <v>2000</v>
      </c>
      <c r="BI458" t="s">
        <v>125</v>
      </c>
      <c r="BJ458">
        <v>3</v>
      </c>
      <c r="BK458">
        <v>642</v>
      </c>
      <c r="BL458" t="s">
        <v>98</v>
      </c>
      <c r="BM458" t="s">
        <v>98</v>
      </c>
      <c r="BN458" t="s">
        <v>104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2009</v>
      </c>
      <c r="CA458" t="s">
        <v>110</v>
      </c>
      <c r="CB458" t="s">
        <v>111</v>
      </c>
    </row>
    <row r="459" spans="1:80">
      <c r="A459">
        <v>1918</v>
      </c>
      <c r="B459">
        <v>85</v>
      </c>
      <c r="C459" t="s">
        <v>112</v>
      </c>
      <c r="D459">
        <v>75</v>
      </c>
      <c r="E459">
        <v>9750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217</v>
      </c>
      <c r="N459" t="s">
        <v>91</v>
      </c>
      <c r="O459" t="s">
        <v>91</v>
      </c>
      <c r="P459" t="s">
        <v>92</v>
      </c>
      <c r="Q459" t="s">
        <v>183</v>
      </c>
      <c r="R459">
        <v>6</v>
      </c>
      <c r="S459">
        <v>6</v>
      </c>
      <c r="T459">
        <v>1977</v>
      </c>
      <c r="U459">
        <v>1977</v>
      </c>
      <c r="V459" t="s">
        <v>94</v>
      </c>
      <c r="W459" t="s">
        <v>95</v>
      </c>
      <c r="X459" t="s">
        <v>135</v>
      </c>
      <c r="Y459" t="s">
        <v>135</v>
      </c>
      <c r="Z459" t="s">
        <v>97</v>
      </c>
      <c r="AA459">
        <v>0</v>
      </c>
      <c r="AB459" t="s">
        <v>98</v>
      </c>
      <c r="AC459" t="s">
        <v>98</v>
      </c>
      <c r="AD459" t="s">
        <v>99</v>
      </c>
      <c r="AE459" t="s">
        <v>98</v>
      </c>
      <c r="AF459" t="s">
        <v>98</v>
      </c>
      <c r="AG459" t="s">
        <v>157</v>
      </c>
      <c r="AH459" t="s">
        <v>118</v>
      </c>
      <c r="AI459">
        <v>767</v>
      </c>
      <c r="AJ459" t="s">
        <v>108</v>
      </c>
      <c r="AK459">
        <v>0</v>
      </c>
      <c r="AL459">
        <v>135</v>
      </c>
      <c r="AM459">
        <v>902</v>
      </c>
      <c r="AN459" t="s">
        <v>103</v>
      </c>
      <c r="AO459" t="s">
        <v>126</v>
      </c>
      <c r="AP459" t="s">
        <v>104</v>
      </c>
      <c r="AQ459" t="s">
        <v>105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98</v>
      </c>
      <c r="BC459">
        <v>5</v>
      </c>
      <c r="BD459" t="s">
        <v>106</v>
      </c>
      <c r="BE459">
        <v>1</v>
      </c>
      <c r="BF459" t="s">
        <v>98</v>
      </c>
      <c r="BG459" t="s">
        <v>107</v>
      </c>
      <c r="BH459">
        <v>1977</v>
      </c>
      <c r="BI459" t="s">
        <v>108</v>
      </c>
      <c r="BJ459">
        <v>1</v>
      </c>
      <c r="BK459">
        <v>351</v>
      </c>
      <c r="BL459" t="s">
        <v>98</v>
      </c>
      <c r="BM459" t="s">
        <v>98</v>
      </c>
      <c r="BN459" t="s">
        <v>104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109</v>
      </c>
      <c r="BW459" t="s">
        <v>83</v>
      </c>
      <c r="BX459">
        <v>0</v>
      </c>
      <c r="BY459">
        <v>4</v>
      </c>
      <c r="BZ459">
        <v>2009</v>
      </c>
      <c r="CA459" t="s">
        <v>110</v>
      </c>
      <c r="CB459" t="s">
        <v>111</v>
      </c>
    </row>
    <row r="460" spans="1:80">
      <c r="A460">
        <v>1919</v>
      </c>
      <c r="B460">
        <v>85</v>
      </c>
      <c r="C460" t="s">
        <v>112</v>
      </c>
      <c r="D460">
        <v>72</v>
      </c>
      <c r="E460">
        <v>9360</v>
      </c>
      <c r="F460" t="s">
        <v>82</v>
      </c>
      <c r="G460" t="s">
        <v>83</v>
      </c>
      <c r="H460" t="s">
        <v>84</v>
      </c>
      <c r="I460" t="s">
        <v>192</v>
      </c>
      <c r="J460" t="s">
        <v>86</v>
      </c>
      <c r="K460" t="s">
        <v>87</v>
      </c>
      <c r="L460" t="s">
        <v>88</v>
      </c>
      <c r="M460" t="s">
        <v>217</v>
      </c>
      <c r="N460" t="s">
        <v>91</v>
      </c>
      <c r="O460" t="s">
        <v>91</v>
      </c>
      <c r="P460" t="s">
        <v>92</v>
      </c>
      <c r="Q460" t="s">
        <v>183</v>
      </c>
      <c r="R460">
        <v>6</v>
      </c>
      <c r="S460">
        <v>7</v>
      </c>
      <c r="T460">
        <v>1977</v>
      </c>
      <c r="U460">
        <v>1977</v>
      </c>
      <c r="V460" t="s">
        <v>94</v>
      </c>
      <c r="W460" t="s">
        <v>95</v>
      </c>
      <c r="X460" t="s">
        <v>135</v>
      </c>
      <c r="Y460" t="s">
        <v>135</v>
      </c>
      <c r="Z460" t="s">
        <v>97</v>
      </c>
      <c r="AA460">
        <v>0</v>
      </c>
      <c r="AB460" t="s">
        <v>98</v>
      </c>
      <c r="AC460" t="s">
        <v>98</v>
      </c>
      <c r="AD460" t="s">
        <v>99</v>
      </c>
      <c r="AE460" t="s">
        <v>119</v>
      </c>
      <c r="AF460" t="s">
        <v>98</v>
      </c>
      <c r="AG460" t="s">
        <v>157</v>
      </c>
      <c r="AH460" t="s">
        <v>124</v>
      </c>
      <c r="AI460">
        <v>841</v>
      </c>
      <c r="AJ460" t="s">
        <v>102</v>
      </c>
      <c r="AK460">
        <v>116</v>
      </c>
      <c r="AL460">
        <v>0</v>
      </c>
      <c r="AM460">
        <v>957</v>
      </c>
      <c r="AN460" t="s">
        <v>103</v>
      </c>
      <c r="AO460" t="s">
        <v>98</v>
      </c>
      <c r="AP460" t="s">
        <v>104</v>
      </c>
      <c r="AQ460" t="s">
        <v>105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t="s">
        <v>98</v>
      </c>
      <c r="BC460">
        <v>5</v>
      </c>
      <c r="BD460" t="s">
        <v>106</v>
      </c>
      <c r="BE460">
        <v>2</v>
      </c>
      <c r="BF460" t="s">
        <v>139</v>
      </c>
      <c r="BG460" t="s">
        <v>107</v>
      </c>
      <c r="BH460">
        <v>1977</v>
      </c>
      <c r="BI460" t="s">
        <v>131</v>
      </c>
      <c r="BJ460">
        <v>2</v>
      </c>
      <c r="BK460">
        <v>541</v>
      </c>
      <c r="BL460" t="s">
        <v>98</v>
      </c>
      <c r="BM460" t="s">
        <v>98</v>
      </c>
      <c r="BN460" t="s">
        <v>104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t="s">
        <v>83</v>
      </c>
      <c r="BV460" t="s">
        <v>177</v>
      </c>
      <c r="BW460" t="s">
        <v>83</v>
      </c>
      <c r="BX460">
        <v>0</v>
      </c>
      <c r="BY460">
        <v>11</v>
      </c>
      <c r="BZ460">
        <v>2009</v>
      </c>
      <c r="CA460" t="s">
        <v>110</v>
      </c>
      <c r="CB460" t="s">
        <v>111</v>
      </c>
    </row>
    <row r="461" spans="1:80">
      <c r="A461">
        <v>1920</v>
      </c>
      <c r="B461">
        <v>20</v>
      </c>
      <c r="C461" t="s">
        <v>112</v>
      </c>
      <c r="D461">
        <v>82</v>
      </c>
      <c r="E461">
        <v>11070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217</v>
      </c>
      <c r="N461" t="s">
        <v>91</v>
      </c>
      <c r="O461" t="s">
        <v>91</v>
      </c>
      <c r="P461" t="s">
        <v>92</v>
      </c>
      <c r="Q461" t="s">
        <v>93</v>
      </c>
      <c r="R461">
        <v>5</v>
      </c>
      <c r="S461">
        <v>5</v>
      </c>
      <c r="T461">
        <v>1991</v>
      </c>
      <c r="U461">
        <v>1991</v>
      </c>
      <c r="V461" t="s">
        <v>94</v>
      </c>
      <c r="W461" t="s">
        <v>95</v>
      </c>
      <c r="X461" t="s">
        <v>130</v>
      </c>
      <c r="Y461" t="s">
        <v>130</v>
      </c>
      <c r="Z461" t="s">
        <v>97</v>
      </c>
      <c r="AA461">
        <v>0</v>
      </c>
      <c r="AB461" t="s">
        <v>98</v>
      </c>
      <c r="AC461" t="s">
        <v>98</v>
      </c>
      <c r="AD461" t="s">
        <v>123</v>
      </c>
      <c r="AE461" t="s">
        <v>119</v>
      </c>
      <c r="AF461" t="s">
        <v>98</v>
      </c>
      <c r="AG461" t="s">
        <v>100</v>
      </c>
      <c r="AH461" t="s">
        <v>138</v>
      </c>
      <c r="AI461">
        <v>55</v>
      </c>
      <c r="AJ461" t="s">
        <v>108</v>
      </c>
      <c r="AK461">
        <v>0</v>
      </c>
      <c r="AL461">
        <v>1527</v>
      </c>
      <c r="AM461">
        <v>1582</v>
      </c>
      <c r="AN461" t="s">
        <v>103</v>
      </c>
      <c r="AO461" t="s">
        <v>98</v>
      </c>
      <c r="AP461" t="s">
        <v>104</v>
      </c>
      <c r="AQ461" t="s">
        <v>105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98</v>
      </c>
      <c r="BC461">
        <v>5</v>
      </c>
      <c r="BD461" t="s">
        <v>106</v>
      </c>
      <c r="BE461">
        <v>0</v>
      </c>
      <c r="BF461" t="s">
        <v>83</v>
      </c>
      <c r="BG461" t="s">
        <v>143</v>
      </c>
      <c r="BH461">
        <v>1991</v>
      </c>
      <c r="BI461" t="s">
        <v>108</v>
      </c>
      <c r="BJ461">
        <v>2</v>
      </c>
      <c r="BK461">
        <v>672</v>
      </c>
      <c r="BL461" t="s">
        <v>98</v>
      </c>
      <c r="BM461" t="s">
        <v>98</v>
      </c>
      <c r="BN461" t="s">
        <v>104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4</v>
      </c>
      <c r="BZ461">
        <v>2009</v>
      </c>
      <c r="CA461" t="s">
        <v>144</v>
      </c>
      <c r="CB461" t="s">
        <v>172</v>
      </c>
    </row>
    <row r="462" spans="1:80">
      <c r="A462">
        <v>1921</v>
      </c>
      <c r="B462">
        <v>20</v>
      </c>
      <c r="C462" t="s">
        <v>112</v>
      </c>
      <c r="D462">
        <v>113</v>
      </c>
      <c r="E462">
        <v>13438</v>
      </c>
      <c r="F462" t="s">
        <v>82</v>
      </c>
      <c r="G462" t="s">
        <v>83</v>
      </c>
      <c r="H462" t="s">
        <v>113</v>
      </c>
      <c r="I462" t="s">
        <v>127</v>
      </c>
      <c r="J462" t="s">
        <v>86</v>
      </c>
      <c r="K462" t="s">
        <v>114</v>
      </c>
      <c r="L462" t="s">
        <v>88</v>
      </c>
      <c r="M462" t="s">
        <v>218</v>
      </c>
      <c r="N462" t="s">
        <v>91</v>
      </c>
      <c r="O462" t="s">
        <v>91</v>
      </c>
      <c r="P462" t="s">
        <v>92</v>
      </c>
      <c r="Q462" t="s">
        <v>93</v>
      </c>
      <c r="R462">
        <v>9</v>
      </c>
      <c r="S462">
        <v>5</v>
      </c>
      <c r="T462">
        <v>2008</v>
      </c>
      <c r="U462">
        <v>2008</v>
      </c>
      <c r="V462" t="s">
        <v>94</v>
      </c>
      <c r="W462" t="s">
        <v>95</v>
      </c>
      <c r="X462" t="s">
        <v>152</v>
      </c>
      <c r="Y462" t="s">
        <v>153</v>
      </c>
      <c r="Z462" t="s">
        <v>148</v>
      </c>
      <c r="AA462">
        <v>246</v>
      </c>
      <c r="AB462" t="s">
        <v>126</v>
      </c>
      <c r="AC462" t="s">
        <v>98</v>
      </c>
      <c r="AD462" t="s">
        <v>99</v>
      </c>
      <c r="AE462" t="s">
        <v>126</v>
      </c>
      <c r="AF462" t="s">
        <v>98</v>
      </c>
      <c r="AG462" t="s">
        <v>119</v>
      </c>
      <c r="AH462" t="s">
        <v>124</v>
      </c>
      <c r="AI462">
        <v>1758</v>
      </c>
      <c r="AJ462" t="s">
        <v>108</v>
      </c>
      <c r="AK462">
        <v>0</v>
      </c>
      <c r="AL462">
        <v>432</v>
      </c>
      <c r="AM462">
        <v>2190</v>
      </c>
      <c r="AN462" t="s">
        <v>103</v>
      </c>
      <c r="AO462" t="s">
        <v>126</v>
      </c>
      <c r="AP462" t="s">
        <v>104</v>
      </c>
      <c r="AQ462" t="s">
        <v>105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126</v>
      </c>
      <c r="BC462">
        <v>9</v>
      </c>
      <c r="BD462" t="s">
        <v>106</v>
      </c>
      <c r="BE462">
        <v>1</v>
      </c>
      <c r="BF462" t="s">
        <v>126</v>
      </c>
      <c r="BG462" t="s">
        <v>107</v>
      </c>
      <c r="BH462">
        <v>2008</v>
      </c>
      <c r="BI462" t="s">
        <v>125</v>
      </c>
      <c r="BJ462">
        <v>3</v>
      </c>
      <c r="BK462">
        <v>780</v>
      </c>
      <c r="BL462" t="s">
        <v>98</v>
      </c>
      <c r="BM462" t="s">
        <v>98</v>
      </c>
      <c r="BN462" t="s">
        <v>104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7</v>
      </c>
      <c r="BZ462">
        <v>2009</v>
      </c>
      <c r="CA462" t="s">
        <v>110</v>
      </c>
      <c r="CB462" t="s">
        <v>111</v>
      </c>
    </row>
    <row r="463" spans="1:80">
      <c r="A463">
        <v>1922</v>
      </c>
      <c r="B463">
        <v>20</v>
      </c>
      <c r="C463" t="s">
        <v>112</v>
      </c>
      <c r="D463">
        <v>79</v>
      </c>
      <c r="E463">
        <v>14463</v>
      </c>
      <c r="F463" t="s">
        <v>82</v>
      </c>
      <c r="G463" t="s">
        <v>83</v>
      </c>
      <c r="H463" t="s">
        <v>113</v>
      </c>
      <c r="I463" t="s">
        <v>127</v>
      </c>
      <c r="J463" t="s">
        <v>86</v>
      </c>
      <c r="K463" t="s">
        <v>114</v>
      </c>
      <c r="L463" t="s">
        <v>88</v>
      </c>
      <c r="M463" t="s">
        <v>218</v>
      </c>
      <c r="N463" t="s">
        <v>91</v>
      </c>
      <c r="O463" t="s">
        <v>91</v>
      </c>
      <c r="P463" t="s">
        <v>92</v>
      </c>
      <c r="Q463" t="s">
        <v>93</v>
      </c>
      <c r="R463">
        <v>9</v>
      </c>
      <c r="S463">
        <v>5</v>
      </c>
      <c r="T463">
        <v>2008</v>
      </c>
      <c r="U463">
        <v>2008</v>
      </c>
      <c r="V463" t="s">
        <v>94</v>
      </c>
      <c r="W463" t="s">
        <v>95</v>
      </c>
      <c r="X463" t="s">
        <v>152</v>
      </c>
      <c r="Y463" t="s">
        <v>153</v>
      </c>
      <c r="Z463" t="s">
        <v>117</v>
      </c>
      <c r="AA463">
        <v>406</v>
      </c>
      <c r="AB463" t="s">
        <v>126</v>
      </c>
      <c r="AC463" t="s">
        <v>98</v>
      </c>
      <c r="AD463" t="s">
        <v>123</v>
      </c>
      <c r="AE463" t="s">
        <v>126</v>
      </c>
      <c r="AF463" t="s">
        <v>98</v>
      </c>
      <c r="AG463" t="s">
        <v>119</v>
      </c>
      <c r="AH463" t="s">
        <v>124</v>
      </c>
      <c r="AI463">
        <v>1115</v>
      </c>
      <c r="AJ463" t="s">
        <v>108</v>
      </c>
      <c r="AK463">
        <v>0</v>
      </c>
      <c r="AL463">
        <v>526</v>
      </c>
      <c r="AM463">
        <v>1641</v>
      </c>
      <c r="AN463" t="s">
        <v>103</v>
      </c>
      <c r="AO463" t="s">
        <v>126</v>
      </c>
      <c r="AP463" t="s">
        <v>104</v>
      </c>
      <c r="AQ463" t="s">
        <v>105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t="s">
        <v>126</v>
      </c>
      <c r="BC463">
        <v>7</v>
      </c>
      <c r="BD463" t="s">
        <v>106</v>
      </c>
      <c r="BE463">
        <v>0</v>
      </c>
      <c r="BF463" t="s">
        <v>83</v>
      </c>
      <c r="BG463" t="s">
        <v>107</v>
      </c>
      <c r="BH463">
        <v>2008</v>
      </c>
      <c r="BI463" t="s">
        <v>125</v>
      </c>
      <c r="BJ463">
        <v>3</v>
      </c>
      <c r="BK463">
        <v>885</v>
      </c>
      <c r="BL463" t="s">
        <v>98</v>
      </c>
      <c r="BM463" t="s">
        <v>98</v>
      </c>
      <c r="BN463" t="s">
        <v>104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</v>
      </c>
      <c r="BZ463">
        <v>2009</v>
      </c>
      <c r="CA463" t="s">
        <v>110</v>
      </c>
      <c r="CB463" t="s">
        <v>111</v>
      </c>
    </row>
    <row r="464" spans="1:80">
      <c r="A464">
        <v>1923</v>
      </c>
      <c r="B464">
        <v>60</v>
      </c>
      <c r="C464" t="s">
        <v>112</v>
      </c>
      <c r="D464" t="s">
        <v>83</v>
      </c>
      <c r="E464">
        <v>9839</v>
      </c>
      <c r="F464" t="s">
        <v>82</v>
      </c>
      <c r="G464" t="s">
        <v>83</v>
      </c>
      <c r="H464" t="s">
        <v>113</v>
      </c>
      <c r="I464" t="s">
        <v>85</v>
      </c>
      <c r="J464" t="s">
        <v>86</v>
      </c>
      <c r="K464" t="s">
        <v>161</v>
      </c>
      <c r="L464" t="s">
        <v>88</v>
      </c>
      <c r="M464" t="s">
        <v>218</v>
      </c>
      <c r="N464" t="s">
        <v>91</v>
      </c>
      <c r="O464" t="s">
        <v>91</v>
      </c>
      <c r="P464" t="s">
        <v>92</v>
      </c>
      <c r="Q464" t="s">
        <v>122</v>
      </c>
      <c r="R464">
        <v>6</v>
      </c>
      <c r="S464">
        <v>8</v>
      </c>
      <c r="T464">
        <v>1980</v>
      </c>
      <c r="U464">
        <v>2006</v>
      </c>
      <c r="V464" t="s">
        <v>94</v>
      </c>
      <c r="W464" t="s">
        <v>95</v>
      </c>
      <c r="X464" t="s">
        <v>137</v>
      </c>
      <c r="Y464" t="s">
        <v>137</v>
      </c>
      <c r="Z464" t="s">
        <v>97</v>
      </c>
      <c r="AA464">
        <v>0</v>
      </c>
      <c r="AB464" t="s">
        <v>98</v>
      </c>
      <c r="AC464" t="s">
        <v>119</v>
      </c>
      <c r="AD464" t="s">
        <v>123</v>
      </c>
      <c r="AE464" t="s">
        <v>119</v>
      </c>
      <c r="AF464" t="s">
        <v>98</v>
      </c>
      <c r="AG464" t="s">
        <v>100</v>
      </c>
      <c r="AH464" t="s">
        <v>118</v>
      </c>
      <c r="AI464">
        <v>462</v>
      </c>
      <c r="AJ464" t="s">
        <v>108</v>
      </c>
      <c r="AK464">
        <v>0</v>
      </c>
      <c r="AL464">
        <v>250</v>
      </c>
      <c r="AM464">
        <v>712</v>
      </c>
      <c r="AN464" t="s">
        <v>103</v>
      </c>
      <c r="AO464" t="s">
        <v>126</v>
      </c>
      <c r="AP464" t="s">
        <v>104</v>
      </c>
      <c r="AQ464" t="s">
        <v>105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119</v>
      </c>
      <c r="BC464">
        <v>7</v>
      </c>
      <c r="BD464" t="s">
        <v>106</v>
      </c>
      <c r="BE464">
        <v>1</v>
      </c>
      <c r="BF464" t="s">
        <v>98</v>
      </c>
      <c r="BG464" t="s">
        <v>159</v>
      </c>
      <c r="BH464">
        <v>1980</v>
      </c>
      <c r="BI464" t="s">
        <v>125</v>
      </c>
      <c r="BJ464">
        <v>2</v>
      </c>
      <c r="BK464">
        <v>440</v>
      </c>
      <c r="BL464" t="s">
        <v>98</v>
      </c>
      <c r="BM464" t="s">
        <v>98</v>
      </c>
      <c r="BN464" t="s">
        <v>104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133</v>
      </c>
      <c r="BX464">
        <v>2500</v>
      </c>
      <c r="BY464">
        <v>2</v>
      </c>
      <c r="BZ464">
        <v>2009</v>
      </c>
      <c r="CA464" t="s">
        <v>110</v>
      </c>
      <c r="CB464" t="s">
        <v>111</v>
      </c>
    </row>
    <row r="465" spans="1:80">
      <c r="A465">
        <v>1924</v>
      </c>
      <c r="B465">
        <v>80</v>
      </c>
      <c r="C465" t="s">
        <v>112</v>
      </c>
      <c r="D465">
        <v>125</v>
      </c>
      <c r="E465">
        <v>14419</v>
      </c>
      <c r="F465" t="s">
        <v>82</v>
      </c>
      <c r="G465" t="s">
        <v>83</v>
      </c>
      <c r="H465" t="s">
        <v>113</v>
      </c>
      <c r="I465" t="s">
        <v>85</v>
      </c>
      <c r="J465" t="s">
        <v>86</v>
      </c>
      <c r="K465" t="s">
        <v>114</v>
      </c>
      <c r="L465" t="s">
        <v>88</v>
      </c>
      <c r="M465" t="s">
        <v>218</v>
      </c>
      <c r="N465" t="s">
        <v>91</v>
      </c>
      <c r="O465" t="s">
        <v>91</v>
      </c>
      <c r="P465" t="s">
        <v>92</v>
      </c>
      <c r="Q465" t="s">
        <v>158</v>
      </c>
      <c r="R465">
        <v>7</v>
      </c>
      <c r="S465">
        <v>5</v>
      </c>
      <c r="T465">
        <v>1987</v>
      </c>
      <c r="U465">
        <v>1989</v>
      </c>
      <c r="V465" t="s">
        <v>115</v>
      </c>
      <c r="W465" t="s">
        <v>95</v>
      </c>
      <c r="X465" t="s">
        <v>135</v>
      </c>
      <c r="Y465" t="s">
        <v>135</v>
      </c>
      <c r="Z465" t="s">
        <v>117</v>
      </c>
      <c r="AA465">
        <v>310</v>
      </c>
      <c r="AB465" t="s">
        <v>98</v>
      </c>
      <c r="AC465" t="s">
        <v>98</v>
      </c>
      <c r="AD465" t="s">
        <v>123</v>
      </c>
      <c r="AE465" t="s">
        <v>119</v>
      </c>
      <c r="AF465" t="s">
        <v>98</v>
      </c>
      <c r="AG465" t="s">
        <v>119</v>
      </c>
      <c r="AH465" t="s">
        <v>124</v>
      </c>
      <c r="AI465">
        <v>904</v>
      </c>
      <c r="AJ465" t="s">
        <v>118</v>
      </c>
      <c r="AK465">
        <v>624</v>
      </c>
      <c r="AL465">
        <v>117</v>
      </c>
      <c r="AM465">
        <v>1645</v>
      </c>
      <c r="AN465" t="s">
        <v>103</v>
      </c>
      <c r="AO465" t="s">
        <v>126</v>
      </c>
      <c r="AP465" t="s">
        <v>104</v>
      </c>
      <c r="AQ465" t="s">
        <v>105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119</v>
      </c>
      <c r="BC465">
        <v>7</v>
      </c>
      <c r="BD465" t="s">
        <v>187</v>
      </c>
      <c r="BE465">
        <v>1</v>
      </c>
      <c r="BF465" t="s">
        <v>139</v>
      </c>
      <c r="BG465" t="s">
        <v>107</v>
      </c>
      <c r="BH465">
        <v>1987</v>
      </c>
      <c r="BI465" t="s">
        <v>125</v>
      </c>
      <c r="BJ465">
        <v>2</v>
      </c>
      <c r="BK465">
        <v>578</v>
      </c>
      <c r="BL465" t="s">
        <v>98</v>
      </c>
      <c r="BM465" t="s">
        <v>98</v>
      </c>
      <c r="BN465" t="s">
        <v>104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7</v>
      </c>
      <c r="BZ465">
        <v>2009</v>
      </c>
      <c r="CA465" t="s">
        <v>110</v>
      </c>
      <c r="CB465" t="s">
        <v>111</v>
      </c>
    </row>
    <row r="466" spans="1:80">
      <c r="A466">
        <v>1925</v>
      </c>
      <c r="B466">
        <v>60</v>
      </c>
      <c r="C466" t="s">
        <v>112</v>
      </c>
      <c r="D466">
        <v>75</v>
      </c>
      <c r="E466">
        <v>9157</v>
      </c>
      <c r="F466" t="s">
        <v>82</v>
      </c>
      <c r="G466" t="s">
        <v>83</v>
      </c>
      <c r="H466" t="s">
        <v>113</v>
      </c>
      <c r="I466" t="s">
        <v>85</v>
      </c>
      <c r="J466" t="s">
        <v>86</v>
      </c>
      <c r="K466" t="s">
        <v>114</v>
      </c>
      <c r="L466" t="s">
        <v>88</v>
      </c>
      <c r="M466" t="s">
        <v>218</v>
      </c>
      <c r="N466" t="s">
        <v>91</v>
      </c>
      <c r="O466" t="s">
        <v>91</v>
      </c>
      <c r="P466" t="s">
        <v>92</v>
      </c>
      <c r="Q466" t="s">
        <v>122</v>
      </c>
      <c r="R466">
        <v>7</v>
      </c>
      <c r="S466">
        <v>5</v>
      </c>
      <c r="T466">
        <v>2003</v>
      </c>
      <c r="U466">
        <v>2003</v>
      </c>
      <c r="V466" t="s">
        <v>94</v>
      </c>
      <c r="W466" t="s">
        <v>95</v>
      </c>
      <c r="X466" t="s">
        <v>96</v>
      </c>
      <c r="Y466" t="s">
        <v>96</v>
      </c>
      <c r="Z466" t="s">
        <v>97</v>
      </c>
      <c r="AA466">
        <v>0</v>
      </c>
      <c r="AB466" t="s">
        <v>119</v>
      </c>
      <c r="AC466" t="s">
        <v>98</v>
      </c>
      <c r="AD466" t="s">
        <v>123</v>
      </c>
      <c r="AE466" t="s">
        <v>119</v>
      </c>
      <c r="AF466" t="s">
        <v>98</v>
      </c>
      <c r="AG466" t="s">
        <v>100</v>
      </c>
      <c r="AH466" t="s">
        <v>108</v>
      </c>
      <c r="AI466">
        <v>0</v>
      </c>
      <c r="AJ466" t="s">
        <v>108</v>
      </c>
      <c r="AK466">
        <v>0</v>
      </c>
      <c r="AL466">
        <v>912</v>
      </c>
      <c r="AM466">
        <v>912</v>
      </c>
      <c r="AN466" t="s">
        <v>103</v>
      </c>
      <c r="AO466" t="s">
        <v>126</v>
      </c>
      <c r="AP466" t="s">
        <v>104</v>
      </c>
      <c r="AQ466" t="s">
        <v>105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119</v>
      </c>
      <c r="BC466">
        <v>9</v>
      </c>
      <c r="BD466" t="s">
        <v>106</v>
      </c>
      <c r="BE466">
        <v>0</v>
      </c>
      <c r="BF466" t="s">
        <v>83</v>
      </c>
      <c r="BG466" t="s">
        <v>107</v>
      </c>
      <c r="BH466">
        <v>2003</v>
      </c>
      <c r="BI466" t="s">
        <v>125</v>
      </c>
      <c r="BJ466">
        <v>2</v>
      </c>
      <c r="BK466">
        <v>486</v>
      </c>
      <c r="BL466" t="s">
        <v>98</v>
      </c>
      <c r="BM466" t="s">
        <v>98</v>
      </c>
      <c r="BN466" t="s">
        <v>104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2</v>
      </c>
      <c r="BZ466">
        <v>2009</v>
      </c>
      <c r="CA466" t="s">
        <v>110</v>
      </c>
      <c r="CB466" t="s">
        <v>172</v>
      </c>
    </row>
    <row r="467" spans="1:80">
      <c r="A467">
        <v>1926</v>
      </c>
      <c r="B467">
        <v>20</v>
      </c>
      <c r="C467" t="s">
        <v>112</v>
      </c>
      <c r="D467">
        <v>85</v>
      </c>
      <c r="E467">
        <v>12633</v>
      </c>
      <c r="F467" t="s">
        <v>82</v>
      </c>
      <c r="G467" t="s">
        <v>83</v>
      </c>
      <c r="H467" t="s">
        <v>113</v>
      </c>
      <c r="I467" t="s">
        <v>127</v>
      </c>
      <c r="J467" t="s">
        <v>86</v>
      </c>
      <c r="K467" t="s">
        <v>87</v>
      </c>
      <c r="L467" t="s">
        <v>88</v>
      </c>
      <c r="M467" t="s">
        <v>218</v>
      </c>
      <c r="N467" t="s">
        <v>91</v>
      </c>
      <c r="O467" t="s">
        <v>91</v>
      </c>
      <c r="P467" t="s">
        <v>92</v>
      </c>
      <c r="Q467" t="s">
        <v>93</v>
      </c>
      <c r="R467">
        <v>9</v>
      </c>
      <c r="S467">
        <v>5</v>
      </c>
      <c r="T467">
        <v>2007</v>
      </c>
      <c r="U467">
        <v>2007</v>
      </c>
      <c r="V467" t="s">
        <v>115</v>
      </c>
      <c r="W467" t="s">
        <v>95</v>
      </c>
      <c r="X467" t="s">
        <v>152</v>
      </c>
      <c r="Y467" t="s">
        <v>153</v>
      </c>
      <c r="Z467" t="s">
        <v>148</v>
      </c>
      <c r="AA467">
        <v>290</v>
      </c>
      <c r="AB467" t="s">
        <v>126</v>
      </c>
      <c r="AC467" t="s">
        <v>98</v>
      </c>
      <c r="AD467" t="s">
        <v>123</v>
      </c>
      <c r="AE467" t="s">
        <v>126</v>
      </c>
      <c r="AF467" t="s">
        <v>98</v>
      </c>
      <c r="AG467" t="s">
        <v>119</v>
      </c>
      <c r="AH467" t="s">
        <v>124</v>
      </c>
      <c r="AI467">
        <v>1640</v>
      </c>
      <c r="AJ467" t="s">
        <v>108</v>
      </c>
      <c r="AK467">
        <v>0</v>
      </c>
      <c r="AL467">
        <v>338</v>
      </c>
      <c r="AM467">
        <v>1978</v>
      </c>
      <c r="AN467" t="s">
        <v>103</v>
      </c>
      <c r="AO467" t="s">
        <v>126</v>
      </c>
      <c r="AP467" t="s">
        <v>104</v>
      </c>
      <c r="AQ467" t="s">
        <v>105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126</v>
      </c>
      <c r="BC467">
        <v>7</v>
      </c>
      <c r="BD467" t="s">
        <v>106</v>
      </c>
      <c r="BE467">
        <v>1</v>
      </c>
      <c r="BF467" t="s">
        <v>119</v>
      </c>
      <c r="BG467" t="s">
        <v>107</v>
      </c>
      <c r="BH467">
        <v>2007</v>
      </c>
      <c r="BI467" t="s">
        <v>125</v>
      </c>
      <c r="BJ467">
        <v>3</v>
      </c>
      <c r="BK467">
        <v>920</v>
      </c>
      <c r="BL467" t="s">
        <v>98</v>
      </c>
      <c r="BM467" t="s">
        <v>98</v>
      </c>
      <c r="BN467" t="s">
        <v>104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2009</v>
      </c>
      <c r="CA467" t="s">
        <v>110</v>
      </c>
      <c r="CB467" t="s">
        <v>111</v>
      </c>
    </row>
    <row r="468" spans="1:80">
      <c r="A468">
        <v>1927</v>
      </c>
      <c r="B468">
        <v>20</v>
      </c>
      <c r="C468" t="s">
        <v>112</v>
      </c>
      <c r="D468">
        <v>75</v>
      </c>
      <c r="E468">
        <v>12518</v>
      </c>
      <c r="F468" t="s">
        <v>82</v>
      </c>
      <c r="G468" t="s">
        <v>83</v>
      </c>
      <c r="H468" t="s">
        <v>113</v>
      </c>
      <c r="I468" t="s">
        <v>85</v>
      </c>
      <c r="J468" t="s">
        <v>86</v>
      </c>
      <c r="K468" t="s">
        <v>87</v>
      </c>
      <c r="L468" t="s">
        <v>88</v>
      </c>
      <c r="M468" t="s">
        <v>217</v>
      </c>
      <c r="N468" t="s">
        <v>91</v>
      </c>
      <c r="O468" t="s">
        <v>91</v>
      </c>
      <c r="P468" t="s">
        <v>92</v>
      </c>
      <c r="Q468" t="s">
        <v>93</v>
      </c>
      <c r="R468">
        <v>5</v>
      </c>
      <c r="S468">
        <v>7</v>
      </c>
      <c r="T468">
        <v>1968</v>
      </c>
      <c r="U468">
        <v>1968</v>
      </c>
      <c r="V468" t="s">
        <v>94</v>
      </c>
      <c r="W468" t="s">
        <v>95</v>
      </c>
      <c r="X468" t="s">
        <v>130</v>
      </c>
      <c r="Y468" t="s">
        <v>130</v>
      </c>
      <c r="Z468" t="s">
        <v>117</v>
      </c>
      <c r="AA468">
        <v>182</v>
      </c>
      <c r="AB468" t="s">
        <v>98</v>
      </c>
      <c r="AC468" t="s">
        <v>98</v>
      </c>
      <c r="AD468" t="s">
        <v>99</v>
      </c>
      <c r="AE468" t="s">
        <v>98</v>
      </c>
      <c r="AF468" t="s">
        <v>98</v>
      </c>
      <c r="AG468" t="s">
        <v>100</v>
      </c>
      <c r="AH468" t="s">
        <v>118</v>
      </c>
      <c r="AI468">
        <v>532</v>
      </c>
      <c r="AJ468" t="s">
        <v>108</v>
      </c>
      <c r="AK468">
        <v>0</v>
      </c>
      <c r="AL468">
        <v>476</v>
      </c>
      <c r="AM468">
        <v>1008</v>
      </c>
      <c r="AN468" t="s">
        <v>103</v>
      </c>
      <c r="AO468" t="s">
        <v>119</v>
      </c>
      <c r="AP468" t="s">
        <v>104</v>
      </c>
      <c r="AQ468" t="s">
        <v>105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119</v>
      </c>
      <c r="BC468">
        <v>6</v>
      </c>
      <c r="BD468" t="s">
        <v>106</v>
      </c>
      <c r="BE468">
        <v>0</v>
      </c>
      <c r="BF468" t="s">
        <v>83</v>
      </c>
      <c r="BG468" t="s">
        <v>107</v>
      </c>
      <c r="BH468">
        <v>1968</v>
      </c>
      <c r="BI468" t="s">
        <v>108</v>
      </c>
      <c r="BJ468">
        <v>1</v>
      </c>
      <c r="BK468">
        <v>384</v>
      </c>
      <c r="BL468" t="s">
        <v>98</v>
      </c>
      <c r="BM468" t="s">
        <v>98</v>
      </c>
      <c r="BN468" t="s">
        <v>104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109</v>
      </c>
      <c r="BW468" t="s">
        <v>83</v>
      </c>
      <c r="BX468">
        <v>0</v>
      </c>
      <c r="BY468">
        <v>4</v>
      </c>
      <c r="BZ468">
        <v>2009</v>
      </c>
      <c r="CA468" t="s">
        <v>110</v>
      </c>
      <c r="CB468" t="s">
        <v>111</v>
      </c>
    </row>
    <row r="469" spans="1:80">
      <c r="A469">
        <v>1928</v>
      </c>
      <c r="B469">
        <v>20</v>
      </c>
      <c r="C469" t="s">
        <v>112</v>
      </c>
      <c r="D469">
        <v>83</v>
      </c>
      <c r="E469">
        <v>13383</v>
      </c>
      <c r="F469" t="s">
        <v>82</v>
      </c>
      <c r="G469" t="s">
        <v>83</v>
      </c>
      <c r="H469" t="s">
        <v>113</v>
      </c>
      <c r="I469" t="s">
        <v>85</v>
      </c>
      <c r="J469" t="s">
        <v>86</v>
      </c>
      <c r="K469" t="s">
        <v>87</v>
      </c>
      <c r="L469" t="s">
        <v>154</v>
      </c>
      <c r="M469" t="s">
        <v>217</v>
      </c>
      <c r="N469" t="s">
        <v>91</v>
      </c>
      <c r="O469" t="s">
        <v>91</v>
      </c>
      <c r="P469" t="s">
        <v>92</v>
      </c>
      <c r="Q469" t="s">
        <v>93</v>
      </c>
      <c r="R469">
        <v>5</v>
      </c>
      <c r="S469">
        <v>5</v>
      </c>
      <c r="T469">
        <v>1969</v>
      </c>
      <c r="U469">
        <v>2000</v>
      </c>
      <c r="V469" t="s">
        <v>115</v>
      </c>
      <c r="W469" t="s">
        <v>95</v>
      </c>
      <c r="X469" t="s">
        <v>130</v>
      </c>
      <c r="Y469" t="s">
        <v>130</v>
      </c>
      <c r="Z469" t="s">
        <v>117</v>
      </c>
      <c r="AA469">
        <v>176</v>
      </c>
      <c r="AB469" t="s">
        <v>98</v>
      </c>
      <c r="AC469" t="s">
        <v>98</v>
      </c>
      <c r="AD469" t="s">
        <v>99</v>
      </c>
      <c r="AE469" t="s">
        <v>98</v>
      </c>
      <c r="AF469" t="s">
        <v>98</v>
      </c>
      <c r="AG469" t="s">
        <v>100</v>
      </c>
      <c r="AH469" t="s">
        <v>138</v>
      </c>
      <c r="AI469">
        <v>594</v>
      </c>
      <c r="AJ469" t="s">
        <v>108</v>
      </c>
      <c r="AK469">
        <v>0</v>
      </c>
      <c r="AL469">
        <v>594</v>
      </c>
      <c r="AM469">
        <v>1188</v>
      </c>
      <c r="AN469" t="s">
        <v>103</v>
      </c>
      <c r="AO469" t="s">
        <v>126</v>
      </c>
      <c r="AP469" t="s">
        <v>104</v>
      </c>
      <c r="AQ469" t="s">
        <v>105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7</v>
      </c>
      <c r="BD469" t="s">
        <v>106</v>
      </c>
      <c r="BE469">
        <v>1</v>
      </c>
      <c r="BF469" t="s">
        <v>134</v>
      </c>
      <c r="BG469" t="s">
        <v>107</v>
      </c>
      <c r="BH469">
        <v>1969</v>
      </c>
      <c r="BI469" t="s">
        <v>108</v>
      </c>
      <c r="BJ469">
        <v>2</v>
      </c>
      <c r="BK469">
        <v>504</v>
      </c>
      <c r="BL469" t="s">
        <v>98</v>
      </c>
      <c r="BM469" t="s">
        <v>98</v>
      </c>
      <c r="BN469" t="s">
        <v>104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3</v>
      </c>
      <c r="BZ469">
        <v>2009</v>
      </c>
      <c r="CA469" t="s">
        <v>110</v>
      </c>
      <c r="CB469" t="s">
        <v>111</v>
      </c>
    </row>
    <row r="470" spans="1:80">
      <c r="A470">
        <v>1929</v>
      </c>
      <c r="B470">
        <v>85</v>
      </c>
      <c r="C470" t="s">
        <v>112</v>
      </c>
      <c r="D470">
        <v>50</v>
      </c>
      <c r="E470">
        <v>7689</v>
      </c>
      <c r="F470" t="s">
        <v>82</v>
      </c>
      <c r="G470" t="s">
        <v>83</v>
      </c>
      <c r="H470" t="s">
        <v>113</v>
      </c>
      <c r="I470" t="s">
        <v>85</v>
      </c>
      <c r="J470" t="s">
        <v>86</v>
      </c>
      <c r="K470" t="s">
        <v>87</v>
      </c>
      <c r="L470" t="s">
        <v>88</v>
      </c>
      <c r="M470" t="s">
        <v>217</v>
      </c>
      <c r="N470" t="s">
        <v>91</v>
      </c>
      <c r="O470" t="s">
        <v>91</v>
      </c>
      <c r="P470" t="s">
        <v>92</v>
      </c>
      <c r="Q470" t="s">
        <v>183</v>
      </c>
      <c r="R470">
        <v>5</v>
      </c>
      <c r="S470">
        <v>8</v>
      </c>
      <c r="T470">
        <v>1972</v>
      </c>
      <c r="U470">
        <v>1972</v>
      </c>
      <c r="V470" t="s">
        <v>94</v>
      </c>
      <c r="W470" t="s">
        <v>95</v>
      </c>
      <c r="X470" t="s">
        <v>137</v>
      </c>
      <c r="Y470" t="s">
        <v>137</v>
      </c>
      <c r="Z470" t="s">
        <v>97</v>
      </c>
      <c r="AA470">
        <v>0</v>
      </c>
      <c r="AB470" t="s">
        <v>98</v>
      </c>
      <c r="AC470" t="s">
        <v>98</v>
      </c>
      <c r="AD470" t="s">
        <v>99</v>
      </c>
      <c r="AE470" t="s">
        <v>119</v>
      </c>
      <c r="AF470" t="s">
        <v>98</v>
      </c>
      <c r="AG470" t="s">
        <v>157</v>
      </c>
      <c r="AH470" t="s">
        <v>124</v>
      </c>
      <c r="AI470">
        <v>720</v>
      </c>
      <c r="AJ470" t="s">
        <v>138</v>
      </c>
      <c r="AK470">
        <v>76</v>
      </c>
      <c r="AL470">
        <v>0</v>
      </c>
      <c r="AM470">
        <v>796</v>
      </c>
      <c r="AN470" t="s">
        <v>103</v>
      </c>
      <c r="AO470" t="s">
        <v>119</v>
      </c>
      <c r="AP470" t="s">
        <v>104</v>
      </c>
      <c r="AQ470" t="s">
        <v>105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t="s">
        <v>98</v>
      </c>
      <c r="BC470">
        <v>4</v>
      </c>
      <c r="BD470" t="s">
        <v>106</v>
      </c>
      <c r="BE470">
        <v>0</v>
      </c>
      <c r="BF470" t="s">
        <v>83</v>
      </c>
      <c r="BG470" t="s">
        <v>143</v>
      </c>
      <c r="BH470">
        <v>1998</v>
      </c>
      <c r="BI470" t="s">
        <v>108</v>
      </c>
      <c r="BJ470">
        <v>1</v>
      </c>
      <c r="BK470">
        <v>336</v>
      </c>
      <c r="BL470" t="s">
        <v>98</v>
      </c>
      <c r="BM470" t="s">
        <v>98</v>
      </c>
      <c r="BN470" t="s">
        <v>104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109</v>
      </c>
      <c r="BW470" t="s">
        <v>83</v>
      </c>
      <c r="BX470">
        <v>0</v>
      </c>
      <c r="BY470">
        <v>7</v>
      </c>
      <c r="BZ470">
        <v>2009</v>
      </c>
      <c r="CA470" t="s">
        <v>110</v>
      </c>
      <c r="CB470" t="s">
        <v>111</v>
      </c>
    </row>
    <row r="471" spans="1:80">
      <c r="A471">
        <v>1930</v>
      </c>
      <c r="B471">
        <v>80</v>
      </c>
      <c r="C471" t="s">
        <v>112</v>
      </c>
      <c r="D471">
        <v>62</v>
      </c>
      <c r="E471">
        <v>7706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217</v>
      </c>
      <c r="N471" t="s">
        <v>91</v>
      </c>
      <c r="O471" t="s">
        <v>91</v>
      </c>
      <c r="P471" t="s">
        <v>92</v>
      </c>
      <c r="Q471" t="s">
        <v>158</v>
      </c>
      <c r="R471">
        <v>6</v>
      </c>
      <c r="S471">
        <v>5</v>
      </c>
      <c r="T471">
        <v>1993</v>
      </c>
      <c r="U471">
        <v>1996</v>
      </c>
      <c r="V471" t="s">
        <v>94</v>
      </c>
      <c r="W471" t="s">
        <v>95</v>
      </c>
      <c r="X471" t="s">
        <v>130</v>
      </c>
      <c r="Y471" t="s">
        <v>130</v>
      </c>
      <c r="Z471" t="s">
        <v>97</v>
      </c>
      <c r="AA471">
        <v>0</v>
      </c>
      <c r="AB471" t="s">
        <v>98</v>
      </c>
      <c r="AC471" t="s">
        <v>119</v>
      </c>
      <c r="AD471" t="s">
        <v>99</v>
      </c>
      <c r="AE471" t="s">
        <v>119</v>
      </c>
      <c r="AF471" t="s">
        <v>98</v>
      </c>
      <c r="AG471" t="s">
        <v>157</v>
      </c>
      <c r="AH471" t="s">
        <v>101</v>
      </c>
      <c r="AI471">
        <v>114</v>
      </c>
      <c r="AJ471" t="s">
        <v>124</v>
      </c>
      <c r="AK471">
        <v>270</v>
      </c>
      <c r="AL471">
        <v>0</v>
      </c>
      <c r="AM471">
        <v>384</v>
      </c>
      <c r="AN471" t="s">
        <v>103</v>
      </c>
      <c r="AO471" t="s">
        <v>126</v>
      </c>
      <c r="AP471" t="s">
        <v>104</v>
      </c>
      <c r="AQ471" t="s">
        <v>105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106</v>
      </c>
      <c r="BE471">
        <v>0</v>
      </c>
      <c r="BF471" t="s">
        <v>83</v>
      </c>
      <c r="BG471" t="s">
        <v>107</v>
      </c>
      <c r="BH471">
        <v>1993</v>
      </c>
      <c r="BI471" t="s">
        <v>125</v>
      </c>
      <c r="BJ471">
        <v>1</v>
      </c>
      <c r="BK471">
        <v>429</v>
      </c>
      <c r="BL471" t="s">
        <v>98</v>
      </c>
      <c r="BM471" t="s">
        <v>98</v>
      </c>
      <c r="BN471" t="s">
        <v>104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133</v>
      </c>
      <c r="BX471">
        <v>700</v>
      </c>
      <c r="BY471">
        <v>8</v>
      </c>
      <c r="BZ471">
        <v>2009</v>
      </c>
      <c r="CA471" t="s">
        <v>110</v>
      </c>
      <c r="CB471" t="s">
        <v>111</v>
      </c>
    </row>
    <row r="472" spans="1:80">
      <c r="A472">
        <v>1931</v>
      </c>
      <c r="B472">
        <v>85</v>
      </c>
      <c r="C472" t="s">
        <v>112</v>
      </c>
      <c r="D472">
        <v>70</v>
      </c>
      <c r="E472">
        <v>7669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217</v>
      </c>
      <c r="N472" t="s">
        <v>91</v>
      </c>
      <c r="O472" t="s">
        <v>91</v>
      </c>
      <c r="P472" t="s">
        <v>92</v>
      </c>
      <c r="Q472" t="s">
        <v>183</v>
      </c>
      <c r="R472">
        <v>5</v>
      </c>
      <c r="S472">
        <v>6</v>
      </c>
      <c r="T472">
        <v>1992</v>
      </c>
      <c r="U472">
        <v>1993</v>
      </c>
      <c r="V472" t="s">
        <v>94</v>
      </c>
      <c r="W472" t="s">
        <v>95</v>
      </c>
      <c r="X472" t="s">
        <v>130</v>
      </c>
      <c r="Y472" t="s">
        <v>185</v>
      </c>
      <c r="Z472" t="s">
        <v>97</v>
      </c>
      <c r="AA472">
        <v>0</v>
      </c>
      <c r="AB472" t="s">
        <v>98</v>
      </c>
      <c r="AC472" t="s">
        <v>98</v>
      </c>
      <c r="AD472" t="s">
        <v>123</v>
      </c>
      <c r="AE472" t="s">
        <v>119</v>
      </c>
      <c r="AF472" t="s">
        <v>98</v>
      </c>
      <c r="AG472" t="s">
        <v>157</v>
      </c>
      <c r="AH472" t="s">
        <v>124</v>
      </c>
      <c r="AI472">
        <v>718</v>
      </c>
      <c r="AJ472" t="s">
        <v>102</v>
      </c>
      <c r="AK472">
        <v>110</v>
      </c>
      <c r="AL472">
        <v>0</v>
      </c>
      <c r="AM472">
        <v>828</v>
      </c>
      <c r="AN472" t="s">
        <v>103</v>
      </c>
      <c r="AO472" t="s">
        <v>98</v>
      </c>
      <c r="AP472" t="s">
        <v>104</v>
      </c>
      <c r="AQ472" t="s">
        <v>105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98</v>
      </c>
      <c r="BC472">
        <v>5</v>
      </c>
      <c r="BD472" t="s">
        <v>106</v>
      </c>
      <c r="BE472">
        <v>1</v>
      </c>
      <c r="BF472" t="s">
        <v>139</v>
      </c>
      <c r="BG472" t="s">
        <v>143</v>
      </c>
      <c r="BH472">
        <v>1998</v>
      </c>
      <c r="BI472" t="s">
        <v>108</v>
      </c>
      <c r="BJ472">
        <v>2</v>
      </c>
      <c r="BK472">
        <v>698</v>
      </c>
      <c r="BL472" t="s">
        <v>98</v>
      </c>
      <c r="BM472" t="s">
        <v>98</v>
      </c>
      <c r="BN472" t="s">
        <v>104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132</v>
      </c>
      <c r="BW472" t="s">
        <v>83</v>
      </c>
      <c r="BX472">
        <v>0</v>
      </c>
      <c r="BY472">
        <v>6</v>
      </c>
      <c r="BZ472">
        <v>2009</v>
      </c>
      <c r="CA472" t="s">
        <v>110</v>
      </c>
      <c r="CB472" t="s">
        <v>111</v>
      </c>
    </row>
    <row r="473" spans="1:80">
      <c r="A473">
        <v>1932</v>
      </c>
      <c r="B473">
        <v>60</v>
      </c>
      <c r="C473" t="s">
        <v>112</v>
      </c>
      <c r="D473">
        <v>62</v>
      </c>
      <c r="E473">
        <v>10429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217</v>
      </c>
      <c r="N473" t="s">
        <v>91</v>
      </c>
      <c r="O473" t="s">
        <v>91</v>
      </c>
      <c r="P473" t="s">
        <v>92</v>
      </c>
      <c r="Q473" t="s">
        <v>122</v>
      </c>
      <c r="R473">
        <v>5</v>
      </c>
      <c r="S473">
        <v>5</v>
      </c>
      <c r="T473">
        <v>1992</v>
      </c>
      <c r="U473">
        <v>1992</v>
      </c>
      <c r="V473" t="s">
        <v>94</v>
      </c>
      <c r="W473" t="s">
        <v>95</v>
      </c>
      <c r="X473" t="s">
        <v>130</v>
      </c>
      <c r="Y473" t="s">
        <v>185</v>
      </c>
      <c r="Z473" t="s">
        <v>97</v>
      </c>
      <c r="AA473">
        <v>0</v>
      </c>
      <c r="AB473" t="s">
        <v>98</v>
      </c>
      <c r="AC473" t="s">
        <v>98</v>
      </c>
      <c r="AD473" t="s">
        <v>123</v>
      </c>
      <c r="AE473" t="s">
        <v>119</v>
      </c>
      <c r="AF473" t="s">
        <v>98</v>
      </c>
      <c r="AG473" t="s">
        <v>100</v>
      </c>
      <c r="AH473" t="s">
        <v>118</v>
      </c>
      <c r="AI473">
        <v>330</v>
      </c>
      <c r="AJ473" t="s">
        <v>108</v>
      </c>
      <c r="AK473">
        <v>0</v>
      </c>
      <c r="AL473">
        <v>294</v>
      </c>
      <c r="AM473">
        <v>624</v>
      </c>
      <c r="AN473" t="s">
        <v>103</v>
      </c>
      <c r="AO473" t="s">
        <v>98</v>
      </c>
      <c r="AP473" t="s">
        <v>104</v>
      </c>
      <c r="AQ473" t="s">
        <v>105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t="s">
        <v>98</v>
      </c>
      <c r="BC473">
        <v>6</v>
      </c>
      <c r="BD473" t="s">
        <v>106</v>
      </c>
      <c r="BE473">
        <v>0</v>
      </c>
      <c r="BF473" t="s">
        <v>83</v>
      </c>
      <c r="BG473" t="s">
        <v>143</v>
      </c>
      <c r="BH473">
        <v>2001</v>
      </c>
      <c r="BI473" t="s">
        <v>108</v>
      </c>
      <c r="BJ473">
        <v>2</v>
      </c>
      <c r="BK473">
        <v>440</v>
      </c>
      <c r="BL473" t="s">
        <v>98</v>
      </c>
      <c r="BM473" t="s">
        <v>98</v>
      </c>
      <c r="BN473" t="s">
        <v>104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7</v>
      </c>
      <c r="BZ473">
        <v>2009</v>
      </c>
      <c r="CA473" t="s">
        <v>110</v>
      </c>
      <c r="CB473" t="s">
        <v>111</v>
      </c>
    </row>
    <row r="474" spans="1:80">
      <c r="A474">
        <v>1933</v>
      </c>
      <c r="B474">
        <v>60</v>
      </c>
      <c r="C474" t="s">
        <v>112</v>
      </c>
      <c r="D474">
        <v>70</v>
      </c>
      <c r="E474">
        <v>10457</v>
      </c>
      <c r="F474" t="s">
        <v>82</v>
      </c>
      <c r="G474" t="s">
        <v>83</v>
      </c>
      <c r="H474" t="s">
        <v>113</v>
      </c>
      <c r="I474" t="s">
        <v>85</v>
      </c>
      <c r="J474" t="s">
        <v>86</v>
      </c>
      <c r="K474" t="s">
        <v>87</v>
      </c>
      <c r="L474" t="s">
        <v>154</v>
      </c>
      <c r="M474" t="s">
        <v>217</v>
      </c>
      <c r="N474" t="s">
        <v>91</v>
      </c>
      <c r="O474" t="s">
        <v>91</v>
      </c>
      <c r="P474" t="s">
        <v>92</v>
      </c>
      <c r="Q474" t="s">
        <v>122</v>
      </c>
      <c r="R474">
        <v>5</v>
      </c>
      <c r="S474">
        <v>7</v>
      </c>
      <c r="T474">
        <v>1969</v>
      </c>
      <c r="U474">
        <v>1969</v>
      </c>
      <c r="V474" t="s">
        <v>94</v>
      </c>
      <c r="W474" t="s">
        <v>95</v>
      </c>
      <c r="X474" t="s">
        <v>96</v>
      </c>
      <c r="Y474" t="s">
        <v>96</v>
      </c>
      <c r="Z474" t="s">
        <v>117</v>
      </c>
      <c r="AA474">
        <v>178</v>
      </c>
      <c r="AB474" t="s">
        <v>119</v>
      </c>
      <c r="AC474" t="s">
        <v>126</v>
      </c>
      <c r="AD474" t="s">
        <v>99</v>
      </c>
      <c r="AE474" t="s">
        <v>98</v>
      </c>
      <c r="AF474" t="s">
        <v>98</v>
      </c>
      <c r="AG474" t="s">
        <v>119</v>
      </c>
      <c r="AH474" t="s">
        <v>138</v>
      </c>
      <c r="AI474">
        <v>496</v>
      </c>
      <c r="AJ474" t="s">
        <v>102</v>
      </c>
      <c r="AK474">
        <v>288</v>
      </c>
      <c r="AL474">
        <v>0</v>
      </c>
      <c r="AM474">
        <v>784</v>
      </c>
      <c r="AN474" t="s">
        <v>103</v>
      </c>
      <c r="AO474" t="s">
        <v>126</v>
      </c>
      <c r="AP474" t="s">
        <v>104</v>
      </c>
      <c r="AQ474" t="s">
        <v>105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t="s">
        <v>98</v>
      </c>
      <c r="BC474">
        <v>7</v>
      </c>
      <c r="BD474" t="s">
        <v>106</v>
      </c>
      <c r="BE474">
        <v>1</v>
      </c>
      <c r="BF474" t="s">
        <v>98</v>
      </c>
      <c r="BG474" t="s">
        <v>107</v>
      </c>
      <c r="BH474">
        <v>1969</v>
      </c>
      <c r="BI474" t="s">
        <v>131</v>
      </c>
      <c r="BJ474">
        <v>2</v>
      </c>
      <c r="BK474">
        <v>898</v>
      </c>
      <c r="BL474" t="s">
        <v>98</v>
      </c>
      <c r="BM474" t="s">
        <v>98</v>
      </c>
      <c r="BN474" t="s">
        <v>104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t="s">
        <v>83</v>
      </c>
      <c r="BV474" t="s">
        <v>109</v>
      </c>
      <c r="BW474" t="s">
        <v>83</v>
      </c>
      <c r="BX474">
        <v>0</v>
      </c>
      <c r="BY474">
        <v>4</v>
      </c>
      <c r="BZ474">
        <v>2009</v>
      </c>
      <c r="CA474" t="s">
        <v>110</v>
      </c>
      <c r="CB474" t="s">
        <v>111</v>
      </c>
    </row>
    <row r="475" spans="1:80">
      <c r="A475">
        <v>1934</v>
      </c>
      <c r="B475">
        <v>60</v>
      </c>
      <c r="C475" t="s">
        <v>112</v>
      </c>
      <c r="D475">
        <v>72</v>
      </c>
      <c r="E475">
        <v>8702</v>
      </c>
      <c r="F475" t="s">
        <v>82</v>
      </c>
      <c r="G475" t="s">
        <v>83</v>
      </c>
      <c r="H475" t="s">
        <v>113</v>
      </c>
      <c r="I475" t="s">
        <v>85</v>
      </c>
      <c r="J475" t="s">
        <v>86</v>
      </c>
      <c r="K475" t="s">
        <v>87</v>
      </c>
      <c r="L475" t="s">
        <v>88</v>
      </c>
      <c r="M475" t="s">
        <v>121</v>
      </c>
      <c r="N475" t="s">
        <v>91</v>
      </c>
      <c r="O475" t="s">
        <v>91</v>
      </c>
      <c r="P475" t="s">
        <v>92</v>
      </c>
      <c r="Q475" t="s">
        <v>122</v>
      </c>
      <c r="R475">
        <v>6</v>
      </c>
      <c r="S475">
        <v>5</v>
      </c>
      <c r="T475">
        <v>1997</v>
      </c>
      <c r="U475">
        <v>1998</v>
      </c>
      <c r="V475" t="s">
        <v>94</v>
      </c>
      <c r="W475" t="s">
        <v>95</v>
      </c>
      <c r="X475" t="s">
        <v>96</v>
      </c>
      <c r="Y475" t="s">
        <v>96</v>
      </c>
      <c r="Z475" t="s">
        <v>97</v>
      </c>
      <c r="AA475">
        <v>0</v>
      </c>
      <c r="AB475" t="s">
        <v>98</v>
      </c>
      <c r="AC475" t="s">
        <v>98</v>
      </c>
      <c r="AD475" t="s">
        <v>123</v>
      </c>
      <c r="AE475" t="s">
        <v>98</v>
      </c>
      <c r="AF475" t="s">
        <v>98</v>
      </c>
      <c r="AG475" t="s">
        <v>100</v>
      </c>
      <c r="AH475" t="s">
        <v>138</v>
      </c>
      <c r="AI475">
        <v>706</v>
      </c>
      <c r="AJ475" t="s">
        <v>108</v>
      </c>
      <c r="AK475">
        <v>0</v>
      </c>
      <c r="AL475">
        <v>220</v>
      </c>
      <c r="AM475">
        <v>926</v>
      </c>
      <c r="AN475" t="s">
        <v>103</v>
      </c>
      <c r="AO475" t="s">
        <v>126</v>
      </c>
      <c r="AP475" t="s">
        <v>104</v>
      </c>
      <c r="AQ475" t="s">
        <v>105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t="s">
        <v>98</v>
      </c>
      <c r="BC475">
        <v>7</v>
      </c>
      <c r="BD475" t="s">
        <v>106</v>
      </c>
      <c r="BE475">
        <v>1</v>
      </c>
      <c r="BF475" t="s">
        <v>98</v>
      </c>
      <c r="BG475" t="s">
        <v>107</v>
      </c>
      <c r="BH475">
        <v>1997</v>
      </c>
      <c r="BI475" t="s">
        <v>125</v>
      </c>
      <c r="BJ475">
        <v>2</v>
      </c>
      <c r="BK475">
        <v>470</v>
      </c>
      <c r="BL475" t="s">
        <v>98</v>
      </c>
      <c r="BM475" t="s">
        <v>98</v>
      </c>
      <c r="BN475" t="s">
        <v>104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4</v>
      </c>
      <c r="BZ475">
        <v>2008</v>
      </c>
      <c r="CA475" t="s">
        <v>110</v>
      </c>
      <c r="CB475" t="s">
        <v>111</v>
      </c>
    </row>
    <row r="476" spans="1:80">
      <c r="A476">
        <v>1935</v>
      </c>
      <c r="B476">
        <v>60</v>
      </c>
      <c r="C476" t="s">
        <v>112</v>
      </c>
      <c r="D476">
        <v>65</v>
      </c>
      <c r="E476">
        <v>8139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121</v>
      </c>
      <c r="N476" t="s">
        <v>91</v>
      </c>
      <c r="O476" t="s">
        <v>91</v>
      </c>
      <c r="P476" t="s">
        <v>92</v>
      </c>
      <c r="Q476" t="s">
        <v>122</v>
      </c>
      <c r="R476">
        <v>6</v>
      </c>
      <c r="S476">
        <v>5</v>
      </c>
      <c r="T476">
        <v>1995</v>
      </c>
      <c r="U476">
        <v>1996</v>
      </c>
      <c r="V476" t="s">
        <v>94</v>
      </c>
      <c r="W476" t="s">
        <v>95</v>
      </c>
      <c r="X476" t="s">
        <v>96</v>
      </c>
      <c r="Y476" t="s">
        <v>96</v>
      </c>
      <c r="Z476" t="s">
        <v>117</v>
      </c>
      <c r="AA476">
        <v>119</v>
      </c>
      <c r="AB476" t="s">
        <v>98</v>
      </c>
      <c r="AC476" t="s">
        <v>98</v>
      </c>
      <c r="AD476" t="s">
        <v>123</v>
      </c>
      <c r="AE476" t="s">
        <v>119</v>
      </c>
      <c r="AF476" t="s">
        <v>98</v>
      </c>
      <c r="AG476" t="s">
        <v>100</v>
      </c>
      <c r="AH476" t="s">
        <v>118</v>
      </c>
      <c r="AI476">
        <v>476</v>
      </c>
      <c r="AJ476" t="s">
        <v>108</v>
      </c>
      <c r="AK476">
        <v>0</v>
      </c>
      <c r="AL476">
        <v>204</v>
      </c>
      <c r="AM476">
        <v>680</v>
      </c>
      <c r="AN476" t="s">
        <v>103</v>
      </c>
      <c r="AO476" t="s">
        <v>119</v>
      </c>
      <c r="AP476" t="s">
        <v>104</v>
      </c>
      <c r="AQ476" t="s">
        <v>105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7</v>
      </c>
      <c r="BD476" t="s">
        <v>106</v>
      </c>
      <c r="BE476">
        <v>1</v>
      </c>
      <c r="BF476" t="s">
        <v>98</v>
      </c>
      <c r="BG476" t="s">
        <v>159</v>
      </c>
      <c r="BH476">
        <v>1995</v>
      </c>
      <c r="BI476" t="s">
        <v>125</v>
      </c>
      <c r="BJ476">
        <v>2</v>
      </c>
      <c r="BK476">
        <v>420</v>
      </c>
      <c r="BL476" t="s">
        <v>98</v>
      </c>
      <c r="BM476" t="s">
        <v>98</v>
      </c>
      <c r="BN476" t="s">
        <v>104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10</v>
      </c>
      <c r="BZ476">
        <v>2008</v>
      </c>
      <c r="CA476" t="s">
        <v>110</v>
      </c>
      <c r="CB476" t="s">
        <v>111</v>
      </c>
    </row>
    <row r="477" spans="1:80">
      <c r="A477">
        <v>1936</v>
      </c>
      <c r="B477">
        <v>60</v>
      </c>
      <c r="C477" t="s">
        <v>112</v>
      </c>
      <c r="D477">
        <v>59</v>
      </c>
      <c r="E477">
        <v>9535</v>
      </c>
      <c r="F477" t="s">
        <v>82</v>
      </c>
      <c r="G477" t="s">
        <v>83</v>
      </c>
      <c r="H477" t="s">
        <v>113</v>
      </c>
      <c r="I477" t="s">
        <v>85</v>
      </c>
      <c r="J477" t="s">
        <v>86</v>
      </c>
      <c r="K477" t="s">
        <v>87</v>
      </c>
      <c r="L477" t="s">
        <v>88</v>
      </c>
      <c r="M477" t="s">
        <v>121</v>
      </c>
      <c r="N477" t="s">
        <v>91</v>
      </c>
      <c r="O477" t="s">
        <v>91</v>
      </c>
      <c r="P477" t="s">
        <v>92</v>
      </c>
      <c r="Q477" t="s">
        <v>122</v>
      </c>
      <c r="R477">
        <v>6</v>
      </c>
      <c r="S477">
        <v>5</v>
      </c>
      <c r="T477">
        <v>1998</v>
      </c>
      <c r="U477">
        <v>1998</v>
      </c>
      <c r="V477" t="s">
        <v>94</v>
      </c>
      <c r="W477" t="s">
        <v>95</v>
      </c>
      <c r="X477" t="s">
        <v>96</v>
      </c>
      <c r="Y477" t="s">
        <v>96</v>
      </c>
      <c r="Z477" t="s">
        <v>97</v>
      </c>
      <c r="AA477">
        <v>0</v>
      </c>
      <c r="AB477" t="s">
        <v>98</v>
      </c>
      <c r="AC477" t="s">
        <v>98</v>
      </c>
      <c r="AD477" t="s">
        <v>123</v>
      </c>
      <c r="AE477" t="s">
        <v>119</v>
      </c>
      <c r="AF477" t="s">
        <v>98</v>
      </c>
      <c r="AG477" t="s">
        <v>119</v>
      </c>
      <c r="AH477" t="s">
        <v>124</v>
      </c>
      <c r="AI477">
        <v>851</v>
      </c>
      <c r="AJ477" t="s">
        <v>108</v>
      </c>
      <c r="AK477">
        <v>0</v>
      </c>
      <c r="AL477">
        <v>75</v>
      </c>
      <c r="AM477">
        <v>926</v>
      </c>
      <c r="AN477" t="s">
        <v>103</v>
      </c>
      <c r="AO477" t="s">
        <v>126</v>
      </c>
      <c r="AP477" t="s">
        <v>104</v>
      </c>
      <c r="AQ477" t="s">
        <v>105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98</v>
      </c>
      <c r="BC477">
        <v>7</v>
      </c>
      <c r="BD477" t="s">
        <v>106</v>
      </c>
      <c r="BE477">
        <v>0</v>
      </c>
      <c r="BF477" t="s">
        <v>83</v>
      </c>
      <c r="BG477" t="s">
        <v>107</v>
      </c>
      <c r="BH477">
        <v>1998</v>
      </c>
      <c r="BI477" t="s">
        <v>125</v>
      </c>
      <c r="BJ477">
        <v>2</v>
      </c>
      <c r="BK477">
        <v>472</v>
      </c>
      <c r="BL477" t="s">
        <v>98</v>
      </c>
      <c r="BM477" t="s">
        <v>98</v>
      </c>
      <c r="BN477" t="s">
        <v>104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5</v>
      </c>
      <c r="BZ477">
        <v>2008</v>
      </c>
      <c r="CA477" t="s">
        <v>110</v>
      </c>
      <c r="CB477" t="s">
        <v>111</v>
      </c>
    </row>
    <row r="478" spans="1:80">
      <c r="A478">
        <v>1937</v>
      </c>
      <c r="B478">
        <v>60</v>
      </c>
      <c r="C478" t="s">
        <v>112</v>
      </c>
      <c r="D478" t="s">
        <v>83</v>
      </c>
      <c r="E478">
        <v>15038</v>
      </c>
      <c r="F478" t="s">
        <v>82</v>
      </c>
      <c r="G478" t="s">
        <v>83</v>
      </c>
      <c r="H478" t="s">
        <v>160</v>
      </c>
      <c r="I478" t="s">
        <v>85</v>
      </c>
      <c r="J478" t="s">
        <v>86</v>
      </c>
      <c r="K478" t="s">
        <v>114</v>
      </c>
      <c r="L478" t="s">
        <v>88</v>
      </c>
      <c r="M478" t="s">
        <v>121</v>
      </c>
      <c r="N478" t="s">
        <v>91</v>
      </c>
      <c r="O478" t="s">
        <v>91</v>
      </c>
      <c r="P478" t="s">
        <v>92</v>
      </c>
      <c r="Q478" t="s">
        <v>122</v>
      </c>
      <c r="R478">
        <v>6</v>
      </c>
      <c r="S478">
        <v>5</v>
      </c>
      <c r="T478">
        <v>1996</v>
      </c>
      <c r="U478">
        <v>1996</v>
      </c>
      <c r="V478" t="s">
        <v>94</v>
      </c>
      <c r="W478" t="s">
        <v>95</v>
      </c>
      <c r="X478" t="s">
        <v>130</v>
      </c>
      <c r="Y478" t="s">
        <v>130</v>
      </c>
      <c r="Z478" t="s">
        <v>97</v>
      </c>
      <c r="AA478">
        <v>0</v>
      </c>
      <c r="AB478" t="s">
        <v>98</v>
      </c>
      <c r="AC478" t="s">
        <v>98</v>
      </c>
      <c r="AD478" t="s">
        <v>123</v>
      </c>
      <c r="AE478" t="s">
        <v>119</v>
      </c>
      <c r="AF478" t="s">
        <v>98</v>
      </c>
      <c r="AG478" t="s">
        <v>100</v>
      </c>
      <c r="AH478" t="s">
        <v>101</v>
      </c>
      <c r="AI478">
        <v>138</v>
      </c>
      <c r="AJ478" t="s">
        <v>108</v>
      </c>
      <c r="AK478">
        <v>0</v>
      </c>
      <c r="AL478">
        <v>778</v>
      </c>
      <c r="AM478">
        <v>916</v>
      </c>
      <c r="AN478" t="s">
        <v>103</v>
      </c>
      <c r="AO478" t="s">
        <v>119</v>
      </c>
      <c r="AP478" t="s">
        <v>104</v>
      </c>
      <c r="AQ478" t="s">
        <v>105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98</v>
      </c>
      <c r="BC478">
        <v>7</v>
      </c>
      <c r="BD478" t="s">
        <v>106</v>
      </c>
      <c r="BE478">
        <v>1</v>
      </c>
      <c r="BF478" t="s">
        <v>98</v>
      </c>
      <c r="BG478" t="s">
        <v>107</v>
      </c>
      <c r="BH478">
        <v>1996</v>
      </c>
      <c r="BI478" t="s">
        <v>125</v>
      </c>
      <c r="BJ478">
        <v>2</v>
      </c>
      <c r="BK478">
        <v>386</v>
      </c>
      <c r="BL478" t="s">
        <v>98</v>
      </c>
      <c r="BM478" t="s">
        <v>98</v>
      </c>
      <c r="BN478" t="s">
        <v>104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11</v>
      </c>
      <c r="BZ478">
        <v>2008</v>
      </c>
      <c r="CA478" t="s">
        <v>110</v>
      </c>
      <c r="CB478" t="s">
        <v>111</v>
      </c>
    </row>
    <row r="479" spans="1:80">
      <c r="A479">
        <v>1938</v>
      </c>
      <c r="B479">
        <v>20</v>
      </c>
      <c r="C479" t="s">
        <v>112</v>
      </c>
      <c r="D479">
        <v>53</v>
      </c>
      <c r="E479">
        <v>14137</v>
      </c>
      <c r="F479" t="s">
        <v>82</v>
      </c>
      <c r="G479" t="s">
        <v>83</v>
      </c>
      <c r="H479" t="s">
        <v>113</v>
      </c>
      <c r="I479" t="s">
        <v>85</v>
      </c>
      <c r="J479" t="s">
        <v>86</v>
      </c>
      <c r="K479" t="s">
        <v>87</v>
      </c>
      <c r="L479" t="s">
        <v>88</v>
      </c>
      <c r="M479" t="s">
        <v>121</v>
      </c>
      <c r="N479" t="s">
        <v>91</v>
      </c>
      <c r="O479" t="s">
        <v>91</v>
      </c>
      <c r="P479" t="s">
        <v>92</v>
      </c>
      <c r="Q479" t="s">
        <v>93</v>
      </c>
      <c r="R479">
        <v>5</v>
      </c>
      <c r="S479">
        <v>5</v>
      </c>
      <c r="T479">
        <v>1996</v>
      </c>
      <c r="U479">
        <v>1997</v>
      </c>
      <c r="V479" t="s">
        <v>94</v>
      </c>
      <c r="W479" t="s">
        <v>95</v>
      </c>
      <c r="X479" t="s">
        <v>130</v>
      </c>
      <c r="Y479" t="s">
        <v>130</v>
      </c>
      <c r="Z479" t="s">
        <v>97</v>
      </c>
      <c r="AA479">
        <v>0</v>
      </c>
      <c r="AB479" t="s">
        <v>119</v>
      </c>
      <c r="AC479" t="s">
        <v>98</v>
      </c>
      <c r="AD479" t="s">
        <v>123</v>
      </c>
      <c r="AE479" t="s">
        <v>119</v>
      </c>
      <c r="AF479" t="s">
        <v>98</v>
      </c>
      <c r="AG479" t="s">
        <v>100</v>
      </c>
      <c r="AH479" t="s">
        <v>124</v>
      </c>
      <c r="AI479">
        <v>450</v>
      </c>
      <c r="AJ479" t="s">
        <v>108</v>
      </c>
      <c r="AK479">
        <v>0</v>
      </c>
      <c r="AL479">
        <v>898</v>
      </c>
      <c r="AM479">
        <v>1348</v>
      </c>
      <c r="AN479" t="s">
        <v>103</v>
      </c>
      <c r="AO479" t="s">
        <v>119</v>
      </c>
      <c r="AP479" t="s">
        <v>104</v>
      </c>
      <c r="AQ479" t="s">
        <v>105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119</v>
      </c>
      <c r="BC479">
        <v>7</v>
      </c>
      <c r="BD479" t="s">
        <v>106</v>
      </c>
      <c r="BE479">
        <v>0</v>
      </c>
      <c r="BF479" t="s">
        <v>83</v>
      </c>
      <c r="BG479" t="s">
        <v>107</v>
      </c>
      <c r="BH479">
        <v>1996</v>
      </c>
      <c r="BI479" t="s">
        <v>108</v>
      </c>
      <c r="BJ479">
        <v>2</v>
      </c>
      <c r="BK479">
        <v>404</v>
      </c>
      <c r="BL479" t="s">
        <v>98</v>
      </c>
      <c r="BM479" t="s">
        <v>98</v>
      </c>
      <c r="BN479" t="s">
        <v>104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11</v>
      </c>
      <c r="BZ479">
        <v>2008</v>
      </c>
      <c r="CA479" t="s">
        <v>110</v>
      </c>
      <c r="CB479" t="s">
        <v>111</v>
      </c>
    </row>
    <row r="480" spans="1:80">
      <c r="A480">
        <v>1939</v>
      </c>
      <c r="B480">
        <v>120</v>
      </c>
      <c r="C480" t="s">
        <v>112</v>
      </c>
      <c r="D480">
        <v>45</v>
      </c>
      <c r="E480">
        <v>6264</v>
      </c>
      <c r="F480" t="s">
        <v>82</v>
      </c>
      <c r="G480" t="s">
        <v>83</v>
      </c>
      <c r="H480" t="s">
        <v>113</v>
      </c>
      <c r="I480" t="s">
        <v>85</v>
      </c>
      <c r="J480" t="s">
        <v>86</v>
      </c>
      <c r="K480" t="s">
        <v>114</v>
      </c>
      <c r="L480" t="s">
        <v>88</v>
      </c>
      <c r="M480" t="s">
        <v>128</v>
      </c>
      <c r="N480" t="s">
        <v>91</v>
      </c>
      <c r="O480" t="s">
        <v>91</v>
      </c>
      <c r="P480" t="s">
        <v>92</v>
      </c>
      <c r="Q480" t="s">
        <v>93</v>
      </c>
      <c r="R480">
        <v>8</v>
      </c>
      <c r="S480">
        <v>5</v>
      </c>
      <c r="T480">
        <v>1997</v>
      </c>
      <c r="U480">
        <v>1997</v>
      </c>
      <c r="V480" t="s">
        <v>94</v>
      </c>
      <c r="W480" t="s">
        <v>95</v>
      </c>
      <c r="X480" t="s">
        <v>152</v>
      </c>
      <c r="Y480" t="s">
        <v>153</v>
      </c>
      <c r="Z480" t="s">
        <v>97</v>
      </c>
      <c r="AA480">
        <v>0</v>
      </c>
      <c r="AB480" t="s">
        <v>119</v>
      </c>
      <c r="AC480" t="s">
        <v>98</v>
      </c>
      <c r="AD480" t="s">
        <v>123</v>
      </c>
      <c r="AE480" t="s">
        <v>126</v>
      </c>
      <c r="AF480" t="s">
        <v>98</v>
      </c>
      <c r="AG480" t="s">
        <v>155</v>
      </c>
      <c r="AH480" t="s">
        <v>124</v>
      </c>
      <c r="AI480">
        <v>656</v>
      </c>
      <c r="AJ480" t="s">
        <v>108</v>
      </c>
      <c r="AK480">
        <v>0</v>
      </c>
      <c r="AL480">
        <v>1008</v>
      </c>
      <c r="AM480">
        <v>1664</v>
      </c>
      <c r="AN480" t="s">
        <v>103</v>
      </c>
      <c r="AO480" t="s">
        <v>126</v>
      </c>
      <c r="AP480" t="s">
        <v>104</v>
      </c>
      <c r="AQ480" t="s">
        <v>105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t="s">
        <v>119</v>
      </c>
      <c r="BC480">
        <v>6</v>
      </c>
      <c r="BD480" t="s">
        <v>187</v>
      </c>
      <c r="BE480">
        <v>1</v>
      </c>
      <c r="BF480" t="s">
        <v>98</v>
      </c>
      <c r="BG480" t="s">
        <v>107</v>
      </c>
      <c r="BH480">
        <v>1997</v>
      </c>
      <c r="BI480" t="s">
        <v>125</v>
      </c>
      <c r="BJ480">
        <v>2</v>
      </c>
      <c r="BK480">
        <v>528</v>
      </c>
      <c r="BL480" t="s">
        <v>98</v>
      </c>
      <c r="BM480" t="s">
        <v>98</v>
      </c>
      <c r="BN480" t="s">
        <v>104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2008</v>
      </c>
      <c r="CA480" t="s">
        <v>110</v>
      </c>
      <c r="CB480" t="s">
        <v>111</v>
      </c>
    </row>
    <row r="481" spans="1:80">
      <c r="A481">
        <v>1940</v>
      </c>
      <c r="B481">
        <v>120</v>
      </c>
      <c r="C481" t="s">
        <v>112</v>
      </c>
      <c r="D481">
        <v>39</v>
      </c>
      <c r="E481">
        <v>5070</v>
      </c>
      <c r="F481" t="s">
        <v>82</v>
      </c>
      <c r="G481" t="s">
        <v>83</v>
      </c>
      <c r="H481" t="s">
        <v>113</v>
      </c>
      <c r="I481" t="s">
        <v>127</v>
      </c>
      <c r="J481" t="s">
        <v>86</v>
      </c>
      <c r="K481" t="s">
        <v>87</v>
      </c>
      <c r="L481" t="s">
        <v>88</v>
      </c>
      <c r="M481" t="s">
        <v>128</v>
      </c>
      <c r="N481" t="s">
        <v>91</v>
      </c>
      <c r="O481" t="s">
        <v>91</v>
      </c>
      <c r="P481" t="s">
        <v>129</v>
      </c>
      <c r="Q481" t="s">
        <v>93</v>
      </c>
      <c r="R481">
        <v>8</v>
      </c>
      <c r="S481">
        <v>5</v>
      </c>
      <c r="T481">
        <v>1992</v>
      </c>
      <c r="U481">
        <v>1992</v>
      </c>
      <c r="V481" t="s">
        <v>94</v>
      </c>
      <c r="W481" t="s">
        <v>95</v>
      </c>
      <c r="X481" t="s">
        <v>130</v>
      </c>
      <c r="Y481" t="s">
        <v>130</v>
      </c>
      <c r="Z481" t="s">
        <v>97</v>
      </c>
      <c r="AA481">
        <v>0</v>
      </c>
      <c r="AB481" t="s">
        <v>119</v>
      </c>
      <c r="AC481" t="s">
        <v>98</v>
      </c>
      <c r="AD481" t="s">
        <v>123</v>
      </c>
      <c r="AE481" t="s">
        <v>119</v>
      </c>
      <c r="AF481" t="s">
        <v>98</v>
      </c>
      <c r="AG481" t="s">
        <v>155</v>
      </c>
      <c r="AH481" t="s">
        <v>108</v>
      </c>
      <c r="AI481">
        <v>0</v>
      </c>
      <c r="AJ481" t="s">
        <v>108</v>
      </c>
      <c r="AK481">
        <v>0</v>
      </c>
      <c r="AL481">
        <v>1280</v>
      </c>
      <c r="AM481">
        <v>1280</v>
      </c>
      <c r="AN481" t="s">
        <v>103</v>
      </c>
      <c r="AO481" t="s">
        <v>126</v>
      </c>
      <c r="AP481" t="s">
        <v>104</v>
      </c>
      <c r="AQ481" t="s">
        <v>105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119</v>
      </c>
      <c r="BC481">
        <v>5</v>
      </c>
      <c r="BD481" t="s">
        <v>106</v>
      </c>
      <c r="BE481">
        <v>0</v>
      </c>
      <c r="BF481" t="s">
        <v>83</v>
      </c>
      <c r="BG481" t="s">
        <v>107</v>
      </c>
      <c r="BH481">
        <v>1992</v>
      </c>
      <c r="BI481" t="s">
        <v>131</v>
      </c>
      <c r="BJ481">
        <v>2</v>
      </c>
      <c r="BK481">
        <v>506</v>
      </c>
      <c r="BL481" t="s">
        <v>98</v>
      </c>
      <c r="BM481" t="s">
        <v>98</v>
      </c>
      <c r="BN481" t="s">
        <v>104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8</v>
      </c>
      <c r="BZ481">
        <v>2008</v>
      </c>
      <c r="CA481" t="s">
        <v>110</v>
      </c>
      <c r="CB481" t="s">
        <v>111</v>
      </c>
    </row>
    <row r="482" spans="1:80">
      <c r="A482">
        <v>1941</v>
      </c>
      <c r="B482">
        <v>60</v>
      </c>
      <c r="C482" t="s">
        <v>112</v>
      </c>
      <c r="D482">
        <v>73</v>
      </c>
      <c r="E482">
        <v>11184</v>
      </c>
      <c r="F482" t="s">
        <v>82</v>
      </c>
      <c r="G482" t="s">
        <v>83</v>
      </c>
      <c r="H482" t="s">
        <v>113</v>
      </c>
      <c r="I482" t="s">
        <v>85</v>
      </c>
      <c r="J482" t="s">
        <v>86</v>
      </c>
      <c r="K482" t="s">
        <v>114</v>
      </c>
      <c r="L482" t="s">
        <v>88</v>
      </c>
      <c r="M482" t="s">
        <v>121</v>
      </c>
      <c r="N482" t="s">
        <v>91</v>
      </c>
      <c r="O482" t="s">
        <v>91</v>
      </c>
      <c r="P482" t="s">
        <v>92</v>
      </c>
      <c r="Q482" t="s">
        <v>122</v>
      </c>
      <c r="R482">
        <v>6</v>
      </c>
      <c r="S482">
        <v>5</v>
      </c>
      <c r="T482">
        <v>1998</v>
      </c>
      <c r="U482">
        <v>1998</v>
      </c>
      <c r="V482" t="s">
        <v>94</v>
      </c>
      <c r="W482" t="s">
        <v>95</v>
      </c>
      <c r="X482" t="s">
        <v>96</v>
      </c>
      <c r="Y482" t="s">
        <v>96</v>
      </c>
      <c r="Z482" t="s">
        <v>97</v>
      </c>
      <c r="AA482">
        <v>0</v>
      </c>
      <c r="AB482" t="s">
        <v>98</v>
      </c>
      <c r="AC482" t="s">
        <v>98</v>
      </c>
      <c r="AD482" t="s">
        <v>123</v>
      </c>
      <c r="AE482" t="s">
        <v>119</v>
      </c>
      <c r="AF482" t="s">
        <v>98</v>
      </c>
      <c r="AG482" t="s">
        <v>100</v>
      </c>
      <c r="AH482" t="s">
        <v>108</v>
      </c>
      <c r="AI482">
        <v>0</v>
      </c>
      <c r="AJ482" t="s">
        <v>108</v>
      </c>
      <c r="AK482">
        <v>0</v>
      </c>
      <c r="AL482">
        <v>932</v>
      </c>
      <c r="AM482">
        <v>932</v>
      </c>
      <c r="AN482" t="s">
        <v>103</v>
      </c>
      <c r="AO482" t="s">
        <v>119</v>
      </c>
      <c r="AP482" t="s">
        <v>104</v>
      </c>
      <c r="AQ482" t="s">
        <v>105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7</v>
      </c>
      <c r="BD482" t="s">
        <v>106</v>
      </c>
      <c r="BE482">
        <v>1</v>
      </c>
      <c r="BF482" t="s">
        <v>98</v>
      </c>
      <c r="BG482" t="s">
        <v>107</v>
      </c>
      <c r="BH482">
        <v>1998</v>
      </c>
      <c r="BI482" t="s">
        <v>125</v>
      </c>
      <c r="BJ482">
        <v>2</v>
      </c>
      <c r="BK482">
        <v>460</v>
      </c>
      <c r="BL482" t="s">
        <v>98</v>
      </c>
      <c r="BM482" t="s">
        <v>98</v>
      </c>
      <c r="BN482" t="s">
        <v>104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4</v>
      </c>
      <c r="BZ482">
        <v>2008</v>
      </c>
      <c r="CA482" t="s">
        <v>110</v>
      </c>
      <c r="CB482" t="s">
        <v>178</v>
      </c>
    </row>
    <row r="483" spans="1:80">
      <c r="A483">
        <v>1942</v>
      </c>
      <c r="B483">
        <v>60</v>
      </c>
      <c r="C483" t="s">
        <v>112</v>
      </c>
      <c r="D483" t="s">
        <v>83</v>
      </c>
      <c r="E483">
        <v>14067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222</v>
      </c>
      <c r="L483" t="s">
        <v>88</v>
      </c>
      <c r="M483" t="s">
        <v>121</v>
      </c>
      <c r="N483" t="s">
        <v>91</v>
      </c>
      <c r="O483" t="s">
        <v>91</v>
      </c>
      <c r="P483" t="s">
        <v>92</v>
      </c>
      <c r="Q483" t="s">
        <v>122</v>
      </c>
      <c r="R483">
        <v>6</v>
      </c>
      <c r="S483">
        <v>5</v>
      </c>
      <c r="T483">
        <v>1991</v>
      </c>
      <c r="U483">
        <v>1991</v>
      </c>
      <c r="V483" t="s">
        <v>94</v>
      </c>
      <c r="W483" t="s">
        <v>95</v>
      </c>
      <c r="X483" t="s">
        <v>130</v>
      </c>
      <c r="Y483" t="s">
        <v>130</v>
      </c>
      <c r="Z483" t="s">
        <v>117</v>
      </c>
      <c r="AA483">
        <v>194</v>
      </c>
      <c r="AB483" t="s">
        <v>98</v>
      </c>
      <c r="AC483" t="s">
        <v>98</v>
      </c>
      <c r="AD483" t="s">
        <v>123</v>
      </c>
      <c r="AE483" t="s">
        <v>119</v>
      </c>
      <c r="AF483" t="s">
        <v>98</v>
      </c>
      <c r="AG483" t="s">
        <v>100</v>
      </c>
      <c r="AH483" t="s">
        <v>118</v>
      </c>
      <c r="AI483">
        <v>504</v>
      </c>
      <c r="AJ483" t="s">
        <v>108</v>
      </c>
      <c r="AK483">
        <v>0</v>
      </c>
      <c r="AL483">
        <v>332</v>
      </c>
      <c r="AM483">
        <v>836</v>
      </c>
      <c r="AN483" t="s">
        <v>103</v>
      </c>
      <c r="AO483" t="s">
        <v>119</v>
      </c>
      <c r="AP483" t="s">
        <v>104</v>
      </c>
      <c r="AQ483" t="s">
        <v>105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119</v>
      </c>
      <c r="BC483">
        <v>7</v>
      </c>
      <c r="BD483" t="s">
        <v>106</v>
      </c>
      <c r="BE483">
        <v>0</v>
      </c>
      <c r="BF483" t="s">
        <v>83</v>
      </c>
      <c r="BG483" t="s">
        <v>107</v>
      </c>
      <c r="BH483">
        <v>1991</v>
      </c>
      <c r="BI483" t="s">
        <v>125</v>
      </c>
      <c r="BJ483">
        <v>2</v>
      </c>
      <c r="BK483">
        <v>416</v>
      </c>
      <c r="BL483" t="s">
        <v>98</v>
      </c>
      <c r="BM483" t="s">
        <v>98</v>
      </c>
      <c r="BN483" t="s">
        <v>104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132</v>
      </c>
      <c r="BW483" t="s">
        <v>83</v>
      </c>
      <c r="BX483">
        <v>0</v>
      </c>
      <c r="BY483">
        <v>9</v>
      </c>
      <c r="BZ483">
        <v>2008</v>
      </c>
      <c r="CA483" t="s">
        <v>110</v>
      </c>
      <c r="CB483" t="s">
        <v>111</v>
      </c>
    </row>
    <row r="484" spans="1:80">
      <c r="A484">
        <v>1943</v>
      </c>
      <c r="B484">
        <v>120</v>
      </c>
      <c r="C484" t="s">
        <v>112</v>
      </c>
      <c r="D484">
        <v>65</v>
      </c>
      <c r="E484">
        <v>5950</v>
      </c>
      <c r="F484" t="s">
        <v>82</v>
      </c>
      <c r="G484" t="s">
        <v>83</v>
      </c>
      <c r="H484" t="s">
        <v>113</v>
      </c>
      <c r="I484" t="s">
        <v>127</v>
      </c>
      <c r="J484" t="s">
        <v>86</v>
      </c>
      <c r="K484" t="s">
        <v>87</v>
      </c>
      <c r="L484" t="s">
        <v>154</v>
      </c>
      <c r="M484" t="s">
        <v>128</v>
      </c>
      <c r="N484" t="s">
        <v>91</v>
      </c>
      <c r="O484" t="s">
        <v>91</v>
      </c>
      <c r="P484" t="s">
        <v>129</v>
      </c>
      <c r="Q484" t="s">
        <v>93</v>
      </c>
      <c r="R484">
        <v>8</v>
      </c>
      <c r="S484">
        <v>5</v>
      </c>
      <c r="T484">
        <v>1989</v>
      </c>
      <c r="U484">
        <v>1989</v>
      </c>
      <c r="V484" t="s">
        <v>94</v>
      </c>
      <c r="W484" t="s">
        <v>95</v>
      </c>
      <c r="X484" t="s">
        <v>130</v>
      </c>
      <c r="Y484" t="s">
        <v>130</v>
      </c>
      <c r="Z484" t="s">
        <v>97</v>
      </c>
      <c r="AA484">
        <v>0</v>
      </c>
      <c r="AB484" t="s">
        <v>119</v>
      </c>
      <c r="AC484" t="s">
        <v>98</v>
      </c>
      <c r="AD484" t="s">
        <v>123</v>
      </c>
      <c r="AE484" t="s">
        <v>119</v>
      </c>
      <c r="AF484" t="s">
        <v>98</v>
      </c>
      <c r="AG484" t="s">
        <v>119</v>
      </c>
      <c r="AH484" t="s">
        <v>124</v>
      </c>
      <c r="AI484">
        <v>319</v>
      </c>
      <c r="AJ484" t="s">
        <v>108</v>
      </c>
      <c r="AK484">
        <v>0</v>
      </c>
      <c r="AL484">
        <v>1018</v>
      </c>
      <c r="AM484">
        <v>1337</v>
      </c>
      <c r="AN484" t="s">
        <v>103</v>
      </c>
      <c r="AO484" t="s">
        <v>119</v>
      </c>
      <c r="AP484" t="s">
        <v>104</v>
      </c>
      <c r="AQ484" t="s">
        <v>105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t="s">
        <v>119</v>
      </c>
      <c r="BC484">
        <v>5</v>
      </c>
      <c r="BD484" t="s">
        <v>106</v>
      </c>
      <c r="BE484">
        <v>1</v>
      </c>
      <c r="BF484" t="s">
        <v>98</v>
      </c>
      <c r="BG484" t="s">
        <v>107</v>
      </c>
      <c r="BH484">
        <v>1989</v>
      </c>
      <c r="BI484" t="s">
        <v>131</v>
      </c>
      <c r="BJ484">
        <v>2</v>
      </c>
      <c r="BK484">
        <v>462</v>
      </c>
      <c r="BL484" t="s">
        <v>98</v>
      </c>
      <c r="BM484" t="s">
        <v>98</v>
      </c>
      <c r="BN484" t="s">
        <v>104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4</v>
      </c>
      <c r="BZ484">
        <v>2008</v>
      </c>
      <c r="CA484" t="s">
        <v>110</v>
      </c>
      <c r="CB484" t="s">
        <v>111</v>
      </c>
    </row>
    <row r="485" spans="1:80">
      <c r="A485">
        <v>1944</v>
      </c>
      <c r="B485">
        <v>60</v>
      </c>
      <c r="C485" t="s">
        <v>112</v>
      </c>
      <c r="D485">
        <v>101</v>
      </c>
      <c r="E485">
        <v>13543</v>
      </c>
      <c r="F485" t="s">
        <v>82</v>
      </c>
      <c r="G485" t="s">
        <v>83</v>
      </c>
      <c r="H485" t="s">
        <v>113</v>
      </c>
      <c r="I485" t="s">
        <v>127</v>
      </c>
      <c r="J485" t="s">
        <v>86</v>
      </c>
      <c r="K485" t="s">
        <v>114</v>
      </c>
      <c r="L485" t="s">
        <v>88</v>
      </c>
      <c r="M485" t="s">
        <v>128</v>
      </c>
      <c r="N485" t="s">
        <v>91</v>
      </c>
      <c r="O485" t="s">
        <v>91</v>
      </c>
      <c r="P485" t="s">
        <v>92</v>
      </c>
      <c r="Q485" t="s">
        <v>122</v>
      </c>
      <c r="R485">
        <v>8</v>
      </c>
      <c r="S485">
        <v>5</v>
      </c>
      <c r="T485">
        <v>2005</v>
      </c>
      <c r="U485">
        <v>2005</v>
      </c>
      <c r="V485" t="s">
        <v>94</v>
      </c>
      <c r="W485" t="s">
        <v>95</v>
      </c>
      <c r="X485" t="s">
        <v>96</v>
      </c>
      <c r="Y485" t="s">
        <v>96</v>
      </c>
      <c r="Z485" t="s">
        <v>148</v>
      </c>
      <c r="AA485">
        <v>130</v>
      </c>
      <c r="AB485" t="s">
        <v>119</v>
      </c>
      <c r="AC485" t="s">
        <v>98</v>
      </c>
      <c r="AD485" t="s">
        <v>123</v>
      </c>
      <c r="AE485" t="s">
        <v>126</v>
      </c>
      <c r="AF485" t="s">
        <v>98</v>
      </c>
      <c r="AG485" t="s">
        <v>119</v>
      </c>
      <c r="AH485" t="s">
        <v>124</v>
      </c>
      <c r="AI485">
        <v>16</v>
      </c>
      <c r="AJ485" t="s">
        <v>108</v>
      </c>
      <c r="AK485">
        <v>0</v>
      </c>
      <c r="AL485">
        <v>1152</v>
      </c>
      <c r="AM485">
        <v>1168</v>
      </c>
      <c r="AN485" t="s">
        <v>103</v>
      </c>
      <c r="AO485" t="s">
        <v>126</v>
      </c>
      <c r="AP485" t="s">
        <v>104</v>
      </c>
      <c r="AQ485" t="s">
        <v>105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t="s">
        <v>126</v>
      </c>
      <c r="BC485">
        <v>9</v>
      </c>
      <c r="BD485" t="s">
        <v>106</v>
      </c>
      <c r="BE485">
        <v>1</v>
      </c>
      <c r="BF485" t="s">
        <v>119</v>
      </c>
      <c r="BG485" t="s">
        <v>159</v>
      </c>
      <c r="BH485">
        <v>2005</v>
      </c>
      <c r="BI485" t="s">
        <v>125</v>
      </c>
      <c r="BJ485">
        <v>3</v>
      </c>
      <c r="BK485">
        <v>683</v>
      </c>
      <c r="BL485" t="s">
        <v>98</v>
      </c>
      <c r="BM485" t="s">
        <v>98</v>
      </c>
      <c r="BN485" t="s">
        <v>104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7</v>
      </c>
      <c r="BZ485">
        <v>2008</v>
      </c>
      <c r="CA485" t="s">
        <v>110</v>
      </c>
      <c r="CB485" t="s">
        <v>111</v>
      </c>
    </row>
    <row r="486" spans="1:80">
      <c r="A486">
        <v>1945</v>
      </c>
      <c r="B486">
        <v>20</v>
      </c>
      <c r="C486" t="s">
        <v>112</v>
      </c>
      <c r="D486">
        <v>53</v>
      </c>
      <c r="E486">
        <v>15401</v>
      </c>
      <c r="F486" t="s">
        <v>82</v>
      </c>
      <c r="G486" t="s">
        <v>83</v>
      </c>
      <c r="H486" t="s">
        <v>113</v>
      </c>
      <c r="I486" t="s">
        <v>127</v>
      </c>
      <c r="J486" t="s">
        <v>86</v>
      </c>
      <c r="K486" t="s">
        <v>161</v>
      </c>
      <c r="L486" t="s">
        <v>88</v>
      </c>
      <c r="M486" t="s">
        <v>128</v>
      </c>
      <c r="N486" t="s">
        <v>91</v>
      </c>
      <c r="O486" t="s">
        <v>91</v>
      </c>
      <c r="P486" t="s">
        <v>92</v>
      </c>
      <c r="Q486" t="s">
        <v>93</v>
      </c>
      <c r="R486">
        <v>9</v>
      </c>
      <c r="S486">
        <v>5</v>
      </c>
      <c r="T486">
        <v>2004</v>
      </c>
      <c r="U486">
        <v>2004</v>
      </c>
      <c r="V486" t="s">
        <v>115</v>
      </c>
      <c r="W486" t="s">
        <v>95</v>
      </c>
      <c r="X486" t="s">
        <v>96</v>
      </c>
      <c r="Y486" t="s">
        <v>96</v>
      </c>
      <c r="Z486" t="s">
        <v>117</v>
      </c>
      <c r="AA486">
        <v>296</v>
      </c>
      <c r="AB486" t="s">
        <v>126</v>
      </c>
      <c r="AC486" t="s">
        <v>98</v>
      </c>
      <c r="AD486" t="s">
        <v>123</v>
      </c>
      <c r="AE486" t="s">
        <v>126</v>
      </c>
      <c r="AF486" t="s">
        <v>98</v>
      </c>
      <c r="AG486" t="s">
        <v>119</v>
      </c>
      <c r="AH486" t="s">
        <v>124</v>
      </c>
      <c r="AI486">
        <v>1337</v>
      </c>
      <c r="AJ486" t="s">
        <v>108</v>
      </c>
      <c r="AK486">
        <v>0</v>
      </c>
      <c r="AL486">
        <v>547</v>
      </c>
      <c r="AM486">
        <v>1884</v>
      </c>
      <c r="AN486" t="s">
        <v>103</v>
      </c>
      <c r="AO486" t="s">
        <v>126</v>
      </c>
      <c r="AP486" t="s">
        <v>104</v>
      </c>
      <c r="AQ486" t="s">
        <v>105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126</v>
      </c>
      <c r="BC486">
        <v>7</v>
      </c>
      <c r="BD486" t="s">
        <v>106</v>
      </c>
      <c r="BE486">
        <v>1</v>
      </c>
      <c r="BF486" t="s">
        <v>119</v>
      </c>
      <c r="BG486" t="s">
        <v>107</v>
      </c>
      <c r="BH486">
        <v>2004</v>
      </c>
      <c r="BI486" t="s">
        <v>125</v>
      </c>
      <c r="BJ486">
        <v>3</v>
      </c>
      <c r="BK486">
        <v>670</v>
      </c>
      <c r="BL486" t="s">
        <v>98</v>
      </c>
      <c r="BM486" t="s">
        <v>98</v>
      </c>
      <c r="BN486" t="s">
        <v>104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9</v>
      </c>
      <c r="BZ486">
        <v>2008</v>
      </c>
      <c r="CA486" t="s">
        <v>110</v>
      </c>
      <c r="CB486" t="s">
        <v>111</v>
      </c>
    </row>
    <row r="487" spans="1:80">
      <c r="A487">
        <v>1946</v>
      </c>
      <c r="B487">
        <v>20</v>
      </c>
      <c r="C487" t="s">
        <v>112</v>
      </c>
      <c r="D487" t="s">
        <v>83</v>
      </c>
      <c r="E487">
        <v>31220</v>
      </c>
      <c r="F487" t="s">
        <v>82</v>
      </c>
      <c r="G487" t="s">
        <v>83</v>
      </c>
      <c r="H487" t="s">
        <v>113</v>
      </c>
      <c r="I487" t="s">
        <v>192</v>
      </c>
      <c r="J487" t="s">
        <v>83</v>
      </c>
      <c r="K487" t="s">
        <v>136</v>
      </c>
      <c r="L487" t="s">
        <v>88</v>
      </c>
      <c r="M487" t="s">
        <v>121</v>
      </c>
      <c r="N487" t="s">
        <v>90</v>
      </c>
      <c r="O487" t="s">
        <v>91</v>
      </c>
      <c r="P487" t="s">
        <v>92</v>
      </c>
      <c r="Q487" t="s">
        <v>93</v>
      </c>
      <c r="R487">
        <v>6</v>
      </c>
      <c r="S487">
        <v>2</v>
      </c>
      <c r="T487">
        <v>1952</v>
      </c>
      <c r="U487">
        <v>1952</v>
      </c>
      <c r="V487" t="s">
        <v>115</v>
      </c>
      <c r="W487" t="s">
        <v>95</v>
      </c>
      <c r="X487" t="s">
        <v>117</v>
      </c>
      <c r="Y487" t="s">
        <v>117</v>
      </c>
      <c r="Z487" t="s">
        <v>97</v>
      </c>
      <c r="AA487">
        <v>0</v>
      </c>
      <c r="AB487" t="s">
        <v>98</v>
      </c>
      <c r="AC487" t="s">
        <v>98</v>
      </c>
      <c r="AD487" t="s">
        <v>99</v>
      </c>
      <c r="AE487" t="s">
        <v>98</v>
      </c>
      <c r="AF487" t="s">
        <v>98</v>
      </c>
      <c r="AG487" t="s">
        <v>100</v>
      </c>
      <c r="AH487" t="s">
        <v>108</v>
      </c>
      <c r="AI487">
        <v>0</v>
      </c>
      <c r="AJ487" t="s">
        <v>108</v>
      </c>
      <c r="AK487">
        <v>0</v>
      </c>
      <c r="AL487">
        <v>1632</v>
      </c>
      <c r="AM487">
        <v>1632</v>
      </c>
      <c r="AN487" t="s">
        <v>103</v>
      </c>
      <c r="AO487" t="s">
        <v>98</v>
      </c>
      <c r="AP487" t="s">
        <v>104</v>
      </c>
      <c r="AQ487" t="s">
        <v>168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98</v>
      </c>
      <c r="BC487">
        <v>7</v>
      </c>
      <c r="BD487" t="s">
        <v>181</v>
      </c>
      <c r="BE487">
        <v>2</v>
      </c>
      <c r="BF487" t="s">
        <v>119</v>
      </c>
      <c r="BG487" t="s">
        <v>107</v>
      </c>
      <c r="BH487">
        <v>1952</v>
      </c>
      <c r="BI487" t="s">
        <v>108</v>
      </c>
      <c r="BJ487">
        <v>2</v>
      </c>
      <c r="BK487">
        <v>495</v>
      </c>
      <c r="BL487" t="s">
        <v>98</v>
      </c>
      <c r="BM487" t="s">
        <v>98</v>
      </c>
      <c r="BN487" t="s">
        <v>104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133</v>
      </c>
      <c r="BX487">
        <v>750</v>
      </c>
      <c r="BY487">
        <v>5</v>
      </c>
      <c r="BZ487">
        <v>2008</v>
      </c>
      <c r="CA487" t="s">
        <v>110</v>
      </c>
      <c r="CB487" t="s">
        <v>111</v>
      </c>
    </row>
    <row r="488" spans="1:80">
      <c r="A488">
        <v>1947</v>
      </c>
      <c r="B488">
        <v>120</v>
      </c>
      <c r="C488" t="s">
        <v>112</v>
      </c>
      <c r="D488">
        <v>60</v>
      </c>
      <c r="E488">
        <v>8118</v>
      </c>
      <c r="F488" t="s">
        <v>82</v>
      </c>
      <c r="G488" t="s">
        <v>83</v>
      </c>
      <c r="H488" t="s">
        <v>84</v>
      </c>
      <c r="I488" t="s">
        <v>127</v>
      </c>
      <c r="J488" t="s">
        <v>86</v>
      </c>
      <c r="K488" t="s">
        <v>87</v>
      </c>
      <c r="L488" t="s">
        <v>88</v>
      </c>
      <c r="M488" t="s">
        <v>128</v>
      </c>
      <c r="N488" t="s">
        <v>151</v>
      </c>
      <c r="O488" t="s">
        <v>151</v>
      </c>
      <c r="P488" t="s">
        <v>129</v>
      </c>
      <c r="Q488" t="s">
        <v>93</v>
      </c>
      <c r="R488">
        <v>9</v>
      </c>
      <c r="S488">
        <v>5</v>
      </c>
      <c r="T488">
        <v>2007</v>
      </c>
      <c r="U488">
        <v>2007</v>
      </c>
      <c r="V488" t="s">
        <v>115</v>
      </c>
      <c r="W488" t="s">
        <v>95</v>
      </c>
      <c r="X488" t="s">
        <v>137</v>
      </c>
      <c r="Y488" t="s">
        <v>137</v>
      </c>
      <c r="Z488" t="s">
        <v>117</v>
      </c>
      <c r="AA488">
        <v>178</v>
      </c>
      <c r="AB488" t="s">
        <v>126</v>
      </c>
      <c r="AC488" t="s">
        <v>98</v>
      </c>
      <c r="AD488" t="s">
        <v>123</v>
      </c>
      <c r="AE488" t="s">
        <v>126</v>
      </c>
      <c r="AF488" t="s">
        <v>98</v>
      </c>
      <c r="AG488" t="s">
        <v>119</v>
      </c>
      <c r="AH488" t="s">
        <v>124</v>
      </c>
      <c r="AI488">
        <v>1034</v>
      </c>
      <c r="AJ488" t="s">
        <v>108</v>
      </c>
      <c r="AK488">
        <v>0</v>
      </c>
      <c r="AL488">
        <v>676</v>
      </c>
      <c r="AM488">
        <v>1710</v>
      </c>
      <c r="AN488" t="s">
        <v>103</v>
      </c>
      <c r="AO488" t="s">
        <v>126</v>
      </c>
      <c r="AP488" t="s">
        <v>104</v>
      </c>
      <c r="AQ488" t="s">
        <v>105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126</v>
      </c>
      <c r="BC488">
        <v>6</v>
      </c>
      <c r="BD488" t="s">
        <v>106</v>
      </c>
      <c r="BE488">
        <v>1</v>
      </c>
      <c r="BF488" t="s">
        <v>119</v>
      </c>
      <c r="BG488" t="s">
        <v>107</v>
      </c>
      <c r="BH488">
        <v>2007</v>
      </c>
      <c r="BI488" t="s">
        <v>131</v>
      </c>
      <c r="BJ488">
        <v>2</v>
      </c>
      <c r="BK488">
        <v>557</v>
      </c>
      <c r="BL488" t="s">
        <v>98</v>
      </c>
      <c r="BM488" t="s">
        <v>98</v>
      </c>
      <c r="BN488" t="s">
        <v>104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7</v>
      </c>
      <c r="BZ488">
        <v>2008</v>
      </c>
      <c r="CA488" t="s">
        <v>110</v>
      </c>
      <c r="CB488" t="s">
        <v>111</v>
      </c>
    </row>
    <row r="489" spans="1:80">
      <c r="A489">
        <v>1948</v>
      </c>
      <c r="B489">
        <v>20</v>
      </c>
      <c r="C489" t="s">
        <v>112</v>
      </c>
      <c r="D489" t="s">
        <v>83</v>
      </c>
      <c r="E489">
        <v>47280</v>
      </c>
      <c r="F489" t="s">
        <v>82</v>
      </c>
      <c r="G489" t="s">
        <v>83</v>
      </c>
      <c r="H489" t="s">
        <v>113</v>
      </c>
      <c r="I489" t="s">
        <v>85</v>
      </c>
      <c r="J489" t="s">
        <v>86</v>
      </c>
      <c r="K489" t="s">
        <v>87</v>
      </c>
      <c r="L489" t="s">
        <v>88</v>
      </c>
      <c r="M489" t="s">
        <v>121</v>
      </c>
      <c r="N489" t="s">
        <v>91</v>
      </c>
      <c r="O489" t="s">
        <v>91</v>
      </c>
      <c r="P489" t="s">
        <v>92</v>
      </c>
      <c r="Q489" t="s">
        <v>93</v>
      </c>
      <c r="R489">
        <v>6</v>
      </c>
      <c r="S489">
        <v>5</v>
      </c>
      <c r="T489">
        <v>1950</v>
      </c>
      <c r="U489">
        <v>1950</v>
      </c>
      <c r="V489" t="s">
        <v>115</v>
      </c>
      <c r="W489" t="s">
        <v>95</v>
      </c>
      <c r="X489" t="s">
        <v>193</v>
      </c>
      <c r="Y489" t="s">
        <v>193</v>
      </c>
      <c r="Z489" t="s">
        <v>117</v>
      </c>
      <c r="AA489">
        <v>44</v>
      </c>
      <c r="AB489" t="s">
        <v>98</v>
      </c>
      <c r="AC489" t="s">
        <v>98</v>
      </c>
      <c r="AD489" t="s">
        <v>99</v>
      </c>
      <c r="AE489" t="s">
        <v>98</v>
      </c>
      <c r="AF489" t="s">
        <v>98</v>
      </c>
      <c r="AG489" t="s">
        <v>100</v>
      </c>
      <c r="AH489" t="s">
        <v>108</v>
      </c>
      <c r="AI489">
        <v>0</v>
      </c>
      <c r="AJ489" t="s">
        <v>108</v>
      </c>
      <c r="AK489">
        <v>0</v>
      </c>
      <c r="AL489">
        <v>1488</v>
      </c>
      <c r="AM489">
        <v>1488</v>
      </c>
      <c r="AN489" t="s">
        <v>103</v>
      </c>
      <c r="AO489" t="s">
        <v>119</v>
      </c>
      <c r="AP489" t="s">
        <v>104</v>
      </c>
      <c r="AQ489" t="s">
        <v>105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98</v>
      </c>
      <c r="BC489">
        <v>6</v>
      </c>
      <c r="BD489" t="s">
        <v>106</v>
      </c>
      <c r="BE489">
        <v>1</v>
      </c>
      <c r="BF489" t="s">
        <v>98</v>
      </c>
      <c r="BG489" t="s">
        <v>107</v>
      </c>
      <c r="BH489">
        <v>1950</v>
      </c>
      <c r="BI489" t="s">
        <v>131</v>
      </c>
      <c r="BJ489">
        <v>2</v>
      </c>
      <c r="BK489">
        <v>738</v>
      </c>
      <c r="BL489" t="s">
        <v>98</v>
      </c>
      <c r="BM489" t="s">
        <v>98</v>
      </c>
      <c r="BN489" t="s">
        <v>104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7</v>
      </c>
      <c r="BZ489">
        <v>2008</v>
      </c>
      <c r="CA489" t="s">
        <v>110</v>
      </c>
      <c r="CB489" t="s">
        <v>178</v>
      </c>
    </row>
    <row r="490" spans="1:80">
      <c r="A490">
        <v>1949</v>
      </c>
      <c r="B490">
        <v>20</v>
      </c>
      <c r="C490" t="s">
        <v>112</v>
      </c>
      <c r="D490">
        <v>63</v>
      </c>
      <c r="E490">
        <v>12680</v>
      </c>
      <c r="F490" t="s">
        <v>82</v>
      </c>
      <c r="G490" t="s">
        <v>83</v>
      </c>
      <c r="H490" t="s">
        <v>113</v>
      </c>
      <c r="I490" t="s">
        <v>85</v>
      </c>
      <c r="J490" t="s">
        <v>86</v>
      </c>
      <c r="K490" t="s">
        <v>87</v>
      </c>
      <c r="L490" t="s">
        <v>88</v>
      </c>
      <c r="M490" t="s">
        <v>175</v>
      </c>
      <c r="N490" t="s">
        <v>91</v>
      </c>
      <c r="O490" t="s">
        <v>91</v>
      </c>
      <c r="P490" t="s">
        <v>92</v>
      </c>
      <c r="Q490" t="s">
        <v>93</v>
      </c>
      <c r="R490">
        <v>7</v>
      </c>
      <c r="S490">
        <v>6</v>
      </c>
      <c r="T490">
        <v>1988</v>
      </c>
      <c r="U490">
        <v>1988</v>
      </c>
      <c r="V490" t="s">
        <v>94</v>
      </c>
      <c r="W490" t="s">
        <v>95</v>
      </c>
      <c r="X490" t="s">
        <v>135</v>
      </c>
      <c r="Y490" t="s">
        <v>116</v>
      </c>
      <c r="Z490" t="s">
        <v>117</v>
      </c>
      <c r="AA490">
        <v>102</v>
      </c>
      <c r="AB490" t="s">
        <v>119</v>
      </c>
      <c r="AC490" t="s">
        <v>98</v>
      </c>
      <c r="AD490" t="s">
        <v>99</v>
      </c>
      <c r="AE490" t="s">
        <v>119</v>
      </c>
      <c r="AF490" t="s">
        <v>119</v>
      </c>
      <c r="AG490" t="s">
        <v>155</v>
      </c>
      <c r="AH490" t="s">
        <v>124</v>
      </c>
      <c r="AI490">
        <v>983</v>
      </c>
      <c r="AJ490" t="s">
        <v>108</v>
      </c>
      <c r="AK490">
        <v>0</v>
      </c>
      <c r="AL490">
        <v>692</v>
      </c>
      <c r="AM490">
        <v>1675</v>
      </c>
      <c r="AN490" t="s">
        <v>103</v>
      </c>
      <c r="AO490" t="s">
        <v>126</v>
      </c>
      <c r="AP490" t="s">
        <v>104</v>
      </c>
      <c r="AQ490" t="s">
        <v>105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126</v>
      </c>
      <c r="BC490">
        <v>6</v>
      </c>
      <c r="BD490" t="s">
        <v>106</v>
      </c>
      <c r="BE490">
        <v>1</v>
      </c>
      <c r="BF490" t="s">
        <v>126</v>
      </c>
      <c r="BG490" t="s">
        <v>107</v>
      </c>
      <c r="BH490">
        <v>1988</v>
      </c>
      <c r="BI490" t="s">
        <v>131</v>
      </c>
      <c r="BJ490">
        <v>2</v>
      </c>
      <c r="BK490">
        <v>528</v>
      </c>
      <c r="BL490" t="s">
        <v>98</v>
      </c>
      <c r="BM490" t="s">
        <v>98</v>
      </c>
      <c r="BN490" t="s">
        <v>104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6</v>
      </c>
      <c r="BZ490">
        <v>2008</v>
      </c>
      <c r="CA490" t="s">
        <v>110</v>
      </c>
      <c r="CB490" t="s">
        <v>111</v>
      </c>
    </row>
    <row r="491" spans="1:80">
      <c r="A491">
        <v>1950</v>
      </c>
      <c r="B491">
        <v>20</v>
      </c>
      <c r="C491" t="s">
        <v>112</v>
      </c>
      <c r="D491" t="s">
        <v>83</v>
      </c>
      <c r="E491">
        <v>10825</v>
      </c>
      <c r="F491" t="s">
        <v>82</v>
      </c>
      <c r="G491" t="s">
        <v>83</v>
      </c>
      <c r="H491" t="s">
        <v>113</v>
      </c>
      <c r="I491" t="s">
        <v>85</v>
      </c>
      <c r="J491" t="s">
        <v>86</v>
      </c>
      <c r="K491" t="s">
        <v>87</v>
      </c>
      <c r="L491" t="s">
        <v>88</v>
      </c>
      <c r="M491" t="s">
        <v>175</v>
      </c>
      <c r="N491" t="s">
        <v>91</v>
      </c>
      <c r="O491" t="s">
        <v>91</v>
      </c>
      <c r="P491" t="s">
        <v>92</v>
      </c>
      <c r="Q491" t="s">
        <v>93</v>
      </c>
      <c r="R491">
        <v>7</v>
      </c>
      <c r="S491">
        <v>7</v>
      </c>
      <c r="T491">
        <v>1983</v>
      </c>
      <c r="U491">
        <v>1983</v>
      </c>
      <c r="V491" t="s">
        <v>94</v>
      </c>
      <c r="W491" t="s">
        <v>95</v>
      </c>
      <c r="X491" t="s">
        <v>184</v>
      </c>
      <c r="Y491" t="s">
        <v>135</v>
      </c>
      <c r="Z491" t="s">
        <v>117</v>
      </c>
      <c r="AA491">
        <v>174</v>
      </c>
      <c r="AB491" t="s">
        <v>119</v>
      </c>
      <c r="AC491" t="s">
        <v>98</v>
      </c>
      <c r="AD491" t="s">
        <v>99</v>
      </c>
      <c r="AE491" t="s">
        <v>119</v>
      </c>
      <c r="AF491" t="s">
        <v>98</v>
      </c>
      <c r="AG491" t="s">
        <v>155</v>
      </c>
      <c r="AH491" t="s">
        <v>124</v>
      </c>
      <c r="AI491">
        <v>747</v>
      </c>
      <c r="AJ491" t="s">
        <v>108</v>
      </c>
      <c r="AK491">
        <v>0</v>
      </c>
      <c r="AL491">
        <v>513</v>
      </c>
      <c r="AM491">
        <v>1260</v>
      </c>
      <c r="AN491" t="s">
        <v>103</v>
      </c>
      <c r="AO491" t="s">
        <v>98</v>
      </c>
      <c r="AP491" t="s">
        <v>104</v>
      </c>
      <c r="AQ491" t="s">
        <v>105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98</v>
      </c>
      <c r="BC491">
        <v>6</v>
      </c>
      <c r="BD491" t="s">
        <v>106</v>
      </c>
      <c r="BE491">
        <v>0</v>
      </c>
      <c r="BF491" t="s">
        <v>83</v>
      </c>
      <c r="BG491" t="s">
        <v>107</v>
      </c>
      <c r="BH491">
        <v>1983</v>
      </c>
      <c r="BI491" t="s">
        <v>108</v>
      </c>
      <c r="BJ491">
        <v>2</v>
      </c>
      <c r="BK491">
        <v>598</v>
      </c>
      <c r="BL491" t="s">
        <v>98</v>
      </c>
      <c r="BM491" t="s">
        <v>98</v>
      </c>
      <c r="BN491" t="s">
        <v>104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7</v>
      </c>
      <c r="BZ491">
        <v>2008</v>
      </c>
      <c r="CA491" t="s">
        <v>110</v>
      </c>
      <c r="CB491" t="s">
        <v>111</v>
      </c>
    </row>
    <row r="492" spans="1:80">
      <c r="A492">
        <v>1951</v>
      </c>
      <c r="B492">
        <v>20</v>
      </c>
      <c r="C492" t="s">
        <v>112</v>
      </c>
      <c r="D492">
        <v>56</v>
      </c>
      <c r="E492">
        <v>18559</v>
      </c>
      <c r="F492" t="s">
        <v>82</v>
      </c>
      <c r="G492" t="s">
        <v>83</v>
      </c>
      <c r="H492" t="s">
        <v>113</v>
      </c>
      <c r="I492" t="s">
        <v>85</v>
      </c>
      <c r="J492" t="s">
        <v>86</v>
      </c>
      <c r="K492" t="s">
        <v>161</v>
      </c>
      <c r="L492" t="s">
        <v>88</v>
      </c>
      <c r="M492" t="s">
        <v>175</v>
      </c>
      <c r="N492" t="s">
        <v>91</v>
      </c>
      <c r="O492" t="s">
        <v>91</v>
      </c>
      <c r="P492" t="s">
        <v>92</v>
      </c>
      <c r="Q492" t="s">
        <v>93</v>
      </c>
      <c r="R492">
        <v>7</v>
      </c>
      <c r="S492">
        <v>5</v>
      </c>
      <c r="T492">
        <v>1978</v>
      </c>
      <c r="U492">
        <v>1978</v>
      </c>
      <c r="V492" t="s">
        <v>115</v>
      </c>
      <c r="W492" t="s">
        <v>95</v>
      </c>
      <c r="X492" t="s">
        <v>135</v>
      </c>
      <c r="Y492" t="s">
        <v>135</v>
      </c>
      <c r="Z492" t="s">
        <v>117</v>
      </c>
      <c r="AA492">
        <v>383</v>
      </c>
      <c r="AB492" t="s">
        <v>119</v>
      </c>
      <c r="AC492" t="s">
        <v>119</v>
      </c>
      <c r="AD492" t="s">
        <v>99</v>
      </c>
      <c r="AE492" t="s">
        <v>119</v>
      </c>
      <c r="AF492" t="s">
        <v>98</v>
      </c>
      <c r="AG492" t="s">
        <v>100</v>
      </c>
      <c r="AH492" t="s">
        <v>124</v>
      </c>
      <c r="AI492">
        <v>1206</v>
      </c>
      <c r="AJ492" t="s">
        <v>101</v>
      </c>
      <c r="AK492">
        <v>186</v>
      </c>
      <c r="AL492">
        <v>656</v>
      </c>
      <c r="AM492">
        <v>2048</v>
      </c>
      <c r="AN492" t="s">
        <v>103</v>
      </c>
      <c r="AO492" t="s">
        <v>98</v>
      </c>
      <c r="AP492" t="s">
        <v>104</v>
      </c>
      <c r="AQ492" t="s">
        <v>105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119</v>
      </c>
      <c r="BC492">
        <v>7</v>
      </c>
      <c r="BD492" t="s">
        <v>106</v>
      </c>
      <c r="BE492">
        <v>2</v>
      </c>
      <c r="BF492" t="s">
        <v>139</v>
      </c>
      <c r="BG492" t="s">
        <v>107</v>
      </c>
      <c r="BH492">
        <v>1978</v>
      </c>
      <c r="BI492" t="s">
        <v>125</v>
      </c>
      <c r="BJ492">
        <v>2</v>
      </c>
      <c r="BK492">
        <v>550</v>
      </c>
      <c r="BL492" t="s">
        <v>98</v>
      </c>
      <c r="BM492" t="s">
        <v>98</v>
      </c>
      <c r="BN492" t="s">
        <v>104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8</v>
      </c>
      <c r="BZ492">
        <v>2008</v>
      </c>
      <c r="CA492" t="s">
        <v>110</v>
      </c>
      <c r="CB492" t="s">
        <v>111</v>
      </c>
    </row>
    <row r="493" spans="1:80">
      <c r="A493">
        <v>1952</v>
      </c>
      <c r="B493">
        <v>20</v>
      </c>
      <c r="C493" t="s">
        <v>112</v>
      </c>
      <c r="D493">
        <v>85</v>
      </c>
      <c r="E493">
        <v>14450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175</v>
      </c>
      <c r="N493" t="s">
        <v>91</v>
      </c>
      <c r="O493" t="s">
        <v>91</v>
      </c>
      <c r="P493" t="s">
        <v>92</v>
      </c>
      <c r="Q493" t="s">
        <v>93</v>
      </c>
      <c r="R493">
        <v>7</v>
      </c>
      <c r="S493">
        <v>5</v>
      </c>
      <c r="T493">
        <v>1979</v>
      </c>
      <c r="U493">
        <v>1979</v>
      </c>
      <c r="V493" t="s">
        <v>115</v>
      </c>
      <c r="W493" t="s">
        <v>95</v>
      </c>
      <c r="X493" t="s">
        <v>135</v>
      </c>
      <c r="Y493" t="s">
        <v>135</v>
      </c>
      <c r="Z493" t="s">
        <v>117</v>
      </c>
      <c r="AA493">
        <v>194</v>
      </c>
      <c r="AB493" t="s">
        <v>119</v>
      </c>
      <c r="AC493" t="s">
        <v>98</v>
      </c>
      <c r="AD493" t="s">
        <v>99</v>
      </c>
      <c r="AE493" t="s">
        <v>119</v>
      </c>
      <c r="AF493" t="s">
        <v>139</v>
      </c>
      <c r="AG493" t="s">
        <v>100</v>
      </c>
      <c r="AH493" t="s">
        <v>118</v>
      </c>
      <c r="AI493">
        <v>864</v>
      </c>
      <c r="AJ493" t="s">
        <v>102</v>
      </c>
      <c r="AK493">
        <v>449</v>
      </c>
      <c r="AL493">
        <v>469</v>
      </c>
      <c r="AM493">
        <v>1782</v>
      </c>
      <c r="AN493" t="s">
        <v>103</v>
      </c>
      <c r="AO493" t="s">
        <v>98</v>
      </c>
      <c r="AP493" t="s">
        <v>104</v>
      </c>
      <c r="AQ493" t="s">
        <v>105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t="s">
        <v>119</v>
      </c>
      <c r="BC493">
        <v>6</v>
      </c>
      <c r="BD493" t="s">
        <v>106</v>
      </c>
      <c r="BE493">
        <v>1</v>
      </c>
      <c r="BF493" t="s">
        <v>98</v>
      </c>
      <c r="BG493" t="s">
        <v>107</v>
      </c>
      <c r="BH493">
        <v>1979</v>
      </c>
      <c r="BI493" t="s">
        <v>125</v>
      </c>
      <c r="BJ493">
        <v>2</v>
      </c>
      <c r="BK493">
        <v>551</v>
      </c>
      <c r="BL493" t="s">
        <v>98</v>
      </c>
      <c r="BM493" t="s">
        <v>98</v>
      </c>
      <c r="BN493" t="s">
        <v>104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3</v>
      </c>
      <c r="BZ493">
        <v>2008</v>
      </c>
      <c r="CA493" t="s">
        <v>110</v>
      </c>
      <c r="CB493" t="s">
        <v>111</v>
      </c>
    </row>
    <row r="494" spans="1:80">
      <c r="A494">
        <v>1953</v>
      </c>
      <c r="B494">
        <v>20</v>
      </c>
      <c r="C494" t="s">
        <v>112</v>
      </c>
      <c r="D494">
        <v>90</v>
      </c>
      <c r="E494">
        <v>13068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114</v>
      </c>
      <c r="L494" t="s">
        <v>88</v>
      </c>
      <c r="M494" t="s">
        <v>175</v>
      </c>
      <c r="N494" t="s">
        <v>91</v>
      </c>
      <c r="O494" t="s">
        <v>91</v>
      </c>
      <c r="P494" t="s">
        <v>92</v>
      </c>
      <c r="Q494" t="s">
        <v>93</v>
      </c>
      <c r="R494">
        <v>6</v>
      </c>
      <c r="S494">
        <v>5</v>
      </c>
      <c r="T494">
        <v>1976</v>
      </c>
      <c r="U494">
        <v>1976</v>
      </c>
      <c r="V494" t="s">
        <v>115</v>
      </c>
      <c r="W494" t="s">
        <v>95</v>
      </c>
      <c r="X494" t="s">
        <v>130</v>
      </c>
      <c r="Y494" t="s">
        <v>130</v>
      </c>
      <c r="Z494" t="s">
        <v>117</v>
      </c>
      <c r="AA494">
        <v>621</v>
      </c>
      <c r="AB494" t="s">
        <v>98</v>
      </c>
      <c r="AC494" t="s">
        <v>98</v>
      </c>
      <c r="AD494" t="s">
        <v>123</v>
      </c>
      <c r="AE494" t="s">
        <v>119</v>
      </c>
      <c r="AF494" t="s">
        <v>98</v>
      </c>
      <c r="AG494" t="s">
        <v>100</v>
      </c>
      <c r="AH494" t="s">
        <v>118</v>
      </c>
      <c r="AI494">
        <v>890</v>
      </c>
      <c r="AJ494" t="s">
        <v>101</v>
      </c>
      <c r="AK494">
        <v>48</v>
      </c>
      <c r="AL494">
        <v>273</v>
      </c>
      <c r="AM494">
        <v>1211</v>
      </c>
      <c r="AN494" t="s">
        <v>103</v>
      </c>
      <c r="AO494" t="s">
        <v>98</v>
      </c>
      <c r="AP494" t="s">
        <v>104</v>
      </c>
      <c r="AQ494" t="s">
        <v>105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119</v>
      </c>
      <c r="BC494">
        <v>6</v>
      </c>
      <c r="BD494" t="s">
        <v>106</v>
      </c>
      <c r="BE494">
        <v>1</v>
      </c>
      <c r="BF494" t="s">
        <v>134</v>
      </c>
      <c r="BG494" t="s">
        <v>107</v>
      </c>
      <c r="BH494">
        <v>1976</v>
      </c>
      <c r="BI494" t="s">
        <v>125</v>
      </c>
      <c r="BJ494">
        <v>2</v>
      </c>
      <c r="BK494">
        <v>461</v>
      </c>
      <c r="BL494" t="s">
        <v>98</v>
      </c>
      <c r="BM494" t="s">
        <v>98</v>
      </c>
      <c r="BN494" t="s">
        <v>104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t="s">
        <v>83</v>
      </c>
      <c r="BV494" t="s">
        <v>109</v>
      </c>
      <c r="BW494" t="s">
        <v>83</v>
      </c>
      <c r="BX494">
        <v>0</v>
      </c>
      <c r="BY494">
        <v>11</v>
      </c>
      <c r="BZ494">
        <v>2008</v>
      </c>
      <c r="CA494" t="s">
        <v>110</v>
      </c>
      <c r="CB494" t="s">
        <v>111</v>
      </c>
    </row>
    <row r="495" spans="1:80">
      <c r="A495">
        <v>1954</v>
      </c>
      <c r="B495">
        <v>60</v>
      </c>
      <c r="C495" t="s">
        <v>112</v>
      </c>
      <c r="D495">
        <v>80</v>
      </c>
      <c r="E495">
        <v>10400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175</v>
      </c>
      <c r="N495" t="s">
        <v>91</v>
      </c>
      <c r="O495" t="s">
        <v>91</v>
      </c>
      <c r="P495" t="s">
        <v>92</v>
      </c>
      <c r="Q495" t="s">
        <v>122</v>
      </c>
      <c r="R495">
        <v>7</v>
      </c>
      <c r="S495">
        <v>6</v>
      </c>
      <c r="T495">
        <v>1980</v>
      </c>
      <c r="U495">
        <v>1988</v>
      </c>
      <c r="V495" t="s">
        <v>94</v>
      </c>
      <c r="W495" t="s">
        <v>95</v>
      </c>
      <c r="X495" t="s">
        <v>130</v>
      </c>
      <c r="Y495" t="s">
        <v>130</v>
      </c>
      <c r="Z495" t="s">
        <v>117</v>
      </c>
      <c r="AA495">
        <v>280</v>
      </c>
      <c r="AB495" t="s">
        <v>98</v>
      </c>
      <c r="AC495" t="s">
        <v>98</v>
      </c>
      <c r="AD495" t="s">
        <v>99</v>
      </c>
      <c r="AE495" t="s">
        <v>119</v>
      </c>
      <c r="AF495" t="s">
        <v>98</v>
      </c>
      <c r="AG495" t="s">
        <v>155</v>
      </c>
      <c r="AH495" t="s">
        <v>108</v>
      </c>
      <c r="AI495">
        <v>0</v>
      </c>
      <c r="AJ495" t="s">
        <v>108</v>
      </c>
      <c r="AK495">
        <v>0</v>
      </c>
      <c r="AL495">
        <v>738</v>
      </c>
      <c r="AM495">
        <v>738</v>
      </c>
      <c r="AN495" t="s">
        <v>103</v>
      </c>
      <c r="AO495" t="s">
        <v>98</v>
      </c>
      <c r="AP495" t="s">
        <v>104</v>
      </c>
      <c r="AQ495" t="s">
        <v>105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t="s">
        <v>98</v>
      </c>
      <c r="BC495">
        <v>7</v>
      </c>
      <c r="BD495" t="s">
        <v>187</v>
      </c>
      <c r="BE495">
        <v>1</v>
      </c>
      <c r="BF495" t="s">
        <v>98</v>
      </c>
      <c r="BG495" t="s">
        <v>107</v>
      </c>
      <c r="BH495">
        <v>1980</v>
      </c>
      <c r="BI495" t="s">
        <v>108</v>
      </c>
      <c r="BJ495">
        <v>2</v>
      </c>
      <c r="BK495">
        <v>489</v>
      </c>
      <c r="BL495" t="s">
        <v>98</v>
      </c>
      <c r="BM495" t="s">
        <v>98</v>
      </c>
      <c r="BN495" t="s">
        <v>104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3</v>
      </c>
      <c r="BZ495">
        <v>2008</v>
      </c>
      <c r="CA495" t="s">
        <v>110</v>
      </c>
      <c r="CB495" t="s">
        <v>111</v>
      </c>
    </row>
    <row r="496" spans="1:80">
      <c r="A496">
        <v>1955</v>
      </c>
      <c r="B496">
        <v>60</v>
      </c>
      <c r="C496" t="s">
        <v>112</v>
      </c>
      <c r="D496">
        <v>75</v>
      </c>
      <c r="E496">
        <v>9743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175</v>
      </c>
      <c r="N496" t="s">
        <v>91</v>
      </c>
      <c r="O496" t="s">
        <v>91</v>
      </c>
      <c r="P496" t="s">
        <v>92</v>
      </c>
      <c r="Q496" t="s">
        <v>122</v>
      </c>
      <c r="R496">
        <v>5</v>
      </c>
      <c r="S496">
        <v>6</v>
      </c>
      <c r="T496">
        <v>1969</v>
      </c>
      <c r="U496">
        <v>1969</v>
      </c>
      <c r="V496" t="s">
        <v>94</v>
      </c>
      <c r="W496" t="s">
        <v>95</v>
      </c>
      <c r="X496" t="s">
        <v>96</v>
      </c>
      <c r="Y496" t="s">
        <v>96</v>
      </c>
      <c r="Z496" t="s">
        <v>97</v>
      </c>
      <c r="AA496">
        <v>0</v>
      </c>
      <c r="AB496" t="s">
        <v>98</v>
      </c>
      <c r="AC496" t="s">
        <v>98</v>
      </c>
      <c r="AD496" t="s">
        <v>99</v>
      </c>
      <c r="AE496" t="s">
        <v>98</v>
      </c>
      <c r="AF496" t="s">
        <v>139</v>
      </c>
      <c r="AG496" t="s">
        <v>100</v>
      </c>
      <c r="AH496" t="s">
        <v>138</v>
      </c>
      <c r="AI496">
        <v>280</v>
      </c>
      <c r="AJ496" t="s">
        <v>108</v>
      </c>
      <c r="AK496">
        <v>0</v>
      </c>
      <c r="AL496">
        <v>440</v>
      </c>
      <c r="AM496">
        <v>720</v>
      </c>
      <c r="AN496" t="s">
        <v>103</v>
      </c>
      <c r="AO496" t="s">
        <v>119</v>
      </c>
      <c r="AP496" t="s">
        <v>104</v>
      </c>
      <c r="AQ496" t="s">
        <v>105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t="s">
        <v>98</v>
      </c>
      <c r="BC496">
        <v>7</v>
      </c>
      <c r="BD496" t="s">
        <v>106</v>
      </c>
      <c r="BE496">
        <v>0</v>
      </c>
      <c r="BF496" t="s">
        <v>83</v>
      </c>
      <c r="BG496" t="s">
        <v>143</v>
      </c>
      <c r="BH496">
        <v>1969</v>
      </c>
      <c r="BI496" t="s">
        <v>108</v>
      </c>
      <c r="BJ496">
        <v>2</v>
      </c>
      <c r="BK496">
        <v>484</v>
      </c>
      <c r="BL496" t="s">
        <v>98</v>
      </c>
      <c r="BM496" t="s">
        <v>98</v>
      </c>
      <c r="BN496" t="s">
        <v>104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6</v>
      </c>
      <c r="BZ496">
        <v>2008</v>
      </c>
      <c r="CA496" t="s">
        <v>110</v>
      </c>
      <c r="CB496" t="s">
        <v>111</v>
      </c>
    </row>
    <row r="497" spans="1:80">
      <c r="A497">
        <v>1956</v>
      </c>
      <c r="B497">
        <v>60</v>
      </c>
      <c r="C497" t="s">
        <v>112</v>
      </c>
      <c r="D497" t="s">
        <v>83</v>
      </c>
      <c r="E497">
        <v>12511</v>
      </c>
      <c r="F497" t="s">
        <v>82</v>
      </c>
      <c r="G497" t="s">
        <v>83</v>
      </c>
      <c r="H497" t="s">
        <v>113</v>
      </c>
      <c r="I497" t="s">
        <v>85</v>
      </c>
      <c r="J497" t="s">
        <v>86</v>
      </c>
      <c r="K497" t="s">
        <v>114</v>
      </c>
      <c r="L497" t="s">
        <v>88</v>
      </c>
      <c r="M497" t="s">
        <v>175</v>
      </c>
      <c r="N497" t="s">
        <v>91</v>
      </c>
      <c r="O497" t="s">
        <v>91</v>
      </c>
      <c r="P497" t="s">
        <v>92</v>
      </c>
      <c r="Q497" t="s">
        <v>122</v>
      </c>
      <c r="R497">
        <v>7</v>
      </c>
      <c r="S497">
        <v>7</v>
      </c>
      <c r="T497">
        <v>1978</v>
      </c>
      <c r="U497">
        <v>1978</v>
      </c>
      <c r="V497" t="s">
        <v>230</v>
      </c>
      <c r="W497" t="s">
        <v>236</v>
      </c>
      <c r="X497" t="s">
        <v>135</v>
      </c>
      <c r="Y497" t="s">
        <v>135</v>
      </c>
      <c r="Z497" t="s">
        <v>117</v>
      </c>
      <c r="AA497">
        <v>168</v>
      </c>
      <c r="AB497" t="s">
        <v>119</v>
      </c>
      <c r="AC497" t="s">
        <v>98</v>
      </c>
      <c r="AD497" t="s">
        <v>123</v>
      </c>
      <c r="AE497" t="s">
        <v>119</v>
      </c>
      <c r="AF497" t="s">
        <v>98</v>
      </c>
      <c r="AG497" t="s">
        <v>100</v>
      </c>
      <c r="AH497" t="s">
        <v>118</v>
      </c>
      <c r="AI497">
        <v>988</v>
      </c>
      <c r="AJ497" t="s">
        <v>108</v>
      </c>
      <c r="AK497">
        <v>0</v>
      </c>
      <c r="AL497">
        <v>432</v>
      </c>
      <c r="AM497">
        <v>1420</v>
      </c>
      <c r="AN497" t="s">
        <v>103</v>
      </c>
      <c r="AO497" t="s">
        <v>126</v>
      </c>
      <c r="AP497" t="s">
        <v>104</v>
      </c>
      <c r="AQ497" t="s">
        <v>105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t="s">
        <v>119</v>
      </c>
      <c r="BC497">
        <v>8</v>
      </c>
      <c r="BD497" t="s">
        <v>181</v>
      </c>
      <c r="BE497">
        <v>2</v>
      </c>
      <c r="BF497" t="s">
        <v>119</v>
      </c>
      <c r="BG497" t="s">
        <v>107</v>
      </c>
      <c r="BH497">
        <v>1978</v>
      </c>
      <c r="BI497" t="s">
        <v>125</v>
      </c>
      <c r="BJ497">
        <v>4</v>
      </c>
      <c r="BK497">
        <v>1314</v>
      </c>
      <c r="BL497" t="s">
        <v>98</v>
      </c>
      <c r="BM497" t="s">
        <v>119</v>
      </c>
      <c r="BN497" t="s">
        <v>104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t="s">
        <v>83</v>
      </c>
      <c r="BV497" t="s">
        <v>109</v>
      </c>
      <c r="BW497" t="s">
        <v>83</v>
      </c>
      <c r="BX497">
        <v>0</v>
      </c>
      <c r="BY497">
        <v>12</v>
      </c>
      <c r="BZ497">
        <v>2008</v>
      </c>
      <c r="CA497" t="s">
        <v>110</v>
      </c>
      <c r="CB497" t="s">
        <v>111</v>
      </c>
    </row>
    <row r="498" spans="1:80">
      <c r="A498">
        <v>1957</v>
      </c>
      <c r="B498">
        <v>20</v>
      </c>
      <c r="C498" t="s">
        <v>112</v>
      </c>
      <c r="D498">
        <v>80</v>
      </c>
      <c r="E498">
        <v>10400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175</v>
      </c>
      <c r="N498" t="s">
        <v>91</v>
      </c>
      <c r="O498" t="s">
        <v>91</v>
      </c>
      <c r="P498" t="s">
        <v>92</v>
      </c>
      <c r="Q498" t="s">
        <v>93</v>
      </c>
      <c r="R498">
        <v>6</v>
      </c>
      <c r="S498">
        <v>5</v>
      </c>
      <c r="T498">
        <v>1976</v>
      </c>
      <c r="U498">
        <v>1976</v>
      </c>
      <c r="V498" t="s">
        <v>94</v>
      </c>
      <c r="W498" t="s">
        <v>95</v>
      </c>
      <c r="X498" t="s">
        <v>130</v>
      </c>
      <c r="Y498" t="s">
        <v>130</v>
      </c>
      <c r="Z498" t="s">
        <v>117</v>
      </c>
      <c r="AA498">
        <v>120</v>
      </c>
      <c r="AB498" t="s">
        <v>98</v>
      </c>
      <c r="AC498" t="s">
        <v>98</v>
      </c>
      <c r="AD498" t="s">
        <v>99</v>
      </c>
      <c r="AE498" t="s">
        <v>98</v>
      </c>
      <c r="AF498" t="s">
        <v>98</v>
      </c>
      <c r="AG498" t="s">
        <v>100</v>
      </c>
      <c r="AH498" t="s">
        <v>108</v>
      </c>
      <c r="AI498">
        <v>0</v>
      </c>
      <c r="AJ498" t="s">
        <v>108</v>
      </c>
      <c r="AK498">
        <v>0</v>
      </c>
      <c r="AL498">
        <v>1444</v>
      </c>
      <c r="AM498">
        <v>1444</v>
      </c>
      <c r="AN498" t="s">
        <v>103</v>
      </c>
      <c r="AO498" t="s">
        <v>98</v>
      </c>
      <c r="AP498" t="s">
        <v>104</v>
      </c>
      <c r="AQ498" t="s">
        <v>105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98</v>
      </c>
      <c r="BC498">
        <v>5</v>
      </c>
      <c r="BD498" t="s">
        <v>106</v>
      </c>
      <c r="BE498">
        <v>1</v>
      </c>
      <c r="BF498" t="s">
        <v>119</v>
      </c>
      <c r="BG498" t="s">
        <v>107</v>
      </c>
      <c r="BH498">
        <v>1976</v>
      </c>
      <c r="BI498" t="s">
        <v>108</v>
      </c>
      <c r="BJ498">
        <v>2</v>
      </c>
      <c r="BK498">
        <v>473</v>
      </c>
      <c r="BL498" t="s">
        <v>98</v>
      </c>
      <c r="BM498" t="s">
        <v>98</v>
      </c>
      <c r="BN498" t="s">
        <v>104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177</v>
      </c>
      <c r="BW498" t="s">
        <v>83</v>
      </c>
      <c r="BX498">
        <v>0</v>
      </c>
      <c r="BY498">
        <v>4</v>
      </c>
      <c r="BZ498">
        <v>2008</v>
      </c>
      <c r="CA498" t="s">
        <v>110</v>
      </c>
      <c r="CB498" t="s">
        <v>111</v>
      </c>
    </row>
    <row r="499" spans="1:80">
      <c r="A499">
        <v>1958</v>
      </c>
      <c r="B499">
        <v>60</v>
      </c>
      <c r="C499" t="s">
        <v>112</v>
      </c>
      <c r="D499" t="s">
        <v>83</v>
      </c>
      <c r="E499">
        <v>14311</v>
      </c>
      <c r="F499" t="s">
        <v>82</v>
      </c>
      <c r="G499" t="s">
        <v>83</v>
      </c>
      <c r="H499" t="s">
        <v>113</v>
      </c>
      <c r="I499" t="s">
        <v>85</v>
      </c>
      <c r="J499" t="s">
        <v>86</v>
      </c>
      <c r="K499" t="s">
        <v>222</v>
      </c>
      <c r="L499" t="s">
        <v>88</v>
      </c>
      <c r="M499" t="s">
        <v>175</v>
      </c>
      <c r="N499" t="s">
        <v>91</v>
      </c>
      <c r="O499" t="s">
        <v>91</v>
      </c>
      <c r="P499" t="s">
        <v>92</v>
      </c>
      <c r="Q499" t="s">
        <v>122</v>
      </c>
      <c r="R499">
        <v>8</v>
      </c>
      <c r="S499">
        <v>5</v>
      </c>
      <c r="T499">
        <v>1996</v>
      </c>
      <c r="U499">
        <v>1996</v>
      </c>
      <c r="V499" t="s">
        <v>94</v>
      </c>
      <c r="W499" t="s">
        <v>95</v>
      </c>
      <c r="X499" t="s">
        <v>96</v>
      </c>
      <c r="Y499" t="s">
        <v>96</v>
      </c>
      <c r="Z499" t="s">
        <v>117</v>
      </c>
      <c r="AA499">
        <v>402</v>
      </c>
      <c r="AB499" t="s">
        <v>119</v>
      </c>
      <c r="AC499" t="s">
        <v>98</v>
      </c>
      <c r="AD499" t="s">
        <v>123</v>
      </c>
      <c r="AE499" t="s">
        <v>119</v>
      </c>
      <c r="AF499" t="s">
        <v>98</v>
      </c>
      <c r="AG499" t="s">
        <v>100</v>
      </c>
      <c r="AH499" t="s">
        <v>124</v>
      </c>
      <c r="AI499">
        <v>1023</v>
      </c>
      <c r="AJ499" t="s">
        <v>108</v>
      </c>
      <c r="AK499">
        <v>0</v>
      </c>
      <c r="AL499">
        <v>213</v>
      </c>
      <c r="AM499">
        <v>1236</v>
      </c>
      <c r="AN499" t="s">
        <v>103</v>
      </c>
      <c r="AO499" t="s">
        <v>126</v>
      </c>
      <c r="AP499" t="s">
        <v>104</v>
      </c>
      <c r="AQ499" t="s">
        <v>105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t="s">
        <v>119</v>
      </c>
      <c r="BC499">
        <v>9</v>
      </c>
      <c r="BD499" t="s">
        <v>106</v>
      </c>
      <c r="BE499">
        <v>1</v>
      </c>
      <c r="BF499" t="s">
        <v>119</v>
      </c>
      <c r="BG499" t="s">
        <v>107</v>
      </c>
      <c r="BH499">
        <v>1996</v>
      </c>
      <c r="BI499" t="s">
        <v>131</v>
      </c>
      <c r="BJ499">
        <v>3</v>
      </c>
      <c r="BK499">
        <v>787</v>
      </c>
      <c r="BL499" t="s">
        <v>98</v>
      </c>
      <c r="BM499" t="s">
        <v>98</v>
      </c>
      <c r="BN499" t="s">
        <v>104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t="s">
        <v>83</v>
      </c>
      <c r="BV499" t="s">
        <v>132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</row>
    <row r="500" spans="1:80">
      <c r="A500">
        <v>1959</v>
      </c>
      <c r="B500">
        <v>90</v>
      </c>
      <c r="C500" t="s">
        <v>112</v>
      </c>
      <c r="D500">
        <v>60</v>
      </c>
      <c r="E500">
        <v>9000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136</v>
      </c>
      <c r="L500" t="s">
        <v>88</v>
      </c>
      <c r="M500" t="s">
        <v>89</v>
      </c>
      <c r="N500" t="s">
        <v>91</v>
      </c>
      <c r="O500" t="s">
        <v>91</v>
      </c>
      <c r="P500" t="s">
        <v>179</v>
      </c>
      <c r="Q500" t="s">
        <v>122</v>
      </c>
      <c r="R500">
        <v>5</v>
      </c>
      <c r="S500">
        <v>5</v>
      </c>
      <c r="T500">
        <v>1974</v>
      </c>
      <c r="U500">
        <v>1974</v>
      </c>
      <c r="V500" t="s">
        <v>94</v>
      </c>
      <c r="W500" t="s">
        <v>95</v>
      </c>
      <c r="X500" t="s">
        <v>96</v>
      </c>
      <c r="Y500" t="s">
        <v>96</v>
      </c>
      <c r="Z500" t="s">
        <v>97</v>
      </c>
      <c r="AA500">
        <v>0</v>
      </c>
      <c r="AB500" t="s">
        <v>98</v>
      </c>
      <c r="AC500" t="s">
        <v>98</v>
      </c>
      <c r="AD500" t="s">
        <v>99</v>
      </c>
      <c r="AE500" t="s">
        <v>119</v>
      </c>
      <c r="AF500" t="s">
        <v>98</v>
      </c>
      <c r="AG500" t="s">
        <v>155</v>
      </c>
      <c r="AH500" t="s">
        <v>108</v>
      </c>
      <c r="AI500">
        <v>0</v>
      </c>
      <c r="AJ500" t="s">
        <v>108</v>
      </c>
      <c r="AK500">
        <v>0</v>
      </c>
      <c r="AL500">
        <v>896</v>
      </c>
      <c r="AM500">
        <v>896</v>
      </c>
      <c r="AN500" t="s">
        <v>103</v>
      </c>
      <c r="AO500" t="s">
        <v>98</v>
      </c>
      <c r="AP500" t="s">
        <v>104</v>
      </c>
      <c r="AQ500" t="s">
        <v>105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t="s">
        <v>98</v>
      </c>
      <c r="BC500">
        <v>8</v>
      </c>
      <c r="BD500" t="s">
        <v>106</v>
      </c>
      <c r="BE500">
        <v>0</v>
      </c>
      <c r="BF500" t="s">
        <v>83</v>
      </c>
      <c r="BG500" t="s">
        <v>143</v>
      </c>
      <c r="BH500">
        <v>1982</v>
      </c>
      <c r="BI500" t="s">
        <v>108</v>
      </c>
      <c r="BJ500">
        <v>2</v>
      </c>
      <c r="BK500">
        <v>480</v>
      </c>
      <c r="BL500" t="s">
        <v>98</v>
      </c>
      <c r="BM500" t="s">
        <v>98</v>
      </c>
      <c r="BN500" t="s">
        <v>104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6</v>
      </c>
      <c r="BZ500">
        <v>2008</v>
      </c>
      <c r="CA500" t="s">
        <v>110</v>
      </c>
      <c r="CB500" t="s">
        <v>111</v>
      </c>
    </row>
    <row r="501" spans="1:80">
      <c r="A501">
        <v>1960</v>
      </c>
      <c r="B501">
        <v>20</v>
      </c>
      <c r="C501" t="s">
        <v>112</v>
      </c>
      <c r="D501">
        <v>68</v>
      </c>
      <c r="E501">
        <v>10295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136</v>
      </c>
      <c r="L501" t="s">
        <v>88</v>
      </c>
      <c r="M501" t="s">
        <v>89</v>
      </c>
      <c r="N501" t="s">
        <v>91</v>
      </c>
      <c r="O501" t="s">
        <v>91</v>
      </c>
      <c r="P501" t="s">
        <v>92</v>
      </c>
      <c r="Q501" t="s">
        <v>93</v>
      </c>
      <c r="R501">
        <v>4</v>
      </c>
      <c r="S501">
        <v>6</v>
      </c>
      <c r="T501">
        <v>1969</v>
      </c>
      <c r="U501">
        <v>1969</v>
      </c>
      <c r="V501" t="s">
        <v>94</v>
      </c>
      <c r="W501" t="s">
        <v>95</v>
      </c>
      <c r="X501" t="s">
        <v>130</v>
      </c>
      <c r="Y501" t="s">
        <v>130</v>
      </c>
      <c r="Z501" t="s">
        <v>117</v>
      </c>
      <c r="AA501">
        <v>72</v>
      </c>
      <c r="AB501" t="s">
        <v>98</v>
      </c>
      <c r="AC501" t="s">
        <v>98</v>
      </c>
      <c r="AD501" t="s">
        <v>99</v>
      </c>
      <c r="AE501" t="s">
        <v>119</v>
      </c>
      <c r="AF501" t="s">
        <v>98</v>
      </c>
      <c r="AG501" t="s">
        <v>155</v>
      </c>
      <c r="AH501" t="s">
        <v>101</v>
      </c>
      <c r="AI501">
        <v>252</v>
      </c>
      <c r="AJ501" t="s">
        <v>108</v>
      </c>
      <c r="AK501">
        <v>0</v>
      </c>
      <c r="AL501">
        <v>684</v>
      </c>
      <c r="AM501">
        <v>936</v>
      </c>
      <c r="AN501" t="s">
        <v>103</v>
      </c>
      <c r="AO501" t="s">
        <v>98</v>
      </c>
      <c r="AP501" t="s">
        <v>104</v>
      </c>
      <c r="AQ501" t="s">
        <v>105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4</v>
      </c>
      <c r="BD501" t="s">
        <v>106</v>
      </c>
      <c r="BE501">
        <v>0</v>
      </c>
      <c r="BF501" t="s">
        <v>83</v>
      </c>
      <c r="BG501" t="s">
        <v>107</v>
      </c>
      <c r="BH501">
        <v>1969</v>
      </c>
      <c r="BI501" t="s">
        <v>108</v>
      </c>
      <c r="BJ501">
        <v>1</v>
      </c>
      <c r="BK501">
        <v>288</v>
      </c>
      <c r="BL501" t="s">
        <v>98</v>
      </c>
      <c r="BM501" t="s">
        <v>98</v>
      </c>
      <c r="BN501" t="s">
        <v>104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9</v>
      </c>
      <c r="BZ501">
        <v>2008</v>
      </c>
      <c r="CA501" t="s">
        <v>144</v>
      </c>
      <c r="CB501" t="s">
        <v>111</v>
      </c>
    </row>
    <row r="502" spans="1:80">
      <c r="A502">
        <v>1961</v>
      </c>
      <c r="B502">
        <v>20</v>
      </c>
      <c r="C502" t="s">
        <v>112</v>
      </c>
      <c r="D502">
        <v>63</v>
      </c>
      <c r="E502">
        <v>7560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89</v>
      </c>
      <c r="N502" t="s">
        <v>91</v>
      </c>
      <c r="O502" t="s">
        <v>91</v>
      </c>
      <c r="P502" t="s">
        <v>92</v>
      </c>
      <c r="Q502" t="s">
        <v>93</v>
      </c>
      <c r="R502">
        <v>5</v>
      </c>
      <c r="S502">
        <v>5</v>
      </c>
      <c r="T502">
        <v>1971</v>
      </c>
      <c r="U502">
        <v>1971</v>
      </c>
      <c r="V502" t="s">
        <v>115</v>
      </c>
      <c r="W502" t="s">
        <v>95</v>
      </c>
      <c r="X502" t="s">
        <v>137</v>
      </c>
      <c r="Y502" t="s">
        <v>137</v>
      </c>
      <c r="Z502" t="s">
        <v>97</v>
      </c>
      <c r="AA502">
        <v>0</v>
      </c>
      <c r="AB502" t="s">
        <v>98</v>
      </c>
      <c r="AC502" t="s">
        <v>98</v>
      </c>
      <c r="AD502" t="s">
        <v>99</v>
      </c>
      <c r="AE502" t="s">
        <v>119</v>
      </c>
      <c r="AF502" t="s">
        <v>98</v>
      </c>
      <c r="AG502" t="s">
        <v>100</v>
      </c>
      <c r="AH502" t="s">
        <v>101</v>
      </c>
      <c r="AI502">
        <v>119</v>
      </c>
      <c r="AJ502" t="s">
        <v>118</v>
      </c>
      <c r="AK502">
        <v>613</v>
      </c>
      <c r="AL502">
        <v>132</v>
      </c>
      <c r="AM502">
        <v>864</v>
      </c>
      <c r="AN502" t="s">
        <v>103</v>
      </c>
      <c r="AO502" t="s">
        <v>98</v>
      </c>
      <c r="AP502" t="s">
        <v>104</v>
      </c>
      <c r="AQ502" t="s">
        <v>105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98</v>
      </c>
      <c r="BC502">
        <v>5</v>
      </c>
      <c r="BD502" t="s">
        <v>106</v>
      </c>
      <c r="BE502">
        <v>0</v>
      </c>
      <c r="BF502" t="s">
        <v>83</v>
      </c>
      <c r="BG502" t="s">
        <v>143</v>
      </c>
      <c r="BH502">
        <v>1977</v>
      </c>
      <c r="BI502" t="s">
        <v>108</v>
      </c>
      <c r="BJ502">
        <v>2</v>
      </c>
      <c r="BK502">
        <v>576</v>
      </c>
      <c r="BL502" t="s">
        <v>98</v>
      </c>
      <c r="BM502" t="s">
        <v>98</v>
      </c>
      <c r="BN502" t="s">
        <v>104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2008</v>
      </c>
      <c r="CA502" t="s">
        <v>110</v>
      </c>
      <c r="CB502" t="s">
        <v>111</v>
      </c>
    </row>
    <row r="503" spans="1:80">
      <c r="A503">
        <v>1962</v>
      </c>
      <c r="B503">
        <v>160</v>
      </c>
      <c r="C503" t="s">
        <v>140</v>
      </c>
      <c r="D503">
        <v>21</v>
      </c>
      <c r="E503">
        <v>1680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141</v>
      </c>
      <c r="N503" t="s">
        <v>91</v>
      </c>
      <c r="O503" t="s">
        <v>91</v>
      </c>
      <c r="P503" t="s">
        <v>142</v>
      </c>
      <c r="Q503" t="s">
        <v>122</v>
      </c>
      <c r="R503">
        <v>6</v>
      </c>
      <c r="S503">
        <v>5</v>
      </c>
      <c r="T503">
        <v>1973</v>
      </c>
      <c r="U503">
        <v>1973</v>
      </c>
      <c r="V503" t="s">
        <v>94</v>
      </c>
      <c r="W503" t="s">
        <v>95</v>
      </c>
      <c r="X503" t="s">
        <v>130</v>
      </c>
      <c r="Y503" t="s">
        <v>130</v>
      </c>
      <c r="Z503" t="s">
        <v>117</v>
      </c>
      <c r="AA503">
        <v>359</v>
      </c>
      <c r="AB503" t="s">
        <v>98</v>
      </c>
      <c r="AC503" t="s">
        <v>98</v>
      </c>
      <c r="AD503" t="s">
        <v>99</v>
      </c>
      <c r="AE503" t="s">
        <v>98</v>
      </c>
      <c r="AF503" t="s">
        <v>98</v>
      </c>
      <c r="AG503" t="s">
        <v>100</v>
      </c>
      <c r="AH503" t="s">
        <v>102</v>
      </c>
      <c r="AI503">
        <v>458</v>
      </c>
      <c r="AJ503" t="s">
        <v>108</v>
      </c>
      <c r="AK503">
        <v>0</v>
      </c>
      <c r="AL503">
        <v>25</v>
      </c>
      <c r="AM503">
        <v>483</v>
      </c>
      <c r="AN503" t="s">
        <v>103</v>
      </c>
      <c r="AO503" t="s">
        <v>98</v>
      </c>
      <c r="AP503" t="s">
        <v>104</v>
      </c>
      <c r="AQ503" t="s">
        <v>105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t="s">
        <v>98</v>
      </c>
      <c r="BC503">
        <v>5</v>
      </c>
      <c r="BD503" t="s">
        <v>106</v>
      </c>
      <c r="BE503">
        <v>0</v>
      </c>
      <c r="BF503" t="s">
        <v>83</v>
      </c>
      <c r="BG503" t="s">
        <v>143</v>
      </c>
      <c r="BH503">
        <v>1973</v>
      </c>
      <c r="BI503" t="s">
        <v>108</v>
      </c>
      <c r="BJ503">
        <v>1</v>
      </c>
      <c r="BK503">
        <v>264</v>
      </c>
      <c r="BL503" t="s">
        <v>98</v>
      </c>
      <c r="BM503" t="s">
        <v>98</v>
      </c>
      <c r="BN503" t="s">
        <v>104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</row>
    <row r="504" spans="1:80">
      <c r="A504">
        <v>1963</v>
      </c>
      <c r="B504">
        <v>160</v>
      </c>
      <c r="C504" t="s">
        <v>140</v>
      </c>
      <c r="D504">
        <v>21</v>
      </c>
      <c r="E504">
        <v>1890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141</v>
      </c>
      <c r="N504" t="s">
        <v>91</v>
      </c>
      <c r="O504" t="s">
        <v>91</v>
      </c>
      <c r="P504" t="s">
        <v>142</v>
      </c>
      <c r="Q504" t="s">
        <v>122</v>
      </c>
      <c r="R504">
        <v>6</v>
      </c>
      <c r="S504">
        <v>6</v>
      </c>
      <c r="T504">
        <v>1972</v>
      </c>
      <c r="U504">
        <v>1972</v>
      </c>
      <c r="V504" t="s">
        <v>94</v>
      </c>
      <c r="W504" t="s">
        <v>95</v>
      </c>
      <c r="X504" t="s">
        <v>130</v>
      </c>
      <c r="Y504" t="s">
        <v>130</v>
      </c>
      <c r="Z504" t="s">
        <v>117</v>
      </c>
      <c r="AA504">
        <v>422</v>
      </c>
      <c r="AB504" t="s">
        <v>98</v>
      </c>
      <c r="AC504" t="s">
        <v>98</v>
      </c>
      <c r="AD504" t="s">
        <v>99</v>
      </c>
      <c r="AE504" t="s">
        <v>98</v>
      </c>
      <c r="AF504" t="s">
        <v>98</v>
      </c>
      <c r="AG504" t="s">
        <v>100</v>
      </c>
      <c r="AH504" t="s">
        <v>102</v>
      </c>
      <c r="AI504">
        <v>483</v>
      </c>
      <c r="AJ504" t="s">
        <v>108</v>
      </c>
      <c r="AK504">
        <v>0</v>
      </c>
      <c r="AL504">
        <v>0</v>
      </c>
      <c r="AM504">
        <v>483</v>
      </c>
      <c r="AN504" t="s">
        <v>103</v>
      </c>
      <c r="AO504" t="s">
        <v>119</v>
      </c>
      <c r="AP504" t="s">
        <v>104</v>
      </c>
      <c r="AQ504" t="s">
        <v>105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t="s">
        <v>98</v>
      </c>
      <c r="BC504">
        <v>5</v>
      </c>
      <c r="BD504" t="s">
        <v>106</v>
      </c>
      <c r="BE504">
        <v>0</v>
      </c>
      <c r="BF504" t="s">
        <v>83</v>
      </c>
      <c r="BG504" t="s">
        <v>143</v>
      </c>
      <c r="BH504">
        <v>1975</v>
      </c>
      <c r="BI504" t="s">
        <v>108</v>
      </c>
      <c r="BJ504">
        <v>1</v>
      </c>
      <c r="BK504">
        <v>352</v>
      </c>
      <c r="BL504" t="s">
        <v>98</v>
      </c>
      <c r="BM504" t="s">
        <v>98</v>
      </c>
      <c r="BN504" t="s">
        <v>104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4</v>
      </c>
      <c r="BZ504">
        <v>2008</v>
      </c>
      <c r="CA504" t="s">
        <v>110</v>
      </c>
      <c r="CB504" t="s">
        <v>111</v>
      </c>
    </row>
    <row r="505" spans="1:80">
      <c r="A505">
        <v>1964</v>
      </c>
      <c r="B505">
        <v>160</v>
      </c>
      <c r="C505" t="s">
        <v>140</v>
      </c>
      <c r="D505">
        <v>21</v>
      </c>
      <c r="E505">
        <v>1680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141</v>
      </c>
      <c r="N505" t="s">
        <v>91</v>
      </c>
      <c r="O505" t="s">
        <v>91</v>
      </c>
      <c r="P505" t="s">
        <v>142</v>
      </c>
      <c r="Q505" t="s">
        <v>122</v>
      </c>
      <c r="R505">
        <v>5</v>
      </c>
      <c r="S505">
        <v>5</v>
      </c>
      <c r="T505">
        <v>1972</v>
      </c>
      <c r="U505">
        <v>1972</v>
      </c>
      <c r="V505" t="s">
        <v>94</v>
      </c>
      <c r="W505" t="s">
        <v>95</v>
      </c>
      <c r="X505" t="s">
        <v>130</v>
      </c>
      <c r="Y505" t="s">
        <v>130</v>
      </c>
      <c r="Z505" t="s">
        <v>117</v>
      </c>
      <c r="AA505">
        <v>356</v>
      </c>
      <c r="AB505" t="s">
        <v>98</v>
      </c>
      <c r="AC505" t="s">
        <v>98</v>
      </c>
      <c r="AD505" t="s">
        <v>99</v>
      </c>
      <c r="AE505" t="s">
        <v>98</v>
      </c>
      <c r="AF505" t="s">
        <v>98</v>
      </c>
      <c r="AG505" t="s">
        <v>100</v>
      </c>
      <c r="AH505" t="s">
        <v>101</v>
      </c>
      <c r="AI505">
        <v>350</v>
      </c>
      <c r="AJ505" t="s">
        <v>108</v>
      </c>
      <c r="AK505">
        <v>0</v>
      </c>
      <c r="AL505">
        <v>280</v>
      </c>
      <c r="AM505">
        <v>630</v>
      </c>
      <c r="AN505" t="s">
        <v>103</v>
      </c>
      <c r="AO505" t="s">
        <v>98</v>
      </c>
      <c r="AP505" t="s">
        <v>104</v>
      </c>
      <c r="AQ505" t="s">
        <v>105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98</v>
      </c>
      <c r="BC505">
        <v>6</v>
      </c>
      <c r="BD505" t="s">
        <v>106</v>
      </c>
      <c r="BE505">
        <v>0</v>
      </c>
      <c r="BF505" t="s">
        <v>83</v>
      </c>
      <c r="BG505" t="s">
        <v>143</v>
      </c>
      <c r="BH505">
        <v>1972</v>
      </c>
      <c r="BI505" t="s">
        <v>108</v>
      </c>
      <c r="BJ505">
        <v>1</v>
      </c>
      <c r="BK505">
        <v>264</v>
      </c>
      <c r="BL505" t="s">
        <v>98</v>
      </c>
      <c r="BM505" t="s">
        <v>98</v>
      </c>
      <c r="BN505" t="s">
        <v>104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12</v>
      </c>
      <c r="BZ505">
        <v>2008</v>
      </c>
      <c r="CA505" t="s">
        <v>110</v>
      </c>
      <c r="CB505" t="s">
        <v>111</v>
      </c>
    </row>
    <row r="506" spans="1:80">
      <c r="A506">
        <v>1965</v>
      </c>
      <c r="B506">
        <v>160</v>
      </c>
      <c r="C506" t="s">
        <v>112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136</v>
      </c>
      <c r="L506" t="s">
        <v>88</v>
      </c>
      <c r="M506" t="s">
        <v>145</v>
      </c>
      <c r="N506" t="s">
        <v>91</v>
      </c>
      <c r="O506" t="s">
        <v>91</v>
      </c>
      <c r="P506" t="s">
        <v>129</v>
      </c>
      <c r="Q506" t="s">
        <v>122</v>
      </c>
      <c r="R506">
        <v>6</v>
      </c>
      <c r="S506">
        <v>6</v>
      </c>
      <c r="T506">
        <v>1975</v>
      </c>
      <c r="U506">
        <v>1975</v>
      </c>
      <c r="V506" t="s">
        <v>94</v>
      </c>
      <c r="W506" t="s">
        <v>95</v>
      </c>
      <c r="X506" t="s">
        <v>135</v>
      </c>
      <c r="Y506" t="s">
        <v>146</v>
      </c>
      <c r="Z506" t="s">
        <v>97</v>
      </c>
      <c r="AA506">
        <v>0</v>
      </c>
      <c r="AB506" t="s">
        <v>98</v>
      </c>
      <c r="AC506" t="s">
        <v>98</v>
      </c>
      <c r="AD506" t="s">
        <v>99</v>
      </c>
      <c r="AE506" t="s">
        <v>119</v>
      </c>
      <c r="AF506" t="s">
        <v>98</v>
      </c>
      <c r="AG506" t="s">
        <v>100</v>
      </c>
      <c r="AH506" t="s">
        <v>118</v>
      </c>
      <c r="AI506">
        <v>286</v>
      </c>
      <c r="AJ506" t="s">
        <v>102</v>
      </c>
      <c r="AK506">
        <v>294</v>
      </c>
      <c r="AL506">
        <v>275</v>
      </c>
      <c r="AM506">
        <v>855</v>
      </c>
      <c r="AN506" t="s">
        <v>103</v>
      </c>
      <c r="AO506" t="s">
        <v>119</v>
      </c>
      <c r="AP506" t="s">
        <v>104</v>
      </c>
      <c r="AQ506" t="s">
        <v>105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t="s">
        <v>98</v>
      </c>
      <c r="BC506">
        <v>7</v>
      </c>
      <c r="BD506" t="s">
        <v>106</v>
      </c>
      <c r="BE506">
        <v>0</v>
      </c>
      <c r="BF506" t="s">
        <v>83</v>
      </c>
      <c r="BG506" t="s">
        <v>107</v>
      </c>
      <c r="BH506">
        <v>1975</v>
      </c>
      <c r="BI506" t="s">
        <v>131</v>
      </c>
      <c r="BJ506">
        <v>2</v>
      </c>
      <c r="BK506">
        <v>460</v>
      </c>
      <c r="BL506" t="s">
        <v>98</v>
      </c>
      <c r="BM506" t="s">
        <v>98</v>
      </c>
      <c r="BN506" t="s">
        <v>104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5</v>
      </c>
      <c r="BZ506">
        <v>2008</v>
      </c>
      <c r="CA506" t="s">
        <v>110</v>
      </c>
      <c r="CB506" t="s">
        <v>111</v>
      </c>
    </row>
    <row r="507" spans="1:80">
      <c r="A507">
        <v>1966</v>
      </c>
      <c r="B507">
        <v>120</v>
      </c>
      <c r="C507" t="s">
        <v>112</v>
      </c>
      <c r="D507">
        <v>24</v>
      </c>
      <c r="E507">
        <v>2529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145</v>
      </c>
      <c r="N507" t="s">
        <v>91</v>
      </c>
      <c r="O507" t="s">
        <v>91</v>
      </c>
      <c r="P507" t="s">
        <v>142</v>
      </c>
      <c r="Q507" t="s">
        <v>93</v>
      </c>
      <c r="R507">
        <v>7</v>
      </c>
      <c r="S507">
        <v>6</v>
      </c>
      <c r="T507">
        <v>1977</v>
      </c>
      <c r="U507">
        <v>1977</v>
      </c>
      <c r="V507" t="s">
        <v>94</v>
      </c>
      <c r="W507" t="s">
        <v>95</v>
      </c>
      <c r="X507" t="s">
        <v>135</v>
      </c>
      <c r="Y507" t="s">
        <v>146</v>
      </c>
      <c r="Z507" t="s">
        <v>97</v>
      </c>
      <c r="AA507">
        <v>0</v>
      </c>
      <c r="AB507" t="s">
        <v>98</v>
      </c>
      <c r="AC507" t="s">
        <v>98</v>
      </c>
      <c r="AD507" t="s">
        <v>99</v>
      </c>
      <c r="AE507" t="s">
        <v>119</v>
      </c>
      <c r="AF507" t="s">
        <v>98</v>
      </c>
      <c r="AG507" t="s">
        <v>100</v>
      </c>
      <c r="AH507" t="s">
        <v>118</v>
      </c>
      <c r="AI507">
        <v>378</v>
      </c>
      <c r="AJ507" t="s">
        <v>108</v>
      </c>
      <c r="AK507">
        <v>0</v>
      </c>
      <c r="AL507">
        <v>677</v>
      </c>
      <c r="AM507">
        <v>1055</v>
      </c>
      <c r="AN507" t="s">
        <v>103</v>
      </c>
      <c r="AO507" t="s">
        <v>139</v>
      </c>
      <c r="AP507" t="s">
        <v>104</v>
      </c>
      <c r="AQ507" t="s">
        <v>105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98</v>
      </c>
      <c r="BC507">
        <v>4</v>
      </c>
      <c r="BD507" t="s">
        <v>106</v>
      </c>
      <c r="BE507">
        <v>0</v>
      </c>
      <c r="BF507" t="s">
        <v>83</v>
      </c>
      <c r="BG507" t="s">
        <v>107</v>
      </c>
      <c r="BH507">
        <v>1977</v>
      </c>
      <c r="BI507" t="s">
        <v>108</v>
      </c>
      <c r="BJ507">
        <v>2</v>
      </c>
      <c r="BK507">
        <v>440</v>
      </c>
      <c r="BL507" t="s">
        <v>98</v>
      </c>
      <c r="BM507" t="s">
        <v>98</v>
      </c>
      <c r="BN507" t="s">
        <v>104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9</v>
      </c>
      <c r="BZ507">
        <v>2008</v>
      </c>
      <c r="CA507" t="s">
        <v>110</v>
      </c>
      <c r="CB507" t="s">
        <v>111</v>
      </c>
    </row>
    <row r="508" spans="1:80">
      <c r="A508">
        <v>1967</v>
      </c>
      <c r="B508">
        <v>20</v>
      </c>
      <c r="C508" t="s">
        <v>112</v>
      </c>
      <c r="D508">
        <v>98</v>
      </c>
      <c r="E508">
        <v>12704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88</v>
      </c>
      <c r="M508" t="s">
        <v>147</v>
      </c>
      <c r="N508" t="s">
        <v>91</v>
      </c>
      <c r="O508" t="s">
        <v>91</v>
      </c>
      <c r="P508" t="s">
        <v>92</v>
      </c>
      <c r="Q508" t="s">
        <v>93</v>
      </c>
      <c r="R508">
        <v>8</v>
      </c>
      <c r="S508">
        <v>5</v>
      </c>
      <c r="T508">
        <v>2007</v>
      </c>
      <c r="U508">
        <v>2007</v>
      </c>
      <c r="V508" t="s">
        <v>115</v>
      </c>
      <c r="W508" t="s">
        <v>95</v>
      </c>
      <c r="X508" t="s">
        <v>96</v>
      </c>
      <c r="Y508" t="s">
        <v>96</v>
      </c>
      <c r="Z508" t="s">
        <v>148</v>
      </c>
      <c r="AA508">
        <v>302</v>
      </c>
      <c r="AB508" t="s">
        <v>119</v>
      </c>
      <c r="AC508" t="s">
        <v>98</v>
      </c>
      <c r="AD508" t="s">
        <v>123</v>
      </c>
      <c r="AE508" t="s">
        <v>126</v>
      </c>
      <c r="AF508" t="s">
        <v>98</v>
      </c>
      <c r="AG508" t="s">
        <v>100</v>
      </c>
      <c r="AH508" t="s">
        <v>124</v>
      </c>
      <c r="AI508">
        <v>1012</v>
      </c>
      <c r="AJ508" t="s">
        <v>108</v>
      </c>
      <c r="AK508">
        <v>0</v>
      </c>
      <c r="AL508">
        <v>570</v>
      </c>
      <c r="AM508">
        <v>1582</v>
      </c>
      <c r="AN508" t="s">
        <v>103</v>
      </c>
      <c r="AO508" t="s">
        <v>126</v>
      </c>
      <c r="AP508" t="s">
        <v>104</v>
      </c>
      <c r="AQ508" t="s">
        <v>105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119</v>
      </c>
      <c r="BC508">
        <v>7</v>
      </c>
      <c r="BD508" t="s">
        <v>106</v>
      </c>
      <c r="BE508">
        <v>0</v>
      </c>
      <c r="BF508" t="s">
        <v>83</v>
      </c>
      <c r="BG508" t="s">
        <v>107</v>
      </c>
      <c r="BH508">
        <v>2007</v>
      </c>
      <c r="BI508" t="s">
        <v>125</v>
      </c>
      <c r="BJ508">
        <v>3</v>
      </c>
      <c r="BK508">
        <v>905</v>
      </c>
      <c r="BL508" t="s">
        <v>98</v>
      </c>
      <c r="BM508" t="s">
        <v>98</v>
      </c>
      <c r="BN508" t="s">
        <v>104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1</v>
      </c>
      <c r="BZ508">
        <v>2008</v>
      </c>
      <c r="CA508" t="s">
        <v>149</v>
      </c>
      <c r="CB508" t="s">
        <v>150</v>
      </c>
    </row>
    <row r="509" spans="1:80">
      <c r="A509">
        <v>1968</v>
      </c>
      <c r="B509">
        <v>20</v>
      </c>
      <c r="C509" t="s">
        <v>112</v>
      </c>
      <c r="D509">
        <v>105</v>
      </c>
      <c r="E509">
        <v>13693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147</v>
      </c>
      <c r="N509" t="s">
        <v>91</v>
      </c>
      <c r="O509" t="s">
        <v>91</v>
      </c>
      <c r="P509" t="s">
        <v>92</v>
      </c>
      <c r="Q509" t="s">
        <v>93</v>
      </c>
      <c r="R509">
        <v>8</v>
      </c>
      <c r="S509">
        <v>5</v>
      </c>
      <c r="T509">
        <v>2007</v>
      </c>
      <c r="U509">
        <v>2007</v>
      </c>
      <c r="V509" t="s">
        <v>115</v>
      </c>
      <c r="W509" t="s">
        <v>95</v>
      </c>
      <c r="X509" t="s">
        <v>96</v>
      </c>
      <c r="Y509" t="s">
        <v>96</v>
      </c>
      <c r="Z509" t="s">
        <v>148</v>
      </c>
      <c r="AA509">
        <v>554</v>
      </c>
      <c r="AB509" t="s">
        <v>119</v>
      </c>
      <c r="AC509" t="s">
        <v>98</v>
      </c>
      <c r="AD509" t="s">
        <v>123</v>
      </c>
      <c r="AE509" t="s">
        <v>126</v>
      </c>
      <c r="AF509" t="s">
        <v>98</v>
      </c>
      <c r="AG509" t="s">
        <v>119</v>
      </c>
      <c r="AH509" t="s">
        <v>124</v>
      </c>
      <c r="AI509">
        <v>1728</v>
      </c>
      <c r="AJ509" t="s">
        <v>138</v>
      </c>
      <c r="AK509">
        <v>495</v>
      </c>
      <c r="AL509">
        <v>195</v>
      </c>
      <c r="AM509">
        <v>2418</v>
      </c>
      <c r="AN509" t="s">
        <v>103</v>
      </c>
      <c r="AO509" t="s">
        <v>126</v>
      </c>
      <c r="AP509" t="s">
        <v>104</v>
      </c>
      <c r="AQ509" t="s">
        <v>105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t="s">
        <v>126</v>
      </c>
      <c r="BC509">
        <v>9</v>
      </c>
      <c r="BD509" t="s">
        <v>106</v>
      </c>
      <c r="BE509">
        <v>1</v>
      </c>
      <c r="BF509" t="s">
        <v>126</v>
      </c>
      <c r="BG509" t="s">
        <v>107</v>
      </c>
      <c r="BH509">
        <v>2007</v>
      </c>
      <c r="BI509" t="s">
        <v>125</v>
      </c>
      <c r="BJ509">
        <v>3</v>
      </c>
      <c r="BK509">
        <v>650</v>
      </c>
      <c r="BL509" t="s">
        <v>98</v>
      </c>
      <c r="BM509" t="s">
        <v>98</v>
      </c>
      <c r="BN509" t="s">
        <v>104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8</v>
      </c>
      <c r="BZ509">
        <v>2008</v>
      </c>
      <c r="CA509" t="s">
        <v>110</v>
      </c>
      <c r="CB509" t="s">
        <v>111</v>
      </c>
    </row>
    <row r="510" spans="1:80">
      <c r="A510">
        <v>1969</v>
      </c>
      <c r="B510">
        <v>20</v>
      </c>
      <c r="C510" t="s">
        <v>112</v>
      </c>
      <c r="D510">
        <v>104</v>
      </c>
      <c r="E510">
        <v>14418</v>
      </c>
      <c r="F510" t="s">
        <v>82</v>
      </c>
      <c r="G510" t="s">
        <v>83</v>
      </c>
      <c r="H510" t="s">
        <v>113</v>
      </c>
      <c r="I510" t="s">
        <v>85</v>
      </c>
      <c r="J510" t="s">
        <v>86</v>
      </c>
      <c r="K510" t="s">
        <v>87</v>
      </c>
      <c r="L510" t="s">
        <v>88</v>
      </c>
      <c r="M510" t="s">
        <v>147</v>
      </c>
      <c r="N510" t="s">
        <v>91</v>
      </c>
      <c r="O510" t="s">
        <v>91</v>
      </c>
      <c r="P510" t="s">
        <v>92</v>
      </c>
      <c r="Q510" t="s">
        <v>93</v>
      </c>
      <c r="R510">
        <v>9</v>
      </c>
      <c r="S510">
        <v>5</v>
      </c>
      <c r="T510">
        <v>2007</v>
      </c>
      <c r="U510">
        <v>2007</v>
      </c>
      <c r="V510" t="s">
        <v>115</v>
      </c>
      <c r="W510" t="s">
        <v>95</v>
      </c>
      <c r="X510" t="s">
        <v>96</v>
      </c>
      <c r="Y510" t="s">
        <v>96</v>
      </c>
      <c r="Z510" t="s">
        <v>117</v>
      </c>
      <c r="AA510">
        <v>480</v>
      </c>
      <c r="AB510" t="s">
        <v>126</v>
      </c>
      <c r="AC510" t="s">
        <v>98</v>
      </c>
      <c r="AD510" t="s">
        <v>123</v>
      </c>
      <c r="AE510" t="s">
        <v>126</v>
      </c>
      <c r="AF510" t="s">
        <v>98</v>
      </c>
      <c r="AG510" t="s">
        <v>119</v>
      </c>
      <c r="AH510" t="s">
        <v>124</v>
      </c>
      <c r="AI510">
        <v>1375</v>
      </c>
      <c r="AJ510" t="s">
        <v>108</v>
      </c>
      <c r="AK510">
        <v>0</v>
      </c>
      <c r="AL510">
        <v>575</v>
      </c>
      <c r="AM510">
        <v>1950</v>
      </c>
      <c r="AN510" t="s">
        <v>103</v>
      </c>
      <c r="AO510" t="s">
        <v>126</v>
      </c>
      <c r="AP510" t="s">
        <v>104</v>
      </c>
      <c r="AQ510" t="s">
        <v>105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t="s">
        <v>126</v>
      </c>
      <c r="BC510">
        <v>7</v>
      </c>
      <c r="BD510" t="s">
        <v>106</v>
      </c>
      <c r="BE510">
        <v>1</v>
      </c>
      <c r="BF510" t="s">
        <v>119</v>
      </c>
      <c r="BG510" t="s">
        <v>107</v>
      </c>
      <c r="BH510">
        <v>2007</v>
      </c>
      <c r="BI510" t="s">
        <v>125</v>
      </c>
      <c r="BJ510">
        <v>3</v>
      </c>
      <c r="BK510">
        <v>706</v>
      </c>
      <c r="BL510" t="s">
        <v>98</v>
      </c>
      <c r="BM510" t="s">
        <v>98</v>
      </c>
      <c r="BN510" t="s">
        <v>104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5</v>
      </c>
      <c r="BZ510">
        <v>2008</v>
      </c>
      <c r="CA510" t="s">
        <v>110</v>
      </c>
      <c r="CB510" t="s">
        <v>111</v>
      </c>
    </row>
    <row r="511" spans="1:80">
      <c r="A511">
        <v>1970</v>
      </c>
      <c r="B511">
        <v>60</v>
      </c>
      <c r="C511" t="s">
        <v>112</v>
      </c>
      <c r="D511">
        <v>108</v>
      </c>
      <c r="E511">
        <v>13418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147</v>
      </c>
      <c r="N511" t="s">
        <v>91</v>
      </c>
      <c r="O511" t="s">
        <v>91</v>
      </c>
      <c r="P511" t="s">
        <v>92</v>
      </c>
      <c r="Q511" t="s">
        <v>122</v>
      </c>
      <c r="R511">
        <v>9</v>
      </c>
      <c r="S511">
        <v>5</v>
      </c>
      <c r="T511">
        <v>2006</v>
      </c>
      <c r="U511">
        <v>2006</v>
      </c>
      <c r="V511" t="s">
        <v>115</v>
      </c>
      <c r="W511" t="s">
        <v>95</v>
      </c>
      <c r="X511" t="s">
        <v>96</v>
      </c>
      <c r="Y511" t="s">
        <v>96</v>
      </c>
      <c r="Z511" t="s">
        <v>117</v>
      </c>
      <c r="AA511">
        <v>270</v>
      </c>
      <c r="AB511" t="s">
        <v>119</v>
      </c>
      <c r="AC511" t="s">
        <v>98</v>
      </c>
      <c r="AD511" t="s">
        <v>123</v>
      </c>
      <c r="AE511" t="s">
        <v>126</v>
      </c>
      <c r="AF511" t="s">
        <v>98</v>
      </c>
      <c r="AG511" t="s">
        <v>119</v>
      </c>
      <c r="AH511" t="s">
        <v>124</v>
      </c>
      <c r="AI511">
        <v>1420</v>
      </c>
      <c r="AJ511" t="s">
        <v>108</v>
      </c>
      <c r="AK511">
        <v>0</v>
      </c>
      <c r="AL511">
        <v>430</v>
      </c>
      <c r="AM511">
        <v>1850</v>
      </c>
      <c r="AN511" t="s">
        <v>103</v>
      </c>
      <c r="AO511" t="s">
        <v>126</v>
      </c>
      <c r="AP511" t="s">
        <v>104</v>
      </c>
      <c r="AQ511" t="s">
        <v>105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126</v>
      </c>
      <c r="BC511">
        <v>9</v>
      </c>
      <c r="BD511" t="s">
        <v>106</v>
      </c>
      <c r="BE511">
        <v>1</v>
      </c>
      <c r="BF511" t="s">
        <v>119</v>
      </c>
      <c r="BG511" t="s">
        <v>159</v>
      </c>
      <c r="BH511">
        <v>2006</v>
      </c>
      <c r="BI511" t="s">
        <v>125</v>
      </c>
      <c r="BJ511">
        <v>3</v>
      </c>
      <c r="BK511">
        <v>850</v>
      </c>
      <c r="BL511" t="s">
        <v>98</v>
      </c>
      <c r="BM511" t="s">
        <v>98</v>
      </c>
      <c r="BN511" t="s">
        <v>104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10</v>
      </c>
      <c r="BZ511">
        <v>2008</v>
      </c>
      <c r="CA511" t="s">
        <v>110</v>
      </c>
      <c r="CB511" t="s">
        <v>172</v>
      </c>
    </row>
    <row r="512" spans="1:80">
      <c r="A512">
        <v>1971</v>
      </c>
      <c r="B512">
        <v>60</v>
      </c>
      <c r="C512" t="s">
        <v>112</v>
      </c>
      <c r="D512">
        <v>96</v>
      </c>
      <c r="E512">
        <v>12539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147</v>
      </c>
      <c r="N512" t="s">
        <v>151</v>
      </c>
      <c r="O512" t="s">
        <v>91</v>
      </c>
      <c r="P512" t="s">
        <v>92</v>
      </c>
      <c r="Q512" t="s">
        <v>122</v>
      </c>
      <c r="R512">
        <v>10</v>
      </c>
      <c r="S512">
        <v>5</v>
      </c>
      <c r="T512">
        <v>2005</v>
      </c>
      <c r="U512">
        <v>2006</v>
      </c>
      <c r="V512" t="s">
        <v>115</v>
      </c>
      <c r="W512" t="s">
        <v>95</v>
      </c>
      <c r="X512" t="s">
        <v>152</v>
      </c>
      <c r="Y512" t="s">
        <v>153</v>
      </c>
      <c r="Z512" t="s">
        <v>117</v>
      </c>
      <c r="AA512">
        <v>468</v>
      </c>
      <c r="AB512" t="s">
        <v>126</v>
      </c>
      <c r="AC512" t="s">
        <v>98</v>
      </c>
      <c r="AD512" t="s">
        <v>123</v>
      </c>
      <c r="AE512" t="s">
        <v>126</v>
      </c>
      <c r="AF512" t="s">
        <v>98</v>
      </c>
      <c r="AG512" t="s">
        <v>119</v>
      </c>
      <c r="AH512" t="s">
        <v>124</v>
      </c>
      <c r="AI512">
        <v>1082</v>
      </c>
      <c r="AJ512" t="s">
        <v>108</v>
      </c>
      <c r="AK512">
        <v>0</v>
      </c>
      <c r="AL512">
        <v>538</v>
      </c>
      <c r="AM512">
        <v>1620</v>
      </c>
      <c r="AN512" t="s">
        <v>103</v>
      </c>
      <c r="AO512" t="s">
        <v>126</v>
      </c>
      <c r="AP512" t="s">
        <v>104</v>
      </c>
      <c r="AQ512" t="s">
        <v>105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t="s">
        <v>126</v>
      </c>
      <c r="BC512">
        <v>10</v>
      </c>
      <c r="BD512" t="s">
        <v>106</v>
      </c>
      <c r="BE512">
        <v>1</v>
      </c>
      <c r="BF512" t="s">
        <v>126</v>
      </c>
      <c r="BG512" t="s">
        <v>159</v>
      </c>
      <c r="BH512">
        <v>2005</v>
      </c>
      <c r="BI512" t="s">
        <v>125</v>
      </c>
      <c r="BJ512">
        <v>4</v>
      </c>
      <c r="BK512">
        <v>1150</v>
      </c>
      <c r="BL512" t="s">
        <v>98</v>
      </c>
      <c r="BM512" t="s">
        <v>98</v>
      </c>
      <c r="BN512" t="s">
        <v>104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6</v>
      </c>
      <c r="BZ512">
        <v>2008</v>
      </c>
      <c r="CA512" t="s">
        <v>110</v>
      </c>
      <c r="CB512" t="s">
        <v>111</v>
      </c>
    </row>
    <row r="513" spans="1:80">
      <c r="A513">
        <v>1972</v>
      </c>
      <c r="B513">
        <v>60</v>
      </c>
      <c r="C513" t="s">
        <v>112</v>
      </c>
      <c r="D513">
        <v>102</v>
      </c>
      <c r="E513">
        <v>12151</v>
      </c>
      <c r="F513" t="s">
        <v>82</v>
      </c>
      <c r="G513" t="s">
        <v>83</v>
      </c>
      <c r="H513" t="s">
        <v>113</v>
      </c>
      <c r="I513" t="s">
        <v>85</v>
      </c>
      <c r="J513" t="s">
        <v>86</v>
      </c>
      <c r="K513" t="s">
        <v>87</v>
      </c>
      <c r="L513" t="s">
        <v>88</v>
      </c>
      <c r="M513" t="s">
        <v>147</v>
      </c>
      <c r="N513" t="s">
        <v>91</v>
      </c>
      <c r="O513" t="s">
        <v>91</v>
      </c>
      <c r="P513" t="s">
        <v>92</v>
      </c>
      <c r="Q513" t="s">
        <v>122</v>
      </c>
      <c r="R513">
        <v>9</v>
      </c>
      <c r="S513">
        <v>5</v>
      </c>
      <c r="T513">
        <v>2005</v>
      </c>
      <c r="U513">
        <v>2005</v>
      </c>
      <c r="V513" t="s">
        <v>94</v>
      </c>
      <c r="W513" t="s">
        <v>95</v>
      </c>
      <c r="X513" t="s">
        <v>152</v>
      </c>
      <c r="Y513" t="s">
        <v>153</v>
      </c>
      <c r="Z513" t="s">
        <v>117</v>
      </c>
      <c r="AA513">
        <v>368</v>
      </c>
      <c r="AB513" t="s">
        <v>119</v>
      </c>
      <c r="AC513" t="s">
        <v>98</v>
      </c>
      <c r="AD513" t="s">
        <v>123</v>
      </c>
      <c r="AE513" t="s">
        <v>126</v>
      </c>
      <c r="AF513" t="s">
        <v>98</v>
      </c>
      <c r="AG513" t="s">
        <v>157</v>
      </c>
      <c r="AH513" t="s">
        <v>124</v>
      </c>
      <c r="AI513">
        <v>1249</v>
      </c>
      <c r="AJ513" t="s">
        <v>108</v>
      </c>
      <c r="AK513">
        <v>0</v>
      </c>
      <c r="AL513">
        <v>165</v>
      </c>
      <c r="AM513">
        <v>1414</v>
      </c>
      <c r="AN513" t="s">
        <v>103</v>
      </c>
      <c r="AO513" t="s">
        <v>126</v>
      </c>
      <c r="AP513" t="s">
        <v>104</v>
      </c>
      <c r="AQ513" t="s">
        <v>105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126</v>
      </c>
      <c r="BC513">
        <v>9</v>
      </c>
      <c r="BD513" t="s">
        <v>106</v>
      </c>
      <c r="BE513">
        <v>1</v>
      </c>
      <c r="BF513" t="s">
        <v>119</v>
      </c>
      <c r="BG513" t="s">
        <v>159</v>
      </c>
      <c r="BH513">
        <v>2005</v>
      </c>
      <c r="BI513" t="s">
        <v>125</v>
      </c>
      <c r="BJ513">
        <v>3</v>
      </c>
      <c r="BK513">
        <v>1003</v>
      </c>
      <c r="BL513" t="s">
        <v>98</v>
      </c>
      <c r="BM513" t="s">
        <v>98</v>
      </c>
      <c r="BN513" t="s">
        <v>104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8</v>
      </c>
      <c r="BZ513">
        <v>2008</v>
      </c>
      <c r="CA513" t="s">
        <v>110</v>
      </c>
      <c r="CB513" t="s">
        <v>111</v>
      </c>
    </row>
    <row r="514" spans="1:80">
      <c r="A514">
        <v>1973</v>
      </c>
      <c r="B514">
        <v>60</v>
      </c>
      <c r="C514" t="s">
        <v>112</v>
      </c>
      <c r="D514">
        <v>74</v>
      </c>
      <c r="E514">
        <v>8899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87</v>
      </c>
      <c r="L514" t="s">
        <v>88</v>
      </c>
      <c r="M514" t="s">
        <v>147</v>
      </c>
      <c r="N514" t="s">
        <v>91</v>
      </c>
      <c r="O514" t="s">
        <v>91</v>
      </c>
      <c r="P514" t="s">
        <v>92</v>
      </c>
      <c r="Q514" t="s">
        <v>122</v>
      </c>
      <c r="R514">
        <v>8</v>
      </c>
      <c r="S514">
        <v>5</v>
      </c>
      <c r="T514">
        <v>2007</v>
      </c>
      <c r="U514">
        <v>2007</v>
      </c>
      <c r="V514" t="s">
        <v>115</v>
      </c>
      <c r="W514" t="s">
        <v>95</v>
      </c>
      <c r="X514" t="s">
        <v>96</v>
      </c>
      <c r="Y514" t="s">
        <v>96</v>
      </c>
      <c r="Z514" t="s">
        <v>148</v>
      </c>
      <c r="AA514">
        <v>108</v>
      </c>
      <c r="AB514" t="s">
        <v>126</v>
      </c>
      <c r="AC514" t="s">
        <v>98</v>
      </c>
      <c r="AD514" t="s">
        <v>123</v>
      </c>
      <c r="AE514" t="s">
        <v>119</v>
      </c>
      <c r="AF514" t="s">
        <v>98</v>
      </c>
      <c r="AG514" t="s">
        <v>157</v>
      </c>
      <c r="AH514" t="s">
        <v>124</v>
      </c>
      <c r="AI514">
        <v>40</v>
      </c>
      <c r="AJ514" t="s">
        <v>108</v>
      </c>
      <c r="AK514">
        <v>0</v>
      </c>
      <c r="AL514">
        <v>908</v>
      </c>
      <c r="AM514">
        <v>948</v>
      </c>
      <c r="AN514" t="s">
        <v>103</v>
      </c>
      <c r="AO514" t="s">
        <v>126</v>
      </c>
      <c r="AP514" t="s">
        <v>104</v>
      </c>
      <c r="AQ514" t="s">
        <v>105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119</v>
      </c>
      <c r="BC514">
        <v>10</v>
      </c>
      <c r="BD514" t="s">
        <v>106</v>
      </c>
      <c r="BE514">
        <v>1</v>
      </c>
      <c r="BF514" t="s">
        <v>119</v>
      </c>
      <c r="BG514" t="s">
        <v>159</v>
      </c>
      <c r="BH514">
        <v>2007</v>
      </c>
      <c r="BI514" t="s">
        <v>125</v>
      </c>
      <c r="BJ514">
        <v>3</v>
      </c>
      <c r="BK514">
        <v>656</v>
      </c>
      <c r="BL514" t="s">
        <v>98</v>
      </c>
      <c r="BM514" t="s">
        <v>98</v>
      </c>
      <c r="BN514" t="s">
        <v>104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6</v>
      </c>
      <c r="BZ514">
        <v>2008</v>
      </c>
      <c r="CA514" t="s">
        <v>110</v>
      </c>
      <c r="CB514" t="s">
        <v>111</v>
      </c>
    </row>
    <row r="515" spans="1:80">
      <c r="A515">
        <v>1974</v>
      </c>
      <c r="B515">
        <v>60</v>
      </c>
      <c r="C515" t="s">
        <v>112</v>
      </c>
      <c r="D515">
        <v>85</v>
      </c>
      <c r="E515">
        <v>10574</v>
      </c>
      <c r="F515" t="s">
        <v>82</v>
      </c>
      <c r="G515" t="s">
        <v>83</v>
      </c>
      <c r="H515" t="s">
        <v>113</v>
      </c>
      <c r="I515" t="s">
        <v>85</v>
      </c>
      <c r="J515" t="s">
        <v>86</v>
      </c>
      <c r="K515" t="s">
        <v>87</v>
      </c>
      <c r="L515" t="s">
        <v>88</v>
      </c>
      <c r="M515" t="s">
        <v>147</v>
      </c>
      <c r="N515" t="s">
        <v>91</v>
      </c>
      <c r="O515" t="s">
        <v>91</v>
      </c>
      <c r="P515" t="s">
        <v>92</v>
      </c>
      <c r="Q515" t="s">
        <v>122</v>
      </c>
      <c r="R515">
        <v>8</v>
      </c>
      <c r="S515">
        <v>5</v>
      </c>
      <c r="T515">
        <v>2004</v>
      </c>
      <c r="U515">
        <v>2004</v>
      </c>
      <c r="V515" t="s">
        <v>94</v>
      </c>
      <c r="W515" t="s">
        <v>95</v>
      </c>
      <c r="X515" t="s">
        <v>96</v>
      </c>
      <c r="Y515" t="s">
        <v>96</v>
      </c>
      <c r="Z515" t="s">
        <v>148</v>
      </c>
      <c r="AA515">
        <v>126</v>
      </c>
      <c r="AB515" t="s">
        <v>119</v>
      </c>
      <c r="AC515" t="s">
        <v>98</v>
      </c>
      <c r="AD515" t="s">
        <v>123</v>
      </c>
      <c r="AE515" t="s">
        <v>126</v>
      </c>
      <c r="AF515" t="s">
        <v>98</v>
      </c>
      <c r="AG515" t="s">
        <v>100</v>
      </c>
      <c r="AH515" t="s">
        <v>124</v>
      </c>
      <c r="AI515">
        <v>856</v>
      </c>
      <c r="AJ515" t="s">
        <v>108</v>
      </c>
      <c r="AK515">
        <v>0</v>
      </c>
      <c r="AL515">
        <v>292</v>
      </c>
      <c r="AM515">
        <v>1148</v>
      </c>
      <c r="AN515" t="s">
        <v>103</v>
      </c>
      <c r="AO515" t="s">
        <v>126</v>
      </c>
      <c r="AP515" t="s">
        <v>104</v>
      </c>
      <c r="AQ515" t="s">
        <v>105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t="s">
        <v>126</v>
      </c>
      <c r="BC515">
        <v>9</v>
      </c>
      <c r="BD515" t="s">
        <v>106</v>
      </c>
      <c r="BE515">
        <v>1</v>
      </c>
      <c r="BF515" t="s">
        <v>119</v>
      </c>
      <c r="BG515" t="s">
        <v>159</v>
      </c>
      <c r="BH515">
        <v>2004</v>
      </c>
      <c r="BI515" t="s">
        <v>125</v>
      </c>
      <c r="BJ515">
        <v>3</v>
      </c>
      <c r="BK515">
        <v>756</v>
      </c>
      <c r="BL515" t="s">
        <v>98</v>
      </c>
      <c r="BM515" t="s">
        <v>98</v>
      </c>
      <c r="BN515" t="s">
        <v>104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7</v>
      </c>
      <c r="BZ515">
        <v>2008</v>
      </c>
      <c r="CA515" t="s">
        <v>110</v>
      </c>
      <c r="CB515" t="s">
        <v>111</v>
      </c>
    </row>
    <row r="516" spans="1:80">
      <c r="A516">
        <v>1975</v>
      </c>
      <c r="B516">
        <v>20</v>
      </c>
      <c r="C516" t="s">
        <v>112</v>
      </c>
      <c r="D516">
        <v>106</v>
      </c>
      <c r="E516">
        <v>12720</v>
      </c>
      <c r="F516" t="s">
        <v>82</v>
      </c>
      <c r="G516" t="s">
        <v>83</v>
      </c>
      <c r="H516" t="s">
        <v>84</v>
      </c>
      <c r="I516" t="s">
        <v>127</v>
      </c>
      <c r="J516" t="s">
        <v>86</v>
      </c>
      <c r="K516" t="s">
        <v>87</v>
      </c>
      <c r="L516" t="s">
        <v>154</v>
      </c>
      <c r="M516" t="s">
        <v>147</v>
      </c>
      <c r="N516" t="s">
        <v>91</v>
      </c>
      <c r="O516" t="s">
        <v>91</v>
      </c>
      <c r="P516" t="s">
        <v>92</v>
      </c>
      <c r="Q516" t="s">
        <v>93</v>
      </c>
      <c r="R516">
        <v>10</v>
      </c>
      <c r="S516">
        <v>5</v>
      </c>
      <c r="T516">
        <v>2003</v>
      </c>
      <c r="U516">
        <v>2003</v>
      </c>
      <c r="V516" t="s">
        <v>115</v>
      </c>
      <c r="W516" t="s">
        <v>95</v>
      </c>
      <c r="X516" t="s">
        <v>137</v>
      </c>
      <c r="Y516" t="s">
        <v>137</v>
      </c>
      <c r="Z516" t="s">
        <v>148</v>
      </c>
      <c r="AA516">
        <v>680</v>
      </c>
      <c r="AB516" t="s">
        <v>126</v>
      </c>
      <c r="AC516" t="s">
        <v>98</v>
      </c>
      <c r="AD516" t="s">
        <v>123</v>
      </c>
      <c r="AE516" t="s">
        <v>126</v>
      </c>
      <c r="AF516" t="s">
        <v>98</v>
      </c>
      <c r="AG516" t="s">
        <v>119</v>
      </c>
      <c r="AH516" t="s">
        <v>124</v>
      </c>
      <c r="AI516">
        <v>2257</v>
      </c>
      <c r="AJ516" t="s">
        <v>108</v>
      </c>
      <c r="AK516">
        <v>0</v>
      </c>
      <c r="AL516">
        <v>278</v>
      </c>
      <c r="AM516">
        <v>2535</v>
      </c>
      <c r="AN516" t="s">
        <v>103</v>
      </c>
      <c r="AO516" t="s">
        <v>126</v>
      </c>
      <c r="AP516" t="s">
        <v>104</v>
      </c>
      <c r="AQ516" t="s">
        <v>105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t="s">
        <v>126</v>
      </c>
      <c r="BC516">
        <v>7</v>
      </c>
      <c r="BD516" t="s">
        <v>106</v>
      </c>
      <c r="BE516">
        <v>2</v>
      </c>
      <c r="BF516" t="s">
        <v>119</v>
      </c>
      <c r="BG516" t="s">
        <v>107</v>
      </c>
      <c r="BH516">
        <v>2003</v>
      </c>
      <c r="BI516" t="s">
        <v>125</v>
      </c>
      <c r="BJ516">
        <v>3</v>
      </c>
      <c r="BK516">
        <v>789</v>
      </c>
      <c r="BL516" t="s">
        <v>98</v>
      </c>
      <c r="BM516" t="s">
        <v>98</v>
      </c>
      <c r="BN516" t="s">
        <v>104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t="s">
        <v>126</v>
      </c>
      <c r="BV516" t="s">
        <v>83</v>
      </c>
      <c r="BW516" t="s">
        <v>83</v>
      </c>
      <c r="BX516">
        <v>0</v>
      </c>
      <c r="BY516">
        <v>2</v>
      </c>
      <c r="BZ516">
        <v>2008</v>
      </c>
      <c r="CA516" t="s">
        <v>110</v>
      </c>
      <c r="CB516" t="s">
        <v>111</v>
      </c>
    </row>
    <row r="517" spans="1:80">
      <c r="A517">
        <v>1976</v>
      </c>
      <c r="B517">
        <v>20</v>
      </c>
      <c r="C517" t="s">
        <v>112</v>
      </c>
      <c r="D517">
        <v>92</v>
      </c>
      <c r="E517">
        <v>10845</v>
      </c>
      <c r="F517" t="s">
        <v>82</v>
      </c>
      <c r="G517" t="s">
        <v>83</v>
      </c>
      <c r="H517" t="s">
        <v>113</v>
      </c>
      <c r="I517" t="s">
        <v>85</v>
      </c>
      <c r="J517" t="s">
        <v>86</v>
      </c>
      <c r="K517" t="s">
        <v>114</v>
      </c>
      <c r="L517" t="s">
        <v>88</v>
      </c>
      <c r="M517" t="s">
        <v>147</v>
      </c>
      <c r="N517" t="s">
        <v>91</v>
      </c>
      <c r="O517" t="s">
        <v>91</v>
      </c>
      <c r="P517" t="s">
        <v>92</v>
      </c>
      <c r="Q517" t="s">
        <v>93</v>
      </c>
      <c r="R517">
        <v>8</v>
      </c>
      <c r="S517">
        <v>5</v>
      </c>
      <c r="T517">
        <v>2003</v>
      </c>
      <c r="U517">
        <v>2004</v>
      </c>
      <c r="V517" t="s">
        <v>94</v>
      </c>
      <c r="W517" t="s">
        <v>95</v>
      </c>
      <c r="X517" t="s">
        <v>96</v>
      </c>
      <c r="Y517" t="s">
        <v>96</v>
      </c>
      <c r="Z517" t="s">
        <v>117</v>
      </c>
      <c r="AA517">
        <v>504</v>
      </c>
      <c r="AB517" t="s">
        <v>119</v>
      </c>
      <c r="AC517" t="s">
        <v>98</v>
      </c>
      <c r="AD517" t="s">
        <v>123</v>
      </c>
      <c r="AE517" t="s">
        <v>119</v>
      </c>
      <c r="AF517" t="s">
        <v>98</v>
      </c>
      <c r="AG517" t="s">
        <v>155</v>
      </c>
      <c r="AH517" t="s">
        <v>124</v>
      </c>
      <c r="AI517">
        <v>1149</v>
      </c>
      <c r="AJ517" t="s">
        <v>108</v>
      </c>
      <c r="AK517">
        <v>0</v>
      </c>
      <c r="AL517">
        <v>454</v>
      </c>
      <c r="AM517">
        <v>1603</v>
      </c>
      <c r="AN517" t="s">
        <v>103</v>
      </c>
      <c r="AO517" t="s">
        <v>126</v>
      </c>
      <c r="AP517" t="s">
        <v>104</v>
      </c>
      <c r="AQ517" t="s">
        <v>105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t="s">
        <v>119</v>
      </c>
      <c r="BC517">
        <v>7</v>
      </c>
      <c r="BD517" t="s">
        <v>106</v>
      </c>
      <c r="BE517">
        <v>1</v>
      </c>
      <c r="BF517" t="s">
        <v>98</v>
      </c>
      <c r="BG517" t="s">
        <v>107</v>
      </c>
      <c r="BH517">
        <v>2003</v>
      </c>
      <c r="BI517" t="s">
        <v>125</v>
      </c>
      <c r="BJ517">
        <v>3</v>
      </c>
      <c r="BK517">
        <v>732</v>
      </c>
      <c r="BL517" t="s">
        <v>98</v>
      </c>
      <c r="BM517" t="s">
        <v>98</v>
      </c>
      <c r="BN517" t="s">
        <v>104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6</v>
      </c>
      <c r="BZ517">
        <v>2008</v>
      </c>
      <c r="CA517" t="s">
        <v>110</v>
      </c>
      <c r="CB517" t="s">
        <v>111</v>
      </c>
    </row>
    <row r="518" spans="1:80">
      <c r="A518">
        <v>1977</v>
      </c>
      <c r="B518">
        <v>60</v>
      </c>
      <c r="C518" t="s">
        <v>112</v>
      </c>
      <c r="D518">
        <v>130</v>
      </c>
      <c r="E518">
        <v>16900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147</v>
      </c>
      <c r="N518" t="s">
        <v>91</v>
      </c>
      <c r="O518" t="s">
        <v>91</v>
      </c>
      <c r="P518" t="s">
        <v>92</v>
      </c>
      <c r="Q518" t="s">
        <v>122</v>
      </c>
      <c r="R518">
        <v>8</v>
      </c>
      <c r="S518">
        <v>5</v>
      </c>
      <c r="T518">
        <v>2001</v>
      </c>
      <c r="U518">
        <v>2002</v>
      </c>
      <c r="V518" t="s">
        <v>94</v>
      </c>
      <c r="W518" t="s">
        <v>95</v>
      </c>
      <c r="X518" t="s">
        <v>96</v>
      </c>
      <c r="Y518" t="s">
        <v>96</v>
      </c>
      <c r="Z518" t="s">
        <v>117</v>
      </c>
      <c r="AA518">
        <v>1110</v>
      </c>
      <c r="AB518" t="s">
        <v>119</v>
      </c>
      <c r="AC518" t="s">
        <v>98</v>
      </c>
      <c r="AD518" t="s">
        <v>123</v>
      </c>
      <c r="AE518" t="s">
        <v>126</v>
      </c>
      <c r="AF518" t="s">
        <v>98</v>
      </c>
      <c r="AG518" t="s">
        <v>155</v>
      </c>
      <c r="AH518" t="s">
        <v>124</v>
      </c>
      <c r="AI518">
        <v>1075</v>
      </c>
      <c r="AJ518" t="s">
        <v>108</v>
      </c>
      <c r="AK518">
        <v>0</v>
      </c>
      <c r="AL518">
        <v>404</v>
      </c>
      <c r="AM518">
        <v>1479</v>
      </c>
      <c r="AN518" t="s">
        <v>103</v>
      </c>
      <c r="AO518" t="s">
        <v>126</v>
      </c>
      <c r="AP518" t="s">
        <v>104</v>
      </c>
      <c r="AQ518" t="s">
        <v>105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t="s">
        <v>119</v>
      </c>
      <c r="BC518">
        <v>10</v>
      </c>
      <c r="BD518" t="s">
        <v>106</v>
      </c>
      <c r="BE518">
        <v>1</v>
      </c>
      <c r="BF518" t="s">
        <v>98</v>
      </c>
      <c r="BG518" t="s">
        <v>107</v>
      </c>
      <c r="BH518">
        <v>2001</v>
      </c>
      <c r="BI518" t="s">
        <v>125</v>
      </c>
      <c r="BJ518">
        <v>3</v>
      </c>
      <c r="BK518">
        <v>746</v>
      </c>
      <c r="BL518" t="s">
        <v>98</v>
      </c>
      <c r="BM518" t="s">
        <v>98</v>
      </c>
      <c r="BN518" t="s">
        <v>104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1</v>
      </c>
      <c r="BZ518">
        <v>2008</v>
      </c>
      <c r="CA518" t="s">
        <v>110</v>
      </c>
      <c r="CB518" t="s">
        <v>111</v>
      </c>
    </row>
    <row r="519" spans="1:80">
      <c r="A519">
        <v>1978</v>
      </c>
      <c r="B519">
        <v>60</v>
      </c>
      <c r="C519" t="s">
        <v>112</v>
      </c>
      <c r="D519">
        <v>112</v>
      </c>
      <c r="E519">
        <v>16451</v>
      </c>
      <c r="F519" t="s">
        <v>82</v>
      </c>
      <c r="G519" t="s">
        <v>83</v>
      </c>
      <c r="H519" t="s">
        <v>113</v>
      </c>
      <c r="I519" t="s">
        <v>85</v>
      </c>
      <c r="J519" t="s">
        <v>86</v>
      </c>
      <c r="K519" t="s">
        <v>114</v>
      </c>
      <c r="L519" t="s">
        <v>88</v>
      </c>
      <c r="M519" t="s">
        <v>147</v>
      </c>
      <c r="N519" t="s">
        <v>91</v>
      </c>
      <c r="O519" t="s">
        <v>91</v>
      </c>
      <c r="P519" t="s">
        <v>92</v>
      </c>
      <c r="Q519" t="s">
        <v>122</v>
      </c>
      <c r="R519">
        <v>8</v>
      </c>
      <c r="S519">
        <v>5</v>
      </c>
      <c r="T519">
        <v>2003</v>
      </c>
      <c r="U519">
        <v>2003</v>
      </c>
      <c r="V519" t="s">
        <v>94</v>
      </c>
      <c r="W519" t="s">
        <v>95</v>
      </c>
      <c r="X519" t="s">
        <v>96</v>
      </c>
      <c r="Y519" t="s">
        <v>96</v>
      </c>
      <c r="Z519" t="s">
        <v>117</v>
      </c>
      <c r="AA519">
        <v>221</v>
      </c>
      <c r="AB519" t="s">
        <v>119</v>
      </c>
      <c r="AC519" t="s">
        <v>98</v>
      </c>
      <c r="AD519" t="s">
        <v>123</v>
      </c>
      <c r="AE519" t="s">
        <v>126</v>
      </c>
      <c r="AF519" t="s">
        <v>98</v>
      </c>
      <c r="AG519" t="s">
        <v>119</v>
      </c>
      <c r="AH519" t="s">
        <v>108</v>
      </c>
      <c r="AI519">
        <v>0</v>
      </c>
      <c r="AJ519" t="s">
        <v>108</v>
      </c>
      <c r="AK519">
        <v>0</v>
      </c>
      <c r="AL519">
        <v>1765</v>
      </c>
      <c r="AM519">
        <v>1765</v>
      </c>
      <c r="AN519" t="s">
        <v>103</v>
      </c>
      <c r="AO519" t="s">
        <v>126</v>
      </c>
      <c r="AP519" t="s">
        <v>104</v>
      </c>
      <c r="AQ519" t="s">
        <v>105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t="s">
        <v>119</v>
      </c>
      <c r="BC519">
        <v>9</v>
      </c>
      <c r="BD519" t="s">
        <v>106</v>
      </c>
      <c r="BE519">
        <v>1</v>
      </c>
      <c r="BF519" t="s">
        <v>119</v>
      </c>
      <c r="BG519" t="s">
        <v>159</v>
      </c>
      <c r="BH519">
        <v>2003</v>
      </c>
      <c r="BI519" t="s">
        <v>125</v>
      </c>
      <c r="BJ519">
        <v>3</v>
      </c>
      <c r="BK519">
        <v>795</v>
      </c>
      <c r="BL519" t="s">
        <v>98</v>
      </c>
      <c r="BM519" t="s">
        <v>98</v>
      </c>
      <c r="BN519" t="s">
        <v>104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2008</v>
      </c>
      <c r="CA519" t="s">
        <v>110</v>
      </c>
      <c r="CB519" t="s">
        <v>111</v>
      </c>
    </row>
    <row r="520" spans="1:80">
      <c r="A520">
        <v>1979</v>
      </c>
      <c r="B520">
        <v>120</v>
      </c>
      <c r="C520" t="s">
        <v>112</v>
      </c>
      <c r="D520">
        <v>58</v>
      </c>
      <c r="E520">
        <v>10110</v>
      </c>
      <c r="F520" t="s">
        <v>82</v>
      </c>
      <c r="G520" t="s">
        <v>83</v>
      </c>
      <c r="H520" t="s">
        <v>113</v>
      </c>
      <c r="I520" t="s">
        <v>85</v>
      </c>
      <c r="J520" t="s">
        <v>86</v>
      </c>
      <c r="K520" t="s">
        <v>87</v>
      </c>
      <c r="L520" t="s">
        <v>88</v>
      </c>
      <c r="M520" t="s">
        <v>147</v>
      </c>
      <c r="N520" t="s">
        <v>91</v>
      </c>
      <c r="O520" t="s">
        <v>91</v>
      </c>
      <c r="P520" t="s">
        <v>129</v>
      </c>
      <c r="Q520" t="s">
        <v>93</v>
      </c>
      <c r="R520">
        <v>9</v>
      </c>
      <c r="S520">
        <v>5</v>
      </c>
      <c r="T520">
        <v>2008</v>
      </c>
      <c r="U520">
        <v>2008</v>
      </c>
      <c r="V520" t="s">
        <v>115</v>
      </c>
      <c r="W520" t="s">
        <v>95</v>
      </c>
      <c r="X520" t="s">
        <v>137</v>
      </c>
      <c r="Y520" t="s">
        <v>137</v>
      </c>
      <c r="Z520" t="s">
        <v>117</v>
      </c>
      <c r="AA520">
        <v>492</v>
      </c>
      <c r="AB520" t="s">
        <v>126</v>
      </c>
      <c r="AC520" t="s">
        <v>98</v>
      </c>
      <c r="AD520" t="s">
        <v>123</v>
      </c>
      <c r="AE520" t="s">
        <v>119</v>
      </c>
      <c r="AF520" t="s">
        <v>98</v>
      </c>
      <c r="AG520" t="s">
        <v>100</v>
      </c>
      <c r="AH520" t="s">
        <v>124</v>
      </c>
      <c r="AI520">
        <v>372</v>
      </c>
      <c r="AJ520" t="s">
        <v>108</v>
      </c>
      <c r="AK520">
        <v>0</v>
      </c>
      <c r="AL520">
        <v>1486</v>
      </c>
      <c r="AM520">
        <v>1858</v>
      </c>
      <c r="AN520" t="s">
        <v>103</v>
      </c>
      <c r="AO520" t="s">
        <v>126</v>
      </c>
      <c r="AP520" t="s">
        <v>104</v>
      </c>
      <c r="AQ520" t="s">
        <v>105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t="s">
        <v>126</v>
      </c>
      <c r="BC520">
        <v>7</v>
      </c>
      <c r="BD520" t="s">
        <v>106</v>
      </c>
      <c r="BE520">
        <v>1</v>
      </c>
      <c r="BF520" t="s">
        <v>119</v>
      </c>
      <c r="BG520" t="s">
        <v>107</v>
      </c>
      <c r="BH520">
        <v>2008</v>
      </c>
      <c r="BI520" t="s">
        <v>125</v>
      </c>
      <c r="BJ520">
        <v>3</v>
      </c>
      <c r="BK520">
        <v>870</v>
      </c>
      <c r="BL520" t="s">
        <v>98</v>
      </c>
      <c r="BM520" t="s">
        <v>98</v>
      </c>
      <c r="BN520" t="s">
        <v>104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11</v>
      </c>
      <c r="BZ520">
        <v>2008</v>
      </c>
      <c r="CA520" t="s">
        <v>149</v>
      </c>
      <c r="CB520" t="s">
        <v>150</v>
      </c>
    </row>
    <row r="521" spans="1:80">
      <c r="A521">
        <v>1980</v>
      </c>
      <c r="B521">
        <v>120</v>
      </c>
      <c r="C521" t="s">
        <v>112</v>
      </c>
      <c r="D521">
        <v>135</v>
      </c>
      <c r="E521">
        <v>12304</v>
      </c>
      <c r="F521" t="s">
        <v>82</v>
      </c>
      <c r="G521" t="s">
        <v>83</v>
      </c>
      <c r="H521" t="s">
        <v>223</v>
      </c>
      <c r="I521" t="s">
        <v>85</v>
      </c>
      <c r="J521" t="s">
        <v>86</v>
      </c>
      <c r="K521" t="s">
        <v>114</v>
      </c>
      <c r="L521" t="s">
        <v>88</v>
      </c>
      <c r="M521" t="s">
        <v>147</v>
      </c>
      <c r="N521" t="s">
        <v>91</v>
      </c>
      <c r="O521" t="s">
        <v>91</v>
      </c>
      <c r="P521" t="s">
        <v>129</v>
      </c>
      <c r="Q521" t="s">
        <v>93</v>
      </c>
      <c r="R521">
        <v>7</v>
      </c>
      <c r="S521">
        <v>5</v>
      </c>
      <c r="T521">
        <v>2005</v>
      </c>
      <c r="U521">
        <v>2005</v>
      </c>
      <c r="V521" t="s">
        <v>94</v>
      </c>
      <c r="W521" t="s">
        <v>95</v>
      </c>
      <c r="X521" t="s">
        <v>96</v>
      </c>
      <c r="Y521" t="s">
        <v>96</v>
      </c>
      <c r="Z521" t="s">
        <v>148</v>
      </c>
      <c r="AA521">
        <v>144</v>
      </c>
      <c r="AB521" t="s">
        <v>119</v>
      </c>
      <c r="AC521" t="s">
        <v>98</v>
      </c>
      <c r="AD521" t="s">
        <v>123</v>
      </c>
      <c r="AE521" t="s">
        <v>119</v>
      </c>
      <c r="AF521" t="s">
        <v>98</v>
      </c>
      <c r="AG521" t="s">
        <v>100</v>
      </c>
      <c r="AH521" t="s">
        <v>124</v>
      </c>
      <c r="AI521">
        <v>20</v>
      </c>
      <c r="AJ521" t="s">
        <v>108</v>
      </c>
      <c r="AK521">
        <v>0</v>
      </c>
      <c r="AL521">
        <v>1347</v>
      </c>
      <c r="AM521">
        <v>1367</v>
      </c>
      <c r="AN521" t="s">
        <v>103</v>
      </c>
      <c r="AO521" t="s">
        <v>126</v>
      </c>
      <c r="AP521" t="s">
        <v>104</v>
      </c>
      <c r="AQ521" t="s">
        <v>105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119</v>
      </c>
      <c r="BC521">
        <v>6</v>
      </c>
      <c r="BD521" t="s">
        <v>106</v>
      </c>
      <c r="BE521">
        <v>1</v>
      </c>
      <c r="BF521" t="s">
        <v>119</v>
      </c>
      <c r="BG521" t="s">
        <v>107</v>
      </c>
      <c r="BH521">
        <v>2005</v>
      </c>
      <c r="BI521" t="s">
        <v>131</v>
      </c>
      <c r="BJ521">
        <v>2</v>
      </c>
      <c r="BK521">
        <v>484</v>
      </c>
      <c r="BL521" t="s">
        <v>98</v>
      </c>
      <c r="BM521" t="s">
        <v>98</v>
      </c>
      <c r="BN521" t="s">
        <v>104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6</v>
      </c>
      <c r="BZ521">
        <v>2008</v>
      </c>
      <c r="CA521" t="s">
        <v>110</v>
      </c>
      <c r="CB521" t="s">
        <v>111</v>
      </c>
    </row>
    <row r="522" spans="1:80">
      <c r="A522">
        <v>1981</v>
      </c>
      <c r="B522">
        <v>120</v>
      </c>
      <c r="C522" t="s">
        <v>112</v>
      </c>
      <c r="D522">
        <v>89</v>
      </c>
      <c r="E522">
        <v>8232</v>
      </c>
      <c r="F522" t="s">
        <v>82</v>
      </c>
      <c r="G522" t="s">
        <v>83</v>
      </c>
      <c r="H522" t="s">
        <v>113</v>
      </c>
      <c r="I522" t="s">
        <v>85</v>
      </c>
      <c r="J522" t="s">
        <v>86</v>
      </c>
      <c r="K522" t="s">
        <v>87</v>
      </c>
      <c r="L522" t="s">
        <v>88</v>
      </c>
      <c r="M522" t="s">
        <v>147</v>
      </c>
      <c r="N522" t="s">
        <v>91</v>
      </c>
      <c r="O522" t="s">
        <v>91</v>
      </c>
      <c r="P522" t="s">
        <v>129</v>
      </c>
      <c r="Q522" t="s">
        <v>93</v>
      </c>
      <c r="R522">
        <v>9</v>
      </c>
      <c r="S522">
        <v>5</v>
      </c>
      <c r="T522">
        <v>2007</v>
      </c>
      <c r="U522">
        <v>2008</v>
      </c>
      <c r="V522" t="s">
        <v>115</v>
      </c>
      <c r="W522" t="s">
        <v>95</v>
      </c>
      <c r="X522" t="s">
        <v>137</v>
      </c>
      <c r="Y522" t="s">
        <v>137</v>
      </c>
      <c r="Z522" t="s">
        <v>117</v>
      </c>
      <c r="AA522">
        <v>714</v>
      </c>
      <c r="AB522" t="s">
        <v>126</v>
      </c>
      <c r="AC522" t="s">
        <v>98</v>
      </c>
      <c r="AD522" t="s">
        <v>123</v>
      </c>
      <c r="AE522" t="s">
        <v>126</v>
      </c>
      <c r="AF522" t="s">
        <v>98</v>
      </c>
      <c r="AG522" t="s">
        <v>100</v>
      </c>
      <c r="AH522" t="s">
        <v>124</v>
      </c>
      <c r="AI522">
        <v>1204</v>
      </c>
      <c r="AJ522" t="s">
        <v>108</v>
      </c>
      <c r="AK522">
        <v>0</v>
      </c>
      <c r="AL522">
        <v>596</v>
      </c>
      <c r="AM522">
        <v>1800</v>
      </c>
      <c r="AN522" t="s">
        <v>103</v>
      </c>
      <c r="AO522" t="s">
        <v>126</v>
      </c>
      <c r="AP522" t="s">
        <v>104</v>
      </c>
      <c r="AQ522" t="s">
        <v>105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126</v>
      </c>
      <c r="BC522">
        <v>6</v>
      </c>
      <c r="BD522" t="s">
        <v>106</v>
      </c>
      <c r="BE522">
        <v>1</v>
      </c>
      <c r="BF522" t="s">
        <v>119</v>
      </c>
      <c r="BG522" t="s">
        <v>107</v>
      </c>
      <c r="BH522">
        <v>2008</v>
      </c>
      <c r="BI522" t="s">
        <v>131</v>
      </c>
      <c r="BJ522">
        <v>3</v>
      </c>
      <c r="BK522">
        <v>944</v>
      </c>
      <c r="BL522" t="s">
        <v>98</v>
      </c>
      <c r="BM522" t="s">
        <v>98</v>
      </c>
      <c r="BN522" t="s">
        <v>104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6</v>
      </c>
      <c r="BZ522">
        <v>2008</v>
      </c>
      <c r="CA522" t="s">
        <v>149</v>
      </c>
      <c r="CB522" t="s">
        <v>150</v>
      </c>
    </row>
    <row r="523" spans="1:80">
      <c r="A523">
        <v>1982</v>
      </c>
      <c r="B523">
        <v>120</v>
      </c>
      <c r="C523" t="s">
        <v>112</v>
      </c>
      <c r="D523">
        <v>48</v>
      </c>
      <c r="E523">
        <v>6240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147</v>
      </c>
      <c r="N523" t="s">
        <v>91</v>
      </c>
      <c r="O523" t="s">
        <v>91</v>
      </c>
      <c r="P523" t="s">
        <v>129</v>
      </c>
      <c r="Q523" t="s">
        <v>93</v>
      </c>
      <c r="R523">
        <v>8</v>
      </c>
      <c r="S523">
        <v>5</v>
      </c>
      <c r="T523">
        <v>2006</v>
      </c>
      <c r="U523">
        <v>2007</v>
      </c>
      <c r="V523" t="s">
        <v>115</v>
      </c>
      <c r="W523" t="s">
        <v>95</v>
      </c>
      <c r="X523" t="s">
        <v>137</v>
      </c>
      <c r="Y523" t="s">
        <v>137</v>
      </c>
      <c r="Z523" t="s">
        <v>117</v>
      </c>
      <c r="AA523">
        <v>176</v>
      </c>
      <c r="AB523" t="s">
        <v>119</v>
      </c>
      <c r="AC523" t="s">
        <v>98</v>
      </c>
      <c r="AD523" t="s">
        <v>123</v>
      </c>
      <c r="AE523" t="s">
        <v>119</v>
      </c>
      <c r="AF523" t="s">
        <v>98</v>
      </c>
      <c r="AG523" t="s">
        <v>100</v>
      </c>
      <c r="AH523" t="s">
        <v>124</v>
      </c>
      <c r="AI523">
        <v>846</v>
      </c>
      <c r="AJ523" t="s">
        <v>108</v>
      </c>
      <c r="AK523">
        <v>0</v>
      </c>
      <c r="AL523">
        <v>496</v>
      </c>
      <c r="AM523">
        <v>1342</v>
      </c>
      <c r="AN523" t="s">
        <v>103</v>
      </c>
      <c r="AO523" t="s">
        <v>126</v>
      </c>
      <c r="AP523" t="s">
        <v>104</v>
      </c>
      <c r="AQ523" t="s">
        <v>105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119</v>
      </c>
      <c r="BC523">
        <v>6</v>
      </c>
      <c r="BD523" t="s">
        <v>106</v>
      </c>
      <c r="BE523">
        <v>1</v>
      </c>
      <c r="BF523" t="s">
        <v>119</v>
      </c>
      <c r="BG523" t="s">
        <v>107</v>
      </c>
      <c r="BH523">
        <v>2007</v>
      </c>
      <c r="BI523" t="s">
        <v>125</v>
      </c>
      <c r="BJ523">
        <v>2</v>
      </c>
      <c r="BK523">
        <v>550</v>
      </c>
      <c r="BL523" t="s">
        <v>98</v>
      </c>
      <c r="BM523" t="s">
        <v>98</v>
      </c>
      <c r="BN523" t="s">
        <v>104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6</v>
      </c>
      <c r="BZ523">
        <v>2008</v>
      </c>
      <c r="CA523" t="s">
        <v>110</v>
      </c>
      <c r="CB523" t="s">
        <v>111</v>
      </c>
    </row>
    <row r="524" spans="1:80">
      <c r="A524">
        <v>1983</v>
      </c>
      <c r="B524">
        <v>120</v>
      </c>
      <c r="C524" t="s">
        <v>112</v>
      </c>
      <c r="D524">
        <v>48</v>
      </c>
      <c r="E524">
        <v>6240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147</v>
      </c>
      <c r="N524" t="s">
        <v>91</v>
      </c>
      <c r="O524" t="s">
        <v>91</v>
      </c>
      <c r="P524" t="s">
        <v>129</v>
      </c>
      <c r="Q524" t="s">
        <v>93</v>
      </c>
      <c r="R524">
        <v>8</v>
      </c>
      <c r="S524">
        <v>5</v>
      </c>
      <c r="T524">
        <v>2006</v>
      </c>
      <c r="U524">
        <v>2007</v>
      </c>
      <c r="V524" t="s">
        <v>115</v>
      </c>
      <c r="W524" t="s">
        <v>95</v>
      </c>
      <c r="X524" t="s">
        <v>137</v>
      </c>
      <c r="Y524" t="s">
        <v>137</v>
      </c>
      <c r="Z524" t="s">
        <v>117</v>
      </c>
      <c r="AA524">
        <v>196</v>
      </c>
      <c r="AB524" t="s">
        <v>119</v>
      </c>
      <c r="AC524" t="s">
        <v>98</v>
      </c>
      <c r="AD524" t="s">
        <v>123</v>
      </c>
      <c r="AE524" t="s">
        <v>119</v>
      </c>
      <c r="AF524" t="s">
        <v>98</v>
      </c>
      <c r="AG524" t="s">
        <v>100</v>
      </c>
      <c r="AH524" t="s">
        <v>124</v>
      </c>
      <c r="AI524">
        <v>24</v>
      </c>
      <c r="AJ524" t="s">
        <v>108</v>
      </c>
      <c r="AK524">
        <v>0</v>
      </c>
      <c r="AL524">
        <v>1318</v>
      </c>
      <c r="AM524">
        <v>1342</v>
      </c>
      <c r="AN524" t="s">
        <v>103</v>
      </c>
      <c r="AO524" t="s">
        <v>126</v>
      </c>
      <c r="AP524" t="s">
        <v>104</v>
      </c>
      <c r="AQ524" t="s">
        <v>105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119</v>
      </c>
      <c r="BC524">
        <v>6</v>
      </c>
      <c r="BD524" t="s">
        <v>106</v>
      </c>
      <c r="BE524">
        <v>1</v>
      </c>
      <c r="BF524" t="s">
        <v>119</v>
      </c>
      <c r="BG524" t="s">
        <v>107</v>
      </c>
      <c r="BH524">
        <v>2007</v>
      </c>
      <c r="BI524" t="s">
        <v>131</v>
      </c>
      <c r="BJ524">
        <v>2</v>
      </c>
      <c r="BK524">
        <v>550</v>
      </c>
      <c r="BL524" t="s">
        <v>98</v>
      </c>
      <c r="BM524" t="s">
        <v>98</v>
      </c>
      <c r="BN524" t="s">
        <v>104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2</v>
      </c>
      <c r="BZ524">
        <v>2008</v>
      </c>
      <c r="CA524" t="s">
        <v>110</v>
      </c>
      <c r="CB524" t="s">
        <v>111</v>
      </c>
    </row>
    <row r="525" spans="1:80">
      <c r="A525">
        <v>1984</v>
      </c>
      <c r="B525">
        <v>160</v>
      </c>
      <c r="C525" t="s">
        <v>112</v>
      </c>
      <c r="D525">
        <v>36</v>
      </c>
      <c r="E525">
        <v>2448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147</v>
      </c>
      <c r="N525" t="s">
        <v>91</v>
      </c>
      <c r="O525" t="s">
        <v>91</v>
      </c>
      <c r="P525" t="s">
        <v>142</v>
      </c>
      <c r="Q525" t="s">
        <v>122</v>
      </c>
      <c r="R525">
        <v>7</v>
      </c>
      <c r="S525">
        <v>5</v>
      </c>
      <c r="T525">
        <v>2003</v>
      </c>
      <c r="U525">
        <v>2004</v>
      </c>
      <c r="V525" t="s">
        <v>94</v>
      </c>
      <c r="W525" t="s">
        <v>95</v>
      </c>
      <c r="X525" t="s">
        <v>96</v>
      </c>
      <c r="Y525" t="s">
        <v>185</v>
      </c>
      <c r="Z525" t="s">
        <v>148</v>
      </c>
      <c r="AA525">
        <v>106</v>
      </c>
      <c r="AB525" t="s">
        <v>119</v>
      </c>
      <c r="AC525" t="s">
        <v>98</v>
      </c>
      <c r="AD525" t="s">
        <v>123</v>
      </c>
      <c r="AE525" t="s">
        <v>119</v>
      </c>
      <c r="AF525" t="s">
        <v>98</v>
      </c>
      <c r="AG525" t="s">
        <v>100</v>
      </c>
      <c r="AH525" t="s">
        <v>108</v>
      </c>
      <c r="AI525">
        <v>0</v>
      </c>
      <c r="AJ525" t="s">
        <v>108</v>
      </c>
      <c r="AK525">
        <v>0</v>
      </c>
      <c r="AL525">
        <v>764</v>
      </c>
      <c r="AM525">
        <v>764</v>
      </c>
      <c r="AN525" t="s">
        <v>103</v>
      </c>
      <c r="AO525" t="s">
        <v>126</v>
      </c>
      <c r="AP525" t="s">
        <v>104</v>
      </c>
      <c r="AQ525" t="s">
        <v>105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t="s">
        <v>119</v>
      </c>
      <c r="BC525">
        <v>6</v>
      </c>
      <c r="BD525" t="s">
        <v>106</v>
      </c>
      <c r="BE525">
        <v>0</v>
      </c>
      <c r="BF525" t="s">
        <v>83</v>
      </c>
      <c r="BG525" t="s">
        <v>159</v>
      </c>
      <c r="BH525">
        <v>2003</v>
      </c>
      <c r="BI525" t="s">
        <v>131</v>
      </c>
      <c r="BJ525">
        <v>2</v>
      </c>
      <c r="BK525">
        <v>474</v>
      </c>
      <c r="BL525" t="s">
        <v>98</v>
      </c>
      <c r="BM525" t="s">
        <v>98</v>
      </c>
      <c r="BN525" t="s">
        <v>104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2008</v>
      </c>
      <c r="CA525" t="s">
        <v>110</v>
      </c>
      <c r="CB525" t="s">
        <v>111</v>
      </c>
    </row>
    <row r="526" spans="1:80">
      <c r="A526">
        <v>1985</v>
      </c>
      <c r="B526">
        <v>120</v>
      </c>
      <c r="C526" t="s">
        <v>112</v>
      </c>
      <c r="D526" t="s">
        <v>83</v>
      </c>
      <c r="E526">
        <v>3940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156</v>
      </c>
      <c r="N526" t="s">
        <v>91</v>
      </c>
      <c r="O526" t="s">
        <v>91</v>
      </c>
      <c r="P526" t="s">
        <v>129</v>
      </c>
      <c r="Q526" t="s">
        <v>93</v>
      </c>
      <c r="R526">
        <v>7</v>
      </c>
      <c r="S526">
        <v>5</v>
      </c>
      <c r="T526">
        <v>2003</v>
      </c>
      <c r="U526">
        <v>2003</v>
      </c>
      <c r="V526" t="s">
        <v>94</v>
      </c>
      <c r="W526" t="s">
        <v>95</v>
      </c>
      <c r="X526" t="s">
        <v>96</v>
      </c>
      <c r="Y526" t="s">
        <v>96</v>
      </c>
      <c r="Z526" t="s">
        <v>117</v>
      </c>
      <c r="AA526">
        <v>143</v>
      </c>
      <c r="AB526" t="s">
        <v>119</v>
      </c>
      <c r="AC526" t="s">
        <v>98</v>
      </c>
      <c r="AD526" t="s">
        <v>123</v>
      </c>
      <c r="AE526" t="s">
        <v>119</v>
      </c>
      <c r="AF526" t="s">
        <v>98</v>
      </c>
      <c r="AG526" t="s">
        <v>119</v>
      </c>
      <c r="AH526" t="s">
        <v>124</v>
      </c>
      <c r="AI526">
        <v>1073</v>
      </c>
      <c r="AJ526" t="s">
        <v>108</v>
      </c>
      <c r="AK526">
        <v>0</v>
      </c>
      <c r="AL526">
        <v>342</v>
      </c>
      <c r="AM526">
        <v>1415</v>
      </c>
      <c r="AN526" t="s">
        <v>103</v>
      </c>
      <c r="AO526" t="s">
        <v>126</v>
      </c>
      <c r="AP526" t="s">
        <v>104</v>
      </c>
      <c r="AQ526" t="s">
        <v>105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119</v>
      </c>
      <c r="BC526">
        <v>6</v>
      </c>
      <c r="BD526" t="s">
        <v>106</v>
      </c>
      <c r="BE526">
        <v>1</v>
      </c>
      <c r="BF526" t="s">
        <v>98</v>
      </c>
      <c r="BG526" t="s">
        <v>107</v>
      </c>
      <c r="BH526">
        <v>2003</v>
      </c>
      <c r="BI526" t="s">
        <v>125</v>
      </c>
      <c r="BJ526">
        <v>3</v>
      </c>
      <c r="BK526">
        <v>644</v>
      </c>
      <c r="BL526" t="s">
        <v>98</v>
      </c>
      <c r="BM526" t="s">
        <v>98</v>
      </c>
      <c r="BN526" t="s">
        <v>104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2008</v>
      </c>
      <c r="CA526" t="s">
        <v>110</v>
      </c>
      <c r="CB526" t="s">
        <v>111</v>
      </c>
    </row>
    <row r="527" spans="1:80">
      <c r="A527">
        <v>1986</v>
      </c>
      <c r="B527">
        <v>120</v>
      </c>
      <c r="C527" t="s">
        <v>140</v>
      </c>
      <c r="D527" t="s">
        <v>83</v>
      </c>
      <c r="E527">
        <v>3940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156</v>
      </c>
      <c r="N527" t="s">
        <v>91</v>
      </c>
      <c r="O527" t="s">
        <v>91</v>
      </c>
      <c r="P527" t="s">
        <v>129</v>
      </c>
      <c r="Q527" t="s">
        <v>93</v>
      </c>
      <c r="R527">
        <v>7</v>
      </c>
      <c r="S527">
        <v>5</v>
      </c>
      <c r="T527">
        <v>2004</v>
      </c>
      <c r="U527">
        <v>2004</v>
      </c>
      <c r="V527" t="s">
        <v>115</v>
      </c>
      <c r="W527" t="s">
        <v>95</v>
      </c>
      <c r="X527" t="s">
        <v>96</v>
      </c>
      <c r="Y527" t="s">
        <v>96</v>
      </c>
      <c r="Z527" t="s">
        <v>117</v>
      </c>
      <c r="AA527">
        <v>24</v>
      </c>
      <c r="AB527" t="s">
        <v>119</v>
      </c>
      <c r="AC527" t="s">
        <v>98</v>
      </c>
      <c r="AD527" t="s">
        <v>123</v>
      </c>
      <c r="AE527" t="s">
        <v>119</v>
      </c>
      <c r="AF527" t="s">
        <v>98</v>
      </c>
      <c r="AG527" t="s">
        <v>100</v>
      </c>
      <c r="AH527" t="s">
        <v>124</v>
      </c>
      <c r="AI527">
        <v>1087</v>
      </c>
      <c r="AJ527" t="s">
        <v>108</v>
      </c>
      <c r="AK527">
        <v>0</v>
      </c>
      <c r="AL527">
        <v>306</v>
      </c>
      <c r="AM527">
        <v>1393</v>
      </c>
      <c r="AN527" t="s">
        <v>103</v>
      </c>
      <c r="AO527" t="s">
        <v>126</v>
      </c>
      <c r="AP527" t="s">
        <v>104</v>
      </c>
      <c r="AQ527" t="s">
        <v>105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119</v>
      </c>
      <c r="BC527">
        <v>7</v>
      </c>
      <c r="BD527" t="s">
        <v>106</v>
      </c>
      <c r="BE527">
        <v>1</v>
      </c>
      <c r="BF527" t="s">
        <v>98</v>
      </c>
      <c r="BG527" t="s">
        <v>107</v>
      </c>
      <c r="BH527">
        <v>2004</v>
      </c>
      <c r="BI527" t="s">
        <v>131</v>
      </c>
      <c r="BJ527">
        <v>3</v>
      </c>
      <c r="BK527">
        <v>668</v>
      </c>
      <c r="BL527" t="s">
        <v>98</v>
      </c>
      <c r="BM527" t="s">
        <v>98</v>
      </c>
      <c r="BN527" t="s">
        <v>104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5</v>
      </c>
      <c r="BZ527">
        <v>2008</v>
      </c>
      <c r="CA527" t="s">
        <v>110</v>
      </c>
      <c r="CB527" t="s">
        <v>111</v>
      </c>
    </row>
    <row r="528" spans="1:80">
      <c r="A528">
        <v>1987</v>
      </c>
      <c r="B528">
        <v>20</v>
      </c>
      <c r="C528" t="s">
        <v>112</v>
      </c>
      <c r="D528">
        <v>53</v>
      </c>
      <c r="E528">
        <v>3710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156</v>
      </c>
      <c r="N528" t="s">
        <v>91</v>
      </c>
      <c r="O528" t="s">
        <v>91</v>
      </c>
      <c r="P528" t="s">
        <v>92</v>
      </c>
      <c r="Q528" t="s">
        <v>93</v>
      </c>
      <c r="R528">
        <v>7</v>
      </c>
      <c r="S528">
        <v>5</v>
      </c>
      <c r="T528">
        <v>2007</v>
      </c>
      <c r="U528">
        <v>2008</v>
      </c>
      <c r="V528" t="s">
        <v>94</v>
      </c>
      <c r="W528" t="s">
        <v>95</v>
      </c>
      <c r="X528" t="s">
        <v>184</v>
      </c>
      <c r="Y528" t="s">
        <v>185</v>
      </c>
      <c r="Z528" t="s">
        <v>117</v>
      </c>
      <c r="AA528">
        <v>20</v>
      </c>
      <c r="AB528" t="s">
        <v>119</v>
      </c>
      <c r="AC528" t="s">
        <v>98</v>
      </c>
      <c r="AD528" t="s">
        <v>123</v>
      </c>
      <c r="AE528" t="s">
        <v>119</v>
      </c>
      <c r="AF528" t="s">
        <v>98</v>
      </c>
      <c r="AG528" t="s">
        <v>119</v>
      </c>
      <c r="AH528" t="s">
        <v>108</v>
      </c>
      <c r="AI528">
        <v>0</v>
      </c>
      <c r="AJ528" t="s">
        <v>108</v>
      </c>
      <c r="AK528">
        <v>0</v>
      </c>
      <c r="AL528">
        <v>1146</v>
      </c>
      <c r="AM528">
        <v>1146</v>
      </c>
      <c r="AN528" t="s">
        <v>103</v>
      </c>
      <c r="AO528" t="s">
        <v>126</v>
      </c>
      <c r="AP528" t="s">
        <v>104</v>
      </c>
      <c r="AQ528" t="s">
        <v>105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119</v>
      </c>
      <c r="BC528">
        <v>5</v>
      </c>
      <c r="BD528" t="s">
        <v>106</v>
      </c>
      <c r="BE528">
        <v>1</v>
      </c>
      <c r="BF528" t="s">
        <v>119</v>
      </c>
      <c r="BG528" t="s">
        <v>107</v>
      </c>
      <c r="BH528">
        <v>2007</v>
      </c>
      <c r="BI528" t="s">
        <v>125</v>
      </c>
      <c r="BJ528">
        <v>2</v>
      </c>
      <c r="BK528">
        <v>428</v>
      </c>
      <c r="BL528" t="s">
        <v>98</v>
      </c>
      <c r="BM528" t="s">
        <v>98</v>
      </c>
      <c r="BN528" t="s">
        <v>104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3</v>
      </c>
      <c r="BZ528">
        <v>2008</v>
      </c>
      <c r="CA528" t="s">
        <v>149</v>
      </c>
      <c r="CB528" t="s">
        <v>150</v>
      </c>
    </row>
    <row r="529" spans="1:80">
      <c r="A529">
        <v>1988</v>
      </c>
      <c r="B529">
        <v>60</v>
      </c>
      <c r="C529" t="s">
        <v>112</v>
      </c>
      <c r="D529">
        <v>80</v>
      </c>
      <c r="E529">
        <v>9024</v>
      </c>
      <c r="F529" t="s">
        <v>82</v>
      </c>
      <c r="G529" t="s">
        <v>83</v>
      </c>
      <c r="H529" t="s">
        <v>113</v>
      </c>
      <c r="I529" t="s">
        <v>85</v>
      </c>
      <c r="J529" t="s">
        <v>86</v>
      </c>
      <c r="K529" t="s">
        <v>87</v>
      </c>
      <c r="L529" t="s">
        <v>88</v>
      </c>
      <c r="M529" t="s">
        <v>121</v>
      </c>
      <c r="N529" t="s">
        <v>91</v>
      </c>
      <c r="O529" t="s">
        <v>91</v>
      </c>
      <c r="P529" t="s">
        <v>92</v>
      </c>
      <c r="Q529" t="s">
        <v>122</v>
      </c>
      <c r="R529">
        <v>6</v>
      </c>
      <c r="S529">
        <v>5</v>
      </c>
      <c r="T529">
        <v>2004</v>
      </c>
      <c r="U529">
        <v>2004</v>
      </c>
      <c r="V529" t="s">
        <v>94</v>
      </c>
      <c r="W529" t="s">
        <v>95</v>
      </c>
      <c r="X529" t="s">
        <v>96</v>
      </c>
      <c r="Y529" t="s">
        <v>96</v>
      </c>
      <c r="Z529" t="s">
        <v>97</v>
      </c>
      <c r="AA529">
        <v>0</v>
      </c>
      <c r="AB529" t="s">
        <v>119</v>
      </c>
      <c r="AC529" t="s">
        <v>98</v>
      </c>
      <c r="AD529" t="s">
        <v>123</v>
      </c>
      <c r="AE529" t="s">
        <v>119</v>
      </c>
      <c r="AF529" t="s">
        <v>98</v>
      </c>
      <c r="AG529" t="s">
        <v>100</v>
      </c>
      <c r="AH529" t="s">
        <v>108</v>
      </c>
      <c r="AI529">
        <v>0</v>
      </c>
      <c r="AJ529" t="s">
        <v>108</v>
      </c>
      <c r="AK529">
        <v>0</v>
      </c>
      <c r="AL529">
        <v>789</v>
      </c>
      <c r="AM529">
        <v>789</v>
      </c>
      <c r="AN529" t="s">
        <v>103</v>
      </c>
      <c r="AO529" t="s">
        <v>126</v>
      </c>
      <c r="AP529" t="s">
        <v>104</v>
      </c>
      <c r="AQ529" t="s">
        <v>105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119</v>
      </c>
      <c r="BC529">
        <v>8</v>
      </c>
      <c r="BD529" t="s">
        <v>106</v>
      </c>
      <c r="BE529">
        <v>1</v>
      </c>
      <c r="BF529" t="s">
        <v>119</v>
      </c>
      <c r="BG529" t="s">
        <v>107</v>
      </c>
      <c r="BH529">
        <v>2004</v>
      </c>
      <c r="BI529" t="s">
        <v>125</v>
      </c>
      <c r="BJ529">
        <v>2</v>
      </c>
      <c r="BK529">
        <v>393</v>
      </c>
      <c r="BL529" t="s">
        <v>98</v>
      </c>
      <c r="BM529" t="s">
        <v>98</v>
      </c>
      <c r="BN529" t="s">
        <v>104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2008</v>
      </c>
      <c r="CA529" t="s">
        <v>110</v>
      </c>
      <c r="CB529" t="s">
        <v>111</v>
      </c>
    </row>
    <row r="530" spans="1:80">
      <c r="A530">
        <v>1989</v>
      </c>
      <c r="B530">
        <v>60</v>
      </c>
      <c r="C530" t="s">
        <v>112</v>
      </c>
      <c r="D530" t="s">
        <v>83</v>
      </c>
      <c r="E530">
        <v>8010</v>
      </c>
      <c r="F530" t="s">
        <v>82</v>
      </c>
      <c r="G530" t="s">
        <v>83</v>
      </c>
      <c r="H530" t="s">
        <v>113</v>
      </c>
      <c r="I530" t="s">
        <v>85</v>
      </c>
      <c r="J530" t="s">
        <v>86</v>
      </c>
      <c r="K530" t="s">
        <v>87</v>
      </c>
      <c r="L530" t="s">
        <v>88</v>
      </c>
      <c r="M530" t="s">
        <v>121</v>
      </c>
      <c r="N530" t="s">
        <v>91</v>
      </c>
      <c r="O530" t="s">
        <v>91</v>
      </c>
      <c r="P530" t="s">
        <v>92</v>
      </c>
      <c r="Q530" t="s">
        <v>122</v>
      </c>
      <c r="R530">
        <v>7</v>
      </c>
      <c r="S530">
        <v>5</v>
      </c>
      <c r="T530">
        <v>2002</v>
      </c>
      <c r="U530">
        <v>2003</v>
      </c>
      <c r="V530" t="s">
        <v>94</v>
      </c>
      <c r="W530" t="s">
        <v>95</v>
      </c>
      <c r="X530" t="s">
        <v>96</v>
      </c>
      <c r="Y530" t="s">
        <v>96</v>
      </c>
      <c r="Z530" t="s">
        <v>97</v>
      </c>
      <c r="AA530">
        <v>0</v>
      </c>
      <c r="AB530" t="s">
        <v>119</v>
      </c>
      <c r="AC530" t="s">
        <v>98</v>
      </c>
      <c r="AD530" t="s">
        <v>123</v>
      </c>
      <c r="AE530" t="s">
        <v>119</v>
      </c>
      <c r="AF530" t="s">
        <v>98</v>
      </c>
      <c r="AG530" t="s">
        <v>100</v>
      </c>
      <c r="AH530" t="s">
        <v>108</v>
      </c>
      <c r="AI530">
        <v>0</v>
      </c>
      <c r="AJ530" t="s">
        <v>108</v>
      </c>
      <c r="AK530">
        <v>0</v>
      </c>
      <c r="AL530">
        <v>840</v>
      </c>
      <c r="AM530">
        <v>840</v>
      </c>
      <c r="AN530" t="s">
        <v>103</v>
      </c>
      <c r="AO530" t="s">
        <v>126</v>
      </c>
      <c r="AP530" t="s">
        <v>104</v>
      </c>
      <c r="AQ530" t="s">
        <v>105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t="s">
        <v>119</v>
      </c>
      <c r="BC530">
        <v>7</v>
      </c>
      <c r="BD530" t="s">
        <v>106</v>
      </c>
      <c r="BE530">
        <v>1</v>
      </c>
      <c r="BF530" t="s">
        <v>119</v>
      </c>
      <c r="BG530" t="s">
        <v>159</v>
      </c>
      <c r="BH530">
        <v>2002</v>
      </c>
      <c r="BI530" t="s">
        <v>125</v>
      </c>
      <c r="BJ530">
        <v>2</v>
      </c>
      <c r="BK530">
        <v>400</v>
      </c>
      <c r="BL530" t="s">
        <v>98</v>
      </c>
      <c r="BM530" t="s">
        <v>98</v>
      </c>
      <c r="BN530" t="s">
        <v>104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2008</v>
      </c>
      <c r="CA530" t="s">
        <v>110</v>
      </c>
      <c r="CB530" t="s">
        <v>111</v>
      </c>
    </row>
    <row r="531" spans="1:80">
      <c r="A531">
        <v>1990</v>
      </c>
      <c r="B531">
        <v>60</v>
      </c>
      <c r="C531" t="s">
        <v>112</v>
      </c>
      <c r="D531" t="s">
        <v>83</v>
      </c>
      <c r="E531">
        <v>8396</v>
      </c>
      <c r="F531" t="s">
        <v>82</v>
      </c>
      <c r="G531" t="s">
        <v>83</v>
      </c>
      <c r="H531" t="s">
        <v>113</v>
      </c>
      <c r="I531" t="s">
        <v>85</v>
      </c>
      <c r="J531" t="s">
        <v>86</v>
      </c>
      <c r="K531" t="s">
        <v>87</v>
      </c>
      <c r="L531" t="s">
        <v>88</v>
      </c>
      <c r="M531" t="s">
        <v>121</v>
      </c>
      <c r="N531" t="s">
        <v>91</v>
      </c>
      <c r="O531" t="s">
        <v>91</v>
      </c>
      <c r="P531" t="s">
        <v>92</v>
      </c>
      <c r="Q531" t="s">
        <v>122</v>
      </c>
      <c r="R531">
        <v>7</v>
      </c>
      <c r="S531">
        <v>5</v>
      </c>
      <c r="T531">
        <v>2003</v>
      </c>
      <c r="U531">
        <v>2003</v>
      </c>
      <c r="V531" t="s">
        <v>94</v>
      </c>
      <c r="W531" t="s">
        <v>95</v>
      </c>
      <c r="X531" t="s">
        <v>96</v>
      </c>
      <c r="Y531" t="s">
        <v>96</v>
      </c>
      <c r="Z531" t="s">
        <v>117</v>
      </c>
      <c r="AA531">
        <v>196</v>
      </c>
      <c r="AB531" t="s">
        <v>119</v>
      </c>
      <c r="AC531" t="s">
        <v>98</v>
      </c>
      <c r="AD531" t="s">
        <v>123</v>
      </c>
      <c r="AE531" t="s">
        <v>119</v>
      </c>
      <c r="AF531" t="s">
        <v>98</v>
      </c>
      <c r="AG531" t="s">
        <v>100</v>
      </c>
      <c r="AH531" t="s">
        <v>108</v>
      </c>
      <c r="AI531">
        <v>0</v>
      </c>
      <c r="AJ531" t="s">
        <v>108</v>
      </c>
      <c r="AK531">
        <v>0</v>
      </c>
      <c r="AL531">
        <v>847</v>
      </c>
      <c r="AM531">
        <v>847</v>
      </c>
      <c r="AN531" t="s">
        <v>103</v>
      </c>
      <c r="AO531" t="s">
        <v>126</v>
      </c>
      <c r="AP531" t="s">
        <v>104</v>
      </c>
      <c r="AQ531" t="s">
        <v>105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t="s">
        <v>119</v>
      </c>
      <c r="BC531">
        <v>9</v>
      </c>
      <c r="BD531" t="s">
        <v>106</v>
      </c>
      <c r="BE531">
        <v>1</v>
      </c>
      <c r="BF531" t="s">
        <v>119</v>
      </c>
      <c r="BG531" t="s">
        <v>159</v>
      </c>
      <c r="BH531">
        <v>2003</v>
      </c>
      <c r="BI531" t="s">
        <v>125</v>
      </c>
      <c r="BJ531">
        <v>2</v>
      </c>
      <c r="BK531">
        <v>434</v>
      </c>
      <c r="BL531" t="s">
        <v>98</v>
      </c>
      <c r="BM531" t="s">
        <v>98</v>
      </c>
      <c r="BN531" t="s">
        <v>104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5</v>
      </c>
      <c r="BZ531">
        <v>2008</v>
      </c>
      <c r="CA531" t="s">
        <v>110</v>
      </c>
      <c r="CB531" t="s">
        <v>111</v>
      </c>
    </row>
    <row r="532" spans="1:80">
      <c r="A532">
        <v>1991</v>
      </c>
      <c r="B532">
        <v>120</v>
      </c>
      <c r="C532" t="s">
        <v>112</v>
      </c>
      <c r="D532">
        <v>55</v>
      </c>
      <c r="E532">
        <v>7301</v>
      </c>
      <c r="F532" t="s">
        <v>82</v>
      </c>
      <c r="G532" t="s">
        <v>83</v>
      </c>
      <c r="H532" t="s">
        <v>113</v>
      </c>
      <c r="I532" t="s">
        <v>85</v>
      </c>
      <c r="J532" t="s">
        <v>86</v>
      </c>
      <c r="K532" t="s">
        <v>87</v>
      </c>
      <c r="L532" t="s">
        <v>88</v>
      </c>
      <c r="M532" t="s">
        <v>147</v>
      </c>
      <c r="N532" t="s">
        <v>91</v>
      </c>
      <c r="O532" t="s">
        <v>91</v>
      </c>
      <c r="P532" t="s">
        <v>129</v>
      </c>
      <c r="Q532" t="s">
        <v>93</v>
      </c>
      <c r="R532">
        <v>7</v>
      </c>
      <c r="S532">
        <v>6</v>
      </c>
      <c r="T532">
        <v>2007</v>
      </c>
      <c r="U532">
        <v>2008</v>
      </c>
      <c r="V532" t="s">
        <v>94</v>
      </c>
      <c r="W532" t="s">
        <v>95</v>
      </c>
      <c r="X532" t="s">
        <v>96</v>
      </c>
      <c r="Y532" t="s">
        <v>96</v>
      </c>
      <c r="Z532" t="s">
        <v>148</v>
      </c>
      <c r="AA532">
        <v>176</v>
      </c>
      <c r="AB532" t="s">
        <v>119</v>
      </c>
      <c r="AC532" t="s">
        <v>98</v>
      </c>
      <c r="AD532" t="s">
        <v>123</v>
      </c>
      <c r="AE532" t="s">
        <v>119</v>
      </c>
      <c r="AF532" t="s">
        <v>98</v>
      </c>
      <c r="AG532" t="s">
        <v>100</v>
      </c>
      <c r="AH532" t="s">
        <v>124</v>
      </c>
      <c r="AI532">
        <v>876</v>
      </c>
      <c r="AJ532" t="s">
        <v>108</v>
      </c>
      <c r="AK532">
        <v>0</v>
      </c>
      <c r="AL532">
        <v>474</v>
      </c>
      <c r="AM532">
        <v>1350</v>
      </c>
      <c r="AN532" t="s">
        <v>103</v>
      </c>
      <c r="AO532" t="s">
        <v>126</v>
      </c>
      <c r="AP532" t="s">
        <v>104</v>
      </c>
      <c r="AQ532" t="s">
        <v>105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119</v>
      </c>
      <c r="BC532">
        <v>6</v>
      </c>
      <c r="BD532" t="s">
        <v>106</v>
      </c>
      <c r="BE532">
        <v>1</v>
      </c>
      <c r="BF532" t="s">
        <v>119</v>
      </c>
      <c r="BG532" t="s">
        <v>107</v>
      </c>
      <c r="BH532">
        <v>2008</v>
      </c>
      <c r="BI532" t="s">
        <v>131</v>
      </c>
      <c r="BJ532">
        <v>2</v>
      </c>
      <c r="BK532">
        <v>484</v>
      </c>
      <c r="BL532" t="s">
        <v>98</v>
      </c>
      <c r="BM532" t="s">
        <v>98</v>
      </c>
      <c r="BN532" t="s">
        <v>104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11</v>
      </c>
      <c r="BZ532">
        <v>2008</v>
      </c>
      <c r="CA532" t="s">
        <v>149</v>
      </c>
      <c r="CB532" t="s">
        <v>150</v>
      </c>
    </row>
    <row r="533" spans="1:80">
      <c r="A533">
        <v>1992</v>
      </c>
      <c r="B533">
        <v>60</v>
      </c>
      <c r="C533" t="s">
        <v>112</v>
      </c>
      <c r="D533">
        <v>71</v>
      </c>
      <c r="E533">
        <v>8220</v>
      </c>
      <c r="F533" t="s">
        <v>82</v>
      </c>
      <c r="G533" t="s">
        <v>83</v>
      </c>
      <c r="H533" t="s">
        <v>113</v>
      </c>
      <c r="I533" t="s">
        <v>85</v>
      </c>
      <c r="J533" t="s">
        <v>86</v>
      </c>
      <c r="K533" t="s">
        <v>87</v>
      </c>
      <c r="L533" t="s">
        <v>88</v>
      </c>
      <c r="M533" t="s">
        <v>121</v>
      </c>
      <c r="N533" t="s">
        <v>91</v>
      </c>
      <c r="O533" t="s">
        <v>91</v>
      </c>
      <c r="P533" t="s">
        <v>92</v>
      </c>
      <c r="Q533" t="s">
        <v>122</v>
      </c>
      <c r="R533">
        <v>7</v>
      </c>
      <c r="S533">
        <v>5</v>
      </c>
      <c r="T533">
        <v>2000</v>
      </c>
      <c r="U533">
        <v>2001</v>
      </c>
      <c r="V533" t="s">
        <v>94</v>
      </c>
      <c r="W533" t="s">
        <v>95</v>
      </c>
      <c r="X533" t="s">
        <v>96</v>
      </c>
      <c r="Y533" t="s">
        <v>96</v>
      </c>
      <c r="Z533" t="s">
        <v>117</v>
      </c>
      <c r="AA533">
        <v>647</v>
      </c>
      <c r="AB533" t="s">
        <v>119</v>
      </c>
      <c r="AC533" t="s">
        <v>98</v>
      </c>
      <c r="AD533" t="s">
        <v>123</v>
      </c>
      <c r="AE533" t="s">
        <v>119</v>
      </c>
      <c r="AF533" t="s">
        <v>98</v>
      </c>
      <c r="AG533" t="s">
        <v>157</v>
      </c>
      <c r="AH533" t="s">
        <v>124</v>
      </c>
      <c r="AI533">
        <v>544</v>
      </c>
      <c r="AJ533" t="s">
        <v>108</v>
      </c>
      <c r="AK533">
        <v>0</v>
      </c>
      <c r="AL533">
        <v>438</v>
      </c>
      <c r="AM533">
        <v>982</v>
      </c>
      <c r="AN533" t="s">
        <v>103</v>
      </c>
      <c r="AO533" t="s">
        <v>126</v>
      </c>
      <c r="AP533" t="s">
        <v>104</v>
      </c>
      <c r="AQ533" t="s">
        <v>105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t="s">
        <v>98</v>
      </c>
      <c r="BC533">
        <v>8</v>
      </c>
      <c r="BD533" t="s">
        <v>106</v>
      </c>
      <c r="BE533">
        <v>1</v>
      </c>
      <c r="BF533" t="s">
        <v>98</v>
      </c>
      <c r="BG533" t="s">
        <v>107</v>
      </c>
      <c r="BH533">
        <v>2000</v>
      </c>
      <c r="BI533" t="s">
        <v>131</v>
      </c>
      <c r="BJ533">
        <v>2</v>
      </c>
      <c r="BK533">
        <v>431</v>
      </c>
      <c r="BL533" t="s">
        <v>98</v>
      </c>
      <c r="BM533" t="s">
        <v>98</v>
      </c>
      <c r="BN533" t="s">
        <v>104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7</v>
      </c>
      <c r="BZ533">
        <v>2008</v>
      </c>
      <c r="CA533" t="s">
        <v>110</v>
      </c>
      <c r="CB533" t="s">
        <v>111</v>
      </c>
    </row>
    <row r="534" spans="1:80">
      <c r="A534">
        <v>1993</v>
      </c>
      <c r="B534">
        <v>60</v>
      </c>
      <c r="C534" t="s">
        <v>112</v>
      </c>
      <c r="D534" t="s">
        <v>83</v>
      </c>
      <c r="E534">
        <v>7750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121</v>
      </c>
      <c r="N534" t="s">
        <v>225</v>
      </c>
      <c r="O534" t="s">
        <v>91</v>
      </c>
      <c r="P534" t="s">
        <v>92</v>
      </c>
      <c r="Q534" t="s">
        <v>122</v>
      </c>
      <c r="R534">
        <v>7</v>
      </c>
      <c r="S534">
        <v>5</v>
      </c>
      <c r="T534">
        <v>2002</v>
      </c>
      <c r="U534">
        <v>2002</v>
      </c>
      <c r="V534" t="s">
        <v>94</v>
      </c>
      <c r="W534" t="s">
        <v>95</v>
      </c>
      <c r="X534" t="s">
        <v>96</v>
      </c>
      <c r="Y534" t="s">
        <v>96</v>
      </c>
      <c r="Z534" t="s">
        <v>83</v>
      </c>
      <c r="AA534" t="s">
        <v>83</v>
      </c>
      <c r="AB534" t="s">
        <v>119</v>
      </c>
      <c r="AC534" t="s">
        <v>98</v>
      </c>
      <c r="AD534" t="s">
        <v>123</v>
      </c>
      <c r="AE534" t="s">
        <v>119</v>
      </c>
      <c r="AF534" t="s">
        <v>98</v>
      </c>
      <c r="AG534" t="s">
        <v>100</v>
      </c>
      <c r="AH534" t="s">
        <v>108</v>
      </c>
      <c r="AI534">
        <v>0</v>
      </c>
      <c r="AJ534" t="s">
        <v>108</v>
      </c>
      <c r="AK534">
        <v>0</v>
      </c>
      <c r="AL534">
        <v>707</v>
      </c>
      <c r="AM534">
        <v>707</v>
      </c>
      <c r="AN534" t="s">
        <v>103</v>
      </c>
      <c r="AO534" t="s">
        <v>126</v>
      </c>
      <c r="AP534" t="s">
        <v>104</v>
      </c>
      <c r="AQ534" t="s">
        <v>105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119</v>
      </c>
      <c r="BC534">
        <v>6</v>
      </c>
      <c r="BD534" t="s">
        <v>106</v>
      </c>
      <c r="BE534">
        <v>1</v>
      </c>
      <c r="BF534" t="s">
        <v>119</v>
      </c>
      <c r="BG534" t="s">
        <v>107</v>
      </c>
      <c r="BH534">
        <v>2002</v>
      </c>
      <c r="BI534" t="s">
        <v>125</v>
      </c>
      <c r="BJ534">
        <v>2</v>
      </c>
      <c r="BK534">
        <v>403</v>
      </c>
      <c r="BL534" t="s">
        <v>98</v>
      </c>
      <c r="BM534" t="s">
        <v>98</v>
      </c>
      <c r="BN534" t="s">
        <v>104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2008</v>
      </c>
      <c r="CA534" t="s">
        <v>110</v>
      </c>
      <c r="CB534" t="s">
        <v>111</v>
      </c>
    </row>
    <row r="535" spans="1:80">
      <c r="A535">
        <v>1994</v>
      </c>
      <c r="B535">
        <v>60</v>
      </c>
      <c r="C535" t="s">
        <v>112</v>
      </c>
      <c r="D535">
        <v>41</v>
      </c>
      <c r="E535">
        <v>12460</v>
      </c>
      <c r="F535" t="s">
        <v>82</v>
      </c>
      <c r="G535" t="s">
        <v>83</v>
      </c>
      <c r="H535" t="s">
        <v>113</v>
      </c>
      <c r="I535" t="s">
        <v>85</v>
      </c>
      <c r="J535" t="s">
        <v>86</v>
      </c>
      <c r="K535" t="s">
        <v>136</v>
      </c>
      <c r="L535" t="s">
        <v>88</v>
      </c>
      <c r="M535" t="s">
        <v>121</v>
      </c>
      <c r="N535" t="s">
        <v>225</v>
      </c>
      <c r="O535" t="s">
        <v>91</v>
      </c>
      <c r="P535" t="s">
        <v>92</v>
      </c>
      <c r="Q535" t="s">
        <v>122</v>
      </c>
      <c r="R535">
        <v>7</v>
      </c>
      <c r="S535">
        <v>5</v>
      </c>
      <c r="T535">
        <v>1999</v>
      </c>
      <c r="U535">
        <v>2000</v>
      </c>
      <c r="V535" t="s">
        <v>94</v>
      </c>
      <c r="W535" t="s">
        <v>95</v>
      </c>
      <c r="X535" t="s">
        <v>96</v>
      </c>
      <c r="Y535" t="s">
        <v>96</v>
      </c>
      <c r="Z535" t="s">
        <v>97</v>
      </c>
      <c r="AA535">
        <v>0</v>
      </c>
      <c r="AB535" t="s">
        <v>119</v>
      </c>
      <c r="AC535" t="s">
        <v>98</v>
      </c>
      <c r="AD535" t="s">
        <v>123</v>
      </c>
      <c r="AE535" t="s">
        <v>119</v>
      </c>
      <c r="AF535" t="s">
        <v>98</v>
      </c>
      <c r="AG535" t="s">
        <v>100</v>
      </c>
      <c r="AH535" t="s">
        <v>124</v>
      </c>
      <c r="AI535">
        <v>870</v>
      </c>
      <c r="AJ535" t="s">
        <v>108</v>
      </c>
      <c r="AK535">
        <v>0</v>
      </c>
      <c r="AL535">
        <v>167</v>
      </c>
      <c r="AM535">
        <v>1037</v>
      </c>
      <c r="AN535" t="s">
        <v>103</v>
      </c>
      <c r="AO535" t="s">
        <v>126</v>
      </c>
      <c r="AP535" t="s">
        <v>104</v>
      </c>
      <c r="AQ535" t="s">
        <v>105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t="s">
        <v>98</v>
      </c>
      <c r="BC535">
        <v>8</v>
      </c>
      <c r="BD535" t="s">
        <v>106</v>
      </c>
      <c r="BE535">
        <v>1</v>
      </c>
      <c r="BF535" t="s">
        <v>98</v>
      </c>
      <c r="BG535" t="s">
        <v>159</v>
      </c>
      <c r="BH535">
        <v>1999</v>
      </c>
      <c r="BI535" t="s">
        <v>125</v>
      </c>
      <c r="BJ535">
        <v>2</v>
      </c>
      <c r="BK535">
        <v>400</v>
      </c>
      <c r="BL535" t="s">
        <v>98</v>
      </c>
      <c r="BM535" t="s">
        <v>98</v>
      </c>
      <c r="BN535" t="s">
        <v>104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5</v>
      </c>
      <c r="BZ535">
        <v>2008</v>
      </c>
      <c r="CA535" t="s">
        <v>110</v>
      </c>
      <c r="CB535" t="s">
        <v>111</v>
      </c>
    </row>
    <row r="536" spans="1:80">
      <c r="A536">
        <v>1995</v>
      </c>
      <c r="B536">
        <v>60</v>
      </c>
      <c r="C536" t="s">
        <v>112</v>
      </c>
      <c r="D536">
        <v>77</v>
      </c>
      <c r="E536">
        <v>8390</v>
      </c>
      <c r="F536" t="s">
        <v>82</v>
      </c>
      <c r="G536" t="s">
        <v>83</v>
      </c>
      <c r="H536" t="s">
        <v>113</v>
      </c>
      <c r="I536" t="s">
        <v>85</v>
      </c>
      <c r="J536" t="s">
        <v>86</v>
      </c>
      <c r="K536" t="s">
        <v>87</v>
      </c>
      <c r="L536" t="s">
        <v>88</v>
      </c>
      <c r="M536" t="s">
        <v>121</v>
      </c>
      <c r="N536" t="s">
        <v>91</v>
      </c>
      <c r="O536" t="s">
        <v>91</v>
      </c>
      <c r="P536" t="s">
        <v>92</v>
      </c>
      <c r="Q536" t="s">
        <v>122</v>
      </c>
      <c r="R536">
        <v>7</v>
      </c>
      <c r="S536">
        <v>5</v>
      </c>
      <c r="T536">
        <v>1999</v>
      </c>
      <c r="U536">
        <v>1999</v>
      </c>
      <c r="V536" t="s">
        <v>94</v>
      </c>
      <c r="W536" t="s">
        <v>95</v>
      </c>
      <c r="X536" t="s">
        <v>96</v>
      </c>
      <c r="Y536" t="s">
        <v>96</v>
      </c>
      <c r="Z536" t="s">
        <v>97</v>
      </c>
      <c r="AA536">
        <v>0</v>
      </c>
      <c r="AB536" t="s">
        <v>98</v>
      </c>
      <c r="AC536" t="s">
        <v>98</v>
      </c>
      <c r="AD536" t="s">
        <v>123</v>
      </c>
      <c r="AE536" t="s">
        <v>119</v>
      </c>
      <c r="AF536" t="s">
        <v>98</v>
      </c>
      <c r="AG536" t="s">
        <v>100</v>
      </c>
      <c r="AH536" t="s">
        <v>108</v>
      </c>
      <c r="AI536">
        <v>0</v>
      </c>
      <c r="AJ536" t="s">
        <v>108</v>
      </c>
      <c r="AK536">
        <v>0</v>
      </c>
      <c r="AL536">
        <v>831</v>
      </c>
      <c r="AM536">
        <v>831</v>
      </c>
      <c r="AN536" t="s">
        <v>103</v>
      </c>
      <c r="AO536" t="s">
        <v>126</v>
      </c>
      <c r="AP536" t="s">
        <v>104</v>
      </c>
      <c r="AQ536" t="s">
        <v>105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98</v>
      </c>
      <c r="BC536">
        <v>7</v>
      </c>
      <c r="BD536" t="s">
        <v>106</v>
      </c>
      <c r="BE536">
        <v>1</v>
      </c>
      <c r="BF536" t="s">
        <v>98</v>
      </c>
      <c r="BG536" t="s">
        <v>159</v>
      </c>
      <c r="BH536">
        <v>1999</v>
      </c>
      <c r="BI536" t="s">
        <v>125</v>
      </c>
      <c r="BJ536">
        <v>2</v>
      </c>
      <c r="BK536">
        <v>450</v>
      </c>
      <c r="BL536" t="s">
        <v>98</v>
      </c>
      <c r="BM536" t="s">
        <v>98</v>
      </c>
      <c r="BN536" t="s">
        <v>104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5</v>
      </c>
      <c r="BZ536">
        <v>2008</v>
      </c>
      <c r="CA536" t="s">
        <v>110</v>
      </c>
      <c r="CB536" t="s">
        <v>111</v>
      </c>
    </row>
    <row r="537" spans="1:80">
      <c r="A537">
        <v>1996</v>
      </c>
      <c r="B537">
        <v>75</v>
      </c>
      <c r="C537" t="s">
        <v>112</v>
      </c>
      <c r="D537">
        <v>84</v>
      </c>
      <c r="E537">
        <v>9660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162</v>
      </c>
      <c r="N537" t="s">
        <v>91</v>
      </c>
      <c r="O537" t="s">
        <v>91</v>
      </c>
      <c r="P537" t="s">
        <v>92</v>
      </c>
      <c r="Q537" t="s">
        <v>198</v>
      </c>
      <c r="R537">
        <v>8</v>
      </c>
      <c r="S537">
        <v>5</v>
      </c>
      <c r="T537">
        <v>1997</v>
      </c>
      <c r="U537">
        <v>1997</v>
      </c>
      <c r="V537" t="s">
        <v>115</v>
      </c>
      <c r="W537" t="s">
        <v>95</v>
      </c>
      <c r="X537" t="s">
        <v>130</v>
      </c>
      <c r="Y537" t="s">
        <v>130</v>
      </c>
      <c r="Z537" t="s">
        <v>117</v>
      </c>
      <c r="AA537">
        <v>1290</v>
      </c>
      <c r="AB537" t="s">
        <v>119</v>
      </c>
      <c r="AC537" t="s">
        <v>98</v>
      </c>
      <c r="AD537" t="s">
        <v>123</v>
      </c>
      <c r="AE537" t="s">
        <v>119</v>
      </c>
      <c r="AF537" t="s">
        <v>98</v>
      </c>
      <c r="AG537" t="s">
        <v>100</v>
      </c>
      <c r="AH537" t="s">
        <v>108</v>
      </c>
      <c r="AI537">
        <v>0</v>
      </c>
      <c r="AJ537" t="s">
        <v>108</v>
      </c>
      <c r="AK537">
        <v>0</v>
      </c>
      <c r="AL537">
        <v>1173</v>
      </c>
      <c r="AM537">
        <v>1173</v>
      </c>
      <c r="AN537" t="s">
        <v>103</v>
      </c>
      <c r="AO537" t="s">
        <v>126</v>
      </c>
      <c r="AP537" t="s">
        <v>104</v>
      </c>
      <c r="AQ537" t="s">
        <v>105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119</v>
      </c>
      <c r="BC537">
        <v>9</v>
      </c>
      <c r="BD537" t="s">
        <v>106</v>
      </c>
      <c r="BE537">
        <v>1</v>
      </c>
      <c r="BF537" t="s">
        <v>98</v>
      </c>
      <c r="BG537" t="s">
        <v>107</v>
      </c>
      <c r="BH537">
        <v>1997</v>
      </c>
      <c r="BI537" t="s">
        <v>125</v>
      </c>
      <c r="BJ537">
        <v>2</v>
      </c>
      <c r="BK537">
        <v>516</v>
      </c>
      <c r="BL537" t="s">
        <v>98</v>
      </c>
      <c r="BM537" t="s">
        <v>98</v>
      </c>
      <c r="BN537" t="s">
        <v>104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9</v>
      </c>
      <c r="BZ537">
        <v>2008</v>
      </c>
      <c r="CA537" t="s">
        <v>110</v>
      </c>
      <c r="CB537" t="s">
        <v>111</v>
      </c>
    </row>
    <row r="538" spans="1:80">
      <c r="A538">
        <v>1997</v>
      </c>
      <c r="B538">
        <v>60</v>
      </c>
      <c r="C538" t="s">
        <v>112</v>
      </c>
      <c r="D538" t="s">
        <v>83</v>
      </c>
      <c r="E538">
        <v>11000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136</v>
      </c>
      <c r="L538" t="s">
        <v>88</v>
      </c>
      <c r="M538" t="s">
        <v>162</v>
      </c>
      <c r="N538" t="s">
        <v>91</v>
      </c>
      <c r="O538" t="s">
        <v>91</v>
      </c>
      <c r="P538" t="s">
        <v>92</v>
      </c>
      <c r="Q538" t="s">
        <v>122</v>
      </c>
      <c r="R538">
        <v>9</v>
      </c>
      <c r="S538">
        <v>5</v>
      </c>
      <c r="T538">
        <v>2000</v>
      </c>
      <c r="U538">
        <v>2000</v>
      </c>
      <c r="V538" t="s">
        <v>115</v>
      </c>
      <c r="W538" t="s">
        <v>95</v>
      </c>
      <c r="X538" t="s">
        <v>96</v>
      </c>
      <c r="Y538" t="s">
        <v>96</v>
      </c>
      <c r="Z538" t="s">
        <v>117</v>
      </c>
      <c r="AA538">
        <v>295</v>
      </c>
      <c r="AB538" t="s">
        <v>119</v>
      </c>
      <c r="AC538" t="s">
        <v>98</v>
      </c>
      <c r="AD538" t="s">
        <v>123</v>
      </c>
      <c r="AE538" t="s">
        <v>126</v>
      </c>
      <c r="AF538" t="s">
        <v>98</v>
      </c>
      <c r="AG538" t="s">
        <v>155</v>
      </c>
      <c r="AH538" t="s">
        <v>108</v>
      </c>
      <c r="AI538">
        <v>0</v>
      </c>
      <c r="AJ538" t="s">
        <v>108</v>
      </c>
      <c r="AK538">
        <v>0</v>
      </c>
      <c r="AL538">
        <v>1519</v>
      </c>
      <c r="AM538">
        <v>1519</v>
      </c>
      <c r="AN538" t="s">
        <v>103</v>
      </c>
      <c r="AO538" t="s">
        <v>126</v>
      </c>
      <c r="AP538" t="s">
        <v>104</v>
      </c>
      <c r="AQ538" t="s">
        <v>105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t="s">
        <v>126</v>
      </c>
      <c r="BC538">
        <v>8</v>
      </c>
      <c r="BD538" t="s">
        <v>106</v>
      </c>
      <c r="BE538">
        <v>1</v>
      </c>
      <c r="BF538" t="s">
        <v>98</v>
      </c>
      <c r="BG538" t="s">
        <v>159</v>
      </c>
      <c r="BH538">
        <v>2000</v>
      </c>
      <c r="BI538" t="s">
        <v>131</v>
      </c>
      <c r="BJ538">
        <v>3</v>
      </c>
      <c r="BK538">
        <v>687</v>
      </c>
      <c r="BL538" t="s">
        <v>98</v>
      </c>
      <c r="BM538" t="s">
        <v>98</v>
      </c>
      <c r="BN538" t="s">
        <v>104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6</v>
      </c>
      <c r="BZ538">
        <v>2008</v>
      </c>
      <c r="CA538" t="s">
        <v>110</v>
      </c>
      <c r="CB538" t="s">
        <v>111</v>
      </c>
    </row>
    <row r="539" spans="1:80">
      <c r="A539">
        <v>1998</v>
      </c>
      <c r="B539">
        <v>20</v>
      </c>
      <c r="C539" t="s">
        <v>112</v>
      </c>
      <c r="D539">
        <v>136</v>
      </c>
      <c r="E539">
        <v>11675</v>
      </c>
      <c r="F539" t="s">
        <v>82</v>
      </c>
      <c r="G539" t="s">
        <v>83</v>
      </c>
      <c r="H539" t="s">
        <v>113</v>
      </c>
      <c r="I539" t="s">
        <v>85</v>
      </c>
      <c r="J539" t="s">
        <v>86</v>
      </c>
      <c r="K539" t="s">
        <v>87</v>
      </c>
      <c r="L539" t="s">
        <v>88</v>
      </c>
      <c r="M539" t="s">
        <v>162</v>
      </c>
      <c r="N539" t="s">
        <v>91</v>
      </c>
      <c r="O539" t="s">
        <v>91</v>
      </c>
      <c r="P539" t="s">
        <v>92</v>
      </c>
      <c r="Q539" t="s">
        <v>93</v>
      </c>
      <c r="R539">
        <v>8</v>
      </c>
      <c r="S539">
        <v>5</v>
      </c>
      <c r="T539">
        <v>1998</v>
      </c>
      <c r="U539">
        <v>1998</v>
      </c>
      <c r="V539" t="s">
        <v>94</v>
      </c>
      <c r="W539" t="s">
        <v>95</v>
      </c>
      <c r="X539" t="s">
        <v>96</v>
      </c>
      <c r="Y539" t="s">
        <v>96</v>
      </c>
      <c r="Z539" t="s">
        <v>117</v>
      </c>
      <c r="AA539">
        <v>495</v>
      </c>
      <c r="AB539" t="s">
        <v>119</v>
      </c>
      <c r="AC539" t="s">
        <v>98</v>
      </c>
      <c r="AD539" t="s">
        <v>123</v>
      </c>
      <c r="AE539" t="s">
        <v>119</v>
      </c>
      <c r="AF539" t="s">
        <v>98</v>
      </c>
      <c r="AG539" t="s">
        <v>157</v>
      </c>
      <c r="AH539" t="s">
        <v>124</v>
      </c>
      <c r="AI539">
        <v>1660</v>
      </c>
      <c r="AJ539" t="s">
        <v>108</v>
      </c>
      <c r="AK539">
        <v>0</v>
      </c>
      <c r="AL539">
        <v>322</v>
      </c>
      <c r="AM539">
        <v>1982</v>
      </c>
      <c r="AN539" t="s">
        <v>103</v>
      </c>
      <c r="AO539" t="s">
        <v>126</v>
      </c>
      <c r="AP539" t="s">
        <v>104</v>
      </c>
      <c r="AQ539" t="s">
        <v>105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119</v>
      </c>
      <c r="BC539">
        <v>5</v>
      </c>
      <c r="BD539" t="s">
        <v>106</v>
      </c>
      <c r="BE539">
        <v>1</v>
      </c>
      <c r="BF539" t="s">
        <v>98</v>
      </c>
      <c r="BG539" t="s">
        <v>107</v>
      </c>
      <c r="BH539">
        <v>1998</v>
      </c>
      <c r="BI539" t="s">
        <v>125</v>
      </c>
      <c r="BJ539">
        <v>3</v>
      </c>
      <c r="BK539">
        <v>938</v>
      </c>
      <c r="BL539" t="s">
        <v>98</v>
      </c>
      <c r="BM539" t="s">
        <v>98</v>
      </c>
      <c r="BN539" t="s">
        <v>104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2008</v>
      </c>
      <c r="CA539" t="s">
        <v>110</v>
      </c>
      <c r="CB539" t="s">
        <v>111</v>
      </c>
    </row>
    <row r="540" spans="1:80">
      <c r="A540">
        <v>1999</v>
      </c>
      <c r="B540">
        <v>60</v>
      </c>
      <c r="C540" t="s">
        <v>112</v>
      </c>
      <c r="D540">
        <v>97</v>
      </c>
      <c r="E540">
        <v>10990</v>
      </c>
      <c r="F540" t="s">
        <v>82</v>
      </c>
      <c r="G540" t="s">
        <v>83</v>
      </c>
      <c r="H540" t="s">
        <v>113</v>
      </c>
      <c r="I540" t="s">
        <v>85</v>
      </c>
      <c r="J540" t="s">
        <v>86</v>
      </c>
      <c r="K540" t="s">
        <v>161</v>
      </c>
      <c r="L540" t="s">
        <v>88</v>
      </c>
      <c r="M540" t="s">
        <v>162</v>
      </c>
      <c r="N540" t="s">
        <v>91</v>
      </c>
      <c r="O540" t="s">
        <v>91</v>
      </c>
      <c r="P540" t="s">
        <v>92</v>
      </c>
      <c r="Q540" t="s">
        <v>122</v>
      </c>
      <c r="R540">
        <v>7</v>
      </c>
      <c r="S540">
        <v>5</v>
      </c>
      <c r="T540">
        <v>1996</v>
      </c>
      <c r="U540">
        <v>1997</v>
      </c>
      <c r="V540" t="s">
        <v>94</v>
      </c>
      <c r="W540" t="s">
        <v>95</v>
      </c>
      <c r="X540" t="s">
        <v>96</v>
      </c>
      <c r="Y540" t="s">
        <v>96</v>
      </c>
      <c r="Z540" t="s">
        <v>97</v>
      </c>
      <c r="AA540">
        <v>0</v>
      </c>
      <c r="AB540" t="s">
        <v>119</v>
      </c>
      <c r="AC540" t="s">
        <v>98</v>
      </c>
      <c r="AD540" t="s">
        <v>123</v>
      </c>
      <c r="AE540" t="s">
        <v>126</v>
      </c>
      <c r="AF540" t="s">
        <v>98</v>
      </c>
      <c r="AG540" t="s">
        <v>100</v>
      </c>
      <c r="AH540" t="s">
        <v>124</v>
      </c>
      <c r="AI540">
        <v>851</v>
      </c>
      <c r="AJ540" t="s">
        <v>108</v>
      </c>
      <c r="AK540">
        <v>0</v>
      </c>
      <c r="AL540">
        <v>213</v>
      </c>
      <c r="AM540">
        <v>1064</v>
      </c>
      <c r="AN540" t="s">
        <v>103</v>
      </c>
      <c r="AO540" t="s">
        <v>126</v>
      </c>
      <c r="AP540" t="s">
        <v>104</v>
      </c>
      <c r="AQ540" t="s">
        <v>105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119</v>
      </c>
      <c r="BC540">
        <v>12</v>
      </c>
      <c r="BD540" t="s">
        <v>106</v>
      </c>
      <c r="BE540">
        <v>2</v>
      </c>
      <c r="BF540" t="s">
        <v>98</v>
      </c>
      <c r="BG540" t="s">
        <v>107</v>
      </c>
      <c r="BH540">
        <v>1996</v>
      </c>
      <c r="BI540" t="s">
        <v>131</v>
      </c>
      <c r="BJ540">
        <v>2</v>
      </c>
      <c r="BK540">
        <v>576</v>
      </c>
      <c r="BL540" t="s">
        <v>98</v>
      </c>
      <c r="BM540" t="s">
        <v>98</v>
      </c>
      <c r="BN540" t="s">
        <v>104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6</v>
      </c>
      <c r="BZ540">
        <v>2008</v>
      </c>
      <c r="CA540" t="s">
        <v>110</v>
      </c>
      <c r="CB540" t="s">
        <v>111</v>
      </c>
    </row>
    <row r="541" spans="1:80">
      <c r="A541">
        <v>2000</v>
      </c>
      <c r="B541">
        <v>60</v>
      </c>
      <c r="C541" t="s">
        <v>112</v>
      </c>
      <c r="D541" t="s">
        <v>83</v>
      </c>
      <c r="E541">
        <v>11929</v>
      </c>
      <c r="F541" t="s">
        <v>82</v>
      </c>
      <c r="G541" t="s">
        <v>83</v>
      </c>
      <c r="H541" t="s">
        <v>113</v>
      </c>
      <c r="I541" t="s">
        <v>85</v>
      </c>
      <c r="J541" t="s">
        <v>86</v>
      </c>
      <c r="K541" t="s">
        <v>161</v>
      </c>
      <c r="L541" t="s">
        <v>88</v>
      </c>
      <c r="M541" t="s">
        <v>162</v>
      </c>
      <c r="N541" t="s">
        <v>91</v>
      </c>
      <c r="O541" t="s">
        <v>91</v>
      </c>
      <c r="P541" t="s">
        <v>92</v>
      </c>
      <c r="Q541" t="s">
        <v>122</v>
      </c>
      <c r="R541">
        <v>8</v>
      </c>
      <c r="S541">
        <v>7</v>
      </c>
      <c r="T541">
        <v>1995</v>
      </c>
      <c r="U541">
        <v>1995</v>
      </c>
      <c r="V541" t="s">
        <v>94</v>
      </c>
      <c r="W541" t="s">
        <v>95</v>
      </c>
      <c r="X541" t="s">
        <v>96</v>
      </c>
      <c r="Y541" t="s">
        <v>96</v>
      </c>
      <c r="Z541" t="s">
        <v>117</v>
      </c>
      <c r="AA541">
        <v>466</v>
      </c>
      <c r="AB541" t="s">
        <v>119</v>
      </c>
      <c r="AC541" t="s">
        <v>98</v>
      </c>
      <c r="AD541" t="s">
        <v>123</v>
      </c>
      <c r="AE541" t="s">
        <v>119</v>
      </c>
      <c r="AF541" t="s">
        <v>98</v>
      </c>
      <c r="AG541" t="s">
        <v>157</v>
      </c>
      <c r="AH541" t="s">
        <v>108</v>
      </c>
      <c r="AI541">
        <v>0</v>
      </c>
      <c r="AJ541" t="s">
        <v>108</v>
      </c>
      <c r="AK541">
        <v>0</v>
      </c>
      <c r="AL541">
        <v>1242</v>
      </c>
      <c r="AM541">
        <v>1242</v>
      </c>
      <c r="AN541" t="s">
        <v>103</v>
      </c>
      <c r="AO541" t="s">
        <v>126</v>
      </c>
      <c r="AP541" t="s">
        <v>104</v>
      </c>
      <c r="AQ541" t="s">
        <v>105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t="s">
        <v>119</v>
      </c>
      <c r="BC541">
        <v>9</v>
      </c>
      <c r="BD541" t="s">
        <v>106</v>
      </c>
      <c r="BE541">
        <v>1</v>
      </c>
      <c r="BF541" t="s">
        <v>98</v>
      </c>
      <c r="BG541" t="s">
        <v>107</v>
      </c>
      <c r="BH541">
        <v>1995</v>
      </c>
      <c r="BI541" t="s">
        <v>131</v>
      </c>
      <c r="BJ541">
        <v>3</v>
      </c>
      <c r="BK541">
        <v>751</v>
      </c>
      <c r="BL541" t="s">
        <v>98</v>
      </c>
      <c r="BM541" t="s">
        <v>98</v>
      </c>
      <c r="BN541" t="s">
        <v>104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6</v>
      </c>
      <c r="BZ541">
        <v>2008</v>
      </c>
      <c r="CA541" t="s">
        <v>110</v>
      </c>
      <c r="CB541" t="s">
        <v>111</v>
      </c>
    </row>
    <row r="542" spans="1:80">
      <c r="A542">
        <v>2001</v>
      </c>
      <c r="B542">
        <v>60</v>
      </c>
      <c r="C542" t="s">
        <v>112</v>
      </c>
      <c r="D542">
        <v>91</v>
      </c>
      <c r="E542">
        <v>10010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162</v>
      </c>
      <c r="N542" t="s">
        <v>91</v>
      </c>
      <c r="O542" t="s">
        <v>91</v>
      </c>
      <c r="P542" t="s">
        <v>92</v>
      </c>
      <c r="Q542" t="s">
        <v>122</v>
      </c>
      <c r="R542">
        <v>7</v>
      </c>
      <c r="S542">
        <v>5</v>
      </c>
      <c r="T542">
        <v>1993</v>
      </c>
      <c r="U542">
        <v>1994</v>
      </c>
      <c r="V542" t="s">
        <v>115</v>
      </c>
      <c r="W542" t="s">
        <v>236</v>
      </c>
      <c r="X542" t="s">
        <v>96</v>
      </c>
      <c r="Y542" t="s">
        <v>96</v>
      </c>
      <c r="Z542" t="s">
        <v>117</v>
      </c>
      <c r="AA542">
        <v>320</v>
      </c>
      <c r="AB542" t="s">
        <v>119</v>
      </c>
      <c r="AC542" t="s">
        <v>98</v>
      </c>
      <c r="AD542" t="s">
        <v>123</v>
      </c>
      <c r="AE542" t="s">
        <v>119</v>
      </c>
      <c r="AF542" t="s">
        <v>98</v>
      </c>
      <c r="AG542" t="s">
        <v>157</v>
      </c>
      <c r="AH542" t="s">
        <v>138</v>
      </c>
      <c r="AI542">
        <v>228</v>
      </c>
      <c r="AJ542" t="s">
        <v>124</v>
      </c>
      <c r="AK542">
        <v>852</v>
      </c>
      <c r="AL542">
        <v>0</v>
      </c>
      <c r="AM542">
        <v>1080</v>
      </c>
      <c r="AN542" t="s">
        <v>103</v>
      </c>
      <c r="AO542" t="s">
        <v>126</v>
      </c>
      <c r="AP542" t="s">
        <v>104</v>
      </c>
      <c r="AQ542" t="s">
        <v>105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119</v>
      </c>
      <c r="BC542">
        <v>9</v>
      </c>
      <c r="BD542" t="s">
        <v>106</v>
      </c>
      <c r="BE542">
        <v>1</v>
      </c>
      <c r="BF542" t="s">
        <v>119</v>
      </c>
      <c r="BG542" t="s">
        <v>107</v>
      </c>
      <c r="BH542">
        <v>1993</v>
      </c>
      <c r="BI542" t="s">
        <v>125</v>
      </c>
      <c r="BJ542">
        <v>3</v>
      </c>
      <c r="BK542">
        <v>783</v>
      </c>
      <c r="BL542" t="s">
        <v>98</v>
      </c>
      <c r="BM542" t="s">
        <v>98</v>
      </c>
      <c r="BN542" t="s">
        <v>104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2008</v>
      </c>
      <c r="CA542" t="s">
        <v>110</v>
      </c>
      <c r="CB542" t="s">
        <v>111</v>
      </c>
    </row>
    <row r="543" spans="1:80">
      <c r="A543">
        <v>2002</v>
      </c>
      <c r="B543">
        <v>20</v>
      </c>
      <c r="C543" t="s">
        <v>112</v>
      </c>
      <c r="D543">
        <v>74</v>
      </c>
      <c r="E543">
        <v>13253</v>
      </c>
      <c r="F543" t="s">
        <v>82</v>
      </c>
      <c r="G543" t="s">
        <v>83</v>
      </c>
      <c r="H543" t="s">
        <v>113</v>
      </c>
      <c r="I543" t="s">
        <v>85</v>
      </c>
      <c r="J543" t="s">
        <v>86</v>
      </c>
      <c r="K543" t="s">
        <v>87</v>
      </c>
      <c r="L543" t="s">
        <v>88</v>
      </c>
      <c r="M543" t="s">
        <v>163</v>
      </c>
      <c r="N543" t="s">
        <v>225</v>
      </c>
      <c r="O543" t="s">
        <v>91</v>
      </c>
      <c r="P543" t="s">
        <v>92</v>
      </c>
      <c r="Q543" t="s">
        <v>93</v>
      </c>
      <c r="R543">
        <v>7</v>
      </c>
      <c r="S543">
        <v>5</v>
      </c>
      <c r="T543">
        <v>2006</v>
      </c>
      <c r="U543">
        <v>2006</v>
      </c>
      <c r="V543" t="s">
        <v>94</v>
      </c>
      <c r="W543" t="s">
        <v>95</v>
      </c>
      <c r="X543" t="s">
        <v>96</v>
      </c>
      <c r="Y543" t="s">
        <v>96</v>
      </c>
      <c r="Z543" t="s">
        <v>117</v>
      </c>
      <c r="AA543">
        <v>128</v>
      </c>
      <c r="AB543" t="s">
        <v>119</v>
      </c>
      <c r="AC543" t="s">
        <v>98</v>
      </c>
      <c r="AD543" t="s">
        <v>123</v>
      </c>
      <c r="AE543" t="s">
        <v>126</v>
      </c>
      <c r="AF543" t="s">
        <v>98</v>
      </c>
      <c r="AG543" t="s">
        <v>100</v>
      </c>
      <c r="AH543" t="s">
        <v>124</v>
      </c>
      <c r="AI543">
        <v>1096</v>
      </c>
      <c r="AJ543" t="s">
        <v>108</v>
      </c>
      <c r="AK543">
        <v>0</v>
      </c>
      <c r="AL543">
        <v>482</v>
      </c>
      <c r="AM543">
        <v>1578</v>
      </c>
      <c r="AN543" t="s">
        <v>103</v>
      </c>
      <c r="AO543" t="s">
        <v>119</v>
      </c>
      <c r="AP543" t="s">
        <v>104</v>
      </c>
      <c r="AQ543" t="s">
        <v>105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119</v>
      </c>
      <c r="BC543">
        <v>7</v>
      </c>
      <c r="BD543" t="s">
        <v>106</v>
      </c>
      <c r="BE543">
        <v>1</v>
      </c>
      <c r="BF543" t="s">
        <v>119</v>
      </c>
      <c r="BG543" t="s">
        <v>107</v>
      </c>
      <c r="BH543">
        <v>2006</v>
      </c>
      <c r="BI543" t="s">
        <v>108</v>
      </c>
      <c r="BJ543">
        <v>3</v>
      </c>
      <c r="BK543">
        <v>642</v>
      </c>
      <c r="BL543" t="s">
        <v>98</v>
      </c>
      <c r="BM543" t="s">
        <v>98</v>
      </c>
      <c r="BN543" t="s">
        <v>104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5</v>
      </c>
      <c r="BZ543">
        <v>2008</v>
      </c>
      <c r="CA543" t="s">
        <v>110</v>
      </c>
      <c r="CB543" t="s">
        <v>111</v>
      </c>
    </row>
    <row r="544" spans="1:80">
      <c r="A544">
        <v>2003</v>
      </c>
      <c r="B544">
        <v>60</v>
      </c>
      <c r="C544" t="s">
        <v>112</v>
      </c>
      <c r="D544">
        <v>73</v>
      </c>
      <c r="E544">
        <v>9801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163</v>
      </c>
      <c r="N544" t="s">
        <v>91</v>
      </c>
      <c r="O544" t="s">
        <v>91</v>
      </c>
      <c r="P544" t="s">
        <v>92</v>
      </c>
      <c r="Q544" t="s">
        <v>122</v>
      </c>
      <c r="R544">
        <v>8</v>
      </c>
      <c r="S544">
        <v>5</v>
      </c>
      <c r="T544">
        <v>2007</v>
      </c>
      <c r="U544">
        <v>2007</v>
      </c>
      <c r="V544" t="s">
        <v>94</v>
      </c>
      <c r="W544" t="s">
        <v>95</v>
      </c>
      <c r="X544" t="s">
        <v>96</v>
      </c>
      <c r="Y544" t="s">
        <v>96</v>
      </c>
      <c r="Z544" t="s">
        <v>148</v>
      </c>
      <c r="AA544">
        <v>156</v>
      </c>
      <c r="AB544" t="s">
        <v>119</v>
      </c>
      <c r="AC544" t="s">
        <v>98</v>
      </c>
      <c r="AD544" t="s">
        <v>123</v>
      </c>
      <c r="AE544" t="s">
        <v>119</v>
      </c>
      <c r="AF544" t="s">
        <v>98</v>
      </c>
      <c r="AG544" t="s">
        <v>157</v>
      </c>
      <c r="AH544" t="s">
        <v>108</v>
      </c>
      <c r="AI544">
        <v>0</v>
      </c>
      <c r="AJ544" t="s">
        <v>108</v>
      </c>
      <c r="AK544">
        <v>0</v>
      </c>
      <c r="AL544">
        <v>1341</v>
      </c>
      <c r="AM544">
        <v>1341</v>
      </c>
      <c r="AN544" t="s">
        <v>103</v>
      </c>
      <c r="AO544" t="s">
        <v>126</v>
      </c>
      <c r="AP544" t="s">
        <v>104</v>
      </c>
      <c r="AQ544" t="s">
        <v>105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t="s">
        <v>119</v>
      </c>
      <c r="BC544">
        <v>7</v>
      </c>
      <c r="BD544" t="s">
        <v>106</v>
      </c>
      <c r="BE544">
        <v>1</v>
      </c>
      <c r="BF544" t="s">
        <v>119</v>
      </c>
      <c r="BG544" t="s">
        <v>159</v>
      </c>
      <c r="BH544">
        <v>2007</v>
      </c>
      <c r="BI544" t="s">
        <v>131</v>
      </c>
      <c r="BJ544">
        <v>3</v>
      </c>
      <c r="BK544">
        <v>851</v>
      </c>
      <c r="BL544" t="s">
        <v>98</v>
      </c>
      <c r="BM544" t="s">
        <v>98</v>
      </c>
      <c r="BN544" t="s">
        <v>104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7</v>
      </c>
      <c r="BZ544">
        <v>2008</v>
      </c>
      <c r="CA544" t="s">
        <v>110</v>
      </c>
      <c r="CB544" t="s">
        <v>111</v>
      </c>
    </row>
    <row r="545" spans="1:80">
      <c r="A545">
        <v>2004</v>
      </c>
      <c r="B545">
        <v>60</v>
      </c>
      <c r="C545" t="s">
        <v>112</v>
      </c>
      <c r="D545">
        <v>80</v>
      </c>
      <c r="E545">
        <v>9428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163</v>
      </c>
      <c r="N545" t="s">
        <v>91</v>
      </c>
      <c r="O545" t="s">
        <v>91</v>
      </c>
      <c r="P545" t="s">
        <v>92</v>
      </c>
      <c r="Q545" t="s">
        <v>122</v>
      </c>
      <c r="R545">
        <v>8</v>
      </c>
      <c r="S545">
        <v>5</v>
      </c>
      <c r="T545">
        <v>2007</v>
      </c>
      <c r="U545">
        <v>2008</v>
      </c>
      <c r="V545" t="s">
        <v>115</v>
      </c>
      <c r="W545" t="s">
        <v>95</v>
      </c>
      <c r="X545" t="s">
        <v>96</v>
      </c>
      <c r="Y545" t="s">
        <v>96</v>
      </c>
      <c r="Z545" t="s">
        <v>148</v>
      </c>
      <c r="AA545">
        <v>310</v>
      </c>
      <c r="AB545" t="s">
        <v>119</v>
      </c>
      <c r="AC545" t="s">
        <v>98</v>
      </c>
      <c r="AD545" t="s">
        <v>123</v>
      </c>
      <c r="AE545" t="s">
        <v>119</v>
      </c>
      <c r="AF545" t="s">
        <v>98</v>
      </c>
      <c r="AG545" t="s">
        <v>157</v>
      </c>
      <c r="AH545" t="s">
        <v>124</v>
      </c>
      <c r="AI545">
        <v>729</v>
      </c>
      <c r="AJ545" t="s">
        <v>108</v>
      </c>
      <c r="AK545">
        <v>0</v>
      </c>
      <c r="AL545">
        <v>226</v>
      </c>
      <c r="AM545">
        <v>955</v>
      </c>
      <c r="AN545" t="s">
        <v>103</v>
      </c>
      <c r="AO545" t="s">
        <v>126</v>
      </c>
      <c r="AP545" t="s">
        <v>104</v>
      </c>
      <c r="AQ545" t="s">
        <v>105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119</v>
      </c>
      <c r="BC545">
        <v>8</v>
      </c>
      <c r="BD545" t="s">
        <v>106</v>
      </c>
      <c r="BE545">
        <v>1</v>
      </c>
      <c r="BF545" t="s">
        <v>119</v>
      </c>
      <c r="BG545" t="s">
        <v>107</v>
      </c>
      <c r="BH545">
        <v>2007</v>
      </c>
      <c r="BI545" t="s">
        <v>125</v>
      </c>
      <c r="BJ545">
        <v>3</v>
      </c>
      <c r="BK545">
        <v>880</v>
      </c>
      <c r="BL545" t="s">
        <v>98</v>
      </c>
      <c r="BM545" t="s">
        <v>98</v>
      </c>
      <c r="BN545" t="s">
        <v>104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2</v>
      </c>
      <c r="BZ545">
        <v>2008</v>
      </c>
      <c r="CA545" t="s">
        <v>149</v>
      </c>
      <c r="CB545" t="s">
        <v>150</v>
      </c>
    </row>
    <row r="546" spans="1:80">
      <c r="A546">
        <v>2005</v>
      </c>
      <c r="B546">
        <v>20</v>
      </c>
      <c r="C546" t="s">
        <v>112</v>
      </c>
      <c r="D546">
        <v>87</v>
      </c>
      <c r="E546">
        <v>10037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114</v>
      </c>
      <c r="L546" t="s">
        <v>88</v>
      </c>
      <c r="M546" t="s">
        <v>163</v>
      </c>
      <c r="N546" t="s">
        <v>90</v>
      </c>
      <c r="O546" t="s">
        <v>91</v>
      </c>
      <c r="P546" t="s">
        <v>92</v>
      </c>
      <c r="Q546" t="s">
        <v>93</v>
      </c>
      <c r="R546">
        <v>8</v>
      </c>
      <c r="S546">
        <v>5</v>
      </c>
      <c r="T546">
        <v>2006</v>
      </c>
      <c r="U546">
        <v>2007</v>
      </c>
      <c r="V546" t="s">
        <v>115</v>
      </c>
      <c r="W546" t="s">
        <v>95</v>
      </c>
      <c r="X546" t="s">
        <v>96</v>
      </c>
      <c r="Y546" t="s">
        <v>96</v>
      </c>
      <c r="Z546" t="s">
        <v>83</v>
      </c>
      <c r="AA546" t="s">
        <v>83</v>
      </c>
      <c r="AB546" t="s">
        <v>119</v>
      </c>
      <c r="AC546" t="s">
        <v>98</v>
      </c>
      <c r="AD546" t="s">
        <v>123</v>
      </c>
      <c r="AE546" t="s">
        <v>126</v>
      </c>
      <c r="AF546" t="s">
        <v>98</v>
      </c>
      <c r="AG546" t="s">
        <v>100</v>
      </c>
      <c r="AH546" t="s">
        <v>124</v>
      </c>
      <c r="AI546">
        <v>666</v>
      </c>
      <c r="AJ546" t="s">
        <v>108</v>
      </c>
      <c r="AK546">
        <v>0</v>
      </c>
      <c r="AL546">
        <v>794</v>
      </c>
      <c r="AM546">
        <v>1460</v>
      </c>
      <c r="AN546" t="s">
        <v>103</v>
      </c>
      <c r="AO546" t="s">
        <v>126</v>
      </c>
      <c r="AP546" t="s">
        <v>104</v>
      </c>
      <c r="AQ546" t="s">
        <v>105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119</v>
      </c>
      <c r="BC546">
        <v>6</v>
      </c>
      <c r="BD546" t="s">
        <v>106</v>
      </c>
      <c r="BE546">
        <v>1</v>
      </c>
      <c r="BF546" t="s">
        <v>119</v>
      </c>
      <c r="BG546" t="s">
        <v>107</v>
      </c>
      <c r="BH546">
        <v>2006</v>
      </c>
      <c r="BI546" t="s">
        <v>125</v>
      </c>
      <c r="BJ546">
        <v>2</v>
      </c>
      <c r="BK546">
        <v>480</v>
      </c>
      <c r="BL546" t="s">
        <v>98</v>
      </c>
      <c r="BM546" t="s">
        <v>98</v>
      </c>
      <c r="BN546" t="s">
        <v>104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8</v>
      </c>
      <c r="BZ546">
        <v>2008</v>
      </c>
      <c r="CA546" t="s">
        <v>110</v>
      </c>
      <c r="CB546" t="s">
        <v>111</v>
      </c>
    </row>
    <row r="547" spans="1:80">
      <c r="A547">
        <v>2006</v>
      </c>
      <c r="B547">
        <v>20</v>
      </c>
      <c r="C547" t="s">
        <v>164</v>
      </c>
      <c r="D547">
        <v>72</v>
      </c>
      <c r="E547">
        <v>8640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163</v>
      </c>
      <c r="N547" t="s">
        <v>91</v>
      </c>
      <c r="O547" t="s">
        <v>91</v>
      </c>
      <c r="P547" t="s">
        <v>92</v>
      </c>
      <c r="Q547" t="s">
        <v>93</v>
      </c>
      <c r="R547">
        <v>8</v>
      </c>
      <c r="S547">
        <v>5</v>
      </c>
      <c r="T547">
        <v>2007</v>
      </c>
      <c r="U547">
        <v>2008</v>
      </c>
      <c r="V547" t="s">
        <v>94</v>
      </c>
      <c r="W547" t="s">
        <v>95</v>
      </c>
      <c r="X547" t="s">
        <v>96</v>
      </c>
      <c r="Y547" t="s">
        <v>96</v>
      </c>
      <c r="Z547" t="s">
        <v>97</v>
      </c>
      <c r="AA547">
        <v>0</v>
      </c>
      <c r="AB547" t="s">
        <v>119</v>
      </c>
      <c r="AC547" t="s">
        <v>98</v>
      </c>
      <c r="AD547" t="s">
        <v>123</v>
      </c>
      <c r="AE547" t="s">
        <v>119</v>
      </c>
      <c r="AF547" t="s">
        <v>98</v>
      </c>
      <c r="AG547" t="s">
        <v>100</v>
      </c>
      <c r="AH547" t="s">
        <v>124</v>
      </c>
      <c r="AI547">
        <v>24</v>
      </c>
      <c r="AJ547" t="s">
        <v>108</v>
      </c>
      <c r="AK547">
        <v>0</v>
      </c>
      <c r="AL547">
        <v>1339</v>
      </c>
      <c r="AM547">
        <v>1363</v>
      </c>
      <c r="AN547" t="s">
        <v>103</v>
      </c>
      <c r="AO547" t="s">
        <v>126</v>
      </c>
      <c r="AP547" t="s">
        <v>104</v>
      </c>
      <c r="AQ547" t="s">
        <v>105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t="s">
        <v>119</v>
      </c>
      <c r="BC547">
        <v>6</v>
      </c>
      <c r="BD547" t="s">
        <v>106</v>
      </c>
      <c r="BE547">
        <v>0</v>
      </c>
      <c r="BF547" t="s">
        <v>83</v>
      </c>
      <c r="BG547" t="s">
        <v>107</v>
      </c>
      <c r="BH547">
        <v>2008</v>
      </c>
      <c r="BI547" t="s">
        <v>131</v>
      </c>
      <c r="BJ547">
        <v>2</v>
      </c>
      <c r="BK547">
        <v>588</v>
      </c>
      <c r="BL547" t="s">
        <v>98</v>
      </c>
      <c r="BM547" t="s">
        <v>98</v>
      </c>
      <c r="BN547" t="s">
        <v>104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7</v>
      </c>
      <c r="BZ547">
        <v>2008</v>
      </c>
      <c r="CA547" t="s">
        <v>149</v>
      </c>
      <c r="CB547" t="s">
        <v>150</v>
      </c>
    </row>
    <row r="548" spans="1:80">
      <c r="A548">
        <v>2007</v>
      </c>
      <c r="B548">
        <v>20</v>
      </c>
      <c r="C548" t="s">
        <v>164</v>
      </c>
      <c r="D548">
        <v>85</v>
      </c>
      <c r="E548">
        <v>10625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163</v>
      </c>
      <c r="N548" t="s">
        <v>91</v>
      </c>
      <c r="O548" t="s">
        <v>91</v>
      </c>
      <c r="P548" t="s">
        <v>92</v>
      </c>
      <c r="Q548" t="s">
        <v>93</v>
      </c>
      <c r="R548">
        <v>8</v>
      </c>
      <c r="S548">
        <v>5</v>
      </c>
      <c r="T548">
        <v>2007</v>
      </c>
      <c r="U548">
        <v>2007</v>
      </c>
      <c r="V548" t="s">
        <v>94</v>
      </c>
      <c r="W548" t="s">
        <v>95</v>
      </c>
      <c r="X548" t="s">
        <v>96</v>
      </c>
      <c r="Y548" t="s">
        <v>96</v>
      </c>
      <c r="Z548" t="s">
        <v>117</v>
      </c>
      <c r="AA548">
        <v>292</v>
      </c>
      <c r="AB548" t="s">
        <v>119</v>
      </c>
      <c r="AC548" t="s">
        <v>98</v>
      </c>
      <c r="AD548" t="s">
        <v>123</v>
      </c>
      <c r="AE548" t="s">
        <v>119</v>
      </c>
      <c r="AF548" t="s">
        <v>98</v>
      </c>
      <c r="AG548" t="s">
        <v>157</v>
      </c>
      <c r="AH548" t="s">
        <v>108</v>
      </c>
      <c r="AI548">
        <v>0</v>
      </c>
      <c r="AJ548" t="s">
        <v>108</v>
      </c>
      <c r="AK548">
        <v>0</v>
      </c>
      <c r="AL548">
        <v>1660</v>
      </c>
      <c r="AM548">
        <v>1660</v>
      </c>
      <c r="AN548" t="s">
        <v>103</v>
      </c>
      <c r="AO548" t="s">
        <v>126</v>
      </c>
      <c r="AP548" t="s">
        <v>104</v>
      </c>
      <c r="AQ548" t="s">
        <v>105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119</v>
      </c>
      <c r="BC548">
        <v>7</v>
      </c>
      <c r="BD548" t="s">
        <v>106</v>
      </c>
      <c r="BE548">
        <v>1</v>
      </c>
      <c r="BF548" t="s">
        <v>119</v>
      </c>
      <c r="BG548" t="s">
        <v>107</v>
      </c>
      <c r="BH548">
        <v>2007</v>
      </c>
      <c r="BI548" t="s">
        <v>125</v>
      </c>
      <c r="BJ548">
        <v>3</v>
      </c>
      <c r="BK548">
        <v>660</v>
      </c>
      <c r="BL548" t="s">
        <v>98</v>
      </c>
      <c r="BM548" t="s">
        <v>98</v>
      </c>
      <c r="BN548" t="s">
        <v>104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6</v>
      </c>
      <c r="BZ548">
        <v>2008</v>
      </c>
      <c r="CA548" t="s">
        <v>110</v>
      </c>
      <c r="CB548" t="s">
        <v>111</v>
      </c>
    </row>
    <row r="549" spans="1:80">
      <c r="A549">
        <v>2008</v>
      </c>
      <c r="B549">
        <v>20</v>
      </c>
      <c r="C549" t="s">
        <v>164</v>
      </c>
      <c r="D549">
        <v>62</v>
      </c>
      <c r="E549">
        <v>7500</v>
      </c>
      <c r="F549" t="s">
        <v>82</v>
      </c>
      <c r="G549" t="s">
        <v>82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163</v>
      </c>
      <c r="N549" t="s">
        <v>91</v>
      </c>
      <c r="O549" t="s">
        <v>91</v>
      </c>
      <c r="P549" t="s">
        <v>92</v>
      </c>
      <c r="Q549" t="s">
        <v>93</v>
      </c>
      <c r="R549">
        <v>7</v>
      </c>
      <c r="S549">
        <v>5</v>
      </c>
      <c r="T549">
        <v>2007</v>
      </c>
      <c r="U549">
        <v>2008</v>
      </c>
      <c r="V549" t="s">
        <v>94</v>
      </c>
      <c r="W549" t="s">
        <v>95</v>
      </c>
      <c r="X549" t="s">
        <v>152</v>
      </c>
      <c r="Y549" t="s">
        <v>153</v>
      </c>
      <c r="Z549" t="s">
        <v>148</v>
      </c>
      <c r="AA549">
        <v>210</v>
      </c>
      <c r="AB549" t="s">
        <v>119</v>
      </c>
      <c r="AC549" t="s">
        <v>98</v>
      </c>
      <c r="AD549" t="s">
        <v>123</v>
      </c>
      <c r="AE549" t="s">
        <v>119</v>
      </c>
      <c r="AF549" t="s">
        <v>98</v>
      </c>
      <c r="AG549" t="s">
        <v>100</v>
      </c>
      <c r="AH549" t="s">
        <v>124</v>
      </c>
      <c r="AI549">
        <v>902</v>
      </c>
      <c r="AJ549" t="s">
        <v>108</v>
      </c>
      <c r="AK549">
        <v>0</v>
      </c>
      <c r="AL549">
        <v>316</v>
      </c>
      <c r="AM549">
        <v>1218</v>
      </c>
      <c r="AN549" t="s">
        <v>103</v>
      </c>
      <c r="AO549" t="s">
        <v>126</v>
      </c>
      <c r="AP549" t="s">
        <v>104</v>
      </c>
      <c r="AQ549" t="s">
        <v>105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t="s">
        <v>119</v>
      </c>
      <c r="BC549">
        <v>6</v>
      </c>
      <c r="BD549" t="s">
        <v>106</v>
      </c>
      <c r="BE549">
        <v>0</v>
      </c>
      <c r="BF549" t="s">
        <v>83</v>
      </c>
      <c r="BG549" t="s">
        <v>107</v>
      </c>
      <c r="BH549">
        <v>2008</v>
      </c>
      <c r="BI549" t="s">
        <v>125</v>
      </c>
      <c r="BJ549">
        <v>2</v>
      </c>
      <c r="BK549">
        <v>462</v>
      </c>
      <c r="BL549" t="s">
        <v>98</v>
      </c>
      <c r="BM549" t="s">
        <v>98</v>
      </c>
      <c r="BN549" t="s">
        <v>104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2008</v>
      </c>
      <c r="CA549" t="s">
        <v>149</v>
      </c>
      <c r="CB549" t="s">
        <v>150</v>
      </c>
    </row>
    <row r="550" spans="1:80">
      <c r="A550">
        <v>2009</v>
      </c>
      <c r="B550">
        <v>60</v>
      </c>
      <c r="C550" t="s">
        <v>112</v>
      </c>
      <c r="D550">
        <v>68</v>
      </c>
      <c r="E550">
        <v>10110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165</v>
      </c>
      <c r="N550" t="s">
        <v>91</v>
      </c>
      <c r="O550" t="s">
        <v>91</v>
      </c>
      <c r="P550" t="s">
        <v>92</v>
      </c>
      <c r="Q550" t="s">
        <v>122</v>
      </c>
      <c r="R550">
        <v>6</v>
      </c>
      <c r="S550">
        <v>5</v>
      </c>
      <c r="T550">
        <v>2003</v>
      </c>
      <c r="U550">
        <v>2003</v>
      </c>
      <c r="V550" t="s">
        <v>94</v>
      </c>
      <c r="W550" t="s">
        <v>95</v>
      </c>
      <c r="X550" t="s">
        <v>96</v>
      </c>
      <c r="Y550" t="s">
        <v>96</v>
      </c>
      <c r="Z550" t="s">
        <v>97</v>
      </c>
      <c r="AA550">
        <v>0</v>
      </c>
      <c r="AB550" t="s">
        <v>119</v>
      </c>
      <c r="AC550" t="s">
        <v>98</v>
      </c>
      <c r="AD550" t="s">
        <v>123</v>
      </c>
      <c r="AE550" t="s">
        <v>119</v>
      </c>
      <c r="AF550" t="s">
        <v>98</v>
      </c>
      <c r="AG550" t="s">
        <v>155</v>
      </c>
      <c r="AH550" t="s">
        <v>124</v>
      </c>
      <c r="AI550">
        <v>80</v>
      </c>
      <c r="AJ550" t="s">
        <v>118</v>
      </c>
      <c r="AK550">
        <v>555</v>
      </c>
      <c r="AL550">
        <v>200</v>
      </c>
      <c r="AM550">
        <v>835</v>
      </c>
      <c r="AN550" t="s">
        <v>103</v>
      </c>
      <c r="AO550" t="s">
        <v>126</v>
      </c>
      <c r="AP550" t="s">
        <v>104</v>
      </c>
      <c r="AQ550" t="s">
        <v>105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119</v>
      </c>
      <c r="BC550">
        <v>7</v>
      </c>
      <c r="BD550" t="s">
        <v>106</v>
      </c>
      <c r="BE550">
        <v>0</v>
      </c>
      <c r="BF550" t="s">
        <v>83</v>
      </c>
      <c r="BG550" t="s">
        <v>107</v>
      </c>
      <c r="BH550">
        <v>2003</v>
      </c>
      <c r="BI550" t="s">
        <v>131</v>
      </c>
      <c r="BJ550">
        <v>2</v>
      </c>
      <c r="BK550">
        <v>542</v>
      </c>
      <c r="BL550" t="s">
        <v>98</v>
      </c>
      <c r="BM550" t="s">
        <v>98</v>
      </c>
      <c r="BN550" t="s">
        <v>104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7</v>
      </c>
      <c r="BZ550">
        <v>2008</v>
      </c>
      <c r="CA550" t="s">
        <v>110</v>
      </c>
      <c r="CB550" t="s">
        <v>111</v>
      </c>
    </row>
    <row r="551" spans="1:80">
      <c r="A551">
        <v>2010</v>
      </c>
      <c r="B551">
        <v>60</v>
      </c>
      <c r="C551" t="s">
        <v>112</v>
      </c>
      <c r="D551">
        <v>67</v>
      </c>
      <c r="E551">
        <v>12774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136</v>
      </c>
      <c r="L551" t="s">
        <v>88</v>
      </c>
      <c r="M551" t="s">
        <v>165</v>
      </c>
      <c r="N551" t="s">
        <v>91</v>
      </c>
      <c r="O551" t="s">
        <v>91</v>
      </c>
      <c r="P551" t="s">
        <v>92</v>
      </c>
      <c r="Q551" t="s">
        <v>122</v>
      </c>
      <c r="R551">
        <v>7</v>
      </c>
      <c r="S551">
        <v>5</v>
      </c>
      <c r="T551">
        <v>2003</v>
      </c>
      <c r="U551">
        <v>2004</v>
      </c>
      <c r="V551" t="s">
        <v>94</v>
      </c>
      <c r="W551" t="s">
        <v>95</v>
      </c>
      <c r="X551" t="s">
        <v>96</v>
      </c>
      <c r="Y551" t="s">
        <v>96</v>
      </c>
      <c r="Z551" t="s">
        <v>117</v>
      </c>
      <c r="AA551">
        <v>95</v>
      </c>
      <c r="AB551" t="s">
        <v>119</v>
      </c>
      <c r="AC551" t="s">
        <v>98</v>
      </c>
      <c r="AD551" t="s">
        <v>123</v>
      </c>
      <c r="AE551" t="s">
        <v>119</v>
      </c>
      <c r="AF551" t="s">
        <v>98</v>
      </c>
      <c r="AG551" t="s">
        <v>157</v>
      </c>
      <c r="AH551" t="s">
        <v>108</v>
      </c>
      <c r="AI551">
        <v>0</v>
      </c>
      <c r="AJ551" t="s">
        <v>108</v>
      </c>
      <c r="AK551">
        <v>0</v>
      </c>
      <c r="AL551">
        <v>835</v>
      </c>
      <c r="AM551">
        <v>835</v>
      </c>
      <c r="AN551" t="s">
        <v>103</v>
      </c>
      <c r="AO551" t="s">
        <v>126</v>
      </c>
      <c r="AP551" t="s">
        <v>104</v>
      </c>
      <c r="AQ551" t="s">
        <v>105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119</v>
      </c>
      <c r="BC551">
        <v>8</v>
      </c>
      <c r="BD551" t="s">
        <v>106</v>
      </c>
      <c r="BE551">
        <v>0</v>
      </c>
      <c r="BF551" t="s">
        <v>83</v>
      </c>
      <c r="BG551" t="s">
        <v>107</v>
      </c>
      <c r="BH551">
        <v>2003</v>
      </c>
      <c r="BI551" t="s">
        <v>131</v>
      </c>
      <c r="BJ551">
        <v>2</v>
      </c>
      <c r="BK551">
        <v>478</v>
      </c>
      <c r="BL551" t="s">
        <v>98</v>
      </c>
      <c r="BM551" t="s">
        <v>98</v>
      </c>
      <c r="BN551" t="s">
        <v>104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7</v>
      </c>
      <c r="BZ551">
        <v>2008</v>
      </c>
      <c r="CA551" t="s">
        <v>110</v>
      </c>
      <c r="CB551" t="s">
        <v>111</v>
      </c>
    </row>
    <row r="552" spans="1:80">
      <c r="A552">
        <v>2011</v>
      </c>
      <c r="B552">
        <v>20</v>
      </c>
      <c r="C552" t="s">
        <v>112</v>
      </c>
      <c r="D552">
        <v>63</v>
      </c>
      <c r="E552">
        <v>13072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165</v>
      </c>
      <c r="N552" t="s">
        <v>226</v>
      </c>
      <c r="O552" t="s">
        <v>91</v>
      </c>
      <c r="P552" t="s">
        <v>92</v>
      </c>
      <c r="Q552" t="s">
        <v>93</v>
      </c>
      <c r="R552">
        <v>6</v>
      </c>
      <c r="S552">
        <v>5</v>
      </c>
      <c r="T552">
        <v>2005</v>
      </c>
      <c r="U552">
        <v>2006</v>
      </c>
      <c r="V552" t="s">
        <v>94</v>
      </c>
      <c r="W552" t="s">
        <v>95</v>
      </c>
      <c r="X552" t="s">
        <v>96</v>
      </c>
      <c r="Y552" t="s">
        <v>96</v>
      </c>
      <c r="Z552" t="s">
        <v>117</v>
      </c>
      <c r="AA552">
        <v>126</v>
      </c>
      <c r="AB552" t="s">
        <v>98</v>
      </c>
      <c r="AC552" t="s">
        <v>98</v>
      </c>
      <c r="AD552" t="s">
        <v>123</v>
      </c>
      <c r="AE552" t="s">
        <v>119</v>
      </c>
      <c r="AF552" t="s">
        <v>119</v>
      </c>
      <c r="AG552" t="s">
        <v>100</v>
      </c>
      <c r="AH552" t="s">
        <v>124</v>
      </c>
      <c r="AI552">
        <v>80</v>
      </c>
      <c r="AJ552" t="s">
        <v>108</v>
      </c>
      <c r="AK552">
        <v>0</v>
      </c>
      <c r="AL552">
        <v>1095</v>
      </c>
      <c r="AM552">
        <v>1175</v>
      </c>
      <c r="AN552" t="s">
        <v>103</v>
      </c>
      <c r="AO552" t="s">
        <v>126</v>
      </c>
      <c r="AP552" t="s">
        <v>104</v>
      </c>
      <c r="AQ552" t="s">
        <v>105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119</v>
      </c>
      <c r="BC552">
        <v>6</v>
      </c>
      <c r="BD552" t="s">
        <v>106</v>
      </c>
      <c r="BE552">
        <v>0</v>
      </c>
      <c r="BF552" t="s">
        <v>83</v>
      </c>
      <c r="BG552" t="s">
        <v>83</v>
      </c>
      <c r="BH552" t="s">
        <v>83</v>
      </c>
      <c r="BI552" t="s">
        <v>83</v>
      </c>
      <c r="BJ552">
        <v>0</v>
      </c>
      <c r="BK552">
        <v>0</v>
      </c>
      <c r="BL552" t="s">
        <v>83</v>
      </c>
      <c r="BM552" t="s">
        <v>83</v>
      </c>
      <c r="BN552" t="s">
        <v>104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</row>
    <row r="553" spans="1:80">
      <c r="A553">
        <v>2012</v>
      </c>
      <c r="B553">
        <v>20</v>
      </c>
      <c r="C553" t="s">
        <v>112</v>
      </c>
      <c r="D553">
        <v>81</v>
      </c>
      <c r="E553">
        <v>9260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114</v>
      </c>
      <c r="L553" t="s">
        <v>88</v>
      </c>
      <c r="M553" t="s">
        <v>165</v>
      </c>
      <c r="N553" t="s">
        <v>91</v>
      </c>
      <c r="O553" t="s">
        <v>91</v>
      </c>
      <c r="P553" t="s">
        <v>92</v>
      </c>
      <c r="Q553" t="s">
        <v>93</v>
      </c>
      <c r="R553">
        <v>7</v>
      </c>
      <c r="S553">
        <v>5</v>
      </c>
      <c r="T553">
        <v>2007</v>
      </c>
      <c r="U553">
        <v>2007</v>
      </c>
      <c r="V553" t="s">
        <v>94</v>
      </c>
      <c r="W553" t="s">
        <v>95</v>
      </c>
      <c r="X553" t="s">
        <v>96</v>
      </c>
      <c r="Y553" t="s">
        <v>96</v>
      </c>
      <c r="Z553" t="s">
        <v>97</v>
      </c>
      <c r="AA553">
        <v>0</v>
      </c>
      <c r="AB553" t="s">
        <v>119</v>
      </c>
      <c r="AC553" t="s">
        <v>98</v>
      </c>
      <c r="AD553" t="s">
        <v>123</v>
      </c>
      <c r="AE553" t="s">
        <v>119</v>
      </c>
      <c r="AF553" t="s">
        <v>98</v>
      </c>
      <c r="AG553" t="s">
        <v>155</v>
      </c>
      <c r="AH553" t="s">
        <v>108</v>
      </c>
      <c r="AI553">
        <v>0</v>
      </c>
      <c r="AJ553" t="s">
        <v>108</v>
      </c>
      <c r="AK553">
        <v>0</v>
      </c>
      <c r="AL553">
        <v>1162</v>
      </c>
      <c r="AM553">
        <v>1162</v>
      </c>
      <c r="AN553" t="s">
        <v>103</v>
      </c>
      <c r="AO553" t="s">
        <v>126</v>
      </c>
      <c r="AP553" t="s">
        <v>104</v>
      </c>
      <c r="AQ553" t="s">
        <v>105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119</v>
      </c>
      <c r="BC553">
        <v>6</v>
      </c>
      <c r="BD553" t="s">
        <v>106</v>
      </c>
      <c r="BE553">
        <v>0</v>
      </c>
      <c r="BF553" t="s">
        <v>83</v>
      </c>
      <c r="BG553" t="s">
        <v>107</v>
      </c>
      <c r="BH553">
        <v>2007</v>
      </c>
      <c r="BI553" t="s">
        <v>125</v>
      </c>
      <c r="BJ553">
        <v>2</v>
      </c>
      <c r="BK553">
        <v>483</v>
      </c>
      <c r="BL553" t="s">
        <v>98</v>
      </c>
      <c r="BM553" t="s">
        <v>98</v>
      </c>
      <c r="BN553" t="s">
        <v>104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3</v>
      </c>
      <c r="BZ553">
        <v>2008</v>
      </c>
      <c r="CA553" t="s">
        <v>110</v>
      </c>
      <c r="CB553" t="s">
        <v>111</v>
      </c>
    </row>
    <row r="554" spans="1:80">
      <c r="A554">
        <v>2013</v>
      </c>
      <c r="B554">
        <v>60</v>
      </c>
      <c r="C554" t="s">
        <v>112</v>
      </c>
      <c r="D554">
        <v>65</v>
      </c>
      <c r="E554">
        <v>8453</v>
      </c>
      <c r="F554" t="s">
        <v>82</v>
      </c>
      <c r="G554" t="s">
        <v>83</v>
      </c>
      <c r="H554" t="s">
        <v>113</v>
      </c>
      <c r="I554" t="s">
        <v>85</v>
      </c>
      <c r="J554" t="s">
        <v>86</v>
      </c>
      <c r="K554" t="s">
        <v>87</v>
      </c>
      <c r="L554" t="s">
        <v>88</v>
      </c>
      <c r="M554" t="s">
        <v>165</v>
      </c>
      <c r="N554" t="s">
        <v>91</v>
      </c>
      <c r="O554" t="s">
        <v>91</v>
      </c>
      <c r="P554" t="s">
        <v>92</v>
      </c>
      <c r="Q554" t="s">
        <v>122</v>
      </c>
      <c r="R554">
        <v>6</v>
      </c>
      <c r="S554">
        <v>5</v>
      </c>
      <c r="T554">
        <v>1995</v>
      </c>
      <c r="U554">
        <v>1995</v>
      </c>
      <c r="V554" t="s">
        <v>94</v>
      </c>
      <c r="W554" t="s">
        <v>95</v>
      </c>
      <c r="X554" t="s">
        <v>96</v>
      </c>
      <c r="Y554" t="s">
        <v>96</v>
      </c>
      <c r="Z554" t="s">
        <v>117</v>
      </c>
      <c r="AA554">
        <v>38</v>
      </c>
      <c r="AB554" t="s">
        <v>119</v>
      </c>
      <c r="AC554" t="s">
        <v>98</v>
      </c>
      <c r="AD554" t="s">
        <v>123</v>
      </c>
      <c r="AE554" t="s">
        <v>119</v>
      </c>
      <c r="AF554" t="s">
        <v>98</v>
      </c>
      <c r="AG554" t="s">
        <v>100</v>
      </c>
      <c r="AH554" t="s">
        <v>124</v>
      </c>
      <c r="AI554">
        <v>362</v>
      </c>
      <c r="AJ554" t="s">
        <v>108</v>
      </c>
      <c r="AK554">
        <v>0</v>
      </c>
      <c r="AL554">
        <v>392</v>
      </c>
      <c r="AM554">
        <v>754</v>
      </c>
      <c r="AN554" t="s">
        <v>103</v>
      </c>
      <c r="AO554" t="s">
        <v>126</v>
      </c>
      <c r="AP554" t="s">
        <v>104</v>
      </c>
      <c r="AQ554" t="s">
        <v>105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119</v>
      </c>
      <c r="BC554">
        <v>6</v>
      </c>
      <c r="BD554" t="s">
        <v>106</v>
      </c>
      <c r="BE554">
        <v>0</v>
      </c>
      <c r="BF554" t="s">
        <v>83</v>
      </c>
      <c r="BG554" t="s">
        <v>107</v>
      </c>
      <c r="BH554">
        <v>1995</v>
      </c>
      <c r="BI554" t="s">
        <v>131</v>
      </c>
      <c r="BJ554">
        <v>2</v>
      </c>
      <c r="BK554">
        <v>525</v>
      </c>
      <c r="BL554" t="s">
        <v>98</v>
      </c>
      <c r="BM554" t="s">
        <v>98</v>
      </c>
      <c r="BN554" t="s">
        <v>104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4</v>
      </c>
      <c r="BZ554">
        <v>2008</v>
      </c>
      <c r="CA554" t="s">
        <v>110</v>
      </c>
      <c r="CB554" t="s">
        <v>111</v>
      </c>
    </row>
    <row r="555" spans="1:80">
      <c r="A555">
        <v>2014</v>
      </c>
      <c r="B555">
        <v>60</v>
      </c>
      <c r="C555" t="s">
        <v>112</v>
      </c>
      <c r="D555">
        <v>50</v>
      </c>
      <c r="E555">
        <v>8480</v>
      </c>
      <c r="F555" t="s">
        <v>82</v>
      </c>
      <c r="G555" t="s">
        <v>83</v>
      </c>
      <c r="H555" t="s">
        <v>113</v>
      </c>
      <c r="I555" t="s">
        <v>85</v>
      </c>
      <c r="J555" t="s">
        <v>86</v>
      </c>
      <c r="K555" t="s">
        <v>87</v>
      </c>
      <c r="L555" t="s">
        <v>88</v>
      </c>
      <c r="M555" t="s">
        <v>165</v>
      </c>
      <c r="N555" t="s">
        <v>91</v>
      </c>
      <c r="O555" t="s">
        <v>91</v>
      </c>
      <c r="P555" t="s">
        <v>92</v>
      </c>
      <c r="Q555" t="s">
        <v>122</v>
      </c>
      <c r="R555">
        <v>6</v>
      </c>
      <c r="S555">
        <v>5</v>
      </c>
      <c r="T555">
        <v>1993</v>
      </c>
      <c r="U555">
        <v>1994</v>
      </c>
      <c r="V555" t="s">
        <v>94</v>
      </c>
      <c r="W555" t="s">
        <v>95</v>
      </c>
      <c r="X555" t="s">
        <v>130</v>
      </c>
      <c r="Y555" t="s">
        <v>130</v>
      </c>
      <c r="Z555" t="s">
        <v>117</v>
      </c>
      <c r="AA555">
        <v>120</v>
      </c>
      <c r="AB555" t="s">
        <v>119</v>
      </c>
      <c r="AC555" t="s">
        <v>98</v>
      </c>
      <c r="AD555" t="s">
        <v>123</v>
      </c>
      <c r="AE555" t="s">
        <v>119</v>
      </c>
      <c r="AF555" t="s">
        <v>98</v>
      </c>
      <c r="AG555" t="s">
        <v>100</v>
      </c>
      <c r="AH555" t="s">
        <v>124</v>
      </c>
      <c r="AI555">
        <v>602</v>
      </c>
      <c r="AJ555" t="s">
        <v>108</v>
      </c>
      <c r="AK555">
        <v>0</v>
      </c>
      <c r="AL555">
        <v>284</v>
      </c>
      <c r="AM555">
        <v>886</v>
      </c>
      <c r="AN555" t="s">
        <v>103</v>
      </c>
      <c r="AO555" t="s">
        <v>126</v>
      </c>
      <c r="AP555" t="s">
        <v>104</v>
      </c>
      <c r="AQ555" t="s">
        <v>105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t="s">
        <v>119</v>
      </c>
      <c r="BC555">
        <v>7</v>
      </c>
      <c r="BD555" t="s">
        <v>106</v>
      </c>
      <c r="BE555">
        <v>0</v>
      </c>
      <c r="BF555" t="s">
        <v>83</v>
      </c>
      <c r="BG555" t="s">
        <v>107</v>
      </c>
      <c r="BH555">
        <v>1993</v>
      </c>
      <c r="BI555" t="s">
        <v>131</v>
      </c>
      <c r="BJ555">
        <v>2</v>
      </c>
      <c r="BK555">
        <v>474</v>
      </c>
      <c r="BL555" t="s">
        <v>98</v>
      </c>
      <c r="BM555" t="s">
        <v>98</v>
      </c>
      <c r="BN555" t="s">
        <v>104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10</v>
      </c>
      <c r="BZ555">
        <v>2008</v>
      </c>
      <c r="CA555" t="s">
        <v>110</v>
      </c>
      <c r="CB555" t="s">
        <v>111</v>
      </c>
    </row>
    <row r="556" spans="1:80">
      <c r="A556">
        <v>2015</v>
      </c>
      <c r="B556">
        <v>60</v>
      </c>
      <c r="C556" t="s">
        <v>112</v>
      </c>
      <c r="D556">
        <v>43</v>
      </c>
      <c r="E556">
        <v>14565</v>
      </c>
      <c r="F556" t="s">
        <v>82</v>
      </c>
      <c r="G556" t="s">
        <v>83</v>
      </c>
      <c r="H556" t="s">
        <v>160</v>
      </c>
      <c r="I556" t="s">
        <v>85</v>
      </c>
      <c r="J556" t="s">
        <v>86</v>
      </c>
      <c r="K556" t="s">
        <v>161</v>
      </c>
      <c r="L556" t="s">
        <v>88</v>
      </c>
      <c r="M556" t="s">
        <v>165</v>
      </c>
      <c r="N556" t="s">
        <v>91</v>
      </c>
      <c r="O556" t="s">
        <v>91</v>
      </c>
      <c r="P556" t="s">
        <v>92</v>
      </c>
      <c r="Q556" t="s">
        <v>122</v>
      </c>
      <c r="R556">
        <v>7</v>
      </c>
      <c r="S556">
        <v>5</v>
      </c>
      <c r="T556">
        <v>1994</v>
      </c>
      <c r="U556">
        <v>1995</v>
      </c>
      <c r="V556" t="s">
        <v>94</v>
      </c>
      <c r="W556" t="s">
        <v>95</v>
      </c>
      <c r="X556" t="s">
        <v>96</v>
      </c>
      <c r="Y556" t="s">
        <v>96</v>
      </c>
      <c r="Z556" t="s">
        <v>117</v>
      </c>
      <c r="AA556">
        <v>145</v>
      </c>
      <c r="AB556" t="s">
        <v>119</v>
      </c>
      <c r="AC556" t="s">
        <v>98</v>
      </c>
      <c r="AD556" t="s">
        <v>123</v>
      </c>
      <c r="AE556" t="s">
        <v>119</v>
      </c>
      <c r="AF556" t="s">
        <v>98</v>
      </c>
      <c r="AG556" t="s">
        <v>157</v>
      </c>
      <c r="AH556" t="s">
        <v>124</v>
      </c>
      <c r="AI556">
        <v>537</v>
      </c>
      <c r="AJ556" t="s">
        <v>108</v>
      </c>
      <c r="AK556">
        <v>0</v>
      </c>
      <c r="AL556">
        <v>295</v>
      </c>
      <c r="AM556">
        <v>832</v>
      </c>
      <c r="AN556" t="s">
        <v>103</v>
      </c>
      <c r="AO556" t="s">
        <v>126</v>
      </c>
      <c r="AP556" t="s">
        <v>104</v>
      </c>
      <c r="AQ556" t="s">
        <v>105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119</v>
      </c>
      <c r="BC556">
        <v>6</v>
      </c>
      <c r="BD556" t="s">
        <v>106</v>
      </c>
      <c r="BE556">
        <v>0</v>
      </c>
      <c r="BF556" t="s">
        <v>83</v>
      </c>
      <c r="BG556" t="s">
        <v>107</v>
      </c>
      <c r="BH556">
        <v>1994</v>
      </c>
      <c r="BI556" t="s">
        <v>131</v>
      </c>
      <c r="BJ556">
        <v>2</v>
      </c>
      <c r="BK556">
        <v>483</v>
      </c>
      <c r="BL556" t="s">
        <v>98</v>
      </c>
      <c r="BM556" t="s">
        <v>98</v>
      </c>
      <c r="BN556" t="s">
        <v>104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133</v>
      </c>
      <c r="BX556">
        <v>2000</v>
      </c>
      <c r="BY556">
        <v>11</v>
      </c>
      <c r="BZ556">
        <v>2008</v>
      </c>
      <c r="CA556" t="s">
        <v>110</v>
      </c>
      <c r="CB556" t="s">
        <v>111</v>
      </c>
    </row>
    <row r="557" spans="1:80">
      <c r="A557">
        <v>2016</v>
      </c>
      <c r="B557">
        <v>60</v>
      </c>
      <c r="C557" t="s">
        <v>112</v>
      </c>
      <c r="D557">
        <v>65</v>
      </c>
      <c r="E557">
        <v>8450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165</v>
      </c>
      <c r="N557" t="s">
        <v>91</v>
      </c>
      <c r="O557" t="s">
        <v>91</v>
      </c>
      <c r="P557" t="s">
        <v>92</v>
      </c>
      <c r="Q557" t="s">
        <v>122</v>
      </c>
      <c r="R557">
        <v>6</v>
      </c>
      <c r="S557">
        <v>5</v>
      </c>
      <c r="T557">
        <v>2001</v>
      </c>
      <c r="U557">
        <v>2001</v>
      </c>
      <c r="V557" t="s">
        <v>94</v>
      </c>
      <c r="W557" t="s">
        <v>95</v>
      </c>
      <c r="X557" t="s">
        <v>96</v>
      </c>
      <c r="Y557" t="s">
        <v>96</v>
      </c>
      <c r="Z557" t="s">
        <v>97</v>
      </c>
      <c r="AA557">
        <v>0</v>
      </c>
      <c r="AB557" t="s">
        <v>119</v>
      </c>
      <c r="AC557" t="s">
        <v>98</v>
      </c>
      <c r="AD557" t="s">
        <v>123</v>
      </c>
      <c r="AE557" t="s">
        <v>119</v>
      </c>
      <c r="AF557" t="s">
        <v>98</v>
      </c>
      <c r="AG557" t="s">
        <v>100</v>
      </c>
      <c r="AH557" t="s">
        <v>124</v>
      </c>
      <c r="AI557">
        <v>472</v>
      </c>
      <c r="AJ557" t="s">
        <v>108</v>
      </c>
      <c r="AK557">
        <v>0</v>
      </c>
      <c r="AL557">
        <v>355</v>
      </c>
      <c r="AM557">
        <v>827</v>
      </c>
      <c r="AN557" t="s">
        <v>103</v>
      </c>
      <c r="AO557" t="s">
        <v>126</v>
      </c>
      <c r="AP557" t="s">
        <v>104</v>
      </c>
      <c r="AQ557" t="s">
        <v>105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119</v>
      </c>
      <c r="BC557">
        <v>7</v>
      </c>
      <c r="BD557" t="s">
        <v>106</v>
      </c>
      <c r="BE557">
        <v>0</v>
      </c>
      <c r="BF557" t="s">
        <v>83</v>
      </c>
      <c r="BG557" t="s">
        <v>107</v>
      </c>
      <c r="BH557">
        <v>2001</v>
      </c>
      <c r="BI557" t="s">
        <v>131</v>
      </c>
      <c r="BJ557">
        <v>2</v>
      </c>
      <c r="BK557">
        <v>627</v>
      </c>
      <c r="BL557" t="s">
        <v>98</v>
      </c>
      <c r="BM557" t="s">
        <v>98</v>
      </c>
      <c r="BN557" t="s">
        <v>104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9</v>
      </c>
      <c r="BZ557">
        <v>2008</v>
      </c>
      <c r="CA557" t="s">
        <v>110</v>
      </c>
      <c r="CB557" t="s">
        <v>111</v>
      </c>
    </row>
    <row r="558" spans="1:80">
      <c r="A558">
        <v>2017</v>
      </c>
      <c r="B558">
        <v>60</v>
      </c>
      <c r="C558" t="s">
        <v>112</v>
      </c>
      <c r="D558">
        <v>75</v>
      </c>
      <c r="E558">
        <v>8285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114</v>
      </c>
      <c r="L558" t="s">
        <v>88</v>
      </c>
      <c r="M558" t="s">
        <v>165</v>
      </c>
      <c r="N558" t="s">
        <v>91</v>
      </c>
      <c r="O558" t="s">
        <v>91</v>
      </c>
      <c r="P558" t="s">
        <v>92</v>
      </c>
      <c r="Q558" t="s">
        <v>122</v>
      </c>
      <c r="R558">
        <v>7</v>
      </c>
      <c r="S558">
        <v>5</v>
      </c>
      <c r="T558">
        <v>1992</v>
      </c>
      <c r="U558">
        <v>1992</v>
      </c>
      <c r="V558" t="s">
        <v>94</v>
      </c>
      <c r="W558" t="s">
        <v>95</v>
      </c>
      <c r="X558" t="s">
        <v>130</v>
      </c>
      <c r="Y558" t="s">
        <v>130</v>
      </c>
      <c r="Z558" t="s">
        <v>97</v>
      </c>
      <c r="AA558">
        <v>0</v>
      </c>
      <c r="AB558" t="s">
        <v>119</v>
      </c>
      <c r="AC558" t="s">
        <v>98</v>
      </c>
      <c r="AD558" t="s">
        <v>123</v>
      </c>
      <c r="AE558" t="s">
        <v>119</v>
      </c>
      <c r="AF558" t="s">
        <v>98</v>
      </c>
      <c r="AG558" t="s">
        <v>100</v>
      </c>
      <c r="AH558" t="s">
        <v>124</v>
      </c>
      <c r="AI558">
        <v>397</v>
      </c>
      <c r="AJ558" t="s">
        <v>108</v>
      </c>
      <c r="AK558">
        <v>0</v>
      </c>
      <c r="AL558">
        <v>439</v>
      </c>
      <c r="AM558">
        <v>836</v>
      </c>
      <c r="AN558" t="s">
        <v>103</v>
      </c>
      <c r="AO558" t="s">
        <v>119</v>
      </c>
      <c r="AP558" t="s">
        <v>104</v>
      </c>
      <c r="AQ558" t="s">
        <v>105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t="s">
        <v>119</v>
      </c>
      <c r="BC558">
        <v>7</v>
      </c>
      <c r="BD558" t="s">
        <v>106</v>
      </c>
      <c r="BE558">
        <v>0</v>
      </c>
      <c r="BF558" t="s">
        <v>83</v>
      </c>
      <c r="BG558" t="s">
        <v>107</v>
      </c>
      <c r="BH558">
        <v>1992</v>
      </c>
      <c r="BI558" t="s">
        <v>125</v>
      </c>
      <c r="BJ558">
        <v>2</v>
      </c>
      <c r="BK558">
        <v>506</v>
      </c>
      <c r="BL558" t="s">
        <v>98</v>
      </c>
      <c r="BM558" t="s">
        <v>98</v>
      </c>
      <c r="BN558" t="s">
        <v>104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2008</v>
      </c>
      <c r="CA558" t="s">
        <v>110</v>
      </c>
      <c r="CB558" t="s">
        <v>111</v>
      </c>
    </row>
    <row r="559" spans="1:80">
      <c r="A559">
        <v>2018</v>
      </c>
      <c r="B559">
        <v>20</v>
      </c>
      <c r="C559" t="s">
        <v>112</v>
      </c>
      <c r="D559">
        <v>70</v>
      </c>
      <c r="E559">
        <v>9100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169</v>
      </c>
      <c r="N559" t="s">
        <v>226</v>
      </c>
      <c r="O559" t="s">
        <v>91</v>
      </c>
      <c r="P559" t="s">
        <v>92</v>
      </c>
      <c r="Q559" t="s">
        <v>93</v>
      </c>
      <c r="R559">
        <v>5</v>
      </c>
      <c r="S559">
        <v>5</v>
      </c>
      <c r="T559">
        <v>1963</v>
      </c>
      <c r="U559">
        <v>1963</v>
      </c>
      <c r="V559" t="s">
        <v>115</v>
      </c>
      <c r="W559" t="s">
        <v>95</v>
      </c>
      <c r="X559" t="s">
        <v>116</v>
      </c>
      <c r="Y559" t="s">
        <v>116</v>
      </c>
      <c r="Z559" t="s">
        <v>97</v>
      </c>
      <c r="AA559">
        <v>0</v>
      </c>
      <c r="AB559" t="s">
        <v>98</v>
      </c>
      <c r="AC559" t="s">
        <v>98</v>
      </c>
      <c r="AD559" t="s">
        <v>123</v>
      </c>
      <c r="AE559" t="s">
        <v>98</v>
      </c>
      <c r="AF559" t="s">
        <v>119</v>
      </c>
      <c r="AG559" t="s">
        <v>100</v>
      </c>
      <c r="AH559" t="s">
        <v>138</v>
      </c>
      <c r="AI559">
        <v>53</v>
      </c>
      <c r="AJ559" t="s">
        <v>118</v>
      </c>
      <c r="AK559">
        <v>799</v>
      </c>
      <c r="AL559">
        <v>132</v>
      </c>
      <c r="AM559">
        <v>984</v>
      </c>
      <c r="AN559" t="s">
        <v>103</v>
      </c>
      <c r="AO559" t="s">
        <v>98</v>
      </c>
      <c r="AP559" t="s">
        <v>104</v>
      </c>
      <c r="AQ559" t="s">
        <v>105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98</v>
      </c>
      <c r="BC559">
        <v>5</v>
      </c>
      <c r="BD559" t="s">
        <v>106</v>
      </c>
      <c r="BE559">
        <v>1</v>
      </c>
      <c r="BF559" t="s">
        <v>98</v>
      </c>
      <c r="BG559" t="s">
        <v>107</v>
      </c>
      <c r="BH559">
        <v>1963</v>
      </c>
      <c r="BI559" t="s">
        <v>131</v>
      </c>
      <c r="BJ559">
        <v>1</v>
      </c>
      <c r="BK559">
        <v>384</v>
      </c>
      <c r="BL559" t="s">
        <v>98</v>
      </c>
      <c r="BM559" t="s">
        <v>98</v>
      </c>
      <c r="BN559" t="s">
        <v>104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109</v>
      </c>
      <c r="BW559" t="s">
        <v>133</v>
      </c>
      <c r="BX559">
        <v>400</v>
      </c>
      <c r="BY559">
        <v>8</v>
      </c>
      <c r="BZ559">
        <v>2008</v>
      </c>
      <c r="CA559" t="s">
        <v>110</v>
      </c>
      <c r="CB559" t="s">
        <v>111</v>
      </c>
    </row>
    <row r="560" spans="1:80">
      <c r="A560">
        <v>2019</v>
      </c>
      <c r="B560">
        <v>20</v>
      </c>
      <c r="C560" t="s">
        <v>112</v>
      </c>
      <c r="D560">
        <v>75</v>
      </c>
      <c r="E560">
        <v>8100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169</v>
      </c>
      <c r="N560" t="s">
        <v>90</v>
      </c>
      <c r="O560" t="s">
        <v>91</v>
      </c>
      <c r="P560" t="s">
        <v>92</v>
      </c>
      <c r="Q560" t="s">
        <v>93</v>
      </c>
      <c r="R560">
        <v>5</v>
      </c>
      <c r="S560">
        <v>8</v>
      </c>
      <c r="T560">
        <v>1961</v>
      </c>
      <c r="U560">
        <v>2007</v>
      </c>
      <c r="V560" t="s">
        <v>94</v>
      </c>
      <c r="W560" t="s">
        <v>95</v>
      </c>
      <c r="X560" t="s">
        <v>116</v>
      </c>
      <c r="Y560" t="s">
        <v>116</v>
      </c>
      <c r="Z560" t="s">
        <v>97</v>
      </c>
      <c r="AA560">
        <v>0</v>
      </c>
      <c r="AB560" t="s">
        <v>98</v>
      </c>
      <c r="AC560" t="s">
        <v>119</v>
      </c>
      <c r="AD560" t="s">
        <v>99</v>
      </c>
      <c r="AE560" t="s">
        <v>98</v>
      </c>
      <c r="AF560" t="s">
        <v>98</v>
      </c>
      <c r="AG560" t="s">
        <v>100</v>
      </c>
      <c r="AH560" t="s">
        <v>118</v>
      </c>
      <c r="AI560">
        <v>764</v>
      </c>
      <c r="AJ560" t="s">
        <v>108</v>
      </c>
      <c r="AK560">
        <v>0</v>
      </c>
      <c r="AL560">
        <v>100</v>
      </c>
      <c r="AM560">
        <v>864</v>
      </c>
      <c r="AN560" t="s">
        <v>103</v>
      </c>
      <c r="AO560" t="s">
        <v>126</v>
      </c>
      <c r="AP560" t="s">
        <v>104</v>
      </c>
      <c r="AQ560" t="s">
        <v>105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t="s">
        <v>119</v>
      </c>
      <c r="BC560">
        <v>5</v>
      </c>
      <c r="BD560" t="s">
        <v>106</v>
      </c>
      <c r="BE560">
        <v>1</v>
      </c>
      <c r="BF560" t="s">
        <v>98</v>
      </c>
      <c r="BG560" t="s">
        <v>143</v>
      </c>
      <c r="BH560">
        <v>1962</v>
      </c>
      <c r="BI560" t="s">
        <v>108</v>
      </c>
      <c r="BJ560">
        <v>1</v>
      </c>
      <c r="BK560">
        <v>420</v>
      </c>
      <c r="BL560" t="s">
        <v>98</v>
      </c>
      <c r="BM560" t="s">
        <v>98</v>
      </c>
      <c r="BN560" t="s">
        <v>104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7</v>
      </c>
      <c r="BZ560">
        <v>2008</v>
      </c>
      <c r="CA560" t="s">
        <v>110</v>
      </c>
      <c r="CB560" t="s">
        <v>111</v>
      </c>
    </row>
    <row r="561" spans="1:80">
      <c r="A561">
        <v>2020</v>
      </c>
      <c r="B561">
        <v>190</v>
      </c>
      <c r="C561" t="s">
        <v>112</v>
      </c>
      <c r="D561">
        <v>65</v>
      </c>
      <c r="E561">
        <v>8450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169</v>
      </c>
      <c r="N561" t="s">
        <v>226</v>
      </c>
      <c r="O561" t="s">
        <v>91</v>
      </c>
      <c r="P561" t="s">
        <v>186</v>
      </c>
      <c r="Q561" t="s">
        <v>93</v>
      </c>
      <c r="R561">
        <v>5</v>
      </c>
      <c r="S561">
        <v>5</v>
      </c>
      <c r="T561">
        <v>1968</v>
      </c>
      <c r="U561">
        <v>1968</v>
      </c>
      <c r="V561" t="s">
        <v>94</v>
      </c>
      <c r="W561" t="s">
        <v>95</v>
      </c>
      <c r="X561" t="s">
        <v>130</v>
      </c>
      <c r="Y561" t="s">
        <v>130</v>
      </c>
      <c r="Z561" t="s">
        <v>97</v>
      </c>
      <c r="AA561">
        <v>0</v>
      </c>
      <c r="AB561" t="s">
        <v>98</v>
      </c>
      <c r="AC561" t="s">
        <v>98</v>
      </c>
      <c r="AD561" t="s">
        <v>99</v>
      </c>
      <c r="AE561" t="s">
        <v>98</v>
      </c>
      <c r="AF561" t="s">
        <v>139</v>
      </c>
      <c r="AG561" t="s">
        <v>155</v>
      </c>
      <c r="AH561" t="s">
        <v>118</v>
      </c>
      <c r="AI561">
        <v>890</v>
      </c>
      <c r="AJ561" t="s">
        <v>108</v>
      </c>
      <c r="AK561">
        <v>0</v>
      </c>
      <c r="AL561">
        <v>0</v>
      </c>
      <c r="AM561">
        <v>890</v>
      </c>
      <c r="AN561" t="s">
        <v>103</v>
      </c>
      <c r="AO561" t="s">
        <v>119</v>
      </c>
      <c r="AP561" t="s">
        <v>167</v>
      </c>
      <c r="AQ561" t="s">
        <v>105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98</v>
      </c>
      <c r="BC561">
        <v>5</v>
      </c>
      <c r="BD561" t="s">
        <v>106</v>
      </c>
      <c r="BE561">
        <v>0</v>
      </c>
      <c r="BF561" t="s">
        <v>83</v>
      </c>
      <c r="BG561" t="s">
        <v>143</v>
      </c>
      <c r="BH561">
        <v>1970</v>
      </c>
      <c r="BI561" t="s">
        <v>108</v>
      </c>
      <c r="BJ561">
        <v>1</v>
      </c>
      <c r="BK561">
        <v>308</v>
      </c>
      <c r="BL561" t="s">
        <v>98</v>
      </c>
      <c r="BM561" t="s">
        <v>98</v>
      </c>
      <c r="BN561" t="s">
        <v>104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4</v>
      </c>
      <c r="BZ561">
        <v>2008</v>
      </c>
      <c r="CA561" t="s">
        <v>110</v>
      </c>
      <c r="CB561" t="s">
        <v>111</v>
      </c>
    </row>
    <row r="562" spans="1:80">
      <c r="A562">
        <v>2021</v>
      </c>
      <c r="B562">
        <v>20</v>
      </c>
      <c r="C562" t="s">
        <v>112</v>
      </c>
      <c r="D562">
        <v>60</v>
      </c>
      <c r="E562">
        <v>6360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169</v>
      </c>
      <c r="N562" t="s">
        <v>91</v>
      </c>
      <c r="O562" t="s">
        <v>91</v>
      </c>
      <c r="P562" t="s">
        <v>92</v>
      </c>
      <c r="Q562" t="s">
        <v>93</v>
      </c>
      <c r="R562">
        <v>5</v>
      </c>
      <c r="S562">
        <v>5</v>
      </c>
      <c r="T562">
        <v>1963</v>
      </c>
      <c r="U562">
        <v>1963</v>
      </c>
      <c r="V562" t="s">
        <v>115</v>
      </c>
      <c r="W562" t="s">
        <v>95</v>
      </c>
      <c r="X562" t="s">
        <v>116</v>
      </c>
      <c r="Y562" t="s">
        <v>130</v>
      </c>
      <c r="Z562" t="s">
        <v>97</v>
      </c>
      <c r="AA562">
        <v>0</v>
      </c>
      <c r="AB562" t="s">
        <v>98</v>
      </c>
      <c r="AC562" t="s">
        <v>98</v>
      </c>
      <c r="AD562" t="s">
        <v>99</v>
      </c>
      <c r="AE562" t="s">
        <v>119</v>
      </c>
      <c r="AF562" t="s">
        <v>119</v>
      </c>
      <c r="AG562" t="s">
        <v>100</v>
      </c>
      <c r="AH562" t="s">
        <v>118</v>
      </c>
      <c r="AI562">
        <v>489</v>
      </c>
      <c r="AJ562" t="s">
        <v>108</v>
      </c>
      <c r="AK562">
        <v>0</v>
      </c>
      <c r="AL562">
        <v>375</v>
      </c>
      <c r="AM562">
        <v>864</v>
      </c>
      <c r="AN562" t="s">
        <v>103</v>
      </c>
      <c r="AO562" t="s">
        <v>98</v>
      </c>
      <c r="AP562" t="s">
        <v>104</v>
      </c>
      <c r="AQ562" t="s">
        <v>105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5</v>
      </c>
      <c r="BD562" t="s">
        <v>106</v>
      </c>
      <c r="BE562">
        <v>0</v>
      </c>
      <c r="BF562" t="s">
        <v>83</v>
      </c>
      <c r="BG562" t="s">
        <v>107</v>
      </c>
      <c r="BH562">
        <v>1963</v>
      </c>
      <c r="BI562" t="s">
        <v>108</v>
      </c>
      <c r="BJ562">
        <v>1</v>
      </c>
      <c r="BK562">
        <v>276</v>
      </c>
      <c r="BL562" t="s">
        <v>98</v>
      </c>
      <c r="BM562" t="s">
        <v>98</v>
      </c>
      <c r="BN562" t="s">
        <v>104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133</v>
      </c>
      <c r="BX562">
        <v>650</v>
      </c>
      <c r="BY562">
        <v>1</v>
      </c>
      <c r="BZ562">
        <v>2008</v>
      </c>
      <c r="CA562" t="s">
        <v>144</v>
      </c>
      <c r="CB562" t="s">
        <v>172</v>
      </c>
    </row>
    <row r="563" spans="1:80">
      <c r="A563">
        <v>2022</v>
      </c>
      <c r="B563">
        <v>20</v>
      </c>
      <c r="C563" t="s">
        <v>112</v>
      </c>
      <c r="D563">
        <v>95</v>
      </c>
      <c r="E563">
        <v>19508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227</v>
      </c>
      <c r="N563" t="s">
        <v>91</v>
      </c>
      <c r="O563" t="s">
        <v>91</v>
      </c>
      <c r="P563" t="s">
        <v>92</v>
      </c>
      <c r="Q563" t="s">
        <v>93</v>
      </c>
      <c r="R563">
        <v>6</v>
      </c>
      <c r="S563">
        <v>5</v>
      </c>
      <c r="T563">
        <v>1974</v>
      </c>
      <c r="U563">
        <v>1974</v>
      </c>
      <c r="V563" t="s">
        <v>94</v>
      </c>
      <c r="W563" t="s">
        <v>95</v>
      </c>
      <c r="X563" t="s">
        <v>130</v>
      </c>
      <c r="Y563" t="s">
        <v>173</v>
      </c>
      <c r="Z563" t="s">
        <v>117</v>
      </c>
      <c r="AA563">
        <v>144</v>
      </c>
      <c r="AB563" t="s">
        <v>98</v>
      </c>
      <c r="AC563" t="s">
        <v>98</v>
      </c>
      <c r="AD563" t="s">
        <v>99</v>
      </c>
      <c r="AE563" t="s">
        <v>98</v>
      </c>
      <c r="AF563" t="s">
        <v>98</v>
      </c>
      <c r="AG563" t="s">
        <v>157</v>
      </c>
      <c r="AH563" t="s">
        <v>118</v>
      </c>
      <c r="AI563">
        <v>800</v>
      </c>
      <c r="AJ563" t="s">
        <v>108</v>
      </c>
      <c r="AK563">
        <v>0</v>
      </c>
      <c r="AL563">
        <v>630</v>
      </c>
      <c r="AM563">
        <v>1430</v>
      </c>
      <c r="AN563" t="s">
        <v>103</v>
      </c>
      <c r="AO563" t="s">
        <v>98</v>
      </c>
      <c r="AP563" t="s">
        <v>104</v>
      </c>
      <c r="AQ563" t="s">
        <v>105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106</v>
      </c>
      <c r="BE563">
        <v>2</v>
      </c>
      <c r="BF563" t="s">
        <v>98</v>
      </c>
      <c r="BG563" t="s">
        <v>107</v>
      </c>
      <c r="BH563">
        <v>1974</v>
      </c>
      <c r="BI563" t="s">
        <v>108</v>
      </c>
      <c r="BJ563">
        <v>2</v>
      </c>
      <c r="BK563">
        <v>484</v>
      </c>
      <c r="BL563" t="s">
        <v>98</v>
      </c>
      <c r="BM563" t="s">
        <v>98</v>
      </c>
      <c r="BN563" t="s">
        <v>104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</row>
    <row r="564" spans="1:80">
      <c r="A564">
        <v>2023</v>
      </c>
      <c r="B564">
        <v>50</v>
      </c>
      <c r="C564" t="s">
        <v>112</v>
      </c>
      <c r="D564">
        <v>70</v>
      </c>
      <c r="E564">
        <v>10759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114</v>
      </c>
      <c r="L564" t="s">
        <v>88</v>
      </c>
      <c r="M564" t="s">
        <v>169</v>
      </c>
      <c r="N564" t="s">
        <v>90</v>
      </c>
      <c r="O564" t="s">
        <v>91</v>
      </c>
      <c r="P564" t="s">
        <v>92</v>
      </c>
      <c r="Q564" t="s">
        <v>176</v>
      </c>
      <c r="R564">
        <v>5</v>
      </c>
      <c r="S564">
        <v>4</v>
      </c>
      <c r="T564">
        <v>1972</v>
      </c>
      <c r="U564">
        <v>1972</v>
      </c>
      <c r="V564" t="s">
        <v>94</v>
      </c>
      <c r="W564" t="s">
        <v>95</v>
      </c>
      <c r="X564" t="s">
        <v>130</v>
      </c>
      <c r="Y564" t="s">
        <v>130</v>
      </c>
      <c r="Z564" t="s">
        <v>97</v>
      </c>
      <c r="AA564">
        <v>0</v>
      </c>
      <c r="AB564" t="s">
        <v>98</v>
      </c>
      <c r="AC564" t="s">
        <v>119</v>
      </c>
      <c r="AD564" t="s">
        <v>99</v>
      </c>
      <c r="AE564" t="s">
        <v>119</v>
      </c>
      <c r="AF564" t="s">
        <v>98</v>
      </c>
      <c r="AG564" t="s">
        <v>100</v>
      </c>
      <c r="AH564" t="s">
        <v>102</v>
      </c>
      <c r="AI564">
        <v>190</v>
      </c>
      <c r="AJ564" t="s">
        <v>118</v>
      </c>
      <c r="AK564">
        <v>811</v>
      </c>
      <c r="AL564">
        <v>0</v>
      </c>
      <c r="AM564">
        <v>1001</v>
      </c>
      <c r="AN564" t="s">
        <v>103</v>
      </c>
      <c r="AO564" t="s">
        <v>98</v>
      </c>
      <c r="AP564" t="s">
        <v>104</v>
      </c>
      <c r="AQ564" t="s">
        <v>105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5</v>
      </c>
      <c r="BD564" t="s">
        <v>106</v>
      </c>
      <c r="BE564">
        <v>1</v>
      </c>
      <c r="BF564" t="s">
        <v>119</v>
      </c>
      <c r="BG564" t="s">
        <v>143</v>
      </c>
      <c r="BH564">
        <v>1972</v>
      </c>
      <c r="BI564" t="s">
        <v>108</v>
      </c>
      <c r="BJ564">
        <v>2</v>
      </c>
      <c r="BK564">
        <v>490</v>
      </c>
      <c r="BL564" t="s">
        <v>98</v>
      </c>
      <c r="BM564" t="s">
        <v>98</v>
      </c>
      <c r="BN564" t="s">
        <v>104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t="s">
        <v>83</v>
      </c>
      <c r="BV564" t="s">
        <v>132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</row>
    <row r="565" spans="1:80">
      <c r="A565">
        <v>2024</v>
      </c>
      <c r="B565">
        <v>60</v>
      </c>
      <c r="C565" t="s">
        <v>112</v>
      </c>
      <c r="D565" t="s">
        <v>83</v>
      </c>
      <c r="E565">
        <v>9205</v>
      </c>
      <c r="F565" t="s">
        <v>82</v>
      </c>
      <c r="G565" t="s">
        <v>83</v>
      </c>
      <c r="H565" t="s">
        <v>113</v>
      </c>
      <c r="I565" t="s">
        <v>85</v>
      </c>
      <c r="J565" t="s">
        <v>86</v>
      </c>
      <c r="K565" t="s">
        <v>87</v>
      </c>
      <c r="L565" t="s">
        <v>88</v>
      </c>
      <c r="M565" t="s">
        <v>162</v>
      </c>
      <c r="N565" t="s">
        <v>91</v>
      </c>
      <c r="O565" t="s">
        <v>91</v>
      </c>
      <c r="P565" t="s">
        <v>92</v>
      </c>
      <c r="Q565" t="s">
        <v>122</v>
      </c>
      <c r="R565">
        <v>6</v>
      </c>
      <c r="S565">
        <v>5</v>
      </c>
      <c r="T565">
        <v>1990</v>
      </c>
      <c r="U565">
        <v>1991</v>
      </c>
      <c r="V565" t="s">
        <v>115</v>
      </c>
      <c r="W565" t="s">
        <v>95</v>
      </c>
      <c r="X565" t="s">
        <v>130</v>
      </c>
      <c r="Y565" t="s">
        <v>130</v>
      </c>
      <c r="Z565" t="s">
        <v>117</v>
      </c>
      <c r="AA565">
        <v>304</v>
      </c>
      <c r="AB565" t="s">
        <v>119</v>
      </c>
      <c r="AC565" t="s">
        <v>98</v>
      </c>
      <c r="AD565" t="s">
        <v>123</v>
      </c>
      <c r="AE565" t="s">
        <v>119</v>
      </c>
      <c r="AF565" t="s">
        <v>98</v>
      </c>
      <c r="AG565" t="s">
        <v>100</v>
      </c>
      <c r="AH565" t="s">
        <v>118</v>
      </c>
      <c r="AI565">
        <v>704</v>
      </c>
      <c r="AJ565" t="s">
        <v>108</v>
      </c>
      <c r="AK565">
        <v>0</v>
      </c>
      <c r="AL565">
        <v>226</v>
      </c>
      <c r="AM565">
        <v>930</v>
      </c>
      <c r="AN565" t="s">
        <v>103</v>
      </c>
      <c r="AO565" t="s">
        <v>126</v>
      </c>
      <c r="AP565" t="s">
        <v>104</v>
      </c>
      <c r="AQ565" t="s">
        <v>105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119</v>
      </c>
      <c r="BC565">
        <v>9</v>
      </c>
      <c r="BD565" t="s">
        <v>106</v>
      </c>
      <c r="BE565">
        <v>2</v>
      </c>
      <c r="BF565" t="s">
        <v>119</v>
      </c>
      <c r="BG565" t="s">
        <v>107</v>
      </c>
      <c r="BH565">
        <v>1990</v>
      </c>
      <c r="BI565" t="s">
        <v>131</v>
      </c>
      <c r="BJ565">
        <v>2</v>
      </c>
      <c r="BK565">
        <v>473</v>
      </c>
      <c r="BL565" t="s">
        <v>98</v>
      </c>
      <c r="BM565" t="s">
        <v>98</v>
      </c>
      <c r="BN565" t="s">
        <v>104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6</v>
      </c>
      <c r="BZ565">
        <v>2008</v>
      </c>
      <c r="CA565" t="s">
        <v>110</v>
      </c>
      <c r="CB565" t="s">
        <v>111</v>
      </c>
    </row>
    <row r="566" spans="1:80">
      <c r="A566">
        <v>2025</v>
      </c>
      <c r="B566">
        <v>60</v>
      </c>
      <c r="C566" t="s">
        <v>112</v>
      </c>
      <c r="D566">
        <v>105</v>
      </c>
      <c r="E566">
        <v>11025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162</v>
      </c>
      <c r="N566" t="s">
        <v>91</v>
      </c>
      <c r="O566" t="s">
        <v>91</v>
      </c>
      <c r="P566" t="s">
        <v>92</v>
      </c>
      <c r="Q566" t="s">
        <v>176</v>
      </c>
      <c r="R566">
        <v>9</v>
      </c>
      <c r="S566">
        <v>5</v>
      </c>
      <c r="T566">
        <v>1993</v>
      </c>
      <c r="U566">
        <v>1994</v>
      </c>
      <c r="V566" t="s">
        <v>115</v>
      </c>
      <c r="W566" t="s">
        <v>95</v>
      </c>
      <c r="X566" t="s">
        <v>116</v>
      </c>
      <c r="Y566" t="s">
        <v>116</v>
      </c>
      <c r="Z566" t="s">
        <v>117</v>
      </c>
      <c r="AA566">
        <v>568</v>
      </c>
      <c r="AB566" t="s">
        <v>119</v>
      </c>
      <c r="AC566" t="s">
        <v>98</v>
      </c>
      <c r="AD566" t="s">
        <v>123</v>
      </c>
      <c r="AE566" t="s">
        <v>119</v>
      </c>
      <c r="AF566" t="s">
        <v>98</v>
      </c>
      <c r="AG566" t="s">
        <v>119</v>
      </c>
      <c r="AH566" t="s">
        <v>138</v>
      </c>
      <c r="AI566">
        <v>520</v>
      </c>
      <c r="AJ566" t="s">
        <v>108</v>
      </c>
      <c r="AK566">
        <v>0</v>
      </c>
      <c r="AL566">
        <v>1328</v>
      </c>
      <c r="AM566">
        <v>1848</v>
      </c>
      <c r="AN566" t="s">
        <v>103</v>
      </c>
      <c r="AO566" t="s">
        <v>126</v>
      </c>
      <c r="AP566" t="s">
        <v>104</v>
      </c>
      <c r="AQ566" t="s">
        <v>105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119</v>
      </c>
      <c r="BC566">
        <v>10</v>
      </c>
      <c r="BD566" t="s">
        <v>106</v>
      </c>
      <c r="BE566">
        <v>1</v>
      </c>
      <c r="BF566" t="s">
        <v>126</v>
      </c>
      <c r="BG566" t="s">
        <v>107</v>
      </c>
      <c r="BH566">
        <v>1993</v>
      </c>
      <c r="BI566" t="s">
        <v>125</v>
      </c>
      <c r="BJ566">
        <v>2</v>
      </c>
      <c r="BK566">
        <v>636</v>
      </c>
      <c r="BL566" t="s">
        <v>98</v>
      </c>
      <c r="BM566" t="s">
        <v>98</v>
      </c>
      <c r="BN566" t="s">
        <v>104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2008</v>
      </c>
      <c r="CA566" t="s">
        <v>110</v>
      </c>
      <c r="CB566" t="s">
        <v>111</v>
      </c>
    </row>
    <row r="567" spans="1:80">
      <c r="A567">
        <v>2026</v>
      </c>
      <c r="B567">
        <v>120</v>
      </c>
      <c r="C567" t="s">
        <v>164</v>
      </c>
      <c r="D567">
        <v>37</v>
      </c>
      <c r="E567">
        <v>3435</v>
      </c>
      <c r="F567" t="s">
        <v>82</v>
      </c>
      <c r="G567" t="s">
        <v>82</v>
      </c>
      <c r="H567" t="s">
        <v>113</v>
      </c>
      <c r="I567" t="s">
        <v>85</v>
      </c>
      <c r="J567" t="s">
        <v>86</v>
      </c>
      <c r="K567" t="s">
        <v>114</v>
      </c>
      <c r="L567" t="s">
        <v>88</v>
      </c>
      <c r="M567" t="s">
        <v>163</v>
      </c>
      <c r="N567" t="s">
        <v>91</v>
      </c>
      <c r="O567" t="s">
        <v>91</v>
      </c>
      <c r="P567" t="s">
        <v>129</v>
      </c>
      <c r="Q567" t="s">
        <v>93</v>
      </c>
      <c r="R567">
        <v>7</v>
      </c>
      <c r="S567">
        <v>5</v>
      </c>
      <c r="T567">
        <v>2004</v>
      </c>
      <c r="U567">
        <v>2005</v>
      </c>
      <c r="V567" t="s">
        <v>94</v>
      </c>
      <c r="W567" t="s">
        <v>95</v>
      </c>
      <c r="X567" t="s">
        <v>137</v>
      </c>
      <c r="Y567" t="s">
        <v>137</v>
      </c>
      <c r="Z567" t="s">
        <v>97</v>
      </c>
      <c r="AA567">
        <v>0</v>
      </c>
      <c r="AB567" t="s">
        <v>119</v>
      </c>
      <c r="AC567" t="s">
        <v>98</v>
      </c>
      <c r="AD567" t="s">
        <v>123</v>
      </c>
      <c r="AE567" t="s">
        <v>119</v>
      </c>
      <c r="AF567" t="s">
        <v>98</v>
      </c>
      <c r="AG567" t="s">
        <v>100</v>
      </c>
      <c r="AH567" t="s">
        <v>124</v>
      </c>
      <c r="AI567">
        <v>24</v>
      </c>
      <c r="AJ567" t="s">
        <v>108</v>
      </c>
      <c r="AK567">
        <v>0</v>
      </c>
      <c r="AL567">
        <v>1211</v>
      </c>
      <c r="AM567">
        <v>1235</v>
      </c>
      <c r="AN567" t="s">
        <v>103</v>
      </c>
      <c r="AO567" t="s">
        <v>126</v>
      </c>
      <c r="AP567" t="s">
        <v>104</v>
      </c>
      <c r="AQ567" t="s">
        <v>105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t="s">
        <v>119</v>
      </c>
      <c r="BC567">
        <v>5</v>
      </c>
      <c r="BD567" t="s">
        <v>106</v>
      </c>
      <c r="BE567">
        <v>0</v>
      </c>
      <c r="BF567" t="s">
        <v>83</v>
      </c>
      <c r="BG567" t="s">
        <v>107</v>
      </c>
      <c r="BH567">
        <v>2004</v>
      </c>
      <c r="BI567" t="s">
        <v>131</v>
      </c>
      <c r="BJ567">
        <v>2</v>
      </c>
      <c r="BK567">
        <v>495</v>
      </c>
      <c r="BL567" t="s">
        <v>98</v>
      </c>
      <c r="BM567" t="s">
        <v>98</v>
      </c>
      <c r="BN567" t="s">
        <v>104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</row>
    <row r="568" spans="1:80">
      <c r="A568">
        <v>2027</v>
      </c>
      <c r="B568">
        <v>160</v>
      </c>
      <c r="C568" t="s">
        <v>164</v>
      </c>
      <c r="D568">
        <v>30</v>
      </c>
      <c r="E568">
        <v>3180</v>
      </c>
      <c r="F568" t="s">
        <v>82</v>
      </c>
      <c r="G568" t="s">
        <v>82</v>
      </c>
      <c r="H568" t="s">
        <v>84</v>
      </c>
      <c r="I568" t="s">
        <v>85</v>
      </c>
      <c r="J568" t="s">
        <v>86</v>
      </c>
      <c r="K568" t="s">
        <v>87</v>
      </c>
      <c r="L568" t="s">
        <v>88</v>
      </c>
      <c r="M568" t="s">
        <v>163</v>
      </c>
      <c r="N568" t="s">
        <v>91</v>
      </c>
      <c r="O568" t="s">
        <v>91</v>
      </c>
      <c r="P568" t="s">
        <v>129</v>
      </c>
      <c r="Q568" t="s">
        <v>122</v>
      </c>
      <c r="R568">
        <v>6</v>
      </c>
      <c r="S568">
        <v>5</v>
      </c>
      <c r="T568">
        <v>2005</v>
      </c>
      <c r="U568">
        <v>2005</v>
      </c>
      <c r="V568" t="s">
        <v>94</v>
      </c>
      <c r="W568" t="s">
        <v>95</v>
      </c>
      <c r="X568" t="s">
        <v>137</v>
      </c>
      <c r="Y568" t="s">
        <v>137</v>
      </c>
      <c r="Z568" t="s">
        <v>97</v>
      </c>
      <c r="AA568">
        <v>0</v>
      </c>
      <c r="AB568" t="s">
        <v>119</v>
      </c>
      <c r="AC568" t="s">
        <v>98</v>
      </c>
      <c r="AD568" t="s">
        <v>123</v>
      </c>
      <c r="AE568" t="s">
        <v>119</v>
      </c>
      <c r="AF568" t="s">
        <v>98</v>
      </c>
      <c r="AG568" t="s">
        <v>100</v>
      </c>
      <c r="AH568" t="s">
        <v>124</v>
      </c>
      <c r="AI568">
        <v>390</v>
      </c>
      <c r="AJ568" t="s">
        <v>108</v>
      </c>
      <c r="AK568">
        <v>0</v>
      </c>
      <c r="AL568">
        <v>210</v>
      </c>
      <c r="AM568">
        <v>600</v>
      </c>
      <c r="AN568" t="s">
        <v>103</v>
      </c>
      <c r="AO568" t="s">
        <v>126</v>
      </c>
      <c r="AP568" t="s">
        <v>104</v>
      </c>
      <c r="AQ568" t="s">
        <v>105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t="s">
        <v>119</v>
      </c>
      <c r="BC568">
        <v>5</v>
      </c>
      <c r="BD568" t="s">
        <v>106</v>
      </c>
      <c r="BE568">
        <v>0</v>
      </c>
      <c r="BF568" t="s">
        <v>83</v>
      </c>
      <c r="BG568" t="s">
        <v>143</v>
      </c>
      <c r="BH568">
        <v>2005</v>
      </c>
      <c r="BI568" t="s">
        <v>131</v>
      </c>
      <c r="BJ568">
        <v>2</v>
      </c>
      <c r="BK568">
        <v>480</v>
      </c>
      <c r="BL568" t="s">
        <v>98</v>
      </c>
      <c r="BM568" t="s">
        <v>98</v>
      </c>
      <c r="BN568" t="s">
        <v>104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5</v>
      </c>
      <c r="BZ568">
        <v>2008</v>
      </c>
      <c r="CA568" t="s">
        <v>110</v>
      </c>
      <c r="CB568" t="s">
        <v>111</v>
      </c>
    </row>
    <row r="569" spans="1:80">
      <c r="A569">
        <v>2028</v>
      </c>
      <c r="B569">
        <v>160</v>
      </c>
      <c r="C569" t="s">
        <v>164</v>
      </c>
      <c r="D569">
        <v>30</v>
      </c>
      <c r="E569">
        <v>3180</v>
      </c>
      <c r="F569" t="s">
        <v>82</v>
      </c>
      <c r="G569" t="s">
        <v>82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163</v>
      </c>
      <c r="N569" t="s">
        <v>91</v>
      </c>
      <c r="O569" t="s">
        <v>91</v>
      </c>
      <c r="P569" t="s">
        <v>129</v>
      </c>
      <c r="Q569" t="s">
        <v>122</v>
      </c>
      <c r="R569">
        <v>7</v>
      </c>
      <c r="S569">
        <v>5</v>
      </c>
      <c r="T569">
        <v>2007</v>
      </c>
      <c r="U569">
        <v>2007</v>
      </c>
      <c r="V569" t="s">
        <v>94</v>
      </c>
      <c r="W569" t="s">
        <v>95</v>
      </c>
      <c r="X569" t="s">
        <v>96</v>
      </c>
      <c r="Y569" t="s">
        <v>96</v>
      </c>
      <c r="Z569" t="s">
        <v>97</v>
      </c>
      <c r="AA569">
        <v>0</v>
      </c>
      <c r="AB569" t="s">
        <v>119</v>
      </c>
      <c r="AC569" t="s">
        <v>98</v>
      </c>
      <c r="AD569" t="s">
        <v>123</v>
      </c>
      <c r="AE569" t="s">
        <v>119</v>
      </c>
      <c r="AF569" t="s">
        <v>98</v>
      </c>
      <c r="AG569" t="s">
        <v>100</v>
      </c>
      <c r="AH569" t="s">
        <v>108</v>
      </c>
      <c r="AI569">
        <v>0</v>
      </c>
      <c r="AJ569" t="s">
        <v>108</v>
      </c>
      <c r="AK569">
        <v>0</v>
      </c>
      <c r="AL569">
        <v>689</v>
      </c>
      <c r="AM569">
        <v>689</v>
      </c>
      <c r="AN569" t="s">
        <v>103</v>
      </c>
      <c r="AO569" t="s">
        <v>126</v>
      </c>
      <c r="AP569" t="s">
        <v>104</v>
      </c>
      <c r="AQ569" t="s">
        <v>105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t="s">
        <v>119</v>
      </c>
      <c r="BC569">
        <v>5</v>
      </c>
      <c r="BD569" t="s">
        <v>106</v>
      </c>
      <c r="BE569">
        <v>0</v>
      </c>
      <c r="BF569" t="s">
        <v>83</v>
      </c>
      <c r="BG569" t="s">
        <v>143</v>
      </c>
      <c r="BH569">
        <v>2007</v>
      </c>
      <c r="BI569" t="s">
        <v>108</v>
      </c>
      <c r="BJ569">
        <v>2</v>
      </c>
      <c r="BK569">
        <v>540</v>
      </c>
      <c r="BL569" t="s">
        <v>98</v>
      </c>
      <c r="BM569" t="s">
        <v>98</v>
      </c>
      <c r="BN569" t="s">
        <v>104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2008</v>
      </c>
      <c r="CA569" t="s">
        <v>110</v>
      </c>
      <c r="CB569" t="s">
        <v>172</v>
      </c>
    </row>
    <row r="570" spans="1:80">
      <c r="A570">
        <v>2029</v>
      </c>
      <c r="B570">
        <v>160</v>
      </c>
      <c r="C570" t="s">
        <v>164</v>
      </c>
      <c r="D570">
        <v>24</v>
      </c>
      <c r="E570">
        <v>2280</v>
      </c>
      <c r="F570" t="s">
        <v>82</v>
      </c>
      <c r="G570" t="s">
        <v>82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163</v>
      </c>
      <c r="N570" t="s">
        <v>91</v>
      </c>
      <c r="O570" t="s">
        <v>91</v>
      </c>
      <c r="P570" t="s">
        <v>142</v>
      </c>
      <c r="Q570" t="s">
        <v>122</v>
      </c>
      <c r="R570">
        <v>6</v>
      </c>
      <c r="S570">
        <v>5</v>
      </c>
      <c r="T570">
        <v>1999</v>
      </c>
      <c r="U570">
        <v>1999</v>
      </c>
      <c r="V570" t="s">
        <v>94</v>
      </c>
      <c r="W570" t="s">
        <v>95</v>
      </c>
      <c r="X570" t="s">
        <v>137</v>
      </c>
      <c r="Y570" t="s">
        <v>137</v>
      </c>
      <c r="Z570" t="s">
        <v>148</v>
      </c>
      <c r="AA570">
        <v>216</v>
      </c>
      <c r="AB570" t="s">
        <v>98</v>
      </c>
      <c r="AC570" t="s">
        <v>98</v>
      </c>
      <c r="AD570" t="s">
        <v>123</v>
      </c>
      <c r="AE570" t="s">
        <v>119</v>
      </c>
      <c r="AF570" t="s">
        <v>98</v>
      </c>
      <c r="AG570" t="s">
        <v>100</v>
      </c>
      <c r="AH570" t="s">
        <v>124</v>
      </c>
      <c r="AI570">
        <v>550</v>
      </c>
      <c r="AJ570" t="s">
        <v>108</v>
      </c>
      <c r="AK570">
        <v>0</v>
      </c>
      <c r="AL570">
        <v>194</v>
      </c>
      <c r="AM570">
        <v>744</v>
      </c>
      <c r="AN570" t="s">
        <v>103</v>
      </c>
      <c r="AO570" t="s">
        <v>119</v>
      </c>
      <c r="AP570" t="s">
        <v>104</v>
      </c>
      <c r="AQ570" t="s">
        <v>105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98</v>
      </c>
      <c r="BC570">
        <v>6</v>
      </c>
      <c r="BD570" t="s">
        <v>106</v>
      </c>
      <c r="BE570">
        <v>0</v>
      </c>
      <c r="BF570" t="s">
        <v>83</v>
      </c>
      <c r="BG570" t="s">
        <v>143</v>
      </c>
      <c r="BH570">
        <v>1999</v>
      </c>
      <c r="BI570" t="s">
        <v>108</v>
      </c>
      <c r="BJ570">
        <v>2</v>
      </c>
      <c r="BK570">
        <v>440</v>
      </c>
      <c r="BL570" t="s">
        <v>98</v>
      </c>
      <c r="BM570" t="s">
        <v>98</v>
      </c>
      <c r="BN570" t="s">
        <v>104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4</v>
      </c>
      <c r="BZ570">
        <v>2008</v>
      </c>
      <c r="CA570" t="s">
        <v>110</v>
      </c>
      <c r="CB570" t="s">
        <v>111</v>
      </c>
    </row>
    <row r="571" spans="1:80">
      <c r="A571">
        <v>2030</v>
      </c>
      <c r="B571">
        <v>120</v>
      </c>
      <c r="C571" t="s">
        <v>164</v>
      </c>
      <c r="D571" t="s">
        <v>83</v>
      </c>
      <c r="E571">
        <v>4765</v>
      </c>
      <c r="F571" t="s">
        <v>82</v>
      </c>
      <c r="G571" t="s">
        <v>83</v>
      </c>
      <c r="H571" t="s">
        <v>113</v>
      </c>
      <c r="I571" t="s">
        <v>85</v>
      </c>
      <c r="J571" t="s">
        <v>86</v>
      </c>
      <c r="K571" t="s">
        <v>87</v>
      </c>
      <c r="L571" t="s">
        <v>88</v>
      </c>
      <c r="M571" t="s">
        <v>163</v>
      </c>
      <c r="N571" t="s">
        <v>91</v>
      </c>
      <c r="O571" t="s">
        <v>91</v>
      </c>
      <c r="P571" t="s">
        <v>129</v>
      </c>
      <c r="Q571" t="s">
        <v>93</v>
      </c>
      <c r="R571">
        <v>9</v>
      </c>
      <c r="S571">
        <v>5</v>
      </c>
      <c r="T571">
        <v>2000</v>
      </c>
      <c r="U571">
        <v>2000</v>
      </c>
      <c r="V571" t="s">
        <v>115</v>
      </c>
      <c r="W571" t="s">
        <v>95</v>
      </c>
      <c r="X571" t="s">
        <v>137</v>
      </c>
      <c r="Y571" t="s">
        <v>137</v>
      </c>
      <c r="Z571" t="s">
        <v>117</v>
      </c>
      <c r="AA571">
        <v>260</v>
      </c>
      <c r="AB571" t="s">
        <v>119</v>
      </c>
      <c r="AC571" t="s">
        <v>98</v>
      </c>
      <c r="AD571" t="s">
        <v>123</v>
      </c>
      <c r="AE571" t="s">
        <v>119</v>
      </c>
      <c r="AF571" t="s">
        <v>98</v>
      </c>
      <c r="AG571" t="s">
        <v>157</v>
      </c>
      <c r="AH571" t="s">
        <v>124</v>
      </c>
      <c r="AI571">
        <v>1027</v>
      </c>
      <c r="AJ571" t="s">
        <v>108</v>
      </c>
      <c r="AK571">
        <v>0</v>
      </c>
      <c r="AL571">
        <v>587</v>
      </c>
      <c r="AM571">
        <v>1614</v>
      </c>
      <c r="AN571" t="s">
        <v>103</v>
      </c>
      <c r="AO571" t="s">
        <v>126</v>
      </c>
      <c r="AP571" t="s">
        <v>104</v>
      </c>
      <c r="AQ571" t="s">
        <v>105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126</v>
      </c>
      <c r="BC571">
        <v>5</v>
      </c>
      <c r="BD571" t="s">
        <v>106</v>
      </c>
      <c r="BE571">
        <v>1</v>
      </c>
      <c r="BF571" t="s">
        <v>98</v>
      </c>
      <c r="BG571" t="s">
        <v>107</v>
      </c>
      <c r="BH571">
        <v>2000</v>
      </c>
      <c r="BI571" t="s">
        <v>125</v>
      </c>
      <c r="BJ571">
        <v>2</v>
      </c>
      <c r="BK571">
        <v>495</v>
      </c>
      <c r="BL571" t="s">
        <v>98</v>
      </c>
      <c r="BM571" t="s">
        <v>98</v>
      </c>
      <c r="BN571" t="s">
        <v>104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7</v>
      </c>
      <c r="BZ571">
        <v>2008</v>
      </c>
      <c r="CA571" t="s">
        <v>110</v>
      </c>
      <c r="CB571" t="s">
        <v>111</v>
      </c>
    </row>
    <row r="572" spans="1:80">
      <c r="A572">
        <v>2031</v>
      </c>
      <c r="B572">
        <v>120</v>
      </c>
      <c r="C572" t="s">
        <v>164</v>
      </c>
      <c r="D572" t="s">
        <v>83</v>
      </c>
      <c r="E572">
        <v>4538</v>
      </c>
      <c r="F572" t="s">
        <v>82</v>
      </c>
      <c r="G572" t="s">
        <v>83</v>
      </c>
      <c r="H572" t="s">
        <v>113</v>
      </c>
      <c r="I572" t="s">
        <v>85</v>
      </c>
      <c r="J572" t="s">
        <v>86</v>
      </c>
      <c r="K572" t="s">
        <v>87</v>
      </c>
      <c r="L572" t="s">
        <v>88</v>
      </c>
      <c r="M572" t="s">
        <v>163</v>
      </c>
      <c r="N572" t="s">
        <v>91</v>
      </c>
      <c r="O572" t="s">
        <v>91</v>
      </c>
      <c r="P572" t="s">
        <v>129</v>
      </c>
      <c r="Q572" t="s">
        <v>93</v>
      </c>
      <c r="R572">
        <v>9</v>
      </c>
      <c r="S572">
        <v>5</v>
      </c>
      <c r="T572">
        <v>2001</v>
      </c>
      <c r="U572">
        <v>2001</v>
      </c>
      <c r="V572" t="s">
        <v>94</v>
      </c>
      <c r="W572" t="s">
        <v>95</v>
      </c>
      <c r="X572" t="s">
        <v>96</v>
      </c>
      <c r="Y572" t="s">
        <v>96</v>
      </c>
      <c r="Z572" t="s">
        <v>117</v>
      </c>
      <c r="AA572">
        <v>179</v>
      </c>
      <c r="AB572" t="s">
        <v>119</v>
      </c>
      <c r="AC572" t="s">
        <v>98</v>
      </c>
      <c r="AD572" t="s">
        <v>123</v>
      </c>
      <c r="AE572" t="s">
        <v>126</v>
      </c>
      <c r="AF572" t="s">
        <v>98</v>
      </c>
      <c r="AG572" t="s">
        <v>157</v>
      </c>
      <c r="AH572" t="s">
        <v>124</v>
      </c>
      <c r="AI572">
        <v>1004</v>
      </c>
      <c r="AJ572" t="s">
        <v>108</v>
      </c>
      <c r="AK572">
        <v>0</v>
      </c>
      <c r="AL572">
        <v>306</v>
      </c>
      <c r="AM572">
        <v>1310</v>
      </c>
      <c r="AN572" t="s">
        <v>103</v>
      </c>
      <c r="AO572" t="s">
        <v>126</v>
      </c>
      <c r="AP572" t="s">
        <v>104</v>
      </c>
      <c r="AQ572" t="s">
        <v>105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119</v>
      </c>
      <c r="BC572">
        <v>5</v>
      </c>
      <c r="BD572" t="s">
        <v>106</v>
      </c>
      <c r="BE572">
        <v>1</v>
      </c>
      <c r="BF572" t="s">
        <v>98</v>
      </c>
      <c r="BG572" t="s">
        <v>107</v>
      </c>
      <c r="BH572">
        <v>2001</v>
      </c>
      <c r="BI572" t="s">
        <v>131</v>
      </c>
      <c r="BJ572">
        <v>2</v>
      </c>
      <c r="BK572">
        <v>545</v>
      </c>
      <c r="BL572" t="s">
        <v>98</v>
      </c>
      <c r="BM572" t="s">
        <v>98</v>
      </c>
      <c r="BN572" t="s">
        <v>104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2008</v>
      </c>
      <c r="CA572" t="s">
        <v>110</v>
      </c>
      <c r="CB572" t="s">
        <v>111</v>
      </c>
    </row>
    <row r="573" spans="1:80">
      <c r="A573">
        <v>2032</v>
      </c>
      <c r="B573">
        <v>120</v>
      </c>
      <c r="C573" t="s">
        <v>164</v>
      </c>
      <c r="D573">
        <v>42</v>
      </c>
      <c r="E573">
        <v>4385</v>
      </c>
      <c r="F573" t="s">
        <v>82</v>
      </c>
      <c r="G573" t="s">
        <v>83</v>
      </c>
      <c r="H573" t="s">
        <v>113</v>
      </c>
      <c r="I573" t="s">
        <v>85</v>
      </c>
      <c r="J573" t="s">
        <v>86</v>
      </c>
      <c r="K573" t="s">
        <v>87</v>
      </c>
      <c r="L573" t="s">
        <v>88</v>
      </c>
      <c r="M573" t="s">
        <v>163</v>
      </c>
      <c r="N573" t="s">
        <v>91</v>
      </c>
      <c r="O573" t="s">
        <v>91</v>
      </c>
      <c r="P573" t="s">
        <v>129</v>
      </c>
      <c r="Q573" t="s">
        <v>93</v>
      </c>
      <c r="R573">
        <v>9</v>
      </c>
      <c r="S573">
        <v>5</v>
      </c>
      <c r="T573">
        <v>2001</v>
      </c>
      <c r="U573">
        <v>2001</v>
      </c>
      <c r="V573" t="s">
        <v>94</v>
      </c>
      <c r="W573" t="s">
        <v>95</v>
      </c>
      <c r="X573" t="s">
        <v>96</v>
      </c>
      <c r="Y573" t="s">
        <v>96</v>
      </c>
      <c r="Z573" t="s">
        <v>97</v>
      </c>
      <c r="AA573">
        <v>0</v>
      </c>
      <c r="AB573" t="s">
        <v>119</v>
      </c>
      <c r="AC573" t="s">
        <v>98</v>
      </c>
      <c r="AD573" t="s">
        <v>123</v>
      </c>
      <c r="AE573" t="s">
        <v>126</v>
      </c>
      <c r="AF573" t="s">
        <v>98</v>
      </c>
      <c r="AG573" t="s">
        <v>157</v>
      </c>
      <c r="AH573" t="s">
        <v>124</v>
      </c>
      <c r="AI573">
        <v>964</v>
      </c>
      <c r="AJ573" t="s">
        <v>108</v>
      </c>
      <c r="AK573">
        <v>0</v>
      </c>
      <c r="AL573">
        <v>455</v>
      </c>
      <c r="AM573">
        <v>1419</v>
      </c>
      <c r="AN573" t="s">
        <v>103</v>
      </c>
      <c r="AO573" t="s">
        <v>126</v>
      </c>
      <c r="AP573" t="s">
        <v>104</v>
      </c>
      <c r="AQ573" t="s">
        <v>105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t="s">
        <v>126</v>
      </c>
      <c r="BC573">
        <v>5</v>
      </c>
      <c r="BD573" t="s">
        <v>106</v>
      </c>
      <c r="BE573">
        <v>1</v>
      </c>
      <c r="BF573" t="s">
        <v>98</v>
      </c>
      <c r="BG573" t="s">
        <v>107</v>
      </c>
      <c r="BH573">
        <v>2001</v>
      </c>
      <c r="BI573" t="s">
        <v>125</v>
      </c>
      <c r="BJ573">
        <v>2</v>
      </c>
      <c r="BK573">
        <v>588</v>
      </c>
      <c r="BL573" t="s">
        <v>98</v>
      </c>
      <c r="BM573" t="s">
        <v>98</v>
      </c>
      <c r="BN573" t="s">
        <v>104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9</v>
      </c>
      <c r="BZ573">
        <v>2008</v>
      </c>
      <c r="CA573" t="s">
        <v>110</v>
      </c>
      <c r="CB573" t="s">
        <v>111</v>
      </c>
    </row>
    <row r="574" spans="1:80">
      <c r="A574">
        <v>2033</v>
      </c>
      <c r="B574">
        <v>120</v>
      </c>
      <c r="C574" t="s">
        <v>164</v>
      </c>
      <c r="D574">
        <v>35</v>
      </c>
      <c r="E574">
        <v>4109</v>
      </c>
      <c r="F574" t="s">
        <v>82</v>
      </c>
      <c r="G574" t="s">
        <v>83</v>
      </c>
      <c r="H574" t="s">
        <v>113</v>
      </c>
      <c r="I574" t="s">
        <v>85</v>
      </c>
      <c r="J574" t="s">
        <v>86</v>
      </c>
      <c r="K574" t="s">
        <v>87</v>
      </c>
      <c r="L574" t="s">
        <v>88</v>
      </c>
      <c r="M574" t="s">
        <v>163</v>
      </c>
      <c r="N574" t="s">
        <v>91</v>
      </c>
      <c r="O574" t="s">
        <v>91</v>
      </c>
      <c r="P574" t="s">
        <v>129</v>
      </c>
      <c r="Q574" t="s">
        <v>93</v>
      </c>
      <c r="R574">
        <v>9</v>
      </c>
      <c r="S574">
        <v>5</v>
      </c>
      <c r="T574">
        <v>1999</v>
      </c>
      <c r="U574">
        <v>2000</v>
      </c>
      <c r="V574" t="s">
        <v>94</v>
      </c>
      <c r="W574" t="s">
        <v>95</v>
      </c>
      <c r="X574" t="s">
        <v>96</v>
      </c>
      <c r="Y574" t="s">
        <v>96</v>
      </c>
      <c r="Z574" t="s">
        <v>117</v>
      </c>
      <c r="AA574">
        <v>260</v>
      </c>
      <c r="AB574" t="s">
        <v>119</v>
      </c>
      <c r="AC574" t="s">
        <v>98</v>
      </c>
      <c r="AD574" t="s">
        <v>123</v>
      </c>
      <c r="AE574" t="s">
        <v>119</v>
      </c>
      <c r="AF574" t="s">
        <v>98</v>
      </c>
      <c r="AG574" t="s">
        <v>157</v>
      </c>
      <c r="AH574" t="s">
        <v>124</v>
      </c>
      <c r="AI574">
        <v>1141</v>
      </c>
      <c r="AJ574" t="s">
        <v>108</v>
      </c>
      <c r="AK574">
        <v>0</v>
      </c>
      <c r="AL574">
        <v>416</v>
      </c>
      <c r="AM574">
        <v>1557</v>
      </c>
      <c r="AN574" t="s">
        <v>103</v>
      </c>
      <c r="AO574" t="s">
        <v>126</v>
      </c>
      <c r="AP574" t="s">
        <v>104</v>
      </c>
      <c r="AQ574" t="s">
        <v>105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t="s">
        <v>126</v>
      </c>
      <c r="BC574">
        <v>5</v>
      </c>
      <c r="BD574" t="s">
        <v>106</v>
      </c>
      <c r="BE574">
        <v>1</v>
      </c>
      <c r="BF574" t="s">
        <v>98</v>
      </c>
      <c r="BG574" t="s">
        <v>107</v>
      </c>
      <c r="BH574">
        <v>1999</v>
      </c>
      <c r="BI574" t="s">
        <v>131</v>
      </c>
      <c r="BJ574">
        <v>2</v>
      </c>
      <c r="BK574">
        <v>484</v>
      </c>
      <c r="BL574" t="s">
        <v>98</v>
      </c>
      <c r="BM574" t="s">
        <v>98</v>
      </c>
      <c r="BN574" t="s">
        <v>104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6</v>
      </c>
      <c r="BZ574">
        <v>2008</v>
      </c>
      <c r="CA574" t="s">
        <v>110</v>
      </c>
      <c r="CB574" t="s">
        <v>111</v>
      </c>
    </row>
    <row r="575" spans="1:80">
      <c r="A575">
        <v>2034</v>
      </c>
      <c r="B575">
        <v>160</v>
      </c>
      <c r="C575" t="s">
        <v>164</v>
      </c>
      <c r="D575">
        <v>24</v>
      </c>
      <c r="E575">
        <v>2160</v>
      </c>
      <c r="F575" t="s">
        <v>82</v>
      </c>
      <c r="G575" t="s">
        <v>82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163</v>
      </c>
      <c r="N575" t="s">
        <v>91</v>
      </c>
      <c r="O575" t="s">
        <v>91</v>
      </c>
      <c r="P575" t="s">
        <v>142</v>
      </c>
      <c r="Q575" t="s">
        <v>158</v>
      </c>
      <c r="R575">
        <v>7</v>
      </c>
      <c r="S575">
        <v>5</v>
      </c>
      <c r="T575">
        <v>1999</v>
      </c>
      <c r="U575">
        <v>2000</v>
      </c>
      <c r="V575" t="s">
        <v>94</v>
      </c>
      <c r="W575" t="s">
        <v>95</v>
      </c>
      <c r="X575" t="s">
        <v>96</v>
      </c>
      <c r="Y575" t="s">
        <v>96</v>
      </c>
      <c r="Z575" t="s">
        <v>117</v>
      </c>
      <c r="AA575">
        <v>216</v>
      </c>
      <c r="AB575" t="s">
        <v>119</v>
      </c>
      <c r="AC575" t="s">
        <v>98</v>
      </c>
      <c r="AD575" t="s">
        <v>123</v>
      </c>
      <c r="AE575" t="s">
        <v>119</v>
      </c>
      <c r="AF575" t="s">
        <v>98</v>
      </c>
      <c r="AG575" t="s">
        <v>100</v>
      </c>
      <c r="AH575" t="s">
        <v>124</v>
      </c>
      <c r="AI575">
        <v>600</v>
      </c>
      <c r="AJ575" t="s">
        <v>108</v>
      </c>
      <c r="AK575">
        <v>0</v>
      </c>
      <c r="AL575">
        <v>72</v>
      </c>
      <c r="AM575">
        <v>672</v>
      </c>
      <c r="AN575" t="s">
        <v>103</v>
      </c>
      <c r="AO575" t="s">
        <v>126</v>
      </c>
      <c r="AP575" t="s">
        <v>104</v>
      </c>
      <c r="AQ575" t="s">
        <v>105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119</v>
      </c>
      <c r="BC575">
        <v>5</v>
      </c>
      <c r="BD575" t="s">
        <v>106</v>
      </c>
      <c r="BE575">
        <v>0</v>
      </c>
      <c r="BF575" t="s">
        <v>83</v>
      </c>
      <c r="BG575" t="s">
        <v>143</v>
      </c>
      <c r="BH575">
        <v>1999</v>
      </c>
      <c r="BI575" t="s">
        <v>108</v>
      </c>
      <c r="BJ575">
        <v>2</v>
      </c>
      <c r="BK575">
        <v>462</v>
      </c>
      <c r="BL575" t="s">
        <v>98</v>
      </c>
      <c r="BM575" t="s">
        <v>98</v>
      </c>
      <c r="BN575" t="s">
        <v>104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6</v>
      </c>
      <c r="BZ575">
        <v>2008</v>
      </c>
      <c r="CA575" t="s">
        <v>110</v>
      </c>
      <c r="CB575" t="s">
        <v>111</v>
      </c>
    </row>
    <row r="576" spans="1:80">
      <c r="A576">
        <v>2035</v>
      </c>
      <c r="B576">
        <v>60</v>
      </c>
      <c r="C576" t="s">
        <v>164</v>
      </c>
      <c r="D576">
        <v>79</v>
      </c>
      <c r="E576">
        <v>10646</v>
      </c>
      <c r="F576" t="s">
        <v>82</v>
      </c>
      <c r="G576" t="s">
        <v>83</v>
      </c>
      <c r="H576" t="s">
        <v>113</v>
      </c>
      <c r="I576" t="s">
        <v>85</v>
      </c>
      <c r="J576" t="s">
        <v>86</v>
      </c>
      <c r="K576" t="s">
        <v>114</v>
      </c>
      <c r="L576" t="s">
        <v>88</v>
      </c>
      <c r="M576" t="s">
        <v>163</v>
      </c>
      <c r="N576" t="s">
        <v>91</v>
      </c>
      <c r="O576" t="s">
        <v>91</v>
      </c>
      <c r="P576" t="s">
        <v>92</v>
      </c>
      <c r="Q576" t="s">
        <v>122</v>
      </c>
      <c r="R576">
        <v>7</v>
      </c>
      <c r="S576">
        <v>5</v>
      </c>
      <c r="T576">
        <v>2001</v>
      </c>
      <c r="U576">
        <v>2001</v>
      </c>
      <c r="V576" t="s">
        <v>94</v>
      </c>
      <c r="W576" t="s">
        <v>95</v>
      </c>
      <c r="X576" t="s">
        <v>96</v>
      </c>
      <c r="Y576" t="s">
        <v>96</v>
      </c>
      <c r="Z576" t="s">
        <v>117</v>
      </c>
      <c r="AA576">
        <v>513</v>
      </c>
      <c r="AB576" t="s">
        <v>98</v>
      </c>
      <c r="AC576" t="s">
        <v>98</v>
      </c>
      <c r="AD576" t="s">
        <v>123</v>
      </c>
      <c r="AE576" t="s">
        <v>98</v>
      </c>
      <c r="AF576" t="s">
        <v>98</v>
      </c>
      <c r="AG576" t="s">
        <v>100</v>
      </c>
      <c r="AH576" t="s">
        <v>124</v>
      </c>
      <c r="AI576">
        <v>681</v>
      </c>
      <c r="AJ576" t="s">
        <v>108</v>
      </c>
      <c r="AK576">
        <v>0</v>
      </c>
      <c r="AL576">
        <v>177</v>
      </c>
      <c r="AM576">
        <v>858</v>
      </c>
      <c r="AN576" t="s">
        <v>103</v>
      </c>
      <c r="AO576" t="s">
        <v>126</v>
      </c>
      <c r="AP576" t="s">
        <v>104</v>
      </c>
      <c r="AQ576" t="s">
        <v>105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98</v>
      </c>
      <c r="BC576">
        <v>7</v>
      </c>
      <c r="BD576" t="s">
        <v>106</v>
      </c>
      <c r="BE576">
        <v>1</v>
      </c>
      <c r="BF576" t="s">
        <v>98</v>
      </c>
      <c r="BG576" t="s">
        <v>107</v>
      </c>
      <c r="BH576">
        <v>2001</v>
      </c>
      <c r="BI576" t="s">
        <v>125</v>
      </c>
      <c r="BJ576">
        <v>2</v>
      </c>
      <c r="BK576">
        <v>546</v>
      </c>
      <c r="BL576" t="s">
        <v>98</v>
      </c>
      <c r="BM576" t="s">
        <v>98</v>
      </c>
      <c r="BN576" t="s">
        <v>104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6</v>
      </c>
      <c r="BZ576">
        <v>2008</v>
      </c>
      <c r="CA576" t="s">
        <v>110</v>
      </c>
      <c r="CB576" t="s">
        <v>111</v>
      </c>
    </row>
    <row r="577" spans="1:80">
      <c r="A577">
        <v>2036</v>
      </c>
      <c r="B577">
        <v>160</v>
      </c>
      <c r="C577" t="s">
        <v>164</v>
      </c>
      <c r="D577">
        <v>24</v>
      </c>
      <c r="E577">
        <v>2645</v>
      </c>
      <c r="F577" t="s">
        <v>82</v>
      </c>
      <c r="G577" t="s">
        <v>82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163</v>
      </c>
      <c r="N577" t="s">
        <v>91</v>
      </c>
      <c r="O577" t="s">
        <v>91</v>
      </c>
      <c r="P577" t="s">
        <v>142</v>
      </c>
      <c r="Q577" t="s">
        <v>122</v>
      </c>
      <c r="R577">
        <v>8</v>
      </c>
      <c r="S577">
        <v>5</v>
      </c>
      <c r="T577">
        <v>1999</v>
      </c>
      <c r="U577">
        <v>1999</v>
      </c>
      <c r="V577" t="s">
        <v>94</v>
      </c>
      <c r="W577" t="s">
        <v>95</v>
      </c>
      <c r="X577" t="s">
        <v>137</v>
      </c>
      <c r="Y577" t="s">
        <v>137</v>
      </c>
      <c r="Z577" t="s">
        <v>117</v>
      </c>
      <c r="AA577">
        <v>466</v>
      </c>
      <c r="AB577" t="s">
        <v>119</v>
      </c>
      <c r="AC577" t="s">
        <v>98</v>
      </c>
      <c r="AD577" t="s">
        <v>123</v>
      </c>
      <c r="AE577" t="s">
        <v>119</v>
      </c>
      <c r="AF577" t="s">
        <v>98</v>
      </c>
      <c r="AG577" t="s">
        <v>100</v>
      </c>
      <c r="AH577" t="s">
        <v>124</v>
      </c>
      <c r="AI577">
        <v>612</v>
      </c>
      <c r="AJ577" t="s">
        <v>108</v>
      </c>
      <c r="AK577">
        <v>0</v>
      </c>
      <c r="AL577">
        <v>348</v>
      </c>
      <c r="AM577">
        <v>960</v>
      </c>
      <c r="AN577" t="s">
        <v>103</v>
      </c>
      <c r="AO577" t="s">
        <v>126</v>
      </c>
      <c r="AP577" t="s">
        <v>104</v>
      </c>
      <c r="AQ577" t="s">
        <v>105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119</v>
      </c>
      <c r="BC577">
        <v>7</v>
      </c>
      <c r="BD577" t="s">
        <v>106</v>
      </c>
      <c r="BE577">
        <v>0</v>
      </c>
      <c r="BF577" t="s">
        <v>83</v>
      </c>
      <c r="BG577" t="s">
        <v>143</v>
      </c>
      <c r="BH577">
        <v>1999</v>
      </c>
      <c r="BI577" t="s">
        <v>108</v>
      </c>
      <c r="BJ577">
        <v>2</v>
      </c>
      <c r="BK577">
        <v>480</v>
      </c>
      <c r="BL577" t="s">
        <v>98</v>
      </c>
      <c r="BM577" t="s">
        <v>98</v>
      </c>
      <c r="BN577" t="s">
        <v>104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2008</v>
      </c>
      <c r="CA577" t="s">
        <v>110</v>
      </c>
      <c r="CB577" t="s">
        <v>111</v>
      </c>
    </row>
    <row r="578" spans="1:80">
      <c r="A578">
        <v>2037</v>
      </c>
      <c r="B578">
        <v>160</v>
      </c>
      <c r="C578" t="s">
        <v>164</v>
      </c>
      <c r="D578">
        <v>24</v>
      </c>
      <c r="E578">
        <v>2645</v>
      </c>
      <c r="F578" t="s">
        <v>82</v>
      </c>
      <c r="G578" t="s">
        <v>82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163</v>
      </c>
      <c r="N578" t="s">
        <v>91</v>
      </c>
      <c r="O578" t="s">
        <v>91</v>
      </c>
      <c r="P578" t="s">
        <v>142</v>
      </c>
      <c r="Q578" t="s">
        <v>122</v>
      </c>
      <c r="R578">
        <v>8</v>
      </c>
      <c r="S578">
        <v>5</v>
      </c>
      <c r="T578">
        <v>1999</v>
      </c>
      <c r="U578">
        <v>2000</v>
      </c>
      <c r="V578" t="s">
        <v>94</v>
      </c>
      <c r="W578" t="s">
        <v>95</v>
      </c>
      <c r="X578" t="s">
        <v>137</v>
      </c>
      <c r="Y578" t="s">
        <v>137</v>
      </c>
      <c r="Z578" t="s">
        <v>117</v>
      </c>
      <c r="AA578">
        <v>456</v>
      </c>
      <c r="AB578" t="s">
        <v>119</v>
      </c>
      <c r="AC578" t="s">
        <v>98</v>
      </c>
      <c r="AD578" t="s">
        <v>123</v>
      </c>
      <c r="AE578" t="s">
        <v>119</v>
      </c>
      <c r="AF578" t="s">
        <v>98</v>
      </c>
      <c r="AG578" t="s">
        <v>100</v>
      </c>
      <c r="AH578" t="s">
        <v>124</v>
      </c>
      <c r="AI578">
        <v>813</v>
      </c>
      <c r="AJ578" t="s">
        <v>108</v>
      </c>
      <c r="AK578">
        <v>0</v>
      </c>
      <c r="AL578">
        <v>147</v>
      </c>
      <c r="AM578">
        <v>960</v>
      </c>
      <c r="AN578" t="s">
        <v>103</v>
      </c>
      <c r="AO578" t="s">
        <v>126</v>
      </c>
      <c r="AP578" t="s">
        <v>104</v>
      </c>
      <c r="AQ578" t="s">
        <v>105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119</v>
      </c>
      <c r="BC578">
        <v>7</v>
      </c>
      <c r="BD578" t="s">
        <v>106</v>
      </c>
      <c r="BE578">
        <v>0</v>
      </c>
      <c r="BF578" t="s">
        <v>83</v>
      </c>
      <c r="BG578" t="s">
        <v>143</v>
      </c>
      <c r="BH578">
        <v>2000</v>
      </c>
      <c r="BI578" t="s">
        <v>108</v>
      </c>
      <c r="BJ578">
        <v>2</v>
      </c>
      <c r="BK578">
        <v>480</v>
      </c>
      <c r="BL578" t="s">
        <v>98</v>
      </c>
      <c r="BM578" t="s">
        <v>98</v>
      </c>
      <c r="BN578" t="s">
        <v>104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12</v>
      </c>
      <c r="BZ578">
        <v>2008</v>
      </c>
      <c r="CA578" t="s">
        <v>174</v>
      </c>
      <c r="CB578" t="s">
        <v>111</v>
      </c>
    </row>
    <row r="579" spans="1:80">
      <c r="A579">
        <v>2038</v>
      </c>
      <c r="B579">
        <v>160</v>
      </c>
      <c r="C579" t="s">
        <v>164</v>
      </c>
      <c r="D579">
        <v>36</v>
      </c>
      <c r="E579">
        <v>3951</v>
      </c>
      <c r="F579" t="s">
        <v>82</v>
      </c>
      <c r="G579" t="s">
        <v>82</v>
      </c>
      <c r="H579" t="s">
        <v>113</v>
      </c>
      <c r="I579" t="s">
        <v>85</v>
      </c>
      <c r="J579" t="s">
        <v>86</v>
      </c>
      <c r="K579" t="s">
        <v>87</v>
      </c>
      <c r="L579" t="s">
        <v>88</v>
      </c>
      <c r="M579" t="s">
        <v>163</v>
      </c>
      <c r="N579" t="s">
        <v>91</v>
      </c>
      <c r="O579" t="s">
        <v>91</v>
      </c>
      <c r="P579" t="s">
        <v>129</v>
      </c>
      <c r="Q579" t="s">
        <v>122</v>
      </c>
      <c r="R579">
        <v>10</v>
      </c>
      <c r="S579">
        <v>5</v>
      </c>
      <c r="T579">
        <v>1998</v>
      </c>
      <c r="U579">
        <v>1999</v>
      </c>
      <c r="V579" t="s">
        <v>94</v>
      </c>
      <c r="W579" t="s">
        <v>95</v>
      </c>
      <c r="X579" t="s">
        <v>117</v>
      </c>
      <c r="Y579" t="s">
        <v>137</v>
      </c>
      <c r="Z579" t="s">
        <v>97</v>
      </c>
      <c r="AA579">
        <v>0</v>
      </c>
      <c r="AB579" t="s">
        <v>126</v>
      </c>
      <c r="AC579" t="s">
        <v>98</v>
      </c>
      <c r="AD579" t="s">
        <v>123</v>
      </c>
      <c r="AE579" t="s">
        <v>119</v>
      </c>
      <c r="AF579" t="s">
        <v>98</v>
      </c>
      <c r="AG579" t="s">
        <v>155</v>
      </c>
      <c r="AH579" t="s">
        <v>138</v>
      </c>
      <c r="AI579">
        <v>128</v>
      </c>
      <c r="AJ579" t="s">
        <v>124</v>
      </c>
      <c r="AK579">
        <v>842</v>
      </c>
      <c r="AL579">
        <v>0</v>
      </c>
      <c r="AM579">
        <v>970</v>
      </c>
      <c r="AN579" t="s">
        <v>103</v>
      </c>
      <c r="AO579" t="s">
        <v>126</v>
      </c>
      <c r="AP579" t="s">
        <v>104</v>
      </c>
      <c r="AQ579" t="s">
        <v>105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t="s">
        <v>126</v>
      </c>
      <c r="BC579">
        <v>7</v>
      </c>
      <c r="BD579" t="s">
        <v>106</v>
      </c>
      <c r="BE579">
        <v>1</v>
      </c>
      <c r="BF579" t="s">
        <v>98</v>
      </c>
      <c r="BG579" t="s">
        <v>107</v>
      </c>
      <c r="BH579">
        <v>1998</v>
      </c>
      <c r="BI579" t="s">
        <v>125</v>
      </c>
      <c r="BJ579">
        <v>2</v>
      </c>
      <c r="BK579">
        <v>846</v>
      </c>
      <c r="BL579" t="s">
        <v>98</v>
      </c>
      <c r="BM579" t="s">
        <v>98</v>
      </c>
      <c r="BN579" t="s">
        <v>104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111</v>
      </c>
    </row>
    <row r="580" spans="1:80">
      <c r="A580">
        <v>2039</v>
      </c>
      <c r="B580">
        <v>120</v>
      </c>
      <c r="C580" t="s">
        <v>112</v>
      </c>
      <c r="D580">
        <v>22</v>
      </c>
      <c r="E580">
        <v>11064</v>
      </c>
      <c r="F580" t="s">
        <v>82</v>
      </c>
      <c r="G580" t="s">
        <v>83</v>
      </c>
      <c r="H580" t="s">
        <v>160</v>
      </c>
      <c r="I580" t="s">
        <v>85</v>
      </c>
      <c r="J580" t="s">
        <v>86</v>
      </c>
      <c r="K580" t="s">
        <v>161</v>
      </c>
      <c r="L580" t="s">
        <v>88</v>
      </c>
      <c r="M580" t="s">
        <v>227</v>
      </c>
      <c r="N580" t="s">
        <v>91</v>
      </c>
      <c r="O580" t="s">
        <v>91</v>
      </c>
      <c r="P580" t="s">
        <v>129</v>
      </c>
      <c r="Q580" t="s">
        <v>93</v>
      </c>
      <c r="R580">
        <v>8</v>
      </c>
      <c r="S580">
        <v>5</v>
      </c>
      <c r="T580">
        <v>1995</v>
      </c>
      <c r="U580">
        <v>1995</v>
      </c>
      <c r="V580" t="s">
        <v>115</v>
      </c>
      <c r="W580" t="s">
        <v>95</v>
      </c>
      <c r="X580" t="s">
        <v>117</v>
      </c>
      <c r="Y580" t="s">
        <v>117</v>
      </c>
      <c r="Z580" t="s">
        <v>97</v>
      </c>
      <c r="AA580">
        <v>0</v>
      </c>
      <c r="AB580" t="s">
        <v>119</v>
      </c>
      <c r="AC580" t="s">
        <v>98</v>
      </c>
      <c r="AD580" t="s">
        <v>123</v>
      </c>
      <c r="AE580" t="s">
        <v>119</v>
      </c>
      <c r="AF580" t="s">
        <v>98</v>
      </c>
      <c r="AG580" t="s">
        <v>119</v>
      </c>
      <c r="AH580" t="s">
        <v>102</v>
      </c>
      <c r="AI580">
        <v>560</v>
      </c>
      <c r="AJ580" t="s">
        <v>124</v>
      </c>
      <c r="AK580">
        <v>670</v>
      </c>
      <c r="AL580">
        <v>0</v>
      </c>
      <c r="AM580">
        <v>1230</v>
      </c>
      <c r="AN580" t="s">
        <v>103</v>
      </c>
      <c r="AO580" t="s">
        <v>126</v>
      </c>
      <c r="AP580" t="s">
        <v>104</v>
      </c>
      <c r="AQ580" t="s">
        <v>105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t="s">
        <v>119</v>
      </c>
      <c r="BC580">
        <v>4</v>
      </c>
      <c r="BD580" t="s">
        <v>106</v>
      </c>
      <c r="BE580">
        <v>1</v>
      </c>
      <c r="BF580" t="s">
        <v>139</v>
      </c>
      <c r="BG580" t="s">
        <v>107</v>
      </c>
      <c r="BH580">
        <v>1995</v>
      </c>
      <c r="BI580" t="s">
        <v>125</v>
      </c>
      <c r="BJ580">
        <v>2</v>
      </c>
      <c r="BK580">
        <v>477</v>
      </c>
      <c r="BL580" t="s">
        <v>98</v>
      </c>
      <c r="BM580" t="s">
        <v>98</v>
      </c>
      <c r="BN580" t="s">
        <v>104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2008</v>
      </c>
      <c r="CA580" t="s">
        <v>110</v>
      </c>
      <c r="CB580" t="s">
        <v>111</v>
      </c>
    </row>
    <row r="581" spans="1:80">
      <c r="A581">
        <v>2040</v>
      </c>
      <c r="B581">
        <v>60</v>
      </c>
      <c r="C581" t="s">
        <v>112</v>
      </c>
      <c r="D581" t="s">
        <v>83</v>
      </c>
      <c r="E581">
        <v>24572</v>
      </c>
      <c r="F581" t="s">
        <v>82</v>
      </c>
      <c r="G581" t="s">
        <v>83</v>
      </c>
      <c r="H581" t="s">
        <v>113</v>
      </c>
      <c r="I581" t="s">
        <v>85</v>
      </c>
      <c r="J581" t="s">
        <v>86</v>
      </c>
      <c r="K581" t="s">
        <v>161</v>
      </c>
      <c r="L581" t="s">
        <v>88</v>
      </c>
      <c r="M581" t="s">
        <v>227</v>
      </c>
      <c r="N581" t="s">
        <v>91</v>
      </c>
      <c r="O581" t="s">
        <v>91</v>
      </c>
      <c r="P581" t="s">
        <v>92</v>
      </c>
      <c r="Q581" t="s">
        <v>122</v>
      </c>
      <c r="R581">
        <v>9</v>
      </c>
      <c r="S581">
        <v>3</v>
      </c>
      <c r="T581">
        <v>1977</v>
      </c>
      <c r="U581">
        <v>1977</v>
      </c>
      <c r="V581" t="s">
        <v>230</v>
      </c>
      <c r="W581" t="s">
        <v>95</v>
      </c>
      <c r="X581" t="s">
        <v>116</v>
      </c>
      <c r="Y581" t="s">
        <v>116</v>
      </c>
      <c r="Z581" t="s">
        <v>117</v>
      </c>
      <c r="AA581">
        <v>1050</v>
      </c>
      <c r="AB581" t="s">
        <v>119</v>
      </c>
      <c r="AC581" t="s">
        <v>119</v>
      </c>
      <c r="AD581" t="s">
        <v>99</v>
      </c>
      <c r="AE581" t="s">
        <v>119</v>
      </c>
      <c r="AF581" t="s">
        <v>98</v>
      </c>
      <c r="AG581" t="s">
        <v>100</v>
      </c>
      <c r="AH581" t="s">
        <v>124</v>
      </c>
      <c r="AI581">
        <v>410</v>
      </c>
      <c r="AJ581" t="s">
        <v>108</v>
      </c>
      <c r="AK581">
        <v>0</v>
      </c>
      <c r="AL581">
        <v>584</v>
      </c>
      <c r="AM581">
        <v>994</v>
      </c>
      <c r="AN581" t="s">
        <v>103</v>
      </c>
      <c r="AO581" t="s">
        <v>98</v>
      </c>
      <c r="AP581" t="s">
        <v>104</v>
      </c>
      <c r="AQ581" t="s">
        <v>105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t="s">
        <v>119</v>
      </c>
      <c r="BC581">
        <v>9</v>
      </c>
      <c r="BD581" t="s">
        <v>106</v>
      </c>
      <c r="BE581">
        <v>1</v>
      </c>
      <c r="BF581" t="s">
        <v>119</v>
      </c>
      <c r="BG581" t="s">
        <v>107</v>
      </c>
      <c r="BH581">
        <v>1977</v>
      </c>
      <c r="BI581" t="s">
        <v>131</v>
      </c>
      <c r="BJ581">
        <v>3</v>
      </c>
      <c r="BK581">
        <v>864</v>
      </c>
      <c r="BL581" t="s">
        <v>98</v>
      </c>
      <c r="BM581" t="s">
        <v>98</v>
      </c>
      <c r="BN581" t="s">
        <v>104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2008</v>
      </c>
      <c r="CA581" t="s">
        <v>110</v>
      </c>
      <c r="CB581" t="s">
        <v>178</v>
      </c>
    </row>
    <row r="582" spans="1:80">
      <c r="A582">
        <v>2041</v>
      </c>
      <c r="B582">
        <v>20</v>
      </c>
      <c r="C582" t="s">
        <v>112</v>
      </c>
      <c r="D582">
        <v>103</v>
      </c>
      <c r="E582">
        <v>16280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227</v>
      </c>
      <c r="N582" t="s">
        <v>91</v>
      </c>
      <c r="O582" t="s">
        <v>91</v>
      </c>
      <c r="P582" t="s">
        <v>92</v>
      </c>
      <c r="Q582" t="s">
        <v>93</v>
      </c>
      <c r="R582">
        <v>8</v>
      </c>
      <c r="S582">
        <v>9</v>
      </c>
      <c r="T582">
        <v>1976</v>
      </c>
      <c r="U582">
        <v>2007</v>
      </c>
      <c r="V582" t="s">
        <v>94</v>
      </c>
      <c r="W582" t="s">
        <v>95</v>
      </c>
      <c r="X582" t="s">
        <v>96</v>
      </c>
      <c r="Y582" t="s">
        <v>96</v>
      </c>
      <c r="Z582" t="s">
        <v>97</v>
      </c>
      <c r="AA582">
        <v>0</v>
      </c>
      <c r="AB582" t="s">
        <v>126</v>
      </c>
      <c r="AC582" t="s">
        <v>126</v>
      </c>
      <c r="AD582" t="s">
        <v>99</v>
      </c>
      <c r="AE582" t="s">
        <v>119</v>
      </c>
      <c r="AF582" t="s">
        <v>83</v>
      </c>
      <c r="AG582" t="s">
        <v>155</v>
      </c>
      <c r="AH582" t="s">
        <v>124</v>
      </c>
      <c r="AI582">
        <v>1044</v>
      </c>
      <c r="AJ582" t="s">
        <v>101</v>
      </c>
      <c r="AK582">
        <v>382</v>
      </c>
      <c r="AL582">
        <v>0</v>
      </c>
      <c r="AM582">
        <v>1426</v>
      </c>
      <c r="AN582" t="s">
        <v>103</v>
      </c>
      <c r="AO582" t="s">
        <v>126</v>
      </c>
      <c r="AP582" t="s">
        <v>104</v>
      </c>
      <c r="AQ582" t="s">
        <v>105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t="s">
        <v>126</v>
      </c>
      <c r="BC582">
        <v>6</v>
      </c>
      <c r="BD582" t="s">
        <v>106</v>
      </c>
      <c r="BE582">
        <v>1</v>
      </c>
      <c r="BF582" t="s">
        <v>119</v>
      </c>
      <c r="BG582" t="s">
        <v>107</v>
      </c>
      <c r="BH582">
        <v>1976</v>
      </c>
      <c r="BI582" t="s">
        <v>131</v>
      </c>
      <c r="BJ582">
        <v>2</v>
      </c>
      <c r="BK582">
        <v>550</v>
      </c>
      <c r="BL582" t="s">
        <v>98</v>
      </c>
      <c r="BM582" t="s">
        <v>98</v>
      </c>
      <c r="BN582" t="s">
        <v>104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177</v>
      </c>
      <c r="BW582" t="s">
        <v>83</v>
      </c>
      <c r="BX582">
        <v>0</v>
      </c>
      <c r="BY582">
        <v>5</v>
      </c>
      <c r="BZ582">
        <v>2008</v>
      </c>
      <c r="CA582" t="s">
        <v>110</v>
      </c>
      <c r="CB582" t="s">
        <v>111</v>
      </c>
    </row>
    <row r="583" spans="1:80">
      <c r="A583">
        <v>2042</v>
      </c>
      <c r="B583">
        <v>60</v>
      </c>
      <c r="C583" t="s">
        <v>164</v>
      </c>
      <c r="D583" t="s">
        <v>83</v>
      </c>
      <c r="E583">
        <v>7500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163</v>
      </c>
      <c r="N583" t="s">
        <v>91</v>
      </c>
      <c r="O583" t="s">
        <v>91</v>
      </c>
      <c r="P583" t="s">
        <v>92</v>
      </c>
      <c r="Q583" t="s">
        <v>122</v>
      </c>
      <c r="R583">
        <v>7</v>
      </c>
      <c r="S583">
        <v>5</v>
      </c>
      <c r="T583">
        <v>2002</v>
      </c>
      <c r="U583">
        <v>2002</v>
      </c>
      <c r="V583" t="s">
        <v>94</v>
      </c>
      <c r="W583" t="s">
        <v>95</v>
      </c>
      <c r="X583" t="s">
        <v>96</v>
      </c>
      <c r="Y583" t="s">
        <v>96</v>
      </c>
      <c r="Z583" t="s">
        <v>83</v>
      </c>
      <c r="AA583" t="s">
        <v>83</v>
      </c>
      <c r="AB583" t="s">
        <v>119</v>
      </c>
      <c r="AC583" t="s">
        <v>98</v>
      </c>
      <c r="AD583" t="s">
        <v>123</v>
      </c>
      <c r="AE583" t="s">
        <v>119</v>
      </c>
      <c r="AF583" t="s">
        <v>98</v>
      </c>
      <c r="AG583" t="s">
        <v>100</v>
      </c>
      <c r="AH583" t="s">
        <v>108</v>
      </c>
      <c r="AI583">
        <v>0</v>
      </c>
      <c r="AJ583" t="s">
        <v>108</v>
      </c>
      <c r="AK583">
        <v>0</v>
      </c>
      <c r="AL583">
        <v>952</v>
      </c>
      <c r="AM583">
        <v>952</v>
      </c>
      <c r="AN583" t="s">
        <v>103</v>
      </c>
      <c r="AO583" t="s">
        <v>126</v>
      </c>
      <c r="AP583" t="s">
        <v>104</v>
      </c>
      <c r="AQ583" t="s">
        <v>105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98</v>
      </c>
      <c r="BC583">
        <v>7</v>
      </c>
      <c r="BD583" t="s">
        <v>106</v>
      </c>
      <c r="BE583">
        <v>1</v>
      </c>
      <c r="BF583" t="s">
        <v>98</v>
      </c>
      <c r="BG583" t="s">
        <v>107</v>
      </c>
      <c r="BH583">
        <v>2002</v>
      </c>
      <c r="BI583" t="s">
        <v>131</v>
      </c>
      <c r="BJ583">
        <v>2</v>
      </c>
      <c r="BK583">
        <v>469</v>
      </c>
      <c r="BL583" t="s">
        <v>98</v>
      </c>
      <c r="BM583" t="s">
        <v>98</v>
      </c>
      <c r="BN583" t="s">
        <v>104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4</v>
      </c>
      <c r="BZ583">
        <v>2008</v>
      </c>
      <c r="CA583" t="s">
        <v>110</v>
      </c>
      <c r="CB583" t="s">
        <v>111</v>
      </c>
    </row>
    <row r="584" spans="1:80">
      <c r="A584">
        <v>2043</v>
      </c>
      <c r="B584">
        <v>80</v>
      </c>
      <c r="C584" t="s">
        <v>112</v>
      </c>
      <c r="D584" t="s">
        <v>83</v>
      </c>
      <c r="E584">
        <v>11104</v>
      </c>
      <c r="F584" t="s">
        <v>82</v>
      </c>
      <c r="G584" t="s">
        <v>83</v>
      </c>
      <c r="H584" t="s">
        <v>113</v>
      </c>
      <c r="I584" t="s">
        <v>85</v>
      </c>
      <c r="J584" t="s">
        <v>86</v>
      </c>
      <c r="K584" t="s">
        <v>87</v>
      </c>
      <c r="L584" t="s">
        <v>88</v>
      </c>
      <c r="M584" t="s">
        <v>175</v>
      </c>
      <c r="N584" t="s">
        <v>91</v>
      </c>
      <c r="O584" t="s">
        <v>91</v>
      </c>
      <c r="P584" t="s">
        <v>92</v>
      </c>
      <c r="Q584" t="s">
        <v>158</v>
      </c>
      <c r="R584">
        <v>6</v>
      </c>
      <c r="S584">
        <v>6</v>
      </c>
      <c r="T584">
        <v>1969</v>
      </c>
      <c r="U584">
        <v>1969</v>
      </c>
      <c r="V584" t="s">
        <v>94</v>
      </c>
      <c r="W584" t="s">
        <v>95</v>
      </c>
      <c r="X584" t="s">
        <v>137</v>
      </c>
      <c r="Y584" t="s">
        <v>137</v>
      </c>
      <c r="Z584" t="s">
        <v>97</v>
      </c>
      <c r="AA584">
        <v>0</v>
      </c>
      <c r="AB584" t="s">
        <v>98</v>
      </c>
      <c r="AC584" t="s">
        <v>98</v>
      </c>
      <c r="AD584" t="s">
        <v>99</v>
      </c>
      <c r="AE584" t="s">
        <v>98</v>
      </c>
      <c r="AF584" t="s">
        <v>98</v>
      </c>
      <c r="AG584" t="s">
        <v>157</v>
      </c>
      <c r="AH584" t="s">
        <v>124</v>
      </c>
      <c r="AI584">
        <v>828</v>
      </c>
      <c r="AJ584" t="s">
        <v>108</v>
      </c>
      <c r="AK584">
        <v>0</v>
      </c>
      <c r="AL584">
        <v>599</v>
      </c>
      <c r="AM584">
        <v>1427</v>
      </c>
      <c r="AN584" t="s">
        <v>103</v>
      </c>
      <c r="AO584" t="s">
        <v>119</v>
      </c>
      <c r="AP584" t="s">
        <v>104</v>
      </c>
      <c r="AQ584" t="s">
        <v>105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t="s">
        <v>98</v>
      </c>
      <c r="BC584">
        <v>7</v>
      </c>
      <c r="BD584" t="s">
        <v>106</v>
      </c>
      <c r="BE584">
        <v>0</v>
      </c>
      <c r="BF584" t="s">
        <v>83</v>
      </c>
      <c r="BG584" t="s">
        <v>107</v>
      </c>
      <c r="BH584">
        <v>1969</v>
      </c>
      <c r="BI584" t="s">
        <v>131</v>
      </c>
      <c r="BJ584">
        <v>2</v>
      </c>
      <c r="BK584">
        <v>516</v>
      </c>
      <c r="BL584" t="s">
        <v>98</v>
      </c>
      <c r="BM584" t="s">
        <v>98</v>
      </c>
      <c r="BN584" t="s">
        <v>104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2008</v>
      </c>
      <c r="CA584" t="s">
        <v>110</v>
      </c>
      <c r="CB584" t="s">
        <v>111</v>
      </c>
    </row>
    <row r="585" spans="1:80">
      <c r="A585">
        <v>2044</v>
      </c>
      <c r="B585">
        <v>20</v>
      </c>
      <c r="C585" t="s">
        <v>112</v>
      </c>
      <c r="D585">
        <v>85</v>
      </c>
      <c r="E585">
        <v>11050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175</v>
      </c>
      <c r="N585" t="s">
        <v>91</v>
      </c>
      <c r="O585" t="s">
        <v>91</v>
      </c>
      <c r="P585" t="s">
        <v>92</v>
      </c>
      <c r="Q585" t="s">
        <v>93</v>
      </c>
      <c r="R585">
        <v>6</v>
      </c>
      <c r="S585">
        <v>5</v>
      </c>
      <c r="T585">
        <v>1968</v>
      </c>
      <c r="U585">
        <v>1968</v>
      </c>
      <c r="V585" t="s">
        <v>94</v>
      </c>
      <c r="W585" t="s">
        <v>95</v>
      </c>
      <c r="X585" t="s">
        <v>130</v>
      </c>
      <c r="Y585" t="s">
        <v>130</v>
      </c>
      <c r="Z585" t="s">
        <v>97</v>
      </c>
      <c r="AA585">
        <v>0</v>
      </c>
      <c r="AB585" t="s">
        <v>98</v>
      </c>
      <c r="AC585" t="s">
        <v>98</v>
      </c>
      <c r="AD585" t="s">
        <v>99</v>
      </c>
      <c r="AE585" t="s">
        <v>98</v>
      </c>
      <c r="AF585" t="s">
        <v>98</v>
      </c>
      <c r="AG585" t="s">
        <v>100</v>
      </c>
      <c r="AH585" t="s">
        <v>101</v>
      </c>
      <c r="AI585">
        <v>301</v>
      </c>
      <c r="AJ585" t="s">
        <v>108</v>
      </c>
      <c r="AK585">
        <v>0</v>
      </c>
      <c r="AL585">
        <v>1439</v>
      </c>
      <c r="AM585">
        <v>1740</v>
      </c>
      <c r="AN585" t="s">
        <v>103</v>
      </c>
      <c r="AO585" t="s">
        <v>139</v>
      </c>
      <c r="AP585" t="s">
        <v>104</v>
      </c>
      <c r="AQ585" t="s">
        <v>105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t="s">
        <v>98</v>
      </c>
      <c r="BC585">
        <v>8</v>
      </c>
      <c r="BD585" t="s">
        <v>106</v>
      </c>
      <c r="BE585">
        <v>1</v>
      </c>
      <c r="BF585" t="s">
        <v>98</v>
      </c>
      <c r="BG585" t="s">
        <v>107</v>
      </c>
      <c r="BH585">
        <v>1968</v>
      </c>
      <c r="BI585" t="s">
        <v>131</v>
      </c>
      <c r="BJ585">
        <v>2</v>
      </c>
      <c r="BK585">
        <v>512</v>
      </c>
      <c r="BL585" t="s">
        <v>98</v>
      </c>
      <c r="BM585" t="s">
        <v>98</v>
      </c>
      <c r="BN585" t="s">
        <v>104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t="s">
        <v>83</v>
      </c>
      <c r="BV585" t="s">
        <v>177</v>
      </c>
      <c r="BW585" t="s">
        <v>83</v>
      </c>
      <c r="BX585">
        <v>0</v>
      </c>
      <c r="BY585">
        <v>10</v>
      </c>
      <c r="BZ585">
        <v>2008</v>
      </c>
      <c r="CA585" t="s">
        <v>110</v>
      </c>
      <c r="CB585" t="s">
        <v>178</v>
      </c>
    </row>
    <row r="586" spans="1:80">
      <c r="A586">
        <v>2045</v>
      </c>
      <c r="B586">
        <v>20</v>
      </c>
      <c r="C586" t="s">
        <v>112</v>
      </c>
      <c r="D586" t="s">
        <v>83</v>
      </c>
      <c r="E586">
        <v>15387</v>
      </c>
      <c r="F586" t="s">
        <v>82</v>
      </c>
      <c r="G586" t="s">
        <v>83</v>
      </c>
      <c r="H586" t="s">
        <v>113</v>
      </c>
      <c r="I586" t="s">
        <v>85</v>
      </c>
      <c r="J586" t="s">
        <v>86</v>
      </c>
      <c r="K586" t="s">
        <v>161</v>
      </c>
      <c r="L586" t="s">
        <v>88</v>
      </c>
      <c r="M586" t="s">
        <v>175</v>
      </c>
      <c r="N586" t="s">
        <v>91</v>
      </c>
      <c r="O586" t="s">
        <v>91</v>
      </c>
      <c r="P586" t="s">
        <v>92</v>
      </c>
      <c r="Q586" t="s">
        <v>93</v>
      </c>
      <c r="R586">
        <v>7</v>
      </c>
      <c r="S586">
        <v>7</v>
      </c>
      <c r="T586">
        <v>1967</v>
      </c>
      <c r="U586">
        <v>1967</v>
      </c>
      <c r="V586" t="s">
        <v>94</v>
      </c>
      <c r="W586" t="s">
        <v>95</v>
      </c>
      <c r="X586" t="s">
        <v>135</v>
      </c>
      <c r="Y586" t="s">
        <v>135</v>
      </c>
      <c r="Z586" t="s">
        <v>97</v>
      </c>
      <c r="AA586">
        <v>0</v>
      </c>
      <c r="AB586" t="s">
        <v>98</v>
      </c>
      <c r="AC586" t="s">
        <v>98</v>
      </c>
      <c r="AD586" t="s">
        <v>99</v>
      </c>
      <c r="AE586" t="s">
        <v>98</v>
      </c>
      <c r="AF586" t="s">
        <v>98</v>
      </c>
      <c r="AG586" t="s">
        <v>100</v>
      </c>
      <c r="AH586" t="s">
        <v>118</v>
      </c>
      <c r="AI586">
        <v>603</v>
      </c>
      <c r="AJ586" t="s">
        <v>138</v>
      </c>
      <c r="AK586">
        <v>294</v>
      </c>
      <c r="AL586">
        <v>723</v>
      </c>
      <c r="AM586">
        <v>1620</v>
      </c>
      <c r="AN586" t="s">
        <v>103</v>
      </c>
      <c r="AO586" t="s">
        <v>126</v>
      </c>
      <c r="AP586" t="s">
        <v>104</v>
      </c>
      <c r="AQ586" t="s">
        <v>105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t="s">
        <v>119</v>
      </c>
      <c r="BC586">
        <v>8</v>
      </c>
      <c r="BD586" t="s">
        <v>106</v>
      </c>
      <c r="BE586">
        <v>1</v>
      </c>
      <c r="BF586" t="s">
        <v>119</v>
      </c>
      <c r="BG586" t="s">
        <v>107</v>
      </c>
      <c r="BH586">
        <v>1967</v>
      </c>
      <c r="BI586" t="s">
        <v>108</v>
      </c>
      <c r="BJ586">
        <v>2</v>
      </c>
      <c r="BK586">
        <v>578</v>
      </c>
      <c r="BL586" t="s">
        <v>98</v>
      </c>
      <c r="BM586" t="s">
        <v>98</v>
      </c>
      <c r="BN586" t="s">
        <v>104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133</v>
      </c>
      <c r="BX586">
        <v>450</v>
      </c>
      <c r="BY586">
        <v>8</v>
      </c>
      <c r="BZ586">
        <v>2008</v>
      </c>
      <c r="CA586" t="s">
        <v>110</v>
      </c>
      <c r="CB586" t="s">
        <v>111</v>
      </c>
    </row>
    <row r="587" spans="1:80">
      <c r="A587">
        <v>2046</v>
      </c>
      <c r="B587">
        <v>90</v>
      </c>
      <c r="C587" t="s">
        <v>112</v>
      </c>
      <c r="D587">
        <v>75</v>
      </c>
      <c r="E587">
        <v>9750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175</v>
      </c>
      <c r="N587" t="s">
        <v>225</v>
      </c>
      <c r="O587" t="s">
        <v>91</v>
      </c>
      <c r="P587" t="s">
        <v>179</v>
      </c>
      <c r="Q587" t="s">
        <v>93</v>
      </c>
      <c r="R587">
        <v>5</v>
      </c>
      <c r="S587">
        <v>6</v>
      </c>
      <c r="T587">
        <v>1965</v>
      </c>
      <c r="U587">
        <v>1965</v>
      </c>
      <c r="V587" t="s">
        <v>94</v>
      </c>
      <c r="W587" t="s">
        <v>95</v>
      </c>
      <c r="X587" t="s">
        <v>137</v>
      </c>
      <c r="Y587" t="s">
        <v>137</v>
      </c>
      <c r="Z587" t="s">
        <v>97</v>
      </c>
      <c r="AA587">
        <v>0</v>
      </c>
      <c r="AB587" t="s">
        <v>98</v>
      </c>
      <c r="AC587" t="s">
        <v>98</v>
      </c>
      <c r="AD587" t="s">
        <v>99</v>
      </c>
      <c r="AE587" t="s">
        <v>98</v>
      </c>
      <c r="AF587" t="s">
        <v>98</v>
      </c>
      <c r="AG587" t="s">
        <v>100</v>
      </c>
      <c r="AH587" t="s">
        <v>108</v>
      </c>
      <c r="AI587">
        <v>0</v>
      </c>
      <c r="AJ587" t="s">
        <v>108</v>
      </c>
      <c r="AK587">
        <v>0</v>
      </c>
      <c r="AL587">
        <v>1625</v>
      </c>
      <c r="AM587">
        <v>1625</v>
      </c>
      <c r="AN587" t="s">
        <v>103</v>
      </c>
      <c r="AO587" t="s">
        <v>126</v>
      </c>
      <c r="AP587" t="s">
        <v>104</v>
      </c>
      <c r="AQ587" t="s">
        <v>105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t="s">
        <v>98</v>
      </c>
      <c r="BC587">
        <v>8</v>
      </c>
      <c r="BD587" t="s">
        <v>106</v>
      </c>
      <c r="BE587">
        <v>0</v>
      </c>
      <c r="BF587" t="s">
        <v>83</v>
      </c>
      <c r="BG587" t="s">
        <v>143</v>
      </c>
      <c r="BH587">
        <v>1965</v>
      </c>
      <c r="BI587" t="s">
        <v>108</v>
      </c>
      <c r="BJ587">
        <v>2</v>
      </c>
      <c r="BK587">
        <v>484</v>
      </c>
      <c r="BL587" t="s">
        <v>98</v>
      </c>
      <c r="BM587" t="s">
        <v>98</v>
      </c>
      <c r="BN587" t="s">
        <v>104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8</v>
      </c>
      <c r="BZ587">
        <v>2008</v>
      </c>
      <c r="CA587" t="s">
        <v>174</v>
      </c>
      <c r="CB587" t="s">
        <v>111</v>
      </c>
    </row>
    <row r="588" spans="1:80">
      <c r="A588">
        <v>2047</v>
      </c>
      <c r="B588">
        <v>60</v>
      </c>
      <c r="C588" t="s">
        <v>112</v>
      </c>
      <c r="D588">
        <v>73</v>
      </c>
      <c r="E588">
        <v>8814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89</v>
      </c>
      <c r="N588" t="s">
        <v>90</v>
      </c>
      <c r="O588" t="s">
        <v>91</v>
      </c>
      <c r="P588" t="s">
        <v>92</v>
      </c>
      <c r="Q588" t="s">
        <v>122</v>
      </c>
      <c r="R588">
        <v>5</v>
      </c>
      <c r="S588">
        <v>6</v>
      </c>
      <c r="T588">
        <v>1968</v>
      </c>
      <c r="U588">
        <v>1968</v>
      </c>
      <c r="V588" t="s">
        <v>94</v>
      </c>
      <c r="W588" t="s">
        <v>95</v>
      </c>
      <c r="X588" t="s">
        <v>137</v>
      </c>
      <c r="Y588" t="s">
        <v>137</v>
      </c>
      <c r="Z588" t="s">
        <v>97</v>
      </c>
      <c r="AA588">
        <v>0</v>
      </c>
      <c r="AB588" t="s">
        <v>98</v>
      </c>
      <c r="AC588" t="s">
        <v>98</v>
      </c>
      <c r="AD588" t="s">
        <v>99</v>
      </c>
      <c r="AE588" t="s">
        <v>98</v>
      </c>
      <c r="AF588" t="s">
        <v>98</v>
      </c>
      <c r="AG588" t="s">
        <v>100</v>
      </c>
      <c r="AH588" t="s">
        <v>102</v>
      </c>
      <c r="AI588">
        <v>732</v>
      </c>
      <c r="AJ588" t="s">
        <v>108</v>
      </c>
      <c r="AK588">
        <v>0</v>
      </c>
      <c r="AL588">
        <v>0</v>
      </c>
      <c r="AM588">
        <v>732</v>
      </c>
      <c r="AN588" t="s">
        <v>103</v>
      </c>
      <c r="AO588" t="s">
        <v>126</v>
      </c>
      <c r="AP588" t="s">
        <v>104</v>
      </c>
      <c r="AQ588" t="s">
        <v>105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t="s">
        <v>98</v>
      </c>
      <c r="BC588">
        <v>7</v>
      </c>
      <c r="BD588" t="s">
        <v>106</v>
      </c>
      <c r="BE588">
        <v>0</v>
      </c>
      <c r="BF588" t="s">
        <v>83</v>
      </c>
      <c r="BG588" t="s">
        <v>107</v>
      </c>
      <c r="BH588">
        <v>1968</v>
      </c>
      <c r="BI588" t="s">
        <v>108</v>
      </c>
      <c r="BJ588">
        <v>2</v>
      </c>
      <c r="BK588">
        <v>470</v>
      </c>
      <c r="BL588" t="s">
        <v>98</v>
      </c>
      <c r="BM588" t="s">
        <v>98</v>
      </c>
      <c r="BN588" t="s">
        <v>104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6</v>
      </c>
      <c r="BZ588">
        <v>2008</v>
      </c>
      <c r="CA588" t="s">
        <v>110</v>
      </c>
      <c r="CB588" t="s">
        <v>111</v>
      </c>
    </row>
    <row r="589" spans="1:80">
      <c r="A589">
        <v>2048</v>
      </c>
      <c r="B589">
        <v>20</v>
      </c>
      <c r="C589" t="s">
        <v>112</v>
      </c>
      <c r="D589">
        <v>65</v>
      </c>
      <c r="E589">
        <v>8125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89</v>
      </c>
      <c r="N589" t="s">
        <v>91</v>
      </c>
      <c r="O589" t="s">
        <v>91</v>
      </c>
      <c r="P589" t="s">
        <v>92</v>
      </c>
      <c r="Q589" t="s">
        <v>93</v>
      </c>
      <c r="R589">
        <v>5</v>
      </c>
      <c r="S589">
        <v>7</v>
      </c>
      <c r="T589">
        <v>1965</v>
      </c>
      <c r="U589">
        <v>2005</v>
      </c>
      <c r="V589" t="s">
        <v>115</v>
      </c>
      <c r="W589" t="s">
        <v>95</v>
      </c>
      <c r="X589" t="s">
        <v>130</v>
      </c>
      <c r="Y589" t="s">
        <v>130</v>
      </c>
      <c r="Z589" t="s">
        <v>97</v>
      </c>
      <c r="AA589">
        <v>0</v>
      </c>
      <c r="AB589" t="s">
        <v>119</v>
      </c>
      <c r="AC589" t="s">
        <v>98</v>
      </c>
      <c r="AD589" t="s">
        <v>99</v>
      </c>
      <c r="AE589" t="s">
        <v>98</v>
      </c>
      <c r="AF589" t="s">
        <v>98</v>
      </c>
      <c r="AG589" t="s">
        <v>100</v>
      </c>
      <c r="AH589" t="s">
        <v>118</v>
      </c>
      <c r="AI589">
        <v>260</v>
      </c>
      <c r="AJ589" t="s">
        <v>101</v>
      </c>
      <c r="AK589">
        <v>456</v>
      </c>
      <c r="AL589">
        <v>196</v>
      </c>
      <c r="AM589">
        <v>912</v>
      </c>
      <c r="AN589" t="s">
        <v>103</v>
      </c>
      <c r="AO589" t="s">
        <v>126</v>
      </c>
      <c r="AP589" t="s">
        <v>104</v>
      </c>
      <c r="AQ589" t="s">
        <v>105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98</v>
      </c>
      <c r="BC589">
        <v>5</v>
      </c>
      <c r="BD589" t="s">
        <v>106</v>
      </c>
      <c r="BE589">
        <v>0</v>
      </c>
      <c r="BF589" t="s">
        <v>83</v>
      </c>
      <c r="BG589" t="s">
        <v>143</v>
      </c>
      <c r="BH589">
        <v>1978</v>
      </c>
      <c r="BI589" t="s">
        <v>108</v>
      </c>
      <c r="BJ589">
        <v>2</v>
      </c>
      <c r="BK589">
        <v>576</v>
      </c>
      <c r="BL589" t="s">
        <v>98</v>
      </c>
      <c r="BM589" t="s">
        <v>98</v>
      </c>
      <c r="BN589" t="s">
        <v>104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2008</v>
      </c>
      <c r="CA589" t="s">
        <v>110</v>
      </c>
      <c r="CB589" t="s">
        <v>111</v>
      </c>
    </row>
    <row r="590" spans="1:80">
      <c r="A590">
        <v>2049</v>
      </c>
      <c r="B590">
        <v>90</v>
      </c>
      <c r="C590" t="s">
        <v>112</v>
      </c>
      <c r="D590">
        <v>72</v>
      </c>
      <c r="E590">
        <v>11072</v>
      </c>
      <c r="F590" t="s">
        <v>82</v>
      </c>
      <c r="G590" t="s">
        <v>83</v>
      </c>
      <c r="H590" t="s">
        <v>113</v>
      </c>
      <c r="I590" t="s">
        <v>85</v>
      </c>
      <c r="J590" t="s">
        <v>86</v>
      </c>
      <c r="K590" t="s">
        <v>87</v>
      </c>
      <c r="L590" t="s">
        <v>88</v>
      </c>
      <c r="M590" t="s">
        <v>89</v>
      </c>
      <c r="N590" t="s">
        <v>91</v>
      </c>
      <c r="O590" t="s">
        <v>91</v>
      </c>
      <c r="P590" t="s">
        <v>179</v>
      </c>
      <c r="Q590" t="s">
        <v>93</v>
      </c>
      <c r="R590">
        <v>5</v>
      </c>
      <c r="S590">
        <v>5</v>
      </c>
      <c r="T590">
        <v>1965</v>
      </c>
      <c r="U590">
        <v>1965</v>
      </c>
      <c r="V590" t="s">
        <v>94</v>
      </c>
      <c r="W590" t="s">
        <v>95</v>
      </c>
      <c r="X590" t="s">
        <v>130</v>
      </c>
      <c r="Y590" t="s">
        <v>130</v>
      </c>
      <c r="Z590" t="s">
        <v>97</v>
      </c>
      <c r="AA590">
        <v>0</v>
      </c>
      <c r="AB590" t="s">
        <v>98</v>
      </c>
      <c r="AC590" t="s">
        <v>98</v>
      </c>
      <c r="AD590" t="s">
        <v>99</v>
      </c>
      <c r="AE590" t="s">
        <v>98</v>
      </c>
      <c r="AF590" t="s">
        <v>98</v>
      </c>
      <c r="AG590" t="s">
        <v>100</v>
      </c>
      <c r="AH590" t="s">
        <v>108</v>
      </c>
      <c r="AI590">
        <v>0</v>
      </c>
      <c r="AJ590" t="s">
        <v>108</v>
      </c>
      <c r="AK590">
        <v>0</v>
      </c>
      <c r="AL590">
        <v>1728</v>
      </c>
      <c r="AM590">
        <v>1728</v>
      </c>
      <c r="AN590" t="s">
        <v>103</v>
      </c>
      <c r="AO590" t="s">
        <v>98</v>
      </c>
      <c r="AP590" t="s">
        <v>104</v>
      </c>
      <c r="AQ590" t="s">
        <v>105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t="s">
        <v>98</v>
      </c>
      <c r="BC590">
        <v>10</v>
      </c>
      <c r="BD590" t="s">
        <v>106</v>
      </c>
      <c r="BE590">
        <v>0</v>
      </c>
      <c r="BF590" t="s">
        <v>83</v>
      </c>
      <c r="BG590" t="s">
        <v>143</v>
      </c>
      <c r="BH590">
        <v>1987</v>
      </c>
      <c r="BI590" t="s">
        <v>108</v>
      </c>
      <c r="BJ590">
        <v>2</v>
      </c>
      <c r="BK590">
        <v>576</v>
      </c>
      <c r="BL590" t="s">
        <v>98</v>
      </c>
      <c r="BM590" t="s">
        <v>98</v>
      </c>
      <c r="BN590" t="s">
        <v>104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11</v>
      </c>
      <c r="BZ590">
        <v>2008</v>
      </c>
      <c r="CA590" t="s">
        <v>110</v>
      </c>
      <c r="CB590" t="s">
        <v>111</v>
      </c>
    </row>
    <row r="591" spans="1:80">
      <c r="A591">
        <v>2050</v>
      </c>
      <c r="B591">
        <v>60</v>
      </c>
      <c r="C591" t="s">
        <v>112</v>
      </c>
      <c r="D591" t="s">
        <v>83</v>
      </c>
      <c r="E591">
        <v>13355</v>
      </c>
      <c r="F591" t="s">
        <v>82</v>
      </c>
      <c r="G591" t="s">
        <v>83</v>
      </c>
      <c r="H591" t="s">
        <v>113</v>
      </c>
      <c r="I591" t="s">
        <v>85</v>
      </c>
      <c r="J591" t="s">
        <v>86</v>
      </c>
      <c r="K591" t="s">
        <v>87</v>
      </c>
      <c r="L591" t="s">
        <v>88</v>
      </c>
      <c r="M591" t="s">
        <v>175</v>
      </c>
      <c r="N591" t="s">
        <v>91</v>
      </c>
      <c r="O591" t="s">
        <v>91</v>
      </c>
      <c r="P591" t="s">
        <v>92</v>
      </c>
      <c r="Q591" t="s">
        <v>122</v>
      </c>
      <c r="R591">
        <v>7</v>
      </c>
      <c r="S591">
        <v>6</v>
      </c>
      <c r="T591">
        <v>1971</v>
      </c>
      <c r="U591">
        <v>1971</v>
      </c>
      <c r="V591" t="s">
        <v>94</v>
      </c>
      <c r="W591" t="s">
        <v>95</v>
      </c>
      <c r="X591" t="s">
        <v>130</v>
      </c>
      <c r="Y591" t="s">
        <v>130</v>
      </c>
      <c r="Z591" t="s">
        <v>97</v>
      </c>
      <c r="AA591">
        <v>0</v>
      </c>
      <c r="AB591" t="s">
        <v>98</v>
      </c>
      <c r="AC591" t="s">
        <v>98</v>
      </c>
      <c r="AD591" t="s">
        <v>99</v>
      </c>
      <c r="AE591" t="s">
        <v>119</v>
      </c>
      <c r="AF591" t="s">
        <v>119</v>
      </c>
      <c r="AG591" t="s">
        <v>100</v>
      </c>
      <c r="AH591" t="s">
        <v>118</v>
      </c>
      <c r="AI591">
        <v>583</v>
      </c>
      <c r="AJ591" t="s">
        <v>108</v>
      </c>
      <c r="AK591">
        <v>0</v>
      </c>
      <c r="AL591">
        <v>242</v>
      </c>
      <c r="AM591">
        <v>825</v>
      </c>
      <c r="AN591" t="s">
        <v>103</v>
      </c>
      <c r="AO591" t="s">
        <v>98</v>
      </c>
      <c r="AP591" t="s">
        <v>104</v>
      </c>
      <c r="AQ591" t="s">
        <v>105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t="s">
        <v>98</v>
      </c>
      <c r="BC591">
        <v>7</v>
      </c>
      <c r="BD591" t="s">
        <v>106</v>
      </c>
      <c r="BE591">
        <v>0</v>
      </c>
      <c r="BF591" t="s">
        <v>83</v>
      </c>
      <c r="BG591" t="s">
        <v>107</v>
      </c>
      <c r="BH591">
        <v>1971</v>
      </c>
      <c r="BI591" t="s">
        <v>125</v>
      </c>
      <c r="BJ591">
        <v>2</v>
      </c>
      <c r="BK591">
        <v>464</v>
      </c>
      <c r="BL591" t="s">
        <v>98</v>
      </c>
      <c r="BM591" t="s">
        <v>98</v>
      </c>
      <c r="BN591" t="s">
        <v>104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5</v>
      </c>
      <c r="BZ591">
        <v>2008</v>
      </c>
      <c r="CA591" t="s">
        <v>110</v>
      </c>
      <c r="CB591" t="s">
        <v>111</v>
      </c>
    </row>
    <row r="592" spans="1:80">
      <c r="A592">
        <v>2051</v>
      </c>
      <c r="B592">
        <v>20</v>
      </c>
      <c r="C592" t="s">
        <v>112</v>
      </c>
      <c r="D592">
        <v>74</v>
      </c>
      <c r="E592">
        <v>7785</v>
      </c>
      <c r="F592" t="s">
        <v>82</v>
      </c>
      <c r="G592" t="s">
        <v>83</v>
      </c>
      <c r="H592" t="s">
        <v>113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91</v>
      </c>
      <c r="O592" t="s">
        <v>91</v>
      </c>
      <c r="P592" t="s">
        <v>92</v>
      </c>
      <c r="Q592" t="s">
        <v>93</v>
      </c>
      <c r="R592">
        <v>5</v>
      </c>
      <c r="S592">
        <v>5</v>
      </c>
      <c r="T592">
        <v>1956</v>
      </c>
      <c r="U592">
        <v>1956</v>
      </c>
      <c r="V592" t="s">
        <v>94</v>
      </c>
      <c r="W592" t="s">
        <v>95</v>
      </c>
      <c r="X592" t="s">
        <v>130</v>
      </c>
      <c r="Y592" t="s">
        <v>130</v>
      </c>
      <c r="Z592" t="s">
        <v>97</v>
      </c>
      <c r="AA592">
        <v>0</v>
      </c>
      <c r="AB592" t="s">
        <v>98</v>
      </c>
      <c r="AC592" t="s">
        <v>98</v>
      </c>
      <c r="AD592" t="s">
        <v>211</v>
      </c>
      <c r="AE592" t="s">
        <v>83</v>
      </c>
      <c r="AF592" t="s">
        <v>83</v>
      </c>
      <c r="AG592" t="s">
        <v>83</v>
      </c>
      <c r="AH592" t="s">
        <v>83</v>
      </c>
      <c r="AI592">
        <v>0</v>
      </c>
      <c r="AJ592" t="s">
        <v>83</v>
      </c>
      <c r="AK592">
        <v>0</v>
      </c>
      <c r="AL592">
        <v>0</v>
      </c>
      <c r="AM592">
        <v>0</v>
      </c>
      <c r="AN592" t="s">
        <v>103</v>
      </c>
      <c r="AO592" t="s">
        <v>98</v>
      </c>
      <c r="AP592" t="s">
        <v>104</v>
      </c>
      <c r="AQ592" t="s">
        <v>105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98</v>
      </c>
      <c r="BC592">
        <v>6</v>
      </c>
      <c r="BD592" t="s">
        <v>106</v>
      </c>
      <c r="BE592">
        <v>0</v>
      </c>
      <c r="BF592" t="s">
        <v>83</v>
      </c>
      <c r="BG592" t="s">
        <v>107</v>
      </c>
      <c r="BH592">
        <v>1956</v>
      </c>
      <c r="BI592" t="s">
        <v>131</v>
      </c>
      <c r="BJ592">
        <v>1</v>
      </c>
      <c r="BK592">
        <v>267</v>
      </c>
      <c r="BL592" t="s">
        <v>98</v>
      </c>
      <c r="BM592" t="s">
        <v>98</v>
      </c>
      <c r="BN592" t="s">
        <v>104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t="s">
        <v>83</v>
      </c>
      <c r="BV592" t="s">
        <v>177</v>
      </c>
      <c r="BW592" t="s">
        <v>83</v>
      </c>
      <c r="BX592">
        <v>0</v>
      </c>
      <c r="BY592">
        <v>3</v>
      </c>
      <c r="BZ592">
        <v>2008</v>
      </c>
      <c r="CA592" t="s">
        <v>110</v>
      </c>
      <c r="CB592" t="s">
        <v>111</v>
      </c>
    </row>
    <row r="593" spans="1:80">
      <c r="A593">
        <v>2052</v>
      </c>
      <c r="B593">
        <v>20</v>
      </c>
      <c r="C593" t="s">
        <v>112</v>
      </c>
      <c r="D593">
        <v>90</v>
      </c>
      <c r="E593">
        <v>9900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114</v>
      </c>
      <c r="L593" t="s">
        <v>88</v>
      </c>
      <c r="M593" t="s">
        <v>89</v>
      </c>
      <c r="N593" t="s">
        <v>91</v>
      </c>
      <c r="O593" t="s">
        <v>91</v>
      </c>
      <c r="P593" t="s">
        <v>92</v>
      </c>
      <c r="Q593" t="s">
        <v>93</v>
      </c>
      <c r="R593">
        <v>5</v>
      </c>
      <c r="S593">
        <v>5</v>
      </c>
      <c r="T593">
        <v>1961</v>
      </c>
      <c r="U593">
        <v>1961</v>
      </c>
      <c r="V593" t="s">
        <v>94</v>
      </c>
      <c r="W593" t="s">
        <v>95</v>
      </c>
      <c r="X593" t="s">
        <v>135</v>
      </c>
      <c r="Y593" t="s">
        <v>135</v>
      </c>
      <c r="Z593" t="s">
        <v>97</v>
      </c>
      <c r="AA593">
        <v>0</v>
      </c>
      <c r="AB593" t="s">
        <v>98</v>
      </c>
      <c r="AC593" t="s">
        <v>119</v>
      </c>
      <c r="AD593" t="s">
        <v>99</v>
      </c>
      <c r="AE593" t="s">
        <v>98</v>
      </c>
      <c r="AF593" t="s">
        <v>98</v>
      </c>
      <c r="AG593" t="s">
        <v>100</v>
      </c>
      <c r="AH593" t="s">
        <v>108</v>
      </c>
      <c r="AI593">
        <v>0</v>
      </c>
      <c r="AJ593" t="s">
        <v>108</v>
      </c>
      <c r="AK593">
        <v>0</v>
      </c>
      <c r="AL593">
        <v>1114</v>
      </c>
      <c r="AM593">
        <v>1114</v>
      </c>
      <c r="AN593" t="s">
        <v>103</v>
      </c>
      <c r="AO593" t="s">
        <v>98</v>
      </c>
      <c r="AP593" t="s">
        <v>104</v>
      </c>
      <c r="AQ593" t="s">
        <v>105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98</v>
      </c>
      <c r="BC593">
        <v>5</v>
      </c>
      <c r="BD593" t="s">
        <v>106</v>
      </c>
      <c r="BE593">
        <v>0</v>
      </c>
      <c r="BF593" t="s">
        <v>83</v>
      </c>
      <c r="BG593" t="s">
        <v>107</v>
      </c>
      <c r="BH593">
        <v>1961</v>
      </c>
      <c r="BI593" t="s">
        <v>131</v>
      </c>
      <c r="BJ593">
        <v>2</v>
      </c>
      <c r="BK593">
        <v>451</v>
      </c>
      <c r="BL593" t="s">
        <v>98</v>
      </c>
      <c r="BM593" t="s">
        <v>98</v>
      </c>
      <c r="BN593" t="s">
        <v>104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5</v>
      </c>
      <c r="BZ593">
        <v>2008</v>
      </c>
      <c r="CA593" t="s">
        <v>144</v>
      </c>
      <c r="CB593" t="s">
        <v>172</v>
      </c>
    </row>
    <row r="594" spans="1:80">
      <c r="A594">
        <v>2053</v>
      </c>
      <c r="B594">
        <v>20</v>
      </c>
      <c r="C594" t="s">
        <v>112</v>
      </c>
      <c r="D594" t="s">
        <v>83</v>
      </c>
      <c r="E594">
        <v>11332</v>
      </c>
      <c r="F594" t="s">
        <v>82</v>
      </c>
      <c r="G594" t="s">
        <v>83</v>
      </c>
      <c r="H594" t="s">
        <v>113</v>
      </c>
      <c r="I594" t="s">
        <v>85</v>
      </c>
      <c r="J594" t="s">
        <v>86</v>
      </c>
      <c r="K594" t="s">
        <v>114</v>
      </c>
      <c r="L594" t="s">
        <v>88</v>
      </c>
      <c r="M594" t="s">
        <v>89</v>
      </c>
      <c r="N594" t="s">
        <v>91</v>
      </c>
      <c r="O594" t="s">
        <v>91</v>
      </c>
      <c r="P594" t="s">
        <v>92</v>
      </c>
      <c r="Q594" t="s">
        <v>93</v>
      </c>
      <c r="R594">
        <v>5</v>
      </c>
      <c r="S594">
        <v>7</v>
      </c>
      <c r="T594">
        <v>1960</v>
      </c>
      <c r="U594">
        <v>2000</v>
      </c>
      <c r="V594" t="s">
        <v>94</v>
      </c>
      <c r="W594" t="s">
        <v>95</v>
      </c>
      <c r="X594" t="s">
        <v>116</v>
      </c>
      <c r="Y594" t="s">
        <v>116</v>
      </c>
      <c r="Z594" t="s">
        <v>97</v>
      </c>
      <c r="AA594">
        <v>0</v>
      </c>
      <c r="AB594" t="s">
        <v>98</v>
      </c>
      <c r="AC594" t="s">
        <v>98</v>
      </c>
      <c r="AD594" t="s">
        <v>99</v>
      </c>
      <c r="AE594" t="s">
        <v>98</v>
      </c>
      <c r="AF594" t="s">
        <v>98</v>
      </c>
      <c r="AG594" t="s">
        <v>100</v>
      </c>
      <c r="AH594" t="s">
        <v>138</v>
      </c>
      <c r="AI594">
        <v>528</v>
      </c>
      <c r="AJ594" t="s">
        <v>108</v>
      </c>
      <c r="AK594">
        <v>0</v>
      </c>
      <c r="AL594">
        <v>590</v>
      </c>
      <c r="AM594">
        <v>1118</v>
      </c>
      <c r="AN594" t="s">
        <v>103</v>
      </c>
      <c r="AO594" t="s">
        <v>126</v>
      </c>
      <c r="AP594" t="s">
        <v>104</v>
      </c>
      <c r="AQ594" t="s">
        <v>105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t="s">
        <v>119</v>
      </c>
      <c r="BC594">
        <v>6</v>
      </c>
      <c r="BD594" t="s">
        <v>106</v>
      </c>
      <c r="BE594">
        <v>0</v>
      </c>
      <c r="BF594" t="s">
        <v>83</v>
      </c>
      <c r="BG594" t="s">
        <v>107</v>
      </c>
      <c r="BH594">
        <v>1960</v>
      </c>
      <c r="BI594" t="s">
        <v>131</v>
      </c>
      <c r="BJ594">
        <v>1</v>
      </c>
      <c r="BK594">
        <v>264</v>
      </c>
      <c r="BL594" t="s">
        <v>98</v>
      </c>
      <c r="BM594" t="s">
        <v>98</v>
      </c>
      <c r="BN594" t="s">
        <v>104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109</v>
      </c>
      <c r="BW594" t="s">
        <v>83</v>
      </c>
      <c r="BX594">
        <v>0</v>
      </c>
      <c r="BY594">
        <v>8</v>
      </c>
      <c r="BZ594">
        <v>2008</v>
      </c>
      <c r="CA594" t="s">
        <v>110</v>
      </c>
      <c r="CB594" t="s">
        <v>111</v>
      </c>
    </row>
    <row r="595" spans="1:80">
      <c r="A595">
        <v>2054</v>
      </c>
      <c r="B595">
        <v>70</v>
      </c>
      <c r="C595" t="s">
        <v>112</v>
      </c>
      <c r="D595">
        <v>50</v>
      </c>
      <c r="E595">
        <v>4882</v>
      </c>
      <c r="F595" t="s">
        <v>82</v>
      </c>
      <c r="G595" t="s">
        <v>83</v>
      </c>
      <c r="H595" t="s">
        <v>113</v>
      </c>
      <c r="I595" t="s">
        <v>192</v>
      </c>
      <c r="J595" t="s">
        <v>86</v>
      </c>
      <c r="K595" t="s">
        <v>87</v>
      </c>
      <c r="L595" t="s">
        <v>154</v>
      </c>
      <c r="M595" t="s">
        <v>197</v>
      </c>
      <c r="N595" t="s">
        <v>225</v>
      </c>
      <c r="O595" t="s">
        <v>90</v>
      </c>
      <c r="P595" t="s">
        <v>92</v>
      </c>
      <c r="Q595" t="s">
        <v>122</v>
      </c>
      <c r="R595">
        <v>4</v>
      </c>
      <c r="S595">
        <v>7</v>
      </c>
      <c r="T595">
        <v>1937</v>
      </c>
      <c r="U595">
        <v>1950</v>
      </c>
      <c r="V595" t="s">
        <v>94</v>
      </c>
      <c r="W595" t="s">
        <v>95</v>
      </c>
      <c r="X595" t="s">
        <v>137</v>
      </c>
      <c r="Y595" t="s">
        <v>137</v>
      </c>
      <c r="Z595" t="s">
        <v>97</v>
      </c>
      <c r="AA595">
        <v>0</v>
      </c>
      <c r="AB595" t="s">
        <v>98</v>
      </c>
      <c r="AC595" t="s">
        <v>98</v>
      </c>
      <c r="AD595" t="s">
        <v>123</v>
      </c>
      <c r="AE595" t="s">
        <v>98</v>
      </c>
      <c r="AF595" t="s">
        <v>98</v>
      </c>
      <c r="AG595" t="s">
        <v>100</v>
      </c>
      <c r="AH595" t="s">
        <v>101</v>
      </c>
      <c r="AI595">
        <v>120</v>
      </c>
      <c r="AJ595" t="s">
        <v>108</v>
      </c>
      <c r="AK595">
        <v>0</v>
      </c>
      <c r="AL595">
        <v>228</v>
      </c>
      <c r="AM595">
        <v>348</v>
      </c>
      <c r="AN595" t="s">
        <v>103</v>
      </c>
      <c r="AO595" t="s">
        <v>98</v>
      </c>
      <c r="AP595" t="s">
        <v>104</v>
      </c>
      <c r="AQ595" t="s">
        <v>105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106</v>
      </c>
      <c r="BE595">
        <v>0</v>
      </c>
      <c r="BF595" t="s">
        <v>83</v>
      </c>
      <c r="BG595" t="s">
        <v>189</v>
      </c>
      <c r="BH595">
        <v>1937</v>
      </c>
      <c r="BI595" t="s">
        <v>108</v>
      </c>
      <c r="BJ595">
        <v>1</v>
      </c>
      <c r="BK595">
        <v>231</v>
      </c>
      <c r="BL595" t="s">
        <v>139</v>
      </c>
      <c r="BM595" t="s">
        <v>98</v>
      </c>
      <c r="BN595" t="s">
        <v>104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9</v>
      </c>
      <c r="BZ595">
        <v>2008</v>
      </c>
      <c r="CA595" t="s">
        <v>110</v>
      </c>
      <c r="CB595" t="s">
        <v>111</v>
      </c>
    </row>
    <row r="596" spans="1:80">
      <c r="A596">
        <v>2055</v>
      </c>
      <c r="B596">
        <v>20</v>
      </c>
      <c r="C596" t="s">
        <v>112</v>
      </c>
      <c r="D596">
        <v>80</v>
      </c>
      <c r="E596">
        <v>9600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91</v>
      </c>
      <c r="O596" t="s">
        <v>91</v>
      </c>
      <c r="P596" t="s">
        <v>92</v>
      </c>
      <c r="Q596" t="s">
        <v>93</v>
      </c>
      <c r="R596">
        <v>5</v>
      </c>
      <c r="S596">
        <v>6</v>
      </c>
      <c r="T596">
        <v>1960</v>
      </c>
      <c r="U596">
        <v>1960</v>
      </c>
      <c r="V596" t="s">
        <v>94</v>
      </c>
      <c r="W596" t="s">
        <v>95</v>
      </c>
      <c r="X596" t="s">
        <v>137</v>
      </c>
      <c r="Y596" t="s">
        <v>137</v>
      </c>
      <c r="Z596" t="s">
        <v>117</v>
      </c>
      <c r="AA596">
        <v>203</v>
      </c>
      <c r="AB596" t="s">
        <v>139</v>
      </c>
      <c r="AC596" t="s">
        <v>139</v>
      </c>
      <c r="AD596" t="s">
        <v>99</v>
      </c>
      <c r="AE596" t="s">
        <v>98</v>
      </c>
      <c r="AF596" t="s">
        <v>98</v>
      </c>
      <c r="AG596" t="s">
        <v>100</v>
      </c>
      <c r="AH596" t="s">
        <v>101</v>
      </c>
      <c r="AI596">
        <v>658</v>
      </c>
      <c r="AJ596" t="s">
        <v>108</v>
      </c>
      <c r="AK596">
        <v>0</v>
      </c>
      <c r="AL596">
        <v>638</v>
      </c>
      <c r="AM596">
        <v>1296</v>
      </c>
      <c r="AN596" t="s">
        <v>103</v>
      </c>
      <c r="AO596" t="s">
        <v>98</v>
      </c>
      <c r="AP596" t="s">
        <v>104</v>
      </c>
      <c r="AQ596" t="s">
        <v>105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119</v>
      </c>
      <c r="BC596">
        <v>6</v>
      </c>
      <c r="BD596" t="s">
        <v>106</v>
      </c>
      <c r="BE596">
        <v>0</v>
      </c>
      <c r="BF596" t="s">
        <v>83</v>
      </c>
      <c r="BG596" t="s">
        <v>107</v>
      </c>
      <c r="BH596">
        <v>1960</v>
      </c>
      <c r="BI596" t="s">
        <v>131</v>
      </c>
      <c r="BJ596">
        <v>2</v>
      </c>
      <c r="BK596">
        <v>450</v>
      </c>
      <c r="BL596" t="s">
        <v>98</v>
      </c>
      <c r="BM596" t="s">
        <v>98</v>
      </c>
      <c r="BN596" t="s">
        <v>104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109</v>
      </c>
      <c r="BW596" t="s">
        <v>83</v>
      </c>
      <c r="BX596">
        <v>0</v>
      </c>
      <c r="BY596">
        <v>2</v>
      </c>
      <c r="BZ596">
        <v>2008</v>
      </c>
      <c r="CA596" t="s">
        <v>110</v>
      </c>
      <c r="CB596" t="s">
        <v>111</v>
      </c>
    </row>
    <row r="597" spans="1:80">
      <c r="A597">
        <v>2056</v>
      </c>
      <c r="B597">
        <v>20</v>
      </c>
      <c r="C597" t="s">
        <v>112</v>
      </c>
      <c r="D597">
        <v>80</v>
      </c>
      <c r="E597">
        <v>9600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89</v>
      </c>
      <c r="N597" t="s">
        <v>91</v>
      </c>
      <c r="O597" t="s">
        <v>91</v>
      </c>
      <c r="P597" t="s">
        <v>92</v>
      </c>
      <c r="Q597" t="s">
        <v>93</v>
      </c>
      <c r="R597">
        <v>5</v>
      </c>
      <c r="S597">
        <v>8</v>
      </c>
      <c r="T597">
        <v>1950</v>
      </c>
      <c r="U597">
        <v>2006</v>
      </c>
      <c r="V597" t="s">
        <v>94</v>
      </c>
      <c r="W597" t="s">
        <v>95</v>
      </c>
      <c r="X597" t="s">
        <v>130</v>
      </c>
      <c r="Y597" t="s">
        <v>130</v>
      </c>
      <c r="Z597" t="s">
        <v>97</v>
      </c>
      <c r="AA597">
        <v>0</v>
      </c>
      <c r="AB597" t="s">
        <v>98</v>
      </c>
      <c r="AC597" t="s">
        <v>119</v>
      </c>
      <c r="AD597" t="s">
        <v>99</v>
      </c>
      <c r="AE597" t="s">
        <v>98</v>
      </c>
      <c r="AF597" t="s">
        <v>98</v>
      </c>
      <c r="AG597" t="s">
        <v>100</v>
      </c>
      <c r="AH597" t="s">
        <v>138</v>
      </c>
      <c r="AI597">
        <v>32</v>
      </c>
      <c r="AJ597" t="s">
        <v>101</v>
      </c>
      <c r="AK597">
        <v>308</v>
      </c>
      <c r="AL597">
        <v>232</v>
      </c>
      <c r="AM597">
        <v>572</v>
      </c>
      <c r="AN597" t="s">
        <v>103</v>
      </c>
      <c r="AO597" t="s">
        <v>119</v>
      </c>
      <c r="AP597" t="s">
        <v>104</v>
      </c>
      <c r="AQ597" t="s">
        <v>105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119</v>
      </c>
      <c r="BC597">
        <v>7</v>
      </c>
      <c r="BD597" t="s">
        <v>106</v>
      </c>
      <c r="BE597">
        <v>1</v>
      </c>
      <c r="BF597" t="s">
        <v>119</v>
      </c>
      <c r="BG597" t="s">
        <v>107</v>
      </c>
      <c r="BH597">
        <v>1950</v>
      </c>
      <c r="BI597" t="s">
        <v>131</v>
      </c>
      <c r="BJ597">
        <v>1</v>
      </c>
      <c r="BK597">
        <v>264</v>
      </c>
      <c r="BL597" t="s">
        <v>98</v>
      </c>
      <c r="BM597" t="s">
        <v>98</v>
      </c>
      <c r="BN597" t="s">
        <v>104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9</v>
      </c>
      <c r="BZ597">
        <v>2008</v>
      </c>
      <c r="CA597" t="s">
        <v>110</v>
      </c>
      <c r="CB597" t="s">
        <v>111</v>
      </c>
    </row>
    <row r="598" spans="1:80">
      <c r="A598">
        <v>2057</v>
      </c>
      <c r="B598">
        <v>20</v>
      </c>
      <c r="C598" t="s">
        <v>112</v>
      </c>
      <c r="D598">
        <v>63</v>
      </c>
      <c r="E598">
        <v>7584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89</v>
      </c>
      <c r="N598" t="s">
        <v>182</v>
      </c>
      <c r="O598" t="s">
        <v>91</v>
      </c>
      <c r="P598" t="s">
        <v>92</v>
      </c>
      <c r="Q598" t="s">
        <v>93</v>
      </c>
      <c r="R598">
        <v>5</v>
      </c>
      <c r="S598">
        <v>5</v>
      </c>
      <c r="T598">
        <v>1953</v>
      </c>
      <c r="U598">
        <v>1953</v>
      </c>
      <c r="V598" t="s">
        <v>115</v>
      </c>
      <c r="W598" t="s">
        <v>95</v>
      </c>
      <c r="X598" t="s">
        <v>116</v>
      </c>
      <c r="Y598" t="s">
        <v>116</v>
      </c>
      <c r="Z598" t="s">
        <v>117</v>
      </c>
      <c r="AA598">
        <v>88</v>
      </c>
      <c r="AB598" t="s">
        <v>98</v>
      </c>
      <c r="AC598" t="s">
        <v>98</v>
      </c>
      <c r="AD598" t="s">
        <v>99</v>
      </c>
      <c r="AE598" t="s">
        <v>98</v>
      </c>
      <c r="AF598" t="s">
        <v>98</v>
      </c>
      <c r="AG598" t="s">
        <v>100</v>
      </c>
      <c r="AH598" t="s">
        <v>102</v>
      </c>
      <c r="AI598">
        <v>531</v>
      </c>
      <c r="AJ598" t="s">
        <v>108</v>
      </c>
      <c r="AK598">
        <v>0</v>
      </c>
      <c r="AL598">
        <v>505</v>
      </c>
      <c r="AM598">
        <v>1036</v>
      </c>
      <c r="AN598" t="s">
        <v>103</v>
      </c>
      <c r="AO598" t="s">
        <v>126</v>
      </c>
      <c r="AP598" t="s">
        <v>104</v>
      </c>
      <c r="AQ598" t="s">
        <v>105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106</v>
      </c>
      <c r="BE598">
        <v>0</v>
      </c>
      <c r="BF598" t="s">
        <v>83</v>
      </c>
      <c r="BG598" t="s">
        <v>107</v>
      </c>
      <c r="BH598">
        <v>1953</v>
      </c>
      <c r="BI598" t="s">
        <v>131</v>
      </c>
      <c r="BJ598">
        <v>1</v>
      </c>
      <c r="BK598">
        <v>312</v>
      </c>
      <c r="BL598" t="s">
        <v>98</v>
      </c>
      <c r="BM598" t="s">
        <v>98</v>
      </c>
      <c r="BN598" t="s">
        <v>104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109</v>
      </c>
      <c r="BW598" t="s">
        <v>83</v>
      </c>
      <c r="BX598">
        <v>0</v>
      </c>
      <c r="BY598">
        <v>6</v>
      </c>
      <c r="BZ598">
        <v>2008</v>
      </c>
      <c r="CA598" t="s">
        <v>110</v>
      </c>
      <c r="CB598" t="s">
        <v>111</v>
      </c>
    </row>
    <row r="599" spans="1:80">
      <c r="A599">
        <v>2058</v>
      </c>
      <c r="B599">
        <v>60</v>
      </c>
      <c r="C599" t="s">
        <v>112</v>
      </c>
      <c r="D599">
        <v>90</v>
      </c>
      <c r="E599">
        <v>14670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89</v>
      </c>
      <c r="N599" t="s">
        <v>91</v>
      </c>
      <c r="O599" t="s">
        <v>91</v>
      </c>
      <c r="P599" t="s">
        <v>92</v>
      </c>
      <c r="Q599" t="s">
        <v>122</v>
      </c>
      <c r="R599">
        <v>6</v>
      </c>
      <c r="S599">
        <v>7</v>
      </c>
      <c r="T599">
        <v>1966</v>
      </c>
      <c r="U599">
        <v>1999</v>
      </c>
      <c r="V599" t="s">
        <v>94</v>
      </c>
      <c r="W599" t="s">
        <v>95</v>
      </c>
      <c r="X599" t="s">
        <v>96</v>
      </c>
      <c r="Y599" t="s">
        <v>96</v>
      </c>
      <c r="Z599" t="s">
        <v>117</v>
      </c>
      <c r="AA599">
        <v>410</v>
      </c>
      <c r="AB599" t="s">
        <v>119</v>
      </c>
      <c r="AC599" t="s">
        <v>119</v>
      </c>
      <c r="AD599" t="s">
        <v>99</v>
      </c>
      <c r="AE599" t="s">
        <v>98</v>
      </c>
      <c r="AF599" t="s">
        <v>98</v>
      </c>
      <c r="AG599" t="s">
        <v>100</v>
      </c>
      <c r="AH599" t="s">
        <v>138</v>
      </c>
      <c r="AI599">
        <v>575</v>
      </c>
      <c r="AJ599" t="s">
        <v>108</v>
      </c>
      <c r="AK599">
        <v>0</v>
      </c>
      <c r="AL599">
        <v>529</v>
      </c>
      <c r="AM599">
        <v>1104</v>
      </c>
      <c r="AN599" t="s">
        <v>103</v>
      </c>
      <c r="AO599" t="s">
        <v>126</v>
      </c>
      <c r="AP599" t="s">
        <v>104</v>
      </c>
      <c r="AQ599" t="s">
        <v>105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t="s">
        <v>119</v>
      </c>
      <c r="BC599">
        <v>9</v>
      </c>
      <c r="BD599" t="s">
        <v>106</v>
      </c>
      <c r="BE599">
        <v>1</v>
      </c>
      <c r="BF599" t="s">
        <v>119</v>
      </c>
      <c r="BG599" t="s">
        <v>107</v>
      </c>
      <c r="BH599">
        <v>1966</v>
      </c>
      <c r="BI599" t="s">
        <v>131</v>
      </c>
      <c r="BJ599">
        <v>2</v>
      </c>
      <c r="BK599">
        <v>480</v>
      </c>
      <c r="BL599" t="s">
        <v>98</v>
      </c>
      <c r="BM599" t="s">
        <v>98</v>
      </c>
      <c r="BN599" t="s">
        <v>104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109</v>
      </c>
      <c r="BW599" t="s">
        <v>83</v>
      </c>
      <c r="BX599">
        <v>0</v>
      </c>
      <c r="BY599">
        <v>8</v>
      </c>
      <c r="BZ599">
        <v>2008</v>
      </c>
      <c r="CA599" t="s">
        <v>110</v>
      </c>
      <c r="CB599" t="s">
        <v>111</v>
      </c>
    </row>
    <row r="600" spans="1:80">
      <c r="A600">
        <v>2059</v>
      </c>
      <c r="B600">
        <v>20</v>
      </c>
      <c r="C600" t="s">
        <v>112</v>
      </c>
      <c r="D600">
        <v>74</v>
      </c>
      <c r="E600">
        <v>8856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89</v>
      </c>
      <c r="N600" t="s">
        <v>91</v>
      </c>
      <c r="O600" t="s">
        <v>91</v>
      </c>
      <c r="P600" t="s">
        <v>92</v>
      </c>
      <c r="Q600" t="s">
        <v>93</v>
      </c>
      <c r="R600">
        <v>5</v>
      </c>
      <c r="S600">
        <v>4</v>
      </c>
      <c r="T600">
        <v>1957</v>
      </c>
      <c r="U600">
        <v>1957</v>
      </c>
      <c r="V600" t="s">
        <v>94</v>
      </c>
      <c r="W600" t="s">
        <v>95</v>
      </c>
      <c r="X600" t="s">
        <v>116</v>
      </c>
      <c r="Y600" t="s">
        <v>116</v>
      </c>
      <c r="Z600" t="s">
        <v>117</v>
      </c>
      <c r="AA600">
        <v>143</v>
      </c>
      <c r="AB600" t="s">
        <v>98</v>
      </c>
      <c r="AC600" t="s">
        <v>98</v>
      </c>
      <c r="AD600" t="s">
        <v>99</v>
      </c>
      <c r="AE600" t="s">
        <v>98</v>
      </c>
      <c r="AF600" t="s">
        <v>98</v>
      </c>
      <c r="AG600" t="s">
        <v>100</v>
      </c>
      <c r="AH600" t="s">
        <v>118</v>
      </c>
      <c r="AI600">
        <v>621</v>
      </c>
      <c r="AJ600" t="s">
        <v>102</v>
      </c>
      <c r="AK600">
        <v>52</v>
      </c>
      <c r="AL600">
        <v>503</v>
      </c>
      <c r="AM600">
        <v>1176</v>
      </c>
      <c r="AN600" t="s">
        <v>103</v>
      </c>
      <c r="AO600" t="s">
        <v>98</v>
      </c>
      <c r="AP600" t="s">
        <v>104</v>
      </c>
      <c r="AQ600" t="s">
        <v>105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6</v>
      </c>
      <c r="BD600" t="s">
        <v>106</v>
      </c>
      <c r="BE600">
        <v>2</v>
      </c>
      <c r="BF600" t="s">
        <v>119</v>
      </c>
      <c r="BG600" t="s">
        <v>107</v>
      </c>
      <c r="BH600">
        <v>1957</v>
      </c>
      <c r="BI600" t="s">
        <v>131</v>
      </c>
      <c r="BJ600">
        <v>1</v>
      </c>
      <c r="BK600">
        <v>292</v>
      </c>
      <c r="BL600" t="s">
        <v>98</v>
      </c>
      <c r="BM600" t="s">
        <v>98</v>
      </c>
      <c r="BN600" t="s">
        <v>104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5</v>
      </c>
      <c r="BZ600">
        <v>2008</v>
      </c>
      <c r="CA600" t="s">
        <v>110</v>
      </c>
      <c r="CB600" t="s">
        <v>111</v>
      </c>
    </row>
    <row r="601" spans="1:80">
      <c r="A601">
        <v>2060</v>
      </c>
      <c r="B601">
        <v>20</v>
      </c>
      <c r="C601" t="s">
        <v>112</v>
      </c>
      <c r="D601">
        <v>82</v>
      </c>
      <c r="E601">
        <v>9840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89</v>
      </c>
      <c r="N601" t="s">
        <v>91</v>
      </c>
      <c r="O601" t="s">
        <v>91</v>
      </c>
      <c r="P601" t="s">
        <v>92</v>
      </c>
      <c r="Q601" t="s">
        <v>93</v>
      </c>
      <c r="R601">
        <v>5</v>
      </c>
      <c r="S601">
        <v>7</v>
      </c>
      <c r="T601">
        <v>1959</v>
      </c>
      <c r="U601">
        <v>1998</v>
      </c>
      <c r="V601" t="s">
        <v>94</v>
      </c>
      <c r="W601" t="s">
        <v>95</v>
      </c>
      <c r="X601" t="s">
        <v>130</v>
      </c>
      <c r="Y601" t="s">
        <v>130</v>
      </c>
      <c r="Z601" t="s">
        <v>97</v>
      </c>
      <c r="AA601">
        <v>0</v>
      </c>
      <c r="AB601" t="s">
        <v>98</v>
      </c>
      <c r="AC601" t="s">
        <v>98</v>
      </c>
      <c r="AD601" t="s">
        <v>99</v>
      </c>
      <c r="AE601" t="s">
        <v>98</v>
      </c>
      <c r="AF601" t="s">
        <v>98</v>
      </c>
      <c r="AG601" t="s">
        <v>100</v>
      </c>
      <c r="AH601" t="s">
        <v>118</v>
      </c>
      <c r="AI601">
        <v>1053</v>
      </c>
      <c r="AJ601" t="s">
        <v>108</v>
      </c>
      <c r="AK601">
        <v>0</v>
      </c>
      <c r="AL601">
        <v>195</v>
      </c>
      <c r="AM601">
        <v>1248</v>
      </c>
      <c r="AN601" t="s">
        <v>103</v>
      </c>
      <c r="AO601" t="s">
        <v>98</v>
      </c>
      <c r="AP601" t="s">
        <v>104</v>
      </c>
      <c r="AQ601" t="s">
        <v>105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t="s">
        <v>119</v>
      </c>
      <c r="BC601">
        <v>7</v>
      </c>
      <c r="BD601" t="s">
        <v>106</v>
      </c>
      <c r="BE601">
        <v>0</v>
      </c>
      <c r="BF601" t="s">
        <v>83</v>
      </c>
      <c r="BG601" t="s">
        <v>107</v>
      </c>
      <c r="BH601">
        <v>1959</v>
      </c>
      <c r="BI601" t="s">
        <v>131</v>
      </c>
      <c r="BJ601">
        <v>1</v>
      </c>
      <c r="BK601">
        <v>480</v>
      </c>
      <c r="BL601" t="s">
        <v>98</v>
      </c>
      <c r="BM601" t="s">
        <v>98</v>
      </c>
      <c r="BN601" t="s">
        <v>104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2008</v>
      </c>
      <c r="CA601" t="s">
        <v>110</v>
      </c>
      <c r="CB601" t="s">
        <v>111</v>
      </c>
    </row>
    <row r="602" spans="1:80">
      <c r="A602">
        <v>2061</v>
      </c>
      <c r="B602">
        <v>20</v>
      </c>
      <c r="C602" t="s">
        <v>112</v>
      </c>
      <c r="D602">
        <v>90</v>
      </c>
      <c r="E602">
        <v>13200</v>
      </c>
      <c r="F602" t="s">
        <v>82</v>
      </c>
      <c r="G602" t="s">
        <v>83</v>
      </c>
      <c r="H602" t="s">
        <v>113</v>
      </c>
      <c r="I602" t="s">
        <v>85</v>
      </c>
      <c r="J602" t="s">
        <v>86</v>
      </c>
      <c r="K602" t="s">
        <v>87</v>
      </c>
      <c r="L602" t="s">
        <v>88</v>
      </c>
      <c r="M602" t="s">
        <v>89</v>
      </c>
      <c r="N602" t="s">
        <v>90</v>
      </c>
      <c r="O602" t="s">
        <v>91</v>
      </c>
      <c r="P602" t="s">
        <v>92</v>
      </c>
      <c r="Q602" t="s">
        <v>93</v>
      </c>
      <c r="R602">
        <v>6</v>
      </c>
      <c r="S602">
        <v>6</v>
      </c>
      <c r="T602">
        <v>1958</v>
      </c>
      <c r="U602">
        <v>1958</v>
      </c>
      <c r="V602" t="s">
        <v>94</v>
      </c>
      <c r="W602" t="s">
        <v>95</v>
      </c>
      <c r="X602" t="s">
        <v>116</v>
      </c>
      <c r="Y602" t="s">
        <v>116</v>
      </c>
      <c r="Z602" t="s">
        <v>117</v>
      </c>
      <c r="AA602">
        <v>187</v>
      </c>
      <c r="AB602" t="s">
        <v>98</v>
      </c>
      <c r="AC602" t="s">
        <v>98</v>
      </c>
      <c r="AD602" t="s">
        <v>99</v>
      </c>
      <c r="AE602" t="s">
        <v>98</v>
      </c>
      <c r="AF602" t="s">
        <v>98</v>
      </c>
      <c r="AG602" t="s">
        <v>100</v>
      </c>
      <c r="AH602" t="s">
        <v>102</v>
      </c>
      <c r="AI602">
        <v>958</v>
      </c>
      <c r="AJ602" t="s">
        <v>108</v>
      </c>
      <c r="AK602">
        <v>0</v>
      </c>
      <c r="AL602">
        <v>437</v>
      </c>
      <c r="AM602">
        <v>1395</v>
      </c>
      <c r="AN602" t="s">
        <v>103</v>
      </c>
      <c r="AO602" t="s">
        <v>126</v>
      </c>
      <c r="AP602" t="s">
        <v>104</v>
      </c>
      <c r="AQ602" t="s">
        <v>105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98</v>
      </c>
      <c r="BC602">
        <v>5</v>
      </c>
      <c r="BD602" t="s">
        <v>106</v>
      </c>
      <c r="BE602">
        <v>1</v>
      </c>
      <c r="BF602" t="s">
        <v>98</v>
      </c>
      <c r="BG602" t="s">
        <v>107</v>
      </c>
      <c r="BH602">
        <v>1958</v>
      </c>
      <c r="BI602" t="s">
        <v>131</v>
      </c>
      <c r="BJ602">
        <v>2</v>
      </c>
      <c r="BK602">
        <v>441</v>
      </c>
      <c r="BL602" t="s">
        <v>98</v>
      </c>
      <c r="BM602" t="s">
        <v>98</v>
      </c>
      <c r="BN602" t="s">
        <v>104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5</v>
      </c>
      <c r="BZ602">
        <v>2008</v>
      </c>
      <c r="CA602" t="s">
        <v>110</v>
      </c>
      <c r="CB602" t="s">
        <v>111</v>
      </c>
    </row>
    <row r="603" spans="1:80">
      <c r="A603">
        <v>2062</v>
      </c>
      <c r="B603">
        <v>20</v>
      </c>
      <c r="C603" t="s">
        <v>112</v>
      </c>
      <c r="D603">
        <v>75</v>
      </c>
      <c r="E603">
        <v>10425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89</v>
      </c>
      <c r="N603" t="s">
        <v>91</v>
      </c>
      <c r="O603" t="s">
        <v>91</v>
      </c>
      <c r="P603" t="s">
        <v>92</v>
      </c>
      <c r="Q603" t="s">
        <v>93</v>
      </c>
      <c r="R603">
        <v>5</v>
      </c>
      <c r="S603">
        <v>5</v>
      </c>
      <c r="T603">
        <v>1956</v>
      </c>
      <c r="U603">
        <v>1958</v>
      </c>
      <c r="V603" t="s">
        <v>94</v>
      </c>
      <c r="W603" t="s">
        <v>95</v>
      </c>
      <c r="X603" t="s">
        <v>137</v>
      </c>
      <c r="Y603" t="s">
        <v>137</v>
      </c>
      <c r="Z603" t="s">
        <v>97</v>
      </c>
      <c r="AA603">
        <v>0</v>
      </c>
      <c r="AB603" t="s">
        <v>98</v>
      </c>
      <c r="AC603" t="s">
        <v>98</v>
      </c>
      <c r="AD603" t="s">
        <v>99</v>
      </c>
      <c r="AE603" t="s">
        <v>98</v>
      </c>
      <c r="AF603" t="s">
        <v>98</v>
      </c>
      <c r="AG603" t="s">
        <v>100</v>
      </c>
      <c r="AH603" t="s">
        <v>101</v>
      </c>
      <c r="AI603">
        <v>774</v>
      </c>
      <c r="AJ603" t="s">
        <v>108</v>
      </c>
      <c r="AK603">
        <v>0</v>
      </c>
      <c r="AL603">
        <v>330</v>
      </c>
      <c r="AM603">
        <v>1104</v>
      </c>
      <c r="AN603" t="s">
        <v>103</v>
      </c>
      <c r="AO603" t="s">
        <v>119</v>
      </c>
      <c r="AP603" t="s">
        <v>104</v>
      </c>
      <c r="AQ603" t="s">
        <v>105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98</v>
      </c>
      <c r="BC603">
        <v>5</v>
      </c>
      <c r="BD603" t="s">
        <v>106</v>
      </c>
      <c r="BE603">
        <v>0</v>
      </c>
      <c r="BF603" t="s">
        <v>83</v>
      </c>
      <c r="BG603" t="s">
        <v>107</v>
      </c>
      <c r="BH603">
        <v>1956</v>
      </c>
      <c r="BI603" t="s">
        <v>131</v>
      </c>
      <c r="BJ603">
        <v>1</v>
      </c>
      <c r="BK603">
        <v>384</v>
      </c>
      <c r="BL603" t="s">
        <v>98</v>
      </c>
      <c r="BM603" t="s">
        <v>98</v>
      </c>
      <c r="BN603" t="s">
        <v>104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4</v>
      </c>
      <c r="BZ603">
        <v>2008</v>
      </c>
      <c r="CA603" t="s">
        <v>110</v>
      </c>
      <c r="CB603" t="s">
        <v>111</v>
      </c>
    </row>
    <row r="604" spans="1:80">
      <c r="A604">
        <v>2063</v>
      </c>
      <c r="B604">
        <v>20</v>
      </c>
      <c r="C604" t="s">
        <v>112</v>
      </c>
      <c r="D604">
        <v>60</v>
      </c>
      <c r="E604">
        <v>11556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91</v>
      </c>
      <c r="O604" t="s">
        <v>91</v>
      </c>
      <c r="P604" t="s">
        <v>92</v>
      </c>
      <c r="Q604" t="s">
        <v>93</v>
      </c>
      <c r="R604">
        <v>5</v>
      </c>
      <c r="S604">
        <v>6</v>
      </c>
      <c r="T604">
        <v>1952</v>
      </c>
      <c r="U604">
        <v>1952</v>
      </c>
      <c r="V604" t="s">
        <v>94</v>
      </c>
      <c r="W604" t="s">
        <v>95</v>
      </c>
      <c r="X604" t="s">
        <v>137</v>
      </c>
      <c r="Y604" t="s">
        <v>137</v>
      </c>
      <c r="Z604" t="s">
        <v>148</v>
      </c>
      <c r="AA604">
        <v>52</v>
      </c>
      <c r="AB604" t="s">
        <v>98</v>
      </c>
      <c r="AC604" t="s">
        <v>98</v>
      </c>
      <c r="AD604" t="s">
        <v>99</v>
      </c>
      <c r="AE604" t="s">
        <v>98</v>
      </c>
      <c r="AF604" t="s">
        <v>98</v>
      </c>
      <c r="AG604" t="s">
        <v>100</v>
      </c>
      <c r="AH604" t="s">
        <v>101</v>
      </c>
      <c r="AI604">
        <v>148</v>
      </c>
      <c r="AJ604" t="s">
        <v>108</v>
      </c>
      <c r="AK604">
        <v>0</v>
      </c>
      <c r="AL604">
        <v>572</v>
      </c>
      <c r="AM604">
        <v>720</v>
      </c>
      <c r="AN604" t="s">
        <v>103</v>
      </c>
      <c r="AO604" t="s">
        <v>126</v>
      </c>
      <c r="AP604" t="s">
        <v>104</v>
      </c>
      <c r="AQ604" t="s">
        <v>168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119</v>
      </c>
      <c r="BC604">
        <v>4</v>
      </c>
      <c r="BD604" t="s">
        <v>106</v>
      </c>
      <c r="BE604">
        <v>0</v>
      </c>
      <c r="BF604" t="s">
        <v>83</v>
      </c>
      <c r="BG604" t="s">
        <v>107</v>
      </c>
      <c r="BH604">
        <v>1952</v>
      </c>
      <c r="BI604" t="s">
        <v>108</v>
      </c>
      <c r="BJ604">
        <v>1</v>
      </c>
      <c r="BK604">
        <v>240</v>
      </c>
      <c r="BL604" t="s">
        <v>98</v>
      </c>
      <c r="BM604" t="s">
        <v>98</v>
      </c>
      <c r="BN604" t="s">
        <v>104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109</v>
      </c>
      <c r="BW604" t="s">
        <v>83</v>
      </c>
      <c r="BX604">
        <v>0</v>
      </c>
      <c r="BY604">
        <v>5</v>
      </c>
      <c r="BZ604">
        <v>2008</v>
      </c>
      <c r="CA604" t="s">
        <v>110</v>
      </c>
      <c r="CB604" t="s">
        <v>111</v>
      </c>
    </row>
    <row r="605" spans="1:80">
      <c r="A605">
        <v>2064</v>
      </c>
      <c r="B605">
        <v>20</v>
      </c>
      <c r="C605" t="s">
        <v>112</v>
      </c>
      <c r="D605">
        <v>102</v>
      </c>
      <c r="E605">
        <v>9373</v>
      </c>
      <c r="F605" t="s">
        <v>82</v>
      </c>
      <c r="G605" t="s">
        <v>83</v>
      </c>
      <c r="H605" t="s">
        <v>113</v>
      </c>
      <c r="I605" t="s">
        <v>85</v>
      </c>
      <c r="J605" t="s">
        <v>86</v>
      </c>
      <c r="K605" t="s">
        <v>114</v>
      </c>
      <c r="L605" t="s">
        <v>88</v>
      </c>
      <c r="M605" t="s">
        <v>89</v>
      </c>
      <c r="N605" t="s">
        <v>91</v>
      </c>
      <c r="O605" t="s">
        <v>91</v>
      </c>
      <c r="P605" t="s">
        <v>92</v>
      </c>
      <c r="Q605" t="s">
        <v>93</v>
      </c>
      <c r="R605">
        <v>5</v>
      </c>
      <c r="S605">
        <v>6</v>
      </c>
      <c r="T605">
        <v>1953</v>
      </c>
      <c r="U605">
        <v>1953</v>
      </c>
      <c r="V605" t="s">
        <v>94</v>
      </c>
      <c r="W605" t="s">
        <v>95</v>
      </c>
      <c r="X605" t="s">
        <v>137</v>
      </c>
      <c r="Y605" t="s">
        <v>137</v>
      </c>
      <c r="Z605" t="s">
        <v>117</v>
      </c>
      <c r="AA605">
        <v>84</v>
      </c>
      <c r="AB605" t="s">
        <v>98</v>
      </c>
      <c r="AC605" t="s">
        <v>98</v>
      </c>
      <c r="AD605" t="s">
        <v>99</v>
      </c>
      <c r="AE605" t="s">
        <v>98</v>
      </c>
      <c r="AF605" t="s">
        <v>98</v>
      </c>
      <c r="AG605" t="s">
        <v>100</v>
      </c>
      <c r="AH605" t="s">
        <v>101</v>
      </c>
      <c r="AI605">
        <v>500</v>
      </c>
      <c r="AJ605" t="s">
        <v>102</v>
      </c>
      <c r="AK605">
        <v>196</v>
      </c>
      <c r="AL605">
        <v>456</v>
      </c>
      <c r="AM605">
        <v>1152</v>
      </c>
      <c r="AN605" t="s">
        <v>103</v>
      </c>
      <c r="AO605" t="s">
        <v>98</v>
      </c>
      <c r="AP605" t="s">
        <v>104</v>
      </c>
      <c r="AQ605" t="s">
        <v>105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98</v>
      </c>
      <c r="BC605">
        <v>6</v>
      </c>
      <c r="BD605" t="s">
        <v>106</v>
      </c>
      <c r="BE605">
        <v>0</v>
      </c>
      <c r="BF605" t="s">
        <v>83</v>
      </c>
      <c r="BG605" t="s">
        <v>143</v>
      </c>
      <c r="BH605">
        <v>1971</v>
      </c>
      <c r="BI605" t="s">
        <v>108</v>
      </c>
      <c r="BJ605">
        <v>2</v>
      </c>
      <c r="BK605">
        <v>636</v>
      </c>
      <c r="BL605" t="s">
        <v>98</v>
      </c>
      <c r="BM605" t="s">
        <v>98</v>
      </c>
      <c r="BN605" t="s">
        <v>104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5</v>
      </c>
      <c r="BZ605">
        <v>2008</v>
      </c>
      <c r="CA605" t="s">
        <v>110</v>
      </c>
      <c r="CB605" t="s">
        <v>111</v>
      </c>
    </row>
    <row r="606" spans="1:80">
      <c r="A606">
        <v>2065</v>
      </c>
      <c r="B606">
        <v>20</v>
      </c>
      <c r="C606" t="s">
        <v>112</v>
      </c>
      <c r="D606" t="s">
        <v>83</v>
      </c>
      <c r="E606">
        <v>12774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231</v>
      </c>
      <c r="M606" t="s">
        <v>89</v>
      </c>
      <c r="N606" t="s">
        <v>91</v>
      </c>
      <c r="O606" t="s">
        <v>91</v>
      </c>
      <c r="P606" t="s">
        <v>92</v>
      </c>
      <c r="Q606" t="s">
        <v>93</v>
      </c>
      <c r="R606">
        <v>5</v>
      </c>
      <c r="S606">
        <v>5</v>
      </c>
      <c r="T606">
        <v>1953</v>
      </c>
      <c r="U606">
        <v>1953</v>
      </c>
      <c r="V606" t="s">
        <v>115</v>
      </c>
      <c r="W606" t="s">
        <v>95</v>
      </c>
      <c r="X606" t="s">
        <v>137</v>
      </c>
      <c r="Y606" t="s">
        <v>137</v>
      </c>
      <c r="Z606" t="s">
        <v>97</v>
      </c>
      <c r="AA606">
        <v>0</v>
      </c>
      <c r="AB606" t="s">
        <v>98</v>
      </c>
      <c r="AC606" t="s">
        <v>98</v>
      </c>
      <c r="AD606" t="s">
        <v>123</v>
      </c>
      <c r="AE606" t="s">
        <v>98</v>
      </c>
      <c r="AF606" t="s">
        <v>98</v>
      </c>
      <c r="AG606" t="s">
        <v>100</v>
      </c>
      <c r="AH606" t="s">
        <v>138</v>
      </c>
      <c r="AI606">
        <v>624</v>
      </c>
      <c r="AJ606" t="s">
        <v>102</v>
      </c>
      <c r="AK606">
        <v>128</v>
      </c>
      <c r="AL606">
        <v>232</v>
      </c>
      <c r="AM606">
        <v>984</v>
      </c>
      <c r="AN606" t="s">
        <v>194</v>
      </c>
      <c r="AO606" t="s">
        <v>98</v>
      </c>
      <c r="AP606" t="s">
        <v>167</v>
      </c>
      <c r="AQ606" t="s">
        <v>105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t="s">
        <v>98</v>
      </c>
      <c r="BC606">
        <v>5</v>
      </c>
      <c r="BD606" t="s">
        <v>106</v>
      </c>
      <c r="BE606">
        <v>0</v>
      </c>
      <c r="BF606" t="s">
        <v>83</v>
      </c>
      <c r="BG606" t="s">
        <v>143</v>
      </c>
      <c r="BH606">
        <v>1953</v>
      </c>
      <c r="BI606" t="s">
        <v>108</v>
      </c>
      <c r="BJ606">
        <v>2</v>
      </c>
      <c r="BK606">
        <v>400</v>
      </c>
      <c r="BL606" t="s">
        <v>98</v>
      </c>
      <c r="BM606" t="s">
        <v>98</v>
      </c>
      <c r="BN606" t="s">
        <v>104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177</v>
      </c>
      <c r="BW606" t="s">
        <v>83</v>
      </c>
      <c r="BX606">
        <v>0</v>
      </c>
      <c r="BY606">
        <v>7</v>
      </c>
      <c r="BZ606">
        <v>2008</v>
      </c>
      <c r="CA606" t="s">
        <v>110</v>
      </c>
      <c r="CB606" t="s">
        <v>111</v>
      </c>
    </row>
    <row r="607" spans="1:80">
      <c r="A607">
        <v>2066</v>
      </c>
      <c r="B607">
        <v>20</v>
      </c>
      <c r="C607" t="s">
        <v>112</v>
      </c>
      <c r="D607">
        <v>95</v>
      </c>
      <c r="E607">
        <v>14250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89</v>
      </c>
      <c r="N607" t="s">
        <v>91</v>
      </c>
      <c r="O607" t="s">
        <v>91</v>
      </c>
      <c r="P607" t="s">
        <v>92</v>
      </c>
      <c r="Q607" t="s">
        <v>93</v>
      </c>
      <c r="R607">
        <v>6</v>
      </c>
      <c r="S607">
        <v>5</v>
      </c>
      <c r="T607">
        <v>1957</v>
      </c>
      <c r="U607">
        <v>1957</v>
      </c>
      <c r="V607" t="s">
        <v>94</v>
      </c>
      <c r="W607" t="s">
        <v>95</v>
      </c>
      <c r="X607" t="s">
        <v>135</v>
      </c>
      <c r="Y607" t="s">
        <v>135</v>
      </c>
      <c r="Z607" t="s">
        <v>117</v>
      </c>
      <c r="AA607">
        <v>360</v>
      </c>
      <c r="AB607" t="s">
        <v>98</v>
      </c>
      <c r="AC607" t="s">
        <v>98</v>
      </c>
      <c r="AD607" t="s">
        <v>99</v>
      </c>
      <c r="AE607" t="s">
        <v>98</v>
      </c>
      <c r="AF607" t="s">
        <v>98</v>
      </c>
      <c r="AG607" t="s">
        <v>100</v>
      </c>
      <c r="AH607" t="s">
        <v>108</v>
      </c>
      <c r="AI607">
        <v>0</v>
      </c>
      <c r="AJ607" t="s">
        <v>108</v>
      </c>
      <c r="AK607">
        <v>0</v>
      </c>
      <c r="AL607">
        <v>998</v>
      </c>
      <c r="AM607">
        <v>998</v>
      </c>
      <c r="AN607" t="s">
        <v>103</v>
      </c>
      <c r="AO607" t="s">
        <v>98</v>
      </c>
      <c r="AP607" t="s">
        <v>104</v>
      </c>
      <c r="AQ607" t="s">
        <v>105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t="s">
        <v>98</v>
      </c>
      <c r="BC607">
        <v>6</v>
      </c>
      <c r="BD607" t="s">
        <v>106</v>
      </c>
      <c r="BE607">
        <v>2</v>
      </c>
      <c r="BF607" t="s">
        <v>119</v>
      </c>
      <c r="BG607" t="s">
        <v>107</v>
      </c>
      <c r="BH607">
        <v>1957</v>
      </c>
      <c r="BI607" t="s">
        <v>125</v>
      </c>
      <c r="BJ607">
        <v>2</v>
      </c>
      <c r="BK607">
        <v>540</v>
      </c>
      <c r="BL607" t="s">
        <v>98</v>
      </c>
      <c r="BM607" t="s">
        <v>98</v>
      </c>
      <c r="BN607" t="s">
        <v>104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133</v>
      </c>
      <c r="BX607">
        <v>1500</v>
      </c>
      <c r="BY607">
        <v>9</v>
      </c>
      <c r="BZ607">
        <v>2008</v>
      </c>
      <c r="CA607" t="s">
        <v>110</v>
      </c>
      <c r="CB607" t="s">
        <v>111</v>
      </c>
    </row>
    <row r="608" spans="1:80">
      <c r="A608">
        <v>2067</v>
      </c>
      <c r="B608">
        <v>20</v>
      </c>
      <c r="C608" t="s">
        <v>112</v>
      </c>
      <c r="D608">
        <v>71</v>
      </c>
      <c r="E608">
        <v>8838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91</v>
      </c>
      <c r="O608" t="s">
        <v>91</v>
      </c>
      <c r="P608" t="s">
        <v>92</v>
      </c>
      <c r="Q608" t="s">
        <v>93</v>
      </c>
      <c r="R608">
        <v>5</v>
      </c>
      <c r="S608">
        <v>3</v>
      </c>
      <c r="T608">
        <v>1957</v>
      </c>
      <c r="U608">
        <v>1982</v>
      </c>
      <c r="V608" t="s">
        <v>94</v>
      </c>
      <c r="W608" t="s">
        <v>95</v>
      </c>
      <c r="X608" t="s">
        <v>137</v>
      </c>
      <c r="Y608" t="s">
        <v>137</v>
      </c>
      <c r="Z608" t="s">
        <v>97</v>
      </c>
      <c r="AA608">
        <v>0</v>
      </c>
      <c r="AB608" t="s">
        <v>98</v>
      </c>
      <c r="AC608" t="s">
        <v>98</v>
      </c>
      <c r="AD608" t="s">
        <v>166</v>
      </c>
      <c r="AE608" t="s">
        <v>83</v>
      </c>
      <c r="AF608" t="s">
        <v>83</v>
      </c>
      <c r="AG608" t="s">
        <v>83</v>
      </c>
      <c r="AH608" t="s">
        <v>83</v>
      </c>
      <c r="AI608">
        <v>0</v>
      </c>
      <c r="AJ608" t="s">
        <v>83</v>
      </c>
      <c r="AK608">
        <v>0</v>
      </c>
      <c r="AL608">
        <v>0</v>
      </c>
      <c r="AM608">
        <v>0</v>
      </c>
      <c r="AN608" t="s">
        <v>103</v>
      </c>
      <c r="AO608" t="s">
        <v>119</v>
      </c>
      <c r="AP608" t="s">
        <v>104</v>
      </c>
      <c r="AQ608" t="s">
        <v>105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t="s">
        <v>98</v>
      </c>
      <c r="BC608">
        <v>7</v>
      </c>
      <c r="BD608" t="s">
        <v>234</v>
      </c>
      <c r="BE608">
        <v>1</v>
      </c>
      <c r="BF608" t="s">
        <v>98</v>
      </c>
      <c r="BG608" t="s">
        <v>107</v>
      </c>
      <c r="BH608">
        <v>1957</v>
      </c>
      <c r="BI608" t="s">
        <v>125</v>
      </c>
      <c r="BJ608">
        <v>1</v>
      </c>
      <c r="BK608">
        <v>301</v>
      </c>
      <c r="BL608" t="s">
        <v>98</v>
      </c>
      <c r="BM608" t="s">
        <v>98</v>
      </c>
      <c r="BN608" t="s">
        <v>104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10</v>
      </c>
      <c r="BZ608">
        <v>2008</v>
      </c>
      <c r="CA608" t="s">
        <v>110</v>
      </c>
      <c r="CB608" t="s">
        <v>111</v>
      </c>
    </row>
    <row r="609" spans="1:80">
      <c r="A609">
        <v>2068</v>
      </c>
      <c r="B609">
        <v>90</v>
      </c>
      <c r="C609" t="s">
        <v>112</v>
      </c>
      <c r="D609">
        <v>76</v>
      </c>
      <c r="E609">
        <v>12436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89</v>
      </c>
      <c r="N609" t="s">
        <v>91</v>
      </c>
      <c r="O609" t="s">
        <v>91</v>
      </c>
      <c r="P609" t="s">
        <v>179</v>
      </c>
      <c r="Q609" t="s">
        <v>93</v>
      </c>
      <c r="R609">
        <v>5</v>
      </c>
      <c r="S609">
        <v>5</v>
      </c>
      <c r="T609">
        <v>1957</v>
      </c>
      <c r="U609">
        <v>1957</v>
      </c>
      <c r="V609" t="s">
        <v>94</v>
      </c>
      <c r="W609" t="s">
        <v>95</v>
      </c>
      <c r="X609" t="s">
        <v>116</v>
      </c>
      <c r="Y609" t="s">
        <v>116</v>
      </c>
      <c r="Z609" t="s">
        <v>97</v>
      </c>
      <c r="AA609">
        <v>0</v>
      </c>
      <c r="AB609" t="s">
        <v>98</v>
      </c>
      <c r="AC609" t="s">
        <v>98</v>
      </c>
      <c r="AD609" t="s">
        <v>99</v>
      </c>
      <c r="AE609" t="s">
        <v>98</v>
      </c>
      <c r="AF609" t="s">
        <v>98</v>
      </c>
      <c r="AG609" t="s">
        <v>100</v>
      </c>
      <c r="AH609" t="s">
        <v>108</v>
      </c>
      <c r="AI609">
        <v>0</v>
      </c>
      <c r="AJ609" t="s">
        <v>108</v>
      </c>
      <c r="AK609">
        <v>0</v>
      </c>
      <c r="AL609">
        <v>1824</v>
      </c>
      <c r="AM609">
        <v>1824</v>
      </c>
      <c r="AN609" t="s">
        <v>103</v>
      </c>
      <c r="AO609" t="s">
        <v>139</v>
      </c>
      <c r="AP609" t="s">
        <v>104</v>
      </c>
      <c r="AQ609" t="s">
        <v>168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t="s">
        <v>98</v>
      </c>
      <c r="BC609">
        <v>9</v>
      </c>
      <c r="BD609" t="s">
        <v>106</v>
      </c>
      <c r="BE609">
        <v>0</v>
      </c>
      <c r="BF609" t="s">
        <v>83</v>
      </c>
      <c r="BG609" t="s">
        <v>143</v>
      </c>
      <c r="BH609">
        <v>1958</v>
      </c>
      <c r="BI609" t="s">
        <v>108</v>
      </c>
      <c r="BJ609">
        <v>2</v>
      </c>
      <c r="BK609">
        <v>484</v>
      </c>
      <c r="BL609" t="s">
        <v>98</v>
      </c>
      <c r="BM609" t="s">
        <v>98</v>
      </c>
      <c r="BN609" t="s">
        <v>104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</v>
      </c>
      <c r="BZ609">
        <v>2008</v>
      </c>
      <c r="CA609" t="s">
        <v>110</v>
      </c>
      <c r="CB609" t="s">
        <v>111</v>
      </c>
    </row>
    <row r="610" spans="1:80">
      <c r="A610">
        <v>2069</v>
      </c>
      <c r="B610">
        <v>20</v>
      </c>
      <c r="C610" t="s">
        <v>112</v>
      </c>
      <c r="D610">
        <v>60</v>
      </c>
      <c r="E610">
        <v>10122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188</v>
      </c>
      <c r="N610" t="s">
        <v>91</v>
      </c>
      <c r="O610" t="s">
        <v>91</v>
      </c>
      <c r="P610" t="s">
        <v>92</v>
      </c>
      <c r="Q610" t="s">
        <v>93</v>
      </c>
      <c r="R610">
        <v>4</v>
      </c>
      <c r="S610">
        <v>6</v>
      </c>
      <c r="T610">
        <v>1948</v>
      </c>
      <c r="U610">
        <v>1950</v>
      </c>
      <c r="V610" t="s">
        <v>94</v>
      </c>
      <c r="W610" t="s">
        <v>95</v>
      </c>
      <c r="X610" t="s">
        <v>137</v>
      </c>
      <c r="Y610" t="s">
        <v>137</v>
      </c>
      <c r="Z610" t="s">
        <v>97</v>
      </c>
      <c r="AA610">
        <v>0</v>
      </c>
      <c r="AB610" t="s">
        <v>98</v>
      </c>
      <c r="AC610" t="s">
        <v>98</v>
      </c>
      <c r="AD610" t="s">
        <v>211</v>
      </c>
      <c r="AE610" t="s">
        <v>83</v>
      </c>
      <c r="AF610" t="s">
        <v>83</v>
      </c>
      <c r="AG610" t="s">
        <v>83</v>
      </c>
      <c r="AH610" t="s">
        <v>83</v>
      </c>
      <c r="AI610">
        <v>0</v>
      </c>
      <c r="AJ610" t="s">
        <v>83</v>
      </c>
      <c r="AK610">
        <v>0</v>
      </c>
      <c r="AL610">
        <v>0</v>
      </c>
      <c r="AM610">
        <v>0</v>
      </c>
      <c r="AN610" t="s">
        <v>103</v>
      </c>
      <c r="AO610" t="s">
        <v>98</v>
      </c>
      <c r="AP610" t="s">
        <v>167</v>
      </c>
      <c r="AQ610" t="s">
        <v>105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98</v>
      </c>
      <c r="BC610">
        <v>3</v>
      </c>
      <c r="BD610" t="s">
        <v>106</v>
      </c>
      <c r="BE610">
        <v>0</v>
      </c>
      <c r="BF610" t="s">
        <v>83</v>
      </c>
      <c r="BG610" t="s">
        <v>143</v>
      </c>
      <c r="BH610">
        <v>1948</v>
      </c>
      <c r="BI610" t="s">
        <v>108</v>
      </c>
      <c r="BJ610">
        <v>1</v>
      </c>
      <c r="BK610">
        <v>390</v>
      </c>
      <c r="BL610" t="s">
        <v>139</v>
      </c>
      <c r="BM610" t="s">
        <v>98</v>
      </c>
      <c r="BN610" t="s">
        <v>167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t="s">
        <v>83</v>
      </c>
      <c r="BV610" t="s">
        <v>132</v>
      </c>
      <c r="BW610" t="s">
        <v>83</v>
      </c>
      <c r="BX610">
        <v>0</v>
      </c>
      <c r="BY610">
        <v>8</v>
      </c>
      <c r="BZ610">
        <v>2008</v>
      </c>
      <c r="CA610" t="s">
        <v>110</v>
      </c>
      <c r="CB610" t="s">
        <v>111</v>
      </c>
    </row>
    <row r="611" spans="1:80">
      <c r="A611">
        <v>2070</v>
      </c>
      <c r="B611">
        <v>50</v>
      </c>
      <c r="C611" t="s">
        <v>112</v>
      </c>
      <c r="D611">
        <v>45</v>
      </c>
      <c r="E611">
        <v>7506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114</v>
      </c>
      <c r="L611" t="s">
        <v>88</v>
      </c>
      <c r="M611" t="s">
        <v>188</v>
      </c>
      <c r="N611" t="s">
        <v>91</v>
      </c>
      <c r="O611" t="s">
        <v>91</v>
      </c>
      <c r="P611" t="s">
        <v>92</v>
      </c>
      <c r="Q611" t="s">
        <v>176</v>
      </c>
      <c r="R611">
        <v>5</v>
      </c>
      <c r="S611">
        <v>8</v>
      </c>
      <c r="T611">
        <v>1925</v>
      </c>
      <c r="U611">
        <v>1950</v>
      </c>
      <c r="V611" t="s">
        <v>94</v>
      </c>
      <c r="W611" t="s">
        <v>95</v>
      </c>
      <c r="X611" t="s">
        <v>96</v>
      </c>
      <c r="Y611" t="s">
        <v>96</v>
      </c>
      <c r="Z611" t="s">
        <v>97</v>
      </c>
      <c r="AA611">
        <v>0</v>
      </c>
      <c r="AB611" t="s">
        <v>98</v>
      </c>
      <c r="AC611" t="s">
        <v>119</v>
      </c>
      <c r="AD611" t="s">
        <v>123</v>
      </c>
      <c r="AE611" t="s">
        <v>98</v>
      </c>
      <c r="AF611" t="s">
        <v>98</v>
      </c>
      <c r="AG611" t="s">
        <v>100</v>
      </c>
      <c r="AH611" t="s">
        <v>108</v>
      </c>
      <c r="AI611">
        <v>0</v>
      </c>
      <c r="AJ611" t="s">
        <v>108</v>
      </c>
      <c r="AK611">
        <v>0</v>
      </c>
      <c r="AL611">
        <v>747</v>
      </c>
      <c r="AM611">
        <v>747</v>
      </c>
      <c r="AN611" t="s">
        <v>103</v>
      </c>
      <c r="AO611" t="s">
        <v>98</v>
      </c>
      <c r="AP611" t="s">
        <v>104</v>
      </c>
      <c r="AQ611" t="s">
        <v>105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106</v>
      </c>
      <c r="BE611">
        <v>0</v>
      </c>
      <c r="BF611" t="s">
        <v>83</v>
      </c>
      <c r="BG611" t="s">
        <v>143</v>
      </c>
      <c r="BH611">
        <v>1932</v>
      </c>
      <c r="BI611" t="s">
        <v>108</v>
      </c>
      <c r="BJ611">
        <v>1</v>
      </c>
      <c r="BK611">
        <v>288</v>
      </c>
      <c r="BL611" t="s">
        <v>139</v>
      </c>
      <c r="BM611" t="s">
        <v>98</v>
      </c>
      <c r="BN611" t="s">
        <v>167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2008</v>
      </c>
      <c r="CA611" t="s">
        <v>110</v>
      </c>
      <c r="CB611" t="s">
        <v>111</v>
      </c>
    </row>
    <row r="612" spans="1:80">
      <c r="A612">
        <v>2071</v>
      </c>
      <c r="B612">
        <v>30</v>
      </c>
      <c r="C612" t="s">
        <v>112</v>
      </c>
      <c r="D612">
        <v>60</v>
      </c>
      <c r="E612">
        <v>5400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114</v>
      </c>
      <c r="L612" t="s">
        <v>88</v>
      </c>
      <c r="M612" t="s">
        <v>188</v>
      </c>
      <c r="N612" t="s">
        <v>91</v>
      </c>
      <c r="O612" t="s">
        <v>91</v>
      </c>
      <c r="P612" t="s">
        <v>92</v>
      </c>
      <c r="Q612" t="s">
        <v>93</v>
      </c>
      <c r="R612">
        <v>4</v>
      </c>
      <c r="S612">
        <v>7</v>
      </c>
      <c r="T612">
        <v>1940</v>
      </c>
      <c r="U612">
        <v>2005</v>
      </c>
      <c r="V612" t="s">
        <v>202</v>
      </c>
      <c r="W612" t="s">
        <v>95</v>
      </c>
      <c r="X612" t="s">
        <v>96</v>
      </c>
      <c r="Y612" t="s">
        <v>96</v>
      </c>
      <c r="Z612" t="s">
        <v>97</v>
      </c>
      <c r="AA612">
        <v>0</v>
      </c>
      <c r="AB612" t="s">
        <v>119</v>
      </c>
      <c r="AC612" t="s">
        <v>98</v>
      </c>
      <c r="AD612" t="s">
        <v>123</v>
      </c>
      <c r="AE612" t="s">
        <v>98</v>
      </c>
      <c r="AF612" t="s">
        <v>98</v>
      </c>
      <c r="AG612" t="s">
        <v>100</v>
      </c>
      <c r="AH612" t="s">
        <v>108</v>
      </c>
      <c r="AI612">
        <v>0</v>
      </c>
      <c r="AJ612" t="s">
        <v>108</v>
      </c>
      <c r="AK612">
        <v>0</v>
      </c>
      <c r="AL612">
        <v>672</v>
      </c>
      <c r="AM612">
        <v>672</v>
      </c>
      <c r="AN612" t="s">
        <v>103</v>
      </c>
      <c r="AO612" t="s">
        <v>119</v>
      </c>
      <c r="AP612" t="s">
        <v>104</v>
      </c>
      <c r="AQ612" t="s">
        <v>105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4</v>
      </c>
      <c r="BD612" t="s">
        <v>106</v>
      </c>
      <c r="BE612">
        <v>0</v>
      </c>
      <c r="BF612" t="s">
        <v>83</v>
      </c>
      <c r="BG612" t="s">
        <v>143</v>
      </c>
      <c r="BH612">
        <v>1997</v>
      </c>
      <c r="BI612" t="s">
        <v>108</v>
      </c>
      <c r="BJ612">
        <v>1</v>
      </c>
      <c r="BK612">
        <v>308</v>
      </c>
      <c r="BL612" t="s">
        <v>98</v>
      </c>
      <c r="BM612" t="s">
        <v>98</v>
      </c>
      <c r="BN612" t="s">
        <v>167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7</v>
      </c>
      <c r="BZ612">
        <v>2008</v>
      </c>
      <c r="CA612" t="s">
        <v>110</v>
      </c>
      <c r="CB612" t="s">
        <v>111</v>
      </c>
    </row>
    <row r="613" spans="1:80">
      <c r="A613">
        <v>2072</v>
      </c>
      <c r="B613">
        <v>50</v>
      </c>
      <c r="C613" t="s">
        <v>112</v>
      </c>
      <c r="D613">
        <v>60</v>
      </c>
      <c r="E613">
        <v>10836</v>
      </c>
      <c r="F613" t="s">
        <v>82</v>
      </c>
      <c r="G613" t="s">
        <v>190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188</v>
      </c>
      <c r="N613" t="s">
        <v>91</v>
      </c>
      <c r="O613" t="s">
        <v>91</v>
      </c>
      <c r="P613" t="s">
        <v>92</v>
      </c>
      <c r="Q613" t="s">
        <v>176</v>
      </c>
      <c r="R613">
        <v>5</v>
      </c>
      <c r="S613">
        <v>5</v>
      </c>
      <c r="T613">
        <v>1922</v>
      </c>
      <c r="U613">
        <v>1950</v>
      </c>
      <c r="V613" t="s">
        <v>94</v>
      </c>
      <c r="W613" t="s">
        <v>95</v>
      </c>
      <c r="X613" t="s">
        <v>116</v>
      </c>
      <c r="Y613" t="s">
        <v>116</v>
      </c>
      <c r="Z613" t="s">
        <v>97</v>
      </c>
      <c r="AA613">
        <v>0</v>
      </c>
      <c r="AB613" t="s">
        <v>98</v>
      </c>
      <c r="AC613" t="s">
        <v>98</v>
      </c>
      <c r="AD613" t="s">
        <v>166</v>
      </c>
      <c r="AE613" t="s">
        <v>98</v>
      </c>
      <c r="AF613" t="s">
        <v>98</v>
      </c>
      <c r="AG613" t="s">
        <v>100</v>
      </c>
      <c r="AH613" t="s">
        <v>108</v>
      </c>
      <c r="AI613">
        <v>0</v>
      </c>
      <c r="AJ613" t="s">
        <v>108</v>
      </c>
      <c r="AK613">
        <v>0</v>
      </c>
      <c r="AL613">
        <v>892</v>
      </c>
      <c r="AM613">
        <v>892</v>
      </c>
      <c r="AN613" t="s">
        <v>103</v>
      </c>
      <c r="AO613" t="s">
        <v>126</v>
      </c>
      <c r="AP613" t="s">
        <v>104</v>
      </c>
      <c r="AQ613" t="s">
        <v>105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7</v>
      </c>
      <c r="BD613" t="s">
        <v>106</v>
      </c>
      <c r="BE613">
        <v>1</v>
      </c>
      <c r="BF613" t="s">
        <v>119</v>
      </c>
      <c r="BG613" t="s">
        <v>143</v>
      </c>
      <c r="BH613">
        <v>1968</v>
      </c>
      <c r="BI613" t="s">
        <v>108</v>
      </c>
      <c r="BJ613">
        <v>4</v>
      </c>
      <c r="BK613">
        <v>1488</v>
      </c>
      <c r="BL613" t="s">
        <v>139</v>
      </c>
      <c r="BM613" t="s">
        <v>98</v>
      </c>
      <c r="BN613" t="s">
        <v>167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t="s">
        <v>83</v>
      </c>
      <c r="BV613" t="s">
        <v>177</v>
      </c>
      <c r="BW613" t="s">
        <v>83</v>
      </c>
      <c r="BX613">
        <v>0</v>
      </c>
      <c r="BY613">
        <v>6</v>
      </c>
      <c r="BZ613">
        <v>2008</v>
      </c>
      <c r="CA613" t="s">
        <v>110</v>
      </c>
      <c r="CB613" t="s">
        <v>111</v>
      </c>
    </row>
    <row r="614" spans="1:80">
      <c r="A614">
        <v>2073</v>
      </c>
      <c r="B614">
        <v>20</v>
      </c>
      <c r="C614" t="s">
        <v>112</v>
      </c>
      <c r="D614">
        <v>78</v>
      </c>
      <c r="E614">
        <v>10180</v>
      </c>
      <c r="F614" t="s">
        <v>82</v>
      </c>
      <c r="G614" t="s">
        <v>83</v>
      </c>
      <c r="H614" t="s">
        <v>113</v>
      </c>
      <c r="I614" t="s">
        <v>85</v>
      </c>
      <c r="J614" t="s">
        <v>86</v>
      </c>
      <c r="K614" t="s">
        <v>114</v>
      </c>
      <c r="L614" t="s">
        <v>88</v>
      </c>
      <c r="M614" t="s">
        <v>89</v>
      </c>
      <c r="N614" t="s">
        <v>90</v>
      </c>
      <c r="O614" t="s">
        <v>91</v>
      </c>
      <c r="P614" t="s">
        <v>92</v>
      </c>
      <c r="Q614" t="s">
        <v>93</v>
      </c>
      <c r="R614">
        <v>5</v>
      </c>
      <c r="S614">
        <v>6</v>
      </c>
      <c r="T614">
        <v>1968</v>
      </c>
      <c r="U614">
        <v>1968</v>
      </c>
      <c r="V614" t="s">
        <v>94</v>
      </c>
      <c r="W614" t="s">
        <v>95</v>
      </c>
      <c r="X614" t="s">
        <v>130</v>
      </c>
      <c r="Y614" t="s">
        <v>135</v>
      </c>
      <c r="Z614" t="s">
        <v>97</v>
      </c>
      <c r="AA614">
        <v>0</v>
      </c>
      <c r="AB614" t="s">
        <v>98</v>
      </c>
      <c r="AC614" t="s">
        <v>98</v>
      </c>
      <c r="AD614" t="s">
        <v>99</v>
      </c>
      <c r="AE614" t="s">
        <v>98</v>
      </c>
      <c r="AF614" t="s">
        <v>98</v>
      </c>
      <c r="AG614" t="s">
        <v>100</v>
      </c>
      <c r="AH614" t="s">
        <v>101</v>
      </c>
      <c r="AI614">
        <v>744</v>
      </c>
      <c r="AJ614" t="s">
        <v>108</v>
      </c>
      <c r="AK614">
        <v>0</v>
      </c>
      <c r="AL614">
        <v>168</v>
      </c>
      <c r="AM614">
        <v>912</v>
      </c>
      <c r="AN614" t="s">
        <v>103</v>
      </c>
      <c r="AO614" t="s">
        <v>98</v>
      </c>
      <c r="AP614" t="s">
        <v>104</v>
      </c>
      <c r="AQ614" t="s">
        <v>105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t="s">
        <v>98</v>
      </c>
      <c r="BC614">
        <v>5</v>
      </c>
      <c r="BD614" t="s">
        <v>106</v>
      </c>
      <c r="BE614">
        <v>1</v>
      </c>
      <c r="BF614" t="s">
        <v>139</v>
      </c>
      <c r="BG614" t="s">
        <v>107</v>
      </c>
      <c r="BH614">
        <v>1990</v>
      </c>
      <c r="BI614" t="s">
        <v>125</v>
      </c>
      <c r="BJ614">
        <v>2</v>
      </c>
      <c r="BK614">
        <v>372</v>
      </c>
      <c r="BL614" t="s">
        <v>98</v>
      </c>
      <c r="BM614" t="s">
        <v>98</v>
      </c>
      <c r="BN614" t="s">
        <v>104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177</v>
      </c>
      <c r="BW614" t="s">
        <v>133</v>
      </c>
      <c r="BX614">
        <v>450</v>
      </c>
      <c r="BY614">
        <v>6</v>
      </c>
      <c r="BZ614">
        <v>2008</v>
      </c>
      <c r="CA614" t="s">
        <v>110</v>
      </c>
      <c r="CB614" t="s">
        <v>111</v>
      </c>
    </row>
    <row r="615" spans="1:80">
      <c r="A615">
        <v>2074</v>
      </c>
      <c r="B615">
        <v>20</v>
      </c>
      <c r="C615" t="s">
        <v>112</v>
      </c>
      <c r="D615">
        <v>76</v>
      </c>
      <c r="E615">
        <v>11355</v>
      </c>
      <c r="F615" t="s">
        <v>82</v>
      </c>
      <c r="G615" t="s">
        <v>83</v>
      </c>
      <c r="H615" t="s">
        <v>113</v>
      </c>
      <c r="I615" t="s">
        <v>85</v>
      </c>
      <c r="J615" t="s">
        <v>86</v>
      </c>
      <c r="K615" t="s">
        <v>114</v>
      </c>
      <c r="L615" t="s">
        <v>88</v>
      </c>
      <c r="M615" t="s">
        <v>89</v>
      </c>
      <c r="N615" t="s">
        <v>91</v>
      </c>
      <c r="O615" t="s">
        <v>91</v>
      </c>
      <c r="P615" t="s">
        <v>92</v>
      </c>
      <c r="Q615" t="s">
        <v>93</v>
      </c>
      <c r="R615">
        <v>7</v>
      </c>
      <c r="S615">
        <v>7</v>
      </c>
      <c r="T615">
        <v>1958</v>
      </c>
      <c r="U615">
        <v>2001</v>
      </c>
      <c r="V615" t="s">
        <v>94</v>
      </c>
      <c r="W615" t="s">
        <v>204</v>
      </c>
      <c r="X615" t="s">
        <v>130</v>
      </c>
      <c r="Y615" t="s">
        <v>130</v>
      </c>
      <c r="Z615" t="s">
        <v>117</v>
      </c>
      <c r="AA615">
        <v>125</v>
      </c>
      <c r="AB615" t="s">
        <v>98</v>
      </c>
      <c r="AC615" t="s">
        <v>98</v>
      </c>
      <c r="AD615" t="s">
        <v>99</v>
      </c>
      <c r="AE615" t="s">
        <v>98</v>
      </c>
      <c r="AF615" t="s">
        <v>98</v>
      </c>
      <c r="AG615" t="s">
        <v>100</v>
      </c>
      <c r="AH615" t="s">
        <v>138</v>
      </c>
      <c r="AI615">
        <v>637</v>
      </c>
      <c r="AJ615" t="s">
        <v>108</v>
      </c>
      <c r="AK615">
        <v>0</v>
      </c>
      <c r="AL615">
        <v>675</v>
      </c>
      <c r="AM615">
        <v>1312</v>
      </c>
      <c r="AN615" t="s">
        <v>103</v>
      </c>
      <c r="AO615" t="s">
        <v>126</v>
      </c>
      <c r="AP615" t="s">
        <v>104</v>
      </c>
      <c r="AQ615" t="s">
        <v>105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98</v>
      </c>
      <c r="BC615">
        <v>6</v>
      </c>
      <c r="BD615" t="s">
        <v>106</v>
      </c>
      <c r="BE615">
        <v>1</v>
      </c>
      <c r="BF615" t="s">
        <v>119</v>
      </c>
      <c r="BG615" t="s">
        <v>107</v>
      </c>
      <c r="BH615">
        <v>1958</v>
      </c>
      <c r="BI615" t="s">
        <v>131</v>
      </c>
      <c r="BJ615">
        <v>2</v>
      </c>
      <c r="BK615">
        <v>495</v>
      </c>
      <c r="BL615" t="s">
        <v>98</v>
      </c>
      <c r="BM615" t="s">
        <v>98</v>
      </c>
      <c r="BN615" t="s">
        <v>104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t="s">
        <v>83</v>
      </c>
      <c r="BV615" t="s">
        <v>109</v>
      </c>
      <c r="BW615" t="s">
        <v>237</v>
      </c>
      <c r="BX615">
        <v>6500</v>
      </c>
      <c r="BY615">
        <v>4</v>
      </c>
      <c r="BZ615">
        <v>2008</v>
      </c>
      <c r="CA615" t="s">
        <v>110</v>
      </c>
      <c r="CB615" t="s">
        <v>111</v>
      </c>
    </row>
    <row r="616" spans="1:80">
      <c r="A616">
        <v>2075</v>
      </c>
      <c r="B616">
        <v>20</v>
      </c>
      <c r="C616" t="s">
        <v>112</v>
      </c>
      <c r="D616" t="s">
        <v>83</v>
      </c>
      <c r="E616">
        <v>12929</v>
      </c>
      <c r="F616" t="s">
        <v>82</v>
      </c>
      <c r="G616" t="s">
        <v>83</v>
      </c>
      <c r="H616" t="s">
        <v>113</v>
      </c>
      <c r="I616" t="s">
        <v>85</v>
      </c>
      <c r="J616" t="s">
        <v>86</v>
      </c>
      <c r="K616" t="s">
        <v>87</v>
      </c>
      <c r="L616" t="s">
        <v>88</v>
      </c>
      <c r="M616" t="s">
        <v>89</v>
      </c>
      <c r="N616" t="s">
        <v>91</v>
      </c>
      <c r="O616" t="s">
        <v>91</v>
      </c>
      <c r="P616" t="s">
        <v>92</v>
      </c>
      <c r="Q616" t="s">
        <v>93</v>
      </c>
      <c r="R616">
        <v>6</v>
      </c>
      <c r="S616">
        <v>6</v>
      </c>
      <c r="T616">
        <v>1960</v>
      </c>
      <c r="U616">
        <v>1993</v>
      </c>
      <c r="V616" t="s">
        <v>94</v>
      </c>
      <c r="W616" t="s">
        <v>95</v>
      </c>
      <c r="X616" t="s">
        <v>116</v>
      </c>
      <c r="Y616" t="s">
        <v>116</v>
      </c>
      <c r="Z616" t="s">
        <v>117</v>
      </c>
      <c r="AA616">
        <v>276</v>
      </c>
      <c r="AB616" t="s">
        <v>98</v>
      </c>
      <c r="AC616" t="s">
        <v>98</v>
      </c>
      <c r="AD616" t="s">
        <v>99</v>
      </c>
      <c r="AE616" t="s">
        <v>98</v>
      </c>
      <c r="AF616" t="s">
        <v>98</v>
      </c>
      <c r="AG616" t="s">
        <v>119</v>
      </c>
      <c r="AH616" t="s">
        <v>124</v>
      </c>
      <c r="AI616">
        <v>697</v>
      </c>
      <c r="AJ616" t="s">
        <v>108</v>
      </c>
      <c r="AK616">
        <v>0</v>
      </c>
      <c r="AL616">
        <v>384</v>
      </c>
      <c r="AM616">
        <v>1081</v>
      </c>
      <c r="AN616" t="s">
        <v>103</v>
      </c>
      <c r="AO616" t="s">
        <v>98</v>
      </c>
      <c r="AP616" t="s">
        <v>104</v>
      </c>
      <c r="AQ616" t="s">
        <v>105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98</v>
      </c>
      <c r="BC616">
        <v>5</v>
      </c>
      <c r="BD616" t="s">
        <v>106</v>
      </c>
      <c r="BE616">
        <v>0</v>
      </c>
      <c r="BF616" t="s">
        <v>83</v>
      </c>
      <c r="BG616" t="s">
        <v>232</v>
      </c>
      <c r="BH616">
        <v>1960</v>
      </c>
      <c r="BI616" t="s">
        <v>108</v>
      </c>
      <c r="BJ616">
        <v>1</v>
      </c>
      <c r="BK616">
        <v>401</v>
      </c>
      <c r="BL616" t="s">
        <v>98</v>
      </c>
      <c r="BM616" t="s">
        <v>98</v>
      </c>
      <c r="BN616" t="s">
        <v>104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6</v>
      </c>
      <c r="BZ616">
        <v>2008</v>
      </c>
      <c r="CA616" t="s">
        <v>110</v>
      </c>
      <c r="CB616" t="s">
        <v>111</v>
      </c>
    </row>
    <row r="617" spans="1:80">
      <c r="A617">
        <v>2076</v>
      </c>
      <c r="B617">
        <v>20</v>
      </c>
      <c r="C617" t="s">
        <v>112</v>
      </c>
      <c r="D617">
        <v>60</v>
      </c>
      <c r="E617">
        <v>7200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89</v>
      </c>
      <c r="N617" t="s">
        <v>91</v>
      </c>
      <c r="O617" t="s">
        <v>91</v>
      </c>
      <c r="P617" t="s">
        <v>92</v>
      </c>
      <c r="Q617" t="s">
        <v>93</v>
      </c>
      <c r="R617">
        <v>5</v>
      </c>
      <c r="S617">
        <v>7</v>
      </c>
      <c r="T617">
        <v>1951</v>
      </c>
      <c r="U617">
        <v>1951</v>
      </c>
      <c r="V617" t="s">
        <v>94</v>
      </c>
      <c r="W617" t="s">
        <v>95</v>
      </c>
      <c r="X617" t="s">
        <v>137</v>
      </c>
      <c r="Y617" t="s">
        <v>137</v>
      </c>
      <c r="Z617" t="s">
        <v>97</v>
      </c>
      <c r="AA617">
        <v>0</v>
      </c>
      <c r="AB617" t="s">
        <v>98</v>
      </c>
      <c r="AC617" t="s">
        <v>98</v>
      </c>
      <c r="AD617" t="s">
        <v>99</v>
      </c>
      <c r="AE617" t="s">
        <v>139</v>
      </c>
      <c r="AF617" t="s">
        <v>98</v>
      </c>
      <c r="AG617" t="s">
        <v>100</v>
      </c>
      <c r="AH617" t="s">
        <v>102</v>
      </c>
      <c r="AI617">
        <v>432</v>
      </c>
      <c r="AJ617" t="s">
        <v>108</v>
      </c>
      <c r="AK617">
        <v>0</v>
      </c>
      <c r="AL617">
        <v>444</v>
      </c>
      <c r="AM617">
        <v>876</v>
      </c>
      <c r="AN617" t="s">
        <v>103</v>
      </c>
      <c r="AO617" t="s">
        <v>98</v>
      </c>
      <c r="AP617" t="s">
        <v>104</v>
      </c>
      <c r="AQ617" t="s">
        <v>105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t="s">
        <v>98</v>
      </c>
      <c r="BC617">
        <v>5</v>
      </c>
      <c r="BD617" t="s">
        <v>106</v>
      </c>
      <c r="BE617">
        <v>1</v>
      </c>
      <c r="BF617" t="s">
        <v>98</v>
      </c>
      <c r="BG617" t="s">
        <v>143</v>
      </c>
      <c r="BH617">
        <v>1972</v>
      </c>
      <c r="BI617" t="s">
        <v>108</v>
      </c>
      <c r="BJ617">
        <v>2</v>
      </c>
      <c r="BK617">
        <v>576</v>
      </c>
      <c r="BL617" t="s">
        <v>98</v>
      </c>
      <c r="BM617" t="s">
        <v>98</v>
      </c>
      <c r="BN617" t="s">
        <v>104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2</v>
      </c>
      <c r="BZ617">
        <v>2008</v>
      </c>
      <c r="CA617" t="s">
        <v>110</v>
      </c>
      <c r="CB617" t="s">
        <v>172</v>
      </c>
    </row>
    <row r="618" spans="1:80">
      <c r="A618">
        <v>2077</v>
      </c>
      <c r="B618">
        <v>20</v>
      </c>
      <c r="C618" t="s">
        <v>112</v>
      </c>
      <c r="D618">
        <v>80</v>
      </c>
      <c r="E618">
        <v>8000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89</v>
      </c>
      <c r="N618" t="s">
        <v>91</v>
      </c>
      <c r="O618" t="s">
        <v>91</v>
      </c>
      <c r="P618" t="s">
        <v>92</v>
      </c>
      <c r="Q618" t="s">
        <v>93</v>
      </c>
      <c r="R618">
        <v>5</v>
      </c>
      <c r="S618">
        <v>6</v>
      </c>
      <c r="T618">
        <v>1959</v>
      </c>
      <c r="U618">
        <v>1959</v>
      </c>
      <c r="V618" t="s">
        <v>94</v>
      </c>
      <c r="W618" t="s">
        <v>95</v>
      </c>
      <c r="X618" t="s">
        <v>117</v>
      </c>
      <c r="Y618" t="s">
        <v>116</v>
      </c>
      <c r="Z618" t="s">
        <v>97</v>
      </c>
      <c r="AA618">
        <v>0</v>
      </c>
      <c r="AB618" t="s">
        <v>98</v>
      </c>
      <c r="AC618" t="s">
        <v>98</v>
      </c>
      <c r="AD618" t="s">
        <v>123</v>
      </c>
      <c r="AE618" t="s">
        <v>98</v>
      </c>
      <c r="AF618" t="s">
        <v>98</v>
      </c>
      <c r="AG618" t="s">
        <v>100</v>
      </c>
      <c r="AH618" t="s">
        <v>138</v>
      </c>
      <c r="AI618">
        <v>476</v>
      </c>
      <c r="AJ618" t="s">
        <v>101</v>
      </c>
      <c r="AK618">
        <v>488</v>
      </c>
      <c r="AL618">
        <v>292</v>
      </c>
      <c r="AM618">
        <v>1256</v>
      </c>
      <c r="AN618" t="s">
        <v>103</v>
      </c>
      <c r="AO618" t="s">
        <v>119</v>
      </c>
      <c r="AP618" t="s">
        <v>104</v>
      </c>
      <c r="AQ618" t="s">
        <v>168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119</v>
      </c>
      <c r="BC618">
        <v>6</v>
      </c>
      <c r="BD618" t="s">
        <v>106</v>
      </c>
      <c r="BE618">
        <v>0</v>
      </c>
      <c r="BF618" t="s">
        <v>83</v>
      </c>
      <c r="BG618" t="s">
        <v>107</v>
      </c>
      <c r="BH618">
        <v>1959</v>
      </c>
      <c r="BI618" t="s">
        <v>131</v>
      </c>
      <c r="BJ618">
        <v>1</v>
      </c>
      <c r="BK618">
        <v>311</v>
      </c>
      <c r="BL618" t="s">
        <v>98</v>
      </c>
      <c r="BM618" t="s">
        <v>98</v>
      </c>
      <c r="BN618" t="s">
        <v>104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2008</v>
      </c>
      <c r="CA618" t="s">
        <v>110</v>
      </c>
      <c r="CB618" t="s">
        <v>111</v>
      </c>
    </row>
    <row r="619" spans="1:80">
      <c r="A619">
        <v>2078</v>
      </c>
      <c r="B619">
        <v>20</v>
      </c>
      <c r="C619" t="s">
        <v>112</v>
      </c>
      <c r="D619">
        <v>80</v>
      </c>
      <c r="E619">
        <v>8000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89</v>
      </c>
      <c r="N619" t="s">
        <v>91</v>
      </c>
      <c r="O619" t="s">
        <v>91</v>
      </c>
      <c r="P619" t="s">
        <v>92</v>
      </c>
      <c r="Q619" t="s">
        <v>93</v>
      </c>
      <c r="R619">
        <v>5</v>
      </c>
      <c r="S619">
        <v>5</v>
      </c>
      <c r="T619">
        <v>1962</v>
      </c>
      <c r="U619">
        <v>1962</v>
      </c>
      <c r="V619" t="s">
        <v>94</v>
      </c>
      <c r="W619" t="s">
        <v>95</v>
      </c>
      <c r="X619" t="s">
        <v>117</v>
      </c>
      <c r="Y619" t="s">
        <v>137</v>
      </c>
      <c r="Z619" t="s">
        <v>97</v>
      </c>
      <c r="AA619">
        <v>0</v>
      </c>
      <c r="AB619" t="s">
        <v>98</v>
      </c>
      <c r="AC619" t="s">
        <v>98</v>
      </c>
      <c r="AD619" t="s">
        <v>99</v>
      </c>
      <c r="AE619" t="s">
        <v>98</v>
      </c>
      <c r="AF619" t="s">
        <v>98</v>
      </c>
      <c r="AG619" t="s">
        <v>100</v>
      </c>
      <c r="AH619" t="s">
        <v>138</v>
      </c>
      <c r="AI619">
        <v>520</v>
      </c>
      <c r="AJ619" t="s">
        <v>101</v>
      </c>
      <c r="AK619">
        <v>319</v>
      </c>
      <c r="AL619">
        <v>188</v>
      </c>
      <c r="AM619">
        <v>1027</v>
      </c>
      <c r="AN619" t="s">
        <v>103</v>
      </c>
      <c r="AO619" t="s">
        <v>98</v>
      </c>
      <c r="AP619" t="s">
        <v>104</v>
      </c>
      <c r="AQ619" t="s">
        <v>105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t="s">
        <v>98</v>
      </c>
      <c r="BC619">
        <v>6</v>
      </c>
      <c r="BD619" t="s">
        <v>106</v>
      </c>
      <c r="BE619">
        <v>0</v>
      </c>
      <c r="BF619" t="s">
        <v>83</v>
      </c>
      <c r="BG619" t="s">
        <v>107</v>
      </c>
      <c r="BH619">
        <v>1962</v>
      </c>
      <c r="BI619" t="s">
        <v>108</v>
      </c>
      <c r="BJ619">
        <v>1</v>
      </c>
      <c r="BK619">
        <v>299</v>
      </c>
      <c r="BL619" t="s">
        <v>98</v>
      </c>
      <c r="BM619" t="s">
        <v>98</v>
      </c>
      <c r="BN619" t="s">
        <v>104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11</v>
      </c>
      <c r="BZ619">
        <v>2008</v>
      </c>
      <c r="CA619" t="s">
        <v>110</v>
      </c>
      <c r="CB619" t="s">
        <v>111</v>
      </c>
    </row>
    <row r="620" spans="1:80">
      <c r="A620">
        <v>2079</v>
      </c>
      <c r="B620">
        <v>50</v>
      </c>
      <c r="C620" t="s">
        <v>112</v>
      </c>
      <c r="D620">
        <v>60</v>
      </c>
      <c r="E620">
        <v>8064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89</v>
      </c>
      <c r="N620" t="s">
        <v>182</v>
      </c>
      <c r="O620" t="s">
        <v>91</v>
      </c>
      <c r="P620" t="s">
        <v>92</v>
      </c>
      <c r="Q620" t="s">
        <v>176</v>
      </c>
      <c r="R620">
        <v>6</v>
      </c>
      <c r="S620">
        <v>6</v>
      </c>
      <c r="T620">
        <v>1948</v>
      </c>
      <c r="U620">
        <v>1950</v>
      </c>
      <c r="V620" t="s">
        <v>94</v>
      </c>
      <c r="W620" t="s">
        <v>95</v>
      </c>
      <c r="X620" t="s">
        <v>116</v>
      </c>
      <c r="Y620" t="s">
        <v>116</v>
      </c>
      <c r="Z620" t="s">
        <v>97</v>
      </c>
      <c r="AA620">
        <v>0</v>
      </c>
      <c r="AB620" t="s">
        <v>98</v>
      </c>
      <c r="AC620" t="s">
        <v>98</v>
      </c>
      <c r="AD620" t="s">
        <v>99</v>
      </c>
      <c r="AE620" t="s">
        <v>98</v>
      </c>
      <c r="AF620" t="s">
        <v>98</v>
      </c>
      <c r="AG620" t="s">
        <v>100</v>
      </c>
      <c r="AH620" t="s">
        <v>118</v>
      </c>
      <c r="AI620">
        <v>315</v>
      </c>
      <c r="AJ620" t="s">
        <v>108</v>
      </c>
      <c r="AK620">
        <v>0</v>
      </c>
      <c r="AL620">
        <v>453</v>
      </c>
      <c r="AM620">
        <v>768</v>
      </c>
      <c r="AN620" t="s">
        <v>103</v>
      </c>
      <c r="AO620" t="s">
        <v>126</v>
      </c>
      <c r="AP620" t="s">
        <v>104</v>
      </c>
      <c r="AQ620" t="s">
        <v>105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98</v>
      </c>
      <c r="BC620">
        <v>5</v>
      </c>
      <c r="BD620" t="s">
        <v>106</v>
      </c>
      <c r="BE620">
        <v>0</v>
      </c>
      <c r="BF620" t="s">
        <v>83</v>
      </c>
      <c r="BG620" t="s">
        <v>143</v>
      </c>
      <c r="BH620">
        <v>1994</v>
      </c>
      <c r="BI620" t="s">
        <v>108</v>
      </c>
      <c r="BJ620">
        <v>2</v>
      </c>
      <c r="BK620">
        <v>576</v>
      </c>
      <c r="BL620" t="s">
        <v>98</v>
      </c>
      <c r="BM620" t="s">
        <v>98</v>
      </c>
      <c r="BN620" t="s">
        <v>104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177</v>
      </c>
      <c r="BW620" t="s">
        <v>83</v>
      </c>
      <c r="BX620">
        <v>0</v>
      </c>
      <c r="BY620">
        <v>9</v>
      </c>
      <c r="BZ620">
        <v>2008</v>
      </c>
      <c r="CA620" t="s">
        <v>110</v>
      </c>
      <c r="CB620" t="s">
        <v>111</v>
      </c>
    </row>
    <row r="621" spans="1:80">
      <c r="A621">
        <v>2080</v>
      </c>
      <c r="B621">
        <v>45</v>
      </c>
      <c r="C621" t="s">
        <v>112</v>
      </c>
      <c r="D621">
        <v>64</v>
      </c>
      <c r="E621">
        <v>6390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114</v>
      </c>
      <c r="L621" t="s">
        <v>88</v>
      </c>
      <c r="M621" t="s">
        <v>89</v>
      </c>
      <c r="N621" t="s">
        <v>90</v>
      </c>
      <c r="O621" t="s">
        <v>91</v>
      </c>
      <c r="P621" t="s">
        <v>92</v>
      </c>
      <c r="Q621" t="s">
        <v>238</v>
      </c>
      <c r="R621">
        <v>6</v>
      </c>
      <c r="S621">
        <v>7</v>
      </c>
      <c r="T621">
        <v>1954</v>
      </c>
      <c r="U621">
        <v>1954</v>
      </c>
      <c r="V621" t="s">
        <v>94</v>
      </c>
      <c r="W621" t="s">
        <v>95</v>
      </c>
      <c r="X621" t="s">
        <v>137</v>
      </c>
      <c r="Y621" t="s">
        <v>137</v>
      </c>
      <c r="Z621" t="s">
        <v>97</v>
      </c>
      <c r="AA621">
        <v>0</v>
      </c>
      <c r="AB621" t="s">
        <v>98</v>
      </c>
      <c r="AC621" t="s">
        <v>98</v>
      </c>
      <c r="AD621" t="s">
        <v>99</v>
      </c>
      <c r="AE621" t="s">
        <v>98</v>
      </c>
      <c r="AF621" t="s">
        <v>98</v>
      </c>
      <c r="AG621" t="s">
        <v>100</v>
      </c>
      <c r="AH621" t="s">
        <v>108</v>
      </c>
      <c r="AI621">
        <v>0</v>
      </c>
      <c r="AJ621" t="s">
        <v>108</v>
      </c>
      <c r="AK621">
        <v>0</v>
      </c>
      <c r="AL621">
        <v>936</v>
      </c>
      <c r="AM621">
        <v>936</v>
      </c>
      <c r="AN621" t="s">
        <v>103</v>
      </c>
      <c r="AO621" t="s">
        <v>98</v>
      </c>
      <c r="AP621" t="s">
        <v>104</v>
      </c>
      <c r="AQ621" t="s">
        <v>168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4</v>
      </c>
      <c r="BD621" t="s">
        <v>106</v>
      </c>
      <c r="BE621">
        <v>0</v>
      </c>
      <c r="BF621" t="s">
        <v>83</v>
      </c>
      <c r="BG621" t="s">
        <v>143</v>
      </c>
      <c r="BH621">
        <v>1954</v>
      </c>
      <c r="BI621" t="s">
        <v>108</v>
      </c>
      <c r="BJ621">
        <v>1</v>
      </c>
      <c r="BK621">
        <v>280</v>
      </c>
      <c r="BL621" t="s">
        <v>98</v>
      </c>
      <c r="BM621" t="s">
        <v>98</v>
      </c>
      <c r="BN621" t="s">
        <v>104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177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</row>
    <row r="622" spans="1:80">
      <c r="A622">
        <v>2081</v>
      </c>
      <c r="B622">
        <v>50</v>
      </c>
      <c r="C622" t="s">
        <v>112</v>
      </c>
      <c r="D622">
        <v>60</v>
      </c>
      <c r="E622">
        <v>7200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89</v>
      </c>
      <c r="N622" t="s">
        <v>91</v>
      </c>
      <c r="O622" t="s">
        <v>91</v>
      </c>
      <c r="P622" t="s">
        <v>92</v>
      </c>
      <c r="Q622" t="s">
        <v>176</v>
      </c>
      <c r="R622">
        <v>6</v>
      </c>
      <c r="S622">
        <v>5</v>
      </c>
      <c r="T622">
        <v>1954</v>
      </c>
      <c r="U622">
        <v>1954</v>
      </c>
      <c r="V622" t="s">
        <v>94</v>
      </c>
      <c r="W622" t="s">
        <v>95</v>
      </c>
      <c r="X622" t="s">
        <v>137</v>
      </c>
      <c r="Y622" t="s">
        <v>137</v>
      </c>
      <c r="Z622" t="s">
        <v>97</v>
      </c>
      <c r="AA622">
        <v>0</v>
      </c>
      <c r="AB622" t="s">
        <v>98</v>
      </c>
      <c r="AC622" t="s">
        <v>98</v>
      </c>
      <c r="AD622" t="s">
        <v>99</v>
      </c>
      <c r="AE622" t="s">
        <v>98</v>
      </c>
      <c r="AF622" t="s">
        <v>98</v>
      </c>
      <c r="AG622" t="s">
        <v>100</v>
      </c>
      <c r="AH622" t="s">
        <v>101</v>
      </c>
      <c r="AI622">
        <v>673</v>
      </c>
      <c r="AJ622" t="s">
        <v>108</v>
      </c>
      <c r="AK622">
        <v>0</v>
      </c>
      <c r="AL622">
        <v>181</v>
      </c>
      <c r="AM622">
        <v>854</v>
      </c>
      <c r="AN622" t="s">
        <v>103</v>
      </c>
      <c r="AO622" t="s">
        <v>139</v>
      </c>
      <c r="AP622" t="s">
        <v>104</v>
      </c>
      <c r="AQ622" t="s">
        <v>168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t="s">
        <v>98</v>
      </c>
      <c r="BC622">
        <v>6</v>
      </c>
      <c r="BD622" t="s">
        <v>106</v>
      </c>
      <c r="BE622">
        <v>0</v>
      </c>
      <c r="BF622" t="s">
        <v>83</v>
      </c>
      <c r="BG622" t="s">
        <v>107</v>
      </c>
      <c r="BH622">
        <v>1954</v>
      </c>
      <c r="BI622" t="s">
        <v>108</v>
      </c>
      <c r="BJ622">
        <v>1</v>
      </c>
      <c r="BK622">
        <v>240</v>
      </c>
      <c r="BL622" t="s">
        <v>98</v>
      </c>
      <c r="BM622" t="s">
        <v>98</v>
      </c>
      <c r="BN622" t="s">
        <v>104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239</v>
      </c>
      <c r="BW622" t="s">
        <v>83</v>
      </c>
      <c r="BX622">
        <v>0</v>
      </c>
      <c r="BY622">
        <v>4</v>
      </c>
      <c r="BZ622">
        <v>2008</v>
      </c>
      <c r="CA622" t="s">
        <v>110</v>
      </c>
      <c r="CB622" t="s">
        <v>111</v>
      </c>
    </row>
    <row r="623" spans="1:80">
      <c r="A623">
        <v>2082</v>
      </c>
      <c r="B623">
        <v>90</v>
      </c>
      <c r="C623" t="s">
        <v>112</v>
      </c>
      <c r="D623">
        <v>113</v>
      </c>
      <c r="E623">
        <v>8513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114</v>
      </c>
      <c r="L623" t="s">
        <v>88</v>
      </c>
      <c r="M623" t="s">
        <v>89</v>
      </c>
      <c r="N623" t="s">
        <v>182</v>
      </c>
      <c r="O623" t="s">
        <v>91</v>
      </c>
      <c r="P623" t="s">
        <v>179</v>
      </c>
      <c r="Q623" t="s">
        <v>93</v>
      </c>
      <c r="R623">
        <v>5</v>
      </c>
      <c r="S623">
        <v>5</v>
      </c>
      <c r="T623">
        <v>1961</v>
      </c>
      <c r="U623">
        <v>1961</v>
      </c>
      <c r="V623" t="s">
        <v>94</v>
      </c>
      <c r="W623" t="s">
        <v>95</v>
      </c>
      <c r="X623" t="s">
        <v>117</v>
      </c>
      <c r="Y623" t="s">
        <v>116</v>
      </c>
      <c r="Z623" t="s">
        <v>97</v>
      </c>
      <c r="AA623">
        <v>0</v>
      </c>
      <c r="AB623" t="s">
        <v>98</v>
      </c>
      <c r="AC623" t="s">
        <v>98</v>
      </c>
      <c r="AD623" t="s">
        <v>99</v>
      </c>
      <c r="AE623" t="s">
        <v>98</v>
      </c>
      <c r="AF623" t="s">
        <v>98</v>
      </c>
      <c r="AG623" t="s">
        <v>157</v>
      </c>
      <c r="AH623" t="s">
        <v>108</v>
      </c>
      <c r="AI623">
        <v>0</v>
      </c>
      <c r="AJ623" t="s">
        <v>108</v>
      </c>
      <c r="AK623">
        <v>0</v>
      </c>
      <c r="AL623">
        <v>1800</v>
      </c>
      <c r="AM623">
        <v>1800</v>
      </c>
      <c r="AN623" t="s">
        <v>103</v>
      </c>
      <c r="AO623" t="s">
        <v>98</v>
      </c>
      <c r="AP623" t="s">
        <v>167</v>
      </c>
      <c r="AQ623" t="s">
        <v>105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t="s">
        <v>98</v>
      </c>
      <c r="BC623">
        <v>10</v>
      </c>
      <c r="BD623" t="s">
        <v>106</v>
      </c>
      <c r="BE623">
        <v>0</v>
      </c>
      <c r="BF623" t="s">
        <v>83</v>
      </c>
      <c r="BG623" t="s">
        <v>83</v>
      </c>
      <c r="BH623" t="s">
        <v>83</v>
      </c>
      <c r="BI623" t="s">
        <v>83</v>
      </c>
      <c r="BJ623">
        <v>0</v>
      </c>
      <c r="BK623">
        <v>0</v>
      </c>
      <c r="BL623" t="s">
        <v>83</v>
      </c>
      <c r="BM623" t="s">
        <v>83</v>
      </c>
      <c r="BN623" t="s">
        <v>167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11</v>
      </c>
      <c r="BZ623">
        <v>2008</v>
      </c>
      <c r="CA623" t="s">
        <v>110</v>
      </c>
      <c r="CB623" t="s">
        <v>172</v>
      </c>
    </row>
    <row r="624" spans="1:80">
      <c r="A624">
        <v>2083</v>
      </c>
      <c r="B624">
        <v>50</v>
      </c>
      <c r="C624" t="s">
        <v>112</v>
      </c>
      <c r="D624">
        <v>60</v>
      </c>
      <c r="E624">
        <v>7200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89</v>
      </c>
      <c r="N624" t="s">
        <v>91</v>
      </c>
      <c r="O624" t="s">
        <v>91</v>
      </c>
      <c r="P624" t="s">
        <v>92</v>
      </c>
      <c r="Q624" t="s">
        <v>176</v>
      </c>
      <c r="R624">
        <v>5</v>
      </c>
      <c r="S624">
        <v>6</v>
      </c>
      <c r="T624">
        <v>1955</v>
      </c>
      <c r="U624">
        <v>1967</v>
      </c>
      <c r="V624" t="s">
        <v>94</v>
      </c>
      <c r="W624" t="s">
        <v>95</v>
      </c>
      <c r="X624" t="s">
        <v>137</v>
      </c>
      <c r="Y624" t="s">
        <v>137</v>
      </c>
      <c r="Z624" t="s">
        <v>97</v>
      </c>
      <c r="AA624">
        <v>0</v>
      </c>
      <c r="AB624" t="s">
        <v>98</v>
      </c>
      <c r="AC624" t="s">
        <v>119</v>
      </c>
      <c r="AD624" t="s">
        <v>99</v>
      </c>
      <c r="AE624" t="s">
        <v>98</v>
      </c>
      <c r="AF624" t="s">
        <v>98</v>
      </c>
      <c r="AG624" t="s">
        <v>155</v>
      </c>
      <c r="AH624" t="s">
        <v>124</v>
      </c>
      <c r="AI624">
        <v>370</v>
      </c>
      <c r="AJ624" t="s">
        <v>108</v>
      </c>
      <c r="AK624">
        <v>0</v>
      </c>
      <c r="AL624">
        <v>398</v>
      </c>
      <c r="AM624">
        <v>768</v>
      </c>
      <c r="AN624" t="s">
        <v>103</v>
      </c>
      <c r="AO624" t="s">
        <v>119</v>
      </c>
      <c r="AP624" t="s">
        <v>104</v>
      </c>
      <c r="AQ624" t="s">
        <v>105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t="s">
        <v>98</v>
      </c>
      <c r="BC624">
        <v>6</v>
      </c>
      <c r="BD624" t="s">
        <v>106</v>
      </c>
      <c r="BE624">
        <v>0</v>
      </c>
      <c r="BF624" t="s">
        <v>83</v>
      </c>
      <c r="BG624" t="s">
        <v>143</v>
      </c>
      <c r="BH624">
        <v>1955</v>
      </c>
      <c r="BI624" t="s">
        <v>108</v>
      </c>
      <c r="BJ624">
        <v>2</v>
      </c>
      <c r="BK624">
        <v>480</v>
      </c>
      <c r="BL624" t="s">
        <v>98</v>
      </c>
      <c r="BM624" t="s">
        <v>98</v>
      </c>
      <c r="BN624" t="s">
        <v>104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3</v>
      </c>
      <c r="BZ624">
        <v>2008</v>
      </c>
      <c r="CA624" t="s">
        <v>110</v>
      </c>
      <c r="CB624" t="s">
        <v>111</v>
      </c>
    </row>
    <row r="625" spans="1:80">
      <c r="A625">
        <v>2084</v>
      </c>
      <c r="B625">
        <v>20</v>
      </c>
      <c r="C625" t="s">
        <v>112</v>
      </c>
      <c r="D625">
        <v>60</v>
      </c>
      <c r="E625">
        <v>7200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91</v>
      </c>
      <c r="O625" t="s">
        <v>91</v>
      </c>
      <c r="P625" t="s">
        <v>92</v>
      </c>
      <c r="Q625" t="s">
        <v>93</v>
      </c>
      <c r="R625">
        <v>5</v>
      </c>
      <c r="S625">
        <v>7</v>
      </c>
      <c r="T625">
        <v>1954</v>
      </c>
      <c r="U625">
        <v>1954</v>
      </c>
      <c r="V625" t="s">
        <v>94</v>
      </c>
      <c r="W625" t="s">
        <v>95</v>
      </c>
      <c r="X625" t="s">
        <v>137</v>
      </c>
      <c r="Y625" t="s">
        <v>137</v>
      </c>
      <c r="Z625" t="s">
        <v>97</v>
      </c>
      <c r="AA625">
        <v>0</v>
      </c>
      <c r="AB625" t="s">
        <v>98</v>
      </c>
      <c r="AC625" t="s">
        <v>98</v>
      </c>
      <c r="AD625" t="s">
        <v>99</v>
      </c>
      <c r="AE625" t="s">
        <v>98</v>
      </c>
      <c r="AF625" t="s">
        <v>98</v>
      </c>
      <c r="AG625" t="s">
        <v>100</v>
      </c>
      <c r="AH625" t="s">
        <v>108</v>
      </c>
      <c r="AI625">
        <v>0</v>
      </c>
      <c r="AJ625" t="s">
        <v>108</v>
      </c>
      <c r="AK625">
        <v>0</v>
      </c>
      <c r="AL625">
        <v>825</v>
      </c>
      <c r="AM625">
        <v>825</v>
      </c>
      <c r="AN625" t="s">
        <v>103</v>
      </c>
      <c r="AO625" t="s">
        <v>98</v>
      </c>
      <c r="AP625" t="s">
        <v>104</v>
      </c>
      <c r="AQ625" t="s">
        <v>168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t="s">
        <v>98</v>
      </c>
      <c r="BC625">
        <v>4</v>
      </c>
      <c r="BD625" t="s">
        <v>106</v>
      </c>
      <c r="BE625">
        <v>0</v>
      </c>
      <c r="BF625" t="s">
        <v>83</v>
      </c>
      <c r="BG625" t="s">
        <v>107</v>
      </c>
      <c r="BH625">
        <v>1954</v>
      </c>
      <c r="BI625" t="s">
        <v>108</v>
      </c>
      <c r="BJ625">
        <v>1</v>
      </c>
      <c r="BK625">
        <v>350</v>
      </c>
      <c r="BL625" t="s">
        <v>98</v>
      </c>
      <c r="BM625" t="s">
        <v>98</v>
      </c>
      <c r="BN625" t="s">
        <v>104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7</v>
      </c>
      <c r="BZ625">
        <v>2008</v>
      </c>
      <c r="CA625" t="s">
        <v>110</v>
      </c>
      <c r="CB625" t="s">
        <v>111</v>
      </c>
    </row>
    <row r="626" spans="1:80">
      <c r="A626">
        <v>2085</v>
      </c>
      <c r="B626">
        <v>20</v>
      </c>
      <c r="C626" t="s">
        <v>112</v>
      </c>
      <c r="D626">
        <v>69</v>
      </c>
      <c r="E626">
        <v>7590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89</v>
      </c>
      <c r="N626" t="s">
        <v>151</v>
      </c>
      <c r="O626" t="s">
        <v>91</v>
      </c>
      <c r="P626" t="s">
        <v>92</v>
      </c>
      <c r="Q626" t="s">
        <v>93</v>
      </c>
      <c r="R626">
        <v>5</v>
      </c>
      <c r="S626">
        <v>5</v>
      </c>
      <c r="T626">
        <v>1963</v>
      </c>
      <c r="U626">
        <v>1963</v>
      </c>
      <c r="V626" t="s">
        <v>94</v>
      </c>
      <c r="W626" t="s">
        <v>95</v>
      </c>
      <c r="X626" t="s">
        <v>116</v>
      </c>
      <c r="Y626" t="s">
        <v>116</v>
      </c>
      <c r="Z626" t="s">
        <v>97</v>
      </c>
      <c r="AA626">
        <v>0</v>
      </c>
      <c r="AB626" t="s">
        <v>98</v>
      </c>
      <c r="AC626" t="s">
        <v>98</v>
      </c>
      <c r="AD626" t="s">
        <v>99</v>
      </c>
      <c r="AE626" t="s">
        <v>98</v>
      </c>
      <c r="AF626" t="s">
        <v>98</v>
      </c>
      <c r="AG626" t="s">
        <v>100</v>
      </c>
      <c r="AH626" t="s">
        <v>108</v>
      </c>
      <c r="AI626">
        <v>0</v>
      </c>
      <c r="AJ626" t="s">
        <v>108</v>
      </c>
      <c r="AK626">
        <v>0</v>
      </c>
      <c r="AL626">
        <v>1117</v>
      </c>
      <c r="AM626">
        <v>1117</v>
      </c>
      <c r="AN626" t="s">
        <v>103</v>
      </c>
      <c r="AO626" t="s">
        <v>126</v>
      </c>
      <c r="AP626" t="s">
        <v>104</v>
      </c>
      <c r="AQ626" t="s">
        <v>105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106</v>
      </c>
      <c r="BE626">
        <v>0</v>
      </c>
      <c r="BF626" t="s">
        <v>83</v>
      </c>
      <c r="BG626" t="s">
        <v>107</v>
      </c>
      <c r="BH626">
        <v>1963</v>
      </c>
      <c r="BI626" t="s">
        <v>108</v>
      </c>
      <c r="BJ626">
        <v>1</v>
      </c>
      <c r="BK626">
        <v>264</v>
      </c>
      <c r="BL626" t="s">
        <v>98</v>
      </c>
      <c r="BM626" t="s">
        <v>98</v>
      </c>
      <c r="BN626" t="s">
        <v>104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5</v>
      </c>
      <c r="BZ626">
        <v>2008</v>
      </c>
      <c r="CA626" t="s">
        <v>144</v>
      </c>
      <c r="CB626" t="s">
        <v>111</v>
      </c>
    </row>
    <row r="627" spans="1:80">
      <c r="A627">
        <v>2086</v>
      </c>
      <c r="B627">
        <v>20</v>
      </c>
      <c r="C627" t="s">
        <v>140</v>
      </c>
      <c r="D627">
        <v>56</v>
      </c>
      <c r="E627">
        <v>9836</v>
      </c>
      <c r="F627" t="s">
        <v>82</v>
      </c>
      <c r="G627" t="s">
        <v>190</v>
      </c>
      <c r="H627" t="s">
        <v>84</v>
      </c>
      <c r="I627" t="s">
        <v>192</v>
      </c>
      <c r="J627" t="s">
        <v>86</v>
      </c>
      <c r="K627" t="s">
        <v>87</v>
      </c>
      <c r="L627" t="s">
        <v>88</v>
      </c>
      <c r="M627" t="s">
        <v>188</v>
      </c>
      <c r="N627" t="s">
        <v>182</v>
      </c>
      <c r="O627" t="s">
        <v>91</v>
      </c>
      <c r="P627" t="s">
        <v>92</v>
      </c>
      <c r="Q627" t="s">
        <v>93</v>
      </c>
      <c r="R627">
        <v>6</v>
      </c>
      <c r="S627">
        <v>5</v>
      </c>
      <c r="T627">
        <v>2008</v>
      </c>
      <c r="U627">
        <v>2008</v>
      </c>
      <c r="V627" t="s">
        <v>94</v>
      </c>
      <c r="W627" t="s">
        <v>95</v>
      </c>
      <c r="X627" t="s">
        <v>96</v>
      </c>
      <c r="Y627" t="s">
        <v>96</v>
      </c>
      <c r="Z627" t="s">
        <v>97</v>
      </c>
      <c r="AA627">
        <v>0</v>
      </c>
      <c r="AB627" t="s">
        <v>98</v>
      </c>
      <c r="AC627" t="s">
        <v>98</v>
      </c>
      <c r="AD627" t="s">
        <v>123</v>
      </c>
      <c r="AE627" t="s">
        <v>98</v>
      </c>
      <c r="AF627" t="s">
        <v>98</v>
      </c>
      <c r="AG627" t="s">
        <v>100</v>
      </c>
      <c r="AH627" t="s">
        <v>124</v>
      </c>
      <c r="AI627">
        <v>96</v>
      </c>
      <c r="AJ627" t="s">
        <v>108</v>
      </c>
      <c r="AK627">
        <v>0</v>
      </c>
      <c r="AL627">
        <v>96</v>
      </c>
      <c r="AM627">
        <v>192</v>
      </c>
      <c r="AN627" t="s">
        <v>103</v>
      </c>
      <c r="AO627" t="s">
        <v>119</v>
      </c>
      <c r="AP627" t="s">
        <v>167</v>
      </c>
      <c r="AQ627" t="s">
        <v>105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7</v>
      </c>
      <c r="BD627" t="s">
        <v>106</v>
      </c>
      <c r="BE627">
        <v>0</v>
      </c>
      <c r="BF627" t="s">
        <v>83</v>
      </c>
      <c r="BG627" t="s">
        <v>143</v>
      </c>
      <c r="BH627">
        <v>2008</v>
      </c>
      <c r="BI627" t="s">
        <v>108</v>
      </c>
      <c r="BJ627">
        <v>1</v>
      </c>
      <c r="BK627">
        <v>308</v>
      </c>
      <c r="BL627" t="s">
        <v>98</v>
      </c>
      <c r="BM627" t="s">
        <v>98</v>
      </c>
      <c r="BN627" t="s">
        <v>104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12</v>
      </c>
      <c r="BZ627">
        <v>2008</v>
      </c>
      <c r="CA627" t="s">
        <v>110</v>
      </c>
      <c r="CB627" t="s">
        <v>172</v>
      </c>
    </row>
    <row r="628" spans="1:80">
      <c r="A628">
        <v>2087</v>
      </c>
      <c r="B628">
        <v>50</v>
      </c>
      <c r="C628" t="s">
        <v>140</v>
      </c>
      <c r="D628">
        <v>57</v>
      </c>
      <c r="E628">
        <v>9184</v>
      </c>
      <c r="F628" t="s">
        <v>82</v>
      </c>
      <c r="G628" t="s">
        <v>190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188</v>
      </c>
      <c r="N628" t="s">
        <v>182</v>
      </c>
      <c r="O628" t="s">
        <v>91</v>
      </c>
      <c r="P628" t="s">
        <v>92</v>
      </c>
      <c r="Q628" t="s">
        <v>176</v>
      </c>
      <c r="R628">
        <v>5</v>
      </c>
      <c r="S628">
        <v>7</v>
      </c>
      <c r="T628">
        <v>1948</v>
      </c>
      <c r="U628">
        <v>2005</v>
      </c>
      <c r="V628" t="s">
        <v>94</v>
      </c>
      <c r="W628" t="s">
        <v>95</v>
      </c>
      <c r="X628" t="s">
        <v>184</v>
      </c>
      <c r="Y628" t="s">
        <v>185</v>
      </c>
      <c r="Z628" t="s">
        <v>97</v>
      </c>
      <c r="AA628">
        <v>0</v>
      </c>
      <c r="AB628" t="s">
        <v>98</v>
      </c>
      <c r="AC628" t="s">
        <v>98</v>
      </c>
      <c r="AD628" t="s">
        <v>166</v>
      </c>
      <c r="AE628" t="s">
        <v>98</v>
      </c>
      <c r="AF628" t="s">
        <v>98</v>
      </c>
      <c r="AG628" t="s">
        <v>100</v>
      </c>
      <c r="AH628" t="s">
        <v>108</v>
      </c>
      <c r="AI628">
        <v>0</v>
      </c>
      <c r="AJ628" t="s">
        <v>108</v>
      </c>
      <c r="AK628">
        <v>0</v>
      </c>
      <c r="AL628">
        <v>780</v>
      </c>
      <c r="AM628">
        <v>780</v>
      </c>
      <c r="AN628" t="s">
        <v>103</v>
      </c>
      <c r="AO628" t="s">
        <v>126</v>
      </c>
      <c r="AP628" t="s">
        <v>104</v>
      </c>
      <c r="AQ628" t="s">
        <v>105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106</v>
      </c>
      <c r="BE628">
        <v>0</v>
      </c>
      <c r="BF628" t="s">
        <v>83</v>
      </c>
      <c r="BG628" t="s">
        <v>143</v>
      </c>
      <c r="BH628">
        <v>1948</v>
      </c>
      <c r="BI628" t="s">
        <v>108</v>
      </c>
      <c r="BJ628">
        <v>2</v>
      </c>
      <c r="BK628">
        <v>400</v>
      </c>
      <c r="BL628" t="s">
        <v>98</v>
      </c>
      <c r="BM628" t="s">
        <v>98</v>
      </c>
      <c r="BN628" t="s">
        <v>104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7</v>
      </c>
      <c r="BZ628">
        <v>2008</v>
      </c>
      <c r="CA628" t="s">
        <v>110</v>
      </c>
      <c r="CB628" t="s">
        <v>111</v>
      </c>
    </row>
    <row r="629" spans="1:80">
      <c r="A629">
        <v>2088</v>
      </c>
      <c r="B629">
        <v>70</v>
      </c>
      <c r="C629" t="s">
        <v>140</v>
      </c>
      <c r="D629">
        <v>80</v>
      </c>
      <c r="E629">
        <v>4800</v>
      </c>
      <c r="F629" t="s">
        <v>82</v>
      </c>
      <c r="G629" t="s">
        <v>190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188</v>
      </c>
      <c r="N629" t="s">
        <v>91</v>
      </c>
      <c r="O629" t="s">
        <v>91</v>
      </c>
      <c r="P629" t="s">
        <v>92</v>
      </c>
      <c r="Q629" t="s">
        <v>122</v>
      </c>
      <c r="R629">
        <v>5</v>
      </c>
      <c r="S629">
        <v>5</v>
      </c>
      <c r="T629">
        <v>1910</v>
      </c>
      <c r="U629">
        <v>2003</v>
      </c>
      <c r="V629" t="s">
        <v>94</v>
      </c>
      <c r="W629" t="s">
        <v>95</v>
      </c>
      <c r="X629" t="s">
        <v>193</v>
      </c>
      <c r="Y629" t="s">
        <v>193</v>
      </c>
      <c r="Z629" t="s">
        <v>97</v>
      </c>
      <c r="AA629">
        <v>0</v>
      </c>
      <c r="AB629" t="s">
        <v>98</v>
      </c>
      <c r="AC629" t="s">
        <v>98</v>
      </c>
      <c r="AD629" t="s">
        <v>166</v>
      </c>
      <c r="AE629" t="s">
        <v>98</v>
      </c>
      <c r="AF629" t="s">
        <v>139</v>
      </c>
      <c r="AG629" t="s">
        <v>100</v>
      </c>
      <c r="AH629" t="s">
        <v>108</v>
      </c>
      <c r="AI629">
        <v>0</v>
      </c>
      <c r="AJ629" t="s">
        <v>108</v>
      </c>
      <c r="AK629">
        <v>0</v>
      </c>
      <c r="AL629">
        <v>680</v>
      </c>
      <c r="AM629">
        <v>680</v>
      </c>
      <c r="AN629" t="s">
        <v>103</v>
      </c>
      <c r="AO629" t="s">
        <v>139</v>
      </c>
      <c r="AP629" t="s">
        <v>167</v>
      </c>
      <c r="AQ629" t="s">
        <v>105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98</v>
      </c>
      <c r="BC629">
        <v>6</v>
      </c>
      <c r="BD629" t="s">
        <v>106</v>
      </c>
      <c r="BE629">
        <v>0</v>
      </c>
      <c r="BF629" t="s">
        <v>83</v>
      </c>
      <c r="BG629" t="s">
        <v>107</v>
      </c>
      <c r="BH629">
        <v>1910</v>
      </c>
      <c r="BI629" t="s">
        <v>108</v>
      </c>
      <c r="BJ629">
        <v>1</v>
      </c>
      <c r="BK629">
        <v>330</v>
      </c>
      <c r="BL629" t="s">
        <v>139</v>
      </c>
      <c r="BM629" t="s">
        <v>98</v>
      </c>
      <c r="BN629" t="s">
        <v>104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1</v>
      </c>
      <c r="BZ629">
        <v>2008</v>
      </c>
      <c r="CA629" t="s">
        <v>110</v>
      </c>
      <c r="CB629" t="s">
        <v>111</v>
      </c>
    </row>
    <row r="630" spans="1:80">
      <c r="A630">
        <v>2089</v>
      </c>
      <c r="B630">
        <v>30</v>
      </c>
      <c r="C630" t="s">
        <v>140</v>
      </c>
      <c r="D630">
        <v>60</v>
      </c>
      <c r="E630">
        <v>4800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114</v>
      </c>
      <c r="L630" t="s">
        <v>88</v>
      </c>
      <c r="M630" t="s">
        <v>188</v>
      </c>
      <c r="N630" t="s">
        <v>91</v>
      </c>
      <c r="O630" t="s">
        <v>91</v>
      </c>
      <c r="P630" t="s">
        <v>92</v>
      </c>
      <c r="Q630" t="s">
        <v>93</v>
      </c>
      <c r="R630">
        <v>5</v>
      </c>
      <c r="S630">
        <v>4</v>
      </c>
      <c r="T630">
        <v>1940</v>
      </c>
      <c r="U630">
        <v>1950</v>
      </c>
      <c r="V630" t="s">
        <v>94</v>
      </c>
      <c r="W630" t="s">
        <v>95</v>
      </c>
      <c r="X630" t="s">
        <v>137</v>
      </c>
      <c r="Y630" t="s">
        <v>137</v>
      </c>
      <c r="Z630" t="s">
        <v>97</v>
      </c>
      <c r="AA630">
        <v>0</v>
      </c>
      <c r="AB630" t="s">
        <v>98</v>
      </c>
      <c r="AC630" t="s">
        <v>98</v>
      </c>
      <c r="AD630" t="s">
        <v>99</v>
      </c>
      <c r="AE630" t="s">
        <v>139</v>
      </c>
      <c r="AF630" t="s">
        <v>98</v>
      </c>
      <c r="AG630" t="s">
        <v>100</v>
      </c>
      <c r="AH630" t="s">
        <v>108</v>
      </c>
      <c r="AI630">
        <v>0</v>
      </c>
      <c r="AJ630" t="s">
        <v>108</v>
      </c>
      <c r="AK630">
        <v>0</v>
      </c>
      <c r="AL630">
        <v>672</v>
      </c>
      <c r="AM630">
        <v>672</v>
      </c>
      <c r="AN630" t="s">
        <v>103</v>
      </c>
      <c r="AO630" t="s">
        <v>98</v>
      </c>
      <c r="AP630" t="s">
        <v>104</v>
      </c>
      <c r="AQ630" t="s">
        <v>105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98</v>
      </c>
      <c r="BC630">
        <v>4</v>
      </c>
      <c r="BD630" t="s">
        <v>106</v>
      </c>
      <c r="BE630">
        <v>0</v>
      </c>
      <c r="BF630" t="s">
        <v>83</v>
      </c>
      <c r="BG630" t="s">
        <v>143</v>
      </c>
      <c r="BH630">
        <v>1950</v>
      </c>
      <c r="BI630" t="s">
        <v>108</v>
      </c>
      <c r="BJ630">
        <v>1</v>
      </c>
      <c r="BK630">
        <v>256</v>
      </c>
      <c r="BL630" t="s">
        <v>98</v>
      </c>
      <c r="BM630" t="s">
        <v>98</v>
      </c>
      <c r="BN630" t="s">
        <v>104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109</v>
      </c>
      <c r="BW630" t="s">
        <v>83</v>
      </c>
      <c r="BX630">
        <v>0</v>
      </c>
      <c r="BY630">
        <v>8</v>
      </c>
      <c r="BZ630">
        <v>2008</v>
      </c>
      <c r="CA630" t="s">
        <v>110</v>
      </c>
      <c r="CB630" t="s">
        <v>111</v>
      </c>
    </row>
    <row r="631" spans="1:80">
      <c r="A631">
        <v>2090</v>
      </c>
      <c r="B631">
        <v>75</v>
      </c>
      <c r="C631" t="s">
        <v>140</v>
      </c>
      <c r="D631">
        <v>60</v>
      </c>
      <c r="E631">
        <v>6000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188</v>
      </c>
      <c r="N631" t="s">
        <v>91</v>
      </c>
      <c r="O631" t="s">
        <v>91</v>
      </c>
      <c r="P631" t="s">
        <v>92</v>
      </c>
      <c r="Q631" t="s">
        <v>198</v>
      </c>
      <c r="R631">
        <v>6</v>
      </c>
      <c r="S631">
        <v>7</v>
      </c>
      <c r="T631">
        <v>1915</v>
      </c>
      <c r="U631">
        <v>2005</v>
      </c>
      <c r="V631" t="s">
        <v>94</v>
      </c>
      <c r="W631" t="s">
        <v>95</v>
      </c>
      <c r="X631" t="s">
        <v>116</v>
      </c>
      <c r="Y631" t="s">
        <v>116</v>
      </c>
      <c r="Z631" t="s">
        <v>97</v>
      </c>
      <c r="AA631">
        <v>0</v>
      </c>
      <c r="AB631" t="s">
        <v>119</v>
      </c>
      <c r="AC631" t="s">
        <v>98</v>
      </c>
      <c r="AD631" t="s">
        <v>166</v>
      </c>
      <c r="AE631" t="s">
        <v>98</v>
      </c>
      <c r="AF631" t="s">
        <v>98</v>
      </c>
      <c r="AG631" t="s">
        <v>100</v>
      </c>
      <c r="AH631" t="s">
        <v>108</v>
      </c>
      <c r="AI631">
        <v>0</v>
      </c>
      <c r="AJ631" t="s">
        <v>108</v>
      </c>
      <c r="AK631">
        <v>0</v>
      </c>
      <c r="AL631">
        <v>728</v>
      </c>
      <c r="AM631">
        <v>728</v>
      </c>
      <c r="AN631" t="s">
        <v>103</v>
      </c>
      <c r="AO631" t="s">
        <v>119</v>
      </c>
      <c r="AP631" t="s">
        <v>104</v>
      </c>
      <c r="AQ631" t="s">
        <v>105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t="s">
        <v>119</v>
      </c>
      <c r="BC631">
        <v>7</v>
      </c>
      <c r="BD631" t="s">
        <v>106</v>
      </c>
      <c r="BE631">
        <v>0</v>
      </c>
      <c r="BF631" t="s">
        <v>83</v>
      </c>
      <c r="BG631" t="s">
        <v>143</v>
      </c>
      <c r="BH631">
        <v>1915</v>
      </c>
      <c r="BI631" t="s">
        <v>108</v>
      </c>
      <c r="BJ631">
        <v>1</v>
      </c>
      <c r="BK631">
        <v>308</v>
      </c>
      <c r="BL631" t="s">
        <v>139</v>
      </c>
      <c r="BM631" t="s">
        <v>139</v>
      </c>
      <c r="BN631" t="s">
        <v>167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</row>
    <row r="632" spans="1:80">
      <c r="A632">
        <v>2091</v>
      </c>
      <c r="B632">
        <v>190</v>
      </c>
      <c r="C632" t="s">
        <v>140</v>
      </c>
      <c r="D632">
        <v>63</v>
      </c>
      <c r="E632">
        <v>11426</v>
      </c>
      <c r="F632" t="s">
        <v>82</v>
      </c>
      <c r="G632" t="s">
        <v>190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188</v>
      </c>
      <c r="N632" t="s">
        <v>91</v>
      </c>
      <c r="O632" t="s">
        <v>91</v>
      </c>
      <c r="P632" t="s">
        <v>186</v>
      </c>
      <c r="Q632" t="s">
        <v>176</v>
      </c>
      <c r="R632">
        <v>4</v>
      </c>
      <c r="S632">
        <v>6</v>
      </c>
      <c r="T632">
        <v>1910</v>
      </c>
      <c r="U632">
        <v>1996</v>
      </c>
      <c r="V632" t="s">
        <v>94</v>
      </c>
      <c r="W632" t="s">
        <v>95</v>
      </c>
      <c r="X632" t="s">
        <v>116</v>
      </c>
      <c r="Y632" t="s">
        <v>116</v>
      </c>
      <c r="Z632" t="s">
        <v>97</v>
      </c>
      <c r="AA632">
        <v>0</v>
      </c>
      <c r="AB632" t="s">
        <v>98</v>
      </c>
      <c r="AC632" t="s">
        <v>98</v>
      </c>
      <c r="AD632" t="s">
        <v>148</v>
      </c>
      <c r="AE632" t="s">
        <v>98</v>
      </c>
      <c r="AF632" t="s">
        <v>98</v>
      </c>
      <c r="AG632" t="s">
        <v>100</v>
      </c>
      <c r="AH632" t="s">
        <v>108</v>
      </c>
      <c r="AI632">
        <v>0</v>
      </c>
      <c r="AJ632" t="s">
        <v>108</v>
      </c>
      <c r="AK632">
        <v>0</v>
      </c>
      <c r="AL632">
        <v>828</v>
      </c>
      <c r="AM632">
        <v>828</v>
      </c>
      <c r="AN632" t="s">
        <v>103</v>
      </c>
      <c r="AO632" t="s">
        <v>119</v>
      </c>
      <c r="AP632" t="s">
        <v>104</v>
      </c>
      <c r="AQ632" t="s">
        <v>168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t="s">
        <v>98</v>
      </c>
      <c r="BC632">
        <v>9</v>
      </c>
      <c r="BD632" t="s">
        <v>106</v>
      </c>
      <c r="BE632">
        <v>0</v>
      </c>
      <c r="BF632" t="s">
        <v>83</v>
      </c>
      <c r="BG632" t="s">
        <v>83</v>
      </c>
      <c r="BH632" t="s">
        <v>83</v>
      </c>
      <c r="BI632" t="s">
        <v>83</v>
      </c>
      <c r="BJ632">
        <v>0</v>
      </c>
      <c r="BK632">
        <v>0</v>
      </c>
      <c r="BL632" t="s">
        <v>83</v>
      </c>
      <c r="BM632" t="s">
        <v>83</v>
      </c>
      <c r="BN632" t="s">
        <v>167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6</v>
      </c>
      <c r="BZ632">
        <v>2008</v>
      </c>
      <c r="CA632" t="s">
        <v>110</v>
      </c>
      <c r="CB632" t="s">
        <v>111</v>
      </c>
    </row>
    <row r="633" spans="1:80">
      <c r="A633">
        <v>2092</v>
      </c>
      <c r="B633">
        <v>50</v>
      </c>
      <c r="C633" t="s">
        <v>140</v>
      </c>
      <c r="D633">
        <v>63</v>
      </c>
      <c r="E633">
        <v>7628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188</v>
      </c>
      <c r="N633" t="s">
        <v>91</v>
      </c>
      <c r="O633" t="s">
        <v>91</v>
      </c>
      <c r="P633" t="s">
        <v>92</v>
      </c>
      <c r="Q633" t="s">
        <v>176</v>
      </c>
      <c r="R633">
        <v>4</v>
      </c>
      <c r="S633">
        <v>6</v>
      </c>
      <c r="T633">
        <v>1940</v>
      </c>
      <c r="U633">
        <v>1985</v>
      </c>
      <c r="V633" t="s">
        <v>94</v>
      </c>
      <c r="W633" t="s">
        <v>95</v>
      </c>
      <c r="X633" t="s">
        <v>137</v>
      </c>
      <c r="Y633" t="s">
        <v>137</v>
      </c>
      <c r="Z633" t="s">
        <v>97</v>
      </c>
      <c r="AA633">
        <v>0</v>
      </c>
      <c r="AB633" t="s">
        <v>98</v>
      </c>
      <c r="AC633" t="s">
        <v>119</v>
      </c>
      <c r="AD633" t="s">
        <v>166</v>
      </c>
      <c r="AE633" t="s">
        <v>98</v>
      </c>
      <c r="AF633" t="s">
        <v>98</v>
      </c>
      <c r="AG633" t="s">
        <v>100</v>
      </c>
      <c r="AH633" t="s">
        <v>108</v>
      </c>
      <c r="AI633">
        <v>0</v>
      </c>
      <c r="AJ633" t="s">
        <v>108</v>
      </c>
      <c r="AK633">
        <v>0</v>
      </c>
      <c r="AL633">
        <v>801</v>
      </c>
      <c r="AM633">
        <v>801</v>
      </c>
      <c r="AN633" t="s">
        <v>103</v>
      </c>
      <c r="AO633" t="s">
        <v>119</v>
      </c>
      <c r="AP633" t="s">
        <v>104</v>
      </c>
      <c r="AQ633" t="s">
        <v>168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98</v>
      </c>
      <c r="BC633">
        <v>8</v>
      </c>
      <c r="BD633" t="s">
        <v>154</v>
      </c>
      <c r="BE633">
        <v>0</v>
      </c>
      <c r="BF633" t="s">
        <v>83</v>
      </c>
      <c r="BG633" t="s">
        <v>143</v>
      </c>
      <c r="BH633">
        <v>1958</v>
      </c>
      <c r="BI633" t="s">
        <v>108</v>
      </c>
      <c r="BJ633">
        <v>2</v>
      </c>
      <c r="BK633">
        <v>440</v>
      </c>
      <c r="BL633" t="s">
        <v>98</v>
      </c>
      <c r="BM633" t="s">
        <v>98</v>
      </c>
      <c r="BN633" t="s">
        <v>104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5</v>
      </c>
      <c r="BZ633">
        <v>2008</v>
      </c>
      <c r="CA633" t="s">
        <v>110</v>
      </c>
      <c r="CB633" t="s">
        <v>111</v>
      </c>
    </row>
    <row r="634" spans="1:80">
      <c r="A634">
        <v>2093</v>
      </c>
      <c r="B634">
        <v>50</v>
      </c>
      <c r="C634" t="s">
        <v>140</v>
      </c>
      <c r="D634">
        <v>81</v>
      </c>
      <c r="E634">
        <v>7308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114</v>
      </c>
      <c r="L634" t="s">
        <v>88</v>
      </c>
      <c r="M634" t="s">
        <v>188</v>
      </c>
      <c r="N634" t="s">
        <v>182</v>
      </c>
      <c r="O634" t="s">
        <v>91</v>
      </c>
      <c r="P634" t="s">
        <v>92</v>
      </c>
      <c r="Q634" t="s">
        <v>176</v>
      </c>
      <c r="R634">
        <v>5</v>
      </c>
      <c r="S634">
        <v>5</v>
      </c>
      <c r="T634">
        <v>1920</v>
      </c>
      <c r="U634">
        <v>1950</v>
      </c>
      <c r="V634" t="s">
        <v>94</v>
      </c>
      <c r="W634" t="s">
        <v>95</v>
      </c>
      <c r="X634" t="s">
        <v>184</v>
      </c>
      <c r="Y634" t="s">
        <v>185</v>
      </c>
      <c r="Z634" t="s">
        <v>97</v>
      </c>
      <c r="AA634">
        <v>0</v>
      </c>
      <c r="AB634" t="s">
        <v>139</v>
      </c>
      <c r="AC634" t="s">
        <v>139</v>
      </c>
      <c r="AD634" t="s">
        <v>166</v>
      </c>
      <c r="AE634" t="s">
        <v>98</v>
      </c>
      <c r="AF634" t="s">
        <v>98</v>
      </c>
      <c r="AG634" t="s">
        <v>100</v>
      </c>
      <c r="AH634" t="s">
        <v>101</v>
      </c>
      <c r="AI634">
        <v>360</v>
      </c>
      <c r="AJ634" t="s">
        <v>108</v>
      </c>
      <c r="AK634">
        <v>0</v>
      </c>
      <c r="AL634">
        <v>576</v>
      </c>
      <c r="AM634">
        <v>936</v>
      </c>
      <c r="AN634" t="s">
        <v>103</v>
      </c>
      <c r="AO634" t="s">
        <v>119</v>
      </c>
      <c r="AP634" t="s">
        <v>167</v>
      </c>
      <c r="AQ634" t="s">
        <v>168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126</v>
      </c>
      <c r="BC634">
        <v>6</v>
      </c>
      <c r="BD634" t="s">
        <v>106</v>
      </c>
      <c r="BE634">
        <v>1</v>
      </c>
      <c r="BF634" t="s">
        <v>119</v>
      </c>
      <c r="BG634" t="s">
        <v>143</v>
      </c>
      <c r="BH634">
        <v>1920</v>
      </c>
      <c r="BI634" t="s">
        <v>108</v>
      </c>
      <c r="BJ634">
        <v>1</v>
      </c>
      <c r="BK634">
        <v>225</v>
      </c>
      <c r="BL634" t="s">
        <v>139</v>
      </c>
      <c r="BM634" t="s">
        <v>139</v>
      </c>
      <c r="BN634" t="s">
        <v>167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6</v>
      </c>
      <c r="BZ634">
        <v>2008</v>
      </c>
      <c r="CA634" t="s">
        <v>110</v>
      </c>
      <c r="CB634" t="s">
        <v>111</v>
      </c>
    </row>
    <row r="635" spans="1:80">
      <c r="A635">
        <v>2094</v>
      </c>
      <c r="B635">
        <v>30</v>
      </c>
      <c r="C635" t="s">
        <v>140</v>
      </c>
      <c r="D635">
        <v>60</v>
      </c>
      <c r="E635">
        <v>5400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188</v>
      </c>
      <c r="N635" t="s">
        <v>91</v>
      </c>
      <c r="O635" t="s">
        <v>91</v>
      </c>
      <c r="P635" t="s">
        <v>92</v>
      </c>
      <c r="Q635" t="s">
        <v>93</v>
      </c>
      <c r="R635">
        <v>7</v>
      </c>
      <c r="S635">
        <v>6</v>
      </c>
      <c r="T635">
        <v>1920</v>
      </c>
      <c r="U635">
        <v>2006</v>
      </c>
      <c r="V635" t="s">
        <v>94</v>
      </c>
      <c r="W635" t="s">
        <v>95</v>
      </c>
      <c r="X635" t="s">
        <v>203</v>
      </c>
      <c r="Y635" t="s">
        <v>203</v>
      </c>
      <c r="Z635" t="s">
        <v>97</v>
      </c>
      <c r="AA635">
        <v>0</v>
      </c>
      <c r="AB635" t="s">
        <v>119</v>
      </c>
      <c r="AC635" t="s">
        <v>98</v>
      </c>
      <c r="AD635" t="s">
        <v>99</v>
      </c>
      <c r="AE635" t="s">
        <v>98</v>
      </c>
      <c r="AF635" t="s">
        <v>98</v>
      </c>
      <c r="AG635" t="s">
        <v>100</v>
      </c>
      <c r="AH635" t="s">
        <v>108</v>
      </c>
      <c r="AI635">
        <v>0</v>
      </c>
      <c r="AJ635" t="s">
        <v>108</v>
      </c>
      <c r="AK635">
        <v>0</v>
      </c>
      <c r="AL635">
        <v>931</v>
      </c>
      <c r="AM635">
        <v>931</v>
      </c>
      <c r="AN635" t="s">
        <v>103</v>
      </c>
      <c r="AO635" t="s">
        <v>98</v>
      </c>
      <c r="AP635" t="s">
        <v>104</v>
      </c>
      <c r="AQ635" t="s">
        <v>105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t="s">
        <v>119</v>
      </c>
      <c r="BC635">
        <v>5</v>
      </c>
      <c r="BD635" t="s">
        <v>106</v>
      </c>
      <c r="BE635">
        <v>1</v>
      </c>
      <c r="BF635" t="s">
        <v>98</v>
      </c>
      <c r="BG635" t="s">
        <v>83</v>
      </c>
      <c r="BH635" t="s">
        <v>83</v>
      </c>
      <c r="BI635" t="s">
        <v>83</v>
      </c>
      <c r="BJ635">
        <v>0</v>
      </c>
      <c r="BK635">
        <v>0</v>
      </c>
      <c r="BL635" t="s">
        <v>83</v>
      </c>
      <c r="BM635" t="s">
        <v>83</v>
      </c>
      <c r="BN635" t="s">
        <v>167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2</v>
      </c>
      <c r="BZ635">
        <v>2008</v>
      </c>
      <c r="CA635" t="s">
        <v>110</v>
      </c>
      <c r="CB635" t="s">
        <v>111</v>
      </c>
    </row>
    <row r="636" spans="1:80">
      <c r="A636">
        <v>2095</v>
      </c>
      <c r="B636">
        <v>190</v>
      </c>
      <c r="C636" t="s">
        <v>140</v>
      </c>
      <c r="D636">
        <v>60</v>
      </c>
      <c r="E636">
        <v>10800</v>
      </c>
      <c r="F636" t="s">
        <v>82</v>
      </c>
      <c r="G636" t="s">
        <v>190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188</v>
      </c>
      <c r="N636" t="s">
        <v>91</v>
      </c>
      <c r="O636" t="s">
        <v>91</v>
      </c>
      <c r="P636" t="s">
        <v>186</v>
      </c>
      <c r="Q636" t="s">
        <v>176</v>
      </c>
      <c r="R636">
        <v>6</v>
      </c>
      <c r="S636">
        <v>6</v>
      </c>
      <c r="T636">
        <v>1940</v>
      </c>
      <c r="U636">
        <v>1950</v>
      </c>
      <c r="V636" t="s">
        <v>94</v>
      </c>
      <c r="W636" t="s">
        <v>95</v>
      </c>
      <c r="X636" t="s">
        <v>116</v>
      </c>
      <c r="Y636" t="s">
        <v>116</v>
      </c>
      <c r="Z636" t="s">
        <v>97</v>
      </c>
      <c r="AA636">
        <v>0</v>
      </c>
      <c r="AB636" t="s">
        <v>98</v>
      </c>
      <c r="AC636" t="s">
        <v>98</v>
      </c>
      <c r="AD636" t="s">
        <v>99</v>
      </c>
      <c r="AE636" t="s">
        <v>98</v>
      </c>
      <c r="AF636" t="s">
        <v>98</v>
      </c>
      <c r="AG636" t="s">
        <v>100</v>
      </c>
      <c r="AH636" t="s">
        <v>138</v>
      </c>
      <c r="AI636">
        <v>590</v>
      </c>
      <c r="AJ636" t="s">
        <v>108</v>
      </c>
      <c r="AK636">
        <v>0</v>
      </c>
      <c r="AL636">
        <v>294</v>
      </c>
      <c r="AM636">
        <v>884</v>
      </c>
      <c r="AN636" t="s">
        <v>103</v>
      </c>
      <c r="AO636" t="s">
        <v>98</v>
      </c>
      <c r="AP636" t="s">
        <v>104</v>
      </c>
      <c r="AQ636" t="s">
        <v>105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t="s">
        <v>98</v>
      </c>
      <c r="BC636">
        <v>8</v>
      </c>
      <c r="BD636" t="s">
        <v>106</v>
      </c>
      <c r="BE636">
        <v>2</v>
      </c>
      <c r="BF636" t="s">
        <v>119</v>
      </c>
      <c r="BG636" t="s">
        <v>143</v>
      </c>
      <c r="BH636">
        <v>1940</v>
      </c>
      <c r="BI636" t="s">
        <v>108</v>
      </c>
      <c r="BJ636">
        <v>2</v>
      </c>
      <c r="BK636">
        <v>828</v>
      </c>
      <c r="BL636" t="s">
        <v>98</v>
      </c>
      <c r="BM636" t="s">
        <v>98</v>
      </c>
      <c r="BN636" t="s">
        <v>104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5</v>
      </c>
      <c r="BZ636">
        <v>2008</v>
      </c>
      <c r="CA636" t="s">
        <v>207</v>
      </c>
      <c r="CB636" t="s">
        <v>111</v>
      </c>
    </row>
    <row r="637" spans="1:80">
      <c r="A637">
        <v>2096</v>
      </c>
      <c r="B637">
        <v>30</v>
      </c>
      <c r="C637" t="s">
        <v>140</v>
      </c>
      <c r="D637">
        <v>60</v>
      </c>
      <c r="E637">
        <v>6756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188</v>
      </c>
      <c r="N637" t="s">
        <v>91</v>
      </c>
      <c r="O637" t="s">
        <v>91</v>
      </c>
      <c r="P637" t="s">
        <v>92</v>
      </c>
      <c r="Q637" t="s">
        <v>93</v>
      </c>
      <c r="R637">
        <v>5</v>
      </c>
      <c r="S637">
        <v>6</v>
      </c>
      <c r="T637">
        <v>1910</v>
      </c>
      <c r="U637">
        <v>1950</v>
      </c>
      <c r="V637" t="s">
        <v>230</v>
      </c>
      <c r="W637" t="s">
        <v>95</v>
      </c>
      <c r="X637" t="s">
        <v>137</v>
      </c>
      <c r="Y637" t="s">
        <v>137</v>
      </c>
      <c r="Z637" t="s">
        <v>97</v>
      </c>
      <c r="AA637">
        <v>0</v>
      </c>
      <c r="AB637" t="s">
        <v>98</v>
      </c>
      <c r="AC637" t="s">
        <v>98</v>
      </c>
      <c r="AD637" t="s">
        <v>166</v>
      </c>
      <c r="AE637" t="s">
        <v>98</v>
      </c>
      <c r="AF637" t="s">
        <v>119</v>
      </c>
      <c r="AG637" t="s">
        <v>100</v>
      </c>
      <c r="AH637" t="s">
        <v>108</v>
      </c>
      <c r="AI637">
        <v>0</v>
      </c>
      <c r="AJ637" t="s">
        <v>108</v>
      </c>
      <c r="AK637">
        <v>0</v>
      </c>
      <c r="AL637">
        <v>481</v>
      </c>
      <c r="AM637">
        <v>481</v>
      </c>
      <c r="AN637" t="s">
        <v>103</v>
      </c>
      <c r="AO637" t="s">
        <v>98</v>
      </c>
      <c r="AP637" t="s">
        <v>167</v>
      </c>
      <c r="AQ637" t="s">
        <v>168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t="s">
        <v>98</v>
      </c>
      <c r="BC637">
        <v>5</v>
      </c>
      <c r="BD637" t="s">
        <v>106</v>
      </c>
      <c r="BE637">
        <v>0</v>
      </c>
      <c r="BF637" t="s">
        <v>83</v>
      </c>
      <c r="BG637" t="s">
        <v>143</v>
      </c>
      <c r="BH637">
        <v>1930</v>
      </c>
      <c r="BI637" t="s">
        <v>108</v>
      </c>
      <c r="BJ637">
        <v>1</v>
      </c>
      <c r="BK637">
        <v>200</v>
      </c>
      <c r="BL637" t="s">
        <v>139</v>
      </c>
      <c r="BM637" t="s">
        <v>98</v>
      </c>
      <c r="BN637" t="s">
        <v>191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9</v>
      </c>
      <c r="BZ637">
        <v>2008</v>
      </c>
      <c r="CA637" t="s">
        <v>110</v>
      </c>
      <c r="CB637" t="s">
        <v>111</v>
      </c>
    </row>
    <row r="638" spans="1:80">
      <c r="A638">
        <v>2097</v>
      </c>
      <c r="B638">
        <v>50</v>
      </c>
      <c r="C638" t="s">
        <v>140</v>
      </c>
      <c r="D638">
        <v>44</v>
      </c>
      <c r="E638">
        <v>5914</v>
      </c>
      <c r="F638" t="s">
        <v>82</v>
      </c>
      <c r="G638" t="s">
        <v>190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188</v>
      </c>
      <c r="N638" t="s">
        <v>91</v>
      </c>
      <c r="O638" t="s">
        <v>91</v>
      </c>
      <c r="P638" t="s">
        <v>92</v>
      </c>
      <c r="Q638" t="s">
        <v>176</v>
      </c>
      <c r="R638">
        <v>5</v>
      </c>
      <c r="S638">
        <v>9</v>
      </c>
      <c r="T638">
        <v>1890</v>
      </c>
      <c r="U638">
        <v>1996</v>
      </c>
      <c r="V638" t="s">
        <v>94</v>
      </c>
      <c r="W638" t="s">
        <v>95</v>
      </c>
      <c r="X638" t="s">
        <v>116</v>
      </c>
      <c r="Y638" t="s">
        <v>130</v>
      </c>
      <c r="Z638" t="s">
        <v>97</v>
      </c>
      <c r="AA638">
        <v>0</v>
      </c>
      <c r="AB638" t="s">
        <v>98</v>
      </c>
      <c r="AC638" t="s">
        <v>98</v>
      </c>
      <c r="AD638" t="s">
        <v>166</v>
      </c>
      <c r="AE638" t="s">
        <v>139</v>
      </c>
      <c r="AF638" t="s">
        <v>98</v>
      </c>
      <c r="AG638" t="s">
        <v>100</v>
      </c>
      <c r="AH638" t="s">
        <v>108</v>
      </c>
      <c r="AI638">
        <v>0</v>
      </c>
      <c r="AJ638" t="s">
        <v>108</v>
      </c>
      <c r="AK638">
        <v>0</v>
      </c>
      <c r="AL638">
        <v>684</v>
      </c>
      <c r="AM638">
        <v>684</v>
      </c>
      <c r="AN638" t="s">
        <v>103</v>
      </c>
      <c r="AO638" t="s">
        <v>119</v>
      </c>
      <c r="AP638" t="s">
        <v>104</v>
      </c>
      <c r="AQ638" t="s">
        <v>105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119</v>
      </c>
      <c r="BC638">
        <v>5</v>
      </c>
      <c r="BD638" t="s">
        <v>106</v>
      </c>
      <c r="BE638">
        <v>0</v>
      </c>
      <c r="BF638" t="s">
        <v>83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167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9</v>
      </c>
      <c r="BZ638">
        <v>2008</v>
      </c>
      <c r="CA638" t="s">
        <v>110</v>
      </c>
      <c r="CB638" t="s">
        <v>111</v>
      </c>
    </row>
    <row r="639" spans="1:80">
      <c r="A639">
        <v>2098</v>
      </c>
      <c r="B639">
        <v>50</v>
      </c>
      <c r="C639" t="s">
        <v>140</v>
      </c>
      <c r="D639">
        <v>75</v>
      </c>
      <c r="E639">
        <v>9000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114</v>
      </c>
      <c r="L639" t="s">
        <v>88</v>
      </c>
      <c r="M639" t="s">
        <v>188</v>
      </c>
      <c r="N639" t="s">
        <v>91</v>
      </c>
      <c r="O639" t="s">
        <v>91</v>
      </c>
      <c r="P639" t="s">
        <v>92</v>
      </c>
      <c r="Q639" t="s">
        <v>176</v>
      </c>
      <c r="R639">
        <v>5</v>
      </c>
      <c r="S639">
        <v>6</v>
      </c>
      <c r="T639">
        <v>1946</v>
      </c>
      <c r="U639">
        <v>1950</v>
      </c>
      <c r="V639" t="s">
        <v>94</v>
      </c>
      <c r="W639" t="s">
        <v>95</v>
      </c>
      <c r="X639" t="s">
        <v>137</v>
      </c>
      <c r="Y639" t="s">
        <v>137</v>
      </c>
      <c r="Z639" t="s">
        <v>97</v>
      </c>
      <c r="AA639">
        <v>0</v>
      </c>
      <c r="AB639" t="s">
        <v>98</v>
      </c>
      <c r="AC639" t="s">
        <v>98</v>
      </c>
      <c r="AD639" t="s">
        <v>99</v>
      </c>
      <c r="AE639" t="s">
        <v>98</v>
      </c>
      <c r="AF639" t="s">
        <v>98</v>
      </c>
      <c r="AG639" t="s">
        <v>100</v>
      </c>
      <c r="AH639" t="s">
        <v>101</v>
      </c>
      <c r="AI639">
        <v>445</v>
      </c>
      <c r="AJ639" t="s">
        <v>108</v>
      </c>
      <c r="AK639">
        <v>0</v>
      </c>
      <c r="AL639">
        <v>459</v>
      </c>
      <c r="AM639">
        <v>904</v>
      </c>
      <c r="AN639" t="s">
        <v>103</v>
      </c>
      <c r="AO639" t="s">
        <v>126</v>
      </c>
      <c r="AP639" t="s">
        <v>104</v>
      </c>
      <c r="AQ639" t="s">
        <v>168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t="s">
        <v>98</v>
      </c>
      <c r="BC639">
        <v>5</v>
      </c>
      <c r="BD639" t="s">
        <v>106</v>
      </c>
      <c r="BE639">
        <v>1</v>
      </c>
      <c r="BF639" t="s">
        <v>134</v>
      </c>
      <c r="BG639" t="s">
        <v>143</v>
      </c>
      <c r="BH639">
        <v>1959</v>
      </c>
      <c r="BI639" t="s">
        <v>108</v>
      </c>
      <c r="BJ639">
        <v>3</v>
      </c>
      <c r="BK639">
        <v>869</v>
      </c>
      <c r="BL639" t="s">
        <v>98</v>
      </c>
      <c r="BM639" t="s">
        <v>119</v>
      </c>
      <c r="BN639" t="s">
        <v>104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6</v>
      </c>
      <c r="BZ639">
        <v>2008</v>
      </c>
      <c r="CA639" t="s">
        <v>110</v>
      </c>
      <c r="CB639" t="s">
        <v>111</v>
      </c>
    </row>
    <row r="640" spans="1:80">
      <c r="A640">
        <v>2099</v>
      </c>
      <c r="B640">
        <v>20</v>
      </c>
      <c r="C640" t="s">
        <v>140</v>
      </c>
      <c r="D640">
        <v>62</v>
      </c>
      <c r="E640">
        <v>7311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114</v>
      </c>
      <c r="L640" t="s">
        <v>88</v>
      </c>
      <c r="M640" t="s">
        <v>188</v>
      </c>
      <c r="N640" t="s">
        <v>91</v>
      </c>
      <c r="O640" t="s">
        <v>91</v>
      </c>
      <c r="P640" t="s">
        <v>92</v>
      </c>
      <c r="Q640" t="s">
        <v>93</v>
      </c>
      <c r="R640">
        <v>2</v>
      </c>
      <c r="S640">
        <v>5</v>
      </c>
      <c r="T640">
        <v>1946</v>
      </c>
      <c r="U640">
        <v>1950</v>
      </c>
      <c r="V640" t="s">
        <v>94</v>
      </c>
      <c r="W640" t="s">
        <v>95</v>
      </c>
      <c r="X640" t="s">
        <v>96</v>
      </c>
      <c r="Y640" t="s">
        <v>96</v>
      </c>
      <c r="Z640" t="s">
        <v>97</v>
      </c>
      <c r="AA640">
        <v>0</v>
      </c>
      <c r="AB640" t="s">
        <v>98</v>
      </c>
      <c r="AC640" t="s">
        <v>119</v>
      </c>
      <c r="AD640" t="s">
        <v>166</v>
      </c>
      <c r="AE640" t="s">
        <v>98</v>
      </c>
      <c r="AF640" t="s">
        <v>98</v>
      </c>
      <c r="AG640" t="s">
        <v>100</v>
      </c>
      <c r="AH640" t="s">
        <v>108</v>
      </c>
      <c r="AI640">
        <v>0</v>
      </c>
      <c r="AJ640" t="s">
        <v>108</v>
      </c>
      <c r="AK640">
        <v>0</v>
      </c>
      <c r="AL640">
        <v>407</v>
      </c>
      <c r="AM640">
        <v>407</v>
      </c>
      <c r="AN640" t="s">
        <v>103</v>
      </c>
      <c r="AO640" t="s">
        <v>98</v>
      </c>
      <c r="AP640" t="s">
        <v>167</v>
      </c>
      <c r="AQ640" t="s">
        <v>168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98</v>
      </c>
      <c r="BC640">
        <v>3</v>
      </c>
      <c r="BD640" t="s">
        <v>106</v>
      </c>
      <c r="BE640">
        <v>0</v>
      </c>
      <c r="BF640" t="s">
        <v>83</v>
      </c>
      <c r="BG640" t="s">
        <v>143</v>
      </c>
      <c r="BH640">
        <v>1949</v>
      </c>
      <c r="BI640" t="s">
        <v>108</v>
      </c>
      <c r="BJ640">
        <v>1</v>
      </c>
      <c r="BK640">
        <v>297</v>
      </c>
      <c r="BL640" t="s">
        <v>139</v>
      </c>
      <c r="BM640" t="s">
        <v>98</v>
      </c>
      <c r="BN640" t="s">
        <v>104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3</v>
      </c>
      <c r="BZ640">
        <v>2008</v>
      </c>
      <c r="CA640" t="s">
        <v>110</v>
      </c>
      <c r="CB640" t="s">
        <v>172</v>
      </c>
    </row>
    <row r="641" spans="1:80">
      <c r="A641">
        <v>2100</v>
      </c>
      <c r="B641">
        <v>20</v>
      </c>
      <c r="C641" t="s">
        <v>140</v>
      </c>
      <c r="D641">
        <v>103</v>
      </c>
      <c r="E641">
        <v>12205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188</v>
      </c>
      <c r="N641" t="s">
        <v>91</v>
      </c>
      <c r="O641" t="s">
        <v>91</v>
      </c>
      <c r="P641" t="s">
        <v>92</v>
      </c>
      <c r="Q641" t="s">
        <v>93</v>
      </c>
      <c r="R641">
        <v>3</v>
      </c>
      <c r="S641">
        <v>1</v>
      </c>
      <c r="T641">
        <v>1949</v>
      </c>
      <c r="U641">
        <v>1992</v>
      </c>
      <c r="V641" t="s">
        <v>94</v>
      </c>
      <c r="W641" t="s">
        <v>95</v>
      </c>
      <c r="X641" t="s">
        <v>137</v>
      </c>
      <c r="Y641" t="s">
        <v>137</v>
      </c>
      <c r="Z641" t="s">
        <v>97</v>
      </c>
      <c r="AA641">
        <v>0</v>
      </c>
      <c r="AB641" t="s">
        <v>98</v>
      </c>
      <c r="AC641" t="s">
        <v>98</v>
      </c>
      <c r="AD641" t="s">
        <v>166</v>
      </c>
      <c r="AE641" t="s">
        <v>139</v>
      </c>
      <c r="AF641" t="s">
        <v>139</v>
      </c>
      <c r="AG641" t="s">
        <v>100</v>
      </c>
      <c r="AH641" t="s">
        <v>108</v>
      </c>
      <c r="AI641">
        <v>0</v>
      </c>
      <c r="AJ641" t="s">
        <v>108</v>
      </c>
      <c r="AK641">
        <v>0</v>
      </c>
      <c r="AL641">
        <v>448</v>
      </c>
      <c r="AM641">
        <v>448</v>
      </c>
      <c r="AN641" t="s">
        <v>103</v>
      </c>
      <c r="AO641" t="s">
        <v>119</v>
      </c>
      <c r="AP641" t="s">
        <v>104</v>
      </c>
      <c r="AQ641" t="s">
        <v>105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t="s">
        <v>98</v>
      </c>
      <c r="BC641">
        <v>6</v>
      </c>
      <c r="BD641" t="s">
        <v>234</v>
      </c>
      <c r="BE641">
        <v>0</v>
      </c>
      <c r="BF641" t="s">
        <v>83</v>
      </c>
      <c r="BG641" t="s">
        <v>83</v>
      </c>
      <c r="BH641" t="s">
        <v>83</v>
      </c>
      <c r="BI641" t="s">
        <v>83</v>
      </c>
      <c r="BJ641">
        <v>0</v>
      </c>
      <c r="BK641">
        <v>0</v>
      </c>
      <c r="BL641" t="s">
        <v>83</v>
      </c>
      <c r="BM641" t="s">
        <v>83</v>
      </c>
      <c r="BN641" t="s">
        <v>167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109</v>
      </c>
      <c r="BW641" t="s">
        <v>83</v>
      </c>
      <c r="BX641">
        <v>0</v>
      </c>
      <c r="BY641">
        <v>12</v>
      </c>
      <c r="BZ641">
        <v>2008</v>
      </c>
      <c r="CA641" t="s">
        <v>110</v>
      </c>
      <c r="CB641" t="s">
        <v>172</v>
      </c>
    </row>
    <row r="642" spans="1:80">
      <c r="A642">
        <v>2101</v>
      </c>
      <c r="B642">
        <v>190</v>
      </c>
      <c r="C642" t="s">
        <v>140</v>
      </c>
      <c r="D642">
        <v>69</v>
      </c>
      <c r="E642">
        <v>9142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188</v>
      </c>
      <c r="N642" t="s">
        <v>91</v>
      </c>
      <c r="O642" t="s">
        <v>91</v>
      </c>
      <c r="P642" t="s">
        <v>186</v>
      </c>
      <c r="Q642" t="s">
        <v>122</v>
      </c>
      <c r="R642">
        <v>5</v>
      </c>
      <c r="S642">
        <v>5</v>
      </c>
      <c r="T642">
        <v>1900</v>
      </c>
      <c r="U642">
        <v>2006</v>
      </c>
      <c r="V642" t="s">
        <v>94</v>
      </c>
      <c r="W642" t="s">
        <v>95</v>
      </c>
      <c r="X642" t="s">
        <v>137</v>
      </c>
      <c r="Y642" t="s">
        <v>137</v>
      </c>
      <c r="Z642" t="s">
        <v>97</v>
      </c>
      <c r="AA642">
        <v>0</v>
      </c>
      <c r="AB642" t="s">
        <v>98</v>
      </c>
      <c r="AC642" t="s">
        <v>139</v>
      </c>
      <c r="AD642" t="s">
        <v>166</v>
      </c>
      <c r="AE642" t="s">
        <v>139</v>
      </c>
      <c r="AF642" t="s">
        <v>98</v>
      </c>
      <c r="AG642" t="s">
        <v>100</v>
      </c>
      <c r="AH642" t="s">
        <v>108</v>
      </c>
      <c r="AI642">
        <v>0</v>
      </c>
      <c r="AJ642" t="s">
        <v>108</v>
      </c>
      <c r="AK642">
        <v>0</v>
      </c>
      <c r="AL642">
        <v>797</v>
      </c>
      <c r="AM642">
        <v>797</v>
      </c>
      <c r="AN642" t="s">
        <v>103</v>
      </c>
      <c r="AO642" t="s">
        <v>98</v>
      </c>
      <c r="AP642" t="s">
        <v>167</v>
      </c>
      <c r="AQ642" t="s">
        <v>168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t="s">
        <v>98</v>
      </c>
      <c r="BC642">
        <v>10</v>
      </c>
      <c r="BD642" t="s">
        <v>106</v>
      </c>
      <c r="BE642">
        <v>0</v>
      </c>
      <c r="BF642" t="s">
        <v>83</v>
      </c>
      <c r="BG642" t="s">
        <v>143</v>
      </c>
      <c r="BH642">
        <v>1950</v>
      </c>
      <c r="BI642" t="s">
        <v>108</v>
      </c>
      <c r="BJ642">
        <v>2</v>
      </c>
      <c r="BK642">
        <v>420</v>
      </c>
      <c r="BL642" t="s">
        <v>139</v>
      </c>
      <c r="BM642" t="s">
        <v>134</v>
      </c>
      <c r="BN642" t="s">
        <v>167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2</v>
      </c>
      <c r="BZ642">
        <v>2008</v>
      </c>
      <c r="CA642" t="s">
        <v>110</v>
      </c>
      <c r="CB642" t="s">
        <v>111</v>
      </c>
    </row>
    <row r="643" spans="1:80">
      <c r="A643">
        <v>2102</v>
      </c>
      <c r="B643">
        <v>75</v>
      </c>
      <c r="C643" t="s">
        <v>140</v>
      </c>
      <c r="D643">
        <v>53</v>
      </c>
      <c r="E643">
        <v>5350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114</v>
      </c>
      <c r="L643" t="s">
        <v>88</v>
      </c>
      <c r="M643" t="s">
        <v>188</v>
      </c>
      <c r="N643" t="s">
        <v>182</v>
      </c>
      <c r="O643" t="s">
        <v>91</v>
      </c>
      <c r="P643" t="s">
        <v>92</v>
      </c>
      <c r="Q643" t="s">
        <v>122</v>
      </c>
      <c r="R643">
        <v>7</v>
      </c>
      <c r="S643">
        <v>8</v>
      </c>
      <c r="T643">
        <v>1920</v>
      </c>
      <c r="U643">
        <v>1965</v>
      </c>
      <c r="V643" t="s">
        <v>94</v>
      </c>
      <c r="W643" t="s">
        <v>95</v>
      </c>
      <c r="X643" t="s">
        <v>116</v>
      </c>
      <c r="Y643" t="s">
        <v>185</v>
      </c>
      <c r="Z643" t="s">
        <v>97</v>
      </c>
      <c r="AA643">
        <v>0</v>
      </c>
      <c r="AB643" t="s">
        <v>98</v>
      </c>
      <c r="AC643" t="s">
        <v>98</v>
      </c>
      <c r="AD643" t="s">
        <v>166</v>
      </c>
      <c r="AE643" t="s">
        <v>98</v>
      </c>
      <c r="AF643" t="s">
        <v>98</v>
      </c>
      <c r="AG643" t="s">
        <v>100</v>
      </c>
      <c r="AH643" t="s">
        <v>138</v>
      </c>
      <c r="AI643">
        <v>116</v>
      </c>
      <c r="AJ643" t="s">
        <v>108</v>
      </c>
      <c r="AK643">
        <v>0</v>
      </c>
      <c r="AL643">
        <v>508</v>
      </c>
      <c r="AM643">
        <v>624</v>
      </c>
      <c r="AN643" t="s">
        <v>103</v>
      </c>
      <c r="AO643" t="s">
        <v>126</v>
      </c>
      <c r="AP643" t="s">
        <v>104</v>
      </c>
      <c r="AQ643" t="s">
        <v>105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t="s">
        <v>98</v>
      </c>
      <c r="BC643">
        <v>7</v>
      </c>
      <c r="BD643" t="s">
        <v>106</v>
      </c>
      <c r="BE643">
        <v>0</v>
      </c>
      <c r="BF643" t="s">
        <v>83</v>
      </c>
      <c r="BG643" t="s">
        <v>143</v>
      </c>
      <c r="BH643">
        <v>1935</v>
      </c>
      <c r="BI643" t="s">
        <v>108</v>
      </c>
      <c r="BJ643">
        <v>1</v>
      </c>
      <c r="BK643">
        <v>288</v>
      </c>
      <c r="BL643" t="s">
        <v>98</v>
      </c>
      <c r="BM643" t="s">
        <v>98</v>
      </c>
      <c r="BN643" t="s">
        <v>104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109</v>
      </c>
      <c r="BW643" t="s">
        <v>83</v>
      </c>
      <c r="BX643">
        <v>0</v>
      </c>
      <c r="BY643">
        <v>3</v>
      </c>
      <c r="BZ643">
        <v>2008</v>
      </c>
      <c r="CA643" t="s">
        <v>110</v>
      </c>
      <c r="CB643" t="s">
        <v>111</v>
      </c>
    </row>
    <row r="644" spans="1:80">
      <c r="A644">
        <v>2103</v>
      </c>
      <c r="B644">
        <v>50</v>
      </c>
      <c r="C644" t="s">
        <v>140</v>
      </c>
      <c r="D644">
        <v>69</v>
      </c>
      <c r="E644">
        <v>9143</v>
      </c>
      <c r="F644" t="s">
        <v>82</v>
      </c>
      <c r="G644" t="s">
        <v>190</v>
      </c>
      <c r="H644" t="s">
        <v>84</v>
      </c>
      <c r="I644" t="s">
        <v>85</v>
      </c>
      <c r="J644" t="s">
        <v>86</v>
      </c>
      <c r="K644" t="s">
        <v>114</v>
      </c>
      <c r="L644" t="s">
        <v>88</v>
      </c>
      <c r="M644" t="s">
        <v>188</v>
      </c>
      <c r="N644" t="s">
        <v>91</v>
      </c>
      <c r="O644" t="s">
        <v>91</v>
      </c>
      <c r="P644" t="s">
        <v>92</v>
      </c>
      <c r="Q644" t="s">
        <v>176</v>
      </c>
      <c r="R644">
        <v>5</v>
      </c>
      <c r="S644">
        <v>7</v>
      </c>
      <c r="T644">
        <v>1900</v>
      </c>
      <c r="U644">
        <v>2003</v>
      </c>
      <c r="V644" t="s">
        <v>94</v>
      </c>
      <c r="W644" t="s">
        <v>95</v>
      </c>
      <c r="X644" t="s">
        <v>96</v>
      </c>
      <c r="Y644" t="s">
        <v>96</v>
      </c>
      <c r="Z644" t="s">
        <v>97</v>
      </c>
      <c r="AA644">
        <v>0</v>
      </c>
      <c r="AB644" t="s">
        <v>98</v>
      </c>
      <c r="AC644" t="s">
        <v>98</v>
      </c>
      <c r="AD644" t="s">
        <v>99</v>
      </c>
      <c r="AE644" t="s">
        <v>98</v>
      </c>
      <c r="AF644" t="s">
        <v>98</v>
      </c>
      <c r="AG644" t="s">
        <v>100</v>
      </c>
      <c r="AH644" t="s">
        <v>108</v>
      </c>
      <c r="AI644">
        <v>0</v>
      </c>
      <c r="AJ644" t="s">
        <v>108</v>
      </c>
      <c r="AK644">
        <v>0</v>
      </c>
      <c r="AL644">
        <v>346</v>
      </c>
      <c r="AM644">
        <v>346</v>
      </c>
      <c r="AN644" t="s">
        <v>103</v>
      </c>
      <c r="AO644" t="s">
        <v>126</v>
      </c>
      <c r="AP644" t="s">
        <v>104</v>
      </c>
      <c r="AQ644" t="s">
        <v>105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98</v>
      </c>
      <c r="BC644">
        <v>5</v>
      </c>
      <c r="BD644" t="s">
        <v>106</v>
      </c>
      <c r="BE644">
        <v>0</v>
      </c>
      <c r="BF644" t="s">
        <v>83</v>
      </c>
      <c r="BG644" t="s">
        <v>143</v>
      </c>
      <c r="BH644">
        <v>1961</v>
      </c>
      <c r="BI644" t="s">
        <v>108</v>
      </c>
      <c r="BJ644">
        <v>1</v>
      </c>
      <c r="BK644">
        <v>308</v>
      </c>
      <c r="BL644" t="s">
        <v>98</v>
      </c>
      <c r="BM644" t="s">
        <v>98</v>
      </c>
      <c r="BN644" t="s">
        <v>167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5</v>
      </c>
      <c r="BZ644">
        <v>2008</v>
      </c>
      <c r="CA644" t="s">
        <v>110</v>
      </c>
      <c r="CB644" t="s">
        <v>111</v>
      </c>
    </row>
    <row r="645" spans="1:80">
      <c r="A645">
        <v>2104</v>
      </c>
      <c r="B645">
        <v>190</v>
      </c>
      <c r="C645" t="s">
        <v>140</v>
      </c>
      <c r="D645">
        <v>60</v>
      </c>
      <c r="E645">
        <v>9600</v>
      </c>
      <c r="F645" t="s">
        <v>82</v>
      </c>
      <c r="G645" t="s">
        <v>190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188</v>
      </c>
      <c r="N645" t="s">
        <v>91</v>
      </c>
      <c r="O645" t="s">
        <v>91</v>
      </c>
      <c r="P645" t="s">
        <v>186</v>
      </c>
      <c r="Q645" t="s">
        <v>122</v>
      </c>
      <c r="R645">
        <v>5</v>
      </c>
      <c r="S645">
        <v>5</v>
      </c>
      <c r="T645">
        <v>1920</v>
      </c>
      <c r="U645">
        <v>1960</v>
      </c>
      <c r="V645" t="s">
        <v>94</v>
      </c>
      <c r="W645" t="s">
        <v>95</v>
      </c>
      <c r="X645" t="s">
        <v>193</v>
      </c>
      <c r="Y645" t="s">
        <v>193</v>
      </c>
      <c r="Z645" t="s">
        <v>97</v>
      </c>
      <c r="AA645">
        <v>0</v>
      </c>
      <c r="AB645" t="s">
        <v>98</v>
      </c>
      <c r="AC645" t="s">
        <v>98</v>
      </c>
      <c r="AD645" t="s">
        <v>166</v>
      </c>
      <c r="AE645" t="s">
        <v>98</v>
      </c>
      <c r="AF645" t="s">
        <v>98</v>
      </c>
      <c r="AG645" t="s">
        <v>100</v>
      </c>
      <c r="AH645" t="s">
        <v>101</v>
      </c>
      <c r="AI645">
        <v>234</v>
      </c>
      <c r="AJ645" t="s">
        <v>108</v>
      </c>
      <c r="AK645">
        <v>0</v>
      </c>
      <c r="AL645">
        <v>739</v>
      </c>
      <c r="AM645">
        <v>973</v>
      </c>
      <c r="AN645" t="s">
        <v>103</v>
      </c>
      <c r="AO645" t="s">
        <v>98</v>
      </c>
      <c r="AP645" t="s">
        <v>104</v>
      </c>
      <c r="AQ645" t="s">
        <v>235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t="s">
        <v>98</v>
      </c>
      <c r="BC645">
        <v>10</v>
      </c>
      <c r="BD645" t="s">
        <v>106</v>
      </c>
      <c r="BE645">
        <v>0</v>
      </c>
      <c r="BF645" t="s">
        <v>83</v>
      </c>
      <c r="BG645" t="s">
        <v>208</v>
      </c>
      <c r="BH645">
        <v>1930</v>
      </c>
      <c r="BI645" t="s">
        <v>108</v>
      </c>
      <c r="BJ645">
        <v>2</v>
      </c>
      <c r="BK645">
        <v>393</v>
      </c>
      <c r="BL645" t="s">
        <v>98</v>
      </c>
      <c r="BM645" t="s">
        <v>98</v>
      </c>
      <c r="BN645" t="s">
        <v>104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4</v>
      </c>
      <c r="BZ645">
        <v>2008</v>
      </c>
      <c r="CA645" t="s">
        <v>110</v>
      </c>
      <c r="CB645" t="s">
        <v>111</v>
      </c>
    </row>
    <row r="646" spans="1:80">
      <c r="A646">
        <v>2105</v>
      </c>
      <c r="B646">
        <v>70</v>
      </c>
      <c r="C646" t="s">
        <v>140</v>
      </c>
      <c r="D646">
        <v>60</v>
      </c>
      <c r="E646">
        <v>6000</v>
      </c>
      <c r="F646" t="s">
        <v>82</v>
      </c>
      <c r="G646" t="s">
        <v>190</v>
      </c>
      <c r="H646" t="s">
        <v>84</v>
      </c>
      <c r="I646" t="s">
        <v>85</v>
      </c>
      <c r="J646" t="s">
        <v>86</v>
      </c>
      <c r="K646" t="s">
        <v>114</v>
      </c>
      <c r="L646" t="s">
        <v>88</v>
      </c>
      <c r="M646" t="s">
        <v>188</v>
      </c>
      <c r="N646" t="s">
        <v>91</v>
      </c>
      <c r="O646" t="s">
        <v>91</v>
      </c>
      <c r="P646" t="s">
        <v>92</v>
      </c>
      <c r="Q646" t="s">
        <v>122</v>
      </c>
      <c r="R646">
        <v>5</v>
      </c>
      <c r="S646">
        <v>9</v>
      </c>
      <c r="T646">
        <v>1905</v>
      </c>
      <c r="U646">
        <v>2005</v>
      </c>
      <c r="V646" t="s">
        <v>94</v>
      </c>
      <c r="W646" t="s">
        <v>95</v>
      </c>
      <c r="X646" t="s">
        <v>137</v>
      </c>
      <c r="Y646" t="s">
        <v>137</v>
      </c>
      <c r="Z646" t="s">
        <v>97</v>
      </c>
      <c r="AA646">
        <v>0</v>
      </c>
      <c r="AB646" t="s">
        <v>119</v>
      </c>
      <c r="AC646" t="s">
        <v>98</v>
      </c>
      <c r="AD646" t="s">
        <v>166</v>
      </c>
      <c r="AE646" t="s">
        <v>139</v>
      </c>
      <c r="AF646" t="s">
        <v>98</v>
      </c>
      <c r="AG646" t="s">
        <v>100</v>
      </c>
      <c r="AH646" t="s">
        <v>108</v>
      </c>
      <c r="AI646">
        <v>0</v>
      </c>
      <c r="AJ646" t="s">
        <v>108</v>
      </c>
      <c r="AK646">
        <v>0</v>
      </c>
      <c r="AL646">
        <v>572</v>
      </c>
      <c r="AM646">
        <v>572</v>
      </c>
      <c r="AN646" t="s">
        <v>103</v>
      </c>
      <c r="AO646" t="s">
        <v>126</v>
      </c>
      <c r="AP646" t="s">
        <v>104</v>
      </c>
      <c r="AQ646" t="s">
        <v>105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119</v>
      </c>
      <c r="BC646">
        <v>7</v>
      </c>
      <c r="BD646" t="s">
        <v>106</v>
      </c>
      <c r="BE646">
        <v>0</v>
      </c>
      <c r="BF646" t="s">
        <v>83</v>
      </c>
      <c r="BG646" t="s">
        <v>83</v>
      </c>
      <c r="BH646" t="s">
        <v>83</v>
      </c>
      <c r="BI646" t="s">
        <v>83</v>
      </c>
      <c r="BJ646">
        <v>0</v>
      </c>
      <c r="BK646">
        <v>0</v>
      </c>
      <c r="BL646" t="s">
        <v>83</v>
      </c>
      <c r="BM646" t="s">
        <v>83</v>
      </c>
      <c r="BN646" t="s">
        <v>167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2</v>
      </c>
      <c r="BZ646">
        <v>2008</v>
      </c>
      <c r="CA646" t="s">
        <v>110</v>
      </c>
      <c r="CB646" t="s">
        <v>111</v>
      </c>
    </row>
    <row r="647" spans="1:80">
      <c r="A647">
        <v>2106</v>
      </c>
      <c r="B647">
        <v>70</v>
      </c>
      <c r="C647" t="s">
        <v>140</v>
      </c>
      <c r="D647">
        <v>60</v>
      </c>
      <c r="E647">
        <v>11340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188</v>
      </c>
      <c r="N647" t="s">
        <v>91</v>
      </c>
      <c r="O647" t="s">
        <v>91</v>
      </c>
      <c r="P647" t="s">
        <v>92</v>
      </c>
      <c r="Q647" t="s">
        <v>122</v>
      </c>
      <c r="R647">
        <v>2</v>
      </c>
      <c r="S647">
        <v>1</v>
      </c>
      <c r="T647">
        <v>1920</v>
      </c>
      <c r="U647">
        <v>1950</v>
      </c>
      <c r="V647" t="s">
        <v>94</v>
      </c>
      <c r="W647" t="s">
        <v>95</v>
      </c>
      <c r="X647" t="s">
        <v>193</v>
      </c>
      <c r="Y647" t="s">
        <v>193</v>
      </c>
      <c r="Z647" t="s">
        <v>97</v>
      </c>
      <c r="AA647">
        <v>0</v>
      </c>
      <c r="AB647" t="s">
        <v>139</v>
      </c>
      <c r="AC647" t="s">
        <v>139</v>
      </c>
      <c r="AD647" t="s">
        <v>166</v>
      </c>
      <c r="AE647" t="s">
        <v>139</v>
      </c>
      <c r="AF647" t="s">
        <v>139</v>
      </c>
      <c r="AG647" t="s">
        <v>100</v>
      </c>
      <c r="AH647" t="s">
        <v>108</v>
      </c>
      <c r="AI647">
        <v>0</v>
      </c>
      <c r="AJ647" t="s">
        <v>108</v>
      </c>
      <c r="AK647">
        <v>0</v>
      </c>
      <c r="AL647">
        <v>723</v>
      </c>
      <c r="AM647">
        <v>723</v>
      </c>
      <c r="AN647" t="s">
        <v>103</v>
      </c>
      <c r="AO647" t="s">
        <v>98</v>
      </c>
      <c r="AP647" t="s">
        <v>167</v>
      </c>
      <c r="AQ647" t="s">
        <v>105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98</v>
      </c>
      <c r="BC647">
        <v>5</v>
      </c>
      <c r="BD647" t="s">
        <v>228</v>
      </c>
      <c r="BE647">
        <v>0</v>
      </c>
      <c r="BF647" t="s">
        <v>83</v>
      </c>
      <c r="BG647" t="s">
        <v>143</v>
      </c>
      <c r="BH647">
        <v>1920</v>
      </c>
      <c r="BI647" t="s">
        <v>108</v>
      </c>
      <c r="BJ647">
        <v>2</v>
      </c>
      <c r="BK647">
        <v>400</v>
      </c>
      <c r="BL647" t="s">
        <v>139</v>
      </c>
      <c r="BM647" t="s">
        <v>134</v>
      </c>
      <c r="BN647" t="s">
        <v>167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11</v>
      </c>
      <c r="BZ647">
        <v>2008</v>
      </c>
      <c r="CA647" t="s">
        <v>174</v>
      </c>
      <c r="CB647" t="s">
        <v>111</v>
      </c>
    </row>
    <row r="648" spans="1:80">
      <c r="A648">
        <v>2107</v>
      </c>
      <c r="B648">
        <v>70</v>
      </c>
      <c r="C648" t="s">
        <v>140</v>
      </c>
      <c r="D648">
        <v>60</v>
      </c>
      <c r="E648">
        <v>10800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188</v>
      </c>
      <c r="N648" t="s">
        <v>91</v>
      </c>
      <c r="O648" t="s">
        <v>91</v>
      </c>
      <c r="P648" t="s">
        <v>92</v>
      </c>
      <c r="Q648" t="s">
        <v>122</v>
      </c>
      <c r="R648">
        <v>7</v>
      </c>
      <c r="S648">
        <v>7</v>
      </c>
      <c r="T648">
        <v>1890</v>
      </c>
      <c r="U648">
        <v>1999</v>
      </c>
      <c r="V648" t="s">
        <v>94</v>
      </c>
      <c r="W648" t="s">
        <v>95</v>
      </c>
      <c r="X648" t="s">
        <v>116</v>
      </c>
      <c r="Y648" t="s">
        <v>185</v>
      </c>
      <c r="Z648" t="s">
        <v>97</v>
      </c>
      <c r="AA648">
        <v>0</v>
      </c>
      <c r="AB648" t="s">
        <v>98</v>
      </c>
      <c r="AC648" t="s">
        <v>98</v>
      </c>
      <c r="AD648" t="s">
        <v>166</v>
      </c>
      <c r="AE648" t="s">
        <v>98</v>
      </c>
      <c r="AF648" t="s">
        <v>98</v>
      </c>
      <c r="AG648" t="s">
        <v>155</v>
      </c>
      <c r="AH648" t="s">
        <v>108</v>
      </c>
      <c r="AI648">
        <v>0</v>
      </c>
      <c r="AJ648" t="s">
        <v>108</v>
      </c>
      <c r="AK648">
        <v>0</v>
      </c>
      <c r="AL648">
        <v>1313</v>
      </c>
      <c r="AM648">
        <v>1313</v>
      </c>
      <c r="AN648" t="s">
        <v>194</v>
      </c>
      <c r="AO648" t="s">
        <v>119</v>
      </c>
      <c r="AP648" t="s">
        <v>104</v>
      </c>
      <c r="AQ648" t="s">
        <v>105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t="s">
        <v>98</v>
      </c>
      <c r="BC648">
        <v>10</v>
      </c>
      <c r="BD648" t="s">
        <v>106</v>
      </c>
      <c r="BE648">
        <v>1</v>
      </c>
      <c r="BF648" t="s">
        <v>119</v>
      </c>
      <c r="BG648" t="s">
        <v>143</v>
      </c>
      <c r="BH648">
        <v>1950</v>
      </c>
      <c r="BI648" t="s">
        <v>108</v>
      </c>
      <c r="BJ648">
        <v>2</v>
      </c>
      <c r="BK648">
        <v>342</v>
      </c>
      <c r="BL648" t="s">
        <v>98</v>
      </c>
      <c r="BM648" t="s">
        <v>139</v>
      </c>
      <c r="BN648" t="s">
        <v>104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12</v>
      </c>
      <c r="BZ648">
        <v>2008</v>
      </c>
      <c r="CA648" t="s">
        <v>110</v>
      </c>
      <c r="CB648" t="s">
        <v>111</v>
      </c>
    </row>
    <row r="649" spans="1:80">
      <c r="A649">
        <v>2108</v>
      </c>
      <c r="B649">
        <v>20</v>
      </c>
      <c r="C649" t="s">
        <v>140</v>
      </c>
      <c r="D649">
        <v>65</v>
      </c>
      <c r="E649">
        <v>9750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188</v>
      </c>
      <c r="N649" t="s">
        <v>91</v>
      </c>
      <c r="O649" t="s">
        <v>91</v>
      </c>
      <c r="P649" t="s">
        <v>92</v>
      </c>
      <c r="Q649" t="s">
        <v>93</v>
      </c>
      <c r="R649">
        <v>5</v>
      </c>
      <c r="S649">
        <v>6</v>
      </c>
      <c r="T649">
        <v>1959</v>
      </c>
      <c r="U649">
        <v>1959</v>
      </c>
      <c r="V649" t="s">
        <v>94</v>
      </c>
      <c r="W649" t="s">
        <v>95</v>
      </c>
      <c r="X649" t="s">
        <v>137</v>
      </c>
      <c r="Y649" t="s">
        <v>137</v>
      </c>
      <c r="Z649" t="s">
        <v>117</v>
      </c>
      <c r="AA649">
        <v>164</v>
      </c>
      <c r="AB649" t="s">
        <v>98</v>
      </c>
      <c r="AC649" t="s">
        <v>98</v>
      </c>
      <c r="AD649" t="s">
        <v>99</v>
      </c>
      <c r="AE649" t="s">
        <v>98</v>
      </c>
      <c r="AF649" t="s">
        <v>98</v>
      </c>
      <c r="AG649" t="s">
        <v>100</v>
      </c>
      <c r="AH649" t="s">
        <v>101</v>
      </c>
      <c r="AI649">
        <v>200</v>
      </c>
      <c r="AJ649" t="s">
        <v>108</v>
      </c>
      <c r="AK649">
        <v>0</v>
      </c>
      <c r="AL649">
        <v>784</v>
      </c>
      <c r="AM649">
        <v>984</v>
      </c>
      <c r="AN649" t="s">
        <v>103</v>
      </c>
      <c r="AO649" t="s">
        <v>119</v>
      </c>
      <c r="AP649" t="s">
        <v>104</v>
      </c>
      <c r="AQ649" t="s">
        <v>105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139</v>
      </c>
      <c r="BC649">
        <v>5</v>
      </c>
      <c r="BD649" t="s">
        <v>106</v>
      </c>
      <c r="BE649">
        <v>0</v>
      </c>
      <c r="BF649" t="s">
        <v>83</v>
      </c>
      <c r="BG649" t="s">
        <v>143</v>
      </c>
      <c r="BH649">
        <v>1959</v>
      </c>
      <c r="BI649" t="s">
        <v>108</v>
      </c>
      <c r="BJ649">
        <v>1</v>
      </c>
      <c r="BK649">
        <v>308</v>
      </c>
      <c r="BL649" t="s">
        <v>98</v>
      </c>
      <c r="BM649" t="s">
        <v>98</v>
      </c>
      <c r="BN649" t="s">
        <v>167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</row>
    <row r="650" spans="1:80">
      <c r="A650">
        <v>2109</v>
      </c>
      <c r="B650">
        <v>20</v>
      </c>
      <c r="C650" t="s">
        <v>140</v>
      </c>
      <c r="D650">
        <v>52</v>
      </c>
      <c r="E650">
        <v>8516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188</v>
      </c>
      <c r="N650" t="s">
        <v>91</v>
      </c>
      <c r="O650" t="s">
        <v>91</v>
      </c>
      <c r="P650" t="s">
        <v>92</v>
      </c>
      <c r="Q650" t="s">
        <v>93</v>
      </c>
      <c r="R650">
        <v>4</v>
      </c>
      <c r="S650">
        <v>6</v>
      </c>
      <c r="T650">
        <v>1958</v>
      </c>
      <c r="U650">
        <v>2006</v>
      </c>
      <c r="V650" t="s">
        <v>94</v>
      </c>
      <c r="W650" t="s">
        <v>95</v>
      </c>
      <c r="X650" t="s">
        <v>137</v>
      </c>
      <c r="Y650" t="s">
        <v>137</v>
      </c>
      <c r="Z650" t="s">
        <v>97</v>
      </c>
      <c r="AA650">
        <v>0</v>
      </c>
      <c r="AB650" t="s">
        <v>98</v>
      </c>
      <c r="AC650" t="s">
        <v>98</v>
      </c>
      <c r="AD650" t="s">
        <v>99</v>
      </c>
      <c r="AE650" t="s">
        <v>98</v>
      </c>
      <c r="AF650" t="s">
        <v>98</v>
      </c>
      <c r="AG650" t="s">
        <v>100</v>
      </c>
      <c r="AH650" t="s">
        <v>108</v>
      </c>
      <c r="AI650">
        <v>0</v>
      </c>
      <c r="AJ650" t="s">
        <v>108</v>
      </c>
      <c r="AK650">
        <v>0</v>
      </c>
      <c r="AL650">
        <v>869</v>
      </c>
      <c r="AM650">
        <v>869</v>
      </c>
      <c r="AN650" t="s">
        <v>103</v>
      </c>
      <c r="AO650" t="s">
        <v>98</v>
      </c>
      <c r="AP650" t="s">
        <v>104</v>
      </c>
      <c r="AQ650" t="s">
        <v>105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98</v>
      </c>
      <c r="BC650">
        <v>5</v>
      </c>
      <c r="BD650" t="s">
        <v>106</v>
      </c>
      <c r="BE650">
        <v>0</v>
      </c>
      <c r="BF650" t="s">
        <v>83</v>
      </c>
      <c r="BG650" t="s">
        <v>143</v>
      </c>
      <c r="BH650">
        <v>1959</v>
      </c>
      <c r="BI650" t="s">
        <v>108</v>
      </c>
      <c r="BJ650">
        <v>1</v>
      </c>
      <c r="BK650">
        <v>308</v>
      </c>
      <c r="BL650" t="s">
        <v>98</v>
      </c>
      <c r="BM650" t="s">
        <v>98</v>
      </c>
      <c r="BN650" t="s">
        <v>104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5</v>
      </c>
      <c r="BZ650">
        <v>2008</v>
      </c>
      <c r="CA650" t="s">
        <v>110</v>
      </c>
      <c r="CB650" t="s">
        <v>111</v>
      </c>
    </row>
    <row r="651" spans="1:80">
      <c r="A651">
        <v>2110</v>
      </c>
      <c r="B651">
        <v>30</v>
      </c>
      <c r="C651" t="s">
        <v>112</v>
      </c>
      <c r="D651">
        <v>55</v>
      </c>
      <c r="E651">
        <v>7111</v>
      </c>
      <c r="F651" t="s">
        <v>82</v>
      </c>
      <c r="G651" t="s">
        <v>83</v>
      </c>
      <c r="H651" t="s">
        <v>113</v>
      </c>
      <c r="I651" t="s">
        <v>192</v>
      </c>
      <c r="J651" t="s">
        <v>86</v>
      </c>
      <c r="K651" t="s">
        <v>87</v>
      </c>
      <c r="L651" t="s">
        <v>88</v>
      </c>
      <c r="M651" t="s">
        <v>197</v>
      </c>
      <c r="N651" t="s">
        <v>91</v>
      </c>
      <c r="O651" t="s">
        <v>91</v>
      </c>
      <c r="P651" t="s">
        <v>92</v>
      </c>
      <c r="Q651" t="s">
        <v>93</v>
      </c>
      <c r="R651">
        <v>5</v>
      </c>
      <c r="S651">
        <v>7</v>
      </c>
      <c r="T651">
        <v>1928</v>
      </c>
      <c r="U651">
        <v>1983</v>
      </c>
      <c r="V651" t="s">
        <v>94</v>
      </c>
      <c r="W651" t="s">
        <v>95</v>
      </c>
      <c r="X651" t="s">
        <v>184</v>
      </c>
      <c r="Y651" t="s">
        <v>185</v>
      </c>
      <c r="Z651" t="s">
        <v>97</v>
      </c>
      <c r="AA651">
        <v>0</v>
      </c>
      <c r="AB651" t="s">
        <v>119</v>
      </c>
      <c r="AC651" t="s">
        <v>119</v>
      </c>
      <c r="AD651" t="s">
        <v>166</v>
      </c>
      <c r="AE651" t="s">
        <v>98</v>
      </c>
      <c r="AF651" t="s">
        <v>98</v>
      </c>
      <c r="AG651" t="s">
        <v>100</v>
      </c>
      <c r="AH651" t="s">
        <v>102</v>
      </c>
      <c r="AI651">
        <v>406</v>
      </c>
      <c r="AJ651" t="s">
        <v>138</v>
      </c>
      <c r="AK651">
        <v>273</v>
      </c>
      <c r="AL651">
        <v>329</v>
      </c>
      <c r="AM651">
        <v>1008</v>
      </c>
      <c r="AN651" t="s">
        <v>103</v>
      </c>
      <c r="AO651" t="s">
        <v>98</v>
      </c>
      <c r="AP651" t="s">
        <v>104</v>
      </c>
      <c r="AQ651" t="s">
        <v>105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98</v>
      </c>
      <c r="BC651">
        <v>5</v>
      </c>
      <c r="BD651" t="s">
        <v>106</v>
      </c>
      <c r="BE651">
        <v>1</v>
      </c>
      <c r="BF651" t="s">
        <v>134</v>
      </c>
      <c r="BG651" t="s">
        <v>143</v>
      </c>
      <c r="BH651">
        <v>1992</v>
      </c>
      <c r="BI651" t="s">
        <v>108</v>
      </c>
      <c r="BJ651">
        <v>1</v>
      </c>
      <c r="BK651">
        <v>288</v>
      </c>
      <c r="BL651" t="s">
        <v>98</v>
      </c>
      <c r="BM651" t="s">
        <v>98</v>
      </c>
      <c r="BN651" t="s">
        <v>104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132</v>
      </c>
      <c r="BW651" t="s">
        <v>83</v>
      </c>
      <c r="BX651">
        <v>0</v>
      </c>
      <c r="BY651">
        <v>7</v>
      </c>
      <c r="BZ651">
        <v>2008</v>
      </c>
      <c r="CA651" t="s">
        <v>110</v>
      </c>
      <c r="CB651" t="s">
        <v>111</v>
      </c>
    </row>
    <row r="652" spans="1:80">
      <c r="A652">
        <v>2111</v>
      </c>
      <c r="B652">
        <v>50</v>
      </c>
      <c r="C652" t="s">
        <v>140</v>
      </c>
      <c r="D652" t="s">
        <v>83</v>
      </c>
      <c r="E652">
        <v>7425</v>
      </c>
      <c r="F652" t="s">
        <v>82</v>
      </c>
      <c r="G652" t="s">
        <v>83</v>
      </c>
      <c r="H652" t="s">
        <v>113</v>
      </c>
      <c r="I652" t="s">
        <v>192</v>
      </c>
      <c r="J652" t="s">
        <v>86</v>
      </c>
      <c r="K652" t="s">
        <v>114</v>
      </c>
      <c r="L652" t="s">
        <v>88</v>
      </c>
      <c r="M652" t="s">
        <v>197</v>
      </c>
      <c r="N652" t="s">
        <v>225</v>
      </c>
      <c r="O652" t="s">
        <v>182</v>
      </c>
      <c r="P652" t="s">
        <v>92</v>
      </c>
      <c r="Q652" t="s">
        <v>176</v>
      </c>
      <c r="R652">
        <v>7</v>
      </c>
      <c r="S652">
        <v>7</v>
      </c>
      <c r="T652">
        <v>1945</v>
      </c>
      <c r="U652">
        <v>1950</v>
      </c>
      <c r="V652" t="s">
        <v>94</v>
      </c>
      <c r="W652" t="s">
        <v>95</v>
      </c>
      <c r="X652" t="s">
        <v>116</v>
      </c>
      <c r="Y652" t="s">
        <v>116</v>
      </c>
      <c r="Z652" t="s">
        <v>97</v>
      </c>
      <c r="AA652">
        <v>0</v>
      </c>
      <c r="AB652" t="s">
        <v>98</v>
      </c>
      <c r="AC652" t="s">
        <v>98</v>
      </c>
      <c r="AD652" t="s">
        <v>99</v>
      </c>
      <c r="AE652" t="s">
        <v>98</v>
      </c>
      <c r="AF652" t="s">
        <v>139</v>
      </c>
      <c r="AG652" t="s">
        <v>100</v>
      </c>
      <c r="AH652" t="s">
        <v>108</v>
      </c>
      <c r="AI652">
        <v>0</v>
      </c>
      <c r="AJ652" t="s">
        <v>108</v>
      </c>
      <c r="AK652">
        <v>0</v>
      </c>
      <c r="AL652">
        <v>672</v>
      </c>
      <c r="AM652">
        <v>672</v>
      </c>
      <c r="AN652" t="s">
        <v>103</v>
      </c>
      <c r="AO652" t="s">
        <v>119</v>
      </c>
      <c r="AP652" t="s">
        <v>104</v>
      </c>
      <c r="AQ652" t="s">
        <v>105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119</v>
      </c>
      <c r="BC652">
        <v>8</v>
      </c>
      <c r="BD652" t="s">
        <v>106</v>
      </c>
      <c r="BE652">
        <v>0</v>
      </c>
      <c r="BF652" t="s">
        <v>83</v>
      </c>
      <c r="BG652" t="s">
        <v>107</v>
      </c>
      <c r="BH652">
        <v>1945</v>
      </c>
      <c r="BI652" t="s">
        <v>108</v>
      </c>
      <c r="BJ652">
        <v>1</v>
      </c>
      <c r="BK652">
        <v>252</v>
      </c>
      <c r="BL652" t="s">
        <v>98</v>
      </c>
      <c r="BM652" t="s">
        <v>98</v>
      </c>
      <c r="BN652" t="s">
        <v>104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8</v>
      </c>
      <c r="BZ652">
        <v>2008</v>
      </c>
      <c r="CA652" t="s">
        <v>110</v>
      </c>
      <c r="CB652" t="s">
        <v>172</v>
      </c>
    </row>
    <row r="653" spans="1:80">
      <c r="A653">
        <v>2112</v>
      </c>
      <c r="B653">
        <v>50</v>
      </c>
      <c r="C653" t="s">
        <v>112</v>
      </c>
      <c r="D653" t="s">
        <v>83</v>
      </c>
      <c r="E653">
        <v>7010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197</v>
      </c>
      <c r="N653" t="s">
        <v>91</v>
      </c>
      <c r="O653" t="s">
        <v>91</v>
      </c>
      <c r="P653" t="s">
        <v>92</v>
      </c>
      <c r="Q653" t="s">
        <v>176</v>
      </c>
      <c r="R653">
        <v>5</v>
      </c>
      <c r="S653">
        <v>5</v>
      </c>
      <c r="T653">
        <v>1935</v>
      </c>
      <c r="U653">
        <v>1950</v>
      </c>
      <c r="V653" t="s">
        <v>94</v>
      </c>
      <c r="W653" t="s">
        <v>95</v>
      </c>
      <c r="X653" t="s">
        <v>116</v>
      </c>
      <c r="Y653" t="s">
        <v>116</v>
      </c>
      <c r="Z653" t="s">
        <v>97</v>
      </c>
      <c r="AA653">
        <v>0</v>
      </c>
      <c r="AB653" t="s">
        <v>98</v>
      </c>
      <c r="AC653" t="s">
        <v>98</v>
      </c>
      <c r="AD653" t="s">
        <v>166</v>
      </c>
      <c r="AE653" t="s">
        <v>98</v>
      </c>
      <c r="AF653" t="s">
        <v>98</v>
      </c>
      <c r="AG653" t="s">
        <v>100</v>
      </c>
      <c r="AH653" t="s">
        <v>101</v>
      </c>
      <c r="AI653">
        <v>175</v>
      </c>
      <c r="AJ653" t="s">
        <v>108</v>
      </c>
      <c r="AK653">
        <v>0</v>
      </c>
      <c r="AL653">
        <v>849</v>
      </c>
      <c r="AM653">
        <v>1024</v>
      </c>
      <c r="AN653" t="s">
        <v>103</v>
      </c>
      <c r="AO653" t="s">
        <v>98</v>
      </c>
      <c r="AP653" t="s">
        <v>104</v>
      </c>
      <c r="AQ653" t="s">
        <v>105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106</v>
      </c>
      <c r="BE653">
        <v>1</v>
      </c>
      <c r="BF653" t="s">
        <v>119</v>
      </c>
      <c r="BG653" t="s">
        <v>143</v>
      </c>
      <c r="BH653">
        <v>1950</v>
      </c>
      <c r="BI653" t="s">
        <v>108</v>
      </c>
      <c r="BJ653">
        <v>1</v>
      </c>
      <c r="BK653">
        <v>240</v>
      </c>
      <c r="BL653" t="s">
        <v>98</v>
      </c>
      <c r="BM653" t="s">
        <v>98</v>
      </c>
      <c r="BN653" t="s">
        <v>191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2008</v>
      </c>
      <c r="CA653" t="s">
        <v>110</v>
      </c>
      <c r="CB653" t="s">
        <v>111</v>
      </c>
    </row>
    <row r="654" spans="1:80">
      <c r="A654">
        <v>2113</v>
      </c>
      <c r="B654">
        <v>50</v>
      </c>
      <c r="C654" t="s">
        <v>140</v>
      </c>
      <c r="D654">
        <v>50</v>
      </c>
      <c r="E654">
        <v>5000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197</v>
      </c>
      <c r="N654" t="s">
        <v>90</v>
      </c>
      <c r="O654" t="s">
        <v>91</v>
      </c>
      <c r="P654" t="s">
        <v>92</v>
      </c>
      <c r="Q654" t="s">
        <v>176</v>
      </c>
      <c r="R654">
        <v>5</v>
      </c>
      <c r="S654">
        <v>7</v>
      </c>
      <c r="T654">
        <v>1941</v>
      </c>
      <c r="U654">
        <v>2006</v>
      </c>
      <c r="V654" t="s">
        <v>94</v>
      </c>
      <c r="W654" t="s">
        <v>95</v>
      </c>
      <c r="X654" t="s">
        <v>116</v>
      </c>
      <c r="Y654" t="s">
        <v>116</v>
      </c>
      <c r="Z654" t="s">
        <v>97</v>
      </c>
      <c r="AA654">
        <v>0</v>
      </c>
      <c r="AB654" t="s">
        <v>98</v>
      </c>
      <c r="AC654" t="s">
        <v>119</v>
      </c>
      <c r="AD654" t="s">
        <v>99</v>
      </c>
      <c r="AE654" t="s">
        <v>98</v>
      </c>
      <c r="AF654" t="s">
        <v>98</v>
      </c>
      <c r="AG654" t="s">
        <v>100</v>
      </c>
      <c r="AH654" t="s">
        <v>118</v>
      </c>
      <c r="AI654">
        <v>600</v>
      </c>
      <c r="AJ654" t="s">
        <v>108</v>
      </c>
      <c r="AK654">
        <v>0</v>
      </c>
      <c r="AL654">
        <v>72</v>
      </c>
      <c r="AM654">
        <v>672</v>
      </c>
      <c r="AN654" t="s">
        <v>103</v>
      </c>
      <c r="AO654" t="s">
        <v>126</v>
      </c>
      <c r="AP654" t="s">
        <v>104</v>
      </c>
      <c r="AQ654" t="s">
        <v>105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119</v>
      </c>
      <c r="BC654">
        <v>6</v>
      </c>
      <c r="BD654" t="s">
        <v>106</v>
      </c>
      <c r="BE654">
        <v>0</v>
      </c>
      <c r="BF654" t="s">
        <v>83</v>
      </c>
      <c r="BG654" t="s">
        <v>143</v>
      </c>
      <c r="BH654">
        <v>1941</v>
      </c>
      <c r="BI654" t="s">
        <v>108</v>
      </c>
      <c r="BJ654">
        <v>1</v>
      </c>
      <c r="BK654">
        <v>240</v>
      </c>
      <c r="BL654" t="s">
        <v>98</v>
      </c>
      <c r="BM654" t="s">
        <v>98</v>
      </c>
      <c r="BN654" t="s">
        <v>191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</row>
    <row r="655" spans="1:80">
      <c r="A655">
        <v>2114</v>
      </c>
      <c r="B655">
        <v>70</v>
      </c>
      <c r="C655" t="s">
        <v>140</v>
      </c>
      <c r="D655">
        <v>59</v>
      </c>
      <c r="E655">
        <v>5870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114</v>
      </c>
      <c r="L655" t="s">
        <v>88</v>
      </c>
      <c r="M655" t="s">
        <v>197</v>
      </c>
      <c r="N655" t="s">
        <v>90</v>
      </c>
      <c r="O655" t="s">
        <v>90</v>
      </c>
      <c r="P655" t="s">
        <v>92</v>
      </c>
      <c r="Q655" t="s">
        <v>122</v>
      </c>
      <c r="R655">
        <v>6</v>
      </c>
      <c r="S655">
        <v>9</v>
      </c>
      <c r="T655">
        <v>1900</v>
      </c>
      <c r="U655">
        <v>2000</v>
      </c>
      <c r="V655" t="s">
        <v>94</v>
      </c>
      <c r="W655" t="s">
        <v>95</v>
      </c>
      <c r="X655" t="s">
        <v>130</v>
      </c>
      <c r="Y655" t="s">
        <v>130</v>
      </c>
      <c r="Z655" t="s">
        <v>97</v>
      </c>
      <c r="AA655">
        <v>0</v>
      </c>
      <c r="AB655" t="s">
        <v>98</v>
      </c>
      <c r="AC655" t="s">
        <v>119</v>
      </c>
      <c r="AD655" t="s">
        <v>166</v>
      </c>
      <c r="AE655" t="s">
        <v>98</v>
      </c>
      <c r="AF655" t="s">
        <v>98</v>
      </c>
      <c r="AG655" t="s">
        <v>100</v>
      </c>
      <c r="AH655" t="s">
        <v>108</v>
      </c>
      <c r="AI655">
        <v>0</v>
      </c>
      <c r="AJ655" t="s">
        <v>108</v>
      </c>
      <c r="AK655">
        <v>0</v>
      </c>
      <c r="AL655">
        <v>554</v>
      </c>
      <c r="AM655">
        <v>554</v>
      </c>
      <c r="AN655" t="s">
        <v>103</v>
      </c>
      <c r="AO655" t="s">
        <v>126</v>
      </c>
      <c r="AP655" t="s">
        <v>104</v>
      </c>
      <c r="AQ655" t="s">
        <v>105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t="s">
        <v>98</v>
      </c>
      <c r="BC655">
        <v>6</v>
      </c>
      <c r="BD655" t="s">
        <v>106</v>
      </c>
      <c r="BE655">
        <v>0</v>
      </c>
      <c r="BF655" t="s">
        <v>83</v>
      </c>
      <c r="BG655" t="s">
        <v>143</v>
      </c>
      <c r="BH655">
        <v>1926</v>
      </c>
      <c r="BI655" t="s">
        <v>108</v>
      </c>
      <c r="BJ655">
        <v>1</v>
      </c>
      <c r="BK655">
        <v>200</v>
      </c>
      <c r="BL655" t="s">
        <v>139</v>
      </c>
      <c r="BM655" t="s">
        <v>98</v>
      </c>
      <c r="BN655" t="s">
        <v>104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109</v>
      </c>
      <c r="BW655" t="s">
        <v>133</v>
      </c>
      <c r="BX655">
        <v>400</v>
      </c>
      <c r="BY655">
        <v>4</v>
      </c>
      <c r="BZ655">
        <v>2008</v>
      </c>
      <c r="CA655" t="s">
        <v>110</v>
      </c>
      <c r="CB655" t="s">
        <v>111</v>
      </c>
    </row>
    <row r="656" spans="1:80">
      <c r="A656">
        <v>2115</v>
      </c>
      <c r="B656">
        <v>50</v>
      </c>
      <c r="C656" t="s">
        <v>140</v>
      </c>
      <c r="D656">
        <v>50</v>
      </c>
      <c r="E656">
        <v>6000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197</v>
      </c>
      <c r="N656" t="s">
        <v>91</v>
      </c>
      <c r="O656" t="s">
        <v>91</v>
      </c>
      <c r="P656" t="s">
        <v>92</v>
      </c>
      <c r="Q656" t="s">
        <v>176</v>
      </c>
      <c r="R656">
        <v>6</v>
      </c>
      <c r="S656">
        <v>7</v>
      </c>
      <c r="T656">
        <v>1940</v>
      </c>
      <c r="U656">
        <v>1989</v>
      </c>
      <c r="V656" t="s">
        <v>94</v>
      </c>
      <c r="W656" t="s">
        <v>95</v>
      </c>
      <c r="X656" t="s">
        <v>116</v>
      </c>
      <c r="Y656" t="s">
        <v>116</v>
      </c>
      <c r="Z656" t="s">
        <v>97</v>
      </c>
      <c r="AA656">
        <v>0</v>
      </c>
      <c r="AB656" t="s">
        <v>98</v>
      </c>
      <c r="AC656" t="s">
        <v>98</v>
      </c>
      <c r="AD656" t="s">
        <v>99</v>
      </c>
      <c r="AE656" t="s">
        <v>98</v>
      </c>
      <c r="AF656" t="s">
        <v>98</v>
      </c>
      <c r="AG656" t="s">
        <v>100</v>
      </c>
      <c r="AH656" t="s">
        <v>118</v>
      </c>
      <c r="AI656">
        <v>521</v>
      </c>
      <c r="AJ656" t="s">
        <v>108</v>
      </c>
      <c r="AK656">
        <v>0</v>
      </c>
      <c r="AL656">
        <v>460</v>
      </c>
      <c r="AM656">
        <v>981</v>
      </c>
      <c r="AN656" t="s">
        <v>103</v>
      </c>
      <c r="AO656" t="s">
        <v>126</v>
      </c>
      <c r="AP656" t="s">
        <v>104</v>
      </c>
      <c r="AQ656" t="s">
        <v>105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119</v>
      </c>
      <c r="BC656">
        <v>6</v>
      </c>
      <c r="BD656" t="s">
        <v>106</v>
      </c>
      <c r="BE656">
        <v>1</v>
      </c>
      <c r="BF656" t="s">
        <v>119</v>
      </c>
      <c r="BG656" t="s">
        <v>143</v>
      </c>
      <c r="BH656">
        <v>1940</v>
      </c>
      <c r="BI656" t="s">
        <v>108</v>
      </c>
      <c r="BJ656">
        <v>1</v>
      </c>
      <c r="BK656">
        <v>240</v>
      </c>
      <c r="BL656" t="s">
        <v>98</v>
      </c>
      <c r="BM656" t="s">
        <v>98</v>
      </c>
      <c r="BN656" t="s">
        <v>104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132</v>
      </c>
      <c r="BW656" t="s">
        <v>83</v>
      </c>
      <c r="BX656">
        <v>0</v>
      </c>
      <c r="BY656">
        <v>7</v>
      </c>
      <c r="BZ656">
        <v>2008</v>
      </c>
      <c r="CA656" t="s">
        <v>110</v>
      </c>
      <c r="CB656" t="s">
        <v>111</v>
      </c>
    </row>
    <row r="657" spans="1:80">
      <c r="A657">
        <v>2116</v>
      </c>
      <c r="B657">
        <v>30</v>
      </c>
      <c r="C657" t="s">
        <v>140</v>
      </c>
      <c r="D657">
        <v>50</v>
      </c>
      <c r="E657">
        <v>6000</v>
      </c>
      <c r="F657" t="s">
        <v>82</v>
      </c>
      <c r="G657" t="s">
        <v>83</v>
      </c>
      <c r="H657" t="s">
        <v>84</v>
      </c>
      <c r="I657" t="s">
        <v>127</v>
      </c>
      <c r="J657" t="s">
        <v>86</v>
      </c>
      <c r="K657" t="s">
        <v>87</v>
      </c>
      <c r="L657" t="s">
        <v>88</v>
      </c>
      <c r="M657" t="s">
        <v>197</v>
      </c>
      <c r="N657" t="s">
        <v>91</v>
      </c>
      <c r="O657" t="s">
        <v>91</v>
      </c>
      <c r="P657" t="s">
        <v>92</v>
      </c>
      <c r="Q657" t="s">
        <v>93</v>
      </c>
      <c r="R657">
        <v>5</v>
      </c>
      <c r="S657">
        <v>7</v>
      </c>
      <c r="T657">
        <v>1924</v>
      </c>
      <c r="U657">
        <v>2003</v>
      </c>
      <c r="V657" t="s">
        <v>94</v>
      </c>
      <c r="W657" t="s">
        <v>95</v>
      </c>
      <c r="X657" t="s">
        <v>116</v>
      </c>
      <c r="Y657" t="s">
        <v>116</v>
      </c>
      <c r="Z657" t="s">
        <v>97</v>
      </c>
      <c r="AA657">
        <v>0</v>
      </c>
      <c r="AB657" t="s">
        <v>98</v>
      </c>
      <c r="AC657" t="s">
        <v>139</v>
      </c>
      <c r="AD657" t="s">
        <v>166</v>
      </c>
      <c r="AE657" t="s">
        <v>98</v>
      </c>
      <c r="AF657" t="s">
        <v>139</v>
      </c>
      <c r="AG657" t="s">
        <v>100</v>
      </c>
      <c r="AH657" t="s">
        <v>108</v>
      </c>
      <c r="AI657">
        <v>0</v>
      </c>
      <c r="AJ657" t="s">
        <v>108</v>
      </c>
      <c r="AK657">
        <v>0</v>
      </c>
      <c r="AL657">
        <v>949</v>
      </c>
      <c r="AM657">
        <v>949</v>
      </c>
      <c r="AN657" t="s">
        <v>103</v>
      </c>
      <c r="AO657" t="s">
        <v>126</v>
      </c>
      <c r="AP657" t="s">
        <v>104</v>
      </c>
      <c r="AQ657" t="s">
        <v>105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98</v>
      </c>
      <c r="BC657">
        <v>5</v>
      </c>
      <c r="BD657" t="s">
        <v>106</v>
      </c>
      <c r="BE657">
        <v>1</v>
      </c>
      <c r="BF657" t="s">
        <v>139</v>
      </c>
      <c r="BG657" t="s">
        <v>143</v>
      </c>
      <c r="BH657">
        <v>1924</v>
      </c>
      <c r="BI657" t="s">
        <v>108</v>
      </c>
      <c r="BJ657">
        <v>2</v>
      </c>
      <c r="BK657">
        <v>370</v>
      </c>
      <c r="BL657" t="s">
        <v>98</v>
      </c>
      <c r="BM657" t="s">
        <v>98</v>
      </c>
      <c r="BN657" t="s">
        <v>104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7</v>
      </c>
      <c r="BZ657">
        <v>2008</v>
      </c>
      <c r="CA657" t="s">
        <v>110</v>
      </c>
      <c r="CB657" t="s">
        <v>111</v>
      </c>
    </row>
    <row r="658" spans="1:80">
      <c r="A658">
        <v>2117</v>
      </c>
      <c r="B658">
        <v>50</v>
      </c>
      <c r="C658" t="s">
        <v>140</v>
      </c>
      <c r="D658">
        <v>50</v>
      </c>
      <c r="E658">
        <v>6000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197</v>
      </c>
      <c r="N658" t="s">
        <v>91</v>
      </c>
      <c r="O658" t="s">
        <v>91</v>
      </c>
      <c r="P658" t="s">
        <v>92</v>
      </c>
      <c r="Q658" t="s">
        <v>176</v>
      </c>
      <c r="R658">
        <v>6</v>
      </c>
      <c r="S658">
        <v>7</v>
      </c>
      <c r="T658">
        <v>1937</v>
      </c>
      <c r="U658">
        <v>2000</v>
      </c>
      <c r="V658" t="s">
        <v>94</v>
      </c>
      <c r="W658" t="s">
        <v>95</v>
      </c>
      <c r="X658" t="s">
        <v>116</v>
      </c>
      <c r="Y658" t="s">
        <v>116</v>
      </c>
      <c r="Z658" t="s">
        <v>97</v>
      </c>
      <c r="AA658">
        <v>0</v>
      </c>
      <c r="AB658" t="s">
        <v>98</v>
      </c>
      <c r="AC658" t="s">
        <v>119</v>
      </c>
      <c r="AD658" t="s">
        <v>166</v>
      </c>
      <c r="AE658" t="s">
        <v>98</v>
      </c>
      <c r="AF658" t="s">
        <v>98</v>
      </c>
      <c r="AG658" t="s">
        <v>100</v>
      </c>
      <c r="AH658" t="s">
        <v>101</v>
      </c>
      <c r="AI658">
        <v>201</v>
      </c>
      <c r="AJ658" t="s">
        <v>102</v>
      </c>
      <c r="AK658">
        <v>162</v>
      </c>
      <c r="AL658">
        <v>462</v>
      </c>
      <c r="AM658">
        <v>825</v>
      </c>
      <c r="AN658" t="s">
        <v>103</v>
      </c>
      <c r="AO658" t="s">
        <v>126</v>
      </c>
      <c r="AP658" t="s">
        <v>104</v>
      </c>
      <c r="AQ658" t="s">
        <v>105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98</v>
      </c>
      <c r="BC658">
        <v>5</v>
      </c>
      <c r="BD658" t="s">
        <v>106</v>
      </c>
      <c r="BE658">
        <v>0</v>
      </c>
      <c r="BF658" t="s">
        <v>83</v>
      </c>
      <c r="BG658" t="s">
        <v>143</v>
      </c>
      <c r="BH658">
        <v>2004</v>
      </c>
      <c r="BI658" t="s">
        <v>108</v>
      </c>
      <c r="BJ658">
        <v>1</v>
      </c>
      <c r="BK658">
        <v>672</v>
      </c>
      <c r="BL658" t="s">
        <v>98</v>
      </c>
      <c r="BM658" t="s">
        <v>98</v>
      </c>
      <c r="BN658" t="s">
        <v>104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132</v>
      </c>
      <c r="BW658" t="s">
        <v>83</v>
      </c>
      <c r="BX658">
        <v>0</v>
      </c>
      <c r="BY658">
        <v>5</v>
      </c>
      <c r="BZ658">
        <v>2008</v>
      </c>
      <c r="CA658" t="s">
        <v>110</v>
      </c>
      <c r="CB658" t="s">
        <v>111</v>
      </c>
    </row>
    <row r="659" spans="1:80">
      <c r="A659">
        <v>2118</v>
      </c>
      <c r="B659">
        <v>50</v>
      </c>
      <c r="C659" t="s">
        <v>140</v>
      </c>
      <c r="D659">
        <v>50</v>
      </c>
      <c r="E659">
        <v>6000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197</v>
      </c>
      <c r="N659" t="s">
        <v>91</v>
      </c>
      <c r="O659" t="s">
        <v>91</v>
      </c>
      <c r="P659" t="s">
        <v>92</v>
      </c>
      <c r="Q659" t="s">
        <v>176</v>
      </c>
      <c r="R659">
        <v>6</v>
      </c>
      <c r="S659">
        <v>5</v>
      </c>
      <c r="T659">
        <v>1939</v>
      </c>
      <c r="U659">
        <v>1950</v>
      </c>
      <c r="V659" t="s">
        <v>94</v>
      </c>
      <c r="W659" t="s">
        <v>95</v>
      </c>
      <c r="X659" t="s">
        <v>116</v>
      </c>
      <c r="Y659" t="s">
        <v>116</v>
      </c>
      <c r="Z659" t="s">
        <v>97</v>
      </c>
      <c r="AA659">
        <v>0</v>
      </c>
      <c r="AB659" t="s">
        <v>98</v>
      </c>
      <c r="AC659" t="s">
        <v>98</v>
      </c>
      <c r="AD659" t="s">
        <v>99</v>
      </c>
      <c r="AE659" t="s">
        <v>98</v>
      </c>
      <c r="AF659" t="s">
        <v>98</v>
      </c>
      <c r="AG659" t="s">
        <v>100</v>
      </c>
      <c r="AH659" t="s">
        <v>102</v>
      </c>
      <c r="AI659">
        <v>264</v>
      </c>
      <c r="AJ659" t="s">
        <v>108</v>
      </c>
      <c r="AK659">
        <v>0</v>
      </c>
      <c r="AL659">
        <v>475</v>
      </c>
      <c r="AM659">
        <v>739</v>
      </c>
      <c r="AN659" t="s">
        <v>103</v>
      </c>
      <c r="AO659" t="s">
        <v>126</v>
      </c>
      <c r="AP659" t="s">
        <v>104</v>
      </c>
      <c r="AQ659" t="s">
        <v>105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t="s">
        <v>98</v>
      </c>
      <c r="BC659">
        <v>7</v>
      </c>
      <c r="BD659" t="s">
        <v>106</v>
      </c>
      <c r="BE659">
        <v>1</v>
      </c>
      <c r="BF659" t="s">
        <v>119</v>
      </c>
      <c r="BG659" t="s">
        <v>143</v>
      </c>
      <c r="BH659">
        <v>1939</v>
      </c>
      <c r="BI659" t="s">
        <v>108</v>
      </c>
      <c r="BJ659">
        <v>1</v>
      </c>
      <c r="BK659">
        <v>240</v>
      </c>
      <c r="BL659" t="s">
        <v>98</v>
      </c>
      <c r="BM659" t="s">
        <v>98</v>
      </c>
      <c r="BN659" t="s">
        <v>104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4</v>
      </c>
      <c r="BZ659">
        <v>2008</v>
      </c>
      <c r="CA659" t="s">
        <v>110</v>
      </c>
      <c r="CB659" t="s">
        <v>111</v>
      </c>
    </row>
    <row r="660" spans="1:80">
      <c r="A660">
        <v>2119</v>
      </c>
      <c r="B660">
        <v>45</v>
      </c>
      <c r="C660" t="s">
        <v>140</v>
      </c>
      <c r="D660">
        <v>50</v>
      </c>
      <c r="E660">
        <v>5000</v>
      </c>
      <c r="F660" t="s">
        <v>82</v>
      </c>
      <c r="G660" t="s">
        <v>83</v>
      </c>
      <c r="H660" t="s">
        <v>84</v>
      </c>
      <c r="I660" t="s">
        <v>192</v>
      </c>
      <c r="J660" t="s">
        <v>86</v>
      </c>
      <c r="K660" t="s">
        <v>87</v>
      </c>
      <c r="L660" t="s">
        <v>154</v>
      </c>
      <c r="M660" t="s">
        <v>197</v>
      </c>
      <c r="N660" t="s">
        <v>91</v>
      </c>
      <c r="O660" t="s">
        <v>91</v>
      </c>
      <c r="P660" t="s">
        <v>92</v>
      </c>
      <c r="Q660" t="s">
        <v>238</v>
      </c>
      <c r="R660">
        <v>6</v>
      </c>
      <c r="S660">
        <v>7</v>
      </c>
      <c r="T660">
        <v>1926</v>
      </c>
      <c r="U660">
        <v>1950</v>
      </c>
      <c r="V660" t="s">
        <v>94</v>
      </c>
      <c r="W660" t="s">
        <v>95</v>
      </c>
      <c r="X660" t="s">
        <v>137</v>
      </c>
      <c r="Y660" t="s">
        <v>137</v>
      </c>
      <c r="Z660" t="s">
        <v>97</v>
      </c>
      <c r="AA660">
        <v>0</v>
      </c>
      <c r="AB660" t="s">
        <v>98</v>
      </c>
      <c r="AC660" t="s">
        <v>98</v>
      </c>
      <c r="AD660" t="s">
        <v>166</v>
      </c>
      <c r="AE660" t="s">
        <v>98</v>
      </c>
      <c r="AF660" t="s">
        <v>98</v>
      </c>
      <c r="AG660" t="s">
        <v>100</v>
      </c>
      <c r="AH660" t="s">
        <v>108</v>
      </c>
      <c r="AI660">
        <v>0</v>
      </c>
      <c r="AJ660" t="s">
        <v>108</v>
      </c>
      <c r="AK660">
        <v>0</v>
      </c>
      <c r="AL660">
        <v>992</v>
      </c>
      <c r="AM660">
        <v>992</v>
      </c>
      <c r="AN660" t="s">
        <v>103</v>
      </c>
      <c r="AO660" t="s">
        <v>126</v>
      </c>
      <c r="AP660" t="s">
        <v>104</v>
      </c>
      <c r="AQ660" t="s">
        <v>105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106</v>
      </c>
      <c r="BE660">
        <v>0</v>
      </c>
      <c r="BF660" t="s">
        <v>83</v>
      </c>
      <c r="BG660" t="s">
        <v>143</v>
      </c>
      <c r="BH660">
        <v>1926</v>
      </c>
      <c r="BI660" t="s">
        <v>108</v>
      </c>
      <c r="BJ660">
        <v>1</v>
      </c>
      <c r="BK660">
        <v>160</v>
      </c>
      <c r="BL660" t="s">
        <v>139</v>
      </c>
      <c r="BM660" t="s">
        <v>98</v>
      </c>
      <c r="BN660" t="s">
        <v>104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4</v>
      </c>
      <c r="BZ660">
        <v>2008</v>
      </c>
      <c r="CA660" t="s">
        <v>110</v>
      </c>
      <c r="CB660" t="s">
        <v>111</v>
      </c>
    </row>
    <row r="661" spans="1:80">
      <c r="A661">
        <v>2120</v>
      </c>
      <c r="B661">
        <v>50</v>
      </c>
      <c r="C661" t="s">
        <v>140</v>
      </c>
      <c r="D661">
        <v>60</v>
      </c>
      <c r="E661">
        <v>5520</v>
      </c>
      <c r="F661" t="s">
        <v>82</v>
      </c>
      <c r="G661" t="s">
        <v>83</v>
      </c>
      <c r="H661" t="s">
        <v>113</v>
      </c>
      <c r="I661" t="s">
        <v>85</v>
      </c>
      <c r="J661" t="s">
        <v>86</v>
      </c>
      <c r="K661" t="s">
        <v>136</v>
      </c>
      <c r="L661" t="s">
        <v>88</v>
      </c>
      <c r="M661" t="s">
        <v>197</v>
      </c>
      <c r="N661" t="s">
        <v>90</v>
      </c>
      <c r="O661" t="s">
        <v>91</v>
      </c>
      <c r="P661" t="s">
        <v>92</v>
      </c>
      <c r="Q661" t="s">
        <v>176</v>
      </c>
      <c r="R661">
        <v>5</v>
      </c>
      <c r="S661">
        <v>7</v>
      </c>
      <c r="T661">
        <v>1920</v>
      </c>
      <c r="U661">
        <v>1997</v>
      </c>
      <c r="V661" t="s">
        <v>94</v>
      </c>
      <c r="W661" t="s">
        <v>95</v>
      </c>
      <c r="X661" t="s">
        <v>193</v>
      </c>
      <c r="Y661" t="s">
        <v>193</v>
      </c>
      <c r="Z661" t="s">
        <v>97</v>
      </c>
      <c r="AA661">
        <v>0</v>
      </c>
      <c r="AB661" t="s">
        <v>98</v>
      </c>
      <c r="AC661" t="s">
        <v>119</v>
      </c>
      <c r="AD661" t="s">
        <v>166</v>
      </c>
      <c r="AE661" t="s">
        <v>98</v>
      </c>
      <c r="AF661" t="s">
        <v>98</v>
      </c>
      <c r="AG661" t="s">
        <v>100</v>
      </c>
      <c r="AH661" t="s">
        <v>118</v>
      </c>
      <c r="AI661">
        <v>68</v>
      </c>
      <c r="AJ661" t="s">
        <v>108</v>
      </c>
      <c r="AK661">
        <v>0</v>
      </c>
      <c r="AL661">
        <v>497</v>
      </c>
      <c r="AM661">
        <v>565</v>
      </c>
      <c r="AN661" t="s">
        <v>103</v>
      </c>
      <c r="AO661" t="s">
        <v>98</v>
      </c>
      <c r="AP661" t="s">
        <v>104</v>
      </c>
      <c r="AQ661" t="s">
        <v>105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6</v>
      </c>
      <c r="BD661" t="s">
        <v>106</v>
      </c>
      <c r="BE661">
        <v>1</v>
      </c>
      <c r="BF661" t="s">
        <v>119</v>
      </c>
      <c r="BG661" t="s">
        <v>159</v>
      </c>
      <c r="BH661">
        <v>1920</v>
      </c>
      <c r="BI661" t="s">
        <v>131</v>
      </c>
      <c r="BJ661">
        <v>1</v>
      </c>
      <c r="BK661">
        <v>355</v>
      </c>
      <c r="BL661" t="s">
        <v>139</v>
      </c>
      <c r="BM661" t="s">
        <v>98</v>
      </c>
      <c r="BN661" t="s">
        <v>104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t="s">
        <v>83</v>
      </c>
      <c r="BV661" t="s">
        <v>109</v>
      </c>
      <c r="BW661" t="s">
        <v>83</v>
      </c>
      <c r="BX661">
        <v>0</v>
      </c>
      <c r="BY661">
        <v>4</v>
      </c>
      <c r="BZ661">
        <v>2008</v>
      </c>
      <c r="CA661" t="s">
        <v>110</v>
      </c>
      <c r="CB661" t="s">
        <v>111</v>
      </c>
    </row>
    <row r="662" spans="1:80">
      <c r="A662">
        <v>2121</v>
      </c>
      <c r="B662">
        <v>20</v>
      </c>
      <c r="C662" t="s">
        <v>140</v>
      </c>
      <c r="D662">
        <v>99</v>
      </c>
      <c r="E662">
        <v>5940</v>
      </c>
      <c r="F662" t="s">
        <v>82</v>
      </c>
      <c r="G662" t="s">
        <v>83</v>
      </c>
      <c r="H662" t="s">
        <v>113</v>
      </c>
      <c r="I662" t="s">
        <v>85</v>
      </c>
      <c r="J662" t="s">
        <v>86</v>
      </c>
      <c r="K662" t="s">
        <v>222</v>
      </c>
      <c r="L662" t="s">
        <v>88</v>
      </c>
      <c r="M662" t="s">
        <v>197</v>
      </c>
      <c r="N662" t="s">
        <v>90</v>
      </c>
      <c r="O662" t="s">
        <v>91</v>
      </c>
      <c r="P662" t="s">
        <v>92</v>
      </c>
      <c r="Q662" t="s">
        <v>93</v>
      </c>
      <c r="R662">
        <v>4</v>
      </c>
      <c r="S662">
        <v>7</v>
      </c>
      <c r="T662">
        <v>1946</v>
      </c>
      <c r="U662">
        <v>1950</v>
      </c>
      <c r="V662" t="s">
        <v>94</v>
      </c>
      <c r="W662" t="s">
        <v>95</v>
      </c>
      <c r="X662" t="s">
        <v>137</v>
      </c>
      <c r="Y662" t="s">
        <v>99</v>
      </c>
      <c r="Z662" t="s">
        <v>97</v>
      </c>
      <c r="AA662">
        <v>0</v>
      </c>
      <c r="AB662" t="s">
        <v>98</v>
      </c>
      <c r="AC662" t="s">
        <v>98</v>
      </c>
      <c r="AD662" t="s">
        <v>123</v>
      </c>
      <c r="AE662" t="s">
        <v>83</v>
      </c>
      <c r="AF662" t="s">
        <v>83</v>
      </c>
      <c r="AG662" t="s">
        <v>83</v>
      </c>
      <c r="AH662" t="s">
        <v>83</v>
      </c>
      <c r="AI662" t="s">
        <v>83</v>
      </c>
      <c r="AJ662" t="s">
        <v>83</v>
      </c>
      <c r="AK662" t="s">
        <v>83</v>
      </c>
      <c r="AL662" t="s">
        <v>83</v>
      </c>
      <c r="AM662" t="s">
        <v>83</v>
      </c>
      <c r="AN662" t="s">
        <v>103</v>
      </c>
      <c r="AO662" t="s">
        <v>98</v>
      </c>
      <c r="AP662" t="s">
        <v>104</v>
      </c>
      <c r="AQ662" t="s">
        <v>168</v>
      </c>
      <c r="AR662">
        <v>896</v>
      </c>
      <c r="AS662">
        <v>0</v>
      </c>
      <c r="AT662">
        <v>0</v>
      </c>
      <c r="AU662">
        <v>896</v>
      </c>
      <c r="AV662" t="s">
        <v>83</v>
      </c>
      <c r="AW662" t="s">
        <v>83</v>
      </c>
      <c r="AX662">
        <v>1</v>
      </c>
      <c r="AY662">
        <v>0</v>
      </c>
      <c r="AZ662">
        <v>2</v>
      </c>
      <c r="BA662">
        <v>1</v>
      </c>
      <c r="BB662" t="s">
        <v>98</v>
      </c>
      <c r="BC662">
        <v>4</v>
      </c>
      <c r="BD662" t="s">
        <v>106</v>
      </c>
      <c r="BE662">
        <v>0</v>
      </c>
      <c r="BF662" t="s">
        <v>83</v>
      </c>
      <c r="BG662" t="s">
        <v>143</v>
      </c>
      <c r="BH662">
        <v>1946</v>
      </c>
      <c r="BI662" t="s">
        <v>108</v>
      </c>
      <c r="BJ662">
        <v>1</v>
      </c>
      <c r="BK662">
        <v>280</v>
      </c>
      <c r="BL662" t="s">
        <v>98</v>
      </c>
      <c r="BM662" t="s">
        <v>98</v>
      </c>
      <c r="BN662" t="s">
        <v>104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109</v>
      </c>
      <c r="BW662" t="s">
        <v>83</v>
      </c>
      <c r="BX662">
        <v>0</v>
      </c>
      <c r="BY662">
        <v>4</v>
      </c>
      <c r="BZ662">
        <v>2008</v>
      </c>
      <c r="CA662" t="s">
        <v>174</v>
      </c>
      <c r="CB662" t="s">
        <v>172</v>
      </c>
    </row>
    <row r="663" spans="1:80">
      <c r="A663">
        <v>2122</v>
      </c>
      <c r="B663">
        <v>50</v>
      </c>
      <c r="C663" t="s">
        <v>140</v>
      </c>
      <c r="D663">
        <v>52</v>
      </c>
      <c r="E663">
        <v>6240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197</v>
      </c>
      <c r="N663" t="s">
        <v>91</v>
      </c>
      <c r="O663" t="s">
        <v>91</v>
      </c>
      <c r="P663" t="s">
        <v>92</v>
      </c>
      <c r="Q663" t="s">
        <v>176</v>
      </c>
      <c r="R663">
        <v>4</v>
      </c>
      <c r="S663">
        <v>7</v>
      </c>
      <c r="T663">
        <v>1929</v>
      </c>
      <c r="U663">
        <v>1950</v>
      </c>
      <c r="V663" t="s">
        <v>94</v>
      </c>
      <c r="W663" t="s">
        <v>95</v>
      </c>
      <c r="X663" t="s">
        <v>137</v>
      </c>
      <c r="Y663" t="s">
        <v>137</v>
      </c>
      <c r="Z663" t="s">
        <v>97</v>
      </c>
      <c r="AA663">
        <v>0</v>
      </c>
      <c r="AB663" t="s">
        <v>98</v>
      </c>
      <c r="AC663" t="s">
        <v>98</v>
      </c>
      <c r="AD663" t="s">
        <v>123</v>
      </c>
      <c r="AE663" t="s">
        <v>98</v>
      </c>
      <c r="AF663" t="s">
        <v>98</v>
      </c>
      <c r="AG663" t="s">
        <v>100</v>
      </c>
      <c r="AH663" t="s">
        <v>138</v>
      </c>
      <c r="AI663">
        <v>80</v>
      </c>
      <c r="AJ663" t="s">
        <v>108</v>
      </c>
      <c r="AK663">
        <v>0</v>
      </c>
      <c r="AL663">
        <v>624</v>
      </c>
      <c r="AM663">
        <v>704</v>
      </c>
      <c r="AN663" t="s">
        <v>103</v>
      </c>
      <c r="AO663" t="s">
        <v>126</v>
      </c>
      <c r="AP663" t="s">
        <v>104</v>
      </c>
      <c r="AQ663" t="s">
        <v>105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6</v>
      </c>
      <c r="BD663" t="s">
        <v>106</v>
      </c>
      <c r="BE663">
        <v>0</v>
      </c>
      <c r="BF663" t="s">
        <v>83</v>
      </c>
      <c r="BG663" t="s">
        <v>143</v>
      </c>
      <c r="BH663">
        <v>1990</v>
      </c>
      <c r="BI663" t="s">
        <v>108</v>
      </c>
      <c r="BJ663">
        <v>1</v>
      </c>
      <c r="BK663">
        <v>336</v>
      </c>
      <c r="BL663" t="s">
        <v>98</v>
      </c>
      <c r="BM663" t="s">
        <v>98</v>
      </c>
      <c r="BN663" t="s">
        <v>104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8</v>
      </c>
      <c r="BZ663">
        <v>2008</v>
      </c>
      <c r="CA663" t="s">
        <v>110</v>
      </c>
      <c r="CB663" t="s">
        <v>111</v>
      </c>
    </row>
    <row r="664" spans="1:80">
      <c r="A664">
        <v>2123</v>
      </c>
      <c r="B664">
        <v>30</v>
      </c>
      <c r="C664" t="s">
        <v>140</v>
      </c>
      <c r="D664" t="s">
        <v>83</v>
      </c>
      <c r="E664">
        <v>6120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197</v>
      </c>
      <c r="N664" t="s">
        <v>91</v>
      </c>
      <c r="O664" t="s">
        <v>91</v>
      </c>
      <c r="P664" t="s">
        <v>92</v>
      </c>
      <c r="Q664" t="s">
        <v>93</v>
      </c>
      <c r="R664">
        <v>5</v>
      </c>
      <c r="S664">
        <v>6</v>
      </c>
      <c r="T664">
        <v>1945</v>
      </c>
      <c r="U664">
        <v>1995</v>
      </c>
      <c r="V664" t="s">
        <v>94</v>
      </c>
      <c r="W664" t="s">
        <v>95</v>
      </c>
      <c r="X664" t="s">
        <v>135</v>
      </c>
      <c r="Y664" t="s">
        <v>135</v>
      </c>
      <c r="Z664" t="s">
        <v>97</v>
      </c>
      <c r="AA664">
        <v>0</v>
      </c>
      <c r="AB664" t="s">
        <v>98</v>
      </c>
      <c r="AC664" t="s">
        <v>119</v>
      </c>
      <c r="AD664" t="s">
        <v>99</v>
      </c>
      <c r="AE664" t="s">
        <v>83</v>
      </c>
      <c r="AF664" t="s">
        <v>83</v>
      </c>
      <c r="AG664" t="s">
        <v>83</v>
      </c>
      <c r="AH664" t="s">
        <v>83</v>
      </c>
      <c r="AI664">
        <v>0</v>
      </c>
      <c r="AJ664" t="s">
        <v>83</v>
      </c>
      <c r="AK664">
        <v>0</v>
      </c>
      <c r="AL664">
        <v>0</v>
      </c>
      <c r="AM664">
        <v>0</v>
      </c>
      <c r="AN664" t="s">
        <v>103</v>
      </c>
      <c r="AO664" t="s">
        <v>119</v>
      </c>
      <c r="AP664" t="s">
        <v>167</v>
      </c>
      <c r="AQ664" t="s">
        <v>105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t="s">
        <v>98</v>
      </c>
      <c r="BC664">
        <v>6</v>
      </c>
      <c r="BD664" t="s">
        <v>181</v>
      </c>
      <c r="BE664">
        <v>0</v>
      </c>
      <c r="BF664" t="s">
        <v>83</v>
      </c>
      <c r="BG664" t="s">
        <v>107</v>
      </c>
      <c r="BH664">
        <v>1925</v>
      </c>
      <c r="BI664" t="s">
        <v>108</v>
      </c>
      <c r="BJ664">
        <v>1</v>
      </c>
      <c r="BK664">
        <v>164</v>
      </c>
      <c r="BL664" t="s">
        <v>98</v>
      </c>
      <c r="BM664" t="s">
        <v>98</v>
      </c>
      <c r="BN664" t="s">
        <v>191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6</v>
      </c>
      <c r="BZ664">
        <v>2008</v>
      </c>
      <c r="CA664" t="s">
        <v>110</v>
      </c>
      <c r="CB664" t="s">
        <v>111</v>
      </c>
    </row>
    <row r="665" spans="1:80">
      <c r="A665">
        <v>2124</v>
      </c>
      <c r="B665">
        <v>50</v>
      </c>
      <c r="C665" t="s">
        <v>140</v>
      </c>
      <c r="D665">
        <v>52</v>
      </c>
      <c r="E665">
        <v>6240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197</v>
      </c>
      <c r="N665" t="s">
        <v>91</v>
      </c>
      <c r="O665" t="s">
        <v>91</v>
      </c>
      <c r="P665" t="s">
        <v>92</v>
      </c>
      <c r="Q665" t="s">
        <v>176</v>
      </c>
      <c r="R665">
        <v>7</v>
      </c>
      <c r="S665">
        <v>5</v>
      </c>
      <c r="T665">
        <v>1939</v>
      </c>
      <c r="U665">
        <v>1950</v>
      </c>
      <c r="V665" t="s">
        <v>94</v>
      </c>
      <c r="W665" t="s">
        <v>95</v>
      </c>
      <c r="X665" t="s">
        <v>116</v>
      </c>
      <c r="Y665" t="s">
        <v>116</v>
      </c>
      <c r="Z665" t="s">
        <v>97</v>
      </c>
      <c r="AA665">
        <v>0</v>
      </c>
      <c r="AB665" t="s">
        <v>98</v>
      </c>
      <c r="AC665" t="s">
        <v>98</v>
      </c>
      <c r="AD665" t="s">
        <v>166</v>
      </c>
      <c r="AE665" t="s">
        <v>98</v>
      </c>
      <c r="AF665" t="s">
        <v>98</v>
      </c>
      <c r="AG665" t="s">
        <v>155</v>
      </c>
      <c r="AH665" t="s">
        <v>101</v>
      </c>
      <c r="AI665">
        <v>300</v>
      </c>
      <c r="AJ665" t="s">
        <v>102</v>
      </c>
      <c r="AK665">
        <v>240</v>
      </c>
      <c r="AL665">
        <v>449</v>
      </c>
      <c r="AM665">
        <v>989</v>
      </c>
      <c r="AN665" t="s">
        <v>103</v>
      </c>
      <c r="AO665" t="s">
        <v>98</v>
      </c>
      <c r="AP665" t="s">
        <v>104</v>
      </c>
      <c r="AQ665" t="s">
        <v>105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t="s">
        <v>98</v>
      </c>
      <c r="BC665">
        <v>7</v>
      </c>
      <c r="BD665" t="s">
        <v>181</v>
      </c>
      <c r="BE665">
        <v>1</v>
      </c>
      <c r="BF665" t="s">
        <v>119</v>
      </c>
      <c r="BG665" t="s">
        <v>143</v>
      </c>
      <c r="BH665">
        <v>1939</v>
      </c>
      <c r="BI665" t="s">
        <v>108</v>
      </c>
      <c r="BJ665">
        <v>2</v>
      </c>
      <c r="BK665">
        <v>400</v>
      </c>
      <c r="BL665" t="s">
        <v>98</v>
      </c>
      <c r="BM665" t="s">
        <v>98</v>
      </c>
      <c r="BN665" t="s">
        <v>104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109</v>
      </c>
      <c r="BW665" t="s">
        <v>83</v>
      </c>
      <c r="BX665">
        <v>0</v>
      </c>
      <c r="BY665">
        <v>1</v>
      </c>
      <c r="BZ665">
        <v>2008</v>
      </c>
      <c r="CA665" t="s">
        <v>110</v>
      </c>
      <c r="CB665" t="s">
        <v>111</v>
      </c>
    </row>
    <row r="666" spans="1:80">
      <c r="A666">
        <v>2125</v>
      </c>
      <c r="B666">
        <v>70</v>
      </c>
      <c r="C666" t="s">
        <v>140</v>
      </c>
      <c r="D666">
        <v>51</v>
      </c>
      <c r="E666">
        <v>6120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87</v>
      </c>
      <c r="L666" t="s">
        <v>88</v>
      </c>
      <c r="M666" t="s">
        <v>188</v>
      </c>
      <c r="N666" t="s">
        <v>182</v>
      </c>
      <c r="O666" t="s">
        <v>91</v>
      </c>
      <c r="P666" t="s">
        <v>92</v>
      </c>
      <c r="Q666" t="s">
        <v>122</v>
      </c>
      <c r="R666">
        <v>5</v>
      </c>
      <c r="S666">
        <v>5</v>
      </c>
      <c r="T666">
        <v>1923</v>
      </c>
      <c r="U666">
        <v>1950</v>
      </c>
      <c r="V666" t="s">
        <v>202</v>
      </c>
      <c r="W666" t="s">
        <v>95</v>
      </c>
      <c r="X666" t="s">
        <v>116</v>
      </c>
      <c r="Y666" t="s">
        <v>116</v>
      </c>
      <c r="Z666" t="s">
        <v>97</v>
      </c>
      <c r="AA666">
        <v>0</v>
      </c>
      <c r="AB666" t="s">
        <v>98</v>
      </c>
      <c r="AC666" t="s">
        <v>98</v>
      </c>
      <c r="AD666" t="s">
        <v>166</v>
      </c>
      <c r="AE666" t="s">
        <v>98</v>
      </c>
      <c r="AF666" t="s">
        <v>98</v>
      </c>
      <c r="AG666" t="s">
        <v>100</v>
      </c>
      <c r="AH666" t="s">
        <v>102</v>
      </c>
      <c r="AI666">
        <v>203</v>
      </c>
      <c r="AJ666" t="s">
        <v>108</v>
      </c>
      <c r="AK666">
        <v>0</v>
      </c>
      <c r="AL666">
        <v>897</v>
      </c>
      <c r="AM666">
        <v>1100</v>
      </c>
      <c r="AN666" t="s">
        <v>103</v>
      </c>
      <c r="AO666" t="s">
        <v>98</v>
      </c>
      <c r="AP666" t="s">
        <v>104</v>
      </c>
      <c r="AQ666" t="s">
        <v>105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98</v>
      </c>
      <c r="BC666">
        <v>7</v>
      </c>
      <c r="BD666" t="s">
        <v>106</v>
      </c>
      <c r="BE666">
        <v>0</v>
      </c>
      <c r="BF666" t="s">
        <v>83</v>
      </c>
      <c r="BG666" t="s">
        <v>143</v>
      </c>
      <c r="BH666">
        <v>1960</v>
      </c>
      <c r="BI666" t="s">
        <v>108</v>
      </c>
      <c r="BJ666">
        <v>2</v>
      </c>
      <c r="BK666">
        <v>576</v>
      </c>
      <c r="BL666" t="s">
        <v>98</v>
      </c>
      <c r="BM666" t="s">
        <v>98</v>
      </c>
      <c r="BN666" t="s">
        <v>104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10</v>
      </c>
      <c r="BZ666">
        <v>2008</v>
      </c>
      <c r="CA666" t="s">
        <v>110</v>
      </c>
      <c r="CB666" t="s">
        <v>111</v>
      </c>
    </row>
    <row r="667" spans="1:80">
      <c r="A667">
        <v>2126</v>
      </c>
      <c r="B667">
        <v>50</v>
      </c>
      <c r="C667" t="s">
        <v>112</v>
      </c>
      <c r="D667">
        <v>60</v>
      </c>
      <c r="E667">
        <v>9144</v>
      </c>
      <c r="F667" t="s">
        <v>82</v>
      </c>
      <c r="G667" t="s">
        <v>82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197</v>
      </c>
      <c r="N667" t="s">
        <v>91</v>
      </c>
      <c r="O667" t="s">
        <v>91</v>
      </c>
      <c r="P667" t="s">
        <v>92</v>
      </c>
      <c r="Q667" t="s">
        <v>176</v>
      </c>
      <c r="R667">
        <v>6</v>
      </c>
      <c r="S667">
        <v>4</v>
      </c>
      <c r="T667">
        <v>1915</v>
      </c>
      <c r="U667">
        <v>2004</v>
      </c>
      <c r="V667" t="s">
        <v>94</v>
      </c>
      <c r="W667" t="s">
        <v>95</v>
      </c>
      <c r="X667" t="s">
        <v>96</v>
      </c>
      <c r="Y667" t="s">
        <v>96</v>
      </c>
      <c r="Z667" t="s">
        <v>97</v>
      </c>
      <c r="AA667">
        <v>0</v>
      </c>
      <c r="AB667" t="s">
        <v>98</v>
      </c>
      <c r="AC667" t="s">
        <v>119</v>
      </c>
      <c r="AD667" t="s">
        <v>166</v>
      </c>
      <c r="AE667" t="s">
        <v>98</v>
      </c>
      <c r="AF667" t="s">
        <v>98</v>
      </c>
      <c r="AG667" t="s">
        <v>100</v>
      </c>
      <c r="AH667" t="s">
        <v>108</v>
      </c>
      <c r="AI667">
        <v>0</v>
      </c>
      <c r="AJ667" t="s">
        <v>108</v>
      </c>
      <c r="AK667">
        <v>0</v>
      </c>
      <c r="AL667">
        <v>810</v>
      </c>
      <c r="AM667">
        <v>810</v>
      </c>
      <c r="AN667" t="s">
        <v>103</v>
      </c>
      <c r="AO667" t="s">
        <v>126</v>
      </c>
      <c r="AP667" t="s">
        <v>104</v>
      </c>
      <c r="AQ667" t="s">
        <v>105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t="s">
        <v>119</v>
      </c>
      <c r="BC667">
        <v>8</v>
      </c>
      <c r="BD667" t="s">
        <v>106</v>
      </c>
      <c r="BE667">
        <v>0</v>
      </c>
      <c r="BF667" t="s">
        <v>83</v>
      </c>
      <c r="BG667" t="s">
        <v>143</v>
      </c>
      <c r="BH667">
        <v>1970</v>
      </c>
      <c r="BI667" t="s">
        <v>108</v>
      </c>
      <c r="BJ667">
        <v>2</v>
      </c>
      <c r="BK667">
        <v>672</v>
      </c>
      <c r="BL667" t="s">
        <v>98</v>
      </c>
      <c r="BM667" t="s">
        <v>98</v>
      </c>
      <c r="BN667" t="s">
        <v>104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3</v>
      </c>
      <c r="BZ667">
        <v>2008</v>
      </c>
      <c r="CA667" t="s">
        <v>110</v>
      </c>
      <c r="CB667" t="s">
        <v>111</v>
      </c>
    </row>
    <row r="668" spans="1:80">
      <c r="A668">
        <v>2127</v>
      </c>
      <c r="B668">
        <v>60</v>
      </c>
      <c r="C668" t="s">
        <v>140</v>
      </c>
      <c r="D668">
        <v>57</v>
      </c>
      <c r="E668">
        <v>8094</v>
      </c>
      <c r="F668" t="s">
        <v>82</v>
      </c>
      <c r="G668" t="s">
        <v>190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188</v>
      </c>
      <c r="N668" t="s">
        <v>91</v>
      </c>
      <c r="O668" t="s">
        <v>91</v>
      </c>
      <c r="P668" t="s">
        <v>186</v>
      </c>
      <c r="Q668" t="s">
        <v>198</v>
      </c>
      <c r="R668">
        <v>6</v>
      </c>
      <c r="S668">
        <v>8</v>
      </c>
      <c r="T668">
        <v>1910</v>
      </c>
      <c r="U668">
        <v>1983</v>
      </c>
      <c r="V668" t="s">
        <v>94</v>
      </c>
      <c r="W668" t="s">
        <v>95</v>
      </c>
      <c r="X668" t="s">
        <v>116</v>
      </c>
      <c r="Y668" t="s">
        <v>116</v>
      </c>
      <c r="Z668" t="s">
        <v>97</v>
      </c>
      <c r="AA668">
        <v>0</v>
      </c>
      <c r="AB668" t="s">
        <v>98</v>
      </c>
      <c r="AC668" t="s">
        <v>98</v>
      </c>
      <c r="AD668" t="s">
        <v>123</v>
      </c>
      <c r="AE668" t="s">
        <v>98</v>
      </c>
      <c r="AF668" t="s">
        <v>98</v>
      </c>
      <c r="AG668" t="s">
        <v>155</v>
      </c>
      <c r="AH668" t="s">
        <v>101</v>
      </c>
      <c r="AI668">
        <v>196</v>
      </c>
      <c r="AJ668" t="s">
        <v>108</v>
      </c>
      <c r="AK668">
        <v>0</v>
      </c>
      <c r="AL668">
        <v>1046</v>
      </c>
      <c r="AM668">
        <v>1242</v>
      </c>
      <c r="AN668" t="s">
        <v>103</v>
      </c>
      <c r="AO668" t="s">
        <v>119</v>
      </c>
      <c r="AP668" t="s">
        <v>104</v>
      </c>
      <c r="AQ668" t="s">
        <v>105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t="s">
        <v>98</v>
      </c>
      <c r="BC668">
        <v>8</v>
      </c>
      <c r="BD668" t="s">
        <v>106</v>
      </c>
      <c r="BE668">
        <v>0</v>
      </c>
      <c r="BF668" t="s">
        <v>83</v>
      </c>
      <c r="BG668" t="s">
        <v>143</v>
      </c>
      <c r="BH668" t="s">
        <v>83</v>
      </c>
      <c r="BI668" t="s">
        <v>83</v>
      </c>
      <c r="BJ668">
        <v>1</v>
      </c>
      <c r="BK668">
        <v>360</v>
      </c>
      <c r="BL668" t="s">
        <v>83</v>
      </c>
      <c r="BM668" t="s">
        <v>83</v>
      </c>
      <c r="BN668" t="s">
        <v>104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t="s">
        <v>83</v>
      </c>
      <c r="BV668" t="s">
        <v>109</v>
      </c>
      <c r="BW668" t="s">
        <v>133</v>
      </c>
      <c r="BX668">
        <v>1000</v>
      </c>
      <c r="BY668">
        <v>9</v>
      </c>
      <c r="BZ668">
        <v>2008</v>
      </c>
      <c r="CA668" t="s">
        <v>110</v>
      </c>
      <c r="CB668" t="s">
        <v>111</v>
      </c>
    </row>
    <row r="669" spans="1:80">
      <c r="A669">
        <v>2128</v>
      </c>
      <c r="B669">
        <v>50</v>
      </c>
      <c r="C669" t="s">
        <v>140</v>
      </c>
      <c r="D669">
        <v>63</v>
      </c>
      <c r="E669">
        <v>4347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188</v>
      </c>
      <c r="N669" t="s">
        <v>91</v>
      </c>
      <c r="O669" t="s">
        <v>91</v>
      </c>
      <c r="P669" t="s">
        <v>92</v>
      </c>
      <c r="Q669" t="s">
        <v>176</v>
      </c>
      <c r="R669">
        <v>6</v>
      </c>
      <c r="S669">
        <v>8</v>
      </c>
      <c r="T669">
        <v>1910</v>
      </c>
      <c r="U669">
        <v>1950</v>
      </c>
      <c r="V669" t="s">
        <v>202</v>
      </c>
      <c r="W669" t="s">
        <v>95</v>
      </c>
      <c r="X669" t="s">
        <v>137</v>
      </c>
      <c r="Y669" t="s">
        <v>137</v>
      </c>
      <c r="Z669" t="s">
        <v>97</v>
      </c>
      <c r="AA669">
        <v>0</v>
      </c>
      <c r="AB669" t="s">
        <v>119</v>
      </c>
      <c r="AC669" t="s">
        <v>98</v>
      </c>
      <c r="AD669" t="s">
        <v>166</v>
      </c>
      <c r="AE669" t="s">
        <v>119</v>
      </c>
      <c r="AF669" t="s">
        <v>119</v>
      </c>
      <c r="AG669" t="s">
        <v>100</v>
      </c>
      <c r="AH669" t="s">
        <v>108</v>
      </c>
      <c r="AI669">
        <v>0</v>
      </c>
      <c r="AJ669" t="s">
        <v>108</v>
      </c>
      <c r="AK669">
        <v>0</v>
      </c>
      <c r="AL669">
        <v>796</v>
      </c>
      <c r="AM669">
        <v>796</v>
      </c>
      <c r="AN669" t="s">
        <v>103</v>
      </c>
      <c r="AO669" t="s">
        <v>126</v>
      </c>
      <c r="AP669" t="s">
        <v>104</v>
      </c>
      <c r="AQ669" t="s">
        <v>105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7</v>
      </c>
      <c r="BD669" t="s">
        <v>106</v>
      </c>
      <c r="BE669">
        <v>0</v>
      </c>
      <c r="BF669" t="s">
        <v>83</v>
      </c>
      <c r="BG669" t="s">
        <v>143</v>
      </c>
      <c r="BH669">
        <v>1910</v>
      </c>
      <c r="BI669" t="s">
        <v>108</v>
      </c>
      <c r="BJ669">
        <v>1</v>
      </c>
      <c r="BK669">
        <v>228</v>
      </c>
      <c r="BL669" t="s">
        <v>139</v>
      </c>
      <c r="BM669" t="s">
        <v>139</v>
      </c>
      <c r="BN669" t="s">
        <v>167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6</v>
      </c>
      <c r="BZ669">
        <v>2008</v>
      </c>
      <c r="CA669" t="s">
        <v>110</v>
      </c>
      <c r="CB669" t="s">
        <v>111</v>
      </c>
    </row>
    <row r="670" spans="1:80">
      <c r="A670">
        <v>2129</v>
      </c>
      <c r="B670">
        <v>30</v>
      </c>
      <c r="C670" t="s">
        <v>140</v>
      </c>
      <c r="D670" t="s">
        <v>83</v>
      </c>
      <c r="E670">
        <v>6291</v>
      </c>
      <c r="F670" t="s">
        <v>190</v>
      </c>
      <c r="G670" t="s">
        <v>83</v>
      </c>
      <c r="H670" t="s">
        <v>113</v>
      </c>
      <c r="I670" t="s">
        <v>85</v>
      </c>
      <c r="J670" t="s">
        <v>86</v>
      </c>
      <c r="K670" t="s">
        <v>87</v>
      </c>
      <c r="L670" t="s">
        <v>88</v>
      </c>
      <c r="M670" t="s">
        <v>214</v>
      </c>
      <c r="N670" t="s">
        <v>170</v>
      </c>
      <c r="O670" t="s">
        <v>91</v>
      </c>
      <c r="P670" t="s">
        <v>92</v>
      </c>
      <c r="Q670" t="s">
        <v>93</v>
      </c>
      <c r="R670">
        <v>6</v>
      </c>
      <c r="S670">
        <v>6</v>
      </c>
      <c r="T670">
        <v>1930</v>
      </c>
      <c r="U670">
        <v>1950</v>
      </c>
      <c r="V670" t="s">
        <v>94</v>
      </c>
      <c r="W670" t="s">
        <v>95</v>
      </c>
      <c r="X670" t="s">
        <v>203</v>
      </c>
      <c r="Y670" t="s">
        <v>185</v>
      </c>
      <c r="Z670" t="s">
        <v>97</v>
      </c>
      <c r="AA670">
        <v>0</v>
      </c>
      <c r="AB670" t="s">
        <v>119</v>
      </c>
      <c r="AC670" t="s">
        <v>119</v>
      </c>
      <c r="AD670" t="s">
        <v>166</v>
      </c>
      <c r="AE670" t="s">
        <v>98</v>
      </c>
      <c r="AF670" t="s">
        <v>98</v>
      </c>
      <c r="AG670" t="s">
        <v>100</v>
      </c>
      <c r="AH670" t="s">
        <v>108</v>
      </c>
      <c r="AI670">
        <v>0</v>
      </c>
      <c r="AJ670" t="s">
        <v>108</v>
      </c>
      <c r="AK670">
        <v>0</v>
      </c>
      <c r="AL670">
        <v>768</v>
      </c>
      <c r="AM670">
        <v>768</v>
      </c>
      <c r="AN670" t="s">
        <v>103</v>
      </c>
      <c r="AO670" t="s">
        <v>98</v>
      </c>
      <c r="AP670" t="s">
        <v>104</v>
      </c>
      <c r="AQ670" t="s">
        <v>105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98</v>
      </c>
      <c r="BC670">
        <v>4</v>
      </c>
      <c r="BD670" t="s">
        <v>106</v>
      </c>
      <c r="BE670">
        <v>0</v>
      </c>
      <c r="BF670" t="s">
        <v>83</v>
      </c>
      <c r="BG670" t="s">
        <v>143</v>
      </c>
      <c r="BH670">
        <v>1930</v>
      </c>
      <c r="BI670" t="s">
        <v>108</v>
      </c>
      <c r="BJ670">
        <v>2</v>
      </c>
      <c r="BK670">
        <v>440</v>
      </c>
      <c r="BL670" t="s">
        <v>98</v>
      </c>
      <c r="BM670" t="s">
        <v>98</v>
      </c>
      <c r="BN670" t="s">
        <v>167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2008</v>
      </c>
      <c r="CA670" t="s">
        <v>110</v>
      </c>
      <c r="CB670" t="s">
        <v>111</v>
      </c>
    </row>
    <row r="671" spans="1:80">
      <c r="A671">
        <v>2130</v>
      </c>
      <c r="B671">
        <v>70</v>
      </c>
      <c r="C671" t="s">
        <v>140</v>
      </c>
      <c r="D671">
        <v>60</v>
      </c>
      <c r="E671">
        <v>10266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214</v>
      </c>
      <c r="N671" t="s">
        <v>91</v>
      </c>
      <c r="O671" t="s">
        <v>91</v>
      </c>
      <c r="P671" t="s">
        <v>92</v>
      </c>
      <c r="Q671" t="s">
        <v>122</v>
      </c>
      <c r="R671">
        <v>6</v>
      </c>
      <c r="S671">
        <v>6</v>
      </c>
      <c r="T671">
        <v>1952</v>
      </c>
      <c r="U671">
        <v>1952</v>
      </c>
      <c r="V671" t="s">
        <v>94</v>
      </c>
      <c r="W671" t="s">
        <v>95</v>
      </c>
      <c r="X671" t="s">
        <v>137</v>
      </c>
      <c r="Y671" t="s">
        <v>137</v>
      </c>
      <c r="Z671" t="s">
        <v>97</v>
      </c>
      <c r="AA671">
        <v>0</v>
      </c>
      <c r="AB671" t="s">
        <v>98</v>
      </c>
      <c r="AC671" t="s">
        <v>98</v>
      </c>
      <c r="AD671" t="s">
        <v>99</v>
      </c>
      <c r="AE671" t="s">
        <v>98</v>
      </c>
      <c r="AF671" t="s">
        <v>98</v>
      </c>
      <c r="AG671" t="s">
        <v>100</v>
      </c>
      <c r="AH671" t="s">
        <v>101</v>
      </c>
      <c r="AI671">
        <v>372</v>
      </c>
      <c r="AJ671" t="s">
        <v>108</v>
      </c>
      <c r="AK671">
        <v>0</v>
      </c>
      <c r="AL671">
        <v>396</v>
      </c>
      <c r="AM671">
        <v>768</v>
      </c>
      <c r="AN671" t="s">
        <v>103</v>
      </c>
      <c r="AO671" t="s">
        <v>98</v>
      </c>
      <c r="AP671" t="s">
        <v>104</v>
      </c>
      <c r="AQ671" t="s">
        <v>168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98</v>
      </c>
      <c r="BC671">
        <v>7</v>
      </c>
      <c r="BD671" t="s">
        <v>106</v>
      </c>
      <c r="BE671">
        <v>0</v>
      </c>
      <c r="BF671" t="s">
        <v>83</v>
      </c>
      <c r="BG671" t="s">
        <v>143</v>
      </c>
      <c r="BH671">
        <v>1952</v>
      </c>
      <c r="BI671" t="s">
        <v>108</v>
      </c>
      <c r="BJ671">
        <v>1</v>
      </c>
      <c r="BK671">
        <v>308</v>
      </c>
      <c r="BL671" t="s">
        <v>98</v>
      </c>
      <c r="BM671" t="s">
        <v>98</v>
      </c>
      <c r="BN671" t="s">
        <v>104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5</v>
      </c>
      <c r="BZ671">
        <v>2008</v>
      </c>
      <c r="CA671" t="s">
        <v>144</v>
      </c>
      <c r="CB671" t="s">
        <v>172</v>
      </c>
    </row>
    <row r="672" spans="1:80">
      <c r="A672">
        <v>2131</v>
      </c>
      <c r="B672">
        <v>50</v>
      </c>
      <c r="C672" t="s">
        <v>140</v>
      </c>
      <c r="D672">
        <v>60</v>
      </c>
      <c r="E672">
        <v>6876</v>
      </c>
      <c r="F672" t="s">
        <v>82</v>
      </c>
      <c r="G672" t="s">
        <v>83</v>
      </c>
      <c r="H672" t="s">
        <v>84</v>
      </c>
      <c r="I672" t="s">
        <v>192</v>
      </c>
      <c r="J672" t="s">
        <v>86</v>
      </c>
      <c r="K672" t="s">
        <v>87</v>
      </c>
      <c r="L672" t="s">
        <v>88</v>
      </c>
      <c r="M672" t="s">
        <v>214</v>
      </c>
      <c r="N672" t="s">
        <v>91</v>
      </c>
      <c r="O672" t="s">
        <v>91</v>
      </c>
      <c r="P672" t="s">
        <v>92</v>
      </c>
      <c r="Q672" t="s">
        <v>176</v>
      </c>
      <c r="R672">
        <v>6</v>
      </c>
      <c r="S672">
        <v>6</v>
      </c>
      <c r="T672">
        <v>1938</v>
      </c>
      <c r="U672">
        <v>1958</v>
      </c>
      <c r="V672" t="s">
        <v>94</v>
      </c>
      <c r="W672" t="s">
        <v>95</v>
      </c>
      <c r="X672" t="s">
        <v>116</v>
      </c>
      <c r="Y672" t="s">
        <v>116</v>
      </c>
      <c r="Z672" t="s">
        <v>97</v>
      </c>
      <c r="AA672">
        <v>0</v>
      </c>
      <c r="AB672" t="s">
        <v>98</v>
      </c>
      <c r="AC672" t="s">
        <v>98</v>
      </c>
      <c r="AD672" t="s">
        <v>166</v>
      </c>
      <c r="AE672" t="s">
        <v>98</v>
      </c>
      <c r="AF672" t="s">
        <v>98</v>
      </c>
      <c r="AG672" t="s">
        <v>100</v>
      </c>
      <c r="AH672" t="s">
        <v>108</v>
      </c>
      <c r="AI672">
        <v>0</v>
      </c>
      <c r="AJ672" t="s">
        <v>108</v>
      </c>
      <c r="AK672">
        <v>0</v>
      </c>
      <c r="AL672">
        <v>1272</v>
      </c>
      <c r="AM672">
        <v>1272</v>
      </c>
      <c r="AN672" t="s">
        <v>103</v>
      </c>
      <c r="AO672" t="s">
        <v>98</v>
      </c>
      <c r="AP672" t="s">
        <v>104</v>
      </c>
      <c r="AQ672" t="s">
        <v>105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t="s">
        <v>98</v>
      </c>
      <c r="BC672">
        <v>9</v>
      </c>
      <c r="BD672" t="s">
        <v>187</v>
      </c>
      <c r="BE672">
        <v>1</v>
      </c>
      <c r="BF672" t="s">
        <v>119</v>
      </c>
      <c r="BG672" t="s">
        <v>143</v>
      </c>
      <c r="BH672">
        <v>1938</v>
      </c>
      <c r="BI672" t="s">
        <v>108</v>
      </c>
      <c r="BJ672">
        <v>2</v>
      </c>
      <c r="BK672">
        <v>400</v>
      </c>
      <c r="BL672" t="s">
        <v>98</v>
      </c>
      <c r="BM672" t="s">
        <v>98</v>
      </c>
      <c r="BN672" t="s">
        <v>104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2008</v>
      </c>
      <c r="CA672" t="s">
        <v>144</v>
      </c>
      <c r="CB672" t="s">
        <v>111</v>
      </c>
    </row>
    <row r="673" spans="1:80">
      <c r="A673">
        <v>2132</v>
      </c>
      <c r="B673">
        <v>50</v>
      </c>
      <c r="C673" t="s">
        <v>140</v>
      </c>
      <c r="D673" t="s">
        <v>83</v>
      </c>
      <c r="E673">
        <v>10320</v>
      </c>
      <c r="F673" t="s">
        <v>82</v>
      </c>
      <c r="G673" t="s">
        <v>190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214</v>
      </c>
      <c r="N673" t="s">
        <v>91</v>
      </c>
      <c r="O673" t="s">
        <v>91</v>
      </c>
      <c r="P673" t="s">
        <v>92</v>
      </c>
      <c r="Q673" t="s">
        <v>176</v>
      </c>
      <c r="R673">
        <v>5</v>
      </c>
      <c r="S673">
        <v>6</v>
      </c>
      <c r="T673">
        <v>1915</v>
      </c>
      <c r="U673">
        <v>1978</v>
      </c>
      <c r="V673" t="s">
        <v>94</v>
      </c>
      <c r="W673" t="s">
        <v>95</v>
      </c>
      <c r="X673" t="s">
        <v>130</v>
      </c>
      <c r="Y673" t="s">
        <v>130</v>
      </c>
      <c r="Z673" t="s">
        <v>97</v>
      </c>
      <c r="AA673">
        <v>0</v>
      </c>
      <c r="AB673" t="s">
        <v>98</v>
      </c>
      <c r="AC673" t="s">
        <v>139</v>
      </c>
      <c r="AD673" t="s">
        <v>166</v>
      </c>
      <c r="AE673" t="s">
        <v>98</v>
      </c>
      <c r="AF673" t="s">
        <v>139</v>
      </c>
      <c r="AG673" t="s">
        <v>100</v>
      </c>
      <c r="AH673" t="s">
        <v>108</v>
      </c>
      <c r="AI673">
        <v>0</v>
      </c>
      <c r="AJ673" t="s">
        <v>108</v>
      </c>
      <c r="AK673">
        <v>0</v>
      </c>
      <c r="AL673">
        <v>880</v>
      </c>
      <c r="AM673">
        <v>880</v>
      </c>
      <c r="AN673" t="s">
        <v>103</v>
      </c>
      <c r="AO673" t="s">
        <v>119</v>
      </c>
      <c r="AP673" t="s">
        <v>104</v>
      </c>
      <c r="AQ673" t="s">
        <v>105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t="s">
        <v>98</v>
      </c>
      <c r="BC673">
        <v>6</v>
      </c>
      <c r="BD673" t="s">
        <v>106</v>
      </c>
      <c r="BE673">
        <v>0</v>
      </c>
      <c r="BF673" t="s">
        <v>83</v>
      </c>
      <c r="BG673" t="s">
        <v>143</v>
      </c>
      <c r="BH673">
        <v>1950</v>
      </c>
      <c r="BI673" t="s">
        <v>108</v>
      </c>
      <c r="BJ673">
        <v>2</v>
      </c>
      <c r="BK673">
        <v>400</v>
      </c>
      <c r="BL673" t="s">
        <v>139</v>
      </c>
      <c r="BM673" t="s">
        <v>139</v>
      </c>
      <c r="BN673" t="s">
        <v>104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4</v>
      </c>
      <c r="BZ673">
        <v>2008</v>
      </c>
      <c r="CA673" t="s">
        <v>110</v>
      </c>
      <c r="CB673" t="s">
        <v>111</v>
      </c>
    </row>
    <row r="674" spans="1:80">
      <c r="A674">
        <v>2133</v>
      </c>
      <c r="B674">
        <v>30</v>
      </c>
      <c r="C674" t="s">
        <v>140</v>
      </c>
      <c r="D674">
        <v>60</v>
      </c>
      <c r="E674">
        <v>7200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114</v>
      </c>
      <c r="L674" t="s">
        <v>88</v>
      </c>
      <c r="M674" t="s">
        <v>214</v>
      </c>
      <c r="N674" t="s">
        <v>91</v>
      </c>
      <c r="O674" t="s">
        <v>91</v>
      </c>
      <c r="P674" t="s">
        <v>92</v>
      </c>
      <c r="Q674" t="s">
        <v>93</v>
      </c>
      <c r="R674">
        <v>6</v>
      </c>
      <c r="S674">
        <v>7</v>
      </c>
      <c r="T674">
        <v>1925</v>
      </c>
      <c r="U674">
        <v>1992</v>
      </c>
      <c r="V674" t="s">
        <v>94</v>
      </c>
      <c r="W674" t="s">
        <v>95</v>
      </c>
      <c r="X674" t="s">
        <v>96</v>
      </c>
      <c r="Y674" t="s">
        <v>96</v>
      </c>
      <c r="Z674" t="s">
        <v>97</v>
      </c>
      <c r="AA674">
        <v>0</v>
      </c>
      <c r="AB674" t="s">
        <v>98</v>
      </c>
      <c r="AC674" t="s">
        <v>98</v>
      </c>
      <c r="AD674" t="s">
        <v>99</v>
      </c>
      <c r="AE674" t="s">
        <v>98</v>
      </c>
      <c r="AF674" t="s">
        <v>98</v>
      </c>
      <c r="AG674" t="s">
        <v>100</v>
      </c>
      <c r="AH674" t="s">
        <v>108</v>
      </c>
      <c r="AI674">
        <v>0</v>
      </c>
      <c r="AJ674" t="s">
        <v>108</v>
      </c>
      <c r="AK674">
        <v>0</v>
      </c>
      <c r="AL674">
        <v>1040</v>
      </c>
      <c r="AM674">
        <v>1040</v>
      </c>
      <c r="AN674" t="s">
        <v>103</v>
      </c>
      <c r="AO674" t="s">
        <v>119</v>
      </c>
      <c r="AP674" t="s">
        <v>104</v>
      </c>
      <c r="AQ674" t="s">
        <v>105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t="s">
        <v>98</v>
      </c>
      <c r="BC674">
        <v>5</v>
      </c>
      <c r="BD674" t="s">
        <v>106</v>
      </c>
      <c r="BE674">
        <v>0</v>
      </c>
      <c r="BF674" t="s">
        <v>83</v>
      </c>
      <c r="BG674" t="s">
        <v>143</v>
      </c>
      <c r="BH674">
        <v>1993</v>
      </c>
      <c r="BI674" t="s">
        <v>108</v>
      </c>
      <c r="BJ674">
        <v>2</v>
      </c>
      <c r="BK674">
        <v>320</v>
      </c>
      <c r="BL674" t="s">
        <v>98</v>
      </c>
      <c r="BM674" t="s">
        <v>98</v>
      </c>
      <c r="BN674" t="s">
        <v>104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7</v>
      </c>
      <c r="BZ674">
        <v>2008</v>
      </c>
      <c r="CA674" t="s">
        <v>110</v>
      </c>
      <c r="CB674" t="s">
        <v>111</v>
      </c>
    </row>
    <row r="675" spans="1:80">
      <c r="A675">
        <v>2134</v>
      </c>
      <c r="B675">
        <v>50</v>
      </c>
      <c r="C675" t="s">
        <v>140</v>
      </c>
      <c r="D675">
        <v>62</v>
      </c>
      <c r="E675">
        <v>7006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214</v>
      </c>
      <c r="N675" t="s">
        <v>91</v>
      </c>
      <c r="O675" t="s">
        <v>91</v>
      </c>
      <c r="P675" t="s">
        <v>92</v>
      </c>
      <c r="Q675" t="s">
        <v>176</v>
      </c>
      <c r="R675">
        <v>6</v>
      </c>
      <c r="S675">
        <v>6</v>
      </c>
      <c r="T675">
        <v>1925</v>
      </c>
      <c r="U675">
        <v>1950</v>
      </c>
      <c r="V675" t="s">
        <v>94</v>
      </c>
      <c r="W675" t="s">
        <v>95</v>
      </c>
      <c r="X675" t="s">
        <v>203</v>
      </c>
      <c r="Y675" t="s">
        <v>203</v>
      </c>
      <c r="Z675" t="s">
        <v>97</v>
      </c>
      <c r="AA675">
        <v>0</v>
      </c>
      <c r="AB675" t="s">
        <v>98</v>
      </c>
      <c r="AC675" t="s">
        <v>98</v>
      </c>
      <c r="AD675" t="s">
        <v>123</v>
      </c>
      <c r="AE675" t="s">
        <v>98</v>
      </c>
      <c r="AF675" t="s">
        <v>98</v>
      </c>
      <c r="AG675" t="s">
        <v>100</v>
      </c>
      <c r="AH675" t="s">
        <v>101</v>
      </c>
      <c r="AI675">
        <v>121</v>
      </c>
      <c r="AJ675" t="s">
        <v>108</v>
      </c>
      <c r="AK675">
        <v>0</v>
      </c>
      <c r="AL675">
        <v>647</v>
      </c>
      <c r="AM675">
        <v>768</v>
      </c>
      <c r="AN675" t="s">
        <v>103</v>
      </c>
      <c r="AO675" t="s">
        <v>98</v>
      </c>
      <c r="AP675" t="s">
        <v>104</v>
      </c>
      <c r="AQ675" t="s">
        <v>105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106</v>
      </c>
      <c r="BE675">
        <v>1</v>
      </c>
      <c r="BF675" t="s">
        <v>119</v>
      </c>
      <c r="BG675" t="s">
        <v>143</v>
      </c>
      <c r="BH675">
        <v>1985</v>
      </c>
      <c r="BI675" t="s">
        <v>108</v>
      </c>
      <c r="BJ675">
        <v>1</v>
      </c>
      <c r="BK675">
        <v>384</v>
      </c>
      <c r="BL675" t="s">
        <v>98</v>
      </c>
      <c r="BM675" t="s">
        <v>98</v>
      </c>
      <c r="BN675" t="s">
        <v>104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109</v>
      </c>
      <c r="BW675" t="s">
        <v>83</v>
      </c>
      <c r="BX675">
        <v>0</v>
      </c>
      <c r="BY675">
        <v>8</v>
      </c>
      <c r="BZ675">
        <v>2008</v>
      </c>
      <c r="CA675" t="s">
        <v>110</v>
      </c>
      <c r="CB675" t="s">
        <v>178</v>
      </c>
    </row>
    <row r="676" spans="1:80">
      <c r="A676">
        <v>2135</v>
      </c>
      <c r="B676">
        <v>30</v>
      </c>
      <c r="C676" t="s">
        <v>140</v>
      </c>
      <c r="D676">
        <v>60</v>
      </c>
      <c r="E676">
        <v>10320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214</v>
      </c>
      <c r="N676" t="s">
        <v>170</v>
      </c>
      <c r="O676" t="s">
        <v>91</v>
      </c>
      <c r="P676" t="s">
        <v>92</v>
      </c>
      <c r="Q676" t="s">
        <v>93</v>
      </c>
      <c r="R676">
        <v>5</v>
      </c>
      <c r="S676">
        <v>8</v>
      </c>
      <c r="T676">
        <v>1912</v>
      </c>
      <c r="U676">
        <v>1991</v>
      </c>
      <c r="V676" t="s">
        <v>94</v>
      </c>
      <c r="W676" t="s">
        <v>95</v>
      </c>
      <c r="X676" t="s">
        <v>116</v>
      </c>
      <c r="Y676" t="s">
        <v>116</v>
      </c>
      <c r="Z676" t="s">
        <v>97</v>
      </c>
      <c r="AA676">
        <v>0</v>
      </c>
      <c r="AB676" t="s">
        <v>98</v>
      </c>
      <c r="AC676" t="s">
        <v>98</v>
      </c>
      <c r="AD676" t="s">
        <v>166</v>
      </c>
      <c r="AE676" t="s">
        <v>139</v>
      </c>
      <c r="AF676" t="s">
        <v>98</v>
      </c>
      <c r="AG676" t="s">
        <v>100</v>
      </c>
      <c r="AH676" t="s">
        <v>108</v>
      </c>
      <c r="AI676">
        <v>0</v>
      </c>
      <c r="AJ676" t="s">
        <v>108</v>
      </c>
      <c r="AK676">
        <v>0</v>
      </c>
      <c r="AL676">
        <v>451</v>
      </c>
      <c r="AM676">
        <v>451</v>
      </c>
      <c r="AN676" t="s">
        <v>103</v>
      </c>
      <c r="AO676" t="s">
        <v>98</v>
      </c>
      <c r="AP676" t="s">
        <v>104</v>
      </c>
      <c r="AQ676" t="s">
        <v>105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t="s">
        <v>98</v>
      </c>
      <c r="BC676">
        <v>5</v>
      </c>
      <c r="BD676" t="s">
        <v>106</v>
      </c>
      <c r="BE676">
        <v>0</v>
      </c>
      <c r="BF676" t="s">
        <v>83</v>
      </c>
      <c r="BG676" t="s">
        <v>143</v>
      </c>
      <c r="BH676">
        <v>1997</v>
      </c>
      <c r="BI676" t="s">
        <v>108</v>
      </c>
      <c r="BJ676">
        <v>2</v>
      </c>
      <c r="BK676">
        <v>576</v>
      </c>
      <c r="BL676" t="s">
        <v>98</v>
      </c>
      <c r="BM676" t="s">
        <v>98</v>
      </c>
      <c r="BN676" t="s">
        <v>167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8</v>
      </c>
      <c r="BZ676">
        <v>2008</v>
      </c>
      <c r="CA676" t="s">
        <v>174</v>
      </c>
      <c r="CB676" t="s">
        <v>178</v>
      </c>
    </row>
    <row r="677" spans="1:80">
      <c r="A677">
        <v>2136</v>
      </c>
      <c r="B677">
        <v>190</v>
      </c>
      <c r="C677" t="s">
        <v>140</v>
      </c>
      <c r="D677">
        <v>60</v>
      </c>
      <c r="E677">
        <v>10320</v>
      </c>
      <c r="F677" t="s">
        <v>82</v>
      </c>
      <c r="G677" t="s">
        <v>190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214</v>
      </c>
      <c r="N677" t="s">
        <v>91</v>
      </c>
      <c r="O677" t="s">
        <v>91</v>
      </c>
      <c r="P677" t="s">
        <v>186</v>
      </c>
      <c r="Q677" t="s">
        <v>122</v>
      </c>
      <c r="R677">
        <v>3</v>
      </c>
      <c r="S677">
        <v>3</v>
      </c>
      <c r="T677">
        <v>1915</v>
      </c>
      <c r="U677">
        <v>1950</v>
      </c>
      <c r="V677" t="s">
        <v>94</v>
      </c>
      <c r="W677" t="s">
        <v>95</v>
      </c>
      <c r="X677" t="s">
        <v>240</v>
      </c>
      <c r="Y677" t="s">
        <v>240</v>
      </c>
      <c r="Z677" t="s">
        <v>97</v>
      </c>
      <c r="AA677">
        <v>0</v>
      </c>
      <c r="AB677" t="s">
        <v>139</v>
      </c>
      <c r="AC677" t="s">
        <v>139</v>
      </c>
      <c r="AD677" t="s">
        <v>123</v>
      </c>
      <c r="AE677" t="s">
        <v>98</v>
      </c>
      <c r="AF677" t="s">
        <v>139</v>
      </c>
      <c r="AG677" t="s">
        <v>100</v>
      </c>
      <c r="AH677" t="s">
        <v>108</v>
      </c>
      <c r="AI677">
        <v>0</v>
      </c>
      <c r="AJ677" t="s">
        <v>108</v>
      </c>
      <c r="AK677">
        <v>0</v>
      </c>
      <c r="AL677">
        <v>536</v>
      </c>
      <c r="AM677">
        <v>536</v>
      </c>
      <c r="AN677" t="s">
        <v>103</v>
      </c>
      <c r="AO677" t="s">
        <v>126</v>
      </c>
      <c r="AP677" t="s">
        <v>167</v>
      </c>
      <c r="AQ677" t="s">
        <v>196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t="s">
        <v>98</v>
      </c>
      <c r="BC677">
        <v>8</v>
      </c>
      <c r="BD677" t="s">
        <v>106</v>
      </c>
      <c r="BE677">
        <v>0</v>
      </c>
      <c r="BF677" t="s">
        <v>83</v>
      </c>
      <c r="BG677" t="s">
        <v>83</v>
      </c>
      <c r="BH677" t="s">
        <v>83</v>
      </c>
      <c r="BI677" t="s">
        <v>83</v>
      </c>
      <c r="BJ677">
        <v>0</v>
      </c>
      <c r="BK677">
        <v>0</v>
      </c>
      <c r="BL677" t="s">
        <v>83</v>
      </c>
      <c r="BM677" t="s">
        <v>83</v>
      </c>
      <c r="BN677" t="s">
        <v>167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2008</v>
      </c>
      <c r="CA677" t="s">
        <v>110</v>
      </c>
      <c r="CB677" t="s">
        <v>111</v>
      </c>
    </row>
    <row r="678" spans="1:80">
      <c r="A678">
        <v>2137</v>
      </c>
      <c r="B678">
        <v>20</v>
      </c>
      <c r="C678" t="s">
        <v>112</v>
      </c>
      <c r="D678">
        <v>82</v>
      </c>
      <c r="E678">
        <v>9488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169</v>
      </c>
      <c r="N678" t="s">
        <v>90</v>
      </c>
      <c r="O678" t="s">
        <v>91</v>
      </c>
      <c r="P678" t="s">
        <v>92</v>
      </c>
      <c r="Q678" t="s">
        <v>93</v>
      </c>
      <c r="R678">
        <v>5</v>
      </c>
      <c r="S678">
        <v>6</v>
      </c>
      <c r="T678">
        <v>1947</v>
      </c>
      <c r="U678">
        <v>1993</v>
      </c>
      <c r="V678" t="s">
        <v>94</v>
      </c>
      <c r="W678" t="s">
        <v>95</v>
      </c>
      <c r="X678" t="s">
        <v>96</v>
      </c>
      <c r="Y678" t="s">
        <v>96</v>
      </c>
      <c r="Z678" t="s">
        <v>97</v>
      </c>
      <c r="AA678">
        <v>0</v>
      </c>
      <c r="AB678" t="s">
        <v>119</v>
      </c>
      <c r="AC678" t="s">
        <v>98</v>
      </c>
      <c r="AD678" t="s">
        <v>99</v>
      </c>
      <c r="AE678" t="s">
        <v>98</v>
      </c>
      <c r="AF678" t="s">
        <v>98</v>
      </c>
      <c r="AG678" t="s">
        <v>100</v>
      </c>
      <c r="AH678" t="s">
        <v>108</v>
      </c>
      <c r="AI678">
        <v>0</v>
      </c>
      <c r="AJ678" t="s">
        <v>108</v>
      </c>
      <c r="AK678">
        <v>0</v>
      </c>
      <c r="AL678">
        <v>1046</v>
      </c>
      <c r="AM678">
        <v>1046</v>
      </c>
      <c r="AN678" t="s">
        <v>103</v>
      </c>
      <c r="AO678" t="s">
        <v>119</v>
      </c>
      <c r="AP678" t="s">
        <v>167</v>
      </c>
      <c r="AQ678" t="s">
        <v>105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6</v>
      </c>
      <c r="BD678" t="s">
        <v>106</v>
      </c>
      <c r="BE678">
        <v>0</v>
      </c>
      <c r="BF678" t="s">
        <v>83</v>
      </c>
      <c r="BG678" t="s">
        <v>143</v>
      </c>
      <c r="BH678">
        <v>1947</v>
      </c>
      <c r="BI678" t="s">
        <v>108</v>
      </c>
      <c r="BJ678">
        <v>1</v>
      </c>
      <c r="BK678">
        <v>240</v>
      </c>
      <c r="BL678" t="s">
        <v>98</v>
      </c>
      <c r="BM678" t="s">
        <v>98</v>
      </c>
      <c r="BN678" t="s">
        <v>104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9</v>
      </c>
      <c r="BZ678">
        <v>2008</v>
      </c>
      <c r="CA678" t="s">
        <v>110</v>
      </c>
      <c r="CB678" t="s">
        <v>172</v>
      </c>
    </row>
    <row r="679" spans="1:80">
      <c r="A679">
        <v>2138</v>
      </c>
      <c r="B679">
        <v>85</v>
      </c>
      <c r="C679" t="s">
        <v>112</v>
      </c>
      <c r="D679" t="s">
        <v>83</v>
      </c>
      <c r="E679">
        <v>11235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114</v>
      </c>
      <c r="L679" t="s">
        <v>88</v>
      </c>
      <c r="M679" t="s">
        <v>169</v>
      </c>
      <c r="N679" t="s">
        <v>90</v>
      </c>
      <c r="O679" t="s">
        <v>91</v>
      </c>
      <c r="P679" t="s">
        <v>92</v>
      </c>
      <c r="Q679" t="s">
        <v>183</v>
      </c>
      <c r="R679">
        <v>5</v>
      </c>
      <c r="S679">
        <v>6</v>
      </c>
      <c r="T679">
        <v>1963</v>
      </c>
      <c r="U679">
        <v>1963</v>
      </c>
      <c r="V679" t="s">
        <v>94</v>
      </c>
      <c r="W679" t="s">
        <v>95</v>
      </c>
      <c r="X679" t="s">
        <v>130</v>
      </c>
      <c r="Y679" t="s">
        <v>116</v>
      </c>
      <c r="Z679" t="s">
        <v>97</v>
      </c>
      <c r="AA679">
        <v>0</v>
      </c>
      <c r="AB679" t="s">
        <v>98</v>
      </c>
      <c r="AC679" t="s">
        <v>98</v>
      </c>
      <c r="AD679" t="s">
        <v>99</v>
      </c>
      <c r="AE679" t="s">
        <v>119</v>
      </c>
      <c r="AF679" t="s">
        <v>98</v>
      </c>
      <c r="AG679" t="s">
        <v>157</v>
      </c>
      <c r="AH679" t="s">
        <v>118</v>
      </c>
      <c r="AI679">
        <v>784</v>
      </c>
      <c r="AJ679" t="s">
        <v>108</v>
      </c>
      <c r="AK679">
        <v>0</v>
      </c>
      <c r="AL679">
        <v>197</v>
      </c>
      <c r="AM679">
        <v>981</v>
      </c>
      <c r="AN679" t="s">
        <v>103</v>
      </c>
      <c r="AO679" t="s">
        <v>98</v>
      </c>
      <c r="AP679" t="s">
        <v>104</v>
      </c>
      <c r="AQ679" t="s">
        <v>105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119</v>
      </c>
      <c r="BC679">
        <v>6</v>
      </c>
      <c r="BD679" t="s">
        <v>106</v>
      </c>
      <c r="BE679">
        <v>0</v>
      </c>
      <c r="BF679" t="s">
        <v>83</v>
      </c>
      <c r="BG679" t="s">
        <v>143</v>
      </c>
      <c r="BH679">
        <v>1996</v>
      </c>
      <c r="BI679" t="s">
        <v>108</v>
      </c>
      <c r="BJ679">
        <v>2</v>
      </c>
      <c r="BK679">
        <v>440</v>
      </c>
      <c r="BL679" t="s">
        <v>98</v>
      </c>
      <c r="BM679" t="s">
        <v>98</v>
      </c>
      <c r="BN679" t="s">
        <v>104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t="s">
        <v>83</v>
      </c>
      <c r="BV679" t="s">
        <v>109</v>
      </c>
      <c r="BW679" t="s">
        <v>83</v>
      </c>
      <c r="BX679">
        <v>0</v>
      </c>
      <c r="BY679">
        <v>5</v>
      </c>
      <c r="BZ679">
        <v>2008</v>
      </c>
      <c r="CA679" t="s">
        <v>110</v>
      </c>
      <c r="CB679" t="s">
        <v>172</v>
      </c>
    </row>
    <row r="680" spans="1:80">
      <c r="A680">
        <v>2139</v>
      </c>
      <c r="B680">
        <v>80</v>
      </c>
      <c r="C680" t="s">
        <v>112</v>
      </c>
      <c r="D680">
        <v>80</v>
      </c>
      <c r="E680">
        <v>13014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169</v>
      </c>
      <c r="N680" t="s">
        <v>91</v>
      </c>
      <c r="O680" t="s">
        <v>91</v>
      </c>
      <c r="P680" t="s">
        <v>92</v>
      </c>
      <c r="Q680" t="s">
        <v>158</v>
      </c>
      <c r="R680">
        <v>6</v>
      </c>
      <c r="S680">
        <v>5</v>
      </c>
      <c r="T680">
        <v>1978</v>
      </c>
      <c r="U680">
        <v>1978</v>
      </c>
      <c r="V680" t="s">
        <v>94</v>
      </c>
      <c r="W680" t="s">
        <v>95</v>
      </c>
      <c r="X680" t="s">
        <v>130</v>
      </c>
      <c r="Y680" t="s">
        <v>135</v>
      </c>
      <c r="Z680" t="s">
        <v>117</v>
      </c>
      <c r="AA680">
        <v>39</v>
      </c>
      <c r="AB680" t="s">
        <v>98</v>
      </c>
      <c r="AC680" t="s">
        <v>98</v>
      </c>
      <c r="AD680" t="s">
        <v>99</v>
      </c>
      <c r="AE680" t="s">
        <v>98</v>
      </c>
      <c r="AF680" t="s">
        <v>98</v>
      </c>
      <c r="AG680" t="s">
        <v>157</v>
      </c>
      <c r="AH680" t="s">
        <v>118</v>
      </c>
      <c r="AI680">
        <v>528</v>
      </c>
      <c r="AJ680" t="s">
        <v>108</v>
      </c>
      <c r="AK680">
        <v>0</v>
      </c>
      <c r="AL680">
        <v>480</v>
      </c>
      <c r="AM680">
        <v>1008</v>
      </c>
      <c r="AN680" t="s">
        <v>103</v>
      </c>
      <c r="AO680" t="s">
        <v>98</v>
      </c>
      <c r="AP680" t="s">
        <v>104</v>
      </c>
      <c r="AQ680" t="s">
        <v>105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6</v>
      </c>
      <c r="BD680" t="s">
        <v>106</v>
      </c>
      <c r="BE680">
        <v>1</v>
      </c>
      <c r="BF680" t="s">
        <v>139</v>
      </c>
      <c r="BG680" t="s">
        <v>107</v>
      </c>
      <c r="BH680">
        <v>1978</v>
      </c>
      <c r="BI680" t="s">
        <v>108</v>
      </c>
      <c r="BJ680">
        <v>2</v>
      </c>
      <c r="BK680">
        <v>484</v>
      </c>
      <c r="BL680" t="s">
        <v>98</v>
      </c>
      <c r="BM680" t="s">
        <v>98</v>
      </c>
      <c r="BN680" t="s">
        <v>104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12</v>
      </c>
      <c r="BZ680">
        <v>2008</v>
      </c>
      <c r="CA680" t="s">
        <v>110</v>
      </c>
      <c r="CB680" t="s">
        <v>111</v>
      </c>
    </row>
    <row r="681" spans="1:80">
      <c r="A681">
        <v>2140</v>
      </c>
      <c r="B681">
        <v>20</v>
      </c>
      <c r="C681" t="s">
        <v>112</v>
      </c>
      <c r="D681">
        <v>68</v>
      </c>
      <c r="E681">
        <v>10265</v>
      </c>
      <c r="F681" t="s">
        <v>82</v>
      </c>
      <c r="G681" t="s">
        <v>83</v>
      </c>
      <c r="H681" t="s">
        <v>113</v>
      </c>
      <c r="I681" t="s">
        <v>85</v>
      </c>
      <c r="J681" t="s">
        <v>86</v>
      </c>
      <c r="K681" t="s">
        <v>87</v>
      </c>
      <c r="L681" t="s">
        <v>88</v>
      </c>
      <c r="M681" t="s">
        <v>169</v>
      </c>
      <c r="N681" t="s">
        <v>91</v>
      </c>
      <c r="O681" t="s">
        <v>91</v>
      </c>
      <c r="P681" t="s">
        <v>92</v>
      </c>
      <c r="Q681" t="s">
        <v>93</v>
      </c>
      <c r="R681">
        <v>5</v>
      </c>
      <c r="S681">
        <v>7</v>
      </c>
      <c r="T681">
        <v>1967</v>
      </c>
      <c r="U681">
        <v>2005</v>
      </c>
      <c r="V681" t="s">
        <v>94</v>
      </c>
      <c r="W681" t="s">
        <v>95</v>
      </c>
      <c r="X681" t="s">
        <v>130</v>
      </c>
      <c r="Y681" t="s">
        <v>130</v>
      </c>
      <c r="Z681" t="s">
        <v>97</v>
      </c>
      <c r="AA681">
        <v>0</v>
      </c>
      <c r="AB681" t="s">
        <v>98</v>
      </c>
      <c r="AC681" t="s">
        <v>139</v>
      </c>
      <c r="AD681" t="s">
        <v>99</v>
      </c>
      <c r="AE681" t="s">
        <v>98</v>
      </c>
      <c r="AF681" t="s">
        <v>98</v>
      </c>
      <c r="AG681" t="s">
        <v>100</v>
      </c>
      <c r="AH681" t="s">
        <v>118</v>
      </c>
      <c r="AI681">
        <v>758</v>
      </c>
      <c r="AJ681" t="s">
        <v>108</v>
      </c>
      <c r="AK681">
        <v>0</v>
      </c>
      <c r="AL681">
        <v>234</v>
      </c>
      <c r="AM681">
        <v>992</v>
      </c>
      <c r="AN681" t="s">
        <v>103</v>
      </c>
      <c r="AO681" t="s">
        <v>126</v>
      </c>
      <c r="AP681" t="s">
        <v>104</v>
      </c>
      <c r="AQ681" t="s">
        <v>105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119</v>
      </c>
      <c r="BC681">
        <v>6</v>
      </c>
      <c r="BD681" t="s">
        <v>106</v>
      </c>
      <c r="BE681">
        <v>0</v>
      </c>
      <c r="BF681" t="s">
        <v>83</v>
      </c>
      <c r="BG681" t="s">
        <v>107</v>
      </c>
      <c r="BH681">
        <v>1967</v>
      </c>
      <c r="BI681" t="s">
        <v>131</v>
      </c>
      <c r="BJ681">
        <v>1</v>
      </c>
      <c r="BK681">
        <v>294</v>
      </c>
      <c r="BL681" t="s">
        <v>98</v>
      </c>
      <c r="BM681" t="s">
        <v>98</v>
      </c>
      <c r="BN681" t="s">
        <v>104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109</v>
      </c>
      <c r="BW681" t="s">
        <v>133</v>
      </c>
      <c r="BX681">
        <v>600</v>
      </c>
      <c r="BY681">
        <v>7</v>
      </c>
      <c r="BZ681">
        <v>2008</v>
      </c>
      <c r="CA681" t="s">
        <v>110</v>
      </c>
      <c r="CB681" t="s">
        <v>111</v>
      </c>
    </row>
    <row r="682" spans="1:80">
      <c r="A682">
        <v>2141</v>
      </c>
      <c r="B682">
        <v>85</v>
      </c>
      <c r="C682" t="s">
        <v>112</v>
      </c>
      <c r="D682" t="s">
        <v>83</v>
      </c>
      <c r="E682">
        <v>7703</v>
      </c>
      <c r="F682" t="s">
        <v>82</v>
      </c>
      <c r="G682" t="s">
        <v>83</v>
      </c>
      <c r="H682" t="s">
        <v>113</v>
      </c>
      <c r="I682" t="s">
        <v>85</v>
      </c>
      <c r="J682" t="s">
        <v>86</v>
      </c>
      <c r="K682" t="s">
        <v>161</v>
      </c>
      <c r="L682" t="s">
        <v>88</v>
      </c>
      <c r="M682" t="s">
        <v>169</v>
      </c>
      <c r="N682" t="s">
        <v>91</v>
      </c>
      <c r="O682" t="s">
        <v>91</v>
      </c>
      <c r="P682" t="s">
        <v>92</v>
      </c>
      <c r="Q682" t="s">
        <v>183</v>
      </c>
      <c r="R682">
        <v>6</v>
      </c>
      <c r="S682">
        <v>8</v>
      </c>
      <c r="T682">
        <v>1978</v>
      </c>
      <c r="U682">
        <v>1978</v>
      </c>
      <c r="V682" t="s">
        <v>94</v>
      </c>
      <c r="W682" t="s">
        <v>95</v>
      </c>
      <c r="X682" t="s">
        <v>130</v>
      </c>
      <c r="Y682" t="s">
        <v>130</v>
      </c>
      <c r="Z682" t="s">
        <v>171</v>
      </c>
      <c r="AA682">
        <v>40</v>
      </c>
      <c r="AB682" t="s">
        <v>98</v>
      </c>
      <c r="AC682" t="s">
        <v>98</v>
      </c>
      <c r="AD682" t="s">
        <v>99</v>
      </c>
      <c r="AE682" t="s">
        <v>119</v>
      </c>
      <c r="AF682" t="s">
        <v>98</v>
      </c>
      <c r="AG682" t="s">
        <v>119</v>
      </c>
      <c r="AH682" t="s">
        <v>118</v>
      </c>
      <c r="AI682">
        <v>450</v>
      </c>
      <c r="AJ682" t="s">
        <v>108</v>
      </c>
      <c r="AK682">
        <v>0</v>
      </c>
      <c r="AL682">
        <v>0</v>
      </c>
      <c r="AM682">
        <v>450</v>
      </c>
      <c r="AN682" t="s">
        <v>103</v>
      </c>
      <c r="AO682" t="s">
        <v>126</v>
      </c>
      <c r="AP682" t="s">
        <v>104</v>
      </c>
      <c r="AQ682" t="s">
        <v>105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106</v>
      </c>
      <c r="BE682">
        <v>1</v>
      </c>
      <c r="BF682" t="s">
        <v>134</v>
      </c>
      <c r="BG682" t="s">
        <v>189</v>
      </c>
      <c r="BH682">
        <v>1978</v>
      </c>
      <c r="BI682" t="s">
        <v>125</v>
      </c>
      <c r="BJ682">
        <v>2</v>
      </c>
      <c r="BK682">
        <v>504</v>
      </c>
      <c r="BL682" t="s">
        <v>98</v>
      </c>
      <c r="BM682" t="s">
        <v>98</v>
      </c>
      <c r="BN682" t="s">
        <v>104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177</v>
      </c>
      <c r="BW682" t="s">
        <v>83</v>
      </c>
      <c r="BX682">
        <v>0</v>
      </c>
      <c r="BY682">
        <v>5</v>
      </c>
      <c r="BZ682">
        <v>2008</v>
      </c>
      <c r="CA682" t="s">
        <v>110</v>
      </c>
      <c r="CB682" t="s">
        <v>111</v>
      </c>
    </row>
    <row r="683" spans="1:80">
      <c r="A683">
        <v>2142</v>
      </c>
      <c r="B683">
        <v>20</v>
      </c>
      <c r="C683" t="s">
        <v>112</v>
      </c>
      <c r="D683" t="s">
        <v>83</v>
      </c>
      <c r="E683">
        <v>9981</v>
      </c>
      <c r="F683" t="s">
        <v>82</v>
      </c>
      <c r="G683" t="s">
        <v>83</v>
      </c>
      <c r="H683" t="s">
        <v>113</v>
      </c>
      <c r="I683" t="s">
        <v>85</v>
      </c>
      <c r="J683" t="s">
        <v>86</v>
      </c>
      <c r="K683" t="s">
        <v>114</v>
      </c>
      <c r="L683" t="s">
        <v>88</v>
      </c>
      <c r="M683" t="s">
        <v>169</v>
      </c>
      <c r="N683" t="s">
        <v>91</v>
      </c>
      <c r="O683" t="s">
        <v>91</v>
      </c>
      <c r="P683" t="s">
        <v>92</v>
      </c>
      <c r="Q683" t="s">
        <v>93</v>
      </c>
      <c r="R683">
        <v>5</v>
      </c>
      <c r="S683">
        <v>5</v>
      </c>
      <c r="T683">
        <v>1967</v>
      </c>
      <c r="U683">
        <v>1967</v>
      </c>
      <c r="V683" t="s">
        <v>94</v>
      </c>
      <c r="W683" t="s">
        <v>95</v>
      </c>
      <c r="X683" t="s">
        <v>137</v>
      </c>
      <c r="Y683" t="s">
        <v>137</v>
      </c>
      <c r="Z683" t="s">
        <v>117</v>
      </c>
      <c r="AA683">
        <v>340</v>
      </c>
      <c r="AB683" t="s">
        <v>98</v>
      </c>
      <c r="AC683" t="s">
        <v>98</v>
      </c>
      <c r="AD683" t="s">
        <v>99</v>
      </c>
      <c r="AE683" t="s">
        <v>98</v>
      </c>
      <c r="AF683" t="s">
        <v>98</v>
      </c>
      <c r="AG683" t="s">
        <v>155</v>
      </c>
      <c r="AH683" t="s">
        <v>138</v>
      </c>
      <c r="AI683">
        <v>221</v>
      </c>
      <c r="AJ683" t="s">
        <v>108</v>
      </c>
      <c r="AK683">
        <v>0</v>
      </c>
      <c r="AL683">
        <v>852</v>
      </c>
      <c r="AM683">
        <v>1073</v>
      </c>
      <c r="AN683" t="s">
        <v>103</v>
      </c>
      <c r="AO683" t="s">
        <v>119</v>
      </c>
      <c r="AP683" t="s">
        <v>104</v>
      </c>
      <c r="AQ683" t="s">
        <v>105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106</v>
      </c>
      <c r="BE683">
        <v>0</v>
      </c>
      <c r="BF683" t="s">
        <v>83</v>
      </c>
      <c r="BG683" t="s">
        <v>107</v>
      </c>
      <c r="BH683">
        <v>1967</v>
      </c>
      <c r="BI683" t="s">
        <v>131</v>
      </c>
      <c r="BJ683">
        <v>1</v>
      </c>
      <c r="BK683">
        <v>270</v>
      </c>
      <c r="BL683" t="s">
        <v>98</v>
      </c>
      <c r="BM683" t="s">
        <v>98</v>
      </c>
      <c r="BN683" t="s">
        <v>104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109</v>
      </c>
      <c r="BW683" t="s">
        <v>83</v>
      </c>
      <c r="BX683">
        <v>0</v>
      </c>
      <c r="BY683">
        <v>3</v>
      </c>
      <c r="BZ683">
        <v>2008</v>
      </c>
      <c r="CA683" t="s">
        <v>110</v>
      </c>
      <c r="CB683" t="s">
        <v>111</v>
      </c>
    </row>
    <row r="684" spans="1:80">
      <c r="A684">
        <v>2143</v>
      </c>
      <c r="B684">
        <v>85</v>
      </c>
      <c r="C684" t="s">
        <v>112</v>
      </c>
      <c r="D684" t="s">
        <v>83</v>
      </c>
      <c r="E684">
        <v>7400</v>
      </c>
      <c r="F684" t="s">
        <v>82</v>
      </c>
      <c r="G684" t="s">
        <v>83</v>
      </c>
      <c r="H684" t="s">
        <v>113</v>
      </c>
      <c r="I684" t="s">
        <v>85</v>
      </c>
      <c r="J684" t="s">
        <v>86</v>
      </c>
      <c r="K684" t="s">
        <v>161</v>
      </c>
      <c r="L684" t="s">
        <v>88</v>
      </c>
      <c r="M684" t="s">
        <v>169</v>
      </c>
      <c r="N684" t="s">
        <v>91</v>
      </c>
      <c r="O684" t="s">
        <v>91</v>
      </c>
      <c r="P684" t="s">
        <v>92</v>
      </c>
      <c r="Q684" t="s">
        <v>183</v>
      </c>
      <c r="R684">
        <v>5</v>
      </c>
      <c r="S684">
        <v>5</v>
      </c>
      <c r="T684">
        <v>1984</v>
      </c>
      <c r="U684">
        <v>1984</v>
      </c>
      <c r="V684" t="s">
        <v>94</v>
      </c>
      <c r="W684" t="s">
        <v>95</v>
      </c>
      <c r="X684" t="s">
        <v>96</v>
      </c>
      <c r="Y684" t="s">
        <v>96</v>
      </c>
      <c r="Z684" t="s">
        <v>97</v>
      </c>
      <c r="AA684">
        <v>0</v>
      </c>
      <c r="AB684" t="s">
        <v>98</v>
      </c>
      <c r="AC684" t="s">
        <v>98</v>
      </c>
      <c r="AD684" t="s">
        <v>123</v>
      </c>
      <c r="AE684" t="s">
        <v>119</v>
      </c>
      <c r="AF684" t="s">
        <v>98</v>
      </c>
      <c r="AG684" t="s">
        <v>157</v>
      </c>
      <c r="AH684" t="s">
        <v>102</v>
      </c>
      <c r="AI684">
        <v>104</v>
      </c>
      <c r="AJ684" t="s">
        <v>118</v>
      </c>
      <c r="AK684">
        <v>956</v>
      </c>
      <c r="AL684">
        <v>0</v>
      </c>
      <c r="AM684">
        <v>1060</v>
      </c>
      <c r="AN684" t="s">
        <v>103</v>
      </c>
      <c r="AO684" t="s">
        <v>98</v>
      </c>
      <c r="AP684" t="s">
        <v>104</v>
      </c>
      <c r="AQ684" t="s">
        <v>105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106</v>
      </c>
      <c r="BE684">
        <v>0</v>
      </c>
      <c r="BF684" t="s">
        <v>83</v>
      </c>
      <c r="BG684" t="s">
        <v>107</v>
      </c>
      <c r="BH684">
        <v>1984</v>
      </c>
      <c r="BI684" t="s">
        <v>108</v>
      </c>
      <c r="BJ684">
        <v>2</v>
      </c>
      <c r="BK684">
        <v>506</v>
      </c>
      <c r="BL684" t="s">
        <v>98</v>
      </c>
      <c r="BM684" t="s">
        <v>98</v>
      </c>
      <c r="BN684" t="s">
        <v>104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3</v>
      </c>
      <c r="BZ684">
        <v>2008</v>
      </c>
      <c r="CA684" t="s">
        <v>110</v>
      </c>
      <c r="CB684" t="s">
        <v>111</v>
      </c>
    </row>
    <row r="685" spans="1:80">
      <c r="A685">
        <v>2144</v>
      </c>
      <c r="B685">
        <v>190</v>
      </c>
      <c r="C685" t="s">
        <v>112</v>
      </c>
      <c r="D685">
        <v>60</v>
      </c>
      <c r="E685">
        <v>12900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169</v>
      </c>
      <c r="N685" t="s">
        <v>90</v>
      </c>
      <c r="O685" t="s">
        <v>91</v>
      </c>
      <c r="P685" t="s">
        <v>186</v>
      </c>
      <c r="Q685" t="s">
        <v>93</v>
      </c>
      <c r="R685">
        <v>5</v>
      </c>
      <c r="S685">
        <v>4</v>
      </c>
      <c r="T685">
        <v>1920</v>
      </c>
      <c r="U685">
        <v>1950</v>
      </c>
      <c r="V685" t="s">
        <v>94</v>
      </c>
      <c r="W685" t="s">
        <v>95</v>
      </c>
      <c r="X685" t="s">
        <v>117</v>
      </c>
      <c r="Y685" t="s">
        <v>203</v>
      </c>
      <c r="Z685" t="s">
        <v>97</v>
      </c>
      <c r="AA685">
        <v>0</v>
      </c>
      <c r="AB685" t="s">
        <v>98</v>
      </c>
      <c r="AC685" t="s">
        <v>98</v>
      </c>
      <c r="AD685" t="s">
        <v>123</v>
      </c>
      <c r="AE685" t="s">
        <v>98</v>
      </c>
      <c r="AF685" t="s">
        <v>139</v>
      </c>
      <c r="AG685" t="s">
        <v>100</v>
      </c>
      <c r="AH685" t="s">
        <v>138</v>
      </c>
      <c r="AI685">
        <v>1300</v>
      </c>
      <c r="AJ685" t="s">
        <v>108</v>
      </c>
      <c r="AK685">
        <v>0</v>
      </c>
      <c r="AL685">
        <v>0</v>
      </c>
      <c r="AM685">
        <v>1300</v>
      </c>
      <c r="AN685" t="s">
        <v>103</v>
      </c>
      <c r="AO685" t="s">
        <v>139</v>
      </c>
      <c r="AP685" t="s">
        <v>104</v>
      </c>
      <c r="AQ685" t="s">
        <v>105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106</v>
      </c>
      <c r="BE685">
        <v>0</v>
      </c>
      <c r="BF685" t="s">
        <v>83</v>
      </c>
      <c r="BG685" t="s">
        <v>232</v>
      </c>
      <c r="BH685">
        <v>1920</v>
      </c>
      <c r="BI685" t="s">
        <v>108</v>
      </c>
      <c r="BJ685">
        <v>2</v>
      </c>
      <c r="BK685">
        <v>400</v>
      </c>
      <c r="BL685" t="s">
        <v>98</v>
      </c>
      <c r="BM685" t="s">
        <v>98</v>
      </c>
      <c r="BN685" t="s">
        <v>104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1</v>
      </c>
      <c r="BZ685">
        <v>2008</v>
      </c>
      <c r="CA685" t="s">
        <v>110</v>
      </c>
      <c r="CB685" t="s">
        <v>216</v>
      </c>
    </row>
    <row r="686" spans="1:80">
      <c r="A686">
        <v>2145</v>
      </c>
      <c r="B686">
        <v>20</v>
      </c>
      <c r="C686" t="s">
        <v>112</v>
      </c>
      <c r="D686">
        <v>94</v>
      </c>
      <c r="E686">
        <v>9239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169</v>
      </c>
      <c r="N686" t="s">
        <v>90</v>
      </c>
      <c r="O686" t="s">
        <v>91</v>
      </c>
      <c r="P686" t="s">
        <v>92</v>
      </c>
      <c r="Q686" t="s">
        <v>93</v>
      </c>
      <c r="R686">
        <v>5</v>
      </c>
      <c r="S686">
        <v>8</v>
      </c>
      <c r="T686">
        <v>1963</v>
      </c>
      <c r="U686">
        <v>2003</v>
      </c>
      <c r="V686" t="s">
        <v>94</v>
      </c>
      <c r="W686" t="s">
        <v>95</v>
      </c>
      <c r="X686" t="s">
        <v>96</v>
      </c>
      <c r="Y686" t="s">
        <v>96</v>
      </c>
      <c r="Z686" t="s">
        <v>97</v>
      </c>
      <c r="AA686">
        <v>0</v>
      </c>
      <c r="AB686" t="s">
        <v>98</v>
      </c>
      <c r="AC686" t="s">
        <v>119</v>
      </c>
      <c r="AD686" t="s">
        <v>99</v>
      </c>
      <c r="AE686" t="s">
        <v>98</v>
      </c>
      <c r="AF686" t="s">
        <v>98</v>
      </c>
      <c r="AG686" t="s">
        <v>100</v>
      </c>
      <c r="AH686" t="s">
        <v>124</v>
      </c>
      <c r="AI686">
        <v>634</v>
      </c>
      <c r="AJ686" t="s">
        <v>108</v>
      </c>
      <c r="AK686">
        <v>0</v>
      </c>
      <c r="AL686">
        <v>326</v>
      </c>
      <c r="AM686">
        <v>960</v>
      </c>
      <c r="AN686" t="s">
        <v>103</v>
      </c>
      <c r="AO686" t="s">
        <v>126</v>
      </c>
      <c r="AP686" t="s">
        <v>104</v>
      </c>
      <c r="AQ686" t="s">
        <v>105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119</v>
      </c>
      <c r="BC686">
        <v>6</v>
      </c>
      <c r="BD686" t="s">
        <v>106</v>
      </c>
      <c r="BE686">
        <v>0</v>
      </c>
      <c r="BF686" t="s">
        <v>83</v>
      </c>
      <c r="BG686" t="s">
        <v>107</v>
      </c>
      <c r="BH686">
        <v>1963</v>
      </c>
      <c r="BI686" t="s">
        <v>125</v>
      </c>
      <c r="BJ686">
        <v>1</v>
      </c>
      <c r="BK686">
        <v>300</v>
      </c>
      <c r="BL686" t="s">
        <v>98</v>
      </c>
      <c r="BM686" t="s">
        <v>98</v>
      </c>
      <c r="BN686" t="s">
        <v>104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5</v>
      </c>
      <c r="BZ686">
        <v>2008</v>
      </c>
      <c r="CA686" t="s">
        <v>110</v>
      </c>
      <c r="CB686" t="s">
        <v>111</v>
      </c>
    </row>
    <row r="687" spans="1:80">
      <c r="A687">
        <v>2146</v>
      </c>
      <c r="B687">
        <v>20</v>
      </c>
      <c r="C687" t="s">
        <v>112</v>
      </c>
      <c r="D687">
        <v>88</v>
      </c>
      <c r="E687">
        <v>14175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169</v>
      </c>
      <c r="N687" t="s">
        <v>221</v>
      </c>
      <c r="O687" t="s">
        <v>91</v>
      </c>
      <c r="P687" t="s">
        <v>92</v>
      </c>
      <c r="Q687" t="s">
        <v>93</v>
      </c>
      <c r="R687">
        <v>6</v>
      </c>
      <c r="S687">
        <v>8</v>
      </c>
      <c r="T687">
        <v>1956</v>
      </c>
      <c r="U687">
        <v>1956</v>
      </c>
      <c r="V687" t="s">
        <v>94</v>
      </c>
      <c r="W687" t="s">
        <v>95</v>
      </c>
      <c r="X687" t="s">
        <v>130</v>
      </c>
      <c r="Y687" t="s">
        <v>130</v>
      </c>
      <c r="Z687" t="s">
        <v>97</v>
      </c>
      <c r="AA687">
        <v>0</v>
      </c>
      <c r="AB687" t="s">
        <v>98</v>
      </c>
      <c r="AC687" t="s">
        <v>98</v>
      </c>
      <c r="AD687" t="s">
        <v>99</v>
      </c>
      <c r="AE687" t="s">
        <v>98</v>
      </c>
      <c r="AF687" t="s">
        <v>119</v>
      </c>
      <c r="AG687" t="s">
        <v>119</v>
      </c>
      <c r="AH687" t="s">
        <v>124</v>
      </c>
      <c r="AI687">
        <v>776</v>
      </c>
      <c r="AJ687" t="s">
        <v>108</v>
      </c>
      <c r="AK687">
        <v>0</v>
      </c>
      <c r="AL687">
        <v>212</v>
      </c>
      <c r="AM687">
        <v>988</v>
      </c>
      <c r="AN687" t="s">
        <v>103</v>
      </c>
      <c r="AO687" t="s">
        <v>98</v>
      </c>
      <c r="AP687" t="s">
        <v>104</v>
      </c>
      <c r="AQ687" t="s">
        <v>168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t="s">
        <v>98</v>
      </c>
      <c r="BC687">
        <v>4</v>
      </c>
      <c r="BD687" t="s">
        <v>106</v>
      </c>
      <c r="BE687">
        <v>1</v>
      </c>
      <c r="BF687" t="s">
        <v>98</v>
      </c>
      <c r="BG687" t="s">
        <v>107</v>
      </c>
      <c r="BH687">
        <v>1956</v>
      </c>
      <c r="BI687" t="s">
        <v>108</v>
      </c>
      <c r="BJ687">
        <v>2</v>
      </c>
      <c r="BK687">
        <v>621</v>
      </c>
      <c r="BL687" t="s">
        <v>98</v>
      </c>
      <c r="BM687" t="s">
        <v>98</v>
      </c>
      <c r="BN687" t="s">
        <v>104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6</v>
      </c>
      <c r="BZ687">
        <v>2008</v>
      </c>
      <c r="CA687" t="s">
        <v>110</v>
      </c>
      <c r="CB687" t="s">
        <v>111</v>
      </c>
    </row>
    <row r="688" spans="1:80">
      <c r="A688">
        <v>2147</v>
      </c>
      <c r="B688">
        <v>190</v>
      </c>
      <c r="C688" t="s">
        <v>112</v>
      </c>
      <c r="D688" t="s">
        <v>83</v>
      </c>
      <c r="E688">
        <v>10532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114</v>
      </c>
      <c r="L688" t="s">
        <v>88</v>
      </c>
      <c r="M688" t="s">
        <v>199</v>
      </c>
      <c r="N688" t="s">
        <v>91</v>
      </c>
      <c r="O688" t="s">
        <v>91</v>
      </c>
      <c r="P688" t="s">
        <v>92</v>
      </c>
      <c r="Q688" t="s">
        <v>93</v>
      </c>
      <c r="R688">
        <v>5</v>
      </c>
      <c r="S688">
        <v>3</v>
      </c>
      <c r="T688">
        <v>1960</v>
      </c>
      <c r="U688">
        <v>1960</v>
      </c>
      <c r="V688" t="s">
        <v>210</v>
      </c>
      <c r="W688" t="s">
        <v>204</v>
      </c>
      <c r="X688" t="s">
        <v>135</v>
      </c>
      <c r="Y688" t="s">
        <v>135</v>
      </c>
      <c r="Z688" t="s">
        <v>148</v>
      </c>
      <c r="AA688">
        <v>275</v>
      </c>
      <c r="AB688" t="s">
        <v>98</v>
      </c>
      <c r="AC688" t="s">
        <v>98</v>
      </c>
      <c r="AD688" t="s">
        <v>99</v>
      </c>
      <c r="AE688" t="s">
        <v>98</v>
      </c>
      <c r="AF688" t="s">
        <v>98</v>
      </c>
      <c r="AG688" t="s">
        <v>155</v>
      </c>
      <c r="AH688" t="s">
        <v>101</v>
      </c>
      <c r="AI688">
        <v>988</v>
      </c>
      <c r="AJ688" t="s">
        <v>108</v>
      </c>
      <c r="AK688">
        <v>0</v>
      </c>
      <c r="AL688">
        <v>0</v>
      </c>
      <c r="AM688">
        <v>988</v>
      </c>
      <c r="AN688" t="s">
        <v>103</v>
      </c>
      <c r="AO688" t="s">
        <v>119</v>
      </c>
      <c r="AP688" t="s">
        <v>104</v>
      </c>
      <c r="AQ688" t="s">
        <v>105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98</v>
      </c>
      <c r="BC688">
        <v>7</v>
      </c>
      <c r="BD688" t="s">
        <v>154</v>
      </c>
      <c r="BE688">
        <v>2</v>
      </c>
      <c r="BF688" t="s">
        <v>98</v>
      </c>
      <c r="BG688" t="s">
        <v>189</v>
      </c>
      <c r="BH688">
        <v>1960</v>
      </c>
      <c r="BI688" t="s">
        <v>108</v>
      </c>
      <c r="BJ688">
        <v>2</v>
      </c>
      <c r="BK688">
        <v>626</v>
      </c>
      <c r="BL688" t="s">
        <v>98</v>
      </c>
      <c r="BM688" t="s">
        <v>98</v>
      </c>
      <c r="BN688" t="s">
        <v>104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12</v>
      </c>
      <c r="BZ688">
        <v>2008</v>
      </c>
      <c r="CA688" t="s">
        <v>110</v>
      </c>
      <c r="CB688" t="s">
        <v>172</v>
      </c>
    </row>
    <row r="689" spans="1:80">
      <c r="A689">
        <v>2148</v>
      </c>
      <c r="B689">
        <v>50</v>
      </c>
      <c r="C689" t="s">
        <v>112</v>
      </c>
      <c r="D689">
        <v>63</v>
      </c>
      <c r="E689">
        <v>8375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114</v>
      </c>
      <c r="L689" t="s">
        <v>88</v>
      </c>
      <c r="M689" t="s">
        <v>169</v>
      </c>
      <c r="N689" t="s">
        <v>91</v>
      </c>
      <c r="O689" t="s">
        <v>91</v>
      </c>
      <c r="P689" t="s">
        <v>92</v>
      </c>
      <c r="Q689" t="s">
        <v>176</v>
      </c>
      <c r="R689">
        <v>5</v>
      </c>
      <c r="S689">
        <v>7</v>
      </c>
      <c r="T689">
        <v>1941</v>
      </c>
      <c r="U689">
        <v>1973</v>
      </c>
      <c r="V689" t="s">
        <v>94</v>
      </c>
      <c r="W689" t="s">
        <v>95</v>
      </c>
      <c r="X689" t="s">
        <v>116</v>
      </c>
      <c r="Y689" t="s">
        <v>116</v>
      </c>
      <c r="Z689" t="s">
        <v>97</v>
      </c>
      <c r="AA689">
        <v>0</v>
      </c>
      <c r="AB689" t="s">
        <v>98</v>
      </c>
      <c r="AC689" t="s">
        <v>98</v>
      </c>
      <c r="AD689" t="s">
        <v>166</v>
      </c>
      <c r="AE689" t="s">
        <v>98</v>
      </c>
      <c r="AF689" t="s">
        <v>98</v>
      </c>
      <c r="AG689" t="s">
        <v>100</v>
      </c>
      <c r="AH689" t="s">
        <v>118</v>
      </c>
      <c r="AI689">
        <v>336</v>
      </c>
      <c r="AJ689" t="s">
        <v>108</v>
      </c>
      <c r="AK689">
        <v>0</v>
      </c>
      <c r="AL689">
        <v>240</v>
      </c>
      <c r="AM689">
        <v>576</v>
      </c>
      <c r="AN689" t="s">
        <v>103</v>
      </c>
      <c r="AO689" t="s">
        <v>119</v>
      </c>
      <c r="AP689" t="s">
        <v>104</v>
      </c>
      <c r="AQ689" t="s">
        <v>105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t="s">
        <v>119</v>
      </c>
      <c r="BC689">
        <v>6</v>
      </c>
      <c r="BD689" t="s">
        <v>187</v>
      </c>
      <c r="BE689">
        <v>0</v>
      </c>
      <c r="BF689" t="s">
        <v>83</v>
      </c>
      <c r="BG689" t="s">
        <v>208</v>
      </c>
      <c r="BH689">
        <v>1973</v>
      </c>
      <c r="BI689" t="s">
        <v>108</v>
      </c>
      <c r="BJ689">
        <v>3</v>
      </c>
      <c r="BK689">
        <v>627</v>
      </c>
      <c r="BL689" t="s">
        <v>98</v>
      </c>
      <c r="BM689" t="s">
        <v>98</v>
      </c>
      <c r="BN689" t="s">
        <v>167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109</v>
      </c>
      <c r="BW689" t="s">
        <v>83</v>
      </c>
      <c r="BX689">
        <v>0</v>
      </c>
      <c r="BY689">
        <v>6</v>
      </c>
      <c r="BZ689">
        <v>2008</v>
      </c>
      <c r="CA689" t="s">
        <v>110</v>
      </c>
      <c r="CB689" t="s">
        <v>111</v>
      </c>
    </row>
    <row r="690" spans="1:80">
      <c r="A690">
        <v>2149</v>
      </c>
      <c r="B690">
        <v>80</v>
      </c>
      <c r="C690" t="s">
        <v>112</v>
      </c>
      <c r="D690" t="s">
        <v>83</v>
      </c>
      <c r="E690">
        <v>10200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169</v>
      </c>
      <c r="N690" t="s">
        <v>91</v>
      </c>
      <c r="O690" t="s">
        <v>91</v>
      </c>
      <c r="P690" t="s">
        <v>92</v>
      </c>
      <c r="Q690" t="s">
        <v>158</v>
      </c>
      <c r="R690">
        <v>5</v>
      </c>
      <c r="S690">
        <v>8</v>
      </c>
      <c r="T690">
        <v>1970</v>
      </c>
      <c r="U690">
        <v>1970</v>
      </c>
      <c r="V690" t="s">
        <v>115</v>
      </c>
      <c r="W690" t="s">
        <v>95</v>
      </c>
      <c r="X690" t="s">
        <v>130</v>
      </c>
      <c r="Y690" t="s">
        <v>130</v>
      </c>
      <c r="Z690" t="s">
        <v>97</v>
      </c>
      <c r="AA690">
        <v>0</v>
      </c>
      <c r="AB690" t="s">
        <v>98</v>
      </c>
      <c r="AC690" t="s">
        <v>119</v>
      </c>
      <c r="AD690" t="s">
        <v>123</v>
      </c>
      <c r="AE690" t="s">
        <v>119</v>
      </c>
      <c r="AF690" t="s">
        <v>98</v>
      </c>
      <c r="AG690" t="s">
        <v>157</v>
      </c>
      <c r="AH690" t="s">
        <v>118</v>
      </c>
      <c r="AI690">
        <v>704</v>
      </c>
      <c r="AJ690" t="s">
        <v>108</v>
      </c>
      <c r="AK690">
        <v>0</v>
      </c>
      <c r="AL690">
        <v>160</v>
      </c>
      <c r="AM690">
        <v>864</v>
      </c>
      <c r="AN690" t="s">
        <v>103</v>
      </c>
      <c r="AO690" t="s">
        <v>126</v>
      </c>
      <c r="AP690" t="s">
        <v>104</v>
      </c>
      <c r="AQ690" t="s">
        <v>105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t="s">
        <v>119</v>
      </c>
      <c r="BC690">
        <v>5</v>
      </c>
      <c r="BD690" t="s">
        <v>106</v>
      </c>
      <c r="BE690">
        <v>0</v>
      </c>
      <c r="BF690" t="s">
        <v>83</v>
      </c>
      <c r="BG690" t="s">
        <v>208</v>
      </c>
      <c r="BH690">
        <v>1979</v>
      </c>
      <c r="BI690" t="s">
        <v>108</v>
      </c>
      <c r="BJ690">
        <v>3</v>
      </c>
      <c r="BK690">
        <v>912</v>
      </c>
      <c r="BL690" t="s">
        <v>98</v>
      </c>
      <c r="BM690" t="s">
        <v>98</v>
      </c>
      <c r="BN690" t="s">
        <v>104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109</v>
      </c>
      <c r="BW690" t="s">
        <v>83</v>
      </c>
      <c r="BX690">
        <v>0</v>
      </c>
      <c r="BY690">
        <v>6</v>
      </c>
      <c r="BZ690">
        <v>2008</v>
      </c>
      <c r="CA690" t="s">
        <v>110</v>
      </c>
      <c r="CB690" t="s">
        <v>111</v>
      </c>
    </row>
    <row r="691" spans="1:80">
      <c r="A691">
        <v>2150</v>
      </c>
      <c r="B691">
        <v>20</v>
      </c>
      <c r="C691" t="s">
        <v>112</v>
      </c>
      <c r="D691">
        <v>82</v>
      </c>
      <c r="E691">
        <v>20270</v>
      </c>
      <c r="F691" t="s">
        <v>82</v>
      </c>
      <c r="G691" t="s">
        <v>83</v>
      </c>
      <c r="H691" t="s">
        <v>113</v>
      </c>
      <c r="I691" t="s">
        <v>85</v>
      </c>
      <c r="J691" t="s">
        <v>86</v>
      </c>
      <c r="K691" t="s">
        <v>161</v>
      </c>
      <c r="L691" t="s">
        <v>88</v>
      </c>
      <c r="M691" t="s">
        <v>199</v>
      </c>
      <c r="N691" t="s">
        <v>91</v>
      </c>
      <c r="O691" t="s">
        <v>91</v>
      </c>
      <c r="P691" t="s">
        <v>92</v>
      </c>
      <c r="Q691" t="s">
        <v>93</v>
      </c>
      <c r="R691">
        <v>7</v>
      </c>
      <c r="S691">
        <v>6</v>
      </c>
      <c r="T691">
        <v>1979</v>
      </c>
      <c r="U691">
        <v>1979</v>
      </c>
      <c r="V691" t="s">
        <v>94</v>
      </c>
      <c r="W691" t="s">
        <v>95</v>
      </c>
      <c r="X691" t="s">
        <v>135</v>
      </c>
      <c r="Y691" t="s">
        <v>135</v>
      </c>
      <c r="Z691" t="s">
        <v>97</v>
      </c>
      <c r="AA691">
        <v>0</v>
      </c>
      <c r="AB691" t="s">
        <v>98</v>
      </c>
      <c r="AC691" t="s">
        <v>98</v>
      </c>
      <c r="AD691" t="s">
        <v>99</v>
      </c>
      <c r="AE691" t="s">
        <v>119</v>
      </c>
      <c r="AF691" t="s">
        <v>98</v>
      </c>
      <c r="AG691" t="s">
        <v>119</v>
      </c>
      <c r="AH691" t="s">
        <v>124</v>
      </c>
      <c r="AI691">
        <v>599</v>
      </c>
      <c r="AJ691" t="s">
        <v>108</v>
      </c>
      <c r="AK691">
        <v>0</v>
      </c>
      <c r="AL691">
        <v>925</v>
      </c>
      <c r="AM691">
        <v>1524</v>
      </c>
      <c r="AN691" t="s">
        <v>103</v>
      </c>
      <c r="AO691" t="s">
        <v>98</v>
      </c>
      <c r="AP691" t="s">
        <v>104</v>
      </c>
      <c r="AQ691" t="s">
        <v>105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t="s">
        <v>98</v>
      </c>
      <c r="BC691">
        <v>7</v>
      </c>
      <c r="BD691" t="s">
        <v>106</v>
      </c>
      <c r="BE691">
        <v>2</v>
      </c>
      <c r="BF691" t="s">
        <v>119</v>
      </c>
      <c r="BG691" t="s">
        <v>107</v>
      </c>
      <c r="BH691">
        <v>1979</v>
      </c>
      <c r="BI691" t="s">
        <v>125</v>
      </c>
      <c r="BJ691">
        <v>2</v>
      </c>
      <c r="BK691">
        <v>478</v>
      </c>
      <c r="BL691" t="s">
        <v>98</v>
      </c>
      <c r="BM691" t="s">
        <v>98</v>
      </c>
      <c r="BN691" t="s">
        <v>104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4</v>
      </c>
      <c r="BZ691">
        <v>2008</v>
      </c>
      <c r="CA691" t="s">
        <v>110</v>
      </c>
      <c r="CB691" t="s">
        <v>111</v>
      </c>
    </row>
    <row r="692" spans="1:80">
      <c r="A692">
        <v>2151</v>
      </c>
      <c r="B692">
        <v>50</v>
      </c>
      <c r="C692" t="s">
        <v>112</v>
      </c>
      <c r="D692">
        <v>50</v>
      </c>
      <c r="E692">
        <v>5190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206</v>
      </c>
      <c r="N692" t="s">
        <v>91</v>
      </c>
      <c r="O692" t="s">
        <v>91</v>
      </c>
      <c r="P692" t="s">
        <v>92</v>
      </c>
      <c r="Q692" t="s">
        <v>176</v>
      </c>
      <c r="R692">
        <v>7</v>
      </c>
      <c r="S692">
        <v>5</v>
      </c>
      <c r="T692">
        <v>1948</v>
      </c>
      <c r="U692">
        <v>1950</v>
      </c>
      <c r="V692" t="s">
        <v>94</v>
      </c>
      <c r="W692" t="s">
        <v>95</v>
      </c>
      <c r="X692" t="s">
        <v>117</v>
      </c>
      <c r="Y692" t="s">
        <v>135</v>
      </c>
      <c r="Z692" t="s">
        <v>97</v>
      </c>
      <c r="AA692">
        <v>0</v>
      </c>
      <c r="AB692" t="s">
        <v>98</v>
      </c>
      <c r="AC692" t="s">
        <v>98</v>
      </c>
      <c r="AD692" t="s">
        <v>99</v>
      </c>
      <c r="AE692" t="s">
        <v>98</v>
      </c>
      <c r="AF692" t="s">
        <v>98</v>
      </c>
      <c r="AG692" t="s">
        <v>100</v>
      </c>
      <c r="AH692" t="s">
        <v>108</v>
      </c>
      <c r="AI692">
        <v>0</v>
      </c>
      <c r="AJ692" t="s">
        <v>108</v>
      </c>
      <c r="AK692">
        <v>0</v>
      </c>
      <c r="AL692">
        <v>570</v>
      </c>
      <c r="AM692">
        <v>570</v>
      </c>
      <c r="AN692" t="s">
        <v>103</v>
      </c>
      <c r="AO692" t="s">
        <v>98</v>
      </c>
      <c r="AP692" t="s">
        <v>104</v>
      </c>
      <c r="AQ692" t="s">
        <v>105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98</v>
      </c>
      <c r="BC692">
        <v>5</v>
      </c>
      <c r="BD692" t="s">
        <v>106</v>
      </c>
      <c r="BE692">
        <v>1</v>
      </c>
      <c r="BF692" t="s">
        <v>119</v>
      </c>
      <c r="BG692" t="s">
        <v>107</v>
      </c>
      <c r="BH692">
        <v>1948</v>
      </c>
      <c r="BI692" t="s">
        <v>108</v>
      </c>
      <c r="BJ692">
        <v>1</v>
      </c>
      <c r="BK692">
        <v>249</v>
      </c>
      <c r="BL692" t="s">
        <v>98</v>
      </c>
      <c r="BM692" t="s">
        <v>98</v>
      </c>
      <c r="BN692" t="s">
        <v>104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</v>
      </c>
      <c r="BZ692">
        <v>2008</v>
      </c>
      <c r="CA692" t="s">
        <v>110</v>
      </c>
      <c r="CB692" t="s">
        <v>111</v>
      </c>
    </row>
    <row r="693" spans="1:80">
      <c r="A693">
        <v>2152</v>
      </c>
      <c r="B693">
        <v>30</v>
      </c>
      <c r="C693" t="s">
        <v>112</v>
      </c>
      <c r="D693">
        <v>85</v>
      </c>
      <c r="E693">
        <v>19550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206</v>
      </c>
      <c r="N693" t="s">
        <v>91</v>
      </c>
      <c r="O693" t="s">
        <v>91</v>
      </c>
      <c r="P693" t="s">
        <v>92</v>
      </c>
      <c r="Q693" t="s">
        <v>93</v>
      </c>
      <c r="R693">
        <v>5</v>
      </c>
      <c r="S693">
        <v>7</v>
      </c>
      <c r="T693">
        <v>1940</v>
      </c>
      <c r="U693">
        <v>2007</v>
      </c>
      <c r="V693" t="s">
        <v>210</v>
      </c>
      <c r="W693" t="s">
        <v>204</v>
      </c>
      <c r="X693" t="s">
        <v>83</v>
      </c>
      <c r="Y693" t="s">
        <v>83</v>
      </c>
      <c r="Z693" t="s">
        <v>97</v>
      </c>
      <c r="AA693">
        <v>0</v>
      </c>
      <c r="AB693" t="s">
        <v>98</v>
      </c>
      <c r="AC693" t="s">
        <v>98</v>
      </c>
      <c r="AD693" t="s">
        <v>123</v>
      </c>
      <c r="AE693" t="s">
        <v>98</v>
      </c>
      <c r="AF693" t="s">
        <v>98</v>
      </c>
      <c r="AG693" t="s">
        <v>119</v>
      </c>
      <c r="AH693" t="s">
        <v>118</v>
      </c>
      <c r="AI693">
        <v>1035</v>
      </c>
      <c r="AJ693" t="s">
        <v>108</v>
      </c>
      <c r="AK693">
        <v>0</v>
      </c>
      <c r="AL693">
        <v>545</v>
      </c>
      <c r="AM693">
        <v>1580</v>
      </c>
      <c r="AN693" t="s">
        <v>103</v>
      </c>
      <c r="AO693" t="s">
        <v>126</v>
      </c>
      <c r="AP693" t="s">
        <v>104</v>
      </c>
      <c r="AQ693" t="s">
        <v>105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139</v>
      </c>
      <c r="BC693">
        <v>5</v>
      </c>
      <c r="BD693" t="s">
        <v>106</v>
      </c>
      <c r="BE693">
        <v>2</v>
      </c>
      <c r="BF693" t="s">
        <v>119</v>
      </c>
      <c r="BG693" t="s">
        <v>83</v>
      </c>
      <c r="BH693" t="s">
        <v>83</v>
      </c>
      <c r="BI693" t="s">
        <v>83</v>
      </c>
      <c r="BJ693">
        <v>0</v>
      </c>
      <c r="BK693">
        <v>0</v>
      </c>
      <c r="BL693" t="s">
        <v>83</v>
      </c>
      <c r="BM693" t="s">
        <v>83</v>
      </c>
      <c r="BN693" t="s">
        <v>104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2008</v>
      </c>
      <c r="CA693" t="s">
        <v>110</v>
      </c>
      <c r="CB693" t="s">
        <v>111</v>
      </c>
    </row>
    <row r="694" spans="1:80">
      <c r="A694">
        <v>2153</v>
      </c>
      <c r="B694">
        <v>20</v>
      </c>
      <c r="C694" t="s">
        <v>112</v>
      </c>
      <c r="D694">
        <v>68</v>
      </c>
      <c r="E694">
        <v>9571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206</v>
      </c>
      <c r="N694" t="s">
        <v>91</v>
      </c>
      <c r="O694" t="s">
        <v>91</v>
      </c>
      <c r="P694" t="s">
        <v>92</v>
      </c>
      <c r="Q694" t="s">
        <v>93</v>
      </c>
      <c r="R694">
        <v>5</v>
      </c>
      <c r="S694">
        <v>6</v>
      </c>
      <c r="T694">
        <v>1956</v>
      </c>
      <c r="U694">
        <v>1956</v>
      </c>
      <c r="V694" t="s">
        <v>115</v>
      </c>
      <c r="W694" t="s">
        <v>95</v>
      </c>
      <c r="X694" t="s">
        <v>116</v>
      </c>
      <c r="Y694" t="s">
        <v>116</v>
      </c>
      <c r="Z694" t="s">
        <v>97</v>
      </c>
      <c r="AA694">
        <v>0</v>
      </c>
      <c r="AB694" t="s">
        <v>98</v>
      </c>
      <c r="AC694" t="s">
        <v>98</v>
      </c>
      <c r="AD694" t="s">
        <v>99</v>
      </c>
      <c r="AE694" t="s">
        <v>98</v>
      </c>
      <c r="AF694" t="s">
        <v>98</v>
      </c>
      <c r="AG694" t="s">
        <v>157</v>
      </c>
      <c r="AH694" t="s">
        <v>101</v>
      </c>
      <c r="AI694">
        <v>870</v>
      </c>
      <c r="AJ694" t="s">
        <v>108</v>
      </c>
      <c r="AK694">
        <v>0</v>
      </c>
      <c r="AL694">
        <v>639</v>
      </c>
      <c r="AM694">
        <v>1509</v>
      </c>
      <c r="AN694" t="s">
        <v>103</v>
      </c>
      <c r="AO694" t="s">
        <v>98</v>
      </c>
      <c r="AP694" t="s">
        <v>104</v>
      </c>
      <c r="AQ694" t="s">
        <v>168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119</v>
      </c>
      <c r="BC694">
        <v>6</v>
      </c>
      <c r="BD694" t="s">
        <v>106</v>
      </c>
      <c r="BE694">
        <v>1</v>
      </c>
      <c r="BF694" t="s">
        <v>98</v>
      </c>
      <c r="BG694" t="s">
        <v>107</v>
      </c>
      <c r="BH694">
        <v>1956</v>
      </c>
      <c r="BI694" t="s">
        <v>108</v>
      </c>
      <c r="BJ694">
        <v>1</v>
      </c>
      <c r="BK694">
        <v>322</v>
      </c>
      <c r="BL694" t="s">
        <v>98</v>
      </c>
      <c r="BM694" t="s">
        <v>98</v>
      </c>
      <c r="BN694" t="s">
        <v>104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t="s">
        <v>83</v>
      </c>
      <c r="BV694" t="s">
        <v>109</v>
      </c>
      <c r="BW694" t="s">
        <v>83</v>
      </c>
      <c r="BX694">
        <v>0</v>
      </c>
      <c r="BY694">
        <v>7</v>
      </c>
      <c r="BZ694">
        <v>2008</v>
      </c>
      <c r="CA694" t="s">
        <v>110</v>
      </c>
      <c r="CB694" t="s">
        <v>111</v>
      </c>
    </row>
    <row r="695" spans="1:80">
      <c r="A695">
        <v>2154</v>
      </c>
      <c r="B695">
        <v>90</v>
      </c>
      <c r="C695" t="s">
        <v>112</v>
      </c>
      <c r="D695">
        <v>50</v>
      </c>
      <c r="E695">
        <v>9350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206</v>
      </c>
      <c r="N695" t="s">
        <v>91</v>
      </c>
      <c r="O695" t="s">
        <v>91</v>
      </c>
      <c r="P695" t="s">
        <v>179</v>
      </c>
      <c r="Q695" t="s">
        <v>183</v>
      </c>
      <c r="R695">
        <v>5</v>
      </c>
      <c r="S695">
        <v>5</v>
      </c>
      <c r="T695">
        <v>1975</v>
      </c>
      <c r="U695">
        <v>1975</v>
      </c>
      <c r="V695" t="s">
        <v>94</v>
      </c>
      <c r="W695" t="s">
        <v>95</v>
      </c>
      <c r="X695" t="s">
        <v>130</v>
      </c>
      <c r="Y695" t="s">
        <v>130</v>
      </c>
      <c r="Z695" t="s">
        <v>97</v>
      </c>
      <c r="AA695">
        <v>0</v>
      </c>
      <c r="AB695" t="s">
        <v>98</v>
      </c>
      <c r="AC695" t="s">
        <v>98</v>
      </c>
      <c r="AD695" t="s">
        <v>123</v>
      </c>
      <c r="AE695" t="s">
        <v>119</v>
      </c>
      <c r="AF695" t="s">
        <v>98</v>
      </c>
      <c r="AG695" t="s">
        <v>157</v>
      </c>
      <c r="AH695" t="s">
        <v>124</v>
      </c>
      <c r="AI695">
        <v>864</v>
      </c>
      <c r="AJ695" t="s">
        <v>108</v>
      </c>
      <c r="AK695">
        <v>0</v>
      </c>
      <c r="AL695">
        <v>0</v>
      </c>
      <c r="AM695">
        <v>864</v>
      </c>
      <c r="AN695" t="s">
        <v>103</v>
      </c>
      <c r="AO695" t="s">
        <v>139</v>
      </c>
      <c r="AP695" t="s">
        <v>167</v>
      </c>
      <c r="AQ695" t="s">
        <v>105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106</v>
      </c>
      <c r="BE695">
        <v>0</v>
      </c>
      <c r="BF695" t="s">
        <v>83</v>
      </c>
      <c r="BG695" t="s">
        <v>83</v>
      </c>
      <c r="BH695" t="s">
        <v>83</v>
      </c>
      <c r="BI695" t="s">
        <v>83</v>
      </c>
      <c r="BJ695">
        <v>0</v>
      </c>
      <c r="BK695">
        <v>0</v>
      </c>
      <c r="BL695" t="s">
        <v>83</v>
      </c>
      <c r="BM695" t="s">
        <v>83</v>
      </c>
      <c r="BN695" t="s">
        <v>104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2008</v>
      </c>
      <c r="CA695" t="s">
        <v>110</v>
      </c>
      <c r="CB695" t="s">
        <v>111</v>
      </c>
    </row>
    <row r="696" spans="1:80">
      <c r="A696">
        <v>2155</v>
      </c>
      <c r="B696">
        <v>60</v>
      </c>
      <c r="C696" t="s">
        <v>112</v>
      </c>
      <c r="D696">
        <v>50</v>
      </c>
      <c r="E696">
        <v>9360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114</v>
      </c>
      <c r="L696" t="s">
        <v>88</v>
      </c>
      <c r="M696" t="s">
        <v>206</v>
      </c>
      <c r="N696" t="s">
        <v>91</v>
      </c>
      <c r="O696" t="s">
        <v>91</v>
      </c>
      <c r="P696" t="s">
        <v>92</v>
      </c>
      <c r="Q696" t="s">
        <v>122</v>
      </c>
      <c r="R696">
        <v>6</v>
      </c>
      <c r="S696">
        <v>8</v>
      </c>
      <c r="T696">
        <v>1962</v>
      </c>
      <c r="U696">
        <v>2001</v>
      </c>
      <c r="V696" t="s">
        <v>94</v>
      </c>
      <c r="W696" t="s">
        <v>95</v>
      </c>
      <c r="X696" t="s">
        <v>96</v>
      </c>
      <c r="Y696" t="s">
        <v>96</v>
      </c>
      <c r="Z696" t="s">
        <v>171</v>
      </c>
      <c r="AA696">
        <v>216</v>
      </c>
      <c r="AB696" t="s">
        <v>119</v>
      </c>
      <c r="AC696" t="s">
        <v>98</v>
      </c>
      <c r="AD696" t="s">
        <v>99</v>
      </c>
      <c r="AE696" t="s">
        <v>98</v>
      </c>
      <c r="AF696" t="s">
        <v>98</v>
      </c>
      <c r="AG696" t="s">
        <v>100</v>
      </c>
      <c r="AH696" t="s">
        <v>101</v>
      </c>
      <c r="AI696">
        <v>324</v>
      </c>
      <c r="AJ696" t="s">
        <v>108</v>
      </c>
      <c r="AK696">
        <v>0</v>
      </c>
      <c r="AL696">
        <v>297</v>
      </c>
      <c r="AM696">
        <v>621</v>
      </c>
      <c r="AN696" t="s">
        <v>103</v>
      </c>
      <c r="AO696" t="s">
        <v>98</v>
      </c>
      <c r="AP696" t="s">
        <v>104</v>
      </c>
      <c r="AQ696" t="s">
        <v>105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7</v>
      </c>
      <c r="BD696" t="s">
        <v>106</v>
      </c>
      <c r="BE696">
        <v>0</v>
      </c>
      <c r="BF696" t="s">
        <v>83</v>
      </c>
      <c r="BG696" t="s">
        <v>143</v>
      </c>
      <c r="BH696">
        <v>1962</v>
      </c>
      <c r="BI696" t="s">
        <v>108</v>
      </c>
      <c r="BJ696">
        <v>1</v>
      </c>
      <c r="BK696">
        <v>280</v>
      </c>
      <c r="BL696" t="s">
        <v>98</v>
      </c>
      <c r="BM696" t="s">
        <v>98</v>
      </c>
      <c r="BN696" t="s">
        <v>104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177</v>
      </c>
      <c r="BW696" t="s">
        <v>83</v>
      </c>
      <c r="BX696">
        <v>0</v>
      </c>
      <c r="BY696">
        <v>11</v>
      </c>
      <c r="BZ696">
        <v>2008</v>
      </c>
      <c r="CA696" t="s">
        <v>110</v>
      </c>
      <c r="CB696" t="s">
        <v>111</v>
      </c>
    </row>
    <row r="697" spans="1:80">
      <c r="A697">
        <v>2156</v>
      </c>
      <c r="B697">
        <v>60</v>
      </c>
      <c r="C697" t="s">
        <v>112</v>
      </c>
      <c r="D697" t="s">
        <v>83</v>
      </c>
      <c r="E697">
        <v>9771</v>
      </c>
      <c r="F697" t="s">
        <v>82</v>
      </c>
      <c r="G697" t="s">
        <v>83</v>
      </c>
      <c r="H697" t="s">
        <v>223</v>
      </c>
      <c r="I697" t="s">
        <v>85</v>
      </c>
      <c r="J697" t="s">
        <v>86</v>
      </c>
      <c r="K697" t="s">
        <v>114</v>
      </c>
      <c r="L697" t="s">
        <v>88</v>
      </c>
      <c r="M697" t="s">
        <v>165</v>
      </c>
      <c r="N697" t="s">
        <v>91</v>
      </c>
      <c r="O697" t="s">
        <v>91</v>
      </c>
      <c r="P697" t="s">
        <v>92</v>
      </c>
      <c r="Q697" t="s">
        <v>122</v>
      </c>
      <c r="R697">
        <v>6</v>
      </c>
      <c r="S697">
        <v>5</v>
      </c>
      <c r="T697">
        <v>1995</v>
      </c>
      <c r="U697">
        <v>2002</v>
      </c>
      <c r="V697" t="s">
        <v>94</v>
      </c>
      <c r="W697" t="s">
        <v>95</v>
      </c>
      <c r="X697" t="s">
        <v>130</v>
      </c>
      <c r="Y697" t="s">
        <v>130</v>
      </c>
      <c r="Z697" t="s">
        <v>117</v>
      </c>
      <c r="AA697">
        <v>190</v>
      </c>
      <c r="AB697" t="s">
        <v>119</v>
      </c>
      <c r="AC697" t="s">
        <v>98</v>
      </c>
      <c r="AD697" t="s">
        <v>123</v>
      </c>
      <c r="AE697" t="s">
        <v>119</v>
      </c>
      <c r="AF697" t="s">
        <v>98</v>
      </c>
      <c r="AG697" t="s">
        <v>100</v>
      </c>
      <c r="AH697" t="s">
        <v>102</v>
      </c>
      <c r="AI697">
        <v>779</v>
      </c>
      <c r="AJ697" t="s">
        <v>108</v>
      </c>
      <c r="AK697">
        <v>0</v>
      </c>
      <c r="AL697">
        <v>298</v>
      </c>
      <c r="AM697">
        <v>1077</v>
      </c>
      <c r="AN697" t="s">
        <v>103</v>
      </c>
      <c r="AO697" t="s">
        <v>126</v>
      </c>
      <c r="AP697" t="s">
        <v>104</v>
      </c>
      <c r="AQ697" t="s">
        <v>105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t="s">
        <v>119</v>
      </c>
      <c r="BC697">
        <v>9</v>
      </c>
      <c r="BD697" t="s">
        <v>106</v>
      </c>
      <c r="BE697">
        <v>1</v>
      </c>
      <c r="BF697" t="s">
        <v>98</v>
      </c>
      <c r="BG697" t="s">
        <v>159</v>
      </c>
      <c r="BH697">
        <v>1995</v>
      </c>
      <c r="BI697" t="s">
        <v>125</v>
      </c>
      <c r="BJ697">
        <v>2</v>
      </c>
      <c r="BK697">
        <v>614</v>
      </c>
      <c r="BL697" t="s">
        <v>98</v>
      </c>
      <c r="BM697" t="s">
        <v>98</v>
      </c>
      <c r="BN697" t="s">
        <v>104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t="s">
        <v>83</v>
      </c>
      <c r="BV697" t="s">
        <v>132</v>
      </c>
      <c r="BW697" t="s">
        <v>83</v>
      </c>
      <c r="BX697">
        <v>0</v>
      </c>
      <c r="BY697">
        <v>6</v>
      </c>
      <c r="BZ697">
        <v>2008</v>
      </c>
      <c r="CA697" t="s">
        <v>110</v>
      </c>
      <c r="CB697" t="s">
        <v>111</v>
      </c>
    </row>
    <row r="698" spans="1:80">
      <c r="A698">
        <v>2157</v>
      </c>
      <c r="B698">
        <v>20</v>
      </c>
      <c r="C698" t="s">
        <v>112</v>
      </c>
      <c r="D698">
        <v>80</v>
      </c>
      <c r="E698">
        <v>9938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165</v>
      </c>
      <c r="N698" t="s">
        <v>91</v>
      </c>
      <c r="O698" t="s">
        <v>91</v>
      </c>
      <c r="P698" t="s">
        <v>92</v>
      </c>
      <c r="Q698" t="s">
        <v>93</v>
      </c>
      <c r="R698">
        <v>7</v>
      </c>
      <c r="S698">
        <v>5</v>
      </c>
      <c r="T698">
        <v>1994</v>
      </c>
      <c r="U698">
        <v>1994</v>
      </c>
      <c r="V698" t="s">
        <v>94</v>
      </c>
      <c r="W698" t="s">
        <v>95</v>
      </c>
      <c r="X698" t="s">
        <v>130</v>
      </c>
      <c r="Y698" t="s">
        <v>130</v>
      </c>
      <c r="Z698" t="s">
        <v>117</v>
      </c>
      <c r="AA698">
        <v>251</v>
      </c>
      <c r="AB698" t="s">
        <v>119</v>
      </c>
      <c r="AC698" t="s">
        <v>98</v>
      </c>
      <c r="AD698" t="s">
        <v>123</v>
      </c>
      <c r="AE698" t="s">
        <v>119</v>
      </c>
      <c r="AF698" t="s">
        <v>98</v>
      </c>
      <c r="AG698" t="s">
        <v>100</v>
      </c>
      <c r="AH698" t="s">
        <v>124</v>
      </c>
      <c r="AI698">
        <v>1271</v>
      </c>
      <c r="AJ698" t="s">
        <v>108</v>
      </c>
      <c r="AK698">
        <v>0</v>
      </c>
      <c r="AL698">
        <v>331</v>
      </c>
      <c r="AM698">
        <v>1602</v>
      </c>
      <c r="AN698" t="s">
        <v>103</v>
      </c>
      <c r="AO698" t="s">
        <v>126</v>
      </c>
      <c r="AP698" t="s">
        <v>104</v>
      </c>
      <c r="AQ698" t="s">
        <v>105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t="s">
        <v>119</v>
      </c>
      <c r="BC698">
        <v>7</v>
      </c>
      <c r="BD698" t="s">
        <v>106</v>
      </c>
      <c r="BE698">
        <v>1</v>
      </c>
      <c r="BF698" t="s">
        <v>98</v>
      </c>
      <c r="BG698" t="s">
        <v>107</v>
      </c>
      <c r="BH698">
        <v>1994</v>
      </c>
      <c r="BI698" t="s">
        <v>131</v>
      </c>
      <c r="BJ698">
        <v>2</v>
      </c>
      <c r="BK698">
        <v>534</v>
      </c>
      <c r="BL698" t="s">
        <v>98</v>
      </c>
      <c r="BM698" t="s">
        <v>98</v>
      </c>
      <c r="BN698" t="s">
        <v>104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4</v>
      </c>
      <c r="BZ698">
        <v>2008</v>
      </c>
      <c r="CA698" t="s">
        <v>110</v>
      </c>
      <c r="CB698" t="s">
        <v>111</v>
      </c>
    </row>
    <row r="699" spans="1:80">
      <c r="A699">
        <v>2158</v>
      </c>
      <c r="B699">
        <v>60</v>
      </c>
      <c r="C699" t="s">
        <v>112</v>
      </c>
      <c r="D699" t="s">
        <v>83</v>
      </c>
      <c r="E699">
        <v>14171</v>
      </c>
      <c r="F699" t="s">
        <v>82</v>
      </c>
      <c r="G699" t="s">
        <v>83</v>
      </c>
      <c r="H699" t="s">
        <v>160</v>
      </c>
      <c r="I699" t="s">
        <v>85</v>
      </c>
      <c r="J699" t="s">
        <v>86</v>
      </c>
      <c r="K699" t="s">
        <v>161</v>
      </c>
      <c r="L699" t="s">
        <v>88</v>
      </c>
      <c r="M699" t="s">
        <v>165</v>
      </c>
      <c r="N699" t="s">
        <v>91</v>
      </c>
      <c r="O699" t="s">
        <v>91</v>
      </c>
      <c r="P699" t="s">
        <v>92</v>
      </c>
      <c r="Q699" t="s">
        <v>122</v>
      </c>
      <c r="R699">
        <v>7</v>
      </c>
      <c r="S699">
        <v>5</v>
      </c>
      <c r="T699">
        <v>1993</v>
      </c>
      <c r="U699">
        <v>1994</v>
      </c>
      <c r="V699" t="s">
        <v>94</v>
      </c>
      <c r="W699" t="s">
        <v>95</v>
      </c>
      <c r="X699" t="s">
        <v>96</v>
      </c>
      <c r="Y699" t="s">
        <v>96</v>
      </c>
      <c r="Z699" t="s">
        <v>97</v>
      </c>
      <c r="AA699">
        <v>0</v>
      </c>
      <c r="AB699" t="s">
        <v>119</v>
      </c>
      <c r="AC699" t="s">
        <v>98</v>
      </c>
      <c r="AD699" t="s">
        <v>123</v>
      </c>
      <c r="AE699" t="s">
        <v>119</v>
      </c>
      <c r="AF699" t="s">
        <v>98</v>
      </c>
      <c r="AG699" t="s">
        <v>100</v>
      </c>
      <c r="AH699" t="s">
        <v>124</v>
      </c>
      <c r="AI699">
        <v>355</v>
      </c>
      <c r="AJ699" t="s">
        <v>108</v>
      </c>
      <c r="AK699">
        <v>0</v>
      </c>
      <c r="AL699">
        <v>457</v>
      </c>
      <c r="AM699">
        <v>812</v>
      </c>
      <c r="AN699" t="s">
        <v>103</v>
      </c>
      <c r="AO699" t="s">
        <v>126</v>
      </c>
      <c r="AP699" t="s">
        <v>104</v>
      </c>
      <c r="AQ699" t="s">
        <v>105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t="s">
        <v>119</v>
      </c>
      <c r="BC699">
        <v>9</v>
      </c>
      <c r="BD699" t="s">
        <v>106</v>
      </c>
      <c r="BE699">
        <v>1</v>
      </c>
      <c r="BF699" t="s">
        <v>98</v>
      </c>
      <c r="BG699" t="s">
        <v>107</v>
      </c>
      <c r="BH699">
        <v>1993</v>
      </c>
      <c r="BI699" t="s">
        <v>131</v>
      </c>
      <c r="BJ699">
        <v>2</v>
      </c>
      <c r="BK699">
        <v>453</v>
      </c>
      <c r="BL699" t="s">
        <v>98</v>
      </c>
      <c r="BM699" t="s">
        <v>98</v>
      </c>
      <c r="BN699" t="s">
        <v>104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12</v>
      </c>
      <c r="BZ699">
        <v>2008</v>
      </c>
      <c r="CA699" t="s">
        <v>110</v>
      </c>
      <c r="CB699" t="s">
        <v>111</v>
      </c>
    </row>
    <row r="700" spans="1:80">
      <c r="A700">
        <v>2159</v>
      </c>
      <c r="B700">
        <v>80</v>
      </c>
      <c r="C700" t="s">
        <v>112</v>
      </c>
      <c r="D700">
        <v>85</v>
      </c>
      <c r="E700">
        <v>10541</v>
      </c>
      <c r="F700" t="s">
        <v>82</v>
      </c>
      <c r="G700" t="s">
        <v>83</v>
      </c>
      <c r="H700" t="s">
        <v>113</v>
      </c>
      <c r="I700" t="s">
        <v>85</v>
      </c>
      <c r="J700" t="s">
        <v>86</v>
      </c>
      <c r="K700" t="s">
        <v>114</v>
      </c>
      <c r="L700" t="s">
        <v>88</v>
      </c>
      <c r="M700" t="s">
        <v>165</v>
      </c>
      <c r="N700" t="s">
        <v>91</v>
      </c>
      <c r="O700" t="s">
        <v>91</v>
      </c>
      <c r="P700" t="s">
        <v>92</v>
      </c>
      <c r="Q700" t="s">
        <v>158</v>
      </c>
      <c r="R700">
        <v>7</v>
      </c>
      <c r="S700">
        <v>5</v>
      </c>
      <c r="T700">
        <v>1996</v>
      </c>
      <c r="U700">
        <v>1996</v>
      </c>
      <c r="V700" t="s">
        <v>94</v>
      </c>
      <c r="W700" t="s">
        <v>95</v>
      </c>
      <c r="X700" t="s">
        <v>96</v>
      </c>
      <c r="Y700" t="s">
        <v>96</v>
      </c>
      <c r="Z700" t="s">
        <v>97</v>
      </c>
      <c r="AA700">
        <v>0</v>
      </c>
      <c r="AB700" t="s">
        <v>119</v>
      </c>
      <c r="AC700" t="s">
        <v>98</v>
      </c>
      <c r="AD700" t="s">
        <v>123</v>
      </c>
      <c r="AE700" t="s">
        <v>119</v>
      </c>
      <c r="AF700" t="s">
        <v>98</v>
      </c>
      <c r="AG700" t="s">
        <v>157</v>
      </c>
      <c r="AH700" t="s">
        <v>108</v>
      </c>
      <c r="AI700">
        <v>0</v>
      </c>
      <c r="AJ700" t="s">
        <v>108</v>
      </c>
      <c r="AK700">
        <v>0</v>
      </c>
      <c r="AL700">
        <v>672</v>
      </c>
      <c r="AM700">
        <v>672</v>
      </c>
      <c r="AN700" t="s">
        <v>103</v>
      </c>
      <c r="AO700" t="s">
        <v>126</v>
      </c>
      <c r="AP700" t="s">
        <v>104</v>
      </c>
      <c r="AQ700" t="s">
        <v>105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t="s">
        <v>119</v>
      </c>
      <c r="BC700">
        <v>8</v>
      </c>
      <c r="BD700" t="s">
        <v>106</v>
      </c>
      <c r="BE700">
        <v>1</v>
      </c>
      <c r="BF700" t="s">
        <v>98</v>
      </c>
      <c r="BG700" t="s">
        <v>107</v>
      </c>
      <c r="BH700">
        <v>1996</v>
      </c>
      <c r="BI700" t="s">
        <v>125</v>
      </c>
      <c r="BJ700">
        <v>2</v>
      </c>
      <c r="BK700">
        <v>472</v>
      </c>
      <c r="BL700" t="s">
        <v>98</v>
      </c>
      <c r="BM700" t="s">
        <v>98</v>
      </c>
      <c r="BN700" t="s">
        <v>104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2</v>
      </c>
      <c r="BZ700">
        <v>2008</v>
      </c>
      <c r="CA700" t="s">
        <v>110</v>
      </c>
      <c r="CB700" t="s">
        <v>111</v>
      </c>
    </row>
    <row r="701" spans="1:80">
      <c r="A701">
        <v>2160</v>
      </c>
      <c r="B701">
        <v>60</v>
      </c>
      <c r="C701" t="s">
        <v>112</v>
      </c>
      <c r="D701">
        <v>65</v>
      </c>
      <c r="E701">
        <v>10616</v>
      </c>
      <c r="F701" t="s">
        <v>82</v>
      </c>
      <c r="G701" t="s">
        <v>83</v>
      </c>
      <c r="H701" t="s">
        <v>113</v>
      </c>
      <c r="I701" t="s">
        <v>85</v>
      </c>
      <c r="J701" t="s">
        <v>86</v>
      </c>
      <c r="K701" t="s">
        <v>87</v>
      </c>
      <c r="L701" t="s">
        <v>88</v>
      </c>
      <c r="M701" t="s">
        <v>209</v>
      </c>
      <c r="N701" t="s">
        <v>91</v>
      </c>
      <c r="O701" t="s">
        <v>91</v>
      </c>
      <c r="P701" t="s">
        <v>92</v>
      </c>
      <c r="Q701" t="s">
        <v>122</v>
      </c>
      <c r="R701">
        <v>7</v>
      </c>
      <c r="S701">
        <v>5</v>
      </c>
      <c r="T701">
        <v>2007</v>
      </c>
      <c r="U701">
        <v>2007</v>
      </c>
      <c r="V701" t="s">
        <v>94</v>
      </c>
      <c r="W701" t="s">
        <v>95</v>
      </c>
      <c r="X701" t="s">
        <v>96</v>
      </c>
      <c r="Y701" t="s">
        <v>96</v>
      </c>
      <c r="Z701" t="s">
        <v>97</v>
      </c>
      <c r="AA701">
        <v>0</v>
      </c>
      <c r="AB701" t="s">
        <v>119</v>
      </c>
      <c r="AC701" t="s">
        <v>98</v>
      </c>
      <c r="AD701" t="s">
        <v>123</v>
      </c>
      <c r="AE701" t="s">
        <v>119</v>
      </c>
      <c r="AF701" t="s">
        <v>98</v>
      </c>
      <c r="AG701" t="s">
        <v>100</v>
      </c>
      <c r="AH701" t="s">
        <v>108</v>
      </c>
      <c r="AI701">
        <v>0</v>
      </c>
      <c r="AJ701" t="s">
        <v>108</v>
      </c>
      <c r="AK701">
        <v>0</v>
      </c>
      <c r="AL701">
        <v>628</v>
      </c>
      <c r="AM701">
        <v>628</v>
      </c>
      <c r="AN701" t="s">
        <v>103</v>
      </c>
      <c r="AO701" t="s">
        <v>126</v>
      </c>
      <c r="AP701" t="s">
        <v>104</v>
      </c>
      <c r="AQ701" t="s">
        <v>105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t="s">
        <v>119</v>
      </c>
      <c r="BC701">
        <v>6</v>
      </c>
      <c r="BD701" t="s">
        <v>106</v>
      </c>
      <c r="BE701">
        <v>1</v>
      </c>
      <c r="BF701" t="s">
        <v>119</v>
      </c>
      <c r="BG701" t="s">
        <v>159</v>
      </c>
      <c r="BH701">
        <v>2007</v>
      </c>
      <c r="BI701" t="s">
        <v>125</v>
      </c>
      <c r="BJ701">
        <v>2</v>
      </c>
      <c r="BK701">
        <v>484</v>
      </c>
      <c r="BL701" t="s">
        <v>98</v>
      </c>
      <c r="BM701" t="s">
        <v>98</v>
      </c>
      <c r="BN701" t="s">
        <v>104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3</v>
      </c>
      <c r="BZ701">
        <v>2008</v>
      </c>
      <c r="CA701" t="s">
        <v>149</v>
      </c>
      <c r="CB701" t="s">
        <v>150</v>
      </c>
    </row>
    <row r="702" spans="1:80">
      <c r="A702">
        <v>2161</v>
      </c>
      <c r="B702">
        <v>20</v>
      </c>
      <c r="C702" t="s">
        <v>112</v>
      </c>
      <c r="D702">
        <v>65</v>
      </c>
      <c r="E702">
        <v>9345</v>
      </c>
      <c r="F702" t="s">
        <v>82</v>
      </c>
      <c r="G702" t="s">
        <v>83</v>
      </c>
      <c r="H702" t="s">
        <v>113</v>
      </c>
      <c r="I702" t="s">
        <v>85</v>
      </c>
      <c r="J702" t="s">
        <v>86</v>
      </c>
      <c r="K702" t="s">
        <v>87</v>
      </c>
      <c r="L702" t="s">
        <v>88</v>
      </c>
      <c r="M702" t="s">
        <v>209</v>
      </c>
      <c r="N702" t="s">
        <v>91</v>
      </c>
      <c r="O702" t="s">
        <v>91</v>
      </c>
      <c r="P702" t="s">
        <v>92</v>
      </c>
      <c r="Q702" t="s">
        <v>93</v>
      </c>
      <c r="R702">
        <v>8</v>
      </c>
      <c r="S702">
        <v>5</v>
      </c>
      <c r="T702">
        <v>2007</v>
      </c>
      <c r="U702">
        <v>2007</v>
      </c>
      <c r="V702" t="s">
        <v>94</v>
      </c>
      <c r="W702" t="s">
        <v>95</v>
      </c>
      <c r="X702" t="s">
        <v>96</v>
      </c>
      <c r="Y702" t="s">
        <v>96</v>
      </c>
      <c r="Z702" t="s">
        <v>148</v>
      </c>
      <c r="AA702">
        <v>156</v>
      </c>
      <c r="AB702" t="s">
        <v>119</v>
      </c>
      <c r="AC702" t="s">
        <v>98</v>
      </c>
      <c r="AD702" t="s">
        <v>123</v>
      </c>
      <c r="AE702" t="s">
        <v>119</v>
      </c>
      <c r="AF702" t="s">
        <v>98</v>
      </c>
      <c r="AG702" t="s">
        <v>157</v>
      </c>
      <c r="AH702" t="s">
        <v>108</v>
      </c>
      <c r="AI702">
        <v>0</v>
      </c>
      <c r="AJ702" t="s">
        <v>108</v>
      </c>
      <c r="AK702">
        <v>0</v>
      </c>
      <c r="AL702">
        <v>1615</v>
      </c>
      <c r="AM702">
        <v>1615</v>
      </c>
      <c r="AN702" t="s">
        <v>103</v>
      </c>
      <c r="AO702" t="s">
        <v>126</v>
      </c>
      <c r="AP702" t="s">
        <v>104</v>
      </c>
      <c r="AQ702" t="s">
        <v>105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119</v>
      </c>
      <c r="BC702">
        <v>7</v>
      </c>
      <c r="BD702" t="s">
        <v>106</v>
      </c>
      <c r="BE702">
        <v>1</v>
      </c>
      <c r="BF702" t="s">
        <v>119</v>
      </c>
      <c r="BG702" t="s">
        <v>107</v>
      </c>
      <c r="BH702">
        <v>2007</v>
      </c>
      <c r="BI702" t="s">
        <v>131</v>
      </c>
      <c r="BJ702">
        <v>3</v>
      </c>
      <c r="BK702">
        <v>864</v>
      </c>
      <c r="BL702" t="s">
        <v>98</v>
      </c>
      <c r="BM702" t="s">
        <v>98</v>
      </c>
      <c r="BN702" t="s">
        <v>104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2008</v>
      </c>
      <c r="CA702" t="s">
        <v>110</v>
      </c>
      <c r="CB702" t="s">
        <v>111</v>
      </c>
    </row>
    <row r="703" spans="1:80">
      <c r="A703">
        <v>2162</v>
      </c>
      <c r="B703">
        <v>20</v>
      </c>
      <c r="C703" t="s">
        <v>112</v>
      </c>
      <c r="D703">
        <v>91</v>
      </c>
      <c r="E703">
        <v>11778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209</v>
      </c>
      <c r="N703" t="s">
        <v>91</v>
      </c>
      <c r="O703" t="s">
        <v>91</v>
      </c>
      <c r="P703" t="s">
        <v>92</v>
      </c>
      <c r="Q703" t="s">
        <v>93</v>
      </c>
      <c r="R703">
        <v>9</v>
      </c>
      <c r="S703">
        <v>5</v>
      </c>
      <c r="T703">
        <v>2008</v>
      </c>
      <c r="U703">
        <v>2008</v>
      </c>
      <c r="V703" t="s">
        <v>115</v>
      </c>
      <c r="W703" t="s">
        <v>95</v>
      </c>
      <c r="X703" t="s">
        <v>96</v>
      </c>
      <c r="Y703" t="s">
        <v>96</v>
      </c>
      <c r="Z703" t="s">
        <v>148</v>
      </c>
      <c r="AA703">
        <v>554</v>
      </c>
      <c r="AB703" t="s">
        <v>119</v>
      </c>
      <c r="AC703" t="s">
        <v>98</v>
      </c>
      <c r="AD703" t="s">
        <v>123</v>
      </c>
      <c r="AE703" t="s">
        <v>119</v>
      </c>
      <c r="AF703" t="s">
        <v>98</v>
      </c>
      <c r="AG703" t="s">
        <v>119</v>
      </c>
      <c r="AH703" t="s">
        <v>124</v>
      </c>
      <c r="AI703">
        <v>2085</v>
      </c>
      <c r="AJ703" t="s">
        <v>108</v>
      </c>
      <c r="AK703">
        <v>0</v>
      </c>
      <c r="AL703">
        <v>186</v>
      </c>
      <c r="AM703">
        <v>2271</v>
      </c>
      <c r="AN703" t="s">
        <v>103</v>
      </c>
      <c r="AO703" t="s">
        <v>126</v>
      </c>
      <c r="AP703" t="s">
        <v>104</v>
      </c>
      <c r="AQ703" t="s">
        <v>105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126</v>
      </c>
      <c r="BC703">
        <v>7</v>
      </c>
      <c r="BD703" t="s">
        <v>106</v>
      </c>
      <c r="BE703">
        <v>2</v>
      </c>
      <c r="BF703" t="s">
        <v>119</v>
      </c>
      <c r="BG703" t="s">
        <v>107</v>
      </c>
      <c r="BH703">
        <v>2008</v>
      </c>
      <c r="BI703" t="s">
        <v>131</v>
      </c>
      <c r="BJ703">
        <v>3</v>
      </c>
      <c r="BK703">
        <v>1348</v>
      </c>
      <c r="BL703" t="s">
        <v>119</v>
      </c>
      <c r="BM703" t="s">
        <v>98</v>
      </c>
      <c r="BN703" t="s">
        <v>104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6</v>
      </c>
      <c r="BZ703">
        <v>2008</v>
      </c>
      <c r="CA703" t="s">
        <v>110</v>
      </c>
      <c r="CB703" t="s">
        <v>172</v>
      </c>
    </row>
    <row r="704" spans="1:80">
      <c r="A704">
        <v>2163</v>
      </c>
      <c r="B704">
        <v>20</v>
      </c>
      <c r="C704" t="s">
        <v>112</v>
      </c>
      <c r="D704">
        <v>91</v>
      </c>
      <c r="E704">
        <v>11778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209</v>
      </c>
      <c r="N704" t="s">
        <v>151</v>
      </c>
      <c r="O704" t="s">
        <v>91</v>
      </c>
      <c r="P704" t="s">
        <v>92</v>
      </c>
      <c r="Q704" t="s">
        <v>93</v>
      </c>
      <c r="R704">
        <v>9</v>
      </c>
      <c r="S704">
        <v>5</v>
      </c>
      <c r="T704">
        <v>2008</v>
      </c>
      <c r="U704">
        <v>2008</v>
      </c>
      <c r="V704" t="s">
        <v>115</v>
      </c>
      <c r="W704" t="s">
        <v>95</v>
      </c>
      <c r="X704" t="s">
        <v>96</v>
      </c>
      <c r="Y704" t="s">
        <v>96</v>
      </c>
      <c r="Z704" t="s">
        <v>148</v>
      </c>
      <c r="AA704">
        <v>402</v>
      </c>
      <c r="AB704" t="s">
        <v>126</v>
      </c>
      <c r="AC704" t="s">
        <v>98</v>
      </c>
      <c r="AD704" t="s">
        <v>123</v>
      </c>
      <c r="AE704" t="s">
        <v>126</v>
      </c>
      <c r="AF704" t="s">
        <v>98</v>
      </c>
      <c r="AG704" t="s">
        <v>157</v>
      </c>
      <c r="AH704" t="s">
        <v>124</v>
      </c>
      <c r="AI704">
        <v>1153</v>
      </c>
      <c r="AJ704" t="s">
        <v>108</v>
      </c>
      <c r="AK704">
        <v>0</v>
      </c>
      <c r="AL704">
        <v>598</v>
      </c>
      <c r="AM704">
        <v>1751</v>
      </c>
      <c r="AN704" t="s">
        <v>103</v>
      </c>
      <c r="AO704" t="s">
        <v>126</v>
      </c>
      <c r="AP704" t="s">
        <v>104</v>
      </c>
      <c r="AQ704" t="s">
        <v>105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t="s">
        <v>126</v>
      </c>
      <c r="BC704">
        <v>8</v>
      </c>
      <c r="BD704" t="s">
        <v>106</v>
      </c>
      <c r="BE704">
        <v>2</v>
      </c>
      <c r="BF704" t="s">
        <v>119</v>
      </c>
      <c r="BG704" t="s">
        <v>107</v>
      </c>
      <c r="BH704">
        <v>2008</v>
      </c>
      <c r="BI704" t="s">
        <v>125</v>
      </c>
      <c r="BJ704">
        <v>3</v>
      </c>
      <c r="BK704">
        <v>874</v>
      </c>
      <c r="BL704" t="s">
        <v>98</v>
      </c>
      <c r="BM704" t="s">
        <v>98</v>
      </c>
      <c r="BN704" t="s">
        <v>104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12</v>
      </c>
      <c r="BZ704">
        <v>2008</v>
      </c>
      <c r="CA704" t="s">
        <v>149</v>
      </c>
      <c r="CB704" t="s">
        <v>150</v>
      </c>
    </row>
    <row r="705" spans="1:80">
      <c r="A705">
        <v>2164</v>
      </c>
      <c r="B705">
        <v>80</v>
      </c>
      <c r="C705" t="s">
        <v>112</v>
      </c>
      <c r="D705" t="s">
        <v>83</v>
      </c>
      <c r="E705">
        <v>11454</v>
      </c>
      <c r="F705" t="s">
        <v>82</v>
      </c>
      <c r="G705" t="s">
        <v>83</v>
      </c>
      <c r="H705" t="s">
        <v>160</v>
      </c>
      <c r="I705" t="s">
        <v>85</v>
      </c>
      <c r="J705" t="s">
        <v>86</v>
      </c>
      <c r="K705" t="s">
        <v>114</v>
      </c>
      <c r="L705" t="s">
        <v>88</v>
      </c>
      <c r="M705" t="s">
        <v>165</v>
      </c>
      <c r="N705" t="s">
        <v>91</v>
      </c>
      <c r="O705" t="s">
        <v>91</v>
      </c>
      <c r="P705" t="s">
        <v>92</v>
      </c>
      <c r="Q705" t="s">
        <v>158</v>
      </c>
      <c r="R705">
        <v>8</v>
      </c>
      <c r="S705">
        <v>5</v>
      </c>
      <c r="T705">
        <v>1995</v>
      </c>
      <c r="U705">
        <v>1995</v>
      </c>
      <c r="V705" t="s">
        <v>94</v>
      </c>
      <c r="W705" t="s">
        <v>95</v>
      </c>
      <c r="X705" t="s">
        <v>96</v>
      </c>
      <c r="Y705" t="s">
        <v>96</v>
      </c>
      <c r="Z705" t="s">
        <v>117</v>
      </c>
      <c r="AA705">
        <v>302</v>
      </c>
      <c r="AB705" t="s">
        <v>119</v>
      </c>
      <c r="AC705" t="s">
        <v>98</v>
      </c>
      <c r="AD705" t="s">
        <v>123</v>
      </c>
      <c r="AE705" t="s">
        <v>119</v>
      </c>
      <c r="AF705" t="s">
        <v>98</v>
      </c>
      <c r="AG705" t="s">
        <v>119</v>
      </c>
      <c r="AH705" t="s">
        <v>124</v>
      </c>
      <c r="AI705">
        <v>770</v>
      </c>
      <c r="AJ705" t="s">
        <v>108</v>
      </c>
      <c r="AK705">
        <v>0</v>
      </c>
      <c r="AL705">
        <v>631</v>
      </c>
      <c r="AM705">
        <v>1401</v>
      </c>
      <c r="AN705" t="s">
        <v>103</v>
      </c>
      <c r="AO705" t="s">
        <v>126</v>
      </c>
      <c r="AP705" t="s">
        <v>104</v>
      </c>
      <c r="AQ705" t="s">
        <v>105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119</v>
      </c>
      <c r="BC705">
        <v>6</v>
      </c>
      <c r="BD705" t="s">
        <v>106</v>
      </c>
      <c r="BE705">
        <v>1</v>
      </c>
      <c r="BF705" t="s">
        <v>139</v>
      </c>
      <c r="BG705" t="s">
        <v>107</v>
      </c>
      <c r="BH705">
        <v>1995</v>
      </c>
      <c r="BI705" t="s">
        <v>125</v>
      </c>
      <c r="BJ705">
        <v>3</v>
      </c>
      <c r="BK705">
        <v>811</v>
      </c>
      <c r="BL705" t="s">
        <v>98</v>
      </c>
      <c r="BM705" t="s">
        <v>98</v>
      </c>
      <c r="BN705" t="s">
        <v>104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2</v>
      </c>
      <c r="BZ705">
        <v>2008</v>
      </c>
      <c r="CA705" t="s">
        <v>110</v>
      </c>
      <c r="CB705" t="s">
        <v>111</v>
      </c>
    </row>
    <row r="706" spans="1:80">
      <c r="A706">
        <v>2165</v>
      </c>
      <c r="B706">
        <v>20</v>
      </c>
      <c r="C706" t="s">
        <v>112</v>
      </c>
      <c r="D706" t="s">
        <v>83</v>
      </c>
      <c r="E706">
        <v>11500</v>
      </c>
      <c r="F706" t="s">
        <v>82</v>
      </c>
      <c r="G706" t="s">
        <v>83</v>
      </c>
      <c r="H706" t="s">
        <v>113</v>
      </c>
      <c r="I706" t="s">
        <v>192</v>
      </c>
      <c r="J706" t="s">
        <v>86</v>
      </c>
      <c r="K706" t="s">
        <v>161</v>
      </c>
      <c r="L706" t="s">
        <v>88</v>
      </c>
      <c r="M706" t="s">
        <v>199</v>
      </c>
      <c r="N706" t="s">
        <v>91</v>
      </c>
      <c r="O706" t="s">
        <v>91</v>
      </c>
      <c r="P706" t="s">
        <v>92</v>
      </c>
      <c r="Q706" t="s">
        <v>93</v>
      </c>
      <c r="R706">
        <v>6</v>
      </c>
      <c r="S706">
        <v>6</v>
      </c>
      <c r="T706">
        <v>1966</v>
      </c>
      <c r="U706">
        <v>1966</v>
      </c>
      <c r="V706" t="s">
        <v>210</v>
      </c>
      <c r="W706" t="s">
        <v>204</v>
      </c>
      <c r="X706" t="s">
        <v>135</v>
      </c>
      <c r="Y706" t="s">
        <v>135</v>
      </c>
      <c r="Z706" t="s">
        <v>97</v>
      </c>
      <c r="AA706">
        <v>0</v>
      </c>
      <c r="AB706" t="s">
        <v>98</v>
      </c>
      <c r="AC706" t="s">
        <v>98</v>
      </c>
      <c r="AD706" t="s">
        <v>99</v>
      </c>
      <c r="AE706" t="s">
        <v>119</v>
      </c>
      <c r="AF706" t="s">
        <v>119</v>
      </c>
      <c r="AG706" t="s">
        <v>119</v>
      </c>
      <c r="AH706" t="s">
        <v>102</v>
      </c>
      <c r="AI706">
        <v>262</v>
      </c>
      <c r="AJ706" t="s">
        <v>118</v>
      </c>
      <c r="AK706">
        <v>723</v>
      </c>
      <c r="AL706">
        <v>197</v>
      </c>
      <c r="AM706">
        <v>1182</v>
      </c>
      <c r="AN706" t="s">
        <v>103</v>
      </c>
      <c r="AO706" t="s">
        <v>126</v>
      </c>
      <c r="AP706" t="s">
        <v>104</v>
      </c>
      <c r="AQ706" t="s">
        <v>105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106</v>
      </c>
      <c r="BE706">
        <v>1</v>
      </c>
      <c r="BF706" t="s">
        <v>119</v>
      </c>
      <c r="BG706" t="s">
        <v>107</v>
      </c>
      <c r="BH706">
        <v>1966</v>
      </c>
      <c r="BI706" t="s">
        <v>108</v>
      </c>
      <c r="BJ706">
        <v>2</v>
      </c>
      <c r="BK706">
        <v>438</v>
      </c>
      <c r="BL706" t="s">
        <v>98</v>
      </c>
      <c r="BM706" t="s">
        <v>98</v>
      </c>
      <c r="BN706" t="s">
        <v>104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3</v>
      </c>
      <c r="BZ706">
        <v>2008</v>
      </c>
      <c r="CA706" t="s">
        <v>110</v>
      </c>
      <c r="CB706" t="s">
        <v>111</v>
      </c>
    </row>
    <row r="707" spans="1:80">
      <c r="A707">
        <v>2166</v>
      </c>
      <c r="B707">
        <v>20</v>
      </c>
      <c r="C707" t="s">
        <v>112</v>
      </c>
      <c r="D707">
        <v>65</v>
      </c>
      <c r="E707">
        <v>9750</v>
      </c>
      <c r="F707" t="s">
        <v>82</v>
      </c>
      <c r="G707" t="s">
        <v>83</v>
      </c>
      <c r="H707" t="s">
        <v>84</v>
      </c>
      <c r="I707" t="s">
        <v>205</v>
      </c>
      <c r="J707" t="s">
        <v>86</v>
      </c>
      <c r="K707" t="s">
        <v>87</v>
      </c>
      <c r="L707" t="s">
        <v>154</v>
      </c>
      <c r="M707" t="s">
        <v>209</v>
      </c>
      <c r="N707" t="s">
        <v>91</v>
      </c>
      <c r="O707" t="s">
        <v>91</v>
      </c>
      <c r="P707" t="s">
        <v>92</v>
      </c>
      <c r="Q707" t="s">
        <v>93</v>
      </c>
      <c r="R707">
        <v>5</v>
      </c>
      <c r="S707">
        <v>7</v>
      </c>
      <c r="T707">
        <v>1994</v>
      </c>
      <c r="U707">
        <v>1994</v>
      </c>
      <c r="V707" t="s">
        <v>94</v>
      </c>
      <c r="W707" t="s">
        <v>95</v>
      </c>
      <c r="X707" t="s">
        <v>96</v>
      </c>
      <c r="Y707" t="s">
        <v>96</v>
      </c>
      <c r="Z707" t="s">
        <v>97</v>
      </c>
      <c r="AA707">
        <v>0</v>
      </c>
      <c r="AB707" t="s">
        <v>98</v>
      </c>
      <c r="AC707" t="s">
        <v>98</v>
      </c>
      <c r="AD707" t="s">
        <v>123</v>
      </c>
      <c r="AE707" t="s">
        <v>119</v>
      </c>
      <c r="AF707" t="s">
        <v>98</v>
      </c>
      <c r="AG707" t="s">
        <v>100</v>
      </c>
      <c r="AH707" t="s">
        <v>124</v>
      </c>
      <c r="AI707">
        <v>722</v>
      </c>
      <c r="AJ707" t="s">
        <v>108</v>
      </c>
      <c r="AK707">
        <v>0</v>
      </c>
      <c r="AL707">
        <v>268</v>
      </c>
      <c r="AM707">
        <v>990</v>
      </c>
      <c r="AN707" t="s">
        <v>103</v>
      </c>
      <c r="AO707" t="s">
        <v>126</v>
      </c>
      <c r="AP707" t="s">
        <v>104</v>
      </c>
      <c r="AQ707" t="s">
        <v>105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98</v>
      </c>
      <c r="BC707">
        <v>5</v>
      </c>
      <c r="BD707" t="s">
        <v>106</v>
      </c>
      <c r="BE707">
        <v>0</v>
      </c>
      <c r="BF707" t="s">
        <v>83</v>
      </c>
      <c r="BG707" t="s">
        <v>143</v>
      </c>
      <c r="BH707">
        <v>1997</v>
      </c>
      <c r="BI707" t="s">
        <v>108</v>
      </c>
      <c r="BJ707">
        <v>2</v>
      </c>
      <c r="BK707">
        <v>528</v>
      </c>
      <c r="BL707" t="s">
        <v>98</v>
      </c>
      <c r="BM707" t="s">
        <v>98</v>
      </c>
      <c r="BN707" t="s">
        <v>104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8</v>
      </c>
      <c r="BZ707">
        <v>2008</v>
      </c>
      <c r="CA707" t="s">
        <v>110</v>
      </c>
      <c r="CB707" t="s">
        <v>111</v>
      </c>
    </row>
    <row r="708" spans="1:80">
      <c r="A708">
        <v>2167</v>
      </c>
      <c r="B708">
        <v>20</v>
      </c>
      <c r="C708" t="s">
        <v>112</v>
      </c>
      <c r="D708" t="s">
        <v>83</v>
      </c>
      <c r="E708">
        <v>8696</v>
      </c>
      <c r="F708" t="s">
        <v>82</v>
      </c>
      <c r="G708" t="s">
        <v>83</v>
      </c>
      <c r="H708" t="s">
        <v>113</v>
      </c>
      <c r="I708" t="s">
        <v>85</v>
      </c>
      <c r="J708" t="s">
        <v>86</v>
      </c>
      <c r="K708" t="s">
        <v>87</v>
      </c>
      <c r="L708" t="s">
        <v>88</v>
      </c>
      <c r="M708" t="s">
        <v>209</v>
      </c>
      <c r="N708" t="s">
        <v>91</v>
      </c>
      <c r="O708" t="s">
        <v>91</v>
      </c>
      <c r="P708" t="s">
        <v>92</v>
      </c>
      <c r="Q708" t="s">
        <v>93</v>
      </c>
      <c r="R708">
        <v>7</v>
      </c>
      <c r="S708">
        <v>5</v>
      </c>
      <c r="T708">
        <v>1997</v>
      </c>
      <c r="U708">
        <v>1998</v>
      </c>
      <c r="V708" t="s">
        <v>94</v>
      </c>
      <c r="W708" t="s">
        <v>95</v>
      </c>
      <c r="X708" t="s">
        <v>96</v>
      </c>
      <c r="Y708" t="s">
        <v>96</v>
      </c>
      <c r="Z708" t="s">
        <v>117</v>
      </c>
      <c r="AA708">
        <v>150</v>
      </c>
      <c r="AB708" t="s">
        <v>98</v>
      </c>
      <c r="AC708" t="s">
        <v>98</v>
      </c>
      <c r="AD708" t="s">
        <v>123</v>
      </c>
      <c r="AE708" t="s">
        <v>119</v>
      </c>
      <c r="AF708" t="s">
        <v>98</v>
      </c>
      <c r="AG708" t="s">
        <v>119</v>
      </c>
      <c r="AH708" t="s">
        <v>124</v>
      </c>
      <c r="AI708">
        <v>1308</v>
      </c>
      <c r="AJ708" t="s">
        <v>108</v>
      </c>
      <c r="AK708">
        <v>0</v>
      </c>
      <c r="AL708">
        <v>110</v>
      </c>
      <c r="AM708">
        <v>1418</v>
      </c>
      <c r="AN708" t="s">
        <v>103</v>
      </c>
      <c r="AO708" t="s">
        <v>126</v>
      </c>
      <c r="AP708" t="s">
        <v>104</v>
      </c>
      <c r="AQ708" t="s">
        <v>105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t="s">
        <v>119</v>
      </c>
      <c r="BC708">
        <v>5</v>
      </c>
      <c r="BD708" t="s">
        <v>106</v>
      </c>
      <c r="BE708">
        <v>1</v>
      </c>
      <c r="BF708" t="s">
        <v>98</v>
      </c>
      <c r="BG708" t="s">
        <v>107</v>
      </c>
      <c r="BH708">
        <v>1997</v>
      </c>
      <c r="BI708" t="s">
        <v>131</v>
      </c>
      <c r="BJ708">
        <v>2</v>
      </c>
      <c r="BK708">
        <v>558</v>
      </c>
      <c r="BL708" t="s">
        <v>98</v>
      </c>
      <c r="BM708" t="s">
        <v>98</v>
      </c>
      <c r="BN708" t="s">
        <v>104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5</v>
      </c>
      <c r="BZ708">
        <v>2008</v>
      </c>
      <c r="CA708" t="s">
        <v>110</v>
      </c>
      <c r="CB708" t="s">
        <v>111</v>
      </c>
    </row>
    <row r="709" spans="1:80">
      <c r="A709">
        <v>2168</v>
      </c>
      <c r="B709">
        <v>60</v>
      </c>
      <c r="C709" t="s">
        <v>112</v>
      </c>
      <c r="D709" t="s">
        <v>83</v>
      </c>
      <c r="E709">
        <v>13142</v>
      </c>
      <c r="F709" t="s">
        <v>82</v>
      </c>
      <c r="G709" t="s">
        <v>83</v>
      </c>
      <c r="H709" t="s">
        <v>113</v>
      </c>
      <c r="I709" t="s">
        <v>85</v>
      </c>
      <c r="J709" t="s">
        <v>86</v>
      </c>
      <c r="K709" t="s">
        <v>114</v>
      </c>
      <c r="L709" t="s">
        <v>88</v>
      </c>
      <c r="M709" t="s">
        <v>209</v>
      </c>
      <c r="N709" t="s">
        <v>151</v>
      </c>
      <c r="O709" t="s">
        <v>91</v>
      </c>
      <c r="P709" t="s">
        <v>92</v>
      </c>
      <c r="Q709" t="s">
        <v>122</v>
      </c>
      <c r="R709">
        <v>6</v>
      </c>
      <c r="S709">
        <v>5</v>
      </c>
      <c r="T709">
        <v>1997</v>
      </c>
      <c r="U709">
        <v>1997</v>
      </c>
      <c r="V709" t="s">
        <v>94</v>
      </c>
      <c r="W709" t="s">
        <v>95</v>
      </c>
      <c r="X709" t="s">
        <v>96</v>
      </c>
      <c r="Y709" t="s">
        <v>96</v>
      </c>
      <c r="Z709" t="s">
        <v>117</v>
      </c>
      <c r="AA709">
        <v>128</v>
      </c>
      <c r="AB709" t="s">
        <v>98</v>
      </c>
      <c r="AC709" t="s">
        <v>98</v>
      </c>
      <c r="AD709" t="s">
        <v>123</v>
      </c>
      <c r="AE709" t="s">
        <v>119</v>
      </c>
      <c r="AF709" t="s">
        <v>98</v>
      </c>
      <c r="AG709" t="s">
        <v>100</v>
      </c>
      <c r="AH709" t="s">
        <v>124</v>
      </c>
      <c r="AI709">
        <v>688</v>
      </c>
      <c r="AJ709" t="s">
        <v>108</v>
      </c>
      <c r="AK709">
        <v>0</v>
      </c>
      <c r="AL709">
        <v>176</v>
      </c>
      <c r="AM709">
        <v>864</v>
      </c>
      <c r="AN709" t="s">
        <v>103</v>
      </c>
      <c r="AO709" t="s">
        <v>126</v>
      </c>
      <c r="AP709" t="s">
        <v>104</v>
      </c>
      <c r="AQ709" t="s">
        <v>105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t="s">
        <v>119</v>
      </c>
      <c r="BC709">
        <v>6</v>
      </c>
      <c r="BD709" t="s">
        <v>106</v>
      </c>
      <c r="BE709">
        <v>0</v>
      </c>
      <c r="BF709" t="s">
        <v>83</v>
      </c>
      <c r="BG709" t="s">
        <v>107</v>
      </c>
      <c r="BH709">
        <v>1997</v>
      </c>
      <c r="BI709" t="s">
        <v>131</v>
      </c>
      <c r="BJ709">
        <v>2</v>
      </c>
      <c r="BK709">
        <v>600</v>
      </c>
      <c r="BL709" t="s">
        <v>98</v>
      </c>
      <c r="BM709" t="s">
        <v>98</v>
      </c>
      <c r="BN709" t="s">
        <v>104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7</v>
      </c>
      <c r="BZ709">
        <v>2008</v>
      </c>
      <c r="CA709" t="s">
        <v>110</v>
      </c>
      <c r="CB709" t="s">
        <v>111</v>
      </c>
    </row>
    <row r="710" spans="1:80">
      <c r="A710">
        <v>2169</v>
      </c>
      <c r="B710">
        <v>60</v>
      </c>
      <c r="C710" t="s">
        <v>112</v>
      </c>
      <c r="D710">
        <v>68</v>
      </c>
      <c r="E710">
        <v>8998</v>
      </c>
      <c r="F710" t="s">
        <v>82</v>
      </c>
      <c r="G710" t="s">
        <v>83</v>
      </c>
      <c r="H710" t="s">
        <v>113</v>
      </c>
      <c r="I710" t="s">
        <v>85</v>
      </c>
      <c r="J710" t="s">
        <v>86</v>
      </c>
      <c r="K710" t="s">
        <v>87</v>
      </c>
      <c r="L710" t="s">
        <v>88</v>
      </c>
      <c r="M710" t="s">
        <v>209</v>
      </c>
      <c r="N710" t="s">
        <v>91</v>
      </c>
      <c r="O710" t="s">
        <v>91</v>
      </c>
      <c r="P710" t="s">
        <v>92</v>
      </c>
      <c r="Q710" t="s">
        <v>122</v>
      </c>
      <c r="R710">
        <v>7</v>
      </c>
      <c r="S710">
        <v>5</v>
      </c>
      <c r="T710">
        <v>2000</v>
      </c>
      <c r="U710">
        <v>2000</v>
      </c>
      <c r="V710" t="s">
        <v>94</v>
      </c>
      <c r="W710" t="s">
        <v>95</v>
      </c>
      <c r="X710" t="s">
        <v>96</v>
      </c>
      <c r="Y710" t="s">
        <v>96</v>
      </c>
      <c r="Z710" t="s">
        <v>117</v>
      </c>
      <c r="AA710">
        <v>120</v>
      </c>
      <c r="AB710" t="s">
        <v>119</v>
      </c>
      <c r="AC710" t="s">
        <v>98</v>
      </c>
      <c r="AD710" t="s">
        <v>123</v>
      </c>
      <c r="AE710" t="s">
        <v>119</v>
      </c>
      <c r="AF710" t="s">
        <v>98</v>
      </c>
      <c r="AG710" t="s">
        <v>155</v>
      </c>
      <c r="AH710" t="s">
        <v>124</v>
      </c>
      <c r="AI710">
        <v>527</v>
      </c>
      <c r="AJ710" t="s">
        <v>108</v>
      </c>
      <c r="AK710">
        <v>0</v>
      </c>
      <c r="AL710">
        <v>255</v>
      </c>
      <c r="AM710">
        <v>782</v>
      </c>
      <c r="AN710" t="s">
        <v>103</v>
      </c>
      <c r="AO710" t="s">
        <v>126</v>
      </c>
      <c r="AP710" t="s">
        <v>104</v>
      </c>
      <c r="AQ710" t="s">
        <v>105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119</v>
      </c>
      <c r="BC710">
        <v>6</v>
      </c>
      <c r="BD710" t="s">
        <v>106</v>
      </c>
      <c r="BE710">
        <v>0</v>
      </c>
      <c r="BF710" t="s">
        <v>83</v>
      </c>
      <c r="BG710" t="s">
        <v>107</v>
      </c>
      <c r="BH710">
        <v>2000</v>
      </c>
      <c r="BI710" t="s">
        <v>131</v>
      </c>
      <c r="BJ710">
        <v>2</v>
      </c>
      <c r="BK710">
        <v>532</v>
      </c>
      <c r="BL710" t="s">
        <v>98</v>
      </c>
      <c r="BM710" t="s">
        <v>98</v>
      </c>
      <c r="BN710" t="s">
        <v>104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6</v>
      </c>
      <c r="BZ710">
        <v>2008</v>
      </c>
      <c r="CA710" t="s">
        <v>110</v>
      </c>
      <c r="CB710" t="s">
        <v>111</v>
      </c>
    </row>
    <row r="711" spans="1:80">
      <c r="A711">
        <v>2170</v>
      </c>
      <c r="B711">
        <v>60</v>
      </c>
      <c r="C711" t="s">
        <v>112</v>
      </c>
      <c r="D711">
        <v>75</v>
      </c>
      <c r="E711">
        <v>12192</v>
      </c>
      <c r="F711" t="s">
        <v>82</v>
      </c>
      <c r="G711" t="s">
        <v>83</v>
      </c>
      <c r="H711" t="s">
        <v>113</v>
      </c>
      <c r="I711" t="s">
        <v>85</v>
      </c>
      <c r="J711" t="s">
        <v>86</v>
      </c>
      <c r="K711" t="s">
        <v>87</v>
      </c>
      <c r="L711" t="s">
        <v>88</v>
      </c>
      <c r="M711" t="s">
        <v>209</v>
      </c>
      <c r="N711" t="s">
        <v>91</v>
      </c>
      <c r="O711" t="s">
        <v>91</v>
      </c>
      <c r="P711" t="s">
        <v>92</v>
      </c>
      <c r="Q711" t="s">
        <v>122</v>
      </c>
      <c r="R711">
        <v>7</v>
      </c>
      <c r="S711">
        <v>5</v>
      </c>
      <c r="T711">
        <v>2000</v>
      </c>
      <c r="U711">
        <v>2001</v>
      </c>
      <c r="V711" t="s">
        <v>94</v>
      </c>
      <c r="W711" t="s">
        <v>95</v>
      </c>
      <c r="X711" t="s">
        <v>96</v>
      </c>
      <c r="Y711" t="s">
        <v>96</v>
      </c>
      <c r="Z711" t="s">
        <v>97</v>
      </c>
      <c r="AA711">
        <v>0</v>
      </c>
      <c r="AB711" t="s">
        <v>119</v>
      </c>
      <c r="AC711" t="s">
        <v>98</v>
      </c>
      <c r="AD711" t="s">
        <v>123</v>
      </c>
      <c r="AE711" t="s">
        <v>119</v>
      </c>
      <c r="AF711" t="s">
        <v>98</v>
      </c>
      <c r="AG711" t="s">
        <v>100</v>
      </c>
      <c r="AH711" t="s">
        <v>124</v>
      </c>
      <c r="AI711">
        <v>663</v>
      </c>
      <c r="AJ711" t="s">
        <v>108</v>
      </c>
      <c r="AK711">
        <v>0</v>
      </c>
      <c r="AL711">
        <v>265</v>
      </c>
      <c r="AM711">
        <v>928</v>
      </c>
      <c r="AN711" t="s">
        <v>103</v>
      </c>
      <c r="AO711" t="s">
        <v>126</v>
      </c>
      <c r="AP711" t="s">
        <v>104</v>
      </c>
      <c r="AQ711" t="s">
        <v>105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119</v>
      </c>
      <c r="BC711">
        <v>6</v>
      </c>
      <c r="BD711" t="s">
        <v>106</v>
      </c>
      <c r="BE711">
        <v>0</v>
      </c>
      <c r="BF711" t="s">
        <v>83</v>
      </c>
      <c r="BG711" t="s">
        <v>107</v>
      </c>
      <c r="BH711">
        <v>2000</v>
      </c>
      <c r="BI711" t="s">
        <v>131</v>
      </c>
      <c r="BJ711">
        <v>2</v>
      </c>
      <c r="BK711">
        <v>626</v>
      </c>
      <c r="BL711" t="s">
        <v>98</v>
      </c>
      <c r="BM711" t="s">
        <v>98</v>
      </c>
      <c r="BN711" t="s">
        <v>104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133</v>
      </c>
      <c r="BX711">
        <v>4500</v>
      </c>
      <c r="BY711">
        <v>5</v>
      </c>
      <c r="BZ711">
        <v>2008</v>
      </c>
      <c r="CA711" t="s">
        <v>110</v>
      </c>
      <c r="CB711" t="s">
        <v>111</v>
      </c>
    </row>
    <row r="712" spans="1:80">
      <c r="A712">
        <v>2171</v>
      </c>
      <c r="B712">
        <v>20</v>
      </c>
      <c r="C712" t="s">
        <v>112</v>
      </c>
      <c r="D712" t="s">
        <v>83</v>
      </c>
      <c r="E712">
        <v>12250</v>
      </c>
      <c r="F712" t="s">
        <v>82</v>
      </c>
      <c r="G712" t="s">
        <v>83</v>
      </c>
      <c r="H712" t="s">
        <v>113</v>
      </c>
      <c r="I712" t="s">
        <v>85</v>
      </c>
      <c r="J712" t="s">
        <v>86</v>
      </c>
      <c r="K712" t="s">
        <v>87</v>
      </c>
      <c r="L712" t="s">
        <v>88</v>
      </c>
      <c r="M712" t="s">
        <v>209</v>
      </c>
      <c r="N712" t="s">
        <v>91</v>
      </c>
      <c r="O712" t="s">
        <v>91</v>
      </c>
      <c r="P712" t="s">
        <v>92</v>
      </c>
      <c r="Q712" t="s">
        <v>93</v>
      </c>
      <c r="R712">
        <v>5</v>
      </c>
      <c r="S712">
        <v>6</v>
      </c>
      <c r="T712">
        <v>1978</v>
      </c>
      <c r="U712">
        <v>1978</v>
      </c>
      <c r="V712" t="s">
        <v>94</v>
      </c>
      <c r="W712" t="s">
        <v>95</v>
      </c>
      <c r="X712" t="s">
        <v>130</v>
      </c>
      <c r="Y712" t="s">
        <v>130</v>
      </c>
      <c r="Z712" t="s">
        <v>117</v>
      </c>
      <c r="AA712">
        <v>180</v>
      </c>
      <c r="AB712" t="s">
        <v>98</v>
      </c>
      <c r="AC712" t="s">
        <v>98</v>
      </c>
      <c r="AD712" t="s">
        <v>99</v>
      </c>
      <c r="AE712" t="s">
        <v>119</v>
      </c>
      <c r="AF712" t="s">
        <v>98</v>
      </c>
      <c r="AG712" t="s">
        <v>155</v>
      </c>
      <c r="AH712" t="s">
        <v>118</v>
      </c>
      <c r="AI712">
        <v>781</v>
      </c>
      <c r="AJ712" t="s">
        <v>108</v>
      </c>
      <c r="AK712">
        <v>0</v>
      </c>
      <c r="AL712">
        <v>83</v>
      </c>
      <c r="AM712">
        <v>864</v>
      </c>
      <c r="AN712" t="s">
        <v>103</v>
      </c>
      <c r="AO712" t="s">
        <v>126</v>
      </c>
      <c r="AP712" t="s">
        <v>104</v>
      </c>
      <c r="AQ712" t="s">
        <v>105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5</v>
      </c>
      <c r="BD712" t="s">
        <v>106</v>
      </c>
      <c r="BE712">
        <v>0</v>
      </c>
      <c r="BF712" t="s">
        <v>83</v>
      </c>
      <c r="BG712" t="s">
        <v>107</v>
      </c>
      <c r="BH712">
        <v>1978</v>
      </c>
      <c r="BI712" t="s">
        <v>108</v>
      </c>
      <c r="BJ712">
        <v>2</v>
      </c>
      <c r="BK712">
        <v>528</v>
      </c>
      <c r="BL712" t="s">
        <v>98</v>
      </c>
      <c r="BM712" t="s">
        <v>98</v>
      </c>
      <c r="BN712" t="s">
        <v>104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5</v>
      </c>
      <c r="BZ712">
        <v>2008</v>
      </c>
      <c r="CA712" t="s">
        <v>110</v>
      </c>
      <c r="CB712" t="s">
        <v>111</v>
      </c>
    </row>
    <row r="713" spans="1:80">
      <c r="A713">
        <v>2172</v>
      </c>
      <c r="B713">
        <v>20</v>
      </c>
      <c r="C713" t="s">
        <v>112</v>
      </c>
      <c r="D713" t="s">
        <v>83</v>
      </c>
      <c r="E713">
        <v>9216</v>
      </c>
      <c r="F713" t="s">
        <v>82</v>
      </c>
      <c r="G713" t="s">
        <v>83</v>
      </c>
      <c r="H713" t="s">
        <v>113</v>
      </c>
      <c r="I713" t="s">
        <v>85</v>
      </c>
      <c r="J713" t="s">
        <v>86</v>
      </c>
      <c r="K713" t="s">
        <v>87</v>
      </c>
      <c r="L713" t="s">
        <v>88</v>
      </c>
      <c r="M713" t="s">
        <v>209</v>
      </c>
      <c r="N713" t="s">
        <v>91</v>
      </c>
      <c r="O713" t="s">
        <v>91</v>
      </c>
      <c r="P713" t="s">
        <v>92</v>
      </c>
      <c r="Q713" t="s">
        <v>93</v>
      </c>
      <c r="R713">
        <v>5</v>
      </c>
      <c r="S713">
        <v>6</v>
      </c>
      <c r="T713">
        <v>1975</v>
      </c>
      <c r="U713">
        <v>1975</v>
      </c>
      <c r="V713" t="s">
        <v>94</v>
      </c>
      <c r="W713" t="s">
        <v>95</v>
      </c>
      <c r="X713" t="s">
        <v>130</v>
      </c>
      <c r="Y713" t="s">
        <v>130</v>
      </c>
      <c r="Z713" t="s">
        <v>117</v>
      </c>
      <c r="AA713">
        <v>176</v>
      </c>
      <c r="AB713" t="s">
        <v>98</v>
      </c>
      <c r="AC713" t="s">
        <v>98</v>
      </c>
      <c r="AD713" t="s">
        <v>99</v>
      </c>
      <c r="AE713" t="s">
        <v>98</v>
      </c>
      <c r="AF713" t="s">
        <v>98</v>
      </c>
      <c r="AG713" t="s">
        <v>157</v>
      </c>
      <c r="AH713" t="s">
        <v>118</v>
      </c>
      <c r="AI713">
        <v>294</v>
      </c>
      <c r="AJ713" t="s">
        <v>108</v>
      </c>
      <c r="AK713">
        <v>0</v>
      </c>
      <c r="AL713">
        <v>782</v>
      </c>
      <c r="AM713">
        <v>1076</v>
      </c>
      <c r="AN713" t="s">
        <v>103</v>
      </c>
      <c r="AO713" t="s">
        <v>98</v>
      </c>
      <c r="AP713" t="s">
        <v>104</v>
      </c>
      <c r="AQ713" t="s">
        <v>105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98</v>
      </c>
      <c r="BC713">
        <v>5</v>
      </c>
      <c r="BD713" t="s">
        <v>106</v>
      </c>
      <c r="BE713">
        <v>1</v>
      </c>
      <c r="BF713" t="s">
        <v>139</v>
      </c>
      <c r="BG713" t="s">
        <v>143</v>
      </c>
      <c r="BH713">
        <v>1985</v>
      </c>
      <c r="BI713" t="s">
        <v>108</v>
      </c>
      <c r="BJ713">
        <v>2</v>
      </c>
      <c r="BK713">
        <v>576</v>
      </c>
      <c r="BL713" t="s">
        <v>98</v>
      </c>
      <c r="BM713" t="s">
        <v>98</v>
      </c>
      <c r="BN713" t="s">
        <v>104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109</v>
      </c>
      <c r="BW713" t="s">
        <v>83</v>
      </c>
      <c r="BX713">
        <v>0</v>
      </c>
      <c r="BY713">
        <v>9</v>
      </c>
      <c r="BZ713">
        <v>2008</v>
      </c>
      <c r="CA713" t="s">
        <v>110</v>
      </c>
      <c r="CB713" t="s">
        <v>172</v>
      </c>
    </row>
    <row r="714" spans="1:80">
      <c r="A714">
        <v>2173</v>
      </c>
      <c r="B714">
        <v>20</v>
      </c>
      <c r="C714" t="s">
        <v>112</v>
      </c>
      <c r="D714">
        <v>40</v>
      </c>
      <c r="E714">
        <v>14330</v>
      </c>
      <c r="F714" t="s">
        <v>82</v>
      </c>
      <c r="G714" t="s">
        <v>83</v>
      </c>
      <c r="H714" t="s">
        <v>113</v>
      </c>
      <c r="I714" t="s">
        <v>85</v>
      </c>
      <c r="J714" t="s">
        <v>86</v>
      </c>
      <c r="K714" t="s">
        <v>161</v>
      </c>
      <c r="L714" t="s">
        <v>88</v>
      </c>
      <c r="M714" t="s">
        <v>209</v>
      </c>
      <c r="N714" t="s">
        <v>91</v>
      </c>
      <c r="O714" t="s">
        <v>91</v>
      </c>
      <c r="P714" t="s">
        <v>92</v>
      </c>
      <c r="Q714" t="s">
        <v>93</v>
      </c>
      <c r="R714">
        <v>5</v>
      </c>
      <c r="S714">
        <v>6</v>
      </c>
      <c r="T714">
        <v>1975</v>
      </c>
      <c r="U714">
        <v>2001</v>
      </c>
      <c r="V714" t="s">
        <v>94</v>
      </c>
      <c r="W714" t="s">
        <v>95</v>
      </c>
      <c r="X714" t="s">
        <v>135</v>
      </c>
      <c r="Y714" t="s">
        <v>116</v>
      </c>
      <c r="Z714" t="s">
        <v>97</v>
      </c>
      <c r="AA714">
        <v>0</v>
      </c>
      <c r="AB714" t="s">
        <v>98</v>
      </c>
      <c r="AC714" t="s">
        <v>98</v>
      </c>
      <c r="AD714" t="s">
        <v>99</v>
      </c>
      <c r="AE714" t="s">
        <v>98</v>
      </c>
      <c r="AF714" t="s">
        <v>98</v>
      </c>
      <c r="AG714" t="s">
        <v>100</v>
      </c>
      <c r="AH714" t="s">
        <v>101</v>
      </c>
      <c r="AI714">
        <v>88</v>
      </c>
      <c r="AJ714" t="s">
        <v>118</v>
      </c>
      <c r="AK714">
        <v>596</v>
      </c>
      <c r="AL714">
        <v>180</v>
      </c>
      <c r="AM714">
        <v>864</v>
      </c>
      <c r="AN714" t="s">
        <v>103</v>
      </c>
      <c r="AO714" t="s">
        <v>98</v>
      </c>
      <c r="AP714" t="s">
        <v>104</v>
      </c>
      <c r="AQ714" t="s">
        <v>105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98</v>
      </c>
      <c r="BC714">
        <v>5</v>
      </c>
      <c r="BD714" t="s">
        <v>181</v>
      </c>
      <c r="BE714">
        <v>0</v>
      </c>
      <c r="BF714" t="s">
        <v>83</v>
      </c>
      <c r="BG714" t="s">
        <v>107</v>
      </c>
      <c r="BH714">
        <v>1975</v>
      </c>
      <c r="BI714" t="s">
        <v>125</v>
      </c>
      <c r="BJ714">
        <v>2</v>
      </c>
      <c r="BK714">
        <v>440</v>
      </c>
      <c r="BL714" t="s">
        <v>98</v>
      </c>
      <c r="BM714" t="s">
        <v>98</v>
      </c>
      <c r="BN714" t="s">
        <v>104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8</v>
      </c>
      <c r="BZ714">
        <v>2008</v>
      </c>
      <c r="CA714" t="s">
        <v>110</v>
      </c>
      <c r="CB714" t="s">
        <v>111</v>
      </c>
    </row>
    <row r="715" spans="1:80">
      <c r="A715">
        <v>2174</v>
      </c>
      <c r="B715">
        <v>60</v>
      </c>
      <c r="C715" t="s">
        <v>112</v>
      </c>
      <c r="D715" t="s">
        <v>83</v>
      </c>
      <c r="E715">
        <v>10400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209</v>
      </c>
      <c r="N715" t="s">
        <v>91</v>
      </c>
      <c r="O715" t="s">
        <v>91</v>
      </c>
      <c r="P715" t="s">
        <v>92</v>
      </c>
      <c r="Q715" t="s">
        <v>122</v>
      </c>
      <c r="R715">
        <v>7</v>
      </c>
      <c r="S715">
        <v>5</v>
      </c>
      <c r="T715">
        <v>2001</v>
      </c>
      <c r="U715">
        <v>2001</v>
      </c>
      <c r="V715" t="s">
        <v>94</v>
      </c>
      <c r="W715" t="s">
        <v>95</v>
      </c>
      <c r="X715" t="s">
        <v>96</v>
      </c>
      <c r="Y715" t="s">
        <v>96</v>
      </c>
      <c r="Z715" t="s">
        <v>117</v>
      </c>
      <c r="AA715">
        <v>227</v>
      </c>
      <c r="AB715" t="s">
        <v>119</v>
      </c>
      <c r="AC715" t="s">
        <v>98</v>
      </c>
      <c r="AD715" t="s">
        <v>123</v>
      </c>
      <c r="AE715" t="s">
        <v>119</v>
      </c>
      <c r="AF715" t="s">
        <v>98</v>
      </c>
      <c r="AG715" t="s">
        <v>100</v>
      </c>
      <c r="AH715" t="s">
        <v>108</v>
      </c>
      <c r="AI715">
        <v>0</v>
      </c>
      <c r="AJ715" t="s">
        <v>108</v>
      </c>
      <c r="AK715">
        <v>0</v>
      </c>
      <c r="AL715">
        <v>1257</v>
      </c>
      <c r="AM715">
        <v>1257</v>
      </c>
      <c r="AN715" t="s">
        <v>103</v>
      </c>
      <c r="AO715" t="s">
        <v>126</v>
      </c>
      <c r="AP715" t="s">
        <v>104</v>
      </c>
      <c r="AQ715" t="s">
        <v>105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119</v>
      </c>
      <c r="BC715">
        <v>8</v>
      </c>
      <c r="BD715" t="s">
        <v>106</v>
      </c>
      <c r="BE715">
        <v>1</v>
      </c>
      <c r="BF715" t="s">
        <v>98</v>
      </c>
      <c r="BG715" t="s">
        <v>107</v>
      </c>
      <c r="BH715">
        <v>2001</v>
      </c>
      <c r="BI715" t="s">
        <v>131</v>
      </c>
      <c r="BJ715">
        <v>2</v>
      </c>
      <c r="BK715">
        <v>570</v>
      </c>
      <c r="BL715" t="s">
        <v>98</v>
      </c>
      <c r="BM715" t="s">
        <v>98</v>
      </c>
      <c r="BN715" t="s">
        <v>104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2008</v>
      </c>
      <c r="CA715" t="s">
        <v>110</v>
      </c>
      <c r="CB715" t="s">
        <v>111</v>
      </c>
    </row>
    <row r="716" spans="1:80">
      <c r="A716">
        <v>2175</v>
      </c>
      <c r="B716">
        <v>60</v>
      </c>
      <c r="C716" t="s">
        <v>112</v>
      </c>
      <c r="D716" t="s">
        <v>83</v>
      </c>
      <c r="E716">
        <v>9720</v>
      </c>
      <c r="F716" t="s">
        <v>82</v>
      </c>
      <c r="G716" t="s">
        <v>83</v>
      </c>
      <c r="H716" t="s">
        <v>113</v>
      </c>
      <c r="I716" t="s">
        <v>85</v>
      </c>
      <c r="J716" t="s">
        <v>86</v>
      </c>
      <c r="K716" t="s">
        <v>161</v>
      </c>
      <c r="L716" t="s">
        <v>88</v>
      </c>
      <c r="M716" t="s">
        <v>209</v>
      </c>
      <c r="N716" t="s">
        <v>91</v>
      </c>
      <c r="O716" t="s">
        <v>91</v>
      </c>
      <c r="P716" t="s">
        <v>92</v>
      </c>
      <c r="Q716" t="s">
        <v>122</v>
      </c>
      <c r="R716">
        <v>9</v>
      </c>
      <c r="S716">
        <v>5</v>
      </c>
      <c r="T716">
        <v>2001</v>
      </c>
      <c r="U716">
        <v>2002</v>
      </c>
      <c r="V716" t="s">
        <v>94</v>
      </c>
      <c r="W716" t="s">
        <v>95</v>
      </c>
      <c r="X716" t="s">
        <v>96</v>
      </c>
      <c r="Y716" t="s">
        <v>96</v>
      </c>
      <c r="Z716" t="s">
        <v>117</v>
      </c>
      <c r="AA716">
        <v>134</v>
      </c>
      <c r="AB716" t="s">
        <v>119</v>
      </c>
      <c r="AC716" t="s">
        <v>98</v>
      </c>
      <c r="AD716" t="s">
        <v>123</v>
      </c>
      <c r="AE716" t="s">
        <v>119</v>
      </c>
      <c r="AF716" t="s">
        <v>98</v>
      </c>
      <c r="AG716" t="s">
        <v>155</v>
      </c>
      <c r="AH716" t="s">
        <v>124</v>
      </c>
      <c r="AI716">
        <v>1194</v>
      </c>
      <c r="AJ716" t="s">
        <v>108</v>
      </c>
      <c r="AK716">
        <v>0</v>
      </c>
      <c r="AL716">
        <v>163</v>
      </c>
      <c r="AM716">
        <v>1357</v>
      </c>
      <c r="AN716" t="s">
        <v>103</v>
      </c>
      <c r="AO716" t="s">
        <v>126</v>
      </c>
      <c r="AP716" t="s">
        <v>104</v>
      </c>
      <c r="AQ716" t="s">
        <v>105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119</v>
      </c>
      <c r="BC716">
        <v>7</v>
      </c>
      <c r="BD716" t="s">
        <v>106</v>
      </c>
      <c r="BE716">
        <v>1</v>
      </c>
      <c r="BF716" t="s">
        <v>98</v>
      </c>
      <c r="BG716" t="s">
        <v>159</v>
      </c>
      <c r="BH716">
        <v>2001</v>
      </c>
      <c r="BI716" t="s">
        <v>125</v>
      </c>
      <c r="BJ716">
        <v>3</v>
      </c>
      <c r="BK716">
        <v>725</v>
      </c>
      <c r="BL716" t="s">
        <v>98</v>
      </c>
      <c r="BM716" t="s">
        <v>98</v>
      </c>
      <c r="BN716" t="s">
        <v>104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1</v>
      </c>
      <c r="BZ716">
        <v>2008</v>
      </c>
      <c r="CA716" t="s">
        <v>110</v>
      </c>
      <c r="CB716" t="s">
        <v>111</v>
      </c>
    </row>
    <row r="717" spans="1:80">
      <c r="A717">
        <v>2176</v>
      </c>
      <c r="B717">
        <v>20</v>
      </c>
      <c r="C717" t="s">
        <v>112</v>
      </c>
      <c r="D717" t="s">
        <v>83</v>
      </c>
      <c r="E717">
        <v>14860</v>
      </c>
      <c r="F717" t="s">
        <v>82</v>
      </c>
      <c r="G717" t="s">
        <v>83</v>
      </c>
      <c r="H717" t="s">
        <v>160</v>
      </c>
      <c r="I717" t="s">
        <v>85</v>
      </c>
      <c r="J717" t="s">
        <v>86</v>
      </c>
      <c r="K717" t="s">
        <v>161</v>
      </c>
      <c r="L717" t="s">
        <v>88</v>
      </c>
      <c r="M717" t="s">
        <v>209</v>
      </c>
      <c r="N717" t="s">
        <v>91</v>
      </c>
      <c r="O717" t="s">
        <v>91</v>
      </c>
      <c r="P717" t="s">
        <v>92</v>
      </c>
      <c r="Q717" t="s">
        <v>93</v>
      </c>
      <c r="R717">
        <v>8</v>
      </c>
      <c r="S717">
        <v>5</v>
      </c>
      <c r="T717">
        <v>2002</v>
      </c>
      <c r="U717">
        <v>2003</v>
      </c>
      <c r="V717" t="s">
        <v>115</v>
      </c>
      <c r="W717" t="s">
        <v>95</v>
      </c>
      <c r="X717" t="s">
        <v>96</v>
      </c>
      <c r="Y717" t="s">
        <v>96</v>
      </c>
      <c r="Z717" t="s">
        <v>117</v>
      </c>
      <c r="AA717">
        <v>240</v>
      </c>
      <c r="AB717" t="s">
        <v>119</v>
      </c>
      <c r="AC717" t="s">
        <v>98</v>
      </c>
      <c r="AD717" t="s">
        <v>123</v>
      </c>
      <c r="AE717" t="s">
        <v>126</v>
      </c>
      <c r="AF717" t="s">
        <v>98</v>
      </c>
      <c r="AG717" t="s">
        <v>119</v>
      </c>
      <c r="AH717" t="s">
        <v>124</v>
      </c>
      <c r="AI717">
        <v>1538</v>
      </c>
      <c r="AJ717" t="s">
        <v>108</v>
      </c>
      <c r="AK717">
        <v>0</v>
      </c>
      <c r="AL717">
        <v>240</v>
      </c>
      <c r="AM717">
        <v>1778</v>
      </c>
      <c r="AN717" t="s">
        <v>103</v>
      </c>
      <c r="AO717" t="s">
        <v>126</v>
      </c>
      <c r="AP717" t="s">
        <v>104</v>
      </c>
      <c r="AQ717" t="s">
        <v>105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119</v>
      </c>
      <c r="BC717">
        <v>6</v>
      </c>
      <c r="BD717" t="s">
        <v>106</v>
      </c>
      <c r="BE717">
        <v>1</v>
      </c>
      <c r="BF717" t="s">
        <v>119</v>
      </c>
      <c r="BG717" t="s">
        <v>107</v>
      </c>
      <c r="BH717">
        <v>2002</v>
      </c>
      <c r="BI717" t="s">
        <v>131</v>
      </c>
      <c r="BJ717">
        <v>3</v>
      </c>
      <c r="BK717">
        <v>715</v>
      </c>
      <c r="BL717" t="s">
        <v>98</v>
      </c>
      <c r="BM717" t="s">
        <v>98</v>
      </c>
      <c r="BN717" t="s">
        <v>104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6</v>
      </c>
      <c r="BZ717">
        <v>2008</v>
      </c>
      <c r="CA717" t="s">
        <v>110</v>
      </c>
      <c r="CB717" t="s">
        <v>111</v>
      </c>
    </row>
    <row r="718" spans="1:80">
      <c r="A718">
        <v>2177</v>
      </c>
      <c r="B718">
        <v>60</v>
      </c>
      <c r="C718" t="s">
        <v>112</v>
      </c>
      <c r="D718">
        <v>41</v>
      </c>
      <c r="E718">
        <v>10905</v>
      </c>
      <c r="F718" t="s">
        <v>82</v>
      </c>
      <c r="G718" t="s">
        <v>83</v>
      </c>
      <c r="H718" t="s">
        <v>160</v>
      </c>
      <c r="I718" t="s">
        <v>85</v>
      </c>
      <c r="J718" t="s">
        <v>86</v>
      </c>
      <c r="K718" t="s">
        <v>161</v>
      </c>
      <c r="L718" t="s">
        <v>88</v>
      </c>
      <c r="M718" t="s">
        <v>209</v>
      </c>
      <c r="N718" t="s">
        <v>91</v>
      </c>
      <c r="O718" t="s">
        <v>91</v>
      </c>
      <c r="P718" t="s">
        <v>92</v>
      </c>
      <c r="Q718" t="s">
        <v>122</v>
      </c>
      <c r="R718">
        <v>7</v>
      </c>
      <c r="S718">
        <v>5</v>
      </c>
      <c r="T718">
        <v>2003</v>
      </c>
      <c r="U718">
        <v>2003</v>
      </c>
      <c r="V718" t="s">
        <v>94</v>
      </c>
      <c r="W718" t="s">
        <v>95</v>
      </c>
      <c r="X718" t="s">
        <v>96</v>
      </c>
      <c r="Y718" t="s">
        <v>96</v>
      </c>
      <c r="Z718" t="s">
        <v>97</v>
      </c>
      <c r="AA718">
        <v>0</v>
      </c>
      <c r="AB718" t="s">
        <v>119</v>
      </c>
      <c r="AC718" t="s">
        <v>98</v>
      </c>
      <c r="AD718" t="s">
        <v>123</v>
      </c>
      <c r="AE718" t="s">
        <v>119</v>
      </c>
      <c r="AF718" t="s">
        <v>98</v>
      </c>
      <c r="AG718" t="s">
        <v>100</v>
      </c>
      <c r="AH718" t="s">
        <v>108</v>
      </c>
      <c r="AI718">
        <v>0</v>
      </c>
      <c r="AJ718" t="s">
        <v>108</v>
      </c>
      <c r="AK718">
        <v>0</v>
      </c>
      <c r="AL718">
        <v>1129</v>
      </c>
      <c r="AM718">
        <v>1129</v>
      </c>
      <c r="AN718" t="s">
        <v>103</v>
      </c>
      <c r="AO718" t="s">
        <v>126</v>
      </c>
      <c r="AP718" t="s">
        <v>104</v>
      </c>
      <c r="AQ718" t="s">
        <v>105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t="s">
        <v>119</v>
      </c>
      <c r="BC718">
        <v>9</v>
      </c>
      <c r="BD718" t="s">
        <v>106</v>
      </c>
      <c r="BE718">
        <v>1</v>
      </c>
      <c r="BF718" t="s">
        <v>119</v>
      </c>
      <c r="BG718" t="s">
        <v>159</v>
      </c>
      <c r="BH718">
        <v>2003</v>
      </c>
      <c r="BI718" t="s">
        <v>131</v>
      </c>
      <c r="BJ718">
        <v>2</v>
      </c>
      <c r="BK718">
        <v>596</v>
      </c>
      <c r="BL718" t="s">
        <v>98</v>
      </c>
      <c r="BM718" t="s">
        <v>98</v>
      </c>
      <c r="BN718" t="s">
        <v>104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</row>
    <row r="719" spans="1:80">
      <c r="A719">
        <v>2178</v>
      </c>
      <c r="B719">
        <v>60</v>
      </c>
      <c r="C719" t="s">
        <v>112</v>
      </c>
      <c r="D719">
        <v>96</v>
      </c>
      <c r="E719">
        <v>11690</v>
      </c>
      <c r="F719" t="s">
        <v>82</v>
      </c>
      <c r="G719" t="s">
        <v>83</v>
      </c>
      <c r="H719" t="s">
        <v>113</v>
      </c>
      <c r="I719" t="s">
        <v>85</v>
      </c>
      <c r="J719" t="s">
        <v>86</v>
      </c>
      <c r="K719" t="s">
        <v>87</v>
      </c>
      <c r="L719" t="s">
        <v>88</v>
      </c>
      <c r="M719" t="s">
        <v>209</v>
      </c>
      <c r="N719" t="s">
        <v>91</v>
      </c>
      <c r="O719" t="s">
        <v>91</v>
      </c>
      <c r="P719" t="s">
        <v>92</v>
      </c>
      <c r="Q719" t="s">
        <v>122</v>
      </c>
      <c r="R719">
        <v>8</v>
      </c>
      <c r="S719">
        <v>5</v>
      </c>
      <c r="T719">
        <v>1999</v>
      </c>
      <c r="U719">
        <v>2000</v>
      </c>
      <c r="V719" t="s">
        <v>94</v>
      </c>
      <c r="W719" t="s">
        <v>95</v>
      </c>
      <c r="X719" t="s">
        <v>96</v>
      </c>
      <c r="Y719" t="s">
        <v>96</v>
      </c>
      <c r="Z719" t="s">
        <v>117</v>
      </c>
      <c r="AA719">
        <v>192</v>
      </c>
      <c r="AB719" t="s">
        <v>119</v>
      </c>
      <c r="AC719" t="s">
        <v>98</v>
      </c>
      <c r="AD719" t="s">
        <v>123</v>
      </c>
      <c r="AE719" t="s">
        <v>119</v>
      </c>
      <c r="AF719" t="s">
        <v>98</v>
      </c>
      <c r="AG719" t="s">
        <v>157</v>
      </c>
      <c r="AH719" t="s">
        <v>108</v>
      </c>
      <c r="AI719">
        <v>0</v>
      </c>
      <c r="AJ719" t="s">
        <v>108</v>
      </c>
      <c r="AK719">
        <v>0</v>
      </c>
      <c r="AL719">
        <v>850</v>
      </c>
      <c r="AM719">
        <v>850</v>
      </c>
      <c r="AN719" t="s">
        <v>103</v>
      </c>
      <c r="AO719" t="s">
        <v>126</v>
      </c>
      <c r="AP719" t="s">
        <v>104</v>
      </c>
      <c r="AQ719" t="s">
        <v>105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t="s">
        <v>119</v>
      </c>
      <c r="BC719">
        <v>7</v>
      </c>
      <c r="BD719" t="s">
        <v>106</v>
      </c>
      <c r="BE719">
        <v>1</v>
      </c>
      <c r="BF719" t="s">
        <v>98</v>
      </c>
      <c r="BG719" t="s">
        <v>107</v>
      </c>
      <c r="BH719">
        <v>1999</v>
      </c>
      <c r="BI719" t="s">
        <v>108</v>
      </c>
      <c r="BJ719">
        <v>2</v>
      </c>
      <c r="BK719">
        <v>560</v>
      </c>
      <c r="BL719" t="s">
        <v>98</v>
      </c>
      <c r="BM719" t="s">
        <v>98</v>
      </c>
      <c r="BN719" t="s">
        <v>104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6</v>
      </c>
      <c r="BZ719">
        <v>2008</v>
      </c>
      <c r="CA719" t="s">
        <v>110</v>
      </c>
      <c r="CB719" t="s">
        <v>111</v>
      </c>
    </row>
    <row r="720" spans="1:80">
      <c r="A720">
        <v>2179</v>
      </c>
      <c r="B720">
        <v>120</v>
      </c>
      <c r="C720" t="s">
        <v>140</v>
      </c>
      <c r="D720" t="s">
        <v>83</v>
      </c>
      <c r="E720">
        <v>4426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209</v>
      </c>
      <c r="N720" t="s">
        <v>91</v>
      </c>
      <c r="O720" t="s">
        <v>91</v>
      </c>
      <c r="P720" t="s">
        <v>129</v>
      </c>
      <c r="Q720" t="s">
        <v>93</v>
      </c>
      <c r="R720">
        <v>6</v>
      </c>
      <c r="S720">
        <v>5</v>
      </c>
      <c r="T720">
        <v>2004</v>
      </c>
      <c r="U720">
        <v>2004</v>
      </c>
      <c r="V720" t="s">
        <v>94</v>
      </c>
      <c r="W720" t="s">
        <v>95</v>
      </c>
      <c r="X720" t="s">
        <v>96</v>
      </c>
      <c r="Y720" t="s">
        <v>96</v>
      </c>
      <c r="Z720" t="s">
        <v>117</v>
      </c>
      <c r="AA720">
        <v>205</v>
      </c>
      <c r="AB720" t="s">
        <v>119</v>
      </c>
      <c r="AC720" t="s">
        <v>98</v>
      </c>
      <c r="AD720" t="s">
        <v>123</v>
      </c>
      <c r="AE720" t="s">
        <v>119</v>
      </c>
      <c r="AF720" t="s">
        <v>98</v>
      </c>
      <c r="AG720" t="s">
        <v>155</v>
      </c>
      <c r="AH720" t="s">
        <v>124</v>
      </c>
      <c r="AI720">
        <v>662</v>
      </c>
      <c r="AJ720" t="s">
        <v>108</v>
      </c>
      <c r="AK720">
        <v>0</v>
      </c>
      <c r="AL720">
        <v>186</v>
      </c>
      <c r="AM720">
        <v>848</v>
      </c>
      <c r="AN720" t="s">
        <v>103</v>
      </c>
      <c r="AO720" t="s">
        <v>126</v>
      </c>
      <c r="AP720" t="s">
        <v>104</v>
      </c>
      <c r="AQ720" t="s">
        <v>105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t="s">
        <v>119</v>
      </c>
      <c r="BC720">
        <v>3</v>
      </c>
      <c r="BD720" t="s">
        <v>106</v>
      </c>
      <c r="BE720">
        <v>0</v>
      </c>
      <c r="BF720" t="s">
        <v>83</v>
      </c>
      <c r="BG720" t="s">
        <v>107</v>
      </c>
      <c r="BH720">
        <v>2004</v>
      </c>
      <c r="BI720" t="s">
        <v>131</v>
      </c>
      <c r="BJ720">
        <v>2</v>
      </c>
      <c r="BK720">
        <v>420</v>
      </c>
      <c r="BL720" t="s">
        <v>98</v>
      </c>
      <c r="BM720" t="s">
        <v>98</v>
      </c>
      <c r="BN720" t="s">
        <v>104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2</v>
      </c>
      <c r="BZ720">
        <v>2008</v>
      </c>
      <c r="CA720" t="s">
        <v>110</v>
      </c>
      <c r="CB720" t="s">
        <v>111</v>
      </c>
    </row>
    <row r="721" spans="1:80">
      <c r="A721">
        <v>2180</v>
      </c>
      <c r="B721">
        <v>90</v>
      </c>
      <c r="C721" t="s">
        <v>140</v>
      </c>
      <c r="D721">
        <v>83</v>
      </c>
      <c r="E721">
        <v>10126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114</v>
      </c>
      <c r="L721" t="s">
        <v>88</v>
      </c>
      <c r="M721" t="s">
        <v>209</v>
      </c>
      <c r="N721" t="s">
        <v>91</v>
      </c>
      <c r="O721" t="s">
        <v>91</v>
      </c>
      <c r="P721" t="s">
        <v>179</v>
      </c>
      <c r="Q721" t="s">
        <v>183</v>
      </c>
      <c r="R721">
        <v>6</v>
      </c>
      <c r="S721">
        <v>5</v>
      </c>
      <c r="T721">
        <v>1997</v>
      </c>
      <c r="U721">
        <v>1998</v>
      </c>
      <c r="V721" t="s">
        <v>94</v>
      </c>
      <c r="W721" t="s">
        <v>95</v>
      </c>
      <c r="X721" t="s">
        <v>96</v>
      </c>
      <c r="Y721" t="s">
        <v>96</v>
      </c>
      <c r="Z721" t="s">
        <v>97</v>
      </c>
      <c r="AA721">
        <v>0</v>
      </c>
      <c r="AB721" t="s">
        <v>98</v>
      </c>
      <c r="AC721" t="s">
        <v>119</v>
      </c>
      <c r="AD721" t="s">
        <v>123</v>
      </c>
      <c r="AE721" t="s">
        <v>119</v>
      </c>
      <c r="AF721" t="s">
        <v>98</v>
      </c>
      <c r="AG721" t="s">
        <v>119</v>
      </c>
      <c r="AH721" t="s">
        <v>124</v>
      </c>
      <c r="AI721">
        <v>1593</v>
      </c>
      <c r="AJ721" t="s">
        <v>102</v>
      </c>
      <c r="AK721">
        <v>162</v>
      </c>
      <c r="AL721">
        <v>83</v>
      </c>
      <c r="AM721">
        <v>1838</v>
      </c>
      <c r="AN721" t="s">
        <v>103</v>
      </c>
      <c r="AO721" t="s">
        <v>126</v>
      </c>
      <c r="AP721" t="s">
        <v>104</v>
      </c>
      <c r="AQ721" t="s">
        <v>105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t="s">
        <v>98</v>
      </c>
      <c r="BC721">
        <v>8</v>
      </c>
      <c r="BD721" t="s">
        <v>106</v>
      </c>
      <c r="BE721">
        <v>0</v>
      </c>
      <c r="BF721" t="s">
        <v>83</v>
      </c>
      <c r="BG721" t="s">
        <v>107</v>
      </c>
      <c r="BH721">
        <v>1998</v>
      </c>
      <c r="BI721" t="s">
        <v>108</v>
      </c>
      <c r="BJ721">
        <v>3</v>
      </c>
      <c r="BK721">
        <v>721</v>
      </c>
      <c r="BL721" t="s">
        <v>98</v>
      </c>
      <c r="BM721" t="s">
        <v>98</v>
      </c>
      <c r="BN721" t="s">
        <v>104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7</v>
      </c>
      <c r="BZ721">
        <v>2008</v>
      </c>
      <c r="CA721" t="s">
        <v>110</v>
      </c>
      <c r="CB721" t="s">
        <v>172</v>
      </c>
    </row>
    <row r="722" spans="1:80">
      <c r="A722">
        <v>2181</v>
      </c>
      <c r="B722">
        <v>20</v>
      </c>
      <c r="C722" t="s">
        <v>112</v>
      </c>
      <c r="D722">
        <v>75</v>
      </c>
      <c r="E722">
        <v>9750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209</v>
      </c>
      <c r="N722" t="s">
        <v>91</v>
      </c>
      <c r="O722" t="s">
        <v>91</v>
      </c>
      <c r="P722" t="s">
        <v>92</v>
      </c>
      <c r="Q722" t="s">
        <v>93</v>
      </c>
      <c r="R722">
        <v>7</v>
      </c>
      <c r="S722">
        <v>5</v>
      </c>
      <c r="T722">
        <v>2004</v>
      </c>
      <c r="U722">
        <v>2004</v>
      </c>
      <c r="V722" t="s">
        <v>94</v>
      </c>
      <c r="W722" t="s">
        <v>95</v>
      </c>
      <c r="X722" t="s">
        <v>96</v>
      </c>
      <c r="Y722" t="s">
        <v>96</v>
      </c>
      <c r="Z722" t="s">
        <v>148</v>
      </c>
      <c r="AA722">
        <v>50</v>
      </c>
      <c r="AB722" t="s">
        <v>119</v>
      </c>
      <c r="AC722" t="s">
        <v>98</v>
      </c>
      <c r="AD722" t="s">
        <v>123</v>
      </c>
      <c r="AE722" t="s">
        <v>119</v>
      </c>
      <c r="AF722" t="s">
        <v>98</v>
      </c>
      <c r="AG722" t="s">
        <v>155</v>
      </c>
      <c r="AH722" t="s">
        <v>124</v>
      </c>
      <c r="AI722">
        <v>24</v>
      </c>
      <c r="AJ722" t="s">
        <v>108</v>
      </c>
      <c r="AK722">
        <v>0</v>
      </c>
      <c r="AL722">
        <v>1421</v>
      </c>
      <c r="AM722">
        <v>1445</v>
      </c>
      <c r="AN722" t="s">
        <v>103</v>
      </c>
      <c r="AO722" t="s">
        <v>126</v>
      </c>
      <c r="AP722" t="s">
        <v>104</v>
      </c>
      <c r="AQ722" t="s">
        <v>105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t="s">
        <v>119</v>
      </c>
      <c r="BC722">
        <v>6</v>
      </c>
      <c r="BD722" t="s">
        <v>106</v>
      </c>
      <c r="BE722">
        <v>0</v>
      </c>
      <c r="BF722" t="s">
        <v>83</v>
      </c>
      <c r="BG722" t="s">
        <v>107</v>
      </c>
      <c r="BH722">
        <v>2004</v>
      </c>
      <c r="BI722" t="s">
        <v>108</v>
      </c>
      <c r="BJ722">
        <v>2</v>
      </c>
      <c r="BK722">
        <v>470</v>
      </c>
      <c r="BL722" t="s">
        <v>98</v>
      </c>
      <c r="BM722" t="s">
        <v>98</v>
      </c>
      <c r="BN722" t="s">
        <v>104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6</v>
      </c>
      <c r="BZ722">
        <v>2008</v>
      </c>
      <c r="CA722" t="s">
        <v>110</v>
      </c>
      <c r="CB722" t="s">
        <v>111</v>
      </c>
    </row>
    <row r="723" spans="1:80">
      <c r="A723">
        <v>2182</v>
      </c>
      <c r="B723">
        <v>20</v>
      </c>
      <c r="C723" t="s">
        <v>112</v>
      </c>
      <c r="D723">
        <v>85</v>
      </c>
      <c r="E723">
        <v>11058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114</v>
      </c>
      <c r="L723" t="s">
        <v>88</v>
      </c>
      <c r="M723" t="s">
        <v>209</v>
      </c>
      <c r="N723" t="s">
        <v>91</v>
      </c>
      <c r="O723" t="s">
        <v>91</v>
      </c>
      <c r="P723" t="s">
        <v>92</v>
      </c>
      <c r="Q723" t="s">
        <v>93</v>
      </c>
      <c r="R723">
        <v>7</v>
      </c>
      <c r="S723">
        <v>6</v>
      </c>
      <c r="T723">
        <v>2007</v>
      </c>
      <c r="U723">
        <v>2007</v>
      </c>
      <c r="V723" t="s">
        <v>94</v>
      </c>
      <c r="W723" t="s">
        <v>95</v>
      </c>
      <c r="X723" t="s">
        <v>96</v>
      </c>
      <c r="Y723" t="s">
        <v>96</v>
      </c>
      <c r="Z723" t="s">
        <v>148</v>
      </c>
      <c r="AA723">
        <v>212</v>
      </c>
      <c r="AB723" t="s">
        <v>119</v>
      </c>
      <c r="AC723" t="s">
        <v>98</v>
      </c>
      <c r="AD723" t="s">
        <v>123</v>
      </c>
      <c r="AE723" t="s">
        <v>119</v>
      </c>
      <c r="AF723" t="s">
        <v>98</v>
      </c>
      <c r="AG723" t="s">
        <v>100</v>
      </c>
      <c r="AH723" t="s">
        <v>124</v>
      </c>
      <c r="AI723">
        <v>56</v>
      </c>
      <c r="AJ723" t="s">
        <v>108</v>
      </c>
      <c r="AK723">
        <v>0</v>
      </c>
      <c r="AL723">
        <v>1508</v>
      </c>
      <c r="AM723">
        <v>1564</v>
      </c>
      <c r="AN723" t="s">
        <v>103</v>
      </c>
      <c r="AO723" t="s">
        <v>126</v>
      </c>
      <c r="AP723" t="s">
        <v>104</v>
      </c>
      <c r="AQ723" t="s">
        <v>105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119</v>
      </c>
      <c r="BC723">
        <v>6</v>
      </c>
      <c r="BD723" t="s">
        <v>106</v>
      </c>
      <c r="BE723">
        <v>0</v>
      </c>
      <c r="BF723" t="s">
        <v>83</v>
      </c>
      <c r="BG723" t="s">
        <v>107</v>
      </c>
      <c r="BH723">
        <v>2007</v>
      </c>
      <c r="BI723" t="s">
        <v>131</v>
      </c>
      <c r="BJ723">
        <v>3</v>
      </c>
      <c r="BK723">
        <v>814</v>
      </c>
      <c r="BL723" t="s">
        <v>98</v>
      </c>
      <c r="BM723" t="s">
        <v>98</v>
      </c>
      <c r="BN723" t="s">
        <v>104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2</v>
      </c>
      <c r="BZ723">
        <v>2008</v>
      </c>
      <c r="CA723" t="s">
        <v>110</v>
      </c>
      <c r="CB723" t="s">
        <v>111</v>
      </c>
    </row>
    <row r="724" spans="1:80">
      <c r="A724">
        <v>2183</v>
      </c>
      <c r="B724">
        <v>20</v>
      </c>
      <c r="C724" t="s">
        <v>112</v>
      </c>
      <c r="D724">
        <v>74</v>
      </c>
      <c r="E724">
        <v>9627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209</v>
      </c>
      <c r="N724" t="s">
        <v>91</v>
      </c>
      <c r="O724" t="s">
        <v>91</v>
      </c>
      <c r="P724" t="s">
        <v>92</v>
      </c>
      <c r="Q724" t="s">
        <v>93</v>
      </c>
      <c r="R724">
        <v>7</v>
      </c>
      <c r="S724">
        <v>5</v>
      </c>
      <c r="T724">
        <v>2007</v>
      </c>
      <c r="U724">
        <v>2007</v>
      </c>
      <c r="V724" t="s">
        <v>94</v>
      </c>
      <c r="W724" t="s">
        <v>95</v>
      </c>
      <c r="X724" t="s">
        <v>96</v>
      </c>
      <c r="Y724" t="s">
        <v>96</v>
      </c>
      <c r="Z724" t="s">
        <v>97</v>
      </c>
      <c r="AA724">
        <v>0</v>
      </c>
      <c r="AB724" t="s">
        <v>119</v>
      </c>
      <c r="AC724" t="s">
        <v>98</v>
      </c>
      <c r="AD724" t="s">
        <v>123</v>
      </c>
      <c r="AE724" t="s">
        <v>119</v>
      </c>
      <c r="AF724" t="s">
        <v>98</v>
      </c>
      <c r="AG724" t="s">
        <v>157</v>
      </c>
      <c r="AH724" t="s">
        <v>124</v>
      </c>
      <c r="AI724">
        <v>24</v>
      </c>
      <c r="AJ724" t="s">
        <v>108</v>
      </c>
      <c r="AK724">
        <v>0</v>
      </c>
      <c r="AL724">
        <v>1327</v>
      </c>
      <c r="AM724">
        <v>1351</v>
      </c>
      <c r="AN724" t="s">
        <v>103</v>
      </c>
      <c r="AO724" t="s">
        <v>126</v>
      </c>
      <c r="AP724" t="s">
        <v>104</v>
      </c>
      <c r="AQ724" t="s">
        <v>105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119</v>
      </c>
      <c r="BC724">
        <v>6</v>
      </c>
      <c r="BD724" t="s">
        <v>106</v>
      </c>
      <c r="BE724">
        <v>0</v>
      </c>
      <c r="BF724" t="s">
        <v>83</v>
      </c>
      <c r="BG724" t="s">
        <v>107</v>
      </c>
      <c r="BH724">
        <v>2007</v>
      </c>
      <c r="BI724" t="s">
        <v>131</v>
      </c>
      <c r="BJ724">
        <v>2</v>
      </c>
      <c r="BK724">
        <v>610</v>
      </c>
      <c r="BL724" t="s">
        <v>98</v>
      </c>
      <c r="BM724" t="s">
        <v>98</v>
      </c>
      <c r="BN724" t="s">
        <v>104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6</v>
      </c>
      <c r="BZ724">
        <v>2008</v>
      </c>
      <c r="CA724" t="s">
        <v>110</v>
      </c>
      <c r="CB724" t="s">
        <v>111</v>
      </c>
    </row>
    <row r="725" spans="1:80">
      <c r="A725">
        <v>2184</v>
      </c>
      <c r="B725">
        <v>20</v>
      </c>
      <c r="C725" t="s">
        <v>112</v>
      </c>
      <c r="D725">
        <v>75</v>
      </c>
      <c r="E725">
        <v>9825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206</v>
      </c>
      <c r="N725" t="s">
        <v>91</v>
      </c>
      <c r="O725" t="s">
        <v>91</v>
      </c>
      <c r="P725" t="s">
        <v>92</v>
      </c>
      <c r="Q725" t="s">
        <v>93</v>
      </c>
      <c r="R725">
        <v>5</v>
      </c>
      <c r="S725">
        <v>5</v>
      </c>
      <c r="T725">
        <v>1966</v>
      </c>
      <c r="U725">
        <v>1966</v>
      </c>
      <c r="V725" t="s">
        <v>115</v>
      </c>
      <c r="W725" t="s">
        <v>95</v>
      </c>
      <c r="X725" t="s">
        <v>130</v>
      </c>
      <c r="Y725" t="s">
        <v>130</v>
      </c>
      <c r="Z725" t="s">
        <v>97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101</v>
      </c>
      <c r="AI725">
        <v>609</v>
      </c>
      <c r="AJ725" t="s">
        <v>108</v>
      </c>
      <c r="AK725">
        <v>0</v>
      </c>
      <c r="AL725">
        <v>483</v>
      </c>
      <c r="AM725">
        <v>1092</v>
      </c>
      <c r="AN725" t="s">
        <v>103</v>
      </c>
      <c r="AO725" t="s">
        <v>98</v>
      </c>
      <c r="AP725" t="s">
        <v>104</v>
      </c>
      <c r="AQ725" t="s">
        <v>105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6</v>
      </c>
      <c r="BD725" t="s">
        <v>106</v>
      </c>
      <c r="BE725">
        <v>0</v>
      </c>
      <c r="BF725" t="s">
        <v>83</v>
      </c>
      <c r="BG725" t="s">
        <v>107</v>
      </c>
      <c r="BH725">
        <v>1966</v>
      </c>
      <c r="BI725" t="s">
        <v>108</v>
      </c>
      <c r="BJ725">
        <v>1</v>
      </c>
      <c r="BK725">
        <v>264</v>
      </c>
      <c r="BL725" t="s">
        <v>98</v>
      </c>
      <c r="BM725" t="s">
        <v>98</v>
      </c>
      <c r="BN725" t="s">
        <v>104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t="s">
        <v>83</v>
      </c>
      <c r="BV725" t="s">
        <v>109</v>
      </c>
      <c r="BW725" t="s">
        <v>83</v>
      </c>
      <c r="BX725">
        <v>0</v>
      </c>
      <c r="BY725">
        <v>4</v>
      </c>
      <c r="BZ725">
        <v>2008</v>
      </c>
      <c r="CA725" t="s">
        <v>144</v>
      </c>
      <c r="CB725" t="s">
        <v>172</v>
      </c>
    </row>
    <row r="726" spans="1:80">
      <c r="A726">
        <v>2185</v>
      </c>
      <c r="B726">
        <v>85</v>
      </c>
      <c r="C726" t="s">
        <v>112</v>
      </c>
      <c r="D726">
        <v>64</v>
      </c>
      <c r="E726">
        <v>12102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206</v>
      </c>
      <c r="N726" t="s">
        <v>91</v>
      </c>
      <c r="O726" t="s">
        <v>91</v>
      </c>
      <c r="P726" t="s">
        <v>92</v>
      </c>
      <c r="Q726" t="s">
        <v>183</v>
      </c>
      <c r="R726">
        <v>5</v>
      </c>
      <c r="S726">
        <v>5</v>
      </c>
      <c r="T726">
        <v>1976</v>
      </c>
      <c r="U726">
        <v>1976</v>
      </c>
      <c r="V726" t="s">
        <v>94</v>
      </c>
      <c r="W726" t="s">
        <v>95</v>
      </c>
      <c r="X726" t="s">
        <v>130</v>
      </c>
      <c r="Y726" t="s">
        <v>135</v>
      </c>
      <c r="Z726" t="s">
        <v>117</v>
      </c>
      <c r="AA726">
        <v>222</v>
      </c>
      <c r="AB726" t="s">
        <v>98</v>
      </c>
      <c r="AC726" t="s">
        <v>98</v>
      </c>
      <c r="AD726" t="s">
        <v>99</v>
      </c>
      <c r="AE726" t="s">
        <v>119</v>
      </c>
      <c r="AF726" t="s">
        <v>119</v>
      </c>
      <c r="AG726" t="s">
        <v>119</v>
      </c>
      <c r="AH726" t="s">
        <v>118</v>
      </c>
      <c r="AI726">
        <v>456</v>
      </c>
      <c r="AJ726" t="s">
        <v>108</v>
      </c>
      <c r="AK726">
        <v>0</v>
      </c>
      <c r="AL726">
        <v>0</v>
      </c>
      <c r="AM726">
        <v>456</v>
      </c>
      <c r="AN726" t="s">
        <v>103</v>
      </c>
      <c r="AO726" t="s">
        <v>126</v>
      </c>
      <c r="AP726" t="s">
        <v>104</v>
      </c>
      <c r="AQ726" t="s">
        <v>105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6</v>
      </c>
      <c r="BD726" t="s">
        <v>106</v>
      </c>
      <c r="BE726">
        <v>0</v>
      </c>
      <c r="BF726" t="s">
        <v>83</v>
      </c>
      <c r="BG726" t="s">
        <v>159</v>
      </c>
      <c r="BH726">
        <v>1976</v>
      </c>
      <c r="BI726" t="s">
        <v>131</v>
      </c>
      <c r="BJ726">
        <v>2</v>
      </c>
      <c r="BK726">
        <v>504</v>
      </c>
      <c r="BL726" t="s">
        <v>139</v>
      </c>
      <c r="BM726" t="s">
        <v>98</v>
      </c>
      <c r="BN726" t="s">
        <v>104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4</v>
      </c>
      <c r="BZ726">
        <v>2008</v>
      </c>
      <c r="CA726" t="s">
        <v>110</v>
      </c>
      <c r="CB726" t="s">
        <v>178</v>
      </c>
    </row>
    <row r="727" spans="1:80">
      <c r="A727">
        <v>2186</v>
      </c>
      <c r="B727">
        <v>20</v>
      </c>
      <c r="C727" t="s">
        <v>112</v>
      </c>
      <c r="D727">
        <v>65</v>
      </c>
      <c r="E727">
        <v>6500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206</v>
      </c>
      <c r="N727" t="s">
        <v>91</v>
      </c>
      <c r="O727" t="s">
        <v>91</v>
      </c>
      <c r="P727" t="s">
        <v>92</v>
      </c>
      <c r="Q727" t="s">
        <v>93</v>
      </c>
      <c r="R727">
        <v>6</v>
      </c>
      <c r="S727">
        <v>6</v>
      </c>
      <c r="T727">
        <v>1976</v>
      </c>
      <c r="U727">
        <v>1976</v>
      </c>
      <c r="V727" t="s">
        <v>115</v>
      </c>
      <c r="W727" t="s">
        <v>95</v>
      </c>
      <c r="X727" t="s">
        <v>130</v>
      </c>
      <c r="Y727" t="s">
        <v>135</v>
      </c>
      <c r="Z727" t="s">
        <v>117</v>
      </c>
      <c r="AA727">
        <v>84</v>
      </c>
      <c r="AB727" t="s">
        <v>98</v>
      </c>
      <c r="AC727" t="s">
        <v>98</v>
      </c>
      <c r="AD727" t="s">
        <v>99</v>
      </c>
      <c r="AE727" t="s">
        <v>98</v>
      </c>
      <c r="AF727" t="s">
        <v>83</v>
      </c>
      <c r="AG727" t="s">
        <v>100</v>
      </c>
      <c r="AH727" t="s">
        <v>138</v>
      </c>
      <c r="AI727">
        <v>1033</v>
      </c>
      <c r="AJ727" t="s">
        <v>108</v>
      </c>
      <c r="AK727">
        <v>0</v>
      </c>
      <c r="AL727">
        <v>94</v>
      </c>
      <c r="AM727">
        <v>1127</v>
      </c>
      <c r="AN727" t="s">
        <v>103</v>
      </c>
      <c r="AO727" t="s">
        <v>98</v>
      </c>
      <c r="AP727" t="s">
        <v>104</v>
      </c>
      <c r="AQ727" t="s">
        <v>105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t="s">
        <v>98</v>
      </c>
      <c r="BC727">
        <v>6</v>
      </c>
      <c r="BD727" t="s">
        <v>106</v>
      </c>
      <c r="BE727">
        <v>1</v>
      </c>
      <c r="BF727" t="s">
        <v>134</v>
      </c>
      <c r="BG727" t="s">
        <v>143</v>
      </c>
      <c r="BH727">
        <v>1991</v>
      </c>
      <c r="BI727" t="s">
        <v>108</v>
      </c>
      <c r="BJ727">
        <v>2</v>
      </c>
      <c r="BK727">
        <v>480</v>
      </c>
      <c r="BL727" t="s">
        <v>98</v>
      </c>
      <c r="BM727" t="s">
        <v>98</v>
      </c>
      <c r="BN727" t="s">
        <v>104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5</v>
      </c>
      <c r="BZ727">
        <v>2008</v>
      </c>
      <c r="CA727" t="s">
        <v>110</v>
      </c>
      <c r="CB727" t="s">
        <v>111</v>
      </c>
    </row>
    <row r="728" spans="1:80">
      <c r="A728">
        <v>2187</v>
      </c>
      <c r="B728">
        <v>80</v>
      </c>
      <c r="C728" t="s">
        <v>112</v>
      </c>
      <c r="D728" t="s">
        <v>83</v>
      </c>
      <c r="E728">
        <v>9638</v>
      </c>
      <c r="F728" t="s">
        <v>82</v>
      </c>
      <c r="G728" t="s">
        <v>83</v>
      </c>
      <c r="H728" t="s">
        <v>113</v>
      </c>
      <c r="I728" t="s">
        <v>85</v>
      </c>
      <c r="J728" t="s">
        <v>86</v>
      </c>
      <c r="K728" t="s">
        <v>161</v>
      </c>
      <c r="L728" t="s">
        <v>88</v>
      </c>
      <c r="M728" t="s">
        <v>206</v>
      </c>
      <c r="N728" t="s">
        <v>91</v>
      </c>
      <c r="O728" t="s">
        <v>91</v>
      </c>
      <c r="P728" t="s">
        <v>92</v>
      </c>
      <c r="Q728" t="s">
        <v>158</v>
      </c>
      <c r="R728">
        <v>6</v>
      </c>
      <c r="S728">
        <v>6</v>
      </c>
      <c r="T728">
        <v>1977</v>
      </c>
      <c r="U728">
        <v>1977</v>
      </c>
      <c r="V728" t="s">
        <v>115</v>
      </c>
      <c r="W728" t="s">
        <v>95</v>
      </c>
      <c r="X728" t="s">
        <v>135</v>
      </c>
      <c r="Y728" t="s">
        <v>135</v>
      </c>
      <c r="Z728" t="s">
        <v>97</v>
      </c>
      <c r="AA728">
        <v>0</v>
      </c>
      <c r="AB728" t="s">
        <v>98</v>
      </c>
      <c r="AC728" t="s">
        <v>98</v>
      </c>
      <c r="AD728" t="s">
        <v>99</v>
      </c>
      <c r="AE728" t="s">
        <v>98</v>
      </c>
      <c r="AF728" t="s">
        <v>98</v>
      </c>
      <c r="AG728" t="s">
        <v>157</v>
      </c>
      <c r="AH728" t="s">
        <v>118</v>
      </c>
      <c r="AI728">
        <v>368</v>
      </c>
      <c r="AJ728" t="s">
        <v>101</v>
      </c>
      <c r="AK728">
        <v>120</v>
      </c>
      <c r="AL728">
        <v>541</v>
      </c>
      <c r="AM728">
        <v>1029</v>
      </c>
      <c r="AN728" t="s">
        <v>103</v>
      </c>
      <c r="AO728" t="s">
        <v>98</v>
      </c>
      <c r="AP728" t="s">
        <v>104</v>
      </c>
      <c r="AQ728" t="s">
        <v>105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98</v>
      </c>
      <c r="BC728">
        <v>6</v>
      </c>
      <c r="BD728" t="s">
        <v>106</v>
      </c>
      <c r="BE728">
        <v>1</v>
      </c>
      <c r="BF728" t="s">
        <v>139</v>
      </c>
      <c r="BG728" t="s">
        <v>107</v>
      </c>
      <c r="BH728">
        <v>1977</v>
      </c>
      <c r="BI728" t="s">
        <v>131</v>
      </c>
      <c r="BJ728">
        <v>2</v>
      </c>
      <c r="BK728">
        <v>542</v>
      </c>
      <c r="BL728" t="s">
        <v>98</v>
      </c>
      <c r="BM728" t="s">
        <v>98</v>
      </c>
      <c r="BN728" t="s">
        <v>104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11</v>
      </c>
      <c r="BZ728">
        <v>2008</v>
      </c>
      <c r="CA728" t="s">
        <v>110</v>
      </c>
      <c r="CB728" t="s">
        <v>111</v>
      </c>
    </row>
    <row r="729" spans="1:80">
      <c r="A729">
        <v>2188</v>
      </c>
      <c r="B729">
        <v>60</v>
      </c>
      <c r="C729" t="s">
        <v>112</v>
      </c>
      <c r="D729">
        <v>72</v>
      </c>
      <c r="E729">
        <v>7200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206</v>
      </c>
      <c r="N729" t="s">
        <v>91</v>
      </c>
      <c r="O729" t="s">
        <v>91</v>
      </c>
      <c r="P729" t="s">
        <v>92</v>
      </c>
      <c r="Q729" t="s">
        <v>122</v>
      </c>
      <c r="R729">
        <v>6</v>
      </c>
      <c r="S729">
        <v>7</v>
      </c>
      <c r="T729">
        <v>1976</v>
      </c>
      <c r="U729">
        <v>2001</v>
      </c>
      <c r="V729" t="s">
        <v>115</v>
      </c>
      <c r="W729" t="s">
        <v>95</v>
      </c>
      <c r="X729" t="s">
        <v>135</v>
      </c>
      <c r="Y729" t="s">
        <v>135</v>
      </c>
      <c r="Z729" t="s">
        <v>97</v>
      </c>
      <c r="AA729">
        <v>0</v>
      </c>
      <c r="AB729" t="s">
        <v>98</v>
      </c>
      <c r="AC729" t="s">
        <v>98</v>
      </c>
      <c r="AD729" t="s">
        <v>99</v>
      </c>
      <c r="AE729" t="s">
        <v>98</v>
      </c>
      <c r="AF729" t="s">
        <v>98</v>
      </c>
      <c r="AG729" t="s">
        <v>157</v>
      </c>
      <c r="AH729" t="s">
        <v>118</v>
      </c>
      <c r="AI729">
        <v>288</v>
      </c>
      <c r="AJ729" t="s">
        <v>108</v>
      </c>
      <c r="AK729">
        <v>0</v>
      </c>
      <c r="AL729">
        <v>396</v>
      </c>
      <c r="AM729">
        <v>684</v>
      </c>
      <c r="AN729" t="s">
        <v>103</v>
      </c>
      <c r="AO729" t="s">
        <v>98</v>
      </c>
      <c r="AP729" t="s">
        <v>104</v>
      </c>
      <c r="AQ729" t="s">
        <v>105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t="s">
        <v>98</v>
      </c>
      <c r="BC729">
        <v>6</v>
      </c>
      <c r="BD729" t="s">
        <v>106</v>
      </c>
      <c r="BE729">
        <v>1</v>
      </c>
      <c r="BF729" t="s">
        <v>98</v>
      </c>
      <c r="BG729" t="s">
        <v>107</v>
      </c>
      <c r="BH729">
        <v>1976</v>
      </c>
      <c r="BI729" t="s">
        <v>125</v>
      </c>
      <c r="BJ729">
        <v>2</v>
      </c>
      <c r="BK729">
        <v>440</v>
      </c>
      <c r="BL729" t="s">
        <v>98</v>
      </c>
      <c r="BM729" t="s">
        <v>98</v>
      </c>
      <c r="BN729" t="s">
        <v>104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109</v>
      </c>
      <c r="BW729" t="s">
        <v>83</v>
      </c>
      <c r="BX729">
        <v>0</v>
      </c>
      <c r="BY729">
        <v>2</v>
      </c>
      <c r="BZ729">
        <v>2008</v>
      </c>
      <c r="CA729" t="s">
        <v>110</v>
      </c>
      <c r="CB729" t="s">
        <v>111</v>
      </c>
    </row>
    <row r="730" spans="1:80">
      <c r="A730">
        <v>2189</v>
      </c>
      <c r="B730">
        <v>20</v>
      </c>
      <c r="C730" t="s">
        <v>112</v>
      </c>
      <c r="D730">
        <v>123</v>
      </c>
      <c r="E730">
        <v>47007</v>
      </c>
      <c r="F730" t="s">
        <v>82</v>
      </c>
      <c r="G730" t="s">
        <v>83</v>
      </c>
      <c r="H730" t="s">
        <v>113</v>
      </c>
      <c r="I730" t="s">
        <v>85</v>
      </c>
      <c r="J730" t="s">
        <v>86</v>
      </c>
      <c r="K730" t="s">
        <v>87</v>
      </c>
      <c r="L730" t="s">
        <v>88</v>
      </c>
      <c r="M730" t="s">
        <v>206</v>
      </c>
      <c r="N730" t="s">
        <v>91</v>
      </c>
      <c r="O730" t="s">
        <v>91</v>
      </c>
      <c r="P730" t="s">
        <v>92</v>
      </c>
      <c r="Q730" t="s">
        <v>93</v>
      </c>
      <c r="R730">
        <v>5</v>
      </c>
      <c r="S730">
        <v>7</v>
      </c>
      <c r="T730">
        <v>1959</v>
      </c>
      <c r="U730">
        <v>1996</v>
      </c>
      <c r="V730" t="s">
        <v>94</v>
      </c>
      <c r="W730" t="s">
        <v>95</v>
      </c>
      <c r="X730" t="s">
        <v>135</v>
      </c>
      <c r="Y730" t="s">
        <v>135</v>
      </c>
      <c r="Z730" t="s">
        <v>97</v>
      </c>
      <c r="AA730">
        <v>0</v>
      </c>
      <c r="AB730" t="s">
        <v>98</v>
      </c>
      <c r="AC730" t="s">
        <v>98</v>
      </c>
      <c r="AD730" t="s">
        <v>211</v>
      </c>
      <c r="AE730" t="s">
        <v>83</v>
      </c>
      <c r="AF730" t="s">
        <v>83</v>
      </c>
      <c r="AG730" t="s">
        <v>83</v>
      </c>
      <c r="AH730" t="s">
        <v>83</v>
      </c>
      <c r="AI730">
        <v>0</v>
      </c>
      <c r="AJ730" t="s">
        <v>83</v>
      </c>
      <c r="AK730">
        <v>0</v>
      </c>
      <c r="AL730">
        <v>0</v>
      </c>
      <c r="AM730">
        <v>0</v>
      </c>
      <c r="AN730" t="s">
        <v>103</v>
      </c>
      <c r="AO730" t="s">
        <v>98</v>
      </c>
      <c r="AP730" t="s">
        <v>104</v>
      </c>
      <c r="AQ730" t="s">
        <v>105</v>
      </c>
      <c r="AR730">
        <v>3820</v>
      </c>
      <c r="AS730">
        <v>0</v>
      </c>
      <c r="AT730">
        <v>0</v>
      </c>
      <c r="AU730">
        <v>3820</v>
      </c>
      <c r="AV730" t="s">
        <v>83</v>
      </c>
      <c r="AW730" t="s">
        <v>83</v>
      </c>
      <c r="AX730">
        <v>3</v>
      </c>
      <c r="AY730">
        <v>1</v>
      </c>
      <c r="AZ730">
        <v>5</v>
      </c>
      <c r="BA730">
        <v>1</v>
      </c>
      <c r="BB730" t="s">
        <v>126</v>
      </c>
      <c r="BC730">
        <v>11</v>
      </c>
      <c r="BD730" t="s">
        <v>106</v>
      </c>
      <c r="BE730">
        <v>2</v>
      </c>
      <c r="BF730" t="s">
        <v>119</v>
      </c>
      <c r="BG730" t="s">
        <v>107</v>
      </c>
      <c r="BH730">
        <v>1959</v>
      </c>
      <c r="BI730" t="s">
        <v>108</v>
      </c>
      <c r="BJ730">
        <v>2</v>
      </c>
      <c r="BK730">
        <v>624</v>
      </c>
      <c r="BL730" t="s">
        <v>98</v>
      </c>
      <c r="BM730" t="s">
        <v>98</v>
      </c>
      <c r="BN730" t="s">
        <v>104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2008</v>
      </c>
      <c r="CA730" t="s">
        <v>110</v>
      </c>
      <c r="CB730" t="s">
        <v>111</v>
      </c>
    </row>
    <row r="731" spans="1:80">
      <c r="A731">
        <v>2190</v>
      </c>
      <c r="B731">
        <v>90</v>
      </c>
      <c r="C731" t="s">
        <v>112</v>
      </c>
      <c r="D731">
        <v>65</v>
      </c>
      <c r="E731">
        <v>6012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114</v>
      </c>
      <c r="L731" t="s">
        <v>88</v>
      </c>
      <c r="M731" t="s">
        <v>206</v>
      </c>
      <c r="N731" t="s">
        <v>91</v>
      </c>
      <c r="O731" t="s">
        <v>91</v>
      </c>
      <c r="P731" t="s">
        <v>179</v>
      </c>
      <c r="Q731" t="s">
        <v>93</v>
      </c>
      <c r="R731">
        <v>4</v>
      </c>
      <c r="S731">
        <v>5</v>
      </c>
      <c r="T731">
        <v>1955</v>
      </c>
      <c r="U731">
        <v>1955</v>
      </c>
      <c r="V731" t="s">
        <v>94</v>
      </c>
      <c r="W731" t="s">
        <v>95</v>
      </c>
      <c r="X731" t="s">
        <v>193</v>
      </c>
      <c r="Y731" t="s">
        <v>135</v>
      </c>
      <c r="Z731" t="s">
        <v>97</v>
      </c>
      <c r="AA731">
        <v>0</v>
      </c>
      <c r="AB731" t="s">
        <v>98</v>
      </c>
      <c r="AC731" t="s">
        <v>139</v>
      </c>
      <c r="AD731" t="s">
        <v>123</v>
      </c>
      <c r="AE731" t="s">
        <v>83</v>
      </c>
      <c r="AF731" t="s">
        <v>83</v>
      </c>
      <c r="AG731" t="s">
        <v>83</v>
      </c>
      <c r="AH731" t="s">
        <v>83</v>
      </c>
      <c r="AI731">
        <v>0</v>
      </c>
      <c r="AJ731" t="s">
        <v>83</v>
      </c>
      <c r="AK731">
        <v>0</v>
      </c>
      <c r="AL731">
        <v>0</v>
      </c>
      <c r="AM731">
        <v>0</v>
      </c>
      <c r="AN731" t="s">
        <v>103</v>
      </c>
      <c r="AO731" t="s">
        <v>98</v>
      </c>
      <c r="AP731" t="s">
        <v>167</v>
      </c>
      <c r="AQ731" t="s">
        <v>105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t="s">
        <v>98</v>
      </c>
      <c r="BC731">
        <v>6</v>
      </c>
      <c r="BD731" t="s">
        <v>106</v>
      </c>
      <c r="BE731">
        <v>0</v>
      </c>
      <c r="BF731" t="s">
        <v>83</v>
      </c>
      <c r="BG731" t="s">
        <v>83</v>
      </c>
      <c r="BH731" t="s">
        <v>83</v>
      </c>
      <c r="BI731" t="s">
        <v>83</v>
      </c>
      <c r="BJ731">
        <v>0</v>
      </c>
      <c r="BK731">
        <v>0</v>
      </c>
      <c r="BL731" t="s">
        <v>83</v>
      </c>
      <c r="BM731" t="s">
        <v>83</v>
      </c>
      <c r="BN731" t="s">
        <v>167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6</v>
      </c>
      <c r="BZ731">
        <v>2008</v>
      </c>
      <c r="CA731" t="s">
        <v>110</v>
      </c>
      <c r="CB731" t="s">
        <v>241</v>
      </c>
    </row>
    <row r="732" spans="1:80">
      <c r="A732">
        <v>2191</v>
      </c>
      <c r="B732">
        <v>90</v>
      </c>
      <c r="C732" t="s">
        <v>112</v>
      </c>
      <c r="D732">
        <v>74</v>
      </c>
      <c r="E732">
        <v>6845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206</v>
      </c>
      <c r="N732" t="s">
        <v>91</v>
      </c>
      <c r="O732" t="s">
        <v>91</v>
      </c>
      <c r="P732" t="s">
        <v>179</v>
      </c>
      <c r="Q732" t="s">
        <v>93</v>
      </c>
      <c r="R732">
        <v>4</v>
      </c>
      <c r="S732">
        <v>5</v>
      </c>
      <c r="T732">
        <v>1955</v>
      </c>
      <c r="U732">
        <v>1955</v>
      </c>
      <c r="V732" t="s">
        <v>94</v>
      </c>
      <c r="W732" t="s">
        <v>95</v>
      </c>
      <c r="X732" t="s">
        <v>184</v>
      </c>
      <c r="Y732" t="s">
        <v>185</v>
      </c>
      <c r="Z732" t="s">
        <v>171</v>
      </c>
      <c r="AA732">
        <v>58</v>
      </c>
      <c r="AB732" t="s">
        <v>98</v>
      </c>
      <c r="AC732" t="s">
        <v>98</v>
      </c>
      <c r="AD732" t="s">
        <v>211</v>
      </c>
      <c r="AE732" t="s">
        <v>83</v>
      </c>
      <c r="AF732" t="s">
        <v>83</v>
      </c>
      <c r="AG732" t="s">
        <v>83</v>
      </c>
      <c r="AH732" t="s">
        <v>83</v>
      </c>
      <c r="AI732">
        <v>0</v>
      </c>
      <c r="AJ732" t="s">
        <v>83</v>
      </c>
      <c r="AK732">
        <v>0</v>
      </c>
      <c r="AL732">
        <v>0</v>
      </c>
      <c r="AM732">
        <v>0</v>
      </c>
      <c r="AN732" t="s">
        <v>103</v>
      </c>
      <c r="AO732" t="s">
        <v>98</v>
      </c>
      <c r="AP732" t="s">
        <v>167</v>
      </c>
      <c r="AQ732" t="s">
        <v>196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t="s">
        <v>98</v>
      </c>
      <c r="BC732">
        <v>6</v>
      </c>
      <c r="BD732" t="s">
        <v>106</v>
      </c>
      <c r="BE732">
        <v>0</v>
      </c>
      <c r="BF732" t="s">
        <v>83</v>
      </c>
      <c r="BG732" t="s">
        <v>83</v>
      </c>
      <c r="BH732" t="s">
        <v>83</v>
      </c>
      <c r="BI732" t="s">
        <v>83</v>
      </c>
      <c r="BJ732">
        <v>0</v>
      </c>
      <c r="BK732">
        <v>0</v>
      </c>
      <c r="BL732" t="s">
        <v>83</v>
      </c>
      <c r="BM732" t="s">
        <v>83</v>
      </c>
      <c r="BN732" t="s">
        <v>167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</row>
    <row r="733" spans="1:80">
      <c r="A733">
        <v>2192</v>
      </c>
      <c r="B733">
        <v>190</v>
      </c>
      <c r="C733" t="s">
        <v>112</v>
      </c>
      <c r="D733">
        <v>56</v>
      </c>
      <c r="E733">
        <v>6931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206</v>
      </c>
      <c r="N733" t="s">
        <v>91</v>
      </c>
      <c r="O733" t="s">
        <v>91</v>
      </c>
      <c r="P733" t="s">
        <v>186</v>
      </c>
      <c r="Q733" t="s">
        <v>93</v>
      </c>
      <c r="R733">
        <v>4</v>
      </c>
      <c r="S733">
        <v>5</v>
      </c>
      <c r="T733">
        <v>1955</v>
      </c>
      <c r="U733">
        <v>1955</v>
      </c>
      <c r="V733" t="s">
        <v>115</v>
      </c>
      <c r="W733" t="s">
        <v>95</v>
      </c>
      <c r="X733" t="s">
        <v>116</v>
      </c>
      <c r="Y733" t="s">
        <v>116</v>
      </c>
      <c r="Z733" t="s">
        <v>97</v>
      </c>
      <c r="AA733">
        <v>0</v>
      </c>
      <c r="AB733" t="s">
        <v>98</v>
      </c>
      <c r="AC733" t="s">
        <v>98</v>
      </c>
      <c r="AD733" t="s">
        <v>99</v>
      </c>
      <c r="AE733" t="s">
        <v>98</v>
      </c>
      <c r="AF733" t="s">
        <v>98</v>
      </c>
      <c r="AG733" t="s">
        <v>157</v>
      </c>
      <c r="AH733" t="s">
        <v>118</v>
      </c>
      <c r="AI733">
        <v>784</v>
      </c>
      <c r="AJ733" t="s">
        <v>108</v>
      </c>
      <c r="AK733">
        <v>0</v>
      </c>
      <c r="AL733">
        <v>0</v>
      </c>
      <c r="AM733">
        <v>784</v>
      </c>
      <c r="AN733" t="s">
        <v>103</v>
      </c>
      <c r="AO733" t="s">
        <v>98</v>
      </c>
      <c r="AP733" t="s">
        <v>167</v>
      </c>
      <c r="AQ733" t="s">
        <v>235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98</v>
      </c>
      <c r="BC733">
        <v>4</v>
      </c>
      <c r="BD733" t="s">
        <v>106</v>
      </c>
      <c r="BE733">
        <v>0</v>
      </c>
      <c r="BF733" t="s">
        <v>83</v>
      </c>
      <c r="BG733" t="s">
        <v>83</v>
      </c>
      <c r="BH733" t="s">
        <v>83</v>
      </c>
      <c r="BI733" t="s">
        <v>83</v>
      </c>
      <c r="BJ733">
        <v>0</v>
      </c>
      <c r="BK733">
        <v>0</v>
      </c>
      <c r="BL733" t="s">
        <v>83</v>
      </c>
      <c r="BM733" t="s">
        <v>83</v>
      </c>
      <c r="BN733" t="s">
        <v>104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2008</v>
      </c>
      <c r="CA733" t="s">
        <v>110</v>
      </c>
      <c r="CB733" t="s">
        <v>111</v>
      </c>
    </row>
    <row r="734" spans="1:80">
      <c r="A734">
        <v>2193</v>
      </c>
      <c r="B734">
        <v>50</v>
      </c>
      <c r="C734" t="s">
        <v>112</v>
      </c>
      <c r="D734">
        <v>60</v>
      </c>
      <c r="E734">
        <v>12180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206</v>
      </c>
      <c r="N734" t="s">
        <v>91</v>
      </c>
      <c r="O734" t="s">
        <v>91</v>
      </c>
      <c r="P734" t="s">
        <v>92</v>
      </c>
      <c r="Q734" t="s">
        <v>176</v>
      </c>
      <c r="R734">
        <v>5</v>
      </c>
      <c r="S734">
        <v>7</v>
      </c>
      <c r="T734">
        <v>1938</v>
      </c>
      <c r="U734">
        <v>2007</v>
      </c>
      <c r="V734" t="s">
        <v>94</v>
      </c>
      <c r="W734" t="s">
        <v>95</v>
      </c>
      <c r="X734" t="s">
        <v>116</v>
      </c>
      <c r="Y734" t="s">
        <v>116</v>
      </c>
      <c r="Z734" t="s">
        <v>97</v>
      </c>
      <c r="AA734">
        <v>0</v>
      </c>
      <c r="AB734" t="s">
        <v>98</v>
      </c>
      <c r="AC734" t="s">
        <v>98</v>
      </c>
      <c r="AD734" t="s">
        <v>123</v>
      </c>
      <c r="AE734" t="s">
        <v>98</v>
      </c>
      <c r="AF734" t="s">
        <v>98</v>
      </c>
      <c r="AG734" t="s">
        <v>100</v>
      </c>
      <c r="AH734" t="s">
        <v>108</v>
      </c>
      <c r="AI734">
        <v>0</v>
      </c>
      <c r="AJ734" t="s">
        <v>108</v>
      </c>
      <c r="AK734">
        <v>0</v>
      </c>
      <c r="AL734">
        <v>585</v>
      </c>
      <c r="AM734">
        <v>585</v>
      </c>
      <c r="AN734" t="s">
        <v>103</v>
      </c>
      <c r="AO734" t="s">
        <v>119</v>
      </c>
      <c r="AP734" t="s">
        <v>104</v>
      </c>
      <c r="AQ734" t="s">
        <v>196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t="s">
        <v>126</v>
      </c>
      <c r="BC734">
        <v>5</v>
      </c>
      <c r="BD734" t="s">
        <v>106</v>
      </c>
      <c r="BE734">
        <v>0</v>
      </c>
      <c r="BF734" t="s">
        <v>83</v>
      </c>
      <c r="BG734" t="s">
        <v>83</v>
      </c>
      <c r="BH734" t="s">
        <v>83</v>
      </c>
      <c r="BI734" t="s">
        <v>83</v>
      </c>
      <c r="BJ734">
        <v>0</v>
      </c>
      <c r="BK734">
        <v>0</v>
      </c>
      <c r="BL734" t="s">
        <v>83</v>
      </c>
      <c r="BM734" t="s">
        <v>83</v>
      </c>
      <c r="BN734" t="s">
        <v>167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1</v>
      </c>
      <c r="BZ734">
        <v>2008</v>
      </c>
      <c r="CA734" t="s">
        <v>110</v>
      </c>
      <c r="CB734" t="s">
        <v>178</v>
      </c>
    </row>
    <row r="735" spans="1:80">
      <c r="A735">
        <v>2194</v>
      </c>
      <c r="B735">
        <v>50</v>
      </c>
      <c r="C735" t="s">
        <v>112</v>
      </c>
      <c r="D735">
        <v>57</v>
      </c>
      <c r="E735">
        <v>8050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206</v>
      </c>
      <c r="N735" t="s">
        <v>91</v>
      </c>
      <c r="O735" t="s">
        <v>91</v>
      </c>
      <c r="P735" t="s">
        <v>92</v>
      </c>
      <c r="Q735" t="s">
        <v>176</v>
      </c>
      <c r="R735">
        <v>5</v>
      </c>
      <c r="S735">
        <v>8</v>
      </c>
      <c r="T735">
        <v>1947</v>
      </c>
      <c r="U735">
        <v>1993</v>
      </c>
      <c r="V735" t="s">
        <v>94</v>
      </c>
      <c r="W735" t="s">
        <v>95</v>
      </c>
      <c r="X735" t="s">
        <v>137</v>
      </c>
      <c r="Y735" t="s">
        <v>137</v>
      </c>
      <c r="Z735" t="s">
        <v>97</v>
      </c>
      <c r="AA735">
        <v>0</v>
      </c>
      <c r="AB735" t="s">
        <v>98</v>
      </c>
      <c r="AC735" t="s">
        <v>119</v>
      </c>
      <c r="AD735" t="s">
        <v>211</v>
      </c>
      <c r="AE735" t="s">
        <v>83</v>
      </c>
      <c r="AF735" t="s">
        <v>83</v>
      </c>
      <c r="AG735" t="s">
        <v>83</v>
      </c>
      <c r="AH735" t="s">
        <v>83</v>
      </c>
      <c r="AI735">
        <v>0</v>
      </c>
      <c r="AJ735" t="s">
        <v>83</v>
      </c>
      <c r="AK735">
        <v>0</v>
      </c>
      <c r="AL735">
        <v>0</v>
      </c>
      <c r="AM735">
        <v>0</v>
      </c>
      <c r="AN735" t="s">
        <v>103</v>
      </c>
      <c r="AO735" t="s">
        <v>119</v>
      </c>
      <c r="AP735" t="s">
        <v>104</v>
      </c>
      <c r="AQ735" t="s">
        <v>105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98</v>
      </c>
      <c r="BC735">
        <v>8</v>
      </c>
      <c r="BD735" t="s">
        <v>187</v>
      </c>
      <c r="BE735">
        <v>0</v>
      </c>
      <c r="BF735" t="s">
        <v>83</v>
      </c>
      <c r="BG735" t="s">
        <v>83</v>
      </c>
      <c r="BH735" t="s">
        <v>83</v>
      </c>
      <c r="BI735" t="s">
        <v>83</v>
      </c>
      <c r="BJ735">
        <v>0</v>
      </c>
      <c r="BK735">
        <v>0</v>
      </c>
      <c r="BL735" t="s">
        <v>83</v>
      </c>
      <c r="BM735" t="s">
        <v>83</v>
      </c>
      <c r="BN735" t="s">
        <v>104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4</v>
      </c>
      <c r="BZ735">
        <v>2008</v>
      </c>
      <c r="CA735" t="s">
        <v>110</v>
      </c>
      <c r="CB735" t="s">
        <v>111</v>
      </c>
    </row>
    <row r="736" spans="1:80">
      <c r="A736">
        <v>2195</v>
      </c>
      <c r="B736">
        <v>20</v>
      </c>
      <c r="C736" t="s">
        <v>112</v>
      </c>
      <c r="D736">
        <v>68</v>
      </c>
      <c r="E736">
        <v>9520</v>
      </c>
      <c r="F736" t="s">
        <v>82</v>
      </c>
      <c r="G736" t="s">
        <v>83</v>
      </c>
      <c r="H736" t="s">
        <v>84</v>
      </c>
      <c r="I736" t="s">
        <v>192</v>
      </c>
      <c r="J736" t="s">
        <v>86</v>
      </c>
      <c r="K736" t="s">
        <v>87</v>
      </c>
      <c r="L736" t="s">
        <v>154</v>
      </c>
      <c r="M736" t="s">
        <v>206</v>
      </c>
      <c r="N736" t="s">
        <v>91</v>
      </c>
      <c r="O736" t="s">
        <v>91</v>
      </c>
      <c r="P736" t="s">
        <v>92</v>
      </c>
      <c r="Q736" t="s">
        <v>93</v>
      </c>
      <c r="R736">
        <v>4</v>
      </c>
      <c r="S736">
        <v>5</v>
      </c>
      <c r="T736">
        <v>1953</v>
      </c>
      <c r="U736">
        <v>1953</v>
      </c>
      <c r="V736" t="s">
        <v>94</v>
      </c>
      <c r="W736" t="s">
        <v>95</v>
      </c>
      <c r="X736" t="s">
        <v>137</v>
      </c>
      <c r="Y736" t="s">
        <v>137</v>
      </c>
      <c r="Z736" t="s">
        <v>148</v>
      </c>
      <c r="AA736">
        <v>115</v>
      </c>
      <c r="AB736" t="s">
        <v>98</v>
      </c>
      <c r="AC736" t="s">
        <v>98</v>
      </c>
      <c r="AD736" t="s">
        <v>99</v>
      </c>
      <c r="AE736" t="s">
        <v>119</v>
      </c>
      <c r="AF736" t="s">
        <v>98</v>
      </c>
      <c r="AG736" t="s">
        <v>100</v>
      </c>
      <c r="AH736" t="s">
        <v>101</v>
      </c>
      <c r="AI736">
        <v>767</v>
      </c>
      <c r="AJ736" t="s">
        <v>108</v>
      </c>
      <c r="AK736">
        <v>0</v>
      </c>
      <c r="AL736">
        <v>144</v>
      </c>
      <c r="AM736">
        <v>911</v>
      </c>
      <c r="AN736" t="s">
        <v>103</v>
      </c>
      <c r="AO736" t="s">
        <v>98</v>
      </c>
      <c r="AP736" t="s">
        <v>104</v>
      </c>
      <c r="AQ736" t="s">
        <v>105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98</v>
      </c>
      <c r="BC736">
        <v>5</v>
      </c>
      <c r="BD736" t="s">
        <v>106</v>
      </c>
      <c r="BE736">
        <v>0</v>
      </c>
      <c r="BF736" t="s">
        <v>83</v>
      </c>
      <c r="BG736" t="s">
        <v>107</v>
      </c>
      <c r="BH736">
        <v>1953</v>
      </c>
      <c r="BI736" t="s">
        <v>131</v>
      </c>
      <c r="BJ736">
        <v>1</v>
      </c>
      <c r="BK736">
        <v>286</v>
      </c>
      <c r="BL736" t="s">
        <v>98</v>
      </c>
      <c r="BM736" t="s">
        <v>98</v>
      </c>
      <c r="BN736" t="s">
        <v>104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109</v>
      </c>
      <c r="BW736" t="s">
        <v>120</v>
      </c>
      <c r="BX736">
        <v>3000</v>
      </c>
      <c r="BY736">
        <v>5</v>
      </c>
      <c r="BZ736">
        <v>2008</v>
      </c>
      <c r="CA736" t="s">
        <v>110</v>
      </c>
      <c r="CB736" t="s">
        <v>111</v>
      </c>
    </row>
    <row r="737" spans="1:80">
      <c r="A737">
        <v>2196</v>
      </c>
      <c r="B737">
        <v>80</v>
      </c>
      <c r="C737" t="s">
        <v>112</v>
      </c>
      <c r="D737">
        <v>62</v>
      </c>
      <c r="E737">
        <v>7692</v>
      </c>
      <c r="F737" t="s">
        <v>82</v>
      </c>
      <c r="G737" t="s">
        <v>83</v>
      </c>
      <c r="H737" t="s">
        <v>84</v>
      </c>
      <c r="I737" t="s">
        <v>192</v>
      </c>
      <c r="J737" t="s">
        <v>86</v>
      </c>
      <c r="K737" t="s">
        <v>87</v>
      </c>
      <c r="L737" t="s">
        <v>154</v>
      </c>
      <c r="M737" t="s">
        <v>206</v>
      </c>
      <c r="N737" t="s">
        <v>91</v>
      </c>
      <c r="O737" t="s">
        <v>91</v>
      </c>
      <c r="P737" t="s">
        <v>92</v>
      </c>
      <c r="Q737" t="s">
        <v>158</v>
      </c>
      <c r="R737">
        <v>4</v>
      </c>
      <c r="S737">
        <v>6</v>
      </c>
      <c r="T737">
        <v>1954</v>
      </c>
      <c r="U737">
        <v>1954</v>
      </c>
      <c r="V737" t="s">
        <v>94</v>
      </c>
      <c r="W737" t="s">
        <v>95</v>
      </c>
      <c r="X737" t="s">
        <v>116</v>
      </c>
      <c r="Y737" t="s">
        <v>116</v>
      </c>
      <c r="Z737" t="s">
        <v>97</v>
      </c>
      <c r="AA737">
        <v>0</v>
      </c>
      <c r="AB737" t="s">
        <v>98</v>
      </c>
      <c r="AC737" t="s">
        <v>98</v>
      </c>
      <c r="AD737" t="s">
        <v>99</v>
      </c>
      <c r="AE737" t="s">
        <v>126</v>
      </c>
      <c r="AF737" t="s">
        <v>98</v>
      </c>
      <c r="AG737" t="s">
        <v>157</v>
      </c>
      <c r="AH737" t="s">
        <v>108</v>
      </c>
      <c r="AI737">
        <v>0</v>
      </c>
      <c r="AJ737" t="s">
        <v>108</v>
      </c>
      <c r="AK737">
        <v>0</v>
      </c>
      <c r="AL737">
        <v>416</v>
      </c>
      <c r="AM737">
        <v>416</v>
      </c>
      <c r="AN737" t="s">
        <v>103</v>
      </c>
      <c r="AO737" t="s">
        <v>119</v>
      </c>
      <c r="AP737" t="s">
        <v>104</v>
      </c>
      <c r="AQ737" t="s">
        <v>168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106</v>
      </c>
      <c r="BE737">
        <v>0</v>
      </c>
      <c r="BF737" t="s">
        <v>83</v>
      </c>
      <c r="BG737" t="s">
        <v>189</v>
      </c>
      <c r="BH737">
        <v>1954</v>
      </c>
      <c r="BI737" t="s">
        <v>108</v>
      </c>
      <c r="BJ737">
        <v>1</v>
      </c>
      <c r="BK737">
        <v>312</v>
      </c>
      <c r="BL737" t="s">
        <v>98</v>
      </c>
      <c r="BM737" t="s">
        <v>98</v>
      </c>
      <c r="BN737" t="s">
        <v>104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11</v>
      </c>
      <c r="BZ737">
        <v>2008</v>
      </c>
      <c r="CA737" t="s">
        <v>110</v>
      </c>
      <c r="CB737" t="s">
        <v>172</v>
      </c>
    </row>
    <row r="738" spans="1:80">
      <c r="A738">
        <v>2197</v>
      </c>
      <c r="B738">
        <v>30</v>
      </c>
      <c r="C738" t="s">
        <v>112</v>
      </c>
      <c r="D738">
        <v>67</v>
      </c>
      <c r="E738">
        <v>5142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206</v>
      </c>
      <c r="N738" t="s">
        <v>91</v>
      </c>
      <c r="O738" t="s">
        <v>91</v>
      </c>
      <c r="P738" t="s">
        <v>92</v>
      </c>
      <c r="Q738" t="s">
        <v>176</v>
      </c>
      <c r="R738">
        <v>4</v>
      </c>
      <c r="S738">
        <v>7</v>
      </c>
      <c r="T738">
        <v>1923</v>
      </c>
      <c r="U738">
        <v>2008</v>
      </c>
      <c r="V738" t="s">
        <v>94</v>
      </c>
      <c r="W738" t="s">
        <v>95</v>
      </c>
      <c r="X738" t="s">
        <v>116</v>
      </c>
      <c r="Y738" t="s">
        <v>116</v>
      </c>
      <c r="Z738" t="s">
        <v>97</v>
      </c>
      <c r="AA738">
        <v>0</v>
      </c>
      <c r="AB738" t="s">
        <v>98</v>
      </c>
      <c r="AC738" t="s">
        <v>98</v>
      </c>
      <c r="AD738" t="s">
        <v>123</v>
      </c>
      <c r="AE738" t="s">
        <v>98</v>
      </c>
      <c r="AF738" t="s">
        <v>98</v>
      </c>
      <c r="AG738" t="s">
        <v>100</v>
      </c>
      <c r="AH738" t="s">
        <v>118</v>
      </c>
      <c r="AI738">
        <v>224</v>
      </c>
      <c r="AJ738" t="s">
        <v>108</v>
      </c>
      <c r="AK738">
        <v>0</v>
      </c>
      <c r="AL738">
        <v>725</v>
      </c>
      <c r="AM738">
        <v>949</v>
      </c>
      <c r="AN738" t="s">
        <v>103</v>
      </c>
      <c r="AO738" t="s">
        <v>98</v>
      </c>
      <c r="AP738" t="s">
        <v>104</v>
      </c>
      <c r="AQ738" t="s">
        <v>105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t="s">
        <v>119</v>
      </c>
      <c r="BC738">
        <v>6</v>
      </c>
      <c r="BD738" t="s">
        <v>106</v>
      </c>
      <c r="BE738">
        <v>0</v>
      </c>
      <c r="BF738" t="s">
        <v>83</v>
      </c>
      <c r="BG738" t="s">
        <v>143</v>
      </c>
      <c r="BH738">
        <v>1923</v>
      </c>
      <c r="BI738" t="s">
        <v>108</v>
      </c>
      <c r="BJ738">
        <v>1</v>
      </c>
      <c r="BK738">
        <v>205</v>
      </c>
      <c r="BL738" t="s">
        <v>98</v>
      </c>
      <c r="BM738" t="s">
        <v>98</v>
      </c>
      <c r="BN738" t="s">
        <v>167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6</v>
      </c>
      <c r="BZ738">
        <v>2008</v>
      </c>
      <c r="CA738" t="s">
        <v>110</v>
      </c>
      <c r="CB738" t="s">
        <v>111</v>
      </c>
    </row>
    <row r="739" spans="1:80">
      <c r="A739">
        <v>2198</v>
      </c>
      <c r="B739">
        <v>30</v>
      </c>
      <c r="C739" t="s">
        <v>112</v>
      </c>
      <c r="D739">
        <v>60</v>
      </c>
      <c r="E739">
        <v>7290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114</v>
      </c>
      <c r="L739" t="s">
        <v>88</v>
      </c>
      <c r="M739" t="s">
        <v>200</v>
      </c>
      <c r="N739" t="s">
        <v>91</v>
      </c>
      <c r="O739" t="s">
        <v>91</v>
      </c>
      <c r="P739" t="s">
        <v>92</v>
      </c>
      <c r="Q739" t="s">
        <v>93</v>
      </c>
      <c r="R739">
        <v>7</v>
      </c>
      <c r="S739">
        <v>8</v>
      </c>
      <c r="T739">
        <v>1921</v>
      </c>
      <c r="U739">
        <v>1950</v>
      </c>
      <c r="V739" t="s">
        <v>94</v>
      </c>
      <c r="W739" t="s">
        <v>95</v>
      </c>
      <c r="X739" t="s">
        <v>184</v>
      </c>
      <c r="Y739" t="s">
        <v>185</v>
      </c>
      <c r="Z739" t="s">
        <v>117</v>
      </c>
      <c r="AA739">
        <v>174</v>
      </c>
      <c r="AB739" t="s">
        <v>98</v>
      </c>
      <c r="AC739" t="s">
        <v>98</v>
      </c>
      <c r="AD739" t="s">
        <v>166</v>
      </c>
      <c r="AE739" t="s">
        <v>98</v>
      </c>
      <c r="AF739" t="s">
        <v>98</v>
      </c>
      <c r="AG739" t="s">
        <v>100</v>
      </c>
      <c r="AH739" t="s">
        <v>108</v>
      </c>
      <c r="AI739">
        <v>0</v>
      </c>
      <c r="AJ739" t="s">
        <v>108</v>
      </c>
      <c r="AK739">
        <v>0</v>
      </c>
      <c r="AL739">
        <v>1228</v>
      </c>
      <c r="AM739">
        <v>1228</v>
      </c>
      <c r="AN739" t="s">
        <v>103</v>
      </c>
      <c r="AO739" t="s">
        <v>126</v>
      </c>
      <c r="AP739" t="s">
        <v>104</v>
      </c>
      <c r="AQ739" t="s">
        <v>105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t="s">
        <v>98</v>
      </c>
      <c r="BC739">
        <v>7</v>
      </c>
      <c r="BD739" t="s">
        <v>106</v>
      </c>
      <c r="BE739">
        <v>1</v>
      </c>
      <c r="BF739" t="s">
        <v>119</v>
      </c>
      <c r="BG739" t="s">
        <v>107</v>
      </c>
      <c r="BH739">
        <v>1921</v>
      </c>
      <c r="BI739" t="s">
        <v>108</v>
      </c>
      <c r="BJ739">
        <v>1</v>
      </c>
      <c r="BK739">
        <v>312</v>
      </c>
      <c r="BL739" t="s">
        <v>98</v>
      </c>
      <c r="BM739" t="s">
        <v>98</v>
      </c>
      <c r="BN739" t="s">
        <v>104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2008</v>
      </c>
      <c r="CA739" t="s">
        <v>110</v>
      </c>
      <c r="CB739" t="s">
        <v>111</v>
      </c>
    </row>
    <row r="740" spans="1:80">
      <c r="A740">
        <v>2199</v>
      </c>
      <c r="B740">
        <v>90</v>
      </c>
      <c r="C740" t="s">
        <v>112</v>
      </c>
      <c r="D740">
        <v>64</v>
      </c>
      <c r="E740">
        <v>7804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200</v>
      </c>
      <c r="N740" t="s">
        <v>91</v>
      </c>
      <c r="O740" t="s">
        <v>91</v>
      </c>
      <c r="P740" t="s">
        <v>179</v>
      </c>
      <c r="Q740" t="s">
        <v>198</v>
      </c>
      <c r="R740">
        <v>6</v>
      </c>
      <c r="S740">
        <v>7</v>
      </c>
      <c r="T740">
        <v>1930</v>
      </c>
      <c r="U740">
        <v>1950</v>
      </c>
      <c r="V740" t="s">
        <v>94</v>
      </c>
      <c r="W740" t="s">
        <v>95</v>
      </c>
      <c r="X740" t="s">
        <v>203</v>
      </c>
      <c r="Y740" t="s">
        <v>203</v>
      </c>
      <c r="Z740" t="s">
        <v>97</v>
      </c>
      <c r="AA740">
        <v>0</v>
      </c>
      <c r="AB740" t="s">
        <v>98</v>
      </c>
      <c r="AC740" t="s">
        <v>98</v>
      </c>
      <c r="AD740" t="s">
        <v>166</v>
      </c>
      <c r="AE740" t="s">
        <v>98</v>
      </c>
      <c r="AF740" t="s">
        <v>98</v>
      </c>
      <c r="AG740" t="s">
        <v>100</v>
      </c>
      <c r="AH740" t="s">
        <v>118</v>
      </c>
      <c r="AI740">
        <v>281</v>
      </c>
      <c r="AJ740" t="s">
        <v>101</v>
      </c>
      <c r="AK740">
        <v>679</v>
      </c>
      <c r="AL740">
        <v>0</v>
      </c>
      <c r="AM740">
        <v>960</v>
      </c>
      <c r="AN740" t="s">
        <v>103</v>
      </c>
      <c r="AO740" t="s">
        <v>126</v>
      </c>
      <c r="AP740" t="s">
        <v>104</v>
      </c>
      <c r="AQ740" t="s">
        <v>105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t="s">
        <v>98</v>
      </c>
      <c r="BC740">
        <v>10</v>
      </c>
      <c r="BD740" t="s">
        <v>106</v>
      </c>
      <c r="BE740">
        <v>2</v>
      </c>
      <c r="BF740" t="s">
        <v>119</v>
      </c>
      <c r="BG740" t="s">
        <v>143</v>
      </c>
      <c r="BH740">
        <v>1930</v>
      </c>
      <c r="BI740" t="s">
        <v>108</v>
      </c>
      <c r="BJ740">
        <v>2</v>
      </c>
      <c r="BK740">
        <v>480</v>
      </c>
      <c r="BL740" t="s">
        <v>98</v>
      </c>
      <c r="BM740" t="s">
        <v>98</v>
      </c>
      <c r="BN740" t="s">
        <v>104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7</v>
      </c>
      <c r="BZ740">
        <v>2008</v>
      </c>
      <c r="CA740" t="s">
        <v>110</v>
      </c>
      <c r="CB740" t="s">
        <v>172</v>
      </c>
    </row>
    <row r="741" spans="1:80">
      <c r="A741">
        <v>2200</v>
      </c>
      <c r="B741">
        <v>70</v>
      </c>
      <c r="C741" t="s">
        <v>112</v>
      </c>
      <c r="D741">
        <v>66</v>
      </c>
      <c r="E741">
        <v>8969</v>
      </c>
      <c r="F741" t="s">
        <v>82</v>
      </c>
      <c r="G741" t="s">
        <v>83</v>
      </c>
      <c r="H741" t="s">
        <v>84</v>
      </c>
      <c r="I741" t="s">
        <v>192</v>
      </c>
      <c r="J741" t="s">
        <v>86</v>
      </c>
      <c r="K741" t="s">
        <v>87</v>
      </c>
      <c r="L741" t="s">
        <v>88</v>
      </c>
      <c r="M741" t="s">
        <v>212</v>
      </c>
      <c r="N741" t="s">
        <v>91</v>
      </c>
      <c r="O741" t="s">
        <v>91</v>
      </c>
      <c r="P741" t="s">
        <v>92</v>
      </c>
      <c r="Q741" t="s">
        <v>122</v>
      </c>
      <c r="R741">
        <v>6</v>
      </c>
      <c r="S741">
        <v>6</v>
      </c>
      <c r="T741">
        <v>1926</v>
      </c>
      <c r="U741">
        <v>1950</v>
      </c>
      <c r="V741" t="s">
        <v>202</v>
      </c>
      <c r="W741" t="s">
        <v>95</v>
      </c>
      <c r="X741" t="s">
        <v>116</v>
      </c>
      <c r="Y741" t="s">
        <v>116</v>
      </c>
      <c r="Z741" t="s">
        <v>97</v>
      </c>
      <c r="AA741">
        <v>0</v>
      </c>
      <c r="AB741" t="s">
        <v>98</v>
      </c>
      <c r="AC741" t="s">
        <v>98</v>
      </c>
      <c r="AD741" t="s">
        <v>166</v>
      </c>
      <c r="AE741" t="s">
        <v>98</v>
      </c>
      <c r="AF741" t="s">
        <v>98</v>
      </c>
      <c r="AG741" t="s">
        <v>100</v>
      </c>
      <c r="AH741" t="s">
        <v>138</v>
      </c>
      <c r="AI741">
        <v>379</v>
      </c>
      <c r="AJ741" t="s">
        <v>108</v>
      </c>
      <c r="AK741">
        <v>0</v>
      </c>
      <c r="AL741">
        <v>265</v>
      </c>
      <c r="AM741">
        <v>644</v>
      </c>
      <c r="AN741" t="s">
        <v>103</v>
      </c>
      <c r="AO741" t="s">
        <v>126</v>
      </c>
      <c r="AP741" t="s">
        <v>104</v>
      </c>
      <c r="AQ741" t="s">
        <v>105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98</v>
      </c>
      <c r="BC741">
        <v>6</v>
      </c>
      <c r="BD741" t="s">
        <v>106</v>
      </c>
      <c r="BE741">
        <v>1</v>
      </c>
      <c r="BF741" t="s">
        <v>119</v>
      </c>
      <c r="BG741" t="s">
        <v>143</v>
      </c>
      <c r="BH741">
        <v>2001</v>
      </c>
      <c r="BI741" t="s">
        <v>108</v>
      </c>
      <c r="BJ741">
        <v>1</v>
      </c>
      <c r="BK741">
        <v>369</v>
      </c>
      <c r="BL741" t="s">
        <v>98</v>
      </c>
      <c r="BM741" t="s">
        <v>98</v>
      </c>
      <c r="BN741" t="s">
        <v>191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t="s">
        <v>83</v>
      </c>
      <c r="BV741" t="s">
        <v>109</v>
      </c>
      <c r="BW741" t="s">
        <v>83</v>
      </c>
      <c r="BX741">
        <v>0</v>
      </c>
      <c r="BY741">
        <v>7</v>
      </c>
      <c r="BZ741">
        <v>2008</v>
      </c>
      <c r="CA741" t="s">
        <v>110</v>
      </c>
      <c r="CB741" t="s">
        <v>111</v>
      </c>
    </row>
    <row r="742" spans="1:80">
      <c r="A742">
        <v>2201</v>
      </c>
      <c r="B742">
        <v>50</v>
      </c>
      <c r="C742" t="s">
        <v>112</v>
      </c>
      <c r="D742">
        <v>63</v>
      </c>
      <c r="E742">
        <v>15564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212</v>
      </c>
      <c r="N742" t="s">
        <v>91</v>
      </c>
      <c r="O742" t="s">
        <v>91</v>
      </c>
      <c r="P742" t="s">
        <v>92</v>
      </c>
      <c r="Q742" t="s">
        <v>176</v>
      </c>
      <c r="R742">
        <v>6</v>
      </c>
      <c r="S742">
        <v>6</v>
      </c>
      <c r="T742">
        <v>1914</v>
      </c>
      <c r="U742">
        <v>1995</v>
      </c>
      <c r="V742" t="s">
        <v>94</v>
      </c>
      <c r="W742" t="s">
        <v>95</v>
      </c>
      <c r="X742" t="s">
        <v>116</v>
      </c>
      <c r="Y742" t="s">
        <v>185</v>
      </c>
      <c r="Z742" t="s">
        <v>97</v>
      </c>
      <c r="AA742">
        <v>0</v>
      </c>
      <c r="AB742" t="s">
        <v>98</v>
      </c>
      <c r="AC742" t="s">
        <v>98</v>
      </c>
      <c r="AD742" t="s">
        <v>166</v>
      </c>
      <c r="AE742" t="s">
        <v>119</v>
      </c>
      <c r="AF742" t="s">
        <v>98</v>
      </c>
      <c r="AG742" t="s">
        <v>100</v>
      </c>
      <c r="AH742" t="s">
        <v>108</v>
      </c>
      <c r="AI742">
        <v>0</v>
      </c>
      <c r="AJ742" t="s">
        <v>108</v>
      </c>
      <c r="AK742">
        <v>0</v>
      </c>
      <c r="AL742">
        <v>676</v>
      </c>
      <c r="AM742">
        <v>676</v>
      </c>
      <c r="AN742" t="s">
        <v>103</v>
      </c>
      <c r="AO742" t="s">
        <v>126</v>
      </c>
      <c r="AP742" t="s">
        <v>104</v>
      </c>
      <c r="AQ742" t="s">
        <v>105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106</v>
      </c>
      <c r="BE742">
        <v>0</v>
      </c>
      <c r="BF742" t="s">
        <v>83</v>
      </c>
      <c r="BG742" t="s">
        <v>143</v>
      </c>
      <c r="BH742">
        <v>1994</v>
      </c>
      <c r="BI742" t="s">
        <v>108</v>
      </c>
      <c r="BJ742">
        <v>2</v>
      </c>
      <c r="BK742">
        <v>400</v>
      </c>
      <c r="BL742" t="s">
        <v>98</v>
      </c>
      <c r="BM742" t="s">
        <v>98</v>
      </c>
      <c r="BN742" t="s">
        <v>104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133</v>
      </c>
      <c r="BX742">
        <v>400</v>
      </c>
      <c r="BY742">
        <v>1</v>
      </c>
      <c r="BZ742">
        <v>2008</v>
      </c>
      <c r="CA742" t="s">
        <v>110</v>
      </c>
      <c r="CB742" t="s">
        <v>111</v>
      </c>
    </row>
    <row r="743" spans="1:80">
      <c r="A743">
        <v>2202</v>
      </c>
      <c r="B743">
        <v>70</v>
      </c>
      <c r="C743" t="s">
        <v>112</v>
      </c>
      <c r="D743">
        <v>54</v>
      </c>
      <c r="E743">
        <v>7609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114</v>
      </c>
      <c r="L743" t="s">
        <v>88</v>
      </c>
      <c r="M743" t="s">
        <v>212</v>
      </c>
      <c r="N743" t="s">
        <v>91</v>
      </c>
      <c r="O743" t="s">
        <v>91</v>
      </c>
      <c r="P743" t="s">
        <v>92</v>
      </c>
      <c r="Q743" t="s">
        <v>122</v>
      </c>
      <c r="R743">
        <v>8</v>
      </c>
      <c r="S743">
        <v>9</v>
      </c>
      <c r="T743">
        <v>1925</v>
      </c>
      <c r="U743">
        <v>1997</v>
      </c>
      <c r="V743" t="s">
        <v>94</v>
      </c>
      <c r="W743" t="s">
        <v>95</v>
      </c>
      <c r="X743" t="s">
        <v>203</v>
      </c>
      <c r="Y743" t="s">
        <v>203</v>
      </c>
      <c r="Z743" t="s">
        <v>97</v>
      </c>
      <c r="AA743">
        <v>0</v>
      </c>
      <c r="AB743" t="s">
        <v>119</v>
      </c>
      <c r="AC743" t="s">
        <v>119</v>
      </c>
      <c r="AD743" t="s">
        <v>123</v>
      </c>
      <c r="AE743" t="s">
        <v>139</v>
      </c>
      <c r="AF743" t="s">
        <v>98</v>
      </c>
      <c r="AG743" t="s">
        <v>100</v>
      </c>
      <c r="AH743" t="s">
        <v>118</v>
      </c>
      <c r="AI743">
        <v>406</v>
      </c>
      <c r="AJ743" t="s">
        <v>108</v>
      </c>
      <c r="AK743">
        <v>0</v>
      </c>
      <c r="AL743">
        <v>392</v>
      </c>
      <c r="AM743">
        <v>798</v>
      </c>
      <c r="AN743" t="s">
        <v>103</v>
      </c>
      <c r="AO743" t="s">
        <v>126</v>
      </c>
      <c r="AP743" t="s">
        <v>104</v>
      </c>
      <c r="AQ743" t="s">
        <v>105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t="s">
        <v>119</v>
      </c>
      <c r="BC743">
        <v>7</v>
      </c>
      <c r="BD743" t="s">
        <v>106</v>
      </c>
      <c r="BE743">
        <v>1</v>
      </c>
      <c r="BF743" t="s">
        <v>119</v>
      </c>
      <c r="BG743" t="s">
        <v>143</v>
      </c>
      <c r="BH743">
        <v>1925</v>
      </c>
      <c r="BI743" t="s">
        <v>108</v>
      </c>
      <c r="BJ743">
        <v>1</v>
      </c>
      <c r="BK743">
        <v>180</v>
      </c>
      <c r="BL743" t="s">
        <v>98</v>
      </c>
      <c r="BM743" t="s">
        <v>98</v>
      </c>
      <c r="BN743" t="s">
        <v>191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t="s">
        <v>83</v>
      </c>
      <c r="BV743" t="s">
        <v>132</v>
      </c>
      <c r="BW743" t="s">
        <v>83</v>
      </c>
      <c r="BX743">
        <v>0</v>
      </c>
      <c r="BY743">
        <v>6</v>
      </c>
      <c r="BZ743">
        <v>2008</v>
      </c>
      <c r="CA743" t="s">
        <v>110</v>
      </c>
      <c r="CB743" t="s">
        <v>111</v>
      </c>
    </row>
    <row r="744" spans="1:80">
      <c r="A744">
        <v>2203</v>
      </c>
      <c r="B744">
        <v>70</v>
      </c>
      <c r="C744" t="s">
        <v>112</v>
      </c>
      <c r="D744" t="s">
        <v>83</v>
      </c>
      <c r="E744">
        <v>9650</v>
      </c>
      <c r="F744" t="s">
        <v>82</v>
      </c>
      <c r="G744" t="s">
        <v>83</v>
      </c>
      <c r="H744" t="s">
        <v>113</v>
      </c>
      <c r="I744" t="s">
        <v>127</v>
      </c>
      <c r="J744" t="s">
        <v>86</v>
      </c>
      <c r="K744" t="s">
        <v>114</v>
      </c>
      <c r="L744" t="s">
        <v>88</v>
      </c>
      <c r="M744" t="s">
        <v>212</v>
      </c>
      <c r="N744" t="s">
        <v>91</v>
      </c>
      <c r="O744" t="s">
        <v>91</v>
      </c>
      <c r="P744" t="s">
        <v>92</v>
      </c>
      <c r="Q744" t="s">
        <v>122</v>
      </c>
      <c r="R744">
        <v>6</v>
      </c>
      <c r="S744">
        <v>3</v>
      </c>
      <c r="T744">
        <v>1923</v>
      </c>
      <c r="U744">
        <v>1950</v>
      </c>
      <c r="V744" t="s">
        <v>115</v>
      </c>
      <c r="W744" t="s">
        <v>95</v>
      </c>
      <c r="X744" t="s">
        <v>116</v>
      </c>
      <c r="Y744" t="s">
        <v>135</v>
      </c>
      <c r="Z744" t="s">
        <v>97</v>
      </c>
      <c r="AA744">
        <v>0</v>
      </c>
      <c r="AB744" t="s">
        <v>98</v>
      </c>
      <c r="AC744" t="s">
        <v>98</v>
      </c>
      <c r="AD744" t="s">
        <v>166</v>
      </c>
      <c r="AE744" t="s">
        <v>98</v>
      </c>
      <c r="AF744" t="s">
        <v>98</v>
      </c>
      <c r="AG744" t="s">
        <v>100</v>
      </c>
      <c r="AH744" t="s">
        <v>108</v>
      </c>
      <c r="AI744">
        <v>0</v>
      </c>
      <c r="AJ744" t="s">
        <v>108</v>
      </c>
      <c r="AK744">
        <v>0</v>
      </c>
      <c r="AL744">
        <v>784</v>
      </c>
      <c r="AM744">
        <v>784</v>
      </c>
      <c r="AN744" t="s">
        <v>103</v>
      </c>
      <c r="AO744" t="s">
        <v>98</v>
      </c>
      <c r="AP744" t="s">
        <v>104</v>
      </c>
      <c r="AQ744" t="s">
        <v>105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t="s">
        <v>98</v>
      </c>
      <c r="BC744">
        <v>7</v>
      </c>
      <c r="BD744" t="s">
        <v>106</v>
      </c>
      <c r="BE744">
        <v>1</v>
      </c>
      <c r="BF744" t="s">
        <v>119</v>
      </c>
      <c r="BG744" t="s">
        <v>107</v>
      </c>
      <c r="BH744">
        <v>1980</v>
      </c>
      <c r="BI744" t="s">
        <v>108</v>
      </c>
      <c r="BJ744">
        <v>2</v>
      </c>
      <c r="BK744">
        <v>599</v>
      </c>
      <c r="BL744" t="s">
        <v>98</v>
      </c>
      <c r="BM744" t="s">
        <v>98</v>
      </c>
      <c r="BN744" t="s">
        <v>104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6</v>
      </c>
      <c r="BZ744">
        <v>2008</v>
      </c>
      <c r="CA744" t="s">
        <v>110</v>
      </c>
      <c r="CB744" t="s">
        <v>111</v>
      </c>
    </row>
    <row r="745" spans="1:80">
      <c r="A745">
        <v>2204</v>
      </c>
      <c r="B745">
        <v>50</v>
      </c>
      <c r="C745" t="s">
        <v>112</v>
      </c>
      <c r="D745" t="s">
        <v>83</v>
      </c>
      <c r="E745">
        <v>11700</v>
      </c>
      <c r="F745" t="s">
        <v>82</v>
      </c>
      <c r="G745" t="s">
        <v>190</v>
      </c>
      <c r="H745" t="s">
        <v>113</v>
      </c>
      <c r="I745" t="s">
        <v>127</v>
      </c>
      <c r="J745" t="s">
        <v>86</v>
      </c>
      <c r="K745" t="s">
        <v>87</v>
      </c>
      <c r="L745" t="s">
        <v>154</v>
      </c>
      <c r="M745" t="s">
        <v>212</v>
      </c>
      <c r="N745" t="s">
        <v>91</v>
      </c>
      <c r="O745" t="s">
        <v>91</v>
      </c>
      <c r="P745" t="s">
        <v>92</v>
      </c>
      <c r="Q745" t="s">
        <v>176</v>
      </c>
      <c r="R745">
        <v>5</v>
      </c>
      <c r="S745">
        <v>6</v>
      </c>
      <c r="T745">
        <v>1937</v>
      </c>
      <c r="U745">
        <v>1995</v>
      </c>
      <c r="V745" t="s">
        <v>94</v>
      </c>
      <c r="W745" t="s">
        <v>95</v>
      </c>
      <c r="X745" t="s">
        <v>184</v>
      </c>
      <c r="Y745" t="s">
        <v>185</v>
      </c>
      <c r="Z745" t="s">
        <v>97</v>
      </c>
      <c r="AA745">
        <v>0</v>
      </c>
      <c r="AB745" t="s">
        <v>98</v>
      </c>
      <c r="AC745" t="s">
        <v>98</v>
      </c>
      <c r="AD745" t="s">
        <v>99</v>
      </c>
      <c r="AE745" t="s">
        <v>98</v>
      </c>
      <c r="AF745" t="s">
        <v>98</v>
      </c>
      <c r="AG745" t="s">
        <v>100</v>
      </c>
      <c r="AH745" t="s">
        <v>138</v>
      </c>
      <c r="AI745">
        <v>606</v>
      </c>
      <c r="AJ745" t="s">
        <v>108</v>
      </c>
      <c r="AK745">
        <v>0</v>
      </c>
      <c r="AL745">
        <v>336</v>
      </c>
      <c r="AM745">
        <v>942</v>
      </c>
      <c r="AN745" t="s">
        <v>103</v>
      </c>
      <c r="AO745" t="s">
        <v>126</v>
      </c>
      <c r="AP745" t="s">
        <v>104</v>
      </c>
      <c r="AQ745" t="s">
        <v>105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t="s">
        <v>119</v>
      </c>
      <c r="BC745">
        <v>7</v>
      </c>
      <c r="BD745" t="s">
        <v>181</v>
      </c>
      <c r="BE745">
        <v>1</v>
      </c>
      <c r="BF745" t="s">
        <v>119</v>
      </c>
      <c r="BG745" t="s">
        <v>143</v>
      </c>
      <c r="BH745">
        <v>1937</v>
      </c>
      <c r="BI745" t="s">
        <v>108</v>
      </c>
      <c r="BJ745">
        <v>1</v>
      </c>
      <c r="BK745">
        <v>240</v>
      </c>
      <c r="BL745" t="s">
        <v>98</v>
      </c>
      <c r="BM745" t="s">
        <v>98</v>
      </c>
      <c r="BN745" t="s">
        <v>104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</row>
    <row r="746" spans="1:80">
      <c r="A746">
        <v>2205</v>
      </c>
      <c r="B746">
        <v>50</v>
      </c>
      <c r="C746" t="s">
        <v>112</v>
      </c>
      <c r="D746" t="s">
        <v>83</v>
      </c>
      <c r="E746">
        <v>9260</v>
      </c>
      <c r="F746" t="s">
        <v>82</v>
      </c>
      <c r="G746" t="s">
        <v>190</v>
      </c>
      <c r="H746" t="s">
        <v>113</v>
      </c>
      <c r="I746" t="s">
        <v>127</v>
      </c>
      <c r="J746" t="s">
        <v>86</v>
      </c>
      <c r="K746" t="s">
        <v>87</v>
      </c>
      <c r="L746" t="s">
        <v>88</v>
      </c>
      <c r="M746" t="s">
        <v>212</v>
      </c>
      <c r="N746" t="s">
        <v>90</v>
      </c>
      <c r="O746" t="s">
        <v>91</v>
      </c>
      <c r="P746" t="s">
        <v>92</v>
      </c>
      <c r="Q746" t="s">
        <v>176</v>
      </c>
      <c r="R746">
        <v>5</v>
      </c>
      <c r="S746">
        <v>4</v>
      </c>
      <c r="T746">
        <v>1938</v>
      </c>
      <c r="U746">
        <v>1950</v>
      </c>
      <c r="V746" t="s">
        <v>94</v>
      </c>
      <c r="W746" t="s">
        <v>95</v>
      </c>
      <c r="X746" t="s">
        <v>116</v>
      </c>
      <c r="Y746" t="s">
        <v>116</v>
      </c>
      <c r="Z746" t="s">
        <v>97</v>
      </c>
      <c r="AA746">
        <v>0</v>
      </c>
      <c r="AB746" t="s">
        <v>98</v>
      </c>
      <c r="AC746" t="s">
        <v>98</v>
      </c>
      <c r="AD746" t="s">
        <v>166</v>
      </c>
      <c r="AE746" t="s">
        <v>98</v>
      </c>
      <c r="AF746" t="s">
        <v>98</v>
      </c>
      <c r="AG746" t="s">
        <v>100</v>
      </c>
      <c r="AH746" t="s">
        <v>108</v>
      </c>
      <c r="AI746">
        <v>0</v>
      </c>
      <c r="AJ746" t="s">
        <v>108</v>
      </c>
      <c r="AK746">
        <v>0</v>
      </c>
      <c r="AL746">
        <v>884</v>
      </c>
      <c r="AM746">
        <v>884</v>
      </c>
      <c r="AN746" t="s">
        <v>103</v>
      </c>
      <c r="AO746" t="s">
        <v>98</v>
      </c>
      <c r="AP746" t="s">
        <v>104</v>
      </c>
      <c r="AQ746" t="s">
        <v>196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106</v>
      </c>
      <c r="BE746">
        <v>0</v>
      </c>
      <c r="BF746" t="s">
        <v>83</v>
      </c>
      <c r="BG746" t="s">
        <v>143</v>
      </c>
      <c r="BH746">
        <v>1938</v>
      </c>
      <c r="BI746" t="s">
        <v>108</v>
      </c>
      <c r="BJ746">
        <v>1</v>
      </c>
      <c r="BK746">
        <v>225</v>
      </c>
      <c r="BL746" t="s">
        <v>98</v>
      </c>
      <c r="BM746" t="s">
        <v>98</v>
      </c>
      <c r="BN746" t="s">
        <v>104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3</v>
      </c>
      <c r="BZ746">
        <v>2008</v>
      </c>
      <c r="CA746" t="s">
        <v>110</v>
      </c>
      <c r="CB746" t="s">
        <v>111</v>
      </c>
    </row>
    <row r="747" spans="1:80">
      <c r="A747">
        <v>2206</v>
      </c>
      <c r="B747">
        <v>20</v>
      </c>
      <c r="C747" t="s">
        <v>112</v>
      </c>
      <c r="D747">
        <v>79</v>
      </c>
      <c r="E747">
        <v>7801</v>
      </c>
      <c r="F747" t="s">
        <v>82</v>
      </c>
      <c r="G747" t="s">
        <v>83</v>
      </c>
      <c r="H747" t="s">
        <v>113</v>
      </c>
      <c r="I747" t="s">
        <v>85</v>
      </c>
      <c r="J747" t="s">
        <v>86</v>
      </c>
      <c r="K747" t="s">
        <v>114</v>
      </c>
      <c r="L747" t="s">
        <v>88</v>
      </c>
      <c r="M747" t="s">
        <v>212</v>
      </c>
      <c r="N747" t="s">
        <v>90</v>
      </c>
      <c r="O747" t="s">
        <v>91</v>
      </c>
      <c r="P747" t="s">
        <v>92</v>
      </c>
      <c r="Q747" t="s">
        <v>93</v>
      </c>
      <c r="R747">
        <v>6</v>
      </c>
      <c r="S747">
        <v>5</v>
      </c>
      <c r="T747">
        <v>1951</v>
      </c>
      <c r="U747">
        <v>1951</v>
      </c>
      <c r="V747" t="s">
        <v>115</v>
      </c>
      <c r="W747" t="s">
        <v>95</v>
      </c>
      <c r="X747" t="s">
        <v>184</v>
      </c>
      <c r="Y747" t="s">
        <v>135</v>
      </c>
      <c r="Z747" t="s">
        <v>117</v>
      </c>
      <c r="AA747">
        <v>88</v>
      </c>
      <c r="AB747" t="s">
        <v>98</v>
      </c>
      <c r="AC747" t="s">
        <v>139</v>
      </c>
      <c r="AD747" t="s">
        <v>123</v>
      </c>
      <c r="AE747" t="s">
        <v>98</v>
      </c>
      <c r="AF747" t="s">
        <v>98</v>
      </c>
      <c r="AG747" t="s">
        <v>100</v>
      </c>
      <c r="AH747" t="s">
        <v>101</v>
      </c>
      <c r="AI747">
        <v>500</v>
      </c>
      <c r="AJ747" t="s">
        <v>108</v>
      </c>
      <c r="AK747">
        <v>0</v>
      </c>
      <c r="AL747">
        <v>591</v>
      </c>
      <c r="AM747">
        <v>1091</v>
      </c>
      <c r="AN747" t="s">
        <v>103</v>
      </c>
      <c r="AO747" t="s">
        <v>139</v>
      </c>
      <c r="AP747" t="s">
        <v>167</v>
      </c>
      <c r="AQ747" t="s">
        <v>168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t="s">
        <v>98</v>
      </c>
      <c r="BC747">
        <v>5</v>
      </c>
      <c r="BD747" t="s">
        <v>106</v>
      </c>
      <c r="BE747">
        <v>1</v>
      </c>
      <c r="BF747" t="s">
        <v>98</v>
      </c>
      <c r="BG747" t="s">
        <v>107</v>
      </c>
      <c r="BH747">
        <v>1951</v>
      </c>
      <c r="BI747" t="s">
        <v>125</v>
      </c>
      <c r="BJ747">
        <v>1</v>
      </c>
      <c r="BK747">
        <v>344</v>
      </c>
      <c r="BL747" t="s">
        <v>98</v>
      </c>
      <c r="BM747" t="s">
        <v>98</v>
      </c>
      <c r="BN747" t="s">
        <v>104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t="s">
        <v>83</v>
      </c>
      <c r="BV747" t="s">
        <v>109</v>
      </c>
      <c r="BW747" t="s">
        <v>83</v>
      </c>
      <c r="BX747">
        <v>0</v>
      </c>
      <c r="BY747">
        <v>5</v>
      </c>
      <c r="BZ747">
        <v>2008</v>
      </c>
      <c r="CA747" t="s">
        <v>110</v>
      </c>
      <c r="CB747" t="s">
        <v>111</v>
      </c>
    </row>
    <row r="748" spans="1:80">
      <c r="A748">
        <v>2207</v>
      </c>
      <c r="B748">
        <v>70</v>
      </c>
      <c r="C748" t="s">
        <v>112</v>
      </c>
      <c r="D748">
        <v>100</v>
      </c>
      <c r="E748">
        <v>9670</v>
      </c>
      <c r="F748" t="s">
        <v>82</v>
      </c>
      <c r="G748" t="s">
        <v>83</v>
      </c>
      <c r="H748" t="s">
        <v>113</v>
      </c>
      <c r="I748" t="s">
        <v>127</v>
      </c>
      <c r="J748" t="s">
        <v>86</v>
      </c>
      <c r="K748" t="s">
        <v>87</v>
      </c>
      <c r="L748" t="s">
        <v>154</v>
      </c>
      <c r="M748" t="s">
        <v>212</v>
      </c>
      <c r="N748" t="s">
        <v>91</v>
      </c>
      <c r="O748" t="s">
        <v>91</v>
      </c>
      <c r="P748" t="s">
        <v>92</v>
      </c>
      <c r="Q748" t="s">
        <v>122</v>
      </c>
      <c r="R748">
        <v>8</v>
      </c>
      <c r="S748">
        <v>6</v>
      </c>
      <c r="T748">
        <v>1935</v>
      </c>
      <c r="U748">
        <v>1950</v>
      </c>
      <c r="V748" t="s">
        <v>94</v>
      </c>
      <c r="W748" t="s">
        <v>95</v>
      </c>
      <c r="X748" t="s">
        <v>117</v>
      </c>
      <c r="Y748" t="s">
        <v>203</v>
      </c>
      <c r="Z748" t="s">
        <v>148</v>
      </c>
      <c r="AA748">
        <v>40</v>
      </c>
      <c r="AB748" t="s">
        <v>98</v>
      </c>
      <c r="AC748" t="s">
        <v>98</v>
      </c>
      <c r="AD748" t="s">
        <v>123</v>
      </c>
      <c r="AE748" t="s">
        <v>98</v>
      </c>
      <c r="AF748" t="s">
        <v>139</v>
      </c>
      <c r="AG748" t="s">
        <v>100</v>
      </c>
      <c r="AH748" t="s">
        <v>102</v>
      </c>
      <c r="AI748">
        <v>210</v>
      </c>
      <c r="AJ748" t="s">
        <v>108</v>
      </c>
      <c r="AK748">
        <v>0</v>
      </c>
      <c r="AL748">
        <v>398</v>
      </c>
      <c r="AM748">
        <v>608</v>
      </c>
      <c r="AN748" t="s">
        <v>103</v>
      </c>
      <c r="AO748" t="s">
        <v>98</v>
      </c>
      <c r="AP748" t="s">
        <v>104</v>
      </c>
      <c r="AQ748" t="s">
        <v>105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t="s">
        <v>98</v>
      </c>
      <c r="BC748">
        <v>9</v>
      </c>
      <c r="BD748" t="s">
        <v>106</v>
      </c>
      <c r="BE748">
        <v>2</v>
      </c>
      <c r="BF748" t="s">
        <v>119</v>
      </c>
      <c r="BG748" t="s">
        <v>143</v>
      </c>
      <c r="BH748">
        <v>1935</v>
      </c>
      <c r="BI748" t="s">
        <v>125</v>
      </c>
      <c r="BJ748">
        <v>2</v>
      </c>
      <c r="BK748">
        <v>786</v>
      </c>
      <c r="BL748" t="s">
        <v>139</v>
      </c>
      <c r="BM748" t="s">
        <v>98</v>
      </c>
      <c r="BN748" t="s">
        <v>104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6</v>
      </c>
      <c r="BZ748">
        <v>2008</v>
      </c>
      <c r="CA748" t="s">
        <v>110</v>
      </c>
      <c r="CB748" t="s">
        <v>216</v>
      </c>
    </row>
    <row r="749" spans="1:80">
      <c r="A749">
        <v>2208</v>
      </c>
      <c r="B749">
        <v>50</v>
      </c>
      <c r="C749" t="s">
        <v>112</v>
      </c>
      <c r="D749">
        <v>70</v>
      </c>
      <c r="E749">
        <v>12392</v>
      </c>
      <c r="F749" t="s">
        <v>82</v>
      </c>
      <c r="G749" t="s">
        <v>83</v>
      </c>
      <c r="H749" t="s">
        <v>84</v>
      </c>
      <c r="I749" t="s">
        <v>192</v>
      </c>
      <c r="J749" t="s">
        <v>86</v>
      </c>
      <c r="K749" t="s">
        <v>87</v>
      </c>
      <c r="L749" t="s">
        <v>88</v>
      </c>
      <c r="M749" t="s">
        <v>212</v>
      </c>
      <c r="N749" t="s">
        <v>91</v>
      </c>
      <c r="O749" t="s">
        <v>91</v>
      </c>
      <c r="P749" t="s">
        <v>92</v>
      </c>
      <c r="Q749" t="s">
        <v>176</v>
      </c>
      <c r="R749">
        <v>7</v>
      </c>
      <c r="S749">
        <v>9</v>
      </c>
      <c r="T749">
        <v>1950</v>
      </c>
      <c r="U749">
        <v>2000</v>
      </c>
      <c r="V749" t="s">
        <v>94</v>
      </c>
      <c r="W749" t="s">
        <v>95</v>
      </c>
      <c r="X749" t="s">
        <v>96</v>
      </c>
      <c r="Y749" t="s">
        <v>96</v>
      </c>
      <c r="Z749" t="s">
        <v>97</v>
      </c>
      <c r="AA749">
        <v>0</v>
      </c>
      <c r="AB749" t="s">
        <v>98</v>
      </c>
      <c r="AC749" t="s">
        <v>119</v>
      </c>
      <c r="AD749" t="s">
        <v>99</v>
      </c>
      <c r="AE749" t="s">
        <v>98</v>
      </c>
      <c r="AF749" t="s">
        <v>119</v>
      </c>
      <c r="AG749" t="s">
        <v>100</v>
      </c>
      <c r="AH749" t="s">
        <v>124</v>
      </c>
      <c r="AI749">
        <v>435</v>
      </c>
      <c r="AJ749" t="s">
        <v>108</v>
      </c>
      <c r="AK749">
        <v>0</v>
      </c>
      <c r="AL749">
        <v>397</v>
      </c>
      <c r="AM749">
        <v>832</v>
      </c>
      <c r="AN749" t="s">
        <v>103</v>
      </c>
      <c r="AO749" t="s">
        <v>126</v>
      </c>
      <c r="AP749" t="s">
        <v>104</v>
      </c>
      <c r="AQ749" t="s">
        <v>105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t="s">
        <v>119</v>
      </c>
      <c r="BC749">
        <v>8</v>
      </c>
      <c r="BD749" t="s">
        <v>106</v>
      </c>
      <c r="BE749">
        <v>2</v>
      </c>
      <c r="BF749" t="s">
        <v>98</v>
      </c>
      <c r="BG749" t="s">
        <v>107</v>
      </c>
      <c r="BH749">
        <v>1994</v>
      </c>
      <c r="BI749" t="s">
        <v>125</v>
      </c>
      <c r="BJ749">
        <v>2</v>
      </c>
      <c r="BK749">
        <v>506</v>
      </c>
      <c r="BL749" t="s">
        <v>98</v>
      </c>
      <c r="BM749" t="s">
        <v>98</v>
      </c>
      <c r="BN749" t="s">
        <v>104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2008</v>
      </c>
      <c r="CA749" t="s">
        <v>110</v>
      </c>
      <c r="CB749" t="s">
        <v>111</v>
      </c>
    </row>
    <row r="750" spans="1:80">
      <c r="A750">
        <v>2209</v>
      </c>
      <c r="B750">
        <v>20</v>
      </c>
      <c r="C750" t="s">
        <v>112</v>
      </c>
      <c r="D750">
        <v>56</v>
      </c>
      <c r="E750">
        <v>26073</v>
      </c>
      <c r="F750" t="s">
        <v>82</v>
      </c>
      <c r="G750" t="s">
        <v>83</v>
      </c>
      <c r="H750" t="s">
        <v>113</v>
      </c>
      <c r="I750" t="s">
        <v>85</v>
      </c>
      <c r="J750" t="s">
        <v>86</v>
      </c>
      <c r="K750" t="s">
        <v>161</v>
      </c>
      <c r="L750" t="s">
        <v>88</v>
      </c>
      <c r="M750" t="s">
        <v>212</v>
      </c>
      <c r="N750" t="s">
        <v>91</v>
      </c>
      <c r="O750" t="s">
        <v>91</v>
      </c>
      <c r="P750" t="s">
        <v>92</v>
      </c>
      <c r="Q750" t="s">
        <v>93</v>
      </c>
      <c r="R750">
        <v>5</v>
      </c>
      <c r="S750">
        <v>5</v>
      </c>
      <c r="T750">
        <v>1956</v>
      </c>
      <c r="U750">
        <v>1956</v>
      </c>
      <c r="V750" t="s">
        <v>94</v>
      </c>
      <c r="W750" t="s">
        <v>95</v>
      </c>
      <c r="X750" t="s">
        <v>117</v>
      </c>
      <c r="Y750" t="s">
        <v>137</v>
      </c>
      <c r="Z750" t="s">
        <v>97</v>
      </c>
      <c r="AA750">
        <v>0</v>
      </c>
      <c r="AB750" t="s">
        <v>98</v>
      </c>
      <c r="AC750" t="s">
        <v>98</v>
      </c>
      <c r="AD750" t="s">
        <v>123</v>
      </c>
      <c r="AE750" t="s">
        <v>98</v>
      </c>
      <c r="AF750" t="s">
        <v>98</v>
      </c>
      <c r="AG750" t="s">
        <v>100</v>
      </c>
      <c r="AH750" t="s">
        <v>101</v>
      </c>
      <c r="AI750">
        <v>1116</v>
      </c>
      <c r="AJ750" t="s">
        <v>108</v>
      </c>
      <c r="AK750">
        <v>0</v>
      </c>
      <c r="AL750">
        <v>782</v>
      </c>
      <c r="AM750">
        <v>1898</v>
      </c>
      <c r="AN750" t="s">
        <v>103</v>
      </c>
      <c r="AO750" t="s">
        <v>126</v>
      </c>
      <c r="AP750" t="s">
        <v>104</v>
      </c>
      <c r="AQ750" t="s">
        <v>168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98</v>
      </c>
      <c r="BC750">
        <v>7</v>
      </c>
      <c r="BD750" t="s">
        <v>106</v>
      </c>
      <c r="BE750">
        <v>2</v>
      </c>
      <c r="BF750" t="s">
        <v>98</v>
      </c>
      <c r="BG750" t="s">
        <v>107</v>
      </c>
      <c r="BH750">
        <v>1956</v>
      </c>
      <c r="BI750" t="s">
        <v>108</v>
      </c>
      <c r="BJ750">
        <v>2</v>
      </c>
      <c r="BK750">
        <v>484</v>
      </c>
      <c r="BL750" t="s">
        <v>98</v>
      </c>
      <c r="BM750" t="s">
        <v>98</v>
      </c>
      <c r="BN750" t="s">
        <v>104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t="s">
        <v>83</v>
      </c>
      <c r="BV750" t="s">
        <v>109</v>
      </c>
      <c r="BW750" t="s">
        <v>83</v>
      </c>
      <c r="BX750">
        <v>0</v>
      </c>
      <c r="BY750">
        <v>4</v>
      </c>
      <c r="BZ750">
        <v>2008</v>
      </c>
      <c r="CA750" t="s">
        <v>110</v>
      </c>
      <c r="CB750" t="s">
        <v>111</v>
      </c>
    </row>
    <row r="751" spans="1:80">
      <c r="A751">
        <v>2210</v>
      </c>
      <c r="B751">
        <v>160</v>
      </c>
      <c r="C751" t="s">
        <v>140</v>
      </c>
      <c r="D751">
        <v>24</v>
      </c>
      <c r="E751">
        <v>1879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161</v>
      </c>
      <c r="L751" t="s">
        <v>88</v>
      </c>
      <c r="M751" t="s">
        <v>213</v>
      </c>
      <c r="N751" t="s">
        <v>91</v>
      </c>
      <c r="O751" t="s">
        <v>91</v>
      </c>
      <c r="P751" t="s">
        <v>142</v>
      </c>
      <c r="Q751" t="s">
        <v>122</v>
      </c>
      <c r="R751">
        <v>6</v>
      </c>
      <c r="S751">
        <v>6</v>
      </c>
      <c r="T751">
        <v>1980</v>
      </c>
      <c r="U751">
        <v>1980</v>
      </c>
      <c r="V751" t="s">
        <v>94</v>
      </c>
      <c r="W751" t="s">
        <v>95</v>
      </c>
      <c r="X751" t="s">
        <v>137</v>
      </c>
      <c r="Y751" t="s">
        <v>137</v>
      </c>
      <c r="Z751" t="s">
        <v>97</v>
      </c>
      <c r="AA751">
        <v>0</v>
      </c>
      <c r="AB751" t="s">
        <v>98</v>
      </c>
      <c r="AC751" t="s">
        <v>98</v>
      </c>
      <c r="AD751" t="s">
        <v>99</v>
      </c>
      <c r="AE751" t="s">
        <v>119</v>
      </c>
      <c r="AF751" t="s">
        <v>98</v>
      </c>
      <c r="AG751" t="s">
        <v>100</v>
      </c>
      <c r="AH751" t="s">
        <v>124</v>
      </c>
      <c r="AI751">
        <v>366</v>
      </c>
      <c r="AJ751" t="s">
        <v>108</v>
      </c>
      <c r="AK751">
        <v>0</v>
      </c>
      <c r="AL751">
        <v>150</v>
      </c>
      <c r="AM751">
        <v>516</v>
      </c>
      <c r="AN751" t="s">
        <v>103</v>
      </c>
      <c r="AO751" t="s">
        <v>98</v>
      </c>
      <c r="AP751" t="s">
        <v>104</v>
      </c>
      <c r="AQ751" t="s">
        <v>105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98</v>
      </c>
      <c r="BC751">
        <v>5</v>
      </c>
      <c r="BD751" t="s">
        <v>106</v>
      </c>
      <c r="BE751">
        <v>1</v>
      </c>
      <c r="BF751" t="s">
        <v>98</v>
      </c>
      <c r="BG751" t="s">
        <v>143</v>
      </c>
      <c r="BH751">
        <v>1980</v>
      </c>
      <c r="BI751" t="s">
        <v>108</v>
      </c>
      <c r="BJ751">
        <v>2</v>
      </c>
      <c r="BK751">
        <v>462</v>
      </c>
      <c r="BL751" t="s">
        <v>98</v>
      </c>
      <c r="BM751" t="s">
        <v>98</v>
      </c>
      <c r="BN751" t="s">
        <v>104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132</v>
      </c>
      <c r="BW751" t="s">
        <v>83</v>
      </c>
      <c r="BX751">
        <v>0</v>
      </c>
      <c r="BY751">
        <v>12</v>
      </c>
      <c r="BZ751">
        <v>2008</v>
      </c>
      <c r="CA751" t="s">
        <v>110</v>
      </c>
      <c r="CB751" t="s">
        <v>111</v>
      </c>
    </row>
    <row r="752" spans="1:80">
      <c r="A752">
        <v>2211</v>
      </c>
      <c r="B752">
        <v>30</v>
      </c>
      <c r="C752" t="s">
        <v>140</v>
      </c>
      <c r="D752">
        <v>50</v>
      </c>
      <c r="E752">
        <v>7000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214</v>
      </c>
      <c r="N752" t="s">
        <v>91</v>
      </c>
      <c r="O752" t="s">
        <v>91</v>
      </c>
      <c r="P752" t="s">
        <v>92</v>
      </c>
      <c r="Q752" t="s">
        <v>93</v>
      </c>
      <c r="R752">
        <v>6</v>
      </c>
      <c r="S752">
        <v>8</v>
      </c>
      <c r="T752">
        <v>1926</v>
      </c>
      <c r="U752">
        <v>1998</v>
      </c>
      <c r="V752" t="s">
        <v>94</v>
      </c>
      <c r="W752" t="s">
        <v>95</v>
      </c>
      <c r="X752" t="s">
        <v>96</v>
      </c>
      <c r="Y752" t="s">
        <v>96</v>
      </c>
      <c r="Z752" t="s">
        <v>97</v>
      </c>
      <c r="AA752">
        <v>0</v>
      </c>
      <c r="AB752" t="s">
        <v>98</v>
      </c>
      <c r="AC752" t="s">
        <v>119</v>
      </c>
      <c r="AD752" t="s">
        <v>166</v>
      </c>
      <c r="AE752" t="s">
        <v>98</v>
      </c>
      <c r="AF752" t="s">
        <v>98</v>
      </c>
      <c r="AG752" t="s">
        <v>100</v>
      </c>
      <c r="AH752" t="s">
        <v>101</v>
      </c>
      <c r="AI752">
        <v>299</v>
      </c>
      <c r="AJ752" t="s">
        <v>124</v>
      </c>
      <c r="AK752">
        <v>40</v>
      </c>
      <c r="AL752">
        <v>555</v>
      </c>
      <c r="AM752">
        <v>894</v>
      </c>
      <c r="AN752" t="s">
        <v>103</v>
      </c>
      <c r="AO752" t="s">
        <v>98</v>
      </c>
      <c r="AP752" t="s">
        <v>104</v>
      </c>
      <c r="AQ752" t="s">
        <v>105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98</v>
      </c>
      <c r="BC752">
        <v>5</v>
      </c>
      <c r="BD752" t="s">
        <v>106</v>
      </c>
      <c r="BE752">
        <v>0</v>
      </c>
      <c r="BF752" t="s">
        <v>83</v>
      </c>
      <c r="BG752" t="s">
        <v>143</v>
      </c>
      <c r="BH752">
        <v>1926</v>
      </c>
      <c r="BI752" t="s">
        <v>108</v>
      </c>
      <c r="BJ752">
        <v>1</v>
      </c>
      <c r="BK752">
        <v>195</v>
      </c>
      <c r="BL752" t="s">
        <v>98</v>
      </c>
      <c r="BM752" t="s">
        <v>98</v>
      </c>
      <c r="BN752" t="s">
        <v>191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t="s">
        <v>83</v>
      </c>
      <c r="BV752" t="s">
        <v>109</v>
      </c>
      <c r="BW752" t="s">
        <v>83</v>
      </c>
      <c r="BX752">
        <v>0</v>
      </c>
      <c r="BY752">
        <v>7</v>
      </c>
      <c r="BZ752">
        <v>2008</v>
      </c>
      <c r="CA752" t="s">
        <v>110</v>
      </c>
      <c r="CB752" t="s">
        <v>111</v>
      </c>
    </row>
    <row r="753" spans="1:80">
      <c r="A753">
        <v>2212</v>
      </c>
      <c r="B753">
        <v>50</v>
      </c>
      <c r="C753" t="s">
        <v>140</v>
      </c>
      <c r="D753">
        <v>60</v>
      </c>
      <c r="E753">
        <v>6000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214</v>
      </c>
      <c r="N753" t="s">
        <v>91</v>
      </c>
      <c r="O753" t="s">
        <v>91</v>
      </c>
      <c r="P753" t="s">
        <v>92</v>
      </c>
      <c r="Q753" t="s">
        <v>176</v>
      </c>
      <c r="R753">
        <v>6</v>
      </c>
      <c r="S753">
        <v>8</v>
      </c>
      <c r="T753">
        <v>1940</v>
      </c>
      <c r="U753">
        <v>2006</v>
      </c>
      <c r="V753" t="s">
        <v>94</v>
      </c>
      <c r="W753" t="s">
        <v>95</v>
      </c>
      <c r="X753" t="s">
        <v>96</v>
      </c>
      <c r="Y753" t="s">
        <v>96</v>
      </c>
      <c r="Z753" t="s">
        <v>97</v>
      </c>
      <c r="AA753">
        <v>0</v>
      </c>
      <c r="AB753" t="s">
        <v>98</v>
      </c>
      <c r="AC753" t="s">
        <v>98</v>
      </c>
      <c r="AD753" t="s">
        <v>99</v>
      </c>
      <c r="AE753" t="s">
        <v>139</v>
      </c>
      <c r="AF753" t="s">
        <v>98</v>
      </c>
      <c r="AG753" t="s">
        <v>100</v>
      </c>
      <c r="AH753" t="s">
        <v>108</v>
      </c>
      <c r="AI753">
        <v>0</v>
      </c>
      <c r="AJ753" t="s">
        <v>108</v>
      </c>
      <c r="AK753">
        <v>0</v>
      </c>
      <c r="AL753">
        <v>720</v>
      </c>
      <c r="AM753">
        <v>720</v>
      </c>
      <c r="AN753" t="s">
        <v>103</v>
      </c>
      <c r="AO753" t="s">
        <v>119</v>
      </c>
      <c r="AP753" t="s">
        <v>104</v>
      </c>
      <c r="AQ753" t="s">
        <v>105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5</v>
      </c>
      <c r="BD753" t="s">
        <v>106</v>
      </c>
      <c r="BE753">
        <v>0</v>
      </c>
      <c r="BF753" t="s">
        <v>83</v>
      </c>
      <c r="BG753" t="s">
        <v>143</v>
      </c>
      <c r="BH753">
        <v>1940</v>
      </c>
      <c r="BI753" t="s">
        <v>108</v>
      </c>
      <c r="BJ753">
        <v>1</v>
      </c>
      <c r="BK753">
        <v>240</v>
      </c>
      <c r="BL753" t="s">
        <v>98</v>
      </c>
      <c r="BM753" t="s">
        <v>98</v>
      </c>
      <c r="BN753" t="s">
        <v>104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7</v>
      </c>
      <c r="BZ753">
        <v>2008</v>
      </c>
      <c r="CA753" t="s">
        <v>110</v>
      </c>
      <c r="CB753" t="s">
        <v>111</v>
      </c>
    </row>
    <row r="754" spans="1:80">
      <c r="A754">
        <v>2213</v>
      </c>
      <c r="B754">
        <v>50</v>
      </c>
      <c r="C754" t="s">
        <v>140</v>
      </c>
      <c r="D754">
        <v>58</v>
      </c>
      <c r="E754">
        <v>8155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214</v>
      </c>
      <c r="N754" t="s">
        <v>91</v>
      </c>
      <c r="O754" t="s">
        <v>91</v>
      </c>
      <c r="P754" t="s">
        <v>92</v>
      </c>
      <c r="Q754" t="s">
        <v>176</v>
      </c>
      <c r="R754">
        <v>5</v>
      </c>
      <c r="S754">
        <v>7</v>
      </c>
      <c r="T754">
        <v>1930</v>
      </c>
      <c r="U754">
        <v>1950</v>
      </c>
      <c r="V754" t="s">
        <v>94</v>
      </c>
      <c r="W754" t="s">
        <v>95</v>
      </c>
      <c r="X754" t="s">
        <v>116</v>
      </c>
      <c r="Y754" t="s">
        <v>116</v>
      </c>
      <c r="Z754" t="s">
        <v>97</v>
      </c>
      <c r="AA754">
        <v>0</v>
      </c>
      <c r="AB754" t="s">
        <v>98</v>
      </c>
      <c r="AC754" t="s">
        <v>98</v>
      </c>
      <c r="AD754" t="s">
        <v>99</v>
      </c>
      <c r="AE754" t="s">
        <v>119</v>
      </c>
      <c r="AF754" t="s">
        <v>98</v>
      </c>
      <c r="AG754" t="s">
        <v>100</v>
      </c>
      <c r="AH754" t="s">
        <v>108</v>
      </c>
      <c r="AI754">
        <v>0</v>
      </c>
      <c r="AJ754" t="s">
        <v>108</v>
      </c>
      <c r="AK754">
        <v>0</v>
      </c>
      <c r="AL754">
        <v>780</v>
      </c>
      <c r="AM754">
        <v>780</v>
      </c>
      <c r="AN754" t="s">
        <v>103</v>
      </c>
      <c r="AO754" t="s">
        <v>119</v>
      </c>
      <c r="AP754" t="s">
        <v>104</v>
      </c>
      <c r="AQ754" t="s">
        <v>168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t="s">
        <v>98</v>
      </c>
      <c r="BC754">
        <v>7</v>
      </c>
      <c r="BD754" t="s">
        <v>106</v>
      </c>
      <c r="BE754">
        <v>0</v>
      </c>
      <c r="BF754" t="s">
        <v>83</v>
      </c>
      <c r="BG754" t="s">
        <v>83</v>
      </c>
      <c r="BH754" t="s">
        <v>83</v>
      </c>
      <c r="BI754" t="s">
        <v>83</v>
      </c>
      <c r="BJ754">
        <v>0</v>
      </c>
      <c r="BK754">
        <v>0</v>
      </c>
      <c r="BL754" t="s">
        <v>83</v>
      </c>
      <c r="BM754" t="s">
        <v>83</v>
      </c>
      <c r="BN754" t="s">
        <v>104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2008</v>
      </c>
      <c r="CA754" t="s">
        <v>110</v>
      </c>
      <c r="CB754" t="s">
        <v>111</v>
      </c>
    </row>
    <row r="755" spans="1:80">
      <c r="A755">
        <v>2214</v>
      </c>
      <c r="B755">
        <v>80</v>
      </c>
      <c r="C755" t="s">
        <v>140</v>
      </c>
      <c r="D755">
        <v>75</v>
      </c>
      <c r="E755">
        <v>6000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214</v>
      </c>
      <c r="N755" t="s">
        <v>91</v>
      </c>
      <c r="O755" t="s">
        <v>91</v>
      </c>
      <c r="P755" t="s">
        <v>92</v>
      </c>
      <c r="Q755" t="s">
        <v>158</v>
      </c>
      <c r="R755">
        <v>5</v>
      </c>
      <c r="S755">
        <v>5</v>
      </c>
      <c r="T755">
        <v>1967</v>
      </c>
      <c r="U755">
        <v>1967</v>
      </c>
      <c r="V755" t="s">
        <v>115</v>
      </c>
      <c r="W755" t="s">
        <v>95</v>
      </c>
      <c r="X755" t="s">
        <v>130</v>
      </c>
      <c r="Y755" t="s">
        <v>135</v>
      </c>
      <c r="Z755" t="s">
        <v>97</v>
      </c>
      <c r="AA755">
        <v>0</v>
      </c>
      <c r="AB755" t="s">
        <v>139</v>
      </c>
      <c r="AC755" t="s">
        <v>98</v>
      </c>
      <c r="AD755" t="s">
        <v>99</v>
      </c>
      <c r="AE755" t="s">
        <v>119</v>
      </c>
      <c r="AF755" t="s">
        <v>98</v>
      </c>
      <c r="AG755" t="s">
        <v>155</v>
      </c>
      <c r="AH755" t="s">
        <v>101</v>
      </c>
      <c r="AI755">
        <v>257</v>
      </c>
      <c r="AJ755" t="s">
        <v>108</v>
      </c>
      <c r="AK755">
        <v>0</v>
      </c>
      <c r="AL755">
        <v>367</v>
      </c>
      <c r="AM755">
        <v>624</v>
      </c>
      <c r="AN755" t="s">
        <v>103</v>
      </c>
      <c r="AO755" t="s">
        <v>126</v>
      </c>
      <c r="AP755" t="s">
        <v>104</v>
      </c>
      <c r="AQ755" t="s">
        <v>105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98</v>
      </c>
      <c r="BC755">
        <v>7</v>
      </c>
      <c r="BD755" t="s">
        <v>154</v>
      </c>
      <c r="BE755">
        <v>1</v>
      </c>
      <c r="BF755" t="s">
        <v>134</v>
      </c>
      <c r="BG755" t="s">
        <v>107</v>
      </c>
      <c r="BH755">
        <v>1967</v>
      </c>
      <c r="BI755" t="s">
        <v>108</v>
      </c>
      <c r="BJ755">
        <v>1</v>
      </c>
      <c r="BK755">
        <v>288</v>
      </c>
      <c r="BL755" t="s">
        <v>98</v>
      </c>
      <c r="BM755" t="s">
        <v>98</v>
      </c>
      <c r="BN755" t="s">
        <v>104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t="s">
        <v>83</v>
      </c>
      <c r="BV755" t="s">
        <v>109</v>
      </c>
      <c r="BW755" t="s">
        <v>83</v>
      </c>
      <c r="BX755">
        <v>0</v>
      </c>
      <c r="BY755">
        <v>7</v>
      </c>
      <c r="BZ755">
        <v>2008</v>
      </c>
      <c r="CA755" t="s">
        <v>110</v>
      </c>
      <c r="CB755" t="s">
        <v>111</v>
      </c>
    </row>
    <row r="756" spans="1:80">
      <c r="A756">
        <v>2215</v>
      </c>
      <c r="B756">
        <v>30</v>
      </c>
      <c r="C756" t="s">
        <v>140</v>
      </c>
      <c r="D756">
        <v>60</v>
      </c>
      <c r="E756">
        <v>7392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214</v>
      </c>
      <c r="N756" t="s">
        <v>91</v>
      </c>
      <c r="O756" t="s">
        <v>91</v>
      </c>
      <c r="P756" t="s">
        <v>92</v>
      </c>
      <c r="Q756" t="s">
        <v>93</v>
      </c>
      <c r="R756">
        <v>5</v>
      </c>
      <c r="S756">
        <v>7</v>
      </c>
      <c r="T756">
        <v>1930</v>
      </c>
      <c r="U756">
        <v>1995</v>
      </c>
      <c r="V756" t="s">
        <v>94</v>
      </c>
      <c r="W756" t="s">
        <v>95</v>
      </c>
      <c r="X756" t="s">
        <v>116</v>
      </c>
      <c r="Y756" t="s">
        <v>116</v>
      </c>
      <c r="Z756" t="s">
        <v>97</v>
      </c>
      <c r="AA756">
        <v>0</v>
      </c>
      <c r="AB756" t="s">
        <v>98</v>
      </c>
      <c r="AC756" t="s">
        <v>98</v>
      </c>
      <c r="AD756" t="s">
        <v>166</v>
      </c>
      <c r="AE756" t="s">
        <v>98</v>
      </c>
      <c r="AF756" t="s">
        <v>98</v>
      </c>
      <c r="AG756" t="s">
        <v>100</v>
      </c>
      <c r="AH756" t="s">
        <v>108</v>
      </c>
      <c r="AI756">
        <v>0</v>
      </c>
      <c r="AJ756" t="s">
        <v>108</v>
      </c>
      <c r="AK756">
        <v>0</v>
      </c>
      <c r="AL756">
        <v>520</v>
      </c>
      <c r="AM756">
        <v>520</v>
      </c>
      <c r="AN756" t="s">
        <v>103</v>
      </c>
      <c r="AO756" t="s">
        <v>98</v>
      </c>
      <c r="AP756" t="s">
        <v>104</v>
      </c>
      <c r="AQ756" t="s">
        <v>168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t="s">
        <v>98</v>
      </c>
      <c r="BC756">
        <v>5</v>
      </c>
      <c r="BD756" t="s">
        <v>106</v>
      </c>
      <c r="BE756">
        <v>0</v>
      </c>
      <c r="BF756" t="s">
        <v>83</v>
      </c>
      <c r="BG756" t="s">
        <v>143</v>
      </c>
      <c r="BH756">
        <v>1934</v>
      </c>
      <c r="BI756" t="s">
        <v>131</v>
      </c>
      <c r="BJ756">
        <v>1</v>
      </c>
      <c r="BK756">
        <v>360</v>
      </c>
      <c r="BL756" t="s">
        <v>98</v>
      </c>
      <c r="BM756" t="s">
        <v>98</v>
      </c>
      <c r="BN756" t="s">
        <v>104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5</v>
      </c>
      <c r="BZ756">
        <v>2008</v>
      </c>
      <c r="CA756" t="s">
        <v>110</v>
      </c>
      <c r="CB756" t="s">
        <v>111</v>
      </c>
    </row>
    <row r="757" spans="1:80">
      <c r="A757">
        <v>2216</v>
      </c>
      <c r="B757">
        <v>50</v>
      </c>
      <c r="C757" t="s">
        <v>140</v>
      </c>
      <c r="D757">
        <v>75</v>
      </c>
      <c r="E757">
        <v>9000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214</v>
      </c>
      <c r="N757" t="s">
        <v>91</v>
      </c>
      <c r="O757" t="s">
        <v>91</v>
      </c>
      <c r="P757" t="s">
        <v>92</v>
      </c>
      <c r="Q757" t="s">
        <v>176</v>
      </c>
      <c r="R757">
        <v>5</v>
      </c>
      <c r="S757">
        <v>5</v>
      </c>
      <c r="T757">
        <v>1958</v>
      </c>
      <c r="U757">
        <v>1958</v>
      </c>
      <c r="V757" t="s">
        <v>94</v>
      </c>
      <c r="W757" t="s">
        <v>95</v>
      </c>
      <c r="X757" t="s">
        <v>184</v>
      </c>
      <c r="Y757" t="s">
        <v>185</v>
      </c>
      <c r="Z757" t="s">
        <v>117</v>
      </c>
      <c r="AA757">
        <v>162</v>
      </c>
      <c r="AB757" t="s">
        <v>98</v>
      </c>
      <c r="AC757" t="s">
        <v>98</v>
      </c>
      <c r="AD757" t="s">
        <v>99</v>
      </c>
      <c r="AE757" t="s">
        <v>98</v>
      </c>
      <c r="AF757" t="s">
        <v>98</v>
      </c>
      <c r="AG757" t="s">
        <v>100</v>
      </c>
      <c r="AH757" t="s">
        <v>118</v>
      </c>
      <c r="AI757">
        <v>330</v>
      </c>
      <c r="AJ757" t="s">
        <v>108</v>
      </c>
      <c r="AK757">
        <v>0</v>
      </c>
      <c r="AL757">
        <v>821</v>
      </c>
      <c r="AM757">
        <v>1151</v>
      </c>
      <c r="AN757" t="s">
        <v>103</v>
      </c>
      <c r="AO757" t="s">
        <v>119</v>
      </c>
      <c r="AP757" t="s">
        <v>104</v>
      </c>
      <c r="AQ757" t="s">
        <v>168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t="s">
        <v>98</v>
      </c>
      <c r="BC757">
        <v>7</v>
      </c>
      <c r="BD757" t="s">
        <v>106</v>
      </c>
      <c r="BE757">
        <v>0</v>
      </c>
      <c r="BF757" t="s">
        <v>83</v>
      </c>
      <c r="BG757" t="s">
        <v>107</v>
      </c>
      <c r="BH757">
        <v>1958</v>
      </c>
      <c r="BI757" t="s">
        <v>125</v>
      </c>
      <c r="BJ757">
        <v>1</v>
      </c>
      <c r="BK757">
        <v>356</v>
      </c>
      <c r="BL757" t="s">
        <v>98</v>
      </c>
      <c r="BM757" t="s">
        <v>98</v>
      </c>
      <c r="BN757" t="s">
        <v>104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1</v>
      </c>
      <c r="BZ757">
        <v>2008</v>
      </c>
      <c r="CA757" t="s">
        <v>110</v>
      </c>
      <c r="CB757" t="s">
        <v>111</v>
      </c>
    </row>
    <row r="758" spans="1:80">
      <c r="A758">
        <v>2217</v>
      </c>
      <c r="B758">
        <v>20</v>
      </c>
      <c r="C758" t="s">
        <v>83</v>
      </c>
      <c r="D758">
        <v>80</v>
      </c>
      <c r="E758">
        <v>14584</v>
      </c>
      <c r="F758" t="s">
        <v>82</v>
      </c>
      <c r="G758" t="s">
        <v>83</v>
      </c>
      <c r="H758" t="s">
        <v>84</v>
      </c>
      <c r="I758" t="s">
        <v>205</v>
      </c>
      <c r="J758" t="s">
        <v>86</v>
      </c>
      <c r="K758" t="s">
        <v>87</v>
      </c>
      <c r="L758" t="s">
        <v>154</v>
      </c>
      <c r="M758" t="s">
        <v>214</v>
      </c>
      <c r="N758" t="s">
        <v>91</v>
      </c>
      <c r="O758" t="s">
        <v>91</v>
      </c>
      <c r="P758" t="s">
        <v>92</v>
      </c>
      <c r="Q758" t="s">
        <v>93</v>
      </c>
      <c r="R758">
        <v>1</v>
      </c>
      <c r="S758">
        <v>5</v>
      </c>
      <c r="T758">
        <v>1952</v>
      </c>
      <c r="U758">
        <v>1952</v>
      </c>
      <c r="V758" t="s">
        <v>94</v>
      </c>
      <c r="W758" t="s">
        <v>95</v>
      </c>
      <c r="X758" t="s">
        <v>193</v>
      </c>
      <c r="Y758" t="s">
        <v>96</v>
      </c>
      <c r="Z758" t="s">
        <v>97</v>
      </c>
      <c r="AA758">
        <v>0</v>
      </c>
      <c r="AB758" t="s">
        <v>139</v>
      </c>
      <c r="AC758" t="s">
        <v>134</v>
      </c>
      <c r="AD758" t="s">
        <v>211</v>
      </c>
      <c r="AE758" t="s">
        <v>83</v>
      </c>
      <c r="AF758" t="s">
        <v>83</v>
      </c>
      <c r="AG758" t="s">
        <v>83</v>
      </c>
      <c r="AH758" t="s">
        <v>83</v>
      </c>
      <c r="AI758">
        <v>0</v>
      </c>
      <c r="AJ758" t="s">
        <v>83</v>
      </c>
      <c r="AK758">
        <v>0</v>
      </c>
      <c r="AL758">
        <v>0</v>
      </c>
      <c r="AM758">
        <v>0</v>
      </c>
      <c r="AN758" t="s">
        <v>242</v>
      </c>
      <c r="AO758" t="s">
        <v>134</v>
      </c>
      <c r="AP758" t="s">
        <v>167</v>
      </c>
      <c r="AQ758" t="s">
        <v>168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t="s">
        <v>139</v>
      </c>
      <c r="BC758">
        <v>4</v>
      </c>
      <c r="BD758" t="s">
        <v>83</v>
      </c>
      <c r="BE758">
        <v>0</v>
      </c>
      <c r="BF758" t="s">
        <v>83</v>
      </c>
      <c r="BG758" t="s">
        <v>107</v>
      </c>
      <c r="BH758">
        <v>1952</v>
      </c>
      <c r="BI758" t="s">
        <v>108</v>
      </c>
      <c r="BJ758">
        <v>2</v>
      </c>
      <c r="BK758">
        <v>487</v>
      </c>
      <c r="BL758" t="s">
        <v>139</v>
      </c>
      <c r="BM758" t="s">
        <v>134</v>
      </c>
      <c r="BN758" t="s">
        <v>167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2</v>
      </c>
      <c r="BZ758">
        <v>2008</v>
      </c>
      <c r="CA758" t="s">
        <v>110</v>
      </c>
      <c r="CB758" t="s">
        <v>172</v>
      </c>
    </row>
    <row r="759" spans="1:80">
      <c r="A759">
        <v>2218</v>
      </c>
      <c r="B759">
        <v>70</v>
      </c>
      <c r="C759" t="s">
        <v>201</v>
      </c>
      <c r="D759">
        <v>60</v>
      </c>
      <c r="E759">
        <v>5280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114</v>
      </c>
      <c r="L759" t="s">
        <v>88</v>
      </c>
      <c r="M759" t="s">
        <v>214</v>
      </c>
      <c r="N759" t="s">
        <v>90</v>
      </c>
      <c r="O759" t="s">
        <v>91</v>
      </c>
      <c r="P759" t="s">
        <v>92</v>
      </c>
      <c r="Q759" t="s">
        <v>122</v>
      </c>
      <c r="R759">
        <v>4</v>
      </c>
      <c r="S759">
        <v>7</v>
      </c>
      <c r="T759">
        <v>1895</v>
      </c>
      <c r="U759">
        <v>1950</v>
      </c>
      <c r="V759" t="s">
        <v>94</v>
      </c>
      <c r="W759" t="s">
        <v>95</v>
      </c>
      <c r="X759" t="s">
        <v>116</v>
      </c>
      <c r="Y759" t="s">
        <v>116</v>
      </c>
      <c r="Z759" t="s">
        <v>97</v>
      </c>
      <c r="AA759">
        <v>0</v>
      </c>
      <c r="AB759" t="s">
        <v>98</v>
      </c>
      <c r="AC759" t="s">
        <v>98</v>
      </c>
      <c r="AD759" t="s">
        <v>148</v>
      </c>
      <c r="AE759" t="s">
        <v>83</v>
      </c>
      <c r="AF759" t="s">
        <v>139</v>
      </c>
      <c r="AG759" t="s">
        <v>100</v>
      </c>
      <c r="AH759" t="s">
        <v>108</v>
      </c>
      <c r="AI759">
        <v>0</v>
      </c>
      <c r="AJ759" t="s">
        <v>108</v>
      </c>
      <c r="AK759">
        <v>0</v>
      </c>
      <c r="AL759">
        <v>173</v>
      </c>
      <c r="AM759">
        <v>173</v>
      </c>
      <c r="AN759" t="s">
        <v>103</v>
      </c>
      <c r="AO759" t="s">
        <v>126</v>
      </c>
      <c r="AP759" t="s">
        <v>167</v>
      </c>
      <c r="AQ759" t="s">
        <v>105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98</v>
      </c>
      <c r="BC759">
        <v>6</v>
      </c>
      <c r="BD759" t="s">
        <v>106</v>
      </c>
      <c r="BE759">
        <v>0</v>
      </c>
      <c r="BF759" t="s">
        <v>83</v>
      </c>
      <c r="BG759" t="s">
        <v>143</v>
      </c>
      <c r="BH759">
        <v>1895</v>
      </c>
      <c r="BI759" t="s">
        <v>108</v>
      </c>
      <c r="BJ759">
        <v>1</v>
      </c>
      <c r="BK759">
        <v>185</v>
      </c>
      <c r="BL759" t="s">
        <v>139</v>
      </c>
      <c r="BM759" t="s">
        <v>98</v>
      </c>
      <c r="BN759" t="s">
        <v>104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7</v>
      </c>
      <c r="BZ759">
        <v>2008</v>
      </c>
      <c r="CA759" t="s">
        <v>110</v>
      </c>
      <c r="CB759" t="s">
        <v>111</v>
      </c>
    </row>
    <row r="760" spans="1:80">
      <c r="A760">
        <v>2219</v>
      </c>
      <c r="B760">
        <v>50</v>
      </c>
      <c r="C760" t="s">
        <v>201</v>
      </c>
      <c r="D760">
        <v>52</v>
      </c>
      <c r="E760">
        <v>5150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114</v>
      </c>
      <c r="L760" t="s">
        <v>88</v>
      </c>
      <c r="M760" t="s">
        <v>214</v>
      </c>
      <c r="N760" t="s">
        <v>90</v>
      </c>
      <c r="O760" t="s">
        <v>91</v>
      </c>
      <c r="P760" t="s">
        <v>92</v>
      </c>
      <c r="Q760" t="s">
        <v>176</v>
      </c>
      <c r="R760">
        <v>4</v>
      </c>
      <c r="S760">
        <v>7</v>
      </c>
      <c r="T760">
        <v>1910</v>
      </c>
      <c r="U760">
        <v>2000</v>
      </c>
      <c r="V760" t="s">
        <v>94</v>
      </c>
      <c r="W760" t="s">
        <v>95</v>
      </c>
      <c r="X760" t="s">
        <v>135</v>
      </c>
      <c r="Y760" t="s">
        <v>135</v>
      </c>
      <c r="Z760" t="s">
        <v>97</v>
      </c>
      <c r="AA760">
        <v>0</v>
      </c>
      <c r="AB760" t="s">
        <v>98</v>
      </c>
      <c r="AC760" t="s">
        <v>98</v>
      </c>
      <c r="AD760" t="s">
        <v>123</v>
      </c>
      <c r="AE760" t="s">
        <v>83</v>
      </c>
      <c r="AF760" t="s">
        <v>98</v>
      </c>
      <c r="AG760" t="s">
        <v>100</v>
      </c>
      <c r="AH760" t="s">
        <v>108</v>
      </c>
      <c r="AI760">
        <v>0</v>
      </c>
      <c r="AJ760" t="s">
        <v>108</v>
      </c>
      <c r="AK760">
        <v>0</v>
      </c>
      <c r="AL760">
        <v>356</v>
      </c>
      <c r="AM760">
        <v>356</v>
      </c>
      <c r="AN760" t="s">
        <v>103</v>
      </c>
      <c r="AO760" t="s">
        <v>98</v>
      </c>
      <c r="AP760" t="s">
        <v>167</v>
      </c>
      <c r="AQ760" t="s">
        <v>168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106</v>
      </c>
      <c r="BE760">
        <v>0</v>
      </c>
      <c r="BF760" t="s">
        <v>83</v>
      </c>
      <c r="BG760" t="s">
        <v>143</v>
      </c>
      <c r="BH760">
        <v>1910</v>
      </c>
      <c r="BI760" t="s">
        <v>108</v>
      </c>
      <c r="BJ760">
        <v>1</v>
      </c>
      <c r="BK760">
        <v>195</v>
      </c>
      <c r="BL760" t="s">
        <v>134</v>
      </c>
      <c r="BM760" t="s">
        <v>139</v>
      </c>
      <c r="BN760" t="s">
        <v>167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5</v>
      </c>
      <c r="BZ760">
        <v>2008</v>
      </c>
      <c r="CA760" t="s">
        <v>110</v>
      </c>
      <c r="CB760" t="s">
        <v>111</v>
      </c>
    </row>
    <row r="761" spans="1:80">
      <c r="A761">
        <v>2220</v>
      </c>
      <c r="B761">
        <v>70</v>
      </c>
      <c r="C761" t="s">
        <v>201</v>
      </c>
      <c r="D761">
        <v>60</v>
      </c>
      <c r="E761">
        <v>9000</v>
      </c>
      <c r="F761" t="s">
        <v>190</v>
      </c>
      <c r="G761" t="s">
        <v>83</v>
      </c>
      <c r="H761" t="s">
        <v>84</v>
      </c>
      <c r="I761" t="s">
        <v>192</v>
      </c>
      <c r="J761" t="s">
        <v>86</v>
      </c>
      <c r="K761" t="s">
        <v>87</v>
      </c>
      <c r="L761" t="s">
        <v>88</v>
      </c>
      <c r="M761" t="s">
        <v>214</v>
      </c>
      <c r="N761" t="s">
        <v>91</v>
      </c>
      <c r="O761" t="s">
        <v>91</v>
      </c>
      <c r="P761" t="s">
        <v>92</v>
      </c>
      <c r="Q761" t="s">
        <v>122</v>
      </c>
      <c r="R761">
        <v>4</v>
      </c>
      <c r="S761">
        <v>6</v>
      </c>
      <c r="T761">
        <v>1920</v>
      </c>
      <c r="U761">
        <v>1950</v>
      </c>
      <c r="V761" t="s">
        <v>94</v>
      </c>
      <c r="W761" t="s">
        <v>95</v>
      </c>
      <c r="X761" t="s">
        <v>137</v>
      </c>
      <c r="Y761" t="s">
        <v>137</v>
      </c>
      <c r="Z761" t="s">
        <v>97</v>
      </c>
      <c r="AA761">
        <v>0</v>
      </c>
      <c r="AB761" t="s">
        <v>98</v>
      </c>
      <c r="AC761" t="s">
        <v>98</v>
      </c>
      <c r="AD761" t="s">
        <v>148</v>
      </c>
      <c r="AE761" t="s">
        <v>139</v>
      </c>
      <c r="AF761" t="s">
        <v>139</v>
      </c>
      <c r="AG761" t="s">
        <v>155</v>
      </c>
      <c r="AH761" t="s">
        <v>108</v>
      </c>
      <c r="AI761">
        <v>0</v>
      </c>
      <c r="AJ761" t="s">
        <v>108</v>
      </c>
      <c r="AK761">
        <v>0</v>
      </c>
      <c r="AL761">
        <v>592</v>
      </c>
      <c r="AM761">
        <v>592</v>
      </c>
      <c r="AN761" t="s">
        <v>103</v>
      </c>
      <c r="AO761" t="s">
        <v>126</v>
      </c>
      <c r="AP761" t="s">
        <v>104</v>
      </c>
      <c r="AQ761" t="s">
        <v>105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139</v>
      </c>
      <c r="BC761">
        <v>5</v>
      </c>
      <c r="BD761" t="s">
        <v>181</v>
      </c>
      <c r="BE761">
        <v>0</v>
      </c>
      <c r="BF761" t="s">
        <v>83</v>
      </c>
      <c r="BG761" t="s">
        <v>143</v>
      </c>
      <c r="BH761">
        <v>1920</v>
      </c>
      <c r="BI761" t="s">
        <v>108</v>
      </c>
      <c r="BJ761">
        <v>1</v>
      </c>
      <c r="BK761">
        <v>216</v>
      </c>
      <c r="BL761" t="s">
        <v>139</v>
      </c>
      <c r="BM761" t="s">
        <v>139</v>
      </c>
      <c r="BN761" t="s">
        <v>167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6</v>
      </c>
      <c r="BZ761">
        <v>2008</v>
      </c>
      <c r="CA761" t="s">
        <v>110</v>
      </c>
      <c r="CB761" t="s">
        <v>111</v>
      </c>
    </row>
    <row r="762" spans="1:80">
      <c r="A762">
        <v>2221</v>
      </c>
      <c r="B762">
        <v>120</v>
      </c>
      <c r="C762" t="s">
        <v>140</v>
      </c>
      <c r="D762">
        <v>44</v>
      </c>
      <c r="E762">
        <v>3843</v>
      </c>
      <c r="F762" t="s">
        <v>82</v>
      </c>
      <c r="G762" t="s">
        <v>83</v>
      </c>
      <c r="H762" t="s">
        <v>113</v>
      </c>
      <c r="I762" t="s">
        <v>127</v>
      </c>
      <c r="J762" t="s">
        <v>86</v>
      </c>
      <c r="K762" t="s">
        <v>87</v>
      </c>
      <c r="L762" t="s">
        <v>154</v>
      </c>
      <c r="M762" t="s">
        <v>212</v>
      </c>
      <c r="N762" t="s">
        <v>91</v>
      </c>
      <c r="O762" t="s">
        <v>91</v>
      </c>
      <c r="P762" t="s">
        <v>129</v>
      </c>
      <c r="Q762" t="s">
        <v>93</v>
      </c>
      <c r="R762">
        <v>8</v>
      </c>
      <c r="S762">
        <v>5</v>
      </c>
      <c r="T762">
        <v>2007</v>
      </c>
      <c r="U762">
        <v>2008</v>
      </c>
      <c r="V762" t="s">
        <v>115</v>
      </c>
      <c r="W762" t="s">
        <v>95</v>
      </c>
      <c r="X762" t="s">
        <v>152</v>
      </c>
      <c r="Y762" t="s">
        <v>153</v>
      </c>
      <c r="Z762" t="s">
        <v>148</v>
      </c>
      <c r="AA762">
        <v>186</v>
      </c>
      <c r="AB762" t="s">
        <v>126</v>
      </c>
      <c r="AC762" t="s">
        <v>98</v>
      </c>
      <c r="AD762" t="s">
        <v>123</v>
      </c>
      <c r="AE762" t="s">
        <v>126</v>
      </c>
      <c r="AF762" t="s">
        <v>98</v>
      </c>
      <c r="AG762" t="s">
        <v>119</v>
      </c>
      <c r="AH762" t="s">
        <v>124</v>
      </c>
      <c r="AI762">
        <v>1476</v>
      </c>
      <c r="AJ762" t="s">
        <v>108</v>
      </c>
      <c r="AK762">
        <v>0</v>
      </c>
      <c r="AL762">
        <v>120</v>
      </c>
      <c r="AM762">
        <v>1596</v>
      </c>
      <c r="AN762" t="s">
        <v>103</v>
      </c>
      <c r="AO762" t="s">
        <v>126</v>
      </c>
      <c r="AP762" t="s">
        <v>104</v>
      </c>
      <c r="AQ762" t="s">
        <v>105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t="s">
        <v>126</v>
      </c>
      <c r="BC762">
        <v>5</v>
      </c>
      <c r="BD762" t="s">
        <v>106</v>
      </c>
      <c r="BE762">
        <v>1</v>
      </c>
      <c r="BF762" t="s">
        <v>119</v>
      </c>
      <c r="BG762" t="s">
        <v>107</v>
      </c>
      <c r="BH762">
        <v>2007</v>
      </c>
      <c r="BI762" t="s">
        <v>125</v>
      </c>
      <c r="BJ762">
        <v>2</v>
      </c>
      <c r="BK762">
        <v>525</v>
      </c>
      <c r="BL762" t="s">
        <v>98</v>
      </c>
      <c r="BM762" t="s">
        <v>98</v>
      </c>
      <c r="BN762" t="s">
        <v>104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8</v>
      </c>
      <c r="BZ762">
        <v>2008</v>
      </c>
      <c r="CA762" t="s">
        <v>149</v>
      </c>
      <c r="CB762" t="s">
        <v>150</v>
      </c>
    </row>
    <row r="763" spans="1:80">
      <c r="A763">
        <v>2222</v>
      </c>
      <c r="B763">
        <v>120</v>
      </c>
      <c r="C763" t="s">
        <v>140</v>
      </c>
      <c r="D763">
        <v>44</v>
      </c>
      <c r="E763">
        <v>3811</v>
      </c>
      <c r="F763" t="s">
        <v>82</v>
      </c>
      <c r="G763" t="s">
        <v>83</v>
      </c>
      <c r="H763" t="s">
        <v>113</v>
      </c>
      <c r="I763" t="s">
        <v>127</v>
      </c>
      <c r="J763" t="s">
        <v>86</v>
      </c>
      <c r="K763" t="s">
        <v>87</v>
      </c>
      <c r="L763" t="s">
        <v>154</v>
      </c>
      <c r="M763" t="s">
        <v>212</v>
      </c>
      <c r="N763" t="s">
        <v>91</v>
      </c>
      <c r="O763" t="s">
        <v>91</v>
      </c>
      <c r="P763" t="s">
        <v>129</v>
      </c>
      <c r="Q763" t="s">
        <v>93</v>
      </c>
      <c r="R763">
        <v>7</v>
      </c>
      <c r="S763">
        <v>5</v>
      </c>
      <c r="T763">
        <v>2004</v>
      </c>
      <c r="U763">
        <v>2005</v>
      </c>
      <c r="V763" t="s">
        <v>115</v>
      </c>
      <c r="W763" t="s">
        <v>95</v>
      </c>
      <c r="X763" t="s">
        <v>152</v>
      </c>
      <c r="Y763" t="s">
        <v>153</v>
      </c>
      <c r="Z763" t="s">
        <v>148</v>
      </c>
      <c r="AA763">
        <v>174</v>
      </c>
      <c r="AB763" t="s">
        <v>119</v>
      </c>
      <c r="AC763" t="s">
        <v>98</v>
      </c>
      <c r="AD763" t="s">
        <v>123</v>
      </c>
      <c r="AE763" t="s">
        <v>126</v>
      </c>
      <c r="AF763" t="s">
        <v>98</v>
      </c>
      <c r="AG763" t="s">
        <v>119</v>
      </c>
      <c r="AH763" t="s">
        <v>124</v>
      </c>
      <c r="AI763">
        <v>1474</v>
      </c>
      <c r="AJ763" t="s">
        <v>108</v>
      </c>
      <c r="AK763">
        <v>0</v>
      </c>
      <c r="AL763">
        <v>120</v>
      </c>
      <c r="AM763">
        <v>1594</v>
      </c>
      <c r="AN763" t="s">
        <v>103</v>
      </c>
      <c r="AO763" t="s">
        <v>126</v>
      </c>
      <c r="AP763" t="s">
        <v>104</v>
      </c>
      <c r="AQ763" t="s">
        <v>105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t="s">
        <v>126</v>
      </c>
      <c r="BC763">
        <v>5</v>
      </c>
      <c r="BD763" t="s">
        <v>106</v>
      </c>
      <c r="BE763">
        <v>1</v>
      </c>
      <c r="BF763" t="s">
        <v>119</v>
      </c>
      <c r="BG763" t="s">
        <v>107</v>
      </c>
      <c r="BH763">
        <v>2004</v>
      </c>
      <c r="BI763" t="s">
        <v>125</v>
      </c>
      <c r="BJ763">
        <v>2</v>
      </c>
      <c r="BK763">
        <v>482</v>
      </c>
      <c r="BL763" t="s">
        <v>98</v>
      </c>
      <c r="BM763" t="s">
        <v>98</v>
      </c>
      <c r="BN763" t="s">
        <v>104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2008</v>
      </c>
      <c r="CA763" t="s">
        <v>110</v>
      </c>
      <c r="CB763" t="s">
        <v>111</v>
      </c>
    </row>
    <row r="764" spans="1:80">
      <c r="A764">
        <v>2223</v>
      </c>
      <c r="B764">
        <v>20</v>
      </c>
      <c r="C764" t="s">
        <v>112</v>
      </c>
      <c r="D764" t="s">
        <v>83</v>
      </c>
      <c r="E764">
        <v>23730</v>
      </c>
      <c r="F764" t="s">
        <v>82</v>
      </c>
      <c r="G764" t="s">
        <v>83</v>
      </c>
      <c r="H764" t="s">
        <v>160</v>
      </c>
      <c r="I764" t="s">
        <v>85</v>
      </c>
      <c r="J764" t="s">
        <v>86</v>
      </c>
      <c r="K764" t="s">
        <v>87</v>
      </c>
      <c r="L764" t="s">
        <v>88</v>
      </c>
      <c r="M764" t="s">
        <v>217</v>
      </c>
      <c r="N764" t="s">
        <v>91</v>
      </c>
      <c r="O764" t="s">
        <v>91</v>
      </c>
      <c r="P764" t="s">
        <v>92</v>
      </c>
      <c r="Q764" t="s">
        <v>93</v>
      </c>
      <c r="R764">
        <v>7</v>
      </c>
      <c r="S764">
        <v>5</v>
      </c>
      <c r="T764">
        <v>1996</v>
      </c>
      <c r="U764">
        <v>1997</v>
      </c>
      <c r="V764" t="s">
        <v>94</v>
      </c>
      <c r="W764" t="s">
        <v>95</v>
      </c>
      <c r="X764" t="s">
        <v>137</v>
      </c>
      <c r="Y764" t="s">
        <v>137</v>
      </c>
      <c r="Z764" t="s">
        <v>117</v>
      </c>
      <c r="AA764">
        <v>668</v>
      </c>
      <c r="AB764" t="s">
        <v>119</v>
      </c>
      <c r="AC764" t="s">
        <v>98</v>
      </c>
      <c r="AD764" t="s">
        <v>123</v>
      </c>
      <c r="AE764" t="s">
        <v>126</v>
      </c>
      <c r="AF764" t="s">
        <v>98</v>
      </c>
      <c r="AG764" t="s">
        <v>155</v>
      </c>
      <c r="AH764" t="s">
        <v>124</v>
      </c>
      <c r="AI764">
        <v>700</v>
      </c>
      <c r="AJ764" t="s">
        <v>108</v>
      </c>
      <c r="AK764">
        <v>0</v>
      </c>
      <c r="AL764">
        <v>1140</v>
      </c>
      <c r="AM764">
        <v>1840</v>
      </c>
      <c r="AN764" t="s">
        <v>103</v>
      </c>
      <c r="AO764" t="s">
        <v>126</v>
      </c>
      <c r="AP764" t="s">
        <v>104</v>
      </c>
      <c r="AQ764" t="s">
        <v>105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t="s">
        <v>119</v>
      </c>
      <c r="BC764">
        <v>7</v>
      </c>
      <c r="BD764" t="s">
        <v>106</v>
      </c>
      <c r="BE764">
        <v>0</v>
      </c>
      <c r="BF764" t="s">
        <v>83</v>
      </c>
      <c r="BG764" t="s">
        <v>107</v>
      </c>
      <c r="BH764">
        <v>1996</v>
      </c>
      <c r="BI764" t="s">
        <v>125</v>
      </c>
      <c r="BJ764">
        <v>3</v>
      </c>
      <c r="BK764">
        <v>786</v>
      </c>
      <c r="BL764" t="s">
        <v>98</v>
      </c>
      <c r="BM764" t="s">
        <v>98</v>
      </c>
      <c r="BN764" t="s">
        <v>104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9</v>
      </c>
      <c r="BZ764">
        <v>2008</v>
      </c>
      <c r="CA764" t="s">
        <v>110</v>
      </c>
      <c r="CB764" t="s">
        <v>111</v>
      </c>
    </row>
    <row r="765" spans="1:80">
      <c r="A765">
        <v>2224</v>
      </c>
      <c r="B765">
        <v>60</v>
      </c>
      <c r="C765" t="s">
        <v>112</v>
      </c>
      <c r="D765" t="s">
        <v>83</v>
      </c>
      <c r="E765">
        <v>11050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217</v>
      </c>
      <c r="N765" t="s">
        <v>91</v>
      </c>
      <c r="O765" t="s">
        <v>91</v>
      </c>
      <c r="P765" t="s">
        <v>92</v>
      </c>
      <c r="Q765" t="s">
        <v>122</v>
      </c>
      <c r="R765">
        <v>7</v>
      </c>
      <c r="S765">
        <v>5</v>
      </c>
      <c r="T765">
        <v>1996</v>
      </c>
      <c r="U765">
        <v>1997</v>
      </c>
      <c r="V765" t="s">
        <v>94</v>
      </c>
      <c r="W765" t="s">
        <v>95</v>
      </c>
      <c r="X765" t="s">
        <v>96</v>
      </c>
      <c r="Y765" t="s">
        <v>96</v>
      </c>
      <c r="Z765" t="s">
        <v>97</v>
      </c>
      <c r="AA765">
        <v>0</v>
      </c>
      <c r="AB765" t="s">
        <v>98</v>
      </c>
      <c r="AC765" t="s">
        <v>98</v>
      </c>
      <c r="AD765" t="s">
        <v>123</v>
      </c>
      <c r="AE765" t="s">
        <v>119</v>
      </c>
      <c r="AF765" t="s">
        <v>98</v>
      </c>
      <c r="AG765" t="s">
        <v>155</v>
      </c>
      <c r="AH765" t="s">
        <v>108</v>
      </c>
      <c r="AI765">
        <v>0</v>
      </c>
      <c r="AJ765" t="s">
        <v>108</v>
      </c>
      <c r="AK765">
        <v>0</v>
      </c>
      <c r="AL765">
        <v>910</v>
      </c>
      <c r="AM765">
        <v>910</v>
      </c>
      <c r="AN765" t="s">
        <v>103</v>
      </c>
      <c r="AO765" t="s">
        <v>126</v>
      </c>
      <c r="AP765" t="s">
        <v>104</v>
      </c>
      <c r="AQ765" t="s">
        <v>105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119</v>
      </c>
      <c r="BC765">
        <v>8</v>
      </c>
      <c r="BD765" t="s">
        <v>106</v>
      </c>
      <c r="BE765">
        <v>1</v>
      </c>
      <c r="BF765" t="s">
        <v>98</v>
      </c>
      <c r="BG765" t="s">
        <v>107</v>
      </c>
      <c r="BH765">
        <v>1996</v>
      </c>
      <c r="BI765" t="s">
        <v>108</v>
      </c>
      <c r="BJ765">
        <v>3</v>
      </c>
      <c r="BK765">
        <v>816</v>
      </c>
      <c r="BL765" t="s">
        <v>98</v>
      </c>
      <c r="BM765" t="s">
        <v>98</v>
      </c>
      <c r="BN765" t="s">
        <v>104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9</v>
      </c>
      <c r="BZ765">
        <v>2008</v>
      </c>
      <c r="CA765" t="s">
        <v>110</v>
      </c>
      <c r="CB765" t="s">
        <v>111</v>
      </c>
    </row>
    <row r="766" spans="1:80">
      <c r="A766">
        <v>2225</v>
      </c>
      <c r="B766">
        <v>90</v>
      </c>
      <c r="C766" t="s">
        <v>112</v>
      </c>
      <c r="D766">
        <v>76</v>
      </c>
      <c r="E766">
        <v>10260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217</v>
      </c>
      <c r="N766" t="s">
        <v>91</v>
      </c>
      <c r="O766" t="s">
        <v>91</v>
      </c>
      <c r="P766" t="s">
        <v>179</v>
      </c>
      <c r="Q766" t="s">
        <v>122</v>
      </c>
      <c r="R766">
        <v>5</v>
      </c>
      <c r="S766">
        <v>4</v>
      </c>
      <c r="T766">
        <v>1976</v>
      </c>
      <c r="U766">
        <v>1976</v>
      </c>
      <c r="V766" t="s">
        <v>94</v>
      </c>
      <c r="W766" t="s">
        <v>95</v>
      </c>
      <c r="X766" t="s">
        <v>135</v>
      </c>
      <c r="Y766" t="s">
        <v>135</v>
      </c>
      <c r="Z766" t="s">
        <v>97</v>
      </c>
      <c r="AA766">
        <v>0</v>
      </c>
      <c r="AB766" t="s">
        <v>98</v>
      </c>
      <c r="AC766" t="s">
        <v>98</v>
      </c>
      <c r="AD766" t="s">
        <v>99</v>
      </c>
      <c r="AE766" t="s">
        <v>83</v>
      </c>
      <c r="AF766" t="s">
        <v>83</v>
      </c>
      <c r="AG766" t="s">
        <v>83</v>
      </c>
      <c r="AH766" t="s">
        <v>83</v>
      </c>
      <c r="AI766">
        <v>0</v>
      </c>
      <c r="AJ766" t="s">
        <v>83</v>
      </c>
      <c r="AK766">
        <v>0</v>
      </c>
      <c r="AL766">
        <v>0</v>
      </c>
      <c r="AM766">
        <v>0</v>
      </c>
      <c r="AN766" t="s">
        <v>103</v>
      </c>
      <c r="AO766" t="s">
        <v>98</v>
      </c>
      <c r="AP766" t="s">
        <v>104</v>
      </c>
      <c r="AQ766" t="s">
        <v>105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t="s">
        <v>98</v>
      </c>
      <c r="BC766">
        <v>8</v>
      </c>
      <c r="BD766" t="s">
        <v>106</v>
      </c>
      <c r="BE766">
        <v>0</v>
      </c>
      <c r="BF766" t="s">
        <v>83</v>
      </c>
      <c r="BG766" t="s">
        <v>107</v>
      </c>
      <c r="BH766">
        <v>1976</v>
      </c>
      <c r="BI766" t="s">
        <v>108</v>
      </c>
      <c r="BJ766">
        <v>2</v>
      </c>
      <c r="BK766">
        <v>484</v>
      </c>
      <c r="BL766" t="s">
        <v>98</v>
      </c>
      <c r="BM766" t="s">
        <v>98</v>
      </c>
      <c r="BN766" t="s">
        <v>104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11</v>
      </c>
      <c r="BZ766">
        <v>2008</v>
      </c>
      <c r="CA766" t="s">
        <v>110</v>
      </c>
      <c r="CB766" t="s">
        <v>172</v>
      </c>
    </row>
    <row r="767" spans="1:80">
      <c r="A767">
        <v>2226</v>
      </c>
      <c r="B767">
        <v>20</v>
      </c>
      <c r="C767" t="s">
        <v>112</v>
      </c>
      <c r="D767">
        <v>74</v>
      </c>
      <c r="E767">
        <v>9990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217</v>
      </c>
      <c r="N767" t="s">
        <v>91</v>
      </c>
      <c r="O767" t="s">
        <v>91</v>
      </c>
      <c r="P767" t="s">
        <v>92</v>
      </c>
      <c r="Q767" t="s">
        <v>93</v>
      </c>
      <c r="R767">
        <v>4</v>
      </c>
      <c r="S767">
        <v>5</v>
      </c>
      <c r="T767">
        <v>1991</v>
      </c>
      <c r="U767">
        <v>1991</v>
      </c>
      <c r="V767" t="s">
        <v>94</v>
      </c>
      <c r="W767" t="s">
        <v>95</v>
      </c>
      <c r="X767" t="s">
        <v>130</v>
      </c>
      <c r="Y767" t="s">
        <v>130</v>
      </c>
      <c r="Z767" t="s">
        <v>97</v>
      </c>
      <c r="AA767">
        <v>0</v>
      </c>
      <c r="AB767" t="s">
        <v>98</v>
      </c>
      <c r="AC767" t="s">
        <v>98</v>
      </c>
      <c r="AD767" t="s">
        <v>123</v>
      </c>
      <c r="AE767" t="s">
        <v>119</v>
      </c>
      <c r="AF767" t="s">
        <v>98</v>
      </c>
      <c r="AG767" t="s">
        <v>100</v>
      </c>
      <c r="AH767" t="s">
        <v>118</v>
      </c>
      <c r="AI767">
        <v>1383</v>
      </c>
      <c r="AJ767" t="s">
        <v>108</v>
      </c>
      <c r="AK767">
        <v>0</v>
      </c>
      <c r="AL767">
        <v>297</v>
      </c>
      <c r="AM767">
        <v>1680</v>
      </c>
      <c r="AN767" t="s">
        <v>103</v>
      </c>
      <c r="AO767" t="s">
        <v>119</v>
      </c>
      <c r="AP767" t="s">
        <v>104</v>
      </c>
      <c r="AQ767" t="s">
        <v>105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t="s">
        <v>98</v>
      </c>
      <c r="BC767">
        <v>6</v>
      </c>
      <c r="BD767" t="s">
        <v>106</v>
      </c>
      <c r="BE767">
        <v>1</v>
      </c>
      <c r="BF767" t="s">
        <v>98</v>
      </c>
      <c r="BG767" t="s">
        <v>107</v>
      </c>
      <c r="BH767">
        <v>1991</v>
      </c>
      <c r="BI767" t="s">
        <v>108</v>
      </c>
      <c r="BJ767">
        <v>2</v>
      </c>
      <c r="BK767">
        <v>432</v>
      </c>
      <c r="BL767" t="s">
        <v>98</v>
      </c>
      <c r="BM767" t="s">
        <v>98</v>
      </c>
      <c r="BN767" t="s">
        <v>104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7</v>
      </c>
      <c r="BZ767">
        <v>2008</v>
      </c>
      <c r="CA767" t="s">
        <v>110</v>
      </c>
      <c r="CB767" t="s">
        <v>111</v>
      </c>
    </row>
    <row r="768" spans="1:80">
      <c r="A768">
        <v>2227</v>
      </c>
      <c r="B768">
        <v>120</v>
      </c>
      <c r="C768" t="s">
        <v>112</v>
      </c>
      <c r="D768">
        <v>42</v>
      </c>
      <c r="E768">
        <v>4084</v>
      </c>
      <c r="F768" t="s">
        <v>82</v>
      </c>
      <c r="G768" t="s">
        <v>83</v>
      </c>
      <c r="H768" t="s">
        <v>113</v>
      </c>
      <c r="I768" t="s">
        <v>85</v>
      </c>
      <c r="J768" t="s">
        <v>86</v>
      </c>
      <c r="K768" t="s">
        <v>87</v>
      </c>
      <c r="L768" t="s">
        <v>88</v>
      </c>
      <c r="M768" t="s">
        <v>218</v>
      </c>
      <c r="N768" t="s">
        <v>91</v>
      </c>
      <c r="O768" t="s">
        <v>91</v>
      </c>
      <c r="P768" t="s">
        <v>129</v>
      </c>
      <c r="Q768" t="s">
        <v>93</v>
      </c>
      <c r="R768">
        <v>7</v>
      </c>
      <c r="S768">
        <v>6</v>
      </c>
      <c r="T768">
        <v>1986</v>
      </c>
      <c r="U768">
        <v>1986</v>
      </c>
      <c r="V768" t="s">
        <v>94</v>
      </c>
      <c r="W768" t="s">
        <v>95</v>
      </c>
      <c r="X768" t="s">
        <v>96</v>
      </c>
      <c r="Y768" t="s">
        <v>96</v>
      </c>
      <c r="Z768" t="s">
        <v>117</v>
      </c>
      <c r="AA768">
        <v>340</v>
      </c>
      <c r="AB768" t="s">
        <v>119</v>
      </c>
      <c r="AC768" t="s">
        <v>98</v>
      </c>
      <c r="AD768" t="s">
        <v>99</v>
      </c>
      <c r="AE768" t="s">
        <v>119</v>
      </c>
      <c r="AF768" t="s">
        <v>98</v>
      </c>
      <c r="AG768" t="s">
        <v>157</v>
      </c>
      <c r="AH768" t="s">
        <v>124</v>
      </c>
      <c r="AI768">
        <v>893</v>
      </c>
      <c r="AJ768" t="s">
        <v>108</v>
      </c>
      <c r="AK768">
        <v>0</v>
      </c>
      <c r="AL768">
        <v>384</v>
      </c>
      <c r="AM768">
        <v>1277</v>
      </c>
      <c r="AN768" t="s">
        <v>103</v>
      </c>
      <c r="AO768" t="s">
        <v>119</v>
      </c>
      <c r="AP768" t="s">
        <v>104</v>
      </c>
      <c r="AQ768" t="s">
        <v>105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119</v>
      </c>
      <c r="BC768">
        <v>6</v>
      </c>
      <c r="BD768" t="s">
        <v>106</v>
      </c>
      <c r="BE768">
        <v>1</v>
      </c>
      <c r="BF768" t="s">
        <v>98</v>
      </c>
      <c r="BG768" t="s">
        <v>107</v>
      </c>
      <c r="BH768">
        <v>1986</v>
      </c>
      <c r="BI768" t="s">
        <v>125</v>
      </c>
      <c r="BJ768">
        <v>2</v>
      </c>
      <c r="BK768">
        <v>512</v>
      </c>
      <c r="BL768" t="s">
        <v>98</v>
      </c>
      <c r="BM768" t="s">
        <v>98</v>
      </c>
      <c r="BN768" t="s">
        <v>104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7</v>
      </c>
      <c r="BZ768">
        <v>2008</v>
      </c>
      <c r="CA768" t="s">
        <v>110</v>
      </c>
      <c r="CB768" t="s">
        <v>111</v>
      </c>
    </row>
    <row r="769" spans="1:80">
      <c r="A769">
        <v>2228</v>
      </c>
      <c r="B769">
        <v>20</v>
      </c>
      <c r="C769" t="s">
        <v>112</v>
      </c>
      <c r="D769">
        <v>74</v>
      </c>
      <c r="E769">
        <v>11563</v>
      </c>
      <c r="F769" t="s">
        <v>82</v>
      </c>
      <c r="G769" t="s">
        <v>83</v>
      </c>
      <c r="H769" t="s">
        <v>113</v>
      </c>
      <c r="I769" t="s">
        <v>127</v>
      </c>
      <c r="J769" t="s">
        <v>86</v>
      </c>
      <c r="K769" t="s">
        <v>87</v>
      </c>
      <c r="L769" t="s">
        <v>88</v>
      </c>
      <c r="M769" t="s">
        <v>218</v>
      </c>
      <c r="N769" t="s">
        <v>91</v>
      </c>
      <c r="O769" t="s">
        <v>91</v>
      </c>
      <c r="P769" t="s">
        <v>92</v>
      </c>
      <c r="Q769" t="s">
        <v>93</v>
      </c>
      <c r="R769">
        <v>8</v>
      </c>
      <c r="S769">
        <v>5</v>
      </c>
      <c r="T769">
        <v>2006</v>
      </c>
      <c r="U769">
        <v>2007</v>
      </c>
      <c r="V769" t="s">
        <v>115</v>
      </c>
      <c r="W769" t="s">
        <v>95</v>
      </c>
      <c r="X769" t="s">
        <v>96</v>
      </c>
      <c r="Y769" t="s">
        <v>96</v>
      </c>
      <c r="Z769" t="s">
        <v>148</v>
      </c>
      <c r="AA769">
        <v>258</v>
      </c>
      <c r="AB769" t="s">
        <v>119</v>
      </c>
      <c r="AC769" t="s">
        <v>98</v>
      </c>
      <c r="AD769" t="s">
        <v>123</v>
      </c>
      <c r="AE769" t="s">
        <v>126</v>
      </c>
      <c r="AF769" t="s">
        <v>98</v>
      </c>
      <c r="AG769" t="s">
        <v>119</v>
      </c>
      <c r="AH769" t="s">
        <v>124</v>
      </c>
      <c r="AI769">
        <v>1036</v>
      </c>
      <c r="AJ769" t="s">
        <v>108</v>
      </c>
      <c r="AK769">
        <v>0</v>
      </c>
      <c r="AL769">
        <v>482</v>
      </c>
      <c r="AM769">
        <v>1518</v>
      </c>
      <c r="AN769" t="s">
        <v>103</v>
      </c>
      <c r="AO769" t="s">
        <v>126</v>
      </c>
      <c r="AP769" t="s">
        <v>104</v>
      </c>
      <c r="AQ769" t="s">
        <v>105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t="s">
        <v>119</v>
      </c>
      <c r="BC769">
        <v>8</v>
      </c>
      <c r="BD769" t="s">
        <v>106</v>
      </c>
      <c r="BE769">
        <v>0</v>
      </c>
      <c r="BF769" t="s">
        <v>83</v>
      </c>
      <c r="BG769" t="s">
        <v>107</v>
      </c>
      <c r="BH769">
        <v>2007</v>
      </c>
      <c r="BI769" t="s">
        <v>125</v>
      </c>
      <c r="BJ769">
        <v>3</v>
      </c>
      <c r="BK769">
        <v>788</v>
      </c>
      <c r="BL769" t="s">
        <v>98</v>
      </c>
      <c r="BM769" t="s">
        <v>98</v>
      </c>
      <c r="BN769" t="s">
        <v>104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4</v>
      </c>
      <c r="BZ769">
        <v>2008</v>
      </c>
      <c r="CA769" t="s">
        <v>110</v>
      </c>
      <c r="CB769" t="s">
        <v>111</v>
      </c>
    </row>
    <row r="770" spans="1:80">
      <c r="A770">
        <v>2229</v>
      </c>
      <c r="B770">
        <v>60</v>
      </c>
      <c r="C770" t="s">
        <v>112</v>
      </c>
      <c r="D770">
        <v>107</v>
      </c>
      <c r="E770">
        <v>12852</v>
      </c>
      <c r="F770" t="s">
        <v>82</v>
      </c>
      <c r="G770" t="s">
        <v>83</v>
      </c>
      <c r="H770" t="s">
        <v>113</v>
      </c>
      <c r="I770" t="s">
        <v>127</v>
      </c>
      <c r="J770" t="s">
        <v>86</v>
      </c>
      <c r="K770" t="s">
        <v>114</v>
      </c>
      <c r="L770" t="s">
        <v>88</v>
      </c>
      <c r="M770" t="s">
        <v>218</v>
      </c>
      <c r="N770" t="s">
        <v>91</v>
      </c>
      <c r="O770" t="s">
        <v>91</v>
      </c>
      <c r="P770" t="s">
        <v>92</v>
      </c>
      <c r="Q770" t="s">
        <v>122</v>
      </c>
      <c r="R770">
        <v>8</v>
      </c>
      <c r="S770">
        <v>5</v>
      </c>
      <c r="T770">
        <v>2007</v>
      </c>
      <c r="U770">
        <v>2007</v>
      </c>
      <c r="V770" t="s">
        <v>94</v>
      </c>
      <c r="W770" t="s">
        <v>95</v>
      </c>
      <c r="X770" t="s">
        <v>96</v>
      </c>
      <c r="Y770" t="s">
        <v>96</v>
      </c>
      <c r="Z770" t="s">
        <v>97</v>
      </c>
      <c r="AA770">
        <v>0</v>
      </c>
      <c r="AB770" t="s">
        <v>119</v>
      </c>
      <c r="AC770" t="s">
        <v>98</v>
      </c>
      <c r="AD770" t="s">
        <v>123</v>
      </c>
      <c r="AE770" t="s">
        <v>119</v>
      </c>
      <c r="AF770" t="s">
        <v>98</v>
      </c>
      <c r="AG770" t="s">
        <v>157</v>
      </c>
      <c r="AH770" t="s">
        <v>124</v>
      </c>
      <c r="AI770">
        <v>770</v>
      </c>
      <c r="AJ770" t="s">
        <v>108</v>
      </c>
      <c r="AK770">
        <v>0</v>
      </c>
      <c r="AL770">
        <v>150</v>
      </c>
      <c r="AM770">
        <v>920</v>
      </c>
      <c r="AN770" t="s">
        <v>103</v>
      </c>
      <c r="AO770" t="s">
        <v>126</v>
      </c>
      <c r="AP770" t="s">
        <v>104</v>
      </c>
      <c r="AQ770" t="s">
        <v>105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119</v>
      </c>
      <c r="BC770">
        <v>6</v>
      </c>
      <c r="BD770" t="s">
        <v>106</v>
      </c>
      <c r="BE770">
        <v>1</v>
      </c>
      <c r="BF770" t="s">
        <v>119</v>
      </c>
      <c r="BG770" t="s">
        <v>107</v>
      </c>
      <c r="BH770">
        <v>2007</v>
      </c>
      <c r="BI770" t="s">
        <v>125</v>
      </c>
      <c r="BJ770">
        <v>2</v>
      </c>
      <c r="BK770">
        <v>612</v>
      </c>
      <c r="BL770" t="s">
        <v>98</v>
      </c>
      <c r="BM770" t="s">
        <v>98</v>
      </c>
      <c r="BN770" t="s">
        <v>104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</v>
      </c>
      <c r="BZ770">
        <v>2008</v>
      </c>
      <c r="CA770" t="s">
        <v>149</v>
      </c>
      <c r="CB770" t="s">
        <v>150</v>
      </c>
    </row>
    <row r="771" spans="1:80">
      <c r="A771">
        <v>2230</v>
      </c>
      <c r="B771">
        <v>80</v>
      </c>
      <c r="C771" t="s">
        <v>112</v>
      </c>
      <c r="D771">
        <v>73</v>
      </c>
      <c r="E771">
        <v>9802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218</v>
      </c>
      <c r="N771" t="s">
        <v>91</v>
      </c>
      <c r="O771" t="s">
        <v>91</v>
      </c>
      <c r="P771" t="s">
        <v>92</v>
      </c>
      <c r="Q771" t="s">
        <v>158</v>
      </c>
      <c r="R771">
        <v>5</v>
      </c>
      <c r="S771">
        <v>5</v>
      </c>
      <c r="T771">
        <v>2006</v>
      </c>
      <c r="U771">
        <v>2007</v>
      </c>
      <c r="V771" t="s">
        <v>94</v>
      </c>
      <c r="W771" t="s">
        <v>95</v>
      </c>
      <c r="X771" t="s">
        <v>96</v>
      </c>
      <c r="Y771" t="s">
        <v>96</v>
      </c>
      <c r="Z771" t="s">
        <v>97</v>
      </c>
      <c r="AA771">
        <v>0</v>
      </c>
      <c r="AB771" t="s">
        <v>98</v>
      </c>
      <c r="AC771" t="s">
        <v>98</v>
      </c>
      <c r="AD771" t="s">
        <v>123</v>
      </c>
      <c r="AE771" t="s">
        <v>119</v>
      </c>
      <c r="AF771" t="s">
        <v>98</v>
      </c>
      <c r="AG771" t="s">
        <v>100</v>
      </c>
      <c r="AH771" t="s">
        <v>108</v>
      </c>
      <c r="AI771">
        <v>0</v>
      </c>
      <c r="AJ771" t="s">
        <v>108</v>
      </c>
      <c r="AK771">
        <v>0</v>
      </c>
      <c r="AL771">
        <v>352</v>
      </c>
      <c r="AM771">
        <v>352</v>
      </c>
      <c r="AN771" t="s">
        <v>103</v>
      </c>
      <c r="AO771" t="s">
        <v>119</v>
      </c>
      <c r="AP771" t="s">
        <v>104</v>
      </c>
      <c r="AQ771" t="s">
        <v>105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t="s">
        <v>98</v>
      </c>
      <c r="BC771">
        <v>6</v>
      </c>
      <c r="BD771" t="s">
        <v>106</v>
      </c>
      <c r="BE771">
        <v>0</v>
      </c>
      <c r="BF771" t="s">
        <v>83</v>
      </c>
      <c r="BG771" t="s">
        <v>159</v>
      </c>
      <c r="BH771">
        <v>2007</v>
      </c>
      <c r="BI771" t="s">
        <v>125</v>
      </c>
      <c r="BJ771">
        <v>2</v>
      </c>
      <c r="BK771">
        <v>400</v>
      </c>
      <c r="BL771" t="s">
        <v>98</v>
      </c>
      <c r="BM771" t="s">
        <v>98</v>
      </c>
      <c r="BN771" t="s">
        <v>104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2008</v>
      </c>
      <c r="CA771" t="s">
        <v>110</v>
      </c>
      <c r="CB771" t="s">
        <v>111</v>
      </c>
    </row>
    <row r="772" spans="1:80">
      <c r="A772">
        <v>2231</v>
      </c>
      <c r="B772">
        <v>60</v>
      </c>
      <c r="C772" t="s">
        <v>112</v>
      </c>
      <c r="D772">
        <v>81</v>
      </c>
      <c r="E772">
        <v>12018</v>
      </c>
      <c r="F772" t="s">
        <v>82</v>
      </c>
      <c r="G772" t="s">
        <v>83</v>
      </c>
      <c r="H772" t="s">
        <v>113</v>
      </c>
      <c r="I772" t="s">
        <v>127</v>
      </c>
      <c r="J772" t="s">
        <v>86</v>
      </c>
      <c r="K772" t="s">
        <v>114</v>
      </c>
      <c r="L772" t="s">
        <v>88</v>
      </c>
      <c r="M772" t="s">
        <v>218</v>
      </c>
      <c r="N772" t="s">
        <v>91</v>
      </c>
      <c r="O772" t="s">
        <v>91</v>
      </c>
      <c r="P772" t="s">
        <v>92</v>
      </c>
      <c r="Q772" t="s">
        <v>122</v>
      </c>
      <c r="R772">
        <v>7</v>
      </c>
      <c r="S772">
        <v>5</v>
      </c>
      <c r="T772">
        <v>2008</v>
      </c>
      <c r="U772">
        <v>2008</v>
      </c>
      <c r="V772" t="s">
        <v>94</v>
      </c>
      <c r="W772" t="s">
        <v>95</v>
      </c>
      <c r="X772" t="s">
        <v>96</v>
      </c>
      <c r="Y772" t="s">
        <v>96</v>
      </c>
      <c r="Z772" t="s">
        <v>148</v>
      </c>
      <c r="AA772">
        <v>60</v>
      </c>
      <c r="AB772" t="s">
        <v>119</v>
      </c>
      <c r="AC772" t="s">
        <v>98</v>
      </c>
      <c r="AD772" t="s">
        <v>123</v>
      </c>
      <c r="AE772" t="s">
        <v>119</v>
      </c>
      <c r="AF772" t="s">
        <v>98</v>
      </c>
      <c r="AG772" t="s">
        <v>157</v>
      </c>
      <c r="AH772" t="s">
        <v>108</v>
      </c>
      <c r="AI772">
        <v>0</v>
      </c>
      <c r="AJ772" t="s">
        <v>108</v>
      </c>
      <c r="AK772">
        <v>0</v>
      </c>
      <c r="AL772">
        <v>796</v>
      </c>
      <c r="AM772">
        <v>796</v>
      </c>
      <c r="AN772" t="s">
        <v>103</v>
      </c>
      <c r="AO772" t="s">
        <v>126</v>
      </c>
      <c r="AP772" t="s">
        <v>104</v>
      </c>
      <c r="AQ772" t="s">
        <v>105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119</v>
      </c>
      <c r="BC772">
        <v>6</v>
      </c>
      <c r="BD772" t="s">
        <v>106</v>
      </c>
      <c r="BE772">
        <v>0</v>
      </c>
      <c r="BF772" t="s">
        <v>83</v>
      </c>
      <c r="BG772" t="s">
        <v>107</v>
      </c>
      <c r="BH772">
        <v>2008</v>
      </c>
      <c r="BI772" t="s">
        <v>125</v>
      </c>
      <c r="BJ772">
        <v>3</v>
      </c>
      <c r="BK772">
        <v>666</v>
      </c>
      <c r="BL772" t="s">
        <v>98</v>
      </c>
      <c r="BM772" t="s">
        <v>98</v>
      </c>
      <c r="BN772" t="s">
        <v>104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10</v>
      </c>
      <c r="BZ772">
        <v>2008</v>
      </c>
      <c r="CA772" t="s">
        <v>149</v>
      </c>
      <c r="CB772" t="s">
        <v>150</v>
      </c>
    </row>
    <row r="773" spans="1:80">
      <c r="A773">
        <v>2232</v>
      </c>
      <c r="B773">
        <v>20</v>
      </c>
      <c r="C773" t="s">
        <v>112</v>
      </c>
      <c r="D773">
        <v>75</v>
      </c>
      <c r="E773">
        <v>12890</v>
      </c>
      <c r="F773" t="s">
        <v>82</v>
      </c>
      <c r="G773" t="s">
        <v>83</v>
      </c>
      <c r="H773" t="s">
        <v>113</v>
      </c>
      <c r="I773" t="s">
        <v>85</v>
      </c>
      <c r="J773" t="s">
        <v>86</v>
      </c>
      <c r="K773" t="s">
        <v>87</v>
      </c>
      <c r="L773" t="s">
        <v>88</v>
      </c>
      <c r="M773" t="s">
        <v>218</v>
      </c>
      <c r="N773" t="s">
        <v>91</v>
      </c>
      <c r="O773" t="s">
        <v>91</v>
      </c>
      <c r="P773" t="s">
        <v>92</v>
      </c>
      <c r="Q773" t="s">
        <v>93</v>
      </c>
      <c r="R773">
        <v>6</v>
      </c>
      <c r="S773">
        <v>5</v>
      </c>
      <c r="T773">
        <v>1989</v>
      </c>
      <c r="U773">
        <v>1989</v>
      </c>
      <c r="V773" t="s">
        <v>94</v>
      </c>
      <c r="W773" t="s">
        <v>95</v>
      </c>
      <c r="X773" t="s">
        <v>116</v>
      </c>
      <c r="Y773" t="s">
        <v>116</v>
      </c>
      <c r="Z773" t="s">
        <v>117</v>
      </c>
      <c r="AA773">
        <v>128</v>
      </c>
      <c r="AB773" t="s">
        <v>98</v>
      </c>
      <c r="AC773" t="s">
        <v>98</v>
      </c>
      <c r="AD773" t="s">
        <v>99</v>
      </c>
      <c r="AE773" t="s">
        <v>119</v>
      </c>
      <c r="AF773" t="s">
        <v>98</v>
      </c>
      <c r="AG773" t="s">
        <v>100</v>
      </c>
      <c r="AH773" t="s">
        <v>108</v>
      </c>
      <c r="AI773">
        <v>0</v>
      </c>
      <c r="AJ773" t="s">
        <v>108</v>
      </c>
      <c r="AK773">
        <v>0</v>
      </c>
      <c r="AL773">
        <v>1495</v>
      </c>
      <c r="AM773">
        <v>1495</v>
      </c>
      <c r="AN773" t="s">
        <v>103</v>
      </c>
      <c r="AO773" t="s">
        <v>126</v>
      </c>
      <c r="AP773" t="s">
        <v>104</v>
      </c>
      <c r="AQ773" t="s">
        <v>105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t="s">
        <v>98</v>
      </c>
      <c r="BC773">
        <v>8</v>
      </c>
      <c r="BD773" t="s">
        <v>106</v>
      </c>
      <c r="BE773">
        <v>1</v>
      </c>
      <c r="BF773" t="s">
        <v>98</v>
      </c>
      <c r="BG773" t="s">
        <v>107</v>
      </c>
      <c r="BH773">
        <v>1989</v>
      </c>
      <c r="BI773" t="s">
        <v>108</v>
      </c>
      <c r="BJ773">
        <v>2</v>
      </c>
      <c r="BK773">
        <v>438</v>
      </c>
      <c r="BL773" t="s">
        <v>98</v>
      </c>
      <c r="BM773" t="s">
        <v>98</v>
      </c>
      <c r="BN773" t="s">
        <v>104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2008</v>
      </c>
      <c r="CA773" t="s">
        <v>110</v>
      </c>
      <c r="CB773" t="s">
        <v>111</v>
      </c>
    </row>
    <row r="774" spans="1:80">
      <c r="A774">
        <v>2233</v>
      </c>
      <c r="B774">
        <v>20</v>
      </c>
      <c r="C774" t="s">
        <v>112</v>
      </c>
      <c r="D774">
        <v>93</v>
      </c>
      <c r="E774">
        <v>18265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114</v>
      </c>
      <c r="L774" t="s">
        <v>88</v>
      </c>
      <c r="M774" t="s">
        <v>218</v>
      </c>
      <c r="N774" t="s">
        <v>91</v>
      </c>
      <c r="O774" t="s">
        <v>91</v>
      </c>
      <c r="P774" t="s">
        <v>92</v>
      </c>
      <c r="Q774" t="s">
        <v>93</v>
      </c>
      <c r="R774">
        <v>6</v>
      </c>
      <c r="S774">
        <v>5</v>
      </c>
      <c r="T774">
        <v>1986</v>
      </c>
      <c r="U774">
        <v>1986</v>
      </c>
      <c r="V774" t="s">
        <v>94</v>
      </c>
      <c r="W774" t="s">
        <v>95</v>
      </c>
      <c r="X774" t="s">
        <v>135</v>
      </c>
      <c r="Y774" t="s">
        <v>130</v>
      </c>
      <c r="Z774" t="s">
        <v>117</v>
      </c>
      <c r="AA774">
        <v>228</v>
      </c>
      <c r="AB774" t="s">
        <v>119</v>
      </c>
      <c r="AC774" t="s">
        <v>119</v>
      </c>
      <c r="AD774" t="s">
        <v>99</v>
      </c>
      <c r="AE774" t="s">
        <v>119</v>
      </c>
      <c r="AF774" t="s">
        <v>119</v>
      </c>
      <c r="AG774" t="s">
        <v>157</v>
      </c>
      <c r="AH774" t="s">
        <v>124</v>
      </c>
      <c r="AI774">
        <v>920</v>
      </c>
      <c r="AJ774" t="s">
        <v>101</v>
      </c>
      <c r="AK774">
        <v>60</v>
      </c>
      <c r="AL774">
        <v>276</v>
      </c>
      <c r="AM774">
        <v>1256</v>
      </c>
      <c r="AN774" t="s">
        <v>103</v>
      </c>
      <c r="AO774" t="s">
        <v>126</v>
      </c>
      <c r="AP774" t="s">
        <v>104</v>
      </c>
      <c r="AQ774" t="s">
        <v>105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119</v>
      </c>
      <c r="BC774">
        <v>6</v>
      </c>
      <c r="BD774" t="s">
        <v>106</v>
      </c>
      <c r="BE774">
        <v>1</v>
      </c>
      <c r="BF774" t="s">
        <v>139</v>
      </c>
      <c r="BG774" t="s">
        <v>107</v>
      </c>
      <c r="BH774">
        <v>1986</v>
      </c>
      <c r="BI774" t="s">
        <v>108</v>
      </c>
      <c r="BJ774">
        <v>2</v>
      </c>
      <c r="BK774">
        <v>578</v>
      </c>
      <c r="BL774" t="s">
        <v>98</v>
      </c>
      <c r="BM774" t="s">
        <v>98</v>
      </c>
      <c r="BN774" t="s">
        <v>104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3</v>
      </c>
      <c r="BZ774">
        <v>2008</v>
      </c>
      <c r="CA774" t="s">
        <v>110</v>
      </c>
      <c r="CB774" t="s">
        <v>111</v>
      </c>
    </row>
    <row r="775" spans="1:80">
      <c r="A775">
        <v>2234</v>
      </c>
      <c r="B775">
        <v>20</v>
      </c>
      <c r="C775" t="s">
        <v>112</v>
      </c>
      <c r="D775">
        <v>82</v>
      </c>
      <c r="E775">
        <v>11202</v>
      </c>
      <c r="F775" t="s">
        <v>82</v>
      </c>
      <c r="G775" t="s">
        <v>83</v>
      </c>
      <c r="H775" t="s">
        <v>113</v>
      </c>
      <c r="I775" t="s">
        <v>85</v>
      </c>
      <c r="J775" t="s">
        <v>86</v>
      </c>
      <c r="K775" t="s">
        <v>87</v>
      </c>
      <c r="L775" t="s">
        <v>88</v>
      </c>
      <c r="M775" t="s">
        <v>218</v>
      </c>
      <c r="N775" t="s">
        <v>91</v>
      </c>
      <c r="O775" t="s">
        <v>91</v>
      </c>
      <c r="P775" t="s">
        <v>92</v>
      </c>
      <c r="Q775" t="s">
        <v>93</v>
      </c>
      <c r="R775">
        <v>8</v>
      </c>
      <c r="S775">
        <v>5</v>
      </c>
      <c r="T775">
        <v>2003</v>
      </c>
      <c r="U775">
        <v>2003</v>
      </c>
      <c r="V775" t="s">
        <v>115</v>
      </c>
      <c r="W775" t="s">
        <v>95</v>
      </c>
      <c r="X775" t="s">
        <v>96</v>
      </c>
      <c r="Y775" t="s">
        <v>96</v>
      </c>
      <c r="Z775" t="s">
        <v>117</v>
      </c>
      <c r="AA775">
        <v>206</v>
      </c>
      <c r="AB775" t="s">
        <v>119</v>
      </c>
      <c r="AC775" t="s">
        <v>98</v>
      </c>
      <c r="AD775" t="s">
        <v>123</v>
      </c>
      <c r="AE775" t="s">
        <v>126</v>
      </c>
      <c r="AF775" t="s">
        <v>98</v>
      </c>
      <c r="AG775" t="s">
        <v>157</v>
      </c>
      <c r="AH775" t="s">
        <v>124</v>
      </c>
      <c r="AI775">
        <v>1029</v>
      </c>
      <c r="AJ775" t="s">
        <v>108</v>
      </c>
      <c r="AK775">
        <v>0</v>
      </c>
      <c r="AL775">
        <v>403</v>
      </c>
      <c r="AM775">
        <v>1432</v>
      </c>
      <c r="AN775" t="s">
        <v>103</v>
      </c>
      <c r="AO775" t="s">
        <v>126</v>
      </c>
      <c r="AP775" t="s">
        <v>104</v>
      </c>
      <c r="AQ775" t="s">
        <v>105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119</v>
      </c>
      <c r="BC775">
        <v>7</v>
      </c>
      <c r="BD775" t="s">
        <v>106</v>
      </c>
      <c r="BE775">
        <v>1</v>
      </c>
      <c r="BF775" t="s">
        <v>98</v>
      </c>
      <c r="BG775" t="s">
        <v>107</v>
      </c>
      <c r="BH775">
        <v>2003</v>
      </c>
      <c r="BI775" t="s">
        <v>125</v>
      </c>
      <c r="BJ775">
        <v>2</v>
      </c>
      <c r="BK775">
        <v>467</v>
      </c>
      <c r="BL775" t="s">
        <v>98</v>
      </c>
      <c r="BM775" t="s">
        <v>98</v>
      </c>
      <c r="BN775" t="s">
        <v>104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2008</v>
      </c>
      <c r="CA775" t="s">
        <v>110</v>
      </c>
      <c r="CB775" t="s">
        <v>111</v>
      </c>
    </row>
    <row r="776" spans="1:80">
      <c r="A776">
        <v>2235</v>
      </c>
      <c r="B776">
        <v>20</v>
      </c>
      <c r="C776" t="s">
        <v>112</v>
      </c>
      <c r="D776" t="s">
        <v>83</v>
      </c>
      <c r="E776">
        <v>7915</v>
      </c>
      <c r="F776" t="s">
        <v>82</v>
      </c>
      <c r="G776" t="s">
        <v>83</v>
      </c>
      <c r="H776" t="s">
        <v>113</v>
      </c>
      <c r="I776" t="s">
        <v>85</v>
      </c>
      <c r="J776" t="s">
        <v>86</v>
      </c>
      <c r="K776" t="s">
        <v>87</v>
      </c>
      <c r="L776" t="s">
        <v>88</v>
      </c>
      <c r="M776" t="s">
        <v>218</v>
      </c>
      <c r="N776" t="s">
        <v>91</v>
      </c>
      <c r="O776" t="s">
        <v>91</v>
      </c>
      <c r="P776" t="s">
        <v>92</v>
      </c>
      <c r="Q776" t="s">
        <v>93</v>
      </c>
      <c r="R776">
        <v>6</v>
      </c>
      <c r="S776">
        <v>5</v>
      </c>
      <c r="T776">
        <v>1999</v>
      </c>
      <c r="U776">
        <v>2000</v>
      </c>
      <c r="V776" t="s">
        <v>115</v>
      </c>
      <c r="W776" t="s">
        <v>95</v>
      </c>
      <c r="X776" t="s">
        <v>96</v>
      </c>
      <c r="Y776" t="s">
        <v>96</v>
      </c>
      <c r="Z776" t="s">
        <v>97</v>
      </c>
      <c r="AA776">
        <v>0</v>
      </c>
      <c r="AB776" t="s">
        <v>119</v>
      </c>
      <c r="AC776" t="s">
        <v>98</v>
      </c>
      <c r="AD776" t="s">
        <v>123</v>
      </c>
      <c r="AE776" t="s">
        <v>126</v>
      </c>
      <c r="AF776" t="s">
        <v>98</v>
      </c>
      <c r="AG776" t="s">
        <v>155</v>
      </c>
      <c r="AH776" t="s">
        <v>124</v>
      </c>
      <c r="AI776">
        <v>1223</v>
      </c>
      <c r="AJ776" t="s">
        <v>108</v>
      </c>
      <c r="AK776">
        <v>0</v>
      </c>
      <c r="AL776">
        <v>443</v>
      </c>
      <c r="AM776">
        <v>1666</v>
      </c>
      <c r="AN776" t="s">
        <v>103</v>
      </c>
      <c r="AO776" t="s">
        <v>126</v>
      </c>
      <c r="AP776" t="s">
        <v>104</v>
      </c>
      <c r="AQ776" t="s">
        <v>105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119</v>
      </c>
      <c r="BC776">
        <v>6</v>
      </c>
      <c r="BD776" t="s">
        <v>106</v>
      </c>
      <c r="BE776">
        <v>0</v>
      </c>
      <c r="BF776" t="s">
        <v>83</v>
      </c>
      <c r="BG776" t="s">
        <v>107</v>
      </c>
      <c r="BH776">
        <v>1999</v>
      </c>
      <c r="BI776" t="s">
        <v>131</v>
      </c>
      <c r="BJ776">
        <v>2</v>
      </c>
      <c r="BK776">
        <v>435</v>
      </c>
      <c r="BL776" t="s">
        <v>98</v>
      </c>
      <c r="BM776" t="s">
        <v>98</v>
      </c>
      <c r="BN776" t="s">
        <v>104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12</v>
      </c>
      <c r="BZ776">
        <v>2008</v>
      </c>
      <c r="CA776" t="s">
        <v>110</v>
      </c>
      <c r="CB776" t="s">
        <v>111</v>
      </c>
    </row>
    <row r="777" spans="1:80">
      <c r="A777">
        <v>2236</v>
      </c>
      <c r="B777">
        <v>20</v>
      </c>
      <c r="C777" t="s">
        <v>112</v>
      </c>
      <c r="D777">
        <v>79</v>
      </c>
      <c r="E777">
        <v>11449</v>
      </c>
      <c r="F777" t="s">
        <v>82</v>
      </c>
      <c r="G777" t="s">
        <v>83</v>
      </c>
      <c r="H777" t="s">
        <v>113</v>
      </c>
      <c r="I777" t="s">
        <v>127</v>
      </c>
      <c r="J777" t="s">
        <v>86</v>
      </c>
      <c r="K777" t="s">
        <v>87</v>
      </c>
      <c r="L777" t="s">
        <v>88</v>
      </c>
      <c r="M777" t="s">
        <v>218</v>
      </c>
      <c r="N777" t="s">
        <v>91</v>
      </c>
      <c r="O777" t="s">
        <v>91</v>
      </c>
      <c r="P777" t="s">
        <v>92</v>
      </c>
      <c r="Q777" t="s">
        <v>93</v>
      </c>
      <c r="R777">
        <v>8</v>
      </c>
      <c r="S777">
        <v>5</v>
      </c>
      <c r="T777">
        <v>2007</v>
      </c>
      <c r="U777">
        <v>2007</v>
      </c>
      <c r="V777" t="s">
        <v>94</v>
      </c>
      <c r="W777" t="s">
        <v>95</v>
      </c>
      <c r="X777" t="s">
        <v>96</v>
      </c>
      <c r="Y777" t="s">
        <v>96</v>
      </c>
      <c r="Z777" t="s">
        <v>97</v>
      </c>
      <c r="AA777">
        <v>0</v>
      </c>
      <c r="AB777" t="s">
        <v>119</v>
      </c>
      <c r="AC777" t="s">
        <v>98</v>
      </c>
      <c r="AD777" t="s">
        <v>123</v>
      </c>
      <c r="AE777" t="s">
        <v>119</v>
      </c>
      <c r="AF777" t="s">
        <v>98</v>
      </c>
      <c r="AG777" t="s">
        <v>157</v>
      </c>
      <c r="AH777" t="s">
        <v>124</v>
      </c>
      <c r="AI777">
        <v>1011</v>
      </c>
      <c r="AJ777" t="s">
        <v>108</v>
      </c>
      <c r="AK777">
        <v>0</v>
      </c>
      <c r="AL777">
        <v>873</v>
      </c>
      <c r="AM777">
        <v>1884</v>
      </c>
      <c r="AN777" t="s">
        <v>103</v>
      </c>
      <c r="AO777" t="s">
        <v>126</v>
      </c>
      <c r="AP777" t="s">
        <v>104</v>
      </c>
      <c r="AQ777" t="s">
        <v>105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119</v>
      </c>
      <c r="BC777">
        <v>7</v>
      </c>
      <c r="BD777" t="s">
        <v>106</v>
      </c>
      <c r="BE777">
        <v>1</v>
      </c>
      <c r="BF777" t="s">
        <v>119</v>
      </c>
      <c r="BG777" t="s">
        <v>107</v>
      </c>
      <c r="BH777">
        <v>2007</v>
      </c>
      <c r="BI777" t="s">
        <v>125</v>
      </c>
      <c r="BJ777">
        <v>2</v>
      </c>
      <c r="BK777">
        <v>520</v>
      </c>
      <c r="BL777" t="s">
        <v>98</v>
      </c>
      <c r="BM777" t="s">
        <v>98</v>
      </c>
      <c r="BN777" t="s">
        <v>104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1</v>
      </c>
      <c r="BZ777">
        <v>2008</v>
      </c>
      <c r="CA777" t="s">
        <v>110</v>
      </c>
      <c r="CB777" t="s">
        <v>111</v>
      </c>
    </row>
    <row r="778" spans="1:80">
      <c r="A778">
        <v>2237</v>
      </c>
      <c r="B778">
        <v>20</v>
      </c>
      <c r="C778" t="s">
        <v>112</v>
      </c>
      <c r="D778">
        <v>85</v>
      </c>
      <c r="E778">
        <v>11447</v>
      </c>
      <c r="F778" t="s">
        <v>82</v>
      </c>
      <c r="G778" t="s">
        <v>83</v>
      </c>
      <c r="H778" t="s">
        <v>113</v>
      </c>
      <c r="I778" t="s">
        <v>85</v>
      </c>
      <c r="J778" t="s">
        <v>86</v>
      </c>
      <c r="K778" t="s">
        <v>87</v>
      </c>
      <c r="L778" t="s">
        <v>88</v>
      </c>
      <c r="M778" t="s">
        <v>218</v>
      </c>
      <c r="N778" t="s">
        <v>91</v>
      </c>
      <c r="O778" t="s">
        <v>91</v>
      </c>
      <c r="P778" t="s">
        <v>92</v>
      </c>
      <c r="Q778" t="s">
        <v>93</v>
      </c>
      <c r="R778">
        <v>8</v>
      </c>
      <c r="S778">
        <v>5</v>
      </c>
      <c r="T778">
        <v>2005</v>
      </c>
      <c r="U778">
        <v>2006</v>
      </c>
      <c r="V778" t="s">
        <v>94</v>
      </c>
      <c r="W778" t="s">
        <v>95</v>
      </c>
      <c r="X778" t="s">
        <v>96</v>
      </c>
      <c r="Y778" t="s">
        <v>96</v>
      </c>
      <c r="Z778" t="s">
        <v>117</v>
      </c>
      <c r="AA778">
        <v>674</v>
      </c>
      <c r="AB778" t="s">
        <v>119</v>
      </c>
      <c r="AC778" t="s">
        <v>98</v>
      </c>
      <c r="AD778" t="s">
        <v>123</v>
      </c>
      <c r="AE778" t="s">
        <v>126</v>
      </c>
      <c r="AF778" t="s">
        <v>98</v>
      </c>
      <c r="AG778" t="s">
        <v>157</v>
      </c>
      <c r="AH778" t="s">
        <v>124</v>
      </c>
      <c r="AI778">
        <v>1571</v>
      </c>
      <c r="AJ778" t="s">
        <v>108</v>
      </c>
      <c r="AK778">
        <v>0</v>
      </c>
      <c r="AL778">
        <v>393</v>
      </c>
      <c r="AM778">
        <v>1964</v>
      </c>
      <c r="AN778" t="s">
        <v>103</v>
      </c>
      <c r="AO778" t="s">
        <v>126</v>
      </c>
      <c r="AP778" t="s">
        <v>104</v>
      </c>
      <c r="AQ778" t="s">
        <v>105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t="s">
        <v>119</v>
      </c>
      <c r="BC778">
        <v>7</v>
      </c>
      <c r="BD778" t="s">
        <v>106</v>
      </c>
      <c r="BE778">
        <v>1</v>
      </c>
      <c r="BF778" t="s">
        <v>119</v>
      </c>
      <c r="BG778" t="s">
        <v>107</v>
      </c>
      <c r="BH778">
        <v>2005</v>
      </c>
      <c r="BI778" t="s">
        <v>125</v>
      </c>
      <c r="BJ778">
        <v>3</v>
      </c>
      <c r="BK778">
        <v>892</v>
      </c>
      <c r="BL778" t="s">
        <v>98</v>
      </c>
      <c r="BM778" t="s">
        <v>98</v>
      </c>
      <c r="BN778" t="s">
        <v>104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2008</v>
      </c>
      <c r="CA778" t="s">
        <v>110</v>
      </c>
      <c r="CB778" t="s">
        <v>111</v>
      </c>
    </row>
    <row r="779" spans="1:80">
      <c r="A779">
        <v>2238</v>
      </c>
      <c r="B779">
        <v>90</v>
      </c>
      <c r="C779" t="s">
        <v>140</v>
      </c>
      <c r="D779">
        <v>97</v>
      </c>
      <c r="E779">
        <v>8940</v>
      </c>
      <c r="F779" t="s">
        <v>82</v>
      </c>
      <c r="G779" t="s">
        <v>83</v>
      </c>
      <c r="H779" t="s">
        <v>113</v>
      </c>
      <c r="I779" t="s">
        <v>85</v>
      </c>
      <c r="J779" t="s">
        <v>86</v>
      </c>
      <c r="K779" t="s">
        <v>114</v>
      </c>
      <c r="L779" t="s">
        <v>88</v>
      </c>
      <c r="M779" t="s">
        <v>217</v>
      </c>
      <c r="N779" t="s">
        <v>91</v>
      </c>
      <c r="O779" t="s">
        <v>91</v>
      </c>
      <c r="P779" t="s">
        <v>179</v>
      </c>
      <c r="Q779" t="s">
        <v>183</v>
      </c>
      <c r="R779">
        <v>7</v>
      </c>
      <c r="S779">
        <v>5</v>
      </c>
      <c r="T779">
        <v>1997</v>
      </c>
      <c r="U779">
        <v>1998</v>
      </c>
      <c r="V779" t="s">
        <v>94</v>
      </c>
      <c r="W779" t="s">
        <v>95</v>
      </c>
      <c r="X779" t="s">
        <v>96</v>
      </c>
      <c r="Y779" t="s">
        <v>96</v>
      </c>
      <c r="Z779" t="s">
        <v>117</v>
      </c>
      <c r="AA779">
        <v>200</v>
      </c>
      <c r="AB779" t="s">
        <v>98</v>
      </c>
      <c r="AC779" t="s">
        <v>119</v>
      </c>
      <c r="AD779" t="s">
        <v>123</v>
      </c>
      <c r="AE779" t="s">
        <v>119</v>
      </c>
      <c r="AF779" t="s">
        <v>119</v>
      </c>
      <c r="AG779" t="s">
        <v>119</v>
      </c>
      <c r="AH779" t="s">
        <v>124</v>
      </c>
      <c r="AI779">
        <v>1309</v>
      </c>
      <c r="AJ779" t="s">
        <v>108</v>
      </c>
      <c r="AK779">
        <v>0</v>
      </c>
      <c r="AL779">
        <v>35</v>
      </c>
      <c r="AM779">
        <v>1344</v>
      </c>
      <c r="AN779" t="s">
        <v>103</v>
      </c>
      <c r="AO779" t="s">
        <v>126</v>
      </c>
      <c r="AP779" t="s">
        <v>104</v>
      </c>
      <c r="AQ779" t="s">
        <v>105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t="s">
        <v>98</v>
      </c>
      <c r="BC779">
        <v>8</v>
      </c>
      <c r="BD779" t="s">
        <v>106</v>
      </c>
      <c r="BE779">
        <v>0</v>
      </c>
      <c r="BF779" t="s">
        <v>83</v>
      </c>
      <c r="BG779" t="s">
        <v>107</v>
      </c>
      <c r="BH779">
        <v>1997</v>
      </c>
      <c r="BI779" t="s">
        <v>125</v>
      </c>
      <c r="BJ779">
        <v>4</v>
      </c>
      <c r="BK779">
        <v>784</v>
      </c>
      <c r="BL779" t="s">
        <v>98</v>
      </c>
      <c r="BM779" t="s">
        <v>98</v>
      </c>
      <c r="BN779" t="s">
        <v>104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11</v>
      </c>
      <c r="BZ779">
        <v>2008</v>
      </c>
      <c r="CA779" t="s">
        <v>110</v>
      </c>
      <c r="CB779" t="s">
        <v>216</v>
      </c>
    </row>
    <row r="780" spans="1:80">
      <c r="A780">
        <v>2239</v>
      </c>
      <c r="B780">
        <v>20</v>
      </c>
      <c r="C780" t="s">
        <v>112</v>
      </c>
      <c r="D780">
        <v>77</v>
      </c>
      <c r="E780">
        <v>9278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136</v>
      </c>
      <c r="L780" t="s">
        <v>88</v>
      </c>
      <c r="M780" t="s">
        <v>217</v>
      </c>
      <c r="N780" t="s">
        <v>90</v>
      </c>
      <c r="O780" t="s">
        <v>182</v>
      </c>
      <c r="P780" t="s">
        <v>92</v>
      </c>
      <c r="Q780" t="s">
        <v>93</v>
      </c>
      <c r="R780">
        <v>5</v>
      </c>
      <c r="S780">
        <v>5</v>
      </c>
      <c r="T780">
        <v>2007</v>
      </c>
      <c r="U780">
        <v>2008</v>
      </c>
      <c r="V780" t="s">
        <v>94</v>
      </c>
      <c r="W780" t="s">
        <v>95</v>
      </c>
      <c r="X780" t="s">
        <v>96</v>
      </c>
      <c r="Y780" t="s">
        <v>96</v>
      </c>
      <c r="Z780" t="s">
        <v>97</v>
      </c>
      <c r="AA780">
        <v>0</v>
      </c>
      <c r="AB780" t="s">
        <v>98</v>
      </c>
      <c r="AC780" t="s">
        <v>98</v>
      </c>
      <c r="AD780" t="s">
        <v>123</v>
      </c>
      <c r="AE780" t="s">
        <v>119</v>
      </c>
      <c r="AF780" t="s">
        <v>98</v>
      </c>
      <c r="AG780" t="s">
        <v>100</v>
      </c>
      <c r="AH780" t="s">
        <v>108</v>
      </c>
      <c r="AI780">
        <v>0</v>
      </c>
      <c r="AJ780" t="s">
        <v>108</v>
      </c>
      <c r="AK780">
        <v>0</v>
      </c>
      <c r="AL780">
        <v>1092</v>
      </c>
      <c r="AM780">
        <v>1092</v>
      </c>
      <c r="AN780" t="s">
        <v>103</v>
      </c>
      <c r="AO780" t="s">
        <v>126</v>
      </c>
      <c r="AP780" t="s">
        <v>104</v>
      </c>
      <c r="AQ780" t="s">
        <v>105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98</v>
      </c>
      <c r="BC780">
        <v>5</v>
      </c>
      <c r="BD780" t="s">
        <v>106</v>
      </c>
      <c r="BE780">
        <v>0</v>
      </c>
      <c r="BF780" t="s">
        <v>83</v>
      </c>
      <c r="BG780" t="s">
        <v>83</v>
      </c>
      <c r="BH780" t="s">
        <v>83</v>
      </c>
      <c r="BI780" t="s">
        <v>83</v>
      </c>
      <c r="BJ780">
        <v>0</v>
      </c>
      <c r="BK780">
        <v>0</v>
      </c>
      <c r="BL780" t="s">
        <v>83</v>
      </c>
      <c r="BM780" t="s">
        <v>83</v>
      </c>
      <c r="BN780" t="s">
        <v>104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2</v>
      </c>
      <c r="BZ780">
        <v>2008</v>
      </c>
      <c r="CA780" t="s">
        <v>110</v>
      </c>
      <c r="CB780" t="s">
        <v>172</v>
      </c>
    </row>
    <row r="781" spans="1:80">
      <c r="A781">
        <v>2240</v>
      </c>
      <c r="B781">
        <v>120</v>
      </c>
      <c r="C781" t="s">
        <v>140</v>
      </c>
      <c r="D781">
        <v>32</v>
      </c>
      <c r="E781">
        <v>4500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136</v>
      </c>
      <c r="L781" t="s">
        <v>88</v>
      </c>
      <c r="M781" t="s">
        <v>217</v>
      </c>
      <c r="N781" t="s">
        <v>91</v>
      </c>
      <c r="O781" t="s">
        <v>91</v>
      </c>
      <c r="P781" t="s">
        <v>129</v>
      </c>
      <c r="Q781" t="s">
        <v>93</v>
      </c>
      <c r="R781">
        <v>6</v>
      </c>
      <c r="S781">
        <v>5</v>
      </c>
      <c r="T781">
        <v>1997</v>
      </c>
      <c r="U781">
        <v>1997</v>
      </c>
      <c r="V781" t="s">
        <v>115</v>
      </c>
      <c r="W781" t="s">
        <v>95</v>
      </c>
      <c r="X781" t="s">
        <v>96</v>
      </c>
      <c r="Y781" t="s">
        <v>96</v>
      </c>
      <c r="Z781" t="s">
        <v>117</v>
      </c>
      <c r="AA781">
        <v>197</v>
      </c>
      <c r="AB781" t="s">
        <v>98</v>
      </c>
      <c r="AC781" t="s">
        <v>98</v>
      </c>
      <c r="AD781" t="s">
        <v>123</v>
      </c>
      <c r="AE781" t="s">
        <v>126</v>
      </c>
      <c r="AF781" t="s">
        <v>98</v>
      </c>
      <c r="AG781" t="s">
        <v>100</v>
      </c>
      <c r="AH781" t="s">
        <v>124</v>
      </c>
      <c r="AI781">
        <v>864</v>
      </c>
      <c r="AJ781" t="s">
        <v>108</v>
      </c>
      <c r="AK781">
        <v>0</v>
      </c>
      <c r="AL781">
        <v>325</v>
      </c>
      <c r="AM781">
        <v>1189</v>
      </c>
      <c r="AN781" t="s">
        <v>103</v>
      </c>
      <c r="AO781" t="s">
        <v>126</v>
      </c>
      <c r="AP781" t="s">
        <v>104</v>
      </c>
      <c r="AQ781" t="s">
        <v>105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106</v>
      </c>
      <c r="BE781">
        <v>0</v>
      </c>
      <c r="BF781" t="s">
        <v>83</v>
      </c>
      <c r="BG781" t="s">
        <v>107</v>
      </c>
      <c r="BH781">
        <v>1997</v>
      </c>
      <c r="BI781" t="s">
        <v>131</v>
      </c>
      <c r="BJ781">
        <v>2</v>
      </c>
      <c r="BK781">
        <v>392</v>
      </c>
      <c r="BL781" t="s">
        <v>98</v>
      </c>
      <c r="BM781" t="s">
        <v>98</v>
      </c>
      <c r="BN781" t="s">
        <v>104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4</v>
      </c>
      <c r="BZ781">
        <v>2008</v>
      </c>
      <c r="CA781" t="s">
        <v>110</v>
      </c>
      <c r="CB781" t="s">
        <v>111</v>
      </c>
    </row>
    <row r="782" spans="1:80">
      <c r="A782">
        <v>2241</v>
      </c>
      <c r="B782">
        <v>85</v>
      </c>
      <c r="C782" t="s">
        <v>112</v>
      </c>
      <c r="D782">
        <v>150</v>
      </c>
      <c r="E782">
        <v>14137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114</v>
      </c>
      <c r="L782" t="s">
        <v>88</v>
      </c>
      <c r="M782" t="s">
        <v>217</v>
      </c>
      <c r="N782" t="s">
        <v>91</v>
      </c>
      <c r="O782" t="s">
        <v>91</v>
      </c>
      <c r="P782" t="s">
        <v>92</v>
      </c>
      <c r="Q782" t="s">
        <v>183</v>
      </c>
      <c r="R782">
        <v>4</v>
      </c>
      <c r="S782">
        <v>5</v>
      </c>
      <c r="T782">
        <v>1964</v>
      </c>
      <c r="U782">
        <v>1964</v>
      </c>
      <c r="V782" t="s">
        <v>94</v>
      </c>
      <c r="W782" t="s">
        <v>95</v>
      </c>
      <c r="X782" t="s">
        <v>130</v>
      </c>
      <c r="Y782" t="s">
        <v>130</v>
      </c>
      <c r="Z782" t="s">
        <v>117</v>
      </c>
      <c r="AA782">
        <v>98</v>
      </c>
      <c r="AB782" t="s">
        <v>98</v>
      </c>
      <c r="AC782" t="s">
        <v>98</v>
      </c>
      <c r="AD782" t="s">
        <v>99</v>
      </c>
      <c r="AE782" t="s">
        <v>119</v>
      </c>
      <c r="AF782" t="s">
        <v>98</v>
      </c>
      <c r="AG782" t="s">
        <v>157</v>
      </c>
      <c r="AH782" t="s">
        <v>118</v>
      </c>
      <c r="AI782">
        <v>865</v>
      </c>
      <c r="AJ782" t="s">
        <v>102</v>
      </c>
      <c r="AK782">
        <v>247</v>
      </c>
      <c r="AL782">
        <v>88</v>
      </c>
      <c r="AM782">
        <v>1200</v>
      </c>
      <c r="AN782" t="s">
        <v>103</v>
      </c>
      <c r="AO782" t="s">
        <v>119</v>
      </c>
      <c r="AP782" t="s">
        <v>104</v>
      </c>
      <c r="AQ782" t="s">
        <v>105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106</v>
      </c>
      <c r="BE782">
        <v>0</v>
      </c>
      <c r="BF782" t="s">
        <v>83</v>
      </c>
      <c r="BG782" t="s">
        <v>208</v>
      </c>
      <c r="BH782">
        <v>1964</v>
      </c>
      <c r="BI782" t="s">
        <v>125</v>
      </c>
      <c r="BJ782">
        <v>3</v>
      </c>
      <c r="BK782">
        <v>850</v>
      </c>
      <c r="BL782" t="s">
        <v>98</v>
      </c>
      <c r="BM782" t="s">
        <v>98</v>
      </c>
      <c r="BN782" t="s">
        <v>104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11</v>
      </c>
      <c r="BZ782">
        <v>2008</v>
      </c>
      <c r="CA782" t="s">
        <v>174</v>
      </c>
      <c r="CB782" t="s">
        <v>111</v>
      </c>
    </row>
    <row r="783" spans="1:80">
      <c r="A783">
        <v>2242</v>
      </c>
      <c r="B783">
        <v>120</v>
      </c>
      <c r="C783" t="s">
        <v>140</v>
      </c>
      <c r="D783" t="s">
        <v>83</v>
      </c>
      <c r="E783">
        <v>4224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219</v>
      </c>
      <c r="N783" t="s">
        <v>91</v>
      </c>
      <c r="O783" t="s">
        <v>91</v>
      </c>
      <c r="P783" t="s">
        <v>129</v>
      </c>
      <c r="Q783" t="s">
        <v>93</v>
      </c>
      <c r="R783">
        <v>5</v>
      </c>
      <c r="S783">
        <v>6</v>
      </c>
      <c r="T783">
        <v>1975</v>
      </c>
      <c r="U783">
        <v>1975</v>
      </c>
      <c r="V783" t="s">
        <v>94</v>
      </c>
      <c r="W783" t="s">
        <v>95</v>
      </c>
      <c r="X783" t="s">
        <v>152</v>
      </c>
      <c r="Y783" t="s">
        <v>153</v>
      </c>
      <c r="Z783" t="s">
        <v>97</v>
      </c>
      <c r="AA783">
        <v>0</v>
      </c>
      <c r="AB783" t="s">
        <v>98</v>
      </c>
      <c r="AC783" t="s">
        <v>98</v>
      </c>
      <c r="AD783" t="s">
        <v>123</v>
      </c>
      <c r="AE783" t="s">
        <v>119</v>
      </c>
      <c r="AF783" t="s">
        <v>98</v>
      </c>
      <c r="AG783" t="s">
        <v>100</v>
      </c>
      <c r="AH783" t="s">
        <v>124</v>
      </c>
      <c r="AI783">
        <v>769</v>
      </c>
      <c r="AJ783" t="s">
        <v>108</v>
      </c>
      <c r="AK783">
        <v>0</v>
      </c>
      <c r="AL783">
        <v>271</v>
      </c>
      <c r="AM783">
        <v>1040</v>
      </c>
      <c r="AN783" t="s">
        <v>103</v>
      </c>
      <c r="AO783" t="s">
        <v>119</v>
      </c>
      <c r="AP783" t="s">
        <v>104</v>
      </c>
      <c r="AQ783" t="s">
        <v>105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106</v>
      </c>
      <c r="BE783">
        <v>0</v>
      </c>
      <c r="BF783" t="s">
        <v>83</v>
      </c>
      <c r="BG783" t="s">
        <v>107</v>
      </c>
      <c r="BH783">
        <v>1975</v>
      </c>
      <c r="BI783" t="s">
        <v>108</v>
      </c>
      <c r="BJ783">
        <v>2</v>
      </c>
      <c r="BK783">
        <v>499</v>
      </c>
      <c r="BL783" t="s">
        <v>98</v>
      </c>
      <c r="BM783" t="s">
        <v>98</v>
      </c>
      <c r="BN783" t="s">
        <v>104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2008</v>
      </c>
      <c r="CA783" t="s">
        <v>110</v>
      </c>
      <c r="CB783" t="s">
        <v>111</v>
      </c>
    </row>
    <row r="784" spans="1:80">
      <c r="A784">
        <v>2243</v>
      </c>
      <c r="B784">
        <v>160</v>
      </c>
      <c r="C784" t="s">
        <v>140</v>
      </c>
      <c r="D784">
        <v>41</v>
      </c>
      <c r="E784">
        <v>2665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219</v>
      </c>
      <c r="N784" t="s">
        <v>91</v>
      </c>
      <c r="O784" t="s">
        <v>91</v>
      </c>
      <c r="P784" t="s">
        <v>129</v>
      </c>
      <c r="Q784" t="s">
        <v>122</v>
      </c>
      <c r="R784">
        <v>5</v>
      </c>
      <c r="S784">
        <v>7</v>
      </c>
      <c r="T784">
        <v>1976</v>
      </c>
      <c r="U784">
        <v>1976</v>
      </c>
      <c r="V784" t="s">
        <v>94</v>
      </c>
      <c r="W784" t="s">
        <v>95</v>
      </c>
      <c r="X784" t="s">
        <v>152</v>
      </c>
      <c r="Y784" t="s">
        <v>153</v>
      </c>
      <c r="Z784" t="s">
        <v>97</v>
      </c>
      <c r="AA784">
        <v>0</v>
      </c>
      <c r="AB784" t="s">
        <v>98</v>
      </c>
      <c r="AC784" t="s">
        <v>98</v>
      </c>
      <c r="AD784" t="s">
        <v>123</v>
      </c>
      <c r="AE784" t="s">
        <v>119</v>
      </c>
      <c r="AF784" t="s">
        <v>98</v>
      </c>
      <c r="AG784" t="s">
        <v>100</v>
      </c>
      <c r="AH784" t="s">
        <v>118</v>
      </c>
      <c r="AI784">
        <v>318</v>
      </c>
      <c r="AJ784" t="s">
        <v>108</v>
      </c>
      <c r="AK784">
        <v>0</v>
      </c>
      <c r="AL784">
        <v>232</v>
      </c>
      <c r="AM784">
        <v>550</v>
      </c>
      <c r="AN784" t="s">
        <v>103</v>
      </c>
      <c r="AO784" t="s">
        <v>98</v>
      </c>
      <c r="AP784" t="s">
        <v>104</v>
      </c>
      <c r="AQ784" t="s">
        <v>105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t="s">
        <v>98</v>
      </c>
      <c r="BC784">
        <v>6</v>
      </c>
      <c r="BD784" t="s">
        <v>106</v>
      </c>
      <c r="BE784">
        <v>1</v>
      </c>
      <c r="BF784" t="s">
        <v>98</v>
      </c>
      <c r="BG784" t="s">
        <v>107</v>
      </c>
      <c r="BH784">
        <v>1976</v>
      </c>
      <c r="BI784" t="s">
        <v>108</v>
      </c>
      <c r="BJ784">
        <v>1</v>
      </c>
      <c r="BK784">
        <v>336</v>
      </c>
      <c r="BL784" t="s">
        <v>98</v>
      </c>
      <c r="BM784" t="s">
        <v>98</v>
      </c>
      <c r="BN784" t="s">
        <v>104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5</v>
      </c>
      <c r="BZ784">
        <v>2008</v>
      </c>
      <c r="CA784" t="s">
        <v>110</v>
      </c>
      <c r="CB784" t="s">
        <v>111</v>
      </c>
    </row>
    <row r="785" spans="1:80">
      <c r="A785">
        <v>2244</v>
      </c>
      <c r="B785">
        <v>180</v>
      </c>
      <c r="C785" t="s">
        <v>140</v>
      </c>
      <c r="D785">
        <v>21</v>
      </c>
      <c r="E785">
        <v>1974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219</v>
      </c>
      <c r="N785" t="s">
        <v>91</v>
      </c>
      <c r="O785" t="s">
        <v>91</v>
      </c>
      <c r="P785" t="s">
        <v>142</v>
      </c>
      <c r="Q785" t="s">
        <v>183</v>
      </c>
      <c r="R785">
        <v>4</v>
      </c>
      <c r="S785">
        <v>7</v>
      </c>
      <c r="T785">
        <v>1973</v>
      </c>
      <c r="U785">
        <v>2006</v>
      </c>
      <c r="V785" t="s">
        <v>94</v>
      </c>
      <c r="W785" t="s">
        <v>95</v>
      </c>
      <c r="X785" t="s">
        <v>152</v>
      </c>
      <c r="Y785" t="s">
        <v>153</v>
      </c>
      <c r="Z785" t="s">
        <v>97</v>
      </c>
      <c r="AA785">
        <v>0</v>
      </c>
      <c r="AB785" t="s">
        <v>98</v>
      </c>
      <c r="AC785" t="s">
        <v>119</v>
      </c>
      <c r="AD785" t="s">
        <v>99</v>
      </c>
      <c r="AE785" t="s">
        <v>119</v>
      </c>
      <c r="AF785" t="s">
        <v>98</v>
      </c>
      <c r="AG785" t="s">
        <v>157</v>
      </c>
      <c r="AH785" t="s">
        <v>124</v>
      </c>
      <c r="AI785">
        <v>501</v>
      </c>
      <c r="AJ785" t="s">
        <v>108</v>
      </c>
      <c r="AK785">
        <v>0</v>
      </c>
      <c r="AL785">
        <v>25</v>
      </c>
      <c r="AM785">
        <v>526</v>
      </c>
      <c r="AN785" t="s">
        <v>103</v>
      </c>
      <c r="AO785" t="s">
        <v>119</v>
      </c>
      <c r="AP785" t="s">
        <v>104</v>
      </c>
      <c r="AQ785" t="s">
        <v>105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t="s">
        <v>98</v>
      </c>
      <c r="BC785">
        <v>5</v>
      </c>
      <c r="BD785" t="s">
        <v>106</v>
      </c>
      <c r="BE785">
        <v>0</v>
      </c>
      <c r="BF785" t="s">
        <v>83</v>
      </c>
      <c r="BG785" t="s">
        <v>159</v>
      </c>
      <c r="BH785">
        <v>1973</v>
      </c>
      <c r="BI785" t="s">
        <v>131</v>
      </c>
      <c r="BJ785">
        <v>1</v>
      </c>
      <c r="BK785">
        <v>297</v>
      </c>
      <c r="BL785" t="s">
        <v>98</v>
      </c>
      <c r="BM785" t="s">
        <v>98</v>
      </c>
      <c r="BN785" t="s">
        <v>104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2008</v>
      </c>
      <c r="CA785" t="s">
        <v>110</v>
      </c>
      <c r="CB785" t="s">
        <v>111</v>
      </c>
    </row>
    <row r="786" spans="1:80">
      <c r="A786">
        <v>2245</v>
      </c>
      <c r="B786">
        <v>180</v>
      </c>
      <c r="C786" t="s">
        <v>140</v>
      </c>
      <c r="D786">
        <v>21</v>
      </c>
      <c r="E786">
        <v>1596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219</v>
      </c>
      <c r="N786" t="s">
        <v>91</v>
      </c>
      <c r="O786" t="s">
        <v>91</v>
      </c>
      <c r="P786" t="s">
        <v>142</v>
      </c>
      <c r="Q786" t="s">
        <v>158</v>
      </c>
      <c r="R786">
        <v>4</v>
      </c>
      <c r="S786">
        <v>6</v>
      </c>
      <c r="T786">
        <v>1973</v>
      </c>
      <c r="U786">
        <v>1973</v>
      </c>
      <c r="V786" t="s">
        <v>94</v>
      </c>
      <c r="W786" t="s">
        <v>95</v>
      </c>
      <c r="X786" t="s">
        <v>152</v>
      </c>
      <c r="Y786" t="s">
        <v>153</v>
      </c>
      <c r="Z786" t="s">
        <v>97</v>
      </c>
      <c r="AA786">
        <v>0</v>
      </c>
      <c r="AB786" t="s">
        <v>98</v>
      </c>
      <c r="AC786" t="s">
        <v>98</v>
      </c>
      <c r="AD786" t="s">
        <v>99</v>
      </c>
      <c r="AE786" t="s">
        <v>119</v>
      </c>
      <c r="AF786" t="s">
        <v>98</v>
      </c>
      <c r="AG786" t="s">
        <v>119</v>
      </c>
      <c r="AH786" t="s">
        <v>124</v>
      </c>
      <c r="AI786">
        <v>437</v>
      </c>
      <c r="AJ786" t="s">
        <v>108</v>
      </c>
      <c r="AK786">
        <v>0</v>
      </c>
      <c r="AL786">
        <v>25</v>
      </c>
      <c r="AM786">
        <v>462</v>
      </c>
      <c r="AN786" t="s">
        <v>103</v>
      </c>
      <c r="AO786" t="s">
        <v>98</v>
      </c>
      <c r="AP786" t="s">
        <v>104</v>
      </c>
      <c r="AQ786" t="s">
        <v>105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98</v>
      </c>
      <c r="BC786">
        <v>4</v>
      </c>
      <c r="BD786" t="s">
        <v>106</v>
      </c>
      <c r="BE786">
        <v>1</v>
      </c>
      <c r="BF786" t="s">
        <v>134</v>
      </c>
      <c r="BG786" t="s">
        <v>159</v>
      </c>
      <c r="BH786">
        <v>1973</v>
      </c>
      <c r="BI786" t="s">
        <v>131</v>
      </c>
      <c r="BJ786">
        <v>1</v>
      </c>
      <c r="BK786">
        <v>297</v>
      </c>
      <c r="BL786" t="s">
        <v>98</v>
      </c>
      <c r="BM786" t="s">
        <v>98</v>
      </c>
      <c r="BN786" t="s">
        <v>104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t="s">
        <v>83</v>
      </c>
      <c r="BV786" t="s">
        <v>177</v>
      </c>
      <c r="BW786" t="s">
        <v>83</v>
      </c>
      <c r="BX786">
        <v>0</v>
      </c>
      <c r="BY786">
        <v>7</v>
      </c>
      <c r="BZ786">
        <v>2008</v>
      </c>
      <c r="CA786" t="s">
        <v>110</v>
      </c>
      <c r="CB786" t="s">
        <v>111</v>
      </c>
    </row>
    <row r="787" spans="1:80">
      <c r="A787">
        <v>2246</v>
      </c>
      <c r="B787">
        <v>20</v>
      </c>
      <c r="C787" t="s">
        <v>112</v>
      </c>
      <c r="D787" t="s">
        <v>83</v>
      </c>
      <c r="E787">
        <v>17979</v>
      </c>
      <c r="F787" t="s">
        <v>82</v>
      </c>
      <c r="G787" t="s">
        <v>83</v>
      </c>
      <c r="H787" t="s">
        <v>113</v>
      </c>
      <c r="I787" t="s">
        <v>85</v>
      </c>
      <c r="J787" t="s">
        <v>86</v>
      </c>
      <c r="K787" t="s">
        <v>114</v>
      </c>
      <c r="L787" t="s">
        <v>88</v>
      </c>
      <c r="M787" t="s">
        <v>217</v>
      </c>
      <c r="N787" t="s">
        <v>91</v>
      </c>
      <c r="O787" t="s">
        <v>91</v>
      </c>
      <c r="P787" t="s">
        <v>92</v>
      </c>
      <c r="Q787" t="s">
        <v>93</v>
      </c>
      <c r="R787">
        <v>5</v>
      </c>
      <c r="S787">
        <v>6</v>
      </c>
      <c r="T787">
        <v>1968</v>
      </c>
      <c r="U787">
        <v>1968</v>
      </c>
      <c r="V787" t="s">
        <v>94</v>
      </c>
      <c r="W787" t="s">
        <v>95</v>
      </c>
      <c r="X787" t="s">
        <v>135</v>
      </c>
      <c r="Y787" t="s">
        <v>135</v>
      </c>
      <c r="Z787" t="s">
        <v>97</v>
      </c>
      <c r="AA787">
        <v>0</v>
      </c>
      <c r="AB787" t="s">
        <v>98</v>
      </c>
      <c r="AC787" t="s">
        <v>119</v>
      </c>
      <c r="AD787" t="s">
        <v>99</v>
      </c>
      <c r="AE787" t="s">
        <v>98</v>
      </c>
      <c r="AF787" t="s">
        <v>98</v>
      </c>
      <c r="AG787" t="s">
        <v>100</v>
      </c>
      <c r="AH787" t="s">
        <v>118</v>
      </c>
      <c r="AI787">
        <v>785</v>
      </c>
      <c r="AJ787" t="s">
        <v>108</v>
      </c>
      <c r="AK787">
        <v>0</v>
      </c>
      <c r="AL787">
        <v>328</v>
      </c>
      <c r="AM787">
        <v>1113</v>
      </c>
      <c r="AN787" t="s">
        <v>103</v>
      </c>
      <c r="AO787" t="s">
        <v>126</v>
      </c>
      <c r="AP787" t="s">
        <v>104</v>
      </c>
      <c r="AQ787" t="s">
        <v>105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t="s">
        <v>119</v>
      </c>
      <c r="BC787">
        <v>6</v>
      </c>
      <c r="BD787" t="s">
        <v>106</v>
      </c>
      <c r="BE787">
        <v>0</v>
      </c>
      <c r="BF787" t="s">
        <v>83</v>
      </c>
      <c r="BG787" t="s">
        <v>107</v>
      </c>
      <c r="BH787">
        <v>1968</v>
      </c>
      <c r="BI787" t="s">
        <v>108</v>
      </c>
      <c r="BJ787">
        <v>1</v>
      </c>
      <c r="BK787">
        <v>257</v>
      </c>
      <c r="BL787" t="s">
        <v>98</v>
      </c>
      <c r="BM787" t="s">
        <v>98</v>
      </c>
      <c r="BN787" t="s">
        <v>104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177</v>
      </c>
      <c r="BW787" t="s">
        <v>133</v>
      </c>
      <c r="BX787">
        <v>500</v>
      </c>
      <c r="BY787">
        <v>2</v>
      </c>
      <c r="BZ787">
        <v>2008</v>
      </c>
      <c r="CA787" t="s">
        <v>110</v>
      </c>
      <c r="CB787" t="s">
        <v>111</v>
      </c>
    </row>
    <row r="788" spans="1:80">
      <c r="A788">
        <v>2247</v>
      </c>
      <c r="B788">
        <v>160</v>
      </c>
      <c r="C788" t="s">
        <v>140</v>
      </c>
      <c r="D788">
        <v>21</v>
      </c>
      <c r="E788">
        <v>1477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219</v>
      </c>
      <c r="N788" t="s">
        <v>91</v>
      </c>
      <c r="O788" t="s">
        <v>91</v>
      </c>
      <c r="P788" t="s">
        <v>142</v>
      </c>
      <c r="Q788" t="s">
        <v>122</v>
      </c>
      <c r="R788">
        <v>6</v>
      </c>
      <c r="S788">
        <v>9</v>
      </c>
      <c r="T788">
        <v>1970</v>
      </c>
      <c r="U788">
        <v>2007</v>
      </c>
      <c r="V788" t="s">
        <v>94</v>
      </c>
      <c r="W788" t="s">
        <v>95</v>
      </c>
      <c r="X788" t="s">
        <v>152</v>
      </c>
      <c r="Y788" t="s">
        <v>153</v>
      </c>
      <c r="Z788" t="s">
        <v>97</v>
      </c>
      <c r="AA788">
        <v>0</v>
      </c>
      <c r="AB788" t="s">
        <v>98</v>
      </c>
      <c r="AC788" t="s">
        <v>119</v>
      </c>
      <c r="AD788" t="s">
        <v>99</v>
      </c>
      <c r="AE788" t="s">
        <v>98</v>
      </c>
      <c r="AF788" t="s">
        <v>98</v>
      </c>
      <c r="AG788" t="s">
        <v>100</v>
      </c>
      <c r="AH788" t="s">
        <v>124</v>
      </c>
      <c r="AI788">
        <v>358</v>
      </c>
      <c r="AJ788" t="s">
        <v>108</v>
      </c>
      <c r="AK788">
        <v>0</v>
      </c>
      <c r="AL788">
        <v>188</v>
      </c>
      <c r="AM788">
        <v>546</v>
      </c>
      <c r="AN788" t="s">
        <v>103</v>
      </c>
      <c r="AO788" t="s">
        <v>126</v>
      </c>
      <c r="AP788" t="s">
        <v>104</v>
      </c>
      <c r="AQ788" t="s">
        <v>105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6</v>
      </c>
      <c r="BD788" t="s">
        <v>106</v>
      </c>
      <c r="BE788">
        <v>0</v>
      </c>
      <c r="BF788" t="s">
        <v>83</v>
      </c>
      <c r="BG788" t="s">
        <v>83</v>
      </c>
      <c r="BH788" t="s">
        <v>83</v>
      </c>
      <c r="BI788" t="s">
        <v>83</v>
      </c>
      <c r="BJ788">
        <v>0</v>
      </c>
      <c r="BK788">
        <v>0</v>
      </c>
      <c r="BL788" t="s">
        <v>83</v>
      </c>
      <c r="BM788" t="s">
        <v>83</v>
      </c>
      <c r="BN788" t="s">
        <v>104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3</v>
      </c>
      <c r="BZ788">
        <v>2008</v>
      </c>
      <c r="CA788" t="s">
        <v>110</v>
      </c>
      <c r="CB788" t="s">
        <v>111</v>
      </c>
    </row>
    <row r="789" spans="1:80">
      <c r="A789">
        <v>2248</v>
      </c>
      <c r="B789">
        <v>20</v>
      </c>
      <c r="C789" t="s">
        <v>112</v>
      </c>
      <c r="D789">
        <v>59</v>
      </c>
      <c r="E789">
        <v>6490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217</v>
      </c>
      <c r="N789" t="s">
        <v>91</v>
      </c>
      <c r="O789" t="s">
        <v>91</v>
      </c>
      <c r="P789" t="s">
        <v>92</v>
      </c>
      <c r="Q789" t="s">
        <v>93</v>
      </c>
      <c r="R789">
        <v>5</v>
      </c>
      <c r="S789">
        <v>7</v>
      </c>
      <c r="T789">
        <v>1983</v>
      </c>
      <c r="U789">
        <v>1983</v>
      </c>
      <c r="V789" t="s">
        <v>94</v>
      </c>
      <c r="W789" t="s">
        <v>95</v>
      </c>
      <c r="X789" t="s">
        <v>96</v>
      </c>
      <c r="Y789" t="s">
        <v>96</v>
      </c>
      <c r="Z789" t="s">
        <v>97</v>
      </c>
      <c r="AA789">
        <v>0</v>
      </c>
      <c r="AB789" t="s">
        <v>98</v>
      </c>
      <c r="AC789" t="s">
        <v>119</v>
      </c>
      <c r="AD789" t="s">
        <v>99</v>
      </c>
      <c r="AE789" t="s">
        <v>98</v>
      </c>
      <c r="AF789" t="s">
        <v>98</v>
      </c>
      <c r="AG789" t="s">
        <v>100</v>
      </c>
      <c r="AH789" t="s">
        <v>124</v>
      </c>
      <c r="AI789">
        <v>534</v>
      </c>
      <c r="AJ789" t="s">
        <v>108</v>
      </c>
      <c r="AK789">
        <v>0</v>
      </c>
      <c r="AL789">
        <v>282</v>
      </c>
      <c r="AM789">
        <v>816</v>
      </c>
      <c r="AN789" t="s">
        <v>103</v>
      </c>
      <c r="AO789" t="s">
        <v>126</v>
      </c>
      <c r="AP789" t="s">
        <v>104</v>
      </c>
      <c r="AQ789" t="s">
        <v>105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t="s">
        <v>98</v>
      </c>
      <c r="BC789">
        <v>4</v>
      </c>
      <c r="BD789" t="s">
        <v>106</v>
      </c>
      <c r="BE789">
        <v>0</v>
      </c>
      <c r="BF789" t="s">
        <v>83</v>
      </c>
      <c r="BG789" t="s">
        <v>107</v>
      </c>
      <c r="BH789">
        <v>1983</v>
      </c>
      <c r="BI789" t="s">
        <v>108</v>
      </c>
      <c r="BJ789">
        <v>1</v>
      </c>
      <c r="BK789">
        <v>264</v>
      </c>
      <c r="BL789" t="s">
        <v>98</v>
      </c>
      <c r="BM789" t="s">
        <v>98</v>
      </c>
      <c r="BN789" t="s">
        <v>104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177</v>
      </c>
      <c r="BW789" t="s">
        <v>83</v>
      </c>
      <c r="BX789">
        <v>0</v>
      </c>
      <c r="BY789">
        <v>4</v>
      </c>
      <c r="BZ789">
        <v>2008</v>
      </c>
      <c r="CA789" t="s">
        <v>110</v>
      </c>
      <c r="CB789" t="s">
        <v>111</v>
      </c>
    </row>
    <row r="790" spans="1:80">
      <c r="A790">
        <v>2249</v>
      </c>
      <c r="B790">
        <v>20</v>
      </c>
      <c r="C790" t="s">
        <v>112</v>
      </c>
      <c r="D790">
        <v>60</v>
      </c>
      <c r="E790">
        <v>6600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217</v>
      </c>
      <c r="N790" t="s">
        <v>91</v>
      </c>
      <c r="O790" t="s">
        <v>91</v>
      </c>
      <c r="P790" t="s">
        <v>92</v>
      </c>
      <c r="Q790" t="s">
        <v>93</v>
      </c>
      <c r="R790">
        <v>5</v>
      </c>
      <c r="S790">
        <v>6</v>
      </c>
      <c r="T790">
        <v>1982</v>
      </c>
      <c r="U790">
        <v>2005</v>
      </c>
      <c r="V790" t="s">
        <v>94</v>
      </c>
      <c r="W790" t="s">
        <v>95</v>
      </c>
      <c r="X790" t="s">
        <v>130</v>
      </c>
      <c r="Y790" t="s">
        <v>135</v>
      </c>
      <c r="Z790" t="s">
        <v>97</v>
      </c>
      <c r="AA790">
        <v>0</v>
      </c>
      <c r="AB790" t="s">
        <v>98</v>
      </c>
      <c r="AC790" t="s">
        <v>98</v>
      </c>
      <c r="AD790" t="s">
        <v>99</v>
      </c>
      <c r="AE790" t="s">
        <v>98</v>
      </c>
      <c r="AF790" t="s">
        <v>98</v>
      </c>
      <c r="AG790" t="s">
        <v>100</v>
      </c>
      <c r="AH790" t="s">
        <v>124</v>
      </c>
      <c r="AI790">
        <v>638</v>
      </c>
      <c r="AJ790" t="s">
        <v>108</v>
      </c>
      <c r="AK790">
        <v>0</v>
      </c>
      <c r="AL790">
        <v>207</v>
      </c>
      <c r="AM790">
        <v>845</v>
      </c>
      <c r="AN790" t="s">
        <v>103</v>
      </c>
      <c r="AO790" t="s">
        <v>119</v>
      </c>
      <c r="AP790" t="s">
        <v>104</v>
      </c>
      <c r="AQ790" t="s">
        <v>105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t="s">
        <v>119</v>
      </c>
      <c r="BC790">
        <v>6</v>
      </c>
      <c r="BD790" t="s">
        <v>106</v>
      </c>
      <c r="BE790">
        <v>0</v>
      </c>
      <c r="BF790" t="s">
        <v>83</v>
      </c>
      <c r="BG790" t="s">
        <v>107</v>
      </c>
      <c r="BH790">
        <v>1982</v>
      </c>
      <c r="BI790" t="s">
        <v>108</v>
      </c>
      <c r="BJ790">
        <v>1</v>
      </c>
      <c r="BK790">
        <v>264</v>
      </c>
      <c r="BL790" t="s">
        <v>98</v>
      </c>
      <c r="BM790" t="s">
        <v>98</v>
      </c>
      <c r="BN790" t="s">
        <v>104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7</v>
      </c>
      <c r="BZ790">
        <v>2008</v>
      </c>
      <c r="CA790" t="s">
        <v>110</v>
      </c>
      <c r="CB790" t="s">
        <v>111</v>
      </c>
    </row>
    <row r="791" spans="1:80">
      <c r="A791">
        <v>2250</v>
      </c>
      <c r="B791">
        <v>20</v>
      </c>
      <c r="C791" t="s">
        <v>112</v>
      </c>
      <c r="D791">
        <v>74</v>
      </c>
      <c r="E791">
        <v>12395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114</v>
      </c>
      <c r="L791" t="s">
        <v>88</v>
      </c>
      <c r="M791" t="s">
        <v>217</v>
      </c>
      <c r="N791" t="s">
        <v>91</v>
      </c>
      <c r="O791" t="s">
        <v>91</v>
      </c>
      <c r="P791" t="s">
        <v>92</v>
      </c>
      <c r="Q791" t="s">
        <v>93</v>
      </c>
      <c r="R791">
        <v>5</v>
      </c>
      <c r="S791">
        <v>6</v>
      </c>
      <c r="T791">
        <v>1984</v>
      </c>
      <c r="U791">
        <v>1984</v>
      </c>
      <c r="V791" t="s">
        <v>94</v>
      </c>
      <c r="W791" t="s">
        <v>95</v>
      </c>
      <c r="X791" t="s">
        <v>130</v>
      </c>
      <c r="Y791" t="s">
        <v>135</v>
      </c>
      <c r="Z791" t="s">
        <v>97</v>
      </c>
      <c r="AA791">
        <v>0</v>
      </c>
      <c r="AB791" t="s">
        <v>98</v>
      </c>
      <c r="AC791" t="s">
        <v>98</v>
      </c>
      <c r="AD791" t="s">
        <v>99</v>
      </c>
      <c r="AE791" t="s">
        <v>98</v>
      </c>
      <c r="AF791" t="s">
        <v>98</v>
      </c>
      <c r="AG791" t="s">
        <v>100</v>
      </c>
      <c r="AH791" t="s">
        <v>118</v>
      </c>
      <c r="AI791">
        <v>647</v>
      </c>
      <c r="AJ791" t="s">
        <v>108</v>
      </c>
      <c r="AK791">
        <v>0</v>
      </c>
      <c r="AL791">
        <v>217</v>
      </c>
      <c r="AM791">
        <v>864</v>
      </c>
      <c r="AN791" t="s">
        <v>103</v>
      </c>
      <c r="AO791" t="s">
        <v>98</v>
      </c>
      <c r="AP791" t="s">
        <v>104</v>
      </c>
      <c r="AQ791" t="s">
        <v>105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6</v>
      </c>
      <c r="BD791" t="s">
        <v>106</v>
      </c>
      <c r="BE791">
        <v>0</v>
      </c>
      <c r="BF791" t="s">
        <v>83</v>
      </c>
      <c r="BG791" t="s">
        <v>107</v>
      </c>
      <c r="BH791">
        <v>1984</v>
      </c>
      <c r="BI791" t="s">
        <v>108</v>
      </c>
      <c r="BJ791">
        <v>2</v>
      </c>
      <c r="BK791">
        <v>484</v>
      </c>
      <c r="BL791" t="s">
        <v>98</v>
      </c>
      <c r="BM791" t="s">
        <v>98</v>
      </c>
      <c r="BN791" t="s">
        <v>104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4</v>
      </c>
      <c r="BZ791">
        <v>2008</v>
      </c>
      <c r="CA791" t="s">
        <v>110</v>
      </c>
      <c r="CB791" t="s">
        <v>111</v>
      </c>
    </row>
    <row r="792" spans="1:80">
      <c r="A792">
        <v>2251</v>
      </c>
      <c r="B792">
        <v>70</v>
      </c>
      <c r="C792" t="s">
        <v>83</v>
      </c>
      <c r="D792" t="s">
        <v>83</v>
      </c>
      <c r="E792">
        <v>56600</v>
      </c>
      <c r="F792" t="s">
        <v>82</v>
      </c>
      <c r="G792" t="s">
        <v>83</v>
      </c>
      <c r="H792" t="s">
        <v>113</v>
      </c>
      <c r="I792" t="s">
        <v>205</v>
      </c>
      <c r="J792" t="s">
        <v>86</v>
      </c>
      <c r="K792" t="s">
        <v>87</v>
      </c>
      <c r="L792" t="s">
        <v>88</v>
      </c>
      <c r="M792" t="s">
        <v>214</v>
      </c>
      <c r="N792" t="s">
        <v>91</v>
      </c>
      <c r="O792" t="s">
        <v>91</v>
      </c>
      <c r="P792" t="s">
        <v>92</v>
      </c>
      <c r="Q792" t="s">
        <v>198</v>
      </c>
      <c r="R792">
        <v>5</v>
      </c>
      <c r="S792">
        <v>1</v>
      </c>
      <c r="T792">
        <v>1900</v>
      </c>
      <c r="U792">
        <v>1950</v>
      </c>
      <c r="V792" t="s">
        <v>115</v>
      </c>
      <c r="W792" t="s">
        <v>95</v>
      </c>
      <c r="X792" t="s">
        <v>116</v>
      </c>
      <c r="Y792" t="s">
        <v>116</v>
      </c>
      <c r="Z792" t="s">
        <v>97</v>
      </c>
      <c r="AA792">
        <v>0</v>
      </c>
      <c r="AB792" t="s">
        <v>98</v>
      </c>
      <c r="AC792" t="s">
        <v>98</v>
      </c>
      <c r="AD792" t="s">
        <v>166</v>
      </c>
      <c r="AE792" t="s">
        <v>98</v>
      </c>
      <c r="AF792" t="s">
        <v>98</v>
      </c>
      <c r="AG792" t="s">
        <v>100</v>
      </c>
      <c r="AH792" t="s">
        <v>108</v>
      </c>
      <c r="AI792">
        <v>0</v>
      </c>
      <c r="AJ792" t="s">
        <v>108</v>
      </c>
      <c r="AK792">
        <v>0</v>
      </c>
      <c r="AL792">
        <v>686</v>
      </c>
      <c r="AM792">
        <v>686</v>
      </c>
      <c r="AN792" t="s">
        <v>103</v>
      </c>
      <c r="AO792" t="s">
        <v>126</v>
      </c>
      <c r="AP792" t="s">
        <v>104</v>
      </c>
      <c r="AQ792" t="s">
        <v>105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t="s">
        <v>98</v>
      </c>
      <c r="BC792">
        <v>7</v>
      </c>
      <c r="BD792" t="s">
        <v>228</v>
      </c>
      <c r="BE792">
        <v>0</v>
      </c>
      <c r="BF792" t="s">
        <v>83</v>
      </c>
      <c r="BG792" t="s">
        <v>143</v>
      </c>
      <c r="BH792">
        <v>1900</v>
      </c>
      <c r="BI792" t="s">
        <v>108</v>
      </c>
      <c r="BJ792">
        <v>1</v>
      </c>
      <c r="BK792">
        <v>288</v>
      </c>
      <c r="BL792" t="s">
        <v>98</v>
      </c>
      <c r="BM792" t="s">
        <v>139</v>
      </c>
      <c r="BN792" t="s">
        <v>167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1</v>
      </c>
      <c r="BZ792">
        <v>2008</v>
      </c>
      <c r="CA792" t="s">
        <v>110</v>
      </c>
      <c r="CB792" t="s">
        <v>111</v>
      </c>
    </row>
    <row r="793" spans="1:80">
      <c r="A793">
        <v>2252</v>
      </c>
      <c r="B793">
        <v>20</v>
      </c>
      <c r="C793" t="s">
        <v>112</v>
      </c>
      <c r="D793">
        <v>85</v>
      </c>
      <c r="E793">
        <v>10667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89</v>
      </c>
      <c r="N793" t="s">
        <v>91</v>
      </c>
      <c r="O793" t="s">
        <v>91</v>
      </c>
      <c r="P793" t="s">
        <v>92</v>
      </c>
      <c r="Q793" t="s">
        <v>93</v>
      </c>
      <c r="R793">
        <v>6</v>
      </c>
      <c r="S793">
        <v>6</v>
      </c>
      <c r="T793">
        <v>1971</v>
      </c>
      <c r="U793">
        <v>1971</v>
      </c>
      <c r="V793" t="s">
        <v>94</v>
      </c>
      <c r="W793" t="s">
        <v>95</v>
      </c>
      <c r="X793" t="s">
        <v>137</v>
      </c>
      <c r="Y793" t="s">
        <v>137</v>
      </c>
      <c r="Z793" t="s">
        <v>117</v>
      </c>
      <c r="AA793">
        <v>302</v>
      </c>
      <c r="AB793" t="s">
        <v>98</v>
      </c>
      <c r="AC793" t="s">
        <v>98</v>
      </c>
      <c r="AD793" t="s">
        <v>99</v>
      </c>
      <c r="AE793" t="s">
        <v>98</v>
      </c>
      <c r="AF793" t="s">
        <v>98</v>
      </c>
      <c r="AG793" t="s">
        <v>100</v>
      </c>
      <c r="AH793" t="s">
        <v>138</v>
      </c>
      <c r="AI793">
        <v>838</v>
      </c>
      <c r="AJ793" t="s">
        <v>108</v>
      </c>
      <c r="AK793">
        <v>0</v>
      </c>
      <c r="AL793">
        <v>749</v>
      </c>
      <c r="AM793">
        <v>1587</v>
      </c>
      <c r="AN793" t="s">
        <v>103</v>
      </c>
      <c r="AO793" t="s">
        <v>98</v>
      </c>
      <c r="AP793" t="s">
        <v>104</v>
      </c>
      <c r="AQ793" t="s">
        <v>105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98</v>
      </c>
      <c r="BC793">
        <v>7</v>
      </c>
      <c r="BD793" t="s">
        <v>106</v>
      </c>
      <c r="BE793">
        <v>1</v>
      </c>
      <c r="BF793" t="s">
        <v>119</v>
      </c>
      <c r="BG793" t="s">
        <v>107</v>
      </c>
      <c r="BH793">
        <v>1971</v>
      </c>
      <c r="BI793" t="s">
        <v>108</v>
      </c>
      <c r="BJ793">
        <v>2</v>
      </c>
      <c r="BK793">
        <v>525</v>
      </c>
      <c r="BL793" t="s">
        <v>98</v>
      </c>
      <c r="BM793" t="s">
        <v>98</v>
      </c>
      <c r="BN793" t="s">
        <v>104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3</v>
      </c>
      <c r="BZ793">
        <v>2007</v>
      </c>
      <c r="CA793" t="s">
        <v>110</v>
      </c>
      <c r="CB793" t="s">
        <v>111</v>
      </c>
    </row>
    <row r="794" spans="1:80">
      <c r="A794">
        <v>2253</v>
      </c>
      <c r="B794">
        <v>80</v>
      </c>
      <c r="C794" t="s">
        <v>112</v>
      </c>
      <c r="D794">
        <v>56</v>
      </c>
      <c r="E794">
        <v>8872</v>
      </c>
      <c r="F794" t="s">
        <v>82</v>
      </c>
      <c r="G794" t="s">
        <v>83</v>
      </c>
      <c r="H794" t="s">
        <v>113</v>
      </c>
      <c r="I794" t="s">
        <v>127</v>
      </c>
      <c r="J794" t="s">
        <v>86</v>
      </c>
      <c r="K794" t="s">
        <v>87</v>
      </c>
      <c r="L794" t="s">
        <v>88</v>
      </c>
      <c r="M794" t="s">
        <v>121</v>
      </c>
      <c r="N794" t="s">
        <v>91</v>
      </c>
      <c r="O794" t="s">
        <v>91</v>
      </c>
      <c r="P794" t="s">
        <v>92</v>
      </c>
      <c r="Q794" t="s">
        <v>158</v>
      </c>
      <c r="R794">
        <v>6</v>
      </c>
      <c r="S794">
        <v>5</v>
      </c>
      <c r="T794">
        <v>1997</v>
      </c>
      <c r="U794">
        <v>1997</v>
      </c>
      <c r="V794" t="s">
        <v>94</v>
      </c>
      <c r="W794" t="s">
        <v>95</v>
      </c>
      <c r="X794" t="s">
        <v>96</v>
      </c>
      <c r="Y794" t="s">
        <v>96</v>
      </c>
      <c r="Z794" t="s">
        <v>97</v>
      </c>
      <c r="AA794">
        <v>0</v>
      </c>
      <c r="AB794" t="s">
        <v>98</v>
      </c>
      <c r="AC794" t="s">
        <v>98</v>
      </c>
      <c r="AD794" t="s">
        <v>123</v>
      </c>
      <c r="AE794" t="s">
        <v>119</v>
      </c>
      <c r="AF794" t="s">
        <v>98</v>
      </c>
      <c r="AG794" t="s">
        <v>100</v>
      </c>
      <c r="AH794" t="s">
        <v>108</v>
      </c>
      <c r="AI794">
        <v>0</v>
      </c>
      <c r="AJ794" t="s">
        <v>108</v>
      </c>
      <c r="AK794">
        <v>0</v>
      </c>
      <c r="AL794">
        <v>384</v>
      </c>
      <c r="AM794">
        <v>384</v>
      </c>
      <c r="AN794" t="s">
        <v>103</v>
      </c>
      <c r="AO794" t="s">
        <v>119</v>
      </c>
      <c r="AP794" t="s">
        <v>104</v>
      </c>
      <c r="AQ794" t="s">
        <v>105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7</v>
      </c>
      <c r="BD794" t="s">
        <v>106</v>
      </c>
      <c r="BE794">
        <v>1</v>
      </c>
      <c r="BF794" t="s">
        <v>98</v>
      </c>
      <c r="BG794" t="s">
        <v>159</v>
      </c>
      <c r="BH794">
        <v>1997</v>
      </c>
      <c r="BI794" t="s">
        <v>125</v>
      </c>
      <c r="BJ794">
        <v>2</v>
      </c>
      <c r="BK794">
        <v>390</v>
      </c>
      <c r="BL794" t="s">
        <v>98</v>
      </c>
      <c r="BM794" t="s">
        <v>98</v>
      </c>
      <c r="BN794" t="s">
        <v>104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3</v>
      </c>
      <c r="BZ794">
        <v>2007</v>
      </c>
      <c r="CA794" t="s">
        <v>110</v>
      </c>
      <c r="CB794" t="s">
        <v>111</v>
      </c>
    </row>
    <row r="795" spans="1:80">
      <c r="A795">
        <v>2254</v>
      </c>
      <c r="B795">
        <v>80</v>
      </c>
      <c r="C795" t="s">
        <v>112</v>
      </c>
      <c r="D795" t="s">
        <v>83</v>
      </c>
      <c r="E795">
        <v>10147</v>
      </c>
      <c r="F795" t="s">
        <v>82</v>
      </c>
      <c r="G795" t="s">
        <v>83</v>
      </c>
      <c r="H795" t="s">
        <v>113</v>
      </c>
      <c r="I795" t="s">
        <v>85</v>
      </c>
      <c r="J795" t="s">
        <v>86</v>
      </c>
      <c r="K795" t="s">
        <v>161</v>
      </c>
      <c r="L795" t="s">
        <v>88</v>
      </c>
      <c r="M795" t="s">
        <v>121</v>
      </c>
      <c r="N795" t="s">
        <v>91</v>
      </c>
      <c r="O795" t="s">
        <v>91</v>
      </c>
      <c r="P795" t="s">
        <v>92</v>
      </c>
      <c r="Q795" t="s">
        <v>158</v>
      </c>
      <c r="R795">
        <v>6</v>
      </c>
      <c r="S795">
        <v>5</v>
      </c>
      <c r="T795">
        <v>1994</v>
      </c>
      <c r="U795">
        <v>1994</v>
      </c>
      <c r="V795" t="s">
        <v>94</v>
      </c>
      <c r="W795" t="s">
        <v>95</v>
      </c>
      <c r="X795" t="s">
        <v>130</v>
      </c>
      <c r="Y795" t="s">
        <v>130</v>
      </c>
      <c r="Z795" t="s">
        <v>117</v>
      </c>
      <c r="AA795">
        <v>32</v>
      </c>
      <c r="AB795" t="s">
        <v>98</v>
      </c>
      <c r="AC795" t="s">
        <v>98</v>
      </c>
      <c r="AD795" t="s">
        <v>123</v>
      </c>
      <c r="AE795" t="s">
        <v>119</v>
      </c>
      <c r="AF795" t="s">
        <v>98</v>
      </c>
      <c r="AG795" t="s">
        <v>100</v>
      </c>
      <c r="AH795" t="s">
        <v>102</v>
      </c>
      <c r="AI795">
        <v>186</v>
      </c>
      <c r="AJ795" t="s">
        <v>108</v>
      </c>
      <c r="AK795">
        <v>0</v>
      </c>
      <c r="AL795">
        <v>206</v>
      </c>
      <c r="AM795">
        <v>392</v>
      </c>
      <c r="AN795" t="s">
        <v>103</v>
      </c>
      <c r="AO795" t="s">
        <v>119</v>
      </c>
      <c r="AP795" t="s">
        <v>104</v>
      </c>
      <c r="AQ795" t="s">
        <v>105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106</v>
      </c>
      <c r="BE795">
        <v>1</v>
      </c>
      <c r="BF795" t="s">
        <v>98</v>
      </c>
      <c r="BG795" t="s">
        <v>159</v>
      </c>
      <c r="BH795">
        <v>1994</v>
      </c>
      <c r="BI795" t="s">
        <v>125</v>
      </c>
      <c r="BJ795">
        <v>2</v>
      </c>
      <c r="BK795">
        <v>398</v>
      </c>
      <c r="BL795" t="s">
        <v>98</v>
      </c>
      <c r="BM795" t="s">
        <v>98</v>
      </c>
      <c r="BN795" t="s">
        <v>104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109</v>
      </c>
      <c r="BW795" t="s">
        <v>83</v>
      </c>
      <c r="BX795">
        <v>0</v>
      </c>
      <c r="BY795">
        <v>3</v>
      </c>
      <c r="BZ795">
        <v>2007</v>
      </c>
      <c r="CA795" t="s">
        <v>110</v>
      </c>
      <c r="CB795" t="s">
        <v>111</v>
      </c>
    </row>
    <row r="796" spans="1:80">
      <c r="A796">
        <v>2255</v>
      </c>
      <c r="B796">
        <v>60</v>
      </c>
      <c r="C796" t="s">
        <v>112</v>
      </c>
      <c r="D796" t="s">
        <v>83</v>
      </c>
      <c r="E796">
        <v>8637</v>
      </c>
      <c r="F796" t="s">
        <v>82</v>
      </c>
      <c r="G796" t="s">
        <v>83</v>
      </c>
      <c r="H796" t="s">
        <v>113</v>
      </c>
      <c r="I796" t="s">
        <v>85</v>
      </c>
      <c r="J796" t="s">
        <v>86</v>
      </c>
      <c r="K796" t="s">
        <v>87</v>
      </c>
      <c r="L796" t="s">
        <v>88</v>
      </c>
      <c r="M796" t="s">
        <v>121</v>
      </c>
      <c r="N796" t="s">
        <v>91</v>
      </c>
      <c r="O796" t="s">
        <v>91</v>
      </c>
      <c r="P796" t="s">
        <v>92</v>
      </c>
      <c r="Q796" t="s">
        <v>122</v>
      </c>
      <c r="R796">
        <v>6</v>
      </c>
      <c r="S796">
        <v>5</v>
      </c>
      <c r="T796">
        <v>1999</v>
      </c>
      <c r="U796">
        <v>2000</v>
      </c>
      <c r="V796" t="s">
        <v>94</v>
      </c>
      <c r="W796" t="s">
        <v>95</v>
      </c>
      <c r="X796" t="s">
        <v>96</v>
      </c>
      <c r="Y796" t="s">
        <v>96</v>
      </c>
      <c r="Z796" t="s">
        <v>97</v>
      </c>
      <c r="AA796">
        <v>0</v>
      </c>
      <c r="AB796" t="s">
        <v>98</v>
      </c>
      <c r="AC796" t="s">
        <v>98</v>
      </c>
      <c r="AD796" t="s">
        <v>123</v>
      </c>
      <c r="AE796" t="s">
        <v>119</v>
      </c>
      <c r="AF796" t="s">
        <v>98</v>
      </c>
      <c r="AG796" t="s">
        <v>100</v>
      </c>
      <c r="AH796" t="s">
        <v>118</v>
      </c>
      <c r="AI796">
        <v>871</v>
      </c>
      <c r="AJ796" t="s">
        <v>108</v>
      </c>
      <c r="AK796">
        <v>0</v>
      </c>
      <c r="AL796">
        <v>52</v>
      </c>
      <c r="AM796">
        <v>923</v>
      </c>
      <c r="AN796" t="s">
        <v>103</v>
      </c>
      <c r="AO796" t="s">
        <v>119</v>
      </c>
      <c r="AP796" t="s">
        <v>104</v>
      </c>
      <c r="AQ796" t="s">
        <v>105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106</v>
      </c>
      <c r="BE796">
        <v>1</v>
      </c>
      <c r="BF796" t="s">
        <v>98</v>
      </c>
      <c r="BG796" t="s">
        <v>107</v>
      </c>
      <c r="BH796">
        <v>2000</v>
      </c>
      <c r="BI796" t="s">
        <v>125</v>
      </c>
      <c r="BJ796">
        <v>2</v>
      </c>
      <c r="BK796">
        <v>451</v>
      </c>
      <c r="BL796" t="s">
        <v>98</v>
      </c>
      <c r="BM796" t="s">
        <v>98</v>
      </c>
      <c r="BN796" t="s">
        <v>104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172</v>
      </c>
    </row>
    <row r="797" spans="1:80">
      <c r="A797">
        <v>2256</v>
      </c>
      <c r="B797">
        <v>60</v>
      </c>
      <c r="C797" t="s">
        <v>112</v>
      </c>
      <c r="D797">
        <v>63</v>
      </c>
      <c r="E797">
        <v>7875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121</v>
      </c>
      <c r="N797" t="s">
        <v>91</v>
      </c>
      <c r="O797" t="s">
        <v>91</v>
      </c>
      <c r="P797" t="s">
        <v>92</v>
      </c>
      <c r="Q797" t="s">
        <v>122</v>
      </c>
      <c r="R797">
        <v>7</v>
      </c>
      <c r="S797">
        <v>5</v>
      </c>
      <c r="T797">
        <v>1996</v>
      </c>
      <c r="U797">
        <v>1996</v>
      </c>
      <c r="V797" t="s">
        <v>94</v>
      </c>
      <c r="W797" t="s">
        <v>95</v>
      </c>
      <c r="X797" t="s">
        <v>130</v>
      </c>
      <c r="Y797" t="s">
        <v>130</v>
      </c>
      <c r="Z797" t="s">
        <v>97</v>
      </c>
      <c r="AA797">
        <v>0</v>
      </c>
      <c r="AB797" t="s">
        <v>119</v>
      </c>
      <c r="AC797" t="s">
        <v>98</v>
      </c>
      <c r="AD797" t="s">
        <v>123</v>
      </c>
      <c r="AE797" t="s">
        <v>119</v>
      </c>
      <c r="AF797" t="s">
        <v>98</v>
      </c>
      <c r="AG797" t="s">
        <v>100</v>
      </c>
      <c r="AH797" t="s">
        <v>101</v>
      </c>
      <c r="AI797">
        <v>414</v>
      </c>
      <c r="AJ797" t="s">
        <v>108</v>
      </c>
      <c r="AK797">
        <v>0</v>
      </c>
      <c r="AL797">
        <v>277</v>
      </c>
      <c r="AM797">
        <v>691</v>
      </c>
      <c r="AN797" t="s">
        <v>103</v>
      </c>
      <c r="AO797" t="s">
        <v>119</v>
      </c>
      <c r="AP797" t="s">
        <v>104</v>
      </c>
      <c r="AQ797" t="s">
        <v>105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119</v>
      </c>
      <c r="BC797">
        <v>6</v>
      </c>
      <c r="BD797" t="s">
        <v>106</v>
      </c>
      <c r="BE797">
        <v>0</v>
      </c>
      <c r="BF797" t="s">
        <v>83</v>
      </c>
      <c r="BG797" t="s">
        <v>107</v>
      </c>
      <c r="BH797">
        <v>1996</v>
      </c>
      <c r="BI797" t="s">
        <v>125</v>
      </c>
      <c r="BJ797">
        <v>2</v>
      </c>
      <c r="BK797">
        <v>420</v>
      </c>
      <c r="BL797" t="s">
        <v>98</v>
      </c>
      <c r="BM797" t="s">
        <v>98</v>
      </c>
      <c r="BN797" t="s">
        <v>104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8</v>
      </c>
      <c r="BZ797">
        <v>2007</v>
      </c>
      <c r="CA797" t="s">
        <v>110</v>
      </c>
      <c r="CB797" t="s">
        <v>111</v>
      </c>
    </row>
    <row r="798" spans="1:80">
      <c r="A798">
        <v>2257</v>
      </c>
      <c r="B798">
        <v>60</v>
      </c>
      <c r="C798" t="s">
        <v>112</v>
      </c>
      <c r="D798">
        <v>60</v>
      </c>
      <c r="E798">
        <v>7500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121</v>
      </c>
      <c r="N798" t="s">
        <v>91</v>
      </c>
      <c r="O798" t="s">
        <v>91</v>
      </c>
      <c r="P798" t="s">
        <v>92</v>
      </c>
      <c r="Q798" t="s">
        <v>122</v>
      </c>
      <c r="R798">
        <v>6</v>
      </c>
      <c r="S798">
        <v>5</v>
      </c>
      <c r="T798">
        <v>1999</v>
      </c>
      <c r="U798">
        <v>2003</v>
      </c>
      <c r="V798" t="s">
        <v>94</v>
      </c>
      <c r="W798" t="s">
        <v>95</v>
      </c>
      <c r="X798" t="s">
        <v>96</v>
      </c>
      <c r="Y798" t="s">
        <v>96</v>
      </c>
      <c r="Z798" t="s">
        <v>97</v>
      </c>
      <c r="AA798">
        <v>0</v>
      </c>
      <c r="AB798" t="s">
        <v>98</v>
      </c>
      <c r="AC798" t="s">
        <v>98</v>
      </c>
      <c r="AD798" t="s">
        <v>123</v>
      </c>
      <c r="AE798" t="s">
        <v>119</v>
      </c>
      <c r="AF798" t="s">
        <v>98</v>
      </c>
      <c r="AG798" t="s">
        <v>100</v>
      </c>
      <c r="AH798" t="s">
        <v>108</v>
      </c>
      <c r="AI798">
        <v>0</v>
      </c>
      <c r="AJ798" t="s">
        <v>108</v>
      </c>
      <c r="AK798">
        <v>0</v>
      </c>
      <c r="AL798">
        <v>938</v>
      </c>
      <c r="AM798">
        <v>938</v>
      </c>
      <c r="AN798" t="s">
        <v>103</v>
      </c>
      <c r="AO798" t="s">
        <v>126</v>
      </c>
      <c r="AP798" t="s">
        <v>104</v>
      </c>
      <c r="AQ798" t="s">
        <v>105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t="s">
        <v>98</v>
      </c>
      <c r="BC798">
        <v>7</v>
      </c>
      <c r="BD798" t="s">
        <v>106</v>
      </c>
      <c r="BE798">
        <v>1</v>
      </c>
      <c r="BF798" t="s">
        <v>98</v>
      </c>
      <c r="BG798" t="s">
        <v>107</v>
      </c>
      <c r="BH798">
        <v>1999</v>
      </c>
      <c r="BI798" t="s">
        <v>125</v>
      </c>
      <c r="BJ798">
        <v>2</v>
      </c>
      <c r="BK798">
        <v>482</v>
      </c>
      <c r="BL798" t="s">
        <v>98</v>
      </c>
      <c r="BM798" t="s">
        <v>98</v>
      </c>
      <c r="BN798" t="s">
        <v>104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8</v>
      </c>
      <c r="BZ798">
        <v>2007</v>
      </c>
      <c r="CA798" t="s">
        <v>110</v>
      </c>
      <c r="CB798" t="s">
        <v>111</v>
      </c>
    </row>
    <row r="799" spans="1:80">
      <c r="A799">
        <v>2258</v>
      </c>
      <c r="B799">
        <v>20</v>
      </c>
      <c r="C799" t="s">
        <v>112</v>
      </c>
      <c r="D799" t="s">
        <v>83</v>
      </c>
      <c r="E799">
        <v>9556</v>
      </c>
      <c r="F799" t="s">
        <v>82</v>
      </c>
      <c r="G799" t="s">
        <v>83</v>
      </c>
      <c r="H799" t="s">
        <v>113</v>
      </c>
      <c r="I799" t="s">
        <v>85</v>
      </c>
      <c r="J799" t="s">
        <v>86</v>
      </c>
      <c r="K799" t="s">
        <v>114</v>
      </c>
      <c r="L799" t="s">
        <v>88</v>
      </c>
      <c r="M799" t="s">
        <v>121</v>
      </c>
      <c r="N799" t="s">
        <v>91</v>
      </c>
      <c r="O799" t="s">
        <v>91</v>
      </c>
      <c r="P799" t="s">
        <v>92</v>
      </c>
      <c r="Q799" t="s">
        <v>93</v>
      </c>
      <c r="R799">
        <v>7</v>
      </c>
      <c r="S799">
        <v>5</v>
      </c>
      <c r="T799">
        <v>1992</v>
      </c>
      <c r="U799">
        <v>1993</v>
      </c>
      <c r="V799" t="s">
        <v>94</v>
      </c>
      <c r="W799" t="s">
        <v>95</v>
      </c>
      <c r="X799" t="s">
        <v>130</v>
      </c>
      <c r="Y799" t="s">
        <v>130</v>
      </c>
      <c r="Z799" t="s">
        <v>117</v>
      </c>
      <c r="AA799">
        <v>52</v>
      </c>
      <c r="AB799" t="s">
        <v>98</v>
      </c>
      <c r="AC799" t="s">
        <v>98</v>
      </c>
      <c r="AD799" t="s">
        <v>123</v>
      </c>
      <c r="AE799" t="s">
        <v>119</v>
      </c>
      <c r="AF799" t="s">
        <v>98</v>
      </c>
      <c r="AG799" t="s">
        <v>100</v>
      </c>
      <c r="AH799" t="s">
        <v>108</v>
      </c>
      <c r="AI799">
        <v>0</v>
      </c>
      <c r="AJ799" t="s">
        <v>108</v>
      </c>
      <c r="AK799">
        <v>0</v>
      </c>
      <c r="AL799">
        <v>1168</v>
      </c>
      <c r="AM799">
        <v>1168</v>
      </c>
      <c r="AN799" t="s">
        <v>103</v>
      </c>
      <c r="AO799" t="s">
        <v>119</v>
      </c>
      <c r="AP799" t="s">
        <v>104</v>
      </c>
      <c r="AQ799" t="s">
        <v>105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t="s">
        <v>119</v>
      </c>
      <c r="BC799">
        <v>6</v>
      </c>
      <c r="BD799" t="s">
        <v>106</v>
      </c>
      <c r="BE799">
        <v>0</v>
      </c>
      <c r="BF799" t="s">
        <v>83</v>
      </c>
      <c r="BG799" t="s">
        <v>107</v>
      </c>
      <c r="BH799">
        <v>1992</v>
      </c>
      <c r="BI799" t="s">
        <v>131</v>
      </c>
      <c r="BJ799">
        <v>2</v>
      </c>
      <c r="BK799">
        <v>420</v>
      </c>
      <c r="BL799" t="s">
        <v>98</v>
      </c>
      <c r="BM799" t="s">
        <v>98</v>
      </c>
      <c r="BN799" t="s">
        <v>104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8</v>
      </c>
      <c r="BZ799">
        <v>2007</v>
      </c>
      <c r="CA799" t="s">
        <v>110</v>
      </c>
      <c r="CB799" t="s">
        <v>111</v>
      </c>
    </row>
    <row r="800" spans="1:80">
      <c r="A800">
        <v>2259</v>
      </c>
      <c r="B800">
        <v>60</v>
      </c>
      <c r="C800" t="s">
        <v>112</v>
      </c>
      <c r="D800" t="s">
        <v>83</v>
      </c>
      <c r="E800">
        <v>7655</v>
      </c>
      <c r="F800" t="s">
        <v>82</v>
      </c>
      <c r="G800" t="s">
        <v>83</v>
      </c>
      <c r="H800" t="s">
        <v>113</v>
      </c>
      <c r="I800" t="s">
        <v>85</v>
      </c>
      <c r="J800" t="s">
        <v>86</v>
      </c>
      <c r="K800" t="s">
        <v>161</v>
      </c>
      <c r="L800" t="s">
        <v>88</v>
      </c>
      <c r="M800" t="s">
        <v>121</v>
      </c>
      <c r="N800" t="s">
        <v>91</v>
      </c>
      <c r="O800" t="s">
        <v>91</v>
      </c>
      <c r="P800" t="s">
        <v>92</v>
      </c>
      <c r="Q800" t="s">
        <v>122</v>
      </c>
      <c r="R800">
        <v>6</v>
      </c>
      <c r="S800">
        <v>5</v>
      </c>
      <c r="T800">
        <v>1993</v>
      </c>
      <c r="U800">
        <v>1994</v>
      </c>
      <c r="V800" t="s">
        <v>94</v>
      </c>
      <c r="W800" t="s">
        <v>95</v>
      </c>
      <c r="X800" t="s">
        <v>130</v>
      </c>
      <c r="Y800" t="s">
        <v>130</v>
      </c>
      <c r="Z800" t="s">
        <v>97</v>
      </c>
      <c r="AA800">
        <v>0</v>
      </c>
      <c r="AB800" t="s">
        <v>98</v>
      </c>
      <c r="AC800" t="s">
        <v>98</v>
      </c>
      <c r="AD800" t="s">
        <v>123</v>
      </c>
      <c r="AE800" t="s">
        <v>119</v>
      </c>
      <c r="AF800" t="s">
        <v>98</v>
      </c>
      <c r="AG800" t="s">
        <v>100</v>
      </c>
      <c r="AH800" t="s">
        <v>108</v>
      </c>
      <c r="AI800">
        <v>0</v>
      </c>
      <c r="AJ800" t="s">
        <v>108</v>
      </c>
      <c r="AK800">
        <v>0</v>
      </c>
      <c r="AL800">
        <v>903</v>
      </c>
      <c r="AM800">
        <v>903</v>
      </c>
      <c r="AN800" t="s">
        <v>103</v>
      </c>
      <c r="AO800" t="s">
        <v>119</v>
      </c>
      <c r="AP800" t="s">
        <v>104</v>
      </c>
      <c r="AQ800" t="s">
        <v>105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98</v>
      </c>
      <c r="BC800">
        <v>7</v>
      </c>
      <c r="BD800" t="s">
        <v>106</v>
      </c>
      <c r="BE800">
        <v>1</v>
      </c>
      <c r="BF800" t="s">
        <v>98</v>
      </c>
      <c r="BG800" t="s">
        <v>107</v>
      </c>
      <c r="BH800">
        <v>1993</v>
      </c>
      <c r="BI800" t="s">
        <v>131</v>
      </c>
      <c r="BJ800">
        <v>2</v>
      </c>
      <c r="BK800">
        <v>392</v>
      </c>
      <c r="BL800" t="s">
        <v>98</v>
      </c>
      <c r="BM800" t="s">
        <v>98</v>
      </c>
      <c r="BN800" t="s">
        <v>104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2007</v>
      </c>
      <c r="CA800" t="s">
        <v>110</v>
      </c>
      <c r="CB800" t="s">
        <v>111</v>
      </c>
    </row>
    <row r="801" spans="1:80">
      <c r="A801">
        <v>2260</v>
      </c>
      <c r="B801">
        <v>20</v>
      </c>
      <c r="C801" t="s">
        <v>112</v>
      </c>
      <c r="D801">
        <v>160</v>
      </c>
      <c r="E801">
        <v>18160</v>
      </c>
      <c r="F801" t="s">
        <v>190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121</v>
      </c>
      <c r="N801" t="s">
        <v>91</v>
      </c>
      <c r="O801" t="s">
        <v>91</v>
      </c>
      <c r="P801" t="s">
        <v>92</v>
      </c>
      <c r="Q801" t="s">
        <v>93</v>
      </c>
      <c r="R801">
        <v>6</v>
      </c>
      <c r="S801">
        <v>6</v>
      </c>
      <c r="T801">
        <v>1964</v>
      </c>
      <c r="U801">
        <v>1964</v>
      </c>
      <c r="V801" t="s">
        <v>94</v>
      </c>
      <c r="W801" t="s">
        <v>95</v>
      </c>
      <c r="X801" t="s">
        <v>130</v>
      </c>
      <c r="Y801" t="s">
        <v>130</v>
      </c>
      <c r="Z801" t="s">
        <v>171</v>
      </c>
      <c r="AA801">
        <v>138</v>
      </c>
      <c r="AB801" t="s">
        <v>98</v>
      </c>
      <c r="AC801" t="s">
        <v>98</v>
      </c>
      <c r="AD801" t="s">
        <v>99</v>
      </c>
      <c r="AE801" t="s">
        <v>98</v>
      </c>
      <c r="AF801" t="s">
        <v>98</v>
      </c>
      <c r="AG801" t="s">
        <v>157</v>
      </c>
      <c r="AH801" t="s">
        <v>138</v>
      </c>
      <c r="AI801">
        <v>550</v>
      </c>
      <c r="AJ801" t="s">
        <v>108</v>
      </c>
      <c r="AK801">
        <v>0</v>
      </c>
      <c r="AL801">
        <v>752</v>
      </c>
      <c r="AM801">
        <v>1302</v>
      </c>
      <c r="AN801" t="s">
        <v>103</v>
      </c>
      <c r="AO801" t="s">
        <v>139</v>
      </c>
      <c r="AP801" t="s">
        <v>104</v>
      </c>
      <c r="AQ801" t="s">
        <v>105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98</v>
      </c>
      <c r="BC801">
        <v>6</v>
      </c>
      <c r="BD801" t="s">
        <v>106</v>
      </c>
      <c r="BE801">
        <v>1</v>
      </c>
      <c r="BF801" t="s">
        <v>98</v>
      </c>
      <c r="BG801" t="s">
        <v>107</v>
      </c>
      <c r="BH801">
        <v>1964</v>
      </c>
      <c r="BI801" t="s">
        <v>108</v>
      </c>
      <c r="BJ801">
        <v>2</v>
      </c>
      <c r="BK801">
        <v>480</v>
      </c>
      <c r="BL801" t="s">
        <v>98</v>
      </c>
      <c r="BM801" t="s">
        <v>98</v>
      </c>
      <c r="BN801" t="s">
        <v>191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t="s">
        <v>83</v>
      </c>
      <c r="BV801" t="s">
        <v>109</v>
      </c>
      <c r="BW801" t="s">
        <v>83</v>
      </c>
      <c r="BX801">
        <v>0</v>
      </c>
      <c r="BY801">
        <v>3</v>
      </c>
      <c r="BZ801">
        <v>2007</v>
      </c>
      <c r="CA801" t="s">
        <v>110</v>
      </c>
      <c r="CB801" t="s">
        <v>216</v>
      </c>
    </row>
    <row r="802" spans="1:80">
      <c r="A802">
        <v>2261</v>
      </c>
      <c r="B802">
        <v>120</v>
      </c>
      <c r="C802" t="s">
        <v>112</v>
      </c>
      <c r="D802">
        <v>38</v>
      </c>
      <c r="E802">
        <v>4740</v>
      </c>
      <c r="F802" t="s">
        <v>82</v>
      </c>
      <c r="G802" t="s">
        <v>83</v>
      </c>
      <c r="H802" t="s">
        <v>113</v>
      </c>
      <c r="I802" t="s">
        <v>85</v>
      </c>
      <c r="J802" t="s">
        <v>86</v>
      </c>
      <c r="K802" t="s">
        <v>87</v>
      </c>
      <c r="L802" t="s">
        <v>88</v>
      </c>
      <c r="M802" t="s">
        <v>128</v>
      </c>
      <c r="N802" t="s">
        <v>91</v>
      </c>
      <c r="O802" t="s">
        <v>91</v>
      </c>
      <c r="P802" t="s">
        <v>129</v>
      </c>
      <c r="Q802" t="s">
        <v>93</v>
      </c>
      <c r="R802">
        <v>8</v>
      </c>
      <c r="S802">
        <v>5</v>
      </c>
      <c r="T802">
        <v>1988</v>
      </c>
      <c r="U802">
        <v>1988</v>
      </c>
      <c r="V802" t="s">
        <v>94</v>
      </c>
      <c r="W802" t="s">
        <v>95</v>
      </c>
      <c r="X802" t="s">
        <v>152</v>
      </c>
      <c r="Y802" t="s">
        <v>153</v>
      </c>
      <c r="Z802" t="s">
        <v>97</v>
      </c>
      <c r="AA802">
        <v>0</v>
      </c>
      <c r="AB802" t="s">
        <v>119</v>
      </c>
      <c r="AC802" t="s">
        <v>98</v>
      </c>
      <c r="AD802" t="s">
        <v>99</v>
      </c>
      <c r="AE802" t="s">
        <v>119</v>
      </c>
      <c r="AF802" t="s">
        <v>98</v>
      </c>
      <c r="AG802" t="s">
        <v>119</v>
      </c>
      <c r="AH802" t="s">
        <v>124</v>
      </c>
      <c r="AI802">
        <v>248</v>
      </c>
      <c r="AJ802" t="s">
        <v>108</v>
      </c>
      <c r="AK802">
        <v>0</v>
      </c>
      <c r="AL802">
        <v>918</v>
      </c>
      <c r="AM802">
        <v>1166</v>
      </c>
      <c r="AN802" t="s">
        <v>103</v>
      </c>
      <c r="AO802" t="s">
        <v>119</v>
      </c>
      <c r="AP802" t="s">
        <v>104</v>
      </c>
      <c r="AQ802" t="s">
        <v>105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t="s">
        <v>98</v>
      </c>
      <c r="BC802">
        <v>5</v>
      </c>
      <c r="BD802" t="s">
        <v>106</v>
      </c>
      <c r="BE802">
        <v>0</v>
      </c>
      <c r="BF802" t="s">
        <v>83</v>
      </c>
      <c r="BG802" t="s">
        <v>107</v>
      </c>
      <c r="BH802">
        <v>1988</v>
      </c>
      <c r="BI802" t="s">
        <v>131</v>
      </c>
      <c r="BJ802">
        <v>2</v>
      </c>
      <c r="BK802">
        <v>480</v>
      </c>
      <c r="BL802" t="s">
        <v>98</v>
      </c>
      <c r="BM802" t="s">
        <v>98</v>
      </c>
      <c r="BN802" t="s">
        <v>104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2007</v>
      </c>
      <c r="CA802" t="s">
        <v>110</v>
      </c>
      <c r="CB802" t="s">
        <v>111</v>
      </c>
    </row>
    <row r="803" spans="1:80">
      <c r="A803">
        <v>2262</v>
      </c>
      <c r="B803">
        <v>120</v>
      </c>
      <c r="C803" t="s">
        <v>112</v>
      </c>
      <c r="D803">
        <v>35</v>
      </c>
      <c r="E803">
        <v>5118</v>
      </c>
      <c r="F803" t="s">
        <v>82</v>
      </c>
      <c r="G803" t="s">
        <v>83</v>
      </c>
      <c r="H803" t="s">
        <v>113</v>
      </c>
      <c r="I803" t="s">
        <v>127</v>
      </c>
      <c r="J803" t="s">
        <v>86</v>
      </c>
      <c r="K803" t="s">
        <v>87</v>
      </c>
      <c r="L803" t="s">
        <v>88</v>
      </c>
      <c r="M803" t="s">
        <v>128</v>
      </c>
      <c r="N803" t="s">
        <v>91</v>
      </c>
      <c r="O803" t="s">
        <v>91</v>
      </c>
      <c r="P803" t="s">
        <v>129</v>
      </c>
      <c r="Q803" t="s">
        <v>93</v>
      </c>
      <c r="R803">
        <v>8</v>
      </c>
      <c r="S803">
        <v>5</v>
      </c>
      <c r="T803">
        <v>1990</v>
      </c>
      <c r="U803">
        <v>1990</v>
      </c>
      <c r="V803" t="s">
        <v>94</v>
      </c>
      <c r="W803" t="s">
        <v>95</v>
      </c>
      <c r="X803" t="s">
        <v>152</v>
      </c>
      <c r="Y803" t="s">
        <v>153</v>
      </c>
      <c r="Z803" t="s">
        <v>97</v>
      </c>
      <c r="AA803">
        <v>0</v>
      </c>
      <c r="AB803" t="s">
        <v>119</v>
      </c>
      <c r="AC803" t="s">
        <v>98</v>
      </c>
      <c r="AD803" t="s">
        <v>123</v>
      </c>
      <c r="AE803" t="s">
        <v>119</v>
      </c>
      <c r="AF803" t="s">
        <v>98</v>
      </c>
      <c r="AG803" t="s">
        <v>119</v>
      </c>
      <c r="AH803" t="s">
        <v>124</v>
      </c>
      <c r="AI803">
        <v>926</v>
      </c>
      <c r="AJ803" t="s">
        <v>108</v>
      </c>
      <c r="AK803">
        <v>0</v>
      </c>
      <c r="AL803">
        <v>386</v>
      </c>
      <c r="AM803">
        <v>1312</v>
      </c>
      <c r="AN803" t="s">
        <v>103</v>
      </c>
      <c r="AO803" t="s">
        <v>119</v>
      </c>
      <c r="AP803" t="s">
        <v>104</v>
      </c>
      <c r="AQ803" t="s">
        <v>105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t="s">
        <v>119</v>
      </c>
      <c r="BC803">
        <v>4</v>
      </c>
      <c r="BD803" t="s">
        <v>106</v>
      </c>
      <c r="BE803">
        <v>1</v>
      </c>
      <c r="BF803" t="s">
        <v>98</v>
      </c>
      <c r="BG803" t="s">
        <v>107</v>
      </c>
      <c r="BH803">
        <v>1990</v>
      </c>
      <c r="BI803" t="s">
        <v>131</v>
      </c>
      <c r="BJ803">
        <v>2</v>
      </c>
      <c r="BK803">
        <v>484</v>
      </c>
      <c r="BL803" t="s">
        <v>98</v>
      </c>
      <c r="BM803" t="s">
        <v>98</v>
      </c>
      <c r="BN803" t="s">
        <v>104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8</v>
      </c>
      <c r="BZ803">
        <v>2007</v>
      </c>
      <c r="CA803" t="s">
        <v>110</v>
      </c>
      <c r="CB803" t="s">
        <v>111</v>
      </c>
    </row>
    <row r="804" spans="1:80">
      <c r="A804">
        <v>2263</v>
      </c>
      <c r="B804">
        <v>60</v>
      </c>
      <c r="C804" t="s">
        <v>112</v>
      </c>
      <c r="D804">
        <v>98</v>
      </c>
      <c r="E804">
        <v>12328</v>
      </c>
      <c r="F804" t="s">
        <v>82</v>
      </c>
      <c r="G804" t="s">
        <v>83</v>
      </c>
      <c r="H804" t="s">
        <v>113</v>
      </c>
      <c r="I804" t="s">
        <v>85</v>
      </c>
      <c r="J804" t="s">
        <v>86</v>
      </c>
      <c r="K804" t="s">
        <v>87</v>
      </c>
      <c r="L804" t="s">
        <v>88</v>
      </c>
      <c r="M804" t="s">
        <v>128</v>
      </c>
      <c r="N804" t="s">
        <v>91</v>
      </c>
      <c r="O804" t="s">
        <v>91</v>
      </c>
      <c r="P804" t="s">
        <v>92</v>
      </c>
      <c r="Q804" t="s">
        <v>122</v>
      </c>
      <c r="R804">
        <v>8</v>
      </c>
      <c r="S804">
        <v>5</v>
      </c>
      <c r="T804">
        <v>2005</v>
      </c>
      <c r="U804">
        <v>2005</v>
      </c>
      <c r="V804" t="s">
        <v>115</v>
      </c>
      <c r="W804" t="s">
        <v>95</v>
      </c>
      <c r="X804" t="s">
        <v>96</v>
      </c>
      <c r="Y804" t="s">
        <v>96</v>
      </c>
      <c r="Z804" t="s">
        <v>148</v>
      </c>
      <c r="AA804">
        <v>146</v>
      </c>
      <c r="AB804" t="s">
        <v>119</v>
      </c>
      <c r="AC804" t="s">
        <v>98</v>
      </c>
      <c r="AD804" t="s">
        <v>123</v>
      </c>
      <c r="AE804" t="s">
        <v>126</v>
      </c>
      <c r="AF804" t="s">
        <v>98</v>
      </c>
      <c r="AG804" t="s">
        <v>155</v>
      </c>
      <c r="AH804" t="s">
        <v>124</v>
      </c>
      <c r="AI804">
        <v>986</v>
      </c>
      <c r="AJ804" t="s">
        <v>108</v>
      </c>
      <c r="AK804">
        <v>0</v>
      </c>
      <c r="AL804">
        <v>163</v>
      </c>
      <c r="AM804">
        <v>1149</v>
      </c>
      <c r="AN804" t="s">
        <v>103</v>
      </c>
      <c r="AO804" t="s">
        <v>126</v>
      </c>
      <c r="AP804" t="s">
        <v>104</v>
      </c>
      <c r="AQ804" t="s">
        <v>105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t="s">
        <v>126</v>
      </c>
      <c r="BC804">
        <v>10</v>
      </c>
      <c r="BD804" t="s">
        <v>106</v>
      </c>
      <c r="BE804">
        <v>1</v>
      </c>
      <c r="BF804" t="s">
        <v>119</v>
      </c>
      <c r="BG804" t="s">
        <v>159</v>
      </c>
      <c r="BH804">
        <v>2005</v>
      </c>
      <c r="BI804" t="s">
        <v>125</v>
      </c>
      <c r="BJ804">
        <v>3</v>
      </c>
      <c r="BK804">
        <v>729</v>
      </c>
      <c r="BL804" t="s">
        <v>98</v>
      </c>
      <c r="BM804" t="s">
        <v>98</v>
      </c>
      <c r="BN804" t="s">
        <v>104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</row>
    <row r="805" spans="1:80">
      <c r="A805">
        <v>2264</v>
      </c>
      <c r="B805">
        <v>20</v>
      </c>
      <c r="C805" t="s">
        <v>112</v>
      </c>
      <c r="D805">
        <v>52</v>
      </c>
      <c r="E805">
        <v>51974</v>
      </c>
      <c r="F805" t="s">
        <v>82</v>
      </c>
      <c r="G805" t="s">
        <v>83</v>
      </c>
      <c r="H805" t="s">
        <v>113</v>
      </c>
      <c r="I805" t="s">
        <v>85</v>
      </c>
      <c r="J805" t="s">
        <v>86</v>
      </c>
      <c r="K805" t="s">
        <v>161</v>
      </c>
      <c r="L805" t="s">
        <v>88</v>
      </c>
      <c r="M805" t="s">
        <v>128</v>
      </c>
      <c r="N805" t="s">
        <v>151</v>
      </c>
      <c r="O805" t="s">
        <v>91</v>
      </c>
      <c r="P805" t="s">
        <v>92</v>
      </c>
      <c r="Q805" t="s">
        <v>93</v>
      </c>
      <c r="R805">
        <v>9</v>
      </c>
      <c r="S805">
        <v>5</v>
      </c>
      <c r="T805">
        <v>2006</v>
      </c>
      <c r="U805">
        <v>2007</v>
      </c>
      <c r="V805" t="s">
        <v>115</v>
      </c>
      <c r="W805" t="s">
        <v>95</v>
      </c>
      <c r="X805" t="s">
        <v>96</v>
      </c>
      <c r="Y805" t="s">
        <v>96</v>
      </c>
      <c r="Z805" t="s">
        <v>117</v>
      </c>
      <c r="AA805">
        <v>710</v>
      </c>
      <c r="AB805" t="s">
        <v>126</v>
      </c>
      <c r="AC805" t="s">
        <v>98</v>
      </c>
      <c r="AD805" t="s">
        <v>123</v>
      </c>
      <c r="AE805" t="s">
        <v>126</v>
      </c>
      <c r="AF805" t="s">
        <v>98</v>
      </c>
      <c r="AG805" t="s">
        <v>157</v>
      </c>
      <c r="AH805" t="s">
        <v>124</v>
      </c>
      <c r="AI805">
        <v>1101</v>
      </c>
      <c r="AJ805" t="s">
        <v>108</v>
      </c>
      <c r="AK805">
        <v>0</v>
      </c>
      <c r="AL805">
        <v>1559</v>
      </c>
      <c r="AM805">
        <v>2660</v>
      </c>
      <c r="AN805" t="s">
        <v>103</v>
      </c>
      <c r="AO805" t="s">
        <v>126</v>
      </c>
      <c r="AP805" t="s">
        <v>104</v>
      </c>
      <c r="AQ805" t="s">
        <v>105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t="s">
        <v>119</v>
      </c>
      <c r="BC805">
        <v>8</v>
      </c>
      <c r="BD805" t="s">
        <v>106</v>
      </c>
      <c r="BE805">
        <v>2</v>
      </c>
      <c r="BF805" t="s">
        <v>119</v>
      </c>
      <c r="BG805" t="s">
        <v>107</v>
      </c>
      <c r="BH805">
        <v>2005</v>
      </c>
      <c r="BI805" t="s">
        <v>125</v>
      </c>
      <c r="BJ805">
        <v>3</v>
      </c>
      <c r="BK805">
        <v>1110</v>
      </c>
      <c r="BL805" t="s">
        <v>119</v>
      </c>
      <c r="BM805" t="s">
        <v>98</v>
      </c>
      <c r="BN805" t="s">
        <v>104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6</v>
      </c>
      <c r="BZ805">
        <v>2007</v>
      </c>
      <c r="CA805" t="s">
        <v>149</v>
      </c>
      <c r="CB805" t="s">
        <v>150</v>
      </c>
    </row>
    <row r="806" spans="1:80">
      <c r="A806">
        <v>2265</v>
      </c>
      <c r="B806">
        <v>190</v>
      </c>
      <c r="C806" t="s">
        <v>112</v>
      </c>
      <c r="D806">
        <v>195</v>
      </c>
      <c r="E806">
        <v>41600</v>
      </c>
      <c r="F806" t="s">
        <v>82</v>
      </c>
      <c r="G806" t="s">
        <v>83</v>
      </c>
      <c r="H806" t="s">
        <v>113</v>
      </c>
      <c r="I806" t="s">
        <v>85</v>
      </c>
      <c r="J806" t="s">
        <v>86</v>
      </c>
      <c r="K806" t="s">
        <v>136</v>
      </c>
      <c r="L806" t="s">
        <v>88</v>
      </c>
      <c r="M806" t="s">
        <v>121</v>
      </c>
      <c r="N806" t="s">
        <v>91</v>
      </c>
      <c r="O806" t="s">
        <v>91</v>
      </c>
      <c r="P806" t="s">
        <v>186</v>
      </c>
      <c r="Q806" t="s">
        <v>93</v>
      </c>
      <c r="R806">
        <v>5</v>
      </c>
      <c r="S806">
        <v>5</v>
      </c>
      <c r="T806">
        <v>1969</v>
      </c>
      <c r="U806">
        <v>1990</v>
      </c>
      <c r="V806" t="s">
        <v>94</v>
      </c>
      <c r="W806" t="s">
        <v>95</v>
      </c>
      <c r="X806" t="s">
        <v>130</v>
      </c>
      <c r="Y806" t="s">
        <v>130</v>
      </c>
      <c r="Z806" t="s">
        <v>97</v>
      </c>
      <c r="AA806">
        <v>0</v>
      </c>
      <c r="AB806" t="s">
        <v>98</v>
      </c>
      <c r="AC806" t="s">
        <v>98</v>
      </c>
      <c r="AD806" t="s">
        <v>99</v>
      </c>
      <c r="AE806" t="s">
        <v>119</v>
      </c>
      <c r="AF806" t="s">
        <v>98</v>
      </c>
      <c r="AG806" t="s">
        <v>119</v>
      </c>
      <c r="AH806" t="s">
        <v>118</v>
      </c>
      <c r="AI806">
        <v>1047</v>
      </c>
      <c r="AJ806" t="s">
        <v>108</v>
      </c>
      <c r="AK806">
        <v>0</v>
      </c>
      <c r="AL806">
        <v>53</v>
      </c>
      <c r="AM806">
        <v>1100</v>
      </c>
      <c r="AN806" t="s">
        <v>194</v>
      </c>
      <c r="AO806" t="s">
        <v>98</v>
      </c>
      <c r="AP806" t="s">
        <v>104</v>
      </c>
      <c r="AQ806" t="s">
        <v>105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98</v>
      </c>
      <c r="BC806">
        <v>7</v>
      </c>
      <c r="BD806" t="s">
        <v>154</v>
      </c>
      <c r="BE806">
        <v>0</v>
      </c>
      <c r="BF806" t="s">
        <v>83</v>
      </c>
      <c r="BG806" t="s">
        <v>208</v>
      </c>
      <c r="BH806">
        <v>1969</v>
      </c>
      <c r="BI806" t="s">
        <v>108</v>
      </c>
      <c r="BJ806">
        <v>3</v>
      </c>
      <c r="BK806">
        <v>828</v>
      </c>
      <c r="BL806" t="s">
        <v>98</v>
      </c>
      <c r="BM806" t="s">
        <v>98</v>
      </c>
      <c r="BN806" t="s">
        <v>167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11</v>
      </c>
      <c r="BZ806">
        <v>2007</v>
      </c>
      <c r="CA806" t="s">
        <v>110</v>
      </c>
      <c r="CB806" t="s">
        <v>111</v>
      </c>
    </row>
    <row r="807" spans="1:80">
      <c r="A807">
        <v>2266</v>
      </c>
      <c r="B807">
        <v>120</v>
      </c>
      <c r="C807" t="s">
        <v>112</v>
      </c>
      <c r="D807">
        <v>61</v>
      </c>
      <c r="E807">
        <v>8035</v>
      </c>
      <c r="F807" t="s">
        <v>82</v>
      </c>
      <c r="G807" t="s">
        <v>83</v>
      </c>
      <c r="H807" t="s">
        <v>113</v>
      </c>
      <c r="I807" t="s">
        <v>127</v>
      </c>
      <c r="J807" t="s">
        <v>86</v>
      </c>
      <c r="K807" t="s">
        <v>87</v>
      </c>
      <c r="L807" t="s">
        <v>88</v>
      </c>
      <c r="M807" t="s">
        <v>128</v>
      </c>
      <c r="N807" t="s">
        <v>91</v>
      </c>
      <c r="O807" t="s">
        <v>91</v>
      </c>
      <c r="P807" t="s">
        <v>129</v>
      </c>
      <c r="Q807" t="s">
        <v>93</v>
      </c>
      <c r="R807">
        <v>9</v>
      </c>
      <c r="S807">
        <v>5</v>
      </c>
      <c r="T807">
        <v>2006</v>
      </c>
      <c r="U807">
        <v>2006</v>
      </c>
      <c r="V807" t="s">
        <v>94</v>
      </c>
      <c r="W807" t="s">
        <v>95</v>
      </c>
      <c r="X807" t="s">
        <v>137</v>
      </c>
      <c r="Y807" t="s">
        <v>137</v>
      </c>
      <c r="Z807" t="s">
        <v>117</v>
      </c>
      <c r="AA807">
        <v>165</v>
      </c>
      <c r="AB807" t="s">
        <v>119</v>
      </c>
      <c r="AC807" t="s">
        <v>98</v>
      </c>
      <c r="AD807" t="s">
        <v>123</v>
      </c>
      <c r="AE807" t="s">
        <v>126</v>
      </c>
      <c r="AF807" t="s">
        <v>98</v>
      </c>
      <c r="AG807" t="s">
        <v>119</v>
      </c>
      <c r="AH807" t="s">
        <v>124</v>
      </c>
      <c r="AI807">
        <v>797</v>
      </c>
      <c r="AJ807" t="s">
        <v>108</v>
      </c>
      <c r="AK807">
        <v>0</v>
      </c>
      <c r="AL807">
        <v>815</v>
      </c>
      <c r="AM807">
        <v>1612</v>
      </c>
      <c r="AN807" t="s">
        <v>103</v>
      </c>
      <c r="AO807" t="s">
        <v>126</v>
      </c>
      <c r="AP807" t="s">
        <v>104</v>
      </c>
      <c r="AQ807" t="s">
        <v>105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t="s">
        <v>126</v>
      </c>
      <c r="BC807">
        <v>6</v>
      </c>
      <c r="BD807" t="s">
        <v>106</v>
      </c>
      <c r="BE807">
        <v>1</v>
      </c>
      <c r="BF807" t="s">
        <v>119</v>
      </c>
      <c r="BG807" t="s">
        <v>107</v>
      </c>
      <c r="BH807">
        <v>2006</v>
      </c>
      <c r="BI807" t="s">
        <v>125</v>
      </c>
      <c r="BJ807">
        <v>2</v>
      </c>
      <c r="BK807">
        <v>556</v>
      </c>
      <c r="BL807" t="s">
        <v>98</v>
      </c>
      <c r="BM807" t="s">
        <v>98</v>
      </c>
      <c r="BN807" t="s">
        <v>104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3</v>
      </c>
      <c r="BZ807">
        <v>2007</v>
      </c>
      <c r="CA807" t="s">
        <v>110</v>
      </c>
      <c r="CB807" t="s">
        <v>111</v>
      </c>
    </row>
    <row r="808" spans="1:80">
      <c r="A808">
        <v>2267</v>
      </c>
      <c r="B808">
        <v>20</v>
      </c>
      <c r="C808" t="s">
        <v>112</v>
      </c>
      <c r="D808">
        <v>85</v>
      </c>
      <c r="E808">
        <v>14082</v>
      </c>
      <c r="F808" t="s">
        <v>82</v>
      </c>
      <c r="G808" t="s">
        <v>83</v>
      </c>
      <c r="H808" t="s">
        <v>113</v>
      </c>
      <c r="I808" t="s">
        <v>127</v>
      </c>
      <c r="J808" t="s">
        <v>86</v>
      </c>
      <c r="K808" t="s">
        <v>87</v>
      </c>
      <c r="L808" t="s">
        <v>88</v>
      </c>
      <c r="M808" t="s">
        <v>128</v>
      </c>
      <c r="N808" t="s">
        <v>91</v>
      </c>
      <c r="O808" t="s">
        <v>91</v>
      </c>
      <c r="P808" t="s">
        <v>92</v>
      </c>
      <c r="Q808" t="s">
        <v>93</v>
      </c>
      <c r="R808">
        <v>8</v>
      </c>
      <c r="S808">
        <v>5</v>
      </c>
      <c r="T808">
        <v>2006</v>
      </c>
      <c r="U808">
        <v>2006</v>
      </c>
      <c r="V808" t="s">
        <v>115</v>
      </c>
      <c r="W808" t="s">
        <v>95</v>
      </c>
      <c r="X808" t="s">
        <v>96</v>
      </c>
      <c r="Y808" t="s">
        <v>96</v>
      </c>
      <c r="Z808" t="s">
        <v>117</v>
      </c>
      <c r="AA808">
        <v>945</v>
      </c>
      <c r="AB808" t="s">
        <v>119</v>
      </c>
      <c r="AC808" t="s">
        <v>98</v>
      </c>
      <c r="AD808" t="s">
        <v>123</v>
      </c>
      <c r="AE808" t="s">
        <v>126</v>
      </c>
      <c r="AF808" t="s">
        <v>119</v>
      </c>
      <c r="AG808" t="s">
        <v>119</v>
      </c>
      <c r="AH808" t="s">
        <v>124</v>
      </c>
      <c r="AI808">
        <v>1558</v>
      </c>
      <c r="AJ808" t="s">
        <v>108</v>
      </c>
      <c r="AK808">
        <v>0</v>
      </c>
      <c r="AL808">
        <v>662</v>
      </c>
      <c r="AM808">
        <v>2220</v>
      </c>
      <c r="AN808" t="s">
        <v>103</v>
      </c>
      <c r="AO808" t="s">
        <v>126</v>
      </c>
      <c r="AP808" t="s">
        <v>104</v>
      </c>
      <c r="AQ808" t="s">
        <v>105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t="s">
        <v>119</v>
      </c>
      <c r="BC808">
        <v>7</v>
      </c>
      <c r="BD808" t="s">
        <v>106</v>
      </c>
      <c r="BE808">
        <v>1</v>
      </c>
      <c r="BF808" t="s">
        <v>119</v>
      </c>
      <c r="BG808" t="s">
        <v>107</v>
      </c>
      <c r="BH808">
        <v>2006</v>
      </c>
      <c r="BI808" t="s">
        <v>131</v>
      </c>
      <c r="BJ808">
        <v>2</v>
      </c>
      <c r="BK808">
        <v>724</v>
      </c>
      <c r="BL808" t="s">
        <v>98</v>
      </c>
      <c r="BM808" t="s">
        <v>98</v>
      </c>
      <c r="BN808" t="s">
        <v>104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</v>
      </c>
      <c r="BZ808">
        <v>2007</v>
      </c>
      <c r="CA808" t="s">
        <v>110</v>
      </c>
      <c r="CB808" t="s">
        <v>111</v>
      </c>
    </row>
    <row r="809" spans="1:80">
      <c r="A809">
        <v>2268</v>
      </c>
      <c r="B809">
        <v>20</v>
      </c>
      <c r="C809" t="s">
        <v>112</v>
      </c>
      <c r="D809">
        <v>81</v>
      </c>
      <c r="E809">
        <v>13870</v>
      </c>
      <c r="F809" t="s">
        <v>82</v>
      </c>
      <c r="G809" t="s">
        <v>83</v>
      </c>
      <c r="H809" t="s">
        <v>113</v>
      </c>
      <c r="I809" t="s">
        <v>127</v>
      </c>
      <c r="J809" t="s">
        <v>86</v>
      </c>
      <c r="K809" t="s">
        <v>87</v>
      </c>
      <c r="L809" t="s">
        <v>88</v>
      </c>
      <c r="M809" t="s">
        <v>128</v>
      </c>
      <c r="N809" t="s">
        <v>221</v>
      </c>
      <c r="O809" t="s">
        <v>221</v>
      </c>
      <c r="P809" t="s">
        <v>92</v>
      </c>
      <c r="Q809" t="s">
        <v>93</v>
      </c>
      <c r="R809">
        <v>10</v>
      </c>
      <c r="S809">
        <v>5</v>
      </c>
      <c r="T809">
        <v>2006</v>
      </c>
      <c r="U809">
        <v>2007</v>
      </c>
      <c r="V809" t="s">
        <v>115</v>
      </c>
      <c r="W809" t="s">
        <v>95</v>
      </c>
      <c r="X809" t="s">
        <v>152</v>
      </c>
      <c r="Y809" t="s">
        <v>153</v>
      </c>
      <c r="Z809" t="s">
        <v>117</v>
      </c>
      <c r="AA809">
        <v>250</v>
      </c>
      <c r="AB809" t="s">
        <v>126</v>
      </c>
      <c r="AC809" t="s">
        <v>98</v>
      </c>
      <c r="AD809" t="s">
        <v>123</v>
      </c>
      <c r="AE809" t="s">
        <v>126</v>
      </c>
      <c r="AF809" t="s">
        <v>98</v>
      </c>
      <c r="AG809" t="s">
        <v>119</v>
      </c>
      <c r="AH809" t="s">
        <v>124</v>
      </c>
      <c r="AI809">
        <v>1152</v>
      </c>
      <c r="AJ809" t="s">
        <v>108</v>
      </c>
      <c r="AK809">
        <v>0</v>
      </c>
      <c r="AL809">
        <v>590</v>
      </c>
      <c r="AM809">
        <v>1742</v>
      </c>
      <c r="AN809" t="s">
        <v>103</v>
      </c>
      <c r="AO809" t="s">
        <v>126</v>
      </c>
      <c r="AP809" t="s">
        <v>104</v>
      </c>
      <c r="AQ809" t="s">
        <v>105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126</v>
      </c>
      <c r="BC809">
        <v>8</v>
      </c>
      <c r="BD809" t="s">
        <v>106</v>
      </c>
      <c r="BE809">
        <v>1</v>
      </c>
      <c r="BF809" t="s">
        <v>119</v>
      </c>
      <c r="BG809" t="s">
        <v>107</v>
      </c>
      <c r="BH809">
        <v>2007</v>
      </c>
      <c r="BI809" t="s">
        <v>125</v>
      </c>
      <c r="BJ809">
        <v>3</v>
      </c>
      <c r="BK809">
        <v>724</v>
      </c>
      <c r="BL809" t="s">
        <v>98</v>
      </c>
      <c r="BM809" t="s">
        <v>98</v>
      </c>
      <c r="BN809" t="s">
        <v>104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2007</v>
      </c>
      <c r="CA809" t="s">
        <v>149</v>
      </c>
      <c r="CB809" t="s">
        <v>150</v>
      </c>
    </row>
    <row r="810" spans="1:80">
      <c r="A810">
        <v>2269</v>
      </c>
      <c r="B810">
        <v>20</v>
      </c>
      <c r="C810" t="s">
        <v>112</v>
      </c>
      <c r="D810" t="s">
        <v>83</v>
      </c>
      <c r="E810">
        <v>10960</v>
      </c>
      <c r="F810" t="s">
        <v>82</v>
      </c>
      <c r="G810" t="s">
        <v>83</v>
      </c>
      <c r="H810" t="s">
        <v>113</v>
      </c>
      <c r="I810" t="s">
        <v>85</v>
      </c>
      <c r="J810" t="s">
        <v>86</v>
      </c>
      <c r="K810" t="s">
        <v>87</v>
      </c>
      <c r="L810" t="s">
        <v>88</v>
      </c>
      <c r="M810" t="s">
        <v>175</v>
      </c>
      <c r="N810" t="s">
        <v>91</v>
      </c>
      <c r="O810" t="s">
        <v>91</v>
      </c>
      <c r="P810" t="s">
        <v>92</v>
      </c>
      <c r="Q810" t="s">
        <v>93</v>
      </c>
      <c r="R810">
        <v>6</v>
      </c>
      <c r="S810">
        <v>5</v>
      </c>
      <c r="T810">
        <v>1984</v>
      </c>
      <c r="U810">
        <v>1984</v>
      </c>
      <c r="V810" t="s">
        <v>115</v>
      </c>
      <c r="W810" t="s">
        <v>95</v>
      </c>
      <c r="X810" t="s">
        <v>130</v>
      </c>
      <c r="Y810" t="s">
        <v>130</v>
      </c>
      <c r="Z810" t="s">
        <v>97</v>
      </c>
      <c r="AA810">
        <v>0</v>
      </c>
      <c r="AB810" t="s">
        <v>98</v>
      </c>
      <c r="AC810" t="s">
        <v>98</v>
      </c>
      <c r="AD810" t="s">
        <v>99</v>
      </c>
      <c r="AE810" t="s">
        <v>119</v>
      </c>
      <c r="AF810" t="s">
        <v>98</v>
      </c>
      <c r="AG810" t="s">
        <v>100</v>
      </c>
      <c r="AH810" t="s">
        <v>124</v>
      </c>
      <c r="AI810">
        <v>256</v>
      </c>
      <c r="AJ810" t="s">
        <v>108</v>
      </c>
      <c r="AK810">
        <v>0</v>
      </c>
      <c r="AL810">
        <v>1028</v>
      </c>
      <c r="AM810">
        <v>1284</v>
      </c>
      <c r="AN810" t="s">
        <v>103</v>
      </c>
      <c r="AO810" t="s">
        <v>98</v>
      </c>
      <c r="AP810" t="s">
        <v>104</v>
      </c>
      <c r="AQ810" t="s">
        <v>105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98</v>
      </c>
      <c r="BC810">
        <v>5</v>
      </c>
      <c r="BD810" t="s">
        <v>106</v>
      </c>
      <c r="BE810">
        <v>0</v>
      </c>
      <c r="BF810" t="s">
        <v>83</v>
      </c>
      <c r="BG810" t="s">
        <v>107</v>
      </c>
      <c r="BH810">
        <v>1984</v>
      </c>
      <c r="BI810" t="s">
        <v>108</v>
      </c>
      <c r="BJ810">
        <v>2</v>
      </c>
      <c r="BK810">
        <v>480</v>
      </c>
      <c r="BL810" t="s">
        <v>98</v>
      </c>
      <c r="BM810" t="s">
        <v>98</v>
      </c>
      <c r="BN810" t="s">
        <v>104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4</v>
      </c>
      <c r="BZ810">
        <v>2007</v>
      </c>
      <c r="CA810" t="s">
        <v>144</v>
      </c>
      <c r="CB810" t="s">
        <v>172</v>
      </c>
    </row>
    <row r="811" spans="1:80">
      <c r="A811">
        <v>2270</v>
      </c>
      <c r="B811">
        <v>60</v>
      </c>
      <c r="C811" t="s">
        <v>112</v>
      </c>
      <c r="D811">
        <v>78</v>
      </c>
      <c r="E811">
        <v>12090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175</v>
      </c>
      <c r="N811" t="s">
        <v>91</v>
      </c>
      <c r="O811" t="s">
        <v>91</v>
      </c>
      <c r="P811" t="s">
        <v>92</v>
      </c>
      <c r="Q811" t="s">
        <v>122</v>
      </c>
      <c r="R811">
        <v>7</v>
      </c>
      <c r="S811">
        <v>7</v>
      </c>
      <c r="T811">
        <v>1981</v>
      </c>
      <c r="U811">
        <v>2003</v>
      </c>
      <c r="V811" t="s">
        <v>94</v>
      </c>
      <c r="W811" t="s">
        <v>95</v>
      </c>
      <c r="X811" t="s">
        <v>137</v>
      </c>
      <c r="Y811" t="s">
        <v>137</v>
      </c>
      <c r="Z811" t="s">
        <v>117</v>
      </c>
      <c r="AA811">
        <v>306</v>
      </c>
      <c r="AB811" t="s">
        <v>119</v>
      </c>
      <c r="AC811" t="s">
        <v>98</v>
      </c>
      <c r="AD811" t="s">
        <v>99</v>
      </c>
      <c r="AE811" t="s">
        <v>119</v>
      </c>
      <c r="AF811" t="s">
        <v>98</v>
      </c>
      <c r="AG811" t="s">
        <v>100</v>
      </c>
      <c r="AH811" t="s">
        <v>118</v>
      </c>
      <c r="AI811">
        <v>321</v>
      </c>
      <c r="AJ811" t="s">
        <v>108</v>
      </c>
      <c r="AK811">
        <v>0</v>
      </c>
      <c r="AL811">
        <v>404</v>
      </c>
      <c r="AM811">
        <v>725</v>
      </c>
      <c r="AN811" t="s">
        <v>103</v>
      </c>
      <c r="AO811" t="s">
        <v>126</v>
      </c>
      <c r="AP811" t="s">
        <v>104</v>
      </c>
      <c r="AQ811" t="s">
        <v>105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119</v>
      </c>
      <c r="BC811">
        <v>6</v>
      </c>
      <c r="BD811" t="s">
        <v>106</v>
      </c>
      <c r="BE811">
        <v>1</v>
      </c>
      <c r="BF811" t="s">
        <v>98</v>
      </c>
      <c r="BG811" t="s">
        <v>107</v>
      </c>
      <c r="BH811">
        <v>1981</v>
      </c>
      <c r="BI811" t="s">
        <v>131</v>
      </c>
      <c r="BJ811">
        <v>2</v>
      </c>
      <c r="BK811">
        <v>484</v>
      </c>
      <c r="BL811" t="s">
        <v>98</v>
      </c>
      <c r="BM811" t="s">
        <v>98</v>
      </c>
      <c r="BN811" t="s">
        <v>104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3</v>
      </c>
      <c r="BZ811">
        <v>2007</v>
      </c>
      <c r="CA811" t="s">
        <v>110</v>
      </c>
      <c r="CB811" t="s">
        <v>111</v>
      </c>
    </row>
    <row r="812" spans="1:80">
      <c r="A812">
        <v>2271</v>
      </c>
      <c r="B812">
        <v>20</v>
      </c>
      <c r="C812" t="s">
        <v>112</v>
      </c>
      <c r="D812">
        <v>93</v>
      </c>
      <c r="E812">
        <v>12299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175</v>
      </c>
      <c r="N812" t="s">
        <v>91</v>
      </c>
      <c r="O812" t="s">
        <v>91</v>
      </c>
      <c r="P812" t="s">
        <v>92</v>
      </c>
      <c r="Q812" t="s">
        <v>93</v>
      </c>
      <c r="R812">
        <v>7</v>
      </c>
      <c r="S812">
        <v>6</v>
      </c>
      <c r="T812">
        <v>1978</v>
      </c>
      <c r="U812">
        <v>1985</v>
      </c>
      <c r="V812" t="s">
        <v>94</v>
      </c>
      <c r="W812" t="s">
        <v>95</v>
      </c>
      <c r="X812" t="s">
        <v>135</v>
      </c>
      <c r="Y812" t="s">
        <v>135</v>
      </c>
      <c r="Z812" t="s">
        <v>148</v>
      </c>
      <c r="AA812">
        <v>67</v>
      </c>
      <c r="AB812" t="s">
        <v>98</v>
      </c>
      <c r="AC812" t="s">
        <v>98</v>
      </c>
      <c r="AD812" t="s">
        <v>99</v>
      </c>
      <c r="AE812" t="s">
        <v>119</v>
      </c>
      <c r="AF812" t="s">
        <v>98</v>
      </c>
      <c r="AG812" t="s">
        <v>100</v>
      </c>
      <c r="AH812" t="s">
        <v>124</v>
      </c>
      <c r="AI812">
        <v>1328</v>
      </c>
      <c r="AJ812" t="s">
        <v>108</v>
      </c>
      <c r="AK812">
        <v>0</v>
      </c>
      <c r="AL812">
        <v>201</v>
      </c>
      <c r="AM812">
        <v>1529</v>
      </c>
      <c r="AN812" t="s">
        <v>103</v>
      </c>
      <c r="AO812" t="s">
        <v>98</v>
      </c>
      <c r="AP812" t="s">
        <v>104</v>
      </c>
      <c r="AQ812" t="s">
        <v>105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119</v>
      </c>
      <c r="BC812">
        <v>7</v>
      </c>
      <c r="BD812" t="s">
        <v>106</v>
      </c>
      <c r="BE812">
        <v>1</v>
      </c>
      <c r="BF812" t="s">
        <v>98</v>
      </c>
      <c r="BG812" t="s">
        <v>107</v>
      </c>
      <c r="BH812">
        <v>1978</v>
      </c>
      <c r="BI812" t="s">
        <v>125</v>
      </c>
      <c r="BJ812">
        <v>2</v>
      </c>
      <c r="BK812">
        <v>663</v>
      </c>
      <c r="BL812" t="s">
        <v>98</v>
      </c>
      <c r="BM812" t="s">
        <v>98</v>
      </c>
      <c r="BN812" t="s">
        <v>104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9</v>
      </c>
      <c r="BZ812">
        <v>2007</v>
      </c>
      <c r="CA812" t="s">
        <v>110</v>
      </c>
      <c r="CB812" t="s">
        <v>111</v>
      </c>
    </row>
    <row r="813" spans="1:80">
      <c r="A813">
        <v>2272</v>
      </c>
      <c r="B813">
        <v>60</v>
      </c>
      <c r="C813" t="s">
        <v>112</v>
      </c>
      <c r="D813">
        <v>61</v>
      </c>
      <c r="E813">
        <v>11339</v>
      </c>
      <c r="F813" t="s">
        <v>82</v>
      </c>
      <c r="G813" t="s">
        <v>83</v>
      </c>
      <c r="H813" t="s">
        <v>113</v>
      </c>
      <c r="I813" t="s">
        <v>85</v>
      </c>
      <c r="J813" t="s">
        <v>86</v>
      </c>
      <c r="K813" t="s">
        <v>87</v>
      </c>
      <c r="L813" t="s">
        <v>88</v>
      </c>
      <c r="M813" t="s">
        <v>175</v>
      </c>
      <c r="N813" t="s">
        <v>221</v>
      </c>
      <c r="O813" t="s">
        <v>91</v>
      </c>
      <c r="P813" t="s">
        <v>92</v>
      </c>
      <c r="Q813" t="s">
        <v>122</v>
      </c>
      <c r="R813">
        <v>7</v>
      </c>
      <c r="S813">
        <v>5</v>
      </c>
      <c r="T813">
        <v>1979</v>
      </c>
      <c r="U813">
        <v>1979</v>
      </c>
      <c r="V813" t="s">
        <v>115</v>
      </c>
      <c r="W813" t="s">
        <v>236</v>
      </c>
      <c r="X813" t="s">
        <v>130</v>
      </c>
      <c r="Y813" t="s">
        <v>135</v>
      </c>
      <c r="Z813" t="s">
        <v>117</v>
      </c>
      <c r="AA813">
        <v>549</v>
      </c>
      <c r="AB813" t="s">
        <v>98</v>
      </c>
      <c r="AC813" t="s">
        <v>98</v>
      </c>
      <c r="AD813" t="s">
        <v>99</v>
      </c>
      <c r="AE813" t="s">
        <v>119</v>
      </c>
      <c r="AF813" t="s">
        <v>98</v>
      </c>
      <c r="AG813" t="s">
        <v>100</v>
      </c>
      <c r="AH813" t="s">
        <v>118</v>
      </c>
      <c r="AI813">
        <v>758</v>
      </c>
      <c r="AJ813" t="s">
        <v>108</v>
      </c>
      <c r="AK813">
        <v>0</v>
      </c>
      <c r="AL813">
        <v>22</v>
      </c>
      <c r="AM813">
        <v>780</v>
      </c>
      <c r="AN813" t="s">
        <v>103</v>
      </c>
      <c r="AO813" t="s">
        <v>98</v>
      </c>
      <c r="AP813" t="s">
        <v>104</v>
      </c>
      <c r="AQ813" t="s">
        <v>105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t="s">
        <v>119</v>
      </c>
      <c r="BC813">
        <v>9</v>
      </c>
      <c r="BD813" t="s">
        <v>106</v>
      </c>
      <c r="BE813">
        <v>1</v>
      </c>
      <c r="BF813" t="s">
        <v>98</v>
      </c>
      <c r="BG813" t="s">
        <v>107</v>
      </c>
      <c r="BH813">
        <v>1979</v>
      </c>
      <c r="BI813" t="s">
        <v>125</v>
      </c>
      <c r="BJ813">
        <v>2</v>
      </c>
      <c r="BK813">
        <v>481</v>
      </c>
      <c r="BL813" t="s">
        <v>98</v>
      </c>
      <c r="BM813" t="s">
        <v>98</v>
      </c>
      <c r="BN813" t="s">
        <v>104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3</v>
      </c>
      <c r="BZ813">
        <v>2007</v>
      </c>
      <c r="CA813" t="s">
        <v>110</v>
      </c>
      <c r="CB813" t="s">
        <v>111</v>
      </c>
    </row>
    <row r="814" spans="1:80">
      <c r="A814">
        <v>2273</v>
      </c>
      <c r="B814">
        <v>20</v>
      </c>
      <c r="C814" t="s">
        <v>112</v>
      </c>
      <c r="D814">
        <v>79</v>
      </c>
      <c r="E814">
        <v>11850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136</v>
      </c>
      <c r="L814" t="s">
        <v>88</v>
      </c>
      <c r="M814" t="s">
        <v>175</v>
      </c>
      <c r="N814" t="s">
        <v>91</v>
      </c>
      <c r="O814" t="s">
        <v>91</v>
      </c>
      <c r="P814" t="s">
        <v>92</v>
      </c>
      <c r="Q814" t="s">
        <v>93</v>
      </c>
      <c r="R814">
        <v>6</v>
      </c>
      <c r="S814">
        <v>6</v>
      </c>
      <c r="T814">
        <v>1984</v>
      </c>
      <c r="U814">
        <v>1984</v>
      </c>
      <c r="V814" t="s">
        <v>94</v>
      </c>
      <c r="W814" t="s">
        <v>95</v>
      </c>
      <c r="X814" t="s">
        <v>135</v>
      </c>
      <c r="Y814" t="s">
        <v>135</v>
      </c>
      <c r="Z814" t="s">
        <v>117</v>
      </c>
      <c r="AA814">
        <v>98</v>
      </c>
      <c r="AB814" t="s">
        <v>98</v>
      </c>
      <c r="AC814" t="s">
        <v>98</v>
      </c>
      <c r="AD814" t="s">
        <v>99</v>
      </c>
      <c r="AE814" t="s">
        <v>119</v>
      </c>
      <c r="AF814" t="s">
        <v>98</v>
      </c>
      <c r="AG814" t="s">
        <v>100</v>
      </c>
      <c r="AH814" t="s">
        <v>118</v>
      </c>
      <c r="AI814">
        <v>781</v>
      </c>
      <c r="AJ814" t="s">
        <v>108</v>
      </c>
      <c r="AK814">
        <v>0</v>
      </c>
      <c r="AL814">
        <v>372</v>
      </c>
      <c r="AM814">
        <v>1153</v>
      </c>
      <c r="AN814" t="s">
        <v>103</v>
      </c>
      <c r="AO814" t="s">
        <v>98</v>
      </c>
      <c r="AP814" t="s">
        <v>104</v>
      </c>
      <c r="AQ814" t="s">
        <v>105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119</v>
      </c>
      <c r="BC814">
        <v>6</v>
      </c>
      <c r="BD814" t="s">
        <v>106</v>
      </c>
      <c r="BE814">
        <v>0</v>
      </c>
      <c r="BF814" t="s">
        <v>83</v>
      </c>
      <c r="BG814" t="s">
        <v>107</v>
      </c>
      <c r="BH814">
        <v>1984</v>
      </c>
      <c r="BI814" t="s">
        <v>125</v>
      </c>
      <c r="BJ814">
        <v>2</v>
      </c>
      <c r="BK814">
        <v>495</v>
      </c>
      <c r="BL814" t="s">
        <v>98</v>
      </c>
      <c r="BM814" t="s">
        <v>98</v>
      </c>
      <c r="BN814" t="s">
        <v>104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109</v>
      </c>
      <c r="BW814" t="s">
        <v>83</v>
      </c>
      <c r="BX814">
        <v>0</v>
      </c>
      <c r="BY814">
        <v>8</v>
      </c>
      <c r="BZ814">
        <v>2007</v>
      </c>
      <c r="CA814" t="s">
        <v>110</v>
      </c>
      <c r="CB814" t="s">
        <v>111</v>
      </c>
    </row>
    <row r="815" spans="1:80">
      <c r="A815">
        <v>2274</v>
      </c>
      <c r="B815">
        <v>20</v>
      </c>
      <c r="C815" t="s">
        <v>112</v>
      </c>
      <c r="D815">
        <v>80</v>
      </c>
      <c r="E815">
        <v>10400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175</v>
      </c>
      <c r="N815" t="s">
        <v>91</v>
      </c>
      <c r="O815" t="s">
        <v>91</v>
      </c>
      <c r="P815" t="s">
        <v>92</v>
      </c>
      <c r="Q815" t="s">
        <v>93</v>
      </c>
      <c r="R815">
        <v>6</v>
      </c>
      <c r="S815">
        <v>5</v>
      </c>
      <c r="T815">
        <v>1979</v>
      </c>
      <c r="U815">
        <v>1999</v>
      </c>
      <c r="V815" t="s">
        <v>94</v>
      </c>
      <c r="W815" t="s">
        <v>95</v>
      </c>
      <c r="X815" t="s">
        <v>137</v>
      </c>
      <c r="Y815" t="s">
        <v>137</v>
      </c>
      <c r="Z815" t="s">
        <v>117</v>
      </c>
      <c r="AA815">
        <v>253</v>
      </c>
      <c r="AB815" t="s">
        <v>98</v>
      </c>
      <c r="AC815" t="s">
        <v>98</v>
      </c>
      <c r="AD815" t="s">
        <v>99</v>
      </c>
      <c r="AE815" t="s">
        <v>119</v>
      </c>
      <c r="AF815" t="s">
        <v>98</v>
      </c>
      <c r="AG815" t="s">
        <v>100</v>
      </c>
      <c r="AH815" t="s">
        <v>124</v>
      </c>
      <c r="AI815">
        <v>903</v>
      </c>
      <c r="AJ815" t="s">
        <v>108</v>
      </c>
      <c r="AK815">
        <v>0</v>
      </c>
      <c r="AL815">
        <v>356</v>
      </c>
      <c r="AM815">
        <v>1259</v>
      </c>
      <c r="AN815" t="s">
        <v>103</v>
      </c>
      <c r="AO815" t="s">
        <v>126</v>
      </c>
      <c r="AP815" t="s">
        <v>104</v>
      </c>
      <c r="AQ815" t="s">
        <v>105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t="s">
        <v>98</v>
      </c>
      <c r="BC815">
        <v>5</v>
      </c>
      <c r="BD815" t="s">
        <v>106</v>
      </c>
      <c r="BE815">
        <v>1</v>
      </c>
      <c r="BF815" t="s">
        <v>98</v>
      </c>
      <c r="BG815" t="s">
        <v>107</v>
      </c>
      <c r="BH815">
        <v>1979</v>
      </c>
      <c r="BI815" t="s">
        <v>131</v>
      </c>
      <c r="BJ815">
        <v>2</v>
      </c>
      <c r="BK815">
        <v>478</v>
      </c>
      <c r="BL815" t="s">
        <v>98</v>
      </c>
      <c r="BM815" t="s">
        <v>98</v>
      </c>
      <c r="BN815" t="s">
        <v>104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8</v>
      </c>
      <c r="BZ815">
        <v>2007</v>
      </c>
      <c r="CA815" t="s">
        <v>110</v>
      </c>
      <c r="CB815" t="s">
        <v>111</v>
      </c>
    </row>
    <row r="816" spans="1:80">
      <c r="A816">
        <v>2275</v>
      </c>
      <c r="B816">
        <v>20</v>
      </c>
      <c r="C816" t="s">
        <v>112</v>
      </c>
      <c r="D816">
        <v>128</v>
      </c>
      <c r="E816">
        <v>13001</v>
      </c>
      <c r="F816" t="s">
        <v>82</v>
      </c>
      <c r="G816" t="s">
        <v>83</v>
      </c>
      <c r="H816" t="s">
        <v>113</v>
      </c>
      <c r="I816" t="s">
        <v>85</v>
      </c>
      <c r="J816" t="s">
        <v>86</v>
      </c>
      <c r="K816" t="s">
        <v>87</v>
      </c>
      <c r="L816" t="s">
        <v>88</v>
      </c>
      <c r="M816" t="s">
        <v>175</v>
      </c>
      <c r="N816" t="s">
        <v>151</v>
      </c>
      <c r="O816" t="s">
        <v>91</v>
      </c>
      <c r="P816" t="s">
        <v>92</v>
      </c>
      <c r="Q816" t="s">
        <v>93</v>
      </c>
      <c r="R816">
        <v>6</v>
      </c>
      <c r="S816">
        <v>5</v>
      </c>
      <c r="T816">
        <v>1971</v>
      </c>
      <c r="U816">
        <v>1971</v>
      </c>
      <c r="V816" t="s">
        <v>115</v>
      </c>
      <c r="W816" t="s">
        <v>95</v>
      </c>
      <c r="X816" t="s">
        <v>130</v>
      </c>
      <c r="Y816" t="s">
        <v>130</v>
      </c>
      <c r="Z816" t="s">
        <v>117</v>
      </c>
      <c r="AA816">
        <v>176</v>
      </c>
      <c r="AB816" t="s">
        <v>98</v>
      </c>
      <c r="AC816" t="s">
        <v>98</v>
      </c>
      <c r="AD816" t="s">
        <v>99</v>
      </c>
      <c r="AE816" t="s">
        <v>98</v>
      </c>
      <c r="AF816" t="s">
        <v>98</v>
      </c>
      <c r="AG816" t="s">
        <v>155</v>
      </c>
      <c r="AH816" t="s">
        <v>118</v>
      </c>
      <c r="AI816">
        <v>492</v>
      </c>
      <c r="AJ816" t="s">
        <v>138</v>
      </c>
      <c r="AK816">
        <v>121</v>
      </c>
      <c r="AL816">
        <v>1012</v>
      </c>
      <c r="AM816">
        <v>1625</v>
      </c>
      <c r="AN816" t="s">
        <v>103</v>
      </c>
      <c r="AO816" t="s">
        <v>98</v>
      </c>
      <c r="AP816" t="s">
        <v>104</v>
      </c>
      <c r="AQ816" t="s">
        <v>105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t="s">
        <v>98</v>
      </c>
      <c r="BC816">
        <v>6</v>
      </c>
      <c r="BD816" t="s">
        <v>106</v>
      </c>
      <c r="BE816">
        <v>1</v>
      </c>
      <c r="BF816" t="s">
        <v>98</v>
      </c>
      <c r="BG816" t="s">
        <v>107</v>
      </c>
      <c r="BH816">
        <v>1971</v>
      </c>
      <c r="BI816" t="s">
        <v>108</v>
      </c>
      <c r="BJ816">
        <v>2</v>
      </c>
      <c r="BK816">
        <v>944</v>
      </c>
      <c r="BL816" t="s">
        <v>98</v>
      </c>
      <c r="BM816" t="s">
        <v>98</v>
      </c>
      <c r="BN816" t="s">
        <v>104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9</v>
      </c>
      <c r="BZ816">
        <v>2007</v>
      </c>
      <c r="CA816" t="s">
        <v>110</v>
      </c>
      <c r="CB816" t="s">
        <v>111</v>
      </c>
    </row>
    <row r="817" spans="1:80">
      <c r="A817">
        <v>2276</v>
      </c>
      <c r="B817">
        <v>80</v>
      </c>
      <c r="C817" t="s">
        <v>112</v>
      </c>
      <c r="D817">
        <v>64</v>
      </c>
      <c r="E817">
        <v>8991</v>
      </c>
      <c r="F817" t="s">
        <v>82</v>
      </c>
      <c r="G817" t="s">
        <v>83</v>
      </c>
      <c r="H817" t="s">
        <v>113</v>
      </c>
      <c r="I817" t="s">
        <v>85</v>
      </c>
      <c r="J817" t="s">
        <v>86</v>
      </c>
      <c r="K817" t="s">
        <v>161</v>
      </c>
      <c r="L817" t="s">
        <v>88</v>
      </c>
      <c r="M817" t="s">
        <v>175</v>
      </c>
      <c r="N817" t="s">
        <v>151</v>
      </c>
      <c r="O817" t="s">
        <v>91</v>
      </c>
      <c r="P817" t="s">
        <v>92</v>
      </c>
      <c r="Q817" t="s">
        <v>158</v>
      </c>
      <c r="R817">
        <v>7</v>
      </c>
      <c r="S817">
        <v>6</v>
      </c>
      <c r="T817">
        <v>1976</v>
      </c>
      <c r="U817">
        <v>1976</v>
      </c>
      <c r="V817" t="s">
        <v>94</v>
      </c>
      <c r="W817" t="s">
        <v>95</v>
      </c>
      <c r="X817" t="s">
        <v>135</v>
      </c>
      <c r="Y817" t="s">
        <v>135</v>
      </c>
      <c r="Z817" t="s">
        <v>148</v>
      </c>
      <c r="AA817">
        <v>130</v>
      </c>
      <c r="AB817" t="s">
        <v>98</v>
      </c>
      <c r="AC817" t="s">
        <v>98</v>
      </c>
      <c r="AD817" t="s">
        <v>99</v>
      </c>
      <c r="AE817" t="s">
        <v>119</v>
      </c>
      <c r="AF817" t="s">
        <v>98</v>
      </c>
      <c r="AG817" t="s">
        <v>119</v>
      </c>
      <c r="AH817" t="s">
        <v>124</v>
      </c>
      <c r="AI817">
        <v>624</v>
      </c>
      <c r="AJ817" t="s">
        <v>101</v>
      </c>
      <c r="AK817">
        <v>604</v>
      </c>
      <c r="AL817">
        <v>0</v>
      </c>
      <c r="AM817">
        <v>1228</v>
      </c>
      <c r="AN817" t="s">
        <v>103</v>
      </c>
      <c r="AO817" t="s">
        <v>98</v>
      </c>
      <c r="AP817" t="s">
        <v>104</v>
      </c>
      <c r="AQ817" t="s">
        <v>105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t="s">
        <v>119</v>
      </c>
      <c r="BC817">
        <v>5</v>
      </c>
      <c r="BD817" t="s">
        <v>106</v>
      </c>
      <c r="BE817">
        <v>1</v>
      </c>
      <c r="BF817" t="s">
        <v>139</v>
      </c>
      <c r="BG817" t="s">
        <v>107</v>
      </c>
      <c r="BH817">
        <v>1976</v>
      </c>
      <c r="BI817" t="s">
        <v>125</v>
      </c>
      <c r="BJ817">
        <v>2</v>
      </c>
      <c r="BK817">
        <v>585</v>
      </c>
      <c r="BL817" t="s">
        <v>98</v>
      </c>
      <c r="BM817" t="s">
        <v>98</v>
      </c>
      <c r="BN817" t="s">
        <v>104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2</v>
      </c>
      <c r="BZ817">
        <v>2007</v>
      </c>
      <c r="CA817" t="s">
        <v>110</v>
      </c>
      <c r="CB817" t="s">
        <v>111</v>
      </c>
    </row>
    <row r="818" spans="1:80">
      <c r="A818">
        <v>2277</v>
      </c>
      <c r="B818">
        <v>60</v>
      </c>
      <c r="C818" t="s">
        <v>112</v>
      </c>
      <c r="D818">
        <v>80</v>
      </c>
      <c r="E818">
        <v>8000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175</v>
      </c>
      <c r="N818" t="s">
        <v>151</v>
      </c>
      <c r="O818" t="s">
        <v>91</v>
      </c>
      <c r="P818" t="s">
        <v>92</v>
      </c>
      <c r="Q818" t="s">
        <v>122</v>
      </c>
      <c r="R818">
        <v>6</v>
      </c>
      <c r="S818">
        <v>6</v>
      </c>
      <c r="T818">
        <v>1974</v>
      </c>
      <c r="U818">
        <v>1974</v>
      </c>
      <c r="V818" t="s">
        <v>94</v>
      </c>
      <c r="W818" t="s">
        <v>95</v>
      </c>
      <c r="X818" t="s">
        <v>130</v>
      </c>
      <c r="Y818" t="s">
        <v>130</v>
      </c>
      <c r="Z818" t="s">
        <v>97</v>
      </c>
      <c r="AA818">
        <v>0</v>
      </c>
      <c r="AB818" t="s">
        <v>98</v>
      </c>
      <c r="AC818" t="s">
        <v>98</v>
      </c>
      <c r="AD818" t="s">
        <v>99</v>
      </c>
      <c r="AE818" t="s">
        <v>98</v>
      </c>
      <c r="AF818" t="s">
        <v>98</v>
      </c>
      <c r="AG818" t="s">
        <v>100</v>
      </c>
      <c r="AH818" t="s">
        <v>118</v>
      </c>
      <c r="AI818">
        <v>931</v>
      </c>
      <c r="AJ818" t="s">
        <v>102</v>
      </c>
      <c r="AK818">
        <v>153</v>
      </c>
      <c r="AL818">
        <v>0</v>
      </c>
      <c r="AM818">
        <v>1084</v>
      </c>
      <c r="AN818" t="s">
        <v>103</v>
      </c>
      <c r="AO818" t="s">
        <v>98</v>
      </c>
      <c r="AP818" t="s">
        <v>104</v>
      </c>
      <c r="AQ818" t="s">
        <v>105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t="s">
        <v>98</v>
      </c>
      <c r="BC818">
        <v>8</v>
      </c>
      <c r="BD818" t="s">
        <v>106</v>
      </c>
      <c r="BE818">
        <v>1</v>
      </c>
      <c r="BF818" t="s">
        <v>98</v>
      </c>
      <c r="BG818" t="s">
        <v>107</v>
      </c>
      <c r="BH818">
        <v>1974</v>
      </c>
      <c r="BI818" t="s">
        <v>108</v>
      </c>
      <c r="BJ818">
        <v>2</v>
      </c>
      <c r="BK818">
        <v>488</v>
      </c>
      <c r="BL818" t="s">
        <v>98</v>
      </c>
      <c r="BM818" t="s">
        <v>98</v>
      </c>
      <c r="BN818" t="s">
        <v>104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11</v>
      </c>
      <c r="BZ818">
        <v>2007</v>
      </c>
      <c r="CA818" t="s">
        <v>110</v>
      </c>
      <c r="CB818" t="s">
        <v>111</v>
      </c>
    </row>
    <row r="819" spans="1:80">
      <c r="A819">
        <v>2278</v>
      </c>
      <c r="B819">
        <v>20</v>
      </c>
      <c r="C819" t="s">
        <v>112</v>
      </c>
      <c r="D819">
        <v>63</v>
      </c>
      <c r="E819">
        <v>9457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89</v>
      </c>
      <c r="N819" t="s">
        <v>91</v>
      </c>
      <c r="O819" t="s">
        <v>91</v>
      </c>
      <c r="P819" t="s">
        <v>92</v>
      </c>
      <c r="Q819" t="s">
        <v>93</v>
      </c>
      <c r="R819">
        <v>5</v>
      </c>
      <c r="S819">
        <v>6</v>
      </c>
      <c r="T819">
        <v>1970</v>
      </c>
      <c r="U819">
        <v>1990</v>
      </c>
      <c r="V819" t="s">
        <v>94</v>
      </c>
      <c r="W819" t="s">
        <v>95</v>
      </c>
      <c r="X819" t="s">
        <v>137</v>
      </c>
      <c r="Y819" t="s">
        <v>137</v>
      </c>
      <c r="Z819" t="s">
        <v>97</v>
      </c>
      <c r="AA819">
        <v>0</v>
      </c>
      <c r="AB819" t="s">
        <v>98</v>
      </c>
      <c r="AC819" t="s">
        <v>98</v>
      </c>
      <c r="AD819" t="s">
        <v>99</v>
      </c>
      <c r="AE819" t="s">
        <v>98</v>
      </c>
      <c r="AF819" t="s">
        <v>98</v>
      </c>
      <c r="AG819" t="s">
        <v>100</v>
      </c>
      <c r="AH819" t="s">
        <v>118</v>
      </c>
      <c r="AI819">
        <v>566</v>
      </c>
      <c r="AJ819" t="s">
        <v>108</v>
      </c>
      <c r="AK819">
        <v>0</v>
      </c>
      <c r="AL819">
        <v>359</v>
      </c>
      <c r="AM819">
        <v>925</v>
      </c>
      <c r="AN819" t="s">
        <v>103</v>
      </c>
      <c r="AO819" t="s">
        <v>98</v>
      </c>
      <c r="AP819" t="s">
        <v>104</v>
      </c>
      <c r="AQ819" t="s">
        <v>105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t="s">
        <v>98</v>
      </c>
      <c r="BC819">
        <v>7</v>
      </c>
      <c r="BD819" t="s">
        <v>181</v>
      </c>
      <c r="BE819">
        <v>0</v>
      </c>
      <c r="BF819" t="s">
        <v>83</v>
      </c>
      <c r="BG819" t="s">
        <v>143</v>
      </c>
      <c r="BH819">
        <v>1988</v>
      </c>
      <c r="BI819" t="s">
        <v>108</v>
      </c>
      <c r="BJ819">
        <v>2</v>
      </c>
      <c r="BK819">
        <v>576</v>
      </c>
      <c r="BL819" t="s">
        <v>98</v>
      </c>
      <c r="BM819" t="s">
        <v>98</v>
      </c>
      <c r="BN819" t="s">
        <v>104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177</v>
      </c>
      <c r="BW819" t="s">
        <v>83</v>
      </c>
      <c r="BX819">
        <v>0</v>
      </c>
      <c r="BY819">
        <v>9</v>
      </c>
      <c r="BZ819">
        <v>2007</v>
      </c>
      <c r="CA819" t="s">
        <v>110</v>
      </c>
      <c r="CB819" t="s">
        <v>111</v>
      </c>
    </row>
    <row r="820" spans="1:80">
      <c r="A820">
        <v>2279</v>
      </c>
      <c r="B820">
        <v>20</v>
      </c>
      <c r="C820" t="s">
        <v>112</v>
      </c>
      <c r="D820">
        <v>66</v>
      </c>
      <c r="E820">
        <v>7920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89</v>
      </c>
      <c r="N820" t="s">
        <v>91</v>
      </c>
      <c r="O820" t="s">
        <v>91</v>
      </c>
      <c r="P820" t="s">
        <v>92</v>
      </c>
      <c r="Q820" t="s">
        <v>93</v>
      </c>
      <c r="R820">
        <v>5</v>
      </c>
      <c r="S820">
        <v>5</v>
      </c>
      <c r="T820">
        <v>1970</v>
      </c>
      <c r="U820">
        <v>2002</v>
      </c>
      <c r="V820" t="s">
        <v>94</v>
      </c>
      <c r="W820" t="s">
        <v>95</v>
      </c>
      <c r="X820" t="s">
        <v>130</v>
      </c>
      <c r="Y820" t="s">
        <v>130</v>
      </c>
      <c r="Z820" t="s">
        <v>117</v>
      </c>
      <c r="AA820">
        <v>32</v>
      </c>
      <c r="AB820" t="s">
        <v>98</v>
      </c>
      <c r="AC820" t="s">
        <v>98</v>
      </c>
      <c r="AD820" t="s">
        <v>99</v>
      </c>
      <c r="AE820" t="s">
        <v>98</v>
      </c>
      <c r="AF820" t="s">
        <v>98</v>
      </c>
      <c r="AG820" t="s">
        <v>100</v>
      </c>
      <c r="AH820" t="s">
        <v>118</v>
      </c>
      <c r="AI820">
        <v>81</v>
      </c>
      <c r="AJ820" t="s">
        <v>124</v>
      </c>
      <c r="AK820">
        <v>619</v>
      </c>
      <c r="AL820">
        <v>214</v>
      </c>
      <c r="AM820">
        <v>914</v>
      </c>
      <c r="AN820" t="s">
        <v>103</v>
      </c>
      <c r="AO820" t="s">
        <v>126</v>
      </c>
      <c r="AP820" t="s">
        <v>104</v>
      </c>
      <c r="AQ820" t="s">
        <v>105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126</v>
      </c>
      <c r="BC820">
        <v>5</v>
      </c>
      <c r="BD820" t="s">
        <v>106</v>
      </c>
      <c r="BE820">
        <v>0</v>
      </c>
      <c r="BF820" t="s">
        <v>83</v>
      </c>
      <c r="BG820" t="s">
        <v>107</v>
      </c>
      <c r="BH820">
        <v>1970</v>
      </c>
      <c r="BI820" t="s">
        <v>131</v>
      </c>
      <c r="BJ820">
        <v>1</v>
      </c>
      <c r="BK820">
        <v>368</v>
      </c>
      <c r="BL820" t="s">
        <v>98</v>
      </c>
      <c r="BM820" t="s">
        <v>119</v>
      </c>
      <c r="BN820" t="s">
        <v>104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10</v>
      </c>
      <c r="BZ820">
        <v>2007</v>
      </c>
      <c r="CA820" t="s">
        <v>110</v>
      </c>
      <c r="CB820" t="s">
        <v>111</v>
      </c>
    </row>
    <row r="821" spans="1:80">
      <c r="A821">
        <v>2280</v>
      </c>
      <c r="B821">
        <v>20</v>
      </c>
      <c r="C821" t="s">
        <v>112</v>
      </c>
      <c r="D821" t="s">
        <v>83</v>
      </c>
      <c r="E821">
        <v>17199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136</v>
      </c>
      <c r="L821" t="s">
        <v>88</v>
      </c>
      <c r="M821" t="s">
        <v>89</v>
      </c>
      <c r="N821" t="s">
        <v>91</v>
      </c>
      <c r="O821" t="s">
        <v>91</v>
      </c>
      <c r="P821" t="s">
        <v>92</v>
      </c>
      <c r="Q821" t="s">
        <v>93</v>
      </c>
      <c r="R821">
        <v>4</v>
      </c>
      <c r="S821">
        <v>7</v>
      </c>
      <c r="T821">
        <v>1961</v>
      </c>
      <c r="U821">
        <v>1961</v>
      </c>
      <c r="V821" t="s">
        <v>94</v>
      </c>
      <c r="W821" t="s">
        <v>95</v>
      </c>
      <c r="X821" t="s">
        <v>137</v>
      </c>
      <c r="Y821" t="s">
        <v>137</v>
      </c>
      <c r="Z821" t="s">
        <v>97</v>
      </c>
      <c r="AA821">
        <v>0</v>
      </c>
      <c r="AB821" t="s">
        <v>98</v>
      </c>
      <c r="AC821" t="s">
        <v>119</v>
      </c>
      <c r="AD821" t="s">
        <v>166</v>
      </c>
      <c r="AE821" t="s">
        <v>98</v>
      </c>
      <c r="AF821" t="s">
        <v>98</v>
      </c>
      <c r="AG821" t="s">
        <v>100</v>
      </c>
      <c r="AH821" t="s">
        <v>118</v>
      </c>
      <c r="AI821">
        <v>314</v>
      </c>
      <c r="AJ821" t="s">
        <v>108</v>
      </c>
      <c r="AK821">
        <v>0</v>
      </c>
      <c r="AL821">
        <v>600</v>
      </c>
      <c r="AM821">
        <v>914</v>
      </c>
      <c r="AN821" t="s">
        <v>103</v>
      </c>
      <c r="AO821" t="s">
        <v>126</v>
      </c>
      <c r="AP821" t="s">
        <v>104</v>
      </c>
      <c r="AQ821" t="s">
        <v>105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106</v>
      </c>
      <c r="BE821">
        <v>0</v>
      </c>
      <c r="BF821" t="s">
        <v>83</v>
      </c>
      <c r="BG821" t="s">
        <v>189</v>
      </c>
      <c r="BH821">
        <v>1961</v>
      </c>
      <c r="BI821" t="s">
        <v>108</v>
      </c>
      <c r="BJ821">
        <v>1</v>
      </c>
      <c r="BK821">
        <v>270</v>
      </c>
      <c r="BL821" t="s">
        <v>139</v>
      </c>
      <c r="BM821" t="s">
        <v>98</v>
      </c>
      <c r="BN821" t="s">
        <v>104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177</v>
      </c>
      <c r="BW821" t="s">
        <v>83</v>
      </c>
      <c r="BX821">
        <v>0</v>
      </c>
      <c r="BY821">
        <v>7</v>
      </c>
      <c r="BZ821">
        <v>2007</v>
      </c>
      <c r="CA821" t="s">
        <v>110</v>
      </c>
      <c r="CB821" t="s">
        <v>111</v>
      </c>
    </row>
    <row r="822" spans="1:80">
      <c r="A822">
        <v>2281</v>
      </c>
      <c r="B822">
        <v>120</v>
      </c>
      <c r="C822" t="s">
        <v>81</v>
      </c>
      <c r="D822">
        <v>33</v>
      </c>
      <c r="E822">
        <v>4113</v>
      </c>
      <c r="F822" t="s">
        <v>82</v>
      </c>
      <c r="G822" t="s">
        <v>83</v>
      </c>
      <c r="H822" t="s">
        <v>113</v>
      </c>
      <c r="I822" t="s">
        <v>85</v>
      </c>
      <c r="J822" t="s">
        <v>86</v>
      </c>
      <c r="K822" t="s">
        <v>87</v>
      </c>
      <c r="L822" t="s">
        <v>88</v>
      </c>
      <c r="M822" t="s">
        <v>89</v>
      </c>
      <c r="N822" t="s">
        <v>91</v>
      </c>
      <c r="O822" t="s">
        <v>91</v>
      </c>
      <c r="P822" t="s">
        <v>129</v>
      </c>
      <c r="Q822" t="s">
        <v>93</v>
      </c>
      <c r="R822">
        <v>6</v>
      </c>
      <c r="S822">
        <v>5</v>
      </c>
      <c r="T822">
        <v>2001</v>
      </c>
      <c r="U822">
        <v>2001</v>
      </c>
      <c r="V822" t="s">
        <v>94</v>
      </c>
      <c r="W822" t="s">
        <v>95</v>
      </c>
      <c r="X822" t="s">
        <v>137</v>
      </c>
      <c r="Y822" t="s">
        <v>137</v>
      </c>
      <c r="Z822" t="s">
        <v>97</v>
      </c>
      <c r="AA822">
        <v>0</v>
      </c>
      <c r="AB822" t="s">
        <v>119</v>
      </c>
      <c r="AC822" t="s">
        <v>98</v>
      </c>
      <c r="AD822" t="s">
        <v>123</v>
      </c>
      <c r="AE822" t="s">
        <v>119</v>
      </c>
      <c r="AF822" t="s">
        <v>98</v>
      </c>
      <c r="AG822" t="s">
        <v>155</v>
      </c>
      <c r="AH822" t="s">
        <v>108</v>
      </c>
      <c r="AI822">
        <v>0</v>
      </c>
      <c r="AJ822" t="s">
        <v>108</v>
      </c>
      <c r="AK822">
        <v>0</v>
      </c>
      <c r="AL822">
        <v>1337</v>
      </c>
      <c r="AM822">
        <v>1337</v>
      </c>
      <c r="AN822" t="s">
        <v>103</v>
      </c>
      <c r="AO822" t="s">
        <v>126</v>
      </c>
      <c r="AP822" t="s">
        <v>104</v>
      </c>
      <c r="AQ822" t="s">
        <v>105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119</v>
      </c>
      <c r="BC822">
        <v>5</v>
      </c>
      <c r="BD822" t="s">
        <v>106</v>
      </c>
      <c r="BE822">
        <v>1</v>
      </c>
      <c r="BF822" t="s">
        <v>98</v>
      </c>
      <c r="BG822" t="s">
        <v>107</v>
      </c>
      <c r="BH822">
        <v>2001</v>
      </c>
      <c r="BI822" t="s">
        <v>125</v>
      </c>
      <c r="BJ822">
        <v>2</v>
      </c>
      <c r="BK822">
        <v>511</v>
      </c>
      <c r="BL822" t="s">
        <v>98</v>
      </c>
      <c r="BM822" t="s">
        <v>98</v>
      </c>
      <c r="BN822" t="s">
        <v>104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7</v>
      </c>
      <c r="BZ822">
        <v>2007</v>
      </c>
      <c r="CA822" t="s">
        <v>110</v>
      </c>
      <c r="CB822" t="s">
        <v>111</v>
      </c>
    </row>
    <row r="823" spans="1:80">
      <c r="A823">
        <v>2282</v>
      </c>
      <c r="B823">
        <v>120</v>
      </c>
      <c r="C823" t="s">
        <v>81</v>
      </c>
      <c r="D823">
        <v>26</v>
      </c>
      <c r="E823">
        <v>10943</v>
      </c>
      <c r="F823" t="s">
        <v>82</v>
      </c>
      <c r="G823" t="s">
        <v>83</v>
      </c>
      <c r="H823" t="s">
        <v>160</v>
      </c>
      <c r="I823" t="s">
        <v>85</v>
      </c>
      <c r="J823" t="s">
        <v>86</v>
      </c>
      <c r="K823" t="s">
        <v>136</v>
      </c>
      <c r="L823" t="s">
        <v>88</v>
      </c>
      <c r="M823" t="s">
        <v>89</v>
      </c>
      <c r="N823" t="s">
        <v>91</v>
      </c>
      <c r="O823" t="s">
        <v>91</v>
      </c>
      <c r="P823" t="s">
        <v>129</v>
      </c>
      <c r="Q823" t="s">
        <v>93</v>
      </c>
      <c r="R823">
        <v>6</v>
      </c>
      <c r="S823">
        <v>5</v>
      </c>
      <c r="T823">
        <v>1997</v>
      </c>
      <c r="U823">
        <v>1998</v>
      </c>
      <c r="V823" t="s">
        <v>94</v>
      </c>
      <c r="W823" t="s">
        <v>95</v>
      </c>
      <c r="X823" t="s">
        <v>137</v>
      </c>
      <c r="Y823" t="s">
        <v>137</v>
      </c>
      <c r="Z823" t="s">
        <v>97</v>
      </c>
      <c r="AA823">
        <v>0</v>
      </c>
      <c r="AB823" t="s">
        <v>119</v>
      </c>
      <c r="AC823" t="s">
        <v>98</v>
      </c>
      <c r="AD823" t="s">
        <v>123</v>
      </c>
      <c r="AE823" t="s">
        <v>119</v>
      </c>
      <c r="AF823" t="s">
        <v>98</v>
      </c>
      <c r="AG823" t="s">
        <v>100</v>
      </c>
      <c r="AH823" t="s">
        <v>124</v>
      </c>
      <c r="AI823">
        <v>930</v>
      </c>
      <c r="AJ823" t="s">
        <v>108</v>
      </c>
      <c r="AK823">
        <v>0</v>
      </c>
      <c r="AL823">
        <v>475</v>
      </c>
      <c r="AM823">
        <v>1405</v>
      </c>
      <c r="AN823" t="s">
        <v>103</v>
      </c>
      <c r="AO823" t="s">
        <v>126</v>
      </c>
      <c r="AP823" t="s">
        <v>104</v>
      </c>
      <c r="AQ823" t="s">
        <v>105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t="s">
        <v>119</v>
      </c>
      <c r="BC823">
        <v>5</v>
      </c>
      <c r="BD823" t="s">
        <v>106</v>
      </c>
      <c r="BE823">
        <v>1</v>
      </c>
      <c r="BF823" t="s">
        <v>98</v>
      </c>
      <c r="BG823" t="s">
        <v>107</v>
      </c>
      <c r="BH823">
        <v>1997</v>
      </c>
      <c r="BI823" t="s">
        <v>125</v>
      </c>
      <c r="BJ823">
        <v>2</v>
      </c>
      <c r="BK823">
        <v>522</v>
      </c>
      <c r="BL823" t="s">
        <v>98</v>
      </c>
      <c r="BM823" t="s">
        <v>98</v>
      </c>
      <c r="BN823" t="s">
        <v>104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10</v>
      </c>
      <c r="BZ823">
        <v>2007</v>
      </c>
      <c r="CA823" t="s">
        <v>110</v>
      </c>
      <c r="CB823" t="s">
        <v>111</v>
      </c>
    </row>
    <row r="824" spans="1:80">
      <c r="A824">
        <v>2283</v>
      </c>
      <c r="B824">
        <v>160</v>
      </c>
      <c r="C824" t="s">
        <v>140</v>
      </c>
      <c r="D824">
        <v>21</v>
      </c>
      <c r="E824">
        <v>2205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141</v>
      </c>
      <c r="N824" t="s">
        <v>91</v>
      </c>
      <c r="O824" t="s">
        <v>91</v>
      </c>
      <c r="P824" t="s">
        <v>142</v>
      </c>
      <c r="Q824" t="s">
        <v>122</v>
      </c>
      <c r="R824">
        <v>6</v>
      </c>
      <c r="S824">
        <v>6</v>
      </c>
      <c r="T824">
        <v>1973</v>
      </c>
      <c r="U824">
        <v>1973</v>
      </c>
      <c r="V824" t="s">
        <v>94</v>
      </c>
      <c r="W824" t="s">
        <v>95</v>
      </c>
      <c r="X824" t="s">
        <v>130</v>
      </c>
      <c r="Y824" t="s">
        <v>130</v>
      </c>
      <c r="Z824" t="s">
        <v>117</v>
      </c>
      <c r="AA824">
        <v>567</v>
      </c>
      <c r="AB824" t="s">
        <v>98</v>
      </c>
      <c r="AC824" t="s">
        <v>98</v>
      </c>
      <c r="AD824" t="s">
        <v>99</v>
      </c>
      <c r="AE824" t="s">
        <v>98</v>
      </c>
      <c r="AF824" t="s">
        <v>98</v>
      </c>
      <c r="AG824" t="s">
        <v>100</v>
      </c>
      <c r="AH824" t="s">
        <v>118</v>
      </c>
      <c r="AI824">
        <v>312</v>
      </c>
      <c r="AJ824" t="s">
        <v>108</v>
      </c>
      <c r="AK824">
        <v>0</v>
      </c>
      <c r="AL824">
        <v>213</v>
      </c>
      <c r="AM824">
        <v>525</v>
      </c>
      <c r="AN824" t="s">
        <v>103</v>
      </c>
      <c r="AO824" t="s">
        <v>98</v>
      </c>
      <c r="AP824" t="s">
        <v>104</v>
      </c>
      <c r="AQ824" t="s">
        <v>105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t="s">
        <v>98</v>
      </c>
      <c r="BC824">
        <v>6</v>
      </c>
      <c r="BD824" t="s">
        <v>106</v>
      </c>
      <c r="BE824">
        <v>0</v>
      </c>
      <c r="BF824" t="s">
        <v>83</v>
      </c>
      <c r="BG824" t="s">
        <v>143</v>
      </c>
      <c r="BH824">
        <v>1973</v>
      </c>
      <c r="BI824" t="s">
        <v>108</v>
      </c>
      <c r="BJ824">
        <v>1</v>
      </c>
      <c r="BK824">
        <v>264</v>
      </c>
      <c r="BL824" t="s">
        <v>98</v>
      </c>
      <c r="BM824" t="s">
        <v>98</v>
      </c>
      <c r="BN824" t="s">
        <v>104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2007</v>
      </c>
      <c r="CA824" t="s">
        <v>110</v>
      </c>
      <c r="CB824" t="s">
        <v>111</v>
      </c>
    </row>
    <row r="825" spans="1:80">
      <c r="A825">
        <v>2284</v>
      </c>
      <c r="B825">
        <v>160</v>
      </c>
      <c r="C825" t="s">
        <v>140</v>
      </c>
      <c r="D825">
        <v>21</v>
      </c>
      <c r="E825">
        <v>2058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141</v>
      </c>
      <c r="N825" t="s">
        <v>91</v>
      </c>
      <c r="O825" t="s">
        <v>91</v>
      </c>
      <c r="P825" t="s">
        <v>142</v>
      </c>
      <c r="Q825" t="s">
        <v>122</v>
      </c>
      <c r="R825">
        <v>6</v>
      </c>
      <c r="S825">
        <v>5</v>
      </c>
      <c r="T825">
        <v>1973</v>
      </c>
      <c r="U825">
        <v>1973</v>
      </c>
      <c r="V825" t="s">
        <v>94</v>
      </c>
      <c r="W825" t="s">
        <v>95</v>
      </c>
      <c r="X825" t="s">
        <v>130</v>
      </c>
      <c r="Y825" t="s">
        <v>130</v>
      </c>
      <c r="Z825" t="s">
        <v>117</v>
      </c>
      <c r="AA825">
        <v>265</v>
      </c>
      <c r="AB825" t="s">
        <v>98</v>
      </c>
      <c r="AC825" t="s">
        <v>98</v>
      </c>
      <c r="AD825" t="s">
        <v>99</v>
      </c>
      <c r="AE825" t="s">
        <v>98</v>
      </c>
      <c r="AF825" t="s">
        <v>98</v>
      </c>
      <c r="AG825" t="s">
        <v>100</v>
      </c>
      <c r="AH825" t="s">
        <v>108</v>
      </c>
      <c r="AI825">
        <v>0</v>
      </c>
      <c r="AJ825" t="s">
        <v>108</v>
      </c>
      <c r="AK825">
        <v>0</v>
      </c>
      <c r="AL825">
        <v>672</v>
      </c>
      <c r="AM825">
        <v>672</v>
      </c>
      <c r="AN825" t="s">
        <v>103</v>
      </c>
      <c r="AO825" t="s">
        <v>126</v>
      </c>
      <c r="AP825" t="s">
        <v>104</v>
      </c>
      <c r="AQ825" t="s">
        <v>105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t="s">
        <v>126</v>
      </c>
      <c r="BC825">
        <v>7</v>
      </c>
      <c r="BD825" t="s">
        <v>106</v>
      </c>
      <c r="BE825">
        <v>0</v>
      </c>
      <c r="BF825" t="s">
        <v>83</v>
      </c>
      <c r="BG825" t="s">
        <v>143</v>
      </c>
      <c r="BH825">
        <v>1973</v>
      </c>
      <c r="BI825" t="s">
        <v>108</v>
      </c>
      <c r="BJ825">
        <v>1</v>
      </c>
      <c r="BK825">
        <v>264</v>
      </c>
      <c r="BL825" t="s">
        <v>98</v>
      </c>
      <c r="BM825" t="s">
        <v>98</v>
      </c>
      <c r="BN825" t="s">
        <v>104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12</v>
      </c>
      <c r="BZ825">
        <v>2007</v>
      </c>
      <c r="CA825" t="s">
        <v>110</v>
      </c>
      <c r="CB825" t="s">
        <v>111</v>
      </c>
    </row>
    <row r="826" spans="1:80">
      <c r="A826">
        <v>2285</v>
      </c>
      <c r="B826">
        <v>120</v>
      </c>
      <c r="C826" t="s">
        <v>112</v>
      </c>
      <c r="D826">
        <v>24</v>
      </c>
      <c r="E826">
        <v>2304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145</v>
      </c>
      <c r="N826" t="s">
        <v>91</v>
      </c>
      <c r="O826" t="s">
        <v>91</v>
      </c>
      <c r="P826" t="s">
        <v>142</v>
      </c>
      <c r="Q826" t="s">
        <v>93</v>
      </c>
      <c r="R826">
        <v>7</v>
      </c>
      <c r="S826">
        <v>7</v>
      </c>
      <c r="T826">
        <v>1978</v>
      </c>
      <c r="U826">
        <v>1978</v>
      </c>
      <c r="V826" t="s">
        <v>94</v>
      </c>
      <c r="W826" t="s">
        <v>95</v>
      </c>
      <c r="X826" t="s">
        <v>135</v>
      </c>
      <c r="Y826" t="s">
        <v>146</v>
      </c>
      <c r="Z826" t="s">
        <v>97</v>
      </c>
      <c r="AA826">
        <v>0</v>
      </c>
      <c r="AB826" t="s">
        <v>98</v>
      </c>
      <c r="AC826" t="s">
        <v>98</v>
      </c>
      <c r="AD826" t="s">
        <v>99</v>
      </c>
      <c r="AE826" t="s">
        <v>119</v>
      </c>
      <c r="AF826" t="s">
        <v>98</v>
      </c>
      <c r="AG826" t="s">
        <v>100</v>
      </c>
      <c r="AH826" t="s">
        <v>124</v>
      </c>
      <c r="AI826">
        <v>632</v>
      </c>
      <c r="AJ826" t="s">
        <v>108</v>
      </c>
      <c r="AK826">
        <v>6</v>
      </c>
      <c r="AL826">
        <v>423</v>
      </c>
      <c r="AM826">
        <v>1061</v>
      </c>
      <c r="AN826" t="s">
        <v>103</v>
      </c>
      <c r="AO826" t="s">
        <v>98</v>
      </c>
      <c r="AP826" t="s">
        <v>104</v>
      </c>
      <c r="AQ826" t="s">
        <v>105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t="s">
        <v>98</v>
      </c>
      <c r="BC826">
        <v>4</v>
      </c>
      <c r="BD826" t="s">
        <v>106</v>
      </c>
      <c r="BE826">
        <v>0</v>
      </c>
      <c r="BF826" t="s">
        <v>83</v>
      </c>
      <c r="BG826" t="s">
        <v>107</v>
      </c>
      <c r="BH826">
        <v>1978</v>
      </c>
      <c r="BI826" t="s">
        <v>108</v>
      </c>
      <c r="BJ826">
        <v>1</v>
      </c>
      <c r="BK826">
        <v>319</v>
      </c>
      <c r="BL826" t="s">
        <v>98</v>
      </c>
      <c r="BM826" t="s">
        <v>98</v>
      </c>
      <c r="BN826" t="s">
        <v>104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4</v>
      </c>
      <c r="BZ826">
        <v>2007</v>
      </c>
      <c r="CA826" t="s">
        <v>110</v>
      </c>
      <c r="CB826" t="s">
        <v>111</v>
      </c>
    </row>
    <row r="827" spans="1:80">
      <c r="A827">
        <v>2286</v>
      </c>
      <c r="B827">
        <v>20</v>
      </c>
      <c r="C827" t="s">
        <v>112</v>
      </c>
      <c r="D827">
        <v>65</v>
      </c>
      <c r="E827">
        <v>7150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91</v>
      </c>
      <c r="O827" t="s">
        <v>91</v>
      </c>
      <c r="P827" t="s">
        <v>92</v>
      </c>
      <c r="Q827" t="s">
        <v>93</v>
      </c>
      <c r="R827">
        <v>5</v>
      </c>
      <c r="S827">
        <v>6</v>
      </c>
      <c r="T827">
        <v>1966</v>
      </c>
      <c r="U827">
        <v>1966</v>
      </c>
      <c r="V827" t="s">
        <v>115</v>
      </c>
      <c r="W827" t="s">
        <v>95</v>
      </c>
      <c r="X827" t="s">
        <v>130</v>
      </c>
      <c r="Y827" t="s">
        <v>130</v>
      </c>
      <c r="Z827" t="s">
        <v>117</v>
      </c>
      <c r="AA827">
        <v>52</v>
      </c>
      <c r="AB827" t="s">
        <v>98</v>
      </c>
      <c r="AC827" t="s">
        <v>98</v>
      </c>
      <c r="AD827" t="s">
        <v>99</v>
      </c>
      <c r="AE827" t="s">
        <v>98</v>
      </c>
      <c r="AF827" t="s">
        <v>98</v>
      </c>
      <c r="AG827" t="s">
        <v>100</v>
      </c>
      <c r="AH827" t="s">
        <v>138</v>
      </c>
      <c r="AI827">
        <v>725</v>
      </c>
      <c r="AJ827" t="s">
        <v>108</v>
      </c>
      <c r="AK827">
        <v>0</v>
      </c>
      <c r="AL827">
        <v>263</v>
      </c>
      <c r="AM827">
        <v>988</v>
      </c>
      <c r="AN827" t="s">
        <v>103</v>
      </c>
      <c r="AO827" t="s">
        <v>98</v>
      </c>
      <c r="AP827" t="s">
        <v>104</v>
      </c>
      <c r="AQ827" t="s">
        <v>105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t="s">
        <v>98</v>
      </c>
      <c r="BC827">
        <v>5</v>
      </c>
      <c r="BD827" t="s">
        <v>106</v>
      </c>
      <c r="BE827">
        <v>0</v>
      </c>
      <c r="BF827" t="s">
        <v>83</v>
      </c>
      <c r="BG827" t="s">
        <v>143</v>
      </c>
      <c r="BH827">
        <v>1974</v>
      </c>
      <c r="BI827" t="s">
        <v>108</v>
      </c>
      <c r="BJ827">
        <v>1</v>
      </c>
      <c r="BK827">
        <v>360</v>
      </c>
      <c r="BL827" t="s">
        <v>98</v>
      </c>
      <c r="BM827" t="s">
        <v>98</v>
      </c>
      <c r="BN827" t="s">
        <v>104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11</v>
      </c>
      <c r="BZ827">
        <v>2007</v>
      </c>
      <c r="CA827" t="s">
        <v>110</v>
      </c>
      <c r="CB827" t="s">
        <v>111</v>
      </c>
    </row>
    <row r="828" spans="1:80">
      <c r="A828">
        <v>2287</v>
      </c>
      <c r="B828">
        <v>20</v>
      </c>
      <c r="C828" t="s">
        <v>112</v>
      </c>
      <c r="D828">
        <v>96</v>
      </c>
      <c r="E828">
        <v>12469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136</v>
      </c>
      <c r="L828" t="s">
        <v>88</v>
      </c>
      <c r="M828" t="s">
        <v>147</v>
      </c>
      <c r="N828" t="s">
        <v>91</v>
      </c>
      <c r="O828" t="s">
        <v>91</v>
      </c>
      <c r="P828" t="s">
        <v>92</v>
      </c>
      <c r="Q828" t="s">
        <v>93</v>
      </c>
      <c r="R828">
        <v>9</v>
      </c>
      <c r="S828">
        <v>5</v>
      </c>
      <c r="T828">
        <v>2006</v>
      </c>
      <c r="U828">
        <v>2007</v>
      </c>
      <c r="V828" t="s">
        <v>115</v>
      </c>
      <c r="W828" t="s">
        <v>95</v>
      </c>
      <c r="X828" t="s">
        <v>96</v>
      </c>
      <c r="Y828" t="s">
        <v>96</v>
      </c>
      <c r="Z828" t="s">
        <v>148</v>
      </c>
      <c r="AA828">
        <v>378</v>
      </c>
      <c r="AB828" t="s">
        <v>126</v>
      </c>
      <c r="AC828" t="s">
        <v>98</v>
      </c>
      <c r="AD828" t="s">
        <v>123</v>
      </c>
      <c r="AE828" t="s">
        <v>126</v>
      </c>
      <c r="AF828" t="s">
        <v>98</v>
      </c>
      <c r="AG828" t="s">
        <v>119</v>
      </c>
      <c r="AH828" t="s">
        <v>124</v>
      </c>
      <c r="AI828">
        <v>1151</v>
      </c>
      <c r="AJ828" t="s">
        <v>108</v>
      </c>
      <c r="AK828">
        <v>0</v>
      </c>
      <c r="AL828">
        <v>639</v>
      </c>
      <c r="AM828">
        <v>1790</v>
      </c>
      <c r="AN828" t="s">
        <v>103</v>
      </c>
      <c r="AO828" t="s">
        <v>126</v>
      </c>
      <c r="AP828" t="s">
        <v>104</v>
      </c>
      <c r="AQ828" t="s">
        <v>105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126</v>
      </c>
      <c r="BC828">
        <v>7</v>
      </c>
      <c r="BD828" t="s">
        <v>106</v>
      </c>
      <c r="BE828">
        <v>1</v>
      </c>
      <c r="BF828" t="s">
        <v>119</v>
      </c>
      <c r="BG828" t="s">
        <v>107</v>
      </c>
      <c r="BH828">
        <v>2007</v>
      </c>
      <c r="BI828" t="s">
        <v>125</v>
      </c>
      <c r="BJ828">
        <v>3</v>
      </c>
      <c r="BK828">
        <v>730</v>
      </c>
      <c r="BL828" t="s">
        <v>98</v>
      </c>
      <c r="BM828" t="s">
        <v>98</v>
      </c>
      <c r="BN828" t="s">
        <v>104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8</v>
      </c>
      <c r="BZ828">
        <v>2007</v>
      </c>
      <c r="CA828" t="s">
        <v>149</v>
      </c>
      <c r="CB828" t="s">
        <v>150</v>
      </c>
    </row>
    <row r="829" spans="1:80">
      <c r="A829">
        <v>2288</v>
      </c>
      <c r="B829">
        <v>20</v>
      </c>
      <c r="C829" t="s">
        <v>112</v>
      </c>
      <c r="D829">
        <v>91</v>
      </c>
      <c r="E829">
        <v>11825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147</v>
      </c>
      <c r="N829" t="s">
        <v>91</v>
      </c>
      <c r="O829" t="s">
        <v>91</v>
      </c>
      <c r="P829" t="s">
        <v>92</v>
      </c>
      <c r="Q829" t="s">
        <v>93</v>
      </c>
      <c r="R829">
        <v>8</v>
      </c>
      <c r="S829">
        <v>5</v>
      </c>
      <c r="T829">
        <v>2006</v>
      </c>
      <c r="U829">
        <v>2007</v>
      </c>
      <c r="V829" t="s">
        <v>94</v>
      </c>
      <c r="W829" t="s">
        <v>95</v>
      </c>
      <c r="X829" t="s">
        <v>152</v>
      </c>
      <c r="Y829" t="s">
        <v>153</v>
      </c>
      <c r="Z829" t="s">
        <v>148</v>
      </c>
      <c r="AA829">
        <v>302</v>
      </c>
      <c r="AB829" t="s">
        <v>119</v>
      </c>
      <c r="AC829" t="s">
        <v>98</v>
      </c>
      <c r="AD829" t="s">
        <v>123</v>
      </c>
      <c r="AE829" t="s">
        <v>126</v>
      </c>
      <c r="AF829" t="s">
        <v>98</v>
      </c>
      <c r="AG829" t="s">
        <v>155</v>
      </c>
      <c r="AH829" t="s">
        <v>108</v>
      </c>
      <c r="AI829">
        <v>0</v>
      </c>
      <c r="AJ829" t="s">
        <v>108</v>
      </c>
      <c r="AK829">
        <v>0</v>
      </c>
      <c r="AL829">
        <v>1694</v>
      </c>
      <c r="AM829">
        <v>1694</v>
      </c>
      <c r="AN829" t="s">
        <v>103</v>
      </c>
      <c r="AO829" t="s">
        <v>126</v>
      </c>
      <c r="AP829" t="s">
        <v>104</v>
      </c>
      <c r="AQ829" t="s">
        <v>105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119</v>
      </c>
      <c r="BC829">
        <v>7</v>
      </c>
      <c r="BD829" t="s">
        <v>106</v>
      </c>
      <c r="BE829">
        <v>1</v>
      </c>
      <c r="BF829" t="s">
        <v>119</v>
      </c>
      <c r="BG829" t="s">
        <v>107</v>
      </c>
      <c r="BH829">
        <v>2006</v>
      </c>
      <c r="BI829" t="s">
        <v>131</v>
      </c>
      <c r="BJ829">
        <v>3</v>
      </c>
      <c r="BK829">
        <v>856</v>
      </c>
      <c r="BL829" t="s">
        <v>98</v>
      </c>
      <c r="BM829" t="s">
        <v>98</v>
      </c>
      <c r="BN829" t="s">
        <v>104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6</v>
      </c>
      <c r="BZ829">
        <v>2007</v>
      </c>
      <c r="CA829" t="s">
        <v>149</v>
      </c>
      <c r="CB829" t="s">
        <v>150</v>
      </c>
    </row>
    <row r="830" spans="1:80">
      <c r="A830">
        <v>2289</v>
      </c>
      <c r="B830">
        <v>20</v>
      </c>
      <c r="C830" t="s">
        <v>112</v>
      </c>
      <c r="D830">
        <v>110</v>
      </c>
      <c r="E830">
        <v>14333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114</v>
      </c>
      <c r="L830" t="s">
        <v>88</v>
      </c>
      <c r="M830" t="s">
        <v>147</v>
      </c>
      <c r="N830" t="s">
        <v>91</v>
      </c>
      <c r="O830" t="s">
        <v>91</v>
      </c>
      <c r="P830" t="s">
        <v>92</v>
      </c>
      <c r="Q830" t="s">
        <v>93</v>
      </c>
      <c r="R830">
        <v>8</v>
      </c>
      <c r="S830">
        <v>5</v>
      </c>
      <c r="T830">
        <v>2007</v>
      </c>
      <c r="U830">
        <v>2007</v>
      </c>
      <c r="V830" t="s">
        <v>94</v>
      </c>
      <c r="W830" t="s">
        <v>95</v>
      </c>
      <c r="X830" t="s">
        <v>96</v>
      </c>
      <c r="Y830" t="s">
        <v>96</v>
      </c>
      <c r="Z830" t="s">
        <v>97</v>
      </c>
      <c r="AA830">
        <v>0</v>
      </c>
      <c r="AB830" t="s">
        <v>119</v>
      </c>
      <c r="AC830" t="s">
        <v>98</v>
      </c>
      <c r="AD830" t="s">
        <v>123</v>
      </c>
      <c r="AE830" t="s">
        <v>119</v>
      </c>
      <c r="AF830" t="s">
        <v>98</v>
      </c>
      <c r="AG830" t="s">
        <v>119</v>
      </c>
      <c r="AH830" t="s">
        <v>124</v>
      </c>
      <c r="AI830">
        <v>1518</v>
      </c>
      <c r="AJ830" t="s">
        <v>108</v>
      </c>
      <c r="AK830">
        <v>0</v>
      </c>
      <c r="AL830">
        <v>590</v>
      </c>
      <c r="AM830">
        <v>2108</v>
      </c>
      <c r="AN830" t="s">
        <v>103</v>
      </c>
      <c r="AO830" t="s">
        <v>126</v>
      </c>
      <c r="AP830" t="s">
        <v>104</v>
      </c>
      <c r="AQ830" t="s">
        <v>105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t="s">
        <v>119</v>
      </c>
      <c r="BC830">
        <v>7</v>
      </c>
      <c r="BD830" t="s">
        <v>106</v>
      </c>
      <c r="BE830">
        <v>1</v>
      </c>
      <c r="BF830" t="s">
        <v>126</v>
      </c>
      <c r="BG830" t="s">
        <v>107</v>
      </c>
      <c r="BH830">
        <v>2007</v>
      </c>
      <c r="BI830" t="s">
        <v>125</v>
      </c>
      <c r="BJ830">
        <v>3</v>
      </c>
      <c r="BK830">
        <v>938</v>
      </c>
      <c r="BL830" t="s">
        <v>98</v>
      </c>
      <c r="BM830" t="s">
        <v>98</v>
      </c>
      <c r="BN830" t="s">
        <v>104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11</v>
      </c>
      <c r="BZ830">
        <v>2007</v>
      </c>
      <c r="CA830" t="s">
        <v>149</v>
      </c>
      <c r="CB830" t="s">
        <v>150</v>
      </c>
    </row>
    <row r="831" spans="1:80">
      <c r="A831">
        <v>2290</v>
      </c>
      <c r="B831">
        <v>60</v>
      </c>
      <c r="C831" t="s">
        <v>112</v>
      </c>
      <c r="D831">
        <v>107</v>
      </c>
      <c r="E831">
        <v>13641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147</v>
      </c>
      <c r="N831" t="s">
        <v>91</v>
      </c>
      <c r="O831" t="s">
        <v>91</v>
      </c>
      <c r="P831" t="s">
        <v>92</v>
      </c>
      <c r="Q831" t="s">
        <v>122</v>
      </c>
      <c r="R831">
        <v>9</v>
      </c>
      <c r="S831">
        <v>5</v>
      </c>
      <c r="T831">
        <v>2007</v>
      </c>
      <c r="U831">
        <v>2007</v>
      </c>
      <c r="V831" t="s">
        <v>115</v>
      </c>
      <c r="W831" t="s">
        <v>95</v>
      </c>
      <c r="X831" t="s">
        <v>152</v>
      </c>
      <c r="Y831" t="s">
        <v>153</v>
      </c>
      <c r="Z831" t="s">
        <v>117</v>
      </c>
      <c r="AA831">
        <v>456</v>
      </c>
      <c r="AB831" t="s">
        <v>126</v>
      </c>
      <c r="AC831" t="s">
        <v>98</v>
      </c>
      <c r="AD831" t="s">
        <v>123</v>
      </c>
      <c r="AE831" t="s">
        <v>126</v>
      </c>
      <c r="AF831" t="s">
        <v>98</v>
      </c>
      <c r="AG831" t="s">
        <v>119</v>
      </c>
      <c r="AH831" t="s">
        <v>124</v>
      </c>
      <c r="AI831">
        <v>1304</v>
      </c>
      <c r="AJ831" t="s">
        <v>108</v>
      </c>
      <c r="AK831">
        <v>0</v>
      </c>
      <c r="AL831">
        <v>630</v>
      </c>
      <c r="AM831">
        <v>1934</v>
      </c>
      <c r="AN831" t="s">
        <v>103</v>
      </c>
      <c r="AO831" t="s">
        <v>126</v>
      </c>
      <c r="AP831" t="s">
        <v>104</v>
      </c>
      <c r="AQ831" t="s">
        <v>105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126</v>
      </c>
      <c r="BC831">
        <v>8</v>
      </c>
      <c r="BD831" t="s">
        <v>106</v>
      </c>
      <c r="BE831">
        <v>1</v>
      </c>
      <c r="BF831" t="s">
        <v>119</v>
      </c>
      <c r="BG831" t="s">
        <v>107</v>
      </c>
      <c r="BH831">
        <v>2007</v>
      </c>
      <c r="BI831" t="s">
        <v>131</v>
      </c>
      <c r="BJ831">
        <v>3</v>
      </c>
      <c r="BK831">
        <v>1040</v>
      </c>
      <c r="BL831" t="s">
        <v>98</v>
      </c>
      <c r="BM831" t="s">
        <v>98</v>
      </c>
      <c r="BN831" t="s">
        <v>104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12</v>
      </c>
      <c r="BZ831">
        <v>2007</v>
      </c>
      <c r="CA831" t="s">
        <v>149</v>
      </c>
      <c r="CB831" t="s">
        <v>150</v>
      </c>
    </row>
    <row r="832" spans="1:80">
      <c r="A832">
        <v>2291</v>
      </c>
      <c r="B832">
        <v>60</v>
      </c>
      <c r="C832" t="s">
        <v>112</v>
      </c>
      <c r="D832">
        <v>110</v>
      </c>
      <c r="E832">
        <v>13440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147</v>
      </c>
      <c r="N832" t="s">
        <v>91</v>
      </c>
      <c r="O832" t="s">
        <v>91</v>
      </c>
      <c r="P832" t="s">
        <v>92</v>
      </c>
      <c r="Q832" t="s">
        <v>122</v>
      </c>
      <c r="R832">
        <v>8</v>
      </c>
      <c r="S832">
        <v>5</v>
      </c>
      <c r="T832">
        <v>2006</v>
      </c>
      <c r="U832">
        <v>2007</v>
      </c>
      <c r="V832" t="s">
        <v>115</v>
      </c>
      <c r="W832" t="s">
        <v>95</v>
      </c>
      <c r="X832" t="s">
        <v>96</v>
      </c>
      <c r="Y832" t="s">
        <v>96</v>
      </c>
      <c r="Z832" t="s">
        <v>117</v>
      </c>
      <c r="AA832">
        <v>190</v>
      </c>
      <c r="AB832" t="s">
        <v>119</v>
      </c>
      <c r="AC832" t="s">
        <v>98</v>
      </c>
      <c r="AD832" t="s">
        <v>123</v>
      </c>
      <c r="AE832" t="s">
        <v>126</v>
      </c>
      <c r="AF832" t="s">
        <v>98</v>
      </c>
      <c r="AG832" t="s">
        <v>100</v>
      </c>
      <c r="AH832" t="s">
        <v>108</v>
      </c>
      <c r="AI832">
        <v>0</v>
      </c>
      <c r="AJ832" t="s">
        <v>108</v>
      </c>
      <c r="AK832">
        <v>0</v>
      </c>
      <c r="AL832">
        <v>1108</v>
      </c>
      <c r="AM832">
        <v>1108</v>
      </c>
      <c r="AN832" t="s">
        <v>103</v>
      </c>
      <c r="AO832" t="s">
        <v>126</v>
      </c>
      <c r="AP832" t="s">
        <v>104</v>
      </c>
      <c r="AQ832" t="s">
        <v>105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t="s">
        <v>126</v>
      </c>
      <c r="BC832">
        <v>11</v>
      </c>
      <c r="BD832" t="s">
        <v>106</v>
      </c>
      <c r="BE832">
        <v>1</v>
      </c>
      <c r="BF832" t="s">
        <v>119</v>
      </c>
      <c r="BG832" t="s">
        <v>159</v>
      </c>
      <c r="BH832">
        <v>2006</v>
      </c>
      <c r="BI832" t="s">
        <v>125</v>
      </c>
      <c r="BJ832">
        <v>3</v>
      </c>
      <c r="BK832">
        <v>670</v>
      </c>
      <c r="BL832" t="s">
        <v>98</v>
      </c>
      <c r="BM832" t="s">
        <v>98</v>
      </c>
      <c r="BN832" t="s">
        <v>104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3</v>
      </c>
      <c r="BZ832">
        <v>2007</v>
      </c>
      <c r="CA832" t="s">
        <v>149</v>
      </c>
      <c r="CB832" t="s">
        <v>150</v>
      </c>
    </row>
    <row r="833" spans="1:80">
      <c r="A833">
        <v>2292</v>
      </c>
      <c r="B833">
        <v>20</v>
      </c>
      <c r="C833" t="s">
        <v>112</v>
      </c>
      <c r="D833">
        <v>105</v>
      </c>
      <c r="E833">
        <v>15431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147</v>
      </c>
      <c r="N833" t="s">
        <v>91</v>
      </c>
      <c r="O833" t="s">
        <v>91</v>
      </c>
      <c r="P833" t="s">
        <v>92</v>
      </c>
      <c r="Q833" t="s">
        <v>93</v>
      </c>
      <c r="R833">
        <v>10</v>
      </c>
      <c r="S833">
        <v>5</v>
      </c>
      <c r="T833">
        <v>2005</v>
      </c>
      <c r="U833">
        <v>2006</v>
      </c>
      <c r="V833" t="s">
        <v>115</v>
      </c>
      <c r="W833" t="s">
        <v>95</v>
      </c>
      <c r="X833" t="s">
        <v>96</v>
      </c>
      <c r="Y833" t="s">
        <v>96</v>
      </c>
      <c r="Z833" t="s">
        <v>117</v>
      </c>
      <c r="AA833">
        <v>400</v>
      </c>
      <c r="AB833" t="s">
        <v>126</v>
      </c>
      <c r="AC833" t="s">
        <v>98</v>
      </c>
      <c r="AD833" t="s">
        <v>123</v>
      </c>
      <c r="AE833" t="s">
        <v>126</v>
      </c>
      <c r="AF833" t="s">
        <v>98</v>
      </c>
      <c r="AG833" t="s">
        <v>119</v>
      </c>
      <c r="AH833" t="s">
        <v>124</v>
      </c>
      <c r="AI833">
        <v>1430</v>
      </c>
      <c r="AJ833" t="s">
        <v>108</v>
      </c>
      <c r="AK833">
        <v>0</v>
      </c>
      <c r="AL833">
        <v>564</v>
      </c>
      <c r="AM833">
        <v>1994</v>
      </c>
      <c r="AN833" t="s">
        <v>103</v>
      </c>
      <c r="AO833" t="s">
        <v>126</v>
      </c>
      <c r="AP833" t="s">
        <v>104</v>
      </c>
      <c r="AQ833" t="s">
        <v>105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126</v>
      </c>
      <c r="BC833">
        <v>7</v>
      </c>
      <c r="BD833" t="s">
        <v>106</v>
      </c>
      <c r="BE833">
        <v>2</v>
      </c>
      <c r="BF833" t="s">
        <v>119</v>
      </c>
      <c r="BG833" t="s">
        <v>107</v>
      </c>
      <c r="BH833">
        <v>2005</v>
      </c>
      <c r="BI833" t="s">
        <v>125</v>
      </c>
      <c r="BJ833">
        <v>3</v>
      </c>
      <c r="BK833">
        <v>878</v>
      </c>
      <c r="BL833" t="s">
        <v>98</v>
      </c>
      <c r="BM833" t="s">
        <v>98</v>
      </c>
      <c r="BN833" t="s">
        <v>104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8</v>
      </c>
      <c r="BZ833">
        <v>2007</v>
      </c>
      <c r="CA833" t="s">
        <v>110</v>
      </c>
      <c r="CB833" t="s">
        <v>111</v>
      </c>
    </row>
    <row r="834" spans="1:80">
      <c r="A834">
        <v>2293</v>
      </c>
      <c r="B834">
        <v>20</v>
      </c>
      <c r="C834" t="s">
        <v>112</v>
      </c>
      <c r="D834">
        <v>107</v>
      </c>
      <c r="E834">
        <v>13891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147</v>
      </c>
      <c r="N834" t="s">
        <v>91</v>
      </c>
      <c r="O834" t="s">
        <v>91</v>
      </c>
      <c r="P834" t="s">
        <v>92</v>
      </c>
      <c r="Q834" t="s">
        <v>93</v>
      </c>
      <c r="R834">
        <v>9</v>
      </c>
      <c r="S834">
        <v>5</v>
      </c>
      <c r="T834">
        <v>2007</v>
      </c>
      <c r="U834">
        <v>2007</v>
      </c>
      <c r="V834" t="s">
        <v>115</v>
      </c>
      <c r="W834" t="s">
        <v>95</v>
      </c>
      <c r="X834" t="s">
        <v>96</v>
      </c>
      <c r="Y834" t="s">
        <v>96</v>
      </c>
      <c r="Z834" t="s">
        <v>148</v>
      </c>
      <c r="AA834">
        <v>456</v>
      </c>
      <c r="AB834" t="s">
        <v>126</v>
      </c>
      <c r="AC834" t="s">
        <v>98</v>
      </c>
      <c r="AD834" t="s">
        <v>123</v>
      </c>
      <c r="AE834" t="s">
        <v>126</v>
      </c>
      <c r="AF834" t="s">
        <v>98</v>
      </c>
      <c r="AG834" t="s">
        <v>119</v>
      </c>
      <c r="AH834" t="s">
        <v>124</v>
      </c>
      <c r="AI834">
        <v>1812</v>
      </c>
      <c r="AJ834" t="s">
        <v>108</v>
      </c>
      <c r="AK834">
        <v>0</v>
      </c>
      <c r="AL834">
        <v>740</v>
      </c>
      <c r="AM834">
        <v>2552</v>
      </c>
      <c r="AN834" t="s">
        <v>103</v>
      </c>
      <c r="AO834" t="s">
        <v>126</v>
      </c>
      <c r="AP834" t="s">
        <v>104</v>
      </c>
      <c r="AQ834" t="s">
        <v>105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126</v>
      </c>
      <c r="BC834">
        <v>8</v>
      </c>
      <c r="BD834" t="s">
        <v>106</v>
      </c>
      <c r="BE834">
        <v>2</v>
      </c>
      <c r="BF834" t="s">
        <v>126</v>
      </c>
      <c r="BG834" t="s">
        <v>107</v>
      </c>
      <c r="BH834">
        <v>2007</v>
      </c>
      <c r="BI834" t="s">
        <v>125</v>
      </c>
      <c r="BJ834">
        <v>3</v>
      </c>
      <c r="BK834">
        <v>932</v>
      </c>
      <c r="BL834" t="s">
        <v>98</v>
      </c>
      <c r="BM834" t="s">
        <v>98</v>
      </c>
      <c r="BN834" t="s">
        <v>104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10</v>
      </c>
      <c r="BZ834">
        <v>2007</v>
      </c>
      <c r="CA834" t="s">
        <v>149</v>
      </c>
      <c r="CB834" t="s">
        <v>150</v>
      </c>
    </row>
    <row r="835" spans="1:80">
      <c r="A835">
        <v>2294</v>
      </c>
      <c r="B835">
        <v>60</v>
      </c>
      <c r="C835" t="s">
        <v>112</v>
      </c>
      <c r="D835">
        <v>118</v>
      </c>
      <c r="E835">
        <v>13654</v>
      </c>
      <c r="F835" t="s">
        <v>82</v>
      </c>
      <c r="G835" t="s">
        <v>83</v>
      </c>
      <c r="H835" t="s">
        <v>113</v>
      </c>
      <c r="I835" t="s">
        <v>85</v>
      </c>
      <c r="J835" t="s">
        <v>86</v>
      </c>
      <c r="K835" t="s">
        <v>161</v>
      </c>
      <c r="L835" t="s">
        <v>88</v>
      </c>
      <c r="M835" t="s">
        <v>147</v>
      </c>
      <c r="N835" t="s">
        <v>91</v>
      </c>
      <c r="O835" t="s">
        <v>91</v>
      </c>
      <c r="P835" t="s">
        <v>92</v>
      </c>
      <c r="Q835" t="s">
        <v>122</v>
      </c>
      <c r="R835">
        <v>9</v>
      </c>
      <c r="S835">
        <v>5</v>
      </c>
      <c r="T835">
        <v>2005</v>
      </c>
      <c r="U835">
        <v>2006</v>
      </c>
      <c r="V835" t="s">
        <v>94</v>
      </c>
      <c r="W835" t="s">
        <v>95</v>
      </c>
      <c r="X835" t="s">
        <v>137</v>
      </c>
      <c r="Y835" t="s">
        <v>137</v>
      </c>
      <c r="Z835" t="s">
        <v>117</v>
      </c>
      <c r="AA835">
        <v>365</v>
      </c>
      <c r="AB835" t="s">
        <v>119</v>
      </c>
      <c r="AC835" t="s">
        <v>98</v>
      </c>
      <c r="AD835" t="s">
        <v>123</v>
      </c>
      <c r="AE835" t="s">
        <v>126</v>
      </c>
      <c r="AF835" t="s">
        <v>98</v>
      </c>
      <c r="AG835" t="s">
        <v>119</v>
      </c>
      <c r="AH835" t="s">
        <v>108</v>
      </c>
      <c r="AI835">
        <v>0</v>
      </c>
      <c r="AJ835" t="s">
        <v>108</v>
      </c>
      <c r="AK835">
        <v>0</v>
      </c>
      <c r="AL835">
        <v>1704</v>
      </c>
      <c r="AM835">
        <v>1704</v>
      </c>
      <c r="AN835" t="s">
        <v>103</v>
      </c>
      <c r="AO835" t="s">
        <v>126</v>
      </c>
      <c r="AP835" t="s">
        <v>104</v>
      </c>
      <c r="AQ835" t="s">
        <v>105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t="s">
        <v>126</v>
      </c>
      <c r="BC835">
        <v>9</v>
      </c>
      <c r="BD835" t="s">
        <v>106</v>
      </c>
      <c r="BE835">
        <v>1</v>
      </c>
      <c r="BF835" t="s">
        <v>126</v>
      </c>
      <c r="BG835" t="s">
        <v>159</v>
      </c>
      <c r="BH835">
        <v>2005</v>
      </c>
      <c r="BI835" t="s">
        <v>125</v>
      </c>
      <c r="BJ835">
        <v>3</v>
      </c>
      <c r="BK835">
        <v>814</v>
      </c>
      <c r="BL835" t="s">
        <v>98</v>
      </c>
      <c r="BM835" t="s">
        <v>98</v>
      </c>
      <c r="BN835" t="s">
        <v>104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5</v>
      </c>
      <c r="BZ835">
        <v>2007</v>
      </c>
      <c r="CA835" t="s">
        <v>110</v>
      </c>
      <c r="CB835" t="s">
        <v>111</v>
      </c>
    </row>
    <row r="836" spans="1:80">
      <c r="A836">
        <v>2295</v>
      </c>
      <c r="B836">
        <v>20</v>
      </c>
      <c r="C836" t="s">
        <v>112</v>
      </c>
      <c r="D836">
        <v>59</v>
      </c>
      <c r="E836">
        <v>17169</v>
      </c>
      <c r="F836" t="s">
        <v>82</v>
      </c>
      <c r="G836" t="s">
        <v>83</v>
      </c>
      <c r="H836" t="s">
        <v>160</v>
      </c>
      <c r="I836" t="s">
        <v>85</v>
      </c>
      <c r="J836" t="s">
        <v>86</v>
      </c>
      <c r="K836" t="s">
        <v>161</v>
      </c>
      <c r="L836" t="s">
        <v>88</v>
      </c>
      <c r="M836" t="s">
        <v>147</v>
      </c>
      <c r="N836" t="s">
        <v>91</v>
      </c>
      <c r="O836" t="s">
        <v>91</v>
      </c>
      <c r="P836" t="s">
        <v>92</v>
      </c>
      <c r="Q836" t="s">
        <v>93</v>
      </c>
      <c r="R836">
        <v>10</v>
      </c>
      <c r="S836">
        <v>5</v>
      </c>
      <c r="T836">
        <v>2007</v>
      </c>
      <c r="U836">
        <v>2007</v>
      </c>
      <c r="V836" t="s">
        <v>115</v>
      </c>
      <c r="W836" t="s">
        <v>95</v>
      </c>
      <c r="X836" t="s">
        <v>152</v>
      </c>
      <c r="Y836" t="s">
        <v>153</v>
      </c>
      <c r="Z836" t="s">
        <v>117</v>
      </c>
      <c r="AA836">
        <v>970</v>
      </c>
      <c r="AB836" t="s">
        <v>126</v>
      </c>
      <c r="AC836" t="s">
        <v>98</v>
      </c>
      <c r="AD836" t="s">
        <v>123</v>
      </c>
      <c r="AE836" t="s">
        <v>126</v>
      </c>
      <c r="AF836" t="s">
        <v>98</v>
      </c>
      <c r="AG836" t="s">
        <v>157</v>
      </c>
      <c r="AH836" t="s">
        <v>124</v>
      </c>
      <c r="AI836">
        <v>1684</v>
      </c>
      <c r="AJ836" t="s">
        <v>108</v>
      </c>
      <c r="AK836">
        <v>0</v>
      </c>
      <c r="AL836">
        <v>636</v>
      </c>
      <c r="AM836">
        <v>2320</v>
      </c>
      <c r="AN836" t="s">
        <v>103</v>
      </c>
      <c r="AO836" t="s">
        <v>126</v>
      </c>
      <c r="AP836" t="s">
        <v>104</v>
      </c>
      <c r="AQ836" t="s">
        <v>105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t="s">
        <v>126</v>
      </c>
      <c r="BC836">
        <v>7</v>
      </c>
      <c r="BD836" t="s">
        <v>106</v>
      </c>
      <c r="BE836">
        <v>1</v>
      </c>
      <c r="BF836" t="s">
        <v>119</v>
      </c>
      <c r="BG836" t="s">
        <v>107</v>
      </c>
      <c r="BH836">
        <v>2007</v>
      </c>
      <c r="BI836" t="s">
        <v>125</v>
      </c>
      <c r="BJ836">
        <v>3</v>
      </c>
      <c r="BK836">
        <v>1174</v>
      </c>
      <c r="BL836" t="s">
        <v>98</v>
      </c>
      <c r="BM836" t="s">
        <v>98</v>
      </c>
      <c r="BN836" t="s">
        <v>104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8</v>
      </c>
      <c r="BZ836">
        <v>2007</v>
      </c>
      <c r="CA836" t="s">
        <v>149</v>
      </c>
      <c r="CB836" t="s">
        <v>150</v>
      </c>
    </row>
    <row r="837" spans="1:80">
      <c r="A837">
        <v>2296</v>
      </c>
      <c r="B837">
        <v>60</v>
      </c>
      <c r="C837" t="s">
        <v>112</v>
      </c>
      <c r="D837">
        <v>134</v>
      </c>
      <c r="E837">
        <v>16659</v>
      </c>
      <c r="F837" t="s">
        <v>82</v>
      </c>
      <c r="G837" t="s">
        <v>83</v>
      </c>
      <c r="H837" t="s">
        <v>113</v>
      </c>
      <c r="I837" t="s">
        <v>85</v>
      </c>
      <c r="J837" t="s">
        <v>86</v>
      </c>
      <c r="K837" t="s">
        <v>114</v>
      </c>
      <c r="L837" t="s">
        <v>88</v>
      </c>
      <c r="M837" t="s">
        <v>147</v>
      </c>
      <c r="N837" t="s">
        <v>91</v>
      </c>
      <c r="O837" t="s">
        <v>91</v>
      </c>
      <c r="P837" t="s">
        <v>92</v>
      </c>
      <c r="Q837" t="s">
        <v>122</v>
      </c>
      <c r="R837">
        <v>8</v>
      </c>
      <c r="S837">
        <v>5</v>
      </c>
      <c r="T837">
        <v>2007</v>
      </c>
      <c r="U837">
        <v>2008</v>
      </c>
      <c r="V837" t="s">
        <v>94</v>
      </c>
      <c r="W837" t="s">
        <v>95</v>
      </c>
      <c r="X837" t="s">
        <v>96</v>
      </c>
      <c r="Y837" t="s">
        <v>96</v>
      </c>
      <c r="Z837" t="s">
        <v>97</v>
      </c>
      <c r="AA837">
        <v>0</v>
      </c>
      <c r="AB837" t="s">
        <v>119</v>
      </c>
      <c r="AC837" t="s">
        <v>98</v>
      </c>
      <c r="AD837" t="s">
        <v>123</v>
      </c>
      <c r="AE837" t="s">
        <v>119</v>
      </c>
      <c r="AF837" t="s">
        <v>98</v>
      </c>
      <c r="AG837" t="s">
        <v>100</v>
      </c>
      <c r="AH837" t="s">
        <v>108</v>
      </c>
      <c r="AI837">
        <v>0</v>
      </c>
      <c r="AJ837" t="s">
        <v>108</v>
      </c>
      <c r="AK837">
        <v>0</v>
      </c>
      <c r="AL837">
        <v>1582</v>
      </c>
      <c r="AM837">
        <v>1582</v>
      </c>
      <c r="AN837" t="s">
        <v>103</v>
      </c>
      <c r="AO837" t="s">
        <v>126</v>
      </c>
      <c r="AP837" t="s">
        <v>104</v>
      </c>
      <c r="AQ837" t="s">
        <v>105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119</v>
      </c>
      <c r="BC837">
        <v>7</v>
      </c>
      <c r="BD837" t="s">
        <v>106</v>
      </c>
      <c r="BE837">
        <v>1</v>
      </c>
      <c r="BF837" t="s">
        <v>119</v>
      </c>
      <c r="BG837" t="s">
        <v>143</v>
      </c>
      <c r="BH837">
        <v>2007</v>
      </c>
      <c r="BI837" t="s">
        <v>108</v>
      </c>
      <c r="BJ837">
        <v>2</v>
      </c>
      <c r="BK837">
        <v>728</v>
      </c>
      <c r="BL837" t="s">
        <v>98</v>
      </c>
      <c r="BM837" t="s">
        <v>98</v>
      </c>
      <c r="BN837" t="s">
        <v>104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6</v>
      </c>
      <c r="BZ837">
        <v>2007</v>
      </c>
      <c r="CA837" t="s">
        <v>149</v>
      </c>
      <c r="CB837" t="s">
        <v>150</v>
      </c>
    </row>
    <row r="838" spans="1:80">
      <c r="A838">
        <v>2297</v>
      </c>
      <c r="B838">
        <v>60</v>
      </c>
      <c r="C838" t="s">
        <v>112</v>
      </c>
      <c r="D838">
        <v>82</v>
      </c>
      <c r="E838">
        <v>9709</v>
      </c>
      <c r="F838" t="s">
        <v>82</v>
      </c>
      <c r="G838" t="s">
        <v>83</v>
      </c>
      <c r="H838" t="s">
        <v>113</v>
      </c>
      <c r="I838" t="s">
        <v>85</v>
      </c>
      <c r="J838" t="s">
        <v>86</v>
      </c>
      <c r="K838" t="s">
        <v>87</v>
      </c>
      <c r="L838" t="s">
        <v>88</v>
      </c>
      <c r="M838" t="s">
        <v>147</v>
      </c>
      <c r="N838" t="s">
        <v>91</v>
      </c>
      <c r="O838" t="s">
        <v>91</v>
      </c>
      <c r="P838" t="s">
        <v>92</v>
      </c>
      <c r="Q838" t="s">
        <v>122</v>
      </c>
      <c r="R838">
        <v>8</v>
      </c>
      <c r="S838">
        <v>5</v>
      </c>
      <c r="T838">
        <v>2007</v>
      </c>
      <c r="U838">
        <v>2007</v>
      </c>
      <c r="V838" t="s">
        <v>94</v>
      </c>
      <c r="W838" t="s">
        <v>95</v>
      </c>
      <c r="X838" t="s">
        <v>96</v>
      </c>
      <c r="Y838" t="s">
        <v>96</v>
      </c>
      <c r="Z838" t="s">
        <v>148</v>
      </c>
      <c r="AA838">
        <v>120</v>
      </c>
      <c r="AB838" t="s">
        <v>126</v>
      </c>
      <c r="AC838" t="s">
        <v>98</v>
      </c>
      <c r="AD838" t="s">
        <v>123</v>
      </c>
      <c r="AE838" t="s">
        <v>126</v>
      </c>
      <c r="AF838" t="s">
        <v>98</v>
      </c>
      <c r="AG838" t="s">
        <v>119</v>
      </c>
      <c r="AH838" t="s">
        <v>124</v>
      </c>
      <c r="AI838">
        <v>778</v>
      </c>
      <c r="AJ838" t="s">
        <v>108</v>
      </c>
      <c r="AK838">
        <v>0</v>
      </c>
      <c r="AL838">
        <v>140</v>
      </c>
      <c r="AM838">
        <v>918</v>
      </c>
      <c r="AN838" t="s">
        <v>103</v>
      </c>
      <c r="AO838" t="s">
        <v>126</v>
      </c>
      <c r="AP838" t="s">
        <v>104</v>
      </c>
      <c r="AQ838" t="s">
        <v>105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126</v>
      </c>
      <c r="BC838">
        <v>8</v>
      </c>
      <c r="BD838" t="s">
        <v>106</v>
      </c>
      <c r="BE838">
        <v>2</v>
      </c>
      <c r="BF838" t="s">
        <v>119</v>
      </c>
      <c r="BG838" t="s">
        <v>159</v>
      </c>
      <c r="BH838">
        <v>2007</v>
      </c>
      <c r="BI838" t="s">
        <v>125</v>
      </c>
      <c r="BJ838">
        <v>3</v>
      </c>
      <c r="BK838">
        <v>786</v>
      </c>
      <c r="BL838" t="s">
        <v>98</v>
      </c>
      <c r="BM838" t="s">
        <v>98</v>
      </c>
      <c r="BN838" t="s">
        <v>104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9</v>
      </c>
      <c r="BZ838">
        <v>2007</v>
      </c>
      <c r="CA838" t="s">
        <v>149</v>
      </c>
      <c r="CB838" t="s">
        <v>150</v>
      </c>
    </row>
    <row r="839" spans="1:80">
      <c r="A839">
        <v>2298</v>
      </c>
      <c r="B839">
        <v>20</v>
      </c>
      <c r="C839" t="s">
        <v>112</v>
      </c>
      <c r="D839">
        <v>94</v>
      </c>
      <c r="E839">
        <v>13615</v>
      </c>
      <c r="F839" t="s">
        <v>82</v>
      </c>
      <c r="G839" t="s">
        <v>83</v>
      </c>
      <c r="H839" t="s">
        <v>113</v>
      </c>
      <c r="I839" t="s">
        <v>127</v>
      </c>
      <c r="J839" t="s">
        <v>86</v>
      </c>
      <c r="K839" t="s">
        <v>114</v>
      </c>
      <c r="L839" t="s">
        <v>154</v>
      </c>
      <c r="M839" t="s">
        <v>147</v>
      </c>
      <c r="N839" t="s">
        <v>91</v>
      </c>
      <c r="O839" t="s">
        <v>91</v>
      </c>
      <c r="P839" t="s">
        <v>92</v>
      </c>
      <c r="Q839" t="s">
        <v>93</v>
      </c>
      <c r="R839">
        <v>9</v>
      </c>
      <c r="S839">
        <v>5</v>
      </c>
      <c r="T839">
        <v>2006</v>
      </c>
      <c r="U839">
        <v>2006</v>
      </c>
      <c r="V839" t="s">
        <v>115</v>
      </c>
      <c r="W839" t="s">
        <v>95</v>
      </c>
      <c r="X839" t="s">
        <v>137</v>
      </c>
      <c r="Y839" t="s">
        <v>137</v>
      </c>
      <c r="Z839" t="s">
        <v>148</v>
      </c>
      <c r="AA839">
        <v>510</v>
      </c>
      <c r="AB839" t="s">
        <v>126</v>
      </c>
      <c r="AC839" t="s">
        <v>98</v>
      </c>
      <c r="AD839" t="s">
        <v>123</v>
      </c>
      <c r="AE839" t="s">
        <v>126</v>
      </c>
      <c r="AF839" t="s">
        <v>98</v>
      </c>
      <c r="AG839" t="s">
        <v>119</v>
      </c>
      <c r="AH839" t="s">
        <v>108</v>
      </c>
      <c r="AI839">
        <v>0</v>
      </c>
      <c r="AJ839" t="s">
        <v>108</v>
      </c>
      <c r="AK839">
        <v>0</v>
      </c>
      <c r="AL839">
        <v>1802</v>
      </c>
      <c r="AM839">
        <v>1802</v>
      </c>
      <c r="AN839" t="s">
        <v>103</v>
      </c>
      <c r="AO839" t="s">
        <v>126</v>
      </c>
      <c r="AP839" t="s">
        <v>104</v>
      </c>
      <c r="AQ839" t="s">
        <v>105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126</v>
      </c>
      <c r="BC839">
        <v>7</v>
      </c>
      <c r="BD839" t="s">
        <v>106</v>
      </c>
      <c r="BE839">
        <v>1</v>
      </c>
      <c r="BF839" t="s">
        <v>119</v>
      </c>
      <c r="BG839" t="s">
        <v>107</v>
      </c>
      <c r="BH839">
        <v>2006</v>
      </c>
      <c r="BI839" t="s">
        <v>125</v>
      </c>
      <c r="BJ839">
        <v>3</v>
      </c>
      <c r="BK839">
        <v>843</v>
      </c>
      <c r="BL839" t="s">
        <v>98</v>
      </c>
      <c r="BM839" t="s">
        <v>98</v>
      </c>
      <c r="BN839" t="s">
        <v>104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6</v>
      </c>
      <c r="BZ839">
        <v>2007</v>
      </c>
      <c r="CA839" t="s">
        <v>110</v>
      </c>
      <c r="CB839" t="s">
        <v>111</v>
      </c>
    </row>
    <row r="840" spans="1:80">
      <c r="A840">
        <v>2299</v>
      </c>
      <c r="B840">
        <v>60</v>
      </c>
      <c r="C840" t="s">
        <v>112</v>
      </c>
      <c r="D840">
        <v>99</v>
      </c>
      <c r="E840">
        <v>13069</v>
      </c>
      <c r="F840" t="s">
        <v>82</v>
      </c>
      <c r="G840" t="s">
        <v>83</v>
      </c>
      <c r="H840" t="s">
        <v>113</v>
      </c>
      <c r="I840" t="s">
        <v>85</v>
      </c>
      <c r="J840" t="s">
        <v>86</v>
      </c>
      <c r="K840" t="s">
        <v>87</v>
      </c>
      <c r="L840" t="s">
        <v>88</v>
      </c>
      <c r="M840" t="s">
        <v>147</v>
      </c>
      <c r="N840" t="s">
        <v>91</v>
      </c>
      <c r="O840" t="s">
        <v>91</v>
      </c>
      <c r="P840" t="s">
        <v>92</v>
      </c>
      <c r="Q840" t="s">
        <v>122</v>
      </c>
      <c r="R840">
        <v>8</v>
      </c>
      <c r="S840">
        <v>5</v>
      </c>
      <c r="T840">
        <v>2004</v>
      </c>
      <c r="U840">
        <v>2004</v>
      </c>
      <c r="V840" t="s">
        <v>94</v>
      </c>
      <c r="W840" t="s">
        <v>95</v>
      </c>
      <c r="X840" t="s">
        <v>96</v>
      </c>
      <c r="Y840" t="s">
        <v>96</v>
      </c>
      <c r="Z840" t="s">
        <v>117</v>
      </c>
      <c r="AA840">
        <v>502</v>
      </c>
      <c r="AB840" t="s">
        <v>119</v>
      </c>
      <c r="AC840" t="s">
        <v>98</v>
      </c>
      <c r="AD840" t="s">
        <v>123</v>
      </c>
      <c r="AE840" t="s">
        <v>119</v>
      </c>
      <c r="AF840" t="s">
        <v>98</v>
      </c>
      <c r="AG840" t="s">
        <v>157</v>
      </c>
      <c r="AH840" t="s">
        <v>108</v>
      </c>
      <c r="AI840">
        <v>0</v>
      </c>
      <c r="AJ840" t="s">
        <v>108</v>
      </c>
      <c r="AK840">
        <v>0</v>
      </c>
      <c r="AL840">
        <v>1706</v>
      </c>
      <c r="AM840">
        <v>1706</v>
      </c>
      <c r="AN840" t="s">
        <v>103</v>
      </c>
      <c r="AO840" t="s">
        <v>126</v>
      </c>
      <c r="AP840" t="s">
        <v>104</v>
      </c>
      <c r="AQ840" t="s">
        <v>105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t="s">
        <v>126</v>
      </c>
      <c r="BC840">
        <v>11</v>
      </c>
      <c r="BD840" t="s">
        <v>106</v>
      </c>
      <c r="BE840">
        <v>1</v>
      </c>
      <c r="BF840" t="s">
        <v>126</v>
      </c>
      <c r="BG840" t="s">
        <v>159</v>
      </c>
      <c r="BH840">
        <v>2004</v>
      </c>
      <c r="BI840" t="s">
        <v>131</v>
      </c>
      <c r="BJ840">
        <v>3</v>
      </c>
      <c r="BK840">
        <v>916</v>
      </c>
      <c r="BL840" t="s">
        <v>98</v>
      </c>
      <c r="BM840" t="s">
        <v>98</v>
      </c>
      <c r="BN840" t="s">
        <v>104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8</v>
      </c>
      <c r="BZ840">
        <v>2007</v>
      </c>
      <c r="CA840" t="s">
        <v>110</v>
      </c>
      <c r="CB840" t="s">
        <v>111</v>
      </c>
    </row>
    <row r="841" spans="1:80">
      <c r="A841">
        <v>2300</v>
      </c>
      <c r="B841">
        <v>60</v>
      </c>
      <c r="C841" t="s">
        <v>112</v>
      </c>
      <c r="D841">
        <v>110</v>
      </c>
      <c r="E841">
        <v>14277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147</v>
      </c>
      <c r="N841" t="s">
        <v>91</v>
      </c>
      <c r="O841" t="s">
        <v>91</v>
      </c>
      <c r="P841" t="s">
        <v>92</v>
      </c>
      <c r="Q841" t="s">
        <v>122</v>
      </c>
      <c r="R841">
        <v>8</v>
      </c>
      <c r="S841">
        <v>5</v>
      </c>
      <c r="T841">
        <v>2003</v>
      </c>
      <c r="U841">
        <v>2003</v>
      </c>
      <c r="V841" t="s">
        <v>94</v>
      </c>
      <c r="W841" t="s">
        <v>95</v>
      </c>
      <c r="X841" t="s">
        <v>96</v>
      </c>
      <c r="Y841" t="s">
        <v>96</v>
      </c>
      <c r="Z841" t="s">
        <v>117</v>
      </c>
      <c r="AA841">
        <v>280</v>
      </c>
      <c r="AB841" t="s">
        <v>119</v>
      </c>
      <c r="AC841" t="s">
        <v>98</v>
      </c>
      <c r="AD841" t="s">
        <v>123</v>
      </c>
      <c r="AE841" t="s">
        <v>126</v>
      </c>
      <c r="AF841" t="s">
        <v>98</v>
      </c>
      <c r="AG841" t="s">
        <v>155</v>
      </c>
      <c r="AH841" t="s">
        <v>124</v>
      </c>
      <c r="AI841">
        <v>938</v>
      </c>
      <c r="AJ841" t="s">
        <v>108</v>
      </c>
      <c r="AK841">
        <v>0</v>
      </c>
      <c r="AL841">
        <v>379</v>
      </c>
      <c r="AM841">
        <v>1317</v>
      </c>
      <c r="AN841" t="s">
        <v>103</v>
      </c>
      <c r="AO841" t="s">
        <v>126</v>
      </c>
      <c r="AP841" t="s">
        <v>104</v>
      </c>
      <c r="AQ841" t="s">
        <v>105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119</v>
      </c>
      <c r="BC841">
        <v>7</v>
      </c>
      <c r="BD841" t="s">
        <v>106</v>
      </c>
      <c r="BE841">
        <v>1</v>
      </c>
      <c r="BF841" t="s">
        <v>119</v>
      </c>
      <c r="BG841" t="s">
        <v>107</v>
      </c>
      <c r="BH841">
        <v>2003</v>
      </c>
      <c r="BI841" t="s">
        <v>125</v>
      </c>
      <c r="BJ841">
        <v>3</v>
      </c>
      <c r="BK841">
        <v>818</v>
      </c>
      <c r="BL841" t="s">
        <v>98</v>
      </c>
      <c r="BM841" t="s">
        <v>98</v>
      </c>
      <c r="BN841" t="s">
        <v>104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1</v>
      </c>
      <c r="BZ841">
        <v>2007</v>
      </c>
      <c r="CA841" t="s">
        <v>110</v>
      </c>
      <c r="CB841" t="s">
        <v>111</v>
      </c>
    </row>
    <row r="842" spans="1:80">
      <c r="A842">
        <v>2301</v>
      </c>
      <c r="B842">
        <v>60</v>
      </c>
      <c r="C842" t="s">
        <v>112</v>
      </c>
      <c r="D842" t="s">
        <v>83</v>
      </c>
      <c r="E842">
        <v>12568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147</v>
      </c>
      <c r="N842" t="s">
        <v>91</v>
      </c>
      <c r="O842" t="s">
        <v>91</v>
      </c>
      <c r="P842" t="s">
        <v>92</v>
      </c>
      <c r="Q842" t="s">
        <v>122</v>
      </c>
      <c r="R842">
        <v>8</v>
      </c>
      <c r="S842">
        <v>5</v>
      </c>
      <c r="T842">
        <v>2007</v>
      </c>
      <c r="U842">
        <v>2007</v>
      </c>
      <c r="V842" t="s">
        <v>115</v>
      </c>
      <c r="W842" t="s">
        <v>95</v>
      </c>
      <c r="X842" t="s">
        <v>96</v>
      </c>
      <c r="Y842" t="s">
        <v>96</v>
      </c>
      <c r="Z842" t="s">
        <v>148</v>
      </c>
      <c r="AA842">
        <v>246</v>
      </c>
      <c r="AB842" t="s">
        <v>119</v>
      </c>
      <c r="AC842" t="s">
        <v>98</v>
      </c>
      <c r="AD842" t="s">
        <v>123</v>
      </c>
      <c r="AE842" t="s">
        <v>126</v>
      </c>
      <c r="AF842" t="s">
        <v>98</v>
      </c>
      <c r="AG842" t="s">
        <v>157</v>
      </c>
      <c r="AH842" t="s">
        <v>124</v>
      </c>
      <c r="AI842">
        <v>669</v>
      </c>
      <c r="AJ842" t="s">
        <v>108</v>
      </c>
      <c r="AK842">
        <v>0</v>
      </c>
      <c r="AL842">
        <v>226</v>
      </c>
      <c r="AM842">
        <v>895</v>
      </c>
      <c r="AN842" t="s">
        <v>103</v>
      </c>
      <c r="AO842" t="s">
        <v>126</v>
      </c>
      <c r="AP842" t="s">
        <v>104</v>
      </c>
      <c r="AQ842" t="s">
        <v>105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126</v>
      </c>
      <c r="BC842">
        <v>8</v>
      </c>
      <c r="BD842" t="s">
        <v>106</v>
      </c>
      <c r="BE842">
        <v>1</v>
      </c>
      <c r="BF842" t="s">
        <v>119</v>
      </c>
      <c r="BG842" t="s">
        <v>107</v>
      </c>
      <c r="BH842">
        <v>2007</v>
      </c>
      <c r="BI842" t="s">
        <v>125</v>
      </c>
      <c r="BJ842">
        <v>3</v>
      </c>
      <c r="BK842">
        <v>774</v>
      </c>
      <c r="BL842" t="s">
        <v>98</v>
      </c>
      <c r="BM842" t="s">
        <v>98</v>
      </c>
      <c r="BN842" t="s">
        <v>104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8</v>
      </c>
      <c r="BZ842">
        <v>2007</v>
      </c>
      <c r="CA842" t="s">
        <v>149</v>
      </c>
      <c r="CB842" t="s">
        <v>150</v>
      </c>
    </row>
    <row r="843" spans="1:80">
      <c r="A843">
        <v>2302</v>
      </c>
      <c r="B843">
        <v>20</v>
      </c>
      <c r="C843" t="s">
        <v>112</v>
      </c>
      <c r="D843">
        <v>70</v>
      </c>
      <c r="E843">
        <v>9926</v>
      </c>
      <c r="F843" t="s">
        <v>82</v>
      </c>
      <c r="G843" t="s">
        <v>83</v>
      </c>
      <c r="H843" t="s">
        <v>113</v>
      </c>
      <c r="I843" t="s">
        <v>85</v>
      </c>
      <c r="J843" t="s">
        <v>86</v>
      </c>
      <c r="K843" t="s">
        <v>87</v>
      </c>
      <c r="L843" t="s">
        <v>88</v>
      </c>
      <c r="M843" t="s">
        <v>147</v>
      </c>
      <c r="N843" t="s">
        <v>91</v>
      </c>
      <c r="O843" t="s">
        <v>91</v>
      </c>
      <c r="P843" t="s">
        <v>92</v>
      </c>
      <c r="Q843" t="s">
        <v>93</v>
      </c>
      <c r="R843">
        <v>7</v>
      </c>
      <c r="S843">
        <v>5</v>
      </c>
      <c r="T843">
        <v>2005</v>
      </c>
      <c r="U843">
        <v>2006</v>
      </c>
      <c r="V843" t="s">
        <v>94</v>
      </c>
      <c r="W843" t="s">
        <v>95</v>
      </c>
      <c r="X843" t="s">
        <v>96</v>
      </c>
      <c r="Y843" t="s">
        <v>96</v>
      </c>
      <c r="Z843" t="s">
        <v>117</v>
      </c>
      <c r="AA843">
        <v>210</v>
      </c>
      <c r="AB843" t="s">
        <v>119</v>
      </c>
      <c r="AC843" t="s">
        <v>98</v>
      </c>
      <c r="AD843" t="s">
        <v>123</v>
      </c>
      <c r="AE843" t="s">
        <v>119</v>
      </c>
      <c r="AF843" t="s">
        <v>98</v>
      </c>
      <c r="AG843" t="s">
        <v>155</v>
      </c>
      <c r="AH843" t="s">
        <v>124</v>
      </c>
      <c r="AI843">
        <v>1178</v>
      </c>
      <c r="AJ843" t="s">
        <v>108</v>
      </c>
      <c r="AK843">
        <v>0</v>
      </c>
      <c r="AL843">
        <v>436</v>
      </c>
      <c r="AM843">
        <v>1614</v>
      </c>
      <c r="AN843" t="s">
        <v>103</v>
      </c>
      <c r="AO843" t="s">
        <v>126</v>
      </c>
      <c r="AP843" t="s">
        <v>104</v>
      </c>
      <c r="AQ843" t="s">
        <v>105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119</v>
      </c>
      <c r="BC843">
        <v>7</v>
      </c>
      <c r="BD843" t="s">
        <v>106</v>
      </c>
      <c r="BE843">
        <v>0</v>
      </c>
      <c r="BF843" t="s">
        <v>83</v>
      </c>
      <c r="BG843" t="s">
        <v>107</v>
      </c>
      <c r="BH843">
        <v>2005</v>
      </c>
      <c r="BI843" t="s">
        <v>131</v>
      </c>
      <c r="BJ843">
        <v>3</v>
      </c>
      <c r="BK843">
        <v>878</v>
      </c>
      <c r="BL843" t="s">
        <v>98</v>
      </c>
      <c r="BM843" t="s">
        <v>98</v>
      </c>
      <c r="BN843" t="s">
        <v>104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5</v>
      </c>
      <c r="BZ843">
        <v>2007</v>
      </c>
      <c r="CA843" t="s">
        <v>110</v>
      </c>
      <c r="CB843" t="s">
        <v>111</v>
      </c>
    </row>
    <row r="844" spans="1:80">
      <c r="A844">
        <v>2303</v>
      </c>
      <c r="B844">
        <v>20</v>
      </c>
      <c r="C844" t="s">
        <v>112</v>
      </c>
      <c r="D844">
        <v>71</v>
      </c>
      <c r="E844">
        <v>9254</v>
      </c>
      <c r="F844" t="s">
        <v>82</v>
      </c>
      <c r="G844" t="s">
        <v>83</v>
      </c>
      <c r="H844" t="s">
        <v>113</v>
      </c>
      <c r="I844" t="s">
        <v>85</v>
      </c>
      <c r="J844" t="s">
        <v>86</v>
      </c>
      <c r="K844" t="s">
        <v>87</v>
      </c>
      <c r="L844" t="s">
        <v>88</v>
      </c>
      <c r="M844" t="s">
        <v>147</v>
      </c>
      <c r="N844" t="s">
        <v>91</v>
      </c>
      <c r="O844" t="s">
        <v>91</v>
      </c>
      <c r="P844" t="s">
        <v>92</v>
      </c>
      <c r="Q844" t="s">
        <v>93</v>
      </c>
      <c r="R844">
        <v>8</v>
      </c>
      <c r="S844">
        <v>5</v>
      </c>
      <c r="T844">
        <v>2005</v>
      </c>
      <c r="U844">
        <v>2005</v>
      </c>
      <c r="V844" t="s">
        <v>94</v>
      </c>
      <c r="W844" t="s">
        <v>95</v>
      </c>
      <c r="X844" t="s">
        <v>96</v>
      </c>
      <c r="Y844" t="s">
        <v>96</v>
      </c>
      <c r="Z844" t="s">
        <v>117</v>
      </c>
      <c r="AA844">
        <v>210</v>
      </c>
      <c r="AB844" t="s">
        <v>119</v>
      </c>
      <c r="AC844" t="s">
        <v>98</v>
      </c>
      <c r="AD844" t="s">
        <v>123</v>
      </c>
      <c r="AE844" t="s">
        <v>119</v>
      </c>
      <c r="AF844" t="s">
        <v>98</v>
      </c>
      <c r="AG844" t="s">
        <v>100</v>
      </c>
      <c r="AH844" t="s">
        <v>124</v>
      </c>
      <c r="AI844">
        <v>119</v>
      </c>
      <c r="AJ844" t="s">
        <v>108</v>
      </c>
      <c r="AK844">
        <v>0</v>
      </c>
      <c r="AL844">
        <v>1602</v>
      </c>
      <c r="AM844">
        <v>1721</v>
      </c>
      <c r="AN844" t="s">
        <v>103</v>
      </c>
      <c r="AO844" t="s">
        <v>126</v>
      </c>
      <c r="AP844" t="s">
        <v>104</v>
      </c>
      <c r="AQ844" t="s">
        <v>105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119</v>
      </c>
      <c r="BC844">
        <v>7</v>
      </c>
      <c r="BD844" t="s">
        <v>106</v>
      </c>
      <c r="BE844">
        <v>0</v>
      </c>
      <c r="BF844" t="s">
        <v>83</v>
      </c>
      <c r="BG844" t="s">
        <v>107</v>
      </c>
      <c r="BH844">
        <v>2005</v>
      </c>
      <c r="BI844" t="s">
        <v>131</v>
      </c>
      <c r="BJ844">
        <v>2</v>
      </c>
      <c r="BK844">
        <v>554</v>
      </c>
      <c r="BL844" t="s">
        <v>98</v>
      </c>
      <c r="BM844" t="s">
        <v>98</v>
      </c>
      <c r="BN844" t="s">
        <v>104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1</v>
      </c>
      <c r="BZ844">
        <v>2007</v>
      </c>
      <c r="CA844" t="s">
        <v>110</v>
      </c>
      <c r="CB844" t="s">
        <v>111</v>
      </c>
    </row>
    <row r="845" spans="1:80">
      <c r="A845">
        <v>2304</v>
      </c>
      <c r="B845">
        <v>60</v>
      </c>
      <c r="C845" t="s">
        <v>112</v>
      </c>
      <c r="D845">
        <v>92</v>
      </c>
      <c r="E845">
        <v>10732</v>
      </c>
      <c r="F845" t="s">
        <v>82</v>
      </c>
      <c r="G845" t="s">
        <v>83</v>
      </c>
      <c r="H845" t="s">
        <v>113</v>
      </c>
      <c r="I845" t="s">
        <v>85</v>
      </c>
      <c r="J845" t="s">
        <v>86</v>
      </c>
      <c r="K845" t="s">
        <v>114</v>
      </c>
      <c r="L845" t="s">
        <v>88</v>
      </c>
      <c r="M845" t="s">
        <v>147</v>
      </c>
      <c r="N845" t="s">
        <v>91</v>
      </c>
      <c r="O845" t="s">
        <v>91</v>
      </c>
      <c r="P845" t="s">
        <v>92</v>
      </c>
      <c r="Q845" t="s">
        <v>122</v>
      </c>
      <c r="R845">
        <v>8</v>
      </c>
      <c r="S845">
        <v>5</v>
      </c>
      <c r="T845">
        <v>2006</v>
      </c>
      <c r="U845">
        <v>2007</v>
      </c>
      <c r="V845" t="s">
        <v>94</v>
      </c>
      <c r="W845" t="s">
        <v>95</v>
      </c>
      <c r="X845" t="s">
        <v>96</v>
      </c>
      <c r="Y845" t="s">
        <v>96</v>
      </c>
      <c r="Z845" t="s">
        <v>97</v>
      </c>
      <c r="AA845">
        <v>0</v>
      </c>
      <c r="AB845" t="s">
        <v>119</v>
      </c>
      <c r="AC845" t="s">
        <v>98</v>
      </c>
      <c r="AD845" t="s">
        <v>123</v>
      </c>
      <c r="AE845" t="s">
        <v>119</v>
      </c>
      <c r="AF845" t="s">
        <v>98</v>
      </c>
      <c r="AG845" t="s">
        <v>100</v>
      </c>
      <c r="AH845" t="s">
        <v>108</v>
      </c>
      <c r="AI845">
        <v>0</v>
      </c>
      <c r="AJ845" t="s">
        <v>108</v>
      </c>
      <c r="AK845">
        <v>0</v>
      </c>
      <c r="AL845">
        <v>1298</v>
      </c>
      <c r="AM845">
        <v>1298</v>
      </c>
      <c r="AN845" t="s">
        <v>103</v>
      </c>
      <c r="AO845" t="s">
        <v>126</v>
      </c>
      <c r="AP845" t="s">
        <v>104</v>
      </c>
      <c r="AQ845" t="s">
        <v>105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119</v>
      </c>
      <c r="BC845">
        <v>7</v>
      </c>
      <c r="BD845" t="s">
        <v>106</v>
      </c>
      <c r="BE845">
        <v>0</v>
      </c>
      <c r="BF845" t="s">
        <v>83</v>
      </c>
      <c r="BG845" t="s">
        <v>159</v>
      </c>
      <c r="BH845">
        <v>2006</v>
      </c>
      <c r="BI845" t="s">
        <v>131</v>
      </c>
      <c r="BJ845">
        <v>3</v>
      </c>
      <c r="BK845">
        <v>876</v>
      </c>
      <c r="BL845" t="s">
        <v>98</v>
      </c>
      <c r="BM845" t="s">
        <v>98</v>
      </c>
      <c r="BN845" t="s">
        <v>104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2</v>
      </c>
      <c r="BZ845">
        <v>2007</v>
      </c>
      <c r="CA845" t="s">
        <v>149</v>
      </c>
      <c r="CB845" t="s">
        <v>150</v>
      </c>
    </row>
    <row r="846" spans="1:80">
      <c r="A846">
        <v>2305</v>
      </c>
      <c r="B846">
        <v>120</v>
      </c>
      <c r="C846" t="s">
        <v>112</v>
      </c>
      <c r="D846">
        <v>34</v>
      </c>
      <c r="E846">
        <v>3901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147</v>
      </c>
      <c r="N846" t="s">
        <v>91</v>
      </c>
      <c r="O846" t="s">
        <v>91</v>
      </c>
      <c r="P846" t="s">
        <v>142</v>
      </c>
      <c r="Q846" t="s">
        <v>93</v>
      </c>
      <c r="R846">
        <v>6</v>
      </c>
      <c r="S846">
        <v>5</v>
      </c>
      <c r="T846">
        <v>2005</v>
      </c>
      <c r="U846">
        <v>2006</v>
      </c>
      <c r="V846" t="s">
        <v>94</v>
      </c>
      <c r="W846" t="s">
        <v>95</v>
      </c>
      <c r="X846" t="s">
        <v>96</v>
      </c>
      <c r="Y846" t="s">
        <v>96</v>
      </c>
      <c r="Z846" t="s">
        <v>148</v>
      </c>
      <c r="AA846">
        <v>182</v>
      </c>
      <c r="AB846" t="s">
        <v>119</v>
      </c>
      <c r="AC846" t="s">
        <v>98</v>
      </c>
      <c r="AD846" t="s">
        <v>123</v>
      </c>
      <c r="AE846" t="s">
        <v>119</v>
      </c>
      <c r="AF846" t="s">
        <v>98</v>
      </c>
      <c r="AG846" t="s">
        <v>157</v>
      </c>
      <c r="AH846" t="s">
        <v>118</v>
      </c>
      <c r="AI846">
        <v>866</v>
      </c>
      <c r="AJ846" t="s">
        <v>108</v>
      </c>
      <c r="AK846">
        <v>0</v>
      </c>
      <c r="AL846">
        <v>436</v>
      </c>
      <c r="AM846">
        <v>1302</v>
      </c>
      <c r="AN846" t="s">
        <v>103</v>
      </c>
      <c r="AO846" t="s">
        <v>126</v>
      </c>
      <c r="AP846" t="s">
        <v>104</v>
      </c>
      <c r="AQ846" t="s">
        <v>105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t="s">
        <v>119</v>
      </c>
      <c r="BC846">
        <v>5</v>
      </c>
      <c r="BD846" t="s">
        <v>106</v>
      </c>
      <c r="BE846">
        <v>1</v>
      </c>
      <c r="BF846" t="s">
        <v>119</v>
      </c>
      <c r="BG846" t="s">
        <v>107</v>
      </c>
      <c r="BH846">
        <v>2005</v>
      </c>
      <c r="BI846" t="s">
        <v>131</v>
      </c>
      <c r="BJ846">
        <v>2</v>
      </c>
      <c r="BK846">
        <v>631</v>
      </c>
      <c r="BL846" t="s">
        <v>98</v>
      </c>
      <c r="BM846" t="s">
        <v>98</v>
      </c>
      <c r="BN846" t="s">
        <v>104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8</v>
      </c>
      <c r="BZ846">
        <v>2007</v>
      </c>
      <c r="CA846" t="s">
        <v>149</v>
      </c>
      <c r="CB846" t="s">
        <v>150</v>
      </c>
    </row>
    <row r="847" spans="1:80">
      <c r="A847">
        <v>2306</v>
      </c>
      <c r="B847">
        <v>120</v>
      </c>
      <c r="C847" t="s">
        <v>112</v>
      </c>
      <c r="D847">
        <v>34</v>
      </c>
      <c r="E847">
        <v>3903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147</v>
      </c>
      <c r="N847" t="s">
        <v>91</v>
      </c>
      <c r="O847" t="s">
        <v>91</v>
      </c>
      <c r="P847" t="s">
        <v>142</v>
      </c>
      <c r="Q847" t="s">
        <v>93</v>
      </c>
      <c r="R847">
        <v>6</v>
      </c>
      <c r="S847">
        <v>5</v>
      </c>
      <c r="T847">
        <v>2005</v>
      </c>
      <c r="U847">
        <v>2006</v>
      </c>
      <c r="V847" t="s">
        <v>94</v>
      </c>
      <c r="W847" t="s">
        <v>95</v>
      </c>
      <c r="X847" t="s">
        <v>96</v>
      </c>
      <c r="Y847" t="s">
        <v>96</v>
      </c>
      <c r="Z847" t="s">
        <v>148</v>
      </c>
      <c r="AA847">
        <v>182</v>
      </c>
      <c r="AB847" t="s">
        <v>119</v>
      </c>
      <c r="AC847" t="s">
        <v>98</v>
      </c>
      <c r="AD847" t="s">
        <v>123</v>
      </c>
      <c r="AE847" t="s">
        <v>119</v>
      </c>
      <c r="AF847" t="s">
        <v>98</v>
      </c>
      <c r="AG847" t="s">
        <v>157</v>
      </c>
      <c r="AH847" t="s">
        <v>118</v>
      </c>
      <c r="AI847">
        <v>1030</v>
      </c>
      <c r="AJ847" t="s">
        <v>108</v>
      </c>
      <c r="AK847">
        <v>0</v>
      </c>
      <c r="AL847">
        <v>272</v>
      </c>
      <c r="AM847">
        <v>1302</v>
      </c>
      <c r="AN847" t="s">
        <v>103</v>
      </c>
      <c r="AO847" t="s">
        <v>126</v>
      </c>
      <c r="AP847" t="s">
        <v>104</v>
      </c>
      <c r="AQ847" t="s">
        <v>105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t="s">
        <v>119</v>
      </c>
      <c r="BC847">
        <v>5</v>
      </c>
      <c r="BD847" t="s">
        <v>106</v>
      </c>
      <c r="BE847">
        <v>1</v>
      </c>
      <c r="BF847" t="s">
        <v>119</v>
      </c>
      <c r="BG847" t="s">
        <v>107</v>
      </c>
      <c r="BH847">
        <v>2005</v>
      </c>
      <c r="BI847" t="s">
        <v>131</v>
      </c>
      <c r="BJ847">
        <v>2</v>
      </c>
      <c r="BK847">
        <v>631</v>
      </c>
      <c r="BL847" t="s">
        <v>98</v>
      </c>
      <c r="BM847" t="s">
        <v>98</v>
      </c>
      <c r="BN847" t="s">
        <v>104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5</v>
      </c>
      <c r="BZ847">
        <v>2007</v>
      </c>
      <c r="CA847" t="s">
        <v>110</v>
      </c>
      <c r="CB847" t="s">
        <v>111</v>
      </c>
    </row>
    <row r="848" spans="1:80">
      <c r="A848">
        <v>2307</v>
      </c>
      <c r="B848">
        <v>120</v>
      </c>
      <c r="C848" t="s">
        <v>112</v>
      </c>
      <c r="D848">
        <v>41</v>
      </c>
      <c r="E848">
        <v>6289</v>
      </c>
      <c r="F848" t="s">
        <v>82</v>
      </c>
      <c r="G848" t="s">
        <v>83</v>
      </c>
      <c r="H848" t="s">
        <v>113</v>
      </c>
      <c r="I848" t="s">
        <v>85</v>
      </c>
      <c r="J848" t="s">
        <v>86</v>
      </c>
      <c r="K848" t="s">
        <v>87</v>
      </c>
      <c r="L848" t="s">
        <v>88</v>
      </c>
      <c r="M848" t="s">
        <v>147</v>
      </c>
      <c r="N848" t="s">
        <v>91</v>
      </c>
      <c r="O848" t="s">
        <v>91</v>
      </c>
      <c r="P848" t="s">
        <v>129</v>
      </c>
      <c r="Q848" t="s">
        <v>93</v>
      </c>
      <c r="R848">
        <v>6</v>
      </c>
      <c r="S848">
        <v>5</v>
      </c>
      <c r="T848">
        <v>2005</v>
      </c>
      <c r="U848">
        <v>2006</v>
      </c>
      <c r="V848" t="s">
        <v>94</v>
      </c>
      <c r="W848" t="s">
        <v>95</v>
      </c>
      <c r="X848" t="s">
        <v>96</v>
      </c>
      <c r="Y848" t="s">
        <v>96</v>
      </c>
      <c r="Z848" t="s">
        <v>148</v>
      </c>
      <c r="AA848">
        <v>256</v>
      </c>
      <c r="AB848" t="s">
        <v>119</v>
      </c>
      <c r="AC848" t="s">
        <v>98</v>
      </c>
      <c r="AD848" t="s">
        <v>123</v>
      </c>
      <c r="AE848" t="s">
        <v>119</v>
      </c>
      <c r="AF848" t="s">
        <v>98</v>
      </c>
      <c r="AG848" t="s">
        <v>157</v>
      </c>
      <c r="AH848" t="s">
        <v>118</v>
      </c>
      <c r="AI848">
        <v>762</v>
      </c>
      <c r="AJ848" t="s">
        <v>108</v>
      </c>
      <c r="AK848">
        <v>0</v>
      </c>
      <c r="AL848">
        <v>600</v>
      </c>
      <c r="AM848">
        <v>1362</v>
      </c>
      <c r="AN848" t="s">
        <v>103</v>
      </c>
      <c r="AO848" t="s">
        <v>126</v>
      </c>
      <c r="AP848" t="s">
        <v>104</v>
      </c>
      <c r="AQ848" t="s">
        <v>105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t="s">
        <v>119</v>
      </c>
      <c r="BC848">
        <v>6</v>
      </c>
      <c r="BD848" t="s">
        <v>106</v>
      </c>
      <c r="BE848">
        <v>1</v>
      </c>
      <c r="BF848" t="s">
        <v>119</v>
      </c>
      <c r="BG848" t="s">
        <v>107</v>
      </c>
      <c r="BH848">
        <v>2005</v>
      </c>
      <c r="BI848" t="s">
        <v>131</v>
      </c>
      <c r="BJ848">
        <v>2</v>
      </c>
      <c r="BK848">
        <v>460</v>
      </c>
      <c r="BL848" t="s">
        <v>98</v>
      </c>
      <c r="BM848" t="s">
        <v>98</v>
      </c>
      <c r="BN848" t="s">
        <v>104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6</v>
      </c>
      <c r="BZ848">
        <v>2007</v>
      </c>
      <c r="CA848" t="s">
        <v>110</v>
      </c>
      <c r="CB848" t="s">
        <v>111</v>
      </c>
    </row>
    <row r="849" spans="1:80">
      <c r="A849">
        <v>2308</v>
      </c>
      <c r="B849">
        <v>120</v>
      </c>
      <c r="C849" t="s">
        <v>112</v>
      </c>
      <c r="D849">
        <v>34</v>
      </c>
      <c r="E849">
        <v>4590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147</v>
      </c>
      <c r="N849" t="s">
        <v>91</v>
      </c>
      <c r="O849" t="s">
        <v>91</v>
      </c>
      <c r="P849" t="s">
        <v>142</v>
      </c>
      <c r="Q849" t="s">
        <v>93</v>
      </c>
      <c r="R849">
        <v>8</v>
      </c>
      <c r="S849">
        <v>5</v>
      </c>
      <c r="T849">
        <v>2006</v>
      </c>
      <c r="U849">
        <v>2006</v>
      </c>
      <c r="V849" t="s">
        <v>94</v>
      </c>
      <c r="W849" t="s">
        <v>95</v>
      </c>
      <c r="X849" t="s">
        <v>96</v>
      </c>
      <c r="Y849" t="s">
        <v>96</v>
      </c>
      <c r="Z849" t="s">
        <v>148</v>
      </c>
      <c r="AA849">
        <v>108</v>
      </c>
      <c r="AB849" t="s">
        <v>119</v>
      </c>
      <c r="AC849" t="s">
        <v>98</v>
      </c>
      <c r="AD849" t="s">
        <v>123</v>
      </c>
      <c r="AE849" t="s">
        <v>119</v>
      </c>
      <c r="AF849" t="s">
        <v>119</v>
      </c>
      <c r="AG849" t="s">
        <v>155</v>
      </c>
      <c r="AH849" t="s">
        <v>124</v>
      </c>
      <c r="AI849">
        <v>24</v>
      </c>
      <c r="AJ849" t="s">
        <v>108</v>
      </c>
      <c r="AK849">
        <v>0</v>
      </c>
      <c r="AL849">
        <v>1530</v>
      </c>
      <c r="AM849">
        <v>1554</v>
      </c>
      <c r="AN849" t="s">
        <v>103</v>
      </c>
      <c r="AO849" t="s">
        <v>126</v>
      </c>
      <c r="AP849" t="s">
        <v>104</v>
      </c>
      <c r="AQ849" t="s">
        <v>105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119</v>
      </c>
      <c r="BC849">
        <v>6</v>
      </c>
      <c r="BD849" t="s">
        <v>106</v>
      </c>
      <c r="BE849">
        <v>1</v>
      </c>
      <c r="BF849" t="s">
        <v>119</v>
      </c>
      <c r="BG849" t="s">
        <v>107</v>
      </c>
      <c r="BH849">
        <v>2006</v>
      </c>
      <c r="BI849" t="s">
        <v>131</v>
      </c>
      <c r="BJ849">
        <v>2</v>
      </c>
      <c r="BK849">
        <v>627</v>
      </c>
      <c r="BL849" t="s">
        <v>98</v>
      </c>
      <c r="BM849" t="s">
        <v>98</v>
      </c>
      <c r="BN849" t="s">
        <v>104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5</v>
      </c>
      <c r="BZ849">
        <v>2007</v>
      </c>
      <c r="CA849" t="s">
        <v>243</v>
      </c>
      <c r="CB849" t="s">
        <v>111</v>
      </c>
    </row>
    <row r="850" spans="1:80">
      <c r="A850">
        <v>2309</v>
      </c>
      <c r="B850">
        <v>120</v>
      </c>
      <c r="C850" t="s">
        <v>112</v>
      </c>
      <c r="D850">
        <v>48</v>
      </c>
      <c r="E850">
        <v>7841</v>
      </c>
      <c r="F850" t="s">
        <v>82</v>
      </c>
      <c r="G850" t="s">
        <v>83</v>
      </c>
      <c r="H850" t="s">
        <v>113</v>
      </c>
      <c r="I850" t="s">
        <v>85</v>
      </c>
      <c r="J850" t="s">
        <v>86</v>
      </c>
      <c r="K850" t="s">
        <v>87</v>
      </c>
      <c r="L850" t="s">
        <v>88</v>
      </c>
      <c r="M850" t="s">
        <v>147</v>
      </c>
      <c r="N850" t="s">
        <v>91</v>
      </c>
      <c r="O850" t="s">
        <v>91</v>
      </c>
      <c r="P850" t="s">
        <v>129</v>
      </c>
      <c r="Q850" t="s">
        <v>93</v>
      </c>
      <c r="R850">
        <v>9</v>
      </c>
      <c r="S850">
        <v>5</v>
      </c>
      <c r="T850">
        <v>2005</v>
      </c>
      <c r="U850">
        <v>2005</v>
      </c>
      <c r="V850" t="s">
        <v>115</v>
      </c>
      <c r="W850" t="s">
        <v>95</v>
      </c>
      <c r="X850" t="s">
        <v>137</v>
      </c>
      <c r="Y850" t="s">
        <v>137</v>
      </c>
      <c r="Z850" t="s">
        <v>117</v>
      </c>
      <c r="AA850">
        <v>394</v>
      </c>
      <c r="AB850" t="s">
        <v>126</v>
      </c>
      <c r="AC850" t="s">
        <v>98</v>
      </c>
      <c r="AD850" t="s">
        <v>123</v>
      </c>
      <c r="AE850" t="s">
        <v>126</v>
      </c>
      <c r="AF850" t="s">
        <v>98</v>
      </c>
      <c r="AG850" t="s">
        <v>100</v>
      </c>
      <c r="AH850" t="s">
        <v>124</v>
      </c>
      <c r="AI850">
        <v>848</v>
      </c>
      <c r="AJ850" t="s">
        <v>108</v>
      </c>
      <c r="AK850">
        <v>0</v>
      </c>
      <c r="AL850">
        <v>729</v>
      </c>
      <c r="AM850">
        <v>1577</v>
      </c>
      <c r="AN850" t="s">
        <v>103</v>
      </c>
      <c r="AO850" t="s">
        <v>126</v>
      </c>
      <c r="AP850" t="s">
        <v>104</v>
      </c>
      <c r="AQ850" t="s">
        <v>105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126</v>
      </c>
      <c r="BC850">
        <v>6</v>
      </c>
      <c r="BD850" t="s">
        <v>106</v>
      </c>
      <c r="BE850">
        <v>1</v>
      </c>
      <c r="BF850" t="s">
        <v>119</v>
      </c>
      <c r="BG850" t="s">
        <v>107</v>
      </c>
      <c r="BH850">
        <v>2005</v>
      </c>
      <c r="BI850" t="s">
        <v>131</v>
      </c>
      <c r="BJ850">
        <v>2</v>
      </c>
      <c r="BK850">
        <v>564</v>
      </c>
      <c r="BL850" t="s">
        <v>98</v>
      </c>
      <c r="BM850" t="s">
        <v>98</v>
      </c>
      <c r="BN850" t="s">
        <v>104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5</v>
      </c>
      <c r="BZ850">
        <v>2007</v>
      </c>
      <c r="CA850" t="s">
        <v>110</v>
      </c>
      <c r="CB850" t="s">
        <v>111</v>
      </c>
    </row>
    <row r="851" spans="1:80">
      <c r="A851">
        <v>2310</v>
      </c>
      <c r="B851">
        <v>120</v>
      </c>
      <c r="C851" t="s">
        <v>112</v>
      </c>
      <c r="D851">
        <v>48</v>
      </c>
      <c r="E851">
        <v>6240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147</v>
      </c>
      <c r="N851" t="s">
        <v>91</v>
      </c>
      <c r="O851" t="s">
        <v>91</v>
      </c>
      <c r="P851" t="s">
        <v>129</v>
      </c>
      <c r="Q851" t="s">
        <v>93</v>
      </c>
      <c r="R851">
        <v>8</v>
      </c>
      <c r="S851">
        <v>5</v>
      </c>
      <c r="T851">
        <v>2006</v>
      </c>
      <c r="U851">
        <v>2006</v>
      </c>
      <c r="V851" t="s">
        <v>115</v>
      </c>
      <c r="W851" t="s">
        <v>95</v>
      </c>
      <c r="X851" t="s">
        <v>137</v>
      </c>
      <c r="Y851" t="s">
        <v>137</v>
      </c>
      <c r="Z851" t="s">
        <v>117</v>
      </c>
      <c r="AA851">
        <v>176</v>
      </c>
      <c r="AB851" t="s">
        <v>119</v>
      </c>
      <c r="AC851" t="s">
        <v>98</v>
      </c>
      <c r="AD851" t="s">
        <v>123</v>
      </c>
      <c r="AE851" t="s">
        <v>119</v>
      </c>
      <c r="AF851" t="s">
        <v>98</v>
      </c>
      <c r="AG851" t="s">
        <v>100</v>
      </c>
      <c r="AH851" t="s">
        <v>124</v>
      </c>
      <c r="AI851">
        <v>24</v>
      </c>
      <c r="AJ851" t="s">
        <v>108</v>
      </c>
      <c r="AK851">
        <v>0</v>
      </c>
      <c r="AL851">
        <v>1300</v>
      </c>
      <c r="AM851">
        <v>1324</v>
      </c>
      <c r="AN851" t="s">
        <v>103</v>
      </c>
      <c r="AO851" t="s">
        <v>126</v>
      </c>
      <c r="AP851" t="s">
        <v>104</v>
      </c>
      <c r="AQ851" t="s">
        <v>105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119</v>
      </c>
      <c r="BC851">
        <v>6</v>
      </c>
      <c r="BD851" t="s">
        <v>106</v>
      </c>
      <c r="BE851">
        <v>1</v>
      </c>
      <c r="BF851" t="s">
        <v>119</v>
      </c>
      <c r="BG851" t="s">
        <v>107</v>
      </c>
      <c r="BH851">
        <v>2006</v>
      </c>
      <c r="BI851" t="s">
        <v>125</v>
      </c>
      <c r="BJ851">
        <v>2</v>
      </c>
      <c r="BK851">
        <v>550</v>
      </c>
      <c r="BL851" t="s">
        <v>98</v>
      </c>
      <c r="BM851" t="s">
        <v>98</v>
      </c>
      <c r="BN851" t="s">
        <v>104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2007</v>
      </c>
      <c r="CA851" t="s">
        <v>149</v>
      </c>
      <c r="CB851" t="s">
        <v>150</v>
      </c>
    </row>
    <row r="852" spans="1:80">
      <c r="A852">
        <v>2311</v>
      </c>
      <c r="B852">
        <v>120</v>
      </c>
      <c r="C852" t="s">
        <v>112</v>
      </c>
      <c r="D852">
        <v>48</v>
      </c>
      <c r="E852">
        <v>3242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147</v>
      </c>
      <c r="N852" t="s">
        <v>91</v>
      </c>
      <c r="O852" t="s">
        <v>91</v>
      </c>
      <c r="P852" t="s">
        <v>129</v>
      </c>
      <c r="Q852" t="s">
        <v>93</v>
      </c>
      <c r="R852">
        <v>7</v>
      </c>
      <c r="S852">
        <v>5</v>
      </c>
      <c r="T852">
        <v>2003</v>
      </c>
      <c r="U852">
        <v>2003</v>
      </c>
      <c r="V852" t="s">
        <v>94</v>
      </c>
      <c r="W852" t="s">
        <v>95</v>
      </c>
      <c r="X852" t="s">
        <v>96</v>
      </c>
      <c r="Y852" t="s">
        <v>185</v>
      </c>
      <c r="Z852" t="s">
        <v>148</v>
      </c>
      <c r="AA852">
        <v>235</v>
      </c>
      <c r="AB852" t="s">
        <v>119</v>
      </c>
      <c r="AC852" t="s">
        <v>98</v>
      </c>
      <c r="AD852" t="s">
        <v>123</v>
      </c>
      <c r="AE852" t="s">
        <v>119</v>
      </c>
      <c r="AF852" t="s">
        <v>98</v>
      </c>
      <c r="AG852" t="s">
        <v>100</v>
      </c>
      <c r="AH852" t="s">
        <v>124</v>
      </c>
      <c r="AI852">
        <v>1000</v>
      </c>
      <c r="AJ852" t="s">
        <v>108</v>
      </c>
      <c r="AK852">
        <v>0</v>
      </c>
      <c r="AL852">
        <v>405</v>
      </c>
      <c r="AM852">
        <v>1405</v>
      </c>
      <c r="AN852" t="s">
        <v>103</v>
      </c>
      <c r="AO852" t="s">
        <v>126</v>
      </c>
      <c r="AP852" t="s">
        <v>104</v>
      </c>
      <c r="AQ852" t="s">
        <v>105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t="s">
        <v>119</v>
      </c>
      <c r="BC852">
        <v>6</v>
      </c>
      <c r="BD852" t="s">
        <v>106</v>
      </c>
      <c r="BE852">
        <v>1</v>
      </c>
      <c r="BF852" t="s">
        <v>119</v>
      </c>
      <c r="BG852" t="s">
        <v>107</v>
      </c>
      <c r="BH852">
        <v>2003</v>
      </c>
      <c r="BI852" t="s">
        <v>131</v>
      </c>
      <c r="BJ852">
        <v>2</v>
      </c>
      <c r="BK852">
        <v>478</v>
      </c>
      <c r="BL852" t="s">
        <v>98</v>
      </c>
      <c r="BM852" t="s">
        <v>98</v>
      </c>
      <c r="BN852" t="s">
        <v>104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3</v>
      </c>
      <c r="BZ852">
        <v>2007</v>
      </c>
      <c r="CA852" t="s">
        <v>110</v>
      </c>
      <c r="CB852" t="s">
        <v>111</v>
      </c>
    </row>
    <row r="853" spans="1:80">
      <c r="A853">
        <v>2312</v>
      </c>
      <c r="B853">
        <v>60</v>
      </c>
      <c r="C853" t="s">
        <v>112</v>
      </c>
      <c r="D853">
        <v>59</v>
      </c>
      <c r="E853">
        <v>15810</v>
      </c>
      <c r="F853" t="s">
        <v>82</v>
      </c>
      <c r="G853" t="s">
        <v>83</v>
      </c>
      <c r="H853" t="s">
        <v>113</v>
      </c>
      <c r="I853" t="s">
        <v>85</v>
      </c>
      <c r="J853" t="s">
        <v>86</v>
      </c>
      <c r="K853" t="s">
        <v>87</v>
      </c>
      <c r="L853" t="s">
        <v>88</v>
      </c>
      <c r="M853" t="s">
        <v>121</v>
      </c>
      <c r="N853" t="s">
        <v>225</v>
      </c>
      <c r="O853" t="s">
        <v>91</v>
      </c>
      <c r="P853" t="s">
        <v>92</v>
      </c>
      <c r="Q853" t="s">
        <v>122</v>
      </c>
      <c r="R853">
        <v>6</v>
      </c>
      <c r="S853">
        <v>5</v>
      </c>
      <c r="T853">
        <v>2007</v>
      </c>
      <c r="U853">
        <v>2007</v>
      </c>
      <c r="V853" t="s">
        <v>94</v>
      </c>
      <c r="W853" t="s">
        <v>95</v>
      </c>
      <c r="X853" t="s">
        <v>96</v>
      </c>
      <c r="Y853" t="s">
        <v>96</v>
      </c>
      <c r="Z853" t="s">
        <v>83</v>
      </c>
      <c r="AA853" t="s">
        <v>83</v>
      </c>
      <c r="AB853" t="s">
        <v>119</v>
      </c>
      <c r="AC853" t="s">
        <v>98</v>
      </c>
      <c r="AD853" t="s">
        <v>99</v>
      </c>
      <c r="AE853" t="s">
        <v>119</v>
      </c>
      <c r="AF853" t="s">
        <v>98</v>
      </c>
      <c r="AG853" t="s">
        <v>100</v>
      </c>
      <c r="AH853" t="s">
        <v>108</v>
      </c>
      <c r="AI853">
        <v>0</v>
      </c>
      <c r="AJ853" t="s">
        <v>108</v>
      </c>
      <c r="AK853">
        <v>0</v>
      </c>
      <c r="AL853">
        <v>768</v>
      </c>
      <c r="AM853">
        <v>768</v>
      </c>
      <c r="AN853" t="s">
        <v>103</v>
      </c>
      <c r="AO853" t="s">
        <v>126</v>
      </c>
      <c r="AP853" t="s">
        <v>104</v>
      </c>
      <c r="AQ853" t="s">
        <v>105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t="s">
        <v>119</v>
      </c>
      <c r="BC853">
        <v>7</v>
      </c>
      <c r="BD853" t="s">
        <v>106</v>
      </c>
      <c r="BE853">
        <v>0</v>
      </c>
      <c r="BF853" t="s">
        <v>83</v>
      </c>
      <c r="BG853" t="s">
        <v>107</v>
      </c>
      <c r="BH853">
        <v>2007</v>
      </c>
      <c r="BI853" t="s">
        <v>108</v>
      </c>
      <c r="BJ853">
        <v>2</v>
      </c>
      <c r="BK853">
        <v>572</v>
      </c>
      <c r="BL853" t="s">
        <v>98</v>
      </c>
      <c r="BM853" t="s">
        <v>98</v>
      </c>
      <c r="BN853" t="s">
        <v>104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2007</v>
      </c>
      <c r="CA853" t="s">
        <v>149</v>
      </c>
      <c r="CB853" t="s">
        <v>150</v>
      </c>
    </row>
    <row r="854" spans="1:80">
      <c r="A854">
        <v>2313</v>
      </c>
      <c r="B854">
        <v>60</v>
      </c>
      <c r="C854" t="s">
        <v>112</v>
      </c>
      <c r="D854">
        <v>65</v>
      </c>
      <c r="E854">
        <v>10237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121</v>
      </c>
      <c r="N854" t="s">
        <v>225</v>
      </c>
      <c r="O854" t="s">
        <v>91</v>
      </c>
      <c r="P854" t="s">
        <v>92</v>
      </c>
      <c r="Q854" t="s">
        <v>122</v>
      </c>
      <c r="R854">
        <v>6</v>
      </c>
      <c r="S854">
        <v>5</v>
      </c>
      <c r="T854">
        <v>2005</v>
      </c>
      <c r="U854">
        <v>2006</v>
      </c>
      <c r="V854" t="s">
        <v>94</v>
      </c>
      <c r="W854" t="s">
        <v>95</v>
      </c>
      <c r="X854" t="s">
        <v>96</v>
      </c>
      <c r="Y854" t="s">
        <v>96</v>
      </c>
      <c r="Z854" t="s">
        <v>97</v>
      </c>
      <c r="AA854">
        <v>0</v>
      </c>
      <c r="AB854" t="s">
        <v>119</v>
      </c>
      <c r="AC854" t="s">
        <v>98</v>
      </c>
      <c r="AD854" t="s">
        <v>123</v>
      </c>
      <c r="AE854" t="s">
        <v>119</v>
      </c>
      <c r="AF854" t="s">
        <v>98</v>
      </c>
      <c r="AG854" t="s">
        <v>100</v>
      </c>
      <c r="AH854" t="s">
        <v>108</v>
      </c>
      <c r="AI854">
        <v>0</v>
      </c>
      <c r="AJ854" t="s">
        <v>108</v>
      </c>
      <c r="AK854">
        <v>0</v>
      </c>
      <c r="AL854">
        <v>768</v>
      </c>
      <c r="AM854">
        <v>768</v>
      </c>
      <c r="AN854" t="s">
        <v>103</v>
      </c>
      <c r="AO854" t="s">
        <v>126</v>
      </c>
      <c r="AP854" t="s">
        <v>104</v>
      </c>
      <c r="AQ854" t="s">
        <v>105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119</v>
      </c>
      <c r="BC854">
        <v>6</v>
      </c>
      <c r="BD854" t="s">
        <v>106</v>
      </c>
      <c r="BE854">
        <v>1</v>
      </c>
      <c r="BF854" t="s">
        <v>119</v>
      </c>
      <c r="BG854" t="s">
        <v>107</v>
      </c>
      <c r="BH854">
        <v>2005</v>
      </c>
      <c r="BI854" t="s">
        <v>125</v>
      </c>
      <c r="BJ854">
        <v>2</v>
      </c>
      <c r="BK854">
        <v>400</v>
      </c>
      <c r="BL854" t="s">
        <v>98</v>
      </c>
      <c r="BM854" t="s">
        <v>98</v>
      </c>
      <c r="BN854" t="s">
        <v>104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6</v>
      </c>
      <c r="BZ854">
        <v>2007</v>
      </c>
      <c r="CA854" t="s">
        <v>110</v>
      </c>
      <c r="CB854" t="s">
        <v>111</v>
      </c>
    </row>
    <row r="855" spans="1:80">
      <c r="A855">
        <v>2314</v>
      </c>
      <c r="B855">
        <v>60</v>
      </c>
      <c r="C855" t="s">
        <v>112</v>
      </c>
      <c r="D855">
        <v>58</v>
      </c>
      <c r="E855">
        <v>13204</v>
      </c>
      <c r="F855" t="s">
        <v>82</v>
      </c>
      <c r="G855" t="s">
        <v>83</v>
      </c>
      <c r="H855" t="s">
        <v>113</v>
      </c>
      <c r="I855" t="s">
        <v>85</v>
      </c>
      <c r="J855" t="s">
        <v>86</v>
      </c>
      <c r="K855" t="s">
        <v>87</v>
      </c>
      <c r="L855" t="s">
        <v>88</v>
      </c>
      <c r="M855" t="s">
        <v>121</v>
      </c>
      <c r="N855" t="s">
        <v>225</v>
      </c>
      <c r="O855" t="s">
        <v>91</v>
      </c>
      <c r="P855" t="s">
        <v>92</v>
      </c>
      <c r="Q855" t="s">
        <v>122</v>
      </c>
      <c r="R855">
        <v>7</v>
      </c>
      <c r="S855">
        <v>5</v>
      </c>
      <c r="T855">
        <v>2006</v>
      </c>
      <c r="U855">
        <v>2007</v>
      </c>
      <c r="V855" t="s">
        <v>94</v>
      </c>
      <c r="W855" t="s">
        <v>95</v>
      </c>
      <c r="X855" t="s">
        <v>96</v>
      </c>
      <c r="Y855" t="s">
        <v>96</v>
      </c>
      <c r="Z855" t="s">
        <v>148</v>
      </c>
      <c r="AA855">
        <v>44</v>
      </c>
      <c r="AB855" t="s">
        <v>98</v>
      </c>
      <c r="AC855" t="s">
        <v>98</v>
      </c>
      <c r="AD855" t="s">
        <v>123</v>
      </c>
      <c r="AE855" t="s">
        <v>119</v>
      </c>
      <c r="AF855" t="s">
        <v>98</v>
      </c>
      <c r="AG855" t="s">
        <v>100</v>
      </c>
      <c r="AH855" t="s">
        <v>108</v>
      </c>
      <c r="AI855">
        <v>0</v>
      </c>
      <c r="AJ855" t="s">
        <v>108</v>
      </c>
      <c r="AK855">
        <v>0</v>
      </c>
      <c r="AL855">
        <v>608</v>
      </c>
      <c r="AM855">
        <v>608</v>
      </c>
      <c r="AN855" t="s">
        <v>103</v>
      </c>
      <c r="AO855" t="s">
        <v>126</v>
      </c>
      <c r="AP855" t="s">
        <v>104</v>
      </c>
      <c r="AQ855" t="s">
        <v>105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119</v>
      </c>
      <c r="BC855">
        <v>6</v>
      </c>
      <c r="BD855" t="s">
        <v>106</v>
      </c>
      <c r="BE855">
        <v>0</v>
      </c>
      <c r="BF855" t="s">
        <v>83</v>
      </c>
      <c r="BG855" t="s">
        <v>159</v>
      </c>
      <c r="BH855">
        <v>2007</v>
      </c>
      <c r="BI855" t="s">
        <v>125</v>
      </c>
      <c r="BJ855">
        <v>2</v>
      </c>
      <c r="BK855">
        <v>454</v>
      </c>
      <c r="BL855" t="s">
        <v>98</v>
      </c>
      <c r="BM855" t="s">
        <v>98</v>
      </c>
      <c r="BN855" t="s">
        <v>104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5</v>
      </c>
      <c r="BZ855">
        <v>2007</v>
      </c>
      <c r="CA855" t="s">
        <v>149</v>
      </c>
      <c r="CB855" t="s">
        <v>150</v>
      </c>
    </row>
    <row r="856" spans="1:80">
      <c r="A856">
        <v>2315</v>
      </c>
      <c r="B856">
        <v>60</v>
      </c>
      <c r="C856" t="s">
        <v>112</v>
      </c>
      <c r="D856">
        <v>62</v>
      </c>
      <c r="E856">
        <v>8857</v>
      </c>
      <c r="F856" t="s">
        <v>82</v>
      </c>
      <c r="G856" t="s">
        <v>83</v>
      </c>
      <c r="H856" t="s">
        <v>113</v>
      </c>
      <c r="I856" t="s">
        <v>85</v>
      </c>
      <c r="J856" t="s">
        <v>86</v>
      </c>
      <c r="K856" t="s">
        <v>87</v>
      </c>
      <c r="L856" t="s">
        <v>88</v>
      </c>
      <c r="M856" t="s">
        <v>121</v>
      </c>
      <c r="N856" t="s">
        <v>91</v>
      </c>
      <c r="O856" t="s">
        <v>91</v>
      </c>
      <c r="P856" t="s">
        <v>92</v>
      </c>
      <c r="Q856" t="s">
        <v>122</v>
      </c>
      <c r="R856">
        <v>6</v>
      </c>
      <c r="S856">
        <v>5</v>
      </c>
      <c r="T856">
        <v>2006</v>
      </c>
      <c r="U856">
        <v>2006</v>
      </c>
      <c r="V856" t="s">
        <v>94</v>
      </c>
      <c r="W856" t="s">
        <v>95</v>
      </c>
      <c r="X856" t="s">
        <v>96</v>
      </c>
      <c r="Y856" t="s">
        <v>96</v>
      </c>
      <c r="Z856" t="s">
        <v>97</v>
      </c>
      <c r="AA856">
        <v>0</v>
      </c>
      <c r="AB856" t="s">
        <v>119</v>
      </c>
      <c r="AC856" t="s">
        <v>98</v>
      </c>
      <c r="AD856" t="s">
        <v>123</v>
      </c>
      <c r="AE856" t="s">
        <v>119</v>
      </c>
      <c r="AF856" t="s">
        <v>98</v>
      </c>
      <c r="AG856" t="s">
        <v>100</v>
      </c>
      <c r="AH856" t="s">
        <v>108</v>
      </c>
      <c r="AI856">
        <v>0</v>
      </c>
      <c r="AJ856" t="s">
        <v>108</v>
      </c>
      <c r="AK856">
        <v>0</v>
      </c>
      <c r="AL856">
        <v>738</v>
      </c>
      <c r="AM856">
        <v>738</v>
      </c>
      <c r="AN856" t="s">
        <v>103</v>
      </c>
      <c r="AO856" t="s">
        <v>126</v>
      </c>
      <c r="AP856" t="s">
        <v>104</v>
      </c>
      <c r="AQ856" t="s">
        <v>105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119</v>
      </c>
      <c r="BC856">
        <v>7</v>
      </c>
      <c r="BD856" t="s">
        <v>106</v>
      </c>
      <c r="BE856">
        <v>1</v>
      </c>
      <c r="BF856" t="s">
        <v>119</v>
      </c>
      <c r="BG856" t="s">
        <v>107</v>
      </c>
      <c r="BH856">
        <v>2006</v>
      </c>
      <c r="BI856" t="s">
        <v>131</v>
      </c>
      <c r="BJ856">
        <v>2</v>
      </c>
      <c r="BK856">
        <v>440</v>
      </c>
      <c r="BL856" t="s">
        <v>98</v>
      </c>
      <c r="BM856" t="s">
        <v>98</v>
      </c>
      <c r="BN856" t="s">
        <v>104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3</v>
      </c>
      <c r="BZ856">
        <v>2007</v>
      </c>
      <c r="CA856" t="s">
        <v>149</v>
      </c>
      <c r="CB856" t="s">
        <v>150</v>
      </c>
    </row>
    <row r="857" spans="1:80">
      <c r="A857">
        <v>2316</v>
      </c>
      <c r="B857">
        <v>60</v>
      </c>
      <c r="C857" t="s">
        <v>112</v>
      </c>
      <c r="D857">
        <v>63</v>
      </c>
      <c r="E857">
        <v>9729</v>
      </c>
      <c r="F857" t="s">
        <v>82</v>
      </c>
      <c r="G857" t="s">
        <v>83</v>
      </c>
      <c r="H857" t="s">
        <v>113</v>
      </c>
      <c r="I857" t="s">
        <v>85</v>
      </c>
      <c r="J857" t="s">
        <v>86</v>
      </c>
      <c r="K857" t="s">
        <v>87</v>
      </c>
      <c r="L857" t="s">
        <v>88</v>
      </c>
      <c r="M857" t="s">
        <v>121</v>
      </c>
      <c r="N857" t="s">
        <v>91</v>
      </c>
      <c r="O857" t="s">
        <v>91</v>
      </c>
      <c r="P857" t="s">
        <v>92</v>
      </c>
      <c r="Q857" t="s">
        <v>122</v>
      </c>
      <c r="R857">
        <v>6</v>
      </c>
      <c r="S857">
        <v>5</v>
      </c>
      <c r="T857">
        <v>2006</v>
      </c>
      <c r="U857">
        <v>2007</v>
      </c>
      <c r="V857" t="s">
        <v>94</v>
      </c>
      <c r="W857" t="s">
        <v>95</v>
      </c>
      <c r="X857" t="s">
        <v>96</v>
      </c>
      <c r="Y857" t="s">
        <v>96</v>
      </c>
      <c r="Z857" t="s">
        <v>97</v>
      </c>
      <c r="AA857">
        <v>0</v>
      </c>
      <c r="AB857" t="s">
        <v>119</v>
      </c>
      <c r="AC857" t="s">
        <v>98</v>
      </c>
      <c r="AD857" t="s">
        <v>123</v>
      </c>
      <c r="AE857" t="s">
        <v>119</v>
      </c>
      <c r="AF857" t="s">
        <v>98</v>
      </c>
      <c r="AG857" t="s">
        <v>100</v>
      </c>
      <c r="AH857" t="s">
        <v>108</v>
      </c>
      <c r="AI857">
        <v>0</v>
      </c>
      <c r="AJ857" t="s">
        <v>108</v>
      </c>
      <c r="AK857">
        <v>0</v>
      </c>
      <c r="AL857">
        <v>698</v>
      </c>
      <c r="AM857">
        <v>698</v>
      </c>
      <c r="AN857" t="s">
        <v>103</v>
      </c>
      <c r="AO857" t="s">
        <v>126</v>
      </c>
      <c r="AP857" t="s">
        <v>104</v>
      </c>
      <c r="AQ857" t="s">
        <v>105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119</v>
      </c>
      <c r="BC857">
        <v>6</v>
      </c>
      <c r="BD857" t="s">
        <v>106</v>
      </c>
      <c r="BE857">
        <v>1</v>
      </c>
      <c r="BF857" t="s">
        <v>119</v>
      </c>
      <c r="BG857" t="s">
        <v>159</v>
      </c>
      <c r="BH857">
        <v>2007</v>
      </c>
      <c r="BI857" t="s">
        <v>108</v>
      </c>
      <c r="BJ857">
        <v>3</v>
      </c>
      <c r="BK857">
        <v>350</v>
      </c>
      <c r="BL857" t="s">
        <v>98</v>
      </c>
      <c r="BM857" t="s">
        <v>98</v>
      </c>
      <c r="BN857" t="s">
        <v>104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6</v>
      </c>
      <c r="BZ857">
        <v>2007</v>
      </c>
      <c r="CA857" t="s">
        <v>149</v>
      </c>
      <c r="CB857" t="s">
        <v>150</v>
      </c>
    </row>
    <row r="858" spans="1:80">
      <c r="A858">
        <v>2317</v>
      </c>
      <c r="B858">
        <v>20</v>
      </c>
      <c r="C858" t="s">
        <v>112</v>
      </c>
      <c r="D858">
        <v>88</v>
      </c>
      <c r="E858">
        <v>12216</v>
      </c>
      <c r="F858" t="s">
        <v>82</v>
      </c>
      <c r="G858" t="s">
        <v>83</v>
      </c>
      <c r="H858" t="s">
        <v>113</v>
      </c>
      <c r="I858" t="s">
        <v>85</v>
      </c>
      <c r="J858" t="s">
        <v>86</v>
      </c>
      <c r="K858" t="s">
        <v>114</v>
      </c>
      <c r="L858" t="s">
        <v>88</v>
      </c>
      <c r="M858" t="s">
        <v>121</v>
      </c>
      <c r="N858" t="s">
        <v>91</v>
      </c>
      <c r="O858" t="s">
        <v>91</v>
      </c>
      <c r="P858" t="s">
        <v>92</v>
      </c>
      <c r="Q858" t="s">
        <v>93</v>
      </c>
      <c r="R858">
        <v>6</v>
      </c>
      <c r="S858">
        <v>5</v>
      </c>
      <c r="T858">
        <v>2005</v>
      </c>
      <c r="U858">
        <v>2005</v>
      </c>
      <c r="V858" t="s">
        <v>94</v>
      </c>
      <c r="W858" t="s">
        <v>95</v>
      </c>
      <c r="X858" t="s">
        <v>96</v>
      </c>
      <c r="Y858" t="s">
        <v>96</v>
      </c>
      <c r="Z858" t="s">
        <v>97</v>
      </c>
      <c r="AA858">
        <v>0</v>
      </c>
      <c r="AB858" t="s">
        <v>98</v>
      </c>
      <c r="AC858" t="s">
        <v>98</v>
      </c>
      <c r="AD858" t="s">
        <v>123</v>
      </c>
      <c r="AE858" t="s">
        <v>119</v>
      </c>
      <c r="AF858" t="s">
        <v>98</v>
      </c>
      <c r="AG858" t="s">
        <v>157</v>
      </c>
      <c r="AH858" t="s">
        <v>124</v>
      </c>
      <c r="AI858">
        <v>918</v>
      </c>
      <c r="AJ858" t="s">
        <v>108</v>
      </c>
      <c r="AK858">
        <v>0</v>
      </c>
      <c r="AL858">
        <v>408</v>
      </c>
      <c r="AM858">
        <v>1326</v>
      </c>
      <c r="AN858" t="s">
        <v>103</v>
      </c>
      <c r="AO858" t="s">
        <v>126</v>
      </c>
      <c r="AP858" t="s">
        <v>104</v>
      </c>
      <c r="AQ858" t="s">
        <v>105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119</v>
      </c>
      <c r="BC858">
        <v>6</v>
      </c>
      <c r="BD858" t="s">
        <v>106</v>
      </c>
      <c r="BE858">
        <v>0</v>
      </c>
      <c r="BF858" t="s">
        <v>83</v>
      </c>
      <c r="BG858" t="s">
        <v>107</v>
      </c>
      <c r="BH858">
        <v>2005</v>
      </c>
      <c r="BI858" t="s">
        <v>125</v>
      </c>
      <c r="BJ858">
        <v>2</v>
      </c>
      <c r="BK858">
        <v>388</v>
      </c>
      <c r="BL858" t="s">
        <v>98</v>
      </c>
      <c r="BM858" t="s">
        <v>98</v>
      </c>
      <c r="BN858" t="s">
        <v>104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133</v>
      </c>
      <c r="BX858">
        <v>2000</v>
      </c>
      <c r="BY858">
        <v>6</v>
      </c>
      <c r="BZ858">
        <v>2007</v>
      </c>
      <c r="CA858" t="s">
        <v>110</v>
      </c>
      <c r="CB858" t="s">
        <v>111</v>
      </c>
    </row>
    <row r="859" spans="1:80">
      <c r="A859">
        <v>2318</v>
      </c>
      <c r="B859">
        <v>60</v>
      </c>
      <c r="C859" t="s">
        <v>112</v>
      </c>
      <c r="D859">
        <v>72</v>
      </c>
      <c r="E859">
        <v>8229</v>
      </c>
      <c r="F859" t="s">
        <v>82</v>
      </c>
      <c r="G859" t="s">
        <v>83</v>
      </c>
      <c r="H859" t="s">
        <v>113</v>
      </c>
      <c r="I859" t="s">
        <v>85</v>
      </c>
      <c r="J859" t="s">
        <v>86</v>
      </c>
      <c r="K859" t="s">
        <v>87</v>
      </c>
      <c r="L859" t="s">
        <v>88</v>
      </c>
      <c r="M859" t="s">
        <v>121</v>
      </c>
      <c r="N859" t="s">
        <v>91</v>
      </c>
      <c r="O859" t="s">
        <v>91</v>
      </c>
      <c r="P859" t="s">
        <v>92</v>
      </c>
      <c r="Q859" t="s">
        <v>122</v>
      </c>
      <c r="R859">
        <v>6</v>
      </c>
      <c r="S859">
        <v>5</v>
      </c>
      <c r="T859">
        <v>2007</v>
      </c>
      <c r="U859">
        <v>2007</v>
      </c>
      <c r="V859" t="s">
        <v>94</v>
      </c>
      <c r="W859" t="s">
        <v>95</v>
      </c>
      <c r="X859" t="s">
        <v>96</v>
      </c>
      <c r="Y859" t="s">
        <v>96</v>
      </c>
      <c r="Z859" t="s">
        <v>148</v>
      </c>
      <c r="AA859">
        <v>22</v>
      </c>
      <c r="AB859" t="s">
        <v>119</v>
      </c>
      <c r="AC859" t="s">
        <v>98</v>
      </c>
      <c r="AD859" t="s">
        <v>123</v>
      </c>
      <c r="AE859" t="s">
        <v>119</v>
      </c>
      <c r="AF859" t="s">
        <v>98</v>
      </c>
      <c r="AG859" t="s">
        <v>157</v>
      </c>
      <c r="AH859" t="s">
        <v>108</v>
      </c>
      <c r="AI859">
        <v>0</v>
      </c>
      <c r="AJ859" t="s">
        <v>108</v>
      </c>
      <c r="AK859">
        <v>0</v>
      </c>
      <c r="AL859">
        <v>752</v>
      </c>
      <c r="AM859">
        <v>752</v>
      </c>
      <c r="AN859" t="s">
        <v>103</v>
      </c>
      <c r="AO859" t="s">
        <v>126</v>
      </c>
      <c r="AP859" t="s">
        <v>104</v>
      </c>
      <c r="AQ859" t="s">
        <v>105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119</v>
      </c>
      <c r="BC859">
        <v>6</v>
      </c>
      <c r="BD859" t="s">
        <v>106</v>
      </c>
      <c r="BE859">
        <v>0</v>
      </c>
      <c r="BF859" t="s">
        <v>83</v>
      </c>
      <c r="BG859" t="s">
        <v>107</v>
      </c>
      <c r="BH859">
        <v>2007</v>
      </c>
      <c r="BI859" t="s">
        <v>125</v>
      </c>
      <c r="BJ859">
        <v>2</v>
      </c>
      <c r="BK859">
        <v>440</v>
      </c>
      <c r="BL859" t="s">
        <v>98</v>
      </c>
      <c r="BM859" t="s">
        <v>98</v>
      </c>
      <c r="BN859" t="s">
        <v>104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12</v>
      </c>
      <c r="BZ859">
        <v>2007</v>
      </c>
      <c r="CA859" t="s">
        <v>149</v>
      </c>
      <c r="CB859" t="s">
        <v>150</v>
      </c>
    </row>
    <row r="860" spans="1:80">
      <c r="A860">
        <v>2319</v>
      </c>
      <c r="B860">
        <v>60</v>
      </c>
      <c r="C860" t="s">
        <v>112</v>
      </c>
      <c r="D860">
        <v>64</v>
      </c>
      <c r="E860">
        <v>7713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121</v>
      </c>
      <c r="N860" t="s">
        <v>91</v>
      </c>
      <c r="O860" t="s">
        <v>91</v>
      </c>
      <c r="P860" t="s">
        <v>92</v>
      </c>
      <c r="Q860" t="s">
        <v>122</v>
      </c>
      <c r="R860">
        <v>7</v>
      </c>
      <c r="S860">
        <v>5</v>
      </c>
      <c r="T860">
        <v>2007</v>
      </c>
      <c r="U860">
        <v>2007</v>
      </c>
      <c r="V860" t="s">
        <v>94</v>
      </c>
      <c r="W860" t="s">
        <v>95</v>
      </c>
      <c r="X860" t="s">
        <v>96</v>
      </c>
      <c r="Y860" t="s">
        <v>96</v>
      </c>
      <c r="Z860" t="s">
        <v>148</v>
      </c>
      <c r="AA860">
        <v>16</v>
      </c>
      <c r="AB860" t="s">
        <v>119</v>
      </c>
      <c r="AC860" t="s">
        <v>98</v>
      </c>
      <c r="AD860" t="s">
        <v>123</v>
      </c>
      <c r="AE860" t="s">
        <v>119</v>
      </c>
      <c r="AF860" t="s">
        <v>98</v>
      </c>
      <c r="AG860" t="s">
        <v>100</v>
      </c>
      <c r="AH860" t="s">
        <v>108</v>
      </c>
      <c r="AI860">
        <v>0</v>
      </c>
      <c r="AJ860" t="s">
        <v>108</v>
      </c>
      <c r="AK860">
        <v>0</v>
      </c>
      <c r="AL860">
        <v>728</v>
      </c>
      <c r="AM860">
        <v>728</v>
      </c>
      <c r="AN860" t="s">
        <v>103</v>
      </c>
      <c r="AO860" t="s">
        <v>126</v>
      </c>
      <c r="AP860" t="s">
        <v>104</v>
      </c>
      <c r="AQ860" t="s">
        <v>105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119</v>
      </c>
      <c r="BC860">
        <v>7</v>
      </c>
      <c r="BD860" t="s">
        <v>106</v>
      </c>
      <c r="BE860">
        <v>0</v>
      </c>
      <c r="BF860" t="s">
        <v>83</v>
      </c>
      <c r="BG860" t="s">
        <v>107</v>
      </c>
      <c r="BH860">
        <v>2007</v>
      </c>
      <c r="BI860" t="s">
        <v>125</v>
      </c>
      <c r="BJ860">
        <v>2</v>
      </c>
      <c r="BK860">
        <v>400</v>
      </c>
      <c r="BL860" t="s">
        <v>98</v>
      </c>
      <c r="BM860" t="s">
        <v>98</v>
      </c>
      <c r="BN860" t="s">
        <v>104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7</v>
      </c>
      <c r="BZ860">
        <v>2007</v>
      </c>
      <c r="CA860" t="s">
        <v>149</v>
      </c>
      <c r="CB860" t="s">
        <v>150</v>
      </c>
    </row>
    <row r="861" spans="1:80">
      <c r="A861">
        <v>2320</v>
      </c>
      <c r="B861">
        <v>20</v>
      </c>
      <c r="C861" t="s">
        <v>112</v>
      </c>
      <c r="D861">
        <v>64</v>
      </c>
      <c r="E861">
        <v>7697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121</v>
      </c>
      <c r="N861" t="s">
        <v>91</v>
      </c>
      <c r="O861" t="s">
        <v>91</v>
      </c>
      <c r="P861" t="s">
        <v>92</v>
      </c>
      <c r="Q861" t="s">
        <v>93</v>
      </c>
      <c r="R861">
        <v>7</v>
      </c>
      <c r="S861">
        <v>6</v>
      </c>
      <c r="T861">
        <v>2007</v>
      </c>
      <c r="U861">
        <v>2007</v>
      </c>
      <c r="V861" t="s">
        <v>94</v>
      </c>
      <c r="W861" t="s">
        <v>95</v>
      </c>
      <c r="X861" t="s">
        <v>96</v>
      </c>
      <c r="Y861" t="s">
        <v>96</v>
      </c>
      <c r="Z861" t="s">
        <v>117</v>
      </c>
      <c r="AA861">
        <v>0</v>
      </c>
      <c r="AB861" t="s">
        <v>119</v>
      </c>
      <c r="AC861" t="s">
        <v>98</v>
      </c>
      <c r="AD861" t="s">
        <v>123</v>
      </c>
      <c r="AE861" t="s">
        <v>119</v>
      </c>
      <c r="AF861" t="s">
        <v>98</v>
      </c>
      <c r="AG861" t="s">
        <v>100</v>
      </c>
      <c r="AH861" t="s">
        <v>108</v>
      </c>
      <c r="AI861">
        <v>0</v>
      </c>
      <c r="AJ861" t="s">
        <v>108</v>
      </c>
      <c r="AK861">
        <v>0</v>
      </c>
      <c r="AL861">
        <v>1246</v>
      </c>
      <c r="AM861">
        <v>1246</v>
      </c>
      <c r="AN861" t="s">
        <v>103</v>
      </c>
      <c r="AO861" t="s">
        <v>126</v>
      </c>
      <c r="AP861" t="s">
        <v>104</v>
      </c>
      <c r="AQ861" t="s">
        <v>105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119</v>
      </c>
      <c r="BC861">
        <v>6</v>
      </c>
      <c r="BD861" t="s">
        <v>106</v>
      </c>
      <c r="BE861">
        <v>0</v>
      </c>
      <c r="BF861" t="s">
        <v>83</v>
      </c>
      <c r="BG861" t="s">
        <v>107</v>
      </c>
      <c r="BH861">
        <v>2007</v>
      </c>
      <c r="BI861" t="s">
        <v>131</v>
      </c>
      <c r="BJ861">
        <v>2</v>
      </c>
      <c r="BK861">
        <v>462</v>
      </c>
      <c r="BL861" t="s">
        <v>98</v>
      </c>
      <c r="BM861" t="s">
        <v>98</v>
      </c>
      <c r="BN861" t="s">
        <v>104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2007</v>
      </c>
      <c r="CA861" t="s">
        <v>149</v>
      </c>
      <c r="CB861" t="s">
        <v>150</v>
      </c>
    </row>
    <row r="862" spans="1:80">
      <c r="A862">
        <v>2321</v>
      </c>
      <c r="B862">
        <v>120</v>
      </c>
      <c r="C862" t="s">
        <v>112</v>
      </c>
      <c r="D862" t="s">
        <v>83</v>
      </c>
      <c r="E862">
        <v>3621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156</v>
      </c>
      <c r="N862" t="s">
        <v>91</v>
      </c>
      <c r="O862" t="s">
        <v>91</v>
      </c>
      <c r="P862" t="s">
        <v>129</v>
      </c>
      <c r="Q862" t="s">
        <v>93</v>
      </c>
      <c r="R862">
        <v>8</v>
      </c>
      <c r="S862">
        <v>5</v>
      </c>
      <c r="T862">
        <v>2003</v>
      </c>
      <c r="U862">
        <v>2003</v>
      </c>
      <c r="V862" t="s">
        <v>115</v>
      </c>
      <c r="W862" t="s">
        <v>95</v>
      </c>
      <c r="X862" t="s">
        <v>96</v>
      </c>
      <c r="Y862" t="s">
        <v>96</v>
      </c>
      <c r="Z862" t="s">
        <v>117</v>
      </c>
      <c r="AA862">
        <v>72</v>
      </c>
      <c r="AB862" t="s">
        <v>119</v>
      </c>
      <c r="AC862" t="s">
        <v>98</v>
      </c>
      <c r="AD862" t="s">
        <v>123</v>
      </c>
      <c r="AE862" t="s">
        <v>119</v>
      </c>
      <c r="AF862" t="s">
        <v>98</v>
      </c>
      <c r="AG862" t="s">
        <v>119</v>
      </c>
      <c r="AH862" t="s">
        <v>124</v>
      </c>
      <c r="AI862">
        <v>1084</v>
      </c>
      <c r="AJ862" t="s">
        <v>108</v>
      </c>
      <c r="AK862">
        <v>0</v>
      </c>
      <c r="AL862">
        <v>322</v>
      </c>
      <c r="AM862">
        <v>1406</v>
      </c>
      <c r="AN862" t="s">
        <v>103</v>
      </c>
      <c r="AO862" t="s">
        <v>126</v>
      </c>
      <c r="AP862" t="s">
        <v>104</v>
      </c>
      <c r="AQ862" t="s">
        <v>105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t="s">
        <v>119</v>
      </c>
      <c r="BC862">
        <v>7</v>
      </c>
      <c r="BD862" t="s">
        <v>106</v>
      </c>
      <c r="BE862">
        <v>1</v>
      </c>
      <c r="BF862" t="s">
        <v>98</v>
      </c>
      <c r="BG862" t="s">
        <v>107</v>
      </c>
      <c r="BH862">
        <v>2003</v>
      </c>
      <c r="BI862" t="s">
        <v>125</v>
      </c>
      <c r="BJ862">
        <v>3</v>
      </c>
      <c r="BK862">
        <v>630</v>
      </c>
      <c r="BL862" t="s">
        <v>98</v>
      </c>
      <c r="BM862" t="s">
        <v>98</v>
      </c>
      <c r="BN862" t="s">
        <v>104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11</v>
      </c>
      <c r="BZ862">
        <v>2007</v>
      </c>
      <c r="CA862" t="s">
        <v>110</v>
      </c>
      <c r="CB862" t="s">
        <v>111</v>
      </c>
    </row>
    <row r="863" spans="1:80">
      <c r="A863">
        <v>2322</v>
      </c>
      <c r="B863">
        <v>20</v>
      </c>
      <c r="C863" t="s">
        <v>112</v>
      </c>
      <c r="D863">
        <v>53</v>
      </c>
      <c r="E863">
        <v>3710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156</v>
      </c>
      <c r="N863" t="s">
        <v>91</v>
      </c>
      <c r="O863" t="s">
        <v>91</v>
      </c>
      <c r="P863" t="s">
        <v>92</v>
      </c>
      <c r="Q863" t="s">
        <v>93</v>
      </c>
      <c r="R863">
        <v>7</v>
      </c>
      <c r="S863">
        <v>5</v>
      </c>
      <c r="T863">
        <v>2007</v>
      </c>
      <c r="U863">
        <v>2007</v>
      </c>
      <c r="V863" t="s">
        <v>94</v>
      </c>
      <c r="W863" t="s">
        <v>95</v>
      </c>
      <c r="X863" t="s">
        <v>96</v>
      </c>
      <c r="Y863" t="s">
        <v>96</v>
      </c>
      <c r="Z863" t="s">
        <v>117</v>
      </c>
      <c r="AA863">
        <v>16</v>
      </c>
      <c r="AB863" t="s">
        <v>119</v>
      </c>
      <c r="AC863" t="s">
        <v>98</v>
      </c>
      <c r="AD863" t="s">
        <v>123</v>
      </c>
      <c r="AE863" t="s">
        <v>119</v>
      </c>
      <c r="AF863" t="s">
        <v>98</v>
      </c>
      <c r="AG863" t="s">
        <v>157</v>
      </c>
      <c r="AH863" t="s">
        <v>108</v>
      </c>
      <c r="AI863">
        <v>0</v>
      </c>
      <c r="AJ863" t="s">
        <v>108</v>
      </c>
      <c r="AK863">
        <v>0</v>
      </c>
      <c r="AL863">
        <v>1266</v>
      </c>
      <c r="AM863">
        <v>1266</v>
      </c>
      <c r="AN863" t="s">
        <v>103</v>
      </c>
      <c r="AO863" t="s">
        <v>126</v>
      </c>
      <c r="AP863" t="s">
        <v>104</v>
      </c>
      <c r="AQ863" t="s">
        <v>105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t="s">
        <v>119</v>
      </c>
      <c r="BC863">
        <v>6</v>
      </c>
      <c r="BD863" t="s">
        <v>106</v>
      </c>
      <c r="BE863">
        <v>1</v>
      </c>
      <c r="BF863" t="s">
        <v>119</v>
      </c>
      <c r="BG863" t="s">
        <v>107</v>
      </c>
      <c r="BH863">
        <v>2007</v>
      </c>
      <c r="BI863" t="s">
        <v>125</v>
      </c>
      <c r="BJ863">
        <v>2</v>
      </c>
      <c r="BK863">
        <v>388</v>
      </c>
      <c r="BL863" t="s">
        <v>98</v>
      </c>
      <c r="BM863" t="s">
        <v>98</v>
      </c>
      <c r="BN863" t="s">
        <v>104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8</v>
      </c>
      <c r="BZ863">
        <v>2007</v>
      </c>
      <c r="CA863" t="s">
        <v>149</v>
      </c>
      <c r="CB863" t="s">
        <v>150</v>
      </c>
    </row>
    <row r="864" spans="1:80">
      <c r="A864">
        <v>2323</v>
      </c>
      <c r="B864">
        <v>80</v>
      </c>
      <c r="C864" t="s">
        <v>112</v>
      </c>
      <c r="D864">
        <v>65</v>
      </c>
      <c r="E864">
        <v>16219</v>
      </c>
      <c r="F864" t="s">
        <v>82</v>
      </c>
      <c r="G864" t="s">
        <v>83</v>
      </c>
      <c r="H864" t="s">
        <v>160</v>
      </c>
      <c r="I864" t="s">
        <v>85</v>
      </c>
      <c r="J864" t="s">
        <v>86</v>
      </c>
      <c r="K864" t="s">
        <v>87</v>
      </c>
      <c r="L864" t="s">
        <v>88</v>
      </c>
      <c r="M864" t="s">
        <v>121</v>
      </c>
      <c r="N864" t="s">
        <v>91</v>
      </c>
      <c r="O864" t="s">
        <v>91</v>
      </c>
      <c r="P864" t="s">
        <v>92</v>
      </c>
      <c r="Q864" t="s">
        <v>158</v>
      </c>
      <c r="R864">
        <v>7</v>
      </c>
      <c r="S864">
        <v>5</v>
      </c>
      <c r="T864">
        <v>2004</v>
      </c>
      <c r="U864">
        <v>2005</v>
      </c>
      <c r="V864" t="s">
        <v>94</v>
      </c>
      <c r="W864" t="s">
        <v>95</v>
      </c>
      <c r="X864" t="s">
        <v>96</v>
      </c>
      <c r="Y864" t="s">
        <v>96</v>
      </c>
      <c r="Z864" t="s">
        <v>97</v>
      </c>
      <c r="AA864">
        <v>0</v>
      </c>
      <c r="AB864" t="s">
        <v>119</v>
      </c>
      <c r="AC864" t="s">
        <v>98</v>
      </c>
      <c r="AD864" t="s">
        <v>123</v>
      </c>
      <c r="AE864" t="s">
        <v>119</v>
      </c>
      <c r="AF864" t="s">
        <v>98</v>
      </c>
      <c r="AG864" t="s">
        <v>119</v>
      </c>
      <c r="AH864" t="s">
        <v>124</v>
      </c>
      <c r="AI864">
        <v>779</v>
      </c>
      <c r="AJ864" t="s">
        <v>108</v>
      </c>
      <c r="AK864">
        <v>0</v>
      </c>
      <c r="AL864">
        <v>56</v>
      </c>
      <c r="AM864">
        <v>835</v>
      </c>
      <c r="AN864" t="s">
        <v>103</v>
      </c>
      <c r="AO864" t="s">
        <v>126</v>
      </c>
      <c r="AP864" t="s">
        <v>104</v>
      </c>
      <c r="AQ864" t="s">
        <v>105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119</v>
      </c>
      <c r="BC864">
        <v>5</v>
      </c>
      <c r="BD864" t="s">
        <v>106</v>
      </c>
      <c r="BE864">
        <v>0</v>
      </c>
      <c r="BF864" t="s">
        <v>83</v>
      </c>
      <c r="BG864" t="s">
        <v>107</v>
      </c>
      <c r="BH864">
        <v>2004</v>
      </c>
      <c r="BI864" t="s">
        <v>125</v>
      </c>
      <c r="BJ864">
        <v>2</v>
      </c>
      <c r="BK864">
        <v>437</v>
      </c>
      <c r="BL864" t="s">
        <v>98</v>
      </c>
      <c r="BM864" t="s">
        <v>98</v>
      </c>
      <c r="BN864" t="s">
        <v>104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2007</v>
      </c>
      <c r="CA864" t="s">
        <v>110</v>
      </c>
      <c r="CB864" t="s">
        <v>111</v>
      </c>
    </row>
    <row r="865" spans="1:80">
      <c r="A865">
        <v>2324</v>
      </c>
      <c r="B865">
        <v>80</v>
      </c>
      <c r="C865" t="s">
        <v>112</v>
      </c>
      <c r="D865">
        <v>87</v>
      </c>
      <c r="E865">
        <v>11084</v>
      </c>
      <c r="F865" t="s">
        <v>82</v>
      </c>
      <c r="G865" t="s">
        <v>83</v>
      </c>
      <c r="H865" t="s">
        <v>113</v>
      </c>
      <c r="I865" t="s">
        <v>85</v>
      </c>
      <c r="J865" t="s">
        <v>86</v>
      </c>
      <c r="K865" t="s">
        <v>114</v>
      </c>
      <c r="L865" t="s">
        <v>88</v>
      </c>
      <c r="M865" t="s">
        <v>121</v>
      </c>
      <c r="N865" t="s">
        <v>91</v>
      </c>
      <c r="O865" t="s">
        <v>91</v>
      </c>
      <c r="P865" t="s">
        <v>92</v>
      </c>
      <c r="Q865" t="s">
        <v>158</v>
      </c>
      <c r="R865">
        <v>7</v>
      </c>
      <c r="S865">
        <v>5</v>
      </c>
      <c r="T865">
        <v>2004</v>
      </c>
      <c r="U865">
        <v>2004</v>
      </c>
      <c r="V865" t="s">
        <v>94</v>
      </c>
      <c r="W865" t="s">
        <v>95</v>
      </c>
      <c r="X865" t="s">
        <v>96</v>
      </c>
      <c r="Y865" t="s">
        <v>96</v>
      </c>
      <c r="Z865" t="s">
        <v>97</v>
      </c>
      <c r="AA865">
        <v>0</v>
      </c>
      <c r="AB865" t="s">
        <v>119</v>
      </c>
      <c r="AC865" t="s">
        <v>98</v>
      </c>
      <c r="AD865" t="s">
        <v>123</v>
      </c>
      <c r="AE865" t="s">
        <v>119</v>
      </c>
      <c r="AF865" t="s">
        <v>98</v>
      </c>
      <c r="AG865" t="s">
        <v>100</v>
      </c>
      <c r="AH865" t="s">
        <v>124</v>
      </c>
      <c r="AI865">
        <v>192</v>
      </c>
      <c r="AJ865" t="s">
        <v>108</v>
      </c>
      <c r="AK865">
        <v>0</v>
      </c>
      <c r="AL865">
        <v>192</v>
      </c>
      <c r="AM865">
        <v>384</v>
      </c>
      <c r="AN865" t="s">
        <v>103</v>
      </c>
      <c r="AO865" t="s">
        <v>126</v>
      </c>
      <c r="AP865" t="s">
        <v>104</v>
      </c>
      <c r="AQ865" t="s">
        <v>105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119</v>
      </c>
      <c r="BC865">
        <v>8</v>
      </c>
      <c r="BD865" t="s">
        <v>106</v>
      </c>
      <c r="BE865">
        <v>1</v>
      </c>
      <c r="BF865" t="s">
        <v>119</v>
      </c>
      <c r="BG865" t="s">
        <v>159</v>
      </c>
      <c r="BH865">
        <v>2004</v>
      </c>
      <c r="BI865" t="s">
        <v>125</v>
      </c>
      <c r="BJ865">
        <v>2</v>
      </c>
      <c r="BK865">
        <v>400</v>
      </c>
      <c r="BL865" t="s">
        <v>98</v>
      </c>
      <c r="BM865" t="s">
        <v>98</v>
      </c>
      <c r="BN865" t="s">
        <v>104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6</v>
      </c>
      <c r="BZ865">
        <v>2007</v>
      </c>
      <c r="CA865" t="s">
        <v>110</v>
      </c>
      <c r="CB865" t="s">
        <v>178</v>
      </c>
    </row>
    <row r="866" spans="1:80">
      <c r="A866">
        <v>2325</v>
      </c>
      <c r="B866">
        <v>20</v>
      </c>
      <c r="C866" t="s">
        <v>112</v>
      </c>
      <c r="D866">
        <v>59</v>
      </c>
      <c r="E866">
        <v>10936</v>
      </c>
      <c r="F866" t="s">
        <v>82</v>
      </c>
      <c r="G866" t="s">
        <v>83</v>
      </c>
      <c r="H866" t="s">
        <v>113</v>
      </c>
      <c r="I866" t="s">
        <v>85</v>
      </c>
      <c r="J866" t="s">
        <v>86</v>
      </c>
      <c r="K866" t="s">
        <v>87</v>
      </c>
      <c r="L866" t="s">
        <v>88</v>
      </c>
      <c r="M866" t="s">
        <v>121</v>
      </c>
      <c r="N866" t="s">
        <v>91</v>
      </c>
      <c r="O866" t="s">
        <v>91</v>
      </c>
      <c r="P866" t="s">
        <v>92</v>
      </c>
      <c r="Q866" t="s">
        <v>93</v>
      </c>
      <c r="R866">
        <v>7</v>
      </c>
      <c r="S866">
        <v>5</v>
      </c>
      <c r="T866">
        <v>2006</v>
      </c>
      <c r="U866">
        <v>2006</v>
      </c>
      <c r="V866" t="s">
        <v>94</v>
      </c>
      <c r="W866" t="s">
        <v>95</v>
      </c>
      <c r="X866" t="s">
        <v>96</v>
      </c>
      <c r="Y866" t="s">
        <v>96</v>
      </c>
      <c r="Z866" t="s">
        <v>97</v>
      </c>
      <c r="AA866">
        <v>0</v>
      </c>
      <c r="AB866" t="s">
        <v>119</v>
      </c>
      <c r="AC866" t="s">
        <v>98</v>
      </c>
      <c r="AD866" t="s">
        <v>123</v>
      </c>
      <c r="AE866" t="s">
        <v>119</v>
      </c>
      <c r="AF866" t="s">
        <v>98</v>
      </c>
      <c r="AG866" t="s">
        <v>157</v>
      </c>
      <c r="AH866" t="s">
        <v>108</v>
      </c>
      <c r="AI866">
        <v>0</v>
      </c>
      <c r="AJ866" t="s">
        <v>108</v>
      </c>
      <c r="AK866">
        <v>0</v>
      </c>
      <c r="AL866">
        <v>1510</v>
      </c>
      <c r="AM866">
        <v>1510</v>
      </c>
      <c r="AN866" t="s">
        <v>103</v>
      </c>
      <c r="AO866" t="s">
        <v>126</v>
      </c>
      <c r="AP866" t="s">
        <v>104</v>
      </c>
      <c r="AQ866" t="s">
        <v>105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119</v>
      </c>
      <c r="BC866">
        <v>6</v>
      </c>
      <c r="BD866" t="s">
        <v>106</v>
      </c>
      <c r="BE866">
        <v>1</v>
      </c>
      <c r="BF866" t="s">
        <v>119</v>
      </c>
      <c r="BG866" t="s">
        <v>107</v>
      </c>
      <c r="BH866">
        <v>2006</v>
      </c>
      <c r="BI866" t="s">
        <v>131</v>
      </c>
      <c r="BJ866">
        <v>2</v>
      </c>
      <c r="BK866">
        <v>534</v>
      </c>
      <c r="BL866" t="s">
        <v>98</v>
      </c>
      <c r="BM866" t="s">
        <v>98</v>
      </c>
      <c r="BN866" t="s">
        <v>104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4</v>
      </c>
      <c r="BZ866">
        <v>2007</v>
      </c>
      <c r="CA866" t="s">
        <v>149</v>
      </c>
      <c r="CB866" t="s">
        <v>150</v>
      </c>
    </row>
    <row r="867" spans="1:80">
      <c r="A867">
        <v>2326</v>
      </c>
      <c r="B867">
        <v>80</v>
      </c>
      <c r="C867" t="s">
        <v>112</v>
      </c>
      <c r="D867" t="s">
        <v>83</v>
      </c>
      <c r="E867">
        <v>11950</v>
      </c>
      <c r="F867" t="s">
        <v>82</v>
      </c>
      <c r="G867" t="s">
        <v>83</v>
      </c>
      <c r="H867" t="s">
        <v>113</v>
      </c>
      <c r="I867" t="s">
        <v>85</v>
      </c>
      <c r="J867" t="s">
        <v>86</v>
      </c>
      <c r="K867" t="s">
        <v>114</v>
      </c>
      <c r="L867" t="s">
        <v>88</v>
      </c>
      <c r="M867" t="s">
        <v>121</v>
      </c>
      <c r="N867" t="s">
        <v>91</v>
      </c>
      <c r="O867" t="s">
        <v>91</v>
      </c>
      <c r="P867" t="s">
        <v>92</v>
      </c>
      <c r="Q867" t="s">
        <v>158</v>
      </c>
      <c r="R867">
        <v>7</v>
      </c>
      <c r="S867">
        <v>5</v>
      </c>
      <c r="T867">
        <v>2003</v>
      </c>
      <c r="U867">
        <v>2003</v>
      </c>
      <c r="V867" t="s">
        <v>94</v>
      </c>
      <c r="W867" t="s">
        <v>95</v>
      </c>
      <c r="X867" t="s">
        <v>96</v>
      </c>
      <c r="Y867" t="s">
        <v>96</v>
      </c>
      <c r="Z867" t="s">
        <v>83</v>
      </c>
      <c r="AA867" t="s">
        <v>83</v>
      </c>
      <c r="AB867" t="s">
        <v>119</v>
      </c>
      <c r="AC867" t="s">
        <v>98</v>
      </c>
      <c r="AD867" t="s">
        <v>123</v>
      </c>
      <c r="AE867" t="s">
        <v>119</v>
      </c>
      <c r="AF867" t="s">
        <v>98</v>
      </c>
      <c r="AG867" t="s">
        <v>100</v>
      </c>
      <c r="AH867" t="s">
        <v>108</v>
      </c>
      <c r="AI867">
        <v>0</v>
      </c>
      <c r="AJ867" t="s">
        <v>108</v>
      </c>
      <c r="AK867">
        <v>0</v>
      </c>
      <c r="AL867">
        <v>384</v>
      </c>
      <c r="AM867">
        <v>384</v>
      </c>
      <c r="AN867" t="s">
        <v>103</v>
      </c>
      <c r="AO867" t="s">
        <v>126</v>
      </c>
      <c r="AP867" t="s">
        <v>104</v>
      </c>
      <c r="AQ867" t="s">
        <v>105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119</v>
      </c>
      <c r="BC867">
        <v>7</v>
      </c>
      <c r="BD867" t="s">
        <v>106</v>
      </c>
      <c r="BE867">
        <v>1</v>
      </c>
      <c r="BF867" t="s">
        <v>98</v>
      </c>
      <c r="BG867" t="s">
        <v>159</v>
      </c>
      <c r="BH867">
        <v>2003</v>
      </c>
      <c r="BI867" t="s">
        <v>125</v>
      </c>
      <c r="BJ867">
        <v>2</v>
      </c>
      <c r="BK867">
        <v>400</v>
      </c>
      <c r="BL867" t="s">
        <v>98</v>
      </c>
      <c r="BM867" t="s">
        <v>98</v>
      </c>
      <c r="BN867" t="s">
        <v>104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10</v>
      </c>
      <c r="BZ867">
        <v>2007</v>
      </c>
      <c r="CA867" t="s">
        <v>110</v>
      </c>
      <c r="CB867" t="s">
        <v>111</v>
      </c>
    </row>
    <row r="868" spans="1:80">
      <c r="A868">
        <v>2327</v>
      </c>
      <c r="B868">
        <v>60</v>
      </c>
      <c r="C868" t="s">
        <v>112</v>
      </c>
      <c r="D868">
        <v>63</v>
      </c>
      <c r="E868">
        <v>7875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121</v>
      </c>
      <c r="N868" t="s">
        <v>91</v>
      </c>
      <c r="O868" t="s">
        <v>91</v>
      </c>
      <c r="P868" t="s">
        <v>92</v>
      </c>
      <c r="Q868" t="s">
        <v>122</v>
      </c>
      <c r="R868">
        <v>7</v>
      </c>
      <c r="S868">
        <v>5</v>
      </c>
      <c r="T868">
        <v>2003</v>
      </c>
      <c r="U868">
        <v>2003</v>
      </c>
      <c r="V868" t="s">
        <v>94</v>
      </c>
      <c r="W868" t="s">
        <v>95</v>
      </c>
      <c r="X868" t="s">
        <v>96</v>
      </c>
      <c r="Y868" t="s">
        <v>96</v>
      </c>
      <c r="Z868" t="s">
        <v>117</v>
      </c>
      <c r="AA868">
        <v>16</v>
      </c>
      <c r="AB868" t="s">
        <v>119</v>
      </c>
      <c r="AC868" t="s">
        <v>98</v>
      </c>
      <c r="AD868" t="s">
        <v>123</v>
      </c>
      <c r="AE868" t="s">
        <v>119</v>
      </c>
      <c r="AF868" t="s">
        <v>98</v>
      </c>
      <c r="AG868" t="s">
        <v>100</v>
      </c>
      <c r="AH868" t="s">
        <v>108</v>
      </c>
      <c r="AI868">
        <v>0</v>
      </c>
      <c r="AJ868" t="s">
        <v>108</v>
      </c>
      <c r="AK868">
        <v>0</v>
      </c>
      <c r="AL868">
        <v>847</v>
      </c>
      <c r="AM868">
        <v>847</v>
      </c>
      <c r="AN868" t="s">
        <v>103</v>
      </c>
      <c r="AO868" t="s">
        <v>126</v>
      </c>
      <c r="AP868" t="s">
        <v>104</v>
      </c>
      <c r="AQ868" t="s">
        <v>105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119</v>
      </c>
      <c r="BC868">
        <v>8</v>
      </c>
      <c r="BD868" t="s">
        <v>106</v>
      </c>
      <c r="BE868">
        <v>1</v>
      </c>
      <c r="BF868" t="s">
        <v>119</v>
      </c>
      <c r="BG868" t="s">
        <v>159</v>
      </c>
      <c r="BH868">
        <v>2003</v>
      </c>
      <c r="BI868" t="s">
        <v>125</v>
      </c>
      <c r="BJ868">
        <v>2</v>
      </c>
      <c r="BK868">
        <v>434</v>
      </c>
      <c r="BL868" t="s">
        <v>98</v>
      </c>
      <c r="BM868" t="s">
        <v>98</v>
      </c>
      <c r="BN868" t="s">
        <v>104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7</v>
      </c>
      <c r="BZ868">
        <v>2007</v>
      </c>
      <c r="CA868" t="s">
        <v>110</v>
      </c>
      <c r="CB868" t="s">
        <v>111</v>
      </c>
    </row>
    <row r="869" spans="1:80">
      <c r="A869">
        <v>2328</v>
      </c>
      <c r="B869">
        <v>60</v>
      </c>
      <c r="C869" t="s">
        <v>112</v>
      </c>
      <c r="D869" t="s">
        <v>83</v>
      </c>
      <c r="E869">
        <v>8740</v>
      </c>
      <c r="F869" t="s">
        <v>82</v>
      </c>
      <c r="G869" t="s">
        <v>83</v>
      </c>
      <c r="H869" t="s">
        <v>113</v>
      </c>
      <c r="I869" t="s">
        <v>85</v>
      </c>
      <c r="J869" t="s">
        <v>86</v>
      </c>
      <c r="K869" t="s">
        <v>87</v>
      </c>
      <c r="L869" t="s">
        <v>88</v>
      </c>
      <c r="M869" t="s">
        <v>121</v>
      </c>
      <c r="N869" t="s">
        <v>91</v>
      </c>
      <c r="O869" t="s">
        <v>91</v>
      </c>
      <c r="P869" t="s">
        <v>92</v>
      </c>
      <c r="Q869" t="s">
        <v>122</v>
      </c>
      <c r="R869">
        <v>7</v>
      </c>
      <c r="S869">
        <v>5</v>
      </c>
      <c r="T869">
        <v>2002</v>
      </c>
      <c r="U869">
        <v>2002</v>
      </c>
      <c r="V869" t="s">
        <v>94</v>
      </c>
      <c r="W869" t="s">
        <v>95</v>
      </c>
      <c r="X869" t="s">
        <v>96</v>
      </c>
      <c r="Y869" t="s">
        <v>96</v>
      </c>
      <c r="Z869" t="s">
        <v>97</v>
      </c>
      <c r="AA869">
        <v>0</v>
      </c>
      <c r="AB869" t="s">
        <v>119</v>
      </c>
      <c r="AC869" t="s">
        <v>98</v>
      </c>
      <c r="AD869" t="s">
        <v>123</v>
      </c>
      <c r="AE869" t="s">
        <v>119</v>
      </c>
      <c r="AF869" t="s">
        <v>98</v>
      </c>
      <c r="AG869" t="s">
        <v>100</v>
      </c>
      <c r="AH869" t="s">
        <v>124</v>
      </c>
      <c r="AI869">
        <v>574</v>
      </c>
      <c r="AJ869" t="s">
        <v>108</v>
      </c>
      <c r="AK869">
        <v>0</v>
      </c>
      <c r="AL869">
        <v>280</v>
      </c>
      <c r="AM869">
        <v>854</v>
      </c>
      <c r="AN869" t="s">
        <v>103</v>
      </c>
      <c r="AO869" t="s">
        <v>126</v>
      </c>
      <c r="AP869" t="s">
        <v>104</v>
      </c>
      <c r="AQ869" t="s">
        <v>105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t="s">
        <v>119</v>
      </c>
      <c r="BC869">
        <v>8</v>
      </c>
      <c r="BD869" t="s">
        <v>106</v>
      </c>
      <c r="BE869">
        <v>1</v>
      </c>
      <c r="BF869" t="s">
        <v>119</v>
      </c>
      <c r="BG869" t="s">
        <v>159</v>
      </c>
      <c r="BH869">
        <v>2002</v>
      </c>
      <c r="BI869" t="s">
        <v>125</v>
      </c>
      <c r="BJ869">
        <v>2</v>
      </c>
      <c r="BK869">
        <v>435</v>
      </c>
      <c r="BL869" t="s">
        <v>98</v>
      </c>
      <c r="BM869" t="s">
        <v>98</v>
      </c>
      <c r="BN869" t="s">
        <v>104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7</v>
      </c>
      <c r="BZ869">
        <v>2007</v>
      </c>
      <c r="CA869" t="s">
        <v>110</v>
      </c>
      <c r="CB869" t="s">
        <v>111</v>
      </c>
    </row>
    <row r="870" spans="1:80">
      <c r="A870">
        <v>2329</v>
      </c>
      <c r="B870">
        <v>60</v>
      </c>
      <c r="C870" t="s">
        <v>112</v>
      </c>
      <c r="D870">
        <v>58</v>
      </c>
      <c r="E870">
        <v>9487</v>
      </c>
      <c r="F870" t="s">
        <v>82</v>
      </c>
      <c r="G870" t="s">
        <v>83</v>
      </c>
      <c r="H870" t="s">
        <v>113</v>
      </c>
      <c r="I870" t="s">
        <v>85</v>
      </c>
      <c r="J870" t="s">
        <v>86</v>
      </c>
      <c r="K870" t="s">
        <v>87</v>
      </c>
      <c r="L870" t="s">
        <v>88</v>
      </c>
      <c r="M870" t="s">
        <v>121</v>
      </c>
      <c r="N870" t="s">
        <v>91</v>
      </c>
      <c r="O870" t="s">
        <v>91</v>
      </c>
      <c r="P870" t="s">
        <v>92</v>
      </c>
      <c r="Q870" t="s">
        <v>122</v>
      </c>
      <c r="R870">
        <v>6</v>
      </c>
      <c r="S870">
        <v>5</v>
      </c>
      <c r="T870">
        <v>2000</v>
      </c>
      <c r="U870">
        <v>2000</v>
      </c>
      <c r="V870" t="s">
        <v>94</v>
      </c>
      <c r="W870" t="s">
        <v>95</v>
      </c>
      <c r="X870" t="s">
        <v>96</v>
      </c>
      <c r="Y870" t="s">
        <v>96</v>
      </c>
      <c r="Z870" t="s">
        <v>97</v>
      </c>
      <c r="AA870">
        <v>0</v>
      </c>
      <c r="AB870" t="s">
        <v>98</v>
      </c>
      <c r="AC870" t="s">
        <v>98</v>
      </c>
      <c r="AD870" t="s">
        <v>123</v>
      </c>
      <c r="AE870" t="s">
        <v>119</v>
      </c>
      <c r="AF870" t="s">
        <v>98</v>
      </c>
      <c r="AG870" t="s">
        <v>100</v>
      </c>
      <c r="AH870" t="s">
        <v>124</v>
      </c>
      <c r="AI870">
        <v>520</v>
      </c>
      <c r="AJ870" t="s">
        <v>108</v>
      </c>
      <c r="AK870">
        <v>0</v>
      </c>
      <c r="AL870">
        <v>395</v>
      </c>
      <c r="AM870">
        <v>915</v>
      </c>
      <c r="AN870" t="s">
        <v>103</v>
      </c>
      <c r="AO870" t="s">
        <v>126</v>
      </c>
      <c r="AP870" t="s">
        <v>104</v>
      </c>
      <c r="AQ870" t="s">
        <v>105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98</v>
      </c>
      <c r="BC870">
        <v>7</v>
      </c>
      <c r="BD870" t="s">
        <v>106</v>
      </c>
      <c r="BE870">
        <v>1</v>
      </c>
      <c r="BF870" t="s">
        <v>98</v>
      </c>
      <c r="BG870" t="s">
        <v>107</v>
      </c>
      <c r="BH870">
        <v>2000</v>
      </c>
      <c r="BI870" t="s">
        <v>131</v>
      </c>
      <c r="BJ870">
        <v>2</v>
      </c>
      <c r="BK870">
        <v>442</v>
      </c>
      <c r="BL870" t="s">
        <v>98</v>
      </c>
      <c r="BM870" t="s">
        <v>98</v>
      </c>
      <c r="BN870" t="s">
        <v>104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6</v>
      </c>
      <c r="BZ870">
        <v>2007</v>
      </c>
      <c r="CA870" t="s">
        <v>110</v>
      </c>
      <c r="CB870" t="s">
        <v>111</v>
      </c>
    </row>
    <row r="871" spans="1:80">
      <c r="A871">
        <v>2330</v>
      </c>
      <c r="B871">
        <v>60</v>
      </c>
      <c r="C871" t="s">
        <v>112</v>
      </c>
      <c r="D871">
        <v>59</v>
      </c>
      <c r="E871">
        <v>9649</v>
      </c>
      <c r="F871" t="s">
        <v>82</v>
      </c>
      <c r="G871" t="s">
        <v>83</v>
      </c>
      <c r="H871" t="s">
        <v>113</v>
      </c>
      <c r="I871" t="s">
        <v>85</v>
      </c>
      <c r="J871" t="s">
        <v>86</v>
      </c>
      <c r="K871" t="s">
        <v>87</v>
      </c>
      <c r="L871" t="s">
        <v>88</v>
      </c>
      <c r="M871" t="s">
        <v>121</v>
      </c>
      <c r="N871" t="s">
        <v>91</v>
      </c>
      <c r="O871" t="s">
        <v>91</v>
      </c>
      <c r="P871" t="s">
        <v>92</v>
      </c>
      <c r="Q871" t="s">
        <v>122</v>
      </c>
      <c r="R871">
        <v>6</v>
      </c>
      <c r="S871">
        <v>5</v>
      </c>
      <c r="T871">
        <v>1999</v>
      </c>
      <c r="U871">
        <v>2000</v>
      </c>
      <c r="V871" t="s">
        <v>94</v>
      </c>
      <c r="W871" t="s">
        <v>95</v>
      </c>
      <c r="X871" t="s">
        <v>96</v>
      </c>
      <c r="Y871" t="s">
        <v>96</v>
      </c>
      <c r="Z871" t="s">
        <v>97</v>
      </c>
      <c r="AA871">
        <v>0</v>
      </c>
      <c r="AB871" t="s">
        <v>98</v>
      </c>
      <c r="AC871" t="s">
        <v>98</v>
      </c>
      <c r="AD871" t="s">
        <v>123</v>
      </c>
      <c r="AE871" t="s">
        <v>119</v>
      </c>
      <c r="AF871" t="s">
        <v>98</v>
      </c>
      <c r="AG871" t="s">
        <v>100</v>
      </c>
      <c r="AH871" t="s">
        <v>108</v>
      </c>
      <c r="AI871">
        <v>0</v>
      </c>
      <c r="AJ871" t="s">
        <v>108</v>
      </c>
      <c r="AK871">
        <v>0</v>
      </c>
      <c r="AL871">
        <v>941</v>
      </c>
      <c r="AM871">
        <v>941</v>
      </c>
      <c r="AN871" t="s">
        <v>103</v>
      </c>
      <c r="AO871" t="s">
        <v>126</v>
      </c>
      <c r="AP871" t="s">
        <v>104</v>
      </c>
      <c r="AQ871" t="s">
        <v>105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98</v>
      </c>
      <c r="BC871">
        <v>7</v>
      </c>
      <c r="BD871" t="s">
        <v>106</v>
      </c>
      <c r="BE871">
        <v>1</v>
      </c>
      <c r="BF871" t="s">
        <v>98</v>
      </c>
      <c r="BG871" t="s">
        <v>107</v>
      </c>
      <c r="BH871">
        <v>1999</v>
      </c>
      <c r="BI871" t="s">
        <v>131</v>
      </c>
      <c r="BJ871">
        <v>2</v>
      </c>
      <c r="BK871">
        <v>460</v>
      </c>
      <c r="BL871" t="s">
        <v>98</v>
      </c>
      <c r="BM871" t="s">
        <v>98</v>
      </c>
      <c r="BN871" t="s">
        <v>104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2007</v>
      </c>
      <c r="CA871" t="s">
        <v>110</v>
      </c>
      <c r="CB871" t="s">
        <v>111</v>
      </c>
    </row>
    <row r="872" spans="1:80">
      <c r="A872">
        <v>2331</v>
      </c>
      <c r="B872">
        <v>60</v>
      </c>
      <c r="C872" t="s">
        <v>112</v>
      </c>
      <c r="D872">
        <v>100</v>
      </c>
      <c r="E872">
        <v>12191</v>
      </c>
      <c r="F872" t="s">
        <v>82</v>
      </c>
      <c r="G872" t="s">
        <v>83</v>
      </c>
      <c r="H872" t="s">
        <v>113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91</v>
      </c>
      <c r="O872" t="s">
        <v>91</v>
      </c>
      <c r="P872" t="s">
        <v>92</v>
      </c>
      <c r="Q872" t="s">
        <v>122</v>
      </c>
      <c r="R872">
        <v>8</v>
      </c>
      <c r="S872">
        <v>5</v>
      </c>
      <c r="T872">
        <v>1997</v>
      </c>
      <c r="U872">
        <v>1998</v>
      </c>
      <c r="V872" t="s">
        <v>115</v>
      </c>
      <c r="W872" t="s">
        <v>95</v>
      </c>
      <c r="X872" t="s">
        <v>96</v>
      </c>
      <c r="Y872" t="s">
        <v>96</v>
      </c>
      <c r="Z872" t="s">
        <v>117</v>
      </c>
      <c r="AA872">
        <v>515</v>
      </c>
      <c r="AB872" t="s">
        <v>119</v>
      </c>
      <c r="AC872" t="s">
        <v>98</v>
      </c>
      <c r="AD872" t="s">
        <v>123</v>
      </c>
      <c r="AE872" t="s">
        <v>119</v>
      </c>
      <c r="AF872" t="s">
        <v>98</v>
      </c>
      <c r="AG872" t="s">
        <v>157</v>
      </c>
      <c r="AH872" t="s">
        <v>124</v>
      </c>
      <c r="AI872">
        <v>1181</v>
      </c>
      <c r="AJ872" t="s">
        <v>108</v>
      </c>
      <c r="AK872">
        <v>0</v>
      </c>
      <c r="AL872">
        <v>598</v>
      </c>
      <c r="AM872">
        <v>1779</v>
      </c>
      <c r="AN872" t="s">
        <v>103</v>
      </c>
      <c r="AO872" t="s">
        <v>126</v>
      </c>
      <c r="AP872" t="s">
        <v>104</v>
      </c>
      <c r="AQ872" t="s">
        <v>105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t="s">
        <v>119</v>
      </c>
      <c r="BC872">
        <v>8</v>
      </c>
      <c r="BD872" t="s">
        <v>106</v>
      </c>
      <c r="BE872">
        <v>2</v>
      </c>
      <c r="BF872" t="s">
        <v>98</v>
      </c>
      <c r="BG872" t="s">
        <v>107</v>
      </c>
      <c r="BH872">
        <v>1998</v>
      </c>
      <c r="BI872" t="s">
        <v>125</v>
      </c>
      <c r="BJ872">
        <v>3</v>
      </c>
      <c r="BK872">
        <v>925</v>
      </c>
      <c r="BL872" t="s">
        <v>98</v>
      </c>
      <c r="BM872" t="s">
        <v>98</v>
      </c>
      <c r="BN872" t="s">
        <v>104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6</v>
      </c>
      <c r="BZ872">
        <v>2007</v>
      </c>
      <c r="CA872" t="s">
        <v>110</v>
      </c>
      <c r="CB872" t="s">
        <v>111</v>
      </c>
    </row>
    <row r="873" spans="1:80">
      <c r="A873">
        <v>2332</v>
      </c>
      <c r="B873">
        <v>60</v>
      </c>
      <c r="C873" t="s">
        <v>112</v>
      </c>
      <c r="D873">
        <v>89</v>
      </c>
      <c r="E873">
        <v>10557</v>
      </c>
      <c r="F873" t="s">
        <v>82</v>
      </c>
      <c r="G873" t="s">
        <v>83</v>
      </c>
      <c r="H873" t="s">
        <v>113</v>
      </c>
      <c r="I873" t="s">
        <v>85</v>
      </c>
      <c r="J873" t="s">
        <v>86</v>
      </c>
      <c r="K873" t="s">
        <v>87</v>
      </c>
      <c r="L873" t="s">
        <v>88</v>
      </c>
      <c r="M873" t="s">
        <v>162</v>
      </c>
      <c r="N873" t="s">
        <v>91</v>
      </c>
      <c r="O873" t="s">
        <v>91</v>
      </c>
      <c r="P873" t="s">
        <v>92</v>
      </c>
      <c r="Q873" t="s">
        <v>122</v>
      </c>
      <c r="R873">
        <v>9</v>
      </c>
      <c r="S873">
        <v>5</v>
      </c>
      <c r="T873">
        <v>1998</v>
      </c>
      <c r="U873">
        <v>1998</v>
      </c>
      <c r="V873" t="s">
        <v>94</v>
      </c>
      <c r="W873" t="s">
        <v>95</v>
      </c>
      <c r="X873" t="s">
        <v>137</v>
      </c>
      <c r="Y873" t="s">
        <v>137</v>
      </c>
      <c r="Z873" t="s">
        <v>117</v>
      </c>
      <c r="AA873">
        <v>422</v>
      </c>
      <c r="AB873" t="s">
        <v>119</v>
      </c>
      <c r="AC873" t="s">
        <v>98</v>
      </c>
      <c r="AD873" t="s">
        <v>123</v>
      </c>
      <c r="AE873" t="s">
        <v>126</v>
      </c>
      <c r="AF873" t="s">
        <v>98</v>
      </c>
      <c r="AG873" t="s">
        <v>119</v>
      </c>
      <c r="AH873" t="s">
        <v>124</v>
      </c>
      <c r="AI873">
        <v>672</v>
      </c>
      <c r="AJ873" t="s">
        <v>108</v>
      </c>
      <c r="AK873">
        <v>0</v>
      </c>
      <c r="AL873">
        <v>736</v>
      </c>
      <c r="AM873">
        <v>1408</v>
      </c>
      <c r="AN873" t="s">
        <v>103</v>
      </c>
      <c r="AO873" t="s">
        <v>126</v>
      </c>
      <c r="AP873" t="s">
        <v>104</v>
      </c>
      <c r="AQ873" t="s">
        <v>105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t="s">
        <v>119</v>
      </c>
      <c r="BC873">
        <v>9</v>
      </c>
      <c r="BD873" t="s">
        <v>106</v>
      </c>
      <c r="BE873">
        <v>1</v>
      </c>
      <c r="BF873" t="s">
        <v>98</v>
      </c>
      <c r="BG873" t="s">
        <v>107</v>
      </c>
      <c r="BH873">
        <v>1998</v>
      </c>
      <c r="BI873" t="s">
        <v>125</v>
      </c>
      <c r="BJ873">
        <v>3</v>
      </c>
      <c r="BK873">
        <v>806</v>
      </c>
      <c r="BL873" t="s">
        <v>98</v>
      </c>
      <c r="BM873" t="s">
        <v>98</v>
      </c>
      <c r="BN873" t="s">
        <v>104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7</v>
      </c>
      <c r="BZ873">
        <v>2007</v>
      </c>
      <c r="CA873" t="s">
        <v>110</v>
      </c>
      <c r="CB873" t="s">
        <v>111</v>
      </c>
    </row>
    <row r="874" spans="1:80">
      <c r="A874">
        <v>2333</v>
      </c>
      <c r="B874">
        <v>60</v>
      </c>
      <c r="C874" t="s">
        <v>112</v>
      </c>
      <c r="D874">
        <v>74</v>
      </c>
      <c r="E874">
        <v>11002</v>
      </c>
      <c r="F874" t="s">
        <v>82</v>
      </c>
      <c r="G874" t="s">
        <v>83</v>
      </c>
      <c r="H874" t="s">
        <v>113</v>
      </c>
      <c r="I874" t="s">
        <v>85</v>
      </c>
      <c r="J874" t="s">
        <v>86</v>
      </c>
      <c r="K874" t="s">
        <v>87</v>
      </c>
      <c r="L874" t="s">
        <v>88</v>
      </c>
      <c r="M874" t="s">
        <v>162</v>
      </c>
      <c r="N874" t="s">
        <v>91</v>
      </c>
      <c r="O874" t="s">
        <v>91</v>
      </c>
      <c r="P874" t="s">
        <v>92</v>
      </c>
      <c r="Q874" t="s">
        <v>122</v>
      </c>
      <c r="R874">
        <v>8</v>
      </c>
      <c r="S874">
        <v>5</v>
      </c>
      <c r="T874">
        <v>1998</v>
      </c>
      <c r="U874">
        <v>1999</v>
      </c>
      <c r="V874" t="s">
        <v>94</v>
      </c>
      <c r="W874" t="s">
        <v>95</v>
      </c>
      <c r="X874" t="s">
        <v>96</v>
      </c>
      <c r="Y874" t="s">
        <v>96</v>
      </c>
      <c r="Z874" t="s">
        <v>97</v>
      </c>
      <c r="AA874">
        <v>0</v>
      </c>
      <c r="AB874" t="s">
        <v>119</v>
      </c>
      <c r="AC874" t="s">
        <v>98</v>
      </c>
      <c r="AD874" t="s">
        <v>123</v>
      </c>
      <c r="AE874" t="s">
        <v>119</v>
      </c>
      <c r="AF874" t="s">
        <v>98</v>
      </c>
      <c r="AG874" t="s">
        <v>100</v>
      </c>
      <c r="AH874" t="s">
        <v>124</v>
      </c>
      <c r="AI874">
        <v>1048</v>
      </c>
      <c r="AJ874" t="s">
        <v>108</v>
      </c>
      <c r="AK874">
        <v>0</v>
      </c>
      <c r="AL874">
        <v>341</v>
      </c>
      <c r="AM874">
        <v>1389</v>
      </c>
      <c r="AN874" t="s">
        <v>103</v>
      </c>
      <c r="AO874" t="s">
        <v>126</v>
      </c>
      <c r="AP874" t="s">
        <v>104</v>
      </c>
      <c r="AQ874" t="s">
        <v>105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t="s">
        <v>119</v>
      </c>
      <c r="BC874">
        <v>9</v>
      </c>
      <c r="BD874" t="s">
        <v>106</v>
      </c>
      <c r="BE874">
        <v>1</v>
      </c>
      <c r="BF874" t="s">
        <v>98</v>
      </c>
      <c r="BG874" t="s">
        <v>107</v>
      </c>
      <c r="BH874">
        <v>1998</v>
      </c>
      <c r="BI874" t="s">
        <v>125</v>
      </c>
      <c r="BJ874">
        <v>3</v>
      </c>
      <c r="BK874">
        <v>758</v>
      </c>
      <c r="BL874" t="s">
        <v>98</v>
      </c>
      <c r="BM874" t="s">
        <v>98</v>
      </c>
      <c r="BN874" t="s">
        <v>104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1</v>
      </c>
      <c r="BZ874">
        <v>2007</v>
      </c>
      <c r="CA874" t="s">
        <v>110</v>
      </c>
      <c r="CB874" t="s">
        <v>111</v>
      </c>
    </row>
    <row r="875" spans="1:80">
      <c r="A875">
        <v>2334</v>
      </c>
      <c r="B875">
        <v>60</v>
      </c>
      <c r="C875" t="s">
        <v>112</v>
      </c>
      <c r="D875">
        <v>83</v>
      </c>
      <c r="E875">
        <v>10790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91</v>
      </c>
      <c r="O875" t="s">
        <v>91</v>
      </c>
      <c r="P875" t="s">
        <v>92</v>
      </c>
      <c r="Q875" t="s">
        <v>122</v>
      </c>
      <c r="R875">
        <v>7</v>
      </c>
      <c r="S875">
        <v>5</v>
      </c>
      <c r="T875">
        <v>1998</v>
      </c>
      <c r="U875">
        <v>1998</v>
      </c>
      <c r="V875" t="s">
        <v>94</v>
      </c>
      <c r="W875" t="s">
        <v>95</v>
      </c>
      <c r="X875" t="s">
        <v>96</v>
      </c>
      <c r="Y875" t="s">
        <v>96</v>
      </c>
      <c r="Z875" t="s">
        <v>117</v>
      </c>
      <c r="AA875">
        <v>275</v>
      </c>
      <c r="AB875" t="s">
        <v>119</v>
      </c>
      <c r="AC875" t="s">
        <v>98</v>
      </c>
      <c r="AD875" t="s">
        <v>123</v>
      </c>
      <c r="AE875" t="s">
        <v>119</v>
      </c>
      <c r="AF875" t="s">
        <v>98</v>
      </c>
      <c r="AG875" t="s">
        <v>100</v>
      </c>
      <c r="AH875" t="s">
        <v>108</v>
      </c>
      <c r="AI875">
        <v>0</v>
      </c>
      <c r="AJ875" t="s">
        <v>108</v>
      </c>
      <c r="AK875">
        <v>0</v>
      </c>
      <c r="AL875">
        <v>1066</v>
      </c>
      <c r="AM875">
        <v>1066</v>
      </c>
      <c r="AN875" t="s">
        <v>103</v>
      </c>
      <c r="AO875" t="s">
        <v>126</v>
      </c>
      <c r="AP875" t="s">
        <v>104</v>
      </c>
      <c r="AQ875" t="s">
        <v>105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119</v>
      </c>
      <c r="BC875">
        <v>8</v>
      </c>
      <c r="BD875" t="s">
        <v>106</v>
      </c>
      <c r="BE875">
        <v>1</v>
      </c>
      <c r="BF875" t="s">
        <v>98</v>
      </c>
      <c r="BG875" t="s">
        <v>159</v>
      </c>
      <c r="BH875">
        <v>1998</v>
      </c>
      <c r="BI875" t="s">
        <v>125</v>
      </c>
      <c r="BJ875">
        <v>3</v>
      </c>
      <c r="BK875">
        <v>600</v>
      </c>
      <c r="BL875" t="s">
        <v>98</v>
      </c>
      <c r="BM875" t="s">
        <v>98</v>
      </c>
      <c r="BN875" t="s">
        <v>104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5</v>
      </c>
      <c r="BZ875">
        <v>2007</v>
      </c>
      <c r="CA875" t="s">
        <v>110</v>
      </c>
      <c r="CB875" t="s">
        <v>111</v>
      </c>
    </row>
    <row r="876" spans="1:80">
      <c r="A876">
        <v>2335</v>
      </c>
      <c r="B876">
        <v>60</v>
      </c>
      <c r="C876" t="s">
        <v>112</v>
      </c>
      <c r="D876">
        <v>88</v>
      </c>
      <c r="E876">
        <v>11762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162</v>
      </c>
      <c r="N876" t="s">
        <v>91</v>
      </c>
      <c r="O876" t="s">
        <v>91</v>
      </c>
      <c r="P876" t="s">
        <v>92</v>
      </c>
      <c r="Q876" t="s">
        <v>122</v>
      </c>
      <c r="R876">
        <v>8</v>
      </c>
      <c r="S876">
        <v>5</v>
      </c>
      <c r="T876">
        <v>1992</v>
      </c>
      <c r="U876">
        <v>1993</v>
      </c>
      <c r="V876" t="s">
        <v>94</v>
      </c>
      <c r="W876" t="s">
        <v>95</v>
      </c>
      <c r="X876" t="s">
        <v>96</v>
      </c>
      <c r="Y876" t="s">
        <v>96</v>
      </c>
      <c r="Z876" t="s">
        <v>117</v>
      </c>
      <c r="AA876">
        <v>309</v>
      </c>
      <c r="AB876" t="s">
        <v>119</v>
      </c>
      <c r="AC876" t="s">
        <v>98</v>
      </c>
      <c r="AD876" t="s">
        <v>123</v>
      </c>
      <c r="AE876" t="s">
        <v>126</v>
      </c>
      <c r="AF876" t="s">
        <v>98</v>
      </c>
      <c r="AG876" t="s">
        <v>100</v>
      </c>
      <c r="AH876" t="s">
        <v>124</v>
      </c>
      <c r="AI876">
        <v>335</v>
      </c>
      <c r="AJ876" t="s">
        <v>108</v>
      </c>
      <c r="AK876">
        <v>0</v>
      </c>
      <c r="AL876">
        <v>770</v>
      </c>
      <c r="AM876">
        <v>1105</v>
      </c>
      <c r="AN876" t="s">
        <v>103</v>
      </c>
      <c r="AO876" t="s">
        <v>126</v>
      </c>
      <c r="AP876" t="s">
        <v>104</v>
      </c>
      <c r="AQ876" t="s">
        <v>105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t="s">
        <v>119</v>
      </c>
      <c r="BC876">
        <v>9</v>
      </c>
      <c r="BD876" t="s">
        <v>106</v>
      </c>
      <c r="BE876">
        <v>1</v>
      </c>
      <c r="BF876" t="s">
        <v>98</v>
      </c>
      <c r="BG876" t="s">
        <v>107</v>
      </c>
      <c r="BH876">
        <v>1992</v>
      </c>
      <c r="BI876" t="s">
        <v>131</v>
      </c>
      <c r="BJ876">
        <v>2</v>
      </c>
      <c r="BK876">
        <v>517</v>
      </c>
      <c r="BL876" t="s">
        <v>98</v>
      </c>
      <c r="BM876" t="s">
        <v>98</v>
      </c>
      <c r="BN876" t="s">
        <v>104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9</v>
      </c>
      <c r="BZ876">
        <v>2007</v>
      </c>
      <c r="CA876" t="s">
        <v>110</v>
      </c>
      <c r="CB876" t="s">
        <v>111</v>
      </c>
    </row>
    <row r="877" spans="1:80">
      <c r="A877">
        <v>2336</v>
      </c>
      <c r="B877">
        <v>60</v>
      </c>
      <c r="C877" t="s">
        <v>112</v>
      </c>
      <c r="D877">
        <v>82</v>
      </c>
      <c r="E877">
        <v>9044</v>
      </c>
      <c r="F877" t="s">
        <v>82</v>
      </c>
      <c r="G877" t="s">
        <v>83</v>
      </c>
      <c r="H877" t="s">
        <v>113</v>
      </c>
      <c r="I877" t="s">
        <v>85</v>
      </c>
      <c r="J877" t="s">
        <v>86</v>
      </c>
      <c r="K877" t="s">
        <v>87</v>
      </c>
      <c r="L877" t="s">
        <v>88</v>
      </c>
      <c r="M877" t="s">
        <v>162</v>
      </c>
      <c r="N877" t="s">
        <v>91</v>
      </c>
      <c r="O877" t="s">
        <v>91</v>
      </c>
      <c r="P877" t="s">
        <v>92</v>
      </c>
      <c r="Q877" t="s">
        <v>122</v>
      </c>
      <c r="R877">
        <v>8</v>
      </c>
      <c r="S877">
        <v>5</v>
      </c>
      <c r="T877">
        <v>1996</v>
      </c>
      <c r="U877">
        <v>1997</v>
      </c>
      <c r="V877" t="s">
        <v>94</v>
      </c>
      <c r="W877" t="s">
        <v>95</v>
      </c>
      <c r="X877" t="s">
        <v>96</v>
      </c>
      <c r="Y877" t="s">
        <v>96</v>
      </c>
      <c r="Z877" t="s">
        <v>117</v>
      </c>
      <c r="AA877">
        <v>526</v>
      </c>
      <c r="AB877" t="s">
        <v>119</v>
      </c>
      <c r="AC877" t="s">
        <v>119</v>
      </c>
      <c r="AD877" t="s">
        <v>123</v>
      </c>
      <c r="AE877" t="s">
        <v>119</v>
      </c>
      <c r="AF877" t="s">
        <v>98</v>
      </c>
      <c r="AG877" t="s">
        <v>100</v>
      </c>
      <c r="AH877" t="s">
        <v>124</v>
      </c>
      <c r="AI877">
        <v>1225</v>
      </c>
      <c r="AJ877" t="s">
        <v>108</v>
      </c>
      <c r="AK877">
        <v>0</v>
      </c>
      <c r="AL877">
        <v>100</v>
      </c>
      <c r="AM877">
        <v>1325</v>
      </c>
      <c r="AN877" t="s">
        <v>103</v>
      </c>
      <c r="AO877" t="s">
        <v>126</v>
      </c>
      <c r="AP877" t="s">
        <v>104</v>
      </c>
      <c r="AQ877" t="s">
        <v>105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119</v>
      </c>
      <c r="BC877">
        <v>8</v>
      </c>
      <c r="BD877" t="s">
        <v>106</v>
      </c>
      <c r="BE877">
        <v>1</v>
      </c>
      <c r="BF877" t="s">
        <v>98</v>
      </c>
      <c r="BG877" t="s">
        <v>107</v>
      </c>
      <c r="BH877">
        <v>1996</v>
      </c>
      <c r="BI877" t="s">
        <v>131</v>
      </c>
      <c r="BJ877">
        <v>3</v>
      </c>
      <c r="BK877">
        <v>933</v>
      </c>
      <c r="BL877" t="s">
        <v>98</v>
      </c>
      <c r="BM877" t="s">
        <v>98</v>
      </c>
      <c r="BN877" t="s">
        <v>104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5</v>
      </c>
      <c r="BZ877">
        <v>2007</v>
      </c>
      <c r="CA877" t="s">
        <v>110</v>
      </c>
      <c r="CB877" t="s">
        <v>111</v>
      </c>
    </row>
    <row r="878" spans="1:80">
      <c r="A878">
        <v>2337</v>
      </c>
      <c r="B878">
        <v>20</v>
      </c>
      <c r="C878" t="s">
        <v>112</v>
      </c>
      <c r="D878">
        <v>75</v>
      </c>
      <c r="E878">
        <v>9910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163</v>
      </c>
      <c r="N878" t="s">
        <v>90</v>
      </c>
      <c r="O878" t="s">
        <v>91</v>
      </c>
      <c r="P878" t="s">
        <v>92</v>
      </c>
      <c r="Q878" t="s">
        <v>93</v>
      </c>
      <c r="R878">
        <v>7</v>
      </c>
      <c r="S878">
        <v>6</v>
      </c>
      <c r="T878">
        <v>2007</v>
      </c>
      <c r="U878">
        <v>2007</v>
      </c>
      <c r="V878" t="s">
        <v>94</v>
      </c>
      <c r="W878" t="s">
        <v>95</v>
      </c>
      <c r="X878" t="s">
        <v>96</v>
      </c>
      <c r="Y878" t="s">
        <v>96</v>
      </c>
      <c r="Z878" t="s">
        <v>97</v>
      </c>
      <c r="AA878">
        <v>0</v>
      </c>
      <c r="AB878" t="s">
        <v>119</v>
      </c>
      <c r="AC878" t="s">
        <v>98</v>
      </c>
      <c r="AD878" t="s">
        <v>123</v>
      </c>
      <c r="AE878" t="s">
        <v>119</v>
      </c>
      <c r="AF878" t="s">
        <v>98</v>
      </c>
      <c r="AG878" t="s">
        <v>100</v>
      </c>
      <c r="AH878" t="s">
        <v>108</v>
      </c>
      <c r="AI878">
        <v>0</v>
      </c>
      <c r="AJ878" t="s">
        <v>108</v>
      </c>
      <c r="AK878">
        <v>0</v>
      </c>
      <c r="AL878">
        <v>1369</v>
      </c>
      <c r="AM878">
        <v>1369</v>
      </c>
      <c r="AN878" t="s">
        <v>103</v>
      </c>
      <c r="AO878" t="s">
        <v>126</v>
      </c>
      <c r="AP878" t="s">
        <v>104</v>
      </c>
      <c r="AQ878" t="s">
        <v>105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t="s">
        <v>119</v>
      </c>
      <c r="BC878">
        <v>5</v>
      </c>
      <c r="BD878" t="s">
        <v>106</v>
      </c>
      <c r="BE878">
        <v>0</v>
      </c>
      <c r="BF878" t="s">
        <v>83</v>
      </c>
      <c r="BG878" t="s">
        <v>107</v>
      </c>
      <c r="BH878">
        <v>2007</v>
      </c>
      <c r="BI878" t="s">
        <v>108</v>
      </c>
      <c r="BJ878">
        <v>2</v>
      </c>
      <c r="BK878">
        <v>605</v>
      </c>
      <c r="BL878" t="s">
        <v>98</v>
      </c>
      <c r="BM878" t="s">
        <v>98</v>
      </c>
      <c r="BN878" t="s">
        <v>104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9</v>
      </c>
      <c r="BZ878">
        <v>2007</v>
      </c>
      <c r="CA878" t="s">
        <v>149</v>
      </c>
      <c r="CB878" t="s">
        <v>150</v>
      </c>
    </row>
    <row r="879" spans="1:80">
      <c r="A879">
        <v>2338</v>
      </c>
      <c r="B879">
        <v>20</v>
      </c>
      <c r="C879" t="s">
        <v>112</v>
      </c>
      <c r="D879">
        <v>91</v>
      </c>
      <c r="E879">
        <v>11830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163</v>
      </c>
      <c r="N879" t="s">
        <v>90</v>
      </c>
      <c r="O879" t="s">
        <v>91</v>
      </c>
      <c r="P879" t="s">
        <v>92</v>
      </c>
      <c r="Q879" t="s">
        <v>93</v>
      </c>
      <c r="R879">
        <v>8</v>
      </c>
      <c r="S879">
        <v>5</v>
      </c>
      <c r="T879">
        <v>2007</v>
      </c>
      <c r="U879">
        <v>2007</v>
      </c>
      <c r="V879" t="s">
        <v>94</v>
      </c>
      <c r="W879" t="s">
        <v>95</v>
      </c>
      <c r="X879" t="s">
        <v>96</v>
      </c>
      <c r="Y879" t="s">
        <v>96</v>
      </c>
      <c r="Z879" t="s">
        <v>117</v>
      </c>
      <c r="AA879">
        <v>164</v>
      </c>
      <c r="AB879" t="s">
        <v>119</v>
      </c>
      <c r="AC879" t="s">
        <v>98</v>
      </c>
      <c r="AD879" t="s">
        <v>123</v>
      </c>
      <c r="AE879" t="s">
        <v>119</v>
      </c>
      <c r="AF879" t="s">
        <v>98</v>
      </c>
      <c r="AG879" t="s">
        <v>100</v>
      </c>
      <c r="AH879" t="s">
        <v>124</v>
      </c>
      <c r="AI879">
        <v>1220</v>
      </c>
      <c r="AJ879" t="s">
        <v>108</v>
      </c>
      <c r="AK879">
        <v>0</v>
      </c>
      <c r="AL879">
        <v>322</v>
      </c>
      <c r="AM879">
        <v>1542</v>
      </c>
      <c r="AN879" t="s">
        <v>103</v>
      </c>
      <c r="AO879" t="s">
        <v>126</v>
      </c>
      <c r="AP879" t="s">
        <v>104</v>
      </c>
      <c r="AQ879" t="s">
        <v>105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119</v>
      </c>
      <c r="BC879">
        <v>6</v>
      </c>
      <c r="BD879" t="s">
        <v>106</v>
      </c>
      <c r="BE879">
        <v>1</v>
      </c>
      <c r="BF879" t="s">
        <v>119</v>
      </c>
      <c r="BG879" t="s">
        <v>107</v>
      </c>
      <c r="BH879">
        <v>2007</v>
      </c>
      <c r="BI879" t="s">
        <v>108</v>
      </c>
      <c r="BJ879">
        <v>3</v>
      </c>
      <c r="BK879">
        <v>852</v>
      </c>
      <c r="BL879" t="s">
        <v>98</v>
      </c>
      <c r="BM879" t="s">
        <v>98</v>
      </c>
      <c r="BN879" t="s">
        <v>104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>
        <v>2007</v>
      </c>
      <c r="CA879" t="s">
        <v>149</v>
      </c>
      <c r="CB879" t="s">
        <v>150</v>
      </c>
    </row>
    <row r="880" spans="1:80">
      <c r="A880">
        <v>2339</v>
      </c>
      <c r="B880">
        <v>20</v>
      </c>
      <c r="C880" t="s">
        <v>112</v>
      </c>
      <c r="D880">
        <v>76</v>
      </c>
      <c r="E880">
        <v>10612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163</v>
      </c>
      <c r="N880" t="s">
        <v>91</v>
      </c>
      <c r="O880" t="s">
        <v>91</v>
      </c>
      <c r="P880" t="s">
        <v>92</v>
      </c>
      <c r="Q880" t="s">
        <v>93</v>
      </c>
      <c r="R880">
        <v>8</v>
      </c>
      <c r="S880">
        <v>5</v>
      </c>
      <c r="T880">
        <v>2006</v>
      </c>
      <c r="U880">
        <v>2006</v>
      </c>
      <c r="V880" t="s">
        <v>94</v>
      </c>
      <c r="W880" t="s">
        <v>95</v>
      </c>
      <c r="X880" t="s">
        <v>96</v>
      </c>
      <c r="Y880" t="s">
        <v>96</v>
      </c>
      <c r="Z880" t="s">
        <v>117</v>
      </c>
      <c r="AA880">
        <v>248</v>
      </c>
      <c r="AB880" t="s">
        <v>119</v>
      </c>
      <c r="AC880" t="s">
        <v>98</v>
      </c>
      <c r="AD880" t="s">
        <v>123</v>
      </c>
      <c r="AE880" t="s">
        <v>119</v>
      </c>
      <c r="AF880" t="s">
        <v>98</v>
      </c>
      <c r="AG880" t="s">
        <v>155</v>
      </c>
      <c r="AH880" t="s">
        <v>124</v>
      </c>
      <c r="AI880">
        <v>28</v>
      </c>
      <c r="AJ880" t="s">
        <v>108</v>
      </c>
      <c r="AK880">
        <v>0</v>
      </c>
      <c r="AL880">
        <v>1496</v>
      </c>
      <c r="AM880">
        <v>1524</v>
      </c>
      <c r="AN880" t="s">
        <v>103</v>
      </c>
      <c r="AO880" t="s">
        <v>119</v>
      </c>
      <c r="AP880" t="s">
        <v>104</v>
      </c>
      <c r="AQ880" t="s">
        <v>105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t="s">
        <v>119</v>
      </c>
      <c r="BC880">
        <v>7</v>
      </c>
      <c r="BD880" t="s">
        <v>106</v>
      </c>
      <c r="BE880">
        <v>1</v>
      </c>
      <c r="BF880" t="s">
        <v>119</v>
      </c>
      <c r="BG880" t="s">
        <v>107</v>
      </c>
      <c r="BH880">
        <v>2006</v>
      </c>
      <c r="BI880" t="s">
        <v>125</v>
      </c>
      <c r="BJ880">
        <v>2</v>
      </c>
      <c r="BK880">
        <v>484</v>
      </c>
      <c r="BL880" t="s">
        <v>98</v>
      </c>
      <c r="BM880" t="s">
        <v>98</v>
      </c>
      <c r="BN880" t="s">
        <v>104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1</v>
      </c>
      <c r="BZ880">
        <v>2007</v>
      </c>
      <c r="CA880" t="s">
        <v>110</v>
      </c>
      <c r="CB880" t="s">
        <v>178</v>
      </c>
    </row>
    <row r="881" spans="1:80">
      <c r="A881">
        <v>2340</v>
      </c>
      <c r="B881">
        <v>20</v>
      </c>
      <c r="C881" t="s">
        <v>112</v>
      </c>
      <c r="D881">
        <v>98</v>
      </c>
      <c r="E881">
        <v>12291</v>
      </c>
      <c r="F881" t="s">
        <v>82</v>
      </c>
      <c r="G881" t="s">
        <v>83</v>
      </c>
      <c r="H881" t="s">
        <v>113</v>
      </c>
      <c r="I881" t="s">
        <v>85</v>
      </c>
      <c r="J881" t="s">
        <v>86</v>
      </c>
      <c r="K881" t="s">
        <v>87</v>
      </c>
      <c r="L881" t="s">
        <v>88</v>
      </c>
      <c r="M881" t="s">
        <v>163</v>
      </c>
      <c r="N881" t="s">
        <v>91</v>
      </c>
      <c r="O881" t="s">
        <v>91</v>
      </c>
      <c r="P881" t="s">
        <v>92</v>
      </c>
      <c r="Q881" t="s">
        <v>93</v>
      </c>
      <c r="R881">
        <v>10</v>
      </c>
      <c r="S881">
        <v>5</v>
      </c>
      <c r="T881">
        <v>2007</v>
      </c>
      <c r="U881">
        <v>2007</v>
      </c>
      <c r="V881" t="s">
        <v>115</v>
      </c>
      <c r="W881" t="s">
        <v>95</v>
      </c>
      <c r="X881" t="s">
        <v>152</v>
      </c>
      <c r="Y881" t="s">
        <v>153</v>
      </c>
      <c r="Z881" t="s">
        <v>117</v>
      </c>
      <c r="AA881">
        <v>754</v>
      </c>
      <c r="AB881" t="s">
        <v>126</v>
      </c>
      <c r="AC881" t="s">
        <v>98</v>
      </c>
      <c r="AD881" t="s">
        <v>123</v>
      </c>
      <c r="AE881" t="s">
        <v>126</v>
      </c>
      <c r="AF881" t="s">
        <v>98</v>
      </c>
      <c r="AG881" t="s">
        <v>157</v>
      </c>
      <c r="AH881" t="s">
        <v>124</v>
      </c>
      <c r="AI881">
        <v>1572</v>
      </c>
      <c r="AJ881" t="s">
        <v>108</v>
      </c>
      <c r="AK881">
        <v>0</v>
      </c>
      <c r="AL881">
        <v>394</v>
      </c>
      <c r="AM881">
        <v>1966</v>
      </c>
      <c r="AN881" t="s">
        <v>103</v>
      </c>
      <c r="AO881" t="s">
        <v>126</v>
      </c>
      <c r="AP881" t="s">
        <v>104</v>
      </c>
      <c r="AQ881" t="s">
        <v>105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t="s">
        <v>126</v>
      </c>
      <c r="BC881">
        <v>6</v>
      </c>
      <c r="BD881" t="s">
        <v>106</v>
      </c>
      <c r="BE881">
        <v>1</v>
      </c>
      <c r="BF881" t="s">
        <v>119</v>
      </c>
      <c r="BG881" t="s">
        <v>107</v>
      </c>
      <c r="BH881">
        <v>2007</v>
      </c>
      <c r="BI881" t="s">
        <v>125</v>
      </c>
      <c r="BJ881">
        <v>3</v>
      </c>
      <c r="BK881">
        <v>1092</v>
      </c>
      <c r="BL881" t="s">
        <v>98</v>
      </c>
      <c r="BM881" t="s">
        <v>98</v>
      </c>
      <c r="BN881" t="s">
        <v>104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10</v>
      </c>
      <c r="BZ881">
        <v>2007</v>
      </c>
      <c r="CA881" t="s">
        <v>149</v>
      </c>
      <c r="CB881" t="s">
        <v>150</v>
      </c>
    </row>
    <row r="882" spans="1:80">
      <c r="A882">
        <v>2341</v>
      </c>
      <c r="B882">
        <v>20</v>
      </c>
      <c r="C882" t="s">
        <v>112</v>
      </c>
      <c r="D882">
        <v>85</v>
      </c>
      <c r="E882">
        <v>9965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136</v>
      </c>
      <c r="L882" t="s">
        <v>88</v>
      </c>
      <c r="M882" t="s">
        <v>163</v>
      </c>
      <c r="N882" t="s">
        <v>90</v>
      </c>
      <c r="O882" t="s">
        <v>91</v>
      </c>
      <c r="P882" t="s">
        <v>92</v>
      </c>
      <c r="Q882" t="s">
        <v>93</v>
      </c>
      <c r="R882">
        <v>7</v>
      </c>
      <c r="S882">
        <v>5</v>
      </c>
      <c r="T882">
        <v>2007</v>
      </c>
      <c r="U882">
        <v>2007</v>
      </c>
      <c r="V882" t="s">
        <v>94</v>
      </c>
      <c r="W882" t="s">
        <v>95</v>
      </c>
      <c r="X882" t="s">
        <v>96</v>
      </c>
      <c r="Y882" t="s">
        <v>96</v>
      </c>
      <c r="Z882" t="s">
        <v>83</v>
      </c>
      <c r="AA882" t="s">
        <v>83</v>
      </c>
      <c r="AB882" t="s">
        <v>119</v>
      </c>
      <c r="AC882" t="s">
        <v>98</v>
      </c>
      <c r="AD882" t="s">
        <v>123</v>
      </c>
      <c r="AE882" t="s">
        <v>119</v>
      </c>
      <c r="AF882" t="s">
        <v>98</v>
      </c>
      <c r="AG882" t="s">
        <v>100</v>
      </c>
      <c r="AH882" t="s">
        <v>108</v>
      </c>
      <c r="AI882">
        <v>0</v>
      </c>
      <c r="AJ882" t="s">
        <v>108</v>
      </c>
      <c r="AK882">
        <v>0</v>
      </c>
      <c r="AL882">
        <v>1528</v>
      </c>
      <c r="AM882">
        <v>1528</v>
      </c>
      <c r="AN882" t="s">
        <v>103</v>
      </c>
      <c r="AO882" t="s">
        <v>126</v>
      </c>
      <c r="AP882" t="s">
        <v>104</v>
      </c>
      <c r="AQ882" t="s">
        <v>105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t="s">
        <v>119</v>
      </c>
      <c r="BC882">
        <v>6</v>
      </c>
      <c r="BD882" t="s">
        <v>106</v>
      </c>
      <c r="BE882">
        <v>1</v>
      </c>
      <c r="BF882" t="s">
        <v>98</v>
      </c>
      <c r="BG882" t="s">
        <v>107</v>
      </c>
      <c r="BH882">
        <v>2007</v>
      </c>
      <c r="BI882" t="s">
        <v>108</v>
      </c>
      <c r="BJ882">
        <v>2</v>
      </c>
      <c r="BK882">
        <v>480</v>
      </c>
      <c r="BL882" t="s">
        <v>98</v>
      </c>
      <c r="BM882" t="s">
        <v>98</v>
      </c>
      <c r="BN882" t="s">
        <v>104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9</v>
      </c>
      <c r="BZ882">
        <v>2007</v>
      </c>
      <c r="CA882" t="s">
        <v>149</v>
      </c>
      <c r="CB882" t="s">
        <v>150</v>
      </c>
    </row>
    <row r="883" spans="1:80">
      <c r="A883">
        <v>2342</v>
      </c>
      <c r="B883">
        <v>20</v>
      </c>
      <c r="C883" t="s">
        <v>112</v>
      </c>
      <c r="D883">
        <v>74</v>
      </c>
      <c r="E883">
        <v>8847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163</v>
      </c>
      <c r="N883" t="s">
        <v>91</v>
      </c>
      <c r="O883" t="s">
        <v>91</v>
      </c>
      <c r="P883" t="s">
        <v>92</v>
      </c>
      <c r="Q883" t="s">
        <v>93</v>
      </c>
      <c r="R883">
        <v>8</v>
      </c>
      <c r="S883">
        <v>5</v>
      </c>
      <c r="T883">
        <v>2005</v>
      </c>
      <c r="U883">
        <v>2005</v>
      </c>
      <c r="V883" t="s">
        <v>94</v>
      </c>
      <c r="W883" t="s">
        <v>95</v>
      </c>
      <c r="X883" t="s">
        <v>96</v>
      </c>
      <c r="Y883" t="s">
        <v>96</v>
      </c>
      <c r="Z883" t="s">
        <v>117</v>
      </c>
      <c r="AA883">
        <v>148</v>
      </c>
      <c r="AB883" t="s">
        <v>119</v>
      </c>
      <c r="AC883" t="s">
        <v>98</v>
      </c>
      <c r="AD883" t="s">
        <v>123</v>
      </c>
      <c r="AE883" t="s">
        <v>119</v>
      </c>
      <c r="AF883" t="s">
        <v>98</v>
      </c>
      <c r="AG883" t="s">
        <v>157</v>
      </c>
      <c r="AH883" t="s">
        <v>124</v>
      </c>
      <c r="AI883">
        <v>769</v>
      </c>
      <c r="AJ883" t="s">
        <v>108</v>
      </c>
      <c r="AK883">
        <v>0</v>
      </c>
      <c r="AL883">
        <v>769</v>
      </c>
      <c r="AM883">
        <v>1538</v>
      </c>
      <c r="AN883" t="s">
        <v>103</v>
      </c>
      <c r="AO883" t="s">
        <v>126</v>
      </c>
      <c r="AP883" t="s">
        <v>104</v>
      </c>
      <c r="AQ883" t="s">
        <v>105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119</v>
      </c>
      <c r="BC883">
        <v>7</v>
      </c>
      <c r="BD883" t="s">
        <v>106</v>
      </c>
      <c r="BE883">
        <v>0</v>
      </c>
      <c r="BF883" t="s">
        <v>83</v>
      </c>
      <c r="BG883" t="s">
        <v>107</v>
      </c>
      <c r="BH883">
        <v>2005</v>
      </c>
      <c r="BI883" t="s">
        <v>131</v>
      </c>
      <c r="BJ883">
        <v>2</v>
      </c>
      <c r="BK883">
        <v>484</v>
      </c>
      <c r="BL883" t="s">
        <v>98</v>
      </c>
      <c r="BM883" t="s">
        <v>98</v>
      </c>
      <c r="BN883" t="s">
        <v>104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12</v>
      </c>
      <c r="BZ883">
        <v>2007</v>
      </c>
      <c r="CA883" t="s">
        <v>110</v>
      </c>
      <c r="CB883" t="s">
        <v>111</v>
      </c>
    </row>
    <row r="884" spans="1:80">
      <c r="A884">
        <v>2343</v>
      </c>
      <c r="B884">
        <v>20</v>
      </c>
      <c r="C884" t="s">
        <v>112</v>
      </c>
      <c r="D884">
        <v>70</v>
      </c>
      <c r="E884">
        <v>8251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163</v>
      </c>
      <c r="N884" t="s">
        <v>91</v>
      </c>
      <c r="O884" t="s">
        <v>91</v>
      </c>
      <c r="P884" t="s">
        <v>92</v>
      </c>
      <c r="Q884" t="s">
        <v>93</v>
      </c>
      <c r="R884">
        <v>7</v>
      </c>
      <c r="S884">
        <v>5</v>
      </c>
      <c r="T884">
        <v>2005</v>
      </c>
      <c r="U884">
        <v>2006</v>
      </c>
      <c r="V884" t="s">
        <v>94</v>
      </c>
      <c r="W884" t="s">
        <v>95</v>
      </c>
      <c r="X884" t="s">
        <v>96</v>
      </c>
      <c r="Y884" t="s">
        <v>96</v>
      </c>
      <c r="Z884" t="s">
        <v>117</v>
      </c>
      <c r="AA884">
        <v>143</v>
      </c>
      <c r="AB884" t="s">
        <v>119</v>
      </c>
      <c r="AC884" t="s">
        <v>98</v>
      </c>
      <c r="AD884" t="s">
        <v>123</v>
      </c>
      <c r="AE884" t="s">
        <v>119</v>
      </c>
      <c r="AF884" t="s">
        <v>119</v>
      </c>
      <c r="AG884" t="s">
        <v>157</v>
      </c>
      <c r="AH884" t="s">
        <v>124</v>
      </c>
      <c r="AI884">
        <v>778</v>
      </c>
      <c r="AJ884" t="s">
        <v>108</v>
      </c>
      <c r="AK884">
        <v>0</v>
      </c>
      <c r="AL884">
        <v>716</v>
      </c>
      <c r="AM884">
        <v>1494</v>
      </c>
      <c r="AN884" t="s">
        <v>103</v>
      </c>
      <c r="AO884" t="s">
        <v>126</v>
      </c>
      <c r="AP884" t="s">
        <v>104</v>
      </c>
      <c r="AQ884" t="s">
        <v>105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119</v>
      </c>
      <c r="BC884">
        <v>7</v>
      </c>
      <c r="BD884" t="s">
        <v>106</v>
      </c>
      <c r="BE884">
        <v>1</v>
      </c>
      <c r="BF884" t="s">
        <v>119</v>
      </c>
      <c r="BG884" t="s">
        <v>107</v>
      </c>
      <c r="BH884">
        <v>2005</v>
      </c>
      <c r="BI884" t="s">
        <v>131</v>
      </c>
      <c r="BJ884">
        <v>2</v>
      </c>
      <c r="BK884">
        <v>672</v>
      </c>
      <c r="BL884" t="s">
        <v>98</v>
      </c>
      <c r="BM884" t="s">
        <v>98</v>
      </c>
      <c r="BN884" t="s">
        <v>104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</row>
    <row r="885" spans="1:80">
      <c r="A885">
        <v>2344</v>
      </c>
      <c r="B885">
        <v>60</v>
      </c>
      <c r="C885" t="s">
        <v>112</v>
      </c>
      <c r="D885">
        <v>70</v>
      </c>
      <c r="E885">
        <v>9605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87</v>
      </c>
      <c r="L885" t="s">
        <v>88</v>
      </c>
      <c r="M885" t="s">
        <v>163</v>
      </c>
      <c r="N885" t="s">
        <v>91</v>
      </c>
      <c r="O885" t="s">
        <v>91</v>
      </c>
      <c r="P885" t="s">
        <v>92</v>
      </c>
      <c r="Q885" t="s">
        <v>122</v>
      </c>
      <c r="R885">
        <v>7</v>
      </c>
      <c r="S885">
        <v>5</v>
      </c>
      <c r="T885">
        <v>2006</v>
      </c>
      <c r="U885">
        <v>2006</v>
      </c>
      <c r="V885" t="s">
        <v>94</v>
      </c>
      <c r="W885" t="s">
        <v>95</v>
      </c>
      <c r="X885" t="s">
        <v>96</v>
      </c>
      <c r="Y885" t="s">
        <v>96</v>
      </c>
      <c r="Z885" t="s">
        <v>97</v>
      </c>
      <c r="AA885">
        <v>0</v>
      </c>
      <c r="AB885" t="s">
        <v>119</v>
      </c>
      <c r="AC885" t="s">
        <v>98</v>
      </c>
      <c r="AD885" t="s">
        <v>123</v>
      </c>
      <c r="AE885" t="s">
        <v>119</v>
      </c>
      <c r="AF885" t="s">
        <v>98</v>
      </c>
      <c r="AG885" t="s">
        <v>100</v>
      </c>
      <c r="AH885" t="s">
        <v>108</v>
      </c>
      <c r="AI885">
        <v>0</v>
      </c>
      <c r="AJ885" t="s">
        <v>108</v>
      </c>
      <c r="AK885">
        <v>0</v>
      </c>
      <c r="AL885">
        <v>982</v>
      </c>
      <c r="AM885">
        <v>982</v>
      </c>
      <c r="AN885" t="s">
        <v>103</v>
      </c>
      <c r="AO885" t="s">
        <v>126</v>
      </c>
      <c r="AP885" t="s">
        <v>104</v>
      </c>
      <c r="AQ885" t="s">
        <v>105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119</v>
      </c>
      <c r="BC885">
        <v>7</v>
      </c>
      <c r="BD885" t="s">
        <v>106</v>
      </c>
      <c r="BE885">
        <v>0</v>
      </c>
      <c r="BF885" t="s">
        <v>83</v>
      </c>
      <c r="BG885" t="s">
        <v>107</v>
      </c>
      <c r="BH885">
        <v>2006</v>
      </c>
      <c r="BI885" t="s">
        <v>131</v>
      </c>
      <c r="BJ885">
        <v>3</v>
      </c>
      <c r="BK885">
        <v>574</v>
      </c>
      <c r="BL885" t="s">
        <v>98</v>
      </c>
      <c r="BM885" t="s">
        <v>98</v>
      </c>
      <c r="BN885" t="s">
        <v>104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7</v>
      </c>
      <c r="BZ885">
        <v>2007</v>
      </c>
      <c r="CA885" t="s">
        <v>110</v>
      </c>
      <c r="CB885" t="s">
        <v>178</v>
      </c>
    </row>
    <row r="886" spans="1:80">
      <c r="A886">
        <v>2345</v>
      </c>
      <c r="B886">
        <v>60</v>
      </c>
      <c r="C886" t="s">
        <v>112</v>
      </c>
      <c r="D886">
        <v>75</v>
      </c>
      <c r="E886">
        <v>8778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163</v>
      </c>
      <c r="N886" t="s">
        <v>91</v>
      </c>
      <c r="O886" t="s">
        <v>91</v>
      </c>
      <c r="P886" t="s">
        <v>92</v>
      </c>
      <c r="Q886" t="s">
        <v>122</v>
      </c>
      <c r="R886">
        <v>8</v>
      </c>
      <c r="S886">
        <v>5</v>
      </c>
      <c r="T886">
        <v>2006</v>
      </c>
      <c r="U886">
        <v>2006</v>
      </c>
      <c r="V886" t="s">
        <v>94</v>
      </c>
      <c r="W886" t="s">
        <v>95</v>
      </c>
      <c r="X886" t="s">
        <v>96</v>
      </c>
      <c r="Y886" t="s">
        <v>96</v>
      </c>
      <c r="Z886" t="s">
        <v>97</v>
      </c>
      <c r="AA886">
        <v>0</v>
      </c>
      <c r="AB886" t="s">
        <v>119</v>
      </c>
      <c r="AC886" t="s">
        <v>98</v>
      </c>
      <c r="AD886" t="s">
        <v>123</v>
      </c>
      <c r="AE886" t="s">
        <v>119</v>
      </c>
      <c r="AF886" t="s">
        <v>98</v>
      </c>
      <c r="AG886" t="s">
        <v>100</v>
      </c>
      <c r="AH886" t="s">
        <v>108</v>
      </c>
      <c r="AI886">
        <v>0</v>
      </c>
      <c r="AJ886" t="s">
        <v>108</v>
      </c>
      <c r="AK886">
        <v>0</v>
      </c>
      <c r="AL886">
        <v>1302</v>
      </c>
      <c r="AM886">
        <v>1302</v>
      </c>
      <c r="AN886" t="s">
        <v>103</v>
      </c>
      <c r="AO886" t="s">
        <v>126</v>
      </c>
      <c r="AP886" t="s">
        <v>104</v>
      </c>
      <c r="AQ886" t="s">
        <v>105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119</v>
      </c>
      <c r="BC886">
        <v>7</v>
      </c>
      <c r="BD886" t="s">
        <v>106</v>
      </c>
      <c r="BE886">
        <v>0</v>
      </c>
      <c r="BF886" t="s">
        <v>83</v>
      </c>
      <c r="BG886" t="s">
        <v>159</v>
      </c>
      <c r="BH886">
        <v>2006</v>
      </c>
      <c r="BI886" t="s">
        <v>131</v>
      </c>
      <c r="BJ886">
        <v>3</v>
      </c>
      <c r="BK886">
        <v>859</v>
      </c>
      <c r="BL886" t="s">
        <v>98</v>
      </c>
      <c r="BM886" t="s">
        <v>98</v>
      </c>
      <c r="BN886" t="s">
        <v>104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2007</v>
      </c>
      <c r="CA886" t="s">
        <v>110</v>
      </c>
      <c r="CB886" t="s">
        <v>111</v>
      </c>
    </row>
    <row r="887" spans="1:80">
      <c r="A887">
        <v>2346</v>
      </c>
      <c r="B887">
        <v>20</v>
      </c>
      <c r="C887" t="s">
        <v>164</v>
      </c>
      <c r="D887">
        <v>72</v>
      </c>
      <c r="E887">
        <v>8640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163</v>
      </c>
      <c r="N887" t="s">
        <v>91</v>
      </c>
      <c r="O887" t="s">
        <v>91</v>
      </c>
      <c r="P887" t="s">
        <v>92</v>
      </c>
      <c r="Q887" t="s">
        <v>93</v>
      </c>
      <c r="R887">
        <v>8</v>
      </c>
      <c r="S887">
        <v>5</v>
      </c>
      <c r="T887">
        <v>2007</v>
      </c>
      <c r="U887">
        <v>2007</v>
      </c>
      <c r="V887" t="s">
        <v>94</v>
      </c>
      <c r="W887" t="s">
        <v>95</v>
      </c>
      <c r="X887" t="s">
        <v>96</v>
      </c>
      <c r="Y887" t="s">
        <v>96</v>
      </c>
      <c r="Z887" t="s">
        <v>97</v>
      </c>
      <c r="AA887">
        <v>0</v>
      </c>
      <c r="AB887" t="s">
        <v>119</v>
      </c>
      <c r="AC887" t="s">
        <v>98</v>
      </c>
      <c r="AD887" t="s">
        <v>123</v>
      </c>
      <c r="AE887" t="s">
        <v>119</v>
      </c>
      <c r="AF887" t="s">
        <v>98</v>
      </c>
      <c r="AG887" t="s">
        <v>100</v>
      </c>
      <c r="AH887" t="s">
        <v>124</v>
      </c>
      <c r="AI887">
        <v>24</v>
      </c>
      <c r="AJ887" t="s">
        <v>108</v>
      </c>
      <c r="AK887">
        <v>0</v>
      </c>
      <c r="AL887">
        <v>1314</v>
      </c>
      <c r="AM887">
        <v>1338</v>
      </c>
      <c r="AN887" t="s">
        <v>103</v>
      </c>
      <c r="AO887" t="s">
        <v>126</v>
      </c>
      <c r="AP887" t="s">
        <v>104</v>
      </c>
      <c r="AQ887" t="s">
        <v>105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119</v>
      </c>
      <c r="BC887">
        <v>6</v>
      </c>
      <c r="BD887" t="s">
        <v>106</v>
      </c>
      <c r="BE887">
        <v>0</v>
      </c>
      <c r="BF887" t="s">
        <v>83</v>
      </c>
      <c r="BG887" t="s">
        <v>107</v>
      </c>
      <c r="BH887">
        <v>2007</v>
      </c>
      <c r="BI887" t="s">
        <v>131</v>
      </c>
      <c r="BJ887">
        <v>2</v>
      </c>
      <c r="BK887">
        <v>598</v>
      </c>
      <c r="BL887" t="s">
        <v>98</v>
      </c>
      <c r="BM887" t="s">
        <v>98</v>
      </c>
      <c r="BN887" t="s">
        <v>104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11</v>
      </c>
      <c r="BZ887">
        <v>2007</v>
      </c>
      <c r="CA887" t="s">
        <v>149</v>
      </c>
      <c r="CB887" t="s">
        <v>150</v>
      </c>
    </row>
    <row r="888" spans="1:80">
      <c r="A888">
        <v>2347</v>
      </c>
      <c r="B888">
        <v>20</v>
      </c>
      <c r="C888" t="s">
        <v>164</v>
      </c>
      <c r="D888">
        <v>75</v>
      </c>
      <c r="E888">
        <v>9000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163</v>
      </c>
      <c r="N888" t="s">
        <v>91</v>
      </c>
      <c r="O888" t="s">
        <v>91</v>
      </c>
      <c r="P888" t="s">
        <v>92</v>
      </c>
      <c r="Q888" t="s">
        <v>93</v>
      </c>
      <c r="R888">
        <v>7</v>
      </c>
      <c r="S888">
        <v>5</v>
      </c>
      <c r="T888">
        <v>2006</v>
      </c>
      <c r="U888">
        <v>2007</v>
      </c>
      <c r="V888" t="s">
        <v>94</v>
      </c>
      <c r="W888" t="s">
        <v>95</v>
      </c>
      <c r="X888" t="s">
        <v>96</v>
      </c>
      <c r="Y888" t="s">
        <v>96</v>
      </c>
      <c r="Z888" t="s">
        <v>97</v>
      </c>
      <c r="AA888">
        <v>0</v>
      </c>
      <c r="AB888" t="s">
        <v>119</v>
      </c>
      <c r="AC888" t="s">
        <v>98</v>
      </c>
      <c r="AD888" t="s">
        <v>123</v>
      </c>
      <c r="AE888" t="s">
        <v>119</v>
      </c>
      <c r="AF888" t="s">
        <v>98</v>
      </c>
      <c r="AG888" t="s">
        <v>100</v>
      </c>
      <c r="AH888" t="s">
        <v>108</v>
      </c>
      <c r="AI888">
        <v>0</v>
      </c>
      <c r="AJ888" t="s">
        <v>108</v>
      </c>
      <c r="AK888">
        <v>0</v>
      </c>
      <c r="AL888">
        <v>1335</v>
      </c>
      <c r="AM888">
        <v>1335</v>
      </c>
      <c r="AN888" t="s">
        <v>103</v>
      </c>
      <c r="AO888" t="s">
        <v>126</v>
      </c>
      <c r="AP888" t="s">
        <v>104</v>
      </c>
      <c r="AQ888" t="s">
        <v>105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119</v>
      </c>
      <c r="BC888">
        <v>6</v>
      </c>
      <c r="BD888" t="s">
        <v>106</v>
      </c>
      <c r="BE888">
        <v>0</v>
      </c>
      <c r="BF888" t="s">
        <v>83</v>
      </c>
      <c r="BG888" t="s">
        <v>107</v>
      </c>
      <c r="BH888">
        <v>2007</v>
      </c>
      <c r="BI888" t="s">
        <v>131</v>
      </c>
      <c r="BJ888">
        <v>2</v>
      </c>
      <c r="BK888">
        <v>575</v>
      </c>
      <c r="BL888" t="s">
        <v>98</v>
      </c>
      <c r="BM888" t="s">
        <v>98</v>
      </c>
      <c r="BN888" t="s">
        <v>104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2007</v>
      </c>
      <c r="CA888" t="s">
        <v>149</v>
      </c>
      <c r="CB888" t="s">
        <v>150</v>
      </c>
    </row>
    <row r="889" spans="1:80">
      <c r="A889">
        <v>2348</v>
      </c>
      <c r="B889">
        <v>60</v>
      </c>
      <c r="C889" t="s">
        <v>164</v>
      </c>
      <c r="D889">
        <v>72</v>
      </c>
      <c r="E889">
        <v>8640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163</v>
      </c>
      <c r="N889" t="s">
        <v>91</v>
      </c>
      <c r="O889" t="s">
        <v>91</v>
      </c>
      <c r="P889" t="s">
        <v>92</v>
      </c>
      <c r="Q889" t="s">
        <v>122</v>
      </c>
      <c r="R889">
        <v>8</v>
      </c>
      <c r="S889">
        <v>5</v>
      </c>
      <c r="T889">
        <v>2007</v>
      </c>
      <c r="U889">
        <v>2007</v>
      </c>
      <c r="V889" t="s">
        <v>94</v>
      </c>
      <c r="W889" t="s">
        <v>95</v>
      </c>
      <c r="X889" t="s">
        <v>96</v>
      </c>
      <c r="Y889" t="s">
        <v>96</v>
      </c>
      <c r="Z889" t="s">
        <v>97</v>
      </c>
      <c r="AA889">
        <v>0</v>
      </c>
      <c r="AB889" t="s">
        <v>119</v>
      </c>
      <c r="AC889" t="s">
        <v>98</v>
      </c>
      <c r="AD889" t="s">
        <v>123</v>
      </c>
      <c r="AE889" t="s">
        <v>119</v>
      </c>
      <c r="AF889" t="s">
        <v>98</v>
      </c>
      <c r="AG889" t="s">
        <v>157</v>
      </c>
      <c r="AH889" t="s">
        <v>124</v>
      </c>
      <c r="AI889">
        <v>350</v>
      </c>
      <c r="AJ889" t="s">
        <v>108</v>
      </c>
      <c r="AK889">
        <v>0</v>
      </c>
      <c r="AL889">
        <v>546</v>
      </c>
      <c r="AM889">
        <v>896</v>
      </c>
      <c r="AN889" t="s">
        <v>103</v>
      </c>
      <c r="AO889" t="s">
        <v>126</v>
      </c>
      <c r="AP889" t="s">
        <v>104</v>
      </c>
      <c r="AQ889" t="s">
        <v>105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119</v>
      </c>
      <c r="BC889">
        <v>8</v>
      </c>
      <c r="BD889" t="s">
        <v>106</v>
      </c>
      <c r="BE889">
        <v>0</v>
      </c>
      <c r="BF889" t="s">
        <v>83</v>
      </c>
      <c r="BG889" t="s">
        <v>107</v>
      </c>
      <c r="BH889">
        <v>2007</v>
      </c>
      <c r="BI889" t="s">
        <v>125</v>
      </c>
      <c r="BJ889">
        <v>2</v>
      </c>
      <c r="BK889">
        <v>590</v>
      </c>
      <c r="BL889" t="s">
        <v>98</v>
      </c>
      <c r="BM889" t="s">
        <v>98</v>
      </c>
      <c r="BN889" t="s">
        <v>104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11</v>
      </c>
      <c r="BZ889">
        <v>2007</v>
      </c>
      <c r="CA889" t="s">
        <v>149</v>
      </c>
      <c r="CB889" t="s">
        <v>150</v>
      </c>
    </row>
    <row r="890" spans="1:80">
      <c r="A890">
        <v>2349</v>
      </c>
      <c r="B890">
        <v>60</v>
      </c>
      <c r="C890" t="s">
        <v>164</v>
      </c>
      <c r="D890">
        <v>81</v>
      </c>
      <c r="E890">
        <v>10411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114</v>
      </c>
      <c r="L890" t="s">
        <v>88</v>
      </c>
      <c r="M890" t="s">
        <v>163</v>
      </c>
      <c r="N890" t="s">
        <v>91</v>
      </c>
      <c r="O890" t="s">
        <v>91</v>
      </c>
      <c r="P890" t="s">
        <v>92</v>
      </c>
      <c r="Q890" t="s">
        <v>122</v>
      </c>
      <c r="R890">
        <v>5</v>
      </c>
      <c r="S890">
        <v>5</v>
      </c>
      <c r="T890">
        <v>2007</v>
      </c>
      <c r="U890">
        <v>2007</v>
      </c>
      <c r="V890" t="s">
        <v>94</v>
      </c>
      <c r="W890" t="s">
        <v>95</v>
      </c>
      <c r="X890" t="s">
        <v>96</v>
      </c>
      <c r="Y890" t="s">
        <v>96</v>
      </c>
      <c r="Z890" t="s">
        <v>97</v>
      </c>
      <c r="AA890">
        <v>0</v>
      </c>
      <c r="AB890" t="s">
        <v>119</v>
      </c>
      <c r="AC890" t="s">
        <v>98</v>
      </c>
      <c r="AD890" t="s">
        <v>99</v>
      </c>
      <c r="AE890" t="s">
        <v>119</v>
      </c>
      <c r="AF890" t="s">
        <v>98</v>
      </c>
      <c r="AG890" t="s">
        <v>83</v>
      </c>
      <c r="AH890" t="s">
        <v>108</v>
      </c>
      <c r="AI890">
        <v>0</v>
      </c>
      <c r="AJ890" t="s">
        <v>108</v>
      </c>
      <c r="AK890">
        <v>0</v>
      </c>
      <c r="AL890">
        <v>725</v>
      </c>
      <c r="AM890">
        <v>725</v>
      </c>
      <c r="AN890" t="s">
        <v>103</v>
      </c>
      <c r="AO890" t="s">
        <v>126</v>
      </c>
      <c r="AP890" t="s">
        <v>104</v>
      </c>
      <c r="AQ890" t="s">
        <v>105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t="s">
        <v>119</v>
      </c>
      <c r="BC890">
        <v>8</v>
      </c>
      <c r="BD890" t="s">
        <v>106</v>
      </c>
      <c r="BE890">
        <v>0</v>
      </c>
      <c r="BF890" t="s">
        <v>83</v>
      </c>
      <c r="BG890" t="s">
        <v>107</v>
      </c>
      <c r="BH890">
        <v>2007</v>
      </c>
      <c r="BI890" t="s">
        <v>108</v>
      </c>
      <c r="BJ890">
        <v>2</v>
      </c>
      <c r="BK890">
        <v>561</v>
      </c>
      <c r="BL890" t="s">
        <v>98</v>
      </c>
      <c r="BM890" t="s">
        <v>98</v>
      </c>
      <c r="BN890" t="s">
        <v>104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7</v>
      </c>
      <c r="BZ890">
        <v>2007</v>
      </c>
      <c r="CA890" t="s">
        <v>149</v>
      </c>
      <c r="CB890" t="s">
        <v>150</v>
      </c>
    </row>
    <row r="891" spans="1:80">
      <c r="A891">
        <v>2350</v>
      </c>
      <c r="B891">
        <v>60</v>
      </c>
      <c r="C891" t="s">
        <v>164</v>
      </c>
      <c r="D891">
        <v>112</v>
      </c>
      <c r="E891">
        <v>12217</v>
      </c>
      <c r="F891" t="s">
        <v>82</v>
      </c>
      <c r="G891" t="s">
        <v>83</v>
      </c>
      <c r="H891" t="s">
        <v>113</v>
      </c>
      <c r="I891" t="s">
        <v>85</v>
      </c>
      <c r="J891" t="s">
        <v>86</v>
      </c>
      <c r="K891" t="s">
        <v>87</v>
      </c>
      <c r="L891" t="s">
        <v>88</v>
      </c>
      <c r="M891" t="s">
        <v>163</v>
      </c>
      <c r="N891" t="s">
        <v>91</v>
      </c>
      <c r="O891" t="s">
        <v>91</v>
      </c>
      <c r="P891" t="s">
        <v>92</v>
      </c>
      <c r="Q891" t="s">
        <v>122</v>
      </c>
      <c r="R891">
        <v>8</v>
      </c>
      <c r="S891">
        <v>5</v>
      </c>
      <c r="T891">
        <v>2007</v>
      </c>
      <c r="U891">
        <v>2007</v>
      </c>
      <c r="V891" t="s">
        <v>115</v>
      </c>
      <c r="W891" t="s">
        <v>95</v>
      </c>
      <c r="X891" t="s">
        <v>184</v>
      </c>
      <c r="Y891" t="s">
        <v>185</v>
      </c>
      <c r="Z891" t="s">
        <v>83</v>
      </c>
      <c r="AA891" t="s">
        <v>83</v>
      </c>
      <c r="AB891" t="s">
        <v>119</v>
      </c>
      <c r="AC891" t="s">
        <v>98</v>
      </c>
      <c r="AD891" t="s">
        <v>123</v>
      </c>
      <c r="AE891" t="s">
        <v>126</v>
      </c>
      <c r="AF891" t="s">
        <v>98</v>
      </c>
      <c r="AG891" t="s">
        <v>157</v>
      </c>
      <c r="AH891" t="s">
        <v>124</v>
      </c>
      <c r="AI891">
        <v>745</v>
      </c>
      <c r="AJ891" t="s">
        <v>108</v>
      </c>
      <c r="AK891">
        <v>0</v>
      </c>
      <c r="AL891">
        <v>210</v>
      </c>
      <c r="AM891">
        <v>955</v>
      </c>
      <c r="AN891" t="s">
        <v>103</v>
      </c>
      <c r="AO891" t="s">
        <v>126</v>
      </c>
      <c r="AP891" t="s">
        <v>104</v>
      </c>
      <c r="AQ891" t="s">
        <v>105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126</v>
      </c>
      <c r="BC891">
        <v>8</v>
      </c>
      <c r="BD891" t="s">
        <v>106</v>
      </c>
      <c r="BE891">
        <v>1</v>
      </c>
      <c r="BF891" t="s">
        <v>119</v>
      </c>
      <c r="BG891" t="s">
        <v>107</v>
      </c>
      <c r="BH891">
        <v>2007</v>
      </c>
      <c r="BI891" t="s">
        <v>125</v>
      </c>
      <c r="BJ891">
        <v>3</v>
      </c>
      <c r="BK891">
        <v>880</v>
      </c>
      <c r="BL891" t="s">
        <v>98</v>
      </c>
      <c r="BM891" t="s">
        <v>98</v>
      </c>
      <c r="BN891" t="s">
        <v>104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12</v>
      </c>
      <c r="BZ891">
        <v>2007</v>
      </c>
      <c r="CA891" t="s">
        <v>149</v>
      </c>
      <c r="CB891" t="s">
        <v>150</v>
      </c>
    </row>
    <row r="892" spans="1:80">
      <c r="A892">
        <v>2351</v>
      </c>
      <c r="B892">
        <v>20</v>
      </c>
      <c r="C892" t="s">
        <v>164</v>
      </c>
      <c r="D892">
        <v>84</v>
      </c>
      <c r="E892">
        <v>10440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114</v>
      </c>
      <c r="L892" t="s">
        <v>88</v>
      </c>
      <c r="M892" t="s">
        <v>163</v>
      </c>
      <c r="N892" t="s">
        <v>91</v>
      </c>
      <c r="O892" t="s">
        <v>91</v>
      </c>
      <c r="P892" t="s">
        <v>92</v>
      </c>
      <c r="Q892" t="s">
        <v>93</v>
      </c>
      <c r="R892">
        <v>8</v>
      </c>
      <c r="S892">
        <v>5</v>
      </c>
      <c r="T892">
        <v>2007</v>
      </c>
      <c r="U892">
        <v>2007</v>
      </c>
      <c r="V892" t="s">
        <v>94</v>
      </c>
      <c r="W892" t="s">
        <v>95</v>
      </c>
      <c r="X892" t="s">
        <v>152</v>
      </c>
      <c r="Y892" t="s">
        <v>153</v>
      </c>
      <c r="Z892" t="s">
        <v>97</v>
      </c>
      <c r="AA892">
        <v>0</v>
      </c>
      <c r="AB892" t="s">
        <v>126</v>
      </c>
      <c r="AC892" t="s">
        <v>98</v>
      </c>
      <c r="AD892" t="s">
        <v>123</v>
      </c>
      <c r="AE892" t="s">
        <v>119</v>
      </c>
      <c r="AF892" t="s">
        <v>98</v>
      </c>
      <c r="AG892" t="s">
        <v>155</v>
      </c>
      <c r="AH892" t="s">
        <v>108</v>
      </c>
      <c r="AI892">
        <v>0</v>
      </c>
      <c r="AJ892" t="s">
        <v>108</v>
      </c>
      <c r="AK892">
        <v>0</v>
      </c>
      <c r="AL892">
        <v>1574</v>
      </c>
      <c r="AM892">
        <v>1574</v>
      </c>
      <c r="AN892" t="s">
        <v>103</v>
      </c>
      <c r="AO892" t="s">
        <v>126</v>
      </c>
      <c r="AP892" t="s">
        <v>104</v>
      </c>
      <c r="AQ892" t="s">
        <v>105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126</v>
      </c>
      <c r="BC892">
        <v>6</v>
      </c>
      <c r="BD892" t="s">
        <v>106</v>
      </c>
      <c r="BE892">
        <v>1</v>
      </c>
      <c r="BF892" t="s">
        <v>119</v>
      </c>
      <c r="BG892" t="s">
        <v>107</v>
      </c>
      <c r="BH892">
        <v>2007</v>
      </c>
      <c r="BI892" t="s">
        <v>125</v>
      </c>
      <c r="BJ892">
        <v>2</v>
      </c>
      <c r="BK892">
        <v>594</v>
      </c>
      <c r="BL892" t="s">
        <v>98</v>
      </c>
      <c r="BM892" t="s">
        <v>98</v>
      </c>
      <c r="BN892" t="s">
        <v>104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5</v>
      </c>
      <c r="BZ892">
        <v>2007</v>
      </c>
      <c r="CA892" t="s">
        <v>149</v>
      </c>
      <c r="CB892" t="s">
        <v>150</v>
      </c>
    </row>
    <row r="893" spans="1:80">
      <c r="A893">
        <v>2352</v>
      </c>
      <c r="B893">
        <v>20</v>
      </c>
      <c r="C893" t="s">
        <v>164</v>
      </c>
      <c r="D893">
        <v>100</v>
      </c>
      <c r="E893">
        <v>11824</v>
      </c>
      <c r="F893" t="s">
        <v>82</v>
      </c>
      <c r="G893" t="s">
        <v>83</v>
      </c>
      <c r="H893" t="s">
        <v>113</v>
      </c>
      <c r="I893" t="s">
        <v>85</v>
      </c>
      <c r="J893" t="s">
        <v>86</v>
      </c>
      <c r="K893" t="s">
        <v>114</v>
      </c>
      <c r="L893" t="s">
        <v>88</v>
      </c>
      <c r="M893" t="s">
        <v>163</v>
      </c>
      <c r="N893" t="s">
        <v>91</v>
      </c>
      <c r="O893" t="s">
        <v>91</v>
      </c>
      <c r="P893" t="s">
        <v>92</v>
      </c>
      <c r="Q893" t="s">
        <v>93</v>
      </c>
      <c r="R893">
        <v>8</v>
      </c>
      <c r="S893">
        <v>5</v>
      </c>
      <c r="T893">
        <v>2006</v>
      </c>
      <c r="U893">
        <v>2006</v>
      </c>
      <c r="V893" t="s">
        <v>94</v>
      </c>
      <c r="W893" t="s">
        <v>95</v>
      </c>
      <c r="X893" t="s">
        <v>96</v>
      </c>
      <c r="Y893" t="s">
        <v>96</v>
      </c>
      <c r="Z893" t="s">
        <v>117</v>
      </c>
      <c r="AA893">
        <v>298</v>
      </c>
      <c r="AB893" t="s">
        <v>119</v>
      </c>
      <c r="AC893" t="s">
        <v>98</v>
      </c>
      <c r="AD893" t="s">
        <v>123</v>
      </c>
      <c r="AE893" t="s">
        <v>119</v>
      </c>
      <c r="AF893" t="s">
        <v>98</v>
      </c>
      <c r="AG893" t="s">
        <v>157</v>
      </c>
      <c r="AH893" t="s">
        <v>108</v>
      </c>
      <c r="AI893">
        <v>0</v>
      </c>
      <c r="AJ893" t="s">
        <v>108</v>
      </c>
      <c r="AK893">
        <v>0</v>
      </c>
      <c r="AL893">
        <v>1685</v>
      </c>
      <c r="AM893">
        <v>1685</v>
      </c>
      <c r="AN893" t="s">
        <v>103</v>
      </c>
      <c r="AO893" t="s">
        <v>126</v>
      </c>
      <c r="AP893" t="s">
        <v>104</v>
      </c>
      <c r="AQ893" t="s">
        <v>105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119</v>
      </c>
      <c r="BC893">
        <v>5</v>
      </c>
      <c r="BD893" t="s">
        <v>106</v>
      </c>
      <c r="BE893">
        <v>1</v>
      </c>
      <c r="BF893" t="s">
        <v>119</v>
      </c>
      <c r="BG893" t="s">
        <v>107</v>
      </c>
      <c r="BH893">
        <v>2006</v>
      </c>
      <c r="BI893" t="s">
        <v>125</v>
      </c>
      <c r="BJ893">
        <v>3</v>
      </c>
      <c r="BK893">
        <v>658</v>
      </c>
      <c r="BL893" t="s">
        <v>98</v>
      </c>
      <c r="BM893" t="s">
        <v>98</v>
      </c>
      <c r="BN893" t="s">
        <v>104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4</v>
      </c>
      <c r="BZ893">
        <v>2007</v>
      </c>
      <c r="CA893" t="s">
        <v>110</v>
      </c>
      <c r="CB893" t="s">
        <v>111</v>
      </c>
    </row>
    <row r="894" spans="1:80">
      <c r="A894">
        <v>2353</v>
      </c>
      <c r="B894">
        <v>60</v>
      </c>
      <c r="C894" t="s">
        <v>164</v>
      </c>
      <c r="D894">
        <v>85</v>
      </c>
      <c r="E894">
        <v>10625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163</v>
      </c>
      <c r="N894" t="s">
        <v>91</v>
      </c>
      <c r="O894" t="s">
        <v>91</v>
      </c>
      <c r="P894" t="s">
        <v>92</v>
      </c>
      <c r="Q894" t="s">
        <v>122</v>
      </c>
      <c r="R894">
        <v>6</v>
      </c>
      <c r="S894">
        <v>5</v>
      </c>
      <c r="T894">
        <v>2004</v>
      </c>
      <c r="U894">
        <v>2004</v>
      </c>
      <c r="V894" t="s">
        <v>94</v>
      </c>
      <c r="W894" t="s">
        <v>95</v>
      </c>
      <c r="X894" t="s">
        <v>96</v>
      </c>
      <c r="Y894" t="s">
        <v>96</v>
      </c>
      <c r="Z894" t="s">
        <v>117</v>
      </c>
      <c r="AA894">
        <v>353</v>
      </c>
      <c r="AB894" t="s">
        <v>119</v>
      </c>
      <c r="AC894" t="s">
        <v>98</v>
      </c>
      <c r="AD894" t="s">
        <v>123</v>
      </c>
      <c r="AE894" t="s">
        <v>119</v>
      </c>
      <c r="AF894" t="s">
        <v>98</v>
      </c>
      <c r="AG894" t="s">
        <v>157</v>
      </c>
      <c r="AH894" t="s">
        <v>108</v>
      </c>
      <c r="AI894">
        <v>0</v>
      </c>
      <c r="AJ894" t="s">
        <v>108</v>
      </c>
      <c r="AK894">
        <v>0</v>
      </c>
      <c r="AL894">
        <v>1158</v>
      </c>
      <c r="AM894">
        <v>1158</v>
      </c>
      <c r="AN894" t="s">
        <v>103</v>
      </c>
      <c r="AO894" t="s">
        <v>126</v>
      </c>
      <c r="AP894" t="s">
        <v>104</v>
      </c>
      <c r="AQ894" t="s">
        <v>105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t="s">
        <v>119</v>
      </c>
      <c r="BC894">
        <v>9</v>
      </c>
      <c r="BD894" t="s">
        <v>181</v>
      </c>
      <c r="BE894">
        <v>1</v>
      </c>
      <c r="BF894" t="s">
        <v>119</v>
      </c>
      <c r="BG894" t="s">
        <v>159</v>
      </c>
      <c r="BH894">
        <v>2004</v>
      </c>
      <c r="BI894" t="s">
        <v>131</v>
      </c>
      <c r="BJ894">
        <v>3</v>
      </c>
      <c r="BK894">
        <v>744</v>
      </c>
      <c r="BL894" t="s">
        <v>98</v>
      </c>
      <c r="BM894" t="s">
        <v>98</v>
      </c>
      <c r="BN894" t="s">
        <v>104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2007</v>
      </c>
      <c r="CA894" t="s">
        <v>110</v>
      </c>
      <c r="CB894" t="s">
        <v>111</v>
      </c>
    </row>
    <row r="895" spans="1:80">
      <c r="A895">
        <v>2354</v>
      </c>
      <c r="B895">
        <v>20</v>
      </c>
      <c r="C895" t="s">
        <v>112</v>
      </c>
      <c r="D895">
        <v>63</v>
      </c>
      <c r="E895">
        <v>7500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165</v>
      </c>
      <c r="N895" t="s">
        <v>91</v>
      </c>
      <c r="O895" t="s">
        <v>91</v>
      </c>
      <c r="P895" t="s">
        <v>92</v>
      </c>
      <c r="Q895" t="s">
        <v>93</v>
      </c>
      <c r="R895">
        <v>6</v>
      </c>
      <c r="S895">
        <v>5</v>
      </c>
      <c r="T895">
        <v>2006</v>
      </c>
      <c r="U895">
        <v>2007</v>
      </c>
      <c r="V895" t="s">
        <v>94</v>
      </c>
      <c r="W895" t="s">
        <v>95</v>
      </c>
      <c r="X895" t="s">
        <v>96</v>
      </c>
      <c r="Y895" t="s">
        <v>96</v>
      </c>
      <c r="Z895" t="s">
        <v>97</v>
      </c>
      <c r="AA895">
        <v>0</v>
      </c>
      <c r="AB895" t="s">
        <v>98</v>
      </c>
      <c r="AC895" t="s">
        <v>98</v>
      </c>
      <c r="AD895" t="s">
        <v>123</v>
      </c>
      <c r="AE895" t="s">
        <v>119</v>
      </c>
      <c r="AF895" t="s">
        <v>98</v>
      </c>
      <c r="AG895" t="s">
        <v>100</v>
      </c>
      <c r="AH895" t="s">
        <v>108</v>
      </c>
      <c r="AI895">
        <v>0</v>
      </c>
      <c r="AJ895" t="s">
        <v>108</v>
      </c>
      <c r="AK895">
        <v>0</v>
      </c>
      <c r="AL895">
        <v>1100</v>
      </c>
      <c r="AM895">
        <v>1100</v>
      </c>
      <c r="AN895" t="s">
        <v>103</v>
      </c>
      <c r="AO895" t="s">
        <v>126</v>
      </c>
      <c r="AP895" t="s">
        <v>104</v>
      </c>
      <c r="AQ895" t="s">
        <v>105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98</v>
      </c>
      <c r="BC895">
        <v>6</v>
      </c>
      <c r="BD895" t="s">
        <v>106</v>
      </c>
      <c r="BE895">
        <v>0</v>
      </c>
      <c r="BF895" t="s">
        <v>83</v>
      </c>
      <c r="BG895" t="s">
        <v>83</v>
      </c>
      <c r="BH895" t="s">
        <v>83</v>
      </c>
      <c r="BI895" t="s">
        <v>83</v>
      </c>
      <c r="BJ895">
        <v>0</v>
      </c>
      <c r="BK895">
        <v>0</v>
      </c>
      <c r="BL895" t="s">
        <v>83</v>
      </c>
      <c r="BM895" t="s">
        <v>83</v>
      </c>
      <c r="BN895" t="s">
        <v>104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6</v>
      </c>
      <c r="BZ895">
        <v>2007</v>
      </c>
      <c r="CA895" t="s">
        <v>149</v>
      </c>
      <c r="CB895" t="s">
        <v>150</v>
      </c>
    </row>
    <row r="896" spans="1:80">
      <c r="A896">
        <v>2355</v>
      </c>
      <c r="B896">
        <v>20</v>
      </c>
      <c r="C896" t="s">
        <v>112</v>
      </c>
      <c r="D896">
        <v>63</v>
      </c>
      <c r="E896">
        <v>7500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165</v>
      </c>
      <c r="N896" t="s">
        <v>91</v>
      </c>
      <c r="O896" t="s">
        <v>91</v>
      </c>
      <c r="P896" t="s">
        <v>92</v>
      </c>
      <c r="Q896" t="s">
        <v>93</v>
      </c>
      <c r="R896">
        <v>7</v>
      </c>
      <c r="S896">
        <v>5</v>
      </c>
      <c r="T896">
        <v>2006</v>
      </c>
      <c r="U896">
        <v>2006</v>
      </c>
      <c r="V896" t="s">
        <v>94</v>
      </c>
      <c r="W896" t="s">
        <v>95</v>
      </c>
      <c r="X896" t="s">
        <v>96</v>
      </c>
      <c r="Y896" t="s">
        <v>96</v>
      </c>
      <c r="Z896" t="s">
        <v>97</v>
      </c>
      <c r="AA896">
        <v>0</v>
      </c>
      <c r="AB896" t="s">
        <v>119</v>
      </c>
      <c r="AC896" t="s">
        <v>98</v>
      </c>
      <c r="AD896" t="s">
        <v>123</v>
      </c>
      <c r="AE896" t="s">
        <v>119</v>
      </c>
      <c r="AF896" t="s">
        <v>119</v>
      </c>
      <c r="AG896" t="s">
        <v>100</v>
      </c>
      <c r="AH896" t="s">
        <v>108</v>
      </c>
      <c r="AI896">
        <v>0</v>
      </c>
      <c r="AJ896" t="s">
        <v>108</v>
      </c>
      <c r="AK896">
        <v>0</v>
      </c>
      <c r="AL896">
        <v>1143</v>
      </c>
      <c r="AM896">
        <v>1143</v>
      </c>
      <c r="AN896" t="s">
        <v>103</v>
      </c>
      <c r="AO896" t="s">
        <v>126</v>
      </c>
      <c r="AP896" t="s">
        <v>104</v>
      </c>
      <c r="AQ896" t="s">
        <v>105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t="s">
        <v>119</v>
      </c>
      <c r="BC896">
        <v>5</v>
      </c>
      <c r="BD896" t="s">
        <v>106</v>
      </c>
      <c r="BE896">
        <v>0</v>
      </c>
      <c r="BF896" t="s">
        <v>83</v>
      </c>
      <c r="BG896" t="s">
        <v>83</v>
      </c>
      <c r="BH896" t="s">
        <v>83</v>
      </c>
      <c r="BI896" t="s">
        <v>83</v>
      </c>
      <c r="BJ896">
        <v>0</v>
      </c>
      <c r="BK896">
        <v>0</v>
      </c>
      <c r="BL896" t="s">
        <v>83</v>
      </c>
      <c r="BM896" t="s">
        <v>83</v>
      </c>
      <c r="BN896" t="s">
        <v>104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10</v>
      </c>
      <c r="BZ896">
        <v>2007</v>
      </c>
      <c r="CA896" t="s">
        <v>110</v>
      </c>
      <c r="CB896" t="s">
        <v>111</v>
      </c>
    </row>
    <row r="897" spans="1:80">
      <c r="A897">
        <v>2356</v>
      </c>
      <c r="B897">
        <v>20</v>
      </c>
      <c r="C897" t="s">
        <v>112</v>
      </c>
      <c r="D897">
        <v>60</v>
      </c>
      <c r="E897">
        <v>12450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165</v>
      </c>
      <c r="N897" t="s">
        <v>226</v>
      </c>
      <c r="O897" t="s">
        <v>91</v>
      </c>
      <c r="P897" t="s">
        <v>92</v>
      </c>
      <c r="Q897" t="s">
        <v>93</v>
      </c>
      <c r="R897">
        <v>5</v>
      </c>
      <c r="S897">
        <v>5</v>
      </c>
      <c r="T897">
        <v>2003</v>
      </c>
      <c r="U897">
        <v>2004</v>
      </c>
      <c r="V897" t="s">
        <v>94</v>
      </c>
      <c r="W897" t="s">
        <v>95</v>
      </c>
      <c r="X897" t="s">
        <v>96</v>
      </c>
      <c r="Y897" t="s">
        <v>96</v>
      </c>
      <c r="Z897" t="s">
        <v>117</v>
      </c>
      <c r="AA897">
        <v>126</v>
      </c>
      <c r="AB897" t="s">
        <v>119</v>
      </c>
      <c r="AC897" t="s">
        <v>98</v>
      </c>
      <c r="AD897" t="s">
        <v>123</v>
      </c>
      <c r="AE897" t="s">
        <v>119</v>
      </c>
      <c r="AF897" t="s">
        <v>98</v>
      </c>
      <c r="AG897" t="s">
        <v>100</v>
      </c>
      <c r="AH897" t="s">
        <v>124</v>
      </c>
      <c r="AI897">
        <v>729</v>
      </c>
      <c r="AJ897" t="s">
        <v>108</v>
      </c>
      <c r="AK897">
        <v>0</v>
      </c>
      <c r="AL897">
        <v>365</v>
      </c>
      <c r="AM897">
        <v>1094</v>
      </c>
      <c r="AN897" t="s">
        <v>103</v>
      </c>
      <c r="AO897" t="s">
        <v>126</v>
      </c>
      <c r="AP897" t="s">
        <v>104</v>
      </c>
      <c r="AQ897" t="s">
        <v>105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119</v>
      </c>
      <c r="BC897">
        <v>6</v>
      </c>
      <c r="BD897" t="s">
        <v>106</v>
      </c>
      <c r="BE897">
        <v>0</v>
      </c>
      <c r="BF897" t="s">
        <v>83</v>
      </c>
      <c r="BG897" t="s">
        <v>143</v>
      </c>
      <c r="BH897">
        <v>2004</v>
      </c>
      <c r="BI897" t="s">
        <v>108</v>
      </c>
      <c r="BJ897">
        <v>2</v>
      </c>
      <c r="BK897">
        <v>576</v>
      </c>
      <c r="BL897" t="s">
        <v>98</v>
      </c>
      <c r="BM897" t="s">
        <v>98</v>
      </c>
      <c r="BN897" t="s">
        <v>104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5</v>
      </c>
      <c r="BZ897">
        <v>2007</v>
      </c>
      <c r="CA897" t="s">
        <v>110</v>
      </c>
      <c r="CB897" t="s">
        <v>111</v>
      </c>
    </row>
    <row r="898" spans="1:80">
      <c r="A898">
        <v>2357</v>
      </c>
      <c r="B898">
        <v>20</v>
      </c>
      <c r="C898" t="s">
        <v>112</v>
      </c>
      <c r="D898">
        <v>65</v>
      </c>
      <c r="E898">
        <v>7441</v>
      </c>
      <c r="F898" t="s">
        <v>82</v>
      </c>
      <c r="G898" t="s">
        <v>83</v>
      </c>
      <c r="H898" t="s">
        <v>113</v>
      </c>
      <c r="I898" t="s">
        <v>85</v>
      </c>
      <c r="J898" t="s">
        <v>86</v>
      </c>
      <c r="K898" t="s">
        <v>87</v>
      </c>
      <c r="L898" t="s">
        <v>88</v>
      </c>
      <c r="M898" t="s">
        <v>165</v>
      </c>
      <c r="N898" t="s">
        <v>91</v>
      </c>
      <c r="O898" t="s">
        <v>91</v>
      </c>
      <c r="P898" t="s">
        <v>92</v>
      </c>
      <c r="Q898" t="s">
        <v>93</v>
      </c>
      <c r="R898">
        <v>7</v>
      </c>
      <c r="S898">
        <v>5</v>
      </c>
      <c r="T898">
        <v>2006</v>
      </c>
      <c r="U898">
        <v>2006</v>
      </c>
      <c r="V898" t="s">
        <v>94</v>
      </c>
      <c r="W898" t="s">
        <v>95</v>
      </c>
      <c r="X898" t="s">
        <v>96</v>
      </c>
      <c r="Y898" t="s">
        <v>96</v>
      </c>
      <c r="Z898" t="s">
        <v>117</v>
      </c>
      <c r="AA898">
        <v>170</v>
      </c>
      <c r="AB898" t="s">
        <v>119</v>
      </c>
      <c r="AC898" t="s">
        <v>98</v>
      </c>
      <c r="AD898" t="s">
        <v>123</v>
      </c>
      <c r="AE898" t="s">
        <v>119</v>
      </c>
      <c r="AF898" t="s">
        <v>98</v>
      </c>
      <c r="AG898" t="s">
        <v>100</v>
      </c>
      <c r="AH898" t="s">
        <v>108</v>
      </c>
      <c r="AI898">
        <v>0</v>
      </c>
      <c r="AJ898" t="s">
        <v>108</v>
      </c>
      <c r="AK898">
        <v>0</v>
      </c>
      <c r="AL898">
        <v>1461</v>
      </c>
      <c r="AM898">
        <v>1461</v>
      </c>
      <c r="AN898" t="s">
        <v>103</v>
      </c>
      <c r="AO898" t="s">
        <v>126</v>
      </c>
      <c r="AP898" t="s">
        <v>104</v>
      </c>
      <c r="AQ898" t="s">
        <v>105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119</v>
      </c>
      <c r="BC898">
        <v>7</v>
      </c>
      <c r="BD898" t="s">
        <v>106</v>
      </c>
      <c r="BE898">
        <v>0</v>
      </c>
      <c r="BF898" t="s">
        <v>83</v>
      </c>
      <c r="BG898" t="s">
        <v>107</v>
      </c>
      <c r="BH898">
        <v>2006</v>
      </c>
      <c r="BI898" t="s">
        <v>131</v>
      </c>
      <c r="BJ898">
        <v>2</v>
      </c>
      <c r="BK898">
        <v>566</v>
      </c>
      <c r="BL898" t="s">
        <v>98</v>
      </c>
      <c r="BM898" t="s">
        <v>98</v>
      </c>
      <c r="BN898" t="s">
        <v>104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6</v>
      </c>
      <c r="BZ898">
        <v>2007</v>
      </c>
      <c r="CA898" t="s">
        <v>110</v>
      </c>
      <c r="CB898" t="s">
        <v>111</v>
      </c>
    </row>
    <row r="899" spans="1:80">
      <c r="A899">
        <v>2358</v>
      </c>
      <c r="B899">
        <v>60</v>
      </c>
      <c r="C899" t="s">
        <v>112</v>
      </c>
      <c r="D899" t="s">
        <v>83</v>
      </c>
      <c r="E899">
        <v>11613</v>
      </c>
      <c r="F899" t="s">
        <v>82</v>
      </c>
      <c r="G899" t="s">
        <v>83</v>
      </c>
      <c r="H899" t="s">
        <v>160</v>
      </c>
      <c r="I899" t="s">
        <v>85</v>
      </c>
      <c r="J899" t="s">
        <v>86</v>
      </c>
      <c r="K899" t="s">
        <v>114</v>
      </c>
      <c r="L899" t="s">
        <v>88</v>
      </c>
      <c r="M899" t="s">
        <v>165</v>
      </c>
      <c r="N899" t="s">
        <v>91</v>
      </c>
      <c r="O899" t="s">
        <v>91</v>
      </c>
      <c r="P899" t="s">
        <v>92</v>
      </c>
      <c r="Q899" t="s">
        <v>122</v>
      </c>
      <c r="R899">
        <v>6</v>
      </c>
      <c r="S899">
        <v>5</v>
      </c>
      <c r="T899">
        <v>1993</v>
      </c>
      <c r="U899">
        <v>1997</v>
      </c>
      <c r="V899" t="s">
        <v>94</v>
      </c>
      <c r="W899" t="s">
        <v>95</v>
      </c>
      <c r="X899" t="s">
        <v>96</v>
      </c>
      <c r="Y899" t="s">
        <v>96</v>
      </c>
      <c r="Z899" t="s">
        <v>97</v>
      </c>
      <c r="AA899">
        <v>0</v>
      </c>
      <c r="AB899" t="s">
        <v>119</v>
      </c>
      <c r="AC899" t="s">
        <v>98</v>
      </c>
      <c r="AD899" t="s">
        <v>123</v>
      </c>
      <c r="AE899" t="s">
        <v>119</v>
      </c>
      <c r="AF899" t="s">
        <v>98</v>
      </c>
      <c r="AG899" t="s">
        <v>100</v>
      </c>
      <c r="AH899" t="s">
        <v>118</v>
      </c>
      <c r="AI899">
        <v>480</v>
      </c>
      <c r="AJ899" t="s">
        <v>108</v>
      </c>
      <c r="AK899">
        <v>0</v>
      </c>
      <c r="AL899">
        <v>384</v>
      </c>
      <c r="AM899">
        <v>864</v>
      </c>
      <c r="AN899" t="s">
        <v>103</v>
      </c>
      <c r="AO899" t="s">
        <v>126</v>
      </c>
      <c r="AP899" t="s">
        <v>104</v>
      </c>
      <c r="AQ899" t="s">
        <v>105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t="s">
        <v>119</v>
      </c>
      <c r="BC899">
        <v>7</v>
      </c>
      <c r="BD899" t="s">
        <v>106</v>
      </c>
      <c r="BE899">
        <v>0</v>
      </c>
      <c r="BF899" t="s">
        <v>83</v>
      </c>
      <c r="BG899" t="s">
        <v>107</v>
      </c>
      <c r="BH899">
        <v>1993</v>
      </c>
      <c r="BI899" t="s">
        <v>131</v>
      </c>
      <c r="BJ899">
        <v>2</v>
      </c>
      <c r="BK899">
        <v>492</v>
      </c>
      <c r="BL899" t="s">
        <v>98</v>
      </c>
      <c r="BM899" t="s">
        <v>98</v>
      </c>
      <c r="BN899" t="s">
        <v>104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132</v>
      </c>
      <c r="BW899" t="s">
        <v>83</v>
      </c>
      <c r="BX899">
        <v>0</v>
      </c>
      <c r="BY899">
        <v>5</v>
      </c>
      <c r="BZ899">
        <v>2007</v>
      </c>
      <c r="CA899" t="s">
        <v>110</v>
      </c>
      <c r="CB899" t="s">
        <v>111</v>
      </c>
    </row>
    <row r="900" spans="1:80">
      <c r="A900">
        <v>2359</v>
      </c>
      <c r="B900">
        <v>160</v>
      </c>
      <c r="C900" t="s">
        <v>112</v>
      </c>
      <c r="D900">
        <v>50</v>
      </c>
      <c r="E900">
        <v>8012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165</v>
      </c>
      <c r="N900" t="s">
        <v>91</v>
      </c>
      <c r="O900" t="s">
        <v>91</v>
      </c>
      <c r="P900" t="s">
        <v>129</v>
      </c>
      <c r="Q900" t="s">
        <v>122</v>
      </c>
      <c r="R900">
        <v>6</v>
      </c>
      <c r="S900">
        <v>5</v>
      </c>
      <c r="T900">
        <v>1980</v>
      </c>
      <c r="U900">
        <v>1980</v>
      </c>
      <c r="V900" t="s">
        <v>94</v>
      </c>
      <c r="W900" t="s">
        <v>95</v>
      </c>
      <c r="X900" t="s">
        <v>135</v>
      </c>
      <c r="Y900" t="s">
        <v>135</v>
      </c>
      <c r="Z900" t="s">
        <v>97</v>
      </c>
      <c r="AA900">
        <v>0</v>
      </c>
      <c r="AB900" t="s">
        <v>98</v>
      </c>
      <c r="AC900" t="s">
        <v>98</v>
      </c>
      <c r="AD900" t="s">
        <v>99</v>
      </c>
      <c r="AE900" t="s">
        <v>98</v>
      </c>
      <c r="AF900" t="s">
        <v>98</v>
      </c>
      <c r="AG900" t="s">
        <v>100</v>
      </c>
      <c r="AH900" t="s">
        <v>108</v>
      </c>
      <c r="AI900">
        <v>0</v>
      </c>
      <c r="AJ900" t="s">
        <v>108</v>
      </c>
      <c r="AK900">
        <v>0</v>
      </c>
      <c r="AL900">
        <v>630</v>
      </c>
      <c r="AM900">
        <v>630</v>
      </c>
      <c r="AN900" t="s">
        <v>103</v>
      </c>
      <c r="AO900" t="s">
        <v>126</v>
      </c>
      <c r="AP900" t="s">
        <v>104</v>
      </c>
      <c r="AQ900" t="s">
        <v>105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t="s">
        <v>98</v>
      </c>
      <c r="BC900">
        <v>5</v>
      </c>
      <c r="BD900" t="s">
        <v>106</v>
      </c>
      <c r="BE900">
        <v>2</v>
      </c>
      <c r="BF900" t="s">
        <v>98</v>
      </c>
      <c r="BG900" t="s">
        <v>107</v>
      </c>
      <c r="BH900">
        <v>1980</v>
      </c>
      <c r="BI900" t="s">
        <v>131</v>
      </c>
      <c r="BJ900">
        <v>1</v>
      </c>
      <c r="BK900">
        <v>283</v>
      </c>
      <c r="BL900" t="s">
        <v>98</v>
      </c>
      <c r="BM900" t="s">
        <v>98</v>
      </c>
      <c r="BN900" t="s">
        <v>104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109</v>
      </c>
      <c r="BW900" t="s">
        <v>83</v>
      </c>
      <c r="BX900">
        <v>0</v>
      </c>
      <c r="BY900">
        <v>7</v>
      </c>
      <c r="BZ900">
        <v>2007</v>
      </c>
      <c r="CA900" t="s">
        <v>110</v>
      </c>
      <c r="CB900" t="s">
        <v>111</v>
      </c>
    </row>
    <row r="901" spans="1:80">
      <c r="A901">
        <v>2360</v>
      </c>
      <c r="B901">
        <v>20</v>
      </c>
      <c r="C901" t="s">
        <v>112</v>
      </c>
      <c r="D901">
        <v>64</v>
      </c>
      <c r="E901">
        <v>6285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169</v>
      </c>
      <c r="N901" t="s">
        <v>91</v>
      </c>
      <c r="O901" t="s">
        <v>91</v>
      </c>
      <c r="P901" t="s">
        <v>92</v>
      </c>
      <c r="Q901" t="s">
        <v>93</v>
      </c>
      <c r="R901">
        <v>5</v>
      </c>
      <c r="S901">
        <v>5</v>
      </c>
      <c r="T901">
        <v>1977</v>
      </c>
      <c r="U901">
        <v>1977</v>
      </c>
      <c r="V901" t="s">
        <v>94</v>
      </c>
      <c r="W901" t="s">
        <v>95</v>
      </c>
      <c r="X901" t="s">
        <v>135</v>
      </c>
      <c r="Y901" t="s">
        <v>135</v>
      </c>
      <c r="Z901" t="s">
        <v>97</v>
      </c>
      <c r="AA901">
        <v>0</v>
      </c>
      <c r="AB901" t="s">
        <v>98</v>
      </c>
      <c r="AC901" t="s">
        <v>98</v>
      </c>
      <c r="AD901" t="s">
        <v>99</v>
      </c>
      <c r="AE901" t="s">
        <v>119</v>
      </c>
      <c r="AF901" t="s">
        <v>98</v>
      </c>
      <c r="AG901" t="s">
        <v>100</v>
      </c>
      <c r="AH901" t="s">
        <v>102</v>
      </c>
      <c r="AI901">
        <v>138</v>
      </c>
      <c r="AJ901" t="s">
        <v>101</v>
      </c>
      <c r="AK901">
        <v>351</v>
      </c>
      <c r="AL901">
        <v>405</v>
      </c>
      <c r="AM901">
        <v>894</v>
      </c>
      <c r="AN901" t="s">
        <v>103</v>
      </c>
      <c r="AO901" t="s">
        <v>98</v>
      </c>
      <c r="AP901" t="s">
        <v>104</v>
      </c>
      <c r="AQ901" t="s">
        <v>105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106</v>
      </c>
      <c r="BE901">
        <v>0</v>
      </c>
      <c r="BF901" t="s">
        <v>83</v>
      </c>
      <c r="BG901" t="s">
        <v>143</v>
      </c>
      <c r="BH901">
        <v>1979</v>
      </c>
      <c r="BI901" t="s">
        <v>108</v>
      </c>
      <c r="BJ901">
        <v>1</v>
      </c>
      <c r="BK901">
        <v>308</v>
      </c>
      <c r="BL901" t="s">
        <v>98</v>
      </c>
      <c r="BM901" t="s">
        <v>98</v>
      </c>
      <c r="BN901" t="s">
        <v>104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2007</v>
      </c>
      <c r="CA901" t="s">
        <v>110</v>
      </c>
      <c r="CB901" t="s">
        <v>111</v>
      </c>
    </row>
    <row r="902" spans="1:80">
      <c r="A902">
        <v>2361</v>
      </c>
      <c r="B902">
        <v>20</v>
      </c>
      <c r="C902" t="s">
        <v>112</v>
      </c>
      <c r="D902">
        <v>84</v>
      </c>
      <c r="E902">
        <v>7476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114</v>
      </c>
      <c r="L902" t="s">
        <v>88</v>
      </c>
      <c r="M902" t="s">
        <v>169</v>
      </c>
      <c r="N902" t="s">
        <v>91</v>
      </c>
      <c r="O902" t="s">
        <v>91</v>
      </c>
      <c r="P902" t="s">
        <v>92</v>
      </c>
      <c r="Q902" t="s">
        <v>93</v>
      </c>
      <c r="R902">
        <v>5</v>
      </c>
      <c r="S902">
        <v>7</v>
      </c>
      <c r="T902">
        <v>1968</v>
      </c>
      <c r="U902">
        <v>1968</v>
      </c>
      <c r="V902" t="s">
        <v>94</v>
      </c>
      <c r="W902" t="s">
        <v>95</v>
      </c>
      <c r="X902" t="s">
        <v>130</v>
      </c>
      <c r="Y902" t="s">
        <v>130</v>
      </c>
      <c r="Z902" t="s">
        <v>97</v>
      </c>
      <c r="AA902">
        <v>0</v>
      </c>
      <c r="AB902" t="s">
        <v>98</v>
      </c>
      <c r="AC902" t="s">
        <v>98</v>
      </c>
      <c r="AD902" t="s">
        <v>99</v>
      </c>
      <c r="AE902" t="s">
        <v>98</v>
      </c>
      <c r="AF902" t="s">
        <v>98</v>
      </c>
      <c r="AG902" t="s">
        <v>100</v>
      </c>
      <c r="AH902" t="s">
        <v>101</v>
      </c>
      <c r="AI902">
        <v>812</v>
      </c>
      <c r="AJ902" t="s">
        <v>108</v>
      </c>
      <c r="AK902">
        <v>0</v>
      </c>
      <c r="AL902">
        <v>228</v>
      </c>
      <c r="AM902">
        <v>1040</v>
      </c>
      <c r="AN902" t="s">
        <v>103</v>
      </c>
      <c r="AO902" t="s">
        <v>98</v>
      </c>
      <c r="AP902" t="s">
        <v>104</v>
      </c>
      <c r="AQ902" t="s">
        <v>105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t="s">
        <v>98</v>
      </c>
      <c r="BC902">
        <v>5</v>
      </c>
      <c r="BD902" t="s">
        <v>106</v>
      </c>
      <c r="BE902">
        <v>0</v>
      </c>
      <c r="BF902" t="s">
        <v>83</v>
      </c>
      <c r="BG902" t="s">
        <v>143</v>
      </c>
      <c r="BH902">
        <v>1991</v>
      </c>
      <c r="BI902" t="s">
        <v>125</v>
      </c>
      <c r="BJ902">
        <v>2</v>
      </c>
      <c r="BK902">
        <v>686</v>
      </c>
      <c r="BL902" t="s">
        <v>98</v>
      </c>
      <c r="BM902" t="s">
        <v>98</v>
      </c>
      <c r="BN902" t="s">
        <v>104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</row>
    <row r="903" spans="1:80">
      <c r="A903">
        <v>2362</v>
      </c>
      <c r="B903">
        <v>60</v>
      </c>
      <c r="C903" t="s">
        <v>112</v>
      </c>
      <c r="D903" t="s">
        <v>83</v>
      </c>
      <c r="E903">
        <v>19522</v>
      </c>
      <c r="F903" t="s">
        <v>82</v>
      </c>
      <c r="G903" t="s">
        <v>83</v>
      </c>
      <c r="H903" t="s">
        <v>113</v>
      </c>
      <c r="I903" t="s">
        <v>192</v>
      </c>
      <c r="J903" t="s">
        <v>86</v>
      </c>
      <c r="K903" t="s">
        <v>87</v>
      </c>
      <c r="L903" t="s">
        <v>88</v>
      </c>
      <c r="M903" t="s">
        <v>227</v>
      </c>
      <c r="N903" t="s">
        <v>91</v>
      </c>
      <c r="O903" t="s">
        <v>91</v>
      </c>
      <c r="P903" t="s">
        <v>92</v>
      </c>
      <c r="Q903" t="s">
        <v>122</v>
      </c>
      <c r="R903">
        <v>7</v>
      </c>
      <c r="S903">
        <v>5</v>
      </c>
      <c r="T903">
        <v>1990</v>
      </c>
      <c r="U903">
        <v>1990</v>
      </c>
      <c r="V903" t="s">
        <v>94</v>
      </c>
      <c r="W903" t="s">
        <v>95</v>
      </c>
      <c r="X903" t="s">
        <v>130</v>
      </c>
      <c r="Y903" t="s">
        <v>130</v>
      </c>
      <c r="Z903" t="s">
        <v>117</v>
      </c>
      <c r="AA903">
        <v>272</v>
      </c>
      <c r="AB903" t="s">
        <v>119</v>
      </c>
      <c r="AC903" t="s">
        <v>98</v>
      </c>
      <c r="AD903" t="s">
        <v>123</v>
      </c>
      <c r="AE903" t="s">
        <v>119</v>
      </c>
      <c r="AF903" t="s">
        <v>98</v>
      </c>
      <c r="AG903" t="s">
        <v>100</v>
      </c>
      <c r="AH903" t="s">
        <v>124</v>
      </c>
      <c r="AI903">
        <v>727</v>
      </c>
      <c r="AJ903" t="s">
        <v>108</v>
      </c>
      <c r="AK903">
        <v>0</v>
      </c>
      <c r="AL903">
        <v>496</v>
      </c>
      <c r="AM903">
        <v>1223</v>
      </c>
      <c r="AN903" t="s">
        <v>103</v>
      </c>
      <c r="AO903" t="s">
        <v>119</v>
      </c>
      <c r="AP903" t="s">
        <v>104</v>
      </c>
      <c r="AQ903" t="s">
        <v>105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119</v>
      </c>
      <c r="BC903">
        <v>7</v>
      </c>
      <c r="BD903" t="s">
        <v>106</v>
      </c>
      <c r="BE903">
        <v>1</v>
      </c>
      <c r="BF903" t="s">
        <v>98</v>
      </c>
      <c r="BG903" t="s">
        <v>107</v>
      </c>
      <c r="BH903">
        <v>1990</v>
      </c>
      <c r="BI903" t="s">
        <v>131</v>
      </c>
      <c r="BJ903">
        <v>2</v>
      </c>
      <c r="BK903">
        <v>564</v>
      </c>
      <c r="BL903" t="s">
        <v>98</v>
      </c>
      <c r="BM903" t="s">
        <v>98</v>
      </c>
      <c r="BN903" t="s">
        <v>104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2</v>
      </c>
      <c r="BZ903">
        <v>2007</v>
      </c>
      <c r="CA903" t="s">
        <v>110</v>
      </c>
      <c r="CB903" t="s">
        <v>111</v>
      </c>
    </row>
    <row r="904" spans="1:80">
      <c r="A904">
        <v>2363</v>
      </c>
      <c r="B904">
        <v>20</v>
      </c>
      <c r="C904" t="s">
        <v>112</v>
      </c>
      <c r="D904">
        <v>44</v>
      </c>
      <c r="E904">
        <v>10751</v>
      </c>
      <c r="F904" t="s">
        <v>82</v>
      </c>
      <c r="G904" t="s">
        <v>83</v>
      </c>
      <c r="H904" t="s">
        <v>113</v>
      </c>
      <c r="I904" t="s">
        <v>85</v>
      </c>
      <c r="J904" t="s">
        <v>86</v>
      </c>
      <c r="K904" t="s">
        <v>161</v>
      </c>
      <c r="L904" t="s">
        <v>88</v>
      </c>
      <c r="M904" t="s">
        <v>169</v>
      </c>
      <c r="N904" t="s">
        <v>226</v>
      </c>
      <c r="O904" t="s">
        <v>91</v>
      </c>
      <c r="P904" t="s">
        <v>92</v>
      </c>
      <c r="Q904" t="s">
        <v>93</v>
      </c>
      <c r="R904">
        <v>5</v>
      </c>
      <c r="S904">
        <v>5</v>
      </c>
      <c r="T904">
        <v>1974</v>
      </c>
      <c r="U904">
        <v>1974</v>
      </c>
      <c r="V904" t="s">
        <v>94</v>
      </c>
      <c r="W904" t="s">
        <v>95</v>
      </c>
      <c r="X904" t="s">
        <v>135</v>
      </c>
      <c r="Y904" t="s">
        <v>135</v>
      </c>
      <c r="Z904" t="s">
        <v>117</v>
      </c>
      <c r="AA904">
        <v>44</v>
      </c>
      <c r="AB904" t="s">
        <v>98</v>
      </c>
      <c r="AC904" t="s">
        <v>98</v>
      </c>
      <c r="AD904" t="s">
        <v>99</v>
      </c>
      <c r="AE904" t="s">
        <v>139</v>
      </c>
      <c r="AF904" t="s">
        <v>98</v>
      </c>
      <c r="AG904" t="s">
        <v>119</v>
      </c>
      <c r="AH904" t="s">
        <v>118</v>
      </c>
      <c r="AI904">
        <v>787</v>
      </c>
      <c r="AJ904" t="s">
        <v>108</v>
      </c>
      <c r="AK904">
        <v>0</v>
      </c>
      <c r="AL904">
        <v>250</v>
      </c>
      <c r="AM904">
        <v>1037</v>
      </c>
      <c r="AN904" t="s">
        <v>103</v>
      </c>
      <c r="AO904" t="s">
        <v>98</v>
      </c>
      <c r="AP904" t="s">
        <v>104</v>
      </c>
      <c r="AQ904" t="s">
        <v>105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106</v>
      </c>
      <c r="BE904">
        <v>0</v>
      </c>
      <c r="BF904" t="s">
        <v>83</v>
      </c>
      <c r="BG904" t="s">
        <v>107</v>
      </c>
      <c r="BH904">
        <v>1974</v>
      </c>
      <c r="BI904" t="s">
        <v>131</v>
      </c>
      <c r="BJ904">
        <v>2</v>
      </c>
      <c r="BK904">
        <v>431</v>
      </c>
      <c r="BL904" t="s">
        <v>98</v>
      </c>
      <c r="BM904" t="s">
        <v>98</v>
      </c>
      <c r="BN904" t="s">
        <v>104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</row>
    <row r="905" spans="1:80">
      <c r="A905">
        <v>2364</v>
      </c>
      <c r="B905">
        <v>20</v>
      </c>
      <c r="C905" t="s">
        <v>112</v>
      </c>
      <c r="D905">
        <v>43</v>
      </c>
      <c r="E905">
        <v>12712</v>
      </c>
      <c r="F905" t="s">
        <v>82</v>
      </c>
      <c r="G905" t="s">
        <v>83</v>
      </c>
      <c r="H905" t="s">
        <v>113</v>
      </c>
      <c r="I905" t="s">
        <v>85</v>
      </c>
      <c r="J905" t="s">
        <v>86</v>
      </c>
      <c r="K905" t="s">
        <v>161</v>
      </c>
      <c r="L905" t="s">
        <v>88</v>
      </c>
      <c r="M905" t="s">
        <v>169</v>
      </c>
      <c r="N905" t="s">
        <v>226</v>
      </c>
      <c r="O905" t="s">
        <v>91</v>
      </c>
      <c r="P905" t="s">
        <v>92</v>
      </c>
      <c r="Q905" t="s">
        <v>93</v>
      </c>
      <c r="R905">
        <v>6</v>
      </c>
      <c r="S905">
        <v>7</v>
      </c>
      <c r="T905">
        <v>1973</v>
      </c>
      <c r="U905">
        <v>2006</v>
      </c>
      <c r="V905" t="s">
        <v>94</v>
      </c>
      <c r="W905" t="s">
        <v>95</v>
      </c>
      <c r="X905" t="s">
        <v>152</v>
      </c>
      <c r="Y905" t="s">
        <v>153</v>
      </c>
      <c r="Z905" t="s">
        <v>97</v>
      </c>
      <c r="AA905">
        <v>0</v>
      </c>
      <c r="AB905" t="s">
        <v>98</v>
      </c>
      <c r="AC905" t="s">
        <v>98</v>
      </c>
      <c r="AD905" t="s">
        <v>99</v>
      </c>
      <c r="AE905" t="s">
        <v>119</v>
      </c>
      <c r="AF905" t="s">
        <v>98</v>
      </c>
      <c r="AG905" t="s">
        <v>155</v>
      </c>
      <c r="AH905" t="s">
        <v>118</v>
      </c>
      <c r="AI905">
        <v>968</v>
      </c>
      <c r="AJ905" t="s">
        <v>108</v>
      </c>
      <c r="AK905">
        <v>0</v>
      </c>
      <c r="AL905">
        <v>76</v>
      </c>
      <c r="AM905">
        <v>1044</v>
      </c>
      <c r="AN905" t="s">
        <v>103</v>
      </c>
      <c r="AO905" t="s">
        <v>98</v>
      </c>
      <c r="AP905" t="s">
        <v>104</v>
      </c>
      <c r="AQ905" t="s">
        <v>105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t="s">
        <v>119</v>
      </c>
      <c r="BC905">
        <v>5</v>
      </c>
      <c r="BD905" t="s">
        <v>106</v>
      </c>
      <c r="BE905">
        <v>1</v>
      </c>
      <c r="BF905" t="s">
        <v>98</v>
      </c>
      <c r="BG905" t="s">
        <v>107</v>
      </c>
      <c r="BH905">
        <v>1973</v>
      </c>
      <c r="BI905" t="s">
        <v>131</v>
      </c>
      <c r="BJ905">
        <v>2</v>
      </c>
      <c r="BK905">
        <v>542</v>
      </c>
      <c r="BL905" t="s">
        <v>98</v>
      </c>
      <c r="BM905" t="s">
        <v>98</v>
      </c>
      <c r="BN905" t="s">
        <v>104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1</v>
      </c>
      <c r="BZ905">
        <v>2007</v>
      </c>
      <c r="CA905" t="s">
        <v>110</v>
      </c>
      <c r="CB905" t="s">
        <v>172</v>
      </c>
    </row>
    <row r="906" spans="1:80">
      <c r="A906">
        <v>2365</v>
      </c>
      <c r="B906">
        <v>120</v>
      </c>
      <c r="C906" t="s">
        <v>164</v>
      </c>
      <c r="D906">
        <v>45</v>
      </c>
      <c r="E906">
        <v>4379</v>
      </c>
      <c r="F906" t="s">
        <v>82</v>
      </c>
      <c r="G906" t="s">
        <v>83</v>
      </c>
      <c r="H906" t="s">
        <v>113</v>
      </c>
      <c r="I906" t="s">
        <v>85</v>
      </c>
      <c r="J906" t="s">
        <v>86</v>
      </c>
      <c r="K906" t="s">
        <v>136</v>
      </c>
      <c r="L906" t="s">
        <v>88</v>
      </c>
      <c r="M906" t="s">
        <v>163</v>
      </c>
      <c r="N906" t="s">
        <v>91</v>
      </c>
      <c r="O906" t="s">
        <v>91</v>
      </c>
      <c r="P906" t="s">
        <v>129</v>
      </c>
      <c r="Q906" t="s">
        <v>93</v>
      </c>
      <c r="R906">
        <v>8</v>
      </c>
      <c r="S906">
        <v>5</v>
      </c>
      <c r="T906">
        <v>2004</v>
      </c>
      <c r="U906">
        <v>2004</v>
      </c>
      <c r="V906" t="s">
        <v>94</v>
      </c>
      <c r="W906" t="s">
        <v>95</v>
      </c>
      <c r="X906" t="s">
        <v>137</v>
      </c>
      <c r="Y906" t="s">
        <v>137</v>
      </c>
      <c r="Z906" t="s">
        <v>97</v>
      </c>
      <c r="AA906">
        <v>0</v>
      </c>
      <c r="AB906" t="s">
        <v>119</v>
      </c>
      <c r="AC906" t="s">
        <v>98</v>
      </c>
      <c r="AD906" t="s">
        <v>123</v>
      </c>
      <c r="AE906" t="s">
        <v>119</v>
      </c>
      <c r="AF906" t="s">
        <v>98</v>
      </c>
      <c r="AG906" t="s">
        <v>157</v>
      </c>
      <c r="AH906" t="s">
        <v>124</v>
      </c>
      <c r="AI906">
        <v>851</v>
      </c>
      <c r="AJ906" t="s">
        <v>108</v>
      </c>
      <c r="AK906">
        <v>0</v>
      </c>
      <c r="AL906">
        <v>527</v>
      </c>
      <c r="AM906">
        <v>1378</v>
      </c>
      <c r="AN906" t="s">
        <v>103</v>
      </c>
      <c r="AO906" t="s">
        <v>126</v>
      </c>
      <c r="AP906" t="s">
        <v>104</v>
      </c>
      <c r="AQ906" t="s">
        <v>105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t="s">
        <v>119</v>
      </c>
      <c r="BC906">
        <v>6</v>
      </c>
      <c r="BD906" t="s">
        <v>106</v>
      </c>
      <c r="BE906">
        <v>1</v>
      </c>
      <c r="BF906" t="s">
        <v>119</v>
      </c>
      <c r="BG906" t="s">
        <v>107</v>
      </c>
      <c r="BH906">
        <v>2004</v>
      </c>
      <c r="BI906" t="s">
        <v>125</v>
      </c>
      <c r="BJ906">
        <v>2</v>
      </c>
      <c r="BK906">
        <v>540</v>
      </c>
      <c r="BL906" t="s">
        <v>98</v>
      </c>
      <c r="BM906" t="s">
        <v>98</v>
      </c>
      <c r="BN906" t="s">
        <v>104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7</v>
      </c>
      <c r="BZ906">
        <v>2007</v>
      </c>
      <c r="CA906" t="s">
        <v>110</v>
      </c>
      <c r="CB906" t="s">
        <v>111</v>
      </c>
    </row>
    <row r="907" spans="1:80">
      <c r="A907">
        <v>2366</v>
      </c>
      <c r="B907">
        <v>120</v>
      </c>
      <c r="C907" t="s">
        <v>164</v>
      </c>
      <c r="D907">
        <v>80</v>
      </c>
      <c r="E907">
        <v>3523</v>
      </c>
      <c r="F907" t="s">
        <v>82</v>
      </c>
      <c r="G907" t="s">
        <v>82</v>
      </c>
      <c r="H907" t="s">
        <v>113</v>
      </c>
      <c r="I907" t="s">
        <v>85</v>
      </c>
      <c r="J907" t="s">
        <v>86</v>
      </c>
      <c r="K907" t="s">
        <v>87</v>
      </c>
      <c r="L907" t="s">
        <v>88</v>
      </c>
      <c r="M907" t="s">
        <v>163</v>
      </c>
      <c r="N907" t="s">
        <v>91</v>
      </c>
      <c r="O907" t="s">
        <v>91</v>
      </c>
      <c r="P907" t="s">
        <v>129</v>
      </c>
      <c r="Q907" t="s">
        <v>93</v>
      </c>
      <c r="R907">
        <v>8</v>
      </c>
      <c r="S907">
        <v>5</v>
      </c>
      <c r="T907">
        <v>2006</v>
      </c>
      <c r="U907">
        <v>2007</v>
      </c>
      <c r="V907" t="s">
        <v>94</v>
      </c>
      <c r="W907" t="s">
        <v>95</v>
      </c>
      <c r="X907" t="s">
        <v>96</v>
      </c>
      <c r="Y907" t="s">
        <v>96</v>
      </c>
      <c r="Z907" t="s">
        <v>148</v>
      </c>
      <c r="AA907">
        <v>30</v>
      </c>
      <c r="AB907" t="s">
        <v>119</v>
      </c>
      <c r="AC907" t="s">
        <v>98</v>
      </c>
      <c r="AD907" t="s">
        <v>123</v>
      </c>
      <c r="AE907" t="s">
        <v>119</v>
      </c>
      <c r="AF907" t="s">
        <v>98</v>
      </c>
      <c r="AG907" t="s">
        <v>100</v>
      </c>
      <c r="AH907" t="s">
        <v>124</v>
      </c>
      <c r="AI907">
        <v>60</v>
      </c>
      <c r="AJ907" t="s">
        <v>108</v>
      </c>
      <c r="AK907">
        <v>0</v>
      </c>
      <c r="AL907">
        <v>1081</v>
      </c>
      <c r="AM907">
        <v>1141</v>
      </c>
      <c r="AN907" t="s">
        <v>103</v>
      </c>
      <c r="AO907" t="s">
        <v>126</v>
      </c>
      <c r="AP907" t="s">
        <v>104</v>
      </c>
      <c r="AQ907" t="s">
        <v>105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t="s">
        <v>119</v>
      </c>
      <c r="BC907">
        <v>5</v>
      </c>
      <c r="BD907" t="s">
        <v>106</v>
      </c>
      <c r="BE907">
        <v>0</v>
      </c>
      <c r="BF907" t="s">
        <v>83</v>
      </c>
      <c r="BG907" t="s">
        <v>107</v>
      </c>
      <c r="BH907">
        <v>2006</v>
      </c>
      <c r="BI907" t="s">
        <v>125</v>
      </c>
      <c r="BJ907">
        <v>2</v>
      </c>
      <c r="BK907">
        <v>484</v>
      </c>
      <c r="BL907" t="s">
        <v>98</v>
      </c>
      <c r="BM907" t="s">
        <v>98</v>
      </c>
      <c r="BN907" t="s">
        <v>104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2</v>
      </c>
      <c r="BZ907">
        <v>2007</v>
      </c>
      <c r="CA907" t="s">
        <v>149</v>
      </c>
      <c r="CB907" t="s">
        <v>150</v>
      </c>
    </row>
    <row r="908" spans="1:80">
      <c r="A908">
        <v>2367</v>
      </c>
      <c r="B908">
        <v>120</v>
      </c>
      <c r="C908" t="s">
        <v>164</v>
      </c>
      <c r="D908">
        <v>32</v>
      </c>
      <c r="E908">
        <v>3784</v>
      </c>
      <c r="F908" t="s">
        <v>82</v>
      </c>
      <c r="G908" t="s">
        <v>82</v>
      </c>
      <c r="H908" t="s">
        <v>113</v>
      </c>
      <c r="I908" t="s">
        <v>85</v>
      </c>
      <c r="J908" t="s">
        <v>86</v>
      </c>
      <c r="K908" t="s">
        <v>87</v>
      </c>
      <c r="L908" t="s">
        <v>88</v>
      </c>
      <c r="M908" t="s">
        <v>163</v>
      </c>
      <c r="N908" t="s">
        <v>91</v>
      </c>
      <c r="O908" t="s">
        <v>91</v>
      </c>
      <c r="P908" t="s">
        <v>129</v>
      </c>
      <c r="Q908" t="s">
        <v>93</v>
      </c>
      <c r="R908">
        <v>8</v>
      </c>
      <c r="S908">
        <v>5</v>
      </c>
      <c r="T908">
        <v>2006</v>
      </c>
      <c r="U908">
        <v>2007</v>
      </c>
      <c r="V908" t="s">
        <v>94</v>
      </c>
      <c r="W908" t="s">
        <v>95</v>
      </c>
      <c r="X908" t="s">
        <v>96</v>
      </c>
      <c r="Y908" t="s">
        <v>96</v>
      </c>
      <c r="Z908" t="s">
        <v>148</v>
      </c>
      <c r="AA908">
        <v>36</v>
      </c>
      <c r="AB908" t="s">
        <v>119</v>
      </c>
      <c r="AC908" t="s">
        <v>98</v>
      </c>
      <c r="AD908" t="s">
        <v>123</v>
      </c>
      <c r="AE908" t="s">
        <v>119</v>
      </c>
      <c r="AF908" t="s">
        <v>98</v>
      </c>
      <c r="AG908" t="s">
        <v>100</v>
      </c>
      <c r="AH908" t="s">
        <v>124</v>
      </c>
      <c r="AI908">
        <v>60</v>
      </c>
      <c r="AJ908" t="s">
        <v>108</v>
      </c>
      <c r="AK908">
        <v>0</v>
      </c>
      <c r="AL908">
        <v>1451</v>
      </c>
      <c r="AM908">
        <v>1511</v>
      </c>
      <c r="AN908" t="s">
        <v>103</v>
      </c>
      <c r="AO908" t="s">
        <v>126</v>
      </c>
      <c r="AP908" t="s">
        <v>104</v>
      </c>
      <c r="AQ908" t="s">
        <v>105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119</v>
      </c>
      <c r="BC908">
        <v>5</v>
      </c>
      <c r="BD908" t="s">
        <v>106</v>
      </c>
      <c r="BE908">
        <v>0</v>
      </c>
      <c r="BF908" t="s">
        <v>83</v>
      </c>
      <c r="BG908" t="s">
        <v>107</v>
      </c>
      <c r="BH908">
        <v>2006</v>
      </c>
      <c r="BI908" t="s">
        <v>125</v>
      </c>
      <c r="BJ908">
        <v>2</v>
      </c>
      <c r="BK908">
        <v>476</v>
      </c>
      <c r="BL908" t="s">
        <v>98</v>
      </c>
      <c r="BM908" t="s">
        <v>98</v>
      </c>
      <c r="BN908" t="s">
        <v>104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2</v>
      </c>
      <c r="BZ908">
        <v>2007</v>
      </c>
      <c r="CA908" t="s">
        <v>149</v>
      </c>
      <c r="CB908" t="s">
        <v>150</v>
      </c>
    </row>
    <row r="909" spans="1:80">
      <c r="A909">
        <v>2368</v>
      </c>
      <c r="B909">
        <v>120</v>
      </c>
      <c r="C909" t="s">
        <v>164</v>
      </c>
      <c r="D909">
        <v>40</v>
      </c>
      <c r="E909">
        <v>3606</v>
      </c>
      <c r="F909" t="s">
        <v>82</v>
      </c>
      <c r="G909" t="s">
        <v>82</v>
      </c>
      <c r="H909" t="s">
        <v>84</v>
      </c>
      <c r="I909" t="s">
        <v>85</v>
      </c>
      <c r="J909" t="s">
        <v>86</v>
      </c>
      <c r="K909" t="s">
        <v>87</v>
      </c>
      <c r="L909" t="s">
        <v>88</v>
      </c>
      <c r="M909" t="s">
        <v>163</v>
      </c>
      <c r="N909" t="s">
        <v>91</v>
      </c>
      <c r="O909" t="s">
        <v>91</v>
      </c>
      <c r="P909" t="s">
        <v>129</v>
      </c>
      <c r="Q909" t="s">
        <v>93</v>
      </c>
      <c r="R909">
        <v>7</v>
      </c>
      <c r="S909">
        <v>5</v>
      </c>
      <c r="T909">
        <v>2006</v>
      </c>
      <c r="U909">
        <v>2007</v>
      </c>
      <c r="V909" t="s">
        <v>94</v>
      </c>
      <c r="W909" t="s">
        <v>95</v>
      </c>
      <c r="X909" t="s">
        <v>96</v>
      </c>
      <c r="Y909" t="s">
        <v>96</v>
      </c>
      <c r="Z909" t="s">
        <v>97</v>
      </c>
      <c r="AA909">
        <v>0</v>
      </c>
      <c r="AB909" t="s">
        <v>119</v>
      </c>
      <c r="AC909" t="s">
        <v>98</v>
      </c>
      <c r="AD909" t="s">
        <v>123</v>
      </c>
      <c r="AE909" t="s">
        <v>126</v>
      </c>
      <c r="AF909" t="s">
        <v>119</v>
      </c>
      <c r="AG909" t="s">
        <v>100</v>
      </c>
      <c r="AH909" t="s">
        <v>124</v>
      </c>
      <c r="AI909">
        <v>937</v>
      </c>
      <c r="AJ909" t="s">
        <v>108</v>
      </c>
      <c r="AK909">
        <v>0</v>
      </c>
      <c r="AL909">
        <v>415</v>
      </c>
      <c r="AM909">
        <v>1352</v>
      </c>
      <c r="AN909" t="s">
        <v>103</v>
      </c>
      <c r="AO909" t="s">
        <v>126</v>
      </c>
      <c r="AP909" t="s">
        <v>104</v>
      </c>
      <c r="AQ909" t="s">
        <v>105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t="s">
        <v>119</v>
      </c>
      <c r="BC909">
        <v>5</v>
      </c>
      <c r="BD909" t="s">
        <v>106</v>
      </c>
      <c r="BE909">
        <v>1</v>
      </c>
      <c r="BF909" t="s">
        <v>119</v>
      </c>
      <c r="BG909" t="s">
        <v>107</v>
      </c>
      <c r="BH909">
        <v>2006</v>
      </c>
      <c r="BI909" t="s">
        <v>131</v>
      </c>
      <c r="BJ909">
        <v>2</v>
      </c>
      <c r="BK909">
        <v>466</v>
      </c>
      <c r="BL909" t="s">
        <v>98</v>
      </c>
      <c r="BM909" t="s">
        <v>98</v>
      </c>
      <c r="BN909" t="s">
        <v>104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149</v>
      </c>
      <c r="CB909" t="s">
        <v>150</v>
      </c>
    </row>
    <row r="910" spans="1:80">
      <c r="A910">
        <v>2369</v>
      </c>
      <c r="B910">
        <v>120</v>
      </c>
      <c r="C910" t="s">
        <v>164</v>
      </c>
      <c r="D910">
        <v>30</v>
      </c>
      <c r="E910">
        <v>5330</v>
      </c>
      <c r="F910" t="s">
        <v>82</v>
      </c>
      <c r="G910" t="s">
        <v>82</v>
      </c>
      <c r="H910" t="s">
        <v>160</v>
      </c>
      <c r="I910" t="s">
        <v>85</v>
      </c>
      <c r="J910" t="s">
        <v>86</v>
      </c>
      <c r="K910" t="s">
        <v>87</v>
      </c>
      <c r="L910" t="s">
        <v>88</v>
      </c>
      <c r="M910" t="s">
        <v>163</v>
      </c>
      <c r="N910" t="s">
        <v>91</v>
      </c>
      <c r="O910" t="s">
        <v>91</v>
      </c>
      <c r="P910" t="s">
        <v>129</v>
      </c>
      <c r="Q910" t="s">
        <v>93</v>
      </c>
      <c r="R910">
        <v>8</v>
      </c>
      <c r="S910">
        <v>5</v>
      </c>
      <c r="T910">
        <v>2006</v>
      </c>
      <c r="U910">
        <v>2007</v>
      </c>
      <c r="V910" t="s">
        <v>94</v>
      </c>
      <c r="W910" t="s">
        <v>95</v>
      </c>
      <c r="X910" t="s">
        <v>96</v>
      </c>
      <c r="Y910" t="s">
        <v>96</v>
      </c>
      <c r="Z910" t="s">
        <v>83</v>
      </c>
      <c r="AA910" t="s">
        <v>83</v>
      </c>
      <c r="AB910" t="s">
        <v>119</v>
      </c>
      <c r="AC910" t="s">
        <v>98</v>
      </c>
      <c r="AD910" t="s">
        <v>123</v>
      </c>
      <c r="AE910" t="s">
        <v>119</v>
      </c>
      <c r="AF910" t="s">
        <v>98</v>
      </c>
      <c r="AG910" t="s">
        <v>100</v>
      </c>
      <c r="AH910" t="s">
        <v>108</v>
      </c>
      <c r="AI910">
        <v>0</v>
      </c>
      <c r="AJ910" t="s">
        <v>108</v>
      </c>
      <c r="AK910">
        <v>0</v>
      </c>
      <c r="AL910">
        <v>1550</v>
      </c>
      <c r="AM910">
        <v>1550</v>
      </c>
      <c r="AN910" t="s">
        <v>103</v>
      </c>
      <c r="AO910" t="s">
        <v>126</v>
      </c>
      <c r="AP910" t="s">
        <v>104</v>
      </c>
      <c r="AQ910" t="s">
        <v>105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t="s">
        <v>119</v>
      </c>
      <c r="BC910">
        <v>5</v>
      </c>
      <c r="BD910" t="s">
        <v>106</v>
      </c>
      <c r="BE910">
        <v>0</v>
      </c>
      <c r="BF910" t="s">
        <v>83</v>
      </c>
      <c r="BG910" t="s">
        <v>107</v>
      </c>
      <c r="BH910">
        <v>2007</v>
      </c>
      <c r="BI910" t="s">
        <v>125</v>
      </c>
      <c r="BJ910">
        <v>2</v>
      </c>
      <c r="BK910">
        <v>528</v>
      </c>
      <c r="BL910" t="s">
        <v>98</v>
      </c>
      <c r="BM910" t="s">
        <v>98</v>
      </c>
      <c r="BN910" t="s">
        <v>104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7</v>
      </c>
      <c r="BZ910">
        <v>2007</v>
      </c>
      <c r="CA910" t="s">
        <v>149</v>
      </c>
      <c r="CB910" t="s">
        <v>150</v>
      </c>
    </row>
    <row r="911" spans="1:80">
      <c r="A911">
        <v>2370</v>
      </c>
      <c r="B911">
        <v>160</v>
      </c>
      <c r="C911" t="s">
        <v>164</v>
      </c>
      <c r="D911">
        <v>24</v>
      </c>
      <c r="E911">
        <v>2280</v>
      </c>
      <c r="F911" t="s">
        <v>82</v>
      </c>
      <c r="G911" t="s">
        <v>82</v>
      </c>
      <c r="H911" t="s">
        <v>84</v>
      </c>
      <c r="I911" t="s">
        <v>85</v>
      </c>
      <c r="J911" t="s">
        <v>86</v>
      </c>
      <c r="K911" t="s">
        <v>87</v>
      </c>
      <c r="L911" t="s">
        <v>88</v>
      </c>
      <c r="M911" t="s">
        <v>163</v>
      </c>
      <c r="N911" t="s">
        <v>91</v>
      </c>
      <c r="O911" t="s">
        <v>91</v>
      </c>
      <c r="P911" t="s">
        <v>142</v>
      </c>
      <c r="Q911" t="s">
        <v>122</v>
      </c>
      <c r="R911">
        <v>6</v>
      </c>
      <c r="S911">
        <v>5</v>
      </c>
      <c r="T911">
        <v>1999</v>
      </c>
      <c r="U911">
        <v>1999</v>
      </c>
      <c r="V911" t="s">
        <v>94</v>
      </c>
      <c r="W911" t="s">
        <v>95</v>
      </c>
      <c r="X911" t="s">
        <v>137</v>
      </c>
      <c r="Y911" t="s">
        <v>137</v>
      </c>
      <c r="Z911" t="s">
        <v>117</v>
      </c>
      <c r="AA911">
        <v>342</v>
      </c>
      <c r="AB911" t="s">
        <v>98</v>
      </c>
      <c r="AC911" t="s">
        <v>98</v>
      </c>
      <c r="AD911" t="s">
        <v>123</v>
      </c>
      <c r="AE911" t="s">
        <v>119</v>
      </c>
      <c r="AF911" t="s">
        <v>98</v>
      </c>
      <c r="AG911" t="s">
        <v>100</v>
      </c>
      <c r="AH911" t="s">
        <v>124</v>
      </c>
      <c r="AI911">
        <v>565</v>
      </c>
      <c r="AJ911" t="s">
        <v>108</v>
      </c>
      <c r="AK911">
        <v>0</v>
      </c>
      <c r="AL911">
        <v>179</v>
      </c>
      <c r="AM911">
        <v>744</v>
      </c>
      <c r="AN911" t="s">
        <v>103</v>
      </c>
      <c r="AO911" t="s">
        <v>119</v>
      </c>
      <c r="AP911" t="s">
        <v>104</v>
      </c>
      <c r="AQ911" t="s">
        <v>105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98</v>
      </c>
      <c r="BC911">
        <v>6</v>
      </c>
      <c r="BD911" t="s">
        <v>106</v>
      </c>
      <c r="BE911">
        <v>1</v>
      </c>
      <c r="BF911" t="s">
        <v>98</v>
      </c>
      <c r="BG911" t="s">
        <v>143</v>
      </c>
      <c r="BH911">
        <v>1999</v>
      </c>
      <c r="BI911" t="s">
        <v>108</v>
      </c>
      <c r="BJ911">
        <v>2</v>
      </c>
      <c r="BK911">
        <v>440</v>
      </c>
      <c r="BL911" t="s">
        <v>98</v>
      </c>
      <c r="BM911" t="s">
        <v>98</v>
      </c>
      <c r="BN911" t="s">
        <v>104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9</v>
      </c>
      <c r="BZ911">
        <v>2007</v>
      </c>
      <c r="CA911" t="s">
        <v>110</v>
      </c>
      <c r="CB911" t="s">
        <v>111</v>
      </c>
    </row>
    <row r="912" spans="1:80">
      <c r="A912">
        <v>2371</v>
      </c>
      <c r="B912">
        <v>160</v>
      </c>
      <c r="C912" t="s">
        <v>164</v>
      </c>
      <c r="D912">
        <v>24</v>
      </c>
      <c r="E912">
        <v>2117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163</v>
      </c>
      <c r="N912" t="s">
        <v>91</v>
      </c>
      <c r="O912" t="s">
        <v>91</v>
      </c>
      <c r="P912" t="s">
        <v>142</v>
      </c>
      <c r="Q912" t="s">
        <v>122</v>
      </c>
      <c r="R912">
        <v>6</v>
      </c>
      <c r="S912">
        <v>5</v>
      </c>
      <c r="T912">
        <v>2000</v>
      </c>
      <c r="U912">
        <v>2000</v>
      </c>
      <c r="V912" t="s">
        <v>94</v>
      </c>
      <c r="W912" t="s">
        <v>95</v>
      </c>
      <c r="X912" t="s">
        <v>137</v>
      </c>
      <c r="Y912" t="s">
        <v>137</v>
      </c>
      <c r="Z912" t="s">
        <v>117</v>
      </c>
      <c r="AA912">
        <v>216</v>
      </c>
      <c r="AB912" t="s">
        <v>119</v>
      </c>
      <c r="AC912" t="s">
        <v>98</v>
      </c>
      <c r="AD912" t="s">
        <v>123</v>
      </c>
      <c r="AE912" t="s">
        <v>119</v>
      </c>
      <c r="AF912" t="s">
        <v>98</v>
      </c>
      <c r="AG912" t="s">
        <v>100</v>
      </c>
      <c r="AH912" t="s">
        <v>124</v>
      </c>
      <c r="AI912">
        <v>417</v>
      </c>
      <c r="AJ912" t="s">
        <v>108</v>
      </c>
      <c r="AK912">
        <v>0</v>
      </c>
      <c r="AL912">
        <v>339</v>
      </c>
      <c r="AM912">
        <v>756</v>
      </c>
      <c r="AN912" t="s">
        <v>103</v>
      </c>
      <c r="AO912" t="s">
        <v>126</v>
      </c>
      <c r="AP912" t="s">
        <v>104</v>
      </c>
      <c r="AQ912" t="s">
        <v>105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119</v>
      </c>
      <c r="BC912">
        <v>4</v>
      </c>
      <c r="BD912" t="s">
        <v>106</v>
      </c>
      <c r="BE912">
        <v>0</v>
      </c>
      <c r="BF912" t="s">
        <v>83</v>
      </c>
      <c r="BG912" t="s">
        <v>143</v>
      </c>
      <c r="BH912">
        <v>2000</v>
      </c>
      <c r="BI912" t="s">
        <v>108</v>
      </c>
      <c r="BJ912">
        <v>2</v>
      </c>
      <c r="BK912">
        <v>440</v>
      </c>
      <c r="BL912" t="s">
        <v>98</v>
      </c>
      <c r="BM912" t="s">
        <v>98</v>
      </c>
      <c r="BN912" t="s">
        <v>104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9</v>
      </c>
      <c r="BZ912">
        <v>2007</v>
      </c>
      <c r="CA912" t="s">
        <v>110</v>
      </c>
      <c r="CB912" t="s">
        <v>111</v>
      </c>
    </row>
    <row r="913" spans="1:80">
      <c r="A913">
        <v>2372</v>
      </c>
      <c r="B913">
        <v>20</v>
      </c>
      <c r="C913" t="s">
        <v>164</v>
      </c>
      <c r="D913">
        <v>73</v>
      </c>
      <c r="E913">
        <v>7321</v>
      </c>
      <c r="F913" t="s">
        <v>82</v>
      </c>
      <c r="G913" t="s">
        <v>82</v>
      </c>
      <c r="H913" t="s">
        <v>113</v>
      </c>
      <c r="I913" t="s">
        <v>85</v>
      </c>
      <c r="J913" t="s">
        <v>86</v>
      </c>
      <c r="K913" t="s">
        <v>87</v>
      </c>
      <c r="L913" t="s">
        <v>88</v>
      </c>
      <c r="M913" t="s">
        <v>163</v>
      </c>
      <c r="N913" t="s">
        <v>91</v>
      </c>
      <c r="O913" t="s">
        <v>91</v>
      </c>
      <c r="P913" t="s">
        <v>92</v>
      </c>
      <c r="Q913" t="s">
        <v>93</v>
      </c>
      <c r="R913">
        <v>7</v>
      </c>
      <c r="S913">
        <v>5</v>
      </c>
      <c r="T913">
        <v>1999</v>
      </c>
      <c r="U913">
        <v>2000</v>
      </c>
      <c r="V913" t="s">
        <v>94</v>
      </c>
      <c r="W913" t="s">
        <v>95</v>
      </c>
      <c r="X913" t="s">
        <v>152</v>
      </c>
      <c r="Y913" t="s">
        <v>153</v>
      </c>
      <c r="Z913" t="s">
        <v>97</v>
      </c>
      <c r="AA913">
        <v>0</v>
      </c>
      <c r="AB913" t="s">
        <v>119</v>
      </c>
      <c r="AC913" t="s">
        <v>98</v>
      </c>
      <c r="AD913" t="s">
        <v>123</v>
      </c>
      <c r="AE913" t="s">
        <v>119</v>
      </c>
      <c r="AF913" t="s">
        <v>98</v>
      </c>
      <c r="AG913" t="s">
        <v>100</v>
      </c>
      <c r="AH913" t="s">
        <v>108</v>
      </c>
      <c r="AI913">
        <v>0</v>
      </c>
      <c r="AJ913" t="s">
        <v>108</v>
      </c>
      <c r="AK913">
        <v>0</v>
      </c>
      <c r="AL913">
        <v>1339</v>
      </c>
      <c r="AM913">
        <v>1339</v>
      </c>
      <c r="AN913" t="s">
        <v>103</v>
      </c>
      <c r="AO913" t="s">
        <v>126</v>
      </c>
      <c r="AP913" t="s">
        <v>104</v>
      </c>
      <c r="AQ913" t="s">
        <v>105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119</v>
      </c>
      <c r="BC913">
        <v>5</v>
      </c>
      <c r="BD913" t="s">
        <v>106</v>
      </c>
      <c r="BE913">
        <v>0</v>
      </c>
      <c r="BF913" t="s">
        <v>83</v>
      </c>
      <c r="BG913" t="s">
        <v>143</v>
      </c>
      <c r="BH913">
        <v>1999</v>
      </c>
      <c r="BI913" t="s">
        <v>108</v>
      </c>
      <c r="BJ913">
        <v>2</v>
      </c>
      <c r="BK913">
        <v>625</v>
      </c>
      <c r="BL913" t="s">
        <v>98</v>
      </c>
      <c r="BM913" t="s">
        <v>98</v>
      </c>
      <c r="BN913" t="s">
        <v>104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12</v>
      </c>
      <c r="BZ913">
        <v>2007</v>
      </c>
      <c r="CA913" t="s">
        <v>144</v>
      </c>
      <c r="CB913" t="s">
        <v>111</v>
      </c>
    </row>
    <row r="914" spans="1:80">
      <c r="A914">
        <v>2373</v>
      </c>
      <c r="B914">
        <v>60</v>
      </c>
      <c r="C914" t="s">
        <v>164</v>
      </c>
      <c r="D914" t="s">
        <v>83</v>
      </c>
      <c r="E914">
        <v>8010</v>
      </c>
      <c r="F914" t="s">
        <v>82</v>
      </c>
      <c r="G914" t="s">
        <v>82</v>
      </c>
      <c r="H914" t="s">
        <v>113</v>
      </c>
      <c r="I914" t="s">
        <v>85</v>
      </c>
      <c r="J914" t="s">
        <v>86</v>
      </c>
      <c r="K914" t="s">
        <v>87</v>
      </c>
      <c r="L914" t="s">
        <v>88</v>
      </c>
      <c r="M914" t="s">
        <v>163</v>
      </c>
      <c r="N914" t="s">
        <v>91</v>
      </c>
      <c r="O914" t="s">
        <v>91</v>
      </c>
      <c r="P914" t="s">
        <v>92</v>
      </c>
      <c r="Q914" t="s">
        <v>122</v>
      </c>
      <c r="R914">
        <v>8</v>
      </c>
      <c r="S914">
        <v>5</v>
      </c>
      <c r="T914">
        <v>2003</v>
      </c>
      <c r="U914">
        <v>2004</v>
      </c>
      <c r="V914" t="s">
        <v>115</v>
      </c>
      <c r="W914" t="s">
        <v>95</v>
      </c>
      <c r="X914" t="s">
        <v>152</v>
      </c>
      <c r="Y914" t="s">
        <v>153</v>
      </c>
      <c r="Z914" t="s">
        <v>97</v>
      </c>
      <c r="AA914">
        <v>0</v>
      </c>
      <c r="AB914" t="s">
        <v>119</v>
      </c>
      <c r="AC914" t="s">
        <v>98</v>
      </c>
      <c r="AD914" t="s">
        <v>123</v>
      </c>
      <c r="AE914" t="s">
        <v>126</v>
      </c>
      <c r="AF914" t="s">
        <v>98</v>
      </c>
      <c r="AG914" t="s">
        <v>100</v>
      </c>
      <c r="AH914" t="s">
        <v>124</v>
      </c>
      <c r="AI914">
        <v>964</v>
      </c>
      <c r="AJ914" t="s">
        <v>108</v>
      </c>
      <c r="AK914">
        <v>0</v>
      </c>
      <c r="AL914">
        <v>90</v>
      </c>
      <c r="AM914">
        <v>1054</v>
      </c>
      <c r="AN914" t="s">
        <v>103</v>
      </c>
      <c r="AO914" t="s">
        <v>126</v>
      </c>
      <c r="AP914" t="s">
        <v>104</v>
      </c>
      <c r="AQ914" t="s">
        <v>105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119</v>
      </c>
      <c r="BC914">
        <v>8</v>
      </c>
      <c r="BD914" t="s">
        <v>106</v>
      </c>
      <c r="BE914">
        <v>2</v>
      </c>
      <c r="BF914" t="s">
        <v>119</v>
      </c>
      <c r="BG914" t="s">
        <v>143</v>
      </c>
      <c r="BH914">
        <v>2003</v>
      </c>
      <c r="BI914" t="s">
        <v>108</v>
      </c>
      <c r="BJ914">
        <v>2</v>
      </c>
      <c r="BK914">
        <v>552</v>
      </c>
      <c r="BL914" t="s">
        <v>98</v>
      </c>
      <c r="BM914" t="s">
        <v>98</v>
      </c>
      <c r="BN914" t="s">
        <v>104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8</v>
      </c>
      <c r="BZ914">
        <v>2007</v>
      </c>
      <c r="CA914" t="s">
        <v>110</v>
      </c>
      <c r="CB914" t="s">
        <v>111</v>
      </c>
    </row>
    <row r="915" spans="1:80">
      <c r="A915">
        <v>2374</v>
      </c>
      <c r="B915">
        <v>60</v>
      </c>
      <c r="C915" t="s">
        <v>164</v>
      </c>
      <c r="D915">
        <v>106</v>
      </c>
      <c r="E915">
        <v>8413</v>
      </c>
      <c r="F915" t="s">
        <v>82</v>
      </c>
      <c r="G915" t="s">
        <v>83</v>
      </c>
      <c r="H915" t="s">
        <v>113</v>
      </c>
      <c r="I915" t="s">
        <v>85</v>
      </c>
      <c r="J915" t="s">
        <v>86</v>
      </c>
      <c r="K915" t="s">
        <v>87</v>
      </c>
      <c r="L915" t="s">
        <v>88</v>
      </c>
      <c r="M915" t="s">
        <v>163</v>
      </c>
      <c r="N915" t="s">
        <v>91</v>
      </c>
      <c r="O915" t="s">
        <v>91</v>
      </c>
      <c r="P915" t="s">
        <v>92</v>
      </c>
      <c r="Q915" t="s">
        <v>122</v>
      </c>
      <c r="R915">
        <v>8</v>
      </c>
      <c r="S915">
        <v>5</v>
      </c>
      <c r="T915">
        <v>1998</v>
      </c>
      <c r="U915">
        <v>1998</v>
      </c>
      <c r="V915" t="s">
        <v>94</v>
      </c>
      <c r="W915" t="s">
        <v>95</v>
      </c>
      <c r="X915" t="s">
        <v>96</v>
      </c>
      <c r="Y915" t="s">
        <v>96</v>
      </c>
      <c r="Z915" t="s">
        <v>97</v>
      </c>
      <c r="AA915">
        <v>0</v>
      </c>
      <c r="AB915" t="s">
        <v>119</v>
      </c>
      <c r="AC915" t="s">
        <v>119</v>
      </c>
      <c r="AD915" t="s">
        <v>123</v>
      </c>
      <c r="AE915" t="s">
        <v>126</v>
      </c>
      <c r="AF915" t="s">
        <v>98</v>
      </c>
      <c r="AG915" t="s">
        <v>155</v>
      </c>
      <c r="AH915" t="s">
        <v>124</v>
      </c>
      <c r="AI915">
        <v>901</v>
      </c>
      <c r="AJ915" t="s">
        <v>108</v>
      </c>
      <c r="AK915">
        <v>0</v>
      </c>
      <c r="AL915">
        <v>319</v>
      </c>
      <c r="AM915">
        <v>1220</v>
      </c>
      <c r="AN915" t="s">
        <v>103</v>
      </c>
      <c r="AO915" t="s">
        <v>126</v>
      </c>
      <c r="AP915" t="s">
        <v>104</v>
      </c>
      <c r="AQ915" t="s">
        <v>105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119</v>
      </c>
      <c r="BC915">
        <v>8</v>
      </c>
      <c r="BD915" t="s">
        <v>106</v>
      </c>
      <c r="BE915">
        <v>2</v>
      </c>
      <c r="BF915" t="s">
        <v>98</v>
      </c>
      <c r="BG915" t="s">
        <v>107</v>
      </c>
      <c r="BH915">
        <v>1998</v>
      </c>
      <c r="BI915" t="s">
        <v>131</v>
      </c>
      <c r="BJ915">
        <v>2</v>
      </c>
      <c r="BK915">
        <v>1105</v>
      </c>
      <c r="BL915" t="s">
        <v>119</v>
      </c>
      <c r="BM915" t="s">
        <v>98</v>
      </c>
      <c r="BN915" t="s">
        <v>104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2007</v>
      </c>
      <c r="CA915" t="s">
        <v>110</v>
      </c>
      <c r="CB915" t="s">
        <v>111</v>
      </c>
    </row>
    <row r="916" spans="1:80">
      <c r="A916">
        <v>2375</v>
      </c>
      <c r="B916">
        <v>120</v>
      </c>
      <c r="C916" t="s">
        <v>112</v>
      </c>
      <c r="D916">
        <v>50</v>
      </c>
      <c r="E916">
        <v>9466</v>
      </c>
      <c r="F916" t="s">
        <v>82</v>
      </c>
      <c r="G916" t="s">
        <v>83</v>
      </c>
      <c r="H916" t="s">
        <v>160</v>
      </c>
      <c r="I916" t="s">
        <v>85</v>
      </c>
      <c r="J916" t="s">
        <v>86</v>
      </c>
      <c r="K916" t="s">
        <v>136</v>
      </c>
      <c r="L916" t="s">
        <v>88</v>
      </c>
      <c r="M916" t="s">
        <v>227</v>
      </c>
      <c r="N916" t="s">
        <v>91</v>
      </c>
      <c r="O916" t="s">
        <v>91</v>
      </c>
      <c r="P916" t="s">
        <v>129</v>
      </c>
      <c r="Q916" t="s">
        <v>93</v>
      </c>
      <c r="R916">
        <v>8</v>
      </c>
      <c r="S916">
        <v>5</v>
      </c>
      <c r="T916">
        <v>1994</v>
      </c>
      <c r="U916">
        <v>1995</v>
      </c>
      <c r="V916" t="s">
        <v>94</v>
      </c>
      <c r="W916" t="s">
        <v>95</v>
      </c>
      <c r="X916" t="s">
        <v>117</v>
      </c>
      <c r="Y916" t="s">
        <v>117</v>
      </c>
      <c r="Z916" t="s">
        <v>97</v>
      </c>
      <c r="AA916">
        <v>0</v>
      </c>
      <c r="AB916" t="s">
        <v>119</v>
      </c>
      <c r="AC916" t="s">
        <v>98</v>
      </c>
      <c r="AD916" t="s">
        <v>123</v>
      </c>
      <c r="AE916" t="s">
        <v>119</v>
      </c>
      <c r="AF916" t="s">
        <v>98</v>
      </c>
      <c r="AG916" t="s">
        <v>119</v>
      </c>
      <c r="AH916" t="s">
        <v>102</v>
      </c>
      <c r="AI916">
        <v>457</v>
      </c>
      <c r="AJ916" t="s">
        <v>118</v>
      </c>
      <c r="AK916">
        <v>1037</v>
      </c>
      <c r="AL916">
        <v>0</v>
      </c>
      <c r="AM916">
        <v>1494</v>
      </c>
      <c r="AN916" t="s">
        <v>103</v>
      </c>
      <c r="AO916" t="s">
        <v>126</v>
      </c>
      <c r="AP916" t="s">
        <v>104</v>
      </c>
      <c r="AQ916" t="s">
        <v>105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t="s">
        <v>119</v>
      </c>
      <c r="BC916">
        <v>5</v>
      </c>
      <c r="BD916" t="s">
        <v>106</v>
      </c>
      <c r="BE916">
        <v>1</v>
      </c>
      <c r="BF916" t="s">
        <v>119</v>
      </c>
      <c r="BG916" t="s">
        <v>107</v>
      </c>
      <c r="BH916">
        <v>1994</v>
      </c>
      <c r="BI916" t="s">
        <v>125</v>
      </c>
      <c r="BJ916">
        <v>2</v>
      </c>
      <c r="BK916">
        <v>478</v>
      </c>
      <c r="BL916" t="s">
        <v>98</v>
      </c>
      <c r="BM916" t="s">
        <v>98</v>
      </c>
      <c r="BN916" t="s">
        <v>104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>
        <v>2007</v>
      </c>
      <c r="CA916" t="s">
        <v>110</v>
      </c>
      <c r="CB916" t="s">
        <v>111</v>
      </c>
    </row>
    <row r="917" spans="1:80">
      <c r="A917">
        <v>2376</v>
      </c>
      <c r="B917">
        <v>20</v>
      </c>
      <c r="C917" t="s">
        <v>112</v>
      </c>
      <c r="D917">
        <v>80</v>
      </c>
      <c r="E917">
        <v>12000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227</v>
      </c>
      <c r="N917" t="s">
        <v>91</v>
      </c>
      <c r="O917" t="s">
        <v>91</v>
      </c>
      <c r="P917" t="s">
        <v>92</v>
      </c>
      <c r="Q917" t="s">
        <v>93</v>
      </c>
      <c r="R917">
        <v>7</v>
      </c>
      <c r="S917">
        <v>6</v>
      </c>
      <c r="T917">
        <v>1980</v>
      </c>
      <c r="U917">
        <v>1980</v>
      </c>
      <c r="V917" t="s">
        <v>115</v>
      </c>
      <c r="W917" t="s">
        <v>95</v>
      </c>
      <c r="X917" t="s">
        <v>96</v>
      </c>
      <c r="Y917" t="s">
        <v>137</v>
      </c>
      <c r="Z917" t="s">
        <v>117</v>
      </c>
      <c r="AA917">
        <v>600</v>
      </c>
      <c r="AB917" t="s">
        <v>119</v>
      </c>
      <c r="AC917" t="s">
        <v>98</v>
      </c>
      <c r="AD917" t="s">
        <v>99</v>
      </c>
      <c r="AE917" t="s">
        <v>119</v>
      </c>
      <c r="AF917" t="s">
        <v>98</v>
      </c>
      <c r="AG917" t="s">
        <v>100</v>
      </c>
      <c r="AH917" t="s">
        <v>124</v>
      </c>
      <c r="AI917">
        <v>1732</v>
      </c>
      <c r="AJ917" t="s">
        <v>108</v>
      </c>
      <c r="AK917">
        <v>0</v>
      </c>
      <c r="AL917">
        <v>270</v>
      </c>
      <c r="AM917">
        <v>2002</v>
      </c>
      <c r="AN917" t="s">
        <v>103</v>
      </c>
      <c r="AO917" t="s">
        <v>126</v>
      </c>
      <c r="AP917" t="s">
        <v>104</v>
      </c>
      <c r="AQ917" t="s">
        <v>105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119</v>
      </c>
      <c r="BC917">
        <v>8</v>
      </c>
      <c r="BD917" t="s">
        <v>106</v>
      </c>
      <c r="BE917">
        <v>1</v>
      </c>
      <c r="BF917" t="s">
        <v>98</v>
      </c>
      <c r="BG917" t="s">
        <v>107</v>
      </c>
      <c r="BH917">
        <v>1980</v>
      </c>
      <c r="BI917" t="s">
        <v>131</v>
      </c>
      <c r="BJ917">
        <v>2</v>
      </c>
      <c r="BK917">
        <v>546</v>
      </c>
      <c r="BL917" t="s">
        <v>119</v>
      </c>
      <c r="BM917" t="s">
        <v>98</v>
      </c>
      <c r="BN917" t="s">
        <v>104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3</v>
      </c>
      <c r="BZ917">
        <v>2007</v>
      </c>
      <c r="CA917" t="s">
        <v>110</v>
      </c>
      <c r="CB917" t="s">
        <v>111</v>
      </c>
    </row>
    <row r="918" spans="1:80">
      <c r="A918">
        <v>2377</v>
      </c>
      <c r="B918">
        <v>20</v>
      </c>
      <c r="C918" t="s">
        <v>112</v>
      </c>
      <c r="D918">
        <v>94</v>
      </c>
      <c r="E918">
        <v>17778</v>
      </c>
      <c r="F918" t="s">
        <v>82</v>
      </c>
      <c r="G918" t="s">
        <v>83</v>
      </c>
      <c r="H918" t="s">
        <v>113</v>
      </c>
      <c r="I918" t="s">
        <v>85</v>
      </c>
      <c r="J918" t="s">
        <v>86</v>
      </c>
      <c r="K918" t="s">
        <v>87</v>
      </c>
      <c r="L918" t="s">
        <v>88</v>
      </c>
      <c r="M918" t="s">
        <v>227</v>
      </c>
      <c r="N918" t="s">
        <v>91</v>
      </c>
      <c r="O918" t="s">
        <v>91</v>
      </c>
      <c r="P918" t="s">
        <v>92</v>
      </c>
      <c r="Q918" t="s">
        <v>93</v>
      </c>
      <c r="R918">
        <v>8</v>
      </c>
      <c r="S918">
        <v>5</v>
      </c>
      <c r="T918">
        <v>1981</v>
      </c>
      <c r="U918">
        <v>1981</v>
      </c>
      <c r="V918" t="s">
        <v>115</v>
      </c>
      <c r="W918" t="s">
        <v>95</v>
      </c>
      <c r="X918" t="s">
        <v>117</v>
      </c>
      <c r="Y918" t="s">
        <v>117</v>
      </c>
      <c r="Z918" t="s">
        <v>97</v>
      </c>
      <c r="AA918">
        <v>0</v>
      </c>
      <c r="AB918" t="s">
        <v>119</v>
      </c>
      <c r="AC918" t="s">
        <v>98</v>
      </c>
      <c r="AD918" t="s">
        <v>99</v>
      </c>
      <c r="AE918" t="s">
        <v>119</v>
      </c>
      <c r="AF918" t="s">
        <v>98</v>
      </c>
      <c r="AG918" t="s">
        <v>119</v>
      </c>
      <c r="AH918" t="s">
        <v>118</v>
      </c>
      <c r="AI918">
        <v>1632</v>
      </c>
      <c r="AJ918" t="s">
        <v>101</v>
      </c>
      <c r="AK918">
        <v>829</v>
      </c>
      <c r="AL918">
        <v>0</v>
      </c>
      <c r="AM918">
        <v>2461</v>
      </c>
      <c r="AN918" t="s">
        <v>103</v>
      </c>
      <c r="AO918" t="s">
        <v>119</v>
      </c>
      <c r="AP918" t="s">
        <v>104</v>
      </c>
      <c r="AQ918" t="s">
        <v>105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119</v>
      </c>
      <c r="BC918">
        <v>7</v>
      </c>
      <c r="BD918" t="s">
        <v>106</v>
      </c>
      <c r="BE918">
        <v>2</v>
      </c>
      <c r="BF918" t="s">
        <v>119</v>
      </c>
      <c r="BG918" t="s">
        <v>107</v>
      </c>
      <c r="BH918">
        <v>1981</v>
      </c>
      <c r="BI918" t="s">
        <v>131</v>
      </c>
      <c r="BJ918">
        <v>2</v>
      </c>
      <c r="BK918">
        <v>676</v>
      </c>
      <c r="BL918" t="s">
        <v>98</v>
      </c>
      <c r="BM918" t="s">
        <v>98</v>
      </c>
      <c r="BN918" t="s">
        <v>104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3</v>
      </c>
      <c r="BZ918">
        <v>2007</v>
      </c>
      <c r="CA918" t="s">
        <v>110</v>
      </c>
      <c r="CB918" t="s">
        <v>111</v>
      </c>
    </row>
    <row r="919" spans="1:80">
      <c r="A919">
        <v>2378</v>
      </c>
      <c r="B919">
        <v>20</v>
      </c>
      <c r="C919" t="s">
        <v>112</v>
      </c>
      <c r="D919">
        <v>78</v>
      </c>
      <c r="E919">
        <v>11700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175</v>
      </c>
      <c r="N919" t="s">
        <v>225</v>
      </c>
      <c r="O919" t="s">
        <v>91</v>
      </c>
      <c r="P919" t="s">
        <v>92</v>
      </c>
      <c r="Q919" t="s">
        <v>93</v>
      </c>
      <c r="R919">
        <v>6</v>
      </c>
      <c r="S919">
        <v>6</v>
      </c>
      <c r="T919">
        <v>1968</v>
      </c>
      <c r="U919">
        <v>1968</v>
      </c>
      <c r="V919" t="s">
        <v>94</v>
      </c>
      <c r="W919" t="s">
        <v>95</v>
      </c>
      <c r="X919" t="s">
        <v>137</v>
      </c>
      <c r="Y919" t="s">
        <v>137</v>
      </c>
      <c r="Z919" t="s">
        <v>117</v>
      </c>
      <c r="AA919">
        <v>41</v>
      </c>
      <c r="AB919" t="s">
        <v>98</v>
      </c>
      <c r="AC919" t="s">
        <v>98</v>
      </c>
      <c r="AD919" t="s">
        <v>99</v>
      </c>
      <c r="AE919" t="s">
        <v>98</v>
      </c>
      <c r="AF919" t="s">
        <v>98</v>
      </c>
      <c r="AG919" t="s">
        <v>100</v>
      </c>
      <c r="AH919" t="s">
        <v>108</v>
      </c>
      <c r="AI919">
        <v>0</v>
      </c>
      <c r="AJ919" t="s">
        <v>108</v>
      </c>
      <c r="AK919">
        <v>0</v>
      </c>
      <c r="AL919">
        <v>912</v>
      </c>
      <c r="AM919">
        <v>912</v>
      </c>
      <c r="AN919" t="s">
        <v>103</v>
      </c>
      <c r="AO919" t="s">
        <v>126</v>
      </c>
      <c r="AP919" t="s">
        <v>104</v>
      </c>
      <c r="AQ919" t="s">
        <v>105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t="s">
        <v>98</v>
      </c>
      <c r="BC919">
        <v>7</v>
      </c>
      <c r="BD919" t="s">
        <v>106</v>
      </c>
      <c r="BE919">
        <v>0</v>
      </c>
      <c r="BF919" t="s">
        <v>83</v>
      </c>
      <c r="BG919" t="s">
        <v>107</v>
      </c>
      <c r="BH919">
        <v>1968</v>
      </c>
      <c r="BI919" t="s">
        <v>131</v>
      </c>
      <c r="BJ919">
        <v>2</v>
      </c>
      <c r="BK919">
        <v>412</v>
      </c>
      <c r="BL919" t="s">
        <v>98</v>
      </c>
      <c r="BM919" t="s">
        <v>98</v>
      </c>
      <c r="BN919" t="s">
        <v>104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9</v>
      </c>
      <c r="BZ919">
        <v>2007</v>
      </c>
      <c r="CA919" t="s">
        <v>243</v>
      </c>
      <c r="CB919" t="s">
        <v>111</v>
      </c>
    </row>
    <row r="920" spans="1:80">
      <c r="A920">
        <v>2379</v>
      </c>
      <c r="B920">
        <v>60</v>
      </c>
      <c r="C920" t="s">
        <v>112</v>
      </c>
      <c r="D920">
        <v>80</v>
      </c>
      <c r="E920">
        <v>8000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175</v>
      </c>
      <c r="N920" t="s">
        <v>221</v>
      </c>
      <c r="O920" t="s">
        <v>91</v>
      </c>
      <c r="P920" t="s">
        <v>92</v>
      </c>
      <c r="Q920" t="s">
        <v>122</v>
      </c>
      <c r="R920">
        <v>6</v>
      </c>
      <c r="S920">
        <v>6</v>
      </c>
      <c r="T920">
        <v>1970</v>
      </c>
      <c r="U920">
        <v>1970</v>
      </c>
      <c r="V920" t="s">
        <v>94</v>
      </c>
      <c r="W920" t="s">
        <v>95</v>
      </c>
      <c r="X920" t="s">
        <v>96</v>
      </c>
      <c r="Y920" t="s">
        <v>96</v>
      </c>
      <c r="Z920" t="s">
        <v>117</v>
      </c>
      <c r="AA920">
        <v>525</v>
      </c>
      <c r="AB920" t="s">
        <v>98</v>
      </c>
      <c r="AC920" t="s">
        <v>98</v>
      </c>
      <c r="AD920" t="s">
        <v>99</v>
      </c>
      <c r="AE920" t="s">
        <v>98</v>
      </c>
      <c r="AF920" t="s">
        <v>98</v>
      </c>
      <c r="AG920" t="s">
        <v>100</v>
      </c>
      <c r="AH920" t="s">
        <v>101</v>
      </c>
      <c r="AI920">
        <v>915</v>
      </c>
      <c r="AJ920" t="s">
        <v>108</v>
      </c>
      <c r="AK920">
        <v>0</v>
      </c>
      <c r="AL920">
        <v>93</v>
      </c>
      <c r="AM920">
        <v>1008</v>
      </c>
      <c r="AN920" t="s">
        <v>103</v>
      </c>
      <c r="AO920" t="s">
        <v>98</v>
      </c>
      <c r="AP920" t="s">
        <v>104</v>
      </c>
      <c r="AQ920" t="s">
        <v>105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98</v>
      </c>
      <c r="BC920">
        <v>8</v>
      </c>
      <c r="BD920" t="s">
        <v>106</v>
      </c>
      <c r="BE920">
        <v>1</v>
      </c>
      <c r="BF920" t="s">
        <v>134</v>
      </c>
      <c r="BG920" t="s">
        <v>107</v>
      </c>
      <c r="BH920">
        <v>1970</v>
      </c>
      <c r="BI920" t="s">
        <v>131</v>
      </c>
      <c r="BJ920">
        <v>2</v>
      </c>
      <c r="BK920">
        <v>570</v>
      </c>
      <c r="BL920" t="s">
        <v>98</v>
      </c>
      <c r="BM920" t="s">
        <v>98</v>
      </c>
      <c r="BN920" t="s">
        <v>104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6</v>
      </c>
      <c r="BZ920">
        <v>2007</v>
      </c>
      <c r="CA920" t="s">
        <v>110</v>
      </c>
      <c r="CB920" t="s">
        <v>111</v>
      </c>
    </row>
    <row r="921" spans="1:80">
      <c r="A921">
        <v>2380</v>
      </c>
      <c r="B921">
        <v>85</v>
      </c>
      <c r="C921" t="s">
        <v>112</v>
      </c>
      <c r="D921" t="s">
        <v>83</v>
      </c>
      <c r="E921">
        <v>8723</v>
      </c>
      <c r="F921" t="s">
        <v>82</v>
      </c>
      <c r="G921" t="s">
        <v>83</v>
      </c>
      <c r="H921" t="s">
        <v>113</v>
      </c>
      <c r="I921" t="s">
        <v>85</v>
      </c>
      <c r="J921" t="s">
        <v>86</v>
      </c>
      <c r="K921" t="s">
        <v>87</v>
      </c>
      <c r="L921" t="s">
        <v>88</v>
      </c>
      <c r="M921" t="s">
        <v>175</v>
      </c>
      <c r="N921" t="s">
        <v>151</v>
      </c>
      <c r="O921" t="s">
        <v>91</v>
      </c>
      <c r="P921" t="s">
        <v>92</v>
      </c>
      <c r="Q921" t="s">
        <v>183</v>
      </c>
      <c r="R921">
        <v>6</v>
      </c>
      <c r="S921">
        <v>6</v>
      </c>
      <c r="T921">
        <v>1969</v>
      </c>
      <c r="U921">
        <v>1969</v>
      </c>
      <c r="V921" t="s">
        <v>94</v>
      </c>
      <c r="W921" t="s">
        <v>95</v>
      </c>
      <c r="X921" t="s">
        <v>130</v>
      </c>
      <c r="Y921" t="s">
        <v>130</v>
      </c>
      <c r="Z921" t="s">
        <v>97</v>
      </c>
      <c r="AA921">
        <v>0</v>
      </c>
      <c r="AB921" t="s">
        <v>98</v>
      </c>
      <c r="AC921" t="s">
        <v>98</v>
      </c>
      <c r="AD921" t="s">
        <v>123</v>
      </c>
      <c r="AE921" t="s">
        <v>119</v>
      </c>
      <c r="AF921" t="s">
        <v>98</v>
      </c>
      <c r="AG921" t="s">
        <v>157</v>
      </c>
      <c r="AH921" t="s">
        <v>138</v>
      </c>
      <c r="AI921">
        <v>973</v>
      </c>
      <c r="AJ921" t="s">
        <v>108</v>
      </c>
      <c r="AK921">
        <v>0</v>
      </c>
      <c r="AL921">
        <v>0</v>
      </c>
      <c r="AM921">
        <v>973</v>
      </c>
      <c r="AN921" t="s">
        <v>103</v>
      </c>
      <c r="AO921" t="s">
        <v>126</v>
      </c>
      <c r="AP921" t="s">
        <v>104</v>
      </c>
      <c r="AQ921" t="s">
        <v>105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106</v>
      </c>
      <c r="BE921">
        <v>0</v>
      </c>
      <c r="BF921" t="s">
        <v>83</v>
      </c>
      <c r="BG921" t="s">
        <v>107</v>
      </c>
      <c r="BH921">
        <v>1969</v>
      </c>
      <c r="BI921" t="s">
        <v>108</v>
      </c>
      <c r="BJ921">
        <v>2</v>
      </c>
      <c r="BK921">
        <v>480</v>
      </c>
      <c r="BL921" t="s">
        <v>98</v>
      </c>
      <c r="BM921" t="s">
        <v>98</v>
      </c>
      <c r="BN921" t="s">
        <v>104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1</v>
      </c>
      <c r="BZ921">
        <v>2007</v>
      </c>
      <c r="CA921" t="s">
        <v>110</v>
      </c>
      <c r="CB921" t="s">
        <v>111</v>
      </c>
    </row>
    <row r="922" spans="1:80">
      <c r="A922">
        <v>2381</v>
      </c>
      <c r="B922">
        <v>20</v>
      </c>
      <c r="C922" t="s">
        <v>112</v>
      </c>
      <c r="D922">
        <v>130</v>
      </c>
      <c r="E922">
        <v>11700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114</v>
      </c>
      <c r="L922" t="s">
        <v>88</v>
      </c>
      <c r="M922" t="s">
        <v>175</v>
      </c>
      <c r="N922" t="s">
        <v>91</v>
      </c>
      <c r="O922" t="s">
        <v>91</v>
      </c>
      <c r="P922" t="s">
        <v>92</v>
      </c>
      <c r="Q922" t="s">
        <v>93</v>
      </c>
      <c r="R922">
        <v>6</v>
      </c>
      <c r="S922">
        <v>5</v>
      </c>
      <c r="T922">
        <v>1968</v>
      </c>
      <c r="U922">
        <v>1968</v>
      </c>
      <c r="V922" t="s">
        <v>94</v>
      </c>
      <c r="W922" t="s">
        <v>95</v>
      </c>
      <c r="X922" t="s">
        <v>130</v>
      </c>
      <c r="Y922" t="s">
        <v>130</v>
      </c>
      <c r="Z922" t="s">
        <v>117</v>
      </c>
      <c r="AA922">
        <v>196</v>
      </c>
      <c r="AB922" t="s">
        <v>98</v>
      </c>
      <c r="AC922" t="s">
        <v>98</v>
      </c>
      <c r="AD922" t="s">
        <v>123</v>
      </c>
      <c r="AE922" t="s">
        <v>119</v>
      </c>
      <c r="AF922" t="s">
        <v>98</v>
      </c>
      <c r="AG922" t="s">
        <v>100</v>
      </c>
      <c r="AH922" t="s">
        <v>118</v>
      </c>
      <c r="AI922">
        <v>910</v>
      </c>
      <c r="AJ922" t="s">
        <v>108</v>
      </c>
      <c r="AK922">
        <v>0</v>
      </c>
      <c r="AL922">
        <v>385</v>
      </c>
      <c r="AM922">
        <v>1295</v>
      </c>
      <c r="AN922" t="s">
        <v>103</v>
      </c>
      <c r="AO922" t="s">
        <v>139</v>
      </c>
      <c r="AP922" t="s">
        <v>104</v>
      </c>
      <c r="AQ922" t="s">
        <v>105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t="s">
        <v>98</v>
      </c>
      <c r="BC922">
        <v>6</v>
      </c>
      <c r="BD922" t="s">
        <v>106</v>
      </c>
      <c r="BE922">
        <v>0</v>
      </c>
      <c r="BF922" t="s">
        <v>83</v>
      </c>
      <c r="BG922" t="s">
        <v>107</v>
      </c>
      <c r="BH922">
        <v>1968</v>
      </c>
      <c r="BI922" t="s">
        <v>125</v>
      </c>
      <c r="BJ922">
        <v>2</v>
      </c>
      <c r="BK922">
        <v>528</v>
      </c>
      <c r="BL922" t="s">
        <v>98</v>
      </c>
      <c r="BM922" t="s">
        <v>98</v>
      </c>
      <c r="BN922" t="s">
        <v>104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4</v>
      </c>
      <c r="BZ922">
        <v>2007</v>
      </c>
      <c r="CA922" t="s">
        <v>110</v>
      </c>
      <c r="CB922" t="s">
        <v>111</v>
      </c>
    </row>
    <row r="923" spans="1:80">
      <c r="A923">
        <v>2382</v>
      </c>
      <c r="B923">
        <v>20</v>
      </c>
      <c r="C923" t="s">
        <v>112</v>
      </c>
      <c r="D923">
        <v>108</v>
      </c>
      <c r="E923">
        <v>11358</v>
      </c>
      <c r="F923" t="s">
        <v>82</v>
      </c>
      <c r="G923" t="s">
        <v>83</v>
      </c>
      <c r="H923" t="s">
        <v>113</v>
      </c>
      <c r="I923" t="s">
        <v>85</v>
      </c>
      <c r="J923" t="s">
        <v>86</v>
      </c>
      <c r="K923" t="s">
        <v>114</v>
      </c>
      <c r="L923" t="s">
        <v>88</v>
      </c>
      <c r="M923" t="s">
        <v>175</v>
      </c>
      <c r="N923" t="s">
        <v>91</v>
      </c>
      <c r="O923" t="s">
        <v>91</v>
      </c>
      <c r="P923" t="s">
        <v>92</v>
      </c>
      <c r="Q923" t="s">
        <v>93</v>
      </c>
      <c r="R923">
        <v>7</v>
      </c>
      <c r="S923">
        <v>7</v>
      </c>
      <c r="T923">
        <v>1972</v>
      </c>
      <c r="U923">
        <v>1987</v>
      </c>
      <c r="V923" t="s">
        <v>115</v>
      </c>
      <c r="W923" t="s">
        <v>95</v>
      </c>
      <c r="X923" t="s">
        <v>116</v>
      </c>
      <c r="Y923" t="s">
        <v>116</v>
      </c>
      <c r="Z923" t="s">
        <v>97</v>
      </c>
      <c r="AA923">
        <v>0</v>
      </c>
      <c r="AB923" t="s">
        <v>98</v>
      </c>
      <c r="AC923" t="s">
        <v>98</v>
      </c>
      <c r="AD923" t="s">
        <v>99</v>
      </c>
      <c r="AE923" t="s">
        <v>98</v>
      </c>
      <c r="AF923" t="s">
        <v>98</v>
      </c>
      <c r="AG923" t="s">
        <v>100</v>
      </c>
      <c r="AH923" t="s">
        <v>138</v>
      </c>
      <c r="AI923">
        <v>346</v>
      </c>
      <c r="AJ923" t="s">
        <v>108</v>
      </c>
      <c r="AK923">
        <v>0</v>
      </c>
      <c r="AL923">
        <v>778</v>
      </c>
      <c r="AM923">
        <v>1124</v>
      </c>
      <c r="AN923" t="s">
        <v>103</v>
      </c>
      <c r="AO923" t="s">
        <v>98</v>
      </c>
      <c r="AP923" t="s">
        <v>104</v>
      </c>
      <c r="AQ923" t="s">
        <v>105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119</v>
      </c>
      <c r="BC923">
        <v>8</v>
      </c>
      <c r="BD923" t="s">
        <v>106</v>
      </c>
      <c r="BE923">
        <v>1</v>
      </c>
      <c r="BF923" t="s">
        <v>98</v>
      </c>
      <c r="BG923" t="s">
        <v>107</v>
      </c>
      <c r="BH923">
        <v>1972</v>
      </c>
      <c r="BI923" t="s">
        <v>131</v>
      </c>
      <c r="BJ923">
        <v>2</v>
      </c>
      <c r="BK923">
        <v>515</v>
      </c>
      <c r="BL923" t="s">
        <v>98</v>
      </c>
      <c r="BM923" t="s">
        <v>98</v>
      </c>
      <c r="BN923" t="s">
        <v>104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5</v>
      </c>
      <c r="BZ923">
        <v>2007</v>
      </c>
      <c r="CA923" t="s">
        <v>110</v>
      </c>
      <c r="CB923" t="s">
        <v>111</v>
      </c>
    </row>
    <row r="924" spans="1:80">
      <c r="A924">
        <v>2383</v>
      </c>
      <c r="B924">
        <v>20</v>
      </c>
      <c r="C924" t="s">
        <v>112</v>
      </c>
      <c r="D924">
        <v>80</v>
      </c>
      <c r="E924">
        <v>9547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175</v>
      </c>
      <c r="N924" t="s">
        <v>91</v>
      </c>
      <c r="O924" t="s">
        <v>91</v>
      </c>
      <c r="P924" t="s">
        <v>92</v>
      </c>
      <c r="Q924" t="s">
        <v>93</v>
      </c>
      <c r="R924">
        <v>7</v>
      </c>
      <c r="S924">
        <v>6</v>
      </c>
      <c r="T924">
        <v>1993</v>
      </c>
      <c r="U924">
        <v>1993</v>
      </c>
      <c r="V924" t="s">
        <v>94</v>
      </c>
      <c r="W924" t="s">
        <v>95</v>
      </c>
      <c r="X924" t="s">
        <v>96</v>
      </c>
      <c r="Y924" t="s">
        <v>96</v>
      </c>
      <c r="Z924" t="s">
        <v>117</v>
      </c>
      <c r="AA924">
        <v>112</v>
      </c>
      <c r="AB924" t="s">
        <v>98</v>
      </c>
      <c r="AC924" t="s">
        <v>98</v>
      </c>
      <c r="AD924" t="s">
        <v>123</v>
      </c>
      <c r="AE924" t="s">
        <v>119</v>
      </c>
      <c r="AF924" t="s">
        <v>98</v>
      </c>
      <c r="AG924" t="s">
        <v>100</v>
      </c>
      <c r="AH924" t="s">
        <v>108</v>
      </c>
      <c r="AI924">
        <v>0</v>
      </c>
      <c r="AJ924" t="s">
        <v>108</v>
      </c>
      <c r="AK924">
        <v>0</v>
      </c>
      <c r="AL924">
        <v>1594</v>
      </c>
      <c r="AM924">
        <v>1594</v>
      </c>
      <c r="AN924" t="s">
        <v>103</v>
      </c>
      <c r="AO924" t="s">
        <v>126</v>
      </c>
      <c r="AP924" t="s">
        <v>104</v>
      </c>
      <c r="AQ924" t="s">
        <v>105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119</v>
      </c>
      <c r="BC924">
        <v>6</v>
      </c>
      <c r="BD924" t="s">
        <v>106</v>
      </c>
      <c r="BE924">
        <v>1</v>
      </c>
      <c r="BF924" t="s">
        <v>98</v>
      </c>
      <c r="BG924" t="s">
        <v>107</v>
      </c>
      <c r="BH924">
        <v>1993</v>
      </c>
      <c r="BI924" t="s">
        <v>131</v>
      </c>
      <c r="BJ924">
        <v>2</v>
      </c>
      <c r="BK924">
        <v>472</v>
      </c>
      <c r="BL924" t="s">
        <v>98</v>
      </c>
      <c r="BM924" t="s">
        <v>98</v>
      </c>
      <c r="BN924" t="s">
        <v>104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7</v>
      </c>
      <c r="BZ924">
        <v>2007</v>
      </c>
      <c r="CA924" t="s">
        <v>110</v>
      </c>
      <c r="CB924" t="s">
        <v>111</v>
      </c>
    </row>
    <row r="925" spans="1:80">
      <c r="A925">
        <v>2384</v>
      </c>
      <c r="B925">
        <v>60</v>
      </c>
      <c r="C925" t="s">
        <v>112</v>
      </c>
      <c r="D925">
        <v>78</v>
      </c>
      <c r="E925">
        <v>10530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175</v>
      </c>
      <c r="N925" t="s">
        <v>91</v>
      </c>
      <c r="O925" t="s">
        <v>91</v>
      </c>
      <c r="P925" t="s">
        <v>92</v>
      </c>
      <c r="Q925" t="s">
        <v>122</v>
      </c>
      <c r="R925">
        <v>7</v>
      </c>
      <c r="S925">
        <v>6</v>
      </c>
      <c r="T925">
        <v>1993</v>
      </c>
      <c r="U925">
        <v>1993</v>
      </c>
      <c r="V925" t="s">
        <v>94</v>
      </c>
      <c r="W925" t="s">
        <v>95</v>
      </c>
      <c r="X925" t="s">
        <v>137</v>
      </c>
      <c r="Y925" t="s">
        <v>137</v>
      </c>
      <c r="Z925" t="s">
        <v>117</v>
      </c>
      <c r="AA925">
        <v>194</v>
      </c>
      <c r="AB925" t="s">
        <v>119</v>
      </c>
      <c r="AC925" t="s">
        <v>98</v>
      </c>
      <c r="AD925" t="s">
        <v>123</v>
      </c>
      <c r="AE925" t="s">
        <v>119</v>
      </c>
      <c r="AF925" t="s">
        <v>98</v>
      </c>
      <c r="AG925" t="s">
        <v>100</v>
      </c>
      <c r="AH925" t="s">
        <v>124</v>
      </c>
      <c r="AI925">
        <v>819</v>
      </c>
      <c r="AJ925" t="s">
        <v>108</v>
      </c>
      <c r="AK925">
        <v>0</v>
      </c>
      <c r="AL925">
        <v>329</v>
      </c>
      <c r="AM925">
        <v>1148</v>
      </c>
      <c r="AN925" t="s">
        <v>103</v>
      </c>
      <c r="AO925" t="s">
        <v>126</v>
      </c>
      <c r="AP925" t="s">
        <v>104</v>
      </c>
      <c r="AQ925" t="s">
        <v>105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119</v>
      </c>
      <c r="BC925">
        <v>8</v>
      </c>
      <c r="BD925" t="s">
        <v>106</v>
      </c>
      <c r="BE925">
        <v>1</v>
      </c>
      <c r="BF925" t="s">
        <v>119</v>
      </c>
      <c r="BG925" t="s">
        <v>107</v>
      </c>
      <c r="BH925">
        <v>1993</v>
      </c>
      <c r="BI925" t="s">
        <v>108</v>
      </c>
      <c r="BJ925">
        <v>2</v>
      </c>
      <c r="BK925">
        <v>473</v>
      </c>
      <c r="BL925" t="s">
        <v>98</v>
      </c>
      <c r="BM925" t="s">
        <v>98</v>
      </c>
      <c r="BN925" t="s">
        <v>104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8</v>
      </c>
      <c r="BZ925">
        <v>2007</v>
      </c>
      <c r="CA925" t="s">
        <v>110</v>
      </c>
      <c r="CB925" t="s">
        <v>111</v>
      </c>
    </row>
    <row r="926" spans="1:80">
      <c r="A926">
        <v>2385</v>
      </c>
      <c r="B926">
        <v>20</v>
      </c>
      <c r="C926" t="s">
        <v>112</v>
      </c>
      <c r="D926">
        <v>88</v>
      </c>
      <c r="E926">
        <v>10738</v>
      </c>
      <c r="F926" t="s">
        <v>82</v>
      </c>
      <c r="G926" t="s">
        <v>83</v>
      </c>
      <c r="H926" t="s">
        <v>113</v>
      </c>
      <c r="I926" t="s">
        <v>85</v>
      </c>
      <c r="J926" t="s">
        <v>86</v>
      </c>
      <c r="K926" t="s">
        <v>114</v>
      </c>
      <c r="L926" t="s">
        <v>88</v>
      </c>
      <c r="M926" t="s">
        <v>175</v>
      </c>
      <c r="N926" t="s">
        <v>91</v>
      </c>
      <c r="O926" t="s">
        <v>91</v>
      </c>
      <c r="P926" t="s">
        <v>92</v>
      </c>
      <c r="Q926" t="s">
        <v>93</v>
      </c>
      <c r="R926">
        <v>6</v>
      </c>
      <c r="S926">
        <v>7</v>
      </c>
      <c r="T926">
        <v>1966</v>
      </c>
      <c r="U926">
        <v>1966</v>
      </c>
      <c r="V926" t="s">
        <v>115</v>
      </c>
      <c r="W926" t="s">
        <v>95</v>
      </c>
      <c r="X926" t="s">
        <v>130</v>
      </c>
      <c r="Y926" t="s">
        <v>130</v>
      </c>
      <c r="Z926" t="s">
        <v>97</v>
      </c>
      <c r="AA926">
        <v>0</v>
      </c>
      <c r="AB926" t="s">
        <v>98</v>
      </c>
      <c r="AC926" t="s">
        <v>98</v>
      </c>
      <c r="AD926" t="s">
        <v>99</v>
      </c>
      <c r="AE926" t="s">
        <v>98</v>
      </c>
      <c r="AF926" t="s">
        <v>98</v>
      </c>
      <c r="AG926" t="s">
        <v>100</v>
      </c>
      <c r="AH926" t="s">
        <v>118</v>
      </c>
      <c r="AI926">
        <v>792</v>
      </c>
      <c r="AJ926" t="s">
        <v>108</v>
      </c>
      <c r="AK926">
        <v>0</v>
      </c>
      <c r="AL926">
        <v>301</v>
      </c>
      <c r="AM926">
        <v>1093</v>
      </c>
      <c r="AN926" t="s">
        <v>103</v>
      </c>
      <c r="AO926" t="s">
        <v>119</v>
      </c>
      <c r="AP926" t="s">
        <v>104</v>
      </c>
      <c r="AQ926" t="s">
        <v>105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6</v>
      </c>
      <c r="BD926" t="s">
        <v>106</v>
      </c>
      <c r="BE926">
        <v>1</v>
      </c>
      <c r="BF926" t="s">
        <v>139</v>
      </c>
      <c r="BG926" t="s">
        <v>107</v>
      </c>
      <c r="BH926">
        <v>1966</v>
      </c>
      <c r="BI926" t="s">
        <v>131</v>
      </c>
      <c r="BJ926">
        <v>2</v>
      </c>
      <c r="BK926">
        <v>484</v>
      </c>
      <c r="BL926" t="s">
        <v>98</v>
      </c>
      <c r="BM926" t="s">
        <v>98</v>
      </c>
      <c r="BN926" t="s">
        <v>104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109</v>
      </c>
      <c r="BW926" t="s">
        <v>133</v>
      </c>
      <c r="BX926">
        <v>400</v>
      </c>
      <c r="BY926">
        <v>11</v>
      </c>
      <c r="BZ926">
        <v>2007</v>
      </c>
      <c r="CA926" t="s">
        <v>110</v>
      </c>
      <c r="CB926" t="s">
        <v>111</v>
      </c>
    </row>
    <row r="927" spans="1:80">
      <c r="A927">
        <v>2386</v>
      </c>
      <c r="B927">
        <v>20</v>
      </c>
      <c r="C927" t="s">
        <v>112</v>
      </c>
      <c r="D927">
        <v>80</v>
      </c>
      <c r="E927">
        <v>10800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175</v>
      </c>
      <c r="N927" t="s">
        <v>91</v>
      </c>
      <c r="O927" t="s">
        <v>91</v>
      </c>
      <c r="P927" t="s">
        <v>92</v>
      </c>
      <c r="Q927" t="s">
        <v>93</v>
      </c>
      <c r="R927">
        <v>6</v>
      </c>
      <c r="S927">
        <v>5</v>
      </c>
      <c r="T927">
        <v>1963</v>
      </c>
      <c r="U927">
        <v>1963</v>
      </c>
      <c r="V927" t="s">
        <v>94</v>
      </c>
      <c r="W927" t="s">
        <v>95</v>
      </c>
      <c r="X927" t="s">
        <v>130</v>
      </c>
      <c r="Y927" t="s">
        <v>130</v>
      </c>
      <c r="Z927" t="s">
        <v>117</v>
      </c>
      <c r="AA927">
        <v>203</v>
      </c>
      <c r="AB927" t="s">
        <v>98</v>
      </c>
      <c r="AC927" t="s">
        <v>98</v>
      </c>
      <c r="AD927" t="s">
        <v>99</v>
      </c>
      <c r="AE927" t="s">
        <v>98</v>
      </c>
      <c r="AF927" t="s">
        <v>98</v>
      </c>
      <c r="AG927" t="s">
        <v>100</v>
      </c>
      <c r="AH927" t="s">
        <v>138</v>
      </c>
      <c r="AI927">
        <v>617</v>
      </c>
      <c r="AJ927" t="s">
        <v>101</v>
      </c>
      <c r="AK927">
        <v>264</v>
      </c>
      <c r="AL927">
        <v>171</v>
      </c>
      <c r="AM927">
        <v>1052</v>
      </c>
      <c r="AN927" t="s">
        <v>103</v>
      </c>
      <c r="AO927" t="s">
        <v>98</v>
      </c>
      <c r="AP927" t="s">
        <v>104</v>
      </c>
      <c r="AQ927" t="s">
        <v>105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98</v>
      </c>
      <c r="BC927">
        <v>6</v>
      </c>
      <c r="BD927" t="s">
        <v>106</v>
      </c>
      <c r="BE927">
        <v>0</v>
      </c>
      <c r="BF927" t="s">
        <v>83</v>
      </c>
      <c r="BG927" t="s">
        <v>107</v>
      </c>
      <c r="BH927">
        <v>1963</v>
      </c>
      <c r="BI927" t="s">
        <v>125</v>
      </c>
      <c r="BJ927">
        <v>1</v>
      </c>
      <c r="BK927">
        <v>311</v>
      </c>
      <c r="BL927" t="s">
        <v>98</v>
      </c>
      <c r="BM927" t="s">
        <v>98</v>
      </c>
      <c r="BN927" t="s">
        <v>104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2</v>
      </c>
      <c r="BZ927">
        <v>2007</v>
      </c>
      <c r="CA927" t="s">
        <v>144</v>
      </c>
      <c r="CB927" t="s">
        <v>111</v>
      </c>
    </row>
    <row r="928" spans="1:80">
      <c r="A928">
        <v>2387</v>
      </c>
      <c r="B928">
        <v>20</v>
      </c>
      <c r="C928" t="s">
        <v>112</v>
      </c>
      <c r="D928">
        <v>70</v>
      </c>
      <c r="E928">
        <v>8050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89</v>
      </c>
      <c r="N928" t="s">
        <v>91</v>
      </c>
      <c r="O928" t="s">
        <v>91</v>
      </c>
      <c r="P928" t="s">
        <v>92</v>
      </c>
      <c r="Q928" t="s">
        <v>93</v>
      </c>
      <c r="R928">
        <v>5</v>
      </c>
      <c r="S928">
        <v>6</v>
      </c>
      <c r="T928">
        <v>1967</v>
      </c>
      <c r="U928">
        <v>1993</v>
      </c>
      <c r="V928" t="s">
        <v>94</v>
      </c>
      <c r="W928" t="s">
        <v>95</v>
      </c>
      <c r="X928" t="s">
        <v>137</v>
      </c>
      <c r="Y928" t="s">
        <v>137</v>
      </c>
      <c r="Z928" t="s">
        <v>97</v>
      </c>
      <c r="AA928">
        <v>0</v>
      </c>
      <c r="AB928" t="s">
        <v>98</v>
      </c>
      <c r="AC928" t="s">
        <v>98</v>
      </c>
      <c r="AD928" t="s">
        <v>99</v>
      </c>
      <c r="AE928" t="s">
        <v>98</v>
      </c>
      <c r="AF928" t="s">
        <v>98</v>
      </c>
      <c r="AG928" t="s">
        <v>100</v>
      </c>
      <c r="AH928" t="s">
        <v>118</v>
      </c>
      <c r="AI928">
        <v>474</v>
      </c>
      <c r="AJ928" t="s">
        <v>138</v>
      </c>
      <c r="AK928">
        <v>38</v>
      </c>
      <c r="AL928">
        <v>437</v>
      </c>
      <c r="AM928">
        <v>949</v>
      </c>
      <c r="AN928" t="s">
        <v>103</v>
      </c>
      <c r="AO928" t="s">
        <v>98</v>
      </c>
      <c r="AP928" t="s">
        <v>104</v>
      </c>
      <c r="AQ928" t="s">
        <v>105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t="s">
        <v>119</v>
      </c>
      <c r="BC928">
        <v>5</v>
      </c>
      <c r="BD928" t="s">
        <v>106</v>
      </c>
      <c r="BE928">
        <v>0</v>
      </c>
      <c r="BF928" t="s">
        <v>83</v>
      </c>
      <c r="BG928" t="s">
        <v>107</v>
      </c>
      <c r="BH928">
        <v>1967</v>
      </c>
      <c r="BI928" t="s">
        <v>131</v>
      </c>
      <c r="BJ928">
        <v>1</v>
      </c>
      <c r="BK928">
        <v>308</v>
      </c>
      <c r="BL928" t="s">
        <v>98</v>
      </c>
      <c r="BM928" t="s">
        <v>98</v>
      </c>
      <c r="BN928" t="s">
        <v>104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2007</v>
      </c>
      <c r="CA928" t="s">
        <v>110</v>
      </c>
      <c r="CB928" t="s">
        <v>111</v>
      </c>
    </row>
    <row r="929" spans="1:80">
      <c r="A929">
        <v>2388</v>
      </c>
      <c r="B929">
        <v>90</v>
      </c>
      <c r="C929" t="s">
        <v>112</v>
      </c>
      <c r="D929" t="s">
        <v>83</v>
      </c>
      <c r="E929">
        <v>10899</v>
      </c>
      <c r="F929" t="s">
        <v>82</v>
      </c>
      <c r="G929" t="s">
        <v>83</v>
      </c>
      <c r="H929" t="s">
        <v>113</v>
      </c>
      <c r="I929" t="s">
        <v>85</v>
      </c>
      <c r="J929" t="s">
        <v>86</v>
      </c>
      <c r="K929" t="s">
        <v>87</v>
      </c>
      <c r="L929" t="s">
        <v>88</v>
      </c>
      <c r="M929" t="s">
        <v>89</v>
      </c>
      <c r="N929" t="s">
        <v>91</v>
      </c>
      <c r="O929" t="s">
        <v>91</v>
      </c>
      <c r="P929" t="s">
        <v>179</v>
      </c>
      <c r="Q929" t="s">
        <v>93</v>
      </c>
      <c r="R929">
        <v>4</v>
      </c>
      <c r="S929">
        <v>5</v>
      </c>
      <c r="T929">
        <v>1964</v>
      </c>
      <c r="U929">
        <v>1964</v>
      </c>
      <c r="V929" t="s">
        <v>94</v>
      </c>
      <c r="W929" t="s">
        <v>95</v>
      </c>
      <c r="X929" t="s">
        <v>130</v>
      </c>
      <c r="Y929" t="s">
        <v>130</v>
      </c>
      <c r="Z929" t="s">
        <v>97</v>
      </c>
      <c r="AA929">
        <v>0</v>
      </c>
      <c r="AB929" t="s">
        <v>98</v>
      </c>
      <c r="AC929" t="s">
        <v>98</v>
      </c>
      <c r="AD929" t="s">
        <v>211</v>
      </c>
      <c r="AE929" t="s">
        <v>83</v>
      </c>
      <c r="AF929" t="s">
        <v>83</v>
      </c>
      <c r="AG929" t="s">
        <v>83</v>
      </c>
      <c r="AH929" t="s">
        <v>83</v>
      </c>
      <c r="AI929">
        <v>0</v>
      </c>
      <c r="AJ929" t="s">
        <v>83</v>
      </c>
      <c r="AK929">
        <v>0</v>
      </c>
      <c r="AL929">
        <v>0</v>
      </c>
      <c r="AM929">
        <v>0</v>
      </c>
      <c r="AN929" t="s">
        <v>103</v>
      </c>
      <c r="AO929" t="s">
        <v>98</v>
      </c>
      <c r="AP929" t="s">
        <v>167</v>
      </c>
      <c r="AQ929" t="s">
        <v>105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t="s">
        <v>98</v>
      </c>
      <c r="BC929">
        <v>8</v>
      </c>
      <c r="BD929" t="s">
        <v>106</v>
      </c>
      <c r="BE929">
        <v>0</v>
      </c>
      <c r="BF929" t="s">
        <v>83</v>
      </c>
      <c r="BG929" t="s">
        <v>232</v>
      </c>
      <c r="BH929">
        <v>1964</v>
      </c>
      <c r="BI929" t="s">
        <v>108</v>
      </c>
      <c r="BJ929">
        <v>3</v>
      </c>
      <c r="BK929">
        <v>530</v>
      </c>
      <c r="BL929" t="s">
        <v>98</v>
      </c>
      <c r="BM929" t="s">
        <v>98</v>
      </c>
      <c r="BN929" t="s">
        <v>104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4</v>
      </c>
      <c r="BZ929">
        <v>2007</v>
      </c>
      <c r="CA929" t="s">
        <v>110</v>
      </c>
      <c r="CB929" t="s">
        <v>111</v>
      </c>
    </row>
    <row r="930" spans="1:80">
      <c r="A930">
        <v>2389</v>
      </c>
      <c r="B930">
        <v>20</v>
      </c>
      <c r="C930" t="s">
        <v>112</v>
      </c>
      <c r="D930">
        <v>74</v>
      </c>
      <c r="E930">
        <v>7450</v>
      </c>
      <c r="F930" t="s">
        <v>82</v>
      </c>
      <c r="G930" t="s">
        <v>83</v>
      </c>
      <c r="H930" t="s">
        <v>113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91</v>
      </c>
      <c r="O930" t="s">
        <v>91</v>
      </c>
      <c r="P930" t="s">
        <v>92</v>
      </c>
      <c r="Q930" t="s">
        <v>93</v>
      </c>
      <c r="R930">
        <v>5</v>
      </c>
      <c r="S930">
        <v>5</v>
      </c>
      <c r="T930">
        <v>1956</v>
      </c>
      <c r="U930">
        <v>1956</v>
      </c>
      <c r="V930" t="s">
        <v>115</v>
      </c>
      <c r="W930" t="s">
        <v>95</v>
      </c>
      <c r="X930" t="s">
        <v>116</v>
      </c>
      <c r="Y930" t="s">
        <v>116</v>
      </c>
      <c r="Z930" t="s">
        <v>97</v>
      </c>
      <c r="AA930">
        <v>0</v>
      </c>
      <c r="AB930" t="s">
        <v>98</v>
      </c>
      <c r="AC930" t="s">
        <v>98</v>
      </c>
      <c r="AD930" t="s">
        <v>99</v>
      </c>
      <c r="AE930" t="s">
        <v>98</v>
      </c>
      <c r="AF930" t="s">
        <v>98</v>
      </c>
      <c r="AG930" t="s">
        <v>100</v>
      </c>
      <c r="AH930" t="s">
        <v>101</v>
      </c>
      <c r="AI930">
        <v>438</v>
      </c>
      <c r="AJ930" t="s">
        <v>102</v>
      </c>
      <c r="AK930">
        <v>206</v>
      </c>
      <c r="AL930">
        <v>250</v>
      </c>
      <c r="AM930">
        <v>894</v>
      </c>
      <c r="AN930" t="s">
        <v>103</v>
      </c>
      <c r="AO930" t="s">
        <v>119</v>
      </c>
      <c r="AP930" t="s">
        <v>104</v>
      </c>
      <c r="AQ930" t="s">
        <v>105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t="s">
        <v>119</v>
      </c>
      <c r="BC930">
        <v>6</v>
      </c>
      <c r="BD930" t="s">
        <v>187</v>
      </c>
      <c r="BE930">
        <v>1</v>
      </c>
      <c r="BF930" t="s">
        <v>119</v>
      </c>
      <c r="BG930" t="s">
        <v>143</v>
      </c>
      <c r="BH930">
        <v>1966</v>
      </c>
      <c r="BI930" t="s">
        <v>108</v>
      </c>
      <c r="BJ930">
        <v>2</v>
      </c>
      <c r="BK930">
        <v>396</v>
      </c>
      <c r="BL930" t="s">
        <v>98</v>
      </c>
      <c r="BM930" t="s">
        <v>98</v>
      </c>
      <c r="BN930" t="s">
        <v>104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177</v>
      </c>
      <c r="BW930" t="s">
        <v>83</v>
      </c>
      <c r="BX930">
        <v>0</v>
      </c>
      <c r="BY930">
        <v>1</v>
      </c>
      <c r="BZ930">
        <v>2007</v>
      </c>
      <c r="CA930" t="s">
        <v>110</v>
      </c>
      <c r="CB930" t="s">
        <v>111</v>
      </c>
    </row>
    <row r="931" spans="1:80">
      <c r="A931">
        <v>2390</v>
      </c>
      <c r="B931">
        <v>20</v>
      </c>
      <c r="C931" t="s">
        <v>112</v>
      </c>
      <c r="D931" t="s">
        <v>83</v>
      </c>
      <c r="E931">
        <v>14357</v>
      </c>
      <c r="F931" t="s">
        <v>82</v>
      </c>
      <c r="G931" t="s">
        <v>83</v>
      </c>
      <c r="H931" t="s">
        <v>113</v>
      </c>
      <c r="I931" t="s">
        <v>85</v>
      </c>
      <c r="J931" t="s">
        <v>86</v>
      </c>
      <c r="K931" t="s">
        <v>161</v>
      </c>
      <c r="L931" t="s">
        <v>88</v>
      </c>
      <c r="M931" t="s">
        <v>89</v>
      </c>
      <c r="N931" t="s">
        <v>91</v>
      </c>
      <c r="O931" t="s">
        <v>91</v>
      </c>
      <c r="P931" t="s">
        <v>92</v>
      </c>
      <c r="Q931" t="s">
        <v>93</v>
      </c>
      <c r="R931">
        <v>5</v>
      </c>
      <c r="S931">
        <v>5</v>
      </c>
      <c r="T931">
        <v>1961</v>
      </c>
      <c r="U931">
        <v>1961</v>
      </c>
      <c r="V931" t="s">
        <v>115</v>
      </c>
      <c r="W931" t="s">
        <v>95</v>
      </c>
      <c r="X931" t="s">
        <v>116</v>
      </c>
      <c r="Y931" t="s">
        <v>116</v>
      </c>
      <c r="Z931" t="s">
        <v>97</v>
      </c>
      <c r="AA931">
        <v>0</v>
      </c>
      <c r="AB931" t="s">
        <v>98</v>
      </c>
      <c r="AC931" t="s">
        <v>98</v>
      </c>
      <c r="AD931" t="s">
        <v>99</v>
      </c>
      <c r="AE931" t="s">
        <v>98</v>
      </c>
      <c r="AF931" t="s">
        <v>98</v>
      </c>
      <c r="AG931" t="s">
        <v>100</v>
      </c>
      <c r="AH931" t="s">
        <v>118</v>
      </c>
      <c r="AI931">
        <v>311</v>
      </c>
      <c r="AJ931" t="s">
        <v>102</v>
      </c>
      <c r="AK931">
        <v>167</v>
      </c>
      <c r="AL931">
        <v>386</v>
      </c>
      <c r="AM931">
        <v>864</v>
      </c>
      <c r="AN931" t="s">
        <v>103</v>
      </c>
      <c r="AO931" t="s">
        <v>98</v>
      </c>
      <c r="AP931" t="s">
        <v>104</v>
      </c>
      <c r="AQ931" t="s">
        <v>105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6</v>
      </c>
      <c r="BD931" t="s">
        <v>106</v>
      </c>
      <c r="BE931">
        <v>1</v>
      </c>
      <c r="BF931" t="s">
        <v>98</v>
      </c>
      <c r="BG931" t="s">
        <v>107</v>
      </c>
      <c r="BH931">
        <v>1961</v>
      </c>
      <c r="BI931" t="s">
        <v>131</v>
      </c>
      <c r="BJ931">
        <v>2</v>
      </c>
      <c r="BK931">
        <v>440</v>
      </c>
      <c r="BL931" t="s">
        <v>98</v>
      </c>
      <c r="BM931" t="s">
        <v>98</v>
      </c>
      <c r="BN931" t="s">
        <v>104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8</v>
      </c>
      <c r="BZ931">
        <v>2007</v>
      </c>
      <c r="CA931" t="s">
        <v>243</v>
      </c>
      <c r="CB931" t="s">
        <v>111</v>
      </c>
    </row>
    <row r="932" spans="1:80">
      <c r="A932">
        <v>2391</v>
      </c>
      <c r="B932">
        <v>20</v>
      </c>
      <c r="C932" t="s">
        <v>112</v>
      </c>
      <c r="D932">
        <v>76</v>
      </c>
      <c r="E932">
        <v>8243</v>
      </c>
      <c r="F932" t="s">
        <v>82</v>
      </c>
      <c r="G932" t="s">
        <v>83</v>
      </c>
      <c r="H932" t="s">
        <v>113</v>
      </c>
      <c r="I932" t="s">
        <v>85</v>
      </c>
      <c r="J932" t="s">
        <v>86</v>
      </c>
      <c r="K932" t="s">
        <v>161</v>
      </c>
      <c r="L932" t="s">
        <v>88</v>
      </c>
      <c r="M932" t="s">
        <v>89</v>
      </c>
      <c r="N932" t="s">
        <v>91</v>
      </c>
      <c r="O932" t="s">
        <v>91</v>
      </c>
      <c r="P932" t="s">
        <v>92</v>
      </c>
      <c r="Q932" t="s">
        <v>93</v>
      </c>
      <c r="R932">
        <v>5</v>
      </c>
      <c r="S932">
        <v>7</v>
      </c>
      <c r="T932">
        <v>1961</v>
      </c>
      <c r="U932">
        <v>1961</v>
      </c>
      <c r="V932" t="s">
        <v>94</v>
      </c>
      <c r="W932" t="s">
        <v>95</v>
      </c>
      <c r="X932" t="s">
        <v>96</v>
      </c>
      <c r="Y932" t="s">
        <v>96</v>
      </c>
      <c r="Z932" t="s">
        <v>117</v>
      </c>
      <c r="AA932">
        <v>56</v>
      </c>
      <c r="AB932" t="s">
        <v>98</v>
      </c>
      <c r="AC932" t="s">
        <v>119</v>
      </c>
      <c r="AD932" t="s">
        <v>99</v>
      </c>
      <c r="AE932" t="s">
        <v>98</v>
      </c>
      <c r="AF932" t="s">
        <v>98</v>
      </c>
      <c r="AG932" t="s">
        <v>100</v>
      </c>
      <c r="AH932" t="s">
        <v>118</v>
      </c>
      <c r="AI932">
        <v>700</v>
      </c>
      <c r="AJ932" t="s">
        <v>108</v>
      </c>
      <c r="AK932">
        <v>0</v>
      </c>
      <c r="AL932">
        <v>264</v>
      </c>
      <c r="AM932">
        <v>964</v>
      </c>
      <c r="AN932" t="s">
        <v>103</v>
      </c>
      <c r="AO932" t="s">
        <v>126</v>
      </c>
      <c r="AP932" t="s">
        <v>104</v>
      </c>
      <c r="AQ932" t="s">
        <v>105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t="s">
        <v>98</v>
      </c>
      <c r="BC932">
        <v>5</v>
      </c>
      <c r="BD932" t="s">
        <v>106</v>
      </c>
      <c r="BE932">
        <v>1</v>
      </c>
      <c r="BF932" t="s">
        <v>139</v>
      </c>
      <c r="BG932" t="s">
        <v>143</v>
      </c>
      <c r="BH932">
        <v>1985</v>
      </c>
      <c r="BI932" t="s">
        <v>125</v>
      </c>
      <c r="BJ932">
        <v>2</v>
      </c>
      <c r="BK932">
        <v>784</v>
      </c>
      <c r="BL932" t="s">
        <v>98</v>
      </c>
      <c r="BM932" t="s">
        <v>98</v>
      </c>
      <c r="BN932" t="s">
        <v>104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132</v>
      </c>
      <c r="BW932" t="s">
        <v>83</v>
      </c>
      <c r="BX932">
        <v>0</v>
      </c>
      <c r="BY932">
        <v>2</v>
      </c>
      <c r="BZ932">
        <v>2007</v>
      </c>
      <c r="CA932" t="s">
        <v>110</v>
      </c>
      <c r="CB932" t="s">
        <v>111</v>
      </c>
    </row>
    <row r="933" spans="1:80">
      <c r="A933">
        <v>2392</v>
      </c>
      <c r="B933">
        <v>20</v>
      </c>
      <c r="C933" t="s">
        <v>112</v>
      </c>
      <c r="D933">
        <v>70</v>
      </c>
      <c r="E933">
        <v>8680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89</v>
      </c>
      <c r="N933" t="s">
        <v>91</v>
      </c>
      <c r="O933" t="s">
        <v>91</v>
      </c>
      <c r="P933" t="s">
        <v>92</v>
      </c>
      <c r="Q933" t="s">
        <v>93</v>
      </c>
      <c r="R933">
        <v>5</v>
      </c>
      <c r="S933">
        <v>7</v>
      </c>
      <c r="T933">
        <v>1960</v>
      </c>
      <c r="U933">
        <v>1960</v>
      </c>
      <c r="V933" t="s">
        <v>115</v>
      </c>
      <c r="W933" t="s">
        <v>95</v>
      </c>
      <c r="X933" t="s">
        <v>152</v>
      </c>
      <c r="Y933" t="s">
        <v>153</v>
      </c>
      <c r="Z933" t="s">
        <v>97</v>
      </c>
      <c r="AA933">
        <v>0</v>
      </c>
      <c r="AB933" t="s">
        <v>98</v>
      </c>
      <c r="AC933" t="s">
        <v>98</v>
      </c>
      <c r="AD933" t="s">
        <v>99</v>
      </c>
      <c r="AE933" t="s">
        <v>98</v>
      </c>
      <c r="AF933" t="s">
        <v>98</v>
      </c>
      <c r="AG933" t="s">
        <v>100</v>
      </c>
      <c r="AH933" t="s">
        <v>108</v>
      </c>
      <c r="AI933">
        <v>0</v>
      </c>
      <c r="AJ933" t="s">
        <v>108</v>
      </c>
      <c r="AK933">
        <v>0</v>
      </c>
      <c r="AL933">
        <v>894</v>
      </c>
      <c r="AM933">
        <v>894</v>
      </c>
      <c r="AN933" t="s">
        <v>103</v>
      </c>
      <c r="AO933" t="s">
        <v>98</v>
      </c>
      <c r="AP933" t="s">
        <v>104</v>
      </c>
      <c r="AQ933" t="s">
        <v>105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t="s">
        <v>98</v>
      </c>
      <c r="BC933">
        <v>5</v>
      </c>
      <c r="BD933" t="s">
        <v>106</v>
      </c>
      <c r="BE933">
        <v>0</v>
      </c>
      <c r="BF933" t="s">
        <v>83</v>
      </c>
      <c r="BG933" t="s">
        <v>143</v>
      </c>
      <c r="BH933">
        <v>1965</v>
      </c>
      <c r="BI933" t="s">
        <v>108</v>
      </c>
      <c r="BJ933">
        <v>1</v>
      </c>
      <c r="BK933">
        <v>312</v>
      </c>
      <c r="BL933" t="s">
        <v>98</v>
      </c>
      <c r="BM933" t="s">
        <v>98</v>
      </c>
      <c r="BN933" t="s">
        <v>104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1</v>
      </c>
      <c r="BZ933">
        <v>2007</v>
      </c>
      <c r="CA933" t="s">
        <v>110</v>
      </c>
      <c r="CB933" t="s">
        <v>111</v>
      </c>
    </row>
    <row r="934" spans="1:80">
      <c r="A934">
        <v>2393</v>
      </c>
      <c r="B934">
        <v>20</v>
      </c>
      <c r="C934" t="s">
        <v>112</v>
      </c>
      <c r="D934">
        <v>80</v>
      </c>
      <c r="E934">
        <v>8800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89</v>
      </c>
      <c r="N934" t="s">
        <v>91</v>
      </c>
      <c r="O934" t="s">
        <v>91</v>
      </c>
      <c r="P934" t="s">
        <v>92</v>
      </c>
      <c r="Q934" t="s">
        <v>93</v>
      </c>
      <c r="R934">
        <v>7</v>
      </c>
      <c r="S934">
        <v>6</v>
      </c>
      <c r="T934">
        <v>1966</v>
      </c>
      <c r="U934">
        <v>1966</v>
      </c>
      <c r="V934" t="s">
        <v>115</v>
      </c>
      <c r="W934" t="s">
        <v>95</v>
      </c>
      <c r="X934" t="s">
        <v>130</v>
      </c>
      <c r="Y934" t="s">
        <v>135</v>
      </c>
      <c r="Z934" t="s">
        <v>117</v>
      </c>
      <c r="AA934">
        <v>202</v>
      </c>
      <c r="AB934" t="s">
        <v>98</v>
      </c>
      <c r="AC934" t="s">
        <v>98</v>
      </c>
      <c r="AD934" t="s">
        <v>99</v>
      </c>
      <c r="AE934" t="s">
        <v>98</v>
      </c>
      <c r="AF934" t="s">
        <v>98</v>
      </c>
      <c r="AG934" t="s">
        <v>100</v>
      </c>
      <c r="AH934" t="s">
        <v>138</v>
      </c>
      <c r="AI934">
        <v>654</v>
      </c>
      <c r="AJ934" t="s">
        <v>108</v>
      </c>
      <c r="AK934">
        <v>0</v>
      </c>
      <c r="AL934">
        <v>520</v>
      </c>
      <c r="AM934">
        <v>1174</v>
      </c>
      <c r="AN934" t="s">
        <v>103</v>
      </c>
      <c r="AO934" t="s">
        <v>126</v>
      </c>
      <c r="AP934" t="s">
        <v>104</v>
      </c>
      <c r="AQ934" t="s">
        <v>105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106</v>
      </c>
      <c r="BE934">
        <v>1</v>
      </c>
      <c r="BF934" t="s">
        <v>98</v>
      </c>
      <c r="BG934" t="s">
        <v>107</v>
      </c>
      <c r="BH934">
        <v>1966</v>
      </c>
      <c r="BI934" t="s">
        <v>131</v>
      </c>
      <c r="BJ934">
        <v>2</v>
      </c>
      <c r="BK934">
        <v>440</v>
      </c>
      <c r="BL934" t="s">
        <v>98</v>
      </c>
      <c r="BM934" t="s">
        <v>98</v>
      </c>
      <c r="BN934" t="s">
        <v>104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109</v>
      </c>
      <c r="BW934" t="s">
        <v>83</v>
      </c>
      <c r="BX934">
        <v>0</v>
      </c>
      <c r="BY934">
        <v>10</v>
      </c>
      <c r="BZ934">
        <v>2007</v>
      </c>
      <c r="CA934" t="s">
        <v>243</v>
      </c>
      <c r="CB934" t="s">
        <v>111</v>
      </c>
    </row>
    <row r="935" spans="1:80">
      <c r="A935">
        <v>2394</v>
      </c>
      <c r="B935">
        <v>80</v>
      </c>
      <c r="C935" t="s">
        <v>112</v>
      </c>
      <c r="D935">
        <v>80</v>
      </c>
      <c r="E935">
        <v>9200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87</v>
      </c>
      <c r="L935" t="s">
        <v>88</v>
      </c>
      <c r="M935" t="s">
        <v>89</v>
      </c>
      <c r="N935" t="s">
        <v>91</v>
      </c>
      <c r="O935" t="s">
        <v>91</v>
      </c>
      <c r="P935" t="s">
        <v>92</v>
      </c>
      <c r="Q935" t="s">
        <v>158</v>
      </c>
      <c r="R935">
        <v>6</v>
      </c>
      <c r="S935">
        <v>5</v>
      </c>
      <c r="T935">
        <v>1965</v>
      </c>
      <c r="U935">
        <v>1965</v>
      </c>
      <c r="V935" t="s">
        <v>94</v>
      </c>
      <c r="W935" t="s">
        <v>95</v>
      </c>
      <c r="X935" t="s">
        <v>130</v>
      </c>
      <c r="Y935" t="s">
        <v>130</v>
      </c>
      <c r="Z935" t="s">
        <v>117</v>
      </c>
      <c r="AA935">
        <v>98</v>
      </c>
      <c r="AB935" t="s">
        <v>98</v>
      </c>
      <c r="AC935" t="s">
        <v>98</v>
      </c>
      <c r="AD935" t="s">
        <v>99</v>
      </c>
      <c r="AE935" t="s">
        <v>98</v>
      </c>
      <c r="AF935" t="s">
        <v>98</v>
      </c>
      <c r="AG935" t="s">
        <v>119</v>
      </c>
      <c r="AH935" t="s">
        <v>124</v>
      </c>
      <c r="AI935">
        <v>494</v>
      </c>
      <c r="AJ935" t="s">
        <v>108</v>
      </c>
      <c r="AK935">
        <v>0</v>
      </c>
      <c r="AL935">
        <v>548</v>
      </c>
      <c r="AM935">
        <v>1042</v>
      </c>
      <c r="AN935" t="s">
        <v>103</v>
      </c>
      <c r="AO935" t="s">
        <v>98</v>
      </c>
      <c r="AP935" t="s">
        <v>104</v>
      </c>
      <c r="AQ935" t="s">
        <v>105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98</v>
      </c>
      <c r="BC935">
        <v>5</v>
      </c>
      <c r="BD935" t="s">
        <v>106</v>
      </c>
      <c r="BE935">
        <v>0</v>
      </c>
      <c r="BF935" t="s">
        <v>83</v>
      </c>
      <c r="BG935" t="s">
        <v>107</v>
      </c>
      <c r="BH935">
        <v>1965</v>
      </c>
      <c r="BI935" t="s">
        <v>131</v>
      </c>
      <c r="BJ935">
        <v>2</v>
      </c>
      <c r="BK935">
        <v>440</v>
      </c>
      <c r="BL935" t="s">
        <v>98</v>
      </c>
      <c r="BM935" t="s">
        <v>98</v>
      </c>
      <c r="BN935" t="s">
        <v>104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132</v>
      </c>
      <c r="BW935" t="s">
        <v>83</v>
      </c>
      <c r="BX935">
        <v>0</v>
      </c>
      <c r="BY935">
        <v>5</v>
      </c>
      <c r="BZ935">
        <v>2007</v>
      </c>
      <c r="CA935" t="s">
        <v>110</v>
      </c>
      <c r="CB935" t="s">
        <v>111</v>
      </c>
    </row>
    <row r="936" spans="1:80">
      <c r="A936">
        <v>2395</v>
      </c>
      <c r="B936">
        <v>60</v>
      </c>
      <c r="C936" t="s">
        <v>112</v>
      </c>
      <c r="D936">
        <v>80</v>
      </c>
      <c r="E936">
        <v>8800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89</v>
      </c>
      <c r="N936" t="s">
        <v>91</v>
      </c>
      <c r="O936" t="s">
        <v>91</v>
      </c>
      <c r="P936" t="s">
        <v>92</v>
      </c>
      <c r="Q936" t="s">
        <v>122</v>
      </c>
      <c r="R936">
        <v>6</v>
      </c>
      <c r="S936">
        <v>7</v>
      </c>
      <c r="T936">
        <v>1964</v>
      </c>
      <c r="U936">
        <v>1997</v>
      </c>
      <c r="V936" t="s">
        <v>94</v>
      </c>
      <c r="W936" t="s">
        <v>95</v>
      </c>
      <c r="X936" t="s">
        <v>137</v>
      </c>
      <c r="Y936" t="s">
        <v>137</v>
      </c>
      <c r="Z936" t="s">
        <v>117</v>
      </c>
      <c r="AA936">
        <v>306</v>
      </c>
      <c r="AB936" t="s">
        <v>98</v>
      </c>
      <c r="AC936" t="s">
        <v>119</v>
      </c>
      <c r="AD936" t="s">
        <v>99</v>
      </c>
      <c r="AE936" t="s">
        <v>98</v>
      </c>
      <c r="AF936" t="s">
        <v>98</v>
      </c>
      <c r="AG936" t="s">
        <v>100</v>
      </c>
      <c r="AH936" t="s">
        <v>118</v>
      </c>
      <c r="AI936">
        <v>414</v>
      </c>
      <c r="AJ936" t="s">
        <v>108</v>
      </c>
      <c r="AK936">
        <v>0</v>
      </c>
      <c r="AL936">
        <v>431</v>
      </c>
      <c r="AM936">
        <v>845</v>
      </c>
      <c r="AN936" t="s">
        <v>103</v>
      </c>
      <c r="AO936" t="s">
        <v>126</v>
      </c>
      <c r="AP936" t="s">
        <v>104</v>
      </c>
      <c r="AQ936" t="s">
        <v>105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t="s">
        <v>98</v>
      </c>
      <c r="BC936">
        <v>8</v>
      </c>
      <c r="BD936" t="s">
        <v>106</v>
      </c>
      <c r="BE936">
        <v>1</v>
      </c>
      <c r="BF936" t="s">
        <v>119</v>
      </c>
      <c r="BG936" t="s">
        <v>107</v>
      </c>
      <c r="BH936">
        <v>1964</v>
      </c>
      <c r="BI936" t="s">
        <v>131</v>
      </c>
      <c r="BJ936">
        <v>2</v>
      </c>
      <c r="BK936">
        <v>539</v>
      </c>
      <c r="BL936" t="s">
        <v>98</v>
      </c>
      <c r="BM936" t="s">
        <v>98</v>
      </c>
      <c r="BN936" t="s">
        <v>104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t="s">
        <v>83</v>
      </c>
      <c r="BV936" t="s">
        <v>109</v>
      </c>
      <c r="BW936" t="s">
        <v>83</v>
      </c>
      <c r="BX936">
        <v>0</v>
      </c>
      <c r="BY936">
        <v>7</v>
      </c>
      <c r="BZ936">
        <v>2007</v>
      </c>
      <c r="CA936" t="s">
        <v>110</v>
      </c>
      <c r="CB936" t="s">
        <v>111</v>
      </c>
    </row>
    <row r="937" spans="1:80">
      <c r="A937">
        <v>2396</v>
      </c>
      <c r="B937">
        <v>20</v>
      </c>
      <c r="C937" t="s">
        <v>112</v>
      </c>
      <c r="D937" t="s">
        <v>83</v>
      </c>
      <c r="E937">
        <v>11382</v>
      </c>
      <c r="F937" t="s">
        <v>82</v>
      </c>
      <c r="G937" t="s">
        <v>83</v>
      </c>
      <c r="H937" t="s">
        <v>113</v>
      </c>
      <c r="I937" t="s">
        <v>85</v>
      </c>
      <c r="J937" t="s">
        <v>86</v>
      </c>
      <c r="K937" t="s">
        <v>87</v>
      </c>
      <c r="L937" t="s">
        <v>88</v>
      </c>
      <c r="M937" t="s">
        <v>89</v>
      </c>
      <c r="N937" t="s">
        <v>91</v>
      </c>
      <c r="O937" t="s">
        <v>91</v>
      </c>
      <c r="P937" t="s">
        <v>92</v>
      </c>
      <c r="Q937" t="s">
        <v>93</v>
      </c>
      <c r="R937">
        <v>6</v>
      </c>
      <c r="S937">
        <v>5</v>
      </c>
      <c r="T937">
        <v>1964</v>
      </c>
      <c r="U937">
        <v>1964</v>
      </c>
      <c r="V937" t="s">
        <v>94</v>
      </c>
      <c r="W937" t="s">
        <v>95</v>
      </c>
      <c r="X937" t="s">
        <v>116</v>
      </c>
      <c r="Y937" t="s">
        <v>135</v>
      </c>
      <c r="Z937" t="s">
        <v>117</v>
      </c>
      <c r="AA937">
        <v>212</v>
      </c>
      <c r="AB937" t="s">
        <v>98</v>
      </c>
      <c r="AC937" t="s">
        <v>98</v>
      </c>
      <c r="AD937" t="s">
        <v>99</v>
      </c>
      <c r="AE937" t="s">
        <v>98</v>
      </c>
      <c r="AF937" t="s">
        <v>98</v>
      </c>
      <c r="AG937" t="s">
        <v>100</v>
      </c>
      <c r="AH937" t="s">
        <v>118</v>
      </c>
      <c r="AI937">
        <v>54</v>
      </c>
      <c r="AJ937" t="s">
        <v>101</v>
      </c>
      <c r="AK937">
        <v>543</v>
      </c>
      <c r="AL937">
        <v>533</v>
      </c>
      <c r="AM937">
        <v>1130</v>
      </c>
      <c r="AN937" t="s">
        <v>103</v>
      </c>
      <c r="AO937" t="s">
        <v>98</v>
      </c>
      <c r="AP937" t="s">
        <v>104</v>
      </c>
      <c r="AQ937" t="s">
        <v>105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t="s">
        <v>98</v>
      </c>
      <c r="BC937">
        <v>7</v>
      </c>
      <c r="BD937" t="s">
        <v>106</v>
      </c>
      <c r="BE937">
        <v>1</v>
      </c>
      <c r="BF937" t="s">
        <v>98</v>
      </c>
      <c r="BG937" t="s">
        <v>107</v>
      </c>
      <c r="BH937">
        <v>1964</v>
      </c>
      <c r="BI937" t="s">
        <v>131</v>
      </c>
      <c r="BJ937">
        <v>1</v>
      </c>
      <c r="BK937">
        <v>286</v>
      </c>
      <c r="BL937" t="s">
        <v>98</v>
      </c>
      <c r="BM937" t="s">
        <v>98</v>
      </c>
      <c r="BN937" t="s">
        <v>104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t="s">
        <v>83</v>
      </c>
      <c r="BV937" t="s">
        <v>109</v>
      </c>
      <c r="BW937" t="s">
        <v>83</v>
      </c>
      <c r="BX937">
        <v>0</v>
      </c>
      <c r="BY937">
        <v>8</v>
      </c>
      <c r="BZ937">
        <v>2007</v>
      </c>
      <c r="CA937" t="s">
        <v>110</v>
      </c>
      <c r="CB937" t="s">
        <v>111</v>
      </c>
    </row>
    <row r="938" spans="1:80">
      <c r="A938">
        <v>2397</v>
      </c>
      <c r="B938">
        <v>20</v>
      </c>
      <c r="C938" t="s">
        <v>112</v>
      </c>
      <c r="D938" t="s">
        <v>83</v>
      </c>
      <c r="E938">
        <v>22002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114</v>
      </c>
      <c r="L938" t="s">
        <v>88</v>
      </c>
      <c r="M938" t="s">
        <v>89</v>
      </c>
      <c r="N938" t="s">
        <v>91</v>
      </c>
      <c r="O938" t="s">
        <v>91</v>
      </c>
      <c r="P938" t="s">
        <v>92</v>
      </c>
      <c r="Q938" t="s">
        <v>93</v>
      </c>
      <c r="R938">
        <v>6</v>
      </c>
      <c r="S938">
        <v>7</v>
      </c>
      <c r="T938">
        <v>1959</v>
      </c>
      <c r="U938">
        <v>1991</v>
      </c>
      <c r="V938" t="s">
        <v>94</v>
      </c>
      <c r="W938" t="s">
        <v>95</v>
      </c>
      <c r="X938" t="s">
        <v>137</v>
      </c>
      <c r="Y938" t="s">
        <v>137</v>
      </c>
      <c r="Z938" t="s">
        <v>117</v>
      </c>
      <c r="AA938">
        <v>136</v>
      </c>
      <c r="AB938" t="s">
        <v>98</v>
      </c>
      <c r="AC938" t="s">
        <v>119</v>
      </c>
      <c r="AD938" t="s">
        <v>99</v>
      </c>
      <c r="AE938" t="s">
        <v>98</v>
      </c>
      <c r="AF938" t="s">
        <v>98</v>
      </c>
      <c r="AG938" t="s">
        <v>155</v>
      </c>
      <c r="AH938" t="s">
        <v>118</v>
      </c>
      <c r="AI938">
        <v>1386</v>
      </c>
      <c r="AJ938" t="s">
        <v>108</v>
      </c>
      <c r="AK938">
        <v>0</v>
      </c>
      <c r="AL938">
        <v>206</v>
      </c>
      <c r="AM938">
        <v>1592</v>
      </c>
      <c r="AN938" t="s">
        <v>103</v>
      </c>
      <c r="AO938" t="s">
        <v>119</v>
      </c>
      <c r="AP938" t="s">
        <v>104</v>
      </c>
      <c r="AQ938" t="s">
        <v>105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t="s">
        <v>119</v>
      </c>
      <c r="BC938">
        <v>6</v>
      </c>
      <c r="BD938" t="s">
        <v>106</v>
      </c>
      <c r="BE938">
        <v>1</v>
      </c>
      <c r="BF938" t="s">
        <v>119</v>
      </c>
      <c r="BG938" t="s">
        <v>107</v>
      </c>
      <c r="BH938">
        <v>1959</v>
      </c>
      <c r="BI938" t="s">
        <v>131</v>
      </c>
      <c r="BJ938">
        <v>2</v>
      </c>
      <c r="BK938">
        <v>510</v>
      </c>
      <c r="BL938" t="s">
        <v>98</v>
      </c>
      <c r="BM938" t="s">
        <v>98</v>
      </c>
      <c r="BN938" t="s">
        <v>104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7</v>
      </c>
      <c r="BZ938">
        <v>2007</v>
      </c>
      <c r="CA938" t="s">
        <v>110</v>
      </c>
      <c r="CB938" t="s">
        <v>111</v>
      </c>
    </row>
    <row r="939" spans="1:80">
      <c r="A939">
        <v>2398</v>
      </c>
      <c r="B939">
        <v>45</v>
      </c>
      <c r="C939" t="s">
        <v>112</v>
      </c>
      <c r="D939">
        <v>85</v>
      </c>
      <c r="E939">
        <v>12172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89</v>
      </c>
      <c r="N939" t="s">
        <v>91</v>
      </c>
      <c r="O939" t="s">
        <v>91</v>
      </c>
      <c r="P939" t="s">
        <v>92</v>
      </c>
      <c r="Q939" t="s">
        <v>238</v>
      </c>
      <c r="R939">
        <v>5</v>
      </c>
      <c r="S939">
        <v>7</v>
      </c>
      <c r="T939">
        <v>1940</v>
      </c>
      <c r="U939">
        <v>1996</v>
      </c>
      <c r="V939" t="s">
        <v>94</v>
      </c>
      <c r="W939" t="s">
        <v>95</v>
      </c>
      <c r="X939" t="s">
        <v>116</v>
      </c>
      <c r="Y939" t="s">
        <v>130</v>
      </c>
      <c r="Z939" t="s">
        <v>97</v>
      </c>
      <c r="AA939">
        <v>0</v>
      </c>
      <c r="AB939" t="s">
        <v>98</v>
      </c>
      <c r="AC939" t="s">
        <v>98</v>
      </c>
      <c r="AD939" t="s">
        <v>123</v>
      </c>
      <c r="AE939" t="s">
        <v>98</v>
      </c>
      <c r="AF939" t="s">
        <v>98</v>
      </c>
      <c r="AG939" t="s">
        <v>100</v>
      </c>
      <c r="AH939" t="s">
        <v>102</v>
      </c>
      <c r="AI939">
        <v>130</v>
      </c>
      <c r="AJ939" t="s">
        <v>101</v>
      </c>
      <c r="AK939">
        <v>259</v>
      </c>
      <c r="AL939">
        <v>433</v>
      </c>
      <c r="AM939">
        <v>822</v>
      </c>
      <c r="AN939" t="s">
        <v>103</v>
      </c>
      <c r="AO939" t="s">
        <v>98</v>
      </c>
      <c r="AP939" t="s">
        <v>104</v>
      </c>
      <c r="AQ939" t="s">
        <v>105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t="s">
        <v>98</v>
      </c>
      <c r="BC939">
        <v>4</v>
      </c>
      <c r="BD939" t="s">
        <v>106</v>
      </c>
      <c r="BE939">
        <v>0</v>
      </c>
      <c r="BF939" t="s">
        <v>83</v>
      </c>
      <c r="BG939" t="s">
        <v>107</v>
      </c>
      <c r="BH939">
        <v>1975</v>
      </c>
      <c r="BI939" t="s">
        <v>108</v>
      </c>
      <c r="BJ939">
        <v>2</v>
      </c>
      <c r="BK939">
        <v>512</v>
      </c>
      <c r="BL939" t="s">
        <v>98</v>
      </c>
      <c r="BM939" t="s">
        <v>98</v>
      </c>
      <c r="BN939" t="s">
        <v>104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t="s">
        <v>83</v>
      </c>
      <c r="BV939" t="s">
        <v>109</v>
      </c>
      <c r="BW939" t="s">
        <v>83</v>
      </c>
      <c r="BX939">
        <v>0</v>
      </c>
      <c r="BY939">
        <v>10</v>
      </c>
      <c r="BZ939">
        <v>2007</v>
      </c>
      <c r="CA939" t="s">
        <v>110</v>
      </c>
      <c r="CB939" t="s">
        <v>111</v>
      </c>
    </row>
    <row r="940" spans="1:80">
      <c r="A940">
        <v>2399</v>
      </c>
      <c r="B940">
        <v>20</v>
      </c>
      <c r="C940" t="s">
        <v>112</v>
      </c>
      <c r="D940">
        <v>50</v>
      </c>
      <c r="E940">
        <v>5000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197</v>
      </c>
      <c r="N940" t="s">
        <v>91</v>
      </c>
      <c r="O940" t="s">
        <v>91</v>
      </c>
      <c r="P940" t="s">
        <v>92</v>
      </c>
      <c r="Q940" t="s">
        <v>93</v>
      </c>
      <c r="R940">
        <v>3</v>
      </c>
      <c r="S940">
        <v>3</v>
      </c>
      <c r="T940">
        <v>1946</v>
      </c>
      <c r="U940">
        <v>1950</v>
      </c>
      <c r="V940" t="s">
        <v>94</v>
      </c>
      <c r="W940" t="s">
        <v>95</v>
      </c>
      <c r="X940" t="s">
        <v>184</v>
      </c>
      <c r="Y940" t="s">
        <v>185</v>
      </c>
      <c r="Z940" t="s">
        <v>97</v>
      </c>
      <c r="AA940">
        <v>0</v>
      </c>
      <c r="AB940" t="s">
        <v>139</v>
      </c>
      <c r="AC940" t="s">
        <v>139</v>
      </c>
      <c r="AD940" t="s">
        <v>99</v>
      </c>
      <c r="AE940" t="s">
        <v>139</v>
      </c>
      <c r="AF940" t="s">
        <v>139</v>
      </c>
      <c r="AG940" t="s">
        <v>100</v>
      </c>
      <c r="AH940" t="s">
        <v>102</v>
      </c>
      <c r="AI940">
        <v>299</v>
      </c>
      <c r="AJ940" t="s">
        <v>108</v>
      </c>
      <c r="AK940">
        <v>0</v>
      </c>
      <c r="AL940">
        <v>367</v>
      </c>
      <c r="AM940">
        <v>666</v>
      </c>
      <c r="AN940" t="s">
        <v>103</v>
      </c>
      <c r="AO940" t="s">
        <v>139</v>
      </c>
      <c r="AP940" t="s">
        <v>167</v>
      </c>
      <c r="AQ940" t="s">
        <v>105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t="s">
        <v>119</v>
      </c>
      <c r="BC940">
        <v>4</v>
      </c>
      <c r="BD940" t="s">
        <v>106</v>
      </c>
      <c r="BE940">
        <v>0</v>
      </c>
      <c r="BF940" t="s">
        <v>83</v>
      </c>
      <c r="BG940" t="s">
        <v>83</v>
      </c>
      <c r="BH940" t="s">
        <v>83</v>
      </c>
      <c r="BI940" t="s">
        <v>83</v>
      </c>
      <c r="BJ940">
        <v>0</v>
      </c>
      <c r="BK940">
        <v>0</v>
      </c>
      <c r="BL940" t="s">
        <v>83</v>
      </c>
      <c r="BM940" t="s">
        <v>83</v>
      </c>
      <c r="BN940" t="s">
        <v>167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109</v>
      </c>
      <c r="BW940" t="s">
        <v>83</v>
      </c>
      <c r="BX940">
        <v>0</v>
      </c>
      <c r="BY940">
        <v>4</v>
      </c>
      <c r="BZ940">
        <v>2007</v>
      </c>
      <c r="CA940" t="s">
        <v>110</v>
      </c>
      <c r="CB940" t="s">
        <v>111</v>
      </c>
    </row>
    <row r="941" spans="1:80">
      <c r="A941">
        <v>2400</v>
      </c>
      <c r="B941">
        <v>50</v>
      </c>
      <c r="C941" t="s">
        <v>112</v>
      </c>
      <c r="D941">
        <v>51</v>
      </c>
      <c r="E941">
        <v>3500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197</v>
      </c>
      <c r="N941" t="s">
        <v>90</v>
      </c>
      <c r="O941" t="s">
        <v>91</v>
      </c>
      <c r="P941" t="s">
        <v>92</v>
      </c>
      <c r="Q941" t="s">
        <v>176</v>
      </c>
      <c r="R941">
        <v>3</v>
      </c>
      <c r="S941">
        <v>5</v>
      </c>
      <c r="T941">
        <v>1945</v>
      </c>
      <c r="U941">
        <v>1950</v>
      </c>
      <c r="V941" t="s">
        <v>94</v>
      </c>
      <c r="W941" t="s">
        <v>95</v>
      </c>
      <c r="X941" t="s">
        <v>137</v>
      </c>
      <c r="Y941" t="s">
        <v>137</v>
      </c>
      <c r="Z941" t="s">
        <v>97</v>
      </c>
      <c r="AA941">
        <v>0</v>
      </c>
      <c r="AB941" t="s">
        <v>98</v>
      </c>
      <c r="AC941" t="s">
        <v>98</v>
      </c>
      <c r="AD941" t="s">
        <v>99</v>
      </c>
      <c r="AE941" t="s">
        <v>98</v>
      </c>
      <c r="AF941" t="s">
        <v>98</v>
      </c>
      <c r="AG941" t="s">
        <v>100</v>
      </c>
      <c r="AH941" t="s">
        <v>102</v>
      </c>
      <c r="AI941">
        <v>144</v>
      </c>
      <c r="AJ941" t="s">
        <v>108</v>
      </c>
      <c r="AK941">
        <v>0</v>
      </c>
      <c r="AL941">
        <v>226</v>
      </c>
      <c r="AM941">
        <v>370</v>
      </c>
      <c r="AN941" t="s">
        <v>103</v>
      </c>
      <c r="AO941" t="s">
        <v>98</v>
      </c>
      <c r="AP941" t="s">
        <v>167</v>
      </c>
      <c r="AQ941" t="s">
        <v>168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139</v>
      </c>
      <c r="BC941">
        <v>4</v>
      </c>
      <c r="BD941" t="s">
        <v>106</v>
      </c>
      <c r="BE941">
        <v>0</v>
      </c>
      <c r="BF941" t="s">
        <v>83</v>
      </c>
      <c r="BG941" t="s">
        <v>83</v>
      </c>
      <c r="BH941" t="s">
        <v>83</v>
      </c>
      <c r="BI941" t="s">
        <v>83</v>
      </c>
      <c r="BJ941">
        <v>0</v>
      </c>
      <c r="BK941">
        <v>0</v>
      </c>
      <c r="BL941" t="s">
        <v>83</v>
      </c>
      <c r="BM941" t="s">
        <v>83</v>
      </c>
      <c r="BN941" t="s">
        <v>167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109</v>
      </c>
      <c r="BW941" t="s">
        <v>133</v>
      </c>
      <c r="BX941">
        <v>2000</v>
      </c>
      <c r="BY941">
        <v>7</v>
      </c>
      <c r="BZ941">
        <v>2007</v>
      </c>
      <c r="CA941" t="s">
        <v>110</v>
      </c>
      <c r="CB941" t="s">
        <v>111</v>
      </c>
    </row>
    <row r="942" spans="1:80">
      <c r="A942">
        <v>2401</v>
      </c>
      <c r="B942">
        <v>20</v>
      </c>
      <c r="C942" t="s">
        <v>112</v>
      </c>
      <c r="D942">
        <v>50</v>
      </c>
      <c r="E942">
        <v>5175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197</v>
      </c>
      <c r="N942" t="s">
        <v>225</v>
      </c>
      <c r="O942" t="s">
        <v>90</v>
      </c>
      <c r="P942" t="s">
        <v>92</v>
      </c>
      <c r="Q942" t="s">
        <v>93</v>
      </c>
      <c r="R942">
        <v>5</v>
      </c>
      <c r="S942">
        <v>8</v>
      </c>
      <c r="T942">
        <v>1958</v>
      </c>
      <c r="U942">
        <v>2000</v>
      </c>
      <c r="V942" t="s">
        <v>94</v>
      </c>
      <c r="W942" t="s">
        <v>95</v>
      </c>
      <c r="X942" t="s">
        <v>96</v>
      </c>
      <c r="Y942" t="s">
        <v>96</v>
      </c>
      <c r="Z942" t="s">
        <v>97</v>
      </c>
      <c r="AA942">
        <v>0</v>
      </c>
      <c r="AB942" t="s">
        <v>98</v>
      </c>
      <c r="AC942" t="s">
        <v>98</v>
      </c>
      <c r="AD942" t="s">
        <v>99</v>
      </c>
      <c r="AE942" t="s">
        <v>98</v>
      </c>
      <c r="AF942" t="s">
        <v>98</v>
      </c>
      <c r="AG942" t="s">
        <v>100</v>
      </c>
      <c r="AH942" t="s">
        <v>138</v>
      </c>
      <c r="AI942">
        <v>150</v>
      </c>
      <c r="AJ942" t="s">
        <v>118</v>
      </c>
      <c r="AK942">
        <v>404</v>
      </c>
      <c r="AL942">
        <v>254</v>
      </c>
      <c r="AM942">
        <v>808</v>
      </c>
      <c r="AN942" t="s">
        <v>103</v>
      </c>
      <c r="AO942" t="s">
        <v>126</v>
      </c>
      <c r="AP942" t="s">
        <v>104</v>
      </c>
      <c r="AQ942" t="s">
        <v>105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t="s">
        <v>98</v>
      </c>
      <c r="BC942">
        <v>5</v>
      </c>
      <c r="BD942" t="s">
        <v>106</v>
      </c>
      <c r="BE942">
        <v>0</v>
      </c>
      <c r="BF942" t="s">
        <v>83</v>
      </c>
      <c r="BG942" t="s">
        <v>143</v>
      </c>
      <c r="BH942">
        <v>1963</v>
      </c>
      <c r="BI942" t="s">
        <v>108</v>
      </c>
      <c r="BJ942">
        <v>1</v>
      </c>
      <c r="BK942">
        <v>308</v>
      </c>
      <c r="BL942" t="s">
        <v>98</v>
      </c>
      <c r="BM942" t="s">
        <v>98</v>
      </c>
      <c r="BN942" t="s">
        <v>167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2007</v>
      </c>
      <c r="CA942" t="s">
        <v>144</v>
      </c>
      <c r="CB942" t="s">
        <v>111</v>
      </c>
    </row>
    <row r="943" spans="1:80">
      <c r="A943">
        <v>2402</v>
      </c>
      <c r="B943">
        <v>20</v>
      </c>
      <c r="C943" t="s">
        <v>112</v>
      </c>
      <c r="D943">
        <v>80</v>
      </c>
      <c r="E943">
        <v>9600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89</v>
      </c>
      <c r="N943" t="s">
        <v>91</v>
      </c>
      <c r="O943" t="s">
        <v>91</v>
      </c>
      <c r="P943" t="s">
        <v>92</v>
      </c>
      <c r="Q943" t="s">
        <v>93</v>
      </c>
      <c r="R943">
        <v>5</v>
      </c>
      <c r="S943">
        <v>6</v>
      </c>
      <c r="T943">
        <v>1955</v>
      </c>
      <c r="U943">
        <v>1955</v>
      </c>
      <c r="V943" t="s">
        <v>115</v>
      </c>
      <c r="W943" t="s">
        <v>95</v>
      </c>
      <c r="X943" t="s">
        <v>130</v>
      </c>
      <c r="Y943" t="s">
        <v>130</v>
      </c>
      <c r="Z943" t="s">
        <v>117</v>
      </c>
      <c r="AA943">
        <v>176</v>
      </c>
      <c r="AB943" t="s">
        <v>98</v>
      </c>
      <c r="AC943" t="s">
        <v>119</v>
      </c>
      <c r="AD943" t="s">
        <v>99</v>
      </c>
      <c r="AE943" t="s">
        <v>98</v>
      </c>
      <c r="AF943" t="s">
        <v>98</v>
      </c>
      <c r="AG943" t="s">
        <v>100</v>
      </c>
      <c r="AH943" t="s">
        <v>138</v>
      </c>
      <c r="AI943">
        <v>368</v>
      </c>
      <c r="AJ943" t="s">
        <v>108</v>
      </c>
      <c r="AK943">
        <v>0</v>
      </c>
      <c r="AL943">
        <v>710</v>
      </c>
      <c r="AM943">
        <v>1078</v>
      </c>
      <c r="AN943" t="s">
        <v>103</v>
      </c>
      <c r="AO943" t="s">
        <v>126</v>
      </c>
      <c r="AP943" t="s">
        <v>104</v>
      </c>
      <c r="AQ943" t="s">
        <v>105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6</v>
      </c>
      <c r="BD943" t="s">
        <v>106</v>
      </c>
      <c r="BE943">
        <v>0</v>
      </c>
      <c r="BF943" t="s">
        <v>83</v>
      </c>
      <c r="BG943" t="s">
        <v>107</v>
      </c>
      <c r="BH943">
        <v>1955</v>
      </c>
      <c r="BI943" t="s">
        <v>125</v>
      </c>
      <c r="BJ943">
        <v>1</v>
      </c>
      <c r="BK943">
        <v>288</v>
      </c>
      <c r="BL943" t="s">
        <v>98</v>
      </c>
      <c r="BM943" t="s">
        <v>98</v>
      </c>
      <c r="BN943" t="s">
        <v>104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t="s">
        <v>83</v>
      </c>
      <c r="BV943" t="s">
        <v>109</v>
      </c>
      <c r="BW943" t="s">
        <v>83</v>
      </c>
      <c r="BX943">
        <v>0</v>
      </c>
      <c r="BY943">
        <v>10</v>
      </c>
      <c r="BZ943">
        <v>2007</v>
      </c>
      <c r="CA943" t="s">
        <v>110</v>
      </c>
      <c r="CB943" t="s">
        <v>111</v>
      </c>
    </row>
    <row r="944" spans="1:80">
      <c r="A944">
        <v>2403</v>
      </c>
      <c r="B944">
        <v>90</v>
      </c>
      <c r="C944" t="s">
        <v>112</v>
      </c>
      <c r="D944">
        <v>63</v>
      </c>
      <c r="E944">
        <v>8668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114</v>
      </c>
      <c r="L944" t="s">
        <v>88</v>
      </c>
      <c r="M944" t="s">
        <v>89</v>
      </c>
      <c r="N944" t="s">
        <v>91</v>
      </c>
      <c r="O944" t="s">
        <v>91</v>
      </c>
      <c r="P944" t="s">
        <v>179</v>
      </c>
      <c r="Q944" t="s">
        <v>93</v>
      </c>
      <c r="R944">
        <v>5</v>
      </c>
      <c r="S944">
        <v>5</v>
      </c>
      <c r="T944">
        <v>1968</v>
      </c>
      <c r="U944">
        <v>1968</v>
      </c>
      <c r="V944" t="s">
        <v>94</v>
      </c>
      <c r="W944" t="s">
        <v>95</v>
      </c>
      <c r="X944" t="s">
        <v>137</v>
      </c>
      <c r="Y944" t="s">
        <v>137</v>
      </c>
      <c r="Z944" t="s">
        <v>97</v>
      </c>
      <c r="AA944">
        <v>0</v>
      </c>
      <c r="AB944" t="s">
        <v>98</v>
      </c>
      <c r="AC944" t="s">
        <v>98</v>
      </c>
      <c r="AD944" t="s">
        <v>99</v>
      </c>
      <c r="AE944" t="s">
        <v>98</v>
      </c>
      <c r="AF944" t="s">
        <v>98</v>
      </c>
      <c r="AG944" t="s">
        <v>100</v>
      </c>
      <c r="AH944" t="s">
        <v>108</v>
      </c>
      <c r="AI944">
        <v>0</v>
      </c>
      <c r="AJ944" t="s">
        <v>108</v>
      </c>
      <c r="AK944">
        <v>0</v>
      </c>
      <c r="AL944">
        <v>1560</v>
      </c>
      <c r="AM944">
        <v>1560</v>
      </c>
      <c r="AN944" t="s">
        <v>103</v>
      </c>
      <c r="AO944" t="s">
        <v>98</v>
      </c>
      <c r="AP944" t="s">
        <v>104</v>
      </c>
      <c r="AQ944" t="s">
        <v>105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106</v>
      </c>
      <c r="BE944">
        <v>0</v>
      </c>
      <c r="BF944" t="s">
        <v>83</v>
      </c>
      <c r="BG944" t="s">
        <v>143</v>
      </c>
      <c r="BH944">
        <v>1968</v>
      </c>
      <c r="BI944" t="s">
        <v>108</v>
      </c>
      <c r="BJ944">
        <v>3</v>
      </c>
      <c r="BK944">
        <v>792</v>
      </c>
      <c r="BL944" t="s">
        <v>98</v>
      </c>
      <c r="BM944" t="s">
        <v>98</v>
      </c>
      <c r="BN944" t="s">
        <v>104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5</v>
      </c>
      <c r="BZ944">
        <v>2007</v>
      </c>
      <c r="CA944" t="s">
        <v>110</v>
      </c>
      <c r="CB944" t="s">
        <v>111</v>
      </c>
    </row>
    <row r="945" spans="1:80">
      <c r="A945">
        <v>2404</v>
      </c>
      <c r="B945">
        <v>85</v>
      </c>
      <c r="C945" t="s">
        <v>112</v>
      </c>
      <c r="D945" t="s">
        <v>83</v>
      </c>
      <c r="E945">
        <v>10050</v>
      </c>
      <c r="F945" t="s">
        <v>82</v>
      </c>
      <c r="G945" t="s">
        <v>83</v>
      </c>
      <c r="H945" t="s">
        <v>113</v>
      </c>
      <c r="I945" t="s">
        <v>85</v>
      </c>
      <c r="J945" t="s">
        <v>86</v>
      </c>
      <c r="K945" t="s">
        <v>87</v>
      </c>
      <c r="L945" t="s">
        <v>88</v>
      </c>
      <c r="M945" t="s">
        <v>89</v>
      </c>
      <c r="N945" t="s">
        <v>91</v>
      </c>
      <c r="O945" t="s">
        <v>91</v>
      </c>
      <c r="P945" t="s">
        <v>92</v>
      </c>
      <c r="Q945" t="s">
        <v>183</v>
      </c>
      <c r="R945">
        <v>5</v>
      </c>
      <c r="S945">
        <v>6</v>
      </c>
      <c r="T945">
        <v>1966</v>
      </c>
      <c r="U945">
        <v>1966</v>
      </c>
      <c r="V945" t="s">
        <v>94</v>
      </c>
      <c r="W945" t="s">
        <v>95</v>
      </c>
      <c r="X945" t="s">
        <v>130</v>
      </c>
      <c r="Y945" t="s">
        <v>130</v>
      </c>
      <c r="Z945" t="s">
        <v>117</v>
      </c>
      <c r="AA945">
        <v>87</v>
      </c>
      <c r="AB945" t="s">
        <v>98</v>
      </c>
      <c r="AC945" t="s">
        <v>98</v>
      </c>
      <c r="AD945" t="s">
        <v>99</v>
      </c>
      <c r="AE945" t="s">
        <v>98</v>
      </c>
      <c r="AF945" t="s">
        <v>98</v>
      </c>
      <c r="AG945" t="s">
        <v>157</v>
      </c>
      <c r="AH945" t="s">
        <v>124</v>
      </c>
      <c r="AI945">
        <v>602</v>
      </c>
      <c r="AJ945" t="s">
        <v>108</v>
      </c>
      <c r="AK945">
        <v>0</v>
      </c>
      <c r="AL945">
        <v>191</v>
      </c>
      <c r="AM945">
        <v>793</v>
      </c>
      <c r="AN945" t="s">
        <v>103</v>
      </c>
      <c r="AO945" t="s">
        <v>126</v>
      </c>
      <c r="AP945" t="s">
        <v>104</v>
      </c>
      <c r="AQ945" t="s">
        <v>105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t="s">
        <v>98</v>
      </c>
      <c r="BC945">
        <v>6</v>
      </c>
      <c r="BD945" t="s">
        <v>106</v>
      </c>
      <c r="BE945">
        <v>1</v>
      </c>
      <c r="BF945" t="s">
        <v>98</v>
      </c>
      <c r="BG945" t="s">
        <v>189</v>
      </c>
      <c r="BH945">
        <v>1966</v>
      </c>
      <c r="BI945" t="s">
        <v>125</v>
      </c>
      <c r="BJ945">
        <v>2</v>
      </c>
      <c r="BK945">
        <v>432</v>
      </c>
      <c r="BL945" t="s">
        <v>98</v>
      </c>
      <c r="BM945" t="s">
        <v>98</v>
      </c>
      <c r="BN945" t="s">
        <v>104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</row>
    <row r="946" spans="1:80">
      <c r="A946">
        <v>2405</v>
      </c>
      <c r="B946">
        <v>80</v>
      </c>
      <c r="C946" t="s">
        <v>112</v>
      </c>
      <c r="D946">
        <v>100</v>
      </c>
      <c r="E946">
        <v>9600</v>
      </c>
      <c r="F946" t="s">
        <v>82</v>
      </c>
      <c r="G946" t="s">
        <v>83</v>
      </c>
      <c r="H946" t="s">
        <v>113</v>
      </c>
      <c r="I946" t="s">
        <v>85</v>
      </c>
      <c r="J946" t="s">
        <v>86</v>
      </c>
      <c r="K946" t="s">
        <v>87</v>
      </c>
      <c r="L946" t="s">
        <v>88</v>
      </c>
      <c r="M946" t="s">
        <v>89</v>
      </c>
      <c r="N946" t="s">
        <v>91</v>
      </c>
      <c r="O946" t="s">
        <v>91</v>
      </c>
      <c r="P946" t="s">
        <v>92</v>
      </c>
      <c r="Q946" t="s">
        <v>158</v>
      </c>
      <c r="R946">
        <v>6</v>
      </c>
      <c r="S946">
        <v>5</v>
      </c>
      <c r="T946">
        <v>1961</v>
      </c>
      <c r="U946">
        <v>1961</v>
      </c>
      <c r="V946" t="s">
        <v>115</v>
      </c>
      <c r="W946" t="s">
        <v>95</v>
      </c>
      <c r="X946" t="s">
        <v>184</v>
      </c>
      <c r="Y946" t="s">
        <v>185</v>
      </c>
      <c r="Z946" t="s">
        <v>117</v>
      </c>
      <c r="AA946">
        <v>291</v>
      </c>
      <c r="AB946" t="s">
        <v>98</v>
      </c>
      <c r="AC946" t="s">
        <v>98</v>
      </c>
      <c r="AD946" t="s">
        <v>99</v>
      </c>
      <c r="AE946" t="s">
        <v>98</v>
      </c>
      <c r="AF946" t="s">
        <v>98</v>
      </c>
      <c r="AG946" t="s">
        <v>157</v>
      </c>
      <c r="AH946" t="s">
        <v>118</v>
      </c>
      <c r="AI946">
        <v>600</v>
      </c>
      <c r="AJ946" t="s">
        <v>108</v>
      </c>
      <c r="AK946">
        <v>0</v>
      </c>
      <c r="AL946">
        <v>618</v>
      </c>
      <c r="AM946">
        <v>1218</v>
      </c>
      <c r="AN946" t="s">
        <v>103</v>
      </c>
      <c r="AO946" t="s">
        <v>98</v>
      </c>
      <c r="AP946" t="s">
        <v>104</v>
      </c>
      <c r="AQ946" t="s">
        <v>105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106</v>
      </c>
      <c r="BE946">
        <v>1</v>
      </c>
      <c r="BF946" t="s">
        <v>119</v>
      </c>
      <c r="BG946" t="s">
        <v>107</v>
      </c>
      <c r="BH946">
        <v>1961</v>
      </c>
      <c r="BI946" t="s">
        <v>131</v>
      </c>
      <c r="BJ946">
        <v>2</v>
      </c>
      <c r="BK946">
        <v>525</v>
      </c>
      <c r="BL946" t="s">
        <v>98</v>
      </c>
      <c r="BM946" t="s">
        <v>98</v>
      </c>
      <c r="BN946" t="s">
        <v>104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5</v>
      </c>
      <c r="BZ946">
        <v>2007</v>
      </c>
      <c r="CA946" t="s">
        <v>110</v>
      </c>
      <c r="CB946" t="s">
        <v>111</v>
      </c>
    </row>
    <row r="947" spans="1:80">
      <c r="A947">
        <v>2406</v>
      </c>
      <c r="B947">
        <v>20</v>
      </c>
      <c r="C947" t="s">
        <v>112</v>
      </c>
      <c r="D947">
        <v>73</v>
      </c>
      <c r="E947">
        <v>8760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89</v>
      </c>
      <c r="N947" t="s">
        <v>91</v>
      </c>
      <c r="O947" t="s">
        <v>91</v>
      </c>
      <c r="P947" t="s">
        <v>92</v>
      </c>
      <c r="Q947" t="s">
        <v>93</v>
      </c>
      <c r="R947">
        <v>6</v>
      </c>
      <c r="S947">
        <v>7</v>
      </c>
      <c r="T947">
        <v>1957</v>
      </c>
      <c r="U947">
        <v>1999</v>
      </c>
      <c r="V947" t="s">
        <v>94</v>
      </c>
      <c r="W947" t="s">
        <v>95</v>
      </c>
      <c r="X947" t="s">
        <v>96</v>
      </c>
      <c r="Y947" t="s">
        <v>96</v>
      </c>
      <c r="Z947" t="s">
        <v>97</v>
      </c>
      <c r="AA947">
        <v>0</v>
      </c>
      <c r="AB947" t="s">
        <v>98</v>
      </c>
      <c r="AC947" t="s">
        <v>98</v>
      </c>
      <c r="AD947" t="s">
        <v>99</v>
      </c>
      <c r="AE947" t="s">
        <v>98</v>
      </c>
      <c r="AF947" t="s">
        <v>98</v>
      </c>
      <c r="AG947" t="s">
        <v>100</v>
      </c>
      <c r="AH947" t="s">
        <v>118</v>
      </c>
      <c r="AI947">
        <v>873</v>
      </c>
      <c r="AJ947" t="s">
        <v>108</v>
      </c>
      <c r="AK947">
        <v>0</v>
      </c>
      <c r="AL947">
        <v>63</v>
      </c>
      <c r="AM947">
        <v>936</v>
      </c>
      <c r="AN947" t="s">
        <v>103</v>
      </c>
      <c r="AO947" t="s">
        <v>98</v>
      </c>
      <c r="AP947" t="s">
        <v>104</v>
      </c>
      <c r="AQ947" t="s">
        <v>105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119</v>
      </c>
      <c r="BC947">
        <v>4</v>
      </c>
      <c r="BD947" t="s">
        <v>106</v>
      </c>
      <c r="BE947">
        <v>0</v>
      </c>
      <c r="BF947" t="s">
        <v>83</v>
      </c>
      <c r="BG947" t="s">
        <v>107</v>
      </c>
      <c r="BH947">
        <v>1957</v>
      </c>
      <c r="BI947" t="s">
        <v>131</v>
      </c>
      <c r="BJ947">
        <v>1</v>
      </c>
      <c r="BK947">
        <v>315</v>
      </c>
      <c r="BL947" t="s">
        <v>98</v>
      </c>
      <c r="BM947" t="s">
        <v>98</v>
      </c>
      <c r="BN947" t="s">
        <v>104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9</v>
      </c>
      <c r="BZ947">
        <v>2007</v>
      </c>
      <c r="CA947" t="s">
        <v>110</v>
      </c>
      <c r="CB947" t="s">
        <v>111</v>
      </c>
    </row>
    <row r="948" spans="1:80">
      <c r="A948">
        <v>2407</v>
      </c>
      <c r="B948">
        <v>20</v>
      </c>
      <c r="C948" t="s">
        <v>112</v>
      </c>
      <c r="D948">
        <v>65</v>
      </c>
      <c r="E948">
        <v>6860</v>
      </c>
      <c r="F948" t="s">
        <v>82</v>
      </c>
      <c r="G948" t="s">
        <v>83</v>
      </c>
      <c r="H948" t="s">
        <v>113</v>
      </c>
      <c r="I948" t="s">
        <v>85</v>
      </c>
      <c r="J948" t="s">
        <v>86</v>
      </c>
      <c r="K948" t="s">
        <v>87</v>
      </c>
      <c r="L948" t="s">
        <v>88</v>
      </c>
      <c r="M948" t="s">
        <v>89</v>
      </c>
      <c r="N948" t="s">
        <v>91</v>
      </c>
      <c r="O948" t="s">
        <v>91</v>
      </c>
      <c r="P948" t="s">
        <v>92</v>
      </c>
      <c r="Q948" t="s">
        <v>93</v>
      </c>
      <c r="R948">
        <v>5</v>
      </c>
      <c r="S948">
        <v>6</v>
      </c>
      <c r="T948">
        <v>1956</v>
      </c>
      <c r="U948">
        <v>1956</v>
      </c>
      <c r="V948" t="s">
        <v>94</v>
      </c>
      <c r="W948" t="s">
        <v>95</v>
      </c>
      <c r="X948" t="s">
        <v>116</v>
      </c>
      <c r="Y948" t="s">
        <v>116</v>
      </c>
      <c r="Z948" t="s">
        <v>171</v>
      </c>
      <c r="AA948">
        <v>54</v>
      </c>
      <c r="AB948" t="s">
        <v>98</v>
      </c>
      <c r="AC948" t="s">
        <v>98</v>
      </c>
      <c r="AD948" t="s">
        <v>99</v>
      </c>
      <c r="AE948" t="s">
        <v>98</v>
      </c>
      <c r="AF948" t="s">
        <v>98</v>
      </c>
      <c r="AG948" t="s">
        <v>100</v>
      </c>
      <c r="AH948" t="s">
        <v>124</v>
      </c>
      <c r="AI948">
        <v>908</v>
      </c>
      <c r="AJ948" t="s">
        <v>108</v>
      </c>
      <c r="AK948">
        <v>0</v>
      </c>
      <c r="AL948">
        <v>100</v>
      </c>
      <c r="AM948">
        <v>1008</v>
      </c>
      <c r="AN948" t="s">
        <v>103</v>
      </c>
      <c r="AO948" t="s">
        <v>126</v>
      </c>
      <c r="AP948" t="s">
        <v>104</v>
      </c>
      <c r="AQ948" t="s">
        <v>105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139</v>
      </c>
      <c r="BC948">
        <v>6</v>
      </c>
      <c r="BD948" t="s">
        <v>106</v>
      </c>
      <c r="BE948">
        <v>0</v>
      </c>
      <c r="BF948" t="s">
        <v>83</v>
      </c>
      <c r="BG948" t="s">
        <v>143</v>
      </c>
      <c r="BH948">
        <v>1964</v>
      </c>
      <c r="BI948" t="s">
        <v>108</v>
      </c>
      <c r="BJ948">
        <v>1</v>
      </c>
      <c r="BK948">
        <v>308</v>
      </c>
      <c r="BL948" t="s">
        <v>98</v>
      </c>
      <c r="BM948" t="s">
        <v>98</v>
      </c>
      <c r="BN948" t="s">
        <v>104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12</v>
      </c>
      <c r="BZ948">
        <v>2007</v>
      </c>
      <c r="CA948" t="s">
        <v>110</v>
      </c>
      <c r="CB948" t="s">
        <v>111</v>
      </c>
    </row>
    <row r="949" spans="1:80">
      <c r="A949">
        <v>2408</v>
      </c>
      <c r="B949">
        <v>20</v>
      </c>
      <c r="C949" t="s">
        <v>112</v>
      </c>
      <c r="D949">
        <v>60</v>
      </c>
      <c r="E949">
        <v>8250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114</v>
      </c>
      <c r="L949" t="s">
        <v>88</v>
      </c>
      <c r="M949" t="s">
        <v>89</v>
      </c>
      <c r="N949" t="s">
        <v>91</v>
      </c>
      <c r="O949" t="s">
        <v>91</v>
      </c>
      <c r="P949" t="s">
        <v>92</v>
      </c>
      <c r="Q949" t="s">
        <v>93</v>
      </c>
      <c r="R949">
        <v>5</v>
      </c>
      <c r="S949">
        <v>7</v>
      </c>
      <c r="T949">
        <v>1963</v>
      </c>
      <c r="U949">
        <v>1963</v>
      </c>
      <c r="V949" t="s">
        <v>94</v>
      </c>
      <c r="W949" t="s">
        <v>95</v>
      </c>
      <c r="X949" t="s">
        <v>137</v>
      </c>
      <c r="Y949" t="s">
        <v>137</v>
      </c>
      <c r="Z949" t="s">
        <v>97</v>
      </c>
      <c r="AA949">
        <v>0</v>
      </c>
      <c r="AB949" t="s">
        <v>98</v>
      </c>
      <c r="AC949" t="s">
        <v>98</v>
      </c>
      <c r="AD949" t="s">
        <v>99</v>
      </c>
      <c r="AE949" t="s">
        <v>98</v>
      </c>
      <c r="AF949" t="s">
        <v>98</v>
      </c>
      <c r="AG949" t="s">
        <v>100</v>
      </c>
      <c r="AH949" t="s">
        <v>118</v>
      </c>
      <c r="AI949">
        <v>288</v>
      </c>
      <c r="AJ949" t="s">
        <v>108</v>
      </c>
      <c r="AK949">
        <v>0</v>
      </c>
      <c r="AL949">
        <v>765</v>
      </c>
      <c r="AM949">
        <v>1053</v>
      </c>
      <c r="AN949" t="s">
        <v>103</v>
      </c>
      <c r="AO949" t="s">
        <v>119</v>
      </c>
      <c r="AP949" t="s">
        <v>104</v>
      </c>
      <c r="AQ949" t="s">
        <v>105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119</v>
      </c>
      <c r="BC949">
        <v>6</v>
      </c>
      <c r="BD949" t="s">
        <v>106</v>
      </c>
      <c r="BE949">
        <v>0</v>
      </c>
      <c r="BF949" t="s">
        <v>83</v>
      </c>
      <c r="BG949" t="s">
        <v>208</v>
      </c>
      <c r="BH949">
        <v>1994</v>
      </c>
      <c r="BI949" t="s">
        <v>131</v>
      </c>
      <c r="BJ949">
        <v>2</v>
      </c>
      <c r="BK949">
        <v>692</v>
      </c>
      <c r="BL949" t="s">
        <v>98</v>
      </c>
      <c r="BM949" t="s">
        <v>98</v>
      </c>
      <c r="BN949" t="s">
        <v>104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7</v>
      </c>
      <c r="BZ949">
        <v>2007</v>
      </c>
      <c r="CA949" t="s">
        <v>110</v>
      </c>
      <c r="CB949" t="s">
        <v>111</v>
      </c>
    </row>
    <row r="950" spans="1:80">
      <c r="A950">
        <v>2409</v>
      </c>
      <c r="B950">
        <v>20</v>
      </c>
      <c r="C950" t="s">
        <v>112</v>
      </c>
      <c r="D950">
        <v>70</v>
      </c>
      <c r="E950">
        <v>9100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91</v>
      </c>
      <c r="O950" t="s">
        <v>91</v>
      </c>
      <c r="P950" t="s">
        <v>92</v>
      </c>
      <c r="Q950" t="s">
        <v>93</v>
      </c>
      <c r="R950">
        <v>5</v>
      </c>
      <c r="S950">
        <v>5</v>
      </c>
      <c r="T950">
        <v>1960</v>
      </c>
      <c r="U950">
        <v>1960</v>
      </c>
      <c r="V950" t="s">
        <v>115</v>
      </c>
      <c r="W950" t="s">
        <v>95</v>
      </c>
      <c r="X950" t="s">
        <v>130</v>
      </c>
      <c r="Y950" t="s">
        <v>130</v>
      </c>
      <c r="Z950" t="s">
        <v>171</v>
      </c>
      <c r="AA950">
        <v>69</v>
      </c>
      <c r="AB950" t="s">
        <v>98</v>
      </c>
      <c r="AC950" t="s">
        <v>98</v>
      </c>
      <c r="AD950" t="s">
        <v>99</v>
      </c>
      <c r="AE950" t="s">
        <v>98</v>
      </c>
      <c r="AF950" t="s">
        <v>98</v>
      </c>
      <c r="AG950" t="s">
        <v>100</v>
      </c>
      <c r="AH950" t="s">
        <v>108</v>
      </c>
      <c r="AI950">
        <v>0</v>
      </c>
      <c r="AJ950" t="s">
        <v>108</v>
      </c>
      <c r="AK950">
        <v>0</v>
      </c>
      <c r="AL950">
        <v>1144</v>
      </c>
      <c r="AM950">
        <v>1144</v>
      </c>
      <c r="AN950" t="s">
        <v>103</v>
      </c>
      <c r="AO950" t="s">
        <v>98</v>
      </c>
      <c r="AP950" t="s">
        <v>104</v>
      </c>
      <c r="AQ950" t="s">
        <v>105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98</v>
      </c>
      <c r="BC950">
        <v>6</v>
      </c>
      <c r="BD950" t="s">
        <v>106</v>
      </c>
      <c r="BE950">
        <v>1</v>
      </c>
      <c r="BF950" t="s">
        <v>119</v>
      </c>
      <c r="BG950" t="s">
        <v>107</v>
      </c>
      <c r="BH950">
        <v>1960</v>
      </c>
      <c r="BI950" t="s">
        <v>131</v>
      </c>
      <c r="BJ950">
        <v>1</v>
      </c>
      <c r="BK950">
        <v>336</v>
      </c>
      <c r="BL950" t="s">
        <v>98</v>
      </c>
      <c r="BM950" t="s">
        <v>98</v>
      </c>
      <c r="BN950" t="s">
        <v>104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6</v>
      </c>
      <c r="BZ950">
        <v>2007</v>
      </c>
      <c r="CA950" t="s">
        <v>110</v>
      </c>
      <c r="CB950" t="s">
        <v>111</v>
      </c>
    </row>
    <row r="951" spans="1:80">
      <c r="A951">
        <v>2410</v>
      </c>
      <c r="B951">
        <v>20</v>
      </c>
      <c r="C951" t="s">
        <v>112</v>
      </c>
      <c r="D951">
        <v>80</v>
      </c>
      <c r="E951">
        <v>9736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89</v>
      </c>
      <c r="N951" t="s">
        <v>90</v>
      </c>
      <c r="O951" t="s">
        <v>91</v>
      </c>
      <c r="P951" t="s">
        <v>92</v>
      </c>
      <c r="Q951" t="s">
        <v>93</v>
      </c>
      <c r="R951">
        <v>6</v>
      </c>
      <c r="S951">
        <v>6</v>
      </c>
      <c r="T951">
        <v>1957</v>
      </c>
      <c r="U951">
        <v>1969</v>
      </c>
      <c r="V951" t="s">
        <v>94</v>
      </c>
      <c r="W951" t="s">
        <v>95</v>
      </c>
      <c r="X951" t="s">
        <v>116</v>
      </c>
      <c r="Y951" t="s">
        <v>116</v>
      </c>
      <c r="Z951" t="s">
        <v>117</v>
      </c>
      <c r="AA951">
        <v>289</v>
      </c>
      <c r="AB951" t="s">
        <v>98</v>
      </c>
      <c r="AC951" t="s">
        <v>98</v>
      </c>
      <c r="AD951" t="s">
        <v>99</v>
      </c>
      <c r="AE951" t="s">
        <v>98</v>
      </c>
      <c r="AF951" t="s">
        <v>98</v>
      </c>
      <c r="AG951" t="s">
        <v>100</v>
      </c>
      <c r="AH951" t="s">
        <v>138</v>
      </c>
      <c r="AI951">
        <v>668</v>
      </c>
      <c r="AJ951" t="s">
        <v>101</v>
      </c>
      <c r="AK951">
        <v>138</v>
      </c>
      <c r="AL951">
        <v>525</v>
      </c>
      <c r="AM951">
        <v>1331</v>
      </c>
      <c r="AN951" t="s">
        <v>103</v>
      </c>
      <c r="AO951" t="s">
        <v>119</v>
      </c>
      <c r="AP951" t="s">
        <v>104</v>
      </c>
      <c r="AQ951" t="s">
        <v>105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t="s">
        <v>98</v>
      </c>
      <c r="BC951">
        <v>8</v>
      </c>
      <c r="BD951" t="s">
        <v>106</v>
      </c>
      <c r="BE951">
        <v>3</v>
      </c>
      <c r="BF951" t="s">
        <v>98</v>
      </c>
      <c r="BG951" t="s">
        <v>107</v>
      </c>
      <c r="BH951">
        <v>1957</v>
      </c>
      <c r="BI951" t="s">
        <v>108</v>
      </c>
      <c r="BJ951">
        <v>2</v>
      </c>
      <c r="BK951">
        <v>464</v>
      </c>
      <c r="BL951" t="s">
        <v>98</v>
      </c>
      <c r="BM951" t="s">
        <v>98</v>
      </c>
      <c r="BN951" t="s">
        <v>104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4</v>
      </c>
      <c r="BZ951">
        <v>2007</v>
      </c>
      <c r="CA951" t="s">
        <v>110</v>
      </c>
      <c r="CB951" t="s">
        <v>111</v>
      </c>
    </row>
    <row r="952" spans="1:80">
      <c r="A952">
        <v>2411</v>
      </c>
      <c r="B952">
        <v>20</v>
      </c>
      <c r="C952" t="s">
        <v>112</v>
      </c>
      <c r="D952">
        <v>72</v>
      </c>
      <c r="E952">
        <v>9770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89</v>
      </c>
      <c r="N952" t="s">
        <v>91</v>
      </c>
      <c r="O952" t="s">
        <v>91</v>
      </c>
      <c r="P952" t="s">
        <v>92</v>
      </c>
      <c r="Q952" t="s">
        <v>93</v>
      </c>
      <c r="R952">
        <v>5</v>
      </c>
      <c r="S952">
        <v>5</v>
      </c>
      <c r="T952">
        <v>1957</v>
      </c>
      <c r="U952">
        <v>1957</v>
      </c>
      <c r="V952" t="s">
        <v>94</v>
      </c>
      <c r="W952" t="s">
        <v>95</v>
      </c>
      <c r="X952" t="s">
        <v>116</v>
      </c>
      <c r="Y952" t="s">
        <v>116</v>
      </c>
      <c r="Z952" t="s">
        <v>97</v>
      </c>
      <c r="AA952">
        <v>0</v>
      </c>
      <c r="AB952" t="s">
        <v>98</v>
      </c>
      <c r="AC952" t="s">
        <v>98</v>
      </c>
      <c r="AD952" t="s">
        <v>99</v>
      </c>
      <c r="AE952" t="s">
        <v>98</v>
      </c>
      <c r="AF952" t="s">
        <v>98</v>
      </c>
      <c r="AG952" t="s">
        <v>100</v>
      </c>
      <c r="AH952" t="s">
        <v>101</v>
      </c>
      <c r="AI952">
        <v>512</v>
      </c>
      <c r="AJ952" t="s">
        <v>108</v>
      </c>
      <c r="AK952">
        <v>0</v>
      </c>
      <c r="AL952">
        <v>410</v>
      </c>
      <c r="AM952">
        <v>922</v>
      </c>
      <c r="AN952" t="s">
        <v>103</v>
      </c>
      <c r="AO952" t="s">
        <v>98</v>
      </c>
      <c r="AP952" t="s">
        <v>104</v>
      </c>
      <c r="AQ952" t="s">
        <v>168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106</v>
      </c>
      <c r="BE952">
        <v>0</v>
      </c>
      <c r="BF952" t="s">
        <v>83</v>
      </c>
      <c r="BG952" t="s">
        <v>107</v>
      </c>
      <c r="BH952">
        <v>1957</v>
      </c>
      <c r="BI952" t="s">
        <v>108</v>
      </c>
      <c r="BJ952">
        <v>1</v>
      </c>
      <c r="BK952">
        <v>308</v>
      </c>
      <c r="BL952" t="s">
        <v>98</v>
      </c>
      <c r="BM952" t="s">
        <v>98</v>
      </c>
      <c r="BN952" t="s">
        <v>104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177</v>
      </c>
      <c r="BW952" t="s">
        <v>83</v>
      </c>
      <c r="BX952">
        <v>0</v>
      </c>
      <c r="BY952">
        <v>4</v>
      </c>
      <c r="BZ952">
        <v>2007</v>
      </c>
      <c r="CA952" t="s">
        <v>110</v>
      </c>
      <c r="CB952" t="s">
        <v>111</v>
      </c>
    </row>
    <row r="953" spans="1:80">
      <c r="A953">
        <v>2412</v>
      </c>
      <c r="B953">
        <v>20</v>
      </c>
      <c r="C953" t="s">
        <v>112</v>
      </c>
      <c r="D953">
        <v>70</v>
      </c>
      <c r="E953">
        <v>12198</v>
      </c>
      <c r="F953" t="s">
        <v>82</v>
      </c>
      <c r="G953" t="s">
        <v>83</v>
      </c>
      <c r="H953" t="s">
        <v>113</v>
      </c>
      <c r="I953" t="s">
        <v>85</v>
      </c>
      <c r="J953" t="s">
        <v>86</v>
      </c>
      <c r="K953" t="s">
        <v>87</v>
      </c>
      <c r="L953" t="s">
        <v>88</v>
      </c>
      <c r="M953" t="s">
        <v>89</v>
      </c>
      <c r="N953" t="s">
        <v>91</v>
      </c>
      <c r="O953" t="s">
        <v>91</v>
      </c>
      <c r="P953" t="s">
        <v>92</v>
      </c>
      <c r="Q953" t="s">
        <v>93</v>
      </c>
      <c r="R953">
        <v>5</v>
      </c>
      <c r="S953">
        <v>6</v>
      </c>
      <c r="T953">
        <v>1955</v>
      </c>
      <c r="U953">
        <v>1975</v>
      </c>
      <c r="V953" t="s">
        <v>94</v>
      </c>
      <c r="W953" t="s">
        <v>95</v>
      </c>
      <c r="X953" t="s">
        <v>96</v>
      </c>
      <c r="Y953" t="s">
        <v>96</v>
      </c>
      <c r="Z953" t="s">
        <v>97</v>
      </c>
      <c r="AA953">
        <v>0</v>
      </c>
      <c r="AB953" t="s">
        <v>98</v>
      </c>
      <c r="AC953" t="s">
        <v>98</v>
      </c>
      <c r="AD953" t="s">
        <v>99</v>
      </c>
      <c r="AE953" t="s">
        <v>98</v>
      </c>
      <c r="AF953" t="s">
        <v>98</v>
      </c>
      <c r="AG953" t="s">
        <v>157</v>
      </c>
      <c r="AH953" t="s">
        <v>101</v>
      </c>
      <c r="AI953">
        <v>780</v>
      </c>
      <c r="AJ953" t="s">
        <v>108</v>
      </c>
      <c r="AK953">
        <v>0</v>
      </c>
      <c r="AL953">
        <v>424</v>
      </c>
      <c r="AM953">
        <v>1204</v>
      </c>
      <c r="AN953" t="s">
        <v>103</v>
      </c>
      <c r="AO953" t="s">
        <v>98</v>
      </c>
      <c r="AP953" t="s">
        <v>104</v>
      </c>
      <c r="AQ953" t="s">
        <v>105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7</v>
      </c>
      <c r="BD953" t="s">
        <v>106</v>
      </c>
      <c r="BE953">
        <v>1</v>
      </c>
      <c r="BF953" t="s">
        <v>98</v>
      </c>
      <c r="BG953" t="s">
        <v>107</v>
      </c>
      <c r="BH953">
        <v>1955</v>
      </c>
      <c r="BI953" t="s">
        <v>131</v>
      </c>
      <c r="BJ953">
        <v>1</v>
      </c>
      <c r="BK953">
        <v>310</v>
      </c>
      <c r="BL953" t="s">
        <v>98</v>
      </c>
      <c r="BM953" t="s">
        <v>98</v>
      </c>
      <c r="BN953" t="s">
        <v>104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6</v>
      </c>
      <c r="BZ953">
        <v>2007</v>
      </c>
      <c r="CA953" t="s">
        <v>144</v>
      </c>
      <c r="CB953" t="s">
        <v>111</v>
      </c>
    </row>
    <row r="954" spans="1:80">
      <c r="A954">
        <v>2413</v>
      </c>
      <c r="B954">
        <v>20</v>
      </c>
      <c r="C954" t="s">
        <v>112</v>
      </c>
      <c r="D954">
        <v>75</v>
      </c>
      <c r="E954">
        <v>10050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91</v>
      </c>
      <c r="O954" t="s">
        <v>91</v>
      </c>
      <c r="P954" t="s">
        <v>92</v>
      </c>
      <c r="Q954" t="s">
        <v>93</v>
      </c>
      <c r="R954">
        <v>5</v>
      </c>
      <c r="S954">
        <v>5</v>
      </c>
      <c r="T954">
        <v>1955</v>
      </c>
      <c r="U954">
        <v>1955</v>
      </c>
      <c r="V954" t="s">
        <v>115</v>
      </c>
      <c r="W954" t="s">
        <v>95</v>
      </c>
      <c r="X954" t="s">
        <v>137</v>
      </c>
      <c r="Y954" t="s">
        <v>137</v>
      </c>
      <c r="Z954" t="s">
        <v>97</v>
      </c>
      <c r="AA954">
        <v>0</v>
      </c>
      <c r="AB954" t="s">
        <v>98</v>
      </c>
      <c r="AC954" t="s">
        <v>98</v>
      </c>
      <c r="AD954" t="s">
        <v>99</v>
      </c>
      <c r="AE954" t="s">
        <v>98</v>
      </c>
      <c r="AF954" t="s">
        <v>98</v>
      </c>
      <c r="AG954" t="s">
        <v>100</v>
      </c>
      <c r="AH954" t="s">
        <v>101</v>
      </c>
      <c r="AI954">
        <v>288</v>
      </c>
      <c r="AJ954" t="s">
        <v>108</v>
      </c>
      <c r="AK954">
        <v>0</v>
      </c>
      <c r="AL954">
        <v>928</v>
      </c>
      <c r="AM954">
        <v>1216</v>
      </c>
      <c r="AN954" t="s">
        <v>103</v>
      </c>
      <c r="AO954" t="s">
        <v>98</v>
      </c>
      <c r="AP954" t="s">
        <v>104</v>
      </c>
      <c r="AQ954" t="s">
        <v>105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5</v>
      </c>
      <c r="BD954" t="s">
        <v>106</v>
      </c>
      <c r="BE954">
        <v>0</v>
      </c>
      <c r="BF954" t="s">
        <v>83</v>
      </c>
      <c r="BG954" t="s">
        <v>107</v>
      </c>
      <c r="BH954">
        <v>1955</v>
      </c>
      <c r="BI954" t="s">
        <v>131</v>
      </c>
      <c r="BJ954">
        <v>1</v>
      </c>
      <c r="BK954">
        <v>336</v>
      </c>
      <c r="BL954" t="s">
        <v>98</v>
      </c>
      <c r="BM954" t="s">
        <v>98</v>
      </c>
      <c r="BN954" t="s">
        <v>104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8</v>
      </c>
      <c r="BZ954">
        <v>2007</v>
      </c>
      <c r="CA954" t="s">
        <v>110</v>
      </c>
      <c r="CB954" t="s">
        <v>111</v>
      </c>
    </row>
    <row r="955" spans="1:80">
      <c r="A955">
        <v>2414</v>
      </c>
      <c r="B955">
        <v>20</v>
      </c>
      <c r="C955" t="s">
        <v>112</v>
      </c>
      <c r="D955">
        <v>60</v>
      </c>
      <c r="E955">
        <v>11556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89</v>
      </c>
      <c r="N955" t="s">
        <v>91</v>
      </c>
      <c r="O955" t="s">
        <v>91</v>
      </c>
      <c r="P955" t="s">
        <v>92</v>
      </c>
      <c r="Q955" t="s">
        <v>93</v>
      </c>
      <c r="R955">
        <v>5</v>
      </c>
      <c r="S955">
        <v>9</v>
      </c>
      <c r="T955">
        <v>1953</v>
      </c>
      <c r="U955">
        <v>2006</v>
      </c>
      <c r="V955" t="s">
        <v>94</v>
      </c>
      <c r="W955" t="s">
        <v>95</v>
      </c>
      <c r="X955" t="s">
        <v>96</v>
      </c>
      <c r="Y955" t="s">
        <v>137</v>
      </c>
      <c r="Z955" t="s">
        <v>97</v>
      </c>
      <c r="AA955">
        <v>0</v>
      </c>
      <c r="AB955" t="s">
        <v>98</v>
      </c>
      <c r="AC955" t="s">
        <v>126</v>
      </c>
      <c r="AD955" t="s">
        <v>99</v>
      </c>
      <c r="AE955" t="s">
        <v>98</v>
      </c>
      <c r="AF955" t="s">
        <v>98</v>
      </c>
      <c r="AG955" t="s">
        <v>100</v>
      </c>
      <c r="AH955" t="s">
        <v>138</v>
      </c>
      <c r="AI955">
        <v>408</v>
      </c>
      <c r="AJ955" t="s">
        <v>108</v>
      </c>
      <c r="AK955">
        <v>0</v>
      </c>
      <c r="AL955">
        <v>456</v>
      </c>
      <c r="AM955">
        <v>864</v>
      </c>
      <c r="AN955" t="s">
        <v>103</v>
      </c>
      <c r="AO955" t="s">
        <v>119</v>
      </c>
      <c r="AP955" t="s">
        <v>104</v>
      </c>
      <c r="AQ955" t="s">
        <v>105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126</v>
      </c>
      <c r="BC955">
        <v>6</v>
      </c>
      <c r="BD955" t="s">
        <v>106</v>
      </c>
      <c r="BE955">
        <v>0</v>
      </c>
      <c r="BF955" t="s">
        <v>83</v>
      </c>
      <c r="BG955" t="s">
        <v>143</v>
      </c>
      <c r="BH955">
        <v>1962</v>
      </c>
      <c r="BI955" t="s">
        <v>108</v>
      </c>
      <c r="BJ955">
        <v>1</v>
      </c>
      <c r="BK955">
        <v>336</v>
      </c>
      <c r="BL955" t="s">
        <v>98</v>
      </c>
      <c r="BM955" t="s">
        <v>98</v>
      </c>
      <c r="BN955" t="s">
        <v>104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7</v>
      </c>
      <c r="BZ955">
        <v>2007</v>
      </c>
      <c r="CA955" t="s">
        <v>110</v>
      </c>
      <c r="CB955" t="s">
        <v>111</v>
      </c>
    </row>
    <row r="956" spans="1:80">
      <c r="A956">
        <v>2415</v>
      </c>
      <c r="B956">
        <v>90</v>
      </c>
      <c r="C956" t="s">
        <v>112</v>
      </c>
      <c r="D956">
        <v>70</v>
      </c>
      <c r="E956">
        <v>8078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89</v>
      </c>
      <c r="N956" t="s">
        <v>91</v>
      </c>
      <c r="O956" t="s">
        <v>91</v>
      </c>
      <c r="P956" t="s">
        <v>179</v>
      </c>
      <c r="Q956" t="s">
        <v>93</v>
      </c>
      <c r="R956">
        <v>5</v>
      </c>
      <c r="S956">
        <v>5</v>
      </c>
      <c r="T956">
        <v>1958</v>
      </c>
      <c r="U956">
        <v>1958</v>
      </c>
      <c r="V956" t="s">
        <v>115</v>
      </c>
      <c r="W956" t="s">
        <v>95</v>
      </c>
      <c r="X956" t="s">
        <v>116</v>
      </c>
      <c r="Y956" t="s">
        <v>116</v>
      </c>
      <c r="Z956" t="s">
        <v>148</v>
      </c>
      <c r="AA956">
        <v>260</v>
      </c>
      <c r="AB956" t="s">
        <v>98</v>
      </c>
      <c r="AC956" t="s">
        <v>98</v>
      </c>
      <c r="AD956" t="s">
        <v>99</v>
      </c>
      <c r="AE956" t="s">
        <v>98</v>
      </c>
      <c r="AF956" t="s">
        <v>98</v>
      </c>
      <c r="AG956" t="s">
        <v>100</v>
      </c>
      <c r="AH956" t="s">
        <v>108</v>
      </c>
      <c r="AI956">
        <v>0</v>
      </c>
      <c r="AJ956" t="s">
        <v>108</v>
      </c>
      <c r="AK956">
        <v>0</v>
      </c>
      <c r="AL956">
        <v>1560</v>
      </c>
      <c r="AM956">
        <v>1560</v>
      </c>
      <c r="AN956" t="s">
        <v>103</v>
      </c>
      <c r="AO956" t="s">
        <v>98</v>
      </c>
      <c r="AP956" t="s">
        <v>104</v>
      </c>
      <c r="AQ956" t="s">
        <v>105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t="s">
        <v>98</v>
      </c>
      <c r="BC956">
        <v>8</v>
      </c>
      <c r="BD956" t="s">
        <v>106</v>
      </c>
      <c r="BE956">
        <v>0</v>
      </c>
      <c r="BF956" t="s">
        <v>83</v>
      </c>
      <c r="BG956" t="s">
        <v>143</v>
      </c>
      <c r="BH956">
        <v>1958</v>
      </c>
      <c r="BI956" t="s">
        <v>108</v>
      </c>
      <c r="BJ956">
        <v>2</v>
      </c>
      <c r="BK956">
        <v>484</v>
      </c>
      <c r="BL956" t="s">
        <v>98</v>
      </c>
      <c r="BM956" t="s">
        <v>98</v>
      </c>
      <c r="BN956" t="s">
        <v>104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12</v>
      </c>
      <c r="BZ956">
        <v>2007</v>
      </c>
      <c r="CA956" t="s">
        <v>110</v>
      </c>
      <c r="CB956" t="s">
        <v>111</v>
      </c>
    </row>
    <row r="957" spans="1:80">
      <c r="A957">
        <v>2416</v>
      </c>
      <c r="B957">
        <v>20</v>
      </c>
      <c r="C957" t="s">
        <v>112</v>
      </c>
      <c r="D957">
        <v>60</v>
      </c>
      <c r="E957">
        <v>10950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89</v>
      </c>
      <c r="N957" t="s">
        <v>91</v>
      </c>
      <c r="O957" t="s">
        <v>91</v>
      </c>
      <c r="P957" t="s">
        <v>92</v>
      </c>
      <c r="Q957" t="s">
        <v>93</v>
      </c>
      <c r="R957">
        <v>6</v>
      </c>
      <c r="S957">
        <v>6</v>
      </c>
      <c r="T957">
        <v>1952</v>
      </c>
      <c r="U957">
        <v>1952</v>
      </c>
      <c r="V957" t="s">
        <v>115</v>
      </c>
      <c r="W957" t="s">
        <v>95</v>
      </c>
      <c r="X957" t="s">
        <v>116</v>
      </c>
      <c r="Y957" t="s">
        <v>116</v>
      </c>
      <c r="Z957" t="s">
        <v>97</v>
      </c>
      <c r="AA957">
        <v>0</v>
      </c>
      <c r="AB957" t="s">
        <v>98</v>
      </c>
      <c r="AC957" t="s">
        <v>98</v>
      </c>
      <c r="AD957" t="s">
        <v>99</v>
      </c>
      <c r="AE957" t="s">
        <v>98</v>
      </c>
      <c r="AF957" t="s">
        <v>98</v>
      </c>
      <c r="AG957" t="s">
        <v>100</v>
      </c>
      <c r="AH957" t="s">
        <v>118</v>
      </c>
      <c r="AI957">
        <v>441</v>
      </c>
      <c r="AJ957" t="s">
        <v>108</v>
      </c>
      <c r="AK957">
        <v>0</v>
      </c>
      <c r="AL957">
        <v>507</v>
      </c>
      <c r="AM957">
        <v>948</v>
      </c>
      <c r="AN957" t="s">
        <v>103</v>
      </c>
      <c r="AO957" t="s">
        <v>98</v>
      </c>
      <c r="AP957" t="s">
        <v>104</v>
      </c>
      <c r="AQ957" t="s">
        <v>105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106</v>
      </c>
      <c r="BE957">
        <v>0</v>
      </c>
      <c r="BF957" t="s">
        <v>83</v>
      </c>
      <c r="BG957" t="s">
        <v>143</v>
      </c>
      <c r="BH957">
        <v>1952</v>
      </c>
      <c r="BI957" t="s">
        <v>108</v>
      </c>
      <c r="BJ957">
        <v>2</v>
      </c>
      <c r="BK957">
        <v>410</v>
      </c>
      <c r="BL957" t="s">
        <v>98</v>
      </c>
      <c r="BM957" t="s">
        <v>98</v>
      </c>
      <c r="BN957" t="s">
        <v>167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</row>
    <row r="958" spans="1:80">
      <c r="A958">
        <v>2417</v>
      </c>
      <c r="B958">
        <v>20</v>
      </c>
      <c r="C958" t="s">
        <v>112</v>
      </c>
      <c r="D958">
        <v>68</v>
      </c>
      <c r="E958">
        <v>7942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89</v>
      </c>
      <c r="N958" t="s">
        <v>91</v>
      </c>
      <c r="O958" t="s">
        <v>91</v>
      </c>
      <c r="P958" t="s">
        <v>92</v>
      </c>
      <c r="Q958" t="s">
        <v>93</v>
      </c>
      <c r="R958">
        <v>6</v>
      </c>
      <c r="S958">
        <v>7</v>
      </c>
      <c r="T958">
        <v>1953</v>
      </c>
      <c r="U958">
        <v>1953</v>
      </c>
      <c r="V958" t="s">
        <v>115</v>
      </c>
      <c r="W958" t="s">
        <v>95</v>
      </c>
      <c r="X958" t="s">
        <v>116</v>
      </c>
      <c r="Y958" t="s">
        <v>116</v>
      </c>
      <c r="Z958" t="s">
        <v>97</v>
      </c>
      <c r="AA958">
        <v>0</v>
      </c>
      <c r="AB958" t="s">
        <v>98</v>
      </c>
      <c r="AC958" t="s">
        <v>98</v>
      </c>
      <c r="AD958" t="s">
        <v>99</v>
      </c>
      <c r="AE958" t="s">
        <v>98</v>
      </c>
      <c r="AF958" t="s">
        <v>98</v>
      </c>
      <c r="AG958" t="s">
        <v>100</v>
      </c>
      <c r="AH958" t="s">
        <v>101</v>
      </c>
      <c r="AI958">
        <v>85</v>
      </c>
      <c r="AJ958" t="s">
        <v>118</v>
      </c>
      <c r="AK958">
        <v>955</v>
      </c>
      <c r="AL958">
        <v>0</v>
      </c>
      <c r="AM958">
        <v>1040</v>
      </c>
      <c r="AN958" t="s">
        <v>103</v>
      </c>
      <c r="AO958" t="s">
        <v>98</v>
      </c>
      <c r="AP958" t="s">
        <v>104</v>
      </c>
      <c r="AQ958" t="s">
        <v>196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t="s">
        <v>98</v>
      </c>
      <c r="BC958">
        <v>6</v>
      </c>
      <c r="BD958" t="s">
        <v>106</v>
      </c>
      <c r="BE958">
        <v>0</v>
      </c>
      <c r="BF958" t="s">
        <v>83</v>
      </c>
      <c r="BG958" t="s">
        <v>107</v>
      </c>
      <c r="BH958">
        <v>1953</v>
      </c>
      <c r="BI958" t="s">
        <v>125</v>
      </c>
      <c r="BJ958">
        <v>1</v>
      </c>
      <c r="BK958">
        <v>293</v>
      </c>
      <c r="BL958" t="s">
        <v>98</v>
      </c>
      <c r="BM958" t="s">
        <v>98</v>
      </c>
      <c r="BN958" t="s">
        <v>104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109</v>
      </c>
      <c r="BW958" t="s">
        <v>83</v>
      </c>
      <c r="BX958">
        <v>0</v>
      </c>
      <c r="BY958">
        <v>6</v>
      </c>
      <c r="BZ958">
        <v>2007</v>
      </c>
      <c r="CA958" t="s">
        <v>110</v>
      </c>
      <c r="CB958" t="s">
        <v>111</v>
      </c>
    </row>
    <row r="959" spans="1:80">
      <c r="A959">
        <v>2418</v>
      </c>
      <c r="B959">
        <v>20</v>
      </c>
      <c r="C959" t="s">
        <v>112</v>
      </c>
      <c r="D959">
        <v>71</v>
      </c>
      <c r="E959">
        <v>8540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114</v>
      </c>
      <c r="L959" t="s">
        <v>88</v>
      </c>
      <c r="M959" t="s">
        <v>89</v>
      </c>
      <c r="N959" t="s">
        <v>91</v>
      </c>
      <c r="O959" t="s">
        <v>91</v>
      </c>
      <c r="P959" t="s">
        <v>92</v>
      </c>
      <c r="Q959" t="s">
        <v>93</v>
      </c>
      <c r="R959">
        <v>5</v>
      </c>
      <c r="S959">
        <v>8</v>
      </c>
      <c r="T959">
        <v>1956</v>
      </c>
      <c r="U959">
        <v>2003</v>
      </c>
      <c r="V959" t="s">
        <v>94</v>
      </c>
      <c r="W959" t="s">
        <v>95</v>
      </c>
      <c r="X959" t="s">
        <v>96</v>
      </c>
      <c r="Y959" t="s">
        <v>96</v>
      </c>
      <c r="Z959" t="s">
        <v>97</v>
      </c>
      <c r="AA959">
        <v>0</v>
      </c>
      <c r="AB959" t="s">
        <v>98</v>
      </c>
      <c r="AC959" t="s">
        <v>119</v>
      </c>
      <c r="AD959" t="s">
        <v>99</v>
      </c>
      <c r="AE959" t="s">
        <v>98</v>
      </c>
      <c r="AF959" t="s">
        <v>98</v>
      </c>
      <c r="AG959" t="s">
        <v>100</v>
      </c>
      <c r="AH959" t="s">
        <v>101</v>
      </c>
      <c r="AI959">
        <v>114</v>
      </c>
      <c r="AJ959" t="s">
        <v>118</v>
      </c>
      <c r="AK959">
        <v>691</v>
      </c>
      <c r="AL959">
        <v>120</v>
      </c>
      <c r="AM959">
        <v>925</v>
      </c>
      <c r="AN959" t="s">
        <v>103</v>
      </c>
      <c r="AO959" t="s">
        <v>98</v>
      </c>
      <c r="AP959" t="s">
        <v>104</v>
      </c>
      <c r="AQ959" t="s">
        <v>105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119</v>
      </c>
      <c r="BC959">
        <v>5</v>
      </c>
      <c r="BD959" t="s">
        <v>106</v>
      </c>
      <c r="BE959">
        <v>0</v>
      </c>
      <c r="BF959" t="s">
        <v>83</v>
      </c>
      <c r="BG959" t="s">
        <v>143</v>
      </c>
      <c r="BH959">
        <v>1956</v>
      </c>
      <c r="BI959" t="s">
        <v>108</v>
      </c>
      <c r="BJ959">
        <v>1</v>
      </c>
      <c r="BK959">
        <v>252</v>
      </c>
      <c r="BL959" t="s">
        <v>98</v>
      </c>
      <c r="BM959" t="s">
        <v>98</v>
      </c>
      <c r="BN959" t="s">
        <v>104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6</v>
      </c>
      <c r="BZ959">
        <v>2007</v>
      </c>
      <c r="CA959" t="s">
        <v>110</v>
      </c>
      <c r="CB959" t="s">
        <v>111</v>
      </c>
    </row>
    <row r="960" spans="1:80">
      <c r="A960">
        <v>2419</v>
      </c>
      <c r="B960">
        <v>50</v>
      </c>
      <c r="C960" t="s">
        <v>112</v>
      </c>
      <c r="D960">
        <v>55</v>
      </c>
      <c r="E960">
        <v>7150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91</v>
      </c>
      <c r="O960" t="s">
        <v>91</v>
      </c>
      <c r="P960" t="s">
        <v>92</v>
      </c>
      <c r="Q960" t="s">
        <v>176</v>
      </c>
      <c r="R960">
        <v>4</v>
      </c>
      <c r="S960">
        <v>4</v>
      </c>
      <c r="T960">
        <v>1955</v>
      </c>
      <c r="U960">
        <v>1955</v>
      </c>
      <c r="V960" t="s">
        <v>94</v>
      </c>
      <c r="W960" t="s">
        <v>95</v>
      </c>
      <c r="X960" t="s">
        <v>137</v>
      </c>
      <c r="Y960" t="s">
        <v>137</v>
      </c>
      <c r="Z960" t="s">
        <v>97</v>
      </c>
      <c r="AA960">
        <v>0</v>
      </c>
      <c r="AB960" t="s">
        <v>98</v>
      </c>
      <c r="AC960" t="s">
        <v>98</v>
      </c>
      <c r="AD960" t="s">
        <v>123</v>
      </c>
      <c r="AE960" t="s">
        <v>98</v>
      </c>
      <c r="AF960" t="s">
        <v>98</v>
      </c>
      <c r="AG960" t="s">
        <v>100</v>
      </c>
      <c r="AH960" t="s">
        <v>101</v>
      </c>
      <c r="AI960">
        <v>150</v>
      </c>
      <c r="AJ960" t="s">
        <v>108</v>
      </c>
      <c r="AK960">
        <v>0</v>
      </c>
      <c r="AL960">
        <v>1040</v>
      </c>
      <c r="AM960">
        <v>1190</v>
      </c>
      <c r="AN960" t="s">
        <v>103</v>
      </c>
      <c r="AO960" t="s">
        <v>119</v>
      </c>
      <c r="AP960" t="s">
        <v>104</v>
      </c>
      <c r="AQ960" t="s">
        <v>105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t="s">
        <v>139</v>
      </c>
      <c r="BC960">
        <v>7</v>
      </c>
      <c r="BD960" t="s">
        <v>106</v>
      </c>
      <c r="BE960">
        <v>0</v>
      </c>
      <c r="BF960" t="s">
        <v>83</v>
      </c>
      <c r="BG960" t="s">
        <v>143</v>
      </c>
      <c r="BH960">
        <v>2002</v>
      </c>
      <c r="BI960" t="s">
        <v>108</v>
      </c>
      <c r="BJ960">
        <v>1</v>
      </c>
      <c r="BK960">
        <v>352</v>
      </c>
      <c r="BL960" t="s">
        <v>98</v>
      </c>
      <c r="BM960" t="s">
        <v>98</v>
      </c>
      <c r="BN960" t="s">
        <v>104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8</v>
      </c>
      <c r="BZ960">
        <v>2007</v>
      </c>
      <c r="CA960" t="s">
        <v>110</v>
      </c>
      <c r="CB960" t="s">
        <v>111</v>
      </c>
    </row>
    <row r="961" spans="1:80">
      <c r="A961">
        <v>2420</v>
      </c>
      <c r="B961">
        <v>20</v>
      </c>
      <c r="C961" t="s">
        <v>112</v>
      </c>
      <c r="D961">
        <v>70</v>
      </c>
      <c r="E961">
        <v>8400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114</v>
      </c>
      <c r="L961" t="s">
        <v>88</v>
      </c>
      <c r="M961" t="s">
        <v>89</v>
      </c>
      <c r="N961" t="s">
        <v>91</v>
      </c>
      <c r="O961" t="s">
        <v>91</v>
      </c>
      <c r="P961" t="s">
        <v>92</v>
      </c>
      <c r="Q961" t="s">
        <v>93</v>
      </c>
      <c r="R961">
        <v>5</v>
      </c>
      <c r="S961">
        <v>5</v>
      </c>
      <c r="T961">
        <v>1955</v>
      </c>
      <c r="U961">
        <v>1955</v>
      </c>
      <c r="V961" t="s">
        <v>94</v>
      </c>
      <c r="W961" t="s">
        <v>95</v>
      </c>
      <c r="X961" t="s">
        <v>137</v>
      </c>
      <c r="Y961" t="s">
        <v>137</v>
      </c>
      <c r="Z961" t="s">
        <v>97</v>
      </c>
      <c r="AA961">
        <v>0</v>
      </c>
      <c r="AB961" t="s">
        <v>98</v>
      </c>
      <c r="AC961" t="s">
        <v>119</v>
      </c>
      <c r="AD961" t="s">
        <v>99</v>
      </c>
      <c r="AE961" t="s">
        <v>98</v>
      </c>
      <c r="AF961" t="s">
        <v>98</v>
      </c>
      <c r="AG961" t="s">
        <v>100</v>
      </c>
      <c r="AH961" t="s">
        <v>138</v>
      </c>
      <c r="AI961">
        <v>793</v>
      </c>
      <c r="AJ961" t="s">
        <v>108</v>
      </c>
      <c r="AK961">
        <v>0</v>
      </c>
      <c r="AL961">
        <v>130</v>
      </c>
      <c r="AM961">
        <v>923</v>
      </c>
      <c r="AN961" t="s">
        <v>103</v>
      </c>
      <c r="AO961" t="s">
        <v>98</v>
      </c>
      <c r="AP961" t="s">
        <v>104</v>
      </c>
      <c r="AQ961" t="s">
        <v>105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98</v>
      </c>
      <c r="BC961">
        <v>5</v>
      </c>
      <c r="BD961" t="s">
        <v>106</v>
      </c>
      <c r="BE961">
        <v>2</v>
      </c>
      <c r="BF961" t="s">
        <v>98</v>
      </c>
      <c r="BG961" t="s">
        <v>107</v>
      </c>
      <c r="BH961">
        <v>1955</v>
      </c>
      <c r="BI961" t="s">
        <v>108</v>
      </c>
      <c r="BJ961">
        <v>1</v>
      </c>
      <c r="BK961">
        <v>390</v>
      </c>
      <c r="BL961" t="s">
        <v>98</v>
      </c>
      <c r="BM961" t="s">
        <v>98</v>
      </c>
      <c r="BN961" t="s">
        <v>104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177</v>
      </c>
      <c r="BW961" t="s">
        <v>83</v>
      </c>
      <c r="BX961">
        <v>0</v>
      </c>
      <c r="BY961">
        <v>3</v>
      </c>
      <c r="BZ961">
        <v>2007</v>
      </c>
      <c r="CA961" t="s">
        <v>110</v>
      </c>
      <c r="CB961" t="s">
        <v>111</v>
      </c>
    </row>
    <row r="962" spans="1:80">
      <c r="A962">
        <v>2421</v>
      </c>
      <c r="B962">
        <v>20</v>
      </c>
      <c r="C962" t="s">
        <v>112</v>
      </c>
      <c r="D962">
        <v>75</v>
      </c>
      <c r="E962">
        <v>9532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89</v>
      </c>
      <c r="N962" t="s">
        <v>91</v>
      </c>
      <c r="O962" t="s">
        <v>91</v>
      </c>
      <c r="P962" t="s">
        <v>92</v>
      </c>
      <c r="Q962" t="s">
        <v>93</v>
      </c>
      <c r="R962">
        <v>4</v>
      </c>
      <c r="S962">
        <v>6</v>
      </c>
      <c r="T962">
        <v>1953</v>
      </c>
      <c r="U962">
        <v>1953</v>
      </c>
      <c r="V962" t="s">
        <v>94</v>
      </c>
      <c r="W962" t="s">
        <v>95</v>
      </c>
      <c r="X962" t="s">
        <v>96</v>
      </c>
      <c r="Y962" t="s">
        <v>96</v>
      </c>
      <c r="Z962" t="s">
        <v>97</v>
      </c>
      <c r="AA962">
        <v>0</v>
      </c>
      <c r="AB962" t="s">
        <v>98</v>
      </c>
      <c r="AC962" t="s">
        <v>98</v>
      </c>
      <c r="AD962" t="s">
        <v>99</v>
      </c>
      <c r="AE962" t="s">
        <v>98</v>
      </c>
      <c r="AF962" t="s">
        <v>98</v>
      </c>
      <c r="AG962" t="s">
        <v>100</v>
      </c>
      <c r="AH962" t="s">
        <v>138</v>
      </c>
      <c r="AI962">
        <v>595</v>
      </c>
      <c r="AJ962" t="s">
        <v>101</v>
      </c>
      <c r="AK962">
        <v>354</v>
      </c>
      <c r="AL962">
        <v>156</v>
      </c>
      <c r="AM962">
        <v>1105</v>
      </c>
      <c r="AN962" t="s">
        <v>103</v>
      </c>
      <c r="AO962" t="s">
        <v>119</v>
      </c>
      <c r="AP962" t="s">
        <v>104</v>
      </c>
      <c r="AQ962" t="s">
        <v>105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t="s">
        <v>98</v>
      </c>
      <c r="BC962">
        <v>6</v>
      </c>
      <c r="BD962" t="s">
        <v>187</v>
      </c>
      <c r="BE962">
        <v>1</v>
      </c>
      <c r="BF962" t="s">
        <v>139</v>
      </c>
      <c r="BG962" t="s">
        <v>107</v>
      </c>
      <c r="BH962">
        <v>1953</v>
      </c>
      <c r="BI962" t="s">
        <v>125</v>
      </c>
      <c r="BJ962">
        <v>1</v>
      </c>
      <c r="BK962">
        <v>280</v>
      </c>
      <c r="BL962" t="s">
        <v>98</v>
      </c>
      <c r="BM962" t="s">
        <v>98</v>
      </c>
      <c r="BN962" t="s">
        <v>104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t="s">
        <v>83</v>
      </c>
      <c r="BV962" t="s">
        <v>132</v>
      </c>
      <c r="BW962" t="s">
        <v>83</v>
      </c>
      <c r="BX962">
        <v>0</v>
      </c>
      <c r="BY962">
        <v>2</v>
      </c>
      <c r="BZ962">
        <v>2007</v>
      </c>
      <c r="CA962" t="s">
        <v>110</v>
      </c>
      <c r="CB962" t="s">
        <v>111</v>
      </c>
    </row>
    <row r="963" spans="1:80">
      <c r="A963">
        <v>2422</v>
      </c>
      <c r="B963">
        <v>20</v>
      </c>
      <c r="C963" t="s">
        <v>112</v>
      </c>
      <c r="D963" t="s">
        <v>83</v>
      </c>
      <c r="E963">
        <v>15783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188</v>
      </c>
      <c r="N963" t="s">
        <v>182</v>
      </c>
      <c r="O963" t="s">
        <v>91</v>
      </c>
      <c r="P963" t="s">
        <v>92</v>
      </c>
      <c r="Q963" t="s">
        <v>93</v>
      </c>
      <c r="R963">
        <v>5</v>
      </c>
      <c r="S963">
        <v>5</v>
      </c>
      <c r="T963">
        <v>1952</v>
      </c>
      <c r="U963">
        <v>1952</v>
      </c>
      <c r="V963" t="s">
        <v>94</v>
      </c>
      <c r="W963" t="s">
        <v>95</v>
      </c>
      <c r="X963" t="s">
        <v>116</v>
      </c>
      <c r="Y963" t="s">
        <v>116</v>
      </c>
      <c r="Z963" t="s">
        <v>97</v>
      </c>
      <c r="AA963">
        <v>0</v>
      </c>
      <c r="AB963" t="s">
        <v>98</v>
      </c>
      <c r="AC963" t="s">
        <v>98</v>
      </c>
      <c r="AD963" t="s">
        <v>99</v>
      </c>
      <c r="AE963" t="s">
        <v>98</v>
      </c>
      <c r="AF963" t="s">
        <v>98</v>
      </c>
      <c r="AG963" t="s">
        <v>100</v>
      </c>
      <c r="AH963" t="s">
        <v>101</v>
      </c>
      <c r="AI963">
        <v>292</v>
      </c>
      <c r="AJ963" t="s">
        <v>108</v>
      </c>
      <c r="AK963">
        <v>0</v>
      </c>
      <c r="AL963">
        <v>632</v>
      </c>
      <c r="AM963">
        <v>924</v>
      </c>
      <c r="AN963" t="s">
        <v>103</v>
      </c>
      <c r="AO963" t="s">
        <v>98</v>
      </c>
      <c r="AP963" t="s">
        <v>104</v>
      </c>
      <c r="AQ963" t="s">
        <v>105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6</v>
      </c>
      <c r="BD963" t="s">
        <v>106</v>
      </c>
      <c r="BE963">
        <v>0</v>
      </c>
      <c r="BF963" t="s">
        <v>83</v>
      </c>
      <c r="BG963" t="s">
        <v>143</v>
      </c>
      <c r="BH963">
        <v>1952</v>
      </c>
      <c r="BI963" t="s">
        <v>108</v>
      </c>
      <c r="BJ963">
        <v>1</v>
      </c>
      <c r="BK963">
        <v>420</v>
      </c>
      <c r="BL963" t="s">
        <v>98</v>
      </c>
      <c r="BM963" t="s">
        <v>98</v>
      </c>
      <c r="BN963" t="s">
        <v>104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109</v>
      </c>
      <c r="BW963" t="s">
        <v>133</v>
      </c>
      <c r="BX963">
        <v>400</v>
      </c>
      <c r="BY963">
        <v>6</v>
      </c>
      <c r="BZ963">
        <v>2007</v>
      </c>
      <c r="CA963" t="s">
        <v>110</v>
      </c>
      <c r="CB963" t="s">
        <v>111</v>
      </c>
    </row>
    <row r="964" spans="1:80">
      <c r="A964">
        <v>2423</v>
      </c>
      <c r="B964">
        <v>50</v>
      </c>
      <c r="C964" t="s">
        <v>112</v>
      </c>
      <c r="D964">
        <v>60</v>
      </c>
      <c r="E964">
        <v>14190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188</v>
      </c>
      <c r="N964" t="s">
        <v>182</v>
      </c>
      <c r="O964" t="s">
        <v>91</v>
      </c>
      <c r="P964" t="s">
        <v>92</v>
      </c>
      <c r="Q964" t="s">
        <v>176</v>
      </c>
      <c r="R964">
        <v>4</v>
      </c>
      <c r="S964">
        <v>7</v>
      </c>
      <c r="T964">
        <v>1890</v>
      </c>
      <c r="U964">
        <v>2006</v>
      </c>
      <c r="V964" t="s">
        <v>94</v>
      </c>
      <c r="W964" t="s">
        <v>95</v>
      </c>
      <c r="X964" t="s">
        <v>96</v>
      </c>
      <c r="Y964" t="s">
        <v>96</v>
      </c>
      <c r="Z964" t="s">
        <v>97</v>
      </c>
      <c r="AA964">
        <v>0</v>
      </c>
      <c r="AB964" t="s">
        <v>119</v>
      </c>
      <c r="AC964" t="s">
        <v>119</v>
      </c>
      <c r="AD964" t="s">
        <v>99</v>
      </c>
      <c r="AE964" t="s">
        <v>139</v>
      </c>
      <c r="AF964" t="s">
        <v>98</v>
      </c>
      <c r="AG964" t="s">
        <v>100</v>
      </c>
      <c r="AH964" t="s">
        <v>108</v>
      </c>
      <c r="AI964">
        <v>0</v>
      </c>
      <c r="AJ964" t="s">
        <v>108</v>
      </c>
      <c r="AK964">
        <v>0</v>
      </c>
      <c r="AL964">
        <v>925</v>
      </c>
      <c r="AM964">
        <v>925</v>
      </c>
      <c r="AN964" t="s">
        <v>103</v>
      </c>
      <c r="AO964" t="s">
        <v>119</v>
      </c>
      <c r="AP964" t="s">
        <v>104</v>
      </c>
      <c r="AQ964" t="s">
        <v>105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t="s">
        <v>98</v>
      </c>
      <c r="BC964">
        <v>7</v>
      </c>
      <c r="BD964" t="s">
        <v>106</v>
      </c>
      <c r="BE964">
        <v>0</v>
      </c>
      <c r="BF964" t="s">
        <v>83</v>
      </c>
      <c r="BG964" t="s">
        <v>83</v>
      </c>
      <c r="BH964" t="s">
        <v>83</v>
      </c>
      <c r="BI964" t="s">
        <v>83</v>
      </c>
      <c r="BJ964">
        <v>0</v>
      </c>
      <c r="BK964">
        <v>0</v>
      </c>
      <c r="BL964" t="s">
        <v>83</v>
      </c>
      <c r="BM964" t="s">
        <v>83</v>
      </c>
      <c r="BN964" t="s">
        <v>167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4</v>
      </c>
      <c r="BZ964">
        <v>2007</v>
      </c>
      <c r="CA964" t="s">
        <v>110</v>
      </c>
      <c r="CB964" t="s">
        <v>111</v>
      </c>
    </row>
    <row r="965" spans="1:80">
      <c r="A965">
        <v>2424</v>
      </c>
      <c r="B965">
        <v>50</v>
      </c>
      <c r="C965" t="s">
        <v>112</v>
      </c>
      <c r="D965" t="s">
        <v>83</v>
      </c>
      <c r="E965">
        <v>12099</v>
      </c>
      <c r="F965" t="s">
        <v>82</v>
      </c>
      <c r="G965" t="s">
        <v>83</v>
      </c>
      <c r="H965" t="s">
        <v>113</v>
      </c>
      <c r="I965" t="s">
        <v>85</v>
      </c>
      <c r="J965" t="s">
        <v>86</v>
      </c>
      <c r="K965" t="s">
        <v>87</v>
      </c>
      <c r="L965" t="s">
        <v>88</v>
      </c>
      <c r="M965" t="s">
        <v>89</v>
      </c>
      <c r="N965" t="s">
        <v>91</v>
      </c>
      <c r="O965" t="s">
        <v>91</v>
      </c>
      <c r="P965" t="s">
        <v>92</v>
      </c>
      <c r="Q965" t="s">
        <v>176</v>
      </c>
      <c r="R965">
        <v>5</v>
      </c>
      <c r="S965">
        <v>6</v>
      </c>
      <c r="T965">
        <v>1953</v>
      </c>
      <c r="U965">
        <v>2004</v>
      </c>
      <c r="V965" t="s">
        <v>94</v>
      </c>
      <c r="W965" t="s">
        <v>95</v>
      </c>
      <c r="X965" t="s">
        <v>137</v>
      </c>
      <c r="Y965" t="s">
        <v>137</v>
      </c>
      <c r="Z965" t="s">
        <v>97</v>
      </c>
      <c r="AA965">
        <v>0</v>
      </c>
      <c r="AB965" t="s">
        <v>98</v>
      </c>
      <c r="AC965" t="s">
        <v>98</v>
      </c>
      <c r="AD965" t="s">
        <v>99</v>
      </c>
      <c r="AE965" t="s">
        <v>98</v>
      </c>
      <c r="AF965" t="s">
        <v>139</v>
      </c>
      <c r="AG965" t="s">
        <v>100</v>
      </c>
      <c r="AH965" t="s">
        <v>102</v>
      </c>
      <c r="AI965">
        <v>198</v>
      </c>
      <c r="AJ965" t="s">
        <v>108</v>
      </c>
      <c r="AK965">
        <v>0</v>
      </c>
      <c r="AL965">
        <v>1018</v>
      </c>
      <c r="AM965">
        <v>1216</v>
      </c>
      <c r="AN965" t="s">
        <v>103</v>
      </c>
      <c r="AO965" t="s">
        <v>126</v>
      </c>
      <c r="AP965" t="s">
        <v>104</v>
      </c>
      <c r="AQ965" t="s">
        <v>105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t="s">
        <v>98</v>
      </c>
      <c r="BC965">
        <v>7</v>
      </c>
      <c r="BD965" t="s">
        <v>106</v>
      </c>
      <c r="BE965">
        <v>1</v>
      </c>
      <c r="BF965" t="s">
        <v>119</v>
      </c>
      <c r="BG965" t="s">
        <v>107</v>
      </c>
      <c r="BH965">
        <v>1953</v>
      </c>
      <c r="BI965" t="s">
        <v>108</v>
      </c>
      <c r="BJ965">
        <v>1</v>
      </c>
      <c r="BK965">
        <v>371</v>
      </c>
      <c r="BL965" t="s">
        <v>98</v>
      </c>
      <c r="BM965" t="s">
        <v>98</v>
      </c>
      <c r="BN965" t="s">
        <v>104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177</v>
      </c>
      <c r="BW965" t="s">
        <v>83</v>
      </c>
      <c r="BX965">
        <v>0</v>
      </c>
      <c r="BY965">
        <v>6</v>
      </c>
      <c r="BZ965">
        <v>2007</v>
      </c>
      <c r="CA965" t="s">
        <v>110</v>
      </c>
      <c r="CB965" t="s">
        <v>111</v>
      </c>
    </row>
    <row r="966" spans="1:80">
      <c r="A966">
        <v>2425</v>
      </c>
      <c r="B966">
        <v>70</v>
      </c>
      <c r="C966" t="s">
        <v>112</v>
      </c>
      <c r="D966">
        <v>113</v>
      </c>
      <c r="E966">
        <v>21281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91</v>
      </c>
      <c r="O966" t="s">
        <v>91</v>
      </c>
      <c r="P966" t="s">
        <v>92</v>
      </c>
      <c r="Q966" t="s">
        <v>122</v>
      </c>
      <c r="R966">
        <v>5</v>
      </c>
      <c r="S966">
        <v>4</v>
      </c>
      <c r="T966">
        <v>1935</v>
      </c>
      <c r="U966">
        <v>2007</v>
      </c>
      <c r="V966" t="s">
        <v>94</v>
      </c>
      <c r="W966" t="s">
        <v>95</v>
      </c>
      <c r="X966" t="s">
        <v>116</v>
      </c>
      <c r="Y966" t="s">
        <v>137</v>
      </c>
      <c r="Z966" t="s">
        <v>97</v>
      </c>
      <c r="AA966">
        <v>0</v>
      </c>
      <c r="AB966" t="s">
        <v>98</v>
      </c>
      <c r="AC966" t="s">
        <v>98</v>
      </c>
      <c r="AD966" t="s">
        <v>166</v>
      </c>
      <c r="AE966" t="s">
        <v>98</v>
      </c>
      <c r="AF966" t="s">
        <v>139</v>
      </c>
      <c r="AG966" t="s">
        <v>100</v>
      </c>
      <c r="AH966" t="s">
        <v>108</v>
      </c>
      <c r="AI966">
        <v>0</v>
      </c>
      <c r="AJ966" t="s">
        <v>108</v>
      </c>
      <c r="AK966">
        <v>0</v>
      </c>
      <c r="AL966">
        <v>666</v>
      </c>
      <c r="AM966">
        <v>666</v>
      </c>
      <c r="AN966" t="s">
        <v>103</v>
      </c>
      <c r="AO966" t="s">
        <v>119</v>
      </c>
      <c r="AP966" t="s">
        <v>104</v>
      </c>
      <c r="AQ966" t="s">
        <v>105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t="s">
        <v>119</v>
      </c>
      <c r="BC966">
        <v>9</v>
      </c>
      <c r="BD966" t="s">
        <v>187</v>
      </c>
      <c r="BE966">
        <v>0</v>
      </c>
      <c r="BF966" t="s">
        <v>83</v>
      </c>
      <c r="BG966" t="s">
        <v>159</v>
      </c>
      <c r="BH966">
        <v>2007</v>
      </c>
      <c r="BI966" t="s">
        <v>108</v>
      </c>
      <c r="BJ966">
        <v>3</v>
      </c>
      <c r="BK966">
        <v>1200</v>
      </c>
      <c r="BL966" t="s">
        <v>98</v>
      </c>
      <c r="BM966" t="s">
        <v>98</v>
      </c>
      <c r="BN966" t="s">
        <v>104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11</v>
      </c>
      <c r="BZ966">
        <v>2007</v>
      </c>
      <c r="CA966" t="s">
        <v>110</v>
      </c>
      <c r="CB966" t="s">
        <v>178</v>
      </c>
    </row>
    <row r="967" spans="1:80">
      <c r="A967">
        <v>2426</v>
      </c>
      <c r="B967">
        <v>50</v>
      </c>
      <c r="C967" t="s">
        <v>112</v>
      </c>
      <c r="D967">
        <v>60</v>
      </c>
      <c r="E967">
        <v>10284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114</v>
      </c>
      <c r="L967" t="s">
        <v>88</v>
      </c>
      <c r="M967" t="s">
        <v>188</v>
      </c>
      <c r="N967" t="s">
        <v>91</v>
      </c>
      <c r="O967" t="s">
        <v>91</v>
      </c>
      <c r="P967" t="s">
        <v>92</v>
      </c>
      <c r="Q967" t="s">
        <v>176</v>
      </c>
      <c r="R967">
        <v>4</v>
      </c>
      <c r="S967">
        <v>7</v>
      </c>
      <c r="T967">
        <v>1925</v>
      </c>
      <c r="U967">
        <v>1993</v>
      </c>
      <c r="V967" t="s">
        <v>94</v>
      </c>
      <c r="W967" t="s">
        <v>95</v>
      </c>
      <c r="X967" t="s">
        <v>137</v>
      </c>
      <c r="Y967" t="s">
        <v>137</v>
      </c>
      <c r="Z967" t="s">
        <v>97</v>
      </c>
      <c r="AA967">
        <v>0</v>
      </c>
      <c r="AB967" t="s">
        <v>98</v>
      </c>
      <c r="AC967" t="s">
        <v>98</v>
      </c>
      <c r="AD967" t="s">
        <v>99</v>
      </c>
      <c r="AE967" t="s">
        <v>98</v>
      </c>
      <c r="AF967" t="s">
        <v>98</v>
      </c>
      <c r="AG967" t="s">
        <v>155</v>
      </c>
      <c r="AH967" t="s">
        <v>118</v>
      </c>
      <c r="AI967">
        <v>1030</v>
      </c>
      <c r="AJ967" t="s">
        <v>102</v>
      </c>
      <c r="AK967">
        <v>66</v>
      </c>
      <c r="AL967">
        <v>55</v>
      </c>
      <c r="AM967">
        <v>1151</v>
      </c>
      <c r="AN967" t="s">
        <v>103</v>
      </c>
      <c r="AO967" t="s">
        <v>126</v>
      </c>
      <c r="AP967" t="s">
        <v>104</v>
      </c>
      <c r="AQ967" t="s">
        <v>105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t="s">
        <v>98</v>
      </c>
      <c r="BC967">
        <v>6</v>
      </c>
      <c r="BD967" t="s">
        <v>154</v>
      </c>
      <c r="BE967">
        <v>0</v>
      </c>
      <c r="BF967" t="s">
        <v>83</v>
      </c>
      <c r="BG967" t="s">
        <v>143</v>
      </c>
      <c r="BH967">
        <v>1978</v>
      </c>
      <c r="BI967" t="s">
        <v>108</v>
      </c>
      <c r="BJ967">
        <v>2</v>
      </c>
      <c r="BK967">
        <v>580</v>
      </c>
      <c r="BL967" t="s">
        <v>98</v>
      </c>
      <c r="BM967" t="s">
        <v>98</v>
      </c>
      <c r="BN967" t="s">
        <v>104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8</v>
      </c>
      <c r="BZ967">
        <v>2007</v>
      </c>
      <c r="CA967" t="s">
        <v>110</v>
      </c>
      <c r="CB967" t="s">
        <v>172</v>
      </c>
    </row>
    <row r="968" spans="1:80">
      <c r="A968">
        <v>2427</v>
      </c>
      <c r="B968">
        <v>70</v>
      </c>
      <c r="C968" t="s">
        <v>112</v>
      </c>
      <c r="D968">
        <v>60</v>
      </c>
      <c r="E968">
        <v>10800</v>
      </c>
      <c r="F968" t="s">
        <v>82</v>
      </c>
      <c r="G968" t="s">
        <v>190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188</v>
      </c>
      <c r="N968" t="s">
        <v>91</v>
      </c>
      <c r="O968" t="s">
        <v>91</v>
      </c>
      <c r="P968" t="s">
        <v>92</v>
      </c>
      <c r="Q968" t="s">
        <v>122</v>
      </c>
      <c r="R968">
        <v>5</v>
      </c>
      <c r="S968">
        <v>9</v>
      </c>
      <c r="T968">
        <v>1895</v>
      </c>
      <c r="U968">
        <v>1999</v>
      </c>
      <c r="V968" t="s">
        <v>94</v>
      </c>
      <c r="W968" t="s">
        <v>95</v>
      </c>
      <c r="X968" t="s">
        <v>116</v>
      </c>
      <c r="Y968" t="s">
        <v>130</v>
      </c>
      <c r="Z968" t="s">
        <v>97</v>
      </c>
      <c r="AA968">
        <v>0</v>
      </c>
      <c r="AB968" t="s">
        <v>98</v>
      </c>
      <c r="AC968" t="s">
        <v>119</v>
      </c>
      <c r="AD968" t="s">
        <v>99</v>
      </c>
      <c r="AE968" t="s">
        <v>119</v>
      </c>
      <c r="AF968" t="s">
        <v>98</v>
      </c>
      <c r="AG968" t="s">
        <v>157</v>
      </c>
      <c r="AH968" t="s">
        <v>108</v>
      </c>
      <c r="AI968">
        <v>0</v>
      </c>
      <c r="AJ968" t="s">
        <v>108</v>
      </c>
      <c r="AK968">
        <v>0</v>
      </c>
      <c r="AL968">
        <v>736</v>
      </c>
      <c r="AM968">
        <v>736</v>
      </c>
      <c r="AN968" t="s">
        <v>103</v>
      </c>
      <c r="AO968" t="s">
        <v>126</v>
      </c>
      <c r="AP968" t="s">
        <v>104</v>
      </c>
      <c r="AQ968" t="s">
        <v>105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t="s">
        <v>119</v>
      </c>
      <c r="BC968">
        <v>6</v>
      </c>
      <c r="BD968" t="s">
        <v>106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167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110</v>
      </c>
      <c r="CB968" t="s">
        <v>111</v>
      </c>
    </row>
    <row r="969" spans="1:80">
      <c r="A969">
        <v>2428</v>
      </c>
      <c r="B969">
        <v>80</v>
      </c>
      <c r="C969" t="s">
        <v>112</v>
      </c>
      <c r="D969">
        <v>93</v>
      </c>
      <c r="E969">
        <v>10090</v>
      </c>
      <c r="F969" t="s">
        <v>82</v>
      </c>
      <c r="G969" t="s">
        <v>83</v>
      </c>
      <c r="H969" t="s">
        <v>113</v>
      </c>
      <c r="I969" t="s">
        <v>85</v>
      </c>
      <c r="J969" t="s">
        <v>86</v>
      </c>
      <c r="K969" t="s">
        <v>87</v>
      </c>
      <c r="L969" t="s">
        <v>88</v>
      </c>
      <c r="M969" t="s">
        <v>89</v>
      </c>
      <c r="N969" t="s">
        <v>91</v>
      </c>
      <c r="O969" t="s">
        <v>91</v>
      </c>
      <c r="P969" t="s">
        <v>92</v>
      </c>
      <c r="Q969" t="s">
        <v>158</v>
      </c>
      <c r="R969">
        <v>7</v>
      </c>
      <c r="S969">
        <v>5</v>
      </c>
      <c r="T969">
        <v>1963</v>
      </c>
      <c r="U969">
        <v>1999</v>
      </c>
      <c r="V969" t="s">
        <v>94</v>
      </c>
      <c r="W969" t="s">
        <v>95</v>
      </c>
      <c r="X969" t="s">
        <v>135</v>
      </c>
      <c r="Y969" t="s">
        <v>135</v>
      </c>
      <c r="Z969" t="s">
        <v>117</v>
      </c>
      <c r="AA969">
        <v>364</v>
      </c>
      <c r="AB969" t="s">
        <v>98</v>
      </c>
      <c r="AC969" t="s">
        <v>98</v>
      </c>
      <c r="AD969" t="s">
        <v>99</v>
      </c>
      <c r="AE969" t="s">
        <v>98</v>
      </c>
      <c r="AF969" t="s">
        <v>98</v>
      </c>
      <c r="AG969" t="s">
        <v>157</v>
      </c>
      <c r="AH969" t="s">
        <v>101</v>
      </c>
      <c r="AI969">
        <v>242</v>
      </c>
      <c r="AJ969" t="s">
        <v>118</v>
      </c>
      <c r="AK969">
        <v>483</v>
      </c>
      <c r="AL969">
        <v>0</v>
      </c>
      <c r="AM969">
        <v>725</v>
      </c>
      <c r="AN969" t="s">
        <v>103</v>
      </c>
      <c r="AO969" t="s">
        <v>98</v>
      </c>
      <c r="AP969" t="s">
        <v>104</v>
      </c>
      <c r="AQ969" t="s">
        <v>105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t="s">
        <v>98</v>
      </c>
      <c r="BC969">
        <v>6</v>
      </c>
      <c r="BD969" t="s">
        <v>106</v>
      </c>
      <c r="BE969">
        <v>2</v>
      </c>
      <c r="BF969" t="s">
        <v>98</v>
      </c>
      <c r="BG969" t="s">
        <v>159</v>
      </c>
      <c r="BH969">
        <v>1963</v>
      </c>
      <c r="BI969" t="s">
        <v>108</v>
      </c>
      <c r="BJ969">
        <v>1</v>
      </c>
      <c r="BK969">
        <v>276</v>
      </c>
      <c r="BL969" t="s">
        <v>98</v>
      </c>
      <c r="BM969" t="s">
        <v>98</v>
      </c>
      <c r="BN969" t="s">
        <v>104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t="s">
        <v>83</v>
      </c>
      <c r="BV969" t="s">
        <v>109</v>
      </c>
      <c r="BW969" t="s">
        <v>83</v>
      </c>
      <c r="BX969">
        <v>0</v>
      </c>
      <c r="BY969">
        <v>10</v>
      </c>
      <c r="BZ969">
        <v>2007</v>
      </c>
      <c r="CA969" t="s">
        <v>110</v>
      </c>
      <c r="CB969" t="s">
        <v>111</v>
      </c>
    </row>
    <row r="970" spans="1:80">
      <c r="A970">
        <v>2429</v>
      </c>
      <c r="B970">
        <v>20</v>
      </c>
      <c r="C970" t="s">
        <v>112</v>
      </c>
      <c r="D970">
        <v>75</v>
      </c>
      <c r="E970">
        <v>8700</v>
      </c>
      <c r="F970" t="s">
        <v>82</v>
      </c>
      <c r="G970" t="s">
        <v>83</v>
      </c>
      <c r="H970" t="s">
        <v>113</v>
      </c>
      <c r="I970" t="s">
        <v>85</v>
      </c>
      <c r="J970" t="s">
        <v>86</v>
      </c>
      <c r="K970" t="s">
        <v>87</v>
      </c>
      <c r="L970" t="s">
        <v>88</v>
      </c>
      <c r="M970" t="s">
        <v>89</v>
      </c>
      <c r="N970" t="s">
        <v>91</v>
      </c>
      <c r="O970" t="s">
        <v>91</v>
      </c>
      <c r="P970" t="s">
        <v>92</v>
      </c>
      <c r="Q970" t="s">
        <v>93</v>
      </c>
      <c r="R970">
        <v>5</v>
      </c>
      <c r="S970">
        <v>7</v>
      </c>
      <c r="T970">
        <v>1961</v>
      </c>
      <c r="U970">
        <v>1961</v>
      </c>
      <c r="V970" t="s">
        <v>94</v>
      </c>
      <c r="W970" t="s">
        <v>95</v>
      </c>
      <c r="X970" t="s">
        <v>130</v>
      </c>
      <c r="Y970" t="s">
        <v>130</v>
      </c>
      <c r="Z970" t="s">
        <v>117</v>
      </c>
      <c r="AA970">
        <v>53</v>
      </c>
      <c r="AB970" t="s">
        <v>98</v>
      </c>
      <c r="AC970" t="s">
        <v>98</v>
      </c>
      <c r="AD970" t="s">
        <v>99</v>
      </c>
      <c r="AE970" t="s">
        <v>98</v>
      </c>
      <c r="AF970" t="s">
        <v>98</v>
      </c>
      <c r="AG970" t="s">
        <v>100</v>
      </c>
      <c r="AH970" t="s">
        <v>118</v>
      </c>
      <c r="AI970">
        <v>192</v>
      </c>
      <c r="AJ970" t="s">
        <v>108</v>
      </c>
      <c r="AK970">
        <v>0</v>
      </c>
      <c r="AL970">
        <v>728</v>
      </c>
      <c r="AM970">
        <v>920</v>
      </c>
      <c r="AN970" t="s">
        <v>103</v>
      </c>
      <c r="AO970" t="s">
        <v>119</v>
      </c>
      <c r="AP970" t="s">
        <v>104</v>
      </c>
      <c r="AQ970" t="s">
        <v>105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5</v>
      </c>
      <c r="BD970" t="s">
        <v>106</v>
      </c>
      <c r="BE970">
        <v>0</v>
      </c>
      <c r="BF970" t="s">
        <v>83</v>
      </c>
      <c r="BG970" t="s">
        <v>107</v>
      </c>
      <c r="BH970">
        <v>1961</v>
      </c>
      <c r="BI970" t="s">
        <v>108</v>
      </c>
      <c r="BJ970">
        <v>1</v>
      </c>
      <c r="BK970">
        <v>240</v>
      </c>
      <c r="BL970" t="s">
        <v>98</v>
      </c>
      <c r="BM970" t="s">
        <v>98</v>
      </c>
      <c r="BN970" t="s">
        <v>104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2</v>
      </c>
      <c r="BZ970">
        <v>2007</v>
      </c>
      <c r="CA970" t="s">
        <v>144</v>
      </c>
      <c r="CB970" t="s">
        <v>172</v>
      </c>
    </row>
    <row r="971" spans="1:80">
      <c r="A971">
        <v>2430</v>
      </c>
      <c r="B971">
        <v>20</v>
      </c>
      <c r="C971" t="s">
        <v>112</v>
      </c>
      <c r="D971">
        <v>66</v>
      </c>
      <c r="E971">
        <v>8300</v>
      </c>
      <c r="F971" t="s">
        <v>82</v>
      </c>
      <c r="G971" t="s">
        <v>83</v>
      </c>
      <c r="H971" t="s">
        <v>113</v>
      </c>
      <c r="I971" t="s">
        <v>85</v>
      </c>
      <c r="J971" t="s">
        <v>86</v>
      </c>
      <c r="K971" t="s">
        <v>87</v>
      </c>
      <c r="L971" t="s">
        <v>88</v>
      </c>
      <c r="M971" t="s">
        <v>89</v>
      </c>
      <c r="N971" t="s">
        <v>91</v>
      </c>
      <c r="O971" t="s">
        <v>91</v>
      </c>
      <c r="P971" t="s">
        <v>92</v>
      </c>
      <c r="Q971" t="s">
        <v>93</v>
      </c>
      <c r="R971">
        <v>6</v>
      </c>
      <c r="S971">
        <v>6</v>
      </c>
      <c r="T971">
        <v>1968</v>
      </c>
      <c r="U971">
        <v>1968</v>
      </c>
      <c r="V971" t="s">
        <v>94</v>
      </c>
      <c r="W971" t="s">
        <v>95</v>
      </c>
      <c r="X971" t="s">
        <v>116</v>
      </c>
      <c r="Y971" t="s">
        <v>116</v>
      </c>
      <c r="Z971" t="s">
        <v>117</v>
      </c>
      <c r="AA971">
        <v>86</v>
      </c>
      <c r="AB971" t="s">
        <v>98</v>
      </c>
      <c r="AC971" t="s">
        <v>98</v>
      </c>
      <c r="AD971" t="s">
        <v>99</v>
      </c>
      <c r="AE971" t="s">
        <v>98</v>
      </c>
      <c r="AF971" t="s">
        <v>98</v>
      </c>
      <c r="AG971" t="s">
        <v>155</v>
      </c>
      <c r="AH971" t="s">
        <v>101</v>
      </c>
      <c r="AI971">
        <v>952</v>
      </c>
      <c r="AJ971" t="s">
        <v>108</v>
      </c>
      <c r="AK971">
        <v>0</v>
      </c>
      <c r="AL971">
        <v>0</v>
      </c>
      <c r="AM971">
        <v>952</v>
      </c>
      <c r="AN971" t="s">
        <v>103</v>
      </c>
      <c r="AO971" t="s">
        <v>119</v>
      </c>
      <c r="AP971" t="s">
        <v>104</v>
      </c>
      <c r="AQ971" t="s">
        <v>105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t="s">
        <v>98</v>
      </c>
      <c r="BC971">
        <v>5</v>
      </c>
      <c r="BD971" t="s">
        <v>106</v>
      </c>
      <c r="BE971">
        <v>0</v>
      </c>
      <c r="BF971" t="s">
        <v>83</v>
      </c>
      <c r="BG971" t="s">
        <v>107</v>
      </c>
      <c r="BH971">
        <v>1968</v>
      </c>
      <c r="BI971" t="s">
        <v>108</v>
      </c>
      <c r="BJ971">
        <v>1</v>
      </c>
      <c r="BK971">
        <v>288</v>
      </c>
      <c r="BL971" t="s">
        <v>98</v>
      </c>
      <c r="BM971" t="s">
        <v>98</v>
      </c>
      <c r="BN971" t="s">
        <v>104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8</v>
      </c>
      <c r="BZ971">
        <v>2007</v>
      </c>
      <c r="CA971" t="s">
        <v>110</v>
      </c>
      <c r="CB971" t="s">
        <v>111</v>
      </c>
    </row>
    <row r="972" spans="1:80">
      <c r="A972">
        <v>2431</v>
      </c>
      <c r="B972">
        <v>20</v>
      </c>
      <c r="C972" t="s">
        <v>112</v>
      </c>
      <c r="D972">
        <v>60</v>
      </c>
      <c r="E972">
        <v>7200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89</v>
      </c>
      <c r="N972" t="s">
        <v>91</v>
      </c>
      <c r="O972" t="s">
        <v>91</v>
      </c>
      <c r="P972" t="s">
        <v>92</v>
      </c>
      <c r="Q972" t="s">
        <v>93</v>
      </c>
      <c r="R972">
        <v>5</v>
      </c>
      <c r="S972">
        <v>3</v>
      </c>
      <c r="T972">
        <v>1950</v>
      </c>
      <c r="U972">
        <v>1950</v>
      </c>
      <c r="V972" t="s">
        <v>94</v>
      </c>
      <c r="W972" t="s">
        <v>95</v>
      </c>
      <c r="X972" t="s">
        <v>184</v>
      </c>
      <c r="Y972" t="s">
        <v>185</v>
      </c>
      <c r="Z972" t="s">
        <v>97</v>
      </c>
      <c r="AA972">
        <v>0</v>
      </c>
      <c r="AB972" t="s">
        <v>98</v>
      </c>
      <c r="AC972" t="s">
        <v>98</v>
      </c>
      <c r="AD972" t="s">
        <v>99</v>
      </c>
      <c r="AE972" t="s">
        <v>98</v>
      </c>
      <c r="AF972" t="s">
        <v>98</v>
      </c>
      <c r="AG972" t="s">
        <v>100</v>
      </c>
      <c r="AH972" t="s">
        <v>102</v>
      </c>
      <c r="AI972">
        <v>432</v>
      </c>
      <c r="AJ972" t="s">
        <v>108</v>
      </c>
      <c r="AK972">
        <v>0</v>
      </c>
      <c r="AL972">
        <v>432</v>
      </c>
      <c r="AM972">
        <v>864</v>
      </c>
      <c r="AN972" t="s">
        <v>103</v>
      </c>
      <c r="AO972" t="s">
        <v>139</v>
      </c>
      <c r="AP972" t="s">
        <v>104</v>
      </c>
      <c r="AQ972" t="s">
        <v>168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98</v>
      </c>
      <c r="BC972">
        <v>6</v>
      </c>
      <c r="BD972" t="s">
        <v>181</v>
      </c>
      <c r="BE972">
        <v>1</v>
      </c>
      <c r="BF972" t="s">
        <v>98</v>
      </c>
      <c r="BG972" t="s">
        <v>107</v>
      </c>
      <c r="BH972">
        <v>1950</v>
      </c>
      <c r="BI972" t="s">
        <v>108</v>
      </c>
      <c r="BJ972">
        <v>1</v>
      </c>
      <c r="BK972">
        <v>357</v>
      </c>
      <c r="BL972" t="s">
        <v>98</v>
      </c>
      <c r="BM972" t="s">
        <v>98</v>
      </c>
      <c r="BN972" t="s">
        <v>104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11</v>
      </c>
      <c r="BZ972">
        <v>2007</v>
      </c>
      <c r="CA972" t="s">
        <v>110</v>
      </c>
      <c r="CB972" t="s">
        <v>111</v>
      </c>
    </row>
    <row r="973" spans="1:80">
      <c r="A973">
        <v>2432</v>
      </c>
      <c r="B973">
        <v>20</v>
      </c>
      <c r="C973" t="s">
        <v>112</v>
      </c>
      <c r="D973" t="s">
        <v>83</v>
      </c>
      <c r="E973">
        <v>7500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89</v>
      </c>
      <c r="N973" t="s">
        <v>91</v>
      </c>
      <c r="O973" t="s">
        <v>91</v>
      </c>
      <c r="P973" t="s">
        <v>92</v>
      </c>
      <c r="Q973" t="s">
        <v>93</v>
      </c>
      <c r="R973">
        <v>5</v>
      </c>
      <c r="S973">
        <v>7</v>
      </c>
      <c r="T973">
        <v>1959</v>
      </c>
      <c r="U973">
        <v>2003</v>
      </c>
      <c r="V973" t="s">
        <v>115</v>
      </c>
      <c r="W973" t="s">
        <v>95</v>
      </c>
      <c r="X973" t="s">
        <v>117</v>
      </c>
      <c r="Y973" t="s">
        <v>117</v>
      </c>
      <c r="Z973" t="s">
        <v>97</v>
      </c>
      <c r="AA973">
        <v>0</v>
      </c>
      <c r="AB973" t="s">
        <v>98</v>
      </c>
      <c r="AC973" t="s">
        <v>98</v>
      </c>
      <c r="AD973" t="s">
        <v>99</v>
      </c>
      <c r="AE973" t="s">
        <v>98</v>
      </c>
      <c r="AF973" t="s">
        <v>98</v>
      </c>
      <c r="AG973" t="s">
        <v>100</v>
      </c>
      <c r="AH973" t="s">
        <v>124</v>
      </c>
      <c r="AI973">
        <v>574</v>
      </c>
      <c r="AJ973" t="s">
        <v>108</v>
      </c>
      <c r="AK973">
        <v>0</v>
      </c>
      <c r="AL973">
        <v>466</v>
      </c>
      <c r="AM973">
        <v>1040</v>
      </c>
      <c r="AN973" t="s">
        <v>103</v>
      </c>
      <c r="AO973" t="s">
        <v>126</v>
      </c>
      <c r="AP973" t="s">
        <v>104</v>
      </c>
      <c r="AQ973" t="s">
        <v>105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119</v>
      </c>
      <c r="BC973">
        <v>6</v>
      </c>
      <c r="BD973" t="s">
        <v>106</v>
      </c>
      <c r="BE973">
        <v>0</v>
      </c>
      <c r="BF973" t="s">
        <v>83</v>
      </c>
      <c r="BG973" t="s">
        <v>107</v>
      </c>
      <c r="BH973">
        <v>1959</v>
      </c>
      <c r="BI973" t="s">
        <v>131</v>
      </c>
      <c r="BJ973">
        <v>1</v>
      </c>
      <c r="BK973">
        <v>286</v>
      </c>
      <c r="BL973" t="s">
        <v>98</v>
      </c>
      <c r="BM973" t="s">
        <v>98</v>
      </c>
      <c r="BN973" t="s">
        <v>104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133</v>
      </c>
      <c r="BX973">
        <v>0</v>
      </c>
      <c r="BY973">
        <v>7</v>
      </c>
      <c r="BZ973">
        <v>2007</v>
      </c>
      <c r="CA973" t="s">
        <v>110</v>
      </c>
      <c r="CB973" t="s">
        <v>111</v>
      </c>
    </row>
    <row r="974" spans="1:80">
      <c r="A974">
        <v>2433</v>
      </c>
      <c r="B974">
        <v>20</v>
      </c>
      <c r="C974" t="s">
        <v>112</v>
      </c>
      <c r="D974">
        <v>70</v>
      </c>
      <c r="E974">
        <v>7315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89</v>
      </c>
      <c r="N974" t="s">
        <v>91</v>
      </c>
      <c r="O974" t="s">
        <v>91</v>
      </c>
      <c r="P974" t="s">
        <v>92</v>
      </c>
      <c r="Q974" t="s">
        <v>93</v>
      </c>
      <c r="R974">
        <v>5</v>
      </c>
      <c r="S974">
        <v>6</v>
      </c>
      <c r="T974">
        <v>1958</v>
      </c>
      <c r="U974">
        <v>1958</v>
      </c>
      <c r="V974" t="s">
        <v>115</v>
      </c>
      <c r="W974" t="s">
        <v>95</v>
      </c>
      <c r="X974" t="s">
        <v>117</v>
      </c>
      <c r="Y974" t="s">
        <v>117</v>
      </c>
      <c r="Z974" t="s">
        <v>97</v>
      </c>
      <c r="AA974">
        <v>0</v>
      </c>
      <c r="AB974" t="s">
        <v>98</v>
      </c>
      <c r="AC974" t="s">
        <v>98</v>
      </c>
      <c r="AD974" t="s">
        <v>99</v>
      </c>
      <c r="AE974" t="s">
        <v>98</v>
      </c>
      <c r="AF974" t="s">
        <v>98</v>
      </c>
      <c r="AG974" t="s">
        <v>100</v>
      </c>
      <c r="AH974" t="s">
        <v>101</v>
      </c>
      <c r="AI974">
        <v>625</v>
      </c>
      <c r="AJ974" t="s">
        <v>108</v>
      </c>
      <c r="AK974">
        <v>0</v>
      </c>
      <c r="AL974">
        <v>545</v>
      </c>
      <c r="AM974">
        <v>1170</v>
      </c>
      <c r="AN974" t="s">
        <v>103</v>
      </c>
      <c r="AO974" t="s">
        <v>98</v>
      </c>
      <c r="AP974" t="s">
        <v>104</v>
      </c>
      <c r="AQ974" t="s">
        <v>105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t="s">
        <v>98</v>
      </c>
      <c r="BC974">
        <v>6</v>
      </c>
      <c r="BD974" t="s">
        <v>106</v>
      </c>
      <c r="BE974">
        <v>1</v>
      </c>
      <c r="BF974" t="s">
        <v>98</v>
      </c>
      <c r="BG974" t="s">
        <v>107</v>
      </c>
      <c r="BH974">
        <v>1958</v>
      </c>
      <c r="BI974" t="s">
        <v>131</v>
      </c>
      <c r="BJ974">
        <v>1</v>
      </c>
      <c r="BK974">
        <v>338</v>
      </c>
      <c r="BL974" t="s">
        <v>98</v>
      </c>
      <c r="BM974" t="s">
        <v>98</v>
      </c>
      <c r="BN974" t="s">
        <v>104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3</v>
      </c>
      <c r="BZ974">
        <v>2007</v>
      </c>
      <c r="CA974" t="s">
        <v>110</v>
      </c>
      <c r="CB974" t="s">
        <v>111</v>
      </c>
    </row>
    <row r="975" spans="1:80">
      <c r="A975">
        <v>2434</v>
      </c>
      <c r="B975">
        <v>20</v>
      </c>
      <c r="C975" t="s">
        <v>112</v>
      </c>
      <c r="D975">
        <v>70</v>
      </c>
      <c r="E975">
        <v>7903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89</v>
      </c>
      <c r="N975" t="s">
        <v>91</v>
      </c>
      <c r="O975" t="s">
        <v>91</v>
      </c>
      <c r="P975" t="s">
        <v>92</v>
      </c>
      <c r="Q975" t="s">
        <v>93</v>
      </c>
      <c r="R975">
        <v>5</v>
      </c>
      <c r="S975">
        <v>5</v>
      </c>
      <c r="T975">
        <v>1960</v>
      </c>
      <c r="U975">
        <v>1960</v>
      </c>
      <c r="V975" t="s">
        <v>115</v>
      </c>
      <c r="W975" t="s">
        <v>95</v>
      </c>
      <c r="X975" t="s">
        <v>117</v>
      </c>
      <c r="Y975" t="s">
        <v>117</v>
      </c>
      <c r="Z975" t="s">
        <v>97</v>
      </c>
      <c r="AA975">
        <v>0</v>
      </c>
      <c r="AB975" t="s">
        <v>98</v>
      </c>
      <c r="AC975" t="s">
        <v>98</v>
      </c>
      <c r="AD975" t="s">
        <v>99</v>
      </c>
      <c r="AE975" t="s">
        <v>98</v>
      </c>
      <c r="AF975" t="s">
        <v>98</v>
      </c>
      <c r="AG975" t="s">
        <v>100</v>
      </c>
      <c r="AH975" t="s">
        <v>101</v>
      </c>
      <c r="AI975">
        <v>739</v>
      </c>
      <c r="AJ975" t="s">
        <v>108</v>
      </c>
      <c r="AK975">
        <v>0</v>
      </c>
      <c r="AL975">
        <v>503</v>
      </c>
      <c r="AM975">
        <v>1242</v>
      </c>
      <c r="AN975" t="s">
        <v>103</v>
      </c>
      <c r="AO975" t="s">
        <v>119</v>
      </c>
      <c r="AP975" t="s">
        <v>104</v>
      </c>
      <c r="AQ975" t="s">
        <v>168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98</v>
      </c>
      <c r="BC975">
        <v>6</v>
      </c>
      <c r="BD975" t="s">
        <v>106</v>
      </c>
      <c r="BE975">
        <v>0</v>
      </c>
      <c r="BF975" t="s">
        <v>83</v>
      </c>
      <c r="BG975" t="s">
        <v>107</v>
      </c>
      <c r="BH975">
        <v>1960</v>
      </c>
      <c r="BI975" t="s">
        <v>131</v>
      </c>
      <c r="BJ975">
        <v>1</v>
      </c>
      <c r="BK975">
        <v>324</v>
      </c>
      <c r="BL975" t="s">
        <v>98</v>
      </c>
      <c r="BM975" t="s">
        <v>98</v>
      </c>
      <c r="BN975" t="s">
        <v>104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5</v>
      </c>
      <c r="BZ975">
        <v>2007</v>
      </c>
      <c r="CA975" t="s">
        <v>110</v>
      </c>
      <c r="CB975" t="s">
        <v>178</v>
      </c>
    </row>
    <row r="976" spans="1:80">
      <c r="A976">
        <v>2435</v>
      </c>
      <c r="B976">
        <v>20</v>
      </c>
      <c r="C976" t="s">
        <v>112</v>
      </c>
      <c r="D976">
        <v>80</v>
      </c>
      <c r="E976">
        <v>8000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87</v>
      </c>
      <c r="L976" t="s">
        <v>88</v>
      </c>
      <c r="M976" t="s">
        <v>89</v>
      </c>
      <c r="N976" t="s">
        <v>91</v>
      </c>
      <c r="O976" t="s">
        <v>91</v>
      </c>
      <c r="P976" t="s">
        <v>92</v>
      </c>
      <c r="Q976" t="s">
        <v>93</v>
      </c>
      <c r="R976">
        <v>5</v>
      </c>
      <c r="S976">
        <v>5</v>
      </c>
      <c r="T976">
        <v>1960</v>
      </c>
      <c r="U976">
        <v>1960</v>
      </c>
      <c r="V976" t="s">
        <v>115</v>
      </c>
      <c r="W976" t="s">
        <v>95</v>
      </c>
      <c r="X976" t="s">
        <v>117</v>
      </c>
      <c r="Y976" t="s">
        <v>117</v>
      </c>
      <c r="Z976" t="s">
        <v>97</v>
      </c>
      <c r="AA976">
        <v>0</v>
      </c>
      <c r="AB976" t="s">
        <v>98</v>
      </c>
      <c r="AC976" t="s">
        <v>98</v>
      </c>
      <c r="AD976" t="s">
        <v>99</v>
      </c>
      <c r="AE976" t="s">
        <v>98</v>
      </c>
      <c r="AF976" t="s">
        <v>98</v>
      </c>
      <c r="AG976" t="s">
        <v>100</v>
      </c>
      <c r="AH976" t="s">
        <v>138</v>
      </c>
      <c r="AI976">
        <v>1098</v>
      </c>
      <c r="AJ976" t="s">
        <v>101</v>
      </c>
      <c r="AK976">
        <v>154</v>
      </c>
      <c r="AL976">
        <v>125</v>
      </c>
      <c r="AM976">
        <v>1377</v>
      </c>
      <c r="AN976" t="s">
        <v>103</v>
      </c>
      <c r="AO976" t="s">
        <v>98</v>
      </c>
      <c r="AP976" t="s">
        <v>104</v>
      </c>
      <c r="AQ976" t="s">
        <v>105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98</v>
      </c>
      <c r="BC976">
        <v>6</v>
      </c>
      <c r="BD976" t="s">
        <v>106</v>
      </c>
      <c r="BE976">
        <v>2</v>
      </c>
      <c r="BF976" t="s">
        <v>98</v>
      </c>
      <c r="BG976" t="s">
        <v>107</v>
      </c>
      <c r="BH976">
        <v>1965</v>
      </c>
      <c r="BI976" t="s">
        <v>108</v>
      </c>
      <c r="BJ976">
        <v>1</v>
      </c>
      <c r="BK976">
        <v>351</v>
      </c>
      <c r="BL976" t="s">
        <v>98</v>
      </c>
      <c r="BM976" t="s">
        <v>98</v>
      </c>
      <c r="BN976" t="s">
        <v>104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109</v>
      </c>
      <c r="BW976" t="s">
        <v>83</v>
      </c>
      <c r="BX976">
        <v>0</v>
      </c>
      <c r="BY976">
        <v>11</v>
      </c>
      <c r="BZ976">
        <v>2007</v>
      </c>
      <c r="CA976" t="s">
        <v>110</v>
      </c>
      <c r="CB976" t="s">
        <v>111</v>
      </c>
    </row>
    <row r="977" spans="1:80">
      <c r="A977">
        <v>2436</v>
      </c>
      <c r="B977">
        <v>20</v>
      </c>
      <c r="C977" t="s">
        <v>112</v>
      </c>
      <c r="D977">
        <v>70</v>
      </c>
      <c r="E977">
        <v>7000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114</v>
      </c>
      <c r="L977" t="s">
        <v>88</v>
      </c>
      <c r="M977" t="s">
        <v>89</v>
      </c>
      <c r="N977" t="s">
        <v>90</v>
      </c>
      <c r="O977" t="s">
        <v>91</v>
      </c>
      <c r="P977" t="s">
        <v>92</v>
      </c>
      <c r="Q977" t="s">
        <v>93</v>
      </c>
      <c r="R977">
        <v>5</v>
      </c>
      <c r="S977">
        <v>6</v>
      </c>
      <c r="T977">
        <v>1961</v>
      </c>
      <c r="U977">
        <v>1961</v>
      </c>
      <c r="V977" t="s">
        <v>94</v>
      </c>
      <c r="W977" t="s">
        <v>95</v>
      </c>
      <c r="X977" t="s">
        <v>117</v>
      </c>
      <c r="Y977" t="s">
        <v>116</v>
      </c>
      <c r="Z977" t="s">
        <v>97</v>
      </c>
      <c r="AA977">
        <v>0</v>
      </c>
      <c r="AB977" t="s">
        <v>98</v>
      </c>
      <c r="AC977" t="s">
        <v>98</v>
      </c>
      <c r="AD977" t="s">
        <v>211</v>
      </c>
      <c r="AE977" t="s">
        <v>83</v>
      </c>
      <c r="AF977" t="s">
        <v>83</v>
      </c>
      <c r="AG977" t="s">
        <v>83</v>
      </c>
      <c r="AH977" t="s">
        <v>83</v>
      </c>
      <c r="AI977">
        <v>0</v>
      </c>
      <c r="AJ977" t="s">
        <v>83</v>
      </c>
      <c r="AK977">
        <v>0</v>
      </c>
      <c r="AL977">
        <v>0</v>
      </c>
      <c r="AM977">
        <v>0</v>
      </c>
      <c r="AN977" t="s">
        <v>103</v>
      </c>
      <c r="AO977" t="s">
        <v>119</v>
      </c>
      <c r="AP977" t="s">
        <v>104</v>
      </c>
      <c r="AQ977" t="s">
        <v>105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98</v>
      </c>
      <c r="BC977">
        <v>7</v>
      </c>
      <c r="BD977" t="s">
        <v>106</v>
      </c>
      <c r="BE977">
        <v>0</v>
      </c>
      <c r="BF977" t="s">
        <v>83</v>
      </c>
      <c r="BG977" t="s">
        <v>107</v>
      </c>
      <c r="BH977">
        <v>1961</v>
      </c>
      <c r="BI977" t="s">
        <v>125</v>
      </c>
      <c r="BJ977">
        <v>1</v>
      </c>
      <c r="BK977">
        <v>300</v>
      </c>
      <c r="BL977" t="s">
        <v>98</v>
      </c>
      <c r="BM977" t="s">
        <v>98</v>
      </c>
      <c r="BN977" t="s">
        <v>104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7</v>
      </c>
      <c r="BZ977">
        <v>2007</v>
      </c>
      <c r="CA977" t="s">
        <v>110</v>
      </c>
      <c r="CB977" t="s">
        <v>111</v>
      </c>
    </row>
    <row r="978" spans="1:80">
      <c r="A978">
        <v>2437</v>
      </c>
      <c r="B978">
        <v>20</v>
      </c>
      <c r="C978" t="s">
        <v>112</v>
      </c>
      <c r="D978">
        <v>60</v>
      </c>
      <c r="E978">
        <v>6600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89</v>
      </c>
      <c r="N978" t="s">
        <v>151</v>
      </c>
      <c r="O978" t="s">
        <v>91</v>
      </c>
      <c r="P978" t="s">
        <v>92</v>
      </c>
      <c r="Q978" t="s">
        <v>93</v>
      </c>
      <c r="R978">
        <v>5</v>
      </c>
      <c r="S978">
        <v>5</v>
      </c>
      <c r="T978">
        <v>1962</v>
      </c>
      <c r="U978">
        <v>1962</v>
      </c>
      <c r="V978" t="s">
        <v>115</v>
      </c>
      <c r="W978" t="s">
        <v>95</v>
      </c>
      <c r="X978" t="s">
        <v>116</v>
      </c>
      <c r="Y978" t="s">
        <v>116</v>
      </c>
      <c r="Z978" t="s">
        <v>97</v>
      </c>
      <c r="AA978">
        <v>0</v>
      </c>
      <c r="AB978" t="s">
        <v>98</v>
      </c>
      <c r="AC978" t="s">
        <v>98</v>
      </c>
      <c r="AD978" t="s">
        <v>99</v>
      </c>
      <c r="AE978" t="s">
        <v>98</v>
      </c>
      <c r="AF978" t="s">
        <v>98</v>
      </c>
      <c r="AG978" t="s">
        <v>100</v>
      </c>
      <c r="AH978" t="s">
        <v>118</v>
      </c>
      <c r="AI978">
        <v>110</v>
      </c>
      <c r="AJ978" t="s">
        <v>138</v>
      </c>
      <c r="AK978">
        <v>442</v>
      </c>
      <c r="AL978">
        <v>312</v>
      </c>
      <c r="AM978">
        <v>864</v>
      </c>
      <c r="AN978" t="s">
        <v>103</v>
      </c>
      <c r="AO978" t="s">
        <v>119</v>
      </c>
      <c r="AP978" t="s">
        <v>104</v>
      </c>
      <c r="AQ978" t="s">
        <v>105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98</v>
      </c>
      <c r="BC978">
        <v>5</v>
      </c>
      <c r="BD978" t="s">
        <v>106</v>
      </c>
      <c r="BE978">
        <v>0</v>
      </c>
      <c r="BF978" t="s">
        <v>83</v>
      </c>
      <c r="BG978" t="s">
        <v>143</v>
      </c>
      <c r="BH978">
        <v>1962</v>
      </c>
      <c r="BI978" t="s">
        <v>108</v>
      </c>
      <c r="BJ978">
        <v>1</v>
      </c>
      <c r="BK978">
        <v>294</v>
      </c>
      <c r="BL978" t="s">
        <v>98</v>
      </c>
      <c r="BM978" t="s">
        <v>98</v>
      </c>
      <c r="BN978" t="s">
        <v>104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12</v>
      </c>
      <c r="BZ978">
        <v>2007</v>
      </c>
      <c r="CA978" t="s">
        <v>110</v>
      </c>
      <c r="CB978" t="s">
        <v>111</v>
      </c>
    </row>
    <row r="979" spans="1:80">
      <c r="A979">
        <v>2438</v>
      </c>
      <c r="B979">
        <v>85</v>
      </c>
      <c r="C979" t="s">
        <v>112</v>
      </c>
      <c r="D979">
        <v>66</v>
      </c>
      <c r="E979">
        <v>6760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89</v>
      </c>
      <c r="N979" t="s">
        <v>91</v>
      </c>
      <c r="O979" t="s">
        <v>91</v>
      </c>
      <c r="P979" t="s">
        <v>92</v>
      </c>
      <c r="Q979" t="s">
        <v>183</v>
      </c>
      <c r="R979">
        <v>5</v>
      </c>
      <c r="S979">
        <v>5</v>
      </c>
      <c r="T979">
        <v>1962</v>
      </c>
      <c r="U979">
        <v>1962</v>
      </c>
      <c r="V979" t="s">
        <v>94</v>
      </c>
      <c r="W979" t="s">
        <v>95</v>
      </c>
      <c r="X979" t="s">
        <v>130</v>
      </c>
      <c r="Y979" t="s">
        <v>130</v>
      </c>
      <c r="Z979" t="s">
        <v>97</v>
      </c>
      <c r="AA979">
        <v>0</v>
      </c>
      <c r="AB979" t="s">
        <v>98</v>
      </c>
      <c r="AC979" t="s">
        <v>98</v>
      </c>
      <c r="AD979" t="s">
        <v>99</v>
      </c>
      <c r="AE979" t="s">
        <v>98</v>
      </c>
      <c r="AF979" t="s">
        <v>98</v>
      </c>
      <c r="AG979" t="s">
        <v>157</v>
      </c>
      <c r="AH979" t="s">
        <v>118</v>
      </c>
      <c r="AI979">
        <v>734</v>
      </c>
      <c r="AJ979" t="s">
        <v>108</v>
      </c>
      <c r="AK979">
        <v>0</v>
      </c>
      <c r="AL979">
        <v>162</v>
      </c>
      <c r="AM979">
        <v>896</v>
      </c>
      <c r="AN979" t="s">
        <v>103</v>
      </c>
      <c r="AO979" t="s">
        <v>98</v>
      </c>
      <c r="AP979" t="s">
        <v>104</v>
      </c>
      <c r="AQ979" t="s">
        <v>105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6</v>
      </c>
      <c r="BD979" t="s">
        <v>106</v>
      </c>
      <c r="BE979">
        <v>1</v>
      </c>
      <c r="BF979" t="s">
        <v>134</v>
      </c>
      <c r="BG979" t="s">
        <v>107</v>
      </c>
      <c r="BH979">
        <v>1962</v>
      </c>
      <c r="BI979" t="s">
        <v>131</v>
      </c>
      <c r="BJ979">
        <v>1</v>
      </c>
      <c r="BK979">
        <v>288</v>
      </c>
      <c r="BL979" t="s">
        <v>98</v>
      </c>
      <c r="BM979" t="s">
        <v>98</v>
      </c>
      <c r="BN979" t="s">
        <v>104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10</v>
      </c>
      <c r="BZ979">
        <v>2007</v>
      </c>
      <c r="CA979" t="s">
        <v>110</v>
      </c>
      <c r="CB979" t="s">
        <v>111</v>
      </c>
    </row>
    <row r="980" spans="1:80">
      <c r="A980">
        <v>2439</v>
      </c>
      <c r="B980">
        <v>30</v>
      </c>
      <c r="C980" t="s">
        <v>140</v>
      </c>
      <c r="D980">
        <v>60</v>
      </c>
      <c r="E980">
        <v>6978</v>
      </c>
      <c r="F980" t="s">
        <v>82</v>
      </c>
      <c r="G980" t="s">
        <v>83</v>
      </c>
      <c r="H980" t="s">
        <v>84</v>
      </c>
      <c r="I980" t="s">
        <v>192</v>
      </c>
      <c r="J980" t="s">
        <v>86</v>
      </c>
      <c r="K980" t="s">
        <v>87</v>
      </c>
      <c r="L980" t="s">
        <v>88</v>
      </c>
      <c r="M980" t="s">
        <v>188</v>
      </c>
      <c r="N980" t="s">
        <v>182</v>
      </c>
      <c r="O980" t="s">
        <v>91</v>
      </c>
      <c r="P980" t="s">
        <v>92</v>
      </c>
      <c r="Q980" t="s">
        <v>93</v>
      </c>
      <c r="R980">
        <v>5</v>
      </c>
      <c r="S980">
        <v>7</v>
      </c>
      <c r="T980">
        <v>1926</v>
      </c>
      <c r="U980">
        <v>1980</v>
      </c>
      <c r="V980" t="s">
        <v>94</v>
      </c>
      <c r="W980" t="s">
        <v>95</v>
      </c>
      <c r="X980" t="s">
        <v>137</v>
      </c>
      <c r="Y980" t="s">
        <v>137</v>
      </c>
      <c r="Z980" t="s">
        <v>97</v>
      </c>
      <c r="AA980">
        <v>0</v>
      </c>
      <c r="AB980" t="s">
        <v>119</v>
      </c>
      <c r="AC980" t="s">
        <v>119</v>
      </c>
      <c r="AD980" t="s">
        <v>166</v>
      </c>
      <c r="AE980" t="s">
        <v>98</v>
      </c>
      <c r="AF980" t="s">
        <v>98</v>
      </c>
      <c r="AG980" t="s">
        <v>100</v>
      </c>
      <c r="AH980" t="s">
        <v>108</v>
      </c>
      <c r="AI980">
        <v>0</v>
      </c>
      <c r="AJ980" t="s">
        <v>108</v>
      </c>
      <c r="AK980">
        <v>0</v>
      </c>
      <c r="AL980">
        <v>850</v>
      </c>
      <c r="AM980">
        <v>850</v>
      </c>
      <c r="AN980" t="s">
        <v>103</v>
      </c>
      <c r="AO980" t="s">
        <v>98</v>
      </c>
      <c r="AP980" t="s">
        <v>104</v>
      </c>
      <c r="AQ980" t="s">
        <v>105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t="s">
        <v>98</v>
      </c>
      <c r="BC980">
        <v>5</v>
      </c>
      <c r="BD980" t="s">
        <v>106</v>
      </c>
      <c r="BE980">
        <v>0</v>
      </c>
      <c r="BF980" t="s">
        <v>83</v>
      </c>
      <c r="BG980" t="s">
        <v>143</v>
      </c>
      <c r="BH980">
        <v>1981</v>
      </c>
      <c r="BI980" t="s">
        <v>131</v>
      </c>
      <c r="BJ980">
        <v>2</v>
      </c>
      <c r="BK980">
        <v>576</v>
      </c>
      <c r="BL980" t="s">
        <v>98</v>
      </c>
      <c r="BM980" t="s">
        <v>98</v>
      </c>
      <c r="BN980" t="s">
        <v>104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4</v>
      </c>
      <c r="BZ980">
        <v>2007</v>
      </c>
      <c r="CA980" t="s">
        <v>110</v>
      </c>
      <c r="CB980" t="s">
        <v>111</v>
      </c>
    </row>
    <row r="981" spans="1:80">
      <c r="A981">
        <v>2440</v>
      </c>
      <c r="B981">
        <v>50</v>
      </c>
      <c r="C981" t="s">
        <v>140</v>
      </c>
      <c r="D981">
        <v>50</v>
      </c>
      <c r="E981">
        <v>6000</v>
      </c>
      <c r="F981" t="s">
        <v>82</v>
      </c>
      <c r="G981" t="s">
        <v>190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188</v>
      </c>
      <c r="N981" t="s">
        <v>91</v>
      </c>
      <c r="O981" t="s">
        <v>91</v>
      </c>
      <c r="P981" t="s">
        <v>92</v>
      </c>
      <c r="Q981" t="s">
        <v>176</v>
      </c>
      <c r="R981">
        <v>6</v>
      </c>
      <c r="S981">
        <v>6</v>
      </c>
      <c r="T981">
        <v>1927</v>
      </c>
      <c r="U981">
        <v>1950</v>
      </c>
      <c r="V981" t="s">
        <v>94</v>
      </c>
      <c r="W981" t="s">
        <v>95</v>
      </c>
      <c r="X981" t="s">
        <v>137</v>
      </c>
      <c r="Y981" t="s">
        <v>137</v>
      </c>
      <c r="Z981" t="s">
        <v>97</v>
      </c>
      <c r="AA981">
        <v>0</v>
      </c>
      <c r="AB981" t="s">
        <v>98</v>
      </c>
      <c r="AC981" t="s">
        <v>98</v>
      </c>
      <c r="AD981" t="s">
        <v>166</v>
      </c>
      <c r="AE981" t="s">
        <v>98</v>
      </c>
      <c r="AF981" t="s">
        <v>98</v>
      </c>
      <c r="AG981" t="s">
        <v>100</v>
      </c>
      <c r="AH981" t="s">
        <v>101</v>
      </c>
      <c r="AI981">
        <v>276</v>
      </c>
      <c r="AJ981" t="s">
        <v>108</v>
      </c>
      <c r="AK981">
        <v>0</v>
      </c>
      <c r="AL981">
        <v>569</v>
      </c>
      <c r="AM981">
        <v>845</v>
      </c>
      <c r="AN981" t="s">
        <v>103</v>
      </c>
      <c r="AO981" t="s">
        <v>98</v>
      </c>
      <c r="AP981" t="s">
        <v>104</v>
      </c>
      <c r="AQ981" t="s">
        <v>105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6</v>
      </c>
      <c r="BD981" t="s">
        <v>106</v>
      </c>
      <c r="BE981">
        <v>0</v>
      </c>
      <c r="BF981" t="s">
        <v>83</v>
      </c>
      <c r="BG981" t="s">
        <v>143</v>
      </c>
      <c r="BH981">
        <v>1980</v>
      </c>
      <c r="BI981" t="s">
        <v>108</v>
      </c>
      <c r="BJ981">
        <v>2</v>
      </c>
      <c r="BK981">
        <v>576</v>
      </c>
      <c r="BL981" t="s">
        <v>98</v>
      </c>
      <c r="BM981" t="s">
        <v>98</v>
      </c>
      <c r="BN981" t="s">
        <v>104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2007</v>
      </c>
      <c r="CA981" t="s">
        <v>110</v>
      </c>
      <c r="CB981" t="s">
        <v>111</v>
      </c>
    </row>
    <row r="982" spans="1:80">
      <c r="A982">
        <v>2441</v>
      </c>
      <c r="B982">
        <v>30</v>
      </c>
      <c r="C982" t="s">
        <v>140</v>
      </c>
      <c r="D982">
        <v>56</v>
      </c>
      <c r="E982">
        <v>4480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114</v>
      </c>
      <c r="L982" t="s">
        <v>88</v>
      </c>
      <c r="M982" t="s">
        <v>188</v>
      </c>
      <c r="N982" t="s">
        <v>182</v>
      </c>
      <c r="O982" t="s">
        <v>91</v>
      </c>
      <c r="P982" t="s">
        <v>92</v>
      </c>
      <c r="Q982" t="s">
        <v>93</v>
      </c>
      <c r="R982">
        <v>5</v>
      </c>
      <c r="S982">
        <v>5</v>
      </c>
      <c r="T982">
        <v>1922</v>
      </c>
      <c r="U982">
        <v>1950</v>
      </c>
      <c r="V982" t="s">
        <v>94</v>
      </c>
      <c r="W982" t="s">
        <v>95</v>
      </c>
      <c r="X982" t="s">
        <v>193</v>
      </c>
      <c r="Y982" t="s">
        <v>193</v>
      </c>
      <c r="Z982" t="s">
        <v>97</v>
      </c>
      <c r="AA982">
        <v>0</v>
      </c>
      <c r="AB982" t="s">
        <v>98</v>
      </c>
      <c r="AC982" t="s">
        <v>98</v>
      </c>
      <c r="AD982" t="s">
        <v>123</v>
      </c>
      <c r="AE982" t="s">
        <v>139</v>
      </c>
      <c r="AF982" t="s">
        <v>139</v>
      </c>
      <c r="AG982" t="s">
        <v>100</v>
      </c>
      <c r="AH982" t="s">
        <v>102</v>
      </c>
      <c r="AI982">
        <v>782</v>
      </c>
      <c r="AJ982" t="s">
        <v>108</v>
      </c>
      <c r="AK982">
        <v>0</v>
      </c>
      <c r="AL982">
        <v>240</v>
      </c>
      <c r="AM982">
        <v>1022</v>
      </c>
      <c r="AN982" t="s">
        <v>103</v>
      </c>
      <c r="AO982" t="s">
        <v>98</v>
      </c>
      <c r="AP982" t="s">
        <v>167</v>
      </c>
      <c r="AQ982" t="s">
        <v>196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139</v>
      </c>
      <c r="BC982">
        <v>4</v>
      </c>
      <c r="BD982" t="s">
        <v>106</v>
      </c>
      <c r="BE982">
        <v>1</v>
      </c>
      <c r="BF982" t="s">
        <v>119</v>
      </c>
      <c r="BG982" t="s">
        <v>143</v>
      </c>
      <c r="BH982">
        <v>1922</v>
      </c>
      <c r="BI982" t="s">
        <v>108</v>
      </c>
      <c r="BJ982">
        <v>1</v>
      </c>
      <c r="BK982">
        <v>184</v>
      </c>
      <c r="BL982" t="s">
        <v>98</v>
      </c>
      <c r="BM982" t="s">
        <v>139</v>
      </c>
      <c r="BN982" t="s">
        <v>167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t="s">
        <v>83</v>
      </c>
      <c r="BV982" t="s">
        <v>109</v>
      </c>
      <c r="BW982" t="s">
        <v>83</v>
      </c>
      <c r="BX982">
        <v>0</v>
      </c>
      <c r="BY982">
        <v>2</v>
      </c>
      <c r="BZ982">
        <v>2007</v>
      </c>
      <c r="CA982" t="s">
        <v>110</v>
      </c>
      <c r="CB982" t="s">
        <v>111</v>
      </c>
    </row>
    <row r="983" spans="1:80">
      <c r="A983">
        <v>2442</v>
      </c>
      <c r="B983">
        <v>30</v>
      </c>
      <c r="C983" t="s">
        <v>140</v>
      </c>
      <c r="D983">
        <v>56</v>
      </c>
      <c r="E983">
        <v>3153</v>
      </c>
      <c r="F983" t="s">
        <v>82</v>
      </c>
      <c r="G983" t="s">
        <v>190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188</v>
      </c>
      <c r="N983" t="s">
        <v>91</v>
      </c>
      <c r="O983" t="s">
        <v>91</v>
      </c>
      <c r="P983" t="s">
        <v>92</v>
      </c>
      <c r="Q983" t="s">
        <v>93</v>
      </c>
      <c r="R983">
        <v>5</v>
      </c>
      <c r="S983">
        <v>6</v>
      </c>
      <c r="T983">
        <v>1920</v>
      </c>
      <c r="U983">
        <v>1990</v>
      </c>
      <c r="V983" t="s">
        <v>94</v>
      </c>
      <c r="W983" t="s">
        <v>95</v>
      </c>
      <c r="X983" t="s">
        <v>137</v>
      </c>
      <c r="Y983" t="s">
        <v>137</v>
      </c>
      <c r="Z983" t="s">
        <v>97</v>
      </c>
      <c r="AA983">
        <v>0</v>
      </c>
      <c r="AB983" t="s">
        <v>98</v>
      </c>
      <c r="AC983" t="s">
        <v>98</v>
      </c>
      <c r="AD983" t="s">
        <v>166</v>
      </c>
      <c r="AE983" t="s">
        <v>98</v>
      </c>
      <c r="AF983" t="s">
        <v>98</v>
      </c>
      <c r="AG983" t="s">
        <v>100</v>
      </c>
      <c r="AH983" t="s">
        <v>108</v>
      </c>
      <c r="AI983">
        <v>0</v>
      </c>
      <c r="AJ983" t="s">
        <v>108</v>
      </c>
      <c r="AK983">
        <v>0</v>
      </c>
      <c r="AL983">
        <v>967</v>
      </c>
      <c r="AM983">
        <v>967</v>
      </c>
      <c r="AN983" t="s">
        <v>103</v>
      </c>
      <c r="AO983" t="s">
        <v>119</v>
      </c>
      <c r="AP983" t="s">
        <v>104</v>
      </c>
      <c r="AQ983" t="s">
        <v>105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98</v>
      </c>
      <c r="BC983">
        <v>5</v>
      </c>
      <c r="BD983" t="s">
        <v>106</v>
      </c>
      <c r="BE983">
        <v>1</v>
      </c>
      <c r="BF983" t="s">
        <v>119</v>
      </c>
      <c r="BG983" t="s">
        <v>143</v>
      </c>
      <c r="BH983">
        <v>1920</v>
      </c>
      <c r="BI983" t="s">
        <v>108</v>
      </c>
      <c r="BJ983">
        <v>1</v>
      </c>
      <c r="BK983">
        <v>180</v>
      </c>
      <c r="BL983" t="s">
        <v>139</v>
      </c>
      <c r="BM983" t="s">
        <v>98</v>
      </c>
      <c r="BN983" t="s">
        <v>167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2007</v>
      </c>
      <c r="CA983" t="s">
        <v>110</v>
      </c>
      <c r="CB983" t="s">
        <v>111</v>
      </c>
    </row>
    <row r="984" spans="1:80">
      <c r="A984">
        <v>2443</v>
      </c>
      <c r="B984">
        <v>30</v>
      </c>
      <c r="C984" t="s">
        <v>140</v>
      </c>
      <c r="D984">
        <v>60</v>
      </c>
      <c r="E984">
        <v>7200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188</v>
      </c>
      <c r="N984" t="s">
        <v>91</v>
      </c>
      <c r="O984" t="s">
        <v>91</v>
      </c>
      <c r="P984" t="s">
        <v>92</v>
      </c>
      <c r="Q984" t="s">
        <v>93</v>
      </c>
      <c r="R984">
        <v>5</v>
      </c>
      <c r="S984">
        <v>8</v>
      </c>
      <c r="T984">
        <v>1940</v>
      </c>
      <c r="U984">
        <v>1950</v>
      </c>
      <c r="V984" t="s">
        <v>94</v>
      </c>
      <c r="W984" t="s">
        <v>95</v>
      </c>
      <c r="X984" t="s">
        <v>96</v>
      </c>
      <c r="Y984" t="s">
        <v>96</v>
      </c>
      <c r="Z984" t="s">
        <v>148</v>
      </c>
      <c r="AA984">
        <v>279</v>
      </c>
      <c r="AB984" t="s">
        <v>98</v>
      </c>
      <c r="AC984" t="s">
        <v>98</v>
      </c>
      <c r="AD984" t="s">
        <v>99</v>
      </c>
      <c r="AE984" t="s">
        <v>98</v>
      </c>
      <c r="AF984" t="s">
        <v>98</v>
      </c>
      <c r="AG984" t="s">
        <v>100</v>
      </c>
      <c r="AH984" t="s">
        <v>108</v>
      </c>
      <c r="AI984">
        <v>0</v>
      </c>
      <c r="AJ984" t="s">
        <v>108</v>
      </c>
      <c r="AK984">
        <v>0</v>
      </c>
      <c r="AL984">
        <v>808</v>
      </c>
      <c r="AM984">
        <v>808</v>
      </c>
      <c r="AN984" t="s">
        <v>103</v>
      </c>
      <c r="AO984" t="s">
        <v>126</v>
      </c>
      <c r="AP984" t="s">
        <v>104</v>
      </c>
      <c r="AQ984" t="s">
        <v>105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98</v>
      </c>
      <c r="BC984">
        <v>5</v>
      </c>
      <c r="BD984" t="s">
        <v>106</v>
      </c>
      <c r="BE984">
        <v>2</v>
      </c>
      <c r="BF984" t="s">
        <v>119</v>
      </c>
      <c r="BG984" t="s">
        <v>143</v>
      </c>
      <c r="BH984">
        <v>1940</v>
      </c>
      <c r="BI984" t="s">
        <v>108</v>
      </c>
      <c r="BJ984">
        <v>2</v>
      </c>
      <c r="BK984">
        <v>379</v>
      </c>
      <c r="BL984" t="s">
        <v>98</v>
      </c>
      <c r="BM984" t="s">
        <v>98</v>
      </c>
      <c r="BN984" t="s">
        <v>104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5</v>
      </c>
      <c r="BZ984">
        <v>2007</v>
      </c>
      <c r="CA984" t="s">
        <v>110</v>
      </c>
      <c r="CB984" t="s">
        <v>111</v>
      </c>
    </row>
    <row r="985" spans="1:80">
      <c r="A985">
        <v>2444</v>
      </c>
      <c r="B985">
        <v>50</v>
      </c>
      <c r="C985" t="s">
        <v>140</v>
      </c>
      <c r="D985">
        <v>120</v>
      </c>
      <c r="E985">
        <v>9000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114</v>
      </c>
      <c r="L985" t="s">
        <v>88</v>
      </c>
      <c r="M985" t="s">
        <v>188</v>
      </c>
      <c r="N985" t="s">
        <v>91</v>
      </c>
      <c r="O985" t="s">
        <v>91</v>
      </c>
      <c r="P985" t="s">
        <v>92</v>
      </c>
      <c r="Q985" t="s">
        <v>176</v>
      </c>
      <c r="R985">
        <v>5</v>
      </c>
      <c r="S985">
        <v>8</v>
      </c>
      <c r="T985">
        <v>1900</v>
      </c>
      <c r="U985">
        <v>2006</v>
      </c>
      <c r="V985" t="s">
        <v>94</v>
      </c>
      <c r="W985" t="s">
        <v>95</v>
      </c>
      <c r="X985" t="s">
        <v>203</v>
      </c>
      <c r="Y985" t="s">
        <v>203</v>
      </c>
      <c r="Z985" t="s">
        <v>97</v>
      </c>
      <c r="AA985">
        <v>0</v>
      </c>
      <c r="AB985" t="s">
        <v>98</v>
      </c>
      <c r="AC985" t="s">
        <v>98</v>
      </c>
      <c r="AD985" t="s">
        <v>166</v>
      </c>
      <c r="AE985" t="s">
        <v>98</v>
      </c>
      <c r="AF985" t="s">
        <v>139</v>
      </c>
      <c r="AG985" t="s">
        <v>100</v>
      </c>
      <c r="AH985" t="s">
        <v>138</v>
      </c>
      <c r="AI985">
        <v>130</v>
      </c>
      <c r="AJ985" t="s">
        <v>108</v>
      </c>
      <c r="AK985">
        <v>0</v>
      </c>
      <c r="AL985">
        <v>550</v>
      </c>
      <c r="AM985">
        <v>680</v>
      </c>
      <c r="AN985" t="s">
        <v>103</v>
      </c>
      <c r="AO985" t="s">
        <v>126</v>
      </c>
      <c r="AP985" t="s">
        <v>104</v>
      </c>
      <c r="AQ985" t="s">
        <v>105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119</v>
      </c>
      <c r="BC985">
        <v>6</v>
      </c>
      <c r="BD985" t="s">
        <v>106</v>
      </c>
      <c r="BE985">
        <v>1</v>
      </c>
      <c r="BF985" t="s">
        <v>119</v>
      </c>
      <c r="BG985" t="s">
        <v>143</v>
      </c>
      <c r="BH985">
        <v>2000</v>
      </c>
      <c r="BI985" t="s">
        <v>108</v>
      </c>
      <c r="BJ985">
        <v>2</v>
      </c>
      <c r="BK985">
        <v>576</v>
      </c>
      <c r="BL985" t="s">
        <v>98</v>
      </c>
      <c r="BM985" t="s">
        <v>98</v>
      </c>
      <c r="BN985" t="s">
        <v>104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t="s">
        <v>83</v>
      </c>
      <c r="BV985" t="s">
        <v>109</v>
      </c>
      <c r="BW985" t="s">
        <v>83</v>
      </c>
      <c r="BX985">
        <v>0</v>
      </c>
      <c r="BY985">
        <v>6</v>
      </c>
      <c r="BZ985">
        <v>2007</v>
      </c>
      <c r="CA985" t="s">
        <v>110</v>
      </c>
      <c r="CB985" t="s">
        <v>111</v>
      </c>
    </row>
    <row r="986" spans="1:80">
      <c r="A986">
        <v>2445</v>
      </c>
      <c r="B986">
        <v>50</v>
      </c>
      <c r="C986" t="s">
        <v>140</v>
      </c>
      <c r="D986">
        <v>50</v>
      </c>
      <c r="E986">
        <v>5925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188</v>
      </c>
      <c r="N986" t="s">
        <v>91</v>
      </c>
      <c r="O986" t="s">
        <v>91</v>
      </c>
      <c r="P986" t="s">
        <v>92</v>
      </c>
      <c r="Q986" t="s">
        <v>176</v>
      </c>
      <c r="R986">
        <v>4</v>
      </c>
      <c r="S986">
        <v>6</v>
      </c>
      <c r="T986">
        <v>1900</v>
      </c>
      <c r="U986">
        <v>1950</v>
      </c>
      <c r="V986" t="s">
        <v>94</v>
      </c>
      <c r="W986" t="s">
        <v>95</v>
      </c>
      <c r="X986" t="s">
        <v>137</v>
      </c>
      <c r="Y986" t="s">
        <v>137</v>
      </c>
      <c r="Z986" t="s">
        <v>97</v>
      </c>
      <c r="AA986">
        <v>0</v>
      </c>
      <c r="AB986" t="s">
        <v>98</v>
      </c>
      <c r="AC986" t="s">
        <v>98</v>
      </c>
      <c r="AD986" t="s">
        <v>166</v>
      </c>
      <c r="AE986" t="s">
        <v>139</v>
      </c>
      <c r="AF986" t="s">
        <v>98</v>
      </c>
      <c r="AG986" t="s">
        <v>100</v>
      </c>
      <c r="AH986" t="s">
        <v>102</v>
      </c>
      <c r="AI986">
        <v>122</v>
      </c>
      <c r="AJ986" t="s">
        <v>101</v>
      </c>
      <c r="AK986">
        <v>448</v>
      </c>
      <c r="AL986">
        <v>0</v>
      </c>
      <c r="AM986">
        <v>570</v>
      </c>
      <c r="AN986" t="s">
        <v>103</v>
      </c>
      <c r="AO986" t="s">
        <v>119</v>
      </c>
      <c r="AP986" t="s">
        <v>167</v>
      </c>
      <c r="AQ986" t="s">
        <v>105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98</v>
      </c>
      <c r="BC986">
        <v>6</v>
      </c>
      <c r="BD986" t="s">
        <v>106</v>
      </c>
      <c r="BE986">
        <v>0</v>
      </c>
      <c r="BF986" t="s">
        <v>83</v>
      </c>
      <c r="BG986" t="s">
        <v>143</v>
      </c>
      <c r="BH986">
        <v>1930</v>
      </c>
      <c r="BI986" t="s">
        <v>108</v>
      </c>
      <c r="BJ986">
        <v>1</v>
      </c>
      <c r="BK986">
        <v>252</v>
      </c>
      <c r="BL986" t="s">
        <v>139</v>
      </c>
      <c r="BM986" t="s">
        <v>139</v>
      </c>
      <c r="BN986" t="s">
        <v>104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2007</v>
      </c>
      <c r="CA986" t="s">
        <v>215</v>
      </c>
      <c r="CB986" t="s">
        <v>111</v>
      </c>
    </row>
    <row r="987" spans="1:80">
      <c r="A987">
        <v>2446</v>
      </c>
      <c r="B987">
        <v>70</v>
      </c>
      <c r="C987" t="s">
        <v>140</v>
      </c>
      <c r="D987">
        <v>57</v>
      </c>
      <c r="E987">
        <v>9639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188</v>
      </c>
      <c r="N987" t="s">
        <v>182</v>
      </c>
      <c r="O987" t="s">
        <v>91</v>
      </c>
      <c r="P987" t="s">
        <v>92</v>
      </c>
      <c r="Q987" t="s">
        <v>122</v>
      </c>
      <c r="R987">
        <v>4</v>
      </c>
      <c r="S987">
        <v>8</v>
      </c>
      <c r="T987">
        <v>1900</v>
      </c>
      <c r="U987">
        <v>1950</v>
      </c>
      <c r="V987" t="s">
        <v>94</v>
      </c>
      <c r="W987" t="s">
        <v>95</v>
      </c>
      <c r="X987" t="s">
        <v>137</v>
      </c>
      <c r="Y987" t="s">
        <v>137</v>
      </c>
      <c r="Z987" t="s">
        <v>97</v>
      </c>
      <c r="AA987">
        <v>0</v>
      </c>
      <c r="AB987" t="s">
        <v>98</v>
      </c>
      <c r="AC987" t="s">
        <v>98</v>
      </c>
      <c r="AD987" t="s">
        <v>123</v>
      </c>
      <c r="AE987" t="s">
        <v>98</v>
      </c>
      <c r="AF987" t="s">
        <v>98</v>
      </c>
      <c r="AG987" t="s">
        <v>100</v>
      </c>
      <c r="AH987" t="s">
        <v>108</v>
      </c>
      <c r="AI987">
        <v>0</v>
      </c>
      <c r="AJ987" t="s">
        <v>108</v>
      </c>
      <c r="AK987">
        <v>0</v>
      </c>
      <c r="AL987">
        <v>1075</v>
      </c>
      <c r="AM987">
        <v>1075</v>
      </c>
      <c r="AN987" t="s">
        <v>103</v>
      </c>
      <c r="AO987" t="s">
        <v>126</v>
      </c>
      <c r="AP987" t="s">
        <v>104</v>
      </c>
      <c r="AQ987" t="s">
        <v>105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t="s">
        <v>98</v>
      </c>
      <c r="BC987">
        <v>7</v>
      </c>
      <c r="BD987" t="s">
        <v>106</v>
      </c>
      <c r="BE987">
        <v>0</v>
      </c>
      <c r="BF987" t="s">
        <v>83</v>
      </c>
      <c r="BG987" t="s">
        <v>143</v>
      </c>
      <c r="BH987">
        <v>1935</v>
      </c>
      <c r="BI987" t="s">
        <v>108</v>
      </c>
      <c r="BJ987">
        <v>2</v>
      </c>
      <c r="BK987">
        <v>342</v>
      </c>
      <c r="BL987" t="s">
        <v>98</v>
      </c>
      <c r="BM987" t="s">
        <v>98</v>
      </c>
      <c r="BN987" t="s">
        <v>167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t="s">
        <v>83</v>
      </c>
      <c r="BV987" t="s">
        <v>109</v>
      </c>
      <c r="BW987" t="s">
        <v>83</v>
      </c>
      <c r="BX987">
        <v>0</v>
      </c>
      <c r="BY987">
        <v>5</v>
      </c>
      <c r="BZ987">
        <v>2007</v>
      </c>
      <c r="CA987" t="s">
        <v>110</v>
      </c>
      <c r="CB987" t="s">
        <v>111</v>
      </c>
    </row>
    <row r="988" spans="1:80">
      <c r="A988">
        <v>2447</v>
      </c>
      <c r="B988">
        <v>70</v>
      </c>
      <c r="C988" t="s">
        <v>140</v>
      </c>
      <c r="D988" t="s">
        <v>83</v>
      </c>
      <c r="E988">
        <v>10337</v>
      </c>
      <c r="F988" t="s">
        <v>82</v>
      </c>
      <c r="G988" t="s">
        <v>82</v>
      </c>
      <c r="H988" t="s">
        <v>113</v>
      </c>
      <c r="I988" t="s">
        <v>85</v>
      </c>
      <c r="J988" t="s">
        <v>86</v>
      </c>
      <c r="K988" t="s">
        <v>87</v>
      </c>
      <c r="L988" t="s">
        <v>88</v>
      </c>
      <c r="M988" t="s">
        <v>188</v>
      </c>
      <c r="N988" t="s">
        <v>91</v>
      </c>
      <c r="O988" t="s">
        <v>91</v>
      </c>
      <c r="P988" t="s">
        <v>92</v>
      </c>
      <c r="Q988" t="s">
        <v>122</v>
      </c>
      <c r="R988">
        <v>8</v>
      </c>
      <c r="S988">
        <v>9</v>
      </c>
      <c r="T988">
        <v>1910</v>
      </c>
      <c r="U988">
        <v>1999</v>
      </c>
      <c r="V988" t="s">
        <v>115</v>
      </c>
      <c r="W988" t="s">
        <v>95</v>
      </c>
      <c r="X988" t="s">
        <v>96</v>
      </c>
      <c r="Y988" t="s">
        <v>96</v>
      </c>
      <c r="Z988" t="s">
        <v>97</v>
      </c>
      <c r="AA988">
        <v>0</v>
      </c>
      <c r="AB988" t="s">
        <v>119</v>
      </c>
      <c r="AC988" t="s">
        <v>119</v>
      </c>
      <c r="AD988" t="s">
        <v>166</v>
      </c>
      <c r="AE988" t="s">
        <v>98</v>
      </c>
      <c r="AF988" t="s">
        <v>98</v>
      </c>
      <c r="AG988" t="s">
        <v>100</v>
      </c>
      <c r="AH988" t="s">
        <v>108</v>
      </c>
      <c r="AI988">
        <v>0</v>
      </c>
      <c r="AJ988" t="s">
        <v>108</v>
      </c>
      <c r="AK988">
        <v>0</v>
      </c>
      <c r="AL988">
        <v>725</v>
      </c>
      <c r="AM988">
        <v>725</v>
      </c>
      <c r="AN988" t="s">
        <v>103</v>
      </c>
      <c r="AO988" t="s">
        <v>126</v>
      </c>
      <c r="AP988" t="s">
        <v>167</v>
      </c>
      <c r="AQ988" t="s">
        <v>105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119</v>
      </c>
      <c r="BC988">
        <v>7</v>
      </c>
      <c r="BD988" t="s">
        <v>106</v>
      </c>
      <c r="BE988">
        <v>0</v>
      </c>
      <c r="BF988" t="s">
        <v>83</v>
      </c>
      <c r="BG988" t="s">
        <v>143</v>
      </c>
      <c r="BH988">
        <v>1992</v>
      </c>
      <c r="BI988" t="s">
        <v>108</v>
      </c>
      <c r="BJ988">
        <v>2</v>
      </c>
      <c r="BK988">
        <v>816</v>
      </c>
      <c r="BL988" t="s">
        <v>98</v>
      </c>
      <c r="BM988" t="s">
        <v>98</v>
      </c>
      <c r="BN988" t="s">
        <v>104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109</v>
      </c>
      <c r="BW988" t="s">
        <v>83</v>
      </c>
      <c r="BX988">
        <v>0</v>
      </c>
      <c r="BY988">
        <v>5</v>
      </c>
      <c r="BZ988">
        <v>2007</v>
      </c>
      <c r="CA988" t="s">
        <v>110</v>
      </c>
      <c r="CB988" t="s">
        <v>111</v>
      </c>
    </row>
    <row r="989" spans="1:80">
      <c r="A989">
        <v>2448</v>
      </c>
      <c r="B989">
        <v>70</v>
      </c>
      <c r="C989" t="s">
        <v>140</v>
      </c>
      <c r="D989">
        <v>53</v>
      </c>
      <c r="E989">
        <v>9863</v>
      </c>
      <c r="F989" t="s">
        <v>82</v>
      </c>
      <c r="G989" t="s">
        <v>82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188</v>
      </c>
      <c r="N989" t="s">
        <v>91</v>
      </c>
      <c r="O989" t="s">
        <v>91</v>
      </c>
      <c r="P989" t="s">
        <v>92</v>
      </c>
      <c r="Q989" t="s">
        <v>122</v>
      </c>
      <c r="R989">
        <v>6</v>
      </c>
      <c r="S989">
        <v>6</v>
      </c>
      <c r="T989">
        <v>1927</v>
      </c>
      <c r="U989">
        <v>1950</v>
      </c>
      <c r="V989" t="s">
        <v>202</v>
      </c>
      <c r="W989" t="s">
        <v>95</v>
      </c>
      <c r="X989" t="s">
        <v>116</v>
      </c>
      <c r="Y989" t="s">
        <v>116</v>
      </c>
      <c r="Z989" t="s">
        <v>97</v>
      </c>
      <c r="AA989">
        <v>0</v>
      </c>
      <c r="AB989" t="s">
        <v>98</v>
      </c>
      <c r="AC989" t="s">
        <v>98</v>
      </c>
      <c r="AD989" t="s">
        <v>166</v>
      </c>
      <c r="AE989" t="s">
        <v>98</v>
      </c>
      <c r="AF989" t="s">
        <v>98</v>
      </c>
      <c r="AG989" t="s">
        <v>100</v>
      </c>
      <c r="AH989" t="s">
        <v>102</v>
      </c>
      <c r="AI989">
        <v>196</v>
      </c>
      <c r="AJ989" t="s">
        <v>101</v>
      </c>
      <c r="AK989">
        <v>210</v>
      </c>
      <c r="AL989">
        <v>322</v>
      </c>
      <c r="AM989">
        <v>728</v>
      </c>
      <c r="AN989" t="s">
        <v>103</v>
      </c>
      <c r="AO989" t="s">
        <v>98</v>
      </c>
      <c r="AP989" t="s">
        <v>104</v>
      </c>
      <c r="AQ989" t="s">
        <v>105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t="s">
        <v>98</v>
      </c>
      <c r="BC989">
        <v>9</v>
      </c>
      <c r="BD989" t="s">
        <v>106</v>
      </c>
      <c r="BE989">
        <v>1</v>
      </c>
      <c r="BF989" t="s">
        <v>119</v>
      </c>
      <c r="BG989" t="s">
        <v>143</v>
      </c>
      <c r="BH989">
        <v>1927</v>
      </c>
      <c r="BI989" t="s">
        <v>108</v>
      </c>
      <c r="BJ989">
        <v>1</v>
      </c>
      <c r="BK989">
        <v>374</v>
      </c>
      <c r="BL989" t="s">
        <v>98</v>
      </c>
      <c r="BM989" t="s">
        <v>98</v>
      </c>
      <c r="BN989" t="s">
        <v>104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3</v>
      </c>
      <c r="BZ989">
        <v>2007</v>
      </c>
      <c r="CA989" t="s">
        <v>110</v>
      </c>
      <c r="CB989" t="s">
        <v>172</v>
      </c>
    </row>
    <row r="990" spans="1:80">
      <c r="A990">
        <v>2449</v>
      </c>
      <c r="B990">
        <v>70</v>
      </c>
      <c r="C990" t="s">
        <v>140</v>
      </c>
      <c r="D990">
        <v>35</v>
      </c>
      <c r="E990">
        <v>4571</v>
      </c>
      <c r="F990" t="s">
        <v>82</v>
      </c>
      <c r="G990" t="s">
        <v>190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188</v>
      </c>
      <c r="N990" t="s">
        <v>91</v>
      </c>
      <c r="O990" t="s">
        <v>91</v>
      </c>
      <c r="P990" t="s">
        <v>92</v>
      </c>
      <c r="Q990" t="s">
        <v>122</v>
      </c>
      <c r="R990">
        <v>5</v>
      </c>
      <c r="S990">
        <v>7</v>
      </c>
      <c r="T990">
        <v>1910</v>
      </c>
      <c r="U990">
        <v>1950</v>
      </c>
      <c r="V990" t="s">
        <v>94</v>
      </c>
      <c r="W990" t="s">
        <v>95</v>
      </c>
      <c r="X990" t="s">
        <v>137</v>
      </c>
      <c r="Y990" t="s">
        <v>137</v>
      </c>
      <c r="Z990" t="s">
        <v>97</v>
      </c>
      <c r="AA990">
        <v>0</v>
      </c>
      <c r="AB990" t="s">
        <v>98</v>
      </c>
      <c r="AC990" t="s">
        <v>98</v>
      </c>
      <c r="AD990" t="s">
        <v>166</v>
      </c>
      <c r="AE990" t="s">
        <v>98</v>
      </c>
      <c r="AF990" t="s">
        <v>98</v>
      </c>
      <c r="AG990" t="s">
        <v>100</v>
      </c>
      <c r="AH990" t="s">
        <v>138</v>
      </c>
      <c r="AI990">
        <v>168</v>
      </c>
      <c r="AJ990" t="s">
        <v>108</v>
      </c>
      <c r="AK990">
        <v>0</v>
      </c>
      <c r="AL990">
        <v>448</v>
      </c>
      <c r="AM990">
        <v>616</v>
      </c>
      <c r="AN990" t="s">
        <v>103</v>
      </c>
      <c r="AO990" t="s">
        <v>126</v>
      </c>
      <c r="AP990" t="s">
        <v>104</v>
      </c>
      <c r="AQ990" t="s">
        <v>105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98</v>
      </c>
      <c r="BC990">
        <v>6</v>
      </c>
      <c r="BD990" t="s">
        <v>106</v>
      </c>
      <c r="BE990">
        <v>0</v>
      </c>
      <c r="BF990" t="s">
        <v>83</v>
      </c>
      <c r="BG990" t="s">
        <v>143</v>
      </c>
      <c r="BH990">
        <v>1920</v>
      </c>
      <c r="BI990" t="s">
        <v>108</v>
      </c>
      <c r="BJ990">
        <v>2</v>
      </c>
      <c r="BK990">
        <v>480</v>
      </c>
      <c r="BL990" t="s">
        <v>139</v>
      </c>
      <c r="BM990" t="s">
        <v>139</v>
      </c>
      <c r="BN990" t="s">
        <v>104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</row>
    <row r="991" spans="1:80">
      <c r="A991">
        <v>2450</v>
      </c>
      <c r="B991">
        <v>50</v>
      </c>
      <c r="C991" t="s">
        <v>140</v>
      </c>
      <c r="D991">
        <v>56</v>
      </c>
      <c r="E991">
        <v>8398</v>
      </c>
      <c r="F991" t="s">
        <v>82</v>
      </c>
      <c r="G991" t="s">
        <v>190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188</v>
      </c>
      <c r="N991" t="s">
        <v>91</v>
      </c>
      <c r="O991" t="s">
        <v>91</v>
      </c>
      <c r="P991" t="s">
        <v>92</v>
      </c>
      <c r="Q991" t="s">
        <v>176</v>
      </c>
      <c r="R991">
        <v>6</v>
      </c>
      <c r="S991">
        <v>8</v>
      </c>
      <c r="T991">
        <v>1910</v>
      </c>
      <c r="U991">
        <v>1990</v>
      </c>
      <c r="V991" t="s">
        <v>94</v>
      </c>
      <c r="W991" t="s">
        <v>95</v>
      </c>
      <c r="X991" t="s">
        <v>116</v>
      </c>
      <c r="Y991" t="s">
        <v>116</v>
      </c>
      <c r="Z991" t="s">
        <v>97</v>
      </c>
      <c r="AA991">
        <v>0</v>
      </c>
      <c r="AB991" t="s">
        <v>98</v>
      </c>
      <c r="AC991" t="s">
        <v>98</v>
      </c>
      <c r="AD991" t="s">
        <v>99</v>
      </c>
      <c r="AE991" t="s">
        <v>119</v>
      </c>
      <c r="AF991" t="s">
        <v>119</v>
      </c>
      <c r="AG991" t="s">
        <v>100</v>
      </c>
      <c r="AH991" t="s">
        <v>138</v>
      </c>
      <c r="AI991">
        <v>259</v>
      </c>
      <c r="AJ991" t="s">
        <v>108</v>
      </c>
      <c r="AK991">
        <v>0</v>
      </c>
      <c r="AL991">
        <v>667</v>
      </c>
      <c r="AM991">
        <v>926</v>
      </c>
      <c r="AN991" t="s">
        <v>103</v>
      </c>
      <c r="AO991" t="s">
        <v>98</v>
      </c>
      <c r="AP991" t="s">
        <v>104</v>
      </c>
      <c r="AQ991" t="s">
        <v>105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98</v>
      </c>
      <c r="BC991">
        <v>6</v>
      </c>
      <c r="BD991" t="s">
        <v>106</v>
      </c>
      <c r="BE991">
        <v>0</v>
      </c>
      <c r="BF991" t="s">
        <v>83</v>
      </c>
      <c r="BG991" t="s">
        <v>143</v>
      </c>
      <c r="BH991">
        <v>1979</v>
      </c>
      <c r="BI991" t="s">
        <v>108</v>
      </c>
      <c r="BJ991">
        <v>2</v>
      </c>
      <c r="BK991">
        <v>468</v>
      </c>
      <c r="BL991" t="s">
        <v>98</v>
      </c>
      <c r="BM991" t="s">
        <v>98</v>
      </c>
      <c r="BN991" t="s">
        <v>167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2007</v>
      </c>
      <c r="CA991" t="s">
        <v>110</v>
      </c>
      <c r="CB991" t="s">
        <v>111</v>
      </c>
    </row>
    <row r="992" spans="1:80">
      <c r="A992">
        <v>2451</v>
      </c>
      <c r="B992">
        <v>70</v>
      </c>
      <c r="C992" t="s">
        <v>140</v>
      </c>
      <c r="D992">
        <v>60</v>
      </c>
      <c r="E992">
        <v>3600</v>
      </c>
      <c r="F992" t="s">
        <v>82</v>
      </c>
      <c r="G992" t="s">
        <v>190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188</v>
      </c>
      <c r="N992" t="s">
        <v>91</v>
      </c>
      <c r="O992" t="s">
        <v>91</v>
      </c>
      <c r="P992" t="s">
        <v>92</v>
      </c>
      <c r="Q992" t="s">
        <v>122</v>
      </c>
      <c r="R992">
        <v>5</v>
      </c>
      <c r="S992">
        <v>7</v>
      </c>
      <c r="T992">
        <v>1930</v>
      </c>
      <c r="U992">
        <v>2005</v>
      </c>
      <c r="V992" t="s">
        <v>202</v>
      </c>
      <c r="W992" t="s">
        <v>95</v>
      </c>
      <c r="X992" t="s">
        <v>96</v>
      </c>
      <c r="Y992" t="s">
        <v>96</v>
      </c>
      <c r="Z992" t="s">
        <v>97</v>
      </c>
      <c r="AA992">
        <v>0</v>
      </c>
      <c r="AB992" t="s">
        <v>98</v>
      </c>
      <c r="AC992" t="s">
        <v>119</v>
      </c>
      <c r="AD992" t="s">
        <v>166</v>
      </c>
      <c r="AE992" t="s">
        <v>98</v>
      </c>
      <c r="AF992" t="s">
        <v>139</v>
      </c>
      <c r="AG992" t="s">
        <v>100</v>
      </c>
      <c r="AH992" t="s">
        <v>101</v>
      </c>
      <c r="AI992">
        <v>316</v>
      </c>
      <c r="AJ992" t="s">
        <v>108</v>
      </c>
      <c r="AK992">
        <v>0</v>
      </c>
      <c r="AL992">
        <v>371</v>
      </c>
      <c r="AM992">
        <v>687</v>
      </c>
      <c r="AN992" t="s">
        <v>103</v>
      </c>
      <c r="AO992" t="s">
        <v>119</v>
      </c>
      <c r="AP992" t="s">
        <v>104</v>
      </c>
      <c r="AQ992" t="s">
        <v>105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t="s">
        <v>119</v>
      </c>
      <c r="BC992">
        <v>6</v>
      </c>
      <c r="BD992" t="s">
        <v>106</v>
      </c>
      <c r="BE992">
        <v>1</v>
      </c>
      <c r="BF992" t="s">
        <v>119</v>
      </c>
      <c r="BG992" t="s">
        <v>143</v>
      </c>
      <c r="BH992">
        <v>2004</v>
      </c>
      <c r="BI992" t="s">
        <v>108</v>
      </c>
      <c r="BJ992">
        <v>1</v>
      </c>
      <c r="BK992">
        <v>336</v>
      </c>
      <c r="BL992" t="s">
        <v>98</v>
      </c>
      <c r="BM992" t="s">
        <v>98</v>
      </c>
      <c r="BN992" t="s">
        <v>104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109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150</v>
      </c>
    </row>
    <row r="993" spans="1:80">
      <c r="A993">
        <v>2452</v>
      </c>
      <c r="B993">
        <v>75</v>
      </c>
      <c r="C993" t="s">
        <v>140</v>
      </c>
      <c r="D993">
        <v>75</v>
      </c>
      <c r="E993">
        <v>13500</v>
      </c>
      <c r="F993" t="s">
        <v>82</v>
      </c>
      <c r="G993" t="s">
        <v>190</v>
      </c>
      <c r="H993" t="s">
        <v>84</v>
      </c>
      <c r="I993" t="s">
        <v>85</v>
      </c>
      <c r="J993" t="s">
        <v>86</v>
      </c>
      <c r="K993" t="s">
        <v>114</v>
      </c>
      <c r="L993" t="s">
        <v>88</v>
      </c>
      <c r="M993" t="s">
        <v>188</v>
      </c>
      <c r="N993" t="s">
        <v>91</v>
      </c>
      <c r="O993" t="s">
        <v>91</v>
      </c>
      <c r="P993" t="s">
        <v>92</v>
      </c>
      <c r="Q993" t="s">
        <v>198</v>
      </c>
      <c r="R993">
        <v>7</v>
      </c>
      <c r="S993">
        <v>8</v>
      </c>
      <c r="T993">
        <v>1879</v>
      </c>
      <c r="U993">
        <v>1987</v>
      </c>
      <c r="V993" t="s">
        <v>94</v>
      </c>
      <c r="W993" t="s">
        <v>95</v>
      </c>
      <c r="X993" t="s">
        <v>116</v>
      </c>
      <c r="Y993" t="s">
        <v>116</v>
      </c>
      <c r="Z993" t="s">
        <v>97</v>
      </c>
      <c r="AA993">
        <v>0</v>
      </c>
      <c r="AB993" t="s">
        <v>98</v>
      </c>
      <c r="AC993" t="s">
        <v>119</v>
      </c>
      <c r="AD993" t="s">
        <v>123</v>
      </c>
      <c r="AE993" t="s">
        <v>98</v>
      </c>
      <c r="AF993" t="s">
        <v>98</v>
      </c>
      <c r="AG993" t="s">
        <v>100</v>
      </c>
      <c r="AH993" t="s">
        <v>108</v>
      </c>
      <c r="AI993">
        <v>0</v>
      </c>
      <c r="AJ993" t="s">
        <v>108</v>
      </c>
      <c r="AK993">
        <v>0</v>
      </c>
      <c r="AL993">
        <v>819</v>
      </c>
      <c r="AM993">
        <v>819</v>
      </c>
      <c r="AN993" t="s">
        <v>103</v>
      </c>
      <c r="AO993" t="s">
        <v>98</v>
      </c>
      <c r="AP993" t="s">
        <v>104</v>
      </c>
      <c r="AQ993" t="s">
        <v>168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98</v>
      </c>
      <c r="BC993">
        <v>8</v>
      </c>
      <c r="BD993" t="s">
        <v>106</v>
      </c>
      <c r="BE993">
        <v>1</v>
      </c>
      <c r="BF993" t="s">
        <v>119</v>
      </c>
      <c r="BG993" t="s">
        <v>107</v>
      </c>
      <c r="BH993">
        <v>1950</v>
      </c>
      <c r="BI993" t="s">
        <v>108</v>
      </c>
      <c r="BJ993">
        <v>2</v>
      </c>
      <c r="BK993">
        <v>576</v>
      </c>
      <c r="BL993" t="s">
        <v>98</v>
      </c>
      <c r="BM993" t="s">
        <v>98</v>
      </c>
      <c r="BN993" t="s">
        <v>167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t="s">
        <v>83</v>
      </c>
      <c r="BV993" t="s">
        <v>109</v>
      </c>
      <c r="BW993" t="s">
        <v>83</v>
      </c>
      <c r="BX993">
        <v>0</v>
      </c>
      <c r="BY993">
        <v>2</v>
      </c>
      <c r="BZ993">
        <v>2007</v>
      </c>
      <c r="CA993" t="s">
        <v>110</v>
      </c>
      <c r="CB993" t="s">
        <v>111</v>
      </c>
    </row>
    <row r="994" spans="1:80">
      <c r="A994">
        <v>2453</v>
      </c>
      <c r="B994">
        <v>20</v>
      </c>
      <c r="C994" t="s">
        <v>140</v>
      </c>
      <c r="D994">
        <v>52</v>
      </c>
      <c r="E994">
        <v>8626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188</v>
      </c>
      <c r="N994" t="s">
        <v>91</v>
      </c>
      <c r="O994" t="s">
        <v>91</v>
      </c>
      <c r="P994" t="s">
        <v>92</v>
      </c>
      <c r="Q994" t="s">
        <v>93</v>
      </c>
      <c r="R994">
        <v>4</v>
      </c>
      <c r="S994">
        <v>6</v>
      </c>
      <c r="T994">
        <v>1956</v>
      </c>
      <c r="U994">
        <v>1956</v>
      </c>
      <c r="V994" t="s">
        <v>94</v>
      </c>
      <c r="W994" t="s">
        <v>95</v>
      </c>
      <c r="X994" t="s">
        <v>137</v>
      </c>
      <c r="Y994" t="s">
        <v>137</v>
      </c>
      <c r="Z994" t="s">
        <v>97</v>
      </c>
      <c r="AA994">
        <v>1</v>
      </c>
      <c r="AB994" t="s">
        <v>98</v>
      </c>
      <c r="AC994" t="s">
        <v>98</v>
      </c>
      <c r="AD994" t="s">
        <v>99</v>
      </c>
      <c r="AE994" t="s">
        <v>83</v>
      </c>
      <c r="AF994" t="s">
        <v>83</v>
      </c>
      <c r="AG994" t="s">
        <v>83</v>
      </c>
      <c r="AH994" t="s">
        <v>83</v>
      </c>
      <c r="AI994">
        <v>0</v>
      </c>
      <c r="AJ994" t="s">
        <v>83</v>
      </c>
      <c r="AK994">
        <v>0</v>
      </c>
      <c r="AL994">
        <v>0</v>
      </c>
      <c r="AM994">
        <v>0</v>
      </c>
      <c r="AN994" t="s">
        <v>103</v>
      </c>
      <c r="AO994" t="s">
        <v>119</v>
      </c>
      <c r="AP994" t="s">
        <v>104</v>
      </c>
      <c r="AQ994" t="s">
        <v>105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98</v>
      </c>
      <c r="BC994">
        <v>5</v>
      </c>
      <c r="BD994" t="s">
        <v>106</v>
      </c>
      <c r="BE994">
        <v>0</v>
      </c>
      <c r="BF994" t="s">
        <v>83</v>
      </c>
      <c r="BG994" t="s">
        <v>107</v>
      </c>
      <c r="BH994">
        <v>1956</v>
      </c>
      <c r="BI994" t="s">
        <v>108</v>
      </c>
      <c r="BJ994">
        <v>1</v>
      </c>
      <c r="BK994">
        <v>331</v>
      </c>
      <c r="BL994" t="s">
        <v>139</v>
      </c>
      <c r="BM994" t="s">
        <v>98</v>
      </c>
      <c r="BN994" t="s">
        <v>104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5</v>
      </c>
      <c r="BZ994">
        <v>2007</v>
      </c>
      <c r="CA994" t="s">
        <v>110</v>
      </c>
      <c r="CB994" t="s">
        <v>111</v>
      </c>
    </row>
    <row r="995" spans="1:80">
      <c r="A995">
        <v>2454</v>
      </c>
      <c r="B995">
        <v>80</v>
      </c>
      <c r="C995" t="s">
        <v>140</v>
      </c>
      <c r="D995">
        <v>76</v>
      </c>
      <c r="E995">
        <v>11800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188</v>
      </c>
      <c r="N995" t="s">
        <v>91</v>
      </c>
      <c r="O995" t="s">
        <v>91</v>
      </c>
      <c r="P995" t="s">
        <v>92</v>
      </c>
      <c r="Q995" t="s">
        <v>158</v>
      </c>
      <c r="R995">
        <v>4</v>
      </c>
      <c r="S995">
        <v>7</v>
      </c>
      <c r="T995">
        <v>1949</v>
      </c>
      <c r="U995">
        <v>2002</v>
      </c>
      <c r="V995" t="s">
        <v>94</v>
      </c>
      <c r="W995" t="s">
        <v>95</v>
      </c>
      <c r="X995" t="s">
        <v>203</v>
      </c>
      <c r="Y995" t="s">
        <v>116</v>
      </c>
      <c r="Z995" t="s">
        <v>97</v>
      </c>
      <c r="AA995">
        <v>0</v>
      </c>
      <c r="AB995" t="s">
        <v>98</v>
      </c>
      <c r="AC995" t="s">
        <v>98</v>
      </c>
      <c r="AD995" t="s">
        <v>211</v>
      </c>
      <c r="AE995" t="s">
        <v>83</v>
      </c>
      <c r="AF995" t="s">
        <v>83</v>
      </c>
      <c r="AG995" t="s">
        <v>83</v>
      </c>
      <c r="AH995" t="s">
        <v>83</v>
      </c>
      <c r="AI995">
        <v>0</v>
      </c>
      <c r="AJ995" t="s">
        <v>83</v>
      </c>
      <c r="AK995">
        <v>0</v>
      </c>
      <c r="AL995">
        <v>0</v>
      </c>
      <c r="AM995">
        <v>0</v>
      </c>
      <c r="AN995" t="s">
        <v>103</v>
      </c>
      <c r="AO995" t="s">
        <v>126</v>
      </c>
      <c r="AP995" t="s">
        <v>104</v>
      </c>
      <c r="AQ995" t="s">
        <v>105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t="s">
        <v>98</v>
      </c>
      <c r="BC995">
        <v>6</v>
      </c>
      <c r="BD995" t="s">
        <v>154</v>
      </c>
      <c r="BE995">
        <v>1</v>
      </c>
      <c r="BF995" t="s">
        <v>98</v>
      </c>
      <c r="BG995" t="s">
        <v>107</v>
      </c>
      <c r="BH995">
        <v>1957</v>
      </c>
      <c r="BI995" t="s">
        <v>131</v>
      </c>
      <c r="BJ995">
        <v>1</v>
      </c>
      <c r="BK995">
        <v>384</v>
      </c>
      <c r="BL995" t="s">
        <v>98</v>
      </c>
      <c r="BM995" t="s">
        <v>98</v>
      </c>
      <c r="BN995" t="s">
        <v>104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5</v>
      </c>
      <c r="BZ995">
        <v>2007</v>
      </c>
      <c r="CA995" t="s">
        <v>110</v>
      </c>
      <c r="CB995" t="s">
        <v>111</v>
      </c>
    </row>
    <row r="996" spans="1:80">
      <c r="A996">
        <v>2455</v>
      </c>
      <c r="B996">
        <v>40</v>
      </c>
      <c r="C996" t="s">
        <v>112</v>
      </c>
      <c r="D996">
        <v>55</v>
      </c>
      <c r="E996">
        <v>6854</v>
      </c>
      <c r="F996" t="s">
        <v>82</v>
      </c>
      <c r="G996" t="s">
        <v>83</v>
      </c>
      <c r="H996" t="s">
        <v>84</v>
      </c>
      <c r="I996" t="s">
        <v>192</v>
      </c>
      <c r="J996" t="s">
        <v>86</v>
      </c>
      <c r="K996" t="s">
        <v>87</v>
      </c>
      <c r="L996" t="s">
        <v>154</v>
      </c>
      <c r="M996" t="s">
        <v>197</v>
      </c>
      <c r="N996" t="s">
        <v>91</v>
      </c>
      <c r="O996" t="s">
        <v>91</v>
      </c>
      <c r="P996" t="s">
        <v>92</v>
      </c>
      <c r="Q996" t="s">
        <v>93</v>
      </c>
      <c r="R996">
        <v>5</v>
      </c>
      <c r="S996">
        <v>7</v>
      </c>
      <c r="T996">
        <v>1925</v>
      </c>
      <c r="U996">
        <v>1994</v>
      </c>
      <c r="V996" t="s">
        <v>94</v>
      </c>
      <c r="W996" t="s">
        <v>95</v>
      </c>
      <c r="X996" t="s">
        <v>137</v>
      </c>
      <c r="Y996" t="s">
        <v>137</v>
      </c>
      <c r="Z996" t="s">
        <v>97</v>
      </c>
      <c r="AA996">
        <v>0</v>
      </c>
      <c r="AB996" t="s">
        <v>98</v>
      </c>
      <c r="AC996" t="s">
        <v>119</v>
      </c>
      <c r="AD996" t="s">
        <v>123</v>
      </c>
      <c r="AE996" t="s">
        <v>98</v>
      </c>
      <c r="AF996" t="s">
        <v>98</v>
      </c>
      <c r="AG996" t="s">
        <v>100</v>
      </c>
      <c r="AH996" t="s">
        <v>102</v>
      </c>
      <c r="AI996">
        <v>317</v>
      </c>
      <c r="AJ996" t="s">
        <v>101</v>
      </c>
      <c r="AK996">
        <v>227</v>
      </c>
      <c r="AL996">
        <v>212</v>
      </c>
      <c r="AM996">
        <v>756</v>
      </c>
      <c r="AN996" t="s">
        <v>103</v>
      </c>
      <c r="AO996" t="s">
        <v>98</v>
      </c>
      <c r="AP996" t="s">
        <v>167</v>
      </c>
      <c r="AQ996" t="s">
        <v>168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98</v>
      </c>
      <c r="BC996">
        <v>6</v>
      </c>
      <c r="BD996" t="s">
        <v>154</v>
      </c>
      <c r="BE996">
        <v>1</v>
      </c>
      <c r="BF996" t="s">
        <v>119</v>
      </c>
      <c r="BG996" t="s">
        <v>143</v>
      </c>
      <c r="BH996">
        <v>1969</v>
      </c>
      <c r="BI996" t="s">
        <v>108</v>
      </c>
      <c r="BJ996">
        <v>1</v>
      </c>
      <c r="BK996">
        <v>308</v>
      </c>
      <c r="BL996" t="s">
        <v>139</v>
      </c>
      <c r="BM996" t="s">
        <v>98</v>
      </c>
      <c r="BN996" t="s">
        <v>104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2007</v>
      </c>
      <c r="CA996" t="s">
        <v>110</v>
      </c>
      <c r="CB996" t="s">
        <v>111</v>
      </c>
    </row>
    <row r="997" spans="1:80">
      <c r="A997">
        <v>2456</v>
      </c>
      <c r="B997">
        <v>50</v>
      </c>
      <c r="C997" t="s">
        <v>140</v>
      </c>
      <c r="D997">
        <v>55</v>
      </c>
      <c r="E997">
        <v>8674</v>
      </c>
      <c r="F997" t="s">
        <v>82</v>
      </c>
      <c r="G997" t="s">
        <v>83</v>
      </c>
      <c r="H997" t="s">
        <v>84</v>
      </c>
      <c r="I997" t="s">
        <v>127</v>
      </c>
      <c r="J997" t="s">
        <v>86</v>
      </c>
      <c r="K997" t="s">
        <v>87</v>
      </c>
      <c r="L997" t="s">
        <v>88</v>
      </c>
      <c r="M997" t="s">
        <v>197</v>
      </c>
      <c r="N997" t="s">
        <v>220</v>
      </c>
      <c r="O997" t="s">
        <v>182</v>
      </c>
      <c r="P997" t="s">
        <v>92</v>
      </c>
      <c r="Q997" t="s">
        <v>176</v>
      </c>
      <c r="R997">
        <v>5</v>
      </c>
      <c r="S997">
        <v>6</v>
      </c>
      <c r="T997">
        <v>1950</v>
      </c>
      <c r="U997">
        <v>1950</v>
      </c>
      <c r="V997" t="s">
        <v>94</v>
      </c>
      <c r="W997" t="s">
        <v>95</v>
      </c>
      <c r="X997" t="s">
        <v>137</v>
      </c>
      <c r="Y997" t="s">
        <v>137</v>
      </c>
      <c r="Z997" t="s">
        <v>97</v>
      </c>
      <c r="AA997">
        <v>0</v>
      </c>
      <c r="AB997" t="s">
        <v>98</v>
      </c>
      <c r="AC997" t="s">
        <v>98</v>
      </c>
      <c r="AD997" t="s">
        <v>99</v>
      </c>
      <c r="AE997" t="s">
        <v>139</v>
      </c>
      <c r="AF997" t="s">
        <v>98</v>
      </c>
      <c r="AG997" t="s">
        <v>100</v>
      </c>
      <c r="AH997" t="s">
        <v>101</v>
      </c>
      <c r="AI997">
        <v>910</v>
      </c>
      <c r="AJ997" t="s">
        <v>108</v>
      </c>
      <c r="AK997">
        <v>0</v>
      </c>
      <c r="AL997">
        <v>0</v>
      </c>
      <c r="AM997">
        <v>910</v>
      </c>
      <c r="AN997" t="s">
        <v>103</v>
      </c>
      <c r="AO997" t="s">
        <v>98</v>
      </c>
      <c r="AP997" t="s">
        <v>104</v>
      </c>
      <c r="AQ997" t="s">
        <v>105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98</v>
      </c>
      <c r="BC997">
        <v>6</v>
      </c>
      <c r="BD997" t="s">
        <v>106</v>
      </c>
      <c r="BE997">
        <v>0</v>
      </c>
      <c r="BF997" t="s">
        <v>83</v>
      </c>
      <c r="BG997" t="s">
        <v>143</v>
      </c>
      <c r="BH997">
        <v>1950</v>
      </c>
      <c r="BI997" t="s">
        <v>108</v>
      </c>
      <c r="BJ997">
        <v>1</v>
      </c>
      <c r="BK997">
        <v>308</v>
      </c>
      <c r="BL997" t="s">
        <v>98</v>
      </c>
      <c r="BM997" t="s">
        <v>98</v>
      </c>
      <c r="BN997" t="s">
        <v>104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3</v>
      </c>
      <c r="BZ997">
        <v>2007</v>
      </c>
      <c r="CA997" t="s">
        <v>110</v>
      </c>
      <c r="CB997" t="s">
        <v>111</v>
      </c>
    </row>
    <row r="998" spans="1:80">
      <c r="A998">
        <v>2457</v>
      </c>
      <c r="B998">
        <v>50</v>
      </c>
      <c r="C998" t="s">
        <v>140</v>
      </c>
      <c r="D998">
        <v>50</v>
      </c>
      <c r="E998">
        <v>6125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197</v>
      </c>
      <c r="N998" t="s">
        <v>91</v>
      </c>
      <c r="O998" t="s">
        <v>91</v>
      </c>
      <c r="P998" t="s">
        <v>92</v>
      </c>
      <c r="Q998" t="s">
        <v>176</v>
      </c>
      <c r="R998">
        <v>5</v>
      </c>
      <c r="S998">
        <v>7</v>
      </c>
      <c r="T998">
        <v>1939</v>
      </c>
      <c r="U998">
        <v>1998</v>
      </c>
      <c r="V998" t="s">
        <v>94</v>
      </c>
      <c r="W998" t="s">
        <v>95</v>
      </c>
      <c r="X998" t="s">
        <v>137</v>
      </c>
      <c r="Y998" t="s">
        <v>137</v>
      </c>
      <c r="Z998" t="s">
        <v>97</v>
      </c>
      <c r="AA998">
        <v>0</v>
      </c>
      <c r="AB998" t="s">
        <v>98</v>
      </c>
      <c r="AC998" t="s">
        <v>119</v>
      </c>
      <c r="AD998" t="s">
        <v>99</v>
      </c>
      <c r="AE998" t="s">
        <v>98</v>
      </c>
      <c r="AF998" t="s">
        <v>98</v>
      </c>
      <c r="AG998" t="s">
        <v>100</v>
      </c>
      <c r="AH998" t="s">
        <v>101</v>
      </c>
      <c r="AI998">
        <v>306</v>
      </c>
      <c r="AJ998" t="s">
        <v>108</v>
      </c>
      <c r="AK998">
        <v>0</v>
      </c>
      <c r="AL998">
        <v>422</v>
      </c>
      <c r="AM998">
        <v>728</v>
      </c>
      <c r="AN998" t="s">
        <v>103</v>
      </c>
      <c r="AO998" t="s">
        <v>126</v>
      </c>
      <c r="AP998" t="s">
        <v>104</v>
      </c>
      <c r="AQ998" t="s">
        <v>105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106</v>
      </c>
      <c r="BE998">
        <v>0</v>
      </c>
      <c r="BF998" t="s">
        <v>83</v>
      </c>
      <c r="BG998" t="s">
        <v>143</v>
      </c>
      <c r="BH998">
        <v>1939</v>
      </c>
      <c r="BI998" t="s">
        <v>108</v>
      </c>
      <c r="BJ998">
        <v>1</v>
      </c>
      <c r="BK998">
        <v>224</v>
      </c>
      <c r="BL998" t="s">
        <v>139</v>
      </c>
      <c r="BM998" t="s">
        <v>98</v>
      </c>
      <c r="BN998" t="s">
        <v>104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3</v>
      </c>
      <c r="BZ998">
        <v>2007</v>
      </c>
      <c r="CA998" t="s">
        <v>243</v>
      </c>
      <c r="CB998" t="s">
        <v>111</v>
      </c>
    </row>
    <row r="999" spans="1:80">
      <c r="A999">
        <v>2458</v>
      </c>
      <c r="B999">
        <v>70</v>
      </c>
      <c r="C999" t="s">
        <v>140</v>
      </c>
      <c r="D999">
        <v>50</v>
      </c>
      <c r="E999">
        <v>6000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197</v>
      </c>
      <c r="N999" t="s">
        <v>91</v>
      </c>
      <c r="O999" t="s">
        <v>91</v>
      </c>
      <c r="P999" t="s">
        <v>92</v>
      </c>
      <c r="Q999" t="s">
        <v>122</v>
      </c>
      <c r="R999">
        <v>6</v>
      </c>
      <c r="S999">
        <v>6</v>
      </c>
      <c r="T999">
        <v>1939</v>
      </c>
      <c r="U999">
        <v>1950</v>
      </c>
      <c r="V999" t="s">
        <v>94</v>
      </c>
      <c r="W999" t="s">
        <v>95</v>
      </c>
      <c r="X999" t="s">
        <v>137</v>
      </c>
      <c r="Y999" t="s">
        <v>96</v>
      </c>
      <c r="Z999" t="s">
        <v>97</v>
      </c>
      <c r="AA999">
        <v>0</v>
      </c>
      <c r="AB999" t="s">
        <v>98</v>
      </c>
      <c r="AC999" t="s">
        <v>98</v>
      </c>
      <c r="AD999" t="s">
        <v>99</v>
      </c>
      <c r="AE999" t="s">
        <v>98</v>
      </c>
      <c r="AF999" t="s">
        <v>98</v>
      </c>
      <c r="AG999" t="s">
        <v>155</v>
      </c>
      <c r="AH999" t="s">
        <v>101</v>
      </c>
      <c r="AI999">
        <v>276</v>
      </c>
      <c r="AJ999" t="s">
        <v>108</v>
      </c>
      <c r="AK999">
        <v>0</v>
      </c>
      <c r="AL999">
        <v>324</v>
      </c>
      <c r="AM999">
        <v>600</v>
      </c>
      <c r="AN999" t="s">
        <v>103</v>
      </c>
      <c r="AO999" t="s">
        <v>126</v>
      </c>
      <c r="AP999" t="s">
        <v>104</v>
      </c>
      <c r="AQ999" t="s">
        <v>105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98</v>
      </c>
      <c r="BC999">
        <v>6</v>
      </c>
      <c r="BD999" t="s">
        <v>106</v>
      </c>
      <c r="BE999">
        <v>2</v>
      </c>
      <c r="BF999" t="s">
        <v>98</v>
      </c>
      <c r="BG999" t="s">
        <v>107</v>
      </c>
      <c r="BH999">
        <v>1939</v>
      </c>
      <c r="BI999" t="s">
        <v>108</v>
      </c>
      <c r="BJ999">
        <v>1</v>
      </c>
      <c r="BK999">
        <v>217</v>
      </c>
      <c r="BL999" t="s">
        <v>98</v>
      </c>
      <c r="BM999" t="s">
        <v>98</v>
      </c>
      <c r="BN999" t="s">
        <v>104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177</v>
      </c>
      <c r="BW999" t="s">
        <v>83</v>
      </c>
      <c r="BX999">
        <v>0</v>
      </c>
      <c r="BY999">
        <v>2</v>
      </c>
      <c r="BZ999">
        <v>2007</v>
      </c>
      <c r="CA999" t="s">
        <v>110</v>
      </c>
      <c r="CB999" t="s">
        <v>111</v>
      </c>
    </row>
    <row r="1000" spans="1:80">
      <c r="A1000">
        <v>2459</v>
      </c>
      <c r="B1000">
        <v>45</v>
      </c>
      <c r="C1000" t="s">
        <v>140</v>
      </c>
      <c r="D1000">
        <v>51</v>
      </c>
      <c r="E1000">
        <v>6120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197</v>
      </c>
      <c r="N1000" t="s">
        <v>91</v>
      </c>
      <c r="O1000" t="s">
        <v>91</v>
      </c>
      <c r="P1000" t="s">
        <v>92</v>
      </c>
      <c r="Q1000" t="s">
        <v>238</v>
      </c>
      <c r="R1000">
        <v>5</v>
      </c>
      <c r="S1000">
        <v>7</v>
      </c>
      <c r="T1000">
        <v>1939</v>
      </c>
      <c r="U1000">
        <v>1950</v>
      </c>
      <c r="V1000" t="s">
        <v>94</v>
      </c>
      <c r="W1000" t="s">
        <v>95</v>
      </c>
      <c r="X1000" t="s">
        <v>193</v>
      </c>
      <c r="Y1000" t="s">
        <v>193</v>
      </c>
      <c r="Z1000" t="s">
        <v>97</v>
      </c>
      <c r="AA1000">
        <v>0</v>
      </c>
      <c r="AB1000" t="s">
        <v>119</v>
      </c>
      <c r="AC1000" t="s">
        <v>98</v>
      </c>
      <c r="AD1000" t="s">
        <v>166</v>
      </c>
      <c r="AE1000" t="s">
        <v>98</v>
      </c>
      <c r="AF1000" t="s">
        <v>98</v>
      </c>
      <c r="AG1000" t="s">
        <v>100</v>
      </c>
      <c r="AH1000" t="s">
        <v>108</v>
      </c>
      <c r="AI1000">
        <v>0</v>
      </c>
      <c r="AJ1000" t="s">
        <v>108</v>
      </c>
      <c r="AK1000">
        <v>0</v>
      </c>
      <c r="AL1000">
        <v>884</v>
      </c>
      <c r="AM1000">
        <v>884</v>
      </c>
      <c r="AN1000" t="s">
        <v>103</v>
      </c>
      <c r="AO1000" t="s">
        <v>126</v>
      </c>
      <c r="AP1000" t="s">
        <v>104</v>
      </c>
      <c r="AQ1000" t="s">
        <v>105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98</v>
      </c>
      <c r="BC1000">
        <v>5</v>
      </c>
      <c r="BD1000" t="s">
        <v>106</v>
      </c>
      <c r="BE1000">
        <v>0</v>
      </c>
      <c r="BF1000" t="s">
        <v>83</v>
      </c>
      <c r="BG1000" t="s">
        <v>143</v>
      </c>
      <c r="BH1000">
        <v>1939</v>
      </c>
      <c r="BI1000" t="s">
        <v>108</v>
      </c>
      <c r="BJ1000">
        <v>1</v>
      </c>
      <c r="BK1000">
        <v>240</v>
      </c>
      <c r="BL1000" t="s">
        <v>98</v>
      </c>
      <c r="BM1000" t="s">
        <v>98</v>
      </c>
      <c r="BN1000" t="s">
        <v>104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t="s">
        <v>83</v>
      </c>
      <c r="BV1000" t="s">
        <v>109</v>
      </c>
      <c r="BW1000" t="s">
        <v>83</v>
      </c>
      <c r="BX1000">
        <v>0</v>
      </c>
      <c r="BY1000">
        <v>7</v>
      </c>
      <c r="BZ1000">
        <v>2007</v>
      </c>
      <c r="CA1000" t="s">
        <v>110</v>
      </c>
      <c r="CB1000" t="s">
        <v>111</v>
      </c>
    </row>
    <row r="1001" spans="1:80">
      <c r="A1001">
        <v>2460</v>
      </c>
      <c r="B1001">
        <v>50</v>
      </c>
      <c r="C1001" t="s">
        <v>140</v>
      </c>
      <c r="D1001" t="s">
        <v>83</v>
      </c>
      <c r="E1001">
        <v>6240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197</v>
      </c>
      <c r="N1001" t="s">
        <v>91</v>
      </c>
      <c r="O1001" t="s">
        <v>91</v>
      </c>
      <c r="P1001" t="s">
        <v>92</v>
      </c>
      <c r="Q1001" t="s">
        <v>176</v>
      </c>
      <c r="R1001">
        <v>6</v>
      </c>
      <c r="S1001">
        <v>5</v>
      </c>
      <c r="T1001">
        <v>1938</v>
      </c>
      <c r="U1001">
        <v>1950</v>
      </c>
      <c r="V1001" t="s">
        <v>94</v>
      </c>
      <c r="W1001" t="s">
        <v>95</v>
      </c>
      <c r="X1001" t="s">
        <v>96</v>
      </c>
      <c r="Y1001" t="s">
        <v>96</v>
      </c>
      <c r="Z1001" t="s">
        <v>97</v>
      </c>
      <c r="AA1001">
        <v>0</v>
      </c>
      <c r="AB1001" t="s">
        <v>98</v>
      </c>
      <c r="AC1001" t="s">
        <v>98</v>
      </c>
      <c r="AD1001" t="s">
        <v>166</v>
      </c>
      <c r="AE1001" t="s">
        <v>98</v>
      </c>
      <c r="AF1001" t="s">
        <v>98</v>
      </c>
      <c r="AG1001" t="s">
        <v>100</v>
      </c>
      <c r="AH1001" t="s">
        <v>102</v>
      </c>
      <c r="AI1001">
        <v>52</v>
      </c>
      <c r="AJ1001" t="s">
        <v>108</v>
      </c>
      <c r="AK1001">
        <v>0</v>
      </c>
      <c r="AL1001">
        <v>809</v>
      </c>
      <c r="AM1001">
        <v>861</v>
      </c>
      <c r="AN1001" t="s">
        <v>103</v>
      </c>
      <c r="AO1001" t="s">
        <v>119</v>
      </c>
      <c r="AP1001" t="s">
        <v>104</v>
      </c>
      <c r="AQ1001" t="s">
        <v>105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t="s">
        <v>98</v>
      </c>
      <c r="BC1001">
        <v>6</v>
      </c>
      <c r="BD1001" t="s">
        <v>106</v>
      </c>
      <c r="BE1001">
        <v>1</v>
      </c>
      <c r="BF1001" t="s">
        <v>119</v>
      </c>
      <c r="BG1001" t="s">
        <v>143</v>
      </c>
      <c r="BH1001">
        <v>1968</v>
      </c>
      <c r="BI1001" t="s">
        <v>108</v>
      </c>
      <c r="BJ1001">
        <v>2</v>
      </c>
      <c r="BK1001">
        <v>528</v>
      </c>
      <c r="BL1001" t="s">
        <v>98</v>
      </c>
      <c r="BM1001" t="s">
        <v>98</v>
      </c>
      <c r="BN1001" t="s">
        <v>104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3</v>
      </c>
      <c r="BZ1001">
        <v>2007</v>
      </c>
      <c r="CA1001" t="s">
        <v>110</v>
      </c>
      <c r="CB1001" t="s">
        <v>111</v>
      </c>
    </row>
    <row r="1002" spans="1:80">
      <c r="A1002">
        <v>2461</v>
      </c>
      <c r="B1002">
        <v>50</v>
      </c>
      <c r="C1002" t="s">
        <v>140</v>
      </c>
      <c r="D1002">
        <v>52</v>
      </c>
      <c r="E1002">
        <v>6240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197</v>
      </c>
      <c r="N1002" t="s">
        <v>91</v>
      </c>
      <c r="O1002" t="s">
        <v>91</v>
      </c>
      <c r="P1002" t="s">
        <v>92</v>
      </c>
      <c r="Q1002" t="s">
        <v>176</v>
      </c>
      <c r="R1002">
        <v>5</v>
      </c>
      <c r="S1002">
        <v>8</v>
      </c>
      <c r="T1002">
        <v>1939</v>
      </c>
      <c r="U1002">
        <v>1952</v>
      </c>
      <c r="V1002" t="s">
        <v>94</v>
      </c>
      <c r="W1002" t="s">
        <v>95</v>
      </c>
      <c r="X1002" t="s">
        <v>116</v>
      </c>
      <c r="Y1002" t="s">
        <v>116</v>
      </c>
      <c r="Z1002" t="s">
        <v>97</v>
      </c>
      <c r="AA1002">
        <v>0</v>
      </c>
      <c r="AB1002" t="s">
        <v>98</v>
      </c>
      <c r="AC1002" t="s">
        <v>119</v>
      </c>
      <c r="AD1002" t="s">
        <v>166</v>
      </c>
      <c r="AE1002" t="s">
        <v>98</v>
      </c>
      <c r="AF1002" t="s">
        <v>98</v>
      </c>
      <c r="AG1002" t="s">
        <v>100</v>
      </c>
      <c r="AH1002" t="s">
        <v>101</v>
      </c>
      <c r="AI1002">
        <v>48</v>
      </c>
      <c r="AJ1002" t="s">
        <v>108</v>
      </c>
      <c r="AK1002">
        <v>0</v>
      </c>
      <c r="AL1002">
        <v>624</v>
      </c>
      <c r="AM1002">
        <v>672</v>
      </c>
      <c r="AN1002" t="s">
        <v>103</v>
      </c>
      <c r="AO1002" t="s">
        <v>126</v>
      </c>
      <c r="AP1002" t="s">
        <v>104</v>
      </c>
      <c r="AQ1002" t="s">
        <v>105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t="s">
        <v>98</v>
      </c>
      <c r="BC1002">
        <v>7</v>
      </c>
      <c r="BD1002" t="s">
        <v>106</v>
      </c>
      <c r="BE1002">
        <v>0</v>
      </c>
      <c r="BF1002" t="s">
        <v>83</v>
      </c>
      <c r="BG1002" t="s">
        <v>143</v>
      </c>
      <c r="BH1002">
        <v>1939</v>
      </c>
      <c r="BI1002" t="s">
        <v>108</v>
      </c>
      <c r="BJ1002">
        <v>1</v>
      </c>
      <c r="BK1002">
        <v>280</v>
      </c>
      <c r="BL1002" t="s">
        <v>98</v>
      </c>
      <c r="BM1002" t="s">
        <v>98</v>
      </c>
      <c r="BN1002" t="s">
        <v>104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109</v>
      </c>
      <c r="BW1002" t="s">
        <v>83</v>
      </c>
      <c r="BX1002">
        <v>0</v>
      </c>
      <c r="BY1002">
        <v>7</v>
      </c>
      <c r="BZ1002">
        <v>2007</v>
      </c>
      <c r="CA1002" t="s">
        <v>110</v>
      </c>
      <c r="CB1002" t="s">
        <v>111</v>
      </c>
    </row>
    <row r="1003" spans="1:80">
      <c r="A1003">
        <v>2462</v>
      </c>
      <c r="B1003">
        <v>50</v>
      </c>
      <c r="C1003" t="s">
        <v>140</v>
      </c>
      <c r="D1003">
        <v>52</v>
      </c>
      <c r="E1003">
        <v>6240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88</v>
      </c>
      <c r="M1003" t="s">
        <v>197</v>
      </c>
      <c r="N1003" t="s">
        <v>91</v>
      </c>
      <c r="O1003" t="s">
        <v>91</v>
      </c>
      <c r="P1003" t="s">
        <v>92</v>
      </c>
      <c r="Q1003" t="s">
        <v>176</v>
      </c>
      <c r="R1003">
        <v>5</v>
      </c>
      <c r="S1003">
        <v>7</v>
      </c>
      <c r="T1003">
        <v>1930</v>
      </c>
      <c r="U1003">
        <v>1992</v>
      </c>
      <c r="V1003" t="s">
        <v>94</v>
      </c>
      <c r="W1003" t="s">
        <v>95</v>
      </c>
      <c r="X1003" t="s">
        <v>116</v>
      </c>
      <c r="Y1003" t="s">
        <v>116</v>
      </c>
      <c r="Z1003" t="s">
        <v>97</v>
      </c>
      <c r="AA1003">
        <v>0</v>
      </c>
      <c r="AB1003" t="s">
        <v>98</v>
      </c>
      <c r="AC1003" t="s">
        <v>98</v>
      </c>
      <c r="AD1003" t="s">
        <v>166</v>
      </c>
      <c r="AE1003" t="s">
        <v>98</v>
      </c>
      <c r="AF1003" t="s">
        <v>98</v>
      </c>
      <c r="AG1003" t="s">
        <v>100</v>
      </c>
      <c r="AH1003" t="s">
        <v>108</v>
      </c>
      <c r="AI1003">
        <v>0</v>
      </c>
      <c r="AJ1003" t="s">
        <v>108</v>
      </c>
      <c r="AK1003">
        <v>0</v>
      </c>
      <c r="AL1003">
        <v>966</v>
      </c>
      <c r="AM1003">
        <v>966</v>
      </c>
      <c r="AN1003" t="s">
        <v>103</v>
      </c>
      <c r="AO1003" t="s">
        <v>126</v>
      </c>
      <c r="AP1003" t="s">
        <v>104</v>
      </c>
      <c r="AQ1003" t="s">
        <v>105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t="s">
        <v>98</v>
      </c>
      <c r="BC1003">
        <v>6</v>
      </c>
      <c r="BD1003" t="s">
        <v>106</v>
      </c>
      <c r="BE1003">
        <v>1</v>
      </c>
      <c r="BF1003" t="s">
        <v>119</v>
      </c>
      <c r="BG1003" t="s">
        <v>143</v>
      </c>
      <c r="BH1003">
        <v>1930</v>
      </c>
      <c r="BI1003" t="s">
        <v>108</v>
      </c>
      <c r="BJ1003">
        <v>1</v>
      </c>
      <c r="BK1003">
        <v>230</v>
      </c>
      <c r="BL1003" t="s">
        <v>139</v>
      </c>
      <c r="BM1003" t="s">
        <v>98</v>
      </c>
      <c r="BN1003" t="s">
        <v>104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t="s">
        <v>83</v>
      </c>
      <c r="BV1003" t="s">
        <v>132</v>
      </c>
      <c r="BW1003" t="s">
        <v>83</v>
      </c>
      <c r="BX1003">
        <v>0</v>
      </c>
      <c r="BY1003">
        <v>7</v>
      </c>
      <c r="BZ1003">
        <v>2007</v>
      </c>
      <c r="CA1003" t="s">
        <v>110</v>
      </c>
      <c r="CB1003" t="s">
        <v>111</v>
      </c>
    </row>
    <row r="1004" spans="1:80">
      <c r="A1004">
        <v>2463</v>
      </c>
      <c r="B1004">
        <v>50</v>
      </c>
      <c r="C1004" t="s">
        <v>140</v>
      </c>
      <c r="D1004">
        <v>51</v>
      </c>
      <c r="E1004">
        <v>6120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197</v>
      </c>
      <c r="N1004" t="s">
        <v>91</v>
      </c>
      <c r="O1004" t="s">
        <v>91</v>
      </c>
      <c r="P1004" t="s">
        <v>92</v>
      </c>
      <c r="Q1004" t="s">
        <v>176</v>
      </c>
      <c r="R1004">
        <v>5</v>
      </c>
      <c r="S1004">
        <v>6</v>
      </c>
      <c r="T1004">
        <v>1926</v>
      </c>
      <c r="U1004">
        <v>1950</v>
      </c>
      <c r="V1004" t="s">
        <v>94</v>
      </c>
      <c r="W1004" t="s">
        <v>95</v>
      </c>
      <c r="X1004" t="s">
        <v>116</v>
      </c>
      <c r="Y1004" t="s">
        <v>116</v>
      </c>
      <c r="Z1004" t="s">
        <v>97</v>
      </c>
      <c r="AA1004">
        <v>0</v>
      </c>
      <c r="AB1004" t="s">
        <v>98</v>
      </c>
      <c r="AC1004" t="s">
        <v>98</v>
      </c>
      <c r="AD1004" t="s">
        <v>166</v>
      </c>
      <c r="AE1004" t="s">
        <v>98</v>
      </c>
      <c r="AF1004" t="s">
        <v>98</v>
      </c>
      <c r="AG1004" t="s">
        <v>100</v>
      </c>
      <c r="AH1004" t="s">
        <v>118</v>
      </c>
      <c r="AI1004">
        <v>351</v>
      </c>
      <c r="AJ1004" t="s">
        <v>108</v>
      </c>
      <c r="AK1004">
        <v>0</v>
      </c>
      <c r="AL1004">
        <v>405</v>
      </c>
      <c r="AM1004">
        <v>756</v>
      </c>
      <c r="AN1004" t="s">
        <v>103</v>
      </c>
      <c r="AO1004" t="s">
        <v>119</v>
      </c>
      <c r="AP1004" t="s">
        <v>104</v>
      </c>
      <c r="AQ1004" t="s">
        <v>168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119</v>
      </c>
      <c r="BC1004">
        <v>6</v>
      </c>
      <c r="BD1004" t="s">
        <v>106</v>
      </c>
      <c r="BE1004">
        <v>0</v>
      </c>
      <c r="BF1004" t="s">
        <v>83</v>
      </c>
      <c r="BG1004" t="s">
        <v>143</v>
      </c>
      <c r="BH1004">
        <v>1926</v>
      </c>
      <c r="BI1004" t="s">
        <v>108</v>
      </c>
      <c r="BJ1004">
        <v>2</v>
      </c>
      <c r="BK1004">
        <v>379</v>
      </c>
      <c r="BL1004" t="s">
        <v>98</v>
      </c>
      <c r="BM1004" t="s">
        <v>98</v>
      </c>
      <c r="BN1004" t="s">
        <v>104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8</v>
      </c>
      <c r="BZ1004">
        <v>2007</v>
      </c>
      <c r="CA1004" t="s">
        <v>110</v>
      </c>
      <c r="CB1004" t="s">
        <v>111</v>
      </c>
    </row>
    <row r="1005" spans="1:80">
      <c r="A1005">
        <v>2464</v>
      </c>
      <c r="B1005">
        <v>70</v>
      </c>
      <c r="C1005" t="s">
        <v>140</v>
      </c>
      <c r="D1005">
        <v>47</v>
      </c>
      <c r="E1005">
        <v>7755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188</v>
      </c>
      <c r="N1005" t="s">
        <v>91</v>
      </c>
      <c r="O1005" t="s">
        <v>91</v>
      </c>
      <c r="P1005" t="s">
        <v>92</v>
      </c>
      <c r="Q1005" t="s">
        <v>122</v>
      </c>
      <c r="R1005">
        <v>6</v>
      </c>
      <c r="S1005">
        <v>8</v>
      </c>
      <c r="T1005">
        <v>1918</v>
      </c>
      <c r="U1005">
        <v>1995</v>
      </c>
      <c r="V1005" t="s">
        <v>94</v>
      </c>
      <c r="W1005" t="s">
        <v>95</v>
      </c>
      <c r="X1005" t="s">
        <v>116</v>
      </c>
      <c r="Y1005" t="s">
        <v>116</v>
      </c>
      <c r="Z1005" t="s">
        <v>97</v>
      </c>
      <c r="AA1005">
        <v>0</v>
      </c>
      <c r="AB1005" t="s">
        <v>98</v>
      </c>
      <c r="AC1005" t="s">
        <v>119</v>
      </c>
      <c r="AD1005" t="s">
        <v>99</v>
      </c>
      <c r="AE1005" t="s">
        <v>98</v>
      </c>
      <c r="AF1005" t="s">
        <v>98</v>
      </c>
      <c r="AG1005" t="s">
        <v>100</v>
      </c>
      <c r="AH1005" t="s">
        <v>108</v>
      </c>
      <c r="AI1005">
        <v>0</v>
      </c>
      <c r="AJ1005" t="s">
        <v>108</v>
      </c>
      <c r="AK1005">
        <v>0</v>
      </c>
      <c r="AL1005">
        <v>1100</v>
      </c>
      <c r="AM1005">
        <v>1100</v>
      </c>
      <c r="AN1005" t="s">
        <v>103</v>
      </c>
      <c r="AO1005" t="s">
        <v>126</v>
      </c>
      <c r="AP1005" t="s">
        <v>104</v>
      </c>
      <c r="AQ1005" t="s">
        <v>168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98</v>
      </c>
      <c r="BC1005">
        <v>8</v>
      </c>
      <c r="BD1005" t="s">
        <v>106</v>
      </c>
      <c r="BE1005">
        <v>0</v>
      </c>
      <c r="BF1005" t="s">
        <v>83</v>
      </c>
      <c r="BG1005" t="s">
        <v>143</v>
      </c>
      <c r="BH1005">
        <v>1950</v>
      </c>
      <c r="BI1005" t="s">
        <v>108</v>
      </c>
      <c r="BJ1005">
        <v>1</v>
      </c>
      <c r="BK1005">
        <v>408</v>
      </c>
      <c r="BL1005" t="s">
        <v>98</v>
      </c>
      <c r="BM1005" t="s">
        <v>98</v>
      </c>
      <c r="BN1005" t="s">
        <v>104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109</v>
      </c>
      <c r="BW1005" t="s">
        <v>83</v>
      </c>
      <c r="BX1005">
        <v>0</v>
      </c>
      <c r="BY1005">
        <v>5</v>
      </c>
      <c r="BZ1005">
        <v>2007</v>
      </c>
      <c r="CA1005" t="s">
        <v>110</v>
      </c>
      <c r="CB1005" t="s">
        <v>111</v>
      </c>
    </row>
    <row r="1006" spans="1:80">
      <c r="A1006">
        <v>2465</v>
      </c>
      <c r="B1006">
        <v>50</v>
      </c>
      <c r="C1006" t="s">
        <v>112</v>
      </c>
      <c r="D1006">
        <v>60</v>
      </c>
      <c r="E1006">
        <v>8850</v>
      </c>
      <c r="F1006" t="s">
        <v>82</v>
      </c>
      <c r="G1006" t="s">
        <v>82</v>
      </c>
      <c r="H1006" t="s">
        <v>84</v>
      </c>
      <c r="I1006" t="s">
        <v>192</v>
      </c>
      <c r="J1006" t="s">
        <v>86</v>
      </c>
      <c r="K1006" t="s">
        <v>87</v>
      </c>
      <c r="L1006" t="s">
        <v>88</v>
      </c>
      <c r="M1006" t="s">
        <v>197</v>
      </c>
      <c r="N1006" t="s">
        <v>91</v>
      </c>
      <c r="O1006" t="s">
        <v>91</v>
      </c>
      <c r="P1006" t="s">
        <v>92</v>
      </c>
      <c r="Q1006" t="s">
        <v>176</v>
      </c>
      <c r="R1006">
        <v>6</v>
      </c>
      <c r="S1006">
        <v>7</v>
      </c>
      <c r="T1006">
        <v>1920</v>
      </c>
      <c r="U1006">
        <v>1950</v>
      </c>
      <c r="V1006" t="s">
        <v>94</v>
      </c>
      <c r="W1006" t="s">
        <v>95</v>
      </c>
      <c r="X1006" t="s">
        <v>116</v>
      </c>
      <c r="Y1006" t="s">
        <v>185</v>
      </c>
      <c r="Z1006" t="s">
        <v>97</v>
      </c>
      <c r="AA1006">
        <v>0</v>
      </c>
      <c r="AB1006" t="s">
        <v>98</v>
      </c>
      <c r="AC1006" t="s">
        <v>119</v>
      </c>
      <c r="AD1006" t="s">
        <v>123</v>
      </c>
      <c r="AE1006" t="s">
        <v>98</v>
      </c>
      <c r="AF1006" t="s">
        <v>98</v>
      </c>
      <c r="AG1006" t="s">
        <v>100</v>
      </c>
      <c r="AH1006" t="s">
        <v>108</v>
      </c>
      <c r="AI1006">
        <v>0</v>
      </c>
      <c r="AJ1006" t="s">
        <v>108</v>
      </c>
      <c r="AK1006">
        <v>0</v>
      </c>
      <c r="AL1006">
        <v>768</v>
      </c>
      <c r="AM1006">
        <v>768</v>
      </c>
      <c r="AN1006" t="s">
        <v>103</v>
      </c>
      <c r="AO1006" t="s">
        <v>126</v>
      </c>
      <c r="AP1006" t="s">
        <v>104</v>
      </c>
      <c r="AQ1006" t="s">
        <v>105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119</v>
      </c>
      <c r="BC1006">
        <v>7</v>
      </c>
      <c r="BD1006" t="s">
        <v>106</v>
      </c>
      <c r="BE1006">
        <v>0</v>
      </c>
      <c r="BF1006" t="s">
        <v>83</v>
      </c>
      <c r="BG1006" t="s">
        <v>143</v>
      </c>
      <c r="BH1006">
        <v>1977</v>
      </c>
      <c r="BI1006" t="s">
        <v>108</v>
      </c>
      <c r="BJ1006">
        <v>2</v>
      </c>
      <c r="BK1006">
        <v>576</v>
      </c>
      <c r="BL1006" t="s">
        <v>98</v>
      </c>
      <c r="BM1006" t="s">
        <v>98</v>
      </c>
      <c r="BN1006" t="s">
        <v>191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2</v>
      </c>
      <c r="BZ1006">
        <v>2007</v>
      </c>
      <c r="CA1006" t="s">
        <v>110</v>
      </c>
      <c r="CB1006" t="s">
        <v>111</v>
      </c>
    </row>
    <row r="1007" spans="1:80">
      <c r="A1007">
        <v>2466</v>
      </c>
      <c r="B1007">
        <v>50</v>
      </c>
      <c r="C1007" t="s">
        <v>112</v>
      </c>
      <c r="D1007">
        <v>60</v>
      </c>
      <c r="E1007">
        <v>8550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197</v>
      </c>
      <c r="N1007" t="s">
        <v>225</v>
      </c>
      <c r="O1007" t="s">
        <v>91</v>
      </c>
      <c r="P1007" t="s">
        <v>92</v>
      </c>
      <c r="Q1007" t="s">
        <v>176</v>
      </c>
      <c r="R1007">
        <v>5</v>
      </c>
      <c r="S1007">
        <v>5</v>
      </c>
      <c r="T1007">
        <v>1926</v>
      </c>
      <c r="U1007">
        <v>1950</v>
      </c>
      <c r="V1007" t="s">
        <v>94</v>
      </c>
      <c r="W1007" t="s">
        <v>95</v>
      </c>
      <c r="X1007" t="s">
        <v>130</v>
      </c>
      <c r="Y1007" t="s">
        <v>130</v>
      </c>
      <c r="Z1007" t="s">
        <v>97</v>
      </c>
      <c r="AA1007">
        <v>0</v>
      </c>
      <c r="AB1007" t="s">
        <v>98</v>
      </c>
      <c r="AC1007" t="s">
        <v>98</v>
      </c>
      <c r="AD1007" t="s">
        <v>123</v>
      </c>
      <c r="AE1007" t="s">
        <v>139</v>
      </c>
      <c r="AF1007" t="s">
        <v>98</v>
      </c>
      <c r="AG1007" t="s">
        <v>100</v>
      </c>
      <c r="AH1007" t="s">
        <v>108</v>
      </c>
      <c r="AI1007">
        <v>0</v>
      </c>
      <c r="AJ1007" t="s">
        <v>108</v>
      </c>
      <c r="AK1007">
        <v>0</v>
      </c>
      <c r="AL1007">
        <v>750</v>
      </c>
      <c r="AM1007">
        <v>750</v>
      </c>
      <c r="AN1007" t="s">
        <v>103</v>
      </c>
      <c r="AO1007" t="s">
        <v>98</v>
      </c>
      <c r="AP1007" t="s">
        <v>104</v>
      </c>
      <c r="AQ1007" t="s">
        <v>105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t="s">
        <v>98</v>
      </c>
      <c r="BC1007">
        <v>7</v>
      </c>
      <c r="BD1007" t="s">
        <v>106</v>
      </c>
      <c r="BE1007">
        <v>0</v>
      </c>
      <c r="BF1007" t="s">
        <v>83</v>
      </c>
      <c r="BG1007" t="s">
        <v>143</v>
      </c>
      <c r="BH1007">
        <v>1965</v>
      </c>
      <c r="BI1007" t="s">
        <v>108</v>
      </c>
      <c r="BJ1007">
        <v>2</v>
      </c>
      <c r="BK1007">
        <v>576</v>
      </c>
      <c r="BL1007" t="s">
        <v>98</v>
      </c>
      <c r="BM1007" t="s">
        <v>98</v>
      </c>
      <c r="BN1007" t="s">
        <v>104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10</v>
      </c>
      <c r="BZ1007">
        <v>2007</v>
      </c>
      <c r="CA1007" t="s">
        <v>215</v>
      </c>
      <c r="CB1007" t="s">
        <v>178</v>
      </c>
    </row>
    <row r="1008" spans="1:80">
      <c r="A1008">
        <v>2467</v>
      </c>
      <c r="B1008">
        <v>70</v>
      </c>
      <c r="C1008" t="s">
        <v>140</v>
      </c>
      <c r="D1008" t="s">
        <v>83</v>
      </c>
      <c r="E1008">
        <v>5700</v>
      </c>
      <c r="F1008" t="s">
        <v>82</v>
      </c>
      <c r="G1008" t="s">
        <v>83</v>
      </c>
      <c r="H1008" t="s">
        <v>113</v>
      </c>
      <c r="I1008" t="s">
        <v>85</v>
      </c>
      <c r="J1008" t="s">
        <v>86</v>
      </c>
      <c r="K1008" t="s">
        <v>114</v>
      </c>
      <c r="L1008" t="s">
        <v>88</v>
      </c>
      <c r="M1008" t="s">
        <v>188</v>
      </c>
      <c r="N1008" t="s">
        <v>90</v>
      </c>
      <c r="O1008" t="s">
        <v>91</v>
      </c>
      <c r="P1008" t="s">
        <v>92</v>
      </c>
      <c r="Q1008" t="s">
        <v>122</v>
      </c>
      <c r="R1008">
        <v>7</v>
      </c>
      <c r="S1008">
        <v>6</v>
      </c>
      <c r="T1008">
        <v>1929</v>
      </c>
      <c r="U1008">
        <v>1990</v>
      </c>
      <c r="V1008" t="s">
        <v>94</v>
      </c>
      <c r="W1008" t="s">
        <v>95</v>
      </c>
      <c r="X1008" t="s">
        <v>116</v>
      </c>
      <c r="Y1008" t="s">
        <v>185</v>
      </c>
      <c r="Z1008" t="s">
        <v>97</v>
      </c>
      <c r="AA1008">
        <v>0</v>
      </c>
      <c r="AB1008" t="s">
        <v>98</v>
      </c>
      <c r="AC1008" t="s">
        <v>98</v>
      </c>
      <c r="AD1008" t="s">
        <v>166</v>
      </c>
      <c r="AE1008" t="s">
        <v>98</v>
      </c>
      <c r="AF1008" t="s">
        <v>98</v>
      </c>
      <c r="AG1008" t="s">
        <v>100</v>
      </c>
      <c r="AH1008" t="s">
        <v>101</v>
      </c>
      <c r="AI1008">
        <v>336</v>
      </c>
      <c r="AJ1008" t="s">
        <v>108</v>
      </c>
      <c r="AK1008">
        <v>0</v>
      </c>
      <c r="AL1008">
        <v>336</v>
      </c>
      <c r="AM1008">
        <v>672</v>
      </c>
      <c r="AN1008" t="s">
        <v>103</v>
      </c>
      <c r="AO1008" t="s">
        <v>119</v>
      </c>
      <c r="AP1008" t="s">
        <v>167</v>
      </c>
      <c r="AQ1008" t="s">
        <v>168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t="s">
        <v>119</v>
      </c>
      <c r="BC1008">
        <v>6</v>
      </c>
      <c r="BD1008" t="s">
        <v>106</v>
      </c>
      <c r="BE1008">
        <v>1</v>
      </c>
      <c r="BF1008" t="s">
        <v>119</v>
      </c>
      <c r="BG1008" t="s">
        <v>107</v>
      </c>
      <c r="BH1008">
        <v>1979</v>
      </c>
      <c r="BI1008" t="s">
        <v>108</v>
      </c>
      <c r="BJ1008">
        <v>2</v>
      </c>
      <c r="BK1008">
        <v>456</v>
      </c>
      <c r="BL1008" t="s">
        <v>98</v>
      </c>
      <c r="BM1008" t="s">
        <v>98</v>
      </c>
      <c r="BN1008" t="s">
        <v>104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t="s">
        <v>83</v>
      </c>
      <c r="BV1008" t="s">
        <v>132</v>
      </c>
      <c r="BW1008" t="s">
        <v>83</v>
      </c>
      <c r="BX1008">
        <v>0</v>
      </c>
      <c r="BY1008">
        <v>9</v>
      </c>
      <c r="BZ1008">
        <v>2007</v>
      </c>
      <c r="CA1008" t="s">
        <v>110</v>
      </c>
      <c r="CB1008" t="s">
        <v>111</v>
      </c>
    </row>
    <row r="1009" spans="1:80">
      <c r="A1009">
        <v>2468</v>
      </c>
      <c r="B1009">
        <v>45</v>
      </c>
      <c r="C1009" t="s">
        <v>140</v>
      </c>
      <c r="D1009">
        <v>40</v>
      </c>
      <c r="E1009">
        <v>5680</v>
      </c>
      <c r="F1009" t="s">
        <v>82</v>
      </c>
      <c r="G1009" t="s">
        <v>190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188</v>
      </c>
      <c r="N1009" t="s">
        <v>91</v>
      </c>
      <c r="O1009" t="s">
        <v>91</v>
      </c>
      <c r="P1009" t="s">
        <v>92</v>
      </c>
      <c r="Q1009" t="s">
        <v>176</v>
      </c>
      <c r="R1009">
        <v>5</v>
      </c>
      <c r="S1009">
        <v>4</v>
      </c>
      <c r="T1009">
        <v>1901</v>
      </c>
      <c r="U1009">
        <v>1950</v>
      </c>
      <c r="V1009" t="s">
        <v>94</v>
      </c>
      <c r="W1009" t="s">
        <v>95</v>
      </c>
      <c r="X1009" t="s">
        <v>193</v>
      </c>
      <c r="Y1009" t="s">
        <v>193</v>
      </c>
      <c r="Z1009" t="s">
        <v>97</v>
      </c>
      <c r="AA1009">
        <v>0</v>
      </c>
      <c r="AB1009" t="s">
        <v>98</v>
      </c>
      <c r="AC1009" t="s">
        <v>98</v>
      </c>
      <c r="AD1009" t="s">
        <v>99</v>
      </c>
      <c r="AE1009" t="s">
        <v>98</v>
      </c>
      <c r="AF1009" t="s">
        <v>98</v>
      </c>
      <c r="AG1009" t="s">
        <v>100</v>
      </c>
      <c r="AH1009" t="s">
        <v>108</v>
      </c>
      <c r="AI1009">
        <v>0</v>
      </c>
      <c r="AJ1009" t="s">
        <v>108</v>
      </c>
      <c r="AK1009">
        <v>0</v>
      </c>
      <c r="AL1009">
        <v>592</v>
      </c>
      <c r="AM1009">
        <v>592</v>
      </c>
      <c r="AN1009" t="s">
        <v>103</v>
      </c>
      <c r="AO1009" t="s">
        <v>98</v>
      </c>
      <c r="AP1009" t="s">
        <v>167</v>
      </c>
      <c r="AQ1009" t="s">
        <v>168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106</v>
      </c>
      <c r="BE1009">
        <v>0</v>
      </c>
      <c r="BF1009" t="s">
        <v>83</v>
      </c>
      <c r="BG1009" t="s">
        <v>143</v>
      </c>
      <c r="BH1009">
        <v>1920</v>
      </c>
      <c r="BI1009" t="s">
        <v>108</v>
      </c>
      <c r="BJ1009">
        <v>1</v>
      </c>
      <c r="BK1009">
        <v>240</v>
      </c>
      <c r="BL1009" t="s">
        <v>98</v>
      </c>
      <c r="BM1009" t="s">
        <v>139</v>
      </c>
      <c r="BN1009" t="s">
        <v>104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t="s">
        <v>83</v>
      </c>
      <c r="BV1009" t="s">
        <v>109</v>
      </c>
      <c r="BW1009" t="s">
        <v>83</v>
      </c>
      <c r="BX1009">
        <v>0</v>
      </c>
      <c r="BY1009">
        <v>9</v>
      </c>
      <c r="BZ1009">
        <v>2007</v>
      </c>
      <c r="CA1009" t="s">
        <v>110</v>
      </c>
      <c r="CB1009" t="s">
        <v>241</v>
      </c>
    </row>
    <row r="1010" spans="1:80">
      <c r="A1010">
        <v>2469</v>
      </c>
      <c r="B1010">
        <v>50</v>
      </c>
      <c r="C1010" t="s">
        <v>140</v>
      </c>
      <c r="D1010">
        <v>40</v>
      </c>
      <c r="E1010">
        <v>5680</v>
      </c>
      <c r="F1010" t="s">
        <v>82</v>
      </c>
      <c r="G1010" t="s">
        <v>190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188</v>
      </c>
      <c r="N1010" t="s">
        <v>91</v>
      </c>
      <c r="O1010" t="s">
        <v>91</v>
      </c>
      <c r="P1010" t="s">
        <v>92</v>
      </c>
      <c r="Q1010" t="s">
        <v>176</v>
      </c>
      <c r="R1010">
        <v>5</v>
      </c>
      <c r="S1010">
        <v>3</v>
      </c>
      <c r="T1010">
        <v>1901</v>
      </c>
      <c r="U1010">
        <v>1950</v>
      </c>
      <c r="V1010" t="s">
        <v>94</v>
      </c>
      <c r="W1010" t="s">
        <v>95</v>
      </c>
      <c r="X1010" t="s">
        <v>193</v>
      </c>
      <c r="Y1010" t="s">
        <v>193</v>
      </c>
      <c r="Z1010" t="s">
        <v>97</v>
      </c>
      <c r="AA1010">
        <v>0</v>
      </c>
      <c r="AB1010" t="s">
        <v>98</v>
      </c>
      <c r="AC1010" t="s">
        <v>98</v>
      </c>
      <c r="AD1010" t="s">
        <v>99</v>
      </c>
      <c r="AE1010" t="s">
        <v>98</v>
      </c>
      <c r="AF1010" t="s">
        <v>98</v>
      </c>
      <c r="AG1010" t="s">
        <v>100</v>
      </c>
      <c r="AH1010" t="s">
        <v>108</v>
      </c>
      <c r="AI1010">
        <v>0</v>
      </c>
      <c r="AJ1010" t="s">
        <v>108</v>
      </c>
      <c r="AK1010">
        <v>0</v>
      </c>
      <c r="AL1010">
        <v>969</v>
      </c>
      <c r="AM1010">
        <v>969</v>
      </c>
      <c r="AN1010" t="s">
        <v>103</v>
      </c>
      <c r="AO1010" t="s">
        <v>98</v>
      </c>
      <c r="AP1010" t="s">
        <v>167</v>
      </c>
      <c r="AQ1010" t="s">
        <v>168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98</v>
      </c>
      <c r="BC1010">
        <v>6</v>
      </c>
      <c r="BD1010" t="s">
        <v>106</v>
      </c>
      <c r="BE1010">
        <v>0</v>
      </c>
      <c r="BF1010" t="s">
        <v>83</v>
      </c>
      <c r="BG1010" t="s">
        <v>143</v>
      </c>
      <c r="BH1010">
        <v>1920</v>
      </c>
      <c r="BI1010" t="s">
        <v>108</v>
      </c>
      <c r="BJ1010">
        <v>1</v>
      </c>
      <c r="BK1010">
        <v>216</v>
      </c>
      <c r="BL1010" t="s">
        <v>98</v>
      </c>
      <c r="BM1010" t="s">
        <v>98</v>
      </c>
      <c r="BN1010" t="s">
        <v>167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t="s">
        <v>83</v>
      </c>
      <c r="BV1010" t="s">
        <v>109</v>
      </c>
      <c r="BW1010" t="s">
        <v>83</v>
      </c>
      <c r="BX1010">
        <v>0</v>
      </c>
      <c r="BY1010">
        <v>9</v>
      </c>
      <c r="BZ1010">
        <v>2007</v>
      </c>
      <c r="CA1010" t="s">
        <v>110</v>
      </c>
      <c r="CB1010" t="s">
        <v>241</v>
      </c>
    </row>
    <row r="1011" spans="1:80">
      <c r="A1011">
        <v>2470</v>
      </c>
      <c r="B1011">
        <v>80</v>
      </c>
      <c r="C1011" t="s">
        <v>140</v>
      </c>
      <c r="D1011">
        <v>120</v>
      </c>
      <c r="E1011">
        <v>13200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114</v>
      </c>
      <c r="L1011" t="s">
        <v>88</v>
      </c>
      <c r="M1011" t="s">
        <v>214</v>
      </c>
      <c r="N1011" t="s">
        <v>91</v>
      </c>
      <c r="O1011" t="s">
        <v>91</v>
      </c>
      <c r="P1011" t="s">
        <v>92</v>
      </c>
      <c r="Q1011" t="s">
        <v>158</v>
      </c>
      <c r="R1011">
        <v>6</v>
      </c>
      <c r="S1011">
        <v>6</v>
      </c>
      <c r="T1011">
        <v>1963</v>
      </c>
      <c r="U1011">
        <v>1963</v>
      </c>
      <c r="V1011" t="s">
        <v>94</v>
      </c>
      <c r="W1011" t="s">
        <v>95</v>
      </c>
      <c r="X1011" t="s">
        <v>130</v>
      </c>
      <c r="Y1011" t="s">
        <v>130</v>
      </c>
      <c r="Z1011" t="s">
        <v>117</v>
      </c>
      <c r="AA1011">
        <v>234</v>
      </c>
      <c r="AB1011" t="s">
        <v>98</v>
      </c>
      <c r="AC1011" t="s">
        <v>98</v>
      </c>
      <c r="AD1011" t="s">
        <v>99</v>
      </c>
      <c r="AE1011" t="s">
        <v>98</v>
      </c>
      <c r="AF1011" t="s">
        <v>98</v>
      </c>
      <c r="AG1011" t="s">
        <v>100</v>
      </c>
      <c r="AH1011" t="s">
        <v>138</v>
      </c>
      <c r="AI1011">
        <v>375</v>
      </c>
      <c r="AJ1011" t="s">
        <v>108</v>
      </c>
      <c r="AK1011">
        <v>0</v>
      </c>
      <c r="AL1011">
        <v>366</v>
      </c>
      <c r="AM1011">
        <v>741</v>
      </c>
      <c r="AN1011" t="s">
        <v>103</v>
      </c>
      <c r="AO1011" t="s">
        <v>139</v>
      </c>
      <c r="AP1011" t="s">
        <v>104</v>
      </c>
      <c r="AQ1011" t="s">
        <v>105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t="s">
        <v>98</v>
      </c>
      <c r="BC1011">
        <v>9</v>
      </c>
      <c r="BD1011" t="s">
        <v>106</v>
      </c>
      <c r="BE1011">
        <v>1</v>
      </c>
      <c r="BF1011" t="s">
        <v>119</v>
      </c>
      <c r="BG1011" t="s">
        <v>107</v>
      </c>
      <c r="BH1011">
        <v>1963</v>
      </c>
      <c r="BI1011" t="s">
        <v>108</v>
      </c>
      <c r="BJ1011">
        <v>2</v>
      </c>
      <c r="BK1011">
        <v>658</v>
      </c>
      <c r="BL1011" t="s">
        <v>98</v>
      </c>
      <c r="BM1011" t="s">
        <v>98</v>
      </c>
      <c r="BN1011" t="s">
        <v>104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2007</v>
      </c>
      <c r="CA1011" t="s">
        <v>110</v>
      </c>
      <c r="CB1011" t="s">
        <v>111</v>
      </c>
    </row>
    <row r="1012" spans="1:80">
      <c r="A1012">
        <v>2471</v>
      </c>
      <c r="B1012">
        <v>60</v>
      </c>
      <c r="C1012" t="s">
        <v>140</v>
      </c>
      <c r="D1012">
        <v>60</v>
      </c>
      <c r="E1012">
        <v>9780</v>
      </c>
      <c r="F1012" t="s">
        <v>82</v>
      </c>
      <c r="G1012" t="s">
        <v>190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214</v>
      </c>
      <c r="N1012" t="s">
        <v>91</v>
      </c>
      <c r="O1012" t="s">
        <v>91</v>
      </c>
      <c r="P1012" t="s">
        <v>92</v>
      </c>
      <c r="Q1012" t="s">
        <v>122</v>
      </c>
      <c r="R1012">
        <v>7</v>
      </c>
      <c r="S1012">
        <v>9</v>
      </c>
      <c r="T1012">
        <v>1950</v>
      </c>
      <c r="U1012">
        <v>2005</v>
      </c>
      <c r="V1012" t="s">
        <v>94</v>
      </c>
      <c r="W1012" t="s">
        <v>95</v>
      </c>
      <c r="X1012" t="s">
        <v>96</v>
      </c>
      <c r="Y1012" t="s">
        <v>96</v>
      </c>
      <c r="Z1012" t="s">
        <v>97</v>
      </c>
      <c r="AA1012">
        <v>0</v>
      </c>
      <c r="AB1012" t="s">
        <v>98</v>
      </c>
      <c r="AC1012" t="s">
        <v>126</v>
      </c>
      <c r="AD1012" t="s">
        <v>99</v>
      </c>
      <c r="AE1012" t="s">
        <v>98</v>
      </c>
      <c r="AF1012" t="s">
        <v>98</v>
      </c>
      <c r="AG1012" t="s">
        <v>100</v>
      </c>
      <c r="AH1012" t="s">
        <v>102</v>
      </c>
      <c r="AI1012">
        <v>354</v>
      </c>
      <c r="AJ1012" t="s">
        <v>101</v>
      </c>
      <c r="AK1012">
        <v>398</v>
      </c>
      <c r="AL1012">
        <v>224</v>
      </c>
      <c r="AM1012">
        <v>976</v>
      </c>
      <c r="AN1012" t="s">
        <v>103</v>
      </c>
      <c r="AO1012" t="s">
        <v>126</v>
      </c>
      <c r="AP1012" t="s">
        <v>104</v>
      </c>
      <c r="AQ1012" t="s">
        <v>105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t="s">
        <v>119</v>
      </c>
      <c r="BC1012">
        <v>8</v>
      </c>
      <c r="BD1012" t="s">
        <v>106</v>
      </c>
      <c r="BE1012">
        <v>2</v>
      </c>
      <c r="BF1012" t="s">
        <v>98</v>
      </c>
      <c r="BG1012" t="s">
        <v>143</v>
      </c>
      <c r="BH1012">
        <v>1950</v>
      </c>
      <c r="BI1012" t="s">
        <v>125</v>
      </c>
      <c r="BJ1012">
        <v>1</v>
      </c>
      <c r="BK1012">
        <v>299</v>
      </c>
      <c r="BL1012" t="s">
        <v>98</v>
      </c>
      <c r="BM1012" t="s">
        <v>98</v>
      </c>
      <c r="BN1012" t="s">
        <v>104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4</v>
      </c>
      <c r="BZ1012">
        <v>2007</v>
      </c>
      <c r="CA1012" t="s">
        <v>110</v>
      </c>
      <c r="CB1012" t="s">
        <v>111</v>
      </c>
    </row>
    <row r="1013" spans="1:80">
      <c r="A1013">
        <v>2472</v>
      </c>
      <c r="B1013">
        <v>50</v>
      </c>
      <c r="C1013" t="s">
        <v>140</v>
      </c>
      <c r="D1013">
        <v>60</v>
      </c>
      <c r="E1013">
        <v>10320</v>
      </c>
      <c r="F1013" t="s">
        <v>82</v>
      </c>
      <c r="G1013" t="s">
        <v>190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214</v>
      </c>
      <c r="N1013" t="s">
        <v>91</v>
      </c>
      <c r="O1013" t="s">
        <v>91</v>
      </c>
      <c r="P1013" t="s">
        <v>92</v>
      </c>
      <c r="Q1013" t="s">
        <v>176</v>
      </c>
      <c r="R1013">
        <v>6</v>
      </c>
      <c r="S1013">
        <v>5</v>
      </c>
      <c r="T1013">
        <v>1915</v>
      </c>
      <c r="U1013">
        <v>1950</v>
      </c>
      <c r="V1013" t="s">
        <v>94</v>
      </c>
      <c r="W1013" t="s">
        <v>95</v>
      </c>
      <c r="X1013" t="s">
        <v>137</v>
      </c>
      <c r="Y1013" t="s">
        <v>137</v>
      </c>
      <c r="Z1013" t="s">
        <v>97</v>
      </c>
      <c r="AA1013">
        <v>0</v>
      </c>
      <c r="AB1013" t="s">
        <v>98</v>
      </c>
      <c r="AC1013" t="s">
        <v>98</v>
      </c>
      <c r="AD1013" t="s">
        <v>99</v>
      </c>
      <c r="AE1013" t="s">
        <v>98</v>
      </c>
      <c r="AF1013" t="s">
        <v>139</v>
      </c>
      <c r="AG1013" t="s">
        <v>100</v>
      </c>
      <c r="AH1013" t="s">
        <v>102</v>
      </c>
      <c r="AI1013">
        <v>375</v>
      </c>
      <c r="AJ1013" t="s">
        <v>108</v>
      </c>
      <c r="AK1013">
        <v>0</v>
      </c>
      <c r="AL1013">
        <v>763</v>
      </c>
      <c r="AM1013">
        <v>1138</v>
      </c>
      <c r="AN1013" t="s">
        <v>103</v>
      </c>
      <c r="AO1013" t="s">
        <v>119</v>
      </c>
      <c r="AP1013" t="s">
        <v>104</v>
      </c>
      <c r="AQ1013" t="s">
        <v>105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t="s">
        <v>98</v>
      </c>
      <c r="BC1013">
        <v>7</v>
      </c>
      <c r="BD1013" t="s">
        <v>106</v>
      </c>
      <c r="BE1013">
        <v>1</v>
      </c>
      <c r="BF1013" t="s">
        <v>119</v>
      </c>
      <c r="BG1013" t="s">
        <v>143</v>
      </c>
      <c r="BH1013">
        <v>2006</v>
      </c>
      <c r="BI1013" t="s">
        <v>108</v>
      </c>
      <c r="BJ1013">
        <v>2</v>
      </c>
      <c r="BK1013">
        <v>720</v>
      </c>
      <c r="BL1013" t="s">
        <v>98</v>
      </c>
      <c r="BM1013" t="s">
        <v>98</v>
      </c>
      <c r="BN1013" t="s">
        <v>167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2007</v>
      </c>
      <c r="CA1013" t="s">
        <v>110</v>
      </c>
      <c r="CB1013" t="s">
        <v>111</v>
      </c>
    </row>
    <row r="1014" spans="1:80">
      <c r="A1014">
        <v>2473</v>
      </c>
      <c r="B1014">
        <v>190</v>
      </c>
      <c r="C1014" t="s">
        <v>140</v>
      </c>
      <c r="D1014">
        <v>52</v>
      </c>
      <c r="E1014">
        <v>4330</v>
      </c>
      <c r="F1014" t="s">
        <v>82</v>
      </c>
      <c r="G1014" t="s">
        <v>190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214</v>
      </c>
      <c r="N1014" t="s">
        <v>91</v>
      </c>
      <c r="O1014" t="s">
        <v>91</v>
      </c>
      <c r="P1014" t="s">
        <v>186</v>
      </c>
      <c r="Q1014" t="s">
        <v>176</v>
      </c>
      <c r="R1014">
        <v>4</v>
      </c>
      <c r="S1014">
        <v>6</v>
      </c>
      <c r="T1014">
        <v>1958</v>
      </c>
      <c r="U1014">
        <v>1958</v>
      </c>
      <c r="V1014" t="s">
        <v>94</v>
      </c>
      <c r="W1014" t="s">
        <v>95</v>
      </c>
      <c r="X1014" t="s">
        <v>137</v>
      </c>
      <c r="Y1014" t="s">
        <v>137</v>
      </c>
      <c r="Z1014" t="s">
        <v>97</v>
      </c>
      <c r="AA1014">
        <v>0</v>
      </c>
      <c r="AB1014" t="s">
        <v>98</v>
      </c>
      <c r="AC1014" t="s">
        <v>98</v>
      </c>
      <c r="AD1014" t="s">
        <v>166</v>
      </c>
      <c r="AE1014" t="s">
        <v>139</v>
      </c>
      <c r="AF1014" t="s">
        <v>98</v>
      </c>
      <c r="AG1014" t="s">
        <v>100</v>
      </c>
      <c r="AH1014" t="s">
        <v>101</v>
      </c>
      <c r="AI1014">
        <v>681</v>
      </c>
      <c r="AJ1014" t="s">
        <v>118</v>
      </c>
      <c r="AK1014">
        <v>127</v>
      </c>
      <c r="AL1014">
        <v>0</v>
      </c>
      <c r="AM1014">
        <v>808</v>
      </c>
      <c r="AN1014" t="s">
        <v>103</v>
      </c>
      <c r="AO1014" t="s">
        <v>98</v>
      </c>
      <c r="AP1014" t="s">
        <v>104</v>
      </c>
      <c r="AQ1014" t="s">
        <v>105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t="s">
        <v>98</v>
      </c>
      <c r="BC1014">
        <v>5</v>
      </c>
      <c r="BD1014" t="s">
        <v>106</v>
      </c>
      <c r="BE1014">
        <v>0</v>
      </c>
      <c r="BF1014" t="s">
        <v>83</v>
      </c>
      <c r="BG1014" t="s">
        <v>143</v>
      </c>
      <c r="BH1014">
        <v>1958</v>
      </c>
      <c r="BI1014" t="s">
        <v>131</v>
      </c>
      <c r="BJ1014">
        <v>2</v>
      </c>
      <c r="BK1014">
        <v>436</v>
      </c>
      <c r="BL1014" t="s">
        <v>98</v>
      </c>
      <c r="BM1014" t="s">
        <v>98</v>
      </c>
      <c r="BN1014" t="s">
        <v>104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2</v>
      </c>
      <c r="BZ1014">
        <v>2007</v>
      </c>
      <c r="CA1014" t="s">
        <v>144</v>
      </c>
      <c r="CB1014" t="s">
        <v>172</v>
      </c>
    </row>
    <row r="1015" spans="1:80">
      <c r="A1015">
        <v>2474</v>
      </c>
      <c r="B1015">
        <v>50</v>
      </c>
      <c r="C1015" t="s">
        <v>140</v>
      </c>
      <c r="D1015">
        <v>60</v>
      </c>
      <c r="E1015">
        <v>10320</v>
      </c>
      <c r="F1015" t="s">
        <v>82</v>
      </c>
      <c r="G1015" t="s">
        <v>190</v>
      </c>
      <c r="H1015" t="s">
        <v>84</v>
      </c>
      <c r="I1015" t="s">
        <v>85</v>
      </c>
      <c r="J1015" t="s">
        <v>86</v>
      </c>
      <c r="K1015" t="s">
        <v>114</v>
      </c>
      <c r="L1015" t="s">
        <v>88</v>
      </c>
      <c r="M1015" t="s">
        <v>214</v>
      </c>
      <c r="N1015" t="s">
        <v>182</v>
      </c>
      <c r="O1015" t="s">
        <v>91</v>
      </c>
      <c r="P1015" t="s">
        <v>92</v>
      </c>
      <c r="Q1015" t="s">
        <v>176</v>
      </c>
      <c r="R1015">
        <v>4</v>
      </c>
      <c r="S1015">
        <v>1</v>
      </c>
      <c r="T1015">
        <v>1910</v>
      </c>
      <c r="U1015">
        <v>1950</v>
      </c>
      <c r="V1015" t="s">
        <v>94</v>
      </c>
      <c r="W1015" t="s">
        <v>95</v>
      </c>
      <c r="X1015" t="s">
        <v>116</v>
      </c>
      <c r="Y1015" t="s">
        <v>116</v>
      </c>
      <c r="Z1015" t="s">
        <v>97</v>
      </c>
      <c r="AA1015">
        <v>0</v>
      </c>
      <c r="AB1015" t="s">
        <v>139</v>
      </c>
      <c r="AC1015" t="s">
        <v>139</v>
      </c>
      <c r="AD1015" t="s">
        <v>99</v>
      </c>
      <c r="AE1015" t="s">
        <v>98</v>
      </c>
      <c r="AF1015" t="s">
        <v>139</v>
      </c>
      <c r="AG1015" t="s">
        <v>100</v>
      </c>
      <c r="AH1015" t="s">
        <v>108</v>
      </c>
      <c r="AI1015">
        <v>0</v>
      </c>
      <c r="AJ1015" t="s">
        <v>108</v>
      </c>
      <c r="AK1015">
        <v>0</v>
      </c>
      <c r="AL1015">
        <v>771</v>
      </c>
      <c r="AM1015">
        <v>771</v>
      </c>
      <c r="AN1015" t="s">
        <v>103</v>
      </c>
      <c r="AO1015" t="s">
        <v>139</v>
      </c>
      <c r="AP1015" t="s">
        <v>104</v>
      </c>
      <c r="AQ1015" t="s">
        <v>105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t="s">
        <v>98</v>
      </c>
      <c r="BC1015">
        <v>6</v>
      </c>
      <c r="BD1015" t="s">
        <v>83</v>
      </c>
      <c r="BE1015">
        <v>0</v>
      </c>
      <c r="BF1015" t="s">
        <v>83</v>
      </c>
      <c r="BG1015" t="s">
        <v>143</v>
      </c>
      <c r="BH1015">
        <v>1910</v>
      </c>
      <c r="BI1015" t="s">
        <v>108</v>
      </c>
      <c r="BJ1015">
        <v>1</v>
      </c>
      <c r="BK1015">
        <v>264</v>
      </c>
      <c r="BL1015" t="s">
        <v>98</v>
      </c>
      <c r="BM1015" t="s">
        <v>139</v>
      </c>
      <c r="BN1015" t="s">
        <v>167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9</v>
      </c>
      <c r="BZ1015">
        <v>2007</v>
      </c>
      <c r="CA1015" t="s">
        <v>144</v>
      </c>
      <c r="CB1015" t="s">
        <v>172</v>
      </c>
    </row>
    <row r="1016" spans="1:80">
      <c r="A1016">
        <v>2475</v>
      </c>
      <c r="B1016">
        <v>70</v>
      </c>
      <c r="C1016" t="s">
        <v>112</v>
      </c>
      <c r="D1016">
        <v>107</v>
      </c>
      <c r="E1016">
        <v>12888</v>
      </c>
      <c r="F1016" t="s">
        <v>82</v>
      </c>
      <c r="G1016" t="s">
        <v>83</v>
      </c>
      <c r="H1016" t="s">
        <v>84</v>
      </c>
      <c r="I1016" t="s">
        <v>192</v>
      </c>
      <c r="J1016" t="s">
        <v>86</v>
      </c>
      <c r="K1016" t="s">
        <v>87</v>
      </c>
      <c r="L1016" t="s">
        <v>88</v>
      </c>
      <c r="M1016" t="s">
        <v>169</v>
      </c>
      <c r="N1016" t="s">
        <v>90</v>
      </c>
      <c r="O1016" t="s">
        <v>91</v>
      </c>
      <c r="P1016" t="s">
        <v>92</v>
      </c>
      <c r="Q1016" t="s">
        <v>122</v>
      </c>
      <c r="R1016">
        <v>7</v>
      </c>
      <c r="S1016">
        <v>8</v>
      </c>
      <c r="T1016">
        <v>1937</v>
      </c>
      <c r="U1016">
        <v>1980</v>
      </c>
      <c r="V1016" t="s">
        <v>94</v>
      </c>
      <c r="W1016" t="s">
        <v>95</v>
      </c>
      <c r="X1016" t="s">
        <v>116</v>
      </c>
      <c r="Y1016" t="s">
        <v>116</v>
      </c>
      <c r="Z1016" t="s">
        <v>97</v>
      </c>
      <c r="AA1016">
        <v>0</v>
      </c>
      <c r="AB1016" t="s">
        <v>98</v>
      </c>
      <c r="AC1016" t="s">
        <v>119</v>
      </c>
      <c r="AD1016" t="s">
        <v>99</v>
      </c>
      <c r="AE1016" t="s">
        <v>98</v>
      </c>
      <c r="AF1016" t="s">
        <v>98</v>
      </c>
      <c r="AG1016" t="s">
        <v>100</v>
      </c>
      <c r="AH1016" t="s">
        <v>118</v>
      </c>
      <c r="AI1016">
        <v>288</v>
      </c>
      <c r="AJ1016" t="s">
        <v>108</v>
      </c>
      <c r="AK1016">
        <v>0</v>
      </c>
      <c r="AL1016">
        <v>717</v>
      </c>
      <c r="AM1016">
        <v>1005</v>
      </c>
      <c r="AN1016" t="s">
        <v>103</v>
      </c>
      <c r="AO1016" t="s">
        <v>98</v>
      </c>
      <c r="AP1016" t="s">
        <v>104</v>
      </c>
      <c r="AQ1016" t="s">
        <v>105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t="s">
        <v>98</v>
      </c>
      <c r="BC1016">
        <v>7</v>
      </c>
      <c r="BD1016" t="s">
        <v>106</v>
      </c>
      <c r="BE1016">
        <v>2</v>
      </c>
      <c r="BF1016" t="s">
        <v>119</v>
      </c>
      <c r="BG1016" t="s">
        <v>107</v>
      </c>
      <c r="BH1016">
        <v>1937</v>
      </c>
      <c r="BI1016" t="s">
        <v>125</v>
      </c>
      <c r="BJ1016">
        <v>2</v>
      </c>
      <c r="BK1016">
        <v>498</v>
      </c>
      <c r="BL1016" t="s">
        <v>98</v>
      </c>
      <c r="BM1016" t="s">
        <v>98</v>
      </c>
      <c r="BN1016" t="s">
        <v>104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4</v>
      </c>
      <c r="BZ1016">
        <v>2007</v>
      </c>
      <c r="CA1016" t="s">
        <v>110</v>
      </c>
      <c r="CB1016" t="s">
        <v>111</v>
      </c>
    </row>
    <row r="1017" spans="1:80">
      <c r="A1017">
        <v>2476</v>
      </c>
      <c r="B1017">
        <v>190</v>
      </c>
      <c r="C1017" t="s">
        <v>112</v>
      </c>
      <c r="D1017">
        <v>59</v>
      </c>
      <c r="E1017">
        <v>4484</v>
      </c>
      <c r="F1017" t="s">
        <v>82</v>
      </c>
      <c r="G1017" t="s">
        <v>83</v>
      </c>
      <c r="H1017" t="s">
        <v>113</v>
      </c>
      <c r="I1017" t="s">
        <v>85</v>
      </c>
      <c r="J1017" t="s">
        <v>86</v>
      </c>
      <c r="K1017" t="s">
        <v>114</v>
      </c>
      <c r="L1017" t="s">
        <v>88</v>
      </c>
      <c r="M1017" t="s">
        <v>200</v>
      </c>
      <c r="N1017" t="s">
        <v>91</v>
      </c>
      <c r="O1017" t="s">
        <v>91</v>
      </c>
      <c r="P1017" t="s">
        <v>186</v>
      </c>
      <c r="Q1017" t="s">
        <v>176</v>
      </c>
      <c r="R1017">
        <v>5</v>
      </c>
      <c r="S1017">
        <v>6</v>
      </c>
      <c r="T1017">
        <v>1942</v>
      </c>
      <c r="U1017">
        <v>1979</v>
      </c>
      <c r="V1017" t="s">
        <v>94</v>
      </c>
      <c r="W1017" t="s">
        <v>95</v>
      </c>
      <c r="X1017" t="s">
        <v>135</v>
      </c>
      <c r="Y1017" t="s">
        <v>135</v>
      </c>
      <c r="Z1017" t="s">
        <v>97</v>
      </c>
      <c r="AA1017">
        <v>0</v>
      </c>
      <c r="AB1017" t="s">
        <v>98</v>
      </c>
      <c r="AC1017" t="s">
        <v>98</v>
      </c>
      <c r="AD1017" t="s">
        <v>99</v>
      </c>
      <c r="AE1017" t="s">
        <v>98</v>
      </c>
      <c r="AF1017" t="s">
        <v>98</v>
      </c>
      <c r="AG1017" t="s">
        <v>100</v>
      </c>
      <c r="AH1017" t="s">
        <v>118</v>
      </c>
      <c r="AI1017">
        <v>485</v>
      </c>
      <c r="AJ1017" t="s">
        <v>108</v>
      </c>
      <c r="AK1017">
        <v>0</v>
      </c>
      <c r="AL1017">
        <v>187</v>
      </c>
      <c r="AM1017">
        <v>672</v>
      </c>
      <c r="AN1017" t="s">
        <v>103</v>
      </c>
      <c r="AO1017" t="s">
        <v>98</v>
      </c>
      <c r="AP1017" t="s">
        <v>167</v>
      </c>
      <c r="AQ1017" t="s">
        <v>105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4</v>
      </c>
      <c r="BD1017" t="s">
        <v>106</v>
      </c>
      <c r="BE1017">
        <v>0</v>
      </c>
      <c r="BF1017" t="s">
        <v>83</v>
      </c>
      <c r="BG1017" t="s">
        <v>143</v>
      </c>
      <c r="BH1017">
        <v>1942</v>
      </c>
      <c r="BI1017" t="s">
        <v>108</v>
      </c>
      <c r="BJ1017">
        <v>1</v>
      </c>
      <c r="BK1017">
        <v>240</v>
      </c>
      <c r="BL1017" t="s">
        <v>98</v>
      </c>
      <c r="BM1017" t="s">
        <v>98</v>
      </c>
      <c r="BN1017" t="s">
        <v>104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109</v>
      </c>
      <c r="BW1017" t="s">
        <v>83</v>
      </c>
      <c r="BX1017">
        <v>0</v>
      </c>
      <c r="BY1017">
        <v>7</v>
      </c>
      <c r="BZ1017">
        <v>2007</v>
      </c>
      <c r="CA1017" t="s">
        <v>110</v>
      </c>
      <c r="CB1017" t="s">
        <v>111</v>
      </c>
    </row>
    <row r="1018" spans="1:80">
      <c r="A1018">
        <v>2477</v>
      </c>
      <c r="B1018">
        <v>190</v>
      </c>
      <c r="C1018" t="s">
        <v>112</v>
      </c>
      <c r="D1018">
        <v>75</v>
      </c>
      <c r="E1018">
        <v>11235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169</v>
      </c>
      <c r="N1018" t="s">
        <v>91</v>
      </c>
      <c r="O1018" t="s">
        <v>91</v>
      </c>
      <c r="P1018" t="s">
        <v>186</v>
      </c>
      <c r="Q1018" t="s">
        <v>183</v>
      </c>
      <c r="R1018">
        <v>5</v>
      </c>
      <c r="S1018">
        <v>5</v>
      </c>
      <c r="T1018">
        <v>1963</v>
      </c>
      <c r="U1018">
        <v>1963</v>
      </c>
      <c r="V1018" t="s">
        <v>94</v>
      </c>
      <c r="W1018" t="s">
        <v>95</v>
      </c>
      <c r="X1018" t="s">
        <v>130</v>
      </c>
      <c r="Y1018" t="s">
        <v>130</v>
      </c>
      <c r="Z1018" t="s">
        <v>97</v>
      </c>
      <c r="AA1018">
        <v>0</v>
      </c>
      <c r="AB1018" t="s">
        <v>98</v>
      </c>
      <c r="AC1018" t="s">
        <v>98</v>
      </c>
      <c r="AD1018" t="s">
        <v>99</v>
      </c>
      <c r="AE1018" t="s">
        <v>119</v>
      </c>
      <c r="AF1018" t="s">
        <v>98</v>
      </c>
      <c r="AG1018" t="s">
        <v>157</v>
      </c>
      <c r="AH1018" t="s">
        <v>118</v>
      </c>
      <c r="AI1018">
        <v>925</v>
      </c>
      <c r="AJ1018" t="s">
        <v>108</v>
      </c>
      <c r="AK1018">
        <v>0</v>
      </c>
      <c r="AL1018">
        <v>0</v>
      </c>
      <c r="AM1018">
        <v>925</v>
      </c>
      <c r="AN1018" t="s">
        <v>103</v>
      </c>
      <c r="AO1018" t="s">
        <v>98</v>
      </c>
      <c r="AP1018" t="s">
        <v>104</v>
      </c>
      <c r="AQ1018" t="s">
        <v>105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6</v>
      </c>
      <c r="BD1018" t="s">
        <v>106</v>
      </c>
      <c r="BE1018">
        <v>0</v>
      </c>
      <c r="BF1018" t="s">
        <v>83</v>
      </c>
      <c r="BG1018" t="s">
        <v>143</v>
      </c>
      <c r="BH1018">
        <v>1963</v>
      </c>
      <c r="BI1018" t="s">
        <v>108</v>
      </c>
      <c r="BJ1018">
        <v>1</v>
      </c>
      <c r="BK1018">
        <v>308</v>
      </c>
      <c r="BL1018" t="s">
        <v>98</v>
      </c>
      <c r="BM1018" t="s">
        <v>98</v>
      </c>
      <c r="BN1018" t="s">
        <v>104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109</v>
      </c>
      <c r="BW1018" t="s">
        <v>83</v>
      </c>
      <c r="BX1018">
        <v>0</v>
      </c>
      <c r="BY1018">
        <v>3</v>
      </c>
      <c r="BZ1018">
        <v>2007</v>
      </c>
      <c r="CA1018" t="s">
        <v>110</v>
      </c>
      <c r="CB1018" t="s">
        <v>111</v>
      </c>
    </row>
    <row r="1019" spans="1:80">
      <c r="A1019">
        <v>2478</v>
      </c>
      <c r="B1019">
        <v>85</v>
      </c>
      <c r="C1019" t="s">
        <v>112</v>
      </c>
      <c r="D1019">
        <v>75</v>
      </c>
      <c r="E1019">
        <v>11235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169</v>
      </c>
      <c r="N1019" t="s">
        <v>91</v>
      </c>
      <c r="O1019" t="s">
        <v>91</v>
      </c>
      <c r="P1019" t="s">
        <v>92</v>
      </c>
      <c r="Q1019" t="s">
        <v>183</v>
      </c>
      <c r="R1019">
        <v>5</v>
      </c>
      <c r="S1019">
        <v>5</v>
      </c>
      <c r="T1019">
        <v>1964</v>
      </c>
      <c r="U1019">
        <v>1980</v>
      </c>
      <c r="V1019" t="s">
        <v>94</v>
      </c>
      <c r="W1019" t="s">
        <v>95</v>
      </c>
      <c r="X1019" t="s">
        <v>130</v>
      </c>
      <c r="Y1019" t="s">
        <v>130</v>
      </c>
      <c r="Z1019" t="s">
        <v>117</v>
      </c>
      <c r="AA1019">
        <v>30</v>
      </c>
      <c r="AB1019" t="s">
        <v>98</v>
      </c>
      <c r="AC1019" t="s">
        <v>98</v>
      </c>
      <c r="AD1019" t="s">
        <v>99</v>
      </c>
      <c r="AE1019" t="s">
        <v>119</v>
      </c>
      <c r="AF1019" t="s">
        <v>98</v>
      </c>
      <c r="AG1019" t="s">
        <v>157</v>
      </c>
      <c r="AH1019" t="s">
        <v>138</v>
      </c>
      <c r="AI1019">
        <v>785</v>
      </c>
      <c r="AJ1019" t="s">
        <v>108</v>
      </c>
      <c r="AK1019">
        <v>0</v>
      </c>
      <c r="AL1019">
        <v>635</v>
      </c>
      <c r="AM1019">
        <v>1420</v>
      </c>
      <c r="AN1019" t="s">
        <v>103</v>
      </c>
      <c r="AO1019" t="s">
        <v>119</v>
      </c>
      <c r="AP1019" t="s">
        <v>104</v>
      </c>
      <c r="AQ1019" t="s">
        <v>105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98</v>
      </c>
      <c r="BC1019">
        <v>6</v>
      </c>
      <c r="BD1019" t="s">
        <v>181</v>
      </c>
      <c r="BE1019">
        <v>1</v>
      </c>
      <c r="BF1019" t="s">
        <v>98</v>
      </c>
      <c r="BG1019" t="s">
        <v>143</v>
      </c>
      <c r="BH1019">
        <v>1964</v>
      </c>
      <c r="BI1019" t="s">
        <v>108</v>
      </c>
      <c r="BJ1019">
        <v>2</v>
      </c>
      <c r="BK1019">
        <v>572</v>
      </c>
      <c r="BL1019" t="s">
        <v>98</v>
      </c>
      <c r="BM1019" t="s">
        <v>98</v>
      </c>
      <c r="BN1019" t="s">
        <v>104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11</v>
      </c>
      <c r="BZ1019">
        <v>2007</v>
      </c>
      <c r="CA1019" t="s">
        <v>110</v>
      </c>
      <c r="CB1019" t="s">
        <v>111</v>
      </c>
    </row>
    <row r="1020" spans="1:80">
      <c r="A1020">
        <v>2479</v>
      </c>
      <c r="B1020">
        <v>20</v>
      </c>
      <c r="C1020" t="s">
        <v>112</v>
      </c>
      <c r="D1020">
        <v>62</v>
      </c>
      <c r="E1020">
        <v>14299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169</v>
      </c>
      <c r="N1020" t="s">
        <v>90</v>
      </c>
      <c r="O1020" t="s">
        <v>91</v>
      </c>
      <c r="P1020" t="s">
        <v>92</v>
      </c>
      <c r="Q1020" t="s">
        <v>93</v>
      </c>
      <c r="R1020">
        <v>4</v>
      </c>
      <c r="S1020">
        <v>3</v>
      </c>
      <c r="T1020">
        <v>1964</v>
      </c>
      <c r="U1020">
        <v>1964</v>
      </c>
      <c r="V1020" t="s">
        <v>94</v>
      </c>
      <c r="W1020" t="s">
        <v>95</v>
      </c>
      <c r="X1020" t="s">
        <v>130</v>
      </c>
      <c r="Y1020" t="s">
        <v>130</v>
      </c>
      <c r="Z1020" t="s">
        <v>97</v>
      </c>
      <c r="AA1020">
        <v>0</v>
      </c>
      <c r="AB1020" t="s">
        <v>98</v>
      </c>
      <c r="AC1020" t="s">
        <v>98</v>
      </c>
      <c r="AD1020" t="s">
        <v>99</v>
      </c>
      <c r="AE1020" t="s">
        <v>98</v>
      </c>
      <c r="AF1020" t="s">
        <v>98</v>
      </c>
      <c r="AG1020" t="s">
        <v>100</v>
      </c>
      <c r="AH1020" t="s">
        <v>101</v>
      </c>
      <c r="AI1020">
        <v>513</v>
      </c>
      <c r="AJ1020" t="s">
        <v>102</v>
      </c>
      <c r="AK1020">
        <v>144</v>
      </c>
      <c r="AL1020">
        <v>348</v>
      </c>
      <c r="AM1020">
        <v>1005</v>
      </c>
      <c r="AN1020" t="s">
        <v>103</v>
      </c>
      <c r="AO1020" t="s">
        <v>98</v>
      </c>
      <c r="AP1020" t="s">
        <v>104</v>
      </c>
      <c r="AQ1020" t="s">
        <v>105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98</v>
      </c>
      <c r="BC1020">
        <v>5</v>
      </c>
      <c r="BD1020" t="s">
        <v>106</v>
      </c>
      <c r="BE1020">
        <v>0</v>
      </c>
      <c r="BF1020" t="s">
        <v>83</v>
      </c>
      <c r="BG1020" t="s">
        <v>143</v>
      </c>
      <c r="BH1020">
        <v>1964</v>
      </c>
      <c r="BI1020" t="s">
        <v>108</v>
      </c>
      <c r="BJ1020">
        <v>2</v>
      </c>
      <c r="BK1020">
        <v>440</v>
      </c>
      <c r="BL1020" t="s">
        <v>98</v>
      </c>
      <c r="BM1020" t="s">
        <v>98</v>
      </c>
      <c r="BN1020" t="s">
        <v>167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109</v>
      </c>
      <c r="BW1020" t="s">
        <v>83</v>
      </c>
      <c r="BX1020">
        <v>0</v>
      </c>
      <c r="BY1020">
        <v>7</v>
      </c>
      <c r="BZ1020">
        <v>2007</v>
      </c>
      <c r="CA1020" t="s">
        <v>110</v>
      </c>
      <c r="CB1020" t="s">
        <v>111</v>
      </c>
    </row>
    <row r="1021" spans="1:80">
      <c r="A1021">
        <v>2480</v>
      </c>
      <c r="B1021">
        <v>80</v>
      </c>
      <c r="C1021" t="s">
        <v>112</v>
      </c>
      <c r="D1021">
        <v>65</v>
      </c>
      <c r="E1021">
        <v>14149</v>
      </c>
      <c r="F1021" t="s">
        <v>82</v>
      </c>
      <c r="G1021" t="s">
        <v>83</v>
      </c>
      <c r="H1021" t="s">
        <v>113</v>
      </c>
      <c r="I1021" t="s">
        <v>85</v>
      </c>
      <c r="J1021" t="s">
        <v>86</v>
      </c>
      <c r="K1021" t="s">
        <v>87</v>
      </c>
      <c r="L1021" t="s">
        <v>88</v>
      </c>
      <c r="M1021" t="s">
        <v>169</v>
      </c>
      <c r="N1021" t="s">
        <v>91</v>
      </c>
      <c r="O1021" t="s">
        <v>91</v>
      </c>
      <c r="P1021" t="s">
        <v>92</v>
      </c>
      <c r="Q1021" t="s">
        <v>158</v>
      </c>
      <c r="R1021">
        <v>5</v>
      </c>
      <c r="S1021">
        <v>8</v>
      </c>
      <c r="T1021">
        <v>1964</v>
      </c>
      <c r="U1021">
        <v>2001</v>
      </c>
      <c r="V1021" t="s">
        <v>115</v>
      </c>
      <c r="W1021" t="s">
        <v>95</v>
      </c>
      <c r="X1021" t="s">
        <v>130</v>
      </c>
      <c r="Y1021" t="s">
        <v>130</v>
      </c>
      <c r="Z1021" t="s">
        <v>117</v>
      </c>
      <c r="AA1021">
        <v>50</v>
      </c>
      <c r="AB1021" t="s">
        <v>119</v>
      </c>
      <c r="AC1021" t="s">
        <v>119</v>
      </c>
      <c r="AD1021" t="s">
        <v>99</v>
      </c>
      <c r="AE1021" t="s">
        <v>98</v>
      </c>
      <c r="AF1021" t="s">
        <v>98</v>
      </c>
      <c r="AG1021" t="s">
        <v>119</v>
      </c>
      <c r="AH1021" t="s">
        <v>102</v>
      </c>
      <c r="AI1021">
        <v>68</v>
      </c>
      <c r="AJ1021" t="s">
        <v>138</v>
      </c>
      <c r="AK1021">
        <v>722</v>
      </c>
      <c r="AL1021">
        <v>190</v>
      </c>
      <c r="AM1021">
        <v>980</v>
      </c>
      <c r="AN1021" t="s">
        <v>103</v>
      </c>
      <c r="AO1021" t="s">
        <v>98</v>
      </c>
      <c r="AP1021" t="s">
        <v>104</v>
      </c>
      <c r="AQ1021" t="s">
        <v>105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t="s">
        <v>98</v>
      </c>
      <c r="BC1021">
        <v>5</v>
      </c>
      <c r="BD1021" t="s">
        <v>106</v>
      </c>
      <c r="BE1021">
        <v>1</v>
      </c>
      <c r="BF1021" t="s">
        <v>134</v>
      </c>
      <c r="BG1021" t="s">
        <v>143</v>
      </c>
      <c r="BH1021">
        <v>1970</v>
      </c>
      <c r="BI1021" t="s">
        <v>108</v>
      </c>
      <c r="BJ1021">
        <v>2</v>
      </c>
      <c r="BK1021">
        <v>528</v>
      </c>
      <c r="BL1021" t="s">
        <v>98</v>
      </c>
      <c r="BM1021" t="s">
        <v>98</v>
      </c>
      <c r="BN1021" t="s">
        <v>104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</row>
    <row r="1022" spans="1:80">
      <c r="A1022">
        <v>2481</v>
      </c>
      <c r="B1022">
        <v>20</v>
      </c>
      <c r="C1022" t="s">
        <v>112</v>
      </c>
      <c r="D1022" t="s">
        <v>83</v>
      </c>
      <c r="E1022">
        <v>11677</v>
      </c>
      <c r="F1022" t="s">
        <v>82</v>
      </c>
      <c r="G1022" t="s">
        <v>83</v>
      </c>
      <c r="H1022" t="s">
        <v>113</v>
      </c>
      <c r="I1022" t="s">
        <v>85</v>
      </c>
      <c r="J1022" t="s">
        <v>86</v>
      </c>
      <c r="K1022" t="s">
        <v>87</v>
      </c>
      <c r="L1022" t="s">
        <v>88</v>
      </c>
      <c r="M1022" t="s">
        <v>169</v>
      </c>
      <c r="N1022" t="s">
        <v>91</v>
      </c>
      <c r="O1022" t="s">
        <v>91</v>
      </c>
      <c r="P1022" t="s">
        <v>92</v>
      </c>
      <c r="Q1022" t="s">
        <v>93</v>
      </c>
      <c r="R1022">
        <v>5</v>
      </c>
      <c r="S1022">
        <v>4</v>
      </c>
      <c r="T1022">
        <v>1966</v>
      </c>
      <c r="U1022">
        <v>1966</v>
      </c>
      <c r="V1022" t="s">
        <v>94</v>
      </c>
      <c r="W1022" t="s">
        <v>95</v>
      </c>
      <c r="X1022" t="s">
        <v>130</v>
      </c>
      <c r="Y1022" t="s">
        <v>130</v>
      </c>
      <c r="Z1022" t="s">
        <v>117</v>
      </c>
      <c r="AA1022">
        <v>442</v>
      </c>
      <c r="AB1022" t="s">
        <v>98</v>
      </c>
      <c r="AC1022" t="s">
        <v>98</v>
      </c>
      <c r="AD1022" t="s">
        <v>99</v>
      </c>
      <c r="AE1022" t="s">
        <v>98</v>
      </c>
      <c r="AF1022" t="s">
        <v>98</v>
      </c>
      <c r="AG1022" t="s">
        <v>157</v>
      </c>
      <c r="AH1022" t="s">
        <v>101</v>
      </c>
      <c r="AI1022">
        <v>249</v>
      </c>
      <c r="AJ1022" t="s">
        <v>138</v>
      </c>
      <c r="AK1022">
        <v>761</v>
      </c>
      <c r="AL1022">
        <v>30</v>
      </c>
      <c r="AM1022">
        <v>1040</v>
      </c>
      <c r="AN1022" t="s">
        <v>103</v>
      </c>
      <c r="AO1022" t="s">
        <v>98</v>
      </c>
      <c r="AP1022" t="s">
        <v>104</v>
      </c>
      <c r="AQ1022" t="s">
        <v>105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98</v>
      </c>
      <c r="BC1022">
        <v>6</v>
      </c>
      <c r="BD1022" t="s">
        <v>106</v>
      </c>
      <c r="BE1022">
        <v>0</v>
      </c>
      <c r="BF1022" t="s">
        <v>83</v>
      </c>
      <c r="BG1022" t="s">
        <v>107</v>
      </c>
      <c r="BH1022">
        <v>1966</v>
      </c>
      <c r="BI1022" t="s">
        <v>131</v>
      </c>
      <c r="BJ1022">
        <v>1</v>
      </c>
      <c r="BK1022">
        <v>264</v>
      </c>
      <c r="BL1022" t="s">
        <v>98</v>
      </c>
      <c r="BM1022" t="s">
        <v>98</v>
      </c>
      <c r="BN1022" t="s">
        <v>104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109</v>
      </c>
      <c r="BW1022" t="s">
        <v>83</v>
      </c>
      <c r="BX1022">
        <v>0</v>
      </c>
      <c r="BY1022">
        <v>2</v>
      </c>
      <c r="BZ1022">
        <v>2007</v>
      </c>
      <c r="CA1022" t="s">
        <v>110</v>
      </c>
      <c r="CB1022" t="s">
        <v>111</v>
      </c>
    </row>
    <row r="1023" spans="1:80">
      <c r="A1023">
        <v>2482</v>
      </c>
      <c r="B1023">
        <v>190</v>
      </c>
      <c r="C1023" t="s">
        <v>112</v>
      </c>
      <c r="D1023">
        <v>70</v>
      </c>
      <c r="E1023">
        <v>8425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222</v>
      </c>
      <c r="L1023" t="s">
        <v>88</v>
      </c>
      <c r="M1023" t="s">
        <v>169</v>
      </c>
      <c r="N1023" t="s">
        <v>90</v>
      </c>
      <c r="O1023" t="s">
        <v>91</v>
      </c>
      <c r="P1023" t="s">
        <v>186</v>
      </c>
      <c r="Q1023" t="s">
        <v>93</v>
      </c>
      <c r="R1023">
        <v>5</v>
      </c>
      <c r="S1023">
        <v>6</v>
      </c>
      <c r="T1023">
        <v>1971</v>
      </c>
      <c r="U1023">
        <v>1990</v>
      </c>
      <c r="V1023" t="s">
        <v>94</v>
      </c>
      <c r="W1023" t="s">
        <v>95</v>
      </c>
      <c r="X1023" t="s">
        <v>130</v>
      </c>
      <c r="Y1023" t="s">
        <v>130</v>
      </c>
      <c r="Z1023" t="s">
        <v>97</v>
      </c>
      <c r="AA1023">
        <v>0</v>
      </c>
      <c r="AB1023" t="s">
        <v>98</v>
      </c>
      <c r="AC1023" t="s">
        <v>98</v>
      </c>
      <c r="AD1023" t="s">
        <v>99</v>
      </c>
      <c r="AE1023" t="s">
        <v>119</v>
      </c>
      <c r="AF1023" t="s">
        <v>98</v>
      </c>
      <c r="AG1023" t="s">
        <v>157</v>
      </c>
      <c r="AH1023" t="s">
        <v>124</v>
      </c>
      <c r="AI1023">
        <v>748</v>
      </c>
      <c r="AJ1023" t="s">
        <v>108</v>
      </c>
      <c r="AK1023">
        <v>0</v>
      </c>
      <c r="AL1023">
        <v>20</v>
      </c>
      <c r="AM1023">
        <v>768</v>
      </c>
      <c r="AN1023" t="s">
        <v>103</v>
      </c>
      <c r="AO1023" t="s">
        <v>119</v>
      </c>
      <c r="AP1023" t="s">
        <v>104</v>
      </c>
      <c r="AQ1023" t="s">
        <v>105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t="s">
        <v>98</v>
      </c>
      <c r="BC1023">
        <v>6</v>
      </c>
      <c r="BD1023" t="s">
        <v>106</v>
      </c>
      <c r="BE1023">
        <v>0</v>
      </c>
      <c r="BF1023" t="s">
        <v>83</v>
      </c>
      <c r="BG1023" t="s">
        <v>143</v>
      </c>
      <c r="BH1023">
        <v>1989</v>
      </c>
      <c r="BI1023" t="s">
        <v>108</v>
      </c>
      <c r="BJ1023">
        <v>2</v>
      </c>
      <c r="BK1023">
        <v>576</v>
      </c>
      <c r="BL1023" t="s">
        <v>98</v>
      </c>
      <c r="BM1023" t="s">
        <v>98</v>
      </c>
      <c r="BN1023" t="s">
        <v>104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132</v>
      </c>
      <c r="BW1023" t="s">
        <v>83</v>
      </c>
      <c r="BX1023">
        <v>0</v>
      </c>
      <c r="BY1023">
        <v>5</v>
      </c>
      <c r="BZ1023">
        <v>2007</v>
      </c>
      <c r="CA1023" t="s">
        <v>110</v>
      </c>
      <c r="CB1023" t="s">
        <v>111</v>
      </c>
    </row>
    <row r="1024" spans="1:80">
      <c r="A1024">
        <v>2483</v>
      </c>
      <c r="B1024">
        <v>20</v>
      </c>
      <c r="C1024" t="s">
        <v>112</v>
      </c>
      <c r="D1024">
        <v>86</v>
      </c>
      <c r="E1024">
        <v>8665</v>
      </c>
      <c r="F1024" t="s">
        <v>82</v>
      </c>
      <c r="G1024" t="s">
        <v>83</v>
      </c>
      <c r="H1024" t="s">
        <v>113</v>
      </c>
      <c r="I1024" t="s">
        <v>85</v>
      </c>
      <c r="J1024" t="s">
        <v>86</v>
      </c>
      <c r="K1024" t="s">
        <v>87</v>
      </c>
      <c r="L1024" t="s">
        <v>88</v>
      </c>
      <c r="M1024" t="s">
        <v>169</v>
      </c>
      <c r="N1024" t="s">
        <v>91</v>
      </c>
      <c r="O1024" t="s">
        <v>91</v>
      </c>
      <c r="P1024" t="s">
        <v>92</v>
      </c>
      <c r="Q1024" t="s">
        <v>93</v>
      </c>
      <c r="R1024">
        <v>5</v>
      </c>
      <c r="S1024">
        <v>5</v>
      </c>
      <c r="T1024">
        <v>1968</v>
      </c>
      <c r="U1024">
        <v>1968</v>
      </c>
      <c r="V1024" t="s">
        <v>94</v>
      </c>
      <c r="W1024" t="s">
        <v>95</v>
      </c>
      <c r="X1024" t="s">
        <v>130</v>
      </c>
      <c r="Y1024" t="s">
        <v>130</v>
      </c>
      <c r="Z1024" t="s">
        <v>117</v>
      </c>
      <c r="AA1024">
        <v>89</v>
      </c>
      <c r="AB1024" t="s">
        <v>98</v>
      </c>
      <c r="AC1024" t="s">
        <v>98</v>
      </c>
      <c r="AD1024" t="s">
        <v>99</v>
      </c>
      <c r="AE1024" t="s">
        <v>98</v>
      </c>
      <c r="AF1024" t="s">
        <v>98</v>
      </c>
      <c r="AG1024" t="s">
        <v>155</v>
      </c>
      <c r="AH1024" t="s">
        <v>101</v>
      </c>
      <c r="AI1024">
        <v>168</v>
      </c>
      <c r="AJ1024" t="s">
        <v>138</v>
      </c>
      <c r="AK1024">
        <v>288</v>
      </c>
      <c r="AL1024">
        <v>420</v>
      </c>
      <c r="AM1024">
        <v>876</v>
      </c>
      <c r="AN1024" t="s">
        <v>103</v>
      </c>
      <c r="AO1024" t="s">
        <v>98</v>
      </c>
      <c r="AP1024" t="s">
        <v>104</v>
      </c>
      <c r="AQ1024" t="s">
        <v>105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98</v>
      </c>
      <c r="BC1024">
        <v>5</v>
      </c>
      <c r="BD1024" t="s">
        <v>106</v>
      </c>
      <c r="BE1024">
        <v>0</v>
      </c>
      <c r="BF1024" t="s">
        <v>83</v>
      </c>
      <c r="BG1024" t="s">
        <v>107</v>
      </c>
      <c r="BH1024">
        <v>1968</v>
      </c>
      <c r="BI1024" t="s">
        <v>131</v>
      </c>
      <c r="BJ1024">
        <v>1</v>
      </c>
      <c r="BK1024">
        <v>264</v>
      </c>
      <c r="BL1024" t="s">
        <v>98</v>
      </c>
      <c r="BM1024" t="s">
        <v>98</v>
      </c>
      <c r="BN1024" t="s">
        <v>104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1</v>
      </c>
      <c r="BZ1024">
        <v>2007</v>
      </c>
      <c r="CA1024" t="s">
        <v>110</v>
      </c>
      <c r="CB1024" t="s">
        <v>111</v>
      </c>
    </row>
    <row r="1025" spans="1:80">
      <c r="A1025">
        <v>2484</v>
      </c>
      <c r="B1025">
        <v>20</v>
      </c>
      <c r="C1025" t="s">
        <v>112</v>
      </c>
      <c r="D1025" t="s">
        <v>83</v>
      </c>
      <c r="E1025">
        <v>8398</v>
      </c>
      <c r="F1025" t="s">
        <v>82</v>
      </c>
      <c r="G1025" t="s">
        <v>83</v>
      </c>
      <c r="H1025" t="s">
        <v>113</v>
      </c>
      <c r="I1025" t="s">
        <v>85</v>
      </c>
      <c r="J1025" t="s">
        <v>86</v>
      </c>
      <c r="K1025" t="s">
        <v>87</v>
      </c>
      <c r="L1025" t="s">
        <v>88</v>
      </c>
      <c r="M1025" t="s">
        <v>169</v>
      </c>
      <c r="N1025" t="s">
        <v>91</v>
      </c>
      <c r="O1025" t="s">
        <v>91</v>
      </c>
      <c r="P1025" t="s">
        <v>92</v>
      </c>
      <c r="Q1025" t="s">
        <v>93</v>
      </c>
      <c r="R1025">
        <v>5</v>
      </c>
      <c r="S1025">
        <v>5</v>
      </c>
      <c r="T1025">
        <v>1967</v>
      </c>
      <c r="U1025">
        <v>1967</v>
      </c>
      <c r="V1025" t="s">
        <v>94</v>
      </c>
      <c r="W1025" t="s">
        <v>95</v>
      </c>
      <c r="X1025" t="s">
        <v>137</v>
      </c>
      <c r="Y1025" t="s">
        <v>137</v>
      </c>
      <c r="Z1025" t="s">
        <v>117</v>
      </c>
      <c r="AA1025">
        <v>323</v>
      </c>
      <c r="AB1025" t="s">
        <v>98</v>
      </c>
      <c r="AC1025" t="s">
        <v>119</v>
      </c>
      <c r="AD1025" t="s">
        <v>99</v>
      </c>
      <c r="AE1025" t="s">
        <v>98</v>
      </c>
      <c r="AF1025" t="s">
        <v>98</v>
      </c>
      <c r="AG1025" t="s">
        <v>100</v>
      </c>
      <c r="AH1025" t="s">
        <v>102</v>
      </c>
      <c r="AI1025">
        <v>114</v>
      </c>
      <c r="AJ1025" t="s">
        <v>138</v>
      </c>
      <c r="AK1025">
        <v>529</v>
      </c>
      <c r="AL1025">
        <v>300</v>
      </c>
      <c r="AM1025">
        <v>943</v>
      </c>
      <c r="AN1025" t="s">
        <v>103</v>
      </c>
      <c r="AO1025" t="s">
        <v>98</v>
      </c>
      <c r="AP1025" t="s">
        <v>104</v>
      </c>
      <c r="AQ1025" t="s">
        <v>105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5</v>
      </c>
      <c r="BD1025" t="s">
        <v>106</v>
      </c>
      <c r="BE1025">
        <v>0</v>
      </c>
      <c r="BF1025" t="s">
        <v>83</v>
      </c>
      <c r="BG1025" t="s">
        <v>143</v>
      </c>
      <c r="BH1025">
        <v>1972</v>
      </c>
      <c r="BI1025" t="s">
        <v>108</v>
      </c>
      <c r="BJ1025">
        <v>2</v>
      </c>
      <c r="BK1025">
        <v>528</v>
      </c>
      <c r="BL1025" t="s">
        <v>98</v>
      </c>
      <c r="BM1025" t="s">
        <v>98</v>
      </c>
      <c r="BN1025" t="s">
        <v>104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6</v>
      </c>
      <c r="BZ1025">
        <v>2007</v>
      </c>
      <c r="CA1025" t="s">
        <v>110</v>
      </c>
      <c r="CB1025" t="s">
        <v>111</v>
      </c>
    </row>
    <row r="1026" spans="1:80">
      <c r="A1026">
        <v>2485</v>
      </c>
      <c r="B1026">
        <v>20</v>
      </c>
      <c r="C1026" t="s">
        <v>112</v>
      </c>
      <c r="D1026" t="s">
        <v>83</v>
      </c>
      <c r="E1026">
        <v>8169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114</v>
      </c>
      <c r="L1026" t="s">
        <v>88</v>
      </c>
      <c r="M1026" t="s">
        <v>169</v>
      </c>
      <c r="N1026" t="s">
        <v>90</v>
      </c>
      <c r="O1026" t="s">
        <v>91</v>
      </c>
      <c r="P1026" t="s">
        <v>92</v>
      </c>
      <c r="Q1026" t="s">
        <v>93</v>
      </c>
      <c r="R1026">
        <v>5</v>
      </c>
      <c r="S1026">
        <v>7</v>
      </c>
      <c r="T1026">
        <v>1966</v>
      </c>
      <c r="U1026">
        <v>1966</v>
      </c>
      <c r="V1026" t="s">
        <v>94</v>
      </c>
      <c r="W1026" t="s">
        <v>95</v>
      </c>
      <c r="X1026" t="s">
        <v>135</v>
      </c>
      <c r="Y1026" t="s">
        <v>135</v>
      </c>
      <c r="Z1026" t="s">
        <v>97</v>
      </c>
      <c r="AA1026">
        <v>0</v>
      </c>
      <c r="AB1026" t="s">
        <v>98</v>
      </c>
      <c r="AC1026" t="s">
        <v>119</v>
      </c>
      <c r="AD1026" t="s">
        <v>99</v>
      </c>
      <c r="AE1026" t="s">
        <v>98</v>
      </c>
      <c r="AF1026" t="s">
        <v>98</v>
      </c>
      <c r="AG1026" t="s">
        <v>100</v>
      </c>
      <c r="AH1026" t="s">
        <v>101</v>
      </c>
      <c r="AI1026">
        <v>216</v>
      </c>
      <c r="AJ1026" t="s">
        <v>118</v>
      </c>
      <c r="AK1026">
        <v>435</v>
      </c>
      <c r="AL1026">
        <v>261</v>
      </c>
      <c r="AM1026">
        <v>912</v>
      </c>
      <c r="AN1026" t="s">
        <v>103</v>
      </c>
      <c r="AO1026" t="s">
        <v>126</v>
      </c>
      <c r="AP1026" t="s">
        <v>104</v>
      </c>
      <c r="AQ1026" t="s">
        <v>105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119</v>
      </c>
      <c r="BC1026">
        <v>6</v>
      </c>
      <c r="BD1026" t="s">
        <v>106</v>
      </c>
      <c r="BE1026">
        <v>0</v>
      </c>
      <c r="BF1026" t="s">
        <v>83</v>
      </c>
      <c r="BG1026" t="s">
        <v>143</v>
      </c>
      <c r="BH1026">
        <v>1966</v>
      </c>
      <c r="BI1026" t="s">
        <v>108</v>
      </c>
      <c r="BJ1026">
        <v>1</v>
      </c>
      <c r="BK1026">
        <v>315</v>
      </c>
      <c r="BL1026" t="s">
        <v>98</v>
      </c>
      <c r="BM1026" t="s">
        <v>98</v>
      </c>
      <c r="BN1026" t="s">
        <v>104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109</v>
      </c>
      <c r="BW1026" t="s">
        <v>83</v>
      </c>
      <c r="BX1026">
        <v>0</v>
      </c>
      <c r="BY1026">
        <v>7</v>
      </c>
      <c r="BZ1026">
        <v>2007</v>
      </c>
      <c r="CA1026" t="s">
        <v>110</v>
      </c>
      <c r="CB1026" t="s">
        <v>111</v>
      </c>
    </row>
    <row r="1027" spans="1:80">
      <c r="A1027">
        <v>2486</v>
      </c>
      <c r="B1027">
        <v>20</v>
      </c>
      <c r="C1027" t="s">
        <v>112</v>
      </c>
      <c r="D1027">
        <v>81</v>
      </c>
      <c r="E1027">
        <v>14175</v>
      </c>
      <c r="F1027" t="s">
        <v>82</v>
      </c>
      <c r="G1027" t="s">
        <v>83</v>
      </c>
      <c r="H1027" t="s">
        <v>84</v>
      </c>
      <c r="I1027" t="s">
        <v>192</v>
      </c>
      <c r="J1027" t="s">
        <v>86</v>
      </c>
      <c r="K1027" t="s">
        <v>87</v>
      </c>
      <c r="L1027" t="s">
        <v>154</v>
      </c>
      <c r="M1027" t="s">
        <v>169</v>
      </c>
      <c r="N1027" t="s">
        <v>221</v>
      </c>
      <c r="O1027" t="s">
        <v>91</v>
      </c>
      <c r="P1027" t="s">
        <v>92</v>
      </c>
      <c r="Q1027" t="s">
        <v>93</v>
      </c>
      <c r="R1027">
        <v>5</v>
      </c>
      <c r="S1027">
        <v>5</v>
      </c>
      <c r="T1027">
        <v>1956</v>
      </c>
      <c r="U1027">
        <v>1998</v>
      </c>
      <c r="V1027" t="s">
        <v>115</v>
      </c>
      <c r="W1027" t="s">
        <v>95</v>
      </c>
      <c r="X1027" t="s">
        <v>117</v>
      </c>
      <c r="Y1027" t="s">
        <v>117</v>
      </c>
      <c r="Z1027" t="s">
        <v>97</v>
      </c>
      <c r="AA1027">
        <v>0</v>
      </c>
      <c r="AB1027" t="s">
        <v>98</v>
      </c>
      <c r="AC1027" t="s">
        <v>98</v>
      </c>
      <c r="AD1027" t="s">
        <v>99</v>
      </c>
      <c r="AE1027" t="s">
        <v>98</v>
      </c>
      <c r="AF1027" t="s">
        <v>98</v>
      </c>
      <c r="AG1027" t="s">
        <v>100</v>
      </c>
      <c r="AH1027" t="s">
        <v>101</v>
      </c>
      <c r="AI1027">
        <v>386</v>
      </c>
      <c r="AJ1027" t="s">
        <v>118</v>
      </c>
      <c r="AK1027">
        <v>522</v>
      </c>
      <c r="AL1027">
        <v>332</v>
      </c>
      <c r="AM1027">
        <v>1240</v>
      </c>
      <c r="AN1027" t="s">
        <v>103</v>
      </c>
      <c r="AO1027" t="s">
        <v>119</v>
      </c>
      <c r="AP1027" t="s">
        <v>104</v>
      </c>
      <c r="AQ1027" t="s">
        <v>105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6</v>
      </c>
      <c r="BD1027" t="s">
        <v>106</v>
      </c>
      <c r="BE1027">
        <v>1</v>
      </c>
      <c r="BF1027" t="s">
        <v>119</v>
      </c>
      <c r="BG1027" t="s">
        <v>107</v>
      </c>
      <c r="BH1027">
        <v>1956</v>
      </c>
      <c r="BI1027" t="s">
        <v>108</v>
      </c>
      <c r="BJ1027">
        <v>1</v>
      </c>
      <c r="BK1027">
        <v>323</v>
      </c>
      <c r="BL1027" t="s">
        <v>98</v>
      </c>
      <c r="BM1027" t="s">
        <v>98</v>
      </c>
      <c r="BN1027" t="s">
        <v>104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12</v>
      </c>
      <c r="BZ1027">
        <v>2007</v>
      </c>
      <c r="CA1027" t="s">
        <v>110</v>
      </c>
      <c r="CB1027" t="s">
        <v>111</v>
      </c>
    </row>
    <row r="1028" spans="1:80">
      <c r="A1028">
        <v>2487</v>
      </c>
      <c r="B1028">
        <v>60</v>
      </c>
      <c r="C1028" t="s">
        <v>112</v>
      </c>
      <c r="D1028">
        <v>99</v>
      </c>
      <c r="E1028">
        <v>16779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169</v>
      </c>
      <c r="N1028" t="s">
        <v>90</v>
      </c>
      <c r="O1028" t="s">
        <v>91</v>
      </c>
      <c r="P1028" t="s">
        <v>92</v>
      </c>
      <c r="Q1028" t="s">
        <v>122</v>
      </c>
      <c r="R1028">
        <v>5</v>
      </c>
      <c r="S1028">
        <v>4</v>
      </c>
      <c r="T1028">
        <v>1920</v>
      </c>
      <c r="U1028">
        <v>1996</v>
      </c>
      <c r="V1028" t="s">
        <v>94</v>
      </c>
      <c r="W1028" t="s">
        <v>95</v>
      </c>
      <c r="X1028" t="s">
        <v>116</v>
      </c>
      <c r="Y1028" t="s">
        <v>116</v>
      </c>
      <c r="Z1028" t="s">
        <v>117</v>
      </c>
      <c r="AA1028">
        <v>356</v>
      </c>
      <c r="AB1028" t="s">
        <v>98</v>
      </c>
      <c r="AC1028" t="s">
        <v>139</v>
      </c>
      <c r="AD1028" t="s">
        <v>99</v>
      </c>
      <c r="AE1028" t="s">
        <v>119</v>
      </c>
      <c r="AF1028" t="s">
        <v>98</v>
      </c>
      <c r="AG1028" t="s">
        <v>100</v>
      </c>
      <c r="AH1028" t="s">
        <v>138</v>
      </c>
      <c r="AI1028">
        <v>267</v>
      </c>
      <c r="AJ1028" t="s">
        <v>108</v>
      </c>
      <c r="AK1028">
        <v>0</v>
      </c>
      <c r="AL1028">
        <v>404</v>
      </c>
      <c r="AM1028">
        <v>671</v>
      </c>
      <c r="AN1028" t="s">
        <v>103</v>
      </c>
      <c r="AO1028" t="s">
        <v>139</v>
      </c>
      <c r="AP1028" t="s">
        <v>104</v>
      </c>
      <c r="AQ1028" t="s">
        <v>105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t="s">
        <v>98</v>
      </c>
      <c r="BC1028">
        <v>11</v>
      </c>
      <c r="BD1028" t="s">
        <v>154</v>
      </c>
      <c r="BE1028">
        <v>1</v>
      </c>
      <c r="BF1028" t="s">
        <v>119</v>
      </c>
      <c r="BG1028" t="s">
        <v>107</v>
      </c>
      <c r="BH1028">
        <v>1946</v>
      </c>
      <c r="BI1028" t="s">
        <v>108</v>
      </c>
      <c r="BJ1028">
        <v>2</v>
      </c>
      <c r="BK1028">
        <v>638</v>
      </c>
      <c r="BL1028" t="s">
        <v>98</v>
      </c>
      <c r="BM1028" t="s">
        <v>98</v>
      </c>
      <c r="BN1028" t="s">
        <v>104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133</v>
      </c>
      <c r="BX1028">
        <v>500</v>
      </c>
      <c r="BY1028">
        <v>5</v>
      </c>
      <c r="BZ1028">
        <v>2007</v>
      </c>
      <c r="CA1028" t="s">
        <v>110</v>
      </c>
      <c r="CB1028" t="s">
        <v>111</v>
      </c>
    </row>
    <row r="1029" spans="1:80">
      <c r="A1029">
        <v>2488</v>
      </c>
      <c r="B1029">
        <v>50</v>
      </c>
      <c r="C1029" t="s">
        <v>112</v>
      </c>
      <c r="D1029">
        <v>70</v>
      </c>
      <c r="E1029">
        <v>6960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169</v>
      </c>
      <c r="N1029" t="s">
        <v>91</v>
      </c>
      <c r="O1029" t="s">
        <v>91</v>
      </c>
      <c r="P1029" t="s">
        <v>92</v>
      </c>
      <c r="Q1029" t="s">
        <v>176</v>
      </c>
      <c r="R1029">
        <v>7</v>
      </c>
      <c r="S1029">
        <v>8</v>
      </c>
      <c r="T1029">
        <v>1940</v>
      </c>
      <c r="U1029">
        <v>1998</v>
      </c>
      <c r="V1029" t="s">
        <v>94</v>
      </c>
      <c r="W1029" t="s">
        <v>95</v>
      </c>
      <c r="X1029" t="s">
        <v>116</v>
      </c>
      <c r="Y1029" t="s">
        <v>116</v>
      </c>
      <c r="Z1029" t="s">
        <v>97</v>
      </c>
      <c r="AA1029">
        <v>0</v>
      </c>
      <c r="AB1029" t="s">
        <v>98</v>
      </c>
      <c r="AC1029" t="s">
        <v>98</v>
      </c>
      <c r="AD1029" t="s">
        <v>166</v>
      </c>
      <c r="AE1029" t="s">
        <v>98</v>
      </c>
      <c r="AF1029" t="s">
        <v>98</v>
      </c>
      <c r="AG1029" t="s">
        <v>100</v>
      </c>
      <c r="AH1029" t="s">
        <v>118</v>
      </c>
      <c r="AI1029">
        <v>258</v>
      </c>
      <c r="AJ1029" t="s">
        <v>108</v>
      </c>
      <c r="AK1029">
        <v>0</v>
      </c>
      <c r="AL1029">
        <v>422</v>
      </c>
      <c r="AM1029">
        <v>680</v>
      </c>
      <c r="AN1029" t="s">
        <v>103</v>
      </c>
      <c r="AO1029" t="s">
        <v>126</v>
      </c>
      <c r="AP1029" t="s">
        <v>104</v>
      </c>
      <c r="AQ1029" t="s">
        <v>168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119</v>
      </c>
      <c r="BC1029">
        <v>6</v>
      </c>
      <c r="BD1029" t="s">
        <v>106</v>
      </c>
      <c r="BE1029">
        <v>2</v>
      </c>
      <c r="BF1029" t="s">
        <v>119</v>
      </c>
      <c r="BG1029" t="s">
        <v>107</v>
      </c>
      <c r="BH1029">
        <v>1940</v>
      </c>
      <c r="BI1029" t="s">
        <v>108</v>
      </c>
      <c r="BJ1029">
        <v>1</v>
      </c>
      <c r="BK1029">
        <v>224</v>
      </c>
      <c r="BL1029" t="s">
        <v>98</v>
      </c>
      <c r="BM1029" t="s">
        <v>98</v>
      </c>
      <c r="BN1029" t="s">
        <v>104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t="s">
        <v>83</v>
      </c>
      <c r="BV1029" t="s">
        <v>109</v>
      </c>
      <c r="BW1029" t="s">
        <v>83</v>
      </c>
      <c r="BX1029">
        <v>0</v>
      </c>
      <c r="BY1029">
        <v>7</v>
      </c>
      <c r="BZ1029">
        <v>2007</v>
      </c>
      <c r="CA1029" t="s">
        <v>110</v>
      </c>
      <c r="CB1029" t="s">
        <v>111</v>
      </c>
    </row>
    <row r="1030" spans="1:80">
      <c r="A1030">
        <v>2489</v>
      </c>
      <c r="B1030">
        <v>20</v>
      </c>
      <c r="C1030" t="s">
        <v>112</v>
      </c>
      <c r="D1030">
        <v>91</v>
      </c>
      <c r="E1030">
        <v>11375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169</v>
      </c>
      <c r="N1030" t="s">
        <v>91</v>
      </c>
      <c r="O1030" t="s">
        <v>91</v>
      </c>
      <c r="P1030" t="s">
        <v>92</v>
      </c>
      <c r="Q1030" t="s">
        <v>93</v>
      </c>
      <c r="R1030">
        <v>6</v>
      </c>
      <c r="S1030">
        <v>5</v>
      </c>
      <c r="T1030">
        <v>1954</v>
      </c>
      <c r="U1030">
        <v>1995</v>
      </c>
      <c r="V1030" t="s">
        <v>94</v>
      </c>
      <c r="W1030" t="s">
        <v>95</v>
      </c>
      <c r="X1030" t="s">
        <v>96</v>
      </c>
      <c r="Y1030" t="s">
        <v>96</v>
      </c>
      <c r="Z1030" t="s">
        <v>97</v>
      </c>
      <c r="AA1030">
        <v>0</v>
      </c>
      <c r="AB1030" t="s">
        <v>98</v>
      </c>
      <c r="AC1030" t="s">
        <v>98</v>
      </c>
      <c r="AD1030" t="s">
        <v>99</v>
      </c>
      <c r="AE1030" t="s">
        <v>98</v>
      </c>
      <c r="AF1030" t="s">
        <v>98</v>
      </c>
      <c r="AG1030" t="s">
        <v>100</v>
      </c>
      <c r="AH1030" t="s">
        <v>101</v>
      </c>
      <c r="AI1030">
        <v>736</v>
      </c>
      <c r="AJ1030" t="s">
        <v>108</v>
      </c>
      <c r="AK1030">
        <v>0</v>
      </c>
      <c r="AL1030">
        <v>231</v>
      </c>
      <c r="AM1030">
        <v>967</v>
      </c>
      <c r="AN1030" t="s">
        <v>103</v>
      </c>
      <c r="AO1030" t="s">
        <v>98</v>
      </c>
      <c r="AP1030" t="s">
        <v>104</v>
      </c>
      <c r="AQ1030" t="s">
        <v>105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119</v>
      </c>
      <c r="BC1030">
        <v>6</v>
      </c>
      <c r="BD1030" t="s">
        <v>106</v>
      </c>
      <c r="BE1030">
        <v>1</v>
      </c>
      <c r="BF1030" t="s">
        <v>98</v>
      </c>
      <c r="BG1030" t="s">
        <v>107</v>
      </c>
      <c r="BH1030">
        <v>1954</v>
      </c>
      <c r="BI1030" t="s">
        <v>108</v>
      </c>
      <c r="BJ1030">
        <v>2</v>
      </c>
      <c r="BK1030">
        <v>494</v>
      </c>
      <c r="BL1030" t="s">
        <v>98</v>
      </c>
      <c r="BM1030" t="s">
        <v>98</v>
      </c>
      <c r="BN1030" t="s">
        <v>104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10</v>
      </c>
      <c r="BZ1030">
        <v>2007</v>
      </c>
      <c r="CA1030" t="s">
        <v>110</v>
      </c>
      <c r="CB1030" t="s">
        <v>111</v>
      </c>
    </row>
    <row r="1031" spans="1:80">
      <c r="A1031">
        <v>2490</v>
      </c>
      <c r="B1031">
        <v>20</v>
      </c>
      <c r="C1031" t="s">
        <v>112</v>
      </c>
      <c r="D1031">
        <v>85</v>
      </c>
      <c r="E1031">
        <v>13770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114</v>
      </c>
      <c r="L1031" t="s">
        <v>88</v>
      </c>
      <c r="M1031" t="s">
        <v>169</v>
      </c>
      <c r="N1031" t="s">
        <v>90</v>
      </c>
      <c r="O1031" t="s">
        <v>91</v>
      </c>
      <c r="P1031" t="s">
        <v>92</v>
      </c>
      <c r="Q1031" t="s">
        <v>93</v>
      </c>
      <c r="R1031">
        <v>5</v>
      </c>
      <c r="S1031">
        <v>6</v>
      </c>
      <c r="T1031">
        <v>1958</v>
      </c>
      <c r="U1031">
        <v>1998</v>
      </c>
      <c r="V1031" t="s">
        <v>94</v>
      </c>
      <c r="W1031" t="s">
        <v>95</v>
      </c>
      <c r="X1031" t="s">
        <v>135</v>
      </c>
      <c r="Y1031" t="s">
        <v>135</v>
      </c>
      <c r="Z1031" t="s">
        <v>117</v>
      </c>
      <c r="AA1031">
        <v>340</v>
      </c>
      <c r="AB1031" t="s">
        <v>98</v>
      </c>
      <c r="AC1031" t="s">
        <v>98</v>
      </c>
      <c r="AD1031" t="s">
        <v>99</v>
      </c>
      <c r="AE1031" t="s">
        <v>98</v>
      </c>
      <c r="AF1031" t="s">
        <v>98</v>
      </c>
      <c r="AG1031" t="s">
        <v>155</v>
      </c>
      <c r="AH1031" t="s">
        <v>101</v>
      </c>
      <c r="AI1031">
        <v>190</v>
      </c>
      <c r="AJ1031" t="s">
        <v>138</v>
      </c>
      <c r="AK1031">
        <v>873</v>
      </c>
      <c r="AL1031">
        <v>95</v>
      </c>
      <c r="AM1031">
        <v>1158</v>
      </c>
      <c r="AN1031" t="s">
        <v>103</v>
      </c>
      <c r="AO1031" t="s">
        <v>98</v>
      </c>
      <c r="AP1031" t="s">
        <v>104</v>
      </c>
      <c r="AQ1031" t="s">
        <v>105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106</v>
      </c>
      <c r="BE1031">
        <v>2</v>
      </c>
      <c r="BF1031" t="s">
        <v>119</v>
      </c>
      <c r="BG1031" t="s">
        <v>107</v>
      </c>
      <c r="BH1031">
        <v>1958</v>
      </c>
      <c r="BI1031" t="s">
        <v>108</v>
      </c>
      <c r="BJ1031">
        <v>1</v>
      </c>
      <c r="BK1031">
        <v>303</v>
      </c>
      <c r="BL1031" t="s">
        <v>98</v>
      </c>
      <c r="BM1031" t="s">
        <v>98</v>
      </c>
      <c r="BN1031" t="s">
        <v>104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10</v>
      </c>
      <c r="BZ1031">
        <v>2007</v>
      </c>
      <c r="CA1031" t="s">
        <v>83</v>
      </c>
      <c r="CB1031" t="s">
        <v>111</v>
      </c>
    </row>
    <row r="1032" spans="1:80">
      <c r="A1032">
        <v>2491</v>
      </c>
      <c r="B1032">
        <v>20</v>
      </c>
      <c r="C1032" t="s">
        <v>112</v>
      </c>
      <c r="D1032" t="s">
        <v>83</v>
      </c>
      <c r="E1032">
        <v>9000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169</v>
      </c>
      <c r="N1032" t="s">
        <v>91</v>
      </c>
      <c r="O1032" t="s">
        <v>91</v>
      </c>
      <c r="P1032" t="s">
        <v>92</v>
      </c>
      <c r="Q1032" t="s">
        <v>93</v>
      </c>
      <c r="R1032">
        <v>4</v>
      </c>
      <c r="S1032">
        <v>7</v>
      </c>
      <c r="T1032">
        <v>1945</v>
      </c>
      <c r="U1032">
        <v>1950</v>
      </c>
      <c r="V1032" t="s">
        <v>94</v>
      </c>
      <c r="W1032" t="s">
        <v>95</v>
      </c>
      <c r="X1032" t="s">
        <v>116</v>
      </c>
      <c r="Y1032" t="s">
        <v>116</v>
      </c>
      <c r="Z1032" t="s">
        <v>97</v>
      </c>
      <c r="AA1032">
        <v>0</v>
      </c>
      <c r="AB1032" t="s">
        <v>139</v>
      </c>
      <c r="AC1032" t="s">
        <v>98</v>
      </c>
      <c r="AD1032" t="s">
        <v>211</v>
      </c>
      <c r="AE1032" t="s">
        <v>83</v>
      </c>
      <c r="AF1032" t="s">
        <v>83</v>
      </c>
      <c r="AG1032" t="s">
        <v>83</v>
      </c>
      <c r="AH1032" t="s">
        <v>83</v>
      </c>
      <c r="AI1032">
        <v>0</v>
      </c>
      <c r="AJ1032" t="s">
        <v>83</v>
      </c>
      <c r="AK1032">
        <v>0</v>
      </c>
      <c r="AL1032">
        <v>0</v>
      </c>
      <c r="AM1032">
        <v>0</v>
      </c>
      <c r="AN1032" t="s">
        <v>103</v>
      </c>
      <c r="AO1032" t="s">
        <v>98</v>
      </c>
      <c r="AP1032" t="s">
        <v>167</v>
      </c>
      <c r="AQ1032" t="s">
        <v>168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98</v>
      </c>
      <c r="BC1032">
        <v>5</v>
      </c>
      <c r="BD1032" t="s">
        <v>181</v>
      </c>
      <c r="BE1032">
        <v>0</v>
      </c>
      <c r="BF1032" t="s">
        <v>83</v>
      </c>
      <c r="BG1032" t="s">
        <v>208</v>
      </c>
      <c r="BH1032">
        <v>1952</v>
      </c>
      <c r="BI1032" t="s">
        <v>108</v>
      </c>
      <c r="BJ1032">
        <v>2</v>
      </c>
      <c r="BK1032">
        <v>460</v>
      </c>
      <c r="BL1032" t="s">
        <v>139</v>
      </c>
      <c r="BM1032" t="s">
        <v>98</v>
      </c>
      <c r="BN1032" t="s">
        <v>104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2007</v>
      </c>
      <c r="CA1032" t="s">
        <v>110</v>
      </c>
      <c r="CB1032" t="s">
        <v>111</v>
      </c>
    </row>
    <row r="1033" spans="1:80">
      <c r="A1033">
        <v>2492</v>
      </c>
      <c r="B1033">
        <v>20</v>
      </c>
      <c r="C1033" t="s">
        <v>112</v>
      </c>
      <c r="D1033" t="s">
        <v>83</v>
      </c>
      <c r="E1033">
        <v>11075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114</v>
      </c>
      <c r="L1033" t="s">
        <v>88</v>
      </c>
      <c r="M1033" t="s">
        <v>199</v>
      </c>
      <c r="N1033" t="s">
        <v>91</v>
      </c>
      <c r="O1033" t="s">
        <v>91</v>
      </c>
      <c r="P1033" t="s">
        <v>92</v>
      </c>
      <c r="Q1033" t="s">
        <v>93</v>
      </c>
      <c r="R1033">
        <v>6</v>
      </c>
      <c r="S1033">
        <v>5</v>
      </c>
      <c r="T1033">
        <v>1984</v>
      </c>
      <c r="U1033">
        <v>1984</v>
      </c>
      <c r="V1033" t="s">
        <v>115</v>
      </c>
      <c r="W1033" t="s">
        <v>95</v>
      </c>
      <c r="X1033" t="s">
        <v>116</v>
      </c>
      <c r="Y1033" t="s">
        <v>116</v>
      </c>
      <c r="Z1033" t="s">
        <v>117</v>
      </c>
      <c r="AA1033">
        <v>136</v>
      </c>
      <c r="AB1033" t="s">
        <v>98</v>
      </c>
      <c r="AC1033" t="s">
        <v>98</v>
      </c>
      <c r="AD1033" t="s">
        <v>123</v>
      </c>
      <c r="AE1033" t="s">
        <v>119</v>
      </c>
      <c r="AF1033" t="s">
        <v>98</v>
      </c>
      <c r="AG1033" t="s">
        <v>100</v>
      </c>
      <c r="AH1033" t="s">
        <v>138</v>
      </c>
      <c r="AI1033">
        <v>299</v>
      </c>
      <c r="AJ1033" t="s">
        <v>102</v>
      </c>
      <c r="AK1033">
        <v>891</v>
      </c>
      <c r="AL1033">
        <v>0</v>
      </c>
      <c r="AM1033">
        <v>1190</v>
      </c>
      <c r="AN1033" t="s">
        <v>103</v>
      </c>
      <c r="AO1033" t="s">
        <v>126</v>
      </c>
      <c r="AP1033" t="s">
        <v>104</v>
      </c>
      <c r="AQ1033" t="s">
        <v>105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98</v>
      </c>
      <c r="BC1033">
        <v>7</v>
      </c>
      <c r="BD1033" t="s">
        <v>106</v>
      </c>
      <c r="BE1033">
        <v>1</v>
      </c>
      <c r="BF1033" t="s">
        <v>98</v>
      </c>
      <c r="BG1033" t="s">
        <v>107</v>
      </c>
      <c r="BH1033">
        <v>1984</v>
      </c>
      <c r="BI1033" t="s">
        <v>125</v>
      </c>
      <c r="BJ1033">
        <v>2</v>
      </c>
      <c r="BK1033">
        <v>552</v>
      </c>
      <c r="BL1033" t="s">
        <v>98</v>
      </c>
      <c r="BM1033" t="s">
        <v>98</v>
      </c>
      <c r="BN1033" t="s">
        <v>104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t="s">
        <v>83</v>
      </c>
      <c r="BV1033" t="s">
        <v>132</v>
      </c>
      <c r="BW1033" t="s">
        <v>83</v>
      </c>
      <c r="BX1033">
        <v>0</v>
      </c>
      <c r="BY1033">
        <v>2</v>
      </c>
      <c r="BZ1033">
        <v>2007</v>
      </c>
      <c r="CA1033" t="s">
        <v>110</v>
      </c>
      <c r="CB1033" t="s">
        <v>111</v>
      </c>
    </row>
    <row r="1034" spans="1:80">
      <c r="A1034">
        <v>2493</v>
      </c>
      <c r="B1034">
        <v>20</v>
      </c>
      <c r="C1034" t="s">
        <v>112</v>
      </c>
      <c r="D1034" t="s">
        <v>83</v>
      </c>
      <c r="E1034">
        <v>17541</v>
      </c>
      <c r="F1034" t="s">
        <v>82</v>
      </c>
      <c r="G1034" t="s">
        <v>83</v>
      </c>
      <c r="H1034" t="s">
        <v>113</v>
      </c>
      <c r="I1034" t="s">
        <v>85</v>
      </c>
      <c r="J1034" t="s">
        <v>86</v>
      </c>
      <c r="K1034" t="s">
        <v>114</v>
      </c>
      <c r="L1034" t="s">
        <v>88</v>
      </c>
      <c r="M1034" t="s">
        <v>206</v>
      </c>
      <c r="N1034" t="s">
        <v>91</v>
      </c>
      <c r="O1034" t="s">
        <v>91</v>
      </c>
      <c r="P1034" t="s">
        <v>92</v>
      </c>
      <c r="Q1034" t="s">
        <v>93</v>
      </c>
      <c r="R1034">
        <v>5</v>
      </c>
      <c r="S1034">
        <v>7</v>
      </c>
      <c r="T1034">
        <v>1948</v>
      </c>
      <c r="U1034">
        <v>2005</v>
      </c>
      <c r="V1034" t="s">
        <v>115</v>
      </c>
      <c r="W1034" t="s">
        <v>95</v>
      </c>
      <c r="X1034" t="s">
        <v>116</v>
      </c>
      <c r="Y1034" t="s">
        <v>116</v>
      </c>
      <c r="Z1034" t="s">
        <v>97</v>
      </c>
      <c r="AA1034">
        <v>0</v>
      </c>
      <c r="AB1034" t="s">
        <v>98</v>
      </c>
      <c r="AC1034" t="s">
        <v>119</v>
      </c>
      <c r="AD1034" t="s">
        <v>99</v>
      </c>
      <c r="AE1034" t="s">
        <v>98</v>
      </c>
      <c r="AF1034" t="s">
        <v>119</v>
      </c>
      <c r="AG1034" t="s">
        <v>155</v>
      </c>
      <c r="AH1034" t="s">
        <v>138</v>
      </c>
      <c r="AI1034">
        <v>300</v>
      </c>
      <c r="AJ1034" t="s">
        <v>108</v>
      </c>
      <c r="AK1034">
        <v>0</v>
      </c>
      <c r="AL1034">
        <v>109</v>
      </c>
      <c r="AM1034">
        <v>409</v>
      </c>
      <c r="AN1034" t="s">
        <v>103</v>
      </c>
      <c r="AO1034" t="s">
        <v>126</v>
      </c>
      <c r="AP1034" t="s">
        <v>104</v>
      </c>
      <c r="AQ1034" t="s">
        <v>105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119</v>
      </c>
      <c r="BC1034">
        <v>6</v>
      </c>
      <c r="BD1034" t="s">
        <v>106</v>
      </c>
      <c r="BE1034">
        <v>1</v>
      </c>
      <c r="BF1034" t="s">
        <v>98</v>
      </c>
      <c r="BG1034" t="s">
        <v>143</v>
      </c>
      <c r="BH1034">
        <v>1996</v>
      </c>
      <c r="BI1034" t="s">
        <v>108</v>
      </c>
      <c r="BJ1034">
        <v>2</v>
      </c>
      <c r="BK1034">
        <v>576</v>
      </c>
      <c r="BL1034" t="s">
        <v>98</v>
      </c>
      <c r="BM1034" t="s">
        <v>98</v>
      </c>
      <c r="BN1034" t="s">
        <v>104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7</v>
      </c>
      <c r="BZ1034">
        <v>2007</v>
      </c>
      <c r="CA1034" t="s">
        <v>110</v>
      </c>
      <c r="CB1034" t="s">
        <v>111</v>
      </c>
    </row>
    <row r="1035" spans="1:80">
      <c r="A1035">
        <v>2494</v>
      </c>
      <c r="B1035">
        <v>20</v>
      </c>
      <c r="C1035" t="s">
        <v>112</v>
      </c>
      <c r="D1035" t="s">
        <v>83</v>
      </c>
      <c r="E1035">
        <v>22692</v>
      </c>
      <c r="F1035" t="s">
        <v>82</v>
      </c>
      <c r="G1035" t="s">
        <v>83</v>
      </c>
      <c r="H1035" t="s">
        <v>113</v>
      </c>
      <c r="I1035" t="s">
        <v>85</v>
      </c>
      <c r="J1035" t="s">
        <v>86</v>
      </c>
      <c r="K1035" t="s">
        <v>87</v>
      </c>
      <c r="L1035" t="s">
        <v>88</v>
      </c>
      <c r="M1035" t="s">
        <v>206</v>
      </c>
      <c r="N1035" t="s">
        <v>91</v>
      </c>
      <c r="O1035" t="s">
        <v>91</v>
      </c>
      <c r="P1035" t="s">
        <v>92</v>
      </c>
      <c r="Q1035" t="s">
        <v>93</v>
      </c>
      <c r="R1035">
        <v>5</v>
      </c>
      <c r="S1035">
        <v>5</v>
      </c>
      <c r="T1035">
        <v>1953</v>
      </c>
      <c r="U1035">
        <v>1953</v>
      </c>
      <c r="V1035" t="s">
        <v>94</v>
      </c>
      <c r="W1035" t="s">
        <v>95</v>
      </c>
      <c r="X1035" t="s">
        <v>137</v>
      </c>
      <c r="Y1035" t="s">
        <v>137</v>
      </c>
      <c r="Z1035" t="s">
        <v>97</v>
      </c>
      <c r="AA1035">
        <v>0</v>
      </c>
      <c r="AB1035" t="s">
        <v>98</v>
      </c>
      <c r="AC1035" t="s">
        <v>98</v>
      </c>
      <c r="AD1035" t="s">
        <v>99</v>
      </c>
      <c r="AE1035" t="s">
        <v>98</v>
      </c>
      <c r="AF1035" t="s">
        <v>98</v>
      </c>
      <c r="AG1035" t="s">
        <v>100</v>
      </c>
      <c r="AH1035" t="s">
        <v>101</v>
      </c>
      <c r="AI1035">
        <v>587</v>
      </c>
      <c r="AJ1035" t="s">
        <v>108</v>
      </c>
      <c r="AK1035">
        <v>0</v>
      </c>
      <c r="AL1035">
        <v>486</v>
      </c>
      <c r="AM1035">
        <v>1073</v>
      </c>
      <c r="AN1035" t="s">
        <v>103</v>
      </c>
      <c r="AO1035" t="s">
        <v>98</v>
      </c>
      <c r="AP1035" t="s">
        <v>104</v>
      </c>
      <c r="AQ1035" t="s">
        <v>105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98</v>
      </c>
      <c r="BC1035">
        <v>6</v>
      </c>
      <c r="BD1035" t="s">
        <v>154</v>
      </c>
      <c r="BE1035">
        <v>1</v>
      </c>
      <c r="BF1035" t="s">
        <v>98</v>
      </c>
      <c r="BG1035" t="s">
        <v>143</v>
      </c>
      <c r="BH1035">
        <v>1953</v>
      </c>
      <c r="BI1035" t="s">
        <v>108</v>
      </c>
      <c r="BJ1035">
        <v>2</v>
      </c>
      <c r="BK1035">
        <v>649</v>
      </c>
      <c r="BL1035" t="s">
        <v>98</v>
      </c>
      <c r="BM1035" t="s">
        <v>98</v>
      </c>
      <c r="BN1035" t="s">
        <v>191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3</v>
      </c>
      <c r="BZ1035">
        <v>2007</v>
      </c>
      <c r="CA1035" t="s">
        <v>144</v>
      </c>
      <c r="CB1035" t="s">
        <v>111</v>
      </c>
    </row>
    <row r="1036" spans="1:80">
      <c r="A1036">
        <v>2495</v>
      </c>
      <c r="B1036">
        <v>20</v>
      </c>
      <c r="C1036" t="s">
        <v>112</v>
      </c>
      <c r="D1036">
        <v>84</v>
      </c>
      <c r="E1036">
        <v>17808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206</v>
      </c>
      <c r="N1036" t="s">
        <v>90</v>
      </c>
      <c r="O1036" t="s">
        <v>91</v>
      </c>
      <c r="P1036" t="s">
        <v>92</v>
      </c>
      <c r="Q1036" t="s">
        <v>93</v>
      </c>
      <c r="R1036">
        <v>4</v>
      </c>
      <c r="S1036">
        <v>5</v>
      </c>
      <c r="T1036">
        <v>1946</v>
      </c>
      <c r="U1036">
        <v>1950</v>
      </c>
      <c r="V1036" t="s">
        <v>94</v>
      </c>
      <c r="W1036" t="s">
        <v>95</v>
      </c>
      <c r="X1036" t="s">
        <v>116</v>
      </c>
      <c r="Y1036" t="s">
        <v>116</v>
      </c>
      <c r="Z1036" t="s">
        <v>97</v>
      </c>
      <c r="AA1036">
        <v>0</v>
      </c>
      <c r="AB1036" t="s">
        <v>98</v>
      </c>
      <c r="AC1036" t="s">
        <v>98</v>
      </c>
      <c r="AD1036" t="s">
        <v>99</v>
      </c>
      <c r="AE1036" t="s">
        <v>98</v>
      </c>
      <c r="AF1036" t="s">
        <v>98</v>
      </c>
      <c r="AG1036" t="s">
        <v>100</v>
      </c>
      <c r="AH1036" t="s">
        <v>108</v>
      </c>
      <c r="AI1036">
        <v>0</v>
      </c>
      <c r="AJ1036" t="s">
        <v>108</v>
      </c>
      <c r="AK1036">
        <v>0</v>
      </c>
      <c r="AL1036">
        <v>484</v>
      </c>
      <c r="AM1036">
        <v>484</v>
      </c>
      <c r="AN1036" t="s">
        <v>103</v>
      </c>
      <c r="AO1036" t="s">
        <v>98</v>
      </c>
      <c r="AP1036" t="s">
        <v>167</v>
      </c>
      <c r="AQ1036" t="s">
        <v>105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98</v>
      </c>
      <c r="BC1036">
        <v>4</v>
      </c>
      <c r="BD1036" t="s">
        <v>154</v>
      </c>
      <c r="BE1036">
        <v>0</v>
      </c>
      <c r="BF1036" t="s">
        <v>83</v>
      </c>
      <c r="BG1036" t="s">
        <v>107</v>
      </c>
      <c r="BH1036">
        <v>1946</v>
      </c>
      <c r="BI1036" t="s">
        <v>108</v>
      </c>
      <c r="BJ1036">
        <v>1</v>
      </c>
      <c r="BK1036">
        <v>336</v>
      </c>
      <c r="BL1036" t="s">
        <v>98</v>
      </c>
      <c r="BM1036" t="s">
        <v>98</v>
      </c>
      <c r="BN1036" t="s">
        <v>167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7</v>
      </c>
      <c r="BZ1036">
        <v>2007</v>
      </c>
      <c r="CA1036" t="s">
        <v>110</v>
      </c>
      <c r="CB1036" t="s">
        <v>111</v>
      </c>
    </row>
    <row r="1037" spans="1:80">
      <c r="A1037">
        <v>2496</v>
      </c>
      <c r="B1037">
        <v>20</v>
      </c>
      <c r="C1037" t="s">
        <v>112</v>
      </c>
      <c r="D1037">
        <v>102</v>
      </c>
      <c r="E1037">
        <v>12671</v>
      </c>
      <c r="F1037" t="s">
        <v>82</v>
      </c>
      <c r="G1037" t="s">
        <v>83</v>
      </c>
      <c r="H1037" t="s">
        <v>113</v>
      </c>
      <c r="I1037" t="s">
        <v>85</v>
      </c>
      <c r="J1037" t="s">
        <v>86</v>
      </c>
      <c r="K1037" t="s">
        <v>114</v>
      </c>
      <c r="L1037" t="s">
        <v>88</v>
      </c>
      <c r="M1037" t="s">
        <v>199</v>
      </c>
      <c r="N1037" t="s">
        <v>91</v>
      </c>
      <c r="O1037" t="s">
        <v>91</v>
      </c>
      <c r="P1037" t="s">
        <v>92</v>
      </c>
      <c r="Q1037" t="s">
        <v>93</v>
      </c>
      <c r="R1037">
        <v>6</v>
      </c>
      <c r="S1037">
        <v>7</v>
      </c>
      <c r="T1037">
        <v>1954</v>
      </c>
      <c r="U1037">
        <v>1994</v>
      </c>
      <c r="V1037" t="s">
        <v>115</v>
      </c>
      <c r="W1037" t="s">
        <v>95</v>
      </c>
      <c r="X1037" t="s">
        <v>137</v>
      </c>
      <c r="Y1037" t="s">
        <v>137</v>
      </c>
      <c r="Z1037" t="s">
        <v>148</v>
      </c>
      <c r="AA1037">
        <v>300</v>
      </c>
      <c r="AB1037" t="s">
        <v>98</v>
      </c>
      <c r="AC1037" t="s">
        <v>119</v>
      </c>
      <c r="AD1037" t="s">
        <v>99</v>
      </c>
      <c r="AE1037" t="s">
        <v>119</v>
      </c>
      <c r="AF1037" t="s">
        <v>139</v>
      </c>
      <c r="AG1037" t="s">
        <v>100</v>
      </c>
      <c r="AH1037" t="s">
        <v>102</v>
      </c>
      <c r="AI1037">
        <v>353</v>
      </c>
      <c r="AJ1037" t="s">
        <v>108</v>
      </c>
      <c r="AK1037">
        <v>0</v>
      </c>
      <c r="AL1037">
        <v>935</v>
      </c>
      <c r="AM1037">
        <v>1288</v>
      </c>
      <c r="AN1037" t="s">
        <v>103</v>
      </c>
      <c r="AO1037" t="s">
        <v>126</v>
      </c>
      <c r="AP1037" t="s">
        <v>104</v>
      </c>
      <c r="AQ1037" t="s">
        <v>105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t="s">
        <v>119</v>
      </c>
      <c r="BC1037">
        <v>6</v>
      </c>
      <c r="BD1037" t="s">
        <v>181</v>
      </c>
      <c r="BE1037">
        <v>2</v>
      </c>
      <c r="BF1037" t="s">
        <v>119</v>
      </c>
      <c r="BG1037" t="s">
        <v>107</v>
      </c>
      <c r="BH1037">
        <v>1954</v>
      </c>
      <c r="BI1037" t="s">
        <v>125</v>
      </c>
      <c r="BJ1037">
        <v>2</v>
      </c>
      <c r="BK1037">
        <v>527</v>
      </c>
      <c r="BL1037" t="s">
        <v>98</v>
      </c>
      <c r="BM1037" t="s">
        <v>98</v>
      </c>
      <c r="BN1037" t="s">
        <v>104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7</v>
      </c>
      <c r="BZ1037">
        <v>2007</v>
      </c>
      <c r="CA1037" t="s">
        <v>110</v>
      </c>
      <c r="CB1037" t="s">
        <v>111</v>
      </c>
    </row>
    <row r="1038" spans="1:80">
      <c r="A1038">
        <v>2497</v>
      </c>
      <c r="B1038">
        <v>50</v>
      </c>
      <c r="C1038" t="s">
        <v>112</v>
      </c>
      <c r="D1038">
        <v>70</v>
      </c>
      <c r="E1038">
        <v>10512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206</v>
      </c>
      <c r="N1038" t="s">
        <v>91</v>
      </c>
      <c r="O1038" t="s">
        <v>91</v>
      </c>
      <c r="P1038" t="s">
        <v>92</v>
      </c>
      <c r="Q1038" t="s">
        <v>176</v>
      </c>
      <c r="R1038">
        <v>6</v>
      </c>
      <c r="S1038">
        <v>6</v>
      </c>
      <c r="T1038">
        <v>1954</v>
      </c>
      <c r="U1038">
        <v>1954</v>
      </c>
      <c r="V1038" t="s">
        <v>94</v>
      </c>
      <c r="W1038" t="s">
        <v>95</v>
      </c>
      <c r="X1038" t="s">
        <v>116</v>
      </c>
      <c r="Y1038" t="s">
        <v>116</v>
      </c>
      <c r="Z1038" t="s">
        <v>97</v>
      </c>
      <c r="AA1038">
        <v>0</v>
      </c>
      <c r="AB1038" t="s">
        <v>98</v>
      </c>
      <c r="AC1038" t="s">
        <v>98</v>
      </c>
      <c r="AD1038" t="s">
        <v>99</v>
      </c>
      <c r="AE1038" t="s">
        <v>98</v>
      </c>
      <c r="AF1038" t="s">
        <v>98</v>
      </c>
      <c r="AG1038" t="s">
        <v>100</v>
      </c>
      <c r="AH1038" t="s">
        <v>138</v>
      </c>
      <c r="AI1038">
        <v>491</v>
      </c>
      <c r="AJ1038" t="s">
        <v>108</v>
      </c>
      <c r="AK1038">
        <v>0</v>
      </c>
      <c r="AL1038">
        <v>497</v>
      </c>
      <c r="AM1038">
        <v>988</v>
      </c>
      <c r="AN1038" t="s">
        <v>103</v>
      </c>
      <c r="AO1038" t="s">
        <v>126</v>
      </c>
      <c r="AP1038" t="s">
        <v>104</v>
      </c>
      <c r="AQ1038" t="s">
        <v>105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119</v>
      </c>
      <c r="BC1038">
        <v>6</v>
      </c>
      <c r="BD1038" t="s">
        <v>106</v>
      </c>
      <c r="BE1038">
        <v>0</v>
      </c>
      <c r="BF1038" t="s">
        <v>83</v>
      </c>
      <c r="BG1038" t="s">
        <v>107</v>
      </c>
      <c r="BH1038">
        <v>1954</v>
      </c>
      <c r="BI1038" t="s">
        <v>108</v>
      </c>
      <c r="BJ1038">
        <v>1</v>
      </c>
      <c r="BK1038">
        <v>332</v>
      </c>
      <c r="BL1038" t="s">
        <v>98</v>
      </c>
      <c r="BM1038" t="s">
        <v>98</v>
      </c>
      <c r="BN1038" t="s">
        <v>104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2007</v>
      </c>
      <c r="CA1038" t="s">
        <v>110</v>
      </c>
      <c r="CB1038" t="s">
        <v>111</v>
      </c>
    </row>
    <row r="1039" spans="1:80">
      <c r="A1039">
        <v>2498</v>
      </c>
      <c r="B1039">
        <v>20</v>
      </c>
      <c r="C1039" t="s">
        <v>112</v>
      </c>
      <c r="D1039">
        <v>60</v>
      </c>
      <c r="E1039">
        <v>5400</v>
      </c>
      <c r="F1039" t="s">
        <v>82</v>
      </c>
      <c r="G1039" t="s">
        <v>83</v>
      </c>
      <c r="H1039" t="s">
        <v>84</v>
      </c>
      <c r="I1039" t="s">
        <v>127</v>
      </c>
      <c r="J1039" t="s">
        <v>86</v>
      </c>
      <c r="K1039" t="s">
        <v>87</v>
      </c>
      <c r="L1039" t="s">
        <v>88</v>
      </c>
      <c r="M1039" t="s">
        <v>200</v>
      </c>
      <c r="N1039" t="s">
        <v>91</v>
      </c>
      <c r="O1039" t="s">
        <v>91</v>
      </c>
      <c r="P1039" t="s">
        <v>92</v>
      </c>
      <c r="Q1039" t="s">
        <v>93</v>
      </c>
      <c r="R1039">
        <v>5</v>
      </c>
      <c r="S1039">
        <v>5</v>
      </c>
      <c r="T1039">
        <v>1958</v>
      </c>
      <c r="U1039">
        <v>1958</v>
      </c>
      <c r="V1039" t="s">
        <v>94</v>
      </c>
      <c r="W1039" t="s">
        <v>95</v>
      </c>
      <c r="X1039" t="s">
        <v>137</v>
      </c>
      <c r="Y1039" t="s">
        <v>137</v>
      </c>
      <c r="Z1039" t="s">
        <v>97</v>
      </c>
      <c r="AA1039">
        <v>0</v>
      </c>
      <c r="AB1039" t="s">
        <v>98</v>
      </c>
      <c r="AC1039" t="s">
        <v>98</v>
      </c>
      <c r="AD1039" t="s">
        <v>99</v>
      </c>
      <c r="AE1039" t="s">
        <v>98</v>
      </c>
      <c r="AF1039" t="s">
        <v>98</v>
      </c>
      <c r="AG1039" t="s">
        <v>100</v>
      </c>
      <c r="AH1039" t="s">
        <v>101</v>
      </c>
      <c r="AI1039">
        <v>453</v>
      </c>
      <c r="AJ1039" t="s">
        <v>108</v>
      </c>
      <c r="AK1039">
        <v>0</v>
      </c>
      <c r="AL1039">
        <v>411</v>
      </c>
      <c r="AM1039">
        <v>864</v>
      </c>
      <c r="AN1039" t="s">
        <v>103</v>
      </c>
      <c r="AO1039" t="s">
        <v>98</v>
      </c>
      <c r="AP1039" t="s">
        <v>104</v>
      </c>
      <c r="AQ1039" t="s">
        <v>105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t="s">
        <v>98</v>
      </c>
      <c r="BC1039">
        <v>6</v>
      </c>
      <c r="BD1039" t="s">
        <v>106</v>
      </c>
      <c r="BE1039">
        <v>0</v>
      </c>
      <c r="BF1039" t="s">
        <v>83</v>
      </c>
      <c r="BG1039" t="s">
        <v>107</v>
      </c>
      <c r="BH1039">
        <v>1958</v>
      </c>
      <c r="BI1039" t="s">
        <v>108</v>
      </c>
      <c r="BJ1039">
        <v>1</v>
      </c>
      <c r="BK1039">
        <v>399</v>
      </c>
      <c r="BL1039" t="s">
        <v>98</v>
      </c>
      <c r="BM1039" t="s">
        <v>98</v>
      </c>
      <c r="BN1039" t="s">
        <v>104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5</v>
      </c>
      <c r="BZ1039">
        <v>2007</v>
      </c>
      <c r="CA1039" t="s">
        <v>110</v>
      </c>
      <c r="CB1039" t="s">
        <v>111</v>
      </c>
    </row>
    <row r="1040" spans="1:80">
      <c r="A1040">
        <v>2499</v>
      </c>
      <c r="B1040">
        <v>30</v>
      </c>
      <c r="C1040" t="s">
        <v>112</v>
      </c>
      <c r="D1040" t="s">
        <v>83</v>
      </c>
      <c r="E1040">
        <v>11515</v>
      </c>
      <c r="F1040" t="s">
        <v>82</v>
      </c>
      <c r="G1040" t="s">
        <v>83</v>
      </c>
      <c r="H1040" t="s">
        <v>113</v>
      </c>
      <c r="I1040" t="s">
        <v>85</v>
      </c>
      <c r="J1040" t="s">
        <v>86</v>
      </c>
      <c r="K1040" t="s">
        <v>161</v>
      </c>
      <c r="L1040" t="s">
        <v>88</v>
      </c>
      <c r="M1040" t="s">
        <v>206</v>
      </c>
      <c r="N1040" t="s">
        <v>91</v>
      </c>
      <c r="O1040" t="s">
        <v>91</v>
      </c>
      <c r="P1040" t="s">
        <v>92</v>
      </c>
      <c r="Q1040" t="s">
        <v>93</v>
      </c>
      <c r="R1040">
        <v>4</v>
      </c>
      <c r="S1040">
        <v>5</v>
      </c>
      <c r="T1040">
        <v>1958</v>
      </c>
      <c r="U1040">
        <v>1994</v>
      </c>
      <c r="V1040" t="s">
        <v>94</v>
      </c>
      <c r="W1040" t="s">
        <v>95</v>
      </c>
      <c r="X1040" t="s">
        <v>130</v>
      </c>
      <c r="Y1040" t="s">
        <v>130</v>
      </c>
      <c r="Z1040" t="s">
        <v>97</v>
      </c>
      <c r="AA1040">
        <v>0</v>
      </c>
      <c r="AB1040" t="s">
        <v>98</v>
      </c>
      <c r="AC1040" t="s">
        <v>98</v>
      </c>
      <c r="AD1040" t="s">
        <v>211</v>
      </c>
      <c r="AE1040" t="s">
        <v>83</v>
      </c>
      <c r="AF1040" t="s">
        <v>83</v>
      </c>
      <c r="AG1040" t="s">
        <v>83</v>
      </c>
      <c r="AH1040" t="s">
        <v>83</v>
      </c>
      <c r="AI1040">
        <v>0</v>
      </c>
      <c r="AJ1040" t="s">
        <v>83</v>
      </c>
      <c r="AK1040">
        <v>0</v>
      </c>
      <c r="AL1040">
        <v>0</v>
      </c>
      <c r="AM1040">
        <v>0</v>
      </c>
      <c r="AN1040" t="s">
        <v>103</v>
      </c>
      <c r="AO1040" t="s">
        <v>98</v>
      </c>
      <c r="AP1040" t="s">
        <v>167</v>
      </c>
      <c r="AQ1040" t="s">
        <v>105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t="s">
        <v>119</v>
      </c>
      <c r="BC1040">
        <v>5</v>
      </c>
      <c r="BD1040" t="s">
        <v>181</v>
      </c>
      <c r="BE1040">
        <v>0</v>
      </c>
      <c r="BF1040" t="s">
        <v>83</v>
      </c>
      <c r="BG1040" t="s">
        <v>143</v>
      </c>
      <c r="BH1040">
        <v>1958</v>
      </c>
      <c r="BI1040" t="s">
        <v>108</v>
      </c>
      <c r="BJ1040">
        <v>1</v>
      </c>
      <c r="BK1040">
        <v>308</v>
      </c>
      <c r="BL1040" t="s">
        <v>98</v>
      </c>
      <c r="BM1040" t="s">
        <v>98</v>
      </c>
      <c r="BN1040" t="s">
        <v>167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8</v>
      </c>
      <c r="BZ1040">
        <v>2007</v>
      </c>
      <c r="CA1040" t="s">
        <v>110</v>
      </c>
      <c r="CB1040" t="s">
        <v>111</v>
      </c>
    </row>
    <row r="1041" spans="1:80">
      <c r="A1041">
        <v>2500</v>
      </c>
      <c r="B1041">
        <v>120</v>
      </c>
      <c r="C1041" t="s">
        <v>112</v>
      </c>
      <c r="D1041">
        <v>39</v>
      </c>
      <c r="E1041">
        <v>3869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154</v>
      </c>
      <c r="M1041" t="s">
        <v>206</v>
      </c>
      <c r="N1041" t="s">
        <v>91</v>
      </c>
      <c r="O1041" t="s">
        <v>91</v>
      </c>
      <c r="P1041" t="s">
        <v>129</v>
      </c>
      <c r="Q1041" t="s">
        <v>93</v>
      </c>
      <c r="R1041">
        <v>5</v>
      </c>
      <c r="S1041">
        <v>6</v>
      </c>
      <c r="T1041">
        <v>1984</v>
      </c>
      <c r="U1041">
        <v>1984</v>
      </c>
      <c r="V1041" t="s">
        <v>94</v>
      </c>
      <c r="W1041" t="s">
        <v>95</v>
      </c>
      <c r="X1041" t="s">
        <v>116</v>
      </c>
      <c r="Y1041" t="s">
        <v>116</v>
      </c>
      <c r="Z1041" t="s">
        <v>117</v>
      </c>
      <c r="AA1041">
        <v>149</v>
      </c>
      <c r="AB1041" t="s">
        <v>119</v>
      </c>
      <c r="AC1041" t="s">
        <v>126</v>
      </c>
      <c r="AD1041" t="s">
        <v>99</v>
      </c>
      <c r="AE1041" t="s">
        <v>98</v>
      </c>
      <c r="AF1041" t="s">
        <v>98</v>
      </c>
      <c r="AG1041" t="s">
        <v>100</v>
      </c>
      <c r="AH1041" t="s">
        <v>102</v>
      </c>
      <c r="AI1041">
        <v>283</v>
      </c>
      <c r="AJ1041" t="s">
        <v>124</v>
      </c>
      <c r="AK1041">
        <v>755</v>
      </c>
      <c r="AL1041">
        <v>0</v>
      </c>
      <c r="AM1041">
        <v>1038</v>
      </c>
      <c r="AN1041" t="s">
        <v>103</v>
      </c>
      <c r="AO1041" t="s">
        <v>119</v>
      </c>
      <c r="AP1041" t="s">
        <v>104</v>
      </c>
      <c r="AQ1041" t="s">
        <v>105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t="s">
        <v>98</v>
      </c>
      <c r="BC1041">
        <v>5</v>
      </c>
      <c r="BD1041" t="s">
        <v>106</v>
      </c>
      <c r="BE1041">
        <v>0</v>
      </c>
      <c r="BF1041" t="s">
        <v>83</v>
      </c>
      <c r="BG1041" t="s">
        <v>107</v>
      </c>
      <c r="BH1041">
        <v>1984</v>
      </c>
      <c r="BI1041" t="s">
        <v>131</v>
      </c>
      <c r="BJ1041">
        <v>1</v>
      </c>
      <c r="BK1041">
        <v>264</v>
      </c>
      <c r="BL1041" t="s">
        <v>98</v>
      </c>
      <c r="BM1041" t="s">
        <v>98</v>
      </c>
      <c r="BN1041" t="s">
        <v>104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2007</v>
      </c>
      <c r="CA1041" t="s">
        <v>110</v>
      </c>
      <c r="CB1041" t="s">
        <v>111</v>
      </c>
    </row>
    <row r="1042" spans="1:80">
      <c r="A1042">
        <v>2501</v>
      </c>
      <c r="B1042">
        <v>20</v>
      </c>
      <c r="C1042" t="s">
        <v>112</v>
      </c>
      <c r="D1042">
        <v>58</v>
      </c>
      <c r="E1042">
        <v>9280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206</v>
      </c>
      <c r="N1042" t="s">
        <v>91</v>
      </c>
      <c r="O1042" t="s">
        <v>91</v>
      </c>
      <c r="P1042" t="s">
        <v>92</v>
      </c>
      <c r="Q1042" t="s">
        <v>93</v>
      </c>
      <c r="R1042">
        <v>5</v>
      </c>
      <c r="S1042">
        <v>6</v>
      </c>
      <c r="T1042">
        <v>1951</v>
      </c>
      <c r="U1042">
        <v>1951</v>
      </c>
      <c r="V1042" t="s">
        <v>94</v>
      </c>
      <c r="W1042" t="s">
        <v>95</v>
      </c>
      <c r="X1042" t="s">
        <v>116</v>
      </c>
      <c r="Y1042" t="s">
        <v>116</v>
      </c>
      <c r="Z1042" t="s">
        <v>97</v>
      </c>
      <c r="AA1042">
        <v>0</v>
      </c>
      <c r="AB1042" t="s">
        <v>98</v>
      </c>
      <c r="AC1042" t="s">
        <v>98</v>
      </c>
      <c r="AD1042" t="s">
        <v>99</v>
      </c>
      <c r="AE1042" t="s">
        <v>139</v>
      </c>
      <c r="AF1042" t="s">
        <v>98</v>
      </c>
      <c r="AG1042" t="s">
        <v>100</v>
      </c>
      <c r="AH1042" t="s">
        <v>118</v>
      </c>
      <c r="AI1042">
        <v>557</v>
      </c>
      <c r="AJ1042" t="s">
        <v>108</v>
      </c>
      <c r="AK1042">
        <v>0</v>
      </c>
      <c r="AL1042">
        <v>785</v>
      </c>
      <c r="AM1042">
        <v>1342</v>
      </c>
      <c r="AN1042" t="s">
        <v>103</v>
      </c>
      <c r="AO1042" t="s">
        <v>126</v>
      </c>
      <c r="AP1042" t="s">
        <v>104</v>
      </c>
      <c r="AQ1042" t="s">
        <v>105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t="s">
        <v>98</v>
      </c>
      <c r="BC1042">
        <v>7</v>
      </c>
      <c r="BD1042" t="s">
        <v>106</v>
      </c>
      <c r="BE1042">
        <v>0</v>
      </c>
      <c r="BF1042" t="s">
        <v>83</v>
      </c>
      <c r="BG1042" t="s">
        <v>143</v>
      </c>
      <c r="BH1042">
        <v>1951</v>
      </c>
      <c r="BI1042" t="s">
        <v>108</v>
      </c>
      <c r="BJ1042">
        <v>1</v>
      </c>
      <c r="BK1042">
        <v>256</v>
      </c>
      <c r="BL1042" t="s">
        <v>98</v>
      </c>
      <c r="BM1042" t="s">
        <v>98</v>
      </c>
      <c r="BN1042" t="s">
        <v>104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2007</v>
      </c>
      <c r="CA1042" t="s">
        <v>110</v>
      </c>
      <c r="CB1042" t="s">
        <v>111</v>
      </c>
    </row>
    <row r="1043" spans="1:80">
      <c r="A1043">
        <v>2502</v>
      </c>
      <c r="B1043">
        <v>50</v>
      </c>
      <c r="C1043" t="s">
        <v>112</v>
      </c>
      <c r="D1043">
        <v>60</v>
      </c>
      <c r="E1043">
        <v>11100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206</v>
      </c>
      <c r="N1043" t="s">
        <v>91</v>
      </c>
      <c r="O1043" t="s">
        <v>91</v>
      </c>
      <c r="P1043" t="s">
        <v>92</v>
      </c>
      <c r="Q1043" t="s">
        <v>176</v>
      </c>
      <c r="R1043">
        <v>5</v>
      </c>
      <c r="S1043">
        <v>6</v>
      </c>
      <c r="T1043">
        <v>1951</v>
      </c>
      <c r="U1043">
        <v>1994</v>
      </c>
      <c r="V1043" t="s">
        <v>94</v>
      </c>
      <c r="W1043" t="s">
        <v>95</v>
      </c>
      <c r="X1043" t="s">
        <v>116</v>
      </c>
      <c r="Y1043" t="s">
        <v>116</v>
      </c>
      <c r="Z1043" t="s">
        <v>97</v>
      </c>
      <c r="AA1043">
        <v>0</v>
      </c>
      <c r="AB1043" t="s">
        <v>98</v>
      </c>
      <c r="AC1043" t="s">
        <v>98</v>
      </c>
      <c r="AD1043" t="s">
        <v>123</v>
      </c>
      <c r="AE1043" t="s">
        <v>98</v>
      </c>
      <c r="AF1043" t="s">
        <v>98</v>
      </c>
      <c r="AG1043" t="s">
        <v>155</v>
      </c>
      <c r="AH1043" t="s">
        <v>102</v>
      </c>
      <c r="AI1043">
        <v>1080</v>
      </c>
      <c r="AJ1043" t="s">
        <v>108</v>
      </c>
      <c r="AK1043">
        <v>0</v>
      </c>
      <c r="AL1043">
        <v>0</v>
      </c>
      <c r="AM1043">
        <v>1080</v>
      </c>
      <c r="AN1043" t="s">
        <v>103</v>
      </c>
      <c r="AO1043" t="s">
        <v>98</v>
      </c>
      <c r="AP1043" t="s">
        <v>167</v>
      </c>
      <c r="AQ1043" t="s">
        <v>105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t="s">
        <v>98</v>
      </c>
      <c r="BC1043">
        <v>7</v>
      </c>
      <c r="BD1043" t="s">
        <v>106</v>
      </c>
      <c r="BE1043">
        <v>1</v>
      </c>
      <c r="BF1043" t="s">
        <v>119</v>
      </c>
      <c r="BG1043" t="s">
        <v>107</v>
      </c>
      <c r="BH1043">
        <v>1951</v>
      </c>
      <c r="BI1043" t="s">
        <v>108</v>
      </c>
      <c r="BJ1043">
        <v>1</v>
      </c>
      <c r="BK1043">
        <v>253</v>
      </c>
      <c r="BL1043" t="s">
        <v>98</v>
      </c>
      <c r="BM1043" t="s">
        <v>98</v>
      </c>
      <c r="BN1043" t="s">
        <v>104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2007</v>
      </c>
      <c r="CA1043" t="s">
        <v>110</v>
      </c>
      <c r="CB1043" t="s">
        <v>111</v>
      </c>
    </row>
    <row r="1044" spans="1:80">
      <c r="A1044">
        <v>2503</v>
      </c>
      <c r="B1044">
        <v>50</v>
      </c>
      <c r="C1044" t="s">
        <v>112</v>
      </c>
      <c r="D1044">
        <v>50</v>
      </c>
      <c r="E1044">
        <v>7550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206</v>
      </c>
      <c r="N1044" t="s">
        <v>91</v>
      </c>
      <c r="O1044" t="s">
        <v>91</v>
      </c>
      <c r="P1044" t="s">
        <v>92</v>
      </c>
      <c r="Q1044" t="s">
        <v>176</v>
      </c>
      <c r="R1044">
        <v>4</v>
      </c>
      <c r="S1044">
        <v>5</v>
      </c>
      <c r="T1044">
        <v>1920</v>
      </c>
      <c r="U1044">
        <v>1950</v>
      </c>
      <c r="V1044" t="s">
        <v>202</v>
      </c>
      <c r="W1044" t="s">
        <v>95</v>
      </c>
      <c r="X1044" t="s">
        <v>137</v>
      </c>
      <c r="Y1044" t="s">
        <v>137</v>
      </c>
      <c r="Z1044" t="s">
        <v>97</v>
      </c>
      <c r="AA1044">
        <v>0</v>
      </c>
      <c r="AB1044" t="s">
        <v>139</v>
      </c>
      <c r="AC1044" t="s">
        <v>139</v>
      </c>
      <c r="AD1044" t="s">
        <v>166</v>
      </c>
      <c r="AE1044" t="s">
        <v>98</v>
      </c>
      <c r="AF1044" t="s">
        <v>139</v>
      </c>
      <c r="AG1044" t="s">
        <v>100</v>
      </c>
      <c r="AH1044" t="s">
        <v>108</v>
      </c>
      <c r="AI1044">
        <v>0</v>
      </c>
      <c r="AJ1044" t="s">
        <v>108</v>
      </c>
      <c r="AK1044">
        <v>0</v>
      </c>
      <c r="AL1044">
        <v>951</v>
      </c>
      <c r="AM1044">
        <v>951</v>
      </c>
      <c r="AN1044" t="s">
        <v>194</v>
      </c>
      <c r="AO1044" t="s">
        <v>139</v>
      </c>
      <c r="AP1044" t="s">
        <v>167</v>
      </c>
      <c r="AQ1044" t="s">
        <v>105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t="s">
        <v>98</v>
      </c>
      <c r="BC1044">
        <v>7</v>
      </c>
      <c r="BD1044" t="s">
        <v>106</v>
      </c>
      <c r="BE1044">
        <v>0</v>
      </c>
      <c r="BF1044" t="s">
        <v>83</v>
      </c>
      <c r="BG1044" t="s">
        <v>143</v>
      </c>
      <c r="BH1044">
        <v>1920</v>
      </c>
      <c r="BI1044" t="s">
        <v>108</v>
      </c>
      <c r="BJ1044">
        <v>1</v>
      </c>
      <c r="BK1044">
        <v>280</v>
      </c>
      <c r="BL1044" t="s">
        <v>139</v>
      </c>
      <c r="BM1044" t="s">
        <v>98</v>
      </c>
      <c r="BN1044" t="s">
        <v>191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109</v>
      </c>
      <c r="BW1044" t="s">
        <v>83</v>
      </c>
      <c r="BX1044">
        <v>0</v>
      </c>
      <c r="BY1044">
        <v>3</v>
      </c>
      <c r="BZ1044">
        <v>2007</v>
      </c>
      <c r="CA1044" t="s">
        <v>110</v>
      </c>
      <c r="CB1044" t="s">
        <v>111</v>
      </c>
    </row>
    <row r="1045" spans="1:80">
      <c r="A1045">
        <v>2504</v>
      </c>
      <c r="B1045">
        <v>50</v>
      </c>
      <c r="C1045" t="s">
        <v>112</v>
      </c>
      <c r="D1045">
        <v>104</v>
      </c>
      <c r="E1045">
        <v>23920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165</v>
      </c>
      <c r="N1045" t="s">
        <v>90</v>
      </c>
      <c r="O1045" t="s">
        <v>91</v>
      </c>
      <c r="P1045" t="s">
        <v>92</v>
      </c>
      <c r="Q1045" t="s">
        <v>176</v>
      </c>
      <c r="R1045">
        <v>6</v>
      </c>
      <c r="S1045">
        <v>5</v>
      </c>
      <c r="T1045">
        <v>1984</v>
      </c>
      <c r="U1045">
        <v>1984</v>
      </c>
      <c r="V1045" t="s">
        <v>94</v>
      </c>
      <c r="W1045" t="s">
        <v>95</v>
      </c>
      <c r="X1045" t="s">
        <v>116</v>
      </c>
      <c r="Y1045" t="s">
        <v>116</v>
      </c>
      <c r="Z1045" t="s">
        <v>97</v>
      </c>
      <c r="AA1045">
        <v>0</v>
      </c>
      <c r="AB1045" t="s">
        <v>98</v>
      </c>
      <c r="AC1045" t="s">
        <v>98</v>
      </c>
      <c r="AD1045" t="s">
        <v>99</v>
      </c>
      <c r="AE1045" t="s">
        <v>98</v>
      </c>
      <c r="AF1045" t="s">
        <v>98</v>
      </c>
      <c r="AG1045" t="s">
        <v>100</v>
      </c>
      <c r="AH1045" t="s">
        <v>108</v>
      </c>
      <c r="AI1045">
        <v>0</v>
      </c>
      <c r="AJ1045" t="s">
        <v>108</v>
      </c>
      <c r="AK1045">
        <v>0</v>
      </c>
      <c r="AL1045">
        <v>1105</v>
      </c>
      <c r="AM1045">
        <v>1105</v>
      </c>
      <c r="AN1045" t="s">
        <v>103</v>
      </c>
      <c r="AO1045" t="s">
        <v>126</v>
      </c>
      <c r="AP1045" t="s">
        <v>104</v>
      </c>
      <c r="AQ1045" t="s">
        <v>105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119</v>
      </c>
      <c r="BC1045">
        <v>7</v>
      </c>
      <c r="BD1045" t="s">
        <v>181</v>
      </c>
      <c r="BE1045">
        <v>1</v>
      </c>
      <c r="BF1045" t="s">
        <v>134</v>
      </c>
      <c r="BG1045" t="s">
        <v>107</v>
      </c>
      <c r="BH1045">
        <v>1984</v>
      </c>
      <c r="BI1045" t="s">
        <v>108</v>
      </c>
      <c r="BJ1045">
        <v>2</v>
      </c>
      <c r="BK1045">
        <v>515</v>
      </c>
      <c r="BL1045" t="s">
        <v>98</v>
      </c>
      <c r="BM1045" t="s">
        <v>98</v>
      </c>
      <c r="BN1045" t="s">
        <v>191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t="s">
        <v>83</v>
      </c>
      <c r="BV1045" t="s">
        <v>83</v>
      </c>
      <c r="BW1045" t="s">
        <v>83</v>
      </c>
      <c r="BX1045">
        <v>0</v>
      </c>
      <c r="BY1045">
        <v>4</v>
      </c>
      <c r="BZ1045">
        <v>2007</v>
      </c>
      <c r="CA1045" t="s">
        <v>110</v>
      </c>
      <c r="CB1045" t="s">
        <v>111</v>
      </c>
    </row>
    <row r="1046" spans="1:80">
      <c r="A1046">
        <v>2505</v>
      </c>
      <c r="B1046">
        <v>60</v>
      </c>
      <c r="C1046" t="s">
        <v>112</v>
      </c>
      <c r="D1046">
        <v>75</v>
      </c>
      <c r="E1046">
        <v>9317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165</v>
      </c>
      <c r="N1046" t="s">
        <v>91</v>
      </c>
      <c r="O1046" t="s">
        <v>91</v>
      </c>
      <c r="P1046" t="s">
        <v>92</v>
      </c>
      <c r="Q1046" t="s">
        <v>122</v>
      </c>
      <c r="R1046">
        <v>7</v>
      </c>
      <c r="S1046">
        <v>5</v>
      </c>
      <c r="T1046">
        <v>1994</v>
      </c>
      <c r="U1046">
        <v>2001</v>
      </c>
      <c r="V1046" t="s">
        <v>94</v>
      </c>
      <c r="W1046" t="s">
        <v>95</v>
      </c>
      <c r="X1046" t="s">
        <v>96</v>
      </c>
      <c r="Y1046" t="s">
        <v>96</v>
      </c>
      <c r="Z1046" t="s">
        <v>97</v>
      </c>
      <c r="AA1046">
        <v>0</v>
      </c>
      <c r="AB1046" t="s">
        <v>119</v>
      </c>
      <c r="AC1046" t="s">
        <v>119</v>
      </c>
      <c r="AD1046" t="s">
        <v>123</v>
      </c>
      <c r="AE1046" t="s">
        <v>119</v>
      </c>
      <c r="AF1046" t="s">
        <v>119</v>
      </c>
      <c r="AG1046" t="s">
        <v>100</v>
      </c>
      <c r="AH1046" t="s">
        <v>124</v>
      </c>
      <c r="AI1046">
        <v>497</v>
      </c>
      <c r="AJ1046" t="s">
        <v>108</v>
      </c>
      <c r="AK1046">
        <v>0</v>
      </c>
      <c r="AL1046">
        <v>282</v>
      </c>
      <c r="AM1046">
        <v>779</v>
      </c>
      <c r="AN1046" t="s">
        <v>103</v>
      </c>
      <c r="AO1046" t="s">
        <v>126</v>
      </c>
      <c r="AP1046" t="s">
        <v>104</v>
      </c>
      <c r="AQ1046" t="s">
        <v>105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t="s">
        <v>119</v>
      </c>
      <c r="BC1046">
        <v>7</v>
      </c>
      <c r="BD1046" t="s">
        <v>106</v>
      </c>
      <c r="BE1046">
        <v>1</v>
      </c>
      <c r="BF1046" t="s">
        <v>98</v>
      </c>
      <c r="BG1046" t="s">
        <v>107</v>
      </c>
      <c r="BH1046">
        <v>1994</v>
      </c>
      <c r="BI1046" t="s">
        <v>131</v>
      </c>
      <c r="BJ1046">
        <v>2</v>
      </c>
      <c r="BK1046">
        <v>499</v>
      </c>
      <c r="BL1046" t="s">
        <v>98</v>
      </c>
      <c r="BM1046" t="s">
        <v>98</v>
      </c>
      <c r="BN1046" t="s">
        <v>104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2007</v>
      </c>
      <c r="CA1046" t="s">
        <v>243</v>
      </c>
      <c r="CB1046" t="s">
        <v>111</v>
      </c>
    </row>
    <row r="1047" spans="1:80">
      <c r="A1047">
        <v>2506</v>
      </c>
      <c r="B1047">
        <v>20</v>
      </c>
      <c r="C1047" t="s">
        <v>112</v>
      </c>
      <c r="D1047">
        <v>71</v>
      </c>
      <c r="E1047">
        <v>9178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209</v>
      </c>
      <c r="N1047" t="s">
        <v>91</v>
      </c>
      <c r="O1047" t="s">
        <v>91</v>
      </c>
      <c r="P1047" t="s">
        <v>92</v>
      </c>
      <c r="Q1047" t="s">
        <v>93</v>
      </c>
      <c r="R1047">
        <v>8</v>
      </c>
      <c r="S1047">
        <v>5</v>
      </c>
      <c r="T1047">
        <v>2007</v>
      </c>
      <c r="U1047">
        <v>2007</v>
      </c>
      <c r="V1047" t="s">
        <v>94</v>
      </c>
      <c r="W1047" t="s">
        <v>95</v>
      </c>
      <c r="X1047" t="s">
        <v>96</v>
      </c>
      <c r="Y1047" t="s">
        <v>96</v>
      </c>
      <c r="Z1047" t="s">
        <v>148</v>
      </c>
      <c r="AA1047">
        <v>306</v>
      </c>
      <c r="AB1047" t="s">
        <v>119</v>
      </c>
      <c r="AC1047" t="s">
        <v>98</v>
      </c>
      <c r="AD1047" t="s">
        <v>123</v>
      </c>
      <c r="AE1047" t="s">
        <v>119</v>
      </c>
      <c r="AF1047" t="s">
        <v>98</v>
      </c>
      <c r="AG1047" t="s">
        <v>157</v>
      </c>
      <c r="AH1047" t="s">
        <v>108</v>
      </c>
      <c r="AI1047">
        <v>0</v>
      </c>
      <c r="AJ1047" t="s">
        <v>108</v>
      </c>
      <c r="AK1047">
        <v>0</v>
      </c>
      <c r="AL1047">
        <v>1643</v>
      </c>
      <c r="AM1047">
        <v>1643</v>
      </c>
      <c r="AN1047" t="s">
        <v>103</v>
      </c>
      <c r="AO1047" t="s">
        <v>126</v>
      </c>
      <c r="AP1047" t="s">
        <v>104</v>
      </c>
      <c r="AQ1047" t="s">
        <v>105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t="s">
        <v>119</v>
      </c>
      <c r="BC1047">
        <v>7</v>
      </c>
      <c r="BD1047" t="s">
        <v>106</v>
      </c>
      <c r="BE1047">
        <v>1</v>
      </c>
      <c r="BF1047" t="s">
        <v>119</v>
      </c>
      <c r="BG1047" t="s">
        <v>107</v>
      </c>
      <c r="BH1047">
        <v>2007</v>
      </c>
      <c r="BI1047" t="s">
        <v>125</v>
      </c>
      <c r="BJ1047">
        <v>3</v>
      </c>
      <c r="BK1047">
        <v>870</v>
      </c>
      <c r="BL1047" t="s">
        <v>98</v>
      </c>
      <c r="BM1047" t="s">
        <v>98</v>
      </c>
      <c r="BN1047" t="s">
        <v>104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9</v>
      </c>
      <c r="BZ1047">
        <v>2007</v>
      </c>
      <c r="CA1047" t="s">
        <v>149</v>
      </c>
      <c r="CB1047" t="s">
        <v>150</v>
      </c>
    </row>
    <row r="1048" spans="1:80">
      <c r="A1048">
        <v>2507</v>
      </c>
      <c r="B1048">
        <v>20</v>
      </c>
      <c r="C1048" t="s">
        <v>112</v>
      </c>
      <c r="D1048">
        <v>93</v>
      </c>
      <c r="E1048">
        <v>10481</v>
      </c>
      <c r="F1048" t="s">
        <v>82</v>
      </c>
      <c r="G1048" t="s">
        <v>83</v>
      </c>
      <c r="H1048" t="s">
        <v>113</v>
      </c>
      <c r="I1048" t="s">
        <v>85</v>
      </c>
      <c r="J1048" t="s">
        <v>86</v>
      </c>
      <c r="K1048" t="s">
        <v>87</v>
      </c>
      <c r="L1048" t="s">
        <v>88</v>
      </c>
      <c r="M1048" t="s">
        <v>209</v>
      </c>
      <c r="N1048" t="s">
        <v>91</v>
      </c>
      <c r="O1048" t="s">
        <v>91</v>
      </c>
      <c r="P1048" t="s">
        <v>92</v>
      </c>
      <c r="Q1048" t="s">
        <v>93</v>
      </c>
      <c r="R1048">
        <v>8</v>
      </c>
      <c r="S1048">
        <v>5</v>
      </c>
      <c r="T1048">
        <v>2006</v>
      </c>
      <c r="U1048">
        <v>2007</v>
      </c>
      <c r="V1048" t="s">
        <v>115</v>
      </c>
      <c r="W1048" t="s">
        <v>95</v>
      </c>
      <c r="X1048" t="s">
        <v>152</v>
      </c>
      <c r="Y1048" t="s">
        <v>153</v>
      </c>
      <c r="Z1048" t="s">
        <v>97</v>
      </c>
      <c r="AA1048">
        <v>0</v>
      </c>
      <c r="AB1048" t="s">
        <v>119</v>
      </c>
      <c r="AC1048" t="s">
        <v>98</v>
      </c>
      <c r="AD1048" t="s">
        <v>123</v>
      </c>
      <c r="AE1048" t="s">
        <v>119</v>
      </c>
      <c r="AF1048" t="s">
        <v>98</v>
      </c>
      <c r="AG1048" t="s">
        <v>157</v>
      </c>
      <c r="AH1048" t="s">
        <v>108</v>
      </c>
      <c r="AI1048">
        <v>0</v>
      </c>
      <c r="AJ1048" t="s">
        <v>108</v>
      </c>
      <c r="AK1048">
        <v>0</v>
      </c>
      <c r="AL1048">
        <v>2140</v>
      </c>
      <c r="AM1048">
        <v>2140</v>
      </c>
      <c r="AN1048" t="s">
        <v>103</v>
      </c>
      <c r="AO1048" t="s">
        <v>126</v>
      </c>
      <c r="AP1048" t="s">
        <v>104</v>
      </c>
      <c r="AQ1048" t="s">
        <v>105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119</v>
      </c>
      <c r="BC1048">
        <v>8</v>
      </c>
      <c r="BD1048" t="s">
        <v>106</v>
      </c>
      <c r="BE1048">
        <v>0</v>
      </c>
      <c r="BF1048" t="s">
        <v>83</v>
      </c>
      <c r="BG1048" t="s">
        <v>107</v>
      </c>
      <c r="BH1048">
        <v>2006</v>
      </c>
      <c r="BI1048" t="s">
        <v>125</v>
      </c>
      <c r="BJ1048">
        <v>3</v>
      </c>
      <c r="BK1048">
        <v>894</v>
      </c>
      <c r="BL1048" t="s">
        <v>98</v>
      </c>
      <c r="BM1048" t="s">
        <v>98</v>
      </c>
      <c r="BN1048" t="s">
        <v>104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2007</v>
      </c>
      <c r="CA1048" t="s">
        <v>149</v>
      </c>
      <c r="CB1048" t="s">
        <v>150</v>
      </c>
    </row>
    <row r="1049" spans="1:80">
      <c r="A1049">
        <v>2508</v>
      </c>
      <c r="B1049">
        <v>20</v>
      </c>
      <c r="C1049" t="s">
        <v>112</v>
      </c>
      <c r="D1049">
        <v>66</v>
      </c>
      <c r="E1049">
        <v>10235</v>
      </c>
      <c r="F1049" t="s">
        <v>82</v>
      </c>
      <c r="G1049" t="s">
        <v>83</v>
      </c>
      <c r="H1049" t="s">
        <v>113</v>
      </c>
      <c r="I1049" t="s">
        <v>85</v>
      </c>
      <c r="J1049" t="s">
        <v>86</v>
      </c>
      <c r="K1049" t="s">
        <v>87</v>
      </c>
      <c r="L1049" t="s">
        <v>88</v>
      </c>
      <c r="M1049" t="s">
        <v>209</v>
      </c>
      <c r="N1049" t="s">
        <v>91</v>
      </c>
      <c r="O1049" t="s">
        <v>91</v>
      </c>
      <c r="P1049" t="s">
        <v>92</v>
      </c>
      <c r="Q1049" t="s">
        <v>93</v>
      </c>
      <c r="R1049">
        <v>8</v>
      </c>
      <c r="S1049">
        <v>5</v>
      </c>
      <c r="T1049">
        <v>2007</v>
      </c>
      <c r="U1049">
        <v>2007</v>
      </c>
      <c r="V1049" t="s">
        <v>94</v>
      </c>
      <c r="W1049" t="s">
        <v>95</v>
      </c>
      <c r="X1049" t="s">
        <v>96</v>
      </c>
      <c r="Y1049" t="s">
        <v>96</v>
      </c>
      <c r="Z1049" t="s">
        <v>148</v>
      </c>
      <c r="AA1049">
        <v>306</v>
      </c>
      <c r="AB1049" t="s">
        <v>119</v>
      </c>
      <c r="AC1049" t="s">
        <v>98</v>
      </c>
      <c r="AD1049" t="s">
        <v>123</v>
      </c>
      <c r="AE1049" t="s">
        <v>119</v>
      </c>
      <c r="AF1049" t="s">
        <v>98</v>
      </c>
      <c r="AG1049" t="s">
        <v>157</v>
      </c>
      <c r="AH1049" t="s">
        <v>108</v>
      </c>
      <c r="AI1049">
        <v>0</v>
      </c>
      <c r="AJ1049" t="s">
        <v>108</v>
      </c>
      <c r="AK1049">
        <v>0</v>
      </c>
      <c r="AL1049">
        <v>1643</v>
      </c>
      <c r="AM1049">
        <v>1643</v>
      </c>
      <c r="AN1049" t="s">
        <v>103</v>
      </c>
      <c r="AO1049" t="s">
        <v>126</v>
      </c>
      <c r="AP1049" t="s">
        <v>104</v>
      </c>
      <c r="AQ1049" t="s">
        <v>105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119</v>
      </c>
      <c r="BC1049">
        <v>7</v>
      </c>
      <c r="BD1049" t="s">
        <v>106</v>
      </c>
      <c r="BE1049">
        <v>1</v>
      </c>
      <c r="BF1049" t="s">
        <v>119</v>
      </c>
      <c r="BG1049" t="s">
        <v>107</v>
      </c>
      <c r="BH1049">
        <v>2007</v>
      </c>
      <c r="BI1049" t="s">
        <v>131</v>
      </c>
      <c r="BJ1049">
        <v>3</v>
      </c>
      <c r="BK1049">
        <v>870</v>
      </c>
      <c r="BL1049" t="s">
        <v>98</v>
      </c>
      <c r="BM1049" t="s">
        <v>98</v>
      </c>
      <c r="BN1049" t="s">
        <v>104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9</v>
      </c>
      <c r="BZ1049">
        <v>2007</v>
      </c>
      <c r="CA1049" t="s">
        <v>149</v>
      </c>
      <c r="CB1049" t="s">
        <v>150</v>
      </c>
    </row>
    <row r="1050" spans="1:80">
      <c r="A1050">
        <v>2509</v>
      </c>
      <c r="B1050">
        <v>20</v>
      </c>
      <c r="C1050" t="s">
        <v>112</v>
      </c>
      <c r="D1050">
        <v>75</v>
      </c>
      <c r="E1050">
        <v>11750</v>
      </c>
      <c r="F1050" t="s">
        <v>82</v>
      </c>
      <c r="G1050" t="s">
        <v>83</v>
      </c>
      <c r="H1050" t="s">
        <v>113</v>
      </c>
      <c r="I1050" t="s">
        <v>85</v>
      </c>
      <c r="J1050" t="s">
        <v>86</v>
      </c>
      <c r="K1050" t="s">
        <v>87</v>
      </c>
      <c r="L1050" t="s">
        <v>88</v>
      </c>
      <c r="M1050" t="s">
        <v>209</v>
      </c>
      <c r="N1050" t="s">
        <v>91</v>
      </c>
      <c r="O1050" t="s">
        <v>91</v>
      </c>
      <c r="P1050" t="s">
        <v>92</v>
      </c>
      <c r="Q1050" t="s">
        <v>93</v>
      </c>
      <c r="R1050">
        <v>7</v>
      </c>
      <c r="S1050">
        <v>5</v>
      </c>
      <c r="T1050">
        <v>2005</v>
      </c>
      <c r="U1050">
        <v>2006</v>
      </c>
      <c r="V1050" t="s">
        <v>94</v>
      </c>
      <c r="W1050" t="s">
        <v>95</v>
      </c>
      <c r="X1050" t="s">
        <v>96</v>
      </c>
      <c r="Y1050" t="s">
        <v>96</v>
      </c>
      <c r="Z1050" t="s">
        <v>117</v>
      </c>
      <c r="AA1050">
        <v>204</v>
      </c>
      <c r="AB1050" t="s">
        <v>119</v>
      </c>
      <c r="AC1050" t="s">
        <v>98</v>
      </c>
      <c r="AD1050" t="s">
        <v>123</v>
      </c>
      <c r="AE1050" t="s">
        <v>119</v>
      </c>
      <c r="AF1050" t="s">
        <v>98</v>
      </c>
      <c r="AG1050" t="s">
        <v>155</v>
      </c>
      <c r="AH1050" t="s">
        <v>124</v>
      </c>
      <c r="AI1050">
        <v>20</v>
      </c>
      <c r="AJ1050" t="s">
        <v>108</v>
      </c>
      <c r="AK1050">
        <v>0</v>
      </c>
      <c r="AL1050">
        <v>1526</v>
      </c>
      <c r="AM1050">
        <v>1546</v>
      </c>
      <c r="AN1050" t="s">
        <v>103</v>
      </c>
      <c r="AO1050" t="s">
        <v>126</v>
      </c>
      <c r="AP1050" t="s">
        <v>104</v>
      </c>
      <c r="AQ1050" t="s">
        <v>105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119</v>
      </c>
      <c r="BC1050">
        <v>7</v>
      </c>
      <c r="BD1050" t="s">
        <v>106</v>
      </c>
      <c r="BE1050">
        <v>0</v>
      </c>
      <c r="BF1050" t="s">
        <v>83</v>
      </c>
      <c r="BG1050" t="s">
        <v>107</v>
      </c>
      <c r="BH1050">
        <v>2005</v>
      </c>
      <c r="BI1050" t="s">
        <v>131</v>
      </c>
      <c r="BJ1050">
        <v>3</v>
      </c>
      <c r="BK1050">
        <v>796</v>
      </c>
      <c r="BL1050" t="s">
        <v>98</v>
      </c>
      <c r="BM1050" t="s">
        <v>98</v>
      </c>
      <c r="BN1050" t="s">
        <v>104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6</v>
      </c>
      <c r="BZ1050">
        <v>2007</v>
      </c>
      <c r="CA1050" t="s">
        <v>110</v>
      </c>
      <c r="CB1050" t="s">
        <v>111</v>
      </c>
    </row>
    <row r="1051" spans="1:80">
      <c r="A1051">
        <v>2510</v>
      </c>
      <c r="B1051">
        <v>20</v>
      </c>
      <c r="C1051" t="s">
        <v>112</v>
      </c>
      <c r="D1051">
        <v>73</v>
      </c>
      <c r="E1051">
        <v>8760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209</v>
      </c>
      <c r="N1051" t="s">
        <v>91</v>
      </c>
      <c r="O1051" t="s">
        <v>91</v>
      </c>
      <c r="P1051" t="s">
        <v>92</v>
      </c>
      <c r="Q1051" t="s">
        <v>93</v>
      </c>
      <c r="R1051">
        <v>8</v>
      </c>
      <c r="S1051">
        <v>5</v>
      </c>
      <c r="T1051">
        <v>2006</v>
      </c>
      <c r="U1051">
        <v>2006</v>
      </c>
      <c r="V1051" t="s">
        <v>94</v>
      </c>
      <c r="W1051" t="s">
        <v>95</v>
      </c>
      <c r="X1051" t="s">
        <v>96</v>
      </c>
      <c r="Y1051" t="s">
        <v>96</v>
      </c>
      <c r="Z1051" t="s">
        <v>117</v>
      </c>
      <c r="AA1051">
        <v>132</v>
      </c>
      <c r="AB1051" t="s">
        <v>119</v>
      </c>
      <c r="AC1051" t="s">
        <v>98</v>
      </c>
      <c r="AD1051" t="s">
        <v>123</v>
      </c>
      <c r="AE1051" t="s">
        <v>119</v>
      </c>
      <c r="AF1051" t="s">
        <v>98</v>
      </c>
      <c r="AG1051" t="s">
        <v>100</v>
      </c>
      <c r="AH1051" t="s">
        <v>124</v>
      </c>
      <c r="AI1051">
        <v>36</v>
      </c>
      <c r="AJ1051" t="s">
        <v>108</v>
      </c>
      <c r="AK1051">
        <v>0</v>
      </c>
      <c r="AL1051">
        <v>1453</v>
      </c>
      <c r="AM1051">
        <v>1489</v>
      </c>
      <c r="AN1051" t="s">
        <v>103</v>
      </c>
      <c r="AO1051" t="s">
        <v>126</v>
      </c>
      <c r="AP1051" t="s">
        <v>104</v>
      </c>
      <c r="AQ1051" t="s">
        <v>105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119</v>
      </c>
      <c r="BC1051">
        <v>7</v>
      </c>
      <c r="BD1051" t="s">
        <v>106</v>
      </c>
      <c r="BE1051">
        <v>1</v>
      </c>
      <c r="BF1051" t="s">
        <v>119</v>
      </c>
      <c r="BG1051" t="s">
        <v>107</v>
      </c>
      <c r="BH1051">
        <v>2005</v>
      </c>
      <c r="BI1051" t="s">
        <v>131</v>
      </c>
      <c r="BJ1051">
        <v>2</v>
      </c>
      <c r="BK1051">
        <v>674</v>
      </c>
      <c r="BL1051" t="s">
        <v>98</v>
      </c>
      <c r="BM1051" t="s">
        <v>98</v>
      </c>
      <c r="BN1051" t="s">
        <v>104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6</v>
      </c>
      <c r="BZ1051">
        <v>2007</v>
      </c>
      <c r="CA1051" t="s">
        <v>110</v>
      </c>
      <c r="CB1051" t="s">
        <v>111</v>
      </c>
    </row>
    <row r="1052" spans="1:80">
      <c r="A1052">
        <v>2511</v>
      </c>
      <c r="B1052">
        <v>20</v>
      </c>
      <c r="C1052" t="s">
        <v>112</v>
      </c>
      <c r="D1052">
        <v>64</v>
      </c>
      <c r="E1052">
        <v>7242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209</v>
      </c>
      <c r="N1052" t="s">
        <v>91</v>
      </c>
      <c r="O1052" t="s">
        <v>91</v>
      </c>
      <c r="P1052" t="s">
        <v>92</v>
      </c>
      <c r="Q1052" t="s">
        <v>93</v>
      </c>
      <c r="R1052">
        <v>7</v>
      </c>
      <c r="S1052">
        <v>5</v>
      </c>
      <c r="T1052">
        <v>2005</v>
      </c>
      <c r="U1052">
        <v>2006</v>
      </c>
      <c r="V1052" t="s">
        <v>94</v>
      </c>
      <c r="W1052" t="s">
        <v>95</v>
      </c>
      <c r="X1052" t="s">
        <v>96</v>
      </c>
      <c r="Y1052" t="s">
        <v>96</v>
      </c>
      <c r="Z1052" t="s">
        <v>97</v>
      </c>
      <c r="AA1052">
        <v>0</v>
      </c>
      <c r="AB1052" t="s">
        <v>119</v>
      </c>
      <c r="AC1052" t="s">
        <v>98</v>
      </c>
      <c r="AD1052" t="s">
        <v>123</v>
      </c>
      <c r="AE1052" t="s">
        <v>119</v>
      </c>
      <c r="AF1052" t="s">
        <v>98</v>
      </c>
      <c r="AG1052" t="s">
        <v>100</v>
      </c>
      <c r="AH1052" t="s">
        <v>108</v>
      </c>
      <c r="AI1052">
        <v>0</v>
      </c>
      <c r="AJ1052" t="s">
        <v>108</v>
      </c>
      <c r="AK1052">
        <v>0</v>
      </c>
      <c r="AL1052">
        <v>1270</v>
      </c>
      <c r="AM1052">
        <v>1270</v>
      </c>
      <c r="AN1052" t="s">
        <v>103</v>
      </c>
      <c r="AO1052" t="s">
        <v>126</v>
      </c>
      <c r="AP1052" t="s">
        <v>104</v>
      </c>
      <c r="AQ1052" t="s">
        <v>105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t="s">
        <v>119</v>
      </c>
      <c r="BC1052">
        <v>6</v>
      </c>
      <c r="BD1052" t="s">
        <v>106</v>
      </c>
      <c r="BE1052">
        <v>0</v>
      </c>
      <c r="BF1052" t="s">
        <v>83</v>
      </c>
      <c r="BG1052" t="s">
        <v>107</v>
      </c>
      <c r="BH1052">
        <v>2005</v>
      </c>
      <c r="BI1052" t="s">
        <v>131</v>
      </c>
      <c r="BJ1052">
        <v>2</v>
      </c>
      <c r="BK1052">
        <v>524</v>
      </c>
      <c r="BL1052" t="s">
        <v>98</v>
      </c>
      <c r="BM1052" t="s">
        <v>98</v>
      </c>
      <c r="BN1052" t="s">
        <v>104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7</v>
      </c>
      <c r="BZ1052">
        <v>2007</v>
      </c>
      <c r="CA1052" t="s">
        <v>110</v>
      </c>
      <c r="CB1052" t="s">
        <v>111</v>
      </c>
    </row>
    <row r="1053" spans="1:80">
      <c r="A1053">
        <v>2512</v>
      </c>
      <c r="B1053">
        <v>60</v>
      </c>
      <c r="C1053" t="s">
        <v>112</v>
      </c>
      <c r="D1053">
        <v>78</v>
      </c>
      <c r="E1053">
        <v>9316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209</v>
      </c>
      <c r="N1053" t="s">
        <v>91</v>
      </c>
      <c r="O1053" t="s">
        <v>91</v>
      </c>
      <c r="P1053" t="s">
        <v>92</v>
      </c>
      <c r="Q1053" t="s">
        <v>122</v>
      </c>
      <c r="R1053">
        <v>7</v>
      </c>
      <c r="S1053">
        <v>5</v>
      </c>
      <c r="T1053">
        <v>2005</v>
      </c>
      <c r="U1053">
        <v>2006</v>
      </c>
      <c r="V1053" t="s">
        <v>94</v>
      </c>
      <c r="W1053" t="s">
        <v>95</v>
      </c>
      <c r="X1053" t="s">
        <v>96</v>
      </c>
      <c r="Y1053" t="s">
        <v>96</v>
      </c>
      <c r="Z1053" t="s">
        <v>97</v>
      </c>
      <c r="AA1053">
        <v>0</v>
      </c>
      <c r="AB1053" t="s">
        <v>119</v>
      </c>
      <c r="AC1053" t="s">
        <v>98</v>
      </c>
      <c r="AD1053" t="s">
        <v>123</v>
      </c>
      <c r="AE1053" t="s">
        <v>119</v>
      </c>
      <c r="AF1053" t="s">
        <v>98</v>
      </c>
      <c r="AG1053" t="s">
        <v>119</v>
      </c>
      <c r="AH1053" t="s">
        <v>108</v>
      </c>
      <c r="AI1053">
        <v>0</v>
      </c>
      <c r="AJ1053" t="s">
        <v>108</v>
      </c>
      <c r="AK1053">
        <v>0</v>
      </c>
      <c r="AL1053">
        <v>879</v>
      </c>
      <c r="AM1053">
        <v>879</v>
      </c>
      <c r="AN1053" t="s">
        <v>103</v>
      </c>
      <c r="AO1053" t="s">
        <v>126</v>
      </c>
      <c r="AP1053" t="s">
        <v>104</v>
      </c>
      <c r="AQ1053" t="s">
        <v>105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119</v>
      </c>
      <c r="BC1053">
        <v>7</v>
      </c>
      <c r="BD1053" t="s">
        <v>106</v>
      </c>
      <c r="BE1053">
        <v>0</v>
      </c>
      <c r="BF1053" t="s">
        <v>83</v>
      </c>
      <c r="BG1053" t="s">
        <v>107</v>
      </c>
      <c r="BH1053">
        <v>2005</v>
      </c>
      <c r="BI1053" t="s">
        <v>131</v>
      </c>
      <c r="BJ1053">
        <v>2</v>
      </c>
      <c r="BK1053">
        <v>578</v>
      </c>
      <c r="BL1053" t="s">
        <v>98</v>
      </c>
      <c r="BM1053" t="s">
        <v>98</v>
      </c>
      <c r="BN1053" t="s">
        <v>104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110</v>
      </c>
      <c r="CB1053" t="s">
        <v>111</v>
      </c>
    </row>
    <row r="1054" spans="1:80">
      <c r="A1054">
        <v>2513</v>
      </c>
      <c r="B1054">
        <v>60</v>
      </c>
      <c r="C1054" t="s">
        <v>112</v>
      </c>
      <c r="D1054" t="s">
        <v>83</v>
      </c>
      <c r="E1054">
        <v>8883</v>
      </c>
      <c r="F1054" t="s">
        <v>82</v>
      </c>
      <c r="G1054" t="s">
        <v>83</v>
      </c>
      <c r="H1054" t="s">
        <v>113</v>
      </c>
      <c r="I1054" t="s">
        <v>85</v>
      </c>
      <c r="J1054" t="s">
        <v>86</v>
      </c>
      <c r="K1054" t="s">
        <v>87</v>
      </c>
      <c r="L1054" t="s">
        <v>88</v>
      </c>
      <c r="M1054" t="s">
        <v>165</v>
      </c>
      <c r="N1054" t="s">
        <v>91</v>
      </c>
      <c r="O1054" t="s">
        <v>91</v>
      </c>
      <c r="P1054" t="s">
        <v>92</v>
      </c>
      <c r="Q1054" t="s">
        <v>122</v>
      </c>
      <c r="R1054">
        <v>7</v>
      </c>
      <c r="S1054">
        <v>5</v>
      </c>
      <c r="T1054">
        <v>1988</v>
      </c>
      <c r="U1054">
        <v>1988</v>
      </c>
      <c r="V1054" t="s">
        <v>94</v>
      </c>
      <c r="W1054" t="s">
        <v>95</v>
      </c>
      <c r="X1054" t="s">
        <v>130</v>
      </c>
      <c r="Y1054" t="s">
        <v>130</v>
      </c>
      <c r="Z1054" t="s">
        <v>117</v>
      </c>
      <c r="AA1054">
        <v>360</v>
      </c>
      <c r="AB1054" t="s">
        <v>119</v>
      </c>
      <c r="AC1054" t="s">
        <v>98</v>
      </c>
      <c r="AD1054" t="s">
        <v>123</v>
      </c>
      <c r="AE1054" t="s">
        <v>119</v>
      </c>
      <c r="AF1054" t="s">
        <v>98</v>
      </c>
      <c r="AG1054" t="s">
        <v>100</v>
      </c>
      <c r="AH1054" t="s">
        <v>124</v>
      </c>
      <c r="AI1054">
        <v>608</v>
      </c>
      <c r="AJ1054" t="s">
        <v>102</v>
      </c>
      <c r="AK1054">
        <v>321</v>
      </c>
      <c r="AL1054">
        <v>0</v>
      </c>
      <c r="AM1054">
        <v>929</v>
      </c>
      <c r="AN1054" t="s">
        <v>103</v>
      </c>
      <c r="AO1054" t="s">
        <v>126</v>
      </c>
      <c r="AP1054" t="s">
        <v>104</v>
      </c>
      <c r="AQ1054" t="s">
        <v>105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119</v>
      </c>
      <c r="BC1054">
        <v>7</v>
      </c>
      <c r="BD1054" t="s">
        <v>106</v>
      </c>
      <c r="BE1054">
        <v>1</v>
      </c>
      <c r="BF1054" t="s">
        <v>98</v>
      </c>
      <c r="BG1054" t="s">
        <v>107</v>
      </c>
      <c r="BH1054">
        <v>1988</v>
      </c>
      <c r="BI1054" t="s">
        <v>131</v>
      </c>
      <c r="BJ1054">
        <v>2</v>
      </c>
      <c r="BK1054">
        <v>619</v>
      </c>
      <c r="BL1054" t="s">
        <v>98</v>
      </c>
      <c r="BM1054" t="s">
        <v>98</v>
      </c>
      <c r="BN1054" t="s">
        <v>104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t="s">
        <v>83</v>
      </c>
      <c r="BV1054" t="s">
        <v>132</v>
      </c>
      <c r="BW1054" t="s">
        <v>83</v>
      </c>
      <c r="BX1054">
        <v>0</v>
      </c>
      <c r="BY1054">
        <v>5</v>
      </c>
      <c r="BZ1054">
        <v>2007</v>
      </c>
      <c r="CA1054" t="s">
        <v>110</v>
      </c>
      <c r="CB1054" t="s">
        <v>111</v>
      </c>
    </row>
    <row r="1055" spans="1:80">
      <c r="A1055">
        <v>2514</v>
      </c>
      <c r="B1055">
        <v>20</v>
      </c>
      <c r="C1055" t="s">
        <v>112</v>
      </c>
      <c r="D1055">
        <v>155</v>
      </c>
      <c r="E1055">
        <v>20064</v>
      </c>
      <c r="F1055" t="s">
        <v>82</v>
      </c>
      <c r="G1055" t="s">
        <v>83</v>
      </c>
      <c r="H1055" t="s">
        <v>113</v>
      </c>
      <c r="I1055" t="s">
        <v>205</v>
      </c>
      <c r="J1055" t="s">
        <v>86</v>
      </c>
      <c r="K1055" t="s">
        <v>87</v>
      </c>
      <c r="L1055" t="s">
        <v>231</v>
      </c>
      <c r="M1055" t="s">
        <v>199</v>
      </c>
      <c r="N1055" t="s">
        <v>91</v>
      </c>
      <c r="O1055" t="s">
        <v>91</v>
      </c>
      <c r="P1055" t="s">
        <v>92</v>
      </c>
      <c r="Q1055" t="s">
        <v>93</v>
      </c>
      <c r="R1055">
        <v>8</v>
      </c>
      <c r="S1055">
        <v>6</v>
      </c>
      <c r="T1055">
        <v>1976</v>
      </c>
      <c r="U1055">
        <v>1976</v>
      </c>
      <c r="V1055" t="s">
        <v>133</v>
      </c>
      <c r="W1055" t="s">
        <v>244</v>
      </c>
      <c r="X1055" t="s">
        <v>116</v>
      </c>
      <c r="Y1055" t="s">
        <v>116</v>
      </c>
      <c r="Z1055" t="s">
        <v>97</v>
      </c>
      <c r="AA1055">
        <v>0</v>
      </c>
      <c r="AB1055" t="s">
        <v>119</v>
      </c>
      <c r="AC1055" t="s">
        <v>98</v>
      </c>
      <c r="AD1055" t="s">
        <v>99</v>
      </c>
      <c r="AE1055" t="s">
        <v>119</v>
      </c>
      <c r="AF1055" t="s">
        <v>119</v>
      </c>
      <c r="AG1055" t="s">
        <v>119</v>
      </c>
      <c r="AH1055" t="s">
        <v>102</v>
      </c>
      <c r="AI1055">
        <v>51</v>
      </c>
      <c r="AJ1055" t="s">
        <v>124</v>
      </c>
      <c r="AK1055">
        <v>915</v>
      </c>
      <c r="AL1055">
        <v>0</v>
      </c>
      <c r="AM1055">
        <v>966</v>
      </c>
      <c r="AN1055" t="s">
        <v>103</v>
      </c>
      <c r="AO1055" t="s">
        <v>126</v>
      </c>
      <c r="AP1055" t="s">
        <v>104</v>
      </c>
      <c r="AQ1055" t="s">
        <v>105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t="s">
        <v>119</v>
      </c>
      <c r="BC1055">
        <v>5</v>
      </c>
      <c r="BD1055" t="s">
        <v>106</v>
      </c>
      <c r="BE1055">
        <v>2</v>
      </c>
      <c r="BF1055" t="s">
        <v>139</v>
      </c>
      <c r="BG1055" t="s">
        <v>107</v>
      </c>
      <c r="BH1055">
        <v>1976</v>
      </c>
      <c r="BI1055" t="s">
        <v>125</v>
      </c>
      <c r="BJ1055">
        <v>2</v>
      </c>
      <c r="BK1055">
        <v>529</v>
      </c>
      <c r="BL1055" t="s">
        <v>98</v>
      </c>
      <c r="BM1055" t="s">
        <v>98</v>
      </c>
      <c r="BN1055" t="s">
        <v>104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2007</v>
      </c>
      <c r="CA1055" t="s">
        <v>110</v>
      </c>
      <c r="CB1055" t="s">
        <v>111</v>
      </c>
    </row>
    <row r="1056" spans="1:80">
      <c r="A1056">
        <v>2515</v>
      </c>
      <c r="B1056">
        <v>20</v>
      </c>
      <c r="C1056" t="s">
        <v>112</v>
      </c>
      <c r="D1056" t="s">
        <v>83</v>
      </c>
      <c r="E1056">
        <v>14217</v>
      </c>
      <c r="F1056" t="s">
        <v>82</v>
      </c>
      <c r="G1056" t="s">
        <v>83</v>
      </c>
      <c r="H1056" t="s">
        <v>160</v>
      </c>
      <c r="I1056" t="s">
        <v>85</v>
      </c>
      <c r="J1056" t="s">
        <v>86</v>
      </c>
      <c r="K1056" t="s">
        <v>161</v>
      </c>
      <c r="L1056" t="s">
        <v>88</v>
      </c>
      <c r="M1056" t="s">
        <v>209</v>
      </c>
      <c r="N1056" t="s">
        <v>91</v>
      </c>
      <c r="O1056" t="s">
        <v>91</v>
      </c>
      <c r="P1056" t="s">
        <v>92</v>
      </c>
      <c r="Q1056" t="s">
        <v>93</v>
      </c>
      <c r="R1056">
        <v>5</v>
      </c>
      <c r="S1056">
        <v>5</v>
      </c>
      <c r="T1056">
        <v>1994</v>
      </c>
      <c r="U1056">
        <v>1994</v>
      </c>
      <c r="V1056" t="s">
        <v>94</v>
      </c>
      <c r="W1056" t="s">
        <v>95</v>
      </c>
      <c r="X1056" t="s">
        <v>96</v>
      </c>
      <c r="Y1056" t="s">
        <v>96</v>
      </c>
      <c r="Z1056" t="s">
        <v>97</v>
      </c>
      <c r="AA1056">
        <v>0</v>
      </c>
      <c r="AB1056" t="s">
        <v>98</v>
      </c>
      <c r="AC1056" t="s">
        <v>98</v>
      </c>
      <c r="AD1056" t="s">
        <v>123</v>
      </c>
      <c r="AE1056" t="s">
        <v>119</v>
      </c>
      <c r="AF1056" t="s">
        <v>98</v>
      </c>
      <c r="AG1056" t="s">
        <v>100</v>
      </c>
      <c r="AH1056" t="s">
        <v>118</v>
      </c>
      <c r="AI1056">
        <v>550</v>
      </c>
      <c r="AJ1056" t="s">
        <v>108</v>
      </c>
      <c r="AK1056">
        <v>0</v>
      </c>
      <c r="AL1056">
        <v>472</v>
      </c>
      <c r="AM1056">
        <v>1022</v>
      </c>
      <c r="AN1056" t="s">
        <v>103</v>
      </c>
      <c r="AO1056" t="s">
        <v>119</v>
      </c>
      <c r="AP1056" t="s">
        <v>104</v>
      </c>
      <c r="AQ1056" t="s">
        <v>105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t="s">
        <v>98</v>
      </c>
      <c r="BC1056">
        <v>6</v>
      </c>
      <c r="BD1056" t="s">
        <v>106</v>
      </c>
      <c r="BE1056">
        <v>0</v>
      </c>
      <c r="BF1056" t="s">
        <v>83</v>
      </c>
      <c r="BG1056" t="s">
        <v>143</v>
      </c>
      <c r="BH1056">
        <v>1995</v>
      </c>
      <c r="BI1056" t="s">
        <v>108</v>
      </c>
      <c r="BJ1056">
        <v>2</v>
      </c>
      <c r="BK1056">
        <v>747</v>
      </c>
      <c r="BL1056" t="s">
        <v>98</v>
      </c>
      <c r="BM1056" t="s">
        <v>98</v>
      </c>
      <c r="BN1056" t="s">
        <v>104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8</v>
      </c>
      <c r="BZ1056">
        <v>2007</v>
      </c>
      <c r="CA1056" t="s">
        <v>110</v>
      </c>
      <c r="CB1056" t="s">
        <v>111</v>
      </c>
    </row>
    <row r="1057" spans="1:80">
      <c r="A1057">
        <v>2516</v>
      </c>
      <c r="B1057">
        <v>60</v>
      </c>
      <c r="C1057" t="s">
        <v>112</v>
      </c>
      <c r="D1057">
        <v>57</v>
      </c>
      <c r="E1057">
        <v>10021</v>
      </c>
      <c r="F1057" t="s">
        <v>82</v>
      </c>
      <c r="G1057" t="s">
        <v>83</v>
      </c>
      <c r="H1057" t="s">
        <v>113</v>
      </c>
      <c r="I1057" t="s">
        <v>85</v>
      </c>
      <c r="J1057" t="s">
        <v>86</v>
      </c>
      <c r="K1057" t="s">
        <v>87</v>
      </c>
      <c r="L1057" t="s">
        <v>88</v>
      </c>
      <c r="M1057" t="s">
        <v>209</v>
      </c>
      <c r="N1057" t="s">
        <v>91</v>
      </c>
      <c r="O1057" t="s">
        <v>91</v>
      </c>
      <c r="P1057" t="s">
        <v>92</v>
      </c>
      <c r="Q1057" t="s">
        <v>122</v>
      </c>
      <c r="R1057">
        <v>6</v>
      </c>
      <c r="S1057">
        <v>6</v>
      </c>
      <c r="T1057">
        <v>1997</v>
      </c>
      <c r="U1057">
        <v>2006</v>
      </c>
      <c r="V1057" t="s">
        <v>94</v>
      </c>
      <c r="W1057" t="s">
        <v>95</v>
      </c>
      <c r="X1057" t="s">
        <v>96</v>
      </c>
      <c r="Y1057" t="s">
        <v>96</v>
      </c>
      <c r="Z1057" t="s">
        <v>97</v>
      </c>
      <c r="AA1057">
        <v>0</v>
      </c>
      <c r="AB1057" t="s">
        <v>98</v>
      </c>
      <c r="AC1057" t="s">
        <v>119</v>
      </c>
      <c r="AD1057" t="s">
        <v>123</v>
      </c>
      <c r="AE1057" t="s">
        <v>119</v>
      </c>
      <c r="AF1057" t="s">
        <v>98</v>
      </c>
      <c r="AG1057" t="s">
        <v>100</v>
      </c>
      <c r="AH1057" t="s">
        <v>124</v>
      </c>
      <c r="AI1057">
        <v>539</v>
      </c>
      <c r="AJ1057" t="s">
        <v>108</v>
      </c>
      <c r="AK1057">
        <v>0</v>
      </c>
      <c r="AL1057">
        <v>96</v>
      </c>
      <c r="AM1057">
        <v>635</v>
      </c>
      <c r="AN1057" t="s">
        <v>103</v>
      </c>
      <c r="AO1057" t="s">
        <v>126</v>
      </c>
      <c r="AP1057" t="s">
        <v>104</v>
      </c>
      <c r="AQ1057" t="s">
        <v>105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119</v>
      </c>
      <c r="BC1057">
        <v>6</v>
      </c>
      <c r="BD1057" t="s">
        <v>106</v>
      </c>
      <c r="BE1057">
        <v>0</v>
      </c>
      <c r="BF1057" t="s">
        <v>83</v>
      </c>
      <c r="BG1057" t="s">
        <v>107</v>
      </c>
      <c r="BH1057">
        <v>1997</v>
      </c>
      <c r="BI1057" t="s">
        <v>131</v>
      </c>
      <c r="BJ1057">
        <v>2</v>
      </c>
      <c r="BK1057">
        <v>497</v>
      </c>
      <c r="BL1057" t="s">
        <v>98</v>
      </c>
      <c r="BM1057" t="s">
        <v>98</v>
      </c>
      <c r="BN1057" t="s">
        <v>104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5</v>
      </c>
      <c r="BZ1057">
        <v>2007</v>
      </c>
      <c r="CA1057" t="s">
        <v>110</v>
      </c>
      <c r="CB1057" t="s">
        <v>111</v>
      </c>
    </row>
    <row r="1058" spans="1:80">
      <c r="A1058">
        <v>2517</v>
      </c>
      <c r="B1058">
        <v>20</v>
      </c>
      <c r="C1058" t="s">
        <v>112</v>
      </c>
      <c r="D1058">
        <v>60</v>
      </c>
      <c r="E1058">
        <v>8428</v>
      </c>
      <c r="F1058" t="s">
        <v>82</v>
      </c>
      <c r="G1058" t="s">
        <v>83</v>
      </c>
      <c r="H1058" t="s">
        <v>160</v>
      </c>
      <c r="I1058" t="s">
        <v>85</v>
      </c>
      <c r="J1058" t="s">
        <v>86</v>
      </c>
      <c r="K1058" t="s">
        <v>87</v>
      </c>
      <c r="L1058" t="s">
        <v>88</v>
      </c>
      <c r="M1058" t="s">
        <v>209</v>
      </c>
      <c r="N1058" t="s">
        <v>91</v>
      </c>
      <c r="O1058" t="s">
        <v>91</v>
      </c>
      <c r="P1058" t="s">
        <v>92</v>
      </c>
      <c r="Q1058" t="s">
        <v>93</v>
      </c>
      <c r="R1058">
        <v>5</v>
      </c>
      <c r="S1058">
        <v>7</v>
      </c>
      <c r="T1058">
        <v>1994</v>
      </c>
      <c r="U1058">
        <v>1994</v>
      </c>
      <c r="V1058" t="s">
        <v>94</v>
      </c>
      <c r="W1058" t="s">
        <v>95</v>
      </c>
      <c r="X1058" t="s">
        <v>96</v>
      </c>
      <c r="Y1058" t="s">
        <v>96</v>
      </c>
      <c r="Z1058" t="s">
        <v>97</v>
      </c>
      <c r="AA1058">
        <v>0</v>
      </c>
      <c r="AB1058" t="s">
        <v>98</v>
      </c>
      <c r="AC1058" t="s">
        <v>119</v>
      </c>
      <c r="AD1058" t="s">
        <v>123</v>
      </c>
      <c r="AE1058" t="s">
        <v>119</v>
      </c>
      <c r="AF1058" t="s">
        <v>119</v>
      </c>
      <c r="AG1058" t="s">
        <v>100</v>
      </c>
      <c r="AH1058" t="s">
        <v>124</v>
      </c>
      <c r="AI1058">
        <v>420</v>
      </c>
      <c r="AJ1058" t="s">
        <v>108</v>
      </c>
      <c r="AK1058">
        <v>0</v>
      </c>
      <c r="AL1058">
        <v>570</v>
      </c>
      <c r="AM1058">
        <v>990</v>
      </c>
      <c r="AN1058" t="s">
        <v>103</v>
      </c>
      <c r="AO1058" t="s">
        <v>126</v>
      </c>
      <c r="AP1058" t="s">
        <v>104</v>
      </c>
      <c r="AQ1058" t="s">
        <v>105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t="s">
        <v>98</v>
      </c>
      <c r="BC1058">
        <v>5</v>
      </c>
      <c r="BD1058" t="s">
        <v>106</v>
      </c>
      <c r="BE1058">
        <v>0</v>
      </c>
      <c r="BF1058" t="s">
        <v>83</v>
      </c>
      <c r="BG1058" t="s">
        <v>143</v>
      </c>
      <c r="BH1058">
        <v>1995</v>
      </c>
      <c r="BI1058" t="s">
        <v>108</v>
      </c>
      <c r="BJ1058">
        <v>1</v>
      </c>
      <c r="BK1058">
        <v>384</v>
      </c>
      <c r="BL1058" t="s">
        <v>98</v>
      </c>
      <c r="BM1058" t="s">
        <v>98</v>
      </c>
      <c r="BN1058" t="s">
        <v>104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2007</v>
      </c>
      <c r="CA1058" t="s">
        <v>110</v>
      </c>
      <c r="CB1058" t="s">
        <v>111</v>
      </c>
    </row>
    <row r="1059" spans="1:80">
      <c r="A1059">
        <v>2518</v>
      </c>
      <c r="B1059">
        <v>20</v>
      </c>
      <c r="C1059" t="s">
        <v>112</v>
      </c>
      <c r="D1059">
        <v>70</v>
      </c>
      <c r="E1059">
        <v>16561</v>
      </c>
      <c r="F1059" t="s">
        <v>82</v>
      </c>
      <c r="G1059" t="s">
        <v>83</v>
      </c>
      <c r="H1059" t="s">
        <v>160</v>
      </c>
      <c r="I1059" t="s">
        <v>205</v>
      </c>
      <c r="J1059" t="s">
        <v>86</v>
      </c>
      <c r="K1059" t="s">
        <v>87</v>
      </c>
      <c r="L1059" t="s">
        <v>154</v>
      </c>
      <c r="M1059" t="s">
        <v>209</v>
      </c>
      <c r="N1059" t="s">
        <v>91</v>
      </c>
      <c r="O1059" t="s">
        <v>91</v>
      </c>
      <c r="P1059" t="s">
        <v>92</v>
      </c>
      <c r="Q1059" t="s">
        <v>93</v>
      </c>
      <c r="R1059">
        <v>5</v>
      </c>
      <c r="S1059">
        <v>5</v>
      </c>
      <c r="T1059">
        <v>1996</v>
      </c>
      <c r="U1059">
        <v>1996</v>
      </c>
      <c r="V1059" t="s">
        <v>94</v>
      </c>
      <c r="W1059" t="s">
        <v>95</v>
      </c>
      <c r="X1059" t="s">
        <v>96</v>
      </c>
      <c r="Y1059" t="s">
        <v>96</v>
      </c>
      <c r="Z1059" t="s">
        <v>97</v>
      </c>
      <c r="AA1059">
        <v>0</v>
      </c>
      <c r="AB1059" t="s">
        <v>98</v>
      </c>
      <c r="AC1059" t="s">
        <v>98</v>
      </c>
      <c r="AD1059" t="s">
        <v>123</v>
      </c>
      <c r="AE1059" t="s">
        <v>119</v>
      </c>
      <c r="AF1059" t="s">
        <v>98</v>
      </c>
      <c r="AG1059" t="s">
        <v>100</v>
      </c>
      <c r="AH1059" t="s">
        <v>118</v>
      </c>
      <c r="AI1059">
        <v>549</v>
      </c>
      <c r="AJ1059" t="s">
        <v>108</v>
      </c>
      <c r="AK1059">
        <v>0</v>
      </c>
      <c r="AL1059">
        <v>548</v>
      </c>
      <c r="AM1059">
        <v>1097</v>
      </c>
      <c r="AN1059" t="s">
        <v>103</v>
      </c>
      <c r="AO1059" t="s">
        <v>126</v>
      </c>
      <c r="AP1059" t="s">
        <v>104</v>
      </c>
      <c r="AQ1059" t="s">
        <v>105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6</v>
      </c>
      <c r="BD1059" t="s">
        <v>106</v>
      </c>
      <c r="BE1059">
        <v>0</v>
      </c>
      <c r="BF1059" t="s">
        <v>83</v>
      </c>
      <c r="BG1059" t="s">
        <v>107</v>
      </c>
      <c r="BH1059">
        <v>1996</v>
      </c>
      <c r="BI1059" t="s">
        <v>108</v>
      </c>
      <c r="BJ1059">
        <v>1</v>
      </c>
      <c r="BK1059">
        <v>242</v>
      </c>
      <c r="BL1059" t="s">
        <v>98</v>
      </c>
      <c r="BM1059" t="s">
        <v>98</v>
      </c>
      <c r="BN1059" t="s">
        <v>104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132</v>
      </c>
      <c r="BW1059" t="s">
        <v>83</v>
      </c>
      <c r="BX1059">
        <v>0</v>
      </c>
      <c r="BY1059">
        <v>7</v>
      </c>
      <c r="BZ1059">
        <v>2007</v>
      </c>
      <c r="CA1059" t="s">
        <v>110</v>
      </c>
      <c r="CB1059" t="s">
        <v>111</v>
      </c>
    </row>
    <row r="1060" spans="1:80">
      <c r="A1060">
        <v>2519</v>
      </c>
      <c r="B1060">
        <v>60</v>
      </c>
      <c r="C1060" t="s">
        <v>112</v>
      </c>
      <c r="D1060">
        <v>47</v>
      </c>
      <c r="E1060">
        <v>10820</v>
      </c>
      <c r="F1060" t="s">
        <v>82</v>
      </c>
      <c r="G1060" t="s">
        <v>83</v>
      </c>
      <c r="H1060" t="s">
        <v>160</v>
      </c>
      <c r="I1060" t="s">
        <v>85</v>
      </c>
      <c r="J1060" t="s">
        <v>86</v>
      </c>
      <c r="K1060" t="s">
        <v>161</v>
      </c>
      <c r="L1060" t="s">
        <v>88</v>
      </c>
      <c r="M1060" t="s">
        <v>209</v>
      </c>
      <c r="N1060" t="s">
        <v>91</v>
      </c>
      <c r="O1060" t="s">
        <v>91</v>
      </c>
      <c r="P1060" t="s">
        <v>92</v>
      </c>
      <c r="Q1060" t="s">
        <v>122</v>
      </c>
      <c r="R1060">
        <v>7</v>
      </c>
      <c r="S1060">
        <v>5</v>
      </c>
      <c r="T1060">
        <v>1999</v>
      </c>
      <c r="U1060">
        <v>1999</v>
      </c>
      <c r="V1060" t="s">
        <v>94</v>
      </c>
      <c r="W1060" t="s">
        <v>95</v>
      </c>
      <c r="X1060" t="s">
        <v>96</v>
      </c>
      <c r="Y1060" t="s">
        <v>96</v>
      </c>
      <c r="Z1060" t="s">
        <v>97</v>
      </c>
      <c r="AA1060">
        <v>0</v>
      </c>
      <c r="AB1060" t="s">
        <v>119</v>
      </c>
      <c r="AC1060" t="s">
        <v>98</v>
      </c>
      <c r="AD1060" t="s">
        <v>123</v>
      </c>
      <c r="AE1060" t="s">
        <v>119</v>
      </c>
      <c r="AF1060" t="s">
        <v>98</v>
      </c>
      <c r="AG1060" t="s">
        <v>119</v>
      </c>
      <c r="AH1060" t="s">
        <v>124</v>
      </c>
      <c r="AI1060">
        <v>342</v>
      </c>
      <c r="AJ1060" t="s">
        <v>108</v>
      </c>
      <c r="AK1060">
        <v>0</v>
      </c>
      <c r="AL1060">
        <v>646</v>
      </c>
      <c r="AM1060">
        <v>988</v>
      </c>
      <c r="AN1060" t="s">
        <v>103</v>
      </c>
      <c r="AO1060" t="s">
        <v>126</v>
      </c>
      <c r="AP1060" t="s">
        <v>104</v>
      </c>
      <c r="AQ1060" t="s">
        <v>105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119</v>
      </c>
      <c r="BC1060">
        <v>7</v>
      </c>
      <c r="BD1060" t="s">
        <v>106</v>
      </c>
      <c r="BE1060">
        <v>1</v>
      </c>
      <c r="BF1060" t="s">
        <v>98</v>
      </c>
      <c r="BG1060" t="s">
        <v>107</v>
      </c>
      <c r="BH1060">
        <v>1999</v>
      </c>
      <c r="BI1060" t="s">
        <v>131</v>
      </c>
      <c r="BJ1060">
        <v>2</v>
      </c>
      <c r="BK1060">
        <v>597</v>
      </c>
      <c r="BL1060" t="s">
        <v>98</v>
      </c>
      <c r="BM1060" t="s">
        <v>98</v>
      </c>
      <c r="BN1060" t="s">
        <v>104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3</v>
      </c>
      <c r="BZ1060">
        <v>2007</v>
      </c>
      <c r="CA1060" t="s">
        <v>110</v>
      </c>
      <c r="CB1060" t="s">
        <v>111</v>
      </c>
    </row>
    <row r="1061" spans="1:80">
      <c r="A1061">
        <v>2520</v>
      </c>
      <c r="B1061">
        <v>60</v>
      </c>
      <c r="C1061" t="s">
        <v>112</v>
      </c>
      <c r="D1061">
        <v>43</v>
      </c>
      <c r="E1061">
        <v>12352</v>
      </c>
      <c r="F1061" t="s">
        <v>82</v>
      </c>
      <c r="G1061" t="s">
        <v>83</v>
      </c>
      <c r="H1061" t="s">
        <v>160</v>
      </c>
      <c r="I1061" t="s">
        <v>85</v>
      </c>
      <c r="J1061" t="s">
        <v>86</v>
      </c>
      <c r="K1061" t="s">
        <v>161</v>
      </c>
      <c r="L1061" t="s">
        <v>88</v>
      </c>
      <c r="M1061" t="s">
        <v>209</v>
      </c>
      <c r="N1061" t="s">
        <v>91</v>
      </c>
      <c r="O1061" t="s">
        <v>91</v>
      </c>
      <c r="P1061" t="s">
        <v>92</v>
      </c>
      <c r="Q1061" t="s">
        <v>122</v>
      </c>
      <c r="R1061">
        <v>7</v>
      </c>
      <c r="S1061">
        <v>5</v>
      </c>
      <c r="T1061">
        <v>1998</v>
      </c>
      <c r="U1061">
        <v>1999</v>
      </c>
      <c r="V1061" t="s">
        <v>94</v>
      </c>
      <c r="W1061" t="s">
        <v>95</v>
      </c>
      <c r="X1061" t="s">
        <v>96</v>
      </c>
      <c r="Y1061" t="s">
        <v>96</v>
      </c>
      <c r="Z1061" t="s">
        <v>117</v>
      </c>
      <c r="AA1061">
        <v>290</v>
      </c>
      <c r="AB1061" t="s">
        <v>119</v>
      </c>
      <c r="AC1061" t="s">
        <v>98</v>
      </c>
      <c r="AD1061" t="s">
        <v>123</v>
      </c>
      <c r="AE1061" t="s">
        <v>119</v>
      </c>
      <c r="AF1061" t="s">
        <v>98</v>
      </c>
      <c r="AG1061" t="s">
        <v>100</v>
      </c>
      <c r="AH1061" t="s">
        <v>124</v>
      </c>
      <c r="AI1061">
        <v>638</v>
      </c>
      <c r="AJ1061" t="s">
        <v>108</v>
      </c>
      <c r="AK1061">
        <v>0</v>
      </c>
      <c r="AL1061">
        <v>215</v>
      </c>
      <c r="AM1061">
        <v>853</v>
      </c>
      <c r="AN1061" t="s">
        <v>103</v>
      </c>
      <c r="AO1061" t="s">
        <v>126</v>
      </c>
      <c r="AP1061" t="s">
        <v>104</v>
      </c>
      <c r="AQ1061" t="s">
        <v>105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106</v>
      </c>
      <c r="BE1061">
        <v>1</v>
      </c>
      <c r="BF1061" t="s">
        <v>139</v>
      </c>
      <c r="BG1061" t="s">
        <v>107</v>
      </c>
      <c r="BH1061">
        <v>1998</v>
      </c>
      <c r="BI1061" t="s">
        <v>131</v>
      </c>
      <c r="BJ1061">
        <v>2</v>
      </c>
      <c r="BK1061">
        <v>534</v>
      </c>
      <c r="BL1061" t="s">
        <v>98</v>
      </c>
      <c r="BM1061" t="s">
        <v>98</v>
      </c>
      <c r="BN1061" t="s">
        <v>104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</row>
    <row r="1062" spans="1:80">
      <c r="A1062">
        <v>2521</v>
      </c>
      <c r="B1062">
        <v>60</v>
      </c>
      <c r="C1062" t="s">
        <v>112</v>
      </c>
      <c r="D1062">
        <v>68</v>
      </c>
      <c r="E1062">
        <v>9543</v>
      </c>
      <c r="F1062" t="s">
        <v>82</v>
      </c>
      <c r="G1062" t="s">
        <v>83</v>
      </c>
      <c r="H1062" t="s">
        <v>113</v>
      </c>
      <c r="I1062" t="s">
        <v>85</v>
      </c>
      <c r="J1062" t="s">
        <v>86</v>
      </c>
      <c r="K1062" t="s">
        <v>87</v>
      </c>
      <c r="L1062" t="s">
        <v>88</v>
      </c>
      <c r="M1062" t="s">
        <v>209</v>
      </c>
      <c r="N1062" t="s">
        <v>91</v>
      </c>
      <c r="O1062" t="s">
        <v>91</v>
      </c>
      <c r="P1062" t="s">
        <v>92</v>
      </c>
      <c r="Q1062" t="s">
        <v>122</v>
      </c>
      <c r="R1062">
        <v>7</v>
      </c>
      <c r="S1062">
        <v>5</v>
      </c>
      <c r="T1062">
        <v>2001</v>
      </c>
      <c r="U1062">
        <v>2001</v>
      </c>
      <c r="V1062" t="s">
        <v>94</v>
      </c>
      <c r="W1062" t="s">
        <v>95</v>
      </c>
      <c r="X1062" t="s">
        <v>96</v>
      </c>
      <c r="Y1062" t="s">
        <v>96</v>
      </c>
      <c r="Z1062" t="s">
        <v>97</v>
      </c>
      <c r="AA1062">
        <v>0</v>
      </c>
      <c r="AB1062" t="s">
        <v>119</v>
      </c>
      <c r="AC1062" t="s">
        <v>98</v>
      </c>
      <c r="AD1062" t="s">
        <v>123</v>
      </c>
      <c r="AE1062" t="s">
        <v>119</v>
      </c>
      <c r="AF1062" t="s">
        <v>98</v>
      </c>
      <c r="AG1062" t="s">
        <v>100</v>
      </c>
      <c r="AH1062" t="s">
        <v>108</v>
      </c>
      <c r="AI1062">
        <v>0</v>
      </c>
      <c r="AJ1062" t="s">
        <v>108</v>
      </c>
      <c r="AK1062">
        <v>0</v>
      </c>
      <c r="AL1062">
        <v>845</v>
      </c>
      <c r="AM1062">
        <v>845</v>
      </c>
      <c r="AN1062" t="s">
        <v>103</v>
      </c>
      <c r="AO1062" t="s">
        <v>126</v>
      </c>
      <c r="AP1062" t="s">
        <v>104</v>
      </c>
      <c r="AQ1062" t="s">
        <v>105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t="s">
        <v>119</v>
      </c>
      <c r="BC1062">
        <v>7</v>
      </c>
      <c r="BD1062" t="s">
        <v>106</v>
      </c>
      <c r="BE1062">
        <v>0</v>
      </c>
      <c r="BF1062" t="s">
        <v>83</v>
      </c>
      <c r="BG1062" t="s">
        <v>107</v>
      </c>
      <c r="BH1062">
        <v>2001</v>
      </c>
      <c r="BI1062" t="s">
        <v>131</v>
      </c>
      <c r="BJ1062">
        <v>2</v>
      </c>
      <c r="BK1062">
        <v>517</v>
      </c>
      <c r="BL1062" t="s">
        <v>98</v>
      </c>
      <c r="BM1062" t="s">
        <v>98</v>
      </c>
      <c r="BN1062" t="s">
        <v>104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2</v>
      </c>
      <c r="BZ1062">
        <v>2007</v>
      </c>
      <c r="CA1062" t="s">
        <v>110</v>
      </c>
      <c r="CB1062" t="s">
        <v>111</v>
      </c>
    </row>
    <row r="1063" spans="1:80">
      <c r="A1063">
        <v>2522</v>
      </c>
      <c r="B1063">
        <v>60</v>
      </c>
      <c r="C1063" t="s">
        <v>112</v>
      </c>
      <c r="D1063" t="s">
        <v>83</v>
      </c>
      <c r="E1063">
        <v>8826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209</v>
      </c>
      <c r="N1063" t="s">
        <v>91</v>
      </c>
      <c r="O1063" t="s">
        <v>91</v>
      </c>
      <c r="P1063" t="s">
        <v>92</v>
      </c>
      <c r="Q1063" t="s">
        <v>122</v>
      </c>
      <c r="R1063">
        <v>7</v>
      </c>
      <c r="S1063">
        <v>5</v>
      </c>
      <c r="T1063">
        <v>2000</v>
      </c>
      <c r="U1063">
        <v>2000</v>
      </c>
      <c r="V1063" t="s">
        <v>94</v>
      </c>
      <c r="W1063" t="s">
        <v>95</v>
      </c>
      <c r="X1063" t="s">
        <v>96</v>
      </c>
      <c r="Y1063" t="s">
        <v>96</v>
      </c>
      <c r="Z1063" t="s">
        <v>117</v>
      </c>
      <c r="AA1063">
        <v>144</v>
      </c>
      <c r="AB1063" t="s">
        <v>119</v>
      </c>
      <c r="AC1063" t="s">
        <v>98</v>
      </c>
      <c r="AD1063" t="s">
        <v>123</v>
      </c>
      <c r="AE1063" t="s">
        <v>119</v>
      </c>
      <c r="AF1063" t="s">
        <v>98</v>
      </c>
      <c r="AG1063" t="s">
        <v>100</v>
      </c>
      <c r="AH1063" t="s">
        <v>124</v>
      </c>
      <c r="AI1063">
        <v>841</v>
      </c>
      <c r="AJ1063" t="s">
        <v>108</v>
      </c>
      <c r="AK1063">
        <v>0</v>
      </c>
      <c r="AL1063">
        <v>144</v>
      </c>
      <c r="AM1063">
        <v>985</v>
      </c>
      <c r="AN1063" t="s">
        <v>103</v>
      </c>
      <c r="AO1063" t="s">
        <v>126</v>
      </c>
      <c r="AP1063" t="s">
        <v>104</v>
      </c>
      <c r="AQ1063" t="s">
        <v>105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119</v>
      </c>
      <c r="BC1063">
        <v>7</v>
      </c>
      <c r="BD1063" t="s">
        <v>106</v>
      </c>
      <c r="BE1063">
        <v>1</v>
      </c>
      <c r="BF1063" t="s">
        <v>98</v>
      </c>
      <c r="BG1063" t="s">
        <v>107</v>
      </c>
      <c r="BH1063">
        <v>2000</v>
      </c>
      <c r="BI1063" t="s">
        <v>125</v>
      </c>
      <c r="BJ1063">
        <v>2</v>
      </c>
      <c r="BK1063">
        <v>486</v>
      </c>
      <c r="BL1063" t="s">
        <v>98</v>
      </c>
      <c r="BM1063" t="s">
        <v>98</v>
      </c>
      <c r="BN1063" t="s">
        <v>104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7</v>
      </c>
      <c r="BZ1063">
        <v>2007</v>
      </c>
      <c r="CA1063" t="s">
        <v>110</v>
      </c>
      <c r="CB1063" t="s">
        <v>111</v>
      </c>
    </row>
    <row r="1064" spans="1:80">
      <c r="A1064">
        <v>2523</v>
      </c>
      <c r="B1064">
        <v>20</v>
      </c>
      <c r="C1064" t="s">
        <v>112</v>
      </c>
      <c r="D1064">
        <v>97</v>
      </c>
      <c r="E1064">
        <v>11800</v>
      </c>
      <c r="F1064" t="s">
        <v>82</v>
      </c>
      <c r="G1064" t="s">
        <v>83</v>
      </c>
      <c r="H1064" t="s">
        <v>113</v>
      </c>
      <c r="I1064" t="s">
        <v>192</v>
      </c>
      <c r="J1064" t="s">
        <v>86</v>
      </c>
      <c r="K1064" t="s">
        <v>87</v>
      </c>
      <c r="L1064" t="s">
        <v>88</v>
      </c>
      <c r="M1064" t="s">
        <v>209</v>
      </c>
      <c r="N1064" t="s">
        <v>91</v>
      </c>
      <c r="O1064" t="s">
        <v>91</v>
      </c>
      <c r="P1064" t="s">
        <v>92</v>
      </c>
      <c r="Q1064" t="s">
        <v>93</v>
      </c>
      <c r="R1064">
        <v>5</v>
      </c>
      <c r="S1064">
        <v>5</v>
      </c>
      <c r="T1064">
        <v>1974</v>
      </c>
      <c r="U1064">
        <v>1974</v>
      </c>
      <c r="V1064" t="s">
        <v>94</v>
      </c>
      <c r="W1064" t="s">
        <v>95</v>
      </c>
      <c r="X1064" t="s">
        <v>130</v>
      </c>
      <c r="Y1064" t="s">
        <v>130</v>
      </c>
      <c r="Z1064" t="s">
        <v>97</v>
      </c>
      <c r="AA1064">
        <v>0</v>
      </c>
      <c r="AB1064" t="s">
        <v>98</v>
      </c>
      <c r="AC1064" t="s">
        <v>98</v>
      </c>
      <c r="AD1064" t="s">
        <v>99</v>
      </c>
      <c r="AE1064" t="s">
        <v>119</v>
      </c>
      <c r="AF1064" t="s">
        <v>98</v>
      </c>
      <c r="AG1064" t="s">
        <v>157</v>
      </c>
      <c r="AH1064" t="s">
        <v>138</v>
      </c>
      <c r="AI1064">
        <v>663</v>
      </c>
      <c r="AJ1064" t="s">
        <v>108</v>
      </c>
      <c r="AK1064">
        <v>0</v>
      </c>
      <c r="AL1064">
        <v>201</v>
      </c>
      <c r="AM1064">
        <v>864</v>
      </c>
      <c r="AN1064" t="s">
        <v>103</v>
      </c>
      <c r="AO1064" t="s">
        <v>98</v>
      </c>
      <c r="AP1064" t="s">
        <v>104</v>
      </c>
      <c r="AQ1064" t="s">
        <v>105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98</v>
      </c>
      <c r="BC1064">
        <v>5</v>
      </c>
      <c r="BD1064" t="s">
        <v>106</v>
      </c>
      <c r="BE1064">
        <v>0</v>
      </c>
      <c r="BF1064" t="s">
        <v>83</v>
      </c>
      <c r="BG1064" t="s">
        <v>107</v>
      </c>
      <c r="BH1064">
        <v>1974</v>
      </c>
      <c r="BI1064" t="s">
        <v>108</v>
      </c>
      <c r="BJ1064">
        <v>2</v>
      </c>
      <c r="BK1064">
        <v>440</v>
      </c>
      <c r="BL1064" t="s">
        <v>98</v>
      </c>
      <c r="BM1064" t="s">
        <v>98</v>
      </c>
      <c r="BN1064" t="s">
        <v>104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8</v>
      </c>
      <c r="BZ1064">
        <v>2007</v>
      </c>
      <c r="CA1064" t="s">
        <v>110</v>
      </c>
      <c r="CB1064" t="s">
        <v>178</v>
      </c>
    </row>
    <row r="1065" spans="1:80">
      <c r="A1065">
        <v>2524</v>
      </c>
      <c r="B1065">
        <v>80</v>
      </c>
      <c r="C1065" t="s">
        <v>112</v>
      </c>
      <c r="D1065">
        <v>59</v>
      </c>
      <c r="E1065">
        <v>8660</v>
      </c>
      <c r="F1065" t="s">
        <v>82</v>
      </c>
      <c r="G1065" t="s">
        <v>83</v>
      </c>
      <c r="H1065" t="s">
        <v>113</v>
      </c>
      <c r="I1065" t="s">
        <v>85</v>
      </c>
      <c r="J1065" t="s">
        <v>86</v>
      </c>
      <c r="K1065" t="s">
        <v>87</v>
      </c>
      <c r="L1065" t="s">
        <v>88</v>
      </c>
      <c r="M1065" t="s">
        <v>209</v>
      </c>
      <c r="N1065" t="s">
        <v>91</v>
      </c>
      <c r="O1065" t="s">
        <v>91</v>
      </c>
      <c r="P1065" t="s">
        <v>92</v>
      </c>
      <c r="Q1065" t="s">
        <v>158</v>
      </c>
      <c r="R1065">
        <v>5</v>
      </c>
      <c r="S1065">
        <v>5</v>
      </c>
      <c r="T1065">
        <v>1976</v>
      </c>
      <c r="U1065">
        <v>1976</v>
      </c>
      <c r="V1065" t="s">
        <v>94</v>
      </c>
      <c r="W1065" t="s">
        <v>95</v>
      </c>
      <c r="X1065" t="s">
        <v>96</v>
      </c>
      <c r="Y1065" t="s">
        <v>96</v>
      </c>
      <c r="Z1065" t="s">
        <v>117</v>
      </c>
      <c r="AA1065">
        <v>113</v>
      </c>
      <c r="AB1065" t="s">
        <v>98</v>
      </c>
      <c r="AC1065" t="s">
        <v>119</v>
      </c>
      <c r="AD1065" t="s">
        <v>99</v>
      </c>
      <c r="AE1065" t="s">
        <v>119</v>
      </c>
      <c r="AF1065" t="s">
        <v>98</v>
      </c>
      <c r="AG1065" t="s">
        <v>157</v>
      </c>
      <c r="AH1065" t="s">
        <v>124</v>
      </c>
      <c r="AI1065">
        <v>502</v>
      </c>
      <c r="AJ1065" t="s">
        <v>108</v>
      </c>
      <c r="AK1065">
        <v>0</v>
      </c>
      <c r="AL1065">
        <v>513</v>
      </c>
      <c r="AM1065">
        <v>1015</v>
      </c>
      <c r="AN1065" t="s">
        <v>103</v>
      </c>
      <c r="AO1065" t="s">
        <v>98</v>
      </c>
      <c r="AP1065" t="s">
        <v>104</v>
      </c>
      <c r="AQ1065" t="s">
        <v>105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t="s">
        <v>98</v>
      </c>
      <c r="BC1065">
        <v>6</v>
      </c>
      <c r="BD1065" t="s">
        <v>106</v>
      </c>
      <c r="BE1065">
        <v>1</v>
      </c>
      <c r="BF1065" t="s">
        <v>139</v>
      </c>
      <c r="BG1065" t="s">
        <v>143</v>
      </c>
      <c r="BH1065">
        <v>1979</v>
      </c>
      <c r="BI1065" t="s">
        <v>108</v>
      </c>
      <c r="BJ1065">
        <v>2</v>
      </c>
      <c r="BK1065">
        <v>370</v>
      </c>
      <c r="BL1065" t="s">
        <v>98</v>
      </c>
      <c r="BM1065" t="s">
        <v>98</v>
      </c>
      <c r="BN1065" t="s">
        <v>104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2007</v>
      </c>
      <c r="CA1065" t="s">
        <v>110</v>
      </c>
      <c r="CB1065" t="s">
        <v>111</v>
      </c>
    </row>
    <row r="1066" spans="1:80">
      <c r="A1066">
        <v>2525</v>
      </c>
      <c r="B1066">
        <v>80</v>
      </c>
      <c r="C1066" t="s">
        <v>112</v>
      </c>
      <c r="D1066">
        <v>72</v>
      </c>
      <c r="E1066">
        <v>9720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209</v>
      </c>
      <c r="N1066" t="s">
        <v>91</v>
      </c>
      <c r="O1066" t="s">
        <v>91</v>
      </c>
      <c r="P1066" t="s">
        <v>92</v>
      </c>
      <c r="Q1066" t="s">
        <v>158</v>
      </c>
      <c r="R1066">
        <v>5</v>
      </c>
      <c r="S1066">
        <v>7</v>
      </c>
      <c r="T1066">
        <v>1977</v>
      </c>
      <c r="U1066">
        <v>1977</v>
      </c>
      <c r="V1066" t="s">
        <v>94</v>
      </c>
      <c r="W1066" t="s">
        <v>95</v>
      </c>
      <c r="X1066" t="s">
        <v>135</v>
      </c>
      <c r="Y1066" t="s">
        <v>96</v>
      </c>
      <c r="Z1066" t="s">
        <v>117</v>
      </c>
      <c r="AA1066">
        <v>51</v>
      </c>
      <c r="AB1066" t="s">
        <v>98</v>
      </c>
      <c r="AC1066" t="s">
        <v>98</v>
      </c>
      <c r="AD1066" t="s">
        <v>99</v>
      </c>
      <c r="AE1066" t="s">
        <v>98</v>
      </c>
      <c r="AF1066" t="s">
        <v>83</v>
      </c>
      <c r="AG1066" t="s">
        <v>157</v>
      </c>
      <c r="AH1066" t="s">
        <v>118</v>
      </c>
      <c r="AI1066">
        <v>755</v>
      </c>
      <c r="AJ1066" t="s">
        <v>108</v>
      </c>
      <c r="AK1066">
        <v>0</v>
      </c>
      <c r="AL1066">
        <v>240</v>
      </c>
      <c r="AM1066">
        <v>995</v>
      </c>
      <c r="AN1066" t="s">
        <v>103</v>
      </c>
      <c r="AO1066" t="s">
        <v>98</v>
      </c>
      <c r="AP1066" t="s">
        <v>104</v>
      </c>
      <c r="AQ1066" t="s">
        <v>105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t="s">
        <v>98</v>
      </c>
      <c r="BC1066">
        <v>6</v>
      </c>
      <c r="BD1066" t="s">
        <v>106</v>
      </c>
      <c r="BE1066">
        <v>1</v>
      </c>
      <c r="BF1066" t="s">
        <v>139</v>
      </c>
      <c r="BG1066" t="s">
        <v>143</v>
      </c>
      <c r="BH1066">
        <v>1977</v>
      </c>
      <c r="BI1066" t="s">
        <v>108</v>
      </c>
      <c r="BJ1066">
        <v>2</v>
      </c>
      <c r="BK1066">
        <v>576</v>
      </c>
      <c r="BL1066" t="s">
        <v>98</v>
      </c>
      <c r="BM1066" t="s">
        <v>98</v>
      </c>
      <c r="BN1066" t="s">
        <v>104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109</v>
      </c>
      <c r="BW1066" t="s">
        <v>83</v>
      </c>
      <c r="BX1066">
        <v>0</v>
      </c>
      <c r="BY1066">
        <v>6</v>
      </c>
      <c r="BZ1066">
        <v>2007</v>
      </c>
      <c r="CA1066" t="s">
        <v>110</v>
      </c>
      <c r="CB1066" t="s">
        <v>111</v>
      </c>
    </row>
    <row r="1067" spans="1:80">
      <c r="A1067">
        <v>2526</v>
      </c>
      <c r="B1067">
        <v>20</v>
      </c>
      <c r="C1067" t="s">
        <v>112</v>
      </c>
      <c r="D1067">
        <v>45</v>
      </c>
      <c r="E1067">
        <v>8982</v>
      </c>
      <c r="F1067" t="s">
        <v>82</v>
      </c>
      <c r="G1067" t="s">
        <v>83</v>
      </c>
      <c r="H1067" t="s">
        <v>113</v>
      </c>
      <c r="I1067" t="s">
        <v>85</v>
      </c>
      <c r="J1067" t="s">
        <v>86</v>
      </c>
      <c r="K1067" t="s">
        <v>161</v>
      </c>
      <c r="L1067" t="s">
        <v>88</v>
      </c>
      <c r="M1067" t="s">
        <v>209</v>
      </c>
      <c r="N1067" t="s">
        <v>91</v>
      </c>
      <c r="O1067" t="s">
        <v>91</v>
      </c>
      <c r="P1067" t="s">
        <v>92</v>
      </c>
      <c r="Q1067" t="s">
        <v>93</v>
      </c>
      <c r="R1067">
        <v>5</v>
      </c>
      <c r="S1067">
        <v>5</v>
      </c>
      <c r="T1067">
        <v>1977</v>
      </c>
      <c r="U1067">
        <v>1977</v>
      </c>
      <c r="V1067" t="s">
        <v>94</v>
      </c>
      <c r="W1067" t="s">
        <v>95</v>
      </c>
      <c r="X1067" t="s">
        <v>152</v>
      </c>
      <c r="Y1067" t="s">
        <v>153</v>
      </c>
      <c r="Z1067" t="s">
        <v>97</v>
      </c>
      <c r="AA1067">
        <v>0</v>
      </c>
      <c r="AB1067" t="s">
        <v>98</v>
      </c>
      <c r="AC1067" t="s">
        <v>98</v>
      </c>
      <c r="AD1067" t="s">
        <v>99</v>
      </c>
      <c r="AE1067" t="s">
        <v>119</v>
      </c>
      <c r="AF1067" t="s">
        <v>98</v>
      </c>
      <c r="AG1067" t="s">
        <v>157</v>
      </c>
      <c r="AH1067" t="s">
        <v>118</v>
      </c>
      <c r="AI1067">
        <v>539</v>
      </c>
      <c r="AJ1067" t="s">
        <v>108</v>
      </c>
      <c r="AK1067">
        <v>0</v>
      </c>
      <c r="AL1067">
        <v>501</v>
      </c>
      <c r="AM1067">
        <v>1040</v>
      </c>
      <c r="AN1067" t="s">
        <v>103</v>
      </c>
      <c r="AO1067" t="s">
        <v>98</v>
      </c>
      <c r="AP1067" t="s">
        <v>104</v>
      </c>
      <c r="AQ1067" t="s">
        <v>105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5</v>
      </c>
      <c r="BD1067" t="s">
        <v>106</v>
      </c>
      <c r="BE1067">
        <v>0</v>
      </c>
      <c r="BF1067" t="s">
        <v>83</v>
      </c>
      <c r="BG1067" t="s">
        <v>143</v>
      </c>
      <c r="BH1067">
        <v>1977</v>
      </c>
      <c r="BI1067" t="s">
        <v>108</v>
      </c>
      <c r="BJ1067">
        <v>2</v>
      </c>
      <c r="BK1067">
        <v>748</v>
      </c>
      <c r="BL1067" t="s">
        <v>98</v>
      </c>
      <c r="BM1067" t="s">
        <v>98</v>
      </c>
      <c r="BN1067" t="s">
        <v>104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109</v>
      </c>
      <c r="BW1067" t="s">
        <v>83</v>
      </c>
      <c r="BX1067">
        <v>0</v>
      </c>
      <c r="BY1067">
        <v>1</v>
      </c>
      <c r="BZ1067">
        <v>2007</v>
      </c>
      <c r="CA1067" t="s">
        <v>110</v>
      </c>
      <c r="CB1067" t="s">
        <v>111</v>
      </c>
    </row>
    <row r="1068" spans="1:80">
      <c r="A1068">
        <v>2527</v>
      </c>
      <c r="B1068">
        <v>20</v>
      </c>
      <c r="C1068" t="s">
        <v>112</v>
      </c>
      <c r="D1068">
        <v>39</v>
      </c>
      <c r="E1068">
        <v>16300</v>
      </c>
      <c r="F1068" t="s">
        <v>82</v>
      </c>
      <c r="G1068" t="s">
        <v>83</v>
      </c>
      <c r="H1068" t="s">
        <v>113</v>
      </c>
      <c r="I1068" t="s">
        <v>85</v>
      </c>
      <c r="J1068" t="s">
        <v>86</v>
      </c>
      <c r="K1068" t="s">
        <v>161</v>
      </c>
      <c r="L1068" t="s">
        <v>88</v>
      </c>
      <c r="M1068" t="s">
        <v>209</v>
      </c>
      <c r="N1068" t="s">
        <v>91</v>
      </c>
      <c r="O1068" t="s">
        <v>91</v>
      </c>
      <c r="P1068" t="s">
        <v>92</v>
      </c>
      <c r="Q1068" t="s">
        <v>93</v>
      </c>
      <c r="R1068">
        <v>5</v>
      </c>
      <c r="S1068">
        <v>4</v>
      </c>
      <c r="T1068">
        <v>1977</v>
      </c>
      <c r="U1068">
        <v>1977</v>
      </c>
      <c r="V1068" t="s">
        <v>94</v>
      </c>
      <c r="W1068" t="s">
        <v>95</v>
      </c>
      <c r="X1068" t="s">
        <v>130</v>
      </c>
      <c r="Y1068" t="s">
        <v>130</v>
      </c>
      <c r="Z1068" t="s">
        <v>97</v>
      </c>
      <c r="AA1068">
        <v>0</v>
      </c>
      <c r="AB1068" t="s">
        <v>98</v>
      </c>
      <c r="AC1068" t="s">
        <v>98</v>
      </c>
      <c r="AD1068" t="s">
        <v>99</v>
      </c>
      <c r="AE1068" t="s">
        <v>119</v>
      </c>
      <c r="AF1068" t="s">
        <v>98</v>
      </c>
      <c r="AG1068" t="s">
        <v>157</v>
      </c>
      <c r="AH1068" t="s">
        <v>101</v>
      </c>
      <c r="AI1068">
        <v>60</v>
      </c>
      <c r="AJ1068" t="s">
        <v>138</v>
      </c>
      <c r="AK1068">
        <v>417</v>
      </c>
      <c r="AL1068">
        <v>399</v>
      </c>
      <c r="AM1068">
        <v>876</v>
      </c>
      <c r="AN1068" t="s">
        <v>103</v>
      </c>
      <c r="AO1068" t="s">
        <v>98</v>
      </c>
      <c r="AP1068" t="s">
        <v>104</v>
      </c>
      <c r="AQ1068" t="s">
        <v>105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t="s">
        <v>98</v>
      </c>
      <c r="BC1068">
        <v>5</v>
      </c>
      <c r="BD1068" t="s">
        <v>106</v>
      </c>
      <c r="BE1068">
        <v>0</v>
      </c>
      <c r="BF1068" t="s">
        <v>83</v>
      </c>
      <c r="BG1068" t="s">
        <v>107</v>
      </c>
      <c r="BH1068">
        <v>1977</v>
      </c>
      <c r="BI1068" t="s">
        <v>131</v>
      </c>
      <c r="BJ1068">
        <v>1</v>
      </c>
      <c r="BK1068">
        <v>308</v>
      </c>
      <c r="BL1068" t="s">
        <v>98</v>
      </c>
      <c r="BM1068" t="s">
        <v>98</v>
      </c>
      <c r="BN1068" t="s">
        <v>104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109</v>
      </c>
      <c r="BW1068" t="s">
        <v>83</v>
      </c>
      <c r="BX1068">
        <v>0</v>
      </c>
      <c r="BY1068">
        <v>1</v>
      </c>
      <c r="BZ1068">
        <v>2007</v>
      </c>
      <c r="CA1068" t="s">
        <v>110</v>
      </c>
      <c r="CB1068" t="s">
        <v>111</v>
      </c>
    </row>
    <row r="1069" spans="1:80">
      <c r="A1069">
        <v>2528</v>
      </c>
      <c r="B1069">
        <v>20</v>
      </c>
      <c r="C1069" t="s">
        <v>112</v>
      </c>
      <c r="D1069">
        <v>75</v>
      </c>
      <c r="E1069">
        <v>9675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114</v>
      </c>
      <c r="L1069" t="s">
        <v>88</v>
      </c>
      <c r="M1069" t="s">
        <v>209</v>
      </c>
      <c r="N1069" t="s">
        <v>91</v>
      </c>
      <c r="O1069" t="s">
        <v>91</v>
      </c>
      <c r="P1069" t="s">
        <v>92</v>
      </c>
      <c r="Q1069" t="s">
        <v>93</v>
      </c>
      <c r="R1069">
        <v>5</v>
      </c>
      <c r="S1069">
        <v>6</v>
      </c>
      <c r="T1069">
        <v>1975</v>
      </c>
      <c r="U1069">
        <v>1975</v>
      </c>
      <c r="V1069" t="s">
        <v>115</v>
      </c>
      <c r="W1069" t="s">
        <v>95</v>
      </c>
      <c r="X1069" t="s">
        <v>130</v>
      </c>
      <c r="Y1069" t="s">
        <v>130</v>
      </c>
      <c r="Z1069" t="s">
        <v>97</v>
      </c>
      <c r="AA1069">
        <v>0</v>
      </c>
      <c r="AB1069" t="s">
        <v>98</v>
      </c>
      <c r="AC1069" t="s">
        <v>98</v>
      </c>
      <c r="AD1069" t="s">
        <v>99</v>
      </c>
      <c r="AE1069" t="s">
        <v>98</v>
      </c>
      <c r="AF1069" t="s">
        <v>98</v>
      </c>
      <c r="AG1069" t="s">
        <v>100</v>
      </c>
      <c r="AH1069" t="s">
        <v>138</v>
      </c>
      <c r="AI1069">
        <v>330</v>
      </c>
      <c r="AJ1069" t="s">
        <v>101</v>
      </c>
      <c r="AK1069">
        <v>432</v>
      </c>
      <c r="AL1069">
        <v>102</v>
      </c>
      <c r="AM1069">
        <v>864</v>
      </c>
      <c r="AN1069" t="s">
        <v>103</v>
      </c>
      <c r="AO1069" t="s">
        <v>98</v>
      </c>
      <c r="AP1069" t="s">
        <v>104</v>
      </c>
      <c r="AQ1069" t="s">
        <v>105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98</v>
      </c>
      <c r="BC1069">
        <v>5</v>
      </c>
      <c r="BD1069" t="s">
        <v>106</v>
      </c>
      <c r="BE1069">
        <v>0</v>
      </c>
      <c r="BF1069" t="s">
        <v>83</v>
      </c>
      <c r="BG1069" t="s">
        <v>107</v>
      </c>
      <c r="BH1069">
        <v>1975</v>
      </c>
      <c r="BI1069" t="s">
        <v>108</v>
      </c>
      <c r="BJ1069">
        <v>2</v>
      </c>
      <c r="BK1069">
        <v>440</v>
      </c>
      <c r="BL1069" t="s">
        <v>98</v>
      </c>
      <c r="BM1069" t="s">
        <v>98</v>
      </c>
      <c r="BN1069" t="s">
        <v>104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9</v>
      </c>
      <c r="BZ1069">
        <v>2007</v>
      </c>
      <c r="CA1069" t="s">
        <v>207</v>
      </c>
      <c r="CB1069" t="s">
        <v>111</v>
      </c>
    </row>
    <row r="1070" spans="1:80">
      <c r="A1070">
        <v>2529</v>
      </c>
      <c r="B1070">
        <v>20</v>
      </c>
      <c r="C1070" t="s">
        <v>112</v>
      </c>
      <c r="D1070">
        <v>60</v>
      </c>
      <c r="E1070">
        <v>7200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209</v>
      </c>
      <c r="N1070" t="s">
        <v>91</v>
      </c>
      <c r="O1070" t="s">
        <v>91</v>
      </c>
      <c r="P1070" t="s">
        <v>92</v>
      </c>
      <c r="Q1070" t="s">
        <v>93</v>
      </c>
      <c r="R1070">
        <v>5</v>
      </c>
      <c r="S1070">
        <v>5</v>
      </c>
      <c r="T1070">
        <v>1972</v>
      </c>
      <c r="U1070">
        <v>2000</v>
      </c>
      <c r="V1070" t="s">
        <v>94</v>
      </c>
      <c r="W1070" t="s">
        <v>95</v>
      </c>
      <c r="X1070" t="s">
        <v>96</v>
      </c>
      <c r="Y1070" t="s">
        <v>96</v>
      </c>
      <c r="Z1070" t="s">
        <v>97</v>
      </c>
      <c r="AA1070">
        <v>0</v>
      </c>
      <c r="AB1070" t="s">
        <v>98</v>
      </c>
      <c r="AC1070" t="s">
        <v>98</v>
      </c>
      <c r="AD1070" t="s">
        <v>99</v>
      </c>
      <c r="AE1070" t="s">
        <v>98</v>
      </c>
      <c r="AF1070" t="s">
        <v>98</v>
      </c>
      <c r="AG1070" t="s">
        <v>100</v>
      </c>
      <c r="AH1070" t="s">
        <v>118</v>
      </c>
      <c r="AI1070">
        <v>671</v>
      </c>
      <c r="AJ1070" t="s">
        <v>108</v>
      </c>
      <c r="AK1070">
        <v>0</v>
      </c>
      <c r="AL1070">
        <v>193</v>
      </c>
      <c r="AM1070">
        <v>864</v>
      </c>
      <c r="AN1070" t="s">
        <v>103</v>
      </c>
      <c r="AO1070" t="s">
        <v>119</v>
      </c>
      <c r="AP1070" t="s">
        <v>104</v>
      </c>
      <c r="AQ1070" t="s">
        <v>105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126</v>
      </c>
      <c r="BC1070">
        <v>5</v>
      </c>
      <c r="BD1070" t="s">
        <v>106</v>
      </c>
      <c r="BE1070">
        <v>0</v>
      </c>
      <c r="BF1070" t="s">
        <v>83</v>
      </c>
      <c r="BG1070" t="s">
        <v>143</v>
      </c>
      <c r="BH1070">
        <v>1977</v>
      </c>
      <c r="BI1070" t="s">
        <v>125</v>
      </c>
      <c r="BJ1070">
        <v>2</v>
      </c>
      <c r="BK1070">
        <v>576</v>
      </c>
      <c r="BL1070" t="s">
        <v>119</v>
      </c>
      <c r="BM1070" t="s">
        <v>126</v>
      </c>
      <c r="BN1070" t="s">
        <v>104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9</v>
      </c>
      <c r="BZ1070">
        <v>2007</v>
      </c>
      <c r="CA1070" t="s">
        <v>110</v>
      </c>
      <c r="CB1070" t="s">
        <v>111</v>
      </c>
    </row>
    <row r="1071" spans="1:80">
      <c r="A1071">
        <v>2530</v>
      </c>
      <c r="B1071">
        <v>20</v>
      </c>
      <c r="C1071" t="s">
        <v>112</v>
      </c>
      <c r="D1071">
        <v>60</v>
      </c>
      <c r="E1071">
        <v>7200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209</v>
      </c>
      <c r="N1071" t="s">
        <v>91</v>
      </c>
      <c r="O1071" t="s">
        <v>91</v>
      </c>
      <c r="P1071" t="s">
        <v>92</v>
      </c>
      <c r="Q1071" t="s">
        <v>93</v>
      </c>
      <c r="R1071">
        <v>4</v>
      </c>
      <c r="S1071">
        <v>8</v>
      </c>
      <c r="T1071">
        <v>1972</v>
      </c>
      <c r="U1071">
        <v>2006</v>
      </c>
      <c r="V1071" t="s">
        <v>94</v>
      </c>
      <c r="W1071" t="s">
        <v>95</v>
      </c>
      <c r="X1071" t="s">
        <v>135</v>
      </c>
      <c r="Y1071" t="s">
        <v>135</v>
      </c>
      <c r="Z1071" t="s">
        <v>97</v>
      </c>
      <c r="AA1071">
        <v>0</v>
      </c>
      <c r="AB1071" t="s">
        <v>98</v>
      </c>
      <c r="AC1071" t="s">
        <v>119</v>
      </c>
      <c r="AD1071" t="s">
        <v>99</v>
      </c>
      <c r="AE1071" t="s">
        <v>98</v>
      </c>
      <c r="AF1071" t="s">
        <v>98</v>
      </c>
      <c r="AG1071" t="s">
        <v>100</v>
      </c>
      <c r="AH1071" t="s">
        <v>101</v>
      </c>
      <c r="AI1071">
        <v>385</v>
      </c>
      <c r="AJ1071" t="s">
        <v>108</v>
      </c>
      <c r="AK1071">
        <v>0</v>
      </c>
      <c r="AL1071">
        <v>0</v>
      </c>
      <c r="AM1071">
        <v>385</v>
      </c>
      <c r="AN1071" t="s">
        <v>103</v>
      </c>
      <c r="AO1071" t="s">
        <v>119</v>
      </c>
      <c r="AP1071" t="s">
        <v>104</v>
      </c>
      <c r="AQ1071" t="s">
        <v>105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119</v>
      </c>
      <c r="BC1071">
        <v>5</v>
      </c>
      <c r="BD1071" t="s">
        <v>106</v>
      </c>
      <c r="BE1071">
        <v>0</v>
      </c>
      <c r="BF1071" t="s">
        <v>83</v>
      </c>
      <c r="BG1071" t="s">
        <v>143</v>
      </c>
      <c r="BH1071">
        <v>1975</v>
      </c>
      <c r="BI1071" t="s">
        <v>108</v>
      </c>
      <c r="BJ1071">
        <v>2</v>
      </c>
      <c r="BK1071">
        <v>728</v>
      </c>
      <c r="BL1071" t="s">
        <v>98</v>
      </c>
      <c r="BM1071" t="s">
        <v>98</v>
      </c>
      <c r="BN1071" t="s">
        <v>104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10</v>
      </c>
      <c r="BZ1071">
        <v>2007</v>
      </c>
      <c r="CA1071" t="s">
        <v>110</v>
      </c>
      <c r="CB1071" t="s">
        <v>111</v>
      </c>
    </row>
    <row r="1072" spans="1:80">
      <c r="A1072">
        <v>2531</v>
      </c>
      <c r="B1072">
        <v>20</v>
      </c>
      <c r="C1072" t="s">
        <v>112</v>
      </c>
      <c r="D1072" t="s">
        <v>83</v>
      </c>
      <c r="E1072">
        <v>11354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209</v>
      </c>
      <c r="N1072" t="s">
        <v>91</v>
      </c>
      <c r="O1072" t="s">
        <v>91</v>
      </c>
      <c r="P1072" t="s">
        <v>92</v>
      </c>
      <c r="Q1072" t="s">
        <v>93</v>
      </c>
      <c r="R1072">
        <v>7</v>
      </c>
      <c r="S1072">
        <v>5</v>
      </c>
      <c r="T1072">
        <v>2000</v>
      </c>
      <c r="U1072">
        <v>2000</v>
      </c>
      <c r="V1072" t="s">
        <v>94</v>
      </c>
      <c r="W1072" t="s">
        <v>95</v>
      </c>
      <c r="X1072" t="s">
        <v>96</v>
      </c>
      <c r="Y1072" t="s">
        <v>96</v>
      </c>
      <c r="Z1072" t="s">
        <v>97</v>
      </c>
      <c r="AA1072">
        <v>0</v>
      </c>
      <c r="AB1072" t="s">
        <v>119</v>
      </c>
      <c r="AC1072" t="s">
        <v>98</v>
      </c>
      <c r="AD1072" t="s">
        <v>123</v>
      </c>
      <c r="AE1072" t="s">
        <v>98</v>
      </c>
      <c r="AF1072" t="s">
        <v>98</v>
      </c>
      <c r="AG1072" t="s">
        <v>119</v>
      </c>
      <c r="AH1072" t="s">
        <v>124</v>
      </c>
      <c r="AI1072">
        <v>1412</v>
      </c>
      <c r="AJ1072" t="s">
        <v>108</v>
      </c>
      <c r="AK1072">
        <v>0</v>
      </c>
      <c r="AL1072">
        <v>261</v>
      </c>
      <c r="AM1072">
        <v>1673</v>
      </c>
      <c r="AN1072" t="s">
        <v>103</v>
      </c>
      <c r="AO1072" t="s">
        <v>126</v>
      </c>
      <c r="AP1072" t="s">
        <v>104</v>
      </c>
      <c r="AQ1072" t="s">
        <v>105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t="s">
        <v>119</v>
      </c>
      <c r="BC1072">
        <v>7</v>
      </c>
      <c r="BD1072" t="s">
        <v>106</v>
      </c>
      <c r="BE1072">
        <v>1</v>
      </c>
      <c r="BF1072" t="s">
        <v>98</v>
      </c>
      <c r="BG1072" t="s">
        <v>107</v>
      </c>
      <c r="BH1072">
        <v>2000</v>
      </c>
      <c r="BI1072" t="s">
        <v>131</v>
      </c>
      <c r="BJ1072">
        <v>2</v>
      </c>
      <c r="BK1072">
        <v>583</v>
      </c>
      <c r="BL1072" t="s">
        <v>98</v>
      </c>
      <c r="BM1072" t="s">
        <v>98</v>
      </c>
      <c r="BN1072" t="s">
        <v>104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1</v>
      </c>
      <c r="BZ1072">
        <v>2007</v>
      </c>
      <c r="CA1072" t="s">
        <v>110</v>
      </c>
      <c r="CB1072" t="s">
        <v>111</v>
      </c>
    </row>
    <row r="1073" spans="1:80">
      <c r="A1073">
        <v>2532</v>
      </c>
      <c r="B1073">
        <v>60</v>
      </c>
      <c r="C1073" t="s">
        <v>112</v>
      </c>
      <c r="D1073">
        <v>70</v>
      </c>
      <c r="E1073">
        <v>8749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209</v>
      </c>
      <c r="N1073" t="s">
        <v>91</v>
      </c>
      <c r="O1073" t="s">
        <v>91</v>
      </c>
      <c r="P1073" t="s">
        <v>92</v>
      </c>
      <c r="Q1073" t="s">
        <v>122</v>
      </c>
      <c r="R1073">
        <v>7</v>
      </c>
      <c r="S1073">
        <v>5</v>
      </c>
      <c r="T1073">
        <v>2003</v>
      </c>
      <c r="U1073">
        <v>2003</v>
      </c>
      <c r="V1073" t="s">
        <v>94</v>
      </c>
      <c r="W1073" t="s">
        <v>95</v>
      </c>
      <c r="X1073" t="s">
        <v>96</v>
      </c>
      <c r="Y1073" t="s">
        <v>96</v>
      </c>
      <c r="Z1073" t="s">
        <v>97</v>
      </c>
      <c r="AA1073">
        <v>0</v>
      </c>
      <c r="AB1073" t="s">
        <v>119</v>
      </c>
      <c r="AC1073" t="s">
        <v>98</v>
      </c>
      <c r="AD1073" t="s">
        <v>123</v>
      </c>
      <c r="AE1073" t="s">
        <v>119</v>
      </c>
      <c r="AF1073" t="s">
        <v>98</v>
      </c>
      <c r="AG1073" t="s">
        <v>100</v>
      </c>
      <c r="AH1073" t="s">
        <v>124</v>
      </c>
      <c r="AI1073">
        <v>654</v>
      </c>
      <c r="AJ1073" t="s">
        <v>108</v>
      </c>
      <c r="AK1073">
        <v>0</v>
      </c>
      <c r="AL1073">
        <v>325</v>
      </c>
      <c r="AM1073">
        <v>979</v>
      </c>
      <c r="AN1073" t="s">
        <v>103</v>
      </c>
      <c r="AO1073" t="s">
        <v>126</v>
      </c>
      <c r="AP1073" t="s">
        <v>104</v>
      </c>
      <c r="AQ1073" t="s">
        <v>105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119</v>
      </c>
      <c r="BC1073">
        <v>7</v>
      </c>
      <c r="BD1073" t="s">
        <v>106</v>
      </c>
      <c r="BE1073">
        <v>1</v>
      </c>
      <c r="BF1073" t="s">
        <v>119</v>
      </c>
      <c r="BG1073" t="s">
        <v>107</v>
      </c>
      <c r="BH1073">
        <v>2003</v>
      </c>
      <c r="BI1073" t="s">
        <v>131</v>
      </c>
      <c r="BJ1073">
        <v>2</v>
      </c>
      <c r="BK1073">
        <v>610</v>
      </c>
      <c r="BL1073" t="s">
        <v>98</v>
      </c>
      <c r="BM1073" t="s">
        <v>98</v>
      </c>
      <c r="BN1073" t="s">
        <v>104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</row>
    <row r="1074" spans="1:80">
      <c r="A1074">
        <v>2533</v>
      </c>
      <c r="B1074">
        <v>60</v>
      </c>
      <c r="C1074" t="s">
        <v>112</v>
      </c>
      <c r="D1074">
        <v>65</v>
      </c>
      <c r="E1074">
        <v>8158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209</v>
      </c>
      <c r="N1074" t="s">
        <v>91</v>
      </c>
      <c r="O1074" t="s">
        <v>91</v>
      </c>
      <c r="P1074" t="s">
        <v>92</v>
      </c>
      <c r="Q1074" t="s">
        <v>122</v>
      </c>
      <c r="R1074">
        <v>7</v>
      </c>
      <c r="S1074">
        <v>5</v>
      </c>
      <c r="T1074">
        <v>2002</v>
      </c>
      <c r="U1074">
        <v>2002</v>
      </c>
      <c r="V1074" t="s">
        <v>94</v>
      </c>
      <c r="W1074" t="s">
        <v>95</v>
      </c>
      <c r="X1074" t="s">
        <v>96</v>
      </c>
      <c r="Y1074" t="s">
        <v>96</v>
      </c>
      <c r="Z1074" t="s">
        <v>117</v>
      </c>
      <c r="AA1074">
        <v>214</v>
      </c>
      <c r="AB1074" t="s">
        <v>119</v>
      </c>
      <c r="AC1074" t="s">
        <v>98</v>
      </c>
      <c r="AD1074" t="s">
        <v>123</v>
      </c>
      <c r="AE1074" t="s">
        <v>119</v>
      </c>
      <c r="AF1074" t="s">
        <v>98</v>
      </c>
      <c r="AG1074" t="s">
        <v>100</v>
      </c>
      <c r="AH1074" t="s">
        <v>108</v>
      </c>
      <c r="AI1074">
        <v>0</v>
      </c>
      <c r="AJ1074" t="s">
        <v>108</v>
      </c>
      <c r="AK1074">
        <v>0</v>
      </c>
      <c r="AL1074">
        <v>860</v>
      </c>
      <c r="AM1074">
        <v>860</v>
      </c>
      <c r="AN1074" t="s">
        <v>103</v>
      </c>
      <c r="AO1074" t="s">
        <v>126</v>
      </c>
      <c r="AP1074" t="s">
        <v>104</v>
      </c>
      <c r="AQ1074" t="s">
        <v>105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119</v>
      </c>
      <c r="BC1074">
        <v>7</v>
      </c>
      <c r="BD1074" t="s">
        <v>106</v>
      </c>
      <c r="BE1074">
        <v>0</v>
      </c>
      <c r="BF1074" t="s">
        <v>83</v>
      </c>
      <c r="BG1074" t="s">
        <v>107</v>
      </c>
      <c r="BH1074">
        <v>2002</v>
      </c>
      <c r="BI1074" t="s">
        <v>125</v>
      </c>
      <c r="BJ1074">
        <v>2</v>
      </c>
      <c r="BK1074">
        <v>542</v>
      </c>
      <c r="BL1074" t="s">
        <v>98</v>
      </c>
      <c r="BM1074" t="s">
        <v>98</v>
      </c>
      <c r="BN1074" t="s">
        <v>104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2007</v>
      </c>
      <c r="CA1074" t="s">
        <v>110</v>
      </c>
      <c r="CB1074" t="s">
        <v>111</v>
      </c>
    </row>
    <row r="1075" spans="1:80">
      <c r="A1075">
        <v>2534</v>
      </c>
      <c r="B1075">
        <v>20</v>
      </c>
      <c r="C1075" t="s">
        <v>112</v>
      </c>
      <c r="D1075">
        <v>73</v>
      </c>
      <c r="E1075">
        <v>11927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209</v>
      </c>
      <c r="N1075" t="s">
        <v>91</v>
      </c>
      <c r="O1075" t="s">
        <v>91</v>
      </c>
      <c r="P1075" t="s">
        <v>92</v>
      </c>
      <c r="Q1075" t="s">
        <v>93</v>
      </c>
      <c r="R1075">
        <v>8</v>
      </c>
      <c r="S1075">
        <v>5</v>
      </c>
      <c r="T1075">
        <v>1994</v>
      </c>
      <c r="U1075">
        <v>1995</v>
      </c>
      <c r="V1075" t="s">
        <v>115</v>
      </c>
      <c r="W1075" t="s">
        <v>95</v>
      </c>
      <c r="X1075" t="s">
        <v>130</v>
      </c>
      <c r="Y1075" t="s">
        <v>130</v>
      </c>
      <c r="Z1075" t="s">
        <v>117</v>
      </c>
      <c r="AA1075">
        <v>519</v>
      </c>
      <c r="AB1075" t="s">
        <v>119</v>
      </c>
      <c r="AC1075" t="s">
        <v>98</v>
      </c>
      <c r="AD1075" t="s">
        <v>123</v>
      </c>
      <c r="AE1075" t="s">
        <v>119</v>
      </c>
      <c r="AF1075" t="s">
        <v>98</v>
      </c>
      <c r="AG1075" t="s">
        <v>119</v>
      </c>
      <c r="AH1075" t="s">
        <v>138</v>
      </c>
      <c r="AI1075">
        <v>408</v>
      </c>
      <c r="AJ1075" t="s">
        <v>124</v>
      </c>
      <c r="AK1075">
        <v>465</v>
      </c>
      <c r="AL1075">
        <v>683</v>
      </c>
      <c r="AM1075">
        <v>1556</v>
      </c>
      <c r="AN1075" t="s">
        <v>103</v>
      </c>
      <c r="AO1075" t="s">
        <v>126</v>
      </c>
      <c r="AP1075" t="s">
        <v>104</v>
      </c>
      <c r="AQ1075" t="s">
        <v>105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119</v>
      </c>
      <c r="BC1075">
        <v>7</v>
      </c>
      <c r="BD1075" t="s">
        <v>106</v>
      </c>
      <c r="BE1075">
        <v>1</v>
      </c>
      <c r="BF1075" t="s">
        <v>98</v>
      </c>
      <c r="BG1075" t="s">
        <v>107</v>
      </c>
      <c r="BH1075">
        <v>1994</v>
      </c>
      <c r="BI1075" t="s">
        <v>125</v>
      </c>
      <c r="BJ1075">
        <v>2</v>
      </c>
      <c r="BK1075">
        <v>484</v>
      </c>
      <c r="BL1075" t="s">
        <v>98</v>
      </c>
      <c r="BM1075" t="s">
        <v>98</v>
      </c>
      <c r="BN1075" t="s">
        <v>104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6</v>
      </c>
      <c r="BZ1075">
        <v>2007</v>
      </c>
      <c r="CA1075" t="s">
        <v>110</v>
      </c>
      <c r="CB1075" t="s">
        <v>111</v>
      </c>
    </row>
    <row r="1076" spans="1:80">
      <c r="A1076">
        <v>2535</v>
      </c>
      <c r="B1076">
        <v>60</v>
      </c>
      <c r="C1076" t="s">
        <v>112</v>
      </c>
      <c r="D1076" t="s">
        <v>83</v>
      </c>
      <c r="E1076">
        <v>12728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209</v>
      </c>
      <c r="N1076" t="s">
        <v>91</v>
      </c>
      <c r="O1076" t="s">
        <v>91</v>
      </c>
      <c r="P1076" t="s">
        <v>92</v>
      </c>
      <c r="Q1076" t="s">
        <v>122</v>
      </c>
      <c r="R1076">
        <v>8</v>
      </c>
      <c r="S1076">
        <v>5</v>
      </c>
      <c r="T1076">
        <v>2001</v>
      </c>
      <c r="U1076">
        <v>2001</v>
      </c>
      <c r="V1076" t="s">
        <v>94</v>
      </c>
      <c r="W1076" t="s">
        <v>95</v>
      </c>
      <c r="X1076" t="s">
        <v>96</v>
      </c>
      <c r="Y1076" t="s">
        <v>96</v>
      </c>
      <c r="Z1076" t="s">
        <v>117</v>
      </c>
      <c r="AA1076">
        <v>256</v>
      </c>
      <c r="AB1076" t="s">
        <v>119</v>
      </c>
      <c r="AC1076" t="s">
        <v>98</v>
      </c>
      <c r="AD1076" t="s">
        <v>123</v>
      </c>
      <c r="AE1076" t="s">
        <v>119</v>
      </c>
      <c r="AF1076" t="s">
        <v>98</v>
      </c>
      <c r="AG1076" t="s">
        <v>155</v>
      </c>
      <c r="AH1076" t="s">
        <v>124</v>
      </c>
      <c r="AI1076">
        <v>1198</v>
      </c>
      <c r="AJ1076" t="s">
        <v>108</v>
      </c>
      <c r="AK1076">
        <v>0</v>
      </c>
      <c r="AL1076">
        <v>333</v>
      </c>
      <c r="AM1076">
        <v>1531</v>
      </c>
      <c r="AN1076" t="s">
        <v>103</v>
      </c>
      <c r="AO1076" t="s">
        <v>126</v>
      </c>
      <c r="AP1076" t="s">
        <v>104</v>
      </c>
      <c r="AQ1076" t="s">
        <v>105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t="s">
        <v>119</v>
      </c>
      <c r="BC1076">
        <v>7</v>
      </c>
      <c r="BD1076" t="s">
        <v>106</v>
      </c>
      <c r="BE1076">
        <v>1</v>
      </c>
      <c r="BF1076" t="s">
        <v>98</v>
      </c>
      <c r="BG1076" t="s">
        <v>107</v>
      </c>
      <c r="BH1076">
        <v>2001</v>
      </c>
      <c r="BI1076" t="s">
        <v>125</v>
      </c>
      <c r="BJ1076">
        <v>2</v>
      </c>
      <c r="BK1076">
        <v>560</v>
      </c>
      <c r="BL1076" t="s">
        <v>98</v>
      </c>
      <c r="BM1076" t="s">
        <v>98</v>
      </c>
      <c r="BN1076" t="s">
        <v>104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1</v>
      </c>
      <c r="BZ1076">
        <v>2007</v>
      </c>
      <c r="CA1076" t="s">
        <v>110</v>
      </c>
      <c r="CB1076" t="s">
        <v>111</v>
      </c>
    </row>
    <row r="1077" spans="1:80">
      <c r="A1077">
        <v>2536</v>
      </c>
      <c r="B1077">
        <v>60</v>
      </c>
      <c r="C1077" t="s">
        <v>112</v>
      </c>
      <c r="D1077" t="s">
        <v>83</v>
      </c>
      <c r="E1077">
        <v>15295</v>
      </c>
      <c r="F1077" t="s">
        <v>82</v>
      </c>
      <c r="G1077" t="s">
        <v>83</v>
      </c>
      <c r="H1077" t="s">
        <v>223</v>
      </c>
      <c r="I1077" t="s">
        <v>85</v>
      </c>
      <c r="J1077" t="s">
        <v>86</v>
      </c>
      <c r="K1077" t="s">
        <v>114</v>
      </c>
      <c r="L1077" t="s">
        <v>88</v>
      </c>
      <c r="M1077" t="s">
        <v>209</v>
      </c>
      <c r="N1077" t="s">
        <v>91</v>
      </c>
      <c r="O1077" t="s">
        <v>91</v>
      </c>
      <c r="P1077" t="s">
        <v>92</v>
      </c>
      <c r="Q1077" t="s">
        <v>122</v>
      </c>
      <c r="R1077">
        <v>7</v>
      </c>
      <c r="S1077">
        <v>5</v>
      </c>
      <c r="T1077">
        <v>1996</v>
      </c>
      <c r="U1077">
        <v>2002</v>
      </c>
      <c r="V1077" t="s">
        <v>94</v>
      </c>
      <c r="W1077" t="s">
        <v>95</v>
      </c>
      <c r="X1077" t="s">
        <v>96</v>
      </c>
      <c r="Y1077" t="s">
        <v>96</v>
      </c>
      <c r="Z1077" t="s">
        <v>117</v>
      </c>
      <c r="AA1077">
        <v>254</v>
      </c>
      <c r="AB1077" t="s">
        <v>119</v>
      </c>
      <c r="AC1077" t="s">
        <v>98</v>
      </c>
      <c r="AD1077" t="s">
        <v>123</v>
      </c>
      <c r="AE1077" t="s">
        <v>119</v>
      </c>
      <c r="AF1077" t="s">
        <v>98</v>
      </c>
      <c r="AG1077" t="s">
        <v>155</v>
      </c>
      <c r="AH1077" t="s">
        <v>124</v>
      </c>
      <c r="AI1077">
        <v>762</v>
      </c>
      <c r="AJ1077" t="s">
        <v>108</v>
      </c>
      <c r="AK1077">
        <v>0</v>
      </c>
      <c r="AL1077">
        <v>98</v>
      </c>
      <c r="AM1077">
        <v>860</v>
      </c>
      <c r="AN1077" t="s">
        <v>103</v>
      </c>
      <c r="AO1077" t="s">
        <v>126</v>
      </c>
      <c r="AP1077" t="s">
        <v>104</v>
      </c>
      <c r="AQ1077" t="s">
        <v>105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119</v>
      </c>
      <c r="BC1077">
        <v>7</v>
      </c>
      <c r="BD1077" t="s">
        <v>181</v>
      </c>
      <c r="BE1077">
        <v>2</v>
      </c>
      <c r="BF1077" t="s">
        <v>98</v>
      </c>
      <c r="BG1077" t="s">
        <v>107</v>
      </c>
      <c r="BH1077">
        <v>1996</v>
      </c>
      <c r="BI1077" t="s">
        <v>131</v>
      </c>
      <c r="BJ1077">
        <v>2</v>
      </c>
      <c r="BK1077">
        <v>608</v>
      </c>
      <c r="BL1077" t="s">
        <v>98</v>
      </c>
      <c r="BM1077" t="s">
        <v>98</v>
      </c>
      <c r="BN1077" t="s">
        <v>104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6</v>
      </c>
      <c r="BZ1077">
        <v>2007</v>
      </c>
      <c r="CA1077" t="s">
        <v>110</v>
      </c>
      <c r="CB1077" t="s">
        <v>111</v>
      </c>
    </row>
    <row r="1078" spans="1:80">
      <c r="A1078">
        <v>2537</v>
      </c>
      <c r="B1078">
        <v>20</v>
      </c>
      <c r="C1078" t="s">
        <v>112</v>
      </c>
      <c r="D1078">
        <v>73</v>
      </c>
      <c r="E1078">
        <v>17227</v>
      </c>
      <c r="F1078" t="s">
        <v>82</v>
      </c>
      <c r="G1078" t="s">
        <v>83</v>
      </c>
      <c r="H1078" t="s">
        <v>160</v>
      </c>
      <c r="I1078" t="s">
        <v>85</v>
      </c>
      <c r="J1078" t="s">
        <v>86</v>
      </c>
      <c r="K1078" t="s">
        <v>161</v>
      </c>
      <c r="L1078" t="s">
        <v>154</v>
      </c>
      <c r="M1078" t="s">
        <v>209</v>
      </c>
      <c r="N1078" t="s">
        <v>91</v>
      </c>
      <c r="O1078" t="s">
        <v>91</v>
      </c>
      <c r="P1078" t="s">
        <v>92</v>
      </c>
      <c r="Q1078" t="s">
        <v>93</v>
      </c>
      <c r="R1078">
        <v>8</v>
      </c>
      <c r="S1078">
        <v>5</v>
      </c>
      <c r="T1078">
        <v>1999</v>
      </c>
      <c r="U1078">
        <v>2000</v>
      </c>
      <c r="V1078" t="s">
        <v>94</v>
      </c>
      <c r="W1078" t="s">
        <v>95</v>
      </c>
      <c r="X1078" t="s">
        <v>96</v>
      </c>
      <c r="Y1078" t="s">
        <v>96</v>
      </c>
      <c r="Z1078" t="s">
        <v>117</v>
      </c>
      <c r="AA1078">
        <v>158</v>
      </c>
      <c r="AB1078" t="s">
        <v>119</v>
      </c>
      <c r="AC1078" t="s">
        <v>98</v>
      </c>
      <c r="AD1078" t="s">
        <v>123</v>
      </c>
      <c r="AE1078" t="s">
        <v>119</v>
      </c>
      <c r="AF1078" t="s">
        <v>98</v>
      </c>
      <c r="AG1078" t="s">
        <v>119</v>
      </c>
      <c r="AH1078" t="s">
        <v>124</v>
      </c>
      <c r="AI1078">
        <v>915</v>
      </c>
      <c r="AJ1078" t="s">
        <v>108</v>
      </c>
      <c r="AK1078">
        <v>0</v>
      </c>
      <c r="AL1078">
        <v>426</v>
      </c>
      <c r="AM1078">
        <v>1341</v>
      </c>
      <c r="AN1078" t="s">
        <v>103</v>
      </c>
      <c r="AO1078" t="s">
        <v>126</v>
      </c>
      <c r="AP1078" t="s">
        <v>104</v>
      </c>
      <c r="AQ1078" t="s">
        <v>105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t="s">
        <v>119</v>
      </c>
      <c r="BC1078">
        <v>5</v>
      </c>
      <c r="BD1078" t="s">
        <v>106</v>
      </c>
      <c r="BE1078">
        <v>1</v>
      </c>
      <c r="BF1078" t="s">
        <v>98</v>
      </c>
      <c r="BG1078" t="s">
        <v>107</v>
      </c>
      <c r="BH1078">
        <v>1999</v>
      </c>
      <c r="BI1078" t="s">
        <v>131</v>
      </c>
      <c r="BJ1078">
        <v>2</v>
      </c>
      <c r="BK1078">
        <v>482</v>
      </c>
      <c r="BL1078" t="s">
        <v>98</v>
      </c>
      <c r="BM1078" t="s">
        <v>98</v>
      </c>
      <c r="BN1078" t="s">
        <v>104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1</v>
      </c>
      <c r="BZ1078">
        <v>2007</v>
      </c>
      <c r="CA1078" t="s">
        <v>110</v>
      </c>
      <c r="CB1078" t="s">
        <v>111</v>
      </c>
    </row>
    <row r="1079" spans="1:80">
      <c r="A1079">
        <v>2538</v>
      </c>
      <c r="B1079">
        <v>60</v>
      </c>
      <c r="C1079" t="s">
        <v>112</v>
      </c>
      <c r="D1079">
        <v>70</v>
      </c>
      <c r="E1079">
        <v>8145</v>
      </c>
      <c r="F1079" t="s">
        <v>82</v>
      </c>
      <c r="G1079" t="s">
        <v>83</v>
      </c>
      <c r="H1079" t="s">
        <v>113</v>
      </c>
      <c r="I1079" t="s">
        <v>85</v>
      </c>
      <c r="J1079" t="s">
        <v>86</v>
      </c>
      <c r="K1079" t="s">
        <v>87</v>
      </c>
      <c r="L1079" t="s">
        <v>88</v>
      </c>
      <c r="M1079" t="s">
        <v>209</v>
      </c>
      <c r="N1079" t="s">
        <v>91</v>
      </c>
      <c r="O1079" t="s">
        <v>91</v>
      </c>
      <c r="P1079" t="s">
        <v>92</v>
      </c>
      <c r="Q1079" t="s">
        <v>122</v>
      </c>
      <c r="R1079">
        <v>7</v>
      </c>
      <c r="S1079">
        <v>5</v>
      </c>
      <c r="T1079">
        <v>2007</v>
      </c>
      <c r="U1079">
        <v>2007</v>
      </c>
      <c r="V1079" t="s">
        <v>94</v>
      </c>
      <c r="W1079" t="s">
        <v>95</v>
      </c>
      <c r="X1079" t="s">
        <v>96</v>
      </c>
      <c r="Y1079" t="s">
        <v>96</v>
      </c>
      <c r="Z1079" t="s">
        <v>97</v>
      </c>
      <c r="AA1079">
        <v>0</v>
      </c>
      <c r="AB1079" t="s">
        <v>119</v>
      </c>
      <c r="AC1079" t="s">
        <v>98</v>
      </c>
      <c r="AD1079" t="s">
        <v>123</v>
      </c>
      <c r="AE1079" t="s">
        <v>119</v>
      </c>
      <c r="AF1079" t="s">
        <v>98</v>
      </c>
      <c r="AG1079" t="s">
        <v>100</v>
      </c>
      <c r="AH1079" t="s">
        <v>108</v>
      </c>
      <c r="AI1079">
        <v>0</v>
      </c>
      <c r="AJ1079" t="s">
        <v>108</v>
      </c>
      <c r="AK1079">
        <v>0</v>
      </c>
      <c r="AL1079">
        <v>738</v>
      </c>
      <c r="AM1079">
        <v>738</v>
      </c>
      <c r="AN1079" t="s">
        <v>103</v>
      </c>
      <c r="AO1079" t="s">
        <v>126</v>
      </c>
      <c r="AP1079" t="s">
        <v>104</v>
      </c>
      <c r="AQ1079" t="s">
        <v>105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119</v>
      </c>
      <c r="BC1079">
        <v>7</v>
      </c>
      <c r="BD1079" t="s">
        <v>106</v>
      </c>
      <c r="BE1079">
        <v>0</v>
      </c>
      <c r="BF1079" t="s">
        <v>83</v>
      </c>
      <c r="BG1079" t="s">
        <v>107</v>
      </c>
      <c r="BH1079">
        <v>2007</v>
      </c>
      <c r="BI1079" t="s">
        <v>131</v>
      </c>
      <c r="BJ1079">
        <v>2</v>
      </c>
      <c r="BK1079">
        <v>552</v>
      </c>
      <c r="BL1079" t="s">
        <v>98</v>
      </c>
      <c r="BM1079" t="s">
        <v>98</v>
      </c>
      <c r="BN1079" t="s">
        <v>104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6</v>
      </c>
      <c r="BZ1079">
        <v>2007</v>
      </c>
      <c r="CA1079" t="s">
        <v>149</v>
      </c>
      <c r="CB1079" t="s">
        <v>150</v>
      </c>
    </row>
    <row r="1080" spans="1:80">
      <c r="A1080">
        <v>2539</v>
      </c>
      <c r="B1080">
        <v>20</v>
      </c>
      <c r="C1080" t="s">
        <v>112</v>
      </c>
      <c r="D1080">
        <v>65</v>
      </c>
      <c r="E1080">
        <v>8769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136</v>
      </c>
      <c r="L1080" t="s">
        <v>88</v>
      </c>
      <c r="M1080" t="s">
        <v>209</v>
      </c>
      <c r="N1080" t="s">
        <v>91</v>
      </c>
      <c r="O1080" t="s">
        <v>91</v>
      </c>
      <c r="P1080" t="s">
        <v>92</v>
      </c>
      <c r="Q1080" t="s">
        <v>93</v>
      </c>
      <c r="R1080">
        <v>7</v>
      </c>
      <c r="S1080">
        <v>5</v>
      </c>
      <c r="T1080">
        <v>2005</v>
      </c>
      <c r="U1080">
        <v>2005</v>
      </c>
      <c r="V1080" t="s">
        <v>94</v>
      </c>
      <c r="W1080" t="s">
        <v>95</v>
      </c>
      <c r="X1080" t="s">
        <v>96</v>
      </c>
      <c r="Y1080" t="s">
        <v>96</v>
      </c>
      <c r="Z1080" t="s">
        <v>97</v>
      </c>
      <c r="AA1080">
        <v>0</v>
      </c>
      <c r="AB1080" t="s">
        <v>119</v>
      </c>
      <c r="AC1080" t="s">
        <v>98</v>
      </c>
      <c r="AD1080" t="s">
        <v>123</v>
      </c>
      <c r="AE1080" t="s">
        <v>119</v>
      </c>
      <c r="AF1080" t="s">
        <v>98</v>
      </c>
      <c r="AG1080" t="s">
        <v>157</v>
      </c>
      <c r="AH1080" t="s">
        <v>124</v>
      </c>
      <c r="AI1080">
        <v>709</v>
      </c>
      <c r="AJ1080" t="s">
        <v>108</v>
      </c>
      <c r="AK1080">
        <v>0</v>
      </c>
      <c r="AL1080">
        <v>460</v>
      </c>
      <c r="AM1080">
        <v>1169</v>
      </c>
      <c r="AN1080" t="s">
        <v>103</v>
      </c>
      <c r="AO1080" t="s">
        <v>126</v>
      </c>
      <c r="AP1080" t="s">
        <v>104</v>
      </c>
      <c r="AQ1080" t="s">
        <v>105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119</v>
      </c>
      <c r="BC1080">
        <v>5</v>
      </c>
      <c r="BD1080" t="s">
        <v>106</v>
      </c>
      <c r="BE1080">
        <v>0</v>
      </c>
      <c r="BF1080" t="s">
        <v>83</v>
      </c>
      <c r="BG1080" t="s">
        <v>107</v>
      </c>
      <c r="BH1080">
        <v>2005</v>
      </c>
      <c r="BI1080" t="s">
        <v>131</v>
      </c>
      <c r="BJ1080">
        <v>2</v>
      </c>
      <c r="BK1080">
        <v>578</v>
      </c>
      <c r="BL1080" t="s">
        <v>98</v>
      </c>
      <c r="BM1080" t="s">
        <v>98</v>
      </c>
      <c r="BN1080" t="s">
        <v>104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2007</v>
      </c>
      <c r="CA1080" t="s">
        <v>110</v>
      </c>
      <c r="CB1080" t="s">
        <v>111</v>
      </c>
    </row>
    <row r="1081" spans="1:80">
      <c r="A1081">
        <v>2540</v>
      </c>
      <c r="B1081">
        <v>20</v>
      </c>
      <c r="C1081" t="s">
        <v>112</v>
      </c>
      <c r="D1081">
        <v>64</v>
      </c>
      <c r="E1081">
        <v>8334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209</v>
      </c>
      <c r="N1081" t="s">
        <v>91</v>
      </c>
      <c r="O1081" t="s">
        <v>91</v>
      </c>
      <c r="P1081" t="s">
        <v>92</v>
      </c>
      <c r="Q1081" t="s">
        <v>93</v>
      </c>
      <c r="R1081">
        <v>6</v>
      </c>
      <c r="S1081">
        <v>5</v>
      </c>
      <c r="T1081">
        <v>2006</v>
      </c>
      <c r="U1081">
        <v>2007</v>
      </c>
      <c r="V1081" t="s">
        <v>94</v>
      </c>
      <c r="W1081" t="s">
        <v>95</v>
      </c>
      <c r="X1081" t="s">
        <v>96</v>
      </c>
      <c r="Y1081" t="s">
        <v>96</v>
      </c>
      <c r="Z1081" t="s">
        <v>97</v>
      </c>
      <c r="AA1081">
        <v>0</v>
      </c>
      <c r="AB1081" t="s">
        <v>119</v>
      </c>
      <c r="AC1081" t="s">
        <v>98</v>
      </c>
      <c r="AD1081" t="s">
        <v>123</v>
      </c>
      <c r="AE1081" t="s">
        <v>119</v>
      </c>
      <c r="AF1081" t="s">
        <v>98</v>
      </c>
      <c r="AG1081" t="s">
        <v>100</v>
      </c>
      <c r="AH1081" t="s">
        <v>108</v>
      </c>
      <c r="AI1081">
        <v>0</v>
      </c>
      <c r="AJ1081" t="s">
        <v>108</v>
      </c>
      <c r="AK1081">
        <v>0</v>
      </c>
      <c r="AL1081">
        <v>1330</v>
      </c>
      <c r="AM1081">
        <v>1330</v>
      </c>
      <c r="AN1081" t="s">
        <v>103</v>
      </c>
      <c r="AO1081" t="s">
        <v>126</v>
      </c>
      <c r="AP1081" t="s">
        <v>104</v>
      </c>
      <c r="AQ1081" t="s">
        <v>105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119</v>
      </c>
      <c r="BC1081">
        <v>6</v>
      </c>
      <c r="BD1081" t="s">
        <v>106</v>
      </c>
      <c r="BE1081">
        <v>1</v>
      </c>
      <c r="BF1081" t="s">
        <v>119</v>
      </c>
      <c r="BG1081" t="s">
        <v>107</v>
      </c>
      <c r="BH1081">
        <v>2006</v>
      </c>
      <c r="BI1081" t="s">
        <v>125</v>
      </c>
      <c r="BJ1081">
        <v>2</v>
      </c>
      <c r="BK1081">
        <v>437</v>
      </c>
      <c r="BL1081" t="s">
        <v>98</v>
      </c>
      <c r="BM1081" t="s">
        <v>98</v>
      </c>
      <c r="BN1081" t="s">
        <v>104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7</v>
      </c>
      <c r="BZ1081">
        <v>2007</v>
      </c>
      <c r="CA1081" t="s">
        <v>149</v>
      </c>
      <c r="CB1081" t="s">
        <v>150</v>
      </c>
    </row>
    <row r="1082" spans="1:80">
      <c r="A1082">
        <v>2541</v>
      </c>
      <c r="B1082">
        <v>60</v>
      </c>
      <c r="C1082" t="s">
        <v>112</v>
      </c>
      <c r="D1082">
        <v>64</v>
      </c>
      <c r="E1082">
        <v>8333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209</v>
      </c>
      <c r="N1082" t="s">
        <v>91</v>
      </c>
      <c r="O1082" t="s">
        <v>91</v>
      </c>
      <c r="P1082" t="s">
        <v>92</v>
      </c>
      <c r="Q1082" t="s">
        <v>122</v>
      </c>
      <c r="R1082">
        <v>7</v>
      </c>
      <c r="S1082">
        <v>5</v>
      </c>
      <c r="T1082">
        <v>2006</v>
      </c>
      <c r="U1082">
        <v>2006</v>
      </c>
      <c r="V1082" t="s">
        <v>94</v>
      </c>
      <c r="W1082" t="s">
        <v>95</v>
      </c>
      <c r="X1082" t="s">
        <v>96</v>
      </c>
      <c r="Y1082" t="s">
        <v>96</v>
      </c>
      <c r="Z1082" t="s">
        <v>97</v>
      </c>
      <c r="AA1082">
        <v>0</v>
      </c>
      <c r="AB1082" t="s">
        <v>119</v>
      </c>
      <c r="AC1082" t="s">
        <v>98</v>
      </c>
      <c r="AD1082" t="s">
        <v>123</v>
      </c>
      <c r="AE1082" t="s">
        <v>119</v>
      </c>
      <c r="AF1082" t="s">
        <v>98</v>
      </c>
      <c r="AG1082" t="s">
        <v>100</v>
      </c>
      <c r="AH1082" t="s">
        <v>108</v>
      </c>
      <c r="AI1082">
        <v>0</v>
      </c>
      <c r="AJ1082" t="s">
        <v>108</v>
      </c>
      <c r="AK1082">
        <v>0</v>
      </c>
      <c r="AL1082">
        <v>738</v>
      </c>
      <c r="AM1082">
        <v>738</v>
      </c>
      <c r="AN1082" t="s">
        <v>103</v>
      </c>
      <c r="AO1082" t="s">
        <v>119</v>
      </c>
      <c r="AP1082" t="s">
        <v>104</v>
      </c>
      <c r="AQ1082" t="s">
        <v>105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119</v>
      </c>
      <c r="BC1082">
        <v>7</v>
      </c>
      <c r="BD1082" t="s">
        <v>106</v>
      </c>
      <c r="BE1082">
        <v>1</v>
      </c>
      <c r="BF1082" t="s">
        <v>119</v>
      </c>
      <c r="BG1082" t="s">
        <v>107</v>
      </c>
      <c r="BH1082">
        <v>2006</v>
      </c>
      <c r="BI1082" t="s">
        <v>131</v>
      </c>
      <c r="BJ1082">
        <v>2</v>
      </c>
      <c r="BK1082">
        <v>484</v>
      </c>
      <c r="BL1082" t="s">
        <v>98</v>
      </c>
      <c r="BM1082" t="s">
        <v>98</v>
      </c>
      <c r="BN1082" t="s">
        <v>104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5</v>
      </c>
      <c r="BZ1082">
        <v>2007</v>
      </c>
      <c r="CA1082" t="s">
        <v>110</v>
      </c>
      <c r="CB1082" t="s">
        <v>111</v>
      </c>
    </row>
    <row r="1083" spans="1:80">
      <c r="A1083">
        <v>2542</v>
      </c>
      <c r="B1083">
        <v>60</v>
      </c>
      <c r="C1083" t="s">
        <v>112</v>
      </c>
      <c r="D1083">
        <v>64</v>
      </c>
      <c r="E1083">
        <v>9045</v>
      </c>
      <c r="F1083" t="s">
        <v>82</v>
      </c>
      <c r="G1083" t="s">
        <v>83</v>
      </c>
      <c r="H1083" t="s">
        <v>113</v>
      </c>
      <c r="I1083" t="s">
        <v>85</v>
      </c>
      <c r="J1083" t="s">
        <v>86</v>
      </c>
      <c r="K1083" t="s">
        <v>87</v>
      </c>
      <c r="L1083" t="s">
        <v>88</v>
      </c>
      <c r="M1083" t="s">
        <v>209</v>
      </c>
      <c r="N1083" t="s">
        <v>91</v>
      </c>
      <c r="O1083" t="s">
        <v>91</v>
      </c>
      <c r="P1083" t="s">
        <v>92</v>
      </c>
      <c r="Q1083" t="s">
        <v>122</v>
      </c>
      <c r="R1083">
        <v>5</v>
      </c>
      <c r="S1083">
        <v>5</v>
      </c>
      <c r="T1083">
        <v>2005</v>
      </c>
      <c r="U1083">
        <v>2005</v>
      </c>
      <c r="V1083" t="s">
        <v>94</v>
      </c>
      <c r="W1083" t="s">
        <v>95</v>
      </c>
      <c r="X1083" t="s">
        <v>96</v>
      </c>
      <c r="Y1083" t="s">
        <v>96</v>
      </c>
      <c r="Z1083" t="s">
        <v>97</v>
      </c>
      <c r="AA1083">
        <v>0</v>
      </c>
      <c r="AB1083" t="s">
        <v>119</v>
      </c>
      <c r="AC1083" t="s">
        <v>98</v>
      </c>
      <c r="AD1083" t="s">
        <v>123</v>
      </c>
      <c r="AE1083" t="s">
        <v>119</v>
      </c>
      <c r="AF1083" t="s">
        <v>98</v>
      </c>
      <c r="AG1083" t="s">
        <v>155</v>
      </c>
      <c r="AH1083" t="s">
        <v>108</v>
      </c>
      <c r="AI1083">
        <v>0</v>
      </c>
      <c r="AJ1083" t="s">
        <v>108</v>
      </c>
      <c r="AK1083">
        <v>0</v>
      </c>
      <c r="AL1083">
        <v>768</v>
      </c>
      <c r="AM1083">
        <v>768</v>
      </c>
      <c r="AN1083" t="s">
        <v>103</v>
      </c>
      <c r="AO1083" t="s">
        <v>126</v>
      </c>
      <c r="AP1083" t="s">
        <v>104</v>
      </c>
      <c r="AQ1083" t="s">
        <v>105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119</v>
      </c>
      <c r="BC1083">
        <v>6</v>
      </c>
      <c r="BD1083" t="s">
        <v>106</v>
      </c>
      <c r="BE1083">
        <v>0</v>
      </c>
      <c r="BF1083" t="s">
        <v>83</v>
      </c>
      <c r="BG1083" t="s">
        <v>107</v>
      </c>
      <c r="BH1083">
        <v>2005</v>
      </c>
      <c r="BI1083" t="s">
        <v>125</v>
      </c>
      <c r="BJ1083">
        <v>2</v>
      </c>
      <c r="BK1083">
        <v>400</v>
      </c>
      <c r="BL1083" t="s">
        <v>98</v>
      </c>
      <c r="BM1083" t="s">
        <v>98</v>
      </c>
      <c r="BN1083" t="s">
        <v>104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6</v>
      </c>
      <c r="BZ1083">
        <v>2007</v>
      </c>
      <c r="CA1083" t="s">
        <v>110</v>
      </c>
      <c r="CB1083" t="s">
        <v>111</v>
      </c>
    </row>
    <row r="1084" spans="1:80">
      <c r="A1084">
        <v>2543</v>
      </c>
      <c r="B1084">
        <v>85</v>
      </c>
      <c r="C1084" t="s">
        <v>112</v>
      </c>
      <c r="D1084">
        <v>75</v>
      </c>
      <c r="E1084">
        <v>9825</v>
      </c>
      <c r="F1084" t="s">
        <v>82</v>
      </c>
      <c r="G1084" t="s">
        <v>83</v>
      </c>
      <c r="H1084" t="s">
        <v>84</v>
      </c>
      <c r="I1084" t="s">
        <v>205</v>
      </c>
      <c r="J1084" t="s">
        <v>86</v>
      </c>
      <c r="K1084" t="s">
        <v>87</v>
      </c>
      <c r="L1084" t="s">
        <v>88</v>
      </c>
      <c r="M1084" t="s">
        <v>206</v>
      </c>
      <c r="N1084" t="s">
        <v>91</v>
      </c>
      <c r="O1084" t="s">
        <v>91</v>
      </c>
      <c r="P1084" t="s">
        <v>92</v>
      </c>
      <c r="Q1084" t="s">
        <v>183</v>
      </c>
      <c r="R1084">
        <v>5</v>
      </c>
      <c r="S1084">
        <v>5</v>
      </c>
      <c r="T1084">
        <v>1967</v>
      </c>
      <c r="U1084">
        <v>1967</v>
      </c>
      <c r="V1084" t="s">
        <v>94</v>
      </c>
      <c r="W1084" t="s">
        <v>95</v>
      </c>
      <c r="X1084" t="s">
        <v>130</v>
      </c>
      <c r="Y1084" t="s">
        <v>130</v>
      </c>
      <c r="Z1084" t="s">
        <v>117</v>
      </c>
      <c r="AA1084">
        <v>162</v>
      </c>
      <c r="AB1084" t="s">
        <v>98</v>
      </c>
      <c r="AC1084" t="s">
        <v>98</v>
      </c>
      <c r="AD1084" t="s">
        <v>99</v>
      </c>
      <c r="AE1084" t="s">
        <v>119</v>
      </c>
      <c r="AF1084" t="s">
        <v>98</v>
      </c>
      <c r="AG1084" t="s">
        <v>119</v>
      </c>
      <c r="AH1084" t="s">
        <v>118</v>
      </c>
      <c r="AI1084">
        <v>936</v>
      </c>
      <c r="AJ1084" t="s">
        <v>108</v>
      </c>
      <c r="AK1084">
        <v>0</v>
      </c>
      <c r="AL1084">
        <v>0</v>
      </c>
      <c r="AM1084">
        <v>936</v>
      </c>
      <c r="AN1084" t="s">
        <v>103</v>
      </c>
      <c r="AO1084" t="s">
        <v>119</v>
      </c>
      <c r="AP1084" t="s">
        <v>104</v>
      </c>
      <c r="AQ1084" t="s">
        <v>105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t="s">
        <v>98</v>
      </c>
      <c r="BC1084">
        <v>4</v>
      </c>
      <c r="BD1084" t="s">
        <v>106</v>
      </c>
      <c r="BE1084">
        <v>1</v>
      </c>
      <c r="BF1084" t="s">
        <v>139</v>
      </c>
      <c r="BG1084" t="s">
        <v>107</v>
      </c>
      <c r="BH1084">
        <v>1967</v>
      </c>
      <c r="BI1084" t="s">
        <v>108</v>
      </c>
      <c r="BJ1084">
        <v>1</v>
      </c>
      <c r="BK1084">
        <v>384</v>
      </c>
      <c r="BL1084" t="s">
        <v>98</v>
      </c>
      <c r="BM1084" t="s">
        <v>98</v>
      </c>
      <c r="BN1084" t="s">
        <v>104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133</v>
      </c>
      <c r="BX1084">
        <v>450</v>
      </c>
      <c r="BY1084">
        <v>8</v>
      </c>
      <c r="BZ1084">
        <v>2007</v>
      </c>
      <c r="CA1084" t="s">
        <v>110</v>
      </c>
      <c r="CB1084" t="s">
        <v>172</v>
      </c>
    </row>
    <row r="1085" spans="1:80">
      <c r="A1085">
        <v>2544</v>
      </c>
      <c r="B1085">
        <v>20</v>
      </c>
      <c r="C1085" t="s">
        <v>112</v>
      </c>
      <c r="D1085">
        <v>67</v>
      </c>
      <c r="E1085">
        <v>8308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206</v>
      </c>
      <c r="N1085" t="s">
        <v>91</v>
      </c>
      <c r="O1085" t="s">
        <v>91</v>
      </c>
      <c r="P1085" t="s">
        <v>92</v>
      </c>
      <c r="Q1085" t="s">
        <v>93</v>
      </c>
      <c r="R1085">
        <v>4</v>
      </c>
      <c r="S1085">
        <v>6</v>
      </c>
      <c r="T1085">
        <v>1963</v>
      </c>
      <c r="U1085">
        <v>1963</v>
      </c>
      <c r="V1085" t="s">
        <v>94</v>
      </c>
      <c r="W1085" t="s">
        <v>95</v>
      </c>
      <c r="X1085" t="s">
        <v>96</v>
      </c>
      <c r="Y1085" t="s">
        <v>96</v>
      </c>
      <c r="Z1085" t="s">
        <v>148</v>
      </c>
      <c r="AA1085">
        <v>20</v>
      </c>
      <c r="AB1085" t="s">
        <v>98</v>
      </c>
      <c r="AC1085" t="s">
        <v>119</v>
      </c>
      <c r="AD1085" t="s">
        <v>99</v>
      </c>
      <c r="AE1085" t="s">
        <v>98</v>
      </c>
      <c r="AF1085" t="s">
        <v>98</v>
      </c>
      <c r="AG1085" t="s">
        <v>100</v>
      </c>
      <c r="AH1085" t="s">
        <v>138</v>
      </c>
      <c r="AI1085">
        <v>132</v>
      </c>
      <c r="AJ1085" t="s">
        <v>102</v>
      </c>
      <c r="AK1085">
        <v>841</v>
      </c>
      <c r="AL1085">
        <v>115</v>
      </c>
      <c r="AM1085">
        <v>1088</v>
      </c>
      <c r="AN1085" t="s">
        <v>103</v>
      </c>
      <c r="AO1085" t="s">
        <v>98</v>
      </c>
      <c r="AP1085" t="s">
        <v>104</v>
      </c>
      <c r="AQ1085" t="s">
        <v>105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98</v>
      </c>
      <c r="BC1085">
        <v>4</v>
      </c>
      <c r="BD1085" t="s">
        <v>106</v>
      </c>
      <c r="BE1085">
        <v>0</v>
      </c>
      <c r="BF1085" t="s">
        <v>83</v>
      </c>
      <c r="BG1085" t="s">
        <v>143</v>
      </c>
      <c r="BH1085">
        <v>2002</v>
      </c>
      <c r="BI1085" t="s">
        <v>108</v>
      </c>
      <c r="BJ1085">
        <v>2</v>
      </c>
      <c r="BK1085">
        <v>520</v>
      </c>
      <c r="BL1085" t="s">
        <v>98</v>
      </c>
      <c r="BM1085" t="s">
        <v>98</v>
      </c>
      <c r="BN1085" t="s">
        <v>191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6</v>
      </c>
      <c r="BZ1085">
        <v>2007</v>
      </c>
      <c r="CA1085" t="s">
        <v>144</v>
      </c>
      <c r="CB1085" t="s">
        <v>111</v>
      </c>
    </row>
    <row r="1086" spans="1:80">
      <c r="A1086">
        <v>2545</v>
      </c>
      <c r="B1086">
        <v>50</v>
      </c>
      <c r="C1086" t="s">
        <v>112</v>
      </c>
      <c r="D1086">
        <v>74</v>
      </c>
      <c r="E1086">
        <v>16287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206</v>
      </c>
      <c r="N1086" t="s">
        <v>91</v>
      </c>
      <c r="O1086" t="s">
        <v>91</v>
      </c>
      <c r="P1086" t="s">
        <v>92</v>
      </c>
      <c r="Q1086" t="s">
        <v>176</v>
      </c>
      <c r="R1086">
        <v>5</v>
      </c>
      <c r="S1086">
        <v>6</v>
      </c>
      <c r="T1086">
        <v>1925</v>
      </c>
      <c r="U1086">
        <v>1950</v>
      </c>
      <c r="V1086" t="s">
        <v>94</v>
      </c>
      <c r="W1086" t="s">
        <v>95</v>
      </c>
      <c r="X1086" t="s">
        <v>96</v>
      </c>
      <c r="Y1086" t="s">
        <v>96</v>
      </c>
      <c r="Z1086" t="s">
        <v>97</v>
      </c>
      <c r="AA1086">
        <v>0</v>
      </c>
      <c r="AB1086" t="s">
        <v>98</v>
      </c>
      <c r="AC1086" t="s">
        <v>119</v>
      </c>
      <c r="AD1086" t="s">
        <v>99</v>
      </c>
      <c r="AE1086" t="s">
        <v>98</v>
      </c>
      <c r="AF1086" t="s">
        <v>98</v>
      </c>
      <c r="AG1086" t="s">
        <v>100</v>
      </c>
      <c r="AH1086" t="s">
        <v>118</v>
      </c>
      <c r="AI1086">
        <v>130</v>
      </c>
      <c r="AJ1086" t="s">
        <v>138</v>
      </c>
      <c r="AK1086">
        <v>105</v>
      </c>
      <c r="AL1086">
        <v>666</v>
      </c>
      <c r="AM1086">
        <v>901</v>
      </c>
      <c r="AN1086" t="s">
        <v>103</v>
      </c>
      <c r="AO1086" t="s">
        <v>98</v>
      </c>
      <c r="AP1086" t="s">
        <v>104</v>
      </c>
      <c r="AQ1086" t="s">
        <v>105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7</v>
      </c>
      <c r="BD1086" t="s">
        <v>106</v>
      </c>
      <c r="BE1086">
        <v>1</v>
      </c>
      <c r="BF1086" t="s">
        <v>119</v>
      </c>
      <c r="BG1086" t="s">
        <v>143</v>
      </c>
      <c r="BH1086">
        <v>1975</v>
      </c>
      <c r="BI1086" t="s">
        <v>108</v>
      </c>
      <c r="BJ1086">
        <v>2</v>
      </c>
      <c r="BK1086">
        <v>576</v>
      </c>
      <c r="BL1086" t="s">
        <v>98</v>
      </c>
      <c r="BM1086" t="s">
        <v>98</v>
      </c>
      <c r="BN1086" t="s">
        <v>167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2007</v>
      </c>
      <c r="CA1086" t="s">
        <v>110</v>
      </c>
      <c r="CB1086" t="s">
        <v>111</v>
      </c>
    </row>
    <row r="1087" spans="1:80">
      <c r="A1087">
        <v>2546</v>
      </c>
      <c r="B1087">
        <v>20</v>
      </c>
      <c r="C1087" t="s">
        <v>112</v>
      </c>
      <c r="D1087">
        <v>80</v>
      </c>
      <c r="E1087">
        <v>8240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206</v>
      </c>
      <c r="N1087" t="s">
        <v>91</v>
      </c>
      <c r="O1087" t="s">
        <v>91</v>
      </c>
      <c r="P1087" t="s">
        <v>92</v>
      </c>
      <c r="Q1087" t="s">
        <v>93</v>
      </c>
      <c r="R1087">
        <v>6</v>
      </c>
      <c r="S1087">
        <v>6</v>
      </c>
      <c r="T1087">
        <v>1960</v>
      </c>
      <c r="U1087">
        <v>1960</v>
      </c>
      <c r="V1087" t="s">
        <v>115</v>
      </c>
      <c r="W1087" t="s">
        <v>95</v>
      </c>
      <c r="X1087" t="s">
        <v>130</v>
      </c>
      <c r="Y1087" t="s">
        <v>130</v>
      </c>
      <c r="Z1087" t="s">
        <v>148</v>
      </c>
      <c r="AA1087">
        <v>198</v>
      </c>
      <c r="AB1087" t="s">
        <v>98</v>
      </c>
      <c r="AC1087" t="s">
        <v>98</v>
      </c>
      <c r="AD1087" t="s">
        <v>99</v>
      </c>
      <c r="AE1087" t="s">
        <v>98</v>
      </c>
      <c r="AF1087" t="s">
        <v>98</v>
      </c>
      <c r="AG1087" t="s">
        <v>100</v>
      </c>
      <c r="AH1087" t="s">
        <v>108</v>
      </c>
      <c r="AI1087">
        <v>0</v>
      </c>
      <c r="AJ1087" t="s">
        <v>108</v>
      </c>
      <c r="AK1087">
        <v>0</v>
      </c>
      <c r="AL1087">
        <v>1179</v>
      </c>
      <c r="AM1087">
        <v>1179</v>
      </c>
      <c r="AN1087" t="s">
        <v>103</v>
      </c>
      <c r="AO1087" t="s">
        <v>119</v>
      </c>
      <c r="AP1087" t="s">
        <v>104</v>
      </c>
      <c r="AQ1087" t="s">
        <v>105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181</v>
      </c>
      <c r="BE1087">
        <v>0</v>
      </c>
      <c r="BF1087" t="s">
        <v>83</v>
      </c>
      <c r="BG1087" t="s">
        <v>107</v>
      </c>
      <c r="BH1087">
        <v>1960</v>
      </c>
      <c r="BI1087" t="s">
        <v>125</v>
      </c>
      <c r="BJ1087">
        <v>2</v>
      </c>
      <c r="BK1087">
        <v>622</v>
      </c>
      <c r="BL1087" t="s">
        <v>98</v>
      </c>
      <c r="BM1087" t="s">
        <v>98</v>
      </c>
      <c r="BN1087" t="s">
        <v>191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132</v>
      </c>
      <c r="BW1087" t="s">
        <v>83</v>
      </c>
      <c r="BX1087">
        <v>0</v>
      </c>
      <c r="BY1087">
        <v>6</v>
      </c>
      <c r="BZ1087">
        <v>2007</v>
      </c>
      <c r="CA1087" t="s">
        <v>110</v>
      </c>
      <c r="CB1087" t="s">
        <v>111</v>
      </c>
    </row>
    <row r="1088" spans="1:80">
      <c r="A1088">
        <v>2547</v>
      </c>
      <c r="B1088">
        <v>80</v>
      </c>
      <c r="C1088" t="s">
        <v>112</v>
      </c>
      <c r="D1088">
        <v>65</v>
      </c>
      <c r="E1088">
        <v>6285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206</v>
      </c>
      <c r="N1088" t="s">
        <v>91</v>
      </c>
      <c r="O1088" t="s">
        <v>91</v>
      </c>
      <c r="P1088" t="s">
        <v>92</v>
      </c>
      <c r="Q1088" t="s">
        <v>158</v>
      </c>
      <c r="R1088">
        <v>6</v>
      </c>
      <c r="S1088">
        <v>6</v>
      </c>
      <c r="T1088">
        <v>1976</v>
      </c>
      <c r="U1088">
        <v>1976</v>
      </c>
      <c r="V1088" t="s">
        <v>94</v>
      </c>
      <c r="W1088" t="s">
        <v>95</v>
      </c>
      <c r="X1088" t="s">
        <v>130</v>
      </c>
      <c r="Y1088" t="s">
        <v>135</v>
      </c>
      <c r="Z1088" t="s">
        <v>97</v>
      </c>
      <c r="AA1088">
        <v>0</v>
      </c>
      <c r="AB1088" t="s">
        <v>98</v>
      </c>
      <c r="AC1088" t="s">
        <v>139</v>
      </c>
      <c r="AD1088" t="s">
        <v>99</v>
      </c>
      <c r="AE1088" t="s">
        <v>98</v>
      </c>
      <c r="AF1088" t="s">
        <v>98</v>
      </c>
      <c r="AG1088" t="s">
        <v>157</v>
      </c>
      <c r="AH1088" t="s">
        <v>124</v>
      </c>
      <c r="AI1088">
        <v>504</v>
      </c>
      <c r="AJ1088" t="s">
        <v>108</v>
      </c>
      <c r="AK1088">
        <v>0</v>
      </c>
      <c r="AL1088">
        <v>456</v>
      </c>
      <c r="AM1088">
        <v>960</v>
      </c>
      <c r="AN1088" t="s">
        <v>103</v>
      </c>
      <c r="AO1088" t="s">
        <v>98</v>
      </c>
      <c r="AP1088" t="s">
        <v>104</v>
      </c>
      <c r="AQ1088" t="s">
        <v>105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98</v>
      </c>
      <c r="BC1088">
        <v>7</v>
      </c>
      <c r="BD1088" t="s">
        <v>106</v>
      </c>
      <c r="BE1088">
        <v>1</v>
      </c>
      <c r="BF1088" t="s">
        <v>139</v>
      </c>
      <c r="BG1088" t="s">
        <v>143</v>
      </c>
      <c r="BH1088">
        <v>1976</v>
      </c>
      <c r="BI1088" t="s">
        <v>108</v>
      </c>
      <c r="BJ1088">
        <v>2</v>
      </c>
      <c r="BK1088">
        <v>528</v>
      </c>
      <c r="BL1088" t="s">
        <v>98</v>
      </c>
      <c r="BM1088" t="s">
        <v>139</v>
      </c>
      <c r="BN1088" t="s">
        <v>104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2007</v>
      </c>
      <c r="CA1088" t="s">
        <v>110</v>
      </c>
      <c r="CB1088" t="s">
        <v>111</v>
      </c>
    </row>
    <row r="1089" spans="1:80">
      <c r="A1089">
        <v>2548</v>
      </c>
      <c r="B1089">
        <v>90</v>
      </c>
      <c r="C1089" t="s">
        <v>112</v>
      </c>
      <c r="D1089" t="s">
        <v>83</v>
      </c>
      <c r="E1089">
        <v>9555</v>
      </c>
      <c r="F1089" t="s">
        <v>82</v>
      </c>
      <c r="G1089" t="s">
        <v>83</v>
      </c>
      <c r="H1089" t="s">
        <v>113</v>
      </c>
      <c r="I1089" t="s">
        <v>85</v>
      </c>
      <c r="J1089" t="s">
        <v>86</v>
      </c>
      <c r="K1089" t="s">
        <v>161</v>
      </c>
      <c r="L1089" t="s">
        <v>88</v>
      </c>
      <c r="M1089" t="s">
        <v>206</v>
      </c>
      <c r="N1089" t="s">
        <v>91</v>
      </c>
      <c r="O1089" t="s">
        <v>91</v>
      </c>
      <c r="P1089" t="s">
        <v>179</v>
      </c>
      <c r="Q1089" t="s">
        <v>122</v>
      </c>
      <c r="R1089">
        <v>5</v>
      </c>
      <c r="S1089">
        <v>6</v>
      </c>
      <c r="T1089">
        <v>1979</v>
      </c>
      <c r="U1089">
        <v>1979</v>
      </c>
      <c r="V1089" t="s">
        <v>94</v>
      </c>
      <c r="W1089" t="s">
        <v>95</v>
      </c>
      <c r="X1089" t="s">
        <v>135</v>
      </c>
      <c r="Y1089" t="s">
        <v>135</v>
      </c>
      <c r="Z1089" t="s">
        <v>97</v>
      </c>
      <c r="AA1089">
        <v>0</v>
      </c>
      <c r="AB1089" t="s">
        <v>98</v>
      </c>
      <c r="AC1089" t="s">
        <v>98</v>
      </c>
      <c r="AD1089" t="s">
        <v>211</v>
      </c>
      <c r="AE1089" t="s">
        <v>83</v>
      </c>
      <c r="AF1089" t="s">
        <v>83</v>
      </c>
      <c r="AG1089" t="s">
        <v>83</v>
      </c>
      <c r="AH1089" t="s">
        <v>83</v>
      </c>
      <c r="AI1089">
        <v>0</v>
      </c>
      <c r="AJ1089" t="s">
        <v>83</v>
      </c>
      <c r="AK1089">
        <v>0</v>
      </c>
      <c r="AL1089">
        <v>0</v>
      </c>
      <c r="AM1089">
        <v>0</v>
      </c>
      <c r="AN1089" t="s">
        <v>103</v>
      </c>
      <c r="AO1089" t="s">
        <v>98</v>
      </c>
      <c r="AP1089" t="s">
        <v>104</v>
      </c>
      <c r="AQ1089" t="s">
        <v>105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t="s">
        <v>98</v>
      </c>
      <c r="BC1089">
        <v>11</v>
      </c>
      <c r="BD1089" t="s">
        <v>106</v>
      </c>
      <c r="BE1089">
        <v>0</v>
      </c>
      <c r="BF1089" t="s">
        <v>83</v>
      </c>
      <c r="BG1089" t="s">
        <v>107</v>
      </c>
      <c r="BH1089">
        <v>1979</v>
      </c>
      <c r="BI1089" t="s">
        <v>125</v>
      </c>
      <c r="BJ1089">
        <v>2</v>
      </c>
      <c r="BK1089">
        <v>579</v>
      </c>
      <c r="BL1089" t="s">
        <v>98</v>
      </c>
      <c r="BM1089" t="s">
        <v>119</v>
      </c>
      <c r="BN1089" t="s">
        <v>104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2</v>
      </c>
      <c r="BZ1089">
        <v>2007</v>
      </c>
      <c r="CA1089" t="s">
        <v>110</v>
      </c>
      <c r="CB1089" t="s">
        <v>111</v>
      </c>
    </row>
    <row r="1090" spans="1:80">
      <c r="A1090">
        <v>2549</v>
      </c>
      <c r="B1090">
        <v>60</v>
      </c>
      <c r="C1090" t="s">
        <v>112</v>
      </c>
      <c r="D1090">
        <v>60</v>
      </c>
      <c r="E1090">
        <v>7023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206</v>
      </c>
      <c r="N1090" t="s">
        <v>91</v>
      </c>
      <c r="O1090" t="s">
        <v>91</v>
      </c>
      <c r="P1090" t="s">
        <v>92</v>
      </c>
      <c r="Q1090" t="s">
        <v>122</v>
      </c>
      <c r="R1090">
        <v>5</v>
      </c>
      <c r="S1090">
        <v>5</v>
      </c>
      <c r="T1090">
        <v>2005</v>
      </c>
      <c r="U1090">
        <v>2006</v>
      </c>
      <c r="V1090" t="s">
        <v>94</v>
      </c>
      <c r="W1090" t="s">
        <v>95</v>
      </c>
      <c r="X1090" t="s">
        <v>96</v>
      </c>
      <c r="Y1090" t="s">
        <v>96</v>
      </c>
      <c r="Z1090" t="s">
        <v>97</v>
      </c>
      <c r="AA1090">
        <v>0</v>
      </c>
      <c r="AB1090" t="s">
        <v>98</v>
      </c>
      <c r="AC1090" t="s">
        <v>98</v>
      </c>
      <c r="AD1090" t="s">
        <v>123</v>
      </c>
      <c r="AE1090" t="s">
        <v>119</v>
      </c>
      <c r="AF1090" t="s">
        <v>119</v>
      </c>
      <c r="AG1090" t="s">
        <v>100</v>
      </c>
      <c r="AH1090" t="s">
        <v>124</v>
      </c>
      <c r="AI1090">
        <v>611</v>
      </c>
      <c r="AJ1090" t="s">
        <v>108</v>
      </c>
      <c r="AK1090">
        <v>0</v>
      </c>
      <c r="AL1090">
        <v>123</v>
      </c>
      <c r="AM1090">
        <v>734</v>
      </c>
      <c r="AN1090" t="s">
        <v>103</v>
      </c>
      <c r="AO1090" t="s">
        <v>119</v>
      </c>
      <c r="AP1090" t="s">
        <v>104</v>
      </c>
      <c r="AQ1090" t="s">
        <v>105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98</v>
      </c>
      <c r="BC1090">
        <v>6</v>
      </c>
      <c r="BD1090" t="s">
        <v>106</v>
      </c>
      <c r="BE1090">
        <v>0</v>
      </c>
      <c r="BF1090" t="s">
        <v>83</v>
      </c>
      <c r="BG1090" t="s">
        <v>159</v>
      </c>
      <c r="BH1090">
        <v>2005</v>
      </c>
      <c r="BI1090" t="s">
        <v>125</v>
      </c>
      <c r="BJ1090">
        <v>2</v>
      </c>
      <c r="BK1090">
        <v>489</v>
      </c>
      <c r="BL1090" t="s">
        <v>98</v>
      </c>
      <c r="BM1090" t="s">
        <v>98</v>
      </c>
      <c r="BN1090" t="s">
        <v>104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2007</v>
      </c>
      <c r="CA1090" t="s">
        <v>110</v>
      </c>
      <c r="CB1090" t="s">
        <v>111</v>
      </c>
    </row>
    <row r="1091" spans="1:80">
      <c r="A1091">
        <v>2550</v>
      </c>
      <c r="B1091">
        <v>20</v>
      </c>
      <c r="C1091" t="s">
        <v>112</v>
      </c>
      <c r="D1091">
        <v>128</v>
      </c>
      <c r="E1091">
        <v>39290</v>
      </c>
      <c r="F1091" t="s">
        <v>82</v>
      </c>
      <c r="G1091" t="s">
        <v>83</v>
      </c>
      <c r="H1091" t="s">
        <v>113</v>
      </c>
      <c r="I1091" t="s">
        <v>192</v>
      </c>
      <c r="J1091" t="s">
        <v>86</v>
      </c>
      <c r="K1091" t="s">
        <v>87</v>
      </c>
      <c r="L1091" t="s">
        <v>88</v>
      </c>
      <c r="M1091" t="s">
        <v>206</v>
      </c>
      <c r="N1091" t="s">
        <v>91</v>
      </c>
      <c r="O1091" t="s">
        <v>91</v>
      </c>
      <c r="P1091" t="s">
        <v>92</v>
      </c>
      <c r="Q1091" t="s">
        <v>93</v>
      </c>
      <c r="R1091">
        <v>10</v>
      </c>
      <c r="S1091">
        <v>5</v>
      </c>
      <c r="T1091">
        <v>2008</v>
      </c>
      <c r="U1091">
        <v>2009</v>
      </c>
      <c r="V1091" t="s">
        <v>115</v>
      </c>
      <c r="W1091" t="s">
        <v>95</v>
      </c>
      <c r="X1091" t="s">
        <v>152</v>
      </c>
      <c r="Y1091" t="s">
        <v>153</v>
      </c>
      <c r="Z1091" t="s">
        <v>148</v>
      </c>
      <c r="AA1091">
        <v>1224</v>
      </c>
      <c r="AB1091" t="s">
        <v>126</v>
      </c>
      <c r="AC1091" t="s">
        <v>98</v>
      </c>
      <c r="AD1091" t="s">
        <v>123</v>
      </c>
      <c r="AE1091" t="s">
        <v>126</v>
      </c>
      <c r="AF1091" t="s">
        <v>98</v>
      </c>
      <c r="AG1091" t="s">
        <v>119</v>
      </c>
      <c r="AH1091" t="s">
        <v>124</v>
      </c>
      <c r="AI1091">
        <v>4010</v>
      </c>
      <c r="AJ1091" t="s">
        <v>108</v>
      </c>
      <c r="AK1091">
        <v>0</v>
      </c>
      <c r="AL1091">
        <v>1085</v>
      </c>
      <c r="AM1091">
        <v>5095</v>
      </c>
      <c r="AN1091" t="s">
        <v>103</v>
      </c>
      <c r="AO1091" t="s">
        <v>126</v>
      </c>
      <c r="AP1091" t="s">
        <v>104</v>
      </c>
      <c r="AQ1091" t="s">
        <v>105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t="s">
        <v>126</v>
      </c>
      <c r="BC1091">
        <v>15</v>
      </c>
      <c r="BD1091" t="s">
        <v>106</v>
      </c>
      <c r="BE1091">
        <v>2</v>
      </c>
      <c r="BF1091" t="s">
        <v>119</v>
      </c>
      <c r="BG1091" t="s">
        <v>107</v>
      </c>
      <c r="BH1091">
        <v>2008</v>
      </c>
      <c r="BI1091" t="s">
        <v>125</v>
      </c>
      <c r="BJ1091">
        <v>3</v>
      </c>
      <c r="BK1091">
        <v>1154</v>
      </c>
      <c r="BL1091" t="s">
        <v>98</v>
      </c>
      <c r="BM1091" t="s">
        <v>98</v>
      </c>
      <c r="BN1091" t="s">
        <v>104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17000</v>
      </c>
      <c r="BY1091">
        <v>10</v>
      </c>
      <c r="BZ1091">
        <v>2007</v>
      </c>
      <c r="CA1091" t="s">
        <v>149</v>
      </c>
      <c r="CB1091" t="s">
        <v>150</v>
      </c>
    </row>
    <row r="1092" spans="1:80">
      <c r="A1092">
        <v>2551</v>
      </c>
      <c r="B1092">
        <v>180</v>
      </c>
      <c r="C1092" t="s">
        <v>140</v>
      </c>
      <c r="D1092">
        <v>35</v>
      </c>
      <c r="E1092">
        <v>3675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206</v>
      </c>
      <c r="N1092" t="s">
        <v>91</v>
      </c>
      <c r="O1092" t="s">
        <v>91</v>
      </c>
      <c r="P1092" t="s">
        <v>129</v>
      </c>
      <c r="Q1092" t="s">
        <v>183</v>
      </c>
      <c r="R1092">
        <v>6</v>
      </c>
      <c r="S1092">
        <v>5</v>
      </c>
      <c r="T1092">
        <v>2005</v>
      </c>
      <c r="U1092">
        <v>2005</v>
      </c>
      <c r="V1092" t="s">
        <v>94</v>
      </c>
      <c r="W1092" t="s">
        <v>95</v>
      </c>
      <c r="X1092" t="s">
        <v>96</v>
      </c>
      <c r="Y1092" t="s">
        <v>96</v>
      </c>
      <c r="Z1092" t="s">
        <v>148</v>
      </c>
      <c r="AA1092">
        <v>76</v>
      </c>
      <c r="AB1092" t="s">
        <v>98</v>
      </c>
      <c r="AC1092" t="s">
        <v>98</v>
      </c>
      <c r="AD1092" t="s">
        <v>123</v>
      </c>
      <c r="AE1092" t="s">
        <v>119</v>
      </c>
      <c r="AF1092" t="s">
        <v>98</v>
      </c>
      <c r="AG1092" t="s">
        <v>119</v>
      </c>
      <c r="AH1092" t="s">
        <v>124</v>
      </c>
      <c r="AI1092">
        <v>467</v>
      </c>
      <c r="AJ1092" t="s">
        <v>108</v>
      </c>
      <c r="AK1092">
        <v>0</v>
      </c>
      <c r="AL1092">
        <v>80</v>
      </c>
      <c r="AM1092">
        <v>547</v>
      </c>
      <c r="AN1092" t="s">
        <v>103</v>
      </c>
      <c r="AO1092" t="s">
        <v>126</v>
      </c>
      <c r="AP1092" t="s">
        <v>104</v>
      </c>
      <c r="AQ1092" t="s">
        <v>105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t="s">
        <v>119</v>
      </c>
      <c r="BC1092">
        <v>5</v>
      </c>
      <c r="BD1092" t="s">
        <v>106</v>
      </c>
      <c r="BE1092">
        <v>0</v>
      </c>
      <c r="BF1092" t="s">
        <v>83</v>
      </c>
      <c r="BG1092" t="s">
        <v>189</v>
      </c>
      <c r="BH1092">
        <v>2005</v>
      </c>
      <c r="BI1092" t="s">
        <v>125</v>
      </c>
      <c r="BJ1092">
        <v>2</v>
      </c>
      <c r="BK1092">
        <v>525</v>
      </c>
      <c r="BL1092" t="s">
        <v>98</v>
      </c>
      <c r="BM1092" t="s">
        <v>98</v>
      </c>
      <c r="BN1092" t="s">
        <v>104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5</v>
      </c>
      <c r="BZ1092">
        <v>2007</v>
      </c>
      <c r="CA1092" t="s">
        <v>110</v>
      </c>
      <c r="CB1092" t="s">
        <v>111</v>
      </c>
    </row>
    <row r="1093" spans="1:80">
      <c r="A1093">
        <v>2552</v>
      </c>
      <c r="B1093">
        <v>20</v>
      </c>
      <c r="C1093" t="s">
        <v>112</v>
      </c>
      <c r="D1093">
        <v>64</v>
      </c>
      <c r="E1093">
        <v>6400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206</v>
      </c>
      <c r="N1093" t="s">
        <v>91</v>
      </c>
      <c r="O1093" t="s">
        <v>91</v>
      </c>
      <c r="P1093" t="s">
        <v>92</v>
      </c>
      <c r="Q1093" t="s">
        <v>93</v>
      </c>
      <c r="R1093">
        <v>5</v>
      </c>
      <c r="S1093">
        <v>7</v>
      </c>
      <c r="T1093">
        <v>1959</v>
      </c>
      <c r="U1093">
        <v>2000</v>
      </c>
      <c r="V1093" t="s">
        <v>94</v>
      </c>
      <c r="W1093" t="s">
        <v>95</v>
      </c>
      <c r="X1093" t="s">
        <v>184</v>
      </c>
      <c r="Y1093" t="s">
        <v>185</v>
      </c>
      <c r="Z1093" t="s">
        <v>97</v>
      </c>
      <c r="AA1093">
        <v>0</v>
      </c>
      <c r="AB1093" t="s">
        <v>98</v>
      </c>
      <c r="AC1093" t="s">
        <v>98</v>
      </c>
      <c r="AD1093" t="s">
        <v>99</v>
      </c>
      <c r="AE1093" t="s">
        <v>98</v>
      </c>
      <c r="AF1093" t="s">
        <v>98</v>
      </c>
      <c r="AG1093" t="s">
        <v>157</v>
      </c>
      <c r="AH1093" t="s">
        <v>101</v>
      </c>
      <c r="AI1093">
        <v>77</v>
      </c>
      <c r="AJ1093" t="s">
        <v>118</v>
      </c>
      <c r="AK1093">
        <v>831</v>
      </c>
      <c r="AL1093">
        <v>52</v>
      </c>
      <c r="AM1093">
        <v>960</v>
      </c>
      <c r="AN1093" t="s">
        <v>103</v>
      </c>
      <c r="AO1093" t="s">
        <v>126</v>
      </c>
      <c r="AP1093" t="s">
        <v>104</v>
      </c>
      <c r="AQ1093" t="s">
        <v>105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139</v>
      </c>
      <c r="BC1093">
        <v>4</v>
      </c>
      <c r="BD1093" t="s">
        <v>106</v>
      </c>
      <c r="BE1093">
        <v>0</v>
      </c>
      <c r="BF1093" t="s">
        <v>83</v>
      </c>
      <c r="BG1093" t="s">
        <v>143</v>
      </c>
      <c r="BH1093">
        <v>1959</v>
      </c>
      <c r="BI1093" t="s">
        <v>108</v>
      </c>
      <c r="BJ1093">
        <v>1</v>
      </c>
      <c r="BK1093">
        <v>392</v>
      </c>
      <c r="BL1093" t="s">
        <v>98</v>
      </c>
      <c r="BM1093" t="s">
        <v>98</v>
      </c>
      <c r="BN1093" t="s">
        <v>104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12</v>
      </c>
      <c r="BZ1093">
        <v>2007</v>
      </c>
      <c r="CA1093" t="s">
        <v>110</v>
      </c>
      <c r="CB1093" t="s">
        <v>111</v>
      </c>
    </row>
    <row r="1094" spans="1:80">
      <c r="A1094">
        <v>2553</v>
      </c>
      <c r="B1094">
        <v>90</v>
      </c>
      <c r="C1094" t="s">
        <v>112</v>
      </c>
      <c r="D1094">
        <v>74</v>
      </c>
      <c r="E1094">
        <v>6882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114</v>
      </c>
      <c r="L1094" t="s">
        <v>88</v>
      </c>
      <c r="M1094" t="s">
        <v>206</v>
      </c>
      <c r="N1094" t="s">
        <v>91</v>
      </c>
      <c r="O1094" t="s">
        <v>91</v>
      </c>
      <c r="P1094" t="s">
        <v>179</v>
      </c>
      <c r="Q1094" t="s">
        <v>93</v>
      </c>
      <c r="R1094">
        <v>4</v>
      </c>
      <c r="S1094">
        <v>3</v>
      </c>
      <c r="T1094">
        <v>1955</v>
      </c>
      <c r="U1094">
        <v>1955</v>
      </c>
      <c r="V1094" t="s">
        <v>94</v>
      </c>
      <c r="W1094" t="s">
        <v>95</v>
      </c>
      <c r="X1094" t="s">
        <v>193</v>
      </c>
      <c r="Y1094" t="s">
        <v>135</v>
      </c>
      <c r="Z1094" t="s">
        <v>171</v>
      </c>
      <c r="AA1094">
        <v>128</v>
      </c>
      <c r="AB1094" t="s">
        <v>98</v>
      </c>
      <c r="AC1094" t="s">
        <v>98</v>
      </c>
      <c r="AD1094" t="s">
        <v>123</v>
      </c>
      <c r="AE1094" t="s">
        <v>83</v>
      </c>
      <c r="AF1094" t="s">
        <v>83</v>
      </c>
      <c r="AG1094" t="s">
        <v>83</v>
      </c>
      <c r="AH1094" t="s">
        <v>83</v>
      </c>
      <c r="AI1094">
        <v>0</v>
      </c>
      <c r="AJ1094" t="s">
        <v>83</v>
      </c>
      <c r="AK1094">
        <v>0</v>
      </c>
      <c r="AL1094">
        <v>0</v>
      </c>
      <c r="AM1094">
        <v>0</v>
      </c>
      <c r="AN1094" t="s">
        <v>103</v>
      </c>
      <c r="AO1094" t="s">
        <v>98</v>
      </c>
      <c r="AP1094" t="s">
        <v>167</v>
      </c>
      <c r="AQ1094" t="s">
        <v>105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t="s">
        <v>139</v>
      </c>
      <c r="BC1094">
        <v>6</v>
      </c>
      <c r="BD1094" t="s">
        <v>106</v>
      </c>
      <c r="BE1094">
        <v>0</v>
      </c>
      <c r="BF1094" t="s">
        <v>83</v>
      </c>
      <c r="BG1094" t="s">
        <v>83</v>
      </c>
      <c r="BH1094" t="s">
        <v>83</v>
      </c>
      <c r="BI1094" t="s">
        <v>83</v>
      </c>
      <c r="BJ1094">
        <v>0</v>
      </c>
      <c r="BK1094">
        <v>0</v>
      </c>
      <c r="BL1094" t="s">
        <v>83</v>
      </c>
      <c r="BM1094" t="s">
        <v>83</v>
      </c>
      <c r="BN1094" t="s">
        <v>167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9</v>
      </c>
      <c r="BZ1094">
        <v>2007</v>
      </c>
      <c r="CA1094" t="s">
        <v>110</v>
      </c>
      <c r="CB1094" t="s">
        <v>111</v>
      </c>
    </row>
    <row r="1095" spans="1:80">
      <c r="A1095">
        <v>2554</v>
      </c>
      <c r="B1095">
        <v>90</v>
      </c>
      <c r="C1095" t="s">
        <v>112</v>
      </c>
      <c r="D1095">
        <v>52</v>
      </c>
      <c r="E1095">
        <v>8741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88</v>
      </c>
      <c r="M1095" t="s">
        <v>206</v>
      </c>
      <c r="N1095" t="s">
        <v>91</v>
      </c>
      <c r="O1095" t="s">
        <v>91</v>
      </c>
      <c r="P1095" t="s">
        <v>179</v>
      </c>
      <c r="Q1095" t="s">
        <v>93</v>
      </c>
      <c r="R1095">
        <v>5</v>
      </c>
      <c r="S1095">
        <v>6</v>
      </c>
      <c r="T1095">
        <v>1946</v>
      </c>
      <c r="U1095">
        <v>1950</v>
      </c>
      <c r="V1095" t="s">
        <v>94</v>
      </c>
      <c r="W1095" t="s">
        <v>95</v>
      </c>
      <c r="X1095" t="s">
        <v>135</v>
      </c>
      <c r="Y1095" t="s">
        <v>135</v>
      </c>
      <c r="Z1095" t="s">
        <v>97</v>
      </c>
      <c r="AA1095">
        <v>0</v>
      </c>
      <c r="AB1095" t="s">
        <v>98</v>
      </c>
      <c r="AC1095" t="s">
        <v>98</v>
      </c>
      <c r="AD1095" t="s">
        <v>99</v>
      </c>
      <c r="AE1095" t="s">
        <v>98</v>
      </c>
      <c r="AF1095" t="s">
        <v>98</v>
      </c>
      <c r="AG1095" t="s">
        <v>100</v>
      </c>
      <c r="AH1095" t="s">
        <v>108</v>
      </c>
      <c r="AI1095">
        <v>0</v>
      </c>
      <c r="AJ1095" t="s">
        <v>108</v>
      </c>
      <c r="AK1095">
        <v>0</v>
      </c>
      <c r="AL1095">
        <v>1195</v>
      </c>
      <c r="AM1095">
        <v>1195</v>
      </c>
      <c r="AN1095" t="s">
        <v>103</v>
      </c>
      <c r="AO1095" t="s">
        <v>98</v>
      </c>
      <c r="AP1095" t="s">
        <v>167</v>
      </c>
      <c r="AQ1095" t="s">
        <v>105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t="s">
        <v>98</v>
      </c>
      <c r="BC1095">
        <v>8</v>
      </c>
      <c r="BD1095" t="s">
        <v>106</v>
      </c>
      <c r="BE1095">
        <v>0</v>
      </c>
      <c r="BF1095" t="s">
        <v>83</v>
      </c>
      <c r="BG1095" t="s">
        <v>83</v>
      </c>
      <c r="BH1095" t="s">
        <v>83</v>
      </c>
      <c r="BI1095" t="s">
        <v>83</v>
      </c>
      <c r="BJ1095">
        <v>0</v>
      </c>
      <c r="BK1095">
        <v>0</v>
      </c>
      <c r="BL1095" t="s">
        <v>83</v>
      </c>
      <c r="BM1095" t="s">
        <v>83</v>
      </c>
      <c r="BN1095" t="s">
        <v>167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177</v>
      </c>
      <c r="BW1095" t="s">
        <v>83</v>
      </c>
      <c r="BX1095">
        <v>0</v>
      </c>
      <c r="BY1095">
        <v>7</v>
      </c>
      <c r="BZ1095">
        <v>2007</v>
      </c>
      <c r="CA1095" t="s">
        <v>110</v>
      </c>
      <c r="CB1095" t="s">
        <v>172</v>
      </c>
    </row>
    <row r="1096" spans="1:80">
      <c r="A1096">
        <v>2555</v>
      </c>
      <c r="B1096">
        <v>40</v>
      </c>
      <c r="C1096" t="s">
        <v>112</v>
      </c>
      <c r="D1096">
        <v>62</v>
      </c>
      <c r="E1096">
        <v>10042</v>
      </c>
      <c r="F1096" t="s">
        <v>82</v>
      </c>
      <c r="G1096" t="s">
        <v>83</v>
      </c>
      <c r="H1096" t="s">
        <v>84</v>
      </c>
      <c r="I1096" t="s">
        <v>192</v>
      </c>
      <c r="J1096" t="s">
        <v>86</v>
      </c>
      <c r="K1096" t="s">
        <v>114</v>
      </c>
      <c r="L1096" t="s">
        <v>88</v>
      </c>
      <c r="M1096" t="s">
        <v>206</v>
      </c>
      <c r="N1096" t="s">
        <v>91</v>
      </c>
      <c r="O1096" t="s">
        <v>91</v>
      </c>
      <c r="P1096" t="s">
        <v>92</v>
      </c>
      <c r="Q1096" t="s">
        <v>176</v>
      </c>
      <c r="R1096">
        <v>6</v>
      </c>
      <c r="S1096">
        <v>8</v>
      </c>
      <c r="T1096">
        <v>1920</v>
      </c>
      <c r="U1096">
        <v>1995</v>
      </c>
      <c r="V1096" t="s">
        <v>94</v>
      </c>
      <c r="W1096" t="s">
        <v>95</v>
      </c>
      <c r="X1096" t="s">
        <v>116</v>
      </c>
      <c r="Y1096" t="s">
        <v>116</v>
      </c>
      <c r="Z1096" t="s">
        <v>97</v>
      </c>
      <c r="AA1096">
        <v>0</v>
      </c>
      <c r="AB1096" t="s">
        <v>98</v>
      </c>
      <c r="AC1096" t="s">
        <v>98</v>
      </c>
      <c r="AD1096" t="s">
        <v>166</v>
      </c>
      <c r="AE1096" t="s">
        <v>98</v>
      </c>
      <c r="AF1096" t="s">
        <v>98</v>
      </c>
      <c r="AG1096" t="s">
        <v>100</v>
      </c>
      <c r="AH1096" t="s">
        <v>102</v>
      </c>
      <c r="AI1096">
        <v>144</v>
      </c>
      <c r="AJ1096" t="s">
        <v>118</v>
      </c>
      <c r="AK1096">
        <v>278</v>
      </c>
      <c r="AL1096">
        <v>238</v>
      </c>
      <c r="AM1096">
        <v>660</v>
      </c>
      <c r="AN1096" t="s">
        <v>103</v>
      </c>
      <c r="AO1096" t="s">
        <v>98</v>
      </c>
      <c r="AP1096" t="s">
        <v>104</v>
      </c>
      <c r="AQ1096" t="s">
        <v>105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106</v>
      </c>
      <c r="BE1096">
        <v>1</v>
      </c>
      <c r="BF1096" t="s">
        <v>119</v>
      </c>
      <c r="BG1096" t="s">
        <v>143</v>
      </c>
      <c r="BH1096">
        <v>1920</v>
      </c>
      <c r="BI1096" t="s">
        <v>108</v>
      </c>
      <c r="BJ1096">
        <v>1</v>
      </c>
      <c r="BK1096">
        <v>216</v>
      </c>
      <c r="BL1096" t="s">
        <v>98</v>
      </c>
      <c r="BM1096" t="s">
        <v>98</v>
      </c>
      <c r="BN1096" t="s">
        <v>104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8</v>
      </c>
      <c r="BZ1096">
        <v>2007</v>
      </c>
      <c r="CA1096" t="s">
        <v>110</v>
      </c>
      <c r="CB1096" t="s">
        <v>111</v>
      </c>
    </row>
    <row r="1097" spans="1:80">
      <c r="A1097">
        <v>2556</v>
      </c>
      <c r="B1097">
        <v>20</v>
      </c>
      <c r="C1097" t="s">
        <v>112</v>
      </c>
      <c r="D1097">
        <v>60</v>
      </c>
      <c r="E1097">
        <v>8172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206</v>
      </c>
      <c r="N1097" t="s">
        <v>91</v>
      </c>
      <c r="O1097" t="s">
        <v>91</v>
      </c>
      <c r="P1097" t="s">
        <v>92</v>
      </c>
      <c r="Q1097" t="s">
        <v>93</v>
      </c>
      <c r="R1097">
        <v>4</v>
      </c>
      <c r="S1097">
        <v>5</v>
      </c>
      <c r="T1097">
        <v>1955</v>
      </c>
      <c r="U1097">
        <v>1955</v>
      </c>
      <c r="V1097" t="s">
        <v>94</v>
      </c>
      <c r="W1097" t="s">
        <v>95</v>
      </c>
      <c r="X1097" t="s">
        <v>137</v>
      </c>
      <c r="Y1097" t="s">
        <v>137</v>
      </c>
      <c r="Z1097" t="s">
        <v>97</v>
      </c>
      <c r="AA1097">
        <v>0</v>
      </c>
      <c r="AB1097" t="s">
        <v>98</v>
      </c>
      <c r="AC1097" t="s">
        <v>98</v>
      </c>
      <c r="AD1097" t="s">
        <v>99</v>
      </c>
      <c r="AE1097" t="s">
        <v>98</v>
      </c>
      <c r="AF1097" t="s">
        <v>98</v>
      </c>
      <c r="AG1097" t="s">
        <v>100</v>
      </c>
      <c r="AH1097" t="s">
        <v>138</v>
      </c>
      <c r="AI1097">
        <v>544</v>
      </c>
      <c r="AJ1097" t="s">
        <v>108</v>
      </c>
      <c r="AK1097">
        <v>0</v>
      </c>
      <c r="AL1097">
        <v>224</v>
      </c>
      <c r="AM1097">
        <v>768</v>
      </c>
      <c r="AN1097" t="s">
        <v>103</v>
      </c>
      <c r="AO1097" t="s">
        <v>98</v>
      </c>
      <c r="AP1097" t="s">
        <v>104</v>
      </c>
      <c r="AQ1097" t="s">
        <v>105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106</v>
      </c>
      <c r="BE1097">
        <v>1</v>
      </c>
      <c r="BF1097" t="s">
        <v>139</v>
      </c>
      <c r="BG1097" t="s">
        <v>143</v>
      </c>
      <c r="BH1097">
        <v>1959</v>
      </c>
      <c r="BI1097" t="s">
        <v>108</v>
      </c>
      <c r="BJ1097">
        <v>1</v>
      </c>
      <c r="BK1097">
        <v>355</v>
      </c>
      <c r="BL1097" t="s">
        <v>98</v>
      </c>
      <c r="BM1097" t="s">
        <v>98</v>
      </c>
      <c r="BN1097" t="s">
        <v>104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t="s">
        <v>83</v>
      </c>
      <c r="BV1097" t="s">
        <v>109</v>
      </c>
      <c r="BW1097" t="s">
        <v>83</v>
      </c>
      <c r="BX1097">
        <v>0</v>
      </c>
      <c r="BY1097">
        <v>7</v>
      </c>
      <c r="BZ1097">
        <v>2007</v>
      </c>
      <c r="CA1097" t="s">
        <v>110</v>
      </c>
      <c r="CB1097" t="s">
        <v>111</v>
      </c>
    </row>
    <row r="1098" spans="1:80">
      <c r="A1098">
        <v>2557</v>
      </c>
      <c r="B1098">
        <v>20</v>
      </c>
      <c r="C1098" t="s">
        <v>112</v>
      </c>
      <c r="D1098">
        <v>60</v>
      </c>
      <c r="E1098">
        <v>8172</v>
      </c>
      <c r="F1098" t="s">
        <v>82</v>
      </c>
      <c r="G1098" t="s">
        <v>83</v>
      </c>
      <c r="H1098" t="s">
        <v>84</v>
      </c>
      <c r="I1098" t="s">
        <v>127</v>
      </c>
      <c r="J1098" t="s">
        <v>86</v>
      </c>
      <c r="K1098" t="s">
        <v>87</v>
      </c>
      <c r="L1098" t="s">
        <v>88</v>
      </c>
      <c r="M1098" t="s">
        <v>206</v>
      </c>
      <c r="N1098" t="s">
        <v>91</v>
      </c>
      <c r="O1098" t="s">
        <v>91</v>
      </c>
      <c r="P1098" t="s">
        <v>92</v>
      </c>
      <c r="Q1098" t="s">
        <v>93</v>
      </c>
      <c r="R1098">
        <v>4</v>
      </c>
      <c r="S1098">
        <v>5</v>
      </c>
      <c r="T1098">
        <v>1955</v>
      </c>
      <c r="U1098">
        <v>1955</v>
      </c>
      <c r="V1098" t="s">
        <v>94</v>
      </c>
      <c r="W1098" t="s">
        <v>95</v>
      </c>
      <c r="X1098" t="s">
        <v>184</v>
      </c>
      <c r="Y1098" t="s">
        <v>135</v>
      </c>
      <c r="Z1098" t="s">
        <v>97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118</v>
      </c>
      <c r="AI1098">
        <v>682</v>
      </c>
      <c r="AJ1098" t="s">
        <v>108</v>
      </c>
      <c r="AK1098">
        <v>0</v>
      </c>
      <c r="AL1098">
        <v>182</v>
      </c>
      <c r="AM1098">
        <v>864</v>
      </c>
      <c r="AN1098" t="s">
        <v>103</v>
      </c>
      <c r="AO1098" t="s">
        <v>98</v>
      </c>
      <c r="AP1098" t="s">
        <v>104</v>
      </c>
      <c r="AQ1098" t="s">
        <v>105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5</v>
      </c>
      <c r="BD1098" t="s">
        <v>106</v>
      </c>
      <c r="BE1098">
        <v>0</v>
      </c>
      <c r="BF1098" t="s">
        <v>83</v>
      </c>
      <c r="BG1098" t="s">
        <v>143</v>
      </c>
      <c r="BH1098">
        <v>1996</v>
      </c>
      <c r="BI1098" t="s">
        <v>108</v>
      </c>
      <c r="BJ1098">
        <v>2</v>
      </c>
      <c r="BK1098">
        <v>528</v>
      </c>
      <c r="BL1098" t="s">
        <v>98</v>
      </c>
      <c r="BM1098" t="s">
        <v>98</v>
      </c>
      <c r="BN1098" t="s">
        <v>167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10</v>
      </c>
      <c r="BZ1098">
        <v>2007</v>
      </c>
      <c r="CA1098" t="s">
        <v>144</v>
      </c>
      <c r="CB1098" t="s">
        <v>178</v>
      </c>
    </row>
    <row r="1099" spans="1:80">
      <c r="A1099">
        <v>2558</v>
      </c>
      <c r="B1099">
        <v>90</v>
      </c>
      <c r="C1099" t="s">
        <v>112</v>
      </c>
      <c r="D1099">
        <v>60</v>
      </c>
      <c r="E1099">
        <v>10890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91</v>
      </c>
      <c r="O1099" t="s">
        <v>91</v>
      </c>
      <c r="P1099" t="s">
        <v>179</v>
      </c>
      <c r="Q1099" t="s">
        <v>122</v>
      </c>
      <c r="R1099">
        <v>5</v>
      </c>
      <c r="S1099">
        <v>6</v>
      </c>
      <c r="T1099">
        <v>1923</v>
      </c>
      <c r="U1099">
        <v>1950</v>
      </c>
      <c r="V1099" t="s">
        <v>115</v>
      </c>
      <c r="W1099" t="s">
        <v>95</v>
      </c>
      <c r="X1099" t="s">
        <v>116</v>
      </c>
      <c r="Y1099" t="s">
        <v>135</v>
      </c>
      <c r="Z1099" t="s">
        <v>97</v>
      </c>
      <c r="AA1099">
        <v>0</v>
      </c>
      <c r="AB1099" t="s">
        <v>98</v>
      </c>
      <c r="AC1099" t="s">
        <v>98</v>
      </c>
      <c r="AD1099" t="s">
        <v>123</v>
      </c>
      <c r="AE1099" t="s">
        <v>98</v>
      </c>
      <c r="AF1099" t="s">
        <v>98</v>
      </c>
      <c r="AG1099" t="s">
        <v>155</v>
      </c>
      <c r="AH1099" t="s">
        <v>101</v>
      </c>
      <c r="AI1099">
        <v>371</v>
      </c>
      <c r="AJ1099" t="s">
        <v>108</v>
      </c>
      <c r="AK1099">
        <v>0</v>
      </c>
      <c r="AL1099">
        <v>925</v>
      </c>
      <c r="AM1099">
        <v>1296</v>
      </c>
      <c r="AN1099" t="s">
        <v>195</v>
      </c>
      <c r="AO1099" t="s">
        <v>139</v>
      </c>
      <c r="AP1099" t="s">
        <v>167</v>
      </c>
      <c r="AQ1099" t="s">
        <v>168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t="s">
        <v>98</v>
      </c>
      <c r="BC1099">
        <v>12</v>
      </c>
      <c r="BD1099" t="s">
        <v>181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104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133</v>
      </c>
      <c r="BX1099">
        <v>1512</v>
      </c>
      <c r="BY1099">
        <v>1</v>
      </c>
      <c r="BZ1099">
        <v>2007</v>
      </c>
      <c r="CA1099" t="s">
        <v>110</v>
      </c>
      <c r="CB1099" t="s">
        <v>241</v>
      </c>
    </row>
    <row r="1100" spans="1:80">
      <c r="A1100">
        <v>2559</v>
      </c>
      <c r="B1100">
        <v>30</v>
      </c>
      <c r="C1100" t="s">
        <v>112</v>
      </c>
      <c r="D1100">
        <v>54</v>
      </c>
      <c r="E1100">
        <v>7223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212</v>
      </c>
      <c r="N1100" t="s">
        <v>91</v>
      </c>
      <c r="O1100" t="s">
        <v>91</v>
      </c>
      <c r="P1100" t="s">
        <v>92</v>
      </c>
      <c r="Q1100" t="s">
        <v>93</v>
      </c>
      <c r="R1100">
        <v>5</v>
      </c>
      <c r="S1100">
        <v>5</v>
      </c>
      <c r="T1100">
        <v>1926</v>
      </c>
      <c r="U1100">
        <v>1950</v>
      </c>
      <c r="V1100" t="s">
        <v>115</v>
      </c>
      <c r="W1100" t="s">
        <v>95</v>
      </c>
      <c r="X1100" t="s">
        <v>203</v>
      </c>
      <c r="Y1100" t="s">
        <v>135</v>
      </c>
      <c r="Z1100" t="s">
        <v>97</v>
      </c>
      <c r="AA1100">
        <v>0</v>
      </c>
      <c r="AB1100" t="s">
        <v>98</v>
      </c>
      <c r="AC1100" t="s">
        <v>98</v>
      </c>
      <c r="AD1100" t="s">
        <v>123</v>
      </c>
      <c r="AE1100" t="s">
        <v>98</v>
      </c>
      <c r="AF1100" t="s">
        <v>98</v>
      </c>
      <c r="AG1100" t="s">
        <v>155</v>
      </c>
      <c r="AH1100" t="s">
        <v>138</v>
      </c>
      <c r="AI1100">
        <v>319</v>
      </c>
      <c r="AJ1100" t="s">
        <v>108</v>
      </c>
      <c r="AK1100">
        <v>0</v>
      </c>
      <c r="AL1100">
        <v>971</v>
      </c>
      <c r="AM1100">
        <v>1290</v>
      </c>
      <c r="AN1100" t="s">
        <v>103</v>
      </c>
      <c r="AO1100" t="s">
        <v>98</v>
      </c>
      <c r="AP1100" t="s">
        <v>104</v>
      </c>
      <c r="AQ1100" t="s">
        <v>105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106</v>
      </c>
      <c r="BE1100">
        <v>0</v>
      </c>
      <c r="BF1100" t="s">
        <v>83</v>
      </c>
      <c r="BG1100" t="s">
        <v>143</v>
      </c>
      <c r="BH1100">
        <v>1973</v>
      </c>
      <c r="BI1100" t="s">
        <v>108</v>
      </c>
      <c r="BJ1100">
        <v>1</v>
      </c>
      <c r="BK1100">
        <v>352</v>
      </c>
      <c r="BL1100" t="s">
        <v>98</v>
      </c>
      <c r="BM1100" t="s">
        <v>98</v>
      </c>
      <c r="BN1100" t="s">
        <v>104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t="s">
        <v>83</v>
      </c>
      <c r="BV1100" t="s">
        <v>109</v>
      </c>
      <c r="BW1100" t="s">
        <v>83</v>
      </c>
      <c r="BX1100">
        <v>0</v>
      </c>
      <c r="BY1100">
        <v>4</v>
      </c>
      <c r="BZ1100">
        <v>2007</v>
      </c>
      <c r="CA1100" t="s">
        <v>110</v>
      </c>
      <c r="CB1100" t="s">
        <v>111</v>
      </c>
    </row>
    <row r="1101" spans="1:80">
      <c r="A1101">
        <v>2560</v>
      </c>
      <c r="B1101">
        <v>50</v>
      </c>
      <c r="C1101" t="s">
        <v>112</v>
      </c>
      <c r="D1101">
        <v>51</v>
      </c>
      <c r="E1101">
        <v>6821</v>
      </c>
      <c r="F1101" t="s">
        <v>82</v>
      </c>
      <c r="G1101" t="s">
        <v>83</v>
      </c>
      <c r="H1101" t="s">
        <v>84</v>
      </c>
      <c r="I1101" t="s">
        <v>127</v>
      </c>
      <c r="J1101" t="s">
        <v>86</v>
      </c>
      <c r="K1101" t="s">
        <v>87</v>
      </c>
      <c r="L1101" t="s">
        <v>88</v>
      </c>
      <c r="M1101" t="s">
        <v>212</v>
      </c>
      <c r="N1101" t="s">
        <v>91</v>
      </c>
      <c r="O1101" t="s">
        <v>91</v>
      </c>
      <c r="P1101" t="s">
        <v>92</v>
      </c>
      <c r="Q1101" t="s">
        <v>176</v>
      </c>
      <c r="R1101">
        <v>6</v>
      </c>
      <c r="S1101">
        <v>7</v>
      </c>
      <c r="T1101">
        <v>1921</v>
      </c>
      <c r="U1101">
        <v>2005</v>
      </c>
      <c r="V1101" t="s">
        <v>94</v>
      </c>
      <c r="W1101" t="s">
        <v>95</v>
      </c>
      <c r="X1101" t="s">
        <v>116</v>
      </c>
      <c r="Y1101" t="s">
        <v>116</v>
      </c>
      <c r="Z1101" t="s">
        <v>97</v>
      </c>
      <c r="AA1101">
        <v>0</v>
      </c>
      <c r="AB1101" t="s">
        <v>98</v>
      </c>
      <c r="AC1101" t="s">
        <v>98</v>
      </c>
      <c r="AD1101" t="s">
        <v>166</v>
      </c>
      <c r="AE1101" t="s">
        <v>98</v>
      </c>
      <c r="AF1101" t="s">
        <v>98</v>
      </c>
      <c r="AG1101" t="s">
        <v>100</v>
      </c>
      <c r="AH1101" t="s">
        <v>138</v>
      </c>
      <c r="AI1101">
        <v>113</v>
      </c>
      <c r="AJ1101" t="s">
        <v>108</v>
      </c>
      <c r="AK1101">
        <v>0</v>
      </c>
      <c r="AL1101">
        <v>538</v>
      </c>
      <c r="AM1101">
        <v>651</v>
      </c>
      <c r="AN1101" t="s">
        <v>103</v>
      </c>
      <c r="AO1101" t="s">
        <v>119</v>
      </c>
      <c r="AP1101" t="s">
        <v>104</v>
      </c>
      <c r="AQ1101" t="s">
        <v>105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t="s">
        <v>98</v>
      </c>
      <c r="BC1101">
        <v>8</v>
      </c>
      <c r="BD1101" t="s">
        <v>106</v>
      </c>
      <c r="BE1101">
        <v>1</v>
      </c>
      <c r="BF1101" t="s">
        <v>119</v>
      </c>
      <c r="BG1101" t="s">
        <v>143</v>
      </c>
      <c r="BH1101">
        <v>1994</v>
      </c>
      <c r="BI1101" t="s">
        <v>108</v>
      </c>
      <c r="BJ1101">
        <v>1</v>
      </c>
      <c r="BK1101">
        <v>240</v>
      </c>
      <c r="BL1101" t="s">
        <v>98</v>
      </c>
      <c r="BM1101" t="s">
        <v>98</v>
      </c>
      <c r="BN1101" t="s">
        <v>191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8</v>
      </c>
      <c r="BZ1101">
        <v>2007</v>
      </c>
      <c r="CA1101" t="s">
        <v>110</v>
      </c>
      <c r="CB1101" t="s">
        <v>111</v>
      </c>
    </row>
    <row r="1102" spans="1:80">
      <c r="A1102">
        <v>2561</v>
      </c>
      <c r="B1102">
        <v>70</v>
      </c>
      <c r="C1102" t="s">
        <v>112</v>
      </c>
      <c r="D1102">
        <v>63</v>
      </c>
      <c r="E1102">
        <v>4000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212</v>
      </c>
      <c r="N1102" t="s">
        <v>91</v>
      </c>
      <c r="O1102" t="s">
        <v>91</v>
      </c>
      <c r="P1102" t="s">
        <v>92</v>
      </c>
      <c r="Q1102" t="s">
        <v>122</v>
      </c>
      <c r="R1102">
        <v>7</v>
      </c>
      <c r="S1102">
        <v>8</v>
      </c>
      <c r="T1102">
        <v>1930</v>
      </c>
      <c r="U1102">
        <v>1995</v>
      </c>
      <c r="V1102" t="s">
        <v>94</v>
      </c>
      <c r="W1102" t="s">
        <v>95</v>
      </c>
      <c r="X1102" t="s">
        <v>116</v>
      </c>
      <c r="Y1102" t="s">
        <v>116</v>
      </c>
      <c r="Z1102" t="s">
        <v>97</v>
      </c>
      <c r="AA1102">
        <v>0</v>
      </c>
      <c r="AB1102" t="s">
        <v>98</v>
      </c>
      <c r="AC1102" t="s">
        <v>98</v>
      </c>
      <c r="AD1102" t="s">
        <v>166</v>
      </c>
      <c r="AE1102" t="s">
        <v>119</v>
      </c>
      <c r="AF1102" t="s">
        <v>98</v>
      </c>
      <c r="AG1102" t="s">
        <v>100</v>
      </c>
      <c r="AH1102" t="s">
        <v>124</v>
      </c>
      <c r="AI1102">
        <v>246</v>
      </c>
      <c r="AJ1102" t="s">
        <v>108</v>
      </c>
      <c r="AK1102">
        <v>0</v>
      </c>
      <c r="AL1102">
        <v>285</v>
      </c>
      <c r="AM1102">
        <v>531</v>
      </c>
      <c r="AN1102" t="s">
        <v>103</v>
      </c>
      <c r="AO1102" t="s">
        <v>98</v>
      </c>
      <c r="AP1102" t="s">
        <v>104</v>
      </c>
      <c r="AQ1102" t="s">
        <v>105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5</v>
      </c>
      <c r="BD1102" t="s">
        <v>106</v>
      </c>
      <c r="BE1102">
        <v>1</v>
      </c>
      <c r="BF1102" t="s">
        <v>119</v>
      </c>
      <c r="BG1102" t="s">
        <v>143</v>
      </c>
      <c r="BH1102">
        <v>1930</v>
      </c>
      <c r="BI1102" t="s">
        <v>108</v>
      </c>
      <c r="BJ1102">
        <v>1</v>
      </c>
      <c r="BK1102">
        <v>216</v>
      </c>
      <c r="BL1102" t="s">
        <v>98</v>
      </c>
      <c r="BM1102" t="s">
        <v>98</v>
      </c>
      <c r="BN1102" t="s">
        <v>104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109</v>
      </c>
      <c r="BW1102" t="s">
        <v>83</v>
      </c>
      <c r="BX1102">
        <v>0</v>
      </c>
      <c r="BY1102">
        <v>6</v>
      </c>
      <c r="BZ1102">
        <v>2007</v>
      </c>
      <c r="CA1102" t="s">
        <v>110</v>
      </c>
      <c r="CB1102" t="s">
        <v>111</v>
      </c>
    </row>
    <row r="1103" spans="1:80">
      <c r="A1103">
        <v>2562</v>
      </c>
      <c r="B1103">
        <v>70</v>
      </c>
      <c r="C1103" t="s">
        <v>112</v>
      </c>
      <c r="D1103">
        <v>53</v>
      </c>
      <c r="E1103">
        <v>6720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212</v>
      </c>
      <c r="N1103" t="s">
        <v>91</v>
      </c>
      <c r="O1103" t="s">
        <v>91</v>
      </c>
      <c r="P1103" t="s">
        <v>92</v>
      </c>
      <c r="Q1103" t="s">
        <v>122</v>
      </c>
      <c r="R1103">
        <v>6</v>
      </c>
      <c r="S1103">
        <v>7</v>
      </c>
      <c r="T1103">
        <v>1921</v>
      </c>
      <c r="U1103">
        <v>1950</v>
      </c>
      <c r="V1103" t="s">
        <v>94</v>
      </c>
      <c r="W1103" t="s">
        <v>95</v>
      </c>
      <c r="X1103" t="s">
        <v>96</v>
      </c>
      <c r="Y1103" t="s">
        <v>96</v>
      </c>
      <c r="Z1103" t="s">
        <v>97</v>
      </c>
      <c r="AA1103">
        <v>0</v>
      </c>
      <c r="AB1103" t="s">
        <v>98</v>
      </c>
      <c r="AC1103" t="s">
        <v>98</v>
      </c>
      <c r="AD1103" t="s">
        <v>166</v>
      </c>
      <c r="AE1103" t="s">
        <v>98</v>
      </c>
      <c r="AF1103" t="s">
        <v>98</v>
      </c>
      <c r="AG1103" t="s">
        <v>100</v>
      </c>
      <c r="AH1103" t="s">
        <v>108</v>
      </c>
      <c r="AI1103">
        <v>0</v>
      </c>
      <c r="AJ1103" t="s">
        <v>108</v>
      </c>
      <c r="AK1103">
        <v>0</v>
      </c>
      <c r="AL1103">
        <v>585</v>
      </c>
      <c r="AM1103">
        <v>585</v>
      </c>
      <c r="AN1103" t="s">
        <v>103</v>
      </c>
      <c r="AO1103" t="s">
        <v>98</v>
      </c>
      <c r="AP1103" t="s">
        <v>167</v>
      </c>
      <c r="AQ1103" t="s">
        <v>105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7</v>
      </c>
      <c r="BD1103" t="s">
        <v>106</v>
      </c>
      <c r="BE1103">
        <v>1</v>
      </c>
      <c r="BF1103" t="s">
        <v>119</v>
      </c>
      <c r="BG1103" t="s">
        <v>143</v>
      </c>
      <c r="BH1103">
        <v>1992</v>
      </c>
      <c r="BI1103" t="s">
        <v>108</v>
      </c>
      <c r="BJ1103">
        <v>1</v>
      </c>
      <c r="BK1103">
        <v>228</v>
      </c>
      <c r="BL1103" t="s">
        <v>98</v>
      </c>
      <c r="BM1103" t="s">
        <v>98</v>
      </c>
      <c r="BN1103" t="s">
        <v>104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4</v>
      </c>
      <c r="BZ1103">
        <v>2007</v>
      </c>
      <c r="CA1103" t="s">
        <v>243</v>
      </c>
      <c r="CB1103" t="s">
        <v>111</v>
      </c>
    </row>
    <row r="1104" spans="1:80">
      <c r="A1104">
        <v>2563</v>
      </c>
      <c r="B1104">
        <v>70</v>
      </c>
      <c r="C1104" t="s">
        <v>112</v>
      </c>
      <c r="D1104">
        <v>53</v>
      </c>
      <c r="E1104">
        <v>7155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212</v>
      </c>
      <c r="N1104" t="s">
        <v>91</v>
      </c>
      <c r="O1104" t="s">
        <v>91</v>
      </c>
      <c r="P1104" t="s">
        <v>92</v>
      </c>
      <c r="Q1104" t="s">
        <v>122</v>
      </c>
      <c r="R1104">
        <v>6</v>
      </c>
      <c r="S1104">
        <v>8</v>
      </c>
      <c r="T1104">
        <v>1926</v>
      </c>
      <c r="U1104">
        <v>1991</v>
      </c>
      <c r="V1104" t="s">
        <v>94</v>
      </c>
      <c r="W1104" t="s">
        <v>95</v>
      </c>
      <c r="X1104" t="s">
        <v>116</v>
      </c>
      <c r="Y1104" t="s">
        <v>116</v>
      </c>
      <c r="Z1104" t="s">
        <v>97</v>
      </c>
      <c r="AA1104">
        <v>0</v>
      </c>
      <c r="AB1104" t="s">
        <v>98</v>
      </c>
      <c r="AC1104" t="s">
        <v>98</v>
      </c>
      <c r="AD1104" t="s">
        <v>166</v>
      </c>
      <c r="AE1104" t="s">
        <v>98</v>
      </c>
      <c r="AF1104" t="s">
        <v>98</v>
      </c>
      <c r="AG1104" t="s">
        <v>100</v>
      </c>
      <c r="AH1104" t="s">
        <v>108</v>
      </c>
      <c r="AI1104">
        <v>0</v>
      </c>
      <c r="AJ1104" t="s">
        <v>108</v>
      </c>
      <c r="AK1104">
        <v>0</v>
      </c>
      <c r="AL1104">
        <v>686</v>
      </c>
      <c r="AM1104">
        <v>686</v>
      </c>
      <c r="AN1104" t="s">
        <v>103</v>
      </c>
      <c r="AO1104" t="s">
        <v>98</v>
      </c>
      <c r="AP1104" t="s">
        <v>104</v>
      </c>
      <c r="AQ1104" t="s">
        <v>105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6</v>
      </c>
      <c r="BD1104" t="s">
        <v>106</v>
      </c>
      <c r="BE1104">
        <v>1</v>
      </c>
      <c r="BF1104" t="s">
        <v>119</v>
      </c>
      <c r="BG1104" t="s">
        <v>143</v>
      </c>
      <c r="BH1104">
        <v>1926</v>
      </c>
      <c r="BI1104" t="s">
        <v>108</v>
      </c>
      <c r="BJ1104">
        <v>1</v>
      </c>
      <c r="BK1104">
        <v>225</v>
      </c>
      <c r="BL1104" t="s">
        <v>98</v>
      </c>
      <c r="BM1104" t="s">
        <v>98</v>
      </c>
      <c r="BN1104" t="s">
        <v>167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t="s">
        <v>83</v>
      </c>
      <c r="BV1104" t="s">
        <v>109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</row>
    <row r="1105" spans="1:80">
      <c r="A1105">
        <v>2564</v>
      </c>
      <c r="B1105">
        <v>70</v>
      </c>
      <c r="C1105" t="s">
        <v>112</v>
      </c>
      <c r="D1105">
        <v>60</v>
      </c>
      <c r="E1105">
        <v>7230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212</v>
      </c>
      <c r="N1105" t="s">
        <v>91</v>
      </c>
      <c r="O1105" t="s">
        <v>91</v>
      </c>
      <c r="P1105" t="s">
        <v>92</v>
      </c>
      <c r="Q1105" t="s">
        <v>198</v>
      </c>
      <c r="R1105">
        <v>7</v>
      </c>
      <c r="S1105">
        <v>7</v>
      </c>
      <c r="T1105">
        <v>1927</v>
      </c>
      <c r="U1105">
        <v>1992</v>
      </c>
      <c r="V1105" t="s">
        <v>94</v>
      </c>
      <c r="W1105" t="s">
        <v>95</v>
      </c>
      <c r="X1105" t="s">
        <v>96</v>
      </c>
      <c r="Y1105" t="s">
        <v>96</v>
      </c>
      <c r="Z1105" t="s">
        <v>97</v>
      </c>
      <c r="AA1105">
        <v>0</v>
      </c>
      <c r="AB1105" t="s">
        <v>98</v>
      </c>
      <c r="AC1105" t="s">
        <v>98</v>
      </c>
      <c r="AD1105" t="s">
        <v>166</v>
      </c>
      <c r="AE1105" t="s">
        <v>98</v>
      </c>
      <c r="AF1105" t="s">
        <v>98</v>
      </c>
      <c r="AG1105" t="s">
        <v>100</v>
      </c>
      <c r="AH1105" t="s">
        <v>108</v>
      </c>
      <c r="AI1105">
        <v>0</v>
      </c>
      <c r="AJ1105" t="s">
        <v>108</v>
      </c>
      <c r="AK1105">
        <v>0</v>
      </c>
      <c r="AL1105">
        <v>851</v>
      </c>
      <c r="AM1105">
        <v>851</v>
      </c>
      <c r="AN1105" t="s">
        <v>103</v>
      </c>
      <c r="AO1105" t="s">
        <v>119</v>
      </c>
      <c r="AP1105" t="s">
        <v>104</v>
      </c>
      <c r="AQ1105" t="s">
        <v>105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119</v>
      </c>
      <c r="BC1105">
        <v>8</v>
      </c>
      <c r="BD1105" t="s">
        <v>106</v>
      </c>
      <c r="BE1105">
        <v>1</v>
      </c>
      <c r="BF1105" t="s">
        <v>98</v>
      </c>
      <c r="BG1105" t="s">
        <v>143</v>
      </c>
      <c r="BH1105">
        <v>1927</v>
      </c>
      <c r="BI1105" t="s">
        <v>108</v>
      </c>
      <c r="BJ1105">
        <v>2</v>
      </c>
      <c r="BK1105">
        <v>264</v>
      </c>
      <c r="BL1105" t="s">
        <v>98</v>
      </c>
      <c r="BM1105" t="s">
        <v>98</v>
      </c>
      <c r="BN1105" t="s">
        <v>104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t="s">
        <v>83</v>
      </c>
      <c r="BV1105" t="s">
        <v>132</v>
      </c>
      <c r="BW1105" t="s">
        <v>83</v>
      </c>
      <c r="BX1105">
        <v>0</v>
      </c>
      <c r="BY1105">
        <v>10</v>
      </c>
      <c r="BZ1105">
        <v>2007</v>
      </c>
      <c r="CA1105" t="s">
        <v>110</v>
      </c>
      <c r="CB1105" t="s">
        <v>111</v>
      </c>
    </row>
    <row r="1106" spans="1:80">
      <c r="A1106">
        <v>2565</v>
      </c>
      <c r="B1106">
        <v>20</v>
      </c>
      <c r="C1106" t="s">
        <v>112</v>
      </c>
      <c r="D1106">
        <v>126</v>
      </c>
      <c r="E1106">
        <v>13108</v>
      </c>
      <c r="F1106" t="s">
        <v>82</v>
      </c>
      <c r="G1106" t="s">
        <v>83</v>
      </c>
      <c r="H1106" t="s">
        <v>160</v>
      </c>
      <c r="I1106" t="s">
        <v>127</v>
      </c>
      <c r="J1106" t="s">
        <v>86</v>
      </c>
      <c r="K1106" t="s">
        <v>87</v>
      </c>
      <c r="L1106" t="s">
        <v>88</v>
      </c>
      <c r="M1106" t="s">
        <v>212</v>
      </c>
      <c r="N1106" t="s">
        <v>91</v>
      </c>
      <c r="O1106" t="s">
        <v>91</v>
      </c>
      <c r="P1106" t="s">
        <v>92</v>
      </c>
      <c r="Q1106" t="s">
        <v>93</v>
      </c>
      <c r="R1106">
        <v>5</v>
      </c>
      <c r="S1106">
        <v>5</v>
      </c>
      <c r="T1106">
        <v>1951</v>
      </c>
      <c r="U1106">
        <v>1951</v>
      </c>
      <c r="V1106" t="s">
        <v>94</v>
      </c>
      <c r="W1106" t="s">
        <v>95</v>
      </c>
      <c r="X1106" t="s">
        <v>116</v>
      </c>
      <c r="Y1106" t="s">
        <v>116</v>
      </c>
      <c r="Z1106" t="s">
        <v>97</v>
      </c>
      <c r="AA1106">
        <v>0</v>
      </c>
      <c r="AB1106" t="s">
        <v>98</v>
      </c>
      <c r="AC1106" t="s">
        <v>98</v>
      </c>
      <c r="AD1106" t="s">
        <v>99</v>
      </c>
      <c r="AE1106" t="s">
        <v>83</v>
      </c>
      <c r="AF1106" t="s">
        <v>83</v>
      </c>
      <c r="AG1106" t="s">
        <v>83</v>
      </c>
      <c r="AH1106" t="s">
        <v>83</v>
      </c>
      <c r="AI1106">
        <v>0</v>
      </c>
      <c r="AJ1106" t="s">
        <v>83</v>
      </c>
      <c r="AK1106">
        <v>0</v>
      </c>
      <c r="AL1106">
        <v>0</v>
      </c>
      <c r="AM1106">
        <v>0</v>
      </c>
      <c r="AN1106" t="s">
        <v>103</v>
      </c>
      <c r="AO1106" t="s">
        <v>139</v>
      </c>
      <c r="AP1106" t="s">
        <v>104</v>
      </c>
      <c r="AQ1106" t="s">
        <v>105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t="s">
        <v>98</v>
      </c>
      <c r="BC1106">
        <v>7</v>
      </c>
      <c r="BD1106" t="s">
        <v>187</v>
      </c>
      <c r="BE1106">
        <v>1</v>
      </c>
      <c r="BF1106" t="s">
        <v>119</v>
      </c>
      <c r="BG1106" t="s">
        <v>107</v>
      </c>
      <c r="BH1106">
        <v>1951</v>
      </c>
      <c r="BI1106" t="s">
        <v>125</v>
      </c>
      <c r="BJ1106">
        <v>2</v>
      </c>
      <c r="BK1106">
        <v>400</v>
      </c>
      <c r="BL1106" t="s">
        <v>98</v>
      </c>
      <c r="BM1106" t="s">
        <v>98</v>
      </c>
      <c r="BN1106" t="s">
        <v>104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6</v>
      </c>
      <c r="BZ1106">
        <v>2007</v>
      </c>
      <c r="CA1106" t="s">
        <v>110</v>
      </c>
      <c r="CB1106" t="s">
        <v>111</v>
      </c>
    </row>
    <row r="1107" spans="1:80">
      <c r="A1107">
        <v>2566</v>
      </c>
      <c r="B1107">
        <v>50</v>
      </c>
      <c r="C1107" t="s">
        <v>112</v>
      </c>
      <c r="D1107">
        <v>110</v>
      </c>
      <c r="E1107">
        <v>7810</v>
      </c>
      <c r="F1107" t="s">
        <v>82</v>
      </c>
      <c r="G1107" t="s">
        <v>83</v>
      </c>
      <c r="H1107" t="s">
        <v>113</v>
      </c>
      <c r="I1107" t="s">
        <v>127</v>
      </c>
      <c r="J1107" t="s">
        <v>86</v>
      </c>
      <c r="K1107" t="s">
        <v>87</v>
      </c>
      <c r="L1107" t="s">
        <v>88</v>
      </c>
      <c r="M1107" t="s">
        <v>212</v>
      </c>
      <c r="N1107" t="s">
        <v>91</v>
      </c>
      <c r="O1107" t="s">
        <v>91</v>
      </c>
      <c r="P1107" t="s">
        <v>92</v>
      </c>
      <c r="Q1107" t="s">
        <v>176</v>
      </c>
      <c r="R1107">
        <v>4</v>
      </c>
      <c r="S1107">
        <v>6</v>
      </c>
      <c r="T1107">
        <v>1930</v>
      </c>
      <c r="U1107">
        <v>2003</v>
      </c>
      <c r="V1107" t="s">
        <v>94</v>
      </c>
      <c r="W1107" t="s">
        <v>95</v>
      </c>
      <c r="X1107" t="s">
        <v>193</v>
      </c>
      <c r="Y1107" t="s">
        <v>153</v>
      </c>
      <c r="Z1107" t="s">
        <v>97</v>
      </c>
      <c r="AA1107">
        <v>0</v>
      </c>
      <c r="AB1107" t="s">
        <v>98</v>
      </c>
      <c r="AC1107" t="s">
        <v>119</v>
      </c>
      <c r="AD1107" t="s">
        <v>166</v>
      </c>
      <c r="AE1107" t="s">
        <v>98</v>
      </c>
      <c r="AF1107" t="s">
        <v>119</v>
      </c>
      <c r="AG1107" t="s">
        <v>100</v>
      </c>
      <c r="AH1107" t="s">
        <v>124</v>
      </c>
      <c r="AI1107">
        <v>189</v>
      </c>
      <c r="AJ1107" t="s">
        <v>108</v>
      </c>
      <c r="AK1107">
        <v>0</v>
      </c>
      <c r="AL1107">
        <v>741</v>
      </c>
      <c r="AM1107">
        <v>930</v>
      </c>
      <c r="AN1107" t="s">
        <v>103</v>
      </c>
      <c r="AO1107" t="s">
        <v>126</v>
      </c>
      <c r="AP1107" t="s">
        <v>104</v>
      </c>
      <c r="AQ1107" t="s">
        <v>105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t="s">
        <v>119</v>
      </c>
      <c r="BC1107">
        <v>7</v>
      </c>
      <c r="BD1107" t="s">
        <v>106</v>
      </c>
      <c r="BE1107">
        <v>1</v>
      </c>
      <c r="BF1107" t="s">
        <v>98</v>
      </c>
      <c r="BG1107" t="s">
        <v>143</v>
      </c>
      <c r="BH1107">
        <v>1930</v>
      </c>
      <c r="BI1107" t="s">
        <v>108</v>
      </c>
      <c r="BJ1107">
        <v>1</v>
      </c>
      <c r="BK1107">
        <v>231</v>
      </c>
      <c r="BL1107" t="s">
        <v>139</v>
      </c>
      <c r="BM1107" t="s">
        <v>98</v>
      </c>
      <c r="BN1107" t="s">
        <v>104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11</v>
      </c>
      <c r="BZ1107">
        <v>2007</v>
      </c>
      <c r="CA1107" t="s">
        <v>110</v>
      </c>
      <c r="CB1107" t="s">
        <v>111</v>
      </c>
    </row>
    <row r="1108" spans="1:80">
      <c r="A1108">
        <v>2567</v>
      </c>
      <c r="B1108">
        <v>190</v>
      </c>
      <c r="C1108" t="s">
        <v>112</v>
      </c>
      <c r="D1108">
        <v>79</v>
      </c>
      <c r="E1108">
        <v>6221</v>
      </c>
      <c r="F1108" t="s">
        <v>82</v>
      </c>
      <c r="G1108" t="s">
        <v>83</v>
      </c>
      <c r="H1108" t="s">
        <v>113</v>
      </c>
      <c r="I1108" t="s">
        <v>85</v>
      </c>
      <c r="J1108" t="s">
        <v>86</v>
      </c>
      <c r="K1108" t="s">
        <v>87</v>
      </c>
      <c r="L1108" t="s">
        <v>88</v>
      </c>
      <c r="M1108" t="s">
        <v>212</v>
      </c>
      <c r="N1108" t="s">
        <v>91</v>
      </c>
      <c r="O1108" t="s">
        <v>91</v>
      </c>
      <c r="P1108" t="s">
        <v>186</v>
      </c>
      <c r="Q1108" t="s">
        <v>176</v>
      </c>
      <c r="R1108">
        <v>5</v>
      </c>
      <c r="S1108">
        <v>5</v>
      </c>
      <c r="T1108">
        <v>1941</v>
      </c>
      <c r="U1108">
        <v>1950</v>
      </c>
      <c r="V1108" t="s">
        <v>94</v>
      </c>
      <c r="W1108" t="s">
        <v>95</v>
      </c>
      <c r="X1108" t="s">
        <v>96</v>
      </c>
      <c r="Y1108" t="s">
        <v>96</v>
      </c>
      <c r="Z1108" t="s">
        <v>97</v>
      </c>
      <c r="AA1108">
        <v>0</v>
      </c>
      <c r="AB1108" t="s">
        <v>98</v>
      </c>
      <c r="AC1108" t="s">
        <v>98</v>
      </c>
      <c r="AD1108" t="s">
        <v>99</v>
      </c>
      <c r="AE1108" t="s">
        <v>98</v>
      </c>
      <c r="AF1108" t="s">
        <v>139</v>
      </c>
      <c r="AG1108" t="s">
        <v>100</v>
      </c>
      <c r="AH1108" t="s">
        <v>102</v>
      </c>
      <c r="AI1108">
        <v>533</v>
      </c>
      <c r="AJ1108" t="s">
        <v>108</v>
      </c>
      <c r="AK1108">
        <v>0</v>
      </c>
      <c r="AL1108">
        <v>195</v>
      </c>
      <c r="AM1108">
        <v>728</v>
      </c>
      <c r="AN1108" t="s">
        <v>103</v>
      </c>
      <c r="AO1108" t="s">
        <v>126</v>
      </c>
      <c r="AP1108" t="s">
        <v>104</v>
      </c>
      <c r="AQ1108" t="s">
        <v>105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98</v>
      </c>
      <c r="BC1108">
        <v>5</v>
      </c>
      <c r="BD1108" t="s">
        <v>106</v>
      </c>
      <c r="BE1108">
        <v>0</v>
      </c>
      <c r="BF1108" t="s">
        <v>83</v>
      </c>
      <c r="BG1108" t="s">
        <v>143</v>
      </c>
      <c r="BH1108">
        <v>1966</v>
      </c>
      <c r="BI1108" t="s">
        <v>108</v>
      </c>
      <c r="BJ1108">
        <v>2</v>
      </c>
      <c r="BK1108">
        <v>528</v>
      </c>
      <c r="BL1108" t="s">
        <v>98</v>
      </c>
      <c r="BM1108" t="s">
        <v>98</v>
      </c>
      <c r="BN1108" t="s">
        <v>104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t="s">
        <v>83</v>
      </c>
      <c r="BV1108" t="s">
        <v>109</v>
      </c>
      <c r="BW1108" t="s">
        <v>83</v>
      </c>
      <c r="BX1108">
        <v>0</v>
      </c>
      <c r="BY1108">
        <v>10</v>
      </c>
      <c r="BZ1108">
        <v>2007</v>
      </c>
      <c r="CA1108" t="s">
        <v>110</v>
      </c>
      <c r="CB1108" t="s">
        <v>111</v>
      </c>
    </row>
    <row r="1109" spans="1:80">
      <c r="A1109">
        <v>2568</v>
      </c>
      <c r="B1109">
        <v>20</v>
      </c>
      <c r="C1109" t="s">
        <v>112</v>
      </c>
      <c r="D1109" t="s">
        <v>83</v>
      </c>
      <c r="E1109">
        <v>25485</v>
      </c>
      <c r="F1109" t="s">
        <v>82</v>
      </c>
      <c r="G1109" t="s">
        <v>83</v>
      </c>
      <c r="H1109" t="s">
        <v>113</v>
      </c>
      <c r="I1109" t="s">
        <v>85</v>
      </c>
      <c r="J1109" t="s">
        <v>86</v>
      </c>
      <c r="K1109" t="s">
        <v>161</v>
      </c>
      <c r="L1109" t="s">
        <v>88</v>
      </c>
      <c r="M1109" t="s">
        <v>212</v>
      </c>
      <c r="N1109" t="s">
        <v>91</v>
      </c>
      <c r="O1109" t="s">
        <v>91</v>
      </c>
      <c r="P1109" t="s">
        <v>92</v>
      </c>
      <c r="Q1109" t="s">
        <v>93</v>
      </c>
      <c r="R1109">
        <v>6</v>
      </c>
      <c r="S1109">
        <v>4</v>
      </c>
      <c r="T1109">
        <v>1960</v>
      </c>
      <c r="U1109">
        <v>1960</v>
      </c>
      <c r="V1109" t="s">
        <v>94</v>
      </c>
      <c r="W1109" t="s">
        <v>95</v>
      </c>
      <c r="X1109" t="s">
        <v>116</v>
      </c>
      <c r="Y1109" t="s">
        <v>137</v>
      </c>
      <c r="Z1109" t="s">
        <v>117</v>
      </c>
      <c r="AA1109">
        <v>423</v>
      </c>
      <c r="AB1109" t="s">
        <v>98</v>
      </c>
      <c r="AC1109" t="s">
        <v>139</v>
      </c>
      <c r="AD1109" t="s">
        <v>99</v>
      </c>
      <c r="AE1109" t="s">
        <v>98</v>
      </c>
      <c r="AF1109" t="s">
        <v>119</v>
      </c>
      <c r="AG1109" t="s">
        <v>155</v>
      </c>
      <c r="AH1109" t="s">
        <v>102</v>
      </c>
      <c r="AI1109">
        <v>540</v>
      </c>
      <c r="AJ1109" t="s">
        <v>101</v>
      </c>
      <c r="AK1109">
        <v>1020</v>
      </c>
      <c r="AL1109">
        <v>0</v>
      </c>
      <c r="AM1109">
        <v>1560</v>
      </c>
      <c r="AN1109" t="s">
        <v>103</v>
      </c>
      <c r="AO1109" t="s">
        <v>98</v>
      </c>
      <c r="AP1109" t="s">
        <v>104</v>
      </c>
      <c r="AQ1109" t="s">
        <v>105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t="s">
        <v>98</v>
      </c>
      <c r="BC1109">
        <v>6</v>
      </c>
      <c r="BD1109" t="s">
        <v>106</v>
      </c>
      <c r="BE1109">
        <v>3</v>
      </c>
      <c r="BF1109" t="s">
        <v>98</v>
      </c>
      <c r="BG1109" t="s">
        <v>107</v>
      </c>
      <c r="BH1109">
        <v>1960</v>
      </c>
      <c r="BI1109" t="s">
        <v>131</v>
      </c>
      <c r="BJ1109">
        <v>2</v>
      </c>
      <c r="BK1109">
        <v>580</v>
      </c>
      <c r="BL1109" t="s">
        <v>98</v>
      </c>
      <c r="BM1109" t="s">
        <v>98</v>
      </c>
      <c r="BN1109" t="s">
        <v>104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</row>
    <row r="1110" spans="1:80">
      <c r="A1110">
        <v>2569</v>
      </c>
      <c r="B1110">
        <v>20</v>
      </c>
      <c r="C1110" t="s">
        <v>112</v>
      </c>
      <c r="D1110" t="s">
        <v>83</v>
      </c>
      <c r="E1110">
        <v>21579</v>
      </c>
      <c r="F1110" t="s">
        <v>82</v>
      </c>
      <c r="G1110" t="s">
        <v>83</v>
      </c>
      <c r="H1110" t="s">
        <v>113</v>
      </c>
      <c r="I1110" t="s">
        <v>85</v>
      </c>
      <c r="J1110" t="s">
        <v>86</v>
      </c>
      <c r="K1110" t="s">
        <v>161</v>
      </c>
      <c r="L1110" t="s">
        <v>88</v>
      </c>
      <c r="M1110" t="s">
        <v>212</v>
      </c>
      <c r="N1110" t="s">
        <v>91</v>
      </c>
      <c r="O1110" t="s">
        <v>91</v>
      </c>
      <c r="P1110" t="s">
        <v>92</v>
      </c>
      <c r="Q1110" t="s">
        <v>93</v>
      </c>
      <c r="R1110">
        <v>6</v>
      </c>
      <c r="S1110">
        <v>6</v>
      </c>
      <c r="T1110">
        <v>1968</v>
      </c>
      <c r="U1110">
        <v>1968</v>
      </c>
      <c r="V1110" t="s">
        <v>115</v>
      </c>
      <c r="W1110" t="s">
        <v>95</v>
      </c>
      <c r="X1110" t="s">
        <v>130</v>
      </c>
      <c r="Y1110" t="s">
        <v>117</v>
      </c>
      <c r="Z1110" t="s">
        <v>97</v>
      </c>
      <c r="AA1110">
        <v>0</v>
      </c>
      <c r="AB1110" t="s">
        <v>98</v>
      </c>
      <c r="AC1110" t="s">
        <v>98</v>
      </c>
      <c r="AD1110" t="s">
        <v>123</v>
      </c>
      <c r="AE1110" t="s">
        <v>119</v>
      </c>
      <c r="AF1110" t="s">
        <v>98</v>
      </c>
      <c r="AG1110" t="s">
        <v>100</v>
      </c>
      <c r="AH1110" t="s">
        <v>138</v>
      </c>
      <c r="AI1110">
        <v>813</v>
      </c>
      <c r="AJ1110" t="s">
        <v>108</v>
      </c>
      <c r="AK1110">
        <v>0</v>
      </c>
      <c r="AL1110">
        <v>675</v>
      </c>
      <c r="AM1110">
        <v>1488</v>
      </c>
      <c r="AN1110" t="s">
        <v>103</v>
      </c>
      <c r="AO1110" t="s">
        <v>126</v>
      </c>
      <c r="AP1110" t="s">
        <v>104</v>
      </c>
      <c r="AQ1110" t="s">
        <v>105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t="s">
        <v>98</v>
      </c>
      <c r="BC1110">
        <v>7</v>
      </c>
      <c r="BD1110" t="s">
        <v>106</v>
      </c>
      <c r="BE1110">
        <v>2</v>
      </c>
      <c r="BF1110" t="s">
        <v>119</v>
      </c>
      <c r="BG1110" t="s">
        <v>107</v>
      </c>
      <c r="BH1110">
        <v>1968</v>
      </c>
      <c r="BI1110" t="s">
        <v>131</v>
      </c>
      <c r="BJ1110">
        <v>2</v>
      </c>
      <c r="BK1110">
        <v>552</v>
      </c>
      <c r="BL1110" t="s">
        <v>98</v>
      </c>
      <c r="BM1110" t="s">
        <v>98</v>
      </c>
      <c r="BN1110" t="s">
        <v>104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2007</v>
      </c>
      <c r="CA1110" t="s">
        <v>243</v>
      </c>
      <c r="CB1110" t="s">
        <v>111</v>
      </c>
    </row>
    <row r="1111" spans="1:80">
      <c r="A1111">
        <v>2570</v>
      </c>
      <c r="B1111">
        <v>160</v>
      </c>
      <c r="C1111" t="s">
        <v>140</v>
      </c>
      <c r="D1111">
        <v>24</v>
      </c>
      <c r="E1111">
        <v>1782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213</v>
      </c>
      <c r="N1111" t="s">
        <v>91</v>
      </c>
      <c r="O1111" t="s">
        <v>91</v>
      </c>
      <c r="P1111" t="s">
        <v>142</v>
      </c>
      <c r="Q1111" t="s">
        <v>122</v>
      </c>
      <c r="R1111">
        <v>6</v>
      </c>
      <c r="S1111">
        <v>6</v>
      </c>
      <c r="T1111">
        <v>1980</v>
      </c>
      <c r="U1111">
        <v>1980</v>
      </c>
      <c r="V1111" t="s">
        <v>94</v>
      </c>
      <c r="W1111" t="s">
        <v>95</v>
      </c>
      <c r="X1111" t="s">
        <v>137</v>
      </c>
      <c r="Y1111" t="s">
        <v>137</v>
      </c>
      <c r="Z1111" t="s">
        <v>97</v>
      </c>
      <c r="AA1111">
        <v>0</v>
      </c>
      <c r="AB1111" t="s">
        <v>98</v>
      </c>
      <c r="AC1111" t="s">
        <v>119</v>
      </c>
      <c r="AD1111" t="s">
        <v>99</v>
      </c>
      <c r="AE1111" t="s">
        <v>119</v>
      </c>
      <c r="AF1111" t="s">
        <v>98</v>
      </c>
      <c r="AG1111" t="s">
        <v>100</v>
      </c>
      <c r="AH1111" t="s">
        <v>124</v>
      </c>
      <c r="AI1111">
        <v>330</v>
      </c>
      <c r="AJ1111" t="s">
        <v>108</v>
      </c>
      <c r="AK1111">
        <v>0</v>
      </c>
      <c r="AL1111">
        <v>186</v>
      </c>
      <c r="AM1111">
        <v>516</v>
      </c>
      <c r="AN1111" t="s">
        <v>103</v>
      </c>
      <c r="AO1111" t="s">
        <v>119</v>
      </c>
      <c r="AP1111" t="s">
        <v>104</v>
      </c>
      <c r="AQ1111" t="s">
        <v>105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t="s">
        <v>98</v>
      </c>
      <c r="BC1111">
        <v>5</v>
      </c>
      <c r="BD1111" t="s">
        <v>106</v>
      </c>
      <c r="BE1111">
        <v>1</v>
      </c>
      <c r="BF1111" t="s">
        <v>98</v>
      </c>
      <c r="BG1111" t="s">
        <v>143</v>
      </c>
      <c r="BH1111">
        <v>1980</v>
      </c>
      <c r="BI1111" t="s">
        <v>108</v>
      </c>
      <c r="BJ1111">
        <v>2</v>
      </c>
      <c r="BK1111">
        <v>462</v>
      </c>
      <c r="BL1111" t="s">
        <v>98</v>
      </c>
      <c r="BM1111" t="s">
        <v>98</v>
      </c>
      <c r="BN1111" t="s">
        <v>104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109</v>
      </c>
      <c r="BW1111" t="s">
        <v>83</v>
      </c>
      <c r="BX1111">
        <v>0</v>
      </c>
      <c r="BY1111">
        <v>12</v>
      </c>
      <c r="BZ1111">
        <v>2007</v>
      </c>
      <c r="CA1111" t="s">
        <v>110</v>
      </c>
      <c r="CB1111" t="s">
        <v>111</v>
      </c>
    </row>
    <row r="1112" spans="1:80">
      <c r="A1112">
        <v>2571</v>
      </c>
      <c r="B1112">
        <v>20</v>
      </c>
      <c r="C1112" t="s">
        <v>112</v>
      </c>
      <c r="D1112" t="s">
        <v>83</v>
      </c>
      <c r="E1112">
        <v>17871</v>
      </c>
      <c r="F1112" t="s">
        <v>82</v>
      </c>
      <c r="G1112" t="s">
        <v>83</v>
      </c>
      <c r="H1112" t="s">
        <v>160</v>
      </c>
      <c r="I1112" t="s">
        <v>85</v>
      </c>
      <c r="J1112" t="s">
        <v>86</v>
      </c>
      <c r="K1112" t="s">
        <v>87</v>
      </c>
      <c r="L1112" t="s">
        <v>88</v>
      </c>
      <c r="M1112" t="s">
        <v>212</v>
      </c>
      <c r="N1112" t="s">
        <v>91</v>
      </c>
      <c r="O1112" t="s">
        <v>91</v>
      </c>
      <c r="P1112" t="s">
        <v>92</v>
      </c>
      <c r="Q1112" t="s">
        <v>93</v>
      </c>
      <c r="R1112">
        <v>4</v>
      </c>
      <c r="S1112">
        <v>5</v>
      </c>
      <c r="T1112">
        <v>1995</v>
      </c>
      <c r="U1112">
        <v>1996</v>
      </c>
      <c r="V1112" t="s">
        <v>94</v>
      </c>
      <c r="W1112" t="s">
        <v>95</v>
      </c>
      <c r="X1112" t="s">
        <v>96</v>
      </c>
      <c r="Y1112" t="s">
        <v>96</v>
      </c>
      <c r="Z1112" t="s">
        <v>97</v>
      </c>
      <c r="AA1112">
        <v>0</v>
      </c>
      <c r="AB1112" t="s">
        <v>98</v>
      </c>
      <c r="AC1112" t="s">
        <v>98</v>
      </c>
      <c r="AD1112" t="s">
        <v>123</v>
      </c>
      <c r="AE1112" t="s">
        <v>119</v>
      </c>
      <c r="AF1112" t="s">
        <v>98</v>
      </c>
      <c r="AG1112" t="s">
        <v>100</v>
      </c>
      <c r="AH1112" t="s">
        <v>108</v>
      </c>
      <c r="AI1112">
        <v>0</v>
      </c>
      <c r="AJ1112" t="s">
        <v>108</v>
      </c>
      <c r="AK1112">
        <v>0</v>
      </c>
      <c r="AL1112">
        <v>1680</v>
      </c>
      <c r="AM1112">
        <v>1680</v>
      </c>
      <c r="AN1112" t="s">
        <v>103</v>
      </c>
      <c r="AO1112" t="s">
        <v>119</v>
      </c>
      <c r="AP1112" t="s">
        <v>104</v>
      </c>
      <c r="AQ1112" t="s">
        <v>105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t="s">
        <v>119</v>
      </c>
      <c r="BC1112">
        <v>7</v>
      </c>
      <c r="BD1112" t="s">
        <v>106</v>
      </c>
      <c r="BE1112">
        <v>0</v>
      </c>
      <c r="BF1112" t="s">
        <v>83</v>
      </c>
      <c r="BG1112" t="s">
        <v>107</v>
      </c>
      <c r="BH1112">
        <v>1996</v>
      </c>
      <c r="BI1112" t="s">
        <v>108</v>
      </c>
      <c r="BJ1112">
        <v>2</v>
      </c>
      <c r="BK1112">
        <v>628</v>
      </c>
      <c r="BL1112" t="s">
        <v>98</v>
      </c>
      <c r="BM1112" t="s">
        <v>98</v>
      </c>
      <c r="BN1112" t="s">
        <v>104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2007</v>
      </c>
      <c r="CA1112" t="s">
        <v>110</v>
      </c>
      <c r="CB1112" t="s">
        <v>111</v>
      </c>
    </row>
    <row r="1113" spans="1:80">
      <c r="A1113">
        <v>2572</v>
      </c>
      <c r="B1113">
        <v>120</v>
      </c>
      <c r="C1113" t="s">
        <v>140</v>
      </c>
      <c r="D1113">
        <v>35</v>
      </c>
      <c r="E1113">
        <v>3907</v>
      </c>
      <c r="F1113" t="s">
        <v>82</v>
      </c>
      <c r="G1113" t="s">
        <v>83</v>
      </c>
      <c r="H1113" t="s">
        <v>113</v>
      </c>
      <c r="I1113" t="s">
        <v>192</v>
      </c>
      <c r="J1113" t="s">
        <v>86</v>
      </c>
      <c r="K1113" t="s">
        <v>87</v>
      </c>
      <c r="L1113" t="s">
        <v>154</v>
      </c>
      <c r="M1113" t="s">
        <v>213</v>
      </c>
      <c r="N1113" t="s">
        <v>91</v>
      </c>
      <c r="O1113" t="s">
        <v>91</v>
      </c>
      <c r="P1113" t="s">
        <v>129</v>
      </c>
      <c r="Q1113" t="s">
        <v>93</v>
      </c>
      <c r="R1113">
        <v>8</v>
      </c>
      <c r="S1113">
        <v>5</v>
      </c>
      <c r="T1113">
        <v>1988</v>
      </c>
      <c r="U1113">
        <v>1988</v>
      </c>
      <c r="V1113" t="s">
        <v>94</v>
      </c>
      <c r="W1113" t="s">
        <v>95</v>
      </c>
      <c r="X1113" t="s">
        <v>130</v>
      </c>
      <c r="Y1113" t="s">
        <v>130</v>
      </c>
      <c r="Z1113" t="s">
        <v>97</v>
      </c>
      <c r="AA1113">
        <v>0</v>
      </c>
      <c r="AB1113" t="s">
        <v>98</v>
      </c>
      <c r="AC1113" t="s">
        <v>98</v>
      </c>
      <c r="AD1113" t="s">
        <v>99</v>
      </c>
      <c r="AE1113" t="s">
        <v>119</v>
      </c>
      <c r="AF1113" t="s">
        <v>98</v>
      </c>
      <c r="AG1113" t="s">
        <v>119</v>
      </c>
      <c r="AH1113" t="s">
        <v>124</v>
      </c>
      <c r="AI1113">
        <v>577</v>
      </c>
      <c r="AJ1113" t="s">
        <v>108</v>
      </c>
      <c r="AK1113">
        <v>0</v>
      </c>
      <c r="AL1113">
        <v>427</v>
      </c>
      <c r="AM1113">
        <v>1004</v>
      </c>
      <c r="AN1113" t="s">
        <v>103</v>
      </c>
      <c r="AO1113" t="s">
        <v>119</v>
      </c>
      <c r="AP1113" t="s">
        <v>104</v>
      </c>
      <c r="AQ1113" t="s">
        <v>105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t="s">
        <v>98</v>
      </c>
      <c r="BC1113">
        <v>4</v>
      </c>
      <c r="BD1113" t="s">
        <v>106</v>
      </c>
      <c r="BE1113">
        <v>0</v>
      </c>
      <c r="BF1113" t="s">
        <v>83</v>
      </c>
      <c r="BG1113" t="s">
        <v>107</v>
      </c>
      <c r="BH1113">
        <v>1988</v>
      </c>
      <c r="BI1113" t="s">
        <v>108</v>
      </c>
      <c r="BJ1113">
        <v>2</v>
      </c>
      <c r="BK1113">
        <v>509</v>
      </c>
      <c r="BL1113" t="s">
        <v>98</v>
      </c>
      <c r="BM1113" t="s">
        <v>98</v>
      </c>
      <c r="BN1113" t="s">
        <v>104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3</v>
      </c>
      <c r="BZ1113">
        <v>2007</v>
      </c>
      <c r="CA1113" t="s">
        <v>110</v>
      </c>
      <c r="CB1113" t="s">
        <v>111</v>
      </c>
    </row>
    <row r="1114" spans="1:80">
      <c r="A1114">
        <v>2573</v>
      </c>
      <c r="B1114">
        <v>20</v>
      </c>
      <c r="C1114" t="s">
        <v>112</v>
      </c>
      <c r="D1114" t="s">
        <v>83</v>
      </c>
      <c r="E1114">
        <v>20693</v>
      </c>
      <c r="F1114" t="s">
        <v>82</v>
      </c>
      <c r="G1114" t="s">
        <v>83</v>
      </c>
      <c r="H1114" t="s">
        <v>113</v>
      </c>
      <c r="I1114" t="s">
        <v>192</v>
      </c>
      <c r="J1114" t="s">
        <v>86</v>
      </c>
      <c r="K1114" t="s">
        <v>114</v>
      </c>
      <c r="L1114" t="s">
        <v>88</v>
      </c>
      <c r="M1114" t="s">
        <v>212</v>
      </c>
      <c r="N1114" t="s">
        <v>91</v>
      </c>
      <c r="O1114" t="s">
        <v>91</v>
      </c>
      <c r="P1114" t="s">
        <v>92</v>
      </c>
      <c r="Q1114" t="s">
        <v>93</v>
      </c>
      <c r="R1114">
        <v>7</v>
      </c>
      <c r="S1114">
        <v>5</v>
      </c>
      <c r="T1114">
        <v>1971</v>
      </c>
      <c r="U1114">
        <v>1971</v>
      </c>
      <c r="V1114" t="s">
        <v>94</v>
      </c>
      <c r="W1114" t="s">
        <v>95</v>
      </c>
      <c r="X1114" t="s">
        <v>135</v>
      </c>
      <c r="Y1114" t="s">
        <v>135</v>
      </c>
      <c r="Z1114" t="s">
        <v>117</v>
      </c>
      <c r="AA1114">
        <v>652</v>
      </c>
      <c r="AB1114" t="s">
        <v>98</v>
      </c>
      <c r="AC1114" t="s">
        <v>98</v>
      </c>
      <c r="AD1114" t="s">
        <v>99</v>
      </c>
      <c r="AE1114" t="s">
        <v>119</v>
      </c>
      <c r="AF1114" t="s">
        <v>98</v>
      </c>
      <c r="AG1114" t="s">
        <v>100</v>
      </c>
      <c r="AH1114" t="s">
        <v>101</v>
      </c>
      <c r="AI1114">
        <v>434</v>
      </c>
      <c r="AJ1114" t="s">
        <v>108</v>
      </c>
      <c r="AK1114">
        <v>0</v>
      </c>
      <c r="AL1114">
        <v>1262</v>
      </c>
      <c r="AM1114">
        <v>1696</v>
      </c>
      <c r="AN1114" t="s">
        <v>103</v>
      </c>
      <c r="AO1114" t="s">
        <v>126</v>
      </c>
      <c r="AP1114" t="s">
        <v>104</v>
      </c>
      <c r="AQ1114" t="s">
        <v>105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98</v>
      </c>
      <c r="BC1114">
        <v>7</v>
      </c>
      <c r="BD1114" t="s">
        <v>106</v>
      </c>
      <c r="BE1114">
        <v>2</v>
      </c>
      <c r="BF1114" t="s">
        <v>98</v>
      </c>
      <c r="BG1114" t="s">
        <v>107</v>
      </c>
      <c r="BH1114">
        <v>1971</v>
      </c>
      <c r="BI1114" t="s">
        <v>125</v>
      </c>
      <c r="BJ1114">
        <v>2</v>
      </c>
      <c r="BK1114">
        <v>625</v>
      </c>
      <c r="BL1114" t="s">
        <v>98</v>
      </c>
      <c r="BM1114" t="s">
        <v>98</v>
      </c>
      <c r="BN1114" t="s">
        <v>104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177</v>
      </c>
      <c r="BW1114" t="s">
        <v>83</v>
      </c>
      <c r="BX1114">
        <v>0</v>
      </c>
      <c r="BY1114">
        <v>2</v>
      </c>
      <c r="BZ1114">
        <v>2007</v>
      </c>
      <c r="CA1114" t="s">
        <v>110</v>
      </c>
      <c r="CB1114" t="s">
        <v>111</v>
      </c>
    </row>
    <row r="1115" spans="1:80">
      <c r="A1115">
        <v>2574</v>
      </c>
      <c r="B1115">
        <v>20</v>
      </c>
      <c r="C1115" t="s">
        <v>112</v>
      </c>
      <c r="D1115">
        <v>70</v>
      </c>
      <c r="E1115">
        <v>18044</v>
      </c>
      <c r="F1115" t="s">
        <v>82</v>
      </c>
      <c r="G1115" t="s">
        <v>83</v>
      </c>
      <c r="H1115" t="s">
        <v>113</v>
      </c>
      <c r="I1115" t="s">
        <v>127</v>
      </c>
      <c r="J1115" t="s">
        <v>86</v>
      </c>
      <c r="K1115" t="s">
        <v>161</v>
      </c>
      <c r="L1115" t="s">
        <v>88</v>
      </c>
      <c r="M1115" t="s">
        <v>212</v>
      </c>
      <c r="N1115" t="s">
        <v>91</v>
      </c>
      <c r="O1115" t="s">
        <v>91</v>
      </c>
      <c r="P1115" t="s">
        <v>92</v>
      </c>
      <c r="Q1115" t="s">
        <v>93</v>
      </c>
      <c r="R1115">
        <v>8</v>
      </c>
      <c r="S1115">
        <v>5</v>
      </c>
      <c r="T1115">
        <v>1986</v>
      </c>
      <c r="U1115">
        <v>1986</v>
      </c>
      <c r="V1115" t="s">
        <v>94</v>
      </c>
      <c r="W1115" t="s">
        <v>95</v>
      </c>
      <c r="X1115" t="s">
        <v>184</v>
      </c>
      <c r="Y1115" t="s">
        <v>135</v>
      </c>
      <c r="Z1115" t="s">
        <v>97</v>
      </c>
      <c r="AA1115">
        <v>0</v>
      </c>
      <c r="AB1115" t="s">
        <v>119</v>
      </c>
      <c r="AC1115" t="s">
        <v>98</v>
      </c>
      <c r="AD1115" t="s">
        <v>99</v>
      </c>
      <c r="AE1115" t="s">
        <v>119</v>
      </c>
      <c r="AF1115" t="s">
        <v>98</v>
      </c>
      <c r="AG1115" t="s">
        <v>100</v>
      </c>
      <c r="AH1115" t="s">
        <v>108</v>
      </c>
      <c r="AI1115">
        <v>0</v>
      </c>
      <c r="AJ1115" t="s">
        <v>108</v>
      </c>
      <c r="AK1115">
        <v>0</v>
      </c>
      <c r="AL1115">
        <v>279</v>
      </c>
      <c r="AM1115">
        <v>279</v>
      </c>
      <c r="AN1115" t="s">
        <v>103</v>
      </c>
      <c r="AO1115" t="s">
        <v>119</v>
      </c>
      <c r="AP1115" t="s">
        <v>104</v>
      </c>
      <c r="AQ1115" t="s">
        <v>105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t="s">
        <v>119</v>
      </c>
      <c r="BC1115">
        <v>6</v>
      </c>
      <c r="BD1115" t="s">
        <v>106</v>
      </c>
      <c r="BE1115">
        <v>1</v>
      </c>
      <c r="BF1115" t="s">
        <v>119</v>
      </c>
      <c r="BG1115" t="s">
        <v>107</v>
      </c>
      <c r="BH1115">
        <v>1986</v>
      </c>
      <c r="BI1115" t="s">
        <v>125</v>
      </c>
      <c r="BJ1115">
        <v>2</v>
      </c>
      <c r="BK1115">
        <v>691</v>
      </c>
      <c r="BL1115" t="s">
        <v>119</v>
      </c>
      <c r="BM1115" t="s">
        <v>119</v>
      </c>
      <c r="BN1115" t="s">
        <v>104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t="s">
        <v>126</v>
      </c>
      <c r="BV1115" t="s">
        <v>83</v>
      </c>
      <c r="BW1115" t="s">
        <v>83</v>
      </c>
      <c r="BX1115">
        <v>0</v>
      </c>
      <c r="BY1115">
        <v>8</v>
      </c>
      <c r="BZ1115">
        <v>2007</v>
      </c>
      <c r="CA1115" t="s">
        <v>110</v>
      </c>
      <c r="CB1115" t="s">
        <v>111</v>
      </c>
    </row>
    <row r="1116" spans="1:80">
      <c r="A1116">
        <v>2575</v>
      </c>
      <c r="B1116">
        <v>50</v>
      </c>
      <c r="C1116" t="s">
        <v>140</v>
      </c>
      <c r="D1116">
        <v>50</v>
      </c>
      <c r="E1116">
        <v>7000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114</v>
      </c>
      <c r="L1116" t="s">
        <v>88</v>
      </c>
      <c r="M1116" t="s">
        <v>214</v>
      </c>
      <c r="N1116" t="s">
        <v>91</v>
      </c>
      <c r="O1116" t="s">
        <v>91</v>
      </c>
      <c r="P1116" t="s">
        <v>92</v>
      </c>
      <c r="Q1116" t="s">
        <v>176</v>
      </c>
      <c r="R1116">
        <v>6</v>
      </c>
      <c r="S1116">
        <v>7</v>
      </c>
      <c r="T1116">
        <v>1940</v>
      </c>
      <c r="U1116">
        <v>1950</v>
      </c>
      <c r="V1116" t="s">
        <v>94</v>
      </c>
      <c r="W1116" t="s">
        <v>95</v>
      </c>
      <c r="X1116" t="s">
        <v>116</v>
      </c>
      <c r="Y1116" t="s">
        <v>116</v>
      </c>
      <c r="Z1116" t="s">
        <v>97</v>
      </c>
      <c r="AA1116">
        <v>0</v>
      </c>
      <c r="AB1116" t="s">
        <v>98</v>
      </c>
      <c r="AC1116" t="s">
        <v>98</v>
      </c>
      <c r="AD1116" t="s">
        <v>166</v>
      </c>
      <c r="AE1116" t="s">
        <v>98</v>
      </c>
      <c r="AF1116" t="s">
        <v>98</v>
      </c>
      <c r="AG1116" t="s">
        <v>100</v>
      </c>
      <c r="AH1116" t="s">
        <v>118</v>
      </c>
      <c r="AI1116">
        <v>375</v>
      </c>
      <c r="AJ1116" t="s">
        <v>108</v>
      </c>
      <c r="AK1116">
        <v>0</v>
      </c>
      <c r="AL1116">
        <v>345</v>
      </c>
      <c r="AM1116">
        <v>720</v>
      </c>
      <c r="AN1116" t="s">
        <v>103</v>
      </c>
      <c r="AO1116" t="s">
        <v>119</v>
      </c>
      <c r="AP1116" t="s">
        <v>104</v>
      </c>
      <c r="AQ1116" t="s">
        <v>168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119</v>
      </c>
      <c r="BC1116">
        <v>6</v>
      </c>
      <c r="BD1116" t="s">
        <v>106</v>
      </c>
      <c r="BE1116">
        <v>0</v>
      </c>
      <c r="BF1116" t="s">
        <v>83</v>
      </c>
      <c r="BG1116" t="s">
        <v>143</v>
      </c>
      <c r="BH1116">
        <v>1965</v>
      </c>
      <c r="BI1116" t="s">
        <v>125</v>
      </c>
      <c r="BJ1116">
        <v>2</v>
      </c>
      <c r="BK1116">
        <v>720</v>
      </c>
      <c r="BL1116" t="s">
        <v>98</v>
      </c>
      <c r="BM1116" t="s">
        <v>98</v>
      </c>
      <c r="BN1116" t="s">
        <v>104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t="s">
        <v>83</v>
      </c>
      <c r="BV1116" t="s">
        <v>109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</row>
    <row r="1117" spans="1:80">
      <c r="A1117">
        <v>2576</v>
      </c>
      <c r="B1117">
        <v>50</v>
      </c>
      <c r="C1117" t="s">
        <v>140</v>
      </c>
      <c r="D1117">
        <v>50</v>
      </c>
      <c r="E1117">
        <v>7288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214</v>
      </c>
      <c r="N1117" t="s">
        <v>182</v>
      </c>
      <c r="O1117" t="s">
        <v>91</v>
      </c>
      <c r="P1117" t="s">
        <v>92</v>
      </c>
      <c r="Q1117" t="s">
        <v>176</v>
      </c>
      <c r="R1117">
        <v>5</v>
      </c>
      <c r="S1117">
        <v>7</v>
      </c>
      <c r="T1117">
        <v>1925</v>
      </c>
      <c r="U1117">
        <v>2003</v>
      </c>
      <c r="V1117" t="s">
        <v>94</v>
      </c>
      <c r="W1117" t="s">
        <v>95</v>
      </c>
      <c r="X1117" t="s">
        <v>96</v>
      </c>
      <c r="Y1117" t="s">
        <v>96</v>
      </c>
      <c r="Z1117" t="s">
        <v>97</v>
      </c>
      <c r="AA1117">
        <v>0</v>
      </c>
      <c r="AB1117" t="s">
        <v>119</v>
      </c>
      <c r="AC1117" t="s">
        <v>119</v>
      </c>
      <c r="AD1117" t="s">
        <v>166</v>
      </c>
      <c r="AE1117" t="s">
        <v>98</v>
      </c>
      <c r="AF1117" t="s">
        <v>134</v>
      </c>
      <c r="AG1117" t="s">
        <v>100</v>
      </c>
      <c r="AH1117" t="s">
        <v>108</v>
      </c>
      <c r="AI1117">
        <v>0</v>
      </c>
      <c r="AJ1117" t="s">
        <v>108</v>
      </c>
      <c r="AK1117">
        <v>0</v>
      </c>
      <c r="AL1117">
        <v>936</v>
      </c>
      <c r="AM1117">
        <v>936</v>
      </c>
      <c r="AN1117" t="s">
        <v>103</v>
      </c>
      <c r="AO1117" t="s">
        <v>126</v>
      </c>
      <c r="AP1117" t="s">
        <v>104</v>
      </c>
      <c r="AQ1117" t="s">
        <v>105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98</v>
      </c>
      <c r="BC1117">
        <v>6</v>
      </c>
      <c r="BD1117" t="s">
        <v>106</v>
      </c>
      <c r="BE1117">
        <v>0</v>
      </c>
      <c r="BF1117" t="s">
        <v>83</v>
      </c>
      <c r="BG1117" t="s">
        <v>83</v>
      </c>
      <c r="BH1117" t="s">
        <v>83</v>
      </c>
      <c r="BI1117" t="s">
        <v>83</v>
      </c>
      <c r="BJ1117">
        <v>0</v>
      </c>
      <c r="BK1117">
        <v>0</v>
      </c>
      <c r="BL1117" t="s">
        <v>83</v>
      </c>
      <c r="BM1117" t="s">
        <v>83</v>
      </c>
      <c r="BN1117" t="s">
        <v>167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9</v>
      </c>
      <c r="BZ1117">
        <v>2007</v>
      </c>
      <c r="CA1117" t="s">
        <v>110</v>
      </c>
      <c r="CB1117" t="s">
        <v>111</v>
      </c>
    </row>
    <row r="1118" spans="1:80">
      <c r="A1118">
        <v>2577</v>
      </c>
      <c r="B1118">
        <v>70</v>
      </c>
      <c r="C1118" t="s">
        <v>140</v>
      </c>
      <c r="D1118">
        <v>50</v>
      </c>
      <c r="E1118">
        <v>9060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214</v>
      </c>
      <c r="N1118" t="s">
        <v>91</v>
      </c>
      <c r="O1118" t="s">
        <v>91</v>
      </c>
      <c r="P1118" t="s">
        <v>92</v>
      </c>
      <c r="Q1118" t="s">
        <v>122</v>
      </c>
      <c r="R1118">
        <v>5</v>
      </c>
      <c r="S1118">
        <v>6</v>
      </c>
      <c r="T1118">
        <v>1923</v>
      </c>
      <c r="U1118">
        <v>1999</v>
      </c>
      <c r="V1118" t="s">
        <v>94</v>
      </c>
      <c r="W1118" t="s">
        <v>95</v>
      </c>
      <c r="X1118" t="s">
        <v>116</v>
      </c>
      <c r="Y1118" t="s">
        <v>135</v>
      </c>
      <c r="Z1118" t="s">
        <v>97</v>
      </c>
      <c r="AA1118">
        <v>0</v>
      </c>
      <c r="AB1118" t="s">
        <v>98</v>
      </c>
      <c r="AC1118" t="s">
        <v>98</v>
      </c>
      <c r="AD1118" t="s">
        <v>166</v>
      </c>
      <c r="AE1118" t="s">
        <v>119</v>
      </c>
      <c r="AF1118" t="s">
        <v>98</v>
      </c>
      <c r="AG1118" t="s">
        <v>100</v>
      </c>
      <c r="AH1118" t="s">
        <v>118</v>
      </c>
      <c r="AI1118">
        <v>548</v>
      </c>
      <c r="AJ1118" t="s">
        <v>108</v>
      </c>
      <c r="AK1118">
        <v>0</v>
      </c>
      <c r="AL1118">
        <v>311</v>
      </c>
      <c r="AM1118">
        <v>859</v>
      </c>
      <c r="AN1118" t="s">
        <v>103</v>
      </c>
      <c r="AO1118" t="s">
        <v>126</v>
      </c>
      <c r="AP1118" t="s">
        <v>104</v>
      </c>
      <c r="AQ1118" t="s">
        <v>105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119</v>
      </c>
      <c r="BC1118">
        <v>6</v>
      </c>
      <c r="BD1118" t="s">
        <v>106</v>
      </c>
      <c r="BE1118">
        <v>0</v>
      </c>
      <c r="BF1118" t="s">
        <v>83</v>
      </c>
      <c r="BG1118" t="s">
        <v>143</v>
      </c>
      <c r="BH1118" t="s">
        <v>83</v>
      </c>
      <c r="BI1118" t="s">
        <v>83</v>
      </c>
      <c r="BJ1118" t="s">
        <v>83</v>
      </c>
      <c r="BK1118" t="s">
        <v>83</v>
      </c>
      <c r="BL1118" t="s">
        <v>83</v>
      </c>
      <c r="BM1118" t="s">
        <v>83</v>
      </c>
      <c r="BN1118" t="s">
        <v>104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t="s">
        <v>83</v>
      </c>
      <c r="BV1118" t="s">
        <v>109</v>
      </c>
      <c r="BW1118" t="s">
        <v>83</v>
      </c>
      <c r="BX1118">
        <v>0</v>
      </c>
      <c r="BY1118">
        <v>3</v>
      </c>
      <c r="BZ1118">
        <v>2007</v>
      </c>
      <c r="CA1118" t="s">
        <v>110</v>
      </c>
      <c r="CB1118" t="s">
        <v>216</v>
      </c>
    </row>
    <row r="1119" spans="1:80">
      <c r="A1119">
        <v>2578</v>
      </c>
      <c r="B1119">
        <v>30</v>
      </c>
      <c r="C1119" t="s">
        <v>140</v>
      </c>
      <c r="D1119">
        <v>46</v>
      </c>
      <c r="E1119">
        <v>3672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214</v>
      </c>
      <c r="N1119" t="s">
        <v>182</v>
      </c>
      <c r="O1119" t="s">
        <v>91</v>
      </c>
      <c r="P1119" t="s">
        <v>92</v>
      </c>
      <c r="Q1119" t="s">
        <v>93</v>
      </c>
      <c r="R1119">
        <v>5</v>
      </c>
      <c r="S1119">
        <v>7</v>
      </c>
      <c r="T1119">
        <v>1922</v>
      </c>
      <c r="U1119">
        <v>1950</v>
      </c>
      <c r="V1119" t="s">
        <v>94</v>
      </c>
      <c r="W1119" t="s">
        <v>95</v>
      </c>
      <c r="X1119" t="s">
        <v>203</v>
      </c>
      <c r="Y1119" t="s">
        <v>203</v>
      </c>
      <c r="Z1119" t="s">
        <v>97</v>
      </c>
      <c r="AA1119">
        <v>0</v>
      </c>
      <c r="AB1119" t="s">
        <v>98</v>
      </c>
      <c r="AC1119" t="s">
        <v>98</v>
      </c>
      <c r="AD1119" t="s">
        <v>166</v>
      </c>
      <c r="AE1119" t="s">
        <v>98</v>
      </c>
      <c r="AF1119" t="s">
        <v>98</v>
      </c>
      <c r="AG1119" t="s">
        <v>100</v>
      </c>
      <c r="AH1119" t="s">
        <v>108</v>
      </c>
      <c r="AI1119">
        <v>0</v>
      </c>
      <c r="AJ1119" t="s">
        <v>108</v>
      </c>
      <c r="AK1119">
        <v>0</v>
      </c>
      <c r="AL1119">
        <v>816</v>
      </c>
      <c r="AM1119">
        <v>816</v>
      </c>
      <c r="AN1119" t="s">
        <v>103</v>
      </c>
      <c r="AO1119" t="s">
        <v>126</v>
      </c>
      <c r="AP1119" t="s">
        <v>104</v>
      </c>
      <c r="AQ1119" t="s">
        <v>105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98</v>
      </c>
      <c r="BC1119">
        <v>5</v>
      </c>
      <c r="BD1119" t="s">
        <v>106</v>
      </c>
      <c r="BE1119">
        <v>0</v>
      </c>
      <c r="BF1119" t="s">
        <v>83</v>
      </c>
      <c r="BG1119" t="s">
        <v>143</v>
      </c>
      <c r="BH1119">
        <v>1922</v>
      </c>
      <c r="BI1119" t="s">
        <v>108</v>
      </c>
      <c r="BJ1119">
        <v>1</v>
      </c>
      <c r="BK1119">
        <v>100</v>
      </c>
      <c r="BL1119" t="s">
        <v>139</v>
      </c>
      <c r="BM1119" t="s">
        <v>139</v>
      </c>
      <c r="BN1119" t="s">
        <v>167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9</v>
      </c>
      <c r="BZ1119">
        <v>2007</v>
      </c>
      <c r="CA1119" t="s">
        <v>110</v>
      </c>
      <c r="CB1119" t="s">
        <v>111</v>
      </c>
    </row>
    <row r="1120" spans="1:80">
      <c r="A1120">
        <v>2579</v>
      </c>
      <c r="B1120">
        <v>50</v>
      </c>
      <c r="C1120" t="s">
        <v>140</v>
      </c>
      <c r="D1120">
        <v>64</v>
      </c>
      <c r="E1120">
        <v>11067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114</v>
      </c>
      <c r="L1120" t="s">
        <v>88</v>
      </c>
      <c r="M1120" t="s">
        <v>214</v>
      </c>
      <c r="N1120" t="s">
        <v>91</v>
      </c>
      <c r="O1120" t="s">
        <v>91</v>
      </c>
      <c r="P1120" t="s">
        <v>92</v>
      </c>
      <c r="Q1120" t="s">
        <v>176</v>
      </c>
      <c r="R1120">
        <v>2</v>
      </c>
      <c r="S1120">
        <v>4</v>
      </c>
      <c r="T1120">
        <v>1939</v>
      </c>
      <c r="U1120">
        <v>1950</v>
      </c>
      <c r="V1120" t="s">
        <v>94</v>
      </c>
      <c r="W1120" t="s">
        <v>95</v>
      </c>
      <c r="X1120" t="s">
        <v>137</v>
      </c>
      <c r="Y1120" t="s">
        <v>137</v>
      </c>
      <c r="Z1120" t="s">
        <v>97</v>
      </c>
      <c r="AA1120">
        <v>0</v>
      </c>
      <c r="AB1120" t="s">
        <v>98</v>
      </c>
      <c r="AC1120" t="s">
        <v>98</v>
      </c>
      <c r="AD1120" t="s">
        <v>166</v>
      </c>
      <c r="AE1120" t="s">
        <v>83</v>
      </c>
      <c r="AF1120" t="s">
        <v>83</v>
      </c>
      <c r="AG1120" t="s">
        <v>83</v>
      </c>
      <c r="AH1120" t="s">
        <v>83</v>
      </c>
      <c r="AI1120">
        <v>0</v>
      </c>
      <c r="AJ1120" t="s">
        <v>83</v>
      </c>
      <c r="AK1120">
        <v>0</v>
      </c>
      <c r="AL1120">
        <v>0</v>
      </c>
      <c r="AM1120">
        <v>0</v>
      </c>
      <c r="AN1120" t="s">
        <v>103</v>
      </c>
      <c r="AO1120" t="s">
        <v>126</v>
      </c>
      <c r="AP1120" t="s">
        <v>104</v>
      </c>
      <c r="AQ1120" t="s">
        <v>105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t="s">
        <v>98</v>
      </c>
      <c r="BC1120">
        <v>4</v>
      </c>
      <c r="BD1120" t="s">
        <v>234</v>
      </c>
      <c r="BE1120">
        <v>0</v>
      </c>
      <c r="BF1120" t="s">
        <v>83</v>
      </c>
      <c r="BG1120" t="s">
        <v>143</v>
      </c>
      <c r="BH1120">
        <v>1950</v>
      </c>
      <c r="BI1120" t="s">
        <v>108</v>
      </c>
      <c r="BJ1120">
        <v>1</v>
      </c>
      <c r="BK1120">
        <v>256</v>
      </c>
      <c r="BL1120" t="s">
        <v>98</v>
      </c>
      <c r="BM1120" t="s">
        <v>139</v>
      </c>
      <c r="BN1120" t="s">
        <v>167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3</v>
      </c>
      <c r="BZ1120">
        <v>2007</v>
      </c>
      <c r="CA1120" t="s">
        <v>110</v>
      </c>
      <c r="CB1120" t="s">
        <v>111</v>
      </c>
    </row>
    <row r="1121" spans="1:80">
      <c r="A1121">
        <v>2580</v>
      </c>
      <c r="B1121">
        <v>190</v>
      </c>
      <c r="C1121" t="s">
        <v>201</v>
      </c>
      <c r="D1121">
        <v>75</v>
      </c>
      <c r="E1121">
        <v>8250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214</v>
      </c>
      <c r="N1121" t="s">
        <v>90</v>
      </c>
      <c r="O1121" t="s">
        <v>91</v>
      </c>
      <c r="P1121" t="s">
        <v>186</v>
      </c>
      <c r="Q1121" t="s">
        <v>122</v>
      </c>
      <c r="R1121">
        <v>5</v>
      </c>
      <c r="S1121">
        <v>6</v>
      </c>
      <c r="T1121">
        <v>1895</v>
      </c>
      <c r="U1121">
        <v>2006</v>
      </c>
      <c r="V1121" t="s">
        <v>94</v>
      </c>
      <c r="W1121" t="s">
        <v>95</v>
      </c>
      <c r="X1121" t="s">
        <v>96</v>
      </c>
      <c r="Y1121" t="s">
        <v>96</v>
      </c>
      <c r="Z1121" t="s">
        <v>97</v>
      </c>
      <c r="AA1121">
        <v>0</v>
      </c>
      <c r="AB1121" t="s">
        <v>98</v>
      </c>
      <c r="AC1121" t="s">
        <v>119</v>
      </c>
      <c r="AD1121" t="s">
        <v>99</v>
      </c>
      <c r="AE1121" t="s">
        <v>98</v>
      </c>
      <c r="AF1121" t="s">
        <v>98</v>
      </c>
      <c r="AG1121" t="s">
        <v>100</v>
      </c>
      <c r="AH1121" t="s">
        <v>108</v>
      </c>
      <c r="AI1121">
        <v>0</v>
      </c>
      <c r="AJ1121" t="s">
        <v>108</v>
      </c>
      <c r="AK1121">
        <v>0</v>
      </c>
      <c r="AL1121">
        <v>957</v>
      </c>
      <c r="AM1121">
        <v>957</v>
      </c>
      <c r="AN1121" t="s">
        <v>103</v>
      </c>
      <c r="AO1121" t="s">
        <v>139</v>
      </c>
      <c r="AP1121" t="s">
        <v>167</v>
      </c>
      <c r="AQ1121" t="s">
        <v>105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t="s">
        <v>98</v>
      </c>
      <c r="BC1121">
        <v>9</v>
      </c>
      <c r="BD1121" t="s">
        <v>106</v>
      </c>
      <c r="BE1121">
        <v>0</v>
      </c>
      <c r="BF1121" t="s">
        <v>83</v>
      </c>
      <c r="BG1121" t="s">
        <v>83</v>
      </c>
      <c r="BH1121" t="s">
        <v>83</v>
      </c>
      <c r="BI1121" t="s">
        <v>83</v>
      </c>
      <c r="BJ1121">
        <v>0</v>
      </c>
      <c r="BK1121">
        <v>0</v>
      </c>
      <c r="BL1121" t="s">
        <v>83</v>
      </c>
      <c r="BM1121" t="s">
        <v>83</v>
      </c>
      <c r="BN1121" t="s">
        <v>167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6</v>
      </c>
      <c r="BZ1121">
        <v>2007</v>
      </c>
      <c r="CA1121" t="s">
        <v>110</v>
      </c>
      <c r="CB1121" t="s">
        <v>111</v>
      </c>
    </row>
    <row r="1122" spans="1:80">
      <c r="A1122">
        <v>2581</v>
      </c>
      <c r="B1122">
        <v>20</v>
      </c>
      <c r="C1122" t="s">
        <v>201</v>
      </c>
      <c r="D1122">
        <v>65</v>
      </c>
      <c r="E1122">
        <v>6565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114</v>
      </c>
      <c r="L1122" t="s">
        <v>88</v>
      </c>
      <c r="M1122" t="s">
        <v>214</v>
      </c>
      <c r="N1122" t="s">
        <v>91</v>
      </c>
      <c r="O1122" t="s">
        <v>91</v>
      </c>
      <c r="P1122" t="s">
        <v>92</v>
      </c>
      <c r="Q1122" t="s">
        <v>93</v>
      </c>
      <c r="R1122">
        <v>4</v>
      </c>
      <c r="S1122">
        <v>6</v>
      </c>
      <c r="T1122">
        <v>1957</v>
      </c>
      <c r="U1122">
        <v>1980</v>
      </c>
      <c r="V1122" t="s">
        <v>94</v>
      </c>
      <c r="W1122" t="s">
        <v>95</v>
      </c>
      <c r="X1122" t="s">
        <v>137</v>
      </c>
      <c r="Y1122" t="s">
        <v>137</v>
      </c>
      <c r="Z1122" t="s">
        <v>97</v>
      </c>
      <c r="AA1122">
        <v>0</v>
      </c>
      <c r="AB1122" t="s">
        <v>98</v>
      </c>
      <c r="AC1122" t="s">
        <v>98</v>
      </c>
      <c r="AD1122" t="s">
        <v>99</v>
      </c>
      <c r="AE1122" t="s">
        <v>98</v>
      </c>
      <c r="AF1122" t="s">
        <v>98</v>
      </c>
      <c r="AG1122" t="s">
        <v>100</v>
      </c>
      <c r="AH1122" t="s">
        <v>124</v>
      </c>
      <c r="AI1122">
        <v>967</v>
      </c>
      <c r="AJ1122" t="s">
        <v>108</v>
      </c>
      <c r="AK1122">
        <v>0</v>
      </c>
      <c r="AL1122">
        <v>106</v>
      </c>
      <c r="AM1122">
        <v>1073</v>
      </c>
      <c r="AN1122" t="s">
        <v>103</v>
      </c>
      <c r="AO1122" t="s">
        <v>119</v>
      </c>
      <c r="AP1122" t="s">
        <v>104</v>
      </c>
      <c r="AQ1122" t="s">
        <v>168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106</v>
      </c>
      <c r="BE1122">
        <v>0</v>
      </c>
      <c r="BF1122" t="s">
        <v>83</v>
      </c>
      <c r="BG1122" t="s">
        <v>143</v>
      </c>
      <c r="BH1122">
        <v>1985</v>
      </c>
      <c r="BI1122" t="s">
        <v>108</v>
      </c>
      <c r="BJ1122">
        <v>2</v>
      </c>
      <c r="BK1122">
        <v>720</v>
      </c>
      <c r="BL1122" t="s">
        <v>98</v>
      </c>
      <c r="BM1122" t="s">
        <v>98</v>
      </c>
      <c r="BN1122" t="s">
        <v>104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8</v>
      </c>
      <c r="BZ1122">
        <v>2007</v>
      </c>
      <c r="CA1122" t="s">
        <v>110</v>
      </c>
      <c r="CB1122" t="s">
        <v>172</v>
      </c>
    </row>
    <row r="1123" spans="1:80">
      <c r="A1123">
        <v>2582</v>
      </c>
      <c r="B1123">
        <v>30</v>
      </c>
      <c r="C1123" t="s">
        <v>201</v>
      </c>
      <c r="D1123">
        <v>60</v>
      </c>
      <c r="E1123">
        <v>6060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214</v>
      </c>
      <c r="N1123" t="s">
        <v>91</v>
      </c>
      <c r="O1123" t="s">
        <v>91</v>
      </c>
      <c r="P1123" t="s">
        <v>92</v>
      </c>
      <c r="Q1123" t="s">
        <v>93</v>
      </c>
      <c r="R1123">
        <v>5</v>
      </c>
      <c r="S1123">
        <v>9</v>
      </c>
      <c r="T1123">
        <v>1930</v>
      </c>
      <c r="U1123">
        <v>2007</v>
      </c>
      <c r="V1123" t="s">
        <v>115</v>
      </c>
      <c r="W1123" t="s">
        <v>95</v>
      </c>
      <c r="X1123" t="s">
        <v>137</v>
      </c>
      <c r="Y1123" t="s">
        <v>137</v>
      </c>
      <c r="Z1123" t="s">
        <v>97</v>
      </c>
      <c r="AA1123">
        <v>0</v>
      </c>
      <c r="AB1123" t="s">
        <v>119</v>
      </c>
      <c r="AC1123" t="s">
        <v>98</v>
      </c>
      <c r="AD1123" t="s">
        <v>166</v>
      </c>
      <c r="AE1123" t="s">
        <v>98</v>
      </c>
      <c r="AF1123" t="s">
        <v>98</v>
      </c>
      <c r="AG1123" t="s">
        <v>100</v>
      </c>
      <c r="AH1123" t="s">
        <v>118</v>
      </c>
      <c r="AI1123">
        <v>737</v>
      </c>
      <c r="AJ1123" t="s">
        <v>108</v>
      </c>
      <c r="AK1123">
        <v>0</v>
      </c>
      <c r="AL1123">
        <v>100</v>
      </c>
      <c r="AM1123">
        <v>837</v>
      </c>
      <c r="AN1123" t="s">
        <v>103</v>
      </c>
      <c r="AO1123" t="s">
        <v>126</v>
      </c>
      <c r="AP1123" t="s">
        <v>104</v>
      </c>
      <c r="AQ1123" t="s">
        <v>105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119</v>
      </c>
      <c r="BC1123">
        <v>5</v>
      </c>
      <c r="BD1123" t="s">
        <v>106</v>
      </c>
      <c r="BE1123">
        <v>0</v>
      </c>
      <c r="BF1123" t="s">
        <v>83</v>
      </c>
      <c r="BG1123" t="s">
        <v>143</v>
      </c>
      <c r="BH1123">
        <v>1930</v>
      </c>
      <c r="BI1123" t="s">
        <v>108</v>
      </c>
      <c r="BJ1123">
        <v>1</v>
      </c>
      <c r="BK1123">
        <v>216</v>
      </c>
      <c r="BL1123" t="s">
        <v>98</v>
      </c>
      <c r="BM1123" t="s">
        <v>134</v>
      </c>
      <c r="BN1123" t="s">
        <v>167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11</v>
      </c>
      <c r="BZ1123">
        <v>2007</v>
      </c>
      <c r="CA1123" t="s">
        <v>110</v>
      </c>
      <c r="CB1123" t="s">
        <v>111</v>
      </c>
    </row>
    <row r="1124" spans="1:80">
      <c r="A1124">
        <v>2583</v>
      </c>
      <c r="B1124">
        <v>120</v>
      </c>
      <c r="C1124" t="s">
        <v>140</v>
      </c>
      <c r="D1124">
        <v>59</v>
      </c>
      <c r="E1124">
        <v>5568</v>
      </c>
      <c r="F1124" t="s">
        <v>82</v>
      </c>
      <c r="G1124" t="s">
        <v>83</v>
      </c>
      <c r="H1124" t="s">
        <v>113</v>
      </c>
      <c r="I1124" t="s">
        <v>127</v>
      </c>
      <c r="J1124" t="s">
        <v>86</v>
      </c>
      <c r="K1124" t="s">
        <v>87</v>
      </c>
      <c r="L1124" t="s">
        <v>154</v>
      </c>
      <c r="M1124" t="s">
        <v>212</v>
      </c>
      <c r="N1124" t="s">
        <v>91</v>
      </c>
      <c r="O1124" t="s">
        <v>91</v>
      </c>
      <c r="P1124" t="s">
        <v>129</v>
      </c>
      <c r="Q1124" t="s">
        <v>93</v>
      </c>
      <c r="R1124">
        <v>8</v>
      </c>
      <c r="S1124">
        <v>5</v>
      </c>
      <c r="T1124">
        <v>2006</v>
      </c>
      <c r="U1124">
        <v>2007</v>
      </c>
      <c r="V1124" t="s">
        <v>115</v>
      </c>
      <c r="W1124" t="s">
        <v>95</v>
      </c>
      <c r="X1124" t="s">
        <v>152</v>
      </c>
      <c r="Y1124" t="s">
        <v>153</v>
      </c>
      <c r="Z1124" t="s">
        <v>148</v>
      </c>
      <c r="AA1124">
        <v>473</v>
      </c>
      <c r="AB1124" t="s">
        <v>119</v>
      </c>
      <c r="AC1124" t="s">
        <v>98</v>
      </c>
      <c r="AD1124" t="s">
        <v>123</v>
      </c>
      <c r="AE1124" t="s">
        <v>119</v>
      </c>
      <c r="AF1124" t="s">
        <v>98</v>
      </c>
      <c r="AG1124" t="s">
        <v>119</v>
      </c>
      <c r="AH1124" t="s">
        <v>124</v>
      </c>
      <c r="AI1124">
        <v>1573</v>
      </c>
      <c r="AJ1124" t="s">
        <v>108</v>
      </c>
      <c r="AK1124">
        <v>0</v>
      </c>
      <c r="AL1124">
        <v>0</v>
      </c>
      <c r="AM1124">
        <v>1573</v>
      </c>
      <c r="AN1124" t="s">
        <v>103</v>
      </c>
      <c r="AO1124" t="s">
        <v>119</v>
      </c>
      <c r="AP1124" t="s">
        <v>104</v>
      </c>
      <c r="AQ1124" t="s">
        <v>105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t="s">
        <v>119</v>
      </c>
      <c r="BC1124">
        <v>5</v>
      </c>
      <c r="BD1124" t="s">
        <v>106</v>
      </c>
      <c r="BE1124">
        <v>1</v>
      </c>
      <c r="BF1124" t="s">
        <v>119</v>
      </c>
      <c r="BG1124" t="s">
        <v>107</v>
      </c>
      <c r="BH1124">
        <v>2006</v>
      </c>
      <c r="BI1124" t="s">
        <v>125</v>
      </c>
      <c r="BJ1124">
        <v>2</v>
      </c>
      <c r="BK1124">
        <v>495</v>
      </c>
      <c r="BL1124" t="s">
        <v>98</v>
      </c>
      <c r="BM1124" t="s">
        <v>98</v>
      </c>
      <c r="BN1124" t="s">
        <v>104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10</v>
      </c>
      <c r="BZ1124">
        <v>2007</v>
      </c>
      <c r="CA1124" t="s">
        <v>149</v>
      </c>
      <c r="CB1124" t="s">
        <v>150</v>
      </c>
    </row>
    <row r="1125" spans="1:80">
      <c r="A1125">
        <v>2584</v>
      </c>
      <c r="B1125">
        <v>85</v>
      </c>
      <c r="C1125" t="s">
        <v>112</v>
      </c>
      <c r="D1125" t="s">
        <v>83</v>
      </c>
      <c r="E1125">
        <v>12150</v>
      </c>
      <c r="F1125" t="s">
        <v>82</v>
      </c>
      <c r="G1125" t="s">
        <v>83</v>
      </c>
      <c r="H1125" t="s">
        <v>113</v>
      </c>
      <c r="I1125" t="s">
        <v>192</v>
      </c>
      <c r="J1125" t="s">
        <v>86</v>
      </c>
      <c r="K1125" t="s">
        <v>161</v>
      </c>
      <c r="L1125" t="s">
        <v>88</v>
      </c>
      <c r="M1125" t="s">
        <v>217</v>
      </c>
      <c r="N1125" t="s">
        <v>91</v>
      </c>
      <c r="O1125" t="s">
        <v>91</v>
      </c>
      <c r="P1125" t="s">
        <v>92</v>
      </c>
      <c r="Q1125" t="s">
        <v>183</v>
      </c>
      <c r="R1125">
        <v>6</v>
      </c>
      <c r="S1125">
        <v>6</v>
      </c>
      <c r="T1125">
        <v>1979</v>
      </c>
      <c r="U1125">
        <v>1979</v>
      </c>
      <c r="V1125" t="s">
        <v>94</v>
      </c>
      <c r="W1125" t="s">
        <v>95</v>
      </c>
      <c r="X1125" t="s">
        <v>130</v>
      </c>
      <c r="Y1125" t="s">
        <v>185</v>
      </c>
      <c r="Z1125" t="s">
        <v>97</v>
      </c>
      <c r="AA1125">
        <v>0</v>
      </c>
      <c r="AB1125" t="s">
        <v>98</v>
      </c>
      <c r="AC1125" t="s">
        <v>98</v>
      </c>
      <c r="AD1125" t="s">
        <v>99</v>
      </c>
      <c r="AE1125" t="s">
        <v>119</v>
      </c>
      <c r="AF1125" t="s">
        <v>98</v>
      </c>
      <c r="AG1125" t="s">
        <v>157</v>
      </c>
      <c r="AH1125" t="s">
        <v>124</v>
      </c>
      <c r="AI1125">
        <v>1001</v>
      </c>
      <c r="AJ1125" t="s">
        <v>108</v>
      </c>
      <c r="AK1125">
        <v>0</v>
      </c>
      <c r="AL1125">
        <v>0</v>
      </c>
      <c r="AM1125">
        <v>1001</v>
      </c>
      <c r="AN1125" t="s">
        <v>103</v>
      </c>
      <c r="AO1125" t="s">
        <v>98</v>
      </c>
      <c r="AP1125" t="s">
        <v>104</v>
      </c>
      <c r="AQ1125" t="s">
        <v>105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t="s">
        <v>119</v>
      </c>
      <c r="BC1125">
        <v>5</v>
      </c>
      <c r="BD1125" t="s">
        <v>106</v>
      </c>
      <c r="BE1125">
        <v>1</v>
      </c>
      <c r="BF1125" t="s">
        <v>134</v>
      </c>
      <c r="BG1125" t="s">
        <v>159</v>
      </c>
      <c r="BH1125">
        <v>1979</v>
      </c>
      <c r="BI1125" t="s">
        <v>131</v>
      </c>
      <c r="BJ1125">
        <v>2</v>
      </c>
      <c r="BK1125">
        <v>486</v>
      </c>
      <c r="BL1125" t="s">
        <v>98</v>
      </c>
      <c r="BM1125" t="s">
        <v>98</v>
      </c>
      <c r="BN1125" t="s">
        <v>104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t="s">
        <v>83</v>
      </c>
      <c r="BV1125" t="s">
        <v>109</v>
      </c>
      <c r="BW1125" t="s">
        <v>83</v>
      </c>
      <c r="BX1125">
        <v>0</v>
      </c>
      <c r="BY1125">
        <v>1</v>
      </c>
      <c r="BZ1125">
        <v>2007</v>
      </c>
      <c r="CA1125" t="s">
        <v>110</v>
      </c>
      <c r="CB1125" t="s">
        <v>111</v>
      </c>
    </row>
    <row r="1126" spans="1:80">
      <c r="A1126">
        <v>2585</v>
      </c>
      <c r="B1126">
        <v>20</v>
      </c>
      <c r="C1126" t="s">
        <v>112</v>
      </c>
      <c r="D1126">
        <v>80</v>
      </c>
      <c r="E1126">
        <v>10000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217</v>
      </c>
      <c r="N1126" t="s">
        <v>91</v>
      </c>
      <c r="O1126" t="s">
        <v>91</v>
      </c>
      <c r="P1126" t="s">
        <v>92</v>
      </c>
      <c r="Q1126" t="s">
        <v>93</v>
      </c>
      <c r="R1126">
        <v>5</v>
      </c>
      <c r="S1126">
        <v>5</v>
      </c>
      <c r="T1126">
        <v>2002</v>
      </c>
      <c r="U1126">
        <v>2002</v>
      </c>
      <c r="V1126" t="s">
        <v>94</v>
      </c>
      <c r="W1126" t="s">
        <v>95</v>
      </c>
      <c r="X1126" t="s">
        <v>96</v>
      </c>
      <c r="Y1126" t="s">
        <v>96</v>
      </c>
      <c r="Z1126" t="s">
        <v>117</v>
      </c>
      <c r="AA1126">
        <v>166</v>
      </c>
      <c r="AB1126" t="s">
        <v>119</v>
      </c>
      <c r="AC1126" t="s">
        <v>98</v>
      </c>
      <c r="AD1126" t="s">
        <v>123</v>
      </c>
      <c r="AE1126" t="s">
        <v>119</v>
      </c>
      <c r="AF1126" t="s">
        <v>98</v>
      </c>
      <c r="AG1126" t="s">
        <v>100</v>
      </c>
      <c r="AH1126" t="s">
        <v>124</v>
      </c>
      <c r="AI1126">
        <v>585</v>
      </c>
      <c r="AJ1126" t="s">
        <v>108</v>
      </c>
      <c r="AK1126">
        <v>0</v>
      </c>
      <c r="AL1126">
        <v>856</v>
      </c>
      <c r="AM1126">
        <v>1441</v>
      </c>
      <c r="AN1126" t="s">
        <v>103</v>
      </c>
      <c r="AO1126" t="s">
        <v>126</v>
      </c>
      <c r="AP1126" t="s">
        <v>104</v>
      </c>
      <c r="AQ1126" t="s">
        <v>105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119</v>
      </c>
      <c r="BC1126">
        <v>6</v>
      </c>
      <c r="BD1126" t="s">
        <v>106</v>
      </c>
      <c r="BE1126">
        <v>1</v>
      </c>
      <c r="BF1126" t="s">
        <v>119</v>
      </c>
      <c r="BG1126" t="s">
        <v>107</v>
      </c>
      <c r="BH1126">
        <v>2002</v>
      </c>
      <c r="BI1126" t="s">
        <v>125</v>
      </c>
      <c r="BJ1126">
        <v>3</v>
      </c>
      <c r="BK1126">
        <v>650</v>
      </c>
      <c r="BL1126" t="s">
        <v>98</v>
      </c>
      <c r="BM1126" t="s">
        <v>98</v>
      </c>
      <c r="BN1126" t="s">
        <v>104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12</v>
      </c>
      <c r="BZ1126">
        <v>2007</v>
      </c>
      <c r="CA1126" t="s">
        <v>110</v>
      </c>
      <c r="CB1126" t="s">
        <v>111</v>
      </c>
    </row>
    <row r="1127" spans="1:80">
      <c r="A1127">
        <v>2586</v>
      </c>
      <c r="B1127">
        <v>20</v>
      </c>
      <c r="C1127" t="s">
        <v>112</v>
      </c>
      <c r="D1127">
        <v>44</v>
      </c>
      <c r="E1127">
        <v>12864</v>
      </c>
      <c r="F1127" t="s">
        <v>82</v>
      </c>
      <c r="G1127" t="s">
        <v>83</v>
      </c>
      <c r="H1127" t="s">
        <v>113</v>
      </c>
      <c r="I1127" t="s">
        <v>85</v>
      </c>
      <c r="J1127" t="s">
        <v>86</v>
      </c>
      <c r="K1127" t="s">
        <v>161</v>
      </c>
      <c r="L1127" t="s">
        <v>88</v>
      </c>
      <c r="M1127" t="s">
        <v>217</v>
      </c>
      <c r="N1127" t="s">
        <v>91</v>
      </c>
      <c r="O1127" t="s">
        <v>91</v>
      </c>
      <c r="P1127" t="s">
        <v>92</v>
      </c>
      <c r="Q1127" t="s">
        <v>93</v>
      </c>
      <c r="R1127">
        <v>7</v>
      </c>
      <c r="S1127">
        <v>5</v>
      </c>
      <c r="T1127">
        <v>2002</v>
      </c>
      <c r="U1127">
        <v>2002</v>
      </c>
      <c r="V1127" t="s">
        <v>94</v>
      </c>
      <c r="W1127" t="s">
        <v>95</v>
      </c>
      <c r="X1127" t="s">
        <v>96</v>
      </c>
      <c r="Y1127" t="s">
        <v>96</v>
      </c>
      <c r="Z1127" t="s">
        <v>97</v>
      </c>
      <c r="AA1127">
        <v>0</v>
      </c>
      <c r="AB1127" t="s">
        <v>119</v>
      </c>
      <c r="AC1127" t="s">
        <v>98</v>
      </c>
      <c r="AD1127" t="s">
        <v>123</v>
      </c>
      <c r="AE1127" t="s">
        <v>119</v>
      </c>
      <c r="AF1127" t="s">
        <v>98</v>
      </c>
      <c r="AG1127" t="s">
        <v>100</v>
      </c>
      <c r="AH1127" t="s">
        <v>124</v>
      </c>
      <c r="AI1127">
        <v>1392</v>
      </c>
      <c r="AJ1127" t="s">
        <v>108</v>
      </c>
      <c r="AK1127">
        <v>0</v>
      </c>
      <c r="AL1127">
        <v>17</v>
      </c>
      <c r="AM1127">
        <v>1409</v>
      </c>
      <c r="AN1127" t="s">
        <v>103</v>
      </c>
      <c r="AO1127" t="s">
        <v>126</v>
      </c>
      <c r="AP1127" t="s">
        <v>104</v>
      </c>
      <c r="AQ1127" t="s">
        <v>105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t="s">
        <v>119</v>
      </c>
      <c r="BC1127">
        <v>4</v>
      </c>
      <c r="BD1127" t="s">
        <v>106</v>
      </c>
      <c r="BE1127">
        <v>1</v>
      </c>
      <c r="BF1127" t="s">
        <v>119</v>
      </c>
      <c r="BG1127" t="s">
        <v>107</v>
      </c>
      <c r="BH1127">
        <v>2002</v>
      </c>
      <c r="BI1127" t="s">
        <v>131</v>
      </c>
      <c r="BJ1127">
        <v>2</v>
      </c>
      <c r="BK1127">
        <v>576</v>
      </c>
      <c r="BL1127" t="s">
        <v>98</v>
      </c>
      <c r="BM1127" t="s">
        <v>98</v>
      </c>
      <c r="BN1127" t="s">
        <v>104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</row>
    <row r="1128" spans="1:80">
      <c r="A1128">
        <v>2587</v>
      </c>
      <c r="B1128">
        <v>20</v>
      </c>
      <c r="C1128" t="s">
        <v>112</v>
      </c>
      <c r="D1128" t="s">
        <v>83</v>
      </c>
      <c r="E1128">
        <v>9928</v>
      </c>
      <c r="F1128" t="s">
        <v>82</v>
      </c>
      <c r="G1128" t="s">
        <v>83</v>
      </c>
      <c r="H1128" t="s">
        <v>113</v>
      </c>
      <c r="I1128" t="s">
        <v>85</v>
      </c>
      <c r="J1128" t="s">
        <v>86</v>
      </c>
      <c r="K1128" t="s">
        <v>161</v>
      </c>
      <c r="L1128" t="s">
        <v>88</v>
      </c>
      <c r="M1128" t="s">
        <v>217</v>
      </c>
      <c r="N1128" t="s">
        <v>91</v>
      </c>
      <c r="O1128" t="s">
        <v>91</v>
      </c>
      <c r="P1128" t="s">
        <v>92</v>
      </c>
      <c r="Q1128" t="s">
        <v>93</v>
      </c>
      <c r="R1128">
        <v>7</v>
      </c>
      <c r="S1128">
        <v>5</v>
      </c>
      <c r="T1128">
        <v>1991</v>
      </c>
      <c r="U1128">
        <v>1992</v>
      </c>
      <c r="V1128" t="s">
        <v>94</v>
      </c>
      <c r="W1128" t="s">
        <v>95</v>
      </c>
      <c r="X1128" t="s">
        <v>130</v>
      </c>
      <c r="Y1128" t="s">
        <v>130</v>
      </c>
      <c r="Z1128" t="s">
        <v>97</v>
      </c>
      <c r="AA1128">
        <v>0</v>
      </c>
      <c r="AB1128" t="s">
        <v>98</v>
      </c>
      <c r="AC1128" t="s">
        <v>98</v>
      </c>
      <c r="AD1128" t="s">
        <v>123</v>
      </c>
      <c r="AE1128" t="s">
        <v>119</v>
      </c>
      <c r="AF1128" t="s">
        <v>98</v>
      </c>
      <c r="AG1128" t="s">
        <v>100</v>
      </c>
      <c r="AH1128" t="s">
        <v>124</v>
      </c>
      <c r="AI1128">
        <v>1239</v>
      </c>
      <c r="AJ1128" t="s">
        <v>108</v>
      </c>
      <c r="AK1128">
        <v>0</v>
      </c>
      <c r="AL1128">
        <v>215</v>
      </c>
      <c r="AM1128">
        <v>1454</v>
      </c>
      <c r="AN1128" t="s">
        <v>103</v>
      </c>
      <c r="AO1128" t="s">
        <v>98</v>
      </c>
      <c r="AP1128" t="s">
        <v>104</v>
      </c>
      <c r="AQ1128" t="s">
        <v>105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98</v>
      </c>
      <c r="BC1128">
        <v>6</v>
      </c>
      <c r="BD1128" t="s">
        <v>106</v>
      </c>
      <c r="BE1128">
        <v>1</v>
      </c>
      <c r="BF1128" t="s">
        <v>98</v>
      </c>
      <c r="BG1128" t="s">
        <v>107</v>
      </c>
      <c r="BH1128">
        <v>1991</v>
      </c>
      <c r="BI1128" t="s">
        <v>108</v>
      </c>
      <c r="BJ1128">
        <v>2</v>
      </c>
      <c r="BK1128">
        <v>506</v>
      </c>
      <c r="BL1128" t="s">
        <v>98</v>
      </c>
      <c r="BM1128" t="s">
        <v>98</v>
      </c>
      <c r="BN1128" t="s">
        <v>104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5</v>
      </c>
      <c r="BZ1128">
        <v>2007</v>
      </c>
      <c r="CA1128" t="s">
        <v>110</v>
      </c>
      <c r="CB1128" t="s">
        <v>111</v>
      </c>
    </row>
    <row r="1129" spans="1:80">
      <c r="A1129">
        <v>2588</v>
      </c>
      <c r="B1129">
        <v>80</v>
      </c>
      <c r="C1129" t="s">
        <v>112</v>
      </c>
      <c r="D1129" t="s">
        <v>83</v>
      </c>
      <c r="E1129">
        <v>8750</v>
      </c>
      <c r="F1129" t="s">
        <v>82</v>
      </c>
      <c r="G1129" t="s">
        <v>83</v>
      </c>
      <c r="H1129" t="s">
        <v>113</v>
      </c>
      <c r="I1129" t="s">
        <v>85</v>
      </c>
      <c r="J1129" t="s">
        <v>86</v>
      </c>
      <c r="K1129" t="s">
        <v>87</v>
      </c>
      <c r="L1129" t="s">
        <v>88</v>
      </c>
      <c r="M1129" t="s">
        <v>217</v>
      </c>
      <c r="N1129" t="s">
        <v>91</v>
      </c>
      <c r="O1129" t="s">
        <v>91</v>
      </c>
      <c r="P1129" t="s">
        <v>92</v>
      </c>
      <c r="Q1129" t="s">
        <v>158</v>
      </c>
      <c r="R1129">
        <v>7</v>
      </c>
      <c r="S1129">
        <v>6</v>
      </c>
      <c r="T1129">
        <v>1975</v>
      </c>
      <c r="U1129">
        <v>1975</v>
      </c>
      <c r="V1129" t="s">
        <v>94</v>
      </c>
      <c r="W1129" t="s">
        <v>95</v>
      </c>
      <c r="X1129" t="s">
        <v>135</v>
      </c>
      <c r="Y1129" t="s">
        <v>135</v>
      </c>
      <c r="Z1129" t="s">
        <v>148</v>
      </c>
      <c r="AA1129">
        <v>50</v>
      </c>
      <c r="AB1129" t="s">
        <v>98</v>
      </c>
      <c r="AC1129" t="s">
        <v>98</v>
      </c>
      <c r="AD1129" t="s">
        <v>99</v>
      </c>
      <c r="AE1129" t="s">
        <v>98</v>
      </c>
      <c r="AF1129" t="s">
        <v>98</v>
      </c>
      <c r="AG1129" t="s">
        <v>157</v>
      </c>
      <c r="AH1129" t="s">
        <v>101</v>
      </c>
      <c r="AI1129">
        <v>224</v>
      </c>
      <c r="AJ1129" t="s">
        <v>124</v>
      </c>
      <c r="AK1129">
        <v>530</v>
      </c>
      <c r="AL1129">
        <v>98</v>
      </c>
      <c r="AM1129">
        <v>852</v>
      </c>
      <c r="AN1129" t="s">
        <v>103</v>
      </c>
      <c r="AO1129" t="s">
        <v>98</v>
      </c>
      <c r="AP1129" t="s">
        <v>104</v>
      </c>
      <c r="AQ1129" t="s">
        <v>105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t="s">
        <v>98</v>
      </c>
      <c r="BC1129">
        <v>4</v>
      </c>
      <c r="BD1129" t="s">
        <v>106</v>
      </c>
      <c r="BE1129">
        <v>0</v>
      </c>
      <c r="BF1129" t="s">
        <v>83</v>
      </c>
      <c r="BG1129" t="s">
        <v>107</v>
      </c>
      <c r="BH1129">
        <v>1975</v>
      </c>
      <c r="BI1129" t="s">
        <v>108</v>
      </c>
      <c r="BJ1129">
        <v>1</v>
      </c>
      <c r="BK1129">
        <v>360</v>
      </c>
      <c r="BL1129" t="s">
        <v>98</v>
      </c>
      <c r="BM1129" t="s">
        <v>98</v>
      </c>
      <c r="BN1129" t="s">
        <v>104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3</v>
      </c>
      <c r="BZ1129">
        <v>2007</v>
      </c>
      <c r="CA1129" t="s">
        <v>110</v>
      </c>
      <c r="CB1129" t="s">
        <v>111</v>
      </c>
    </row>
    <row r="1130" spans="1:80">
      <c r="A1130">
        <v>2589</v>
      </c>
      <c r="B1130">
        <v>85</v>
      </c>
      <c r="C1130" t="s">
        <v>112</v>
      </c>
      <c r="D1130">
        <v>82</v>
      </c>
      <c r="E1130">
        <v>8410</v>
      </c>
      <c r="F1130" t="s">
        <v>82</v>
      </c>
      <c r="G1130" t="s">
        <v>83</v>
      </c>
      <c r="H1130" t="s">
        <v>113</v>
      </c>
      <c r="I1130" t="s">
        <v>85</v>
      </c>
      <c r="J1130" t="s">
        <v>86</v>
      </c>
      <c r="K1130" t="s">
        <v>114</v>
      </c>
      <c r="L1130" t="s">
        <v>88</v>
      </c>
      <c r="M1130" t="s">
        <v>217</v>
      </c>
      <c r="N1130" t="s">
        <v>91</v>
      </c>
      <c r="O1130" t="s">
        <v>91</v>
      </c>
      <c r="P1130" t="s">
        <v>92</v>
      </c>
      <c r="Q1130" t="s">
        <v>183</v>
      </c>
      <c r="R1130">
        <v>6</v>
      </c>
      <c r="S1130">
        <v>6</v>
      </c>
      <c r="T1130">
        <v>1974</v>
      </c>
      <c r="U1130">
        <v>1974</v>
      </c>
      <c r="V1130" t="s">
        <v>94</v>
      </c>
      <c r="W1130" t="s">
        <v>95</v>
      </c>
      <c r="X1130" t="s">
        <v>135</v>
      </c>
      <c r="Y1130" t="s">
        <v>135</v>
      </c>
      <c r="Z1130" t="s">
        <v>97</v>
      </c>
      <c r="AA1130">
        <v>0</v>
      </c>
      <c r="AB1130" t="s">
        <v>98</v>
      </c>
      <c r="AC1130" t="s">
        <v>98</v>
      </c>
      <c r="AD1130" t="s">
        <v>99</v>
      </c>
      <c r="AE1130" t="s">
        <v>119</v>
      </c>
      <c r="AF1130" t="s">
        <v>98</v>
      </c>
      <c r="AG1130" t="s">
        <v>157</v>
      </c>
      <c r="AH1130" t="s">
        <v>118</v>
      </c>
      <c r="AI1130">
        <v>924</v>
      </c>
      <c r="AJ1130" t="s">
        <v>108</v>
      </c>
      <c r="AK1130">
        <v>0</v>
      </c>
      <c r="AL1130">
        <v>46</v>
      </c>
      <c r="AM1130">
        <v>970</v>
      </c>
      <c r="AN1130" t="s">
        <v>103</v>
      </c>
      <c r="AO1130" t="s">
        <v>98</v>
      </c>
      <c r="AP1130" t="s">
        <v>104</v>
      </c>
      <c r="AQ1130" t="s">
        <v>105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98</v>
      </c>
      <c r="BC1130">
        <v>5</v>
      </c>
      <c r="BD1130" t="s">
        <v>106</v>
      </c>
      <c r="BE1130">
        <v>1</v>
      </c>
      <c r="BF1130" t="s">
        <v>134</v>
      </c>
      <c r="BG1130" t="s">
        <v>107</v>
      </c>
      <c r="BH1130">
        <v>1974</v>
      </c>
      <c r="BI1130" t="s">
        <v>108</v>
      </c>
      <c r="BJ1130">
        <v>2</v>
      </c>
      <c r="BK1130">
        <v>528</v>
      </c>
      <c r="BL1130" t="s">
        <v>98</v>
      </c>
      <c r="BM1130" t="s">
        <v>98</v>
      </c>
      <c r="BN1130" t="s">
        <v>104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4</v>
      </c>
      <c r="BZ1130">
        <v>2007</v>
      </c>
      <c r="CA1130" t="s">
        <v>110</v>
      </c>
      <c r="CB1130" t="s">
        <v>111</v>
      </c>
    </row>
    <row r="1131" spans="1:80">
      <c r="A1131">
        <v>2590</v>
      </c>
      <c r="B1131">
        <v>120</v>
      </c>
      <c r="C1131" t="s">
        <v>112</v>
      </c>
      <c r="D1131">
        <v>46</v>
      </c>
      <c r="E1131">
        <v>4054</v>
      </c>
      <c r="F1131" t="s">
        <v>82</v>
      </c>
      <c r="G1131" t="s">
        <v>83</v>
      </c>
      <c r="H1131" t="s">
        <v>113</v>
      </c>
      <c r="I1131" t="s">
        <v>85</v>
      </c>
      <c r="J1131" t="s">
        <v>86</v>
      </c>
      <c r="K1131" t="s">
        <v>87</v>
      </c>
      <c r="L1131" t="s">
        <v>88</v>
      </c>
      <c r="M1131" t="s">
        <v>218</v>
      </c>
      <c r="N1131" t="s">
        <v>91</v>
      </c>
      <c r="O1131" t="s">
        <v>91</v>
      </c>
      <c r="P1131" t="s">
        <v>129</v>
      </c>
      <c r="Q1131" t="s">
        <v>93</v>
      </c>
      <c r="R1131">
        <v>7</v>
      </c>
      <c r="S1131">
        <v>6</v>
      </c>
      <c r="T1131">
        <v>1987</v>
      </c>
      <c r="U1131">
        <v>1987</v>
      </c>
      <c r="V1131" t="s">
        <v>94</v>
      </c>
      <c r="W1131" t="s">
        <v>95</v>
      </c>
      <c r="X1131" t="s">
        <v>96</v>
      </c>
      <c r="Y1131" t="s">
        <v>96</v>
      </c>
      <c r="Z1131" t="s">
        <v>117</v>
      </c>
      <c r="AA1131">
        <v>352</v>
      </c>
      <c r="AB1131" t="s">
        <v>119</v>
      </c>
      <c r="AC1131" t="s">
        <v>98</v>
      </c>
      <c r="AD1131" t="s">
        <v>166</v>
      </c>
      <c r="AE1131" t="s">
        <v>119</v>
      </c>
      <c r="AF1131" t="s">
        <v>98</v>
      </c>
      <c r="AG1131" t="s">
        <v>157</v>
      </c>
      <c r="AH1131" t="s">
        <v>124</v>
      </c>
      <c r="AI1131">
        <v>949</v>
      </c>
      <c r="AJ1131" t="s">
        <v>108</v>
      </c>
      <c r="AK1131">
        <v>0</v>
      </c>
      <c r="AL1131">
        <v>552</v>
      </c>
      <c r="AM1131">
        <v>1501</v>
      </c>
      <c r="AN1131" t="s">
        <v>103</v>
      </c>
      <c r="AO1131" t="s">
        <v>126</v>
      </c>
      <c r="AP1131" t="s">
        <v>104</v>
      </c>
      <c r="AQ1131" t="s">
        <v>105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t="s">
        <v>119</v>
      </c>
      <c r="BC1131">
        <v>5</v>
      </c>
      <c r="BD1131" t="s">
        <v>106</v>
      </c>
      <c r="BE1131">
        <v>2</v>
      </c>
      <c r="BF1131" t="s">
        <v>98</v>
      </c>
      <c r="BG1131" t="s">
        <v>107</v>
      </c>
      <c r="BH1131">
        <v>1987</v>
      </c>
      <c r="BI1131" t="s">
        <v>125</v>
      </c>
      <c r="BJ1131">
        <v>2</v>
      </c>
      <c r="BK1131">
        <v>512</v>
      </c>
      <c r="BL1131" t="s">
        <v>98</v>
      </c>
      <c r="BM1131" t="s">
        <v>98</v>
      </c>
      <c r="BN1131" t="s">
        <v>104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10</v>
      </c>
      <c r="BZ1131">
        <v>2007</v>
      </c>
      <c r="CA1131" t="s">
        <v>110</v>
      </c>
      <c r="CB1131" t="s">
        <v>111</v>
      </c>
    </row>
    <row r="1132" spans="1:80">
      <c r="A1132">
        <v>2591</v>
      </c>
      <c r="B1132">
        <v>20</v>
      </c>
      <c r="C1132" t="s">
        <v>112</v>
      </c>
      <c r="D1132">
        <v>149</v>
      </c>
      <c r="E1132">
        <v>19958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218</v>
      </c>
      <c r="N1132" t="s">
        <v>91</v>
      </c>
      <c r="O1132" t="s">
        <v>91</v>
      </c>
      <c r="P1132" t="s">
        <v>92</v>
      </c>
      <c r="Q1132" t="s">
        <v>93</v>
      </c>
      <c r="R1132">
        <v>6</v>
      </c>
      <c r="S1132">
        <v>8</v>
      </c>
      <c r="T1132">
        <v>1958</v>
      </c>
      <c r="U1132">
        <v>1995</v>
      </c>
      <c r="V1132" t="s">
        <v>115</v>
      </c>
      <c r="W1132" t="s">
        <v>95</v>
      </c>
      <c r="X1132" t="s">
        <v>130</v>
      </c>
      <c r="Y1132" t="s">
        <v>130</v>
      </c>
      <c r="Z1132" t="s">
        <v>117</v>
      </c>
      <c r="AA1132">
        <v>1224</v>
      </c>
      <c r="AB1132" t="s">
        <v>98</v>
      </c>
      <c r="AC1132" t="s">
        <v>119</v>
      </c>
      <c r="AD1132" t="s">
        <v>99</v>
      </c>
      <c r="AE1132" t="s">
        <v>98</v>
      </c>
      <c r="AF1132" t="s">
        <v>98</v>
      </c>
      <c r="AG1132" t="s">
        <v>100</v>
      </c>
      <c r="AH1132" t="s">
        <v>108</v>
      </c>
      <c r="AI1132">
        <v>0</v>
      </c>
      <c r="AJ1132" t="s">
        <v>108</v>
      </c>
      <c r="AK1132">
        <v>0</v>
      </c>
      <c r="AL1132">
        <v>585</v>
      </c>
      <c r="AM1132">
        <v>585</v>
      </c>
      <c r="AN1132" t="s">
        <v>103</v>
      </c>
      <c r="AO1132" t="s">
        <v>119</v>
      </c>
      <c r="AP1132" t="s">
        <v>104</v>
      </c>
      <c r="AQ1132" t="s">
        <v>105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119</v>
      </c>
      <c r="BC1132">
        <v>7</v>
      </c>
      <c r="BD1132" t="s">
        <v>106</v>
      </c>
      <c r="BE1132">
        <v>1</v>
      </c>
      <c r="BF1132" t="s">
        <v>119</v>
      </c>
      <c r="BG1132" t="s">
        <v>107</v>
      </c>
      <c r="BH1132">
        <v>1958</v>
      </c>
      <c r="BI1132" t="s">
        <v>131</v>
      </c>
      <c r="BJ1132">
        <v>2</v>
      </c>
      <c r="BK1132">
        <v>461</v>
      </c>
      <c r="BL1132" t="s">
        <v>98</v>
      </c>
      <c r="BM1132" t="s">
        <v>98</v>
      </c>
      <c r="BN1132" t="s">
        <v>104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t="s">
        <v>83</v>
      </c>
      <c r="BV1132" t="s">
        <v>132</v>
      </c>
      <c r="BW1132" t="s">
        <v>83</v>
      </c>
      <c r="BX1132">
        <v>0</v>
      </c>
      <c r="BY1132">
        <v>7</v>
      </c>
      <c r="BZ1132">
        <v>2007</v>
      </c>
      <c r="CA1132" t="s">
        <v>110</v>
      </c>
      <c r="CB1132" t="s">
        <v>111</v>
      </c>
    </row>
    <row r="1133" spans="1:80">
      <c r="A1133">
        <v>2592</v>
      </c>
      <c r="B1133">
        <v>20</v>
      </c>
      <c r="C1133" t="s">
        <v>112</v>
      </c>
      <c r="D1133">
        <v>67</v>
      </c>
      <c r="E1133">
        <v>8368</v>
      </c>
      <c r="F1133" t="s">
        <v>82</v>
      </c>
      <c r="G1133" t="s">
        <v>83</v>
      </c>
      <c r="H1133" t="s">
        <v>113</v>
      </c>
      <c r="I1133" t="s">
        <v>127</v>
      </c>
      <c r="J1133" t="s">
        <v>86</v>
      </c>
      <c r="K1133" t="s">
        <v>87</v>
      </c>
      <c r="L1133" t="s">
        <v>88</v>
      </c>
      <c r="M1133" t="s">
        <v>218</v>
      </c>
      <c r="N1133" t="s">
        <v>91</v>
      </c>
      <c r="O1133" t="s">
        <v>91</v>
      </c>
      <c r="P1133" t="s">
        <v>92</v>
      </c>
      <c r="Q1133" t="s">
        <v>93</v>
      </c>
      <c r="R1133">
        <v>7</v>
      </c>
      <c r="S1133">
        <v>5</v>
      </c>
      <c r="T1133">
        <v>2006</v>
      </c>
      <c r="U1133">
        <v>2007</v>
      </c>
      <c r="V1133" t="s">
        <v>94</v>
      </c>
      <c r="W1133" t="s">
        <v>95</v>
      </c>
      <c r="X1133" t="s">
        <v>96</v>
      </c>
      <c r="Y1133" t="s">
        <v>96</v>
      </c>
      <c r="Z1133" t="s">
        <v>97</v>
      </c>
      <c r="AA1133">
        <v>0</v>
      </c>
      <c r="AB1133" t="s">
        <v>119</v>
      </c>
      <c r="AC1133" t="s">
        <v>98</v>
      </c>
      <c r="AD1133" t="s">
        <v>123</v>
      </c>
      <c r="AE1133" t="s">
        <v>119</v>
      </c>
      <c r="AF1133" t="s">
        <v>98</v>
      </c>
      <c r="AG1133" t="s">
        <v>100</v>
      </c>
      <c r="AH1133" t="s">
        <v>108</v>
      </c>
      <c r="AI1133">
        <v>0</v>
      </c>
      <c r="AJ1133" t="s">
        <v>108</v>
      </c>
      <c r="AK1133">
        <v>0</v>
      </c>
      <c r="AL1133">
        <v>1689</v>
      </c>
      <c r="AM1133">
        <v>1689</v>
      </c>
      <c r="AN1133" t="s">
        <v>103</v>
      </c>
      <c r="AO1133" t="s">
        <v>126</v>
      </c>
      <c r="AP1133" t="s">
        <v>104</v>
      </c>
      <c r="AQ1133" t="s">
        <v>105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119</v>
      </c>
      <c r="BC1133">
        <v>7</v>
      </c>
      <c r="BD1133" t="s">
        <v>106</v>
      </c>
      <c r="BE1133">
        <v>0</v>
      </c>
      <c r="BF1133" t="s">
        <v>83</v>
      </c>
      <c r="BG1133" t="s">
        <v>107</v>
      </c>
      <c r="BH1133">
        <v>2007</v>
      </c>
      <c r="BI1133" t="s">
        <v>125</v>
      </c>
      <c r="BJ1133">
        <v>2</v>
      </c>
      <c r="BK1133">
        <v>433</v>
      </c>
      <c r="BL1133" t="s">
        <v>98</v>
      </c>
      <c r="BM1133" t="s">
        <v>98</v>
      </c>
      <c r="BN1133" t="s">
        <v>104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4</v>
      </c>
      <c r="BZ1133">
        <v>2007</v>
      </c>
      <c r="CA1133" t="s">
        <v>149</v>
      </c>
      <c r="CB1133" t="s">
        <v>150</v>
      </c>
    </row>
    <row r="1134" spans="1:80">
      <c r="A1134">
        <v>2593</v>
      </c>
      <c r="B1134">
        <v>20</v>
      </c>
      <c r="C1134" t="s">
        <v>112</v>
      </c>
      <c r="D1134">
        <v>68</v>
      </c>
      <c r="E1134">
        <v>8298</v>
      </c>
      <c r="F1134" t="s">
        <v>82</v>
      </c>
      <c r="G1134" t="s">
        <v>83</v>
      </c>
      <c r="H1134" t="s">
        <v>113</v>
      </c>
      <c r="I1134" t="s">
        <v>127</v>
      </c>
      <c r="J1134" t="s">
        <v>86</v>
      </c>
      <c r="K1134" t="s">
        <v>87</v>
      </c>
      <c r="L1134" t="s">
        <v>88</v>
      </c>
      <c r="M1134" t="s">
        <v>218</v>
      </c>
      <c r="N1134" t="s">
        <v>91</v>
      </c>
      <c r="O1134" t="s">
        <v>91</v>
      </c>
      <c r="P1134" t="s">
        <v>92</v>
      </c>
      <c r="Q1134" t="s">
        <v>93</v>
      </c>
      <c r="R1134">
        <v>8</v>
      </c>
      <c r="S1134">
        <v>5</v>
      </c>
      <c r="T1134">
        <v>2006</v>
      </c>
      <c r="U1134">
        <v>2007</v>
      </c>
      <c r="V1134" t="s">
        <v>115</v>
      </c>
      <c r="W1134" t="s">
        <v>95</v>
      </c>
      <c r="X1134" t="s">
        <v>96</v>
      </c>
      <c r="Y1134" t="s">
        <v>96</v>
      </c>
      <c r="Z1134" t="s">
        <v>83</v>
      </c>
      <c r="AA1134" t="s">
        <v>83</v>
      </c>
      <c r="AB1134" t="s">
        <v>119</v>
      </c>
      <c r="AC1134" t="s">
        <v>98</v>
      </c>
      <c r="AD1134" t="s">
        <v>123</v>
      </c>
      <c r="AE1134" t="s">
        <v>119</v>
      </c>
      <c r="AF1134" t="s">
        <v>98</v>
      </c>
      <c r="AG1134" t="s">
        <v>157</v>
      </c>
      <c r="AH1134" t="s">
        <v>124</v>
      </c>
      <c r="AI1134">
        <v>583</v>
      </c>
      <c r="AJ1134" t="s">
        <v>108</v>
      </c>
      <c r="AK1134">
        <v>0</v>
      </c>
      <c r="AL1134">
        <v>963</v>
      </c>
      <c r="AM1134">
        <v>1546</v>
      </c>
      <c r="AN1134" t="s">
        <v>103</v>
      </c>
      <c r="AO1134" t="s">
        <v>126</v>
      </c>
      <c r="AP1134" t="s">
        <v>104</v>
      </c>
      <c r="AQ1134" t="s">
        <v>105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t="s">
        <v>126</v>
      </c>
      <c r="BC1134">
        <v>6</v>
      </c>
      <c r="BD1134" t="s">
        <v>106</v>
      </c>
      <c r="BE1134">
        <v>1</v>
      </c>
      <c r="BF1134" t="s">
        <v>119</v>
      </c>
      <c r="BG1134" t="s">
        <v>107</v>
      </c>
      <c r="BH1134">
        <v>2207</v>
      </c>
      <c r="BI1134" t="s">
        <v>131</v>
      </c>
      <c r="BJ1134">
        <v>2</v>
      </c>
      <c r="BK1134">
        <v>502</v>
      </c>
      <c r="BL1134" t="s">
        <v>98</v>
      </c>
      <c r="BM1134" t="s">
        <v>98</v>
      </c>
      <c r="BN1134" t="s">
        <v>104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9</v>
      </c>
      <c r="BZ1134">
        <v>2007</v>
      </c>
      <c r="CA1134" t="s">
        <v>149</v>
      </c>
      <c r="CB1134" t="s">
        <v>150</v>
      </c>
    </row>
    <row r="1135" spans="1:80">
      <c r="A1135">
        <v>2594</v>
      </c>
      <c r="B1135">
        <v>20</v>
      </c>
      <c r="C1135" t="s">
        <v>112</v>
      </c>
      <c r="D1135">
        <v>42</v>
      </c>
      <c r="E1135">
        <v>10331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161</v>
      </c>
      <c r="L1135" t="s">
        <v>88</v>
      </c>
      <c r="M1135" t="s">
        <v>218</v>
      </c>
      <c r="N1135" t="s">
        <v>91</v>
      </c>
      <c r="O1135" t="s">
        <v>91</v>
      </c>
      <c r="P1135" t="s">
        <v>92</v>
      </c>
      <c r="Q1135" t="s">
        <v>93</v>
      </c>
      <c r="R1135">
        <v>7</v>
      </c>
      <c r="S1135">
        <v>7</v>
      </c>
      <c r="T1135">
        <v>1985</v>
      </c>
      <c r="U1135">
        <v>1985</v>
      </c>
      <c r="V1135" t="s">
        <v>94</v>
      </c>
      <c r="W1135" t="s">
        <v>95</v>
      </c>
      <c r="X1135" t="s">
        <v>135</v>
      </c>
      <c r="Y1135" t="s">
        <v>135</v>
      </c>
      <c r="Z1135" t="s">
        <v>97</v>
      </c>
      <c r="AA1135">
        <v>0</v>
      </c>
      <c r="AB1135" t="s">
        <v>98</v>
      </c>
      <c r="AC1135" t="s">
        <v>98</v>
      </c>
      <c r="AD1135" t="s">
        <v>99</v>
      </c>
      <c r="AE1135" t="s">
        <v>119</v>
      </c>
      <c r="AF1135" t="s">
        <v>98</v>
      </c>
      <c r="AG1135" t="s">
        <v>100</v>
      </c>
      <c r="AH1135" t="s">
        <v>118</v>
      </c>
      <c r="AI1135">
        <v>215</v>
      </c>
      <c r="AJ1135" t="s">
        <v>138</v>
      </c>
      <c r="AK1135">
        <v>80</v>
      </c>
      <c r="AL1135">
        <v>970</v>
      </c>
      <c r="AM1135">
        <v>1265</v>
      </c>
      <c r="AN1135" t="s">
        <v>103</v>
      </c>
      <c r="AO1135" t="s">
        <v>119</v>
      </c>
      <c r="AP1135" t="s">
        <v>104</v>
      </c>
      <c r="AQ1135" t="s">
        <v>105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t="s">
        <v>119</v>
      </c>
      <c r="BC1135">
        <v>6</v>
      </c>
      <c r="BD1135" t="s">
        <v>106</v>
      </c>
      <c r="BE1135">
        <v>0</v>
      </c>
      <c r="BF1135" t="s">
        <v>83</v>
      </c>
      <c r="BG1135" t="s">
        <v>107</v>
      </c>
      <c r="BH1135">
        <v>1985</v>
      </c>
      <c r="BI1135" t="s">
        <v>108</v>
      </c>
      <c r="BJ1135">
        <v>2</v>
      </c>
      <c r="BK1135">
        <v>528</v>
      </c>
      <c r="BL1135" t="s">
        <v>98</v>
      </c>
      <c r="BM1135" t="s">
        <v>98</v>
      </c>
      <c r="BN1135" t="s">
        <v>104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7</v>
      </c>
      <c r="BZ1135">
        <v>2007</v>
      </c>
      <c r="CA1135" t="s">
        <v>110</v>
      </c>
      <c r="CB1135" t="s">
        <v>111</v>
      </c>
    </row>
    <row r="1136" spans="1:80">
      <c r="A1136">
        <v>2595</v>
      </c>
      <c r="B1136">
        <v>20</v>
      </c>
      <c r="C1136" t="s">
        <v>112</v>
      </c>
      <c r="D1136" t="s">
        <v>83</v>
      </c>
      <c r="E1136">
        <v>6718</v>
      </c>
      <c r="F1136" t="s">
        <v>82</v>
      </c>
      <c r="G1136" t="s">
        <v>83</v>
      </c>
      <c r="H1136" t="s">
        <v>113</v>
      </c>
      <c r="I1136" t="s">
        <v>85</v>
      </c>
      <c r="J1136" t="s">
        <v>86</v>
      </c>
      <c r="K1136" t="s">
        <v>87</v>
      </c>
      <c r="L1136" t="s">
        <v>88</v>
      </c>
      <c r="M1136" t="s">
        <v>218</v>
      </c>
      <c r="N1136" t="s">
        <v>91</v>
      </c>
      <c r="O1136" t="s">
        <v>91</v>
      </c>
      <c r="P1136" t="s">
        <v>92</v>
      </c>
      <c r="Q1136" t="s">
        <v>93</v>
      </c>
      <c r="R1136">
        <v>8</v>
      </c>
      <c r="S1136">
        <v>5</v>
      </c>
      <c r="T1136">
        <v>2001</v>
      </c>
      <c r="U1136">
        <v>2001</v>
      </c>
      <c r="V1136" t="s">
        <v>94</v>
      </c>
      <c r="W1136" t="s">
        <v>95</v>
      </c>
      <c r="X1136" t="s">
        <v>96</v>
      </c>
      <c r="Y1136" t="s">
        <v>96</v>
      </c>
      <c r="Z1136" t="s">
        <v>117</v>
      </c>
      <c r="AA1136">
        <v>86</v>
      </c>
      <c r="AB1136" t="s">
        <v>119</v>
      </c>
      <c r="AC1136" t="s">
        <v>98</v>
      </c>
      <c r="AD1136" t="s">
        <v>123</v>
      </c>
      <c r="AE1136" t="s">
        <v>126</v>
      </c>
      <c r="AF1136" t="s">
        <v>98</v>
      </c>
      <c r="AG1136" t="s">
        <v>155</v>
      </c>
      <c r="AH1136" t="s">
        <v>124</v>
      </c>
      <c r="AI1136">
        <v>250</v>
      </c>
      <c r="AJ1136" t="s">
        <v>108</v>
      </c>
      <c r="AK1136">
        <v>0</v>
      </c>
      <c r="AL1136">
        <v>1017</v>
      </c>
      <c r="AM1136">
        <v>1267</v>
      </c>
      <c r="AN1136" t="s">
        <v>103</v>
      </c>
      <c r="AO1136" t="s">
        <v>126</v>
      </c>
      <c r="AP1136" t="s">
        <v>104</v>
      </c>
      <c r="AQ1136" t="s">
        <v>105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t="s">
        <v>119</v>
      </c>
      <c r="BC1136">
        <v>5</v>
      </c>
      <c r="BD1136" t="s">
        <v>106</v>
      </c>
      <c r="BE1136">
        <v>0</v>
      </c>
      <c r="BF1136" t="s">
        <v>83</v>
      </c>
      <c r="BG1136" t="s">
        <v>107</v>
      </c>
      <c r="BH1136">
        <v>2001</v>
      </c>
      <c r="BI1136" t="s">
        <v>108</v>
      </c>
      <c r="BJ1136">
        <v>2</v>
      </c>
      <c r="BK1136">
        <v>471</v>
      </c>
      <c r="BL1136" t="s">
        <v>98</v>
      </c>
      <c r="BM1136" t="s">
        <v>98</v>
      </c>
      <c r="BN1136" t="s">
        <v>104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1</v>
      </c>
      <c r="BZ1136">
        <v>2007</v>
      </c>
      <c r="CA1136" t="s">
        <v>110</v>
      </c>
      <c r="CB1136" t="s">
        <v>111</v>
      </c>
    </row>
    <row r="1137" spans="1:80">
      <c r="A1137">
        <v>2596</v>
      </c>
      <c r="B1137">
        <v>20</v>
      </c>
      <c r="C1137" t="s">
        <v>112</v>
      </c>
      <c r="D1137">
        <v>80</v>
      </c>
      <c r="E1137">
        <v>11305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218</v>
      </c>
      <c r="N1137" t="s">
        <v>91</v>
      </c>
      <c r="O1137" t="s">
        <v>91</v>
      </c>
      <c r="P1137" t="s">
        <v>92</v>
      </c>
      <c r="Q1137" t="s">
        <v>93</v>
      </c>
      <c r="R1137">
        <v>8</v>
      </c>
      <c r="S1137">
        <v>5</v>
      </c>
      <c r="T1137">
        <v>2002</v>
      </c>
      <c r="U1137">
        <v>2002</v>
      </c>
      <c r="V1137" t="s">
        <v>115</v>
      </c>
      <c r="W1137" t="s">
        <v>95</v>
      </c>
      <c r="X1137" t="s">
        <v>96</v>
      </c>
      <c r="Y1137" t="s">
        <v>96</v>
      </c>
      <c r="Z1137" t="s">
        <v>117</v>
      </c>
      <c r="AA1137">
        <v>886</v>
      </c>
      <c r="AB1137" t="s">
        <v>119</v>
      </c>
      <c r="AC1137" t="s">
        <v>98</v>
      </c>
      <c r="AD1137" t="s">
        <v>123</v>
      </c>
      <c r="AE1137" t="s">
        <v>119</v>
      </c>
      <c r="AF1137" t="s">
        <v>98</v>
      </c>
      <c r="AG1137" t="s">
        <v>157</v>
      </c>
      <c r="AH1137" t="s">
        <v>124</v>
      </c>
      <c r="AI1137">
        <v>1329</v>
      </c>
      <c r="AJ1137" t="s">
        <v>108</v>
      </c>
      <c r="AK1137">
        <v>0</v>
      </c>
      <c r="AL1137">
        <v>593</v>
      </c>
      <c r="AM1137">
        <v>1922</v>
      </c>
      <c r="AN1137" t="s">
        <v>103</v>
      </c>
      <c r="AO1137" t="s">
        <v>126</v>
      </c>
      <c r="AP1137" t="s">
        <v>104</v>
      </c>
      <c r="AQ1137" t="s">
        <v>105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t="s">
        <v>119</v>
      </c>
      <c r="BC1137">
        <v>6</v>
      </c>
      <c r="BD1137" t="s">
        <v>106</v>
      </c>
      <c r="BE1137">
        <v>1</v>
      </c>
      <c r="BF1137" t="s">
        <v>126</v>
      </c>
      <c r="BG1137" t="s">
        <v>107</v>
      </c>
      <c r="BH1137">
        <v>2002</v>
      </c>
      <c r="BI1137" t="s">
        <v>125</v>
      </c>
      <c r="BJ1137">
        <v>3</v>
      </c>
      <c r="BK1137">
        <v>692</v>
      </c>
      <c r="BL1137" t="s">
        <v>98</v>
      </c>
      <c r="BM1137" t="s">
        <v>98</v>
      </c>
      <c r="BN1137" t="s">
        <v>104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4</v>
      </c>
      <c r="BZ1137">
        <v>2007</v>
      </c>
      <c r="CA1137" t="s">
        <v>110</v>
      </c>
      <c r="CB1137" t="s">
        <v>111</v>
      </c>
    </row>
    <row r="1138" spans="1:80">
      <c r="A1138">
        <v>2597</v>
      </c>
      <c r="B1138">
        <v>20</v>
      </c>
      <c r="C1138" t="s">
        <v>112</v>
      </c>
      <c r="D1138" t="s">
        <v>83</v>
      </c>
      <c r="E1138">
        <v>7777</v>
      </c>
      <c r="F1138" t="s">
        <v>82</v>
      </c>
      <c r="G1138" t="s">
        <v>83</v>
      </c>
      <c r="H1138" t="s">
        <v>113</v>
      </c>
      <c r="I1138" t="s">
        <v>85</v>
      </c>
      <c r="J1138" t="s">
        <v>86</v>
      </c>
      <c r="K1138" t="s">
        <v>87</v>
      </c>
      <c r="L1138" t="s">
        <v>88</v>
      </c>
      <c r="M1138" t="s">
        <v>218</v>
      </c>
      <c r="N1138" t="s">
        <v>91</v>
      </c>
      <c r="O1138" t="s">
        <v>91</v>
      </c>
      <c r="P1138" t="s">
        <v>92</v>
      </c>
      <c r="Q1138" t="s">
        <v>93</v>
      </c>
      <c r="R1138">
        <v>6</v>
      </c>
      <c r="S1138">
        <v>5</v>
      </c>
      <c r="T1138">
        <v>1996</v>
      </c>
      <c r="U1138">
        <v>1996</v>
      </c>
      <c r="V1138" t="s">
        <v>94</v>
      </c>
      <c r="W1138" t="s">
        <v>95</v>
      </c>
      <c r="X1138" t="s">
        <v>96</v>
      </c>
      <c r="Y1138" t="s">
        <v>96</v>
      </c>
      <c r="Z1138" t="s">
        <v>117</v>
      </c>
      <c r="AA1138">
        <v>203</v>
      </c>
      <c r="AB1138" t="s">
        <v>119</v>
      </c>
      <c r="AC1138" t="s">
        <v>98</v>
      </c>
      <c r="AD1138" t="s">
        <v>123</v>
      </c>
      <c r="AE1138" t="s">
        <v>126</v>
      </c>
      <c r="AF1138" t="s">
        <v>98</v>
      </c>
      <c r="AG1138" t="s">
        <v>100</v>
      </c>
      <c r="AH1138" t="s">
        <v>108</v>
      </c>
      <c r="AI1138">
        <v>0</v>
      </c>
      <c r="AJ1138" t="s">
        <v>108</v>
      </c>
      <c r="AK1138">
        <v>0</v>
      </c>
      <c r="AL1138">
        <v>1491</v>
      </c>
      <c r="AM1138">
        <v>1491</v>
      </c>
      <c r="AN1138" t="s">
        <v>103</v>
      </c>
      <c r="AO1138" t="s">
        <v>126</v>
      </c>
      <c r="AP1138" t="s">
        <v>104</v>
      </c>
      <c r="AQ1138" t="s">
        <v>105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t="s">
        <v>98</v>
      </c>
      <c r="BC1138">
        <v>7</v>
      </c>
      <c r="BD1138" t="s">
        <v>106</v>
      </c>
      <c r="BE1138">
        <v>1</v>
      </c>
      <c r="BF1138" t="s">
        <v>98</v>
      </c>
      <c r="BG1138" t="s">
        <v>107</v>
      </c>
      <c r="BH1138">
        <v>1996</v>
      </c>
      <c r="BI1138" t="s">
        <v>125</v>
      </c>
      <c r="BJ1138">
        <v>2</v>
      </c>
      <c r="BK1138">
        <v>571</v>
      </c>
      <c r="BL1138" t="s">
        <v>98</v>
      </c>
      <c r="BM1138" t="s">
        <v>98</v>
      </c>
      <c r="BN1138" t="s">
        <v>104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11</v>
      </c>
      <c r="BZ1138">
        <v>2007</v>
      </c>
      <c r="CA1138" t="s">
        <v>110</v>
      </c>
      <c r="CB1138" t="s">
        <v>111</v>
      </c>
    </row>
    <row r="1139" spans="1:80">
      <c r="A1139">
        <v>2598</v>
      </c>
      <c r="B1139">
        <v>60</v>
      </c>
      <c r="C1139" t="s">
        <v>112</v>
      </c>
      <c r="D1139" t="s">
        <v>83</v>
      </c>
      <c r="E1139">
        <v>11800</v>
      </c>
      <c r="F1139" t="s">
        <v>82</v>
      </c>
      <c r="G1139" t="s">
        <v>83</v>
      </c>
      <c r="H1139" t="s">
        <v>113</v>
      </c>
      <c r="I1139" t="s">
        <v>85</v>
      </c>
      <c r="J1139" t="s">
        <v>86</v>
      </c>
      <c r="K1139" t="s">
        <v>87</v>
      </c>
      <c r="L1139" t="s">
        <v>88</v>
      </c>
      <c r="M1139" t="s">
        <v>218</v>
      </c>
      <c r="N1139" t="s">
        <v>91</v>
      </c>
      <c r="O1139" t="s">
        <v>91</v>
      </c>
      <c r="P1139" t="s">
        <v>92</v>
      </c>
      <c r="Q1139" t="s">
        <v>122</v>
      </c>
      <c r="R1139">
        <v>7</v>
      </c>
      <c r="S1139">
        <v>5</v>
      </c>
      <c r="T1139">
        <v>2003</v>
      </c>
      <c r="U1139">
        <v>2004</v>
      </c>
      <c r="V1139" t="s">
        <v>94</v>
      </c>
      <c r="W1139" t="s">
        <v>95</v>
      </c>
      <c r="X1139" t="s">
        <v>96</v>
      </c>
      <c r="Y1139" t="s">
        <v>96</v>
      </c>
      <c r="Z1139" t="s">
        <v>117</v>
      </c>
      <c r="AA1139">
        <v>94</v>
      </c>
      <c r="AB1139" t="s">
        <v>119</v>
      </c>
      <c r="AC1139" t="s">
        <v>98</v>
      </c>
      <c r="AD1139" t="s">
        <v>123</v>
      </c>
      <c r="AE1139" t="s">
        <v>119</v>
      </c>
      <c r="AF1139" t="s">
        <v>98</v>
      </c>
      <c r="AG1139" t="s">
        <v>119</v>
      </c>
      <c r="AH1139" t="s">
        <v>124</v>
      </c>
      <c r="AI1139">
        <v>766</v>
      </c>
      <c r="AJ1139" t="s">
        <v>108</v>
      </c>
      <c r="AK1139">
        <v>0</v>
      </c>
      <c r="AL1139">
        <v>356</v>
      </c>
      <c r="AM1139">
        <v>1122</v>
      </c>
      <c r="AN1139" t="s">
        <v>103</v>
      </c>
      <c r="AO1139" t="s">
        <v>126</v>
      </c>
      <c r="AP1139" t="s">
        <v>104</v>
      </c>
      <c r="AQ1139" t="s">
        <v>105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t="s">
        <v>119</v>
      </c>
      <c r="BC1139">
        <v>10</v>
      </c>
      <c r="BD1139" t="s">
        <v>106</v>
      </c>
      <c r="BE1139">
        <v>1</v>
      </c>
      <c r="BF1139" t="s">
        <v>119</v>
      </c>
      <c r="BG1139" t="s">
        <v>159</v>
      </c>
      <c r="BH1139">
        <v>2003</v>
      </c>
      <c r="BI1139" t="s">
        <v>125</v>
      </c>
      <c r="BJ1139">
        <v>2</v>
      </c>
      <c r="BK1139">
        <v>452</v>
      </c>
      <c r="BL1139" t="s">
        <v>98</v>
      </c>
      <c r="BM1139" t="s">
        <v>98</v>
      </c>
      <c r="BN1139" t="s">
        <v>104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7</v>
      </c>
      <c r="BZ1139">
        <v>2007</v>
      </c>
      <c r="CA1139" t="s">
        <v>110</v>
      </c>
      <c r="CB1139" t="s">
        <v>111</v>
      </c>
    </row>
    <row r="1140" spans="1:80">
      <c r="A1140">
        <v>2599</v>
      </c>
      <c r="B1140">
        <v>20</v>
      </c>
      <c r="C1140" t="s">
        <v>112</v>
      </c>
      <c r="D1140">
        <v>85</v>
      </c>
      <c r="E1140">
        <v>12633</v>
      </c>
      <c r="F1140" t="s">
        <v>82</v>
      </c>
      <c r="G1140" t="s">
        <v>83</v>
      </c>
      <c r="H1140" t="s">
        <v>113</v>
      </c>
      <c r="I1140" t="s">
        <v>127</v>
      </c>
      <c r="J1140" t="s">
        <v>86</v>
      </c>
      <c r="K1140" t="s">
        <v>87</v>
      </c>
      <c r="L1140" t="s">
        <v>88</v>
      </c>
      <c r="M1140" t="s">
        <v>218</v>
      </c>
      <c r="N1140" t="s">
        <v>221</v>
      </c>
      <c r="O1140" t="s">
        <v>221</v>
      </c>
      <c r="P1140" t="s">
        <v>92</v>
      </c>
      <c r="Q1140" t="s">
        <v>93</v>
      </c>
      <c r="R1140">
        <v>10</v>
      </c>
      <c r="S1140">
        <v>5</v>
      </c>
      <c r="T1140">
        <v>2006</v>
      </c>
      <c r="U1140">
        <v>2007</v>
      </c>
      <c r="V1140" t="s">
        <v>115</v>
      </c>
      <c r="W1140" t="s">
        <v>95</v>
      </c>
      <c r="X1140" t="s">
        <v>137</v>
      </c>
      <c r="Y1140" t="s">
        <v>137</v>
      </c>
      <c r="Z1140" t="s">
        <v>117</v>
      </c>
      <c r="AA1140">
        <v>242</v>
      </c>
      <c r="AB1140" t="s">
        <v>126</v>
      </c>
      <c r="AC1140" t="s">
        <v>98</v>
      </c>
      <c r="AD1140" t="s">
        <v>123</v>
      </c>
      <c r="AE1140" t="s">
        <v>126</v>
      </c>
      <c r="AF1140" t="s">
        <v>98</v>
      </c>
      <c r="AG1140" t="s">
        <v>119</v>
      </c>
      <c r="AH1140" t="s">
        <v>108</v>
      </c>
      <c r="AI1140">
        <v>0</v>
      </c>
      <c r="AJ1140" t="s">
        <v>108</v>
      </c>
      <c r="AK1140">
        <v>0</v>
      </c>
      <c r="AL1140">
        <v>1824</v>
      </c>
      <c r="AM1140">
        <v>1824</v>
      </c>
      <c r="AN1140" t="s">
        <v>103</v>
      </c>
      <c r="AO1140" t="s">
        <v>126</v>
      </c>
      <c r="AP1140" t="s">
        <v>104</v>
      </c>
      <c r="AQ1140" t="s">
        <v>105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t="s">
        <v>126</v>
      </c>
      <c r="BC1140">
        <v>8</v>
      </c>
      <c r="BD1140" t="s">
        <v>106</v>
      </c>
      <c r="BE1140">
        <v>1</v>
      </c>
      <c r="BF1140" t="s">
        <v>119</v>
      </c>
      <c r="BG1140" t="s">
        <v>107</v>
      </c>
      <c r="BH1140">
        <v>2006</v>
      </c>
      <c r="BI1140" t="s">
        <v>125</v>
      </c>
      <c r="BJ1140">
        <v>3</v>
      </c>
      <c r="BK1140">
        <v>932</v>
      </c>
      <c r="BL1140" t="s">
        <v>98</v>
      </c>
      <c r="BM1140" t="s">
        <v>98</v>
      </c>
      <c r="BN1140" t="s">
        <v>104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9</v>
      </c>
      <c r="BZ1140">
        <v>2007</v>
      </c>
      <c r="CA1140" t="s">
        <v>149</v>
      </c>
      <c r="CB1140" t="s">
        <v>150</v>
      </c>
    </row>
    <row r="1141" spans="1:80">
      <c r="A1141">
        <v>2600</v>
      </c>
      <c r="B1141">
        <v>20</v>
      </c>
      <c r="C1141" t="s">
        <v>112</v>
      </c>
      <c r="D1141">
        <v>200</v>
      </c>
      <c r="E1141">
        <v>43500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217</v>
      </c>
      <c r="N1141" t="s">
        <v>182</v>
      </c>
      <c r="O1141" t="s">
        <v>91</v>
      </c>
      <c r="P1141" t="s">
        <v>92</v>
      </c>
      <c r="Q1141" t="s">
        <v>93</v>
      </c>
      <c r="R1141">
        <v>3</v>
      </c>
      <c r="S1141">
        <v>5</v>
      </c>
      <c r="T1141">
        <v>1953</v>
      </c>
      <c r="U1141">
        <v>1953</v>
      </c>
      <c r="V1141" t="s">
        <v>94</v>
      </c>
      <c r="W1141" t="s">
        <v>95</v>
      </c>
      <c r="X1141" t="s">
        <v>137</v>
      </c>
      <c r="Y1141" t="s">
        <v>137</v>
      </c>
      <c r="Z1141" t="s">
        <v>97</v>
      </c>
      <c r="AA1141">
        <v>0</v>
      </c>
      <c r="AB1141" t="s">
        <v>98</v>
      </c>
      <c r="AC1141" t="s">
        <v>98</v>
      </c>
      <c r="AD1141" t="s">
        <v>99</v>
      </c>
      <c r="AE1141" t="s">
        <v>83</v>
      </c>
      <c r="AF1141" t="s">
        <v>83</v>
      </c>
      <c r="AG1141" t="s">
        <v>83</v>
      </c>
      <c r="AH1141" t="s">
        <v>83</v>
      </c>
      <c r="AI1141">
        <v>0</v>
      </c>
      <c r="AJ1141" t="s">
        <v>83</v>
      </c>
      <c r="AK1141">
        <v>0</v>
      </c>
      <c r="AL1141">
        <v>0</v>
      </c>
      <c r="AM1141">
        <v>0</v>
      </c>
      <c r="AN1141" t="s">
        <v>103</v>
      </c>
      <c r="AO1141" t="s">
        <v>126</v>
      </c>
      <c r="AP1141" t="s">
        <v>104</v>
      </c>
      <c r="AQ1141" t="s">
        <v>105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t="s">
        <v>98</v>
      </c>
      <c r="BC1141">
        <v>9</v>
      </c>
      <c r="BD1141" t="s">
        <v>187</v>
      </c>
      <c r="BE1141">
        <v>0</v>
      </c>
      <c r="BF1141" t="s">
        <v>83</v>
      </c>
      <c r="BG1141" t="s">
        <v>208</v>
      </c>
      <c r="BH1141">
        <v>1953</v>
      </c>
      <c r="BI1141" t="s">
        <v>131</v>
      </c>
      <c r="BJ1141">
        <v>4</v>
      </c>
      <c r="BK1141">
        <v>1041</v>
      </c>
      <c r="BL1141" t="s">
        <v>98</v>
      </c>
      <c r="BM1141" t="s">
        <v>98</v>
      </c>
      <c r="BN1141" t="s">
        <v>167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t="s">
        <v>83</v>
      </c>
      <c r="BV1141" t="s">
        <v>132</v>
      </c>
      <c r="BW1141" t="s">
        <v>83</v>
      </c>
      <c r="BX1141">
        <v>0</v>
      </c>
      <c r="BY1141">
        <v>6</v>
      </c>
      <c r="BZ1141">
        <v>2007</v>
      </c>
      <c r="CA1141" t="s">
        <v>110</v>
      </c>
      <c r="CB1141" t="s">
        <v>111</v>
      </c>
    </row>
    <row r="1142" spans="1:80">
      <c r="A1142">
        <v>2601</v>
      </c>
      <c r="B1142">
        <v>120</v>
      </c>
      <c r="C1142" t="s">
        <v>140</v>
      </c>
      <c r="D1142">
        <v>62</v>
      </c>
      <c r="E1142">
        <v>6710</v>
      </c>
      <c r="F1142" t="s">
        <v>82</v>
      </c>
      <c r="G1142" t="s">
        <v>83</v>
      </c>
      <c r="H1142" t="s">
        <v>113</v>
      </c>
      <c r="I1142" t="s">
        <v>85</v>
      </c>
      <c r="J1142" t="s">
        <v>86</v>
      </c>
      <c r="K1142" t="s">
        <v>222</v>
      </c>
      <c r="L1142" t="s">
        <v>88</v>
      </c>
      <c r="M1142" t="s">
        <v>217</v>
      </c>
      <c r="N1142" t="s">
        <v>91</v>
      </c>
      <c r="O1142" t="s">
        <v>91</v>
      </c>
      <c r="P1142" t="s">
        <v>129</v>
      </c>
      <c r="Q1142" t="s">
        <v>183</v>
      </c>
      <c r="R1142">
        <v>6</v>
      </c>
      <c r="S1142">
        <v>5</v>
      </c>
      <c r="T1142">
        <v>1996</v>
      </c>
      <c r="U1142">
        <v>1997</v>
      </c>
      <c r="V1142" t="s">
        <v>94</v>
      </c>
      <c r="W1142" t="s">
        <v>95</v>
      </c>
      <c r="X1142" t="s">
        <v>96</v>
      </c>
      <c r="Y1142" t="s">
        <v>96</v>
      </c>
      <c r="Z1142" t="s">
        <v>117</v>
      </c>
      <c r="AA1142">
        <v>134</v>
      </c>
      <c r="AB1142" t="s">
        <v>98</v>
      </c>
      <c r="AC1142" t="s">
        <v>98</v>
      </c>
      <c r="AD1142" t="s">
        <v>123</v>
      </c>
      <c r="AE1142" t="s">
        <v>126</v>
      </c>
      <c r="AF1142" t="s">
        <v>98</v>
      </c>
      <c r="AG1142" t="s">
        <v>157</v>
      </c>
      <c r="AH1142" t="s">
        <v>101</v>
      </c>
      <c r="AI1142">
        <v>16</v>
      </c>
      <c r="AJ1142" t="s">
        <v>124</v>
      </c>
      <c r="AK1142">
        <v>904</v>
      </c>
      <c r="AL1142">
        <v>0</v>
      </c>
      <c r="AM1142">
        <v>920</v>
      </c>
      <c r="AN1142" t="s">
        <v>103</v>
      </c>
      <c r="AO1142" t="s">
        <v>126</v>
      </c>
      <c r="AP1142" t="s">
        <v>104</v>
      </c>
      <c r="AQ1142" t="s">
        <v>105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t="s">
        <v>98</v>
      </c>
      <c r="BC1142">
        <v>3</v>
      </c>
      <c r="BD1142" t="s">
        <v>106</v>
      </c>
      <c r="BE1142">
        <v>0</v>
      </c>
      <c r="BF1142" t="s">
        <v>83</v>
      </c>
      <c r="BG1142" t="s">
        <v>107</v>
      </c>
      <c r="BH1142">
        <v>1996</v>
      </c>
      <c r="BI1142" t="s">
        <v>125</v>
      </c>
      <c r="BJ1142">
        <v>2</v>
      </c>
      <c r="BK1142">
        <v>460</v>
      </c>
      <c r="BL1142" t="s">
        <v>98</v>
      </c>
      <c r="BM1142" t="s">
        <v>98</v>
      </c>
      <c r="BN1142" t="s">
        <v>104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2007</v>
      </c>
      <c r="CA1142" t="s">
        <v>110</v>
      </c>
      <c r="CB1142" t="s">
        <v>111</v>
      </c>
    </row>
    <row r="1143" spans="1:80">
      <c r="A1143">
        <v>2602</v>
      </c>
      <c r="B1143">
        <v>160</v>
      </c>
      <c r="C1143" t="s">
        <v>140</v>
      </c>
      <c r="D1143">
        <v>21</v>
      </c>
      <c r="E1143">
        <v>1504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219</v>
      </c>
      <c r="N1143" t="s">
        <v>91</v>
      </c>
      <c r="O1143" t="s">
        <v>91</v>
      </c>
      <c r="P1143" t="s">
        <v>142</v>
      </c>
      <c r="Q1143" t="s">
        <v>122</v>
      </c>
      <c r="R1143">
        <v>4</v>
      </c>
      <c r="S1143">
        <v>4</v>
      </c>
      <c r="T1143">
        <v>1972</v>
      </c>
      <c r="U1143">
        <v>1972</v>
      </c>
      <c r="V1143" t="s">
        <v>94</v>
      </c>
      <c r="W1143" t="s">
        <v>95</v>
      </c>
      <c r="X1143" t="s">
        <v>152</v>
      </c>
      <c r="Y1143" t="s">
        <v>153</v>
      </c>
      <c r="Z1143" t="s">
        <v>97</v>
      </c>
      <c r="AA1143">
        <v>0</v>
      </c>
      <c r="AB1143" t="s">
        <v>98</v>
      </c>
      <c r="AC1143" t="s">
        <v>98</v>
      </c>
      <c r="AD1143" t="s">
        <v>99</v>
      </c>
      <c r="AE1143" t="s">
        <v>98</v>
      </c>
      <c r="AF1143" t="s">
        <v>98</v>
      </c>
      <c r="AG1143" t="s">
        <v>100</v>
      </c>
      <c r="AH1143" t="s">
        <v>138</v>
      </c>
      <c r="AI1143">
        <v>252</v>
      </c>
      <c r="AJ1143" t="s">
        <v>108</v>
      </c>
      <c r="AK1143">
        <v>0</v>
      </c>
      <c r="AL1143">
        <v>294</v>
      </c>
      <c r="AM1143">
        <v>546</v>
      </c>
      <c r="AN1143" t="s">
        <v>103</v>
      </c>
      <c r="AO1143" t="s">
        <v>98</v>
      </c>
      <c r="AP1143" t="s">
        <v>104</v>
      </c>
      <c r="AQ1143" t="s">
        <v>105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t="s">
        <v>98</v>
      </c>
      <c r="BC1143">
        <v>5</v>
      </c>
      <c r="BD1143" t="s">
        <v>106</v>
      </c>
      <c r="BE1143">
        <v>0</v>
      </c>
      <c r="BF1143" t="s">
        <v>83</v>
      </c>
      <c r="BG1143" t="s">
        <v>107</v>
      </c>
      <c r="BH1143">
        <v>1972</v>
      </c>
      <c r="BI1143" t="s">
        <v>108</v>
      </c>
      <c r="BJ1143">
        <v>1</v>
      </c>
      <c r="BK1143">
        <v>253</v>
      </c>
      <c r="BL1143" t="s">
        <v>98</v>
      </c>
      <c r="BM1143" t="s">
        <v>98</v>
      </c>
      <c r="BN1143" t="s">
        <v>104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5</v>
      </c>
      <c r="BZ1143">
        <v>2007</v>
      </c>
      <c r="CA1143" t="s">
        <v>110</v>
      </c>
      <c r="CB1143" t="s">
        <v>111</v>
      </c>
    </row>
    <row r="1144" spans="1:80">
      <c r="A1144">
        <v>2603</v>
      </c>
      <c r="B1144">
        <v>180</v>
      </c>
      <c r="C1144" t="s">
        <v>140</v>
      </c>
      <c r="D1144" t="s">
        <v>83</v>
      </c>
      <c r="E1144">
        <v>1533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219</v>
      </c>
      <c r="N1144" t="s">
        <v>91</v>
      </c>
      <c r="O1144" t="s">
        <v>91</v>
      </c>
      <c r="P1144" t="s">
        <v>142</v>
      </c>
      <c r="Q1144" t="s">
        <v>158</v>
      </c>
      <c r="R1144">
        <v>4</v>
      </c>
      <c r="S1144">
        <v>5</v>
      </c>
      <c r="T1144">
        <v>1970</v>
      </c>
      <c r="U1144">
        <v>1970</v>
      </c>
      <c r="V1144" t="s">
        <v>94</v>
      </c>
      <c r="W1144" t="s">
        <v>95</v>
      </c>
      <c r="X1144" t="s">
        <v>152</v>
      </c>
      <c r="Y1144" t="s">
        <v>153</v>
      </c>
      <c r="Z1144" t="s">
        <v>97</v>
      </c>
      <c r="AA1144">
        <v>0</v>
      </c>
      <c r="AB1144" t="s">
        <v>98</v>
      </c>
      <c r="AC1144" t="s">
        <v>98</v>
      </c>
      <c r="AD1144" t="s">
        <v>99</v>
      </c>
      <c r="AE1144" t="s">
        <v>119</v>
      </c>
      <c r="AF1144" t="s">
        <v>98</v>
      </c>
      <c r="AG1144" t="s">
        <v>157</v>
      </c>
      <c r="AH1144" t="s">
        <v>124</v>
      </c>
      <c r="AI1144">
        <v>503</v>
      </c>
      <c r="AJ1144" t="s">
        <v>108</v>
      </c>
      <c r="AK1144">
        <v>0</v>
      </c>
      <c r="AL1144">
        <v>27</v>
      </c>
      <c r="AM1144">
        <v>530</v>
      </c>
      <c r="AN1144" t="s">
        <v>103</v>
      </c>
      <c r="AO1144" t="s">
        <v>98</v>
      </c>
      <c r="AP1144" t="s">
        <v>104</v>
      </c>
      <c r="AQ1144" t="s">
        <v>105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98</v>
      </c>
      <c r="BC1144">
        <v>4</v>
      </c>
      <c r="BD1144" t="s">
        <v>106</v>
      </c>
      <c r="BE1144">
        <v>0</v>
      </c>
      <c r="BF1144" t="s">
        <v>83</v>
      </c>
      <c r="BG1144" t="s">
        <v>159</v>
      </c>
      <c r="BH1144">
        <v>1970</v>
      </c>
      <c r="BI1144" t="s">
        <v>125</v>
      </c>
      <c r="BJ1144">
        <v>1</v>
      </c>
      <c r="BK1144">
        <v>297</v>
      </c>
      <c r="BL1144" t="s">
        <v>98</v>
      </c>
      <c r="BM1144" t="s">
        <v>98</v>
      </c>
      <c r="BN1144" t="s">
        <v>104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7</v>
      </c>
      <c r="BZ1144">
        <v>2007</v>
      </c>
      <c r="CA1144" t="s">
        <v>110</v>
      </c>
      <c r="CB1144" t="s">
        <v>111</v>
      </c>
    </row>
    <row r="1145" spans="1:80">
      <c r="A1145">
        <v>2604</v>
      </c>
      <c r="B1145">
        <v>160</v>
      </c>
      <c r="C1145" t="s">
        <v>140</v>
      </c>
      <c r="D1145">
        <v>21</v>
      </c>
      <c r="E1145">
        <v>1495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219</v>
      </c>
      <c r="N1145" t="s">
        <v>91</v>
      </c>
      <c r="O1145" t="s">
        <v>91</v>
      </c>
      <c r="P1145" t="s">
        <v>129</v>
      </c>
      <c r="Q1145" t="s">
        <v>122</v>
      </c>
      <c r="R1145">
        <v>4</v>
      </c>
      <c r="S1145">
        <v>6</v>
      </c>
      <c r="T1145">
        <v>1970</v>
      </c>
      <c r="U1145">
        <v>1970</v>
      </c>
      <c r="V1145" t="s">
        <v>94</v>
      </c>
      <c r="W1145" t="s">
        <v>95</v>
      </c>
      <c r="X1145" t="s">
        <v>152</v>
      </c>
      <c r="Y1145" t="s">
        <v>153</v>
      </c>
      <c r="Z1145" t="s">
        <v>117</v>
      </c>
      <c r="AA1145">
        <v>189</v>
      </c>
      <c r="AB1145" t="s">
        <v>98</v>
      </c>
      <c r="AC1145" t="s">
        <v>98</v>
      </c>
      <c r="AD1145" t="s">
        <v>99</v>
      </c>
      <c r="AE1145" t="s">
        <v>98</v>
      </c>
      <c r="AF1145" t="s">
        <v>98</v>
      </c>
      <c r="AG1145" t="s">
        <v>100</v>
      </c>
      <c r="AH1145" t="s">
        <v>118</v>
      </c>
      <c r="AI1145">
        <v>384</v>
      </c>
      <c r="AJ1145" t="s">
        <v>108</v>
      </c>
      <c r="AK1145">
        <v>0</v>
      </c>
      <c r="AL1145">
        <v>162</v>
      </c>
      <c r="AM1145">
        <v>546</v>
      </c>
      <c r="AN1145" t="s">
        <v>103</v>
      </c>
      <c r="AO1145" t="s">
        <v>126</v>
      </c>
      <c r="AP1145" t="s">
        <v>104</v>
      </c>
      <c r="AQ1145" t="s">
        <v>105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98</v>
      </c>
      <c r="BC1145">
        <v>5</v>
      </c>
      <c r="BD1145" t="s">
        <v>106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104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5</v>
      </c>
      <c r="BZ1145">
        <v>2007</v>
      </c>
      <c r="CA1145" t="s">
        <v>110</v>
      </c>
      <c r="CB1145" t="s">
        <v>111</v>
      </c>
    </row>
    <row r="1146" spans="1:80">
      <c r="A1146">
        <v>2605</v>
      </c>
      <c r="B1146">
        <v>160</v>
      </c>
      <c r="C1146" t="s">
        <v>140</v>
      </c>
      <c r="D1146">
        <v>21</v>
      </c>
      <c r="E1146">
        <v>1890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219</v>
      </c>
      <c r="N1146" t="s">
        <v>91</v>
      </c>
      <c r="O1146" t="s">
        <v>91</v>
      </c>
      <c r="P1146" t="s">
        <v>142</v>
      </c>
      <c r="Q1146" t="s">
        <v>122</v>
      </c>
      <c r="R1146">
        <v>4</v>
      </c>
      <c r="S1146">
        <v>3</v>
      </c>
      <c r="T1146">
        <v>1976</v>
      </c>
      <c r="U1146">
        <v>1976</v>
      </c>
      <c r="V1146" t="s">
        <v>94</v>
      </c>
      <c r="W1146" t="s">
        <v>95</v>
      </c>
      <c r="X1146" t="s">
        <v>152</v>
      </c>
      <c r="Y1146" t="s">
        <v>153</v>
      </c>
      <c r="Z1146" t="s">
        <v>97</v>
      </c>
      <c r="AA1146">
        <v>0</v>
      </c>
      <c r="AB1146" t="s">
        <v>98</v>
      </c>
      <c r="AC1146" t="s">
        <v>98</v>
      </c>
      <c r="AD1146" t="s">
        <v>99</v>
      </c>
      <c r="AE1146" t="s">
        <v>98</v>
      </c>
      <c r="AF1146" t="s">
        <v>98</v>
      </c>
      <c r="AG1146" t="s">
        <v>100</v>
      </c>
      <c r="AH1146" t="s">
        <v>108</v>
      </c>
      <c r="AI1146">
        <v>0</v>
      </c>
      <c r="AJ1146" t="s">
        <v>108</v>
      </c>
      <c r="AK1146">
        <v>0</v>
      </c>
      <c r="AL1146">
        <v>546</v>
      </c>
      <c r="AM1146">
        <v>546</v>
      </c>
      <c r="AN1146" t="s">
        <v>103</v>
      </c>
      <c r="AO1146" t="s">
        <v>126</v>
      </c>
      <c r="AP1146" t="s">
        <v>104</v>
      </c>
      <c r="AQ1146" t="s">
        <v>105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98</v>
      </c>
      <c r="BC1146">
        <v>6</v>
      </c>
      <c r="BD1146" t="s">
        <v>106</v>
      </c>
      <c r="BE1146">
        <v>0</v>
      </c>
      <c r="BF1146" t="s">
        <v>83</v>
      </c>
      <c r="BG1146" t="s">
        <v>107</v>
      </c>
      <c r="BH1146">
        <v>1976</v>
      </c>
      <c r="BI1146" t="s">
        <v>108</v>
      </c>
      <c r="BJ1146">
        <v>1</v>
      </c>
      <c r="BK1146">
        <v>286</v>
      </c>
      <c r="BL1146" t="s">
        <v>98</v>
      </c>
      <c r="BM1146" t="s">
        <v>98</v>
      </c>
      <c r="BN1146" t="s">
        <v>104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177</v>
      </c>
      <c r="BW1146" t="s">
        <v>83</v>
      </c>
      <c r="BX1146">
        <v>0</v>
      </c>
      <c r="BY1146">
        <v>4</v>
      </c>
      <c r="BZ1146">
        <v>2007</v>
      </c>
      <c r="CA1146" t="s">
        <v>144</v>
      </c>
      <c r="CB1146" t="s">
        <v>111</v>
      </c>
    </row>
    <row r="1147" spans="1:80">
      <c r="A1147">
        <v>2606</v>
      </c>
      <c r="B1147">
        <v>85</v>
      </c>
      <c r="C1147" t="s">
        <v>112</v>
      </c>
      <c r="D1147">
        <v>72</v>
      </c>
      <c r="E1147">
        <v>9129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217</v>
      </c>
      <c r="N1147" t="s">
        <v>91</v>
      </c>
      <c r="O1147" t="s">
        <v>91</v>
      </c>
      <c r="P1147" t="s">
        <v>92</v>
      </c>
      <c r="Q1147" t="s">
        <v>183</v>
      </c>
      <c r="R1147">
        <v>5</v>
      </c>
      <c r="S1147">
        <v>5</v>
      </c>
      <c r="T1147">
        <v>1977</v>
      </c>
      <c r="U1147">
        <v>1977</v>
      </c>
      <c r="V1147" t="s">
        <v>94</v>
      </c>
      <c r="W1147" t="s">
        <v>95</v>
      </c>
      <c r="X1147" t="s">
        <v>135</v>
      </c>
      <c r="Y1147" t="s">
        <v>135</v>
      </c>
      <c r="Z1147" t="s">
        <v>117</v>
      </c>
      <c r="AA1147">
        <v>144</v>
      </c>
      <c r="AB1147" t="s">
        <v>98</v>
      </c>
      <c r="AC1147" t="s">
        <v>98</v>
      </c>
      <c r="AD1147" t="s">
        <v>123</v>
      </c>
      <c r="AE1147" t="s">
        <v>119</v>
      </c>
      <c r="AF1147" t="s">
        <v>98</v>
      </c>
      <c r="AG1147" t="s">
        <v>157</v>
      </c>
      <c r="AH1147" t="s">
        <v>124</v>
      </c>
      <c r="AI1147">
        <v>923</v>
      </c>
      <c r="AJ1147" t="s">
        <v>108</v>
      </c>
      <c r="AK1147">
        <v>0</v>
      </c>
      <c r="AL1147">
        <v>0</v>
      </c>
      <c r="AM1147">
        <v>923</v>
      </c>
      <c r="AN1147" t="s">
        <v>103</v>
      </c>
      <c r="AO1147" t="s">
        <v>98</v>
      </c>
      <c r="AP1147" t="s">
        <v>104</v>
      </c>
      <c r="AQ1147" t="s">
        <v>105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t="s">
        <v>119</v>
      </c>
      <c r="BC1147">
        <v>4</v>
      </c>
      <c r="BD1147" t="s">
        <v>106</v>
      </c>
      <c r="BE1147">
        <v>1</v>
      </c>
      <c r="BF1147" t="s">
        <v>139</v>
      </c>
      <c r="BG1147" t="s">
        <v>107</v>
      </c>
      <c r="BH1147">
        <v>1977</v>
      </c>
      <c r="BI1147" t="s">
        <v>125</v>
      </c>
      <c r="BJ1147">
        <v>2</v>
      </c>
      <c r="BK1147">
        <v>678</v>
      </c>
      <c r="BL1147" t="s">
        <v>98</v>
      </c>
      <c r="BM1147" t="s">
        <v>98</v>
      </c>
      <c r="BN1147" t="s">
        <v>104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109</v>
      </c>
      <c r="BW1147" t="s">
        <v>83</v>
      </c>
      <c r="BX1147">
        <v>0</v>
      </c>
      <c r="BY1147">
        <v>7</v>
      </c>
      <c r="BZ1147">
        <v>2007</v>
      </c>
      <c r="CA1147" t="s">
        <v>110</v>
      </c>
      <c r="CB1147" t="s">
        <v>111</v>
      </c>
    </row>
    <row r="1148" spans="1:80">
      <c r="A1148">
        <v>2607</v>
      </c>
      <c r="B1148">
        <v>80</v>
      </c>
      <c r="C1148" t="s">
        <v>112</v>
      </c>
      <c r="D1148" t="s">
        <v>83</v>
      </c>
      <c r="E1148">
        <v>15957</v>
      </c>
      <c r="F1148" t="s">
        <v>82</v>
      </c>
      <c r="G1148" t="s">
        <v>83</v>
      </c>
      <c r="H1148" t="s">
        <v>113</v>
      </c>
      <c r="I1148" t="s">
        <v>205</v>
      </c>
      <c r="J1148" t="s">
        <v>86</v>
      </c>
      <c r="K1148" t="s">
        <v>114</v>
      </c>
      <c r="L1148" t="s">
        <v>154</v>
      </c>
      <c r="M1148" t="s">
        <v>217</v>
      </c>
      <c r="N1148" t="s">
        <v>91</v>
      </c>
      <c r="O1148" t="s">
        <v>91</v>
      </c>
      <c r="P1148" t="s">
        <v>92</v>
      </c>
      <c r="Q1148" t="s">
        <v>158</v>
      </c>
      <c r="R1148">
        <v>6</v>
      </c>
      <c r="S1148">
        <v>6</v>
      </c>
      <c r="T1148">
        <v>1977</v>
      </c>
      <c r="U1148">
        <v>1977</v>
      </c>
      <c r="V1148" t="s">
        <v>94</v>
      </c>
      <c r="W1148" t="s">
        <v>95</v>
      </c>
      <c r="X1148" t="s">
        <v>130</v>
      </c>
      <c r="Y1148" t="s">
        <v>135</v>
      </c>
      <c r="Z1148" t="s">
        <v>97</v>
      </c>
      <c r="AA1148">
        <v>0</v>
      </c>
      <c r="AB1148" t="s">
        <v>98</v>
      </c>
      <c r="AC1148" t="s">
        <v>98</v>
      </c>
      <c r="AD1148" t="s">
        <v>123</v>
      </c>
      <c r="AE1148" t="s">
        <v>119</v>
      </c>
      <c r="AF1148" t="s">
        <v>98</v>
      </c>
      <c r="AG1148" t="s">
        <v>119</v>
      </c>
      <c r="AH1148" t="s">
        <v>124</v>
      </c>
      <c r="AI1148">
        <v>1148</v>
      </c>
      <c r="AJ1148" t="s">
        <v>108</v>
      </c>
      <c r="AK1148">
        <v>0</v>
      </c>
      <c r="AL1148">
        <v>96</v>
      </c>
      <c r="AM1148">
        <v>1244</v>
      </c>
      <c r="AN1148" t="s">
        <v>103</v>
      </c>
      <c r="AO1148" t="s">
        <v>98</v>
      </c>
      <c r="AP1148" t="s">
        <v>104</v>
      </c>
      <c r="AQ1148" t="s">
        <v>105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98</v>
      </c>
      <c r="BC1148">
        <v>6</v>
      </c>
      <c r="BD1148" t="s">
        <v>106</v>
      </c>
      <c r="BE1148">
        <v>1</v>
      </c>
      <c r="BF1148" t="s">
        <v>98</v>
      </c>
      <c r="BG1148" t="s">
        <v>107</v>
      </c>
      <c r="BH1148">
        <v>1977</v>
      </c>
      <c r="BI1148" t="s">
        <v>125</v>
      </c>
      <c r="BJ1148">
        <v>2</v>
      </c>
      <c r="BK1148">
        <v>528</v>
      </c>
      <c r="BL1148" t="s">
        <v>98</v>
      </c>
      <c r="BM1148" t="s">
        <v>98</v>
      </c>
      <c r="BN1148" t="s">
        <v>104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109</v>
      </c>
      <c r="BW1148" t="s">
        <v>83</v>
      </c>
      <c r="BX1148">
        <v>0</v>
      </c>
      <c r="BY1148">
        <v>9</v>
      </c>
      <c r="BZ1148">
        <v>2007</v>
      </c>
      <c r="CA1148" t="s">
        <v>110</v>
      </c>
      <c r="CB1148" t="s">
        <v>111</v>
      </c>
    </row>
    <row r="1149" spans="1:80">
      <c r="A1149">
        <v>2608</v>
      </c>
      <c r="B1149">
        <v>20</v>
      </c>
      <c r="C1149" t="s">
        <v>112</v>
      </c>
      <c r="D1149">
        <v>61</v>
      </c>
      <c r="E1149">
        <v>33983</v>
      </c>
      <c r="F1149" t="s">
        <v>82</v>
      </c>
      <c r="G1149" t="s">
        <v>83</v>
      </c>
      <c r="H1149" t="s">
        <v>113</v>
      </c>
      <c r="I1149" t="s">
        <v>85</v>
      </c>
      <c r="J1149" t="s">
        <v>86</v>
      </c>
      <c r="K1149" t="s">
        <v>87</v>
      </c>
      <c r="L1149" t="s">
        <v>88</v>
      </c>
      <c r="M1149" t="s">
        <v>217</v>
      </c>
      <c r="N1149" t="s">
        <v>91</v>
      </c>
      <c r="O1149" t="s">
        <v>91</v>
      </c>
      <c r="P1149" t="s">
        <v>92</v>
      </c>
      <c r="Q1149" t="s">
        <v>93</v>
      </c>
      <c r="R1149">
        <v>5</v>
      </c>
      <c r="S1149">
        <v>6</v>
      </c>
      <c r="T1149">
        <v>1977</v>
      </c>
      <c r="U1149">
        <v>1994</v>
      </c>
      <c r="V1149" t="s">
        <v>94</v>
      </c>
      <c r="W1149" t="s">
        <v>95</v>
      </c>
      <c r="X1149" t="s">
        <v>135</v>
      </c>
      <c r="Y1149" t="s">
        <v>135</v>
      </c>
      <c r="Z1149" t="s">
        <v>97</v>
      </c>
      <c r="AA1149">
        <v>0</v>
      </c>
      <c r="AB1149" t="s">
        <v>98</v>
      </c>
      <c r="AC1149" t="s">
        <v>139</v>
      </c>
      <c r="AD1149" t="s">
        <v>123</v>
      </c>
      <c r="AE1149" t="s">
        <v>98</v>
      </c>
      <c r="AF1149" t="s">
        <v>98</v>
      </c>
      <c r="AG1149" t="s">
        <v>155</v>
      </c>
      <c r="AH1149" t="s">
        <v>118</v>
      </c>
      <c r="AI1149">
        <v>1112</v>
      </c>
      <c r="AJ1149" t="s">
        <v>108</v>
      </c>
      <c r="AK1149">
        <v>0</v>
      </c>
      <c r="AL1149">
        <v>48</v>
      </c>
      <c r="AM1149">
        <v>1160</v>
      </c>
      <c r="AN1149" t="s">
        <v>103</v>
      </c>
      <c r="AO1149" t="s">
        <v>98</v>
      </c>
      <c r="AP1149" t="s">
        <v>104</v>
      </c>
      <c r="AQ1149" t="s">
        <v>105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119</v>
      </c>
      <c r="BC1149">
        <v>6</v>
      </c>
      <c r="BD1149" t="s">
        <v>154</v>
      </c>
      <c r="BE1149">
        <v>2</v>
      </c>
      <c r="BF1149" t="s">
        <v>98</v>
      </c>
      <c r="BG1149" t="s">
        <v>107</v>
      </c>
      <c r="BH1149">
        <v>1977</v>
      </c>
      <c r="BI1149" t="s">
        <v>131</v>
      </c>
      <c r="BJ1149">
        <v>2</v>
      </c>
      <c r="BK1149">
        <v>672</v>
      </c>
      <c r="BL1149" t="s">
        <v>98</v>
      </c>
      <c r="BM1149" t="s">
        <v>98</v>
      </c>
      <c r="BN1149" t="s">
        <v>191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132</v>
      </c>
      <c r="BW1149" t="s">
        <v>83</v>
      </c>
      <c r="BX1149">
        <v>0</v>
      </c>
      <c r="BY1149">
        <v>5</v>
      </c>
      <c r="BZ1149">
        <v>2007</v>
      </c>
      <c r="CA1149" t="s">
        <v>110</v>
      </c>
      <c r="CB1149" t="s">
        <v>111</v>
      </c>
    </row>
    <row r="1150" spans="1:80">
      <c r="A1150">
        <v>2609</v>
      </c>
      <c r="B1150">
        <v>60</v>
      </c>
      <c r="C1150" t="s">
        <v>112</v>
      </c>
      <c r="D1150">
        <v>68</v>
      </c>
      <c r="E1150">
        <v>8286</v>
      </c>
      <c r="F1150" t="s">
        <v>82</v>
      </c>
      <c r="G1150" t="s">
        <v>83</v>
      </c>
      <c r="H1150" t="s">
        <v>113</v>
      </c>
      <c r="I1150" t="s">
        <v>85</v>
      </c>
      <c r="J1150" t="s">
        <v>86</v>
      </c>
      <c r="K1150" t="s">
        <v>114</v>
      </c>
      <c r="L1150" t="s">
        <v>88</v>
      </c>
      <c r="M1150" t="s">
        <v>217</v>
      </c>
      <c r="N1150" t="s">
        <v>91</v>
      </c>
      <c r="O1150" t="s">
        <v>91</v>
      </c>
      <c r="P1150" t="s">
        <v>92</v>
      </c>
      <c r="Q1150" t="s">
        <v>122</v>
      </c>
      <c r="R1150">
        <v>5</v>
      </c>
      <c r="S1150">
        <v>7</v>
      </c>
      <c r="T1150">
        <v>1977</v>
      </c>
      <c r="U1150">
        <v>1977</v>
      </c>
      <c r="V1150" t="s">
        <v>94</v>
      </c>
      <c r="W1150" t="s">
        <v>95</v>
      </c>
      <c r="X1150" t="s">
        <v>135</v>
      </c>
      <c r="Y1150" t="s">
        <v>135</v>
      </c>
      <c r="Z1150" t="s">
        <v>97</v>
      </c>
      <c r="AA1150">
        <v>0</v>
      </c>
      <c r="AB1150" t="s">
        <v>98</v>
      </c>
      <c r="AC1150" t="s">
        <v>98</v>
      </c>
      <c r="AD1150" t="s">
        <v>123</v>
      </c>
      <c r="AE1150" t="s">
        <v>119</v>
      </c>
      <c r="AF1150" t="s">
        <v>98</v>
      </c>
      <c r="AG1150" t="s">
        <v>100</v>
      </c>
      <c r="AH1150" t="s">
        <v>101</v>
      </c>
      <c r="AI1150">
        <v>531</v>
      </c>
      <c r="AJ1150" t="s">
        <v>108</v>
      </c>
      <c r="AK1150">
        <v>0</v>
      </c>
      <c r="AL1150">
        <v>185</v>
      </c>
      <c r="AM1150">
        <v>716</v>
      </c>
      <c r="AN1150" t="s">
        <v>103</v>
      </c>
      <c r="AO1150" t="s">
        <v>126</v>
      </c>
      <c r="AP1150" t="s">
        <v>104</v>
      </c>
      <c r="AQ1150" t="s">
        <v>105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98</v>
      </c>
      <c r="BC1150">
        <v>6</v>
      </c>
      <c r="BD1150" t="s">
        <v>106</v>
      </c>
      <c r="BE1150">
        <v>1</v>
      </c>
      <c r="BF1150" t="s">
        <v>119</v>
      </c>
      <c r="BG1150" t="s">
        <v>107</v>
      </c>
      <c r="BH1150">
        <v>1977</v>
      </c>
      <c r="BI1150" t="s">
        <v>125</v>
      </c>
      <c r="BJ1150">
        <v>2</v>
      </c>
      <c r="BK1150">
        <v>531</v>
      </c>
      <c r="BL1150" t="s">
        <v>98</v>
      </c>
      <c r="BM1150" t="s">
        <v>98</v>
      </c>
      <c r="BN1150" t="s">
        <v>104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t="s">
        <v>83</v>
      </c>
      <c r="BV1150" t="s">
        <v>132</v>
      </c>
      <c r="BW1150" t="s">
        <v>83</v>
      </c>
      <c r="BX1150">
        <v>0</v>
      </c>
      <c r="BY1150">
        <v>6</v>
      </c>
      <c r="BZ1150">
        <v>2007</v>
      </c>
      <c r="CA1150" t="s">
        <v>110</v>
      </c>
      <c r="CB1150" t="s">
        <v>111</v>
      </c>
    </row>
    <row r="1151" spans="1:80">
      <c r="A1151">
        <v>2610</v>
      </c>
      <c r="B1151">
        <v>85</v>
      </c>
      <c r="C1151" t="s">
        <v>112</v>
      </c>
      <c r="D1151">
        <v>50</v>
      </c>
      <c r="E1151">
        <v>6723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217</v>
      </c>
      <c r="N1151" t="s">
        <v>91</v>
      </c>
      <c r="O1151" t="s">
        <v>91</v>
      </c>
      <c r="P1151" t="s">
        <v>92</v>
      </c>
      <c r="Q1151" t="s">
        <v>183</v>
      </c>
      <c r="R1151">
        <v>5</v>
      </c>
      <c r="S1151">
        <v>7</v>
      </c>
      <c r="T1151">
        <v>1971</v>
      </c>
      <c r="U1151">
        <v>1971</v>
      </c>
      <c r="V1151" t="s">
        <v>94</v>
      </c>
      <c r="W1151" t="s">
        <v>95</v>
      </c>
      <c r="X1151" t="s">
        <v>116</v>
      </c>
      <c r="Y1151" t="s">
        <v>130</v>
      </c>
      <c r="Z1151" t="s">
        <v>97</v>
      </c>
      <c r="AA1151">
        <v>0</v>
      </c>
      <c r="AB1151" t="s">
        <v>98</v>
      </c>
      <c r="AC1151" t="s">
        <v>98</v>
      </c>
      <c r="AD1151" t="s">
        <v>99</v>
      </c>
      <c r="AE1151" t="s">
        <v>119</v>
      </c>
      <c r="AF1151" t="s">
        <v>98</v>
      </c>
      <c r="AG1151" t="s">
        <v>157</v>
      </c>
      <c r="AH1151" t="s">
        <v>124</v>
      </c>
      <c r="AI1151">
        <v>796</v>
      </c>
      <c r="AJ1151" t="s">
        <v>108</v>
      </c>
      <c r="AK1151">
        <v>0</v>
      </c>
      <c r="AL1151">
        <v>0</v>
      </c>
      <c r="AM1151">
        <v>796</v>
      </c>
      <c r="AN1151" t="s">
        <v>103</v>
      </c>
      <c r="AO1151" t="s">
        <v>98</v>
      </c>
      <c r="AP1151" t="s">
        <v>104</v>
      </c>
      <c r="AQ1151" t="s">
        <v>105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106</v>
      </c>
      <c r="BE1151">
        <v>0</v>
      </c>
      <c r="BF1151" t="s">
        <v>83</v>
      </c>
      <c r="BG1151" t="s">
        <v>83</v>
      </c>
      <c r="BH1151" t="s">
        <v>83</v>
      </c>
      <c r="BI1151" t="s">
        <v>83</v>
      </c>
      <c r="BJ1151">
        <v>0</v>
      </c>
      <c r="BK1151">
        <v>0</v>
      </c>
      <c r="BL1151" t="s">
        <v>83</v>
      </c>
      <c r="BM1151" t="s">
        <v>83</v>
      </c>
      <c r="BN1151" t="s">
        <v>104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177</v>
      </c>
      <c r="BW1151" t="s">
        <v>83</v>
      </c>
      <c r="BX1151">
        <v>0</v>
      </c>
      <c r="BY1151">
        <v>9</v>
      </c>
      <c r="BZ1151">
        <v>2007</v>
      </c>
      <c r="CA1151" t="s">
        <v>110</v>
      </c>
      <c r="CB1151" t="s">
        <v>111</v>
      </c>
    </row>
    <row r="1152" spans="1:80">
      <c r="A1152">
        <v>2611</v>
      </c>
      <c r="B1152">
        <v>20</v>
      </c>
      <c r="C1152" t="s">
        <v>112</v>
      </c>
      <c r="D1152">
        <v>124</v>
      </c>
      <c r="E1152">
        <v>27697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217</v>
      </c>
      <c r="N1152" t="s">
        <v>91</v>
      </c>
      <c r="O1152" t="s">
        <v>91</v>
      </c>
      <c r="P1152" t="s">
        <v>92</v>
      </c>
      <c r="Q1152" t="s">
        <v>93</v>
      </c>
      <c r="R1152">
        <v>4</v>
      </c>
      <c r="S1152">
        <v>3</v>
      </c>
      <c r="T1152">
        <v>1961</v>
      </c>
      <c r="U1152">
        <v>1961</v>
      </c>
      <c r="V1152" t="s">
        <v>133</v>
      </c>
      <c r="W1152" t="s">
        <v>95</v>
      </c>
      <c r="X1152" t="s">
        <v>135</v>
      </c>
      <c r="Y1152" t="s">
        <v>135</v>
      </c>
      <c r="Z1152" t="s">
        <v>83</v>
      </c>
      <c r="AA1152">
        <v>198</v>
      </c>
      <c r="AB1152" t="s">
        <v>98</v>
      </c>
      <c r="AC1152" t="s">
        <v>98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138</v>
      </c>
      <c r="AI1152">
        <v>811</v>
      </c>
      <c r="AJ1152" t="s">
        <v>108</v>
      </c>
      <c r="AK1152">
        <v>0</v>
      </c>
      <c r="AL1152">
        <v>585</v>
      </c>
      <c r="AM1152">
        <v>1396</v>
      </c>
      <c r="AN1152" t="s">
        <v>103</v>
      </c>
      <c r="AO1152" t="s">
        <v>98</v>
      </c>
      <c r="AP1152" t="s">
        <v>167</v>
      </c>
      <c r="AQ1152" t="s">
        <v>105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6</v>
      </c>
      <c r="BD1152" t="s">
        <v>106</v>
      </c>
      <c r="BE1152">
        <v>0</v>
      </c>
      <c r="BF1152" t="s">
        <v>83</v>
      </c>
      <c r="BG1152" t="s">
        <v>107</v>
      </c>
      <c r="BH1152">
        <v>1961</v>
      </c>
      <c r="BI1152" t="s">
        <v>108</v>
      </c>
      <c r="BJ1152">
        <v>1</v>
      </c>
      <c r="BK1152">
        <v>444</v>
      </c>
      <c r="BL1152" t="s">
        <v>98</v>
      </c>
      <c r="BM1152" t="s">
        <v>139</v>
      </c>
      <c r="BN1152" t="s">
        <v>104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11</v>
      </c>
      <c r="BZ1152">
        <v>2007</v>
      </c>
      <c r="CA1152" t="s">
        <v>144</v>
      </c>
      <c r="CB1152" t="s">
        <v>172</v>
      </c>
    </row>
    <row r="1153" spans="1:80">
      <c r="A1153">
        <v>2612</v>
      </c>
      <c r="B1153">
        <v>20</v>
      </c>
      <c r="C1153" t="s">
        <v>112</v>
      </c>
      <c r="D1153" t="s">
        <v>83</v>
      </c>
      <c r="E1153">
        <v>11000</v>
      </c>
      <c r="F1153" t="s">
        <v>82</v>
      </c>
      <c r="G1153" t="s">
        <v>83</v>
      </c>
      <c r="H1153" t="s">
        <v>160</v>
      </c>
      <c r="I1153" t="s">
        <v>85</v>
      </c>
      <c r="J1153" t="s">
        <v>86</v>
      </c>
      <c r="K1153" t="s">
        <v>114</v>
      </c>
      <c r="L1153" t="s">
        <v>88</v>
      </c>
      <c r="M1153" t="s">
        <v>217</v>
      </c>
      <c r="N1153" t="s">
        <v>91</v>
      </c>
      <c r="O1153" t="s">
        <v>91</v>
      </c>
      <c r="P1153" t="s">
        <v>92</v>
      </c>
      <c r="Q1153" t="s">
        <v>93</v>
      </c>
      <c r="R1153">
        <v>5</v>
      </c>
      <c r="S1153">
        <v>6</v>
      </c>
      <c r="T1153">
        <v>1976</v>
      </c>
      <c r="U1153">
        <v>2003</v>
      </c>
      <c r="V1153" t="s">
        <v>94</v>
      </c>
      <c r="W1153" t="s">
        <v>95</v>
      </c>
      <c r="X1153" t="s">
        <v>135</v>
      </c>
      <c r="Y1153" t="s">
        <v>135</v>
      </c>
      <c r="Z1153" t="s">
        <v>97</v>
      </c>
      <c r="AA1153">
        <v>0</v>
      </c>
      <c r="AB1153" t="s">
        <v>98</v>
      </c>
      <c r="AC1153" t="s">
        <v>98</v>
      </c>
      <c r="AD1153" t="s">
        <v>123</v>
      </c>
      <c r="AE1153" t="s">
        <v>119</v>
      </c>
      <c r="AF1153" t="s">
        <v>98</v>
      </c>
      <c r="AG1153" t="s">
        <v>100</v>
      </c>
      <c r="AH1153" t="s">
        <v>102</v>
      </c>
      <c r="AI1153">
        <v>1090</v>
      </c>
      <c r="AJ1153" t="s">
        <v>108</v>
      </c>
      <c r="AK1153">
        <v>0</v>
      </c>
      <c r="AL1153">
        <v>0</v>
      </c>
      <c r="AM1153">
        <v>1090</v>
      </c>
      <c r="AN1153" t="s">
        <v>103</v>
      </c>
      <c r="AO1153" t="s">
        <v>98</v>
      </c>
      <c r="AP1153" t="s">
        <v>104</v>
      </c>
      <c r="AQ1153" t="s">
        <v>105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98</v>
      </c>
      <c r="BC1153">
        <v>6</v>
      </c>
      <c r="BD1153" t="s">
        <v>106</v>
      </c>
      <c r="BE1153">
        <v>0</v>
      </c>
      <c r="BF1153" t="s">
        <v>83</v>
      </c>
      <c r="BG1153" t="s">
        <v>107</v>
      </c>
      <c r="BH1153">
        <v>1976</v>
      </c>
      <c r="BI1153" t="s">
        <v>108</v>
      </c>
      <c r="BJ1153">
        <v>2</v>
      </c>
      <c r="BK1153">
        <v>502</v>
      </c>
      <c r="BL1153" t="s">
        <v>98</v>
      </c>
      <c r="BM1153" t="s">
        <v>98</v>
      </c>
      <c r="BN1153" t="s">
        <v>104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t="s">
        <v>83</v>
      </c>
      <c r="BV1153" t="s">
        <v>109</v>
      </c>
      <c r="BW1153" t="s">
        <v>83</v>
      </c>
      <c r="BX1153">
        <v>0</v>
      </c>
      <c r="BY1153">
        <v>6</v>
      </c>
      <c r="BZ1153">
        <v>2007</v>
      </c>
      <c r="CA1153" t="s">
        <v>110</v>
      </c>
      <c r="CB1153" t="s">
        <v>111</v>
      </c>
    </row>
    <row r="1154" spans="1:80">
      <c r="A1154">
        <v>2613</v>
      </c>
      <c r="B1154">
        <v>20</v>
      </c>
      <c r="C1154" t="s">
        <v>112</v>
      </c>
      <c r="D1154">
        <v>65</v>
      </c>
      <c r="E1154">
        <v>11625</v>
      </c>
      <c r="F1154" t="s">
        <v>82</v>
      </c>
      <c r="G1154" t="s">
        <v>83</v>
      </c>
      <c r="H1154" t="s">
        <v>113</v>
      </c>
      <c r="I1154" t="s">
        <v>85</v>
      </c>
      <c r="J1154" t="s">
        <v>86</v>
      </c>
      <c r="K1154" t="s">
        <v>87</v>
      </c>
      <c r="L1154" t="s">
        <v>88</v>
      </c>
      <c r="M1154" t="s">
        <v>217</v>
      </c>
      <c r="N1154" t="s">
        <v>91</v>
      </c>
      <c r="O1154" t="s">
        <v>91</v>
      </c>
      <c r="P1154" t="s">
        <v>92</v>
      </c>
      <c r="Q1154" t="s">
        <v>93</v>
      </c>
      <c r="R1154">
        <v>5</v>
      </c>
      <c r="S1154">
        <v>7</v>
      </c>
      <c r="T1154">
        <v>1983</v>
      </c>
      <c r="U1154">
        <v>1983</v>
      </c>
      <c r="V1154" t="s">
        <v>94</v>
      </c>
      <c r="W1154" t="s">
        <v>95</v>
      </c>
      <c r="X1154" t="s">
        <v>130</v>
      </c>
      <c r="Y1154" t="s">
        <v>130</v>
      </c>
      <c r="Z1154" t="s">
        <v>97</v>
      </c>
      <c r="AA1154">
        <v>0</v>
      </c>
      <c r="AB1154" t="s">
        <v>98</v>
      </c>
      <c r="AC1154" t="s">
        <v>98</v>
      </c>
      <c r="AD1154" t="s">
        <v>99</v>
      </c>
      <c r="AE1154" t="s">
        <v>119</v>
      </c>
      <c r="AF1154" t="s">
        <v>98</v>
      </c>
      <c r="AG1154" t="s">
        <v>100</v>
      </c>
      <c r="AH1154" t="s">
        <v>118</v>
      </c>
      <c r="AI1154">
        <v>596</v>
      </c>
      <c r="AJ1154" t="s">
        <v>108</v>
      </c>
      <c r="AK1154">
        <v>0</v>
      </c>
      <c r="AL1154">
        <v>220</v>
      </c>
      <c r="AM1154">
        <v>816</v>
      </c>
      <c r="AN1154" t="s">
        <v>103</v>
      </c>
      <c r="AO1154" t="s">
        <v>98</v>
      </c>
      <c r="AP1154" t="s">
        <v>104</v>
      </c>
      <c r="AQ1154" t="s">
        <v>105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98</v>
      </c>
      <c r="BC1154">
        <v>4</v>
      </c>
      <c r="BD1154" t="s">
        <v>106</v>
      </c>
      <c r="BE1154">
        <v>0</v>
      </c>
      <c r="BF1154" t="s">
        <v>83</v>
      </c>
      <c r="BG1154" t="s">
        <v>107</v>
      </c>
      <c r="BH1154">
        <v>1983</v>
      </c>
      <c r="BI1154" t="s">
        <v>125</v>
      </c>
      <c r="BJ1154">
        <v>1</v>
      </c>
      <c r="BK1154">
        <v>264</v>
      </c>
      <c r="BL1154" t="s">
        <v>98</v>
      </c>
      <c r="BM1154" t="s">
        <v>98</v>
      </c>
      <c r="BN1154" t="s">
        <v>104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109</v>
      </c>
      <c r="BW1154" t="s">
        <v>83</v>
      </c>
      <c r="BX1154">
        <v>0</v>
      </c>
      <c r="BY1154">
        <v>5</v>
      </c>
      <c r="BZ1154">
        <v>2007</v>
      </c>
      <c r="CA1154" t="s">
        <v>110</v>
      </c>
      <c r="CB1154" t="s">
        <v>111</v>
      </c>
    </row>
    <row r="1155" spans="1:80">
      <c r="A1155">
        <v>2614</v>
      </c>
      <c r="B1155">
        <v>20</v>
      </c>
      <c r="C1155" t="s">
        <v>112</v>
      </c>
      <c r="D1155">
        <v>62</v>
      </c>
      <c r="E1155">
        <v>10447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217</v>
      </c>
      <c r="N1155" t="s">
        <v>91</v>
      </c>
      <c r="O1155" t="s">
        <v>91</v>
      </c>
      <c r="P1155" t="s">
        <v>92</v>
      </c>
      <c r="Q1155" t="s">
        <v>93</v>
      </c>
      <c r="R1155">
        <v>5</v>
      </c>
      <c r="S1155">
        <v>6</v>
      </c>
      <c r="T1155">
        <v>1984</v>
      </c>
      <c r="U1155">
        <v>1984</v>
      </c>
      <c r="V1155" t="s">
        <v>94</v>
      </c>
      <c r="W1155" t="s">
        <v>95</v>
      </c>
      <c r="X1155" t="s">
        <v>135</v>
      </c>
      <c r="Y1155" t="s">
        <v>130</v>
      </c>
      <c r="Z1155" t="s">
        <v>97</v>
      </c>
      <c r="AA1155">
        <v>0</v>
      </c>
      <c r="AB1155" t="s">
        <v>98</v>
      </c>
      <c r="AC1155" t="s">
        <v>98</v>
      </c>
      <c r="AD1155" t="s">
        <v>99</v>
      </c>
      <c r="AE1155" t="s">
        <v>98</v>
      </c>
      <c r="AF1155" t="s">
        <v>98</v>
      </c>
      <c r="AG1155" t="s">
        <v>100</v>
      </c>
      <c r="AH1155" t="s">
        <v>118</v>
      </c>
      <c r="AI1155">
        <v>516</v>
      </c>
      <c r="AJ1155" t="s">
        <v>108</v>
      </c>
      <c r="AK1155">
        <v>0</v>
      </c>
      <c r="AL1155">
        <v>348</v>
      </c>
      <c r="AM1155">
        <v>864</v>
      </c>
      <c r="AN1155" t="s">
        <v>103</v>
      </c>
      <c r="AO1155" t="s">
        <v>98</v>
      </c>
      <c r="AP1155" t="s">
        <v>104</v>
      </c>
      <c r="AQ1155" t="s">
        <v>105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t="s">
        <v>98</v>
      </c>
      <c r="BC1155">
        <v>5</v>
      </c>
      <c r="BD1155" t="s">
        <v>106</v>
      </c>
      <c r="BE1155">
        <v>0</v>
      </c>
      <c r="BF1155" t="s">
        <v>83</v>
      </c>
      <c r="BG1155" t="s">
        <v>107</v>
      </c>
      <c r="BH1155">
        <v>1984</v>
      </c>
      <c r="BI1155" t="s">
        <v>131</v>
      </c>
      <c r="BJ1155">
        <v>1</v>
      </c>
      <c r="BK1155">
        <v>288</v>
      </c>
      <c r="BL1155" t="s">
        <v>98</v>
      </c>
      <c r="BM1155" t="s">
        <v>98</v>
      </c>
      <c r="BN1155" t="s">
        <v>104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12</v>
      </c>
      <c r="BZ1155">
        <v>2007</v>
      </c>
      <c r="CA1155" t="s">
        <v>110</v>
      </c>
      <c r="CB1155" t="s">
        <v>111</v>
      </c>
    </row>
    <row r="1156" spans="1:80">
      <c r="A1156">
        <v>2615</v>
      </c>
      <c r="B1156">
        <v>20</v>
      </c>
      <c r="C1156" t="s">
        <v>112</v>
      </c>
      <c r="D1156" t="s">
        <v>83</v>
      </c>
      <c r="E1156">
        <v>11027</v>
      </c>
      <c r="F1156" t="s">
        <v>82</v>
      </c>
      <c r="G1156" t="s">
        <v>83</v>
      </c>
      <c r="H1156" t="s">
        <v>113</v>
      </c>
      <c r="I1156" t="s">
        <v>85</v>
      </c>
      <c r="J1156" t="s">
        <v>86</v>
      </c>
      <c r="K1156" t="s">
        <v>87</v>
      </c>
      <c r="L1156" t="s">
        <v>88</v>
      </c>
      <c r="M1156" t="s">
        <v>89</v>
      </c>
      <c r="N1156" t="s">
        <v>91</v>
      </c>
      <c r="O1156" t="s">
        <v>91</v>
      </c>
      <c r="P1156" t="s">
        <v>92</v>
      </c>
      <c r="Q1156" t="s">
        <v>93</v>
      </c>
      <c r="R1156">
        <v>6</v>
      </c>
      <c r="S1156">
        <v>5</v>
      </c>
      <c r="T1156">
        <v>1954</v>
      </c>
      <c r="U1156">
        <v>1954</v>
      </c>
      <c r="V1156" t="s">
        <v>115</v>
      </c>
      <c r="W1156" t="s">
        <v>95</v>
      </c>
      <c r="X1156" t="s">
        <v>116</v>
      </c>
      <c r="Y1156" t="s">
        <v>116</v>
      </c>
      <c r="Z1156" t="s">
        <v>148</v>
      </c>
      <c r="AA1156">
        <v>28</v>
      </c>
      <c r="AB1156" t="s">
        <v>98</v>
      </c>
      <c r="AC1156" t="s">
        <v>98</v>
      </c>
      <c r="AD1156" t="s">
        <v>99</v>
      </c>
      <c r="AE1156" t="s">
        <v>98</v>
      </c>
      <c r="AF1156" t="s">
        <v>98</v>
      </c>
      <c r="AG1156" t="s">
        <v>100</v>
      </c>
      <c r="AH1156" t="s">
        <v>138</v>
      </c>
      <c r="AI1156">
        <v>468</v>
      </c>
      <c r="AJ1156" t="s">
        <v>101</v>
      </c>
      <c r="AK1156">
        <v>539</v>
      </c>
      <c r="AL1156">
        <v>171</v>
      </c>
      <c r="AM1156">
        <v>1178</v>
      </c>
      <c r="AN1156" t="s">
        <v>103</v>
      </c>
      <c r="AO1156" t="s">
        <v>119</v>
      </c>
      <c r="AP1156" t="s">
        <v>104</v>
      </c>
      <c r="AQ1156" t="s">
        <v>105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106</v>
      </c>
      <c r="BE1156">
        <v>0</v>
      </c>
      <c r="BF1156" t="s">
        <v>83</v>
      </c>
      <c r="BG1156" t="s">
        <v>107</v>
      </c>
      <c r="BH1156">
        <v>1954</v>
      </c>
      <c r="BI1156" t="s">
        <v>131</v>
      </c>
      <c r="BJ1156">
        <v>2</v>
      </c>
      <c r="BK1156">
        <v>452</v>
      </c>
      <c r="BL1156" t="s">
        <v>98</v>
      </c>
      <c r="BM1156" t="s">
        <v>98</v>
      </c>
      <c r="BN1156" t="s">
        <v>104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5</v>
      </c>
      <c r="BZ1156">
        <v>2006</v>
      </c>
      <c r="CA1156" t="s">
        <v>110</v>
      </c>
      <c r="CB1156" t="s">
        <v>111</v>
      </c>
    </row>
    <row r="1157" spans="1:80">
      <c r="A1157">
        <v>2616</v>
      </c>
      <c r="B1157">
        <v>20</v>
      </c>
      <c r="C1157" t="s">
        <v>112</v>
      </c>
      <c r="D1157">
        <v>85</v>
      </c>
      <c r="E1157">
        <v>10533</v>
      </c>
      <c r="F1157" t="s">
        <v>82</v>
      </c>
      <c r="G1157" t="s">
        <v>83</v>
      </c>
      <c r="H1157" t="s">
        <v>113</v>
      </c>
      <c r="I1157" t="s">
        <v>85</v>
      </c>
      <c r="J1157" t="s">
        <v>86</v>
      </c>
      <c r="K1157" t="s">
        <v>87</v>
      </c>
      <c r="L1157" t="s">
        <v>88</v>
      </c>
      <c r="M1157" t="s">
        <v>89</v>
      </c>
      <c r="N1157" t="s">
        <v>91</v>
      </c>
      <c r="O1157" t="s">
        <v>91</v>
      </c>
      <c r="P1157" t="s">
        <v>92</v>
      </c>
      <c r="Q1157" t="s">
        <v>93</v>
      </c>
      <c r="R1157">
        <v>6</v>
      </c>
      <c r="S1157">
        <v>6</v>
      </c>
      <c r="T1157">
        <v>1956</v>
      </c>
      <c r="U1157">
        <v>1956</v>
      </c>
      <c r="V1157" t="s">
        <v>115</v>
      </c>
      <c r="W1157" t="s">
        <v>95</v>
      </c>
      <c r="X1157" t="s">
        <v>96</v>
      </c>
      <c r="Y1157" t="s">
        <v>96</v>
      </c>
      <c r="Z1157" t="s">
        <v>117</v>
      </c>
      <c r="AA1157">
        <v>244</v>
      </c>
      <c r="AB1157" t="s">
        <v>98</v>
      </c>
      <c r="AC1157" t="s">
        <v>119</v>
      </c>
      <c r="AD1157" t="s">
        <v>99</v>
      </c>
      <c r="AE1157" t="s">
        <v>98</v>
      </c>
      <c r="AF1157" t="s">
        <v>98</v>
      </c>
      <c r="AG1157" t="s">
        <v>100</v>
      </c>
      <c r="AH1157" t="s">
        <v>101</v>
      </c>
      <c r="AI1157">
        <v>773</v>
      </c>
      <c r="AJ1157" t="s">
        <v>108</v>
      </c>
      <c r="AK1157">
        <v>0</v>
      </c>
      <c r="AL1157">
        <v>235</v>
      </c>
      <c r="AM1157">
        <v>1008</v>
      </c>
      <c r="AN1157" t="s">
        <v>103</v>
      </c>
      <c r="AO1157" t="s">
        <v>98</v>
      </c>
      <c r="AP1157" t="s">
        <v>104</v>
      </c>
      <c r="AQ1157" t="s">
        <v>105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t="s">
        <v>119</v>
      </c>
      <c r="BC1157">
        <v>5</v>
      </c>
      <c r="BD1157" t="s">
        <v>106</v>
      </c>
      <c r="BE1157">
        <v>2</v>
      </c>
      <c r="BF1157" t="s">
        <v>98</v>
      </c>
      <c r="BG1157" t="s">
        <v>107</v>
      </c>
      <c r="BH1157">
        <v>1956</v>
      </c>
      <c r="BI1157" t="s">
        <v>108</v>
      </c>
      <c r="BJ1157">
        <v>1</v>
      </c>
      <c r="BK1157">
        <v>313</v>
      </c>
      <c r="BL1157" t="s">
        <v>98</v>
      </c>
      <c r="BM1157" t="s">
        <v>98</v>
      </c>
      <c r="BN1157" t="s">
        <v>104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2006</v>
      </c>
      <c r="CA1157" t="s">
        <v>110</v>
      </c>
      <c r="CB1157" t="s">
        <v>111</v>
      </c>
    </row>
    <row r="1158" spans="1:80">
      <c r="A1158">
        <v>2617</v>
      </c>
      <c r="B1158">
        <v>20</v>
      </c>
      <c r="C1158" t="s">
        <v>112</v>
      </c>
      <c r="D1158" t="s">
        <v>83</v>
      </c>
      <c r="E1158">
        <v>11765</v>
      </c>
      <c r="F1158" t="s">
        <v>82</v>
      </c>
      <c r="G1158" t="s">
        <v>83</v>
      </c>
      <c r="H1158" t="s">
        <v>113</v>
      </c>
      <c r="I1158" t="s">
        <v>85</v>
      </c>
      <c r="J1158" t="s">
        <v>86</v>
      </c>
      <c r="K1158" t="s">
        <v>114</v>
      </c>
      <c r="L1158" t="s">
        <v>88</v>
      </c>
      <c r="M1158" t="s">
        <v>89</v>
      </c>
      <c r="N1158" t="s">
        <v>91</v>
      </c>
      <c r="O1158" t="s">
        <v>91</v>
      </c>
      <c r="P1158" t="s">
        <v>92</v>
      </c>
      <c r="Q1158" t="s">
        <v>93</v>
      </c>
      <c r="R1158">
        <v>5</v>
      </c>
      <c r="S1158">
        <v>5</v>
      </c>
      <c r="T1158">
        <v>1957</v>
      </c>
      <c r="U1158">
        <v>1957</v>
      </c>
      <c r="V1158" t="s">
        <v>94</v>
      </c>
      <c r="W1158" t="s">
        <v>95</v>
      </c>
      <c r="X1158" t="s">
        <v>116</v>
      </c>
      <c r="Y1158" t="s">
        <v>116</v>
      </c>
      <c r="Z1158" t="s">
        <v>148</v>
      </c>
      <c r="AA1158">
        <v>302</v>
      </c>
      <c r="AB1158" t="s">
        <v>98</v>
      </c>
      <c r="AC1158" t="s">
        <v>98</v>
      </c>
      <c r="AD1158" t="s">
        <v>99</v>
      </c>
      <c r="AE1158" t="s">
        <v>98</v>
      </c>
      <c r="AF1158" t="s">
        <v>98</v>
      </c>
      <c r="AG1158" t="s">
        <v>155</v>
      </c>
      <c r="AH1158" t="s">
        <v>101</v>
      </c>
      <c r="AI1158">
        <v>1127</v>
      </c>
      <c r="AJ1158" t="s">
        <v>108</v>
      </c>
      <c r="AK1158">
        <v>0</v>
      </c>
      <c r="AL1158">
        <v>490</v>
      </c>
      <c r="AM1158">
        <v>1617</v>
      </c>
      <c r="AN1158" t="s">
        <v>103</v>
      </c>
      <c r="AO1158" t="s">
        <v>139</v>
      </c>
      <c r="AP1158" t="s">
        <v>104</v>
      </c>
      <c r="AQ1158" t="s">
        <v>105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t="s">
        <v>98</v>
      </c>
      <c r="BC1158">
        <v>7</v>
      </c>
      <c r="BD1158" t="s">
        <v>106</v>
      </c>
      <c r="BE1158">
        <v>1</v>
      </c>
      <c r="BF1158" t="s">
        <v>98</v>
      </c>
      <c r="BG1158" t="s">
        <v>107</v>
      </c>
      <c r="BH1158">
        <v>1957</v>
      </c>
      <c r="BI1158" t="s">
        <v>108</v>
      </c>
      <c r="BJ1158">
        <v>3</v>
      </c>
      <c r="BK1158">
        <v>963</v>
      </c>
      <c r="BL1158" t="s">
        <v>98</v>
      </c>
      <c r="BM1158" t="s">
        <v>98</v>
      </c>
      <c r="BN1158" t="s">
        <v>104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2006</v>
      </c>
      <c r="CA1158" t="s">
        <v>110</v>
      </c>
      <c r="CB1158" t="s">
        <v>111</v>
      </c>
    </row>
    <row r="1159" spans="1:80">
      <c r="A1159">
        <v>2618</v>
      </c>
      <c r="B1159">
        <v>20</v>
      </c>
      <c r="C1159" t="s">
        <v>112</v>
      </c>
      <c r="D1159" t="s">
        <v>83</v>
      </c>
      <c r="E1159">
        <v>39384</v>
      </c>
      <c r="F1159" t="s">
        <v>82</v>
      </c>
      <c r="G1159" t="s">
        <v>83</v>
      </c>
      <c r="H1159" t="s">
        <v>113</v>
      </c>
      <c r="I1159" t="s">
        <v>205</v>
      </c>
      <c r="J1159" t="s">
        <v>86</v>
      </c>
      <c r="K1159" t="s">
        <v>161</v>
      </c>
      <c r="L1159" t="s">
        <v>231</v>
      </c>
      <c r="M1159" t="s">
        <v>89</v>
      </c>
      <c r="N1159" t="s">
        <v>91</v>
      </c>
      <c r="O1159" t="s">
        <v>91</v>
      </c>
      <c r="P1159" t="s">
        <v>92</v>
      </c>
      <c r="Q1159" t="s">
        <v>93</v>
      </c>
      <c r="R1159">
        <v>6</v>
      </c>
      <c r="S1159">
        <v>6</v>
      </c>
      <c r="T1159">
        <v>1957</v>
      </c>
      <c r="U1159">
        <v>1957</v>
      </c>
      <c r="V1159" t="s">
        <v>94</v>
      </c>
      <c r="W1159" t="s">
        <v>95</v>
      </c>
      <c r="X1159" t="s">
        <v>116</v>
      </c>
      <c r="Y1159" t="s">
        <v>116</v>
      </c>
      <c r="Z1159" t="s">
        <v>148</v>
      </c>
      <c r="AA1159">
        <v>902</v>
      </c>
      <c r="AB1159" t="s">
        <v>98</v>
      </c>
      <c r="AC1159" t="s">
        <v>98</v>
      </c>
      <c r="AD1159" t="s">
        <v>99</v>
      </c>
      <c r="AE1159" t="s">
        <v>119</v>
      </c>
      <c r="AF1159" t="s">
        <v>98</v>
      </c>
      <c r="AG1159" t="s">
        <v>119</v>
      </c>
      <c r="AH1159" t="s">
        <v>118</v>
      </c>
      <c r="AI1159">
        <v>1110</v>
      </c>
      <c r="AJ1159" t="s">
        <v>108</v>
      </c>
      <c r="AK1159">
        <v>0</v>
      </c>
      <c r="AL1159">
        <v>595</v>
      </c>
      <c r="AM1159">
        <v>1705</v>
      </c>
      <c r="AN1159" t="s">
        <v>103</v>
      </c>
      <c r="AO1159" t="s">
        <v>126</v>
      </c>
      <c r="AP1159" t="s">
        <v>104</v>
      </c>
      <c r="AQ1159" t="s">
        <v>105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t="s">
        <v>126</v>
      </c>
      <c r="BC1159">
        <v>4</v>
      </c>
      <c r="BD1159" t="s">
        <v>187</v>
      </c>
      <c r="BE1159">
        <v>2</v>
      </c>
      <c r="BF1159" t="s">
        <v>119</v>
      </c>
      <c r="BG1159" t="s">
        <v>107</v>
      </c>
      <c r="BH1159">
        <v>1957</v>
      </c>
      <c r="BI1159" t="s">
        <v>108</v>
      </c>
      <c r="BJ1159">
        <v>2</v>
      </c>
      <c r="BK1159">
        <v>550</v>
      </c>
      <c r="BL1159" t="s">
        <v>98</v>
      </c>
      <c r="BM1159" t="s">
        <v>98</v>
      </c>
      <c r="BN1159" t="s">
        <v>104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10</v>
      </c>
      <c r="BZ1159">
        <v>2006</v>
      </c>
      <c r="CA1159" t="s">
        <v>110</v>
      </c>
      <c r="CB1159" t="s">
        <v>172</v>
      </c>
    </row>
    <row r="1160" spans="1:80">
      <c r="A1160">
        <v>2619</v>
      </c>
      <c r="B1160">
        <v>20</v>
      </c>
      <c r="C1160" t="s">
        <v>112</v>
      </c>
      <c r="D1160">
        <v>90</v>
      </c>
      <c r="E1160">
        <v>11727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114</v>
      </c>
      <c r="L1160" t="s">
        <v>88</v>
      </c>
      <c r="M1160" t="s">
        <v>89</v>
      </c>
      <c r="N1160" t="s">
        <v>91</v>
      </c>
      <c r="O1160" t="s">
        <v>91</v>
      </c>
      <c r="P1160" t="s">
        <v>92</v>
      </c>
      <c r="Q1160" t="s">
        <v>93</v>
      </c>
      <c r="R1160">
        <v>7</v>
      </c>
      <c r="S1160">
        <v>6</v>
      </c>
      <c r="T1160">
        <v>1969</v>
      </c>
      <c r="U1160">
        <v>1969</v>
      </c>
      <c r="V1160" t="s">
        <v>94</v>
      </c>
      <c r="W1160" t="s">
        <v>95</v>
      </c>
      <c r="X1160" t="s">
        <v>130</v>
      </c>
      <c r="Y1160" t="s">
        <v>130</v>
      </c>
      <c r="Z1160" t="s">
        <v>117</v>
      </c>
      <c r="AA1160">
        <v>434</v>
      </c>
      <c r="AB1160" t="s">
        <v>98</v>
      </c>
      <c r="AC1160" t="s">
        <v>119</v>
      </c>
      <c r="AD1160" t="s">
        <v>99</v>
      </c>
      <c r="AE1160" t="s">
        <v>98</v>
      </c>
      <c r="AF1160" t="s">
        <v>98</v>
      </c>
      <c r="AG1160" t="s">
        <v>155</v>
      </c>
      <c r="AH1160" t="s">
        <v>108</v>
      </c>
      <c r="AI1160">
        <v>0</v>
      </c>
      <c r="AJ1160" t="s">
        <v>108</v>
      </c>
      <c r="AK1160">
        <v>0</v>
      </c>
      <c r="AL1160">
        <v>1851</v>
      </c>
      <c r="AM1160">
        <v>1851</v>
      </c>
      <c r="AN1160" t="s">
        <v>103</v>
      </c>
      <c r="AO1160" t="s">
        <v>119</v>
      </c>
      <c r="AP1160" t="s">
        <v>104</v>
      </c>
      <c r="AQ1160" t="s">
        <v>105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98</v>
      </c>
      <c r="BC1160">
        <v>8</v>
      </c>
      <c r="BD1160" t="s">
        <v>106</v>
      </c>
      <c r="BE1160">
        <v>1</v>
      </c>
      <c r="BF1160" t="s">
        <v>98</v>
      </c>
      <c r="BG1160" t="s">
        <v>107</v>
      </c>
      <c r="BH1160">
        <v>1969</v>
      </c>
      <c r="BI1160" t="s">
        <v>125</v>
      </c>
      <c r="BJ1160">
        <v>2</v>
      </c>
      <c r="BK1160">
        <v>506</v>
      </c>
      <c r="BL1160" t="s">
        <v>98</v>
      </c>
      <c r="BM1160" t="s">
        <v>98</v>
      </c>
      <c r="BN1160" t="s">
        <v>104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3</v>
      </c>
      <c r="BZ1160">
        <v>2006</v>
      </c>
      <c r="CA1160" t="s">
        <v>110</v>
      </c>
      <c r="CB1160" t="s">
        <v>111</v>
      </c>
    </row>
    <row r="1161" spans="1:80">
      <c r="A1161">
        <v>2620</v>
      </c>
      <c r="B1161">
        <v>60</v>
      </c>
      <c r="C1161" t="s">
        <v>112</v>
      </c>
      <c r="D1161">
        <v>60</v>
      </c>
      <c r="E1161">
        <v>8238</v>
      </c>
      <c r="F1161" t="s">
        <v>82</v>
      </c>
      <c r="G1161" t="s">
        <v>83</v>
      </c>
      <c r="H1161" t="s">
        <v>113</v>
      </c>
      <c r="I1161" t="s">
        <v>85</v>
      </c>
      <c r="J1161" t="s">
        <v>86</v>
      </c>
      <c r="K1161" t="s">
        <v>87</v>
      </c>
      <c r="L1161" t="s">
        <v>88</v>
      </c>
      <c r="M1161" t="s">
        <v>121</v>
      </c>
      <c r="N1161" t="s">
        <v>91</v>
      </c>
      <c r="O1161" t="s">
        <v>91</v>
      </c>
      <c r="P1161" t="s">
        <v>92</v>
      </c>
      <c r="Q1161" t="s">
        <v>122</v>
      </c>
      <c r="R1161">
        <v>6</v>
      </c>
      <c r="S1161">
        <v>5</v>
      </c>
      <c r="T1161">
        <v>1997</v>
      </c>
      <c r="U1161">
        <v>1998</v>
      </c>
      <c r="V1161" t="s">
        <v>94</v>
      </c>
      <c r="W1161" t="s">
        <v>95</v>
      </c>
      <c r="X1161" t="s">
        <v>96</v>
      </c>
      <c r="Y1161" t="s">
        <v>96</v>
      </c>
      <c r="Z1161" t="s">
        <v>97</v>
      </c>
      <c r="AA1161">
        <v>0</v>
      </c>
      <c r="AB1161" t="s">
        <v>98</v>
      </c>
      <c r="AC1161" t="s">
        <v>98</v>
      </c>
      <c r="AD1161" t="s">
        <v>123</v>
      </c>
      <c r="AE1161" t="s">
        <v>98</v>
      </c>
      <c r="AF1161" t="s">
        <v>98</v>
      </c>
      <c r="AG1161" t="s">
        <v>100</v>
      </c>
      <c r="AH1161" t="s">
        <v>124</v>
      </c>
      <c r="AI1161">
        <v>700</v>
      </c>
      <c r="AJ1161" t="s">
        <v>108</v>
      </c>
      <c r="AK1161">
        <v>0</v>
      </c>
      <c r="AL1161">
        <v>113</v>
      </c>
      <c r="AM1161">
        <v>813</v>
      </c>
      <c r="AN1161" t="s">
        <v>103</v>
      </c>
      <c r="AO1161" t="s">
        <v>126</v>
      </c>
      <c r="AP1161" t="s">
        <v>104</v>
      </c>
      <c r="AQ1161" t="s">
        <v>105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98</v>
      </c>
      <c r="BC1161">
        <v>6</v>
      </c>
      <c r="BD1161" t="s">
        <v>106</v>
      </c>
      <c r="BE1161">
        <v>1</v>
      </c>
      <c r="BF1161" t="s">
        <v>98</v>
      </c>
      <c r="BG1161" t="s">
        <v>107</v>
      </c>
      <c r="BH1161">
        <v>1997</v>
      </c>
      <c r="BI1161" t="s">
        <v>125</v>
      </c>
      <c r="BJ1161">
        <v>2</v>
      </c>
      <c r="BK1161">
        <v>400</v>
      </c>
      <c r="BL1161" t="s">
        <v>98</v>
      </c>
      <c r="BM1161" t="s">
        <v>98</v>
      </c>
      <c r="BN1161" t="s">
        <v>104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5</v>
      </c>
      <c r="BZ1161">
        <v>2006</v>
      </c>
      <c r="CA1161" t="s">
        <v>110</v>
      </c>
      <c r="CB1161" t="s">
        <v>111</v>
      </c>
    </row>
    <row r="1162" spans="1:80">
      <c r="A1162">
        <v>2621</v>
      </c>
      <c r="B1162">
        <v>60</v>
      </c>
      <c r="C1162" t="s">
        <v>112</v>
      </c>
      <c r="D1162" t="s">
        <v>83</v>
      </c>
      <c r="E1162">
        <v>13041</v>
      </c>
      <c r="F1162" t="s">
        <v>82</v>
      </c>
      <c r="G1162" t="s">
        <v>83</v>
      </c>
      <c r="H1162" t="s">
        <v>160</v>
      </c>
      <c r="I1162" t="s">
        <v>85</v>
      </c>
      <c r="J1162" t="s">
        <v>86</v>
      </c>
      <c r="K1162" t="s">
        <v>87</v>
      </c>
      <c r="L1162" t="s">
        <v>88</v>
      </c>
      <c r="M1162" t="s">
        <v>121</v>
      </c>
      <c r="N1162" t="s">
        <v>91</v>
      </c>
      <c r="O1162" t="s">
        <v>91</v>
      </c>
      <c r="P1162" t="s">
        <v>92</v>
      </c>
      <c r="Q1162" t="s">
        <v>122</v>
      </c>
      <c r="R1162">
        <v>6</v>
      </c>
      <c r="S1162">
        <v>5</v>
      </c>
      <c r="T1162">
        <v>1995</v>
      </c>
      <c r="U1162">
        <v>1995</v>
      </c>
      <c r="V1162" t="s">
        <v>94</v>
      </c>
      <c r="W1162" t="s">
        <v>95</v>
      </c>
      <c r="X1162" t="s">
        <v>130</v>
      </c>
      <c r="Y1162" t="s">
        <v>130</v>
      </c>
      <c r="Z1162" t="s">
        <v>97</v>
      </c>
      <c r="AA1162">
        <v>0</v>
      </c>
      <c r="AB1162" t="s">
        <v>98</v>
      </c>
      <c r="AC1162" t="s">
        <v>98</v>
      </c>
      <c r="AD1162" t="s">
        <v>123</v>
      </c>
      <c r="AE1162" t="s">
        <v>119</v>
      </c>
      <c r="AF1162" t="s">
        <v>98</v>
      </c>
      <c r="AG1162" t="s">
        <v>100</v>
      </c>
      <c r="AH1162" t="s">
        <v>108</v>
      </c>
      <c r="AI1162">
        <v>0</v>
      </c>
      <c r="AJ1162" t="s">
        <v>108</v>
      </c>
      <c r="AK1162">
        <v>0</v>
      </c>
      <c r="AL1162">
        <v>781</v>
      </c>
      <c r="AM1162">
        <v>781</v>
      </c>
      <c r="AN1162" t="s">
        <v>103</v>
      </c>
      <c r="AO1162" t="s">
        <v>119</v>
      </c>
      <c r="AP1162" t="s">
        <v>104</v>
      </c>
      <c r="AQ1162" t="s">
        <v>105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106</v>
      </c>
      <c r="BE1162">
        <v>1</v>
      </c>
      <c r="BF1162" t="s">
        <v>98</v>
      </c>
      <c r="BG1162" t="s">
        <v>107</v>
      </c>
      <c r="BH1162">
        <v>1995</v>
      </c>
      <c r="BI1162" t="s">
        <v>125</v>
      </c>
      <c r="BJ1162">
        <v>2</v>
      </c>
      <c r="BK1162">
        <v>423</v>
      </c>
      <c r="BL1162" t="s">
        <v>98</v>
      </c>
      <c r="BM1162" t="s">
        <v>98</v>
      </c>
      <c r="BN1162" t="s">
        <v>104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2</v>
      </c>
      <c r="BZ1162">
        <v>2006</v>
      </c>
      <c r="CA1162" t="s">
        <v>110</v>
      </c>
      <c r="CB1162" t="s">
        <v>111</v>
      </c>
    </row>
    <row r="1163" spans="1:80">
      <c r="A1163">
        <v>2622</v>
      </c>
      <c r="B1163">
        <v>60</v>
      </c>
      <c r="C1163" t="s">
        <v>112</v>
      </c>
      <c r="D1163">
        <v>54</v>
      </c>
      <c r="E1163">
        <v>9783</v>
      </c>
      <c r="F1163" t="s">
        <v>82</v>
      </c>
      <c r="G1163" t="s">
        <v>83</v>
      </c>
      <c r="H1163" t="s">
        <v>113</v>
      </c>
      <c r="I1163" t="s">
        <v>85</v>
      </c>
      <c r="J1163" t="s">
        <v>86</v>
      </c>
      <c r="K1163" t="s">
        <v>87</v>
      </c>
      <c r="L1163" t="s">
        <v>88</v>
      </c>
      <c r="M1163" t="s">
        <v>121</v>
      </c>
      <c r="N1163" t="s">
        <v>91</v>
      </c>
      <c r="O1163" t="s">
        <v>91</v>
      </c>
      <c r="P1163" t="s">
        <v>92</v>
      </c>
      <c r="Q1163" t="s">
        <v>122</v>
      </c>
      <c r="R1163">
        <v>6</v>
      </c>
      <c r="S1163">
        <v>5</v>
      </c>
      <c r="T1163">
        <v>1996</v>
      </c>
      <c r="U1163">
        <v>1996</v>
      </c>
      <c r="V1163" t="s">
        <v>94</v>
      </c>
      <c r="W1163" t="s">
        <v>95</v>
      </c>
      <c r="X1163" t="s">
        <v>130</v>
      </c>
      <c r="Y1163" t="s">
        <v>130</v>
      </c>
      <c r="Z1163" t="s">
        <v>97</v>
      </c>
      <c r="AA1163">
        <v>0</v>
      </c>
      <c r="AB1163" t="s">
        <v>98</v>
      </c>
      <c r="AC1163" t="s">
        <v>98</v>
      </c>
      <c r="AD1163" t="s">
        <v>123</v>
      </c>
      <c r="AE1163" t="s">
        <v>119</v>
      </c>
      <c r="AF1163" t="s">
        <v>98</v>
      </c>
      <c r="AG1163" t="s">
        <v>100</v>
      </c>
      <c r="AH1163" t="s">
        <v>108</v>
      </c>
      <c r="AI1163">
        <v>0</v>
      </c>
      <c r="AJ1163" t="s">
        <v>108</v>
      </c>
      <c r="AK1163">
        <v>0</v>
      </c>
      <c r="AL1163">
        <v>821</v>
      </c>
      <c r="AM1163">
        <v>821</v>
      </c>
      <c r="AN1163" t="s">
        <v>103</v>
      </c>
      <c r="AO1163" t="s">
        <v>119</v>
      </c>
      <c r="AP1163" t="s">
        <v>104</v>
      </c>
      <c r="AQ1163" t="s">
        <v>105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106</v>
      </c>
      <c r="BE1163">
        <v>1</v>
      </c>
      <c r="BF1163" t="s">
        <v>98</v>
      </c>
      <c r="BG1163" t="s">
        <v>159</v>
      </c>
      <c r="BH1163">
        <v>1996</v>
      </c>
      <c r="BI1163" t="s">
        <v>125</v>
      </c>
      <c r="BJ1163">
        <v>2</v>
      </c>
      <c r="BK1163">
        <v>443</v>
      </c>
      <c r="BL1163" t="s">
        <v>98</v>
      </c>
      <c r="BM1163" t="s">
        <v>98</v>
      </c>
      <c r="BN1163" t="s">
        <v>104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5</v>
      </c>
      <c r="BZ1163">
        <v>2006</v>
      </c>
      <c r="CA1163" t="s">
        <v>110</v>
      </c>
      <c r="CB1163" t="s">
        <v>111</v>
      </c>
    </row>
    <row r="1164" spans="1:80">
      <c r="A1164">
        <v>2623</v>
      </c>
      <c r="B1164">
        <v>60</v>
      </c>
      <c r="C1164" t="s">
        <v>112</v>
      </c>
      <c r="D1164">
        <v>50</v>
      </c>
      <c r="E1164">
        <v>13128</v>
      </c>
      <c r="F1164" t="s">
        <v>82</v>
      </c>
      <c r="G1164" t="s">
        <v>83</v>
      </c>
      <c r="H1164" t="s">
        <v>113</v>
      </c>
      <c r="I1164" t="s">
        <v>127</v>
      </c>
      <c r="J1164" t="s">
        <v>86</v>
      </c>
      <c r="K1164" t="s">
        <v>161</v>
      </c>
      <c r="L1164" t="s">
        <v>88</v>
      </c>
      <c r="M1164" t="s">
        <v>121</v>
      </c>
      <c r="N1164" t="s">
        <v>91</v>
      </c>
      <c r="O1164" t="s">
        <v>91</v>
      </c>
      <c r="P1164" t="s">
        <v>92</v>
      </c>
      <c r="Q1164" t="s">
        <v>122</v>
      </c>
      <c r="R1164">
        <v>8</v>
      </c>
      <c r="S1164">
        <v>5</v>
      </c>
      <c r="T1164">
        <v>2005</v>
      </c>
      <c r="U1164">
        <v>2005</v>
      </c>
      <c r="V1164" t="s">
        <v>94</v>
      </c>
      <c r="W1164" t="s">
        <v>95</v>
      </c>
      <c r="X1164" t="s">
        <v>96</v>
      </c>
      <c r="Y1164" t="s">
        <v>96</v>
      </c>
      <c r="Z1164" t="s">
        <v>117</v>
      </c>
      <c r="AA1164">
        <v>216</v>
      </c>
      <c r="AB1164" t="s">
        <v>119</v>
      </c>
      <c r="AC1164" t="s">
        <v>98</v>
      </c>
      <c r="AD1164" t="s">
        <v>123</v>
      </c>
      <c r="AE1164" t="s">
        <v>119</v>
      </c>
      <c r="AF1164" t="s">
        <v>98</v>
      </c>
      <c r="AG1164" t="s">
        <v>100</v>
      </c>
      <c r="AH1164" t="s">
        <v>108</v>
      </c>
      <c r="AI1164">
        <v>0</v>
      </c>
      <c r="AJ1164" t="s">
        <v>108</v>
      </c>
      <c r="AK1164">
        <v>0</v>
      </c>
      <c r="AL1164">
        <v>1074</v>
      </c>
      <c r="AM1164">
        <v>1074</v>
      </c>
      <c r="AN1164" t="s">
        <v>103</v>
      </c>
      <c r="AO1164" t="s">
        <v>126</v>
      </c>
      <c r="AP1164" t="s">
        <v>104</v>
      </c>
      <c r="AQ1164" t="s">
        <v>105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t="s">
        <v>119</v>
      </c>
      <c r="BC1164">
        <v>7</v>
      </c>
      <c r="BD1164" t="s">
        <v>106</v>
      </c>
      <c r="BE1164">
        <v>1</v>
      </c>
      <c r="BF1164" t="s">
        <v>119</v>
      </c>
      <c r="BG1164" t="s">
        <v>107</v>
      </c>
      <c r="BH1164">
        <v>2005</v>
      </c>
      <c r="BI1164" t="s">
        <v>125</v>
      </c>
      <c r="BJ1164">
        <v>2</v>
      </c>
      <c r="BK1164">
        <v>527</v>
      </c>
      <c r="BL1164" t="s">
        <v>98</v>
      </c>
      <c r="BM1164" t="s">
        <v>98</v>
      </c>
      <c r="BN1164" t="s">
        <v>104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</v>
      </c>
      <c r="BZ1164">
        <v>2006</v>
      </c>
      <c r="CA1164" t="s">
        <v>110</v>
      </c>
      <c r="CB1164" t="s">
        <v>111</v>
      </c>
    </row>
    <row r="1165" spans="1:80">
      <c r="A1165">
        <v>2624</v>
      </c>
      <c r="B1165">
        <v>60</v>
      </c>
      <c r="C1165" t="s">
        <v>112</v>
      </c>
      <c r="D1165">
        <v>42</v>
      </c>
      <c r="E1165">
        <v>13751</v>
      </c>
      <c r="F1165" t="s">
        <v>82</v>
      </c>
      <c r="G1165" t="s">
        <v>83</v>
      </c>
      <c r="H1165" t="s">
        <v>113</v>
      </c>
      <c r="I1165" t="s">
        <v>127</v>
      </c>
      <c r="J1165" t="s">
        <v>86</v>
      </c>
      <c r="K1165" t="s">
        <v>161</v>
      </c>
      <c r="L1165" t="s">
        <v>88</v>
      </c>
      <c r="M1165" t="s">
        <v>121</v>
      </c>
      <c r="N1165" t="s">
        <v>91</v>
      </c>
      <c r="O1165" t="s">
        <v>91</v>
      </c>
      <c r="P1165" t="s">
        <v>92</v>
      </c>
      <c r="Q1165" t="s">
        <v>122</v>
      </c>
      <c r="R1165">
        <v>7</v>
      </c>
      <c r="S1165">
        <v>5</v>
      </c>
      <c r="T1165">
        <v>2005</v>
      </c>
      <c r="U1165">
        <v>2006</v>
      </c>
      <c r="V1165" t="s">
        <v>94</v>
      </c>
      <c r="W1165" t="s">
        <v>95</v>
      </c>
      <c r="X1165" t="s">
        <v>96</v>
      </c>
      <c r="Y1165" t="s">
        <v>96</v>
      </c>
      <c r="Z1165" t="s">
        <v>117</v>
      </c>
      <c r="AA1165">
        <v>248</v>
      </c>
      <c r="AB1165" t="s">
        <v>119</v>
      </c>
      <c r="AC1165" t="s">
        <v>98</v>
      </c>
      <c r="AD1165" t="s">
        <v>123</v>
      </c>
      <c r="AE1165" t="s">
        <v>119</v>
      </c>
      <c r="AF1165" t="s">
        <v>98</v>
      </c>
      <c r="AG1165" t="s">
        <v>157</v>
      </c>
      <c r="AH1165" t="s">
        <v>124</v>
      </c>
      <c r="AI1165">
        <v>60</v>
      </c>
      <c r="AJ1165" t="s">
        <v>108</v>
      </c>
      <c r="AK1165">
        <v>0</v>
      </c>
      <c r="AL1165">
        <v>1640</v>
      </c>
      <c r="AM1165">
        <v>1700</v>
      </c>
      <c r="AN1165" t="s">
        <v>103</v>
      </c>
      <c r="AO1165" t="s">
        <v>126</v>
      </c>
      <c r="AP1165" t="s">
        <v>104</v>
      </c>
      <c r="AQ1165" t="s">
        <v>105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119</v>
      </c>
      <c r="BC1165">
        <v>9</v>
      </c>
      <c r="BD1165" t="s">
        <v>106</v>
      </c>
      <c r="BE1165">
        <v>1</v>
      </c>
      <c r="BF1165" t="s">
        <v>119</v>
      </c>
      <c r="BG1165" t="s">
        <v>107</v>
      </c>
      <c r="BH1165">
        <v>2006</v>
      </c>
      <c r="BI1165" t="s">
        <v>125</v>
      </c>
      <c r="BJ1165">
        <v>3</v>
      </c>
      <c r="BK1165">
        <v>773</v>
      </c>
      <c r="BL1165" t="s">
        <v>98</v>
      </c>
      <c r="BM1165" t="s">
        <v>98</v>
      </c>
      <c r="BN1165" t="s">
        <v>104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2006</v>
      </c>
      <c r="CA1165" t="s">
        <v>149</v>
      </c>
      <c r="CB1165" t="s">
        <v>150</v>
      </c>
    </row>
    <row r="1166" spans="1:80">
      <c r="A1166">
        <v>2625</v>
      </c>
      <c r="B1166">
        <v>160</v>
      </c>
      <c r="C1166" t="s">
        <v>112</v>
      </c>
      <c r="D1166">
        <v>68</v>
      </c>
      <c r="E1166">
        <v>13108</v>
      </c>
      <c r="F1166" t="s">
        <v>82</v>
      </c>
      <c r="G1166" t="s">
        <v>83</v>
      </c>
      <c r="H1166" t="s">
        <v>113</v>
      </c>
      <c r="I1166" t="s">
        <v>85</v>
      </c>
      <c r="J1166" t="s">
        <v>86</v>
      </c>
      <c r="K1166" t="s">
        <v>87</v>
      </c>
      <c r="L1166" t="s">
        <v>88</v>
      </c>
      <c r="M1166" t="s">
        <v>128</v>
      </c>
      <c r="N1166" t="s">
        <v>91</v>
      </c>
      <c r="O1166" t="s">
        <v>91</v>
      </c>
      <c r="P1166" t="s">
        <v>92</v>
      </c>
      <c r="Q1166" t="s">
        <v>122</v>
      </c>
      <c r="R1166">
        <v>8</v>
      </c>
      <c r="S1166">
        <v>5</v>
      </c>
      <c r="T1166">
        <v>1994</v>
      </c>
      <c r="U1166">
        <v>1994</v>
      </c>
      <c r="V1166" t="s">
        <v>94</v>
      </c>
      <c r="W1166" t="s">
        <v>95</v>
      </c>
      <c r="X1166" t="s">
        <v>152</v>
      </c>
      <c r="Y1166" t="s">
        <v>153</v>
      </c>
      <c r="Z1166" t="s">
        <v>97</v>
      </c>
      <c r="AA1166">
        <v>0</v>
      </c>
      <c r="AB1166" t="s">
        <v>119</v>
      </c>
      <c r="AC1166" t="s">
        <v>98</v>
      </c>
      <c r="AD1166" t="s">
        <v>123</v>
      </c>
      <c r="AE1166" t="s">
        <v>119</v>
      </c>
      <c r="AF1166" t="s">
        <v>98</v>
      </c>
      <c r="AG1166" t="s">
        <v>100</v>
      </c>
      <c r="AH1166" t="s">
        <v>108</v>
      </c>
      <c r="AI1166">
        <v>0</v>
      </c>
      <c r="AJ1166" t="s">
        <v>108</v>
      </c>
      <c r="AK1166">
        <v>0</v>
      </c>
      <c r="AL1166">
        <v>2062</v>
      </c>
      <c r="AM1166">
        <v>2062</v>
      </c>
      <c r="AN1166" t="s">
        <v>103</v>
      </c>
      <c r="AO1166" t="s">
        <v>126</v>
      </c>
      <c r="AP1166" t="s">
        <v>104</v>
      </c>
      <c r="AQ1166" t="s">
        <v>105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119</v>
      </c>
      <c r="BC1166">
        <v>9</v>
      </c>
      <c r="BD1166" t="s">
        <v>106</v>
      </c>
      <c r="BE1166">
        <v>0</v>
      </c>
      <c r="BF1166" t="s">
        <v>83</v>
      </c>
      <c r="BG1166" t="s">
        <v>107</v>
      </c>
      <c r="BH1166">
        <v>1994</v>
      </c>
      <c r="BI1166" t="s">
        <v>125</v>
      </c>
      <c r="BJ1166">
        <v>2</v>
      </c>
      <c r="BK1166">
        <v>618</v>
      </c>
      <c r="BL1166" t="s">
        <v>98</v>
      </c>
      <c r="BM1166" t="s">
        <v>98</v>
      </c>
      <c r="BN1166" t="s">
        <v>104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12</v>
      </c>
      <c r="BZ1166">
        <v>2006</v>
      </c>
      <c r="CA1166" t="s">
        <v>110</v>
      </c>
      <c r="CB1166" t="s">
        <v>111</v>
      </c>
    </row>
    <row r="1167" spans="1:80">
      <c r="A1167">
        <v>2626</v>
      </c>
      <c r="B1167">
        <v>20</v>
      </c>
      <c r="C1167" t="s">
        <v>112</v>
      </c>
      <c r="D1167" t="s">
        <v>83</v>
      </c>
      <c r="E1167">
        <v>8076</v>
      </c>
      <c r="F1167" t="s">
        <v>82</v>
      </c>
      <c r="G1167" t="s">
        <v>83</v>
      </c>
      <c r="H1167" t="s">
        <v>113</v>
      </c>
      <c r="I1167" t="s">
        <v>85</v>
      </c>
      <c r="J1167" t="s">
        <v>86</v>
      </c>
      <c r="K1167" t="s">
        <v>87</v>
      </c>
      <c r="L1167" t="s">
        <v>88</v>
      </c>
      <c r="M1167" t="s">
        <v>121</v>
      </c>
      <c r="N1167" t="s">
        <v>91</v>
      </c>
      <c r="O1167" t="s">
        <v>91</v>
      </c>
      <c r="P1167" t="s">
        <v>92</v>
      </c>
      <c r="Q1167" t="s">
        <v>93</v>
      </c>
      <c r="R1167">
        <v>6</v>
      </c>
      <c r="S1167">
        <v>6</v>
      </c>
      <c r="T1167">
        <v>1993</v>
      </c>
      <c r="U1167">
        <v>1994</v>
      </c>
      <c r="V1167" t="s">
        <v>94</v>
      </c>
      <c r="W1167" t="s">
        <v>95</v>
      </c>
      <c r="X1167" t="s">
        <v>130</v>
      </c>
      <c r="Y1167" t="s">
        <v>130</v>
      </c>
      <c r="Z1167" t="s">
        <v>117</v>
      </c>
      <c r="AA1167">
        <v>112</v>
      </c>
      <c r="AB1167" t="s">
        <v>98</v>
      </c>
      <c r="AC1167" t="s">
        <v>98</v>
      </c>
      <c r="AD1167" t="s">
        <v>123</v>
      </c>
      <c r="AE1167" t="s">
        <v>119</v>
      </c>
      <c r="AF1167" t="s">
        <v>98</v>
      </c>
      <c r="AG1167" t="s">
        <v>100</v>
      </c>
      <c r="AH1167" t="s">
        <v>124</v>
      </c>
      <c r="AI1167">
        <v>705</v>
      </c>
      <c r="AJ1167" t="s">
        <v>108</v>
      </c>
      <c r="AK1167">
        <v>0</v>
      </c>
      <c r="AL1167">
        <v>455</v>
      </c>
      <c r="AM1167">
        <v>1160</v>
      </c>
      <c r="AN1167" t="s">
        <v>103</v>
      </c>
      <c r="AO1167" t="s">
        <v>119</v>
      </c>
      <c r="AP1167" t="s">
        <v>104</v>
      </c>
      <c r="AQ1167" t="s">
        <v>105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106</v>
      </c>
      <c r="BE1167">
        <v>1</v>
      </c>
      <c r="BF1167" t="s">
        <v>98</v>
      </c>
      <c r="BG1167" t="s">
        <v>107</v>
      </c>
      <c r="BH1167">
        <v>1993</v>
      </c>
      <c r="BI1167" t="s">
        <v>125</v>
      </c>
      <c r="BJ1167">
        <v>2</v>
      </c>
      <c r="BK1167">
        <v>402</v>
      </c>
      <c r="BL1167" t="s">
        <v>98</v>
      </c>
      <c r="BM1167" t="s">
        <v>98</v>
      </c>
      <c r="BN1167" t="s">
        <v>104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t="s">
        <v>83</v>
      </c>
      <c r="BV1167" t="s">
        <v>109</v>
      </c>
      <c r="BW1167" t="s">
        <v>83</v>
      </c>
      <c r="BX1167">
        <v>0</v>
      </c>
      <c r="BY1167">
        <v>7</v>
      </c>
      <c r="BZ1167">
        <v>2006</v>
      </c>
      <c r="CA1167" t="s">
        <v>110</v>
      </c>
      <c r="CB1167" t="s">
        <v>111</v>
      </c>
    </row>
    <row r="1168" spans="1:80">
      <c r="A1168">
        <v>2627</v>
      </c>
      <c r="B1168">
        <v>120</v>
      </c>
      <c r="C1168" t="s">
        <v>112</v>
      </c>
      <c r="D1168">
        <v>30</v>
      </c>
      <c r="E1168">
        <v>3701</v>
      </c>
      <c r="F1168" t="s">
        <v>82</v>
      </c>
      <c r="G1168" t="s">
        <v>83</v>
      </c>
      <c r="H1168" t="s">
        <v>113</v>
      </c>
      <c r="I1168" t="s">
        <v>85</v>
      </c>
      <c r="J1168" t="s">
        <v>86</v>
      </c>
      <c r="K1168" t="s">
        <v>87</v>
      </c>
      <c r="L1168" t="s">
        <v>88</v>
      </c>
      <c r="M1168" t="s">
        <v>128</v>
      </c>
      <c r="N1168" t="s">
        <v>91</v>
      </c>
      <c r="O1168" t="s">
        <v>91</v>
      </c>
      <c r="P1168" t="s">
        <v>129</v>
      </c>
      <c r="Q1168" t="s">
        <v>93</v>
      </c>
      <c r="R1168">
        <v>8</v>
      </c>
      <c r="S1168">
        <v>5</v>
      </c>
      <c r="T1168">
        <v>1987</v>
      </c>
      <c r="U1168">
        <v>1987</v>
      </c>
      <c r="V1168" t="s">
        <v>94</v>
      </c>
      <c r="W1168" t="s">
        <v>95</v>
      </c>
      <c r="X1168" t="s">
        <v>130</v>
      </c>
      <c r="Y1168" t="s">
        <v>130</v>
      </c>
      <c r="Z1168" t="s">
        <v>97</v>
      </c>
      <c r="AA1168">
        <v>0</v>
      </c>
      <c r="AB1168" t="s">
        <v>98</v>
      </c>
      <c r="AC1168" t="s">
        <v>98</v>
      </c>
      <c r="AD1168" t="s">
        <v>99</v>
      </c>
      <c r="AE1168" t="s">
        <v>119</v>
      </c>
      <c r="AF1168" t="s">
        <v>98</v>
      </c>
      <c r="AG1168" t="s">
        <v>100</v>
      </c>
      <c r="AH1168" t="s">
        <v>108</v>
      </c>
      <c r="AI1168">
        <v>0</v>
      </c>
      <c r="AJ1168" t="s">
        <v>108</v>
      </c>
      <c r="AK1168">
        <v>0</v>
      </c>
      <c r="AL1168">
        <v>1191</v>
      </c>
      <c r="AM1168">
        <v>1191</v>
      </c>
      <c r="AN1168" t="s">
        <v>103</v>
      </c>
      <c r="AO1168" t="s">
        <v>98</v>
      </c>
      <c r="AP1168" t="s">
        <v>104</v>
      </c>
      <c r="AQ1168" t="s">
        <v>105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t="s">
        <v>98</v>
      </c>
      <c r="BC1168">
        <v>5</v>
      </c>
      <c r="BD1168" t="s">
        <v>106</v>
      </c>
      <c r="BE1168">
        <v>0</v>
      </c>
      <c r="BF1168" t="s">
        <v>83</v>
      </c>
      <c r="BG1168" t="s">
        <v>107</v>
      </c>
      <c r="BH1168">
        <v>1987</v>
      </c>
      <c r="BI1168" t="s">
        <v>131</v>
      </c>
      <c r="BJ1168">
        <v>2</v>
      </c>
      <c r="BK1168">
        <v>461</v>
      </c>
      <c r="BL1168" t="s">
        <v>98</v>
      </c>
      <c r="BM1168" t="s">
        <v>98</v>
      </c>
      <c r="BN1168" t="s">
        <v>104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8</v>
      </c>
      <c r="BZ1168">
        <v>2006</v>
      </c>
      <c r="CA1168" t="s">
        <v>110</v>
      </c>
      <c r="CB1168" t="s">
        <v>111</v>
      </c>
    </row>
    <row r="1169" spans="1:80">
      <c r="A1169">
        <v>2628</v>
      </c>
      <c r="B1169">
        <v>60</v>
      </c>
      <c r="C1169" t="s">
        <v>112</v>
      </c>
      <c r="D1169">
        <v>59</v>
      </c>
      <c r="E1169">
        <v>16023</v>
      </c>
      <c r="F1169" t="s">
        <v>82</v>
      </c>
      <c r="G1169" t="s">
        <v>83</v>
      </c>
      <c r="H1169" t="s">
        <v>113</v>
      </c>
      <c r="I1169" t="s">
        <v>127</v>
      </c>
      <c r="J1169" t="s">
        <v>86</v>
      </c>
      <c r="K1169" t="s">
        <v>161</v>
      </c>
      <c r="L1169" t="s">
        <v>88</v>
      </c>
      <c r="M1169" t="s">
        <v>128</v>
      </c>
      <c r="N1169" t="s">
        <v>91</v>
      </c>
      <c r="O1169" t="s">
        <v>91</v>
      </c>
      <c r="P1169" t="s">
        <v>92</v>
      </c>
      <c r="Q1169" t="s">
        <v>122</v>
      </c>
      <c r="R1169">
        <v>9</v>
      </c>
      <c r="S1169">
        <v>5</v>
      </c>
      <c r="T1169">
        <v>2005</v>
      </c>
      <c r="U1169">
        <v>2006</v>
      </c>
      <c r="V1169" t="s">
        <v>115</v>
      </c>
      <c r="W1169" t="s">
        <v>95</v>
      </c>
      <c r="X1169" t="s">
        <v>96</v>
      </c>
      <c r="Y1169" t="s">
        <v>96</v>
      </c>
      <c r="Z1169" t="s">
        <v>117</v>
      </c>
      <c r="AA1169">
        <v>600</v>
      </c>
      <c r="AB1169" t="s">
        <v>119</v>
      </c>
      <c r="AC1169" t="s">
        <v>126</v>
      </c>
      <c r="AD1169" t="s">
        <v>123</v>
      </c>
      <c r="AE1169" t="s">
        <v>126</v>
      </c>
      <c r="AF1169" t="s">
        <v>98</v>
      </c>
      <c r="AG1169" t="s">
        <v>119</v>
      </c>
      <c r="AH1169" t="s">
        <v>124</v>
      </c>
      <c r="AI1169">
        <v>1218</v>
      </c>
      <c r="AJ1169" t="s">
        <v>108</v>
      </c>
      <c r="AK1169">
        <v>0</v>
      </c>
      <c r="AL1169">
        <v>180</v>
      </c>
      <c r="AM1169">
        <v>1398</v>
      </c>
      <c r="AN1169" t="s">
        <v>103</v>
      </c>
      <c r="AO1169" t="s">
        <v>126</v>
      </c>
      <c r="AP1169" t="s">
        <v>104</v>
      </c>
      <c r="AQ1169" t="s">
        <v>105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t="s">
        <v>126</v>
      </c>
      <c r="BC1169">
        <v>11</v>
      </c>
      <c r="BD1169" t="s">
        <v>106</v>
      </c>
      <c r="BE1169">
        <v>1</v>
      </c>
      <c r="BF1169" t="s">
        <v>119</v>
      </c>
      <c r="BG1169" t="s">
        <v>159</v>
      </c>
      <c r="BH1169">
        <v>2005</v>
      </c>
      <c r="BI1169" t="s">
        <v>125</v>
      </c>
      <c r="BJ1169">
        <v>3</v>
      </c>
      <c r="BK1169">
        <v>670</v>
      </c>
      <c r="BL1169" t="s">
        <v>98</v>
      </c>
      <c r="BM1169" t="s">
        <v>98</v>
      </c>
      <c r="BN1169" t="s">
        <v>104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3</v>
      </c>
      <c r="BZ1169">
        <v>2006</v>
      </c>
      <c r="CA1169" t="s">
        <v>149</v>
      </c>
      <c r="CB1169" t="s">
        <v>150</v>
      </c>
    </row>
    <row r="1170" spans="1:80">
      <c r="A1170">
        <v>2629</v>
      </c>
      <c r="B1170">
        <v>60</v>
      </c>
      <c r="C1170" t="s">
        <v>112</v>
      </c>
      <c r="D1170">
        <v>60</v>
      </c>
      <c r="E1170">
        <v>18062</v>
      </c>
      <c r="F1170" t="s">
        <v>82</v>
      </c>
      <c r="G1170" t="s">
        <v>83</v>
      </c>
      <c r="H1170" t="s">
        <v>113</v>
      </c>
      <c r="I1170" t="s">
        <v>127</v>
      </c>
      <c r="J1170" t="s">
        <v>86</v>
      </c>
      <c r="K1170" t="s">
        <v>161</v>
      </c>
      <c r="L1170" t="s">
        <v>88</v>
      </c>
      <c r="M1170" t="s">
        <v>128</v>
      </c>
      <c r="N1170" t="s">
        <v>91</v>
      </c>
      <c r="O1170" t="s">
        <v>91</v>
      </c>
      <c r="P1170" t="s">
        <v>92</v>
      </c>
      <c r="Q1170" t="s">
        <v>122</v>
      </c>
      <c r="R1170">
        <v>10</v>
      </c>
      <c r="S1170">
        <v>5</v>
      </c>
      <c r="T1170">
        <v>2006</v>
      </c>
      <c r="U1170">
        <v>2006</v>
      </c>
      <c r="V1170" t="s">
        <v>115</v>
      </c>
      <c r="W1170" t="s">
        <v>95</v>
      </c>
      <c r="X1170" t="s">
        <v>152</v>
      </c>
      <c r="Y1170" t="s">
        <v>153</v>
      </c>
      <c r="Z1170" t="s">
        <v>117</v>
      </c>
      <c r="AA1170">
        <v>662</v>
      </c>
      <c r="AB1170" t="s">
        <v>126</v>
      </c>
      <c r="AC1170" t="s">
        <v>98</v>
      </c>
      <c r="AD1170" t="s">
        <v>123</v>
      </c>
      <c r="AE1170" t="s">
        <v>126</v>
      </c>
      <c r="AF1170" t="s">
        <v>98</v>
      </c>
      <c r="AG1170" t="s">
        <v>119</v>
      </c>
      <c r="AH1170" t="s">
        <v>108</v>
      </c>
      <c r="AI1170">
        <v>0</v>
      </c>
      <c r="AJ1170" t="s">
        <v>108</v>
      </c>
      <c r="AK1170">
        <v>0</v>
      </c>
      <c r="AL1170">
        <v>1528</v>
      </c>
      <c r="AM1170">
        <v>1528</v>
      </c>
      <c r="AN1170" t="s">
        <v>103</v>
      </c>
      <c r="AO1170" t="s">
        <v>126</v>
      </c>
      <c r="AP1170" t="s">
        <v>104</v>
      </c>
      <c r="AQ1170" t="s">
        <v>105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t="s">
        <v>126</v>
      </c>
      <c r="BC1170">
        <v>10</v>
      </c>
      <c r="BD1170" t="s">
        <v>106</v>
      </c>
      <c r="BE1170">
        <v>1</v>
      </c>
      <c r="BF1170" t="s">
        <v>126</v>
      </c>
      <c r="BG1170" t="s">
        <v>159</v>
      </c>
      <c r="BH1170">
        <v>2006</v>
      </c>
      <c r="BI1170" t="s">
        <v>125</v>
      </c>
      <c r="BJ1170">
        <v>3</v>
      </c>
      <c r="BK1170">
        <v>758</v>
      </c>
      <c r="BL1170" t="s">
        <v>98</v>
      </c>
      <c r="BM1170" t="s">
        <v>98</v>
      </c>
      <c r="BN1170" t="s">
        <v>104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9</v>
      </c>
      <c r="BZ1170">
        <v>2006</v>
      </c>
      <c r="CA1170" t="s">
        <v>149</v>
      </c>
      <c r="CB1170" t="s">
        <v>150</v>
      </c>
    </row>
    <row r="1171" spans="1:80">
      <c r="A1171">
        <v>2630</v>
      </c>
      <c r="B1171">
        <v>60</v>
      </c>
      <c r="C1171" t="s">
        <v>112</v>
      </c>
      <c r="D1171">
        <v>63</v>
      </c>
      <c r="E1171">
        <v>12292</v>
      </c>
      <c r="F1171" t="s">
        <v>82</v>
      </c>
      <c r="G1171" t="s">
        <v>83</v>
      </c>
      <c r="H1171" t="s">
        <v>113</v>
      </c>
      <c r="I1171" t="s">
        <v>127</v>
      </c>
      <c r="J1171" t="s">
        <v>86</v>
      </c>
      <c r="K1171" t="s">
        <v>161</v>
      </c>
      <c r="L1171" t="s">
        <v>88</v>
      </c>
      <c r="M1171" t="s">
        <v>128</v>
      </c>
      <c r="N1171" t="s">
        <v>91</v>
      </c>
      <c r="O1171" t="s">
        <v>91</v>
      </c>
      <c r="P1171" t="s">
        <v>92</v>
      </c>
      <c r="Q1171" t="s">
        <v>122</v>
      </c>
      <c r="R1171">
        <v>9</v>
      </c>
      <c r="S1171">
        <v>5</v>
      </c>
      <c r="T1171">
        <v>2006</v>
      </c>
      <c r="U1171">
        <v>2006</v>
      </c>
      <c r="V1171" t="s">
        <v>115</v>
      </c>
      <c r="W1171" t="s">
        <v>95</v>
      </c>
      <c r="X1171" t="s">
        <v>96</v>
      </c>
      <c r="Y1171" t="s">
        <v>96</v>
      </c>
      <c r="Z1171" t="s">
        <v>117</v>
      </c>
      <c r="AA1171">
        <v>184</v>
      </c>
      <c r="AB1171" t="s">
        <v>119</v>
      </c>
      <c r="AC1171" t="s">
        <v>98</v>
      </c>
      <c r="AD1171" t="s">
        <v>123</v>
      </c>
      <c r="AE1171" t="s">
        <v>126</v>
      </c>
      <c r="AF1171" t="s">
        <v>119</v>
      </c>
      <c r="AG1171" t="s">
        <v>119</v>
      </c>
      <c r="AH1171" t="s">
        <v>124</v>
      </c>
      <c r="AI1171">
        <v>205</v>
      </c>
      <c r="AJ1171" t="s">
        <v>108</v>
      </c>
      <c r="AK1171">
        <v>0</v>
      </c>
      <c r="AL1171">
        <v>889</v>
      </c>
      <c r="AM1171">
        <v>1094</v>
      </c>
      <c r="AN1171" t="s">
        <v>103</v>
      </c>
      <c r="AO1171" t="s">
        <v>126</v>
      </c>
      <c r="AP1171" t="s">
        <v>104</v>
      </c>
      <c r="AQ1171" t="s">
        <v>105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t="s">
        <v>119</v>
      </c>
      <c r="BC1171">
        <v>11</v>
      </c>
      <c r="BD1171" t="s">
        <v>106</v>
      </c>
      <c r="BE1171">
        <v>1</v>
      </c>
      <c r="BF1171" t="s">
        <v>119</v>
      </c>
      <c r="BG1171" t="s">
        <v>159</v>
      </c>
      <c r="BH1171">
        <v>2006</v>
      </c>
      <c r="BI1171" t="s">
        <v>125</v>
      </c>
      <c r="BJ1171">
        <v>3</v>
      </c>
      <c r="BK1171">
        <v>675</v>
      </c>
      <c r="BL1171" t="s">
        <v>98</v>
      </c>
      <c r="BM1171" t="s">
        <v>98</v>
      </c>
      <c r="BN1171" t="s">
        <v>104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149</v>
      </c>
      <c r="CB1171" t="s">
        <v>150</v>
      </c>
    </row>
    <row r="1172" spans="1:80">
      <c r="A1172">
        <v>2631</v>
      </c>
      <c r="B1172">
        <v>60</v>
      </c>
      <c r="C1172" t="s">
        <v>112</v>
      </c>
      <c r="D1172">
        <v>82</v>
      </c>
      <c r="E1172">
        <v>16052</v>
      </c>
      <c r="F1172" t="s">
        <v>82</v>
      </c>
      <c r="G1172" t="s">
        <v>83</v>
      </c>
      <c r="H1172" t="s">
        <v>113</v>
      </c>
      <c r="I1172" t="s">
        <v>85</v>
      </c>
      <c r="J1172" t="s">
        <v>86</v>
      </c>
      <c r="K1172" t="s">
        <v>161</v>
      </c>
      <c r="L1172" t="s">
        <v>88</v>
      </c>
      <c r="M1172" t="s">
        <v>128</v>
      </c>
      <c r="N1172" t="s">
        <v>91</v>
      </c>
      <c r="O1172" t="s">
        <v>91</v>
      </c>
      <c r="P1172" t="s">
        <v>92</v>
      </c>
      <c r="Q1172" t="s">
        <v>122</v>
      </c>
      <c r="R1172">
        <v>10</v>
      </c>
      <c r="S1172">
        <v>5</v>
      </c>
      <c r="T1172">
        <v>2006</v>
      </c>
      <c r="U1172">
        <v>2006</v>
      </c>
      <c r="V1172" t="s">
        <v>115</v>
      </c>
      <c r="W1172" t="s">
        <v>95</v>
      </c>
      <c r="X1172" t="s">
        <v>96</v>
      </c>
      <c r="Y1172" t="s">
        <v>96</v>
      </c>
      <c r="Z1172" t="s">
        <v>148</v>
      </c>
      <c r="AA1172">
        <v>734</v>
      </c>
      <c r="AB1172" t="s">
        <v>126</v>
      </c>
      <c r="AC1172" t="s">
        <v>98</v>
      </c>
      <c r="AD1172" t="s">
        <v>123</v>
      </c>
      <c r="AE1172" t="s">
        <v>126</v>
      </c>
      <c r="AF1172" t="s">
        <v>98</v>
      </c>
      <c r="AG1172" t="s">
        <v>100</v>
      </c>
      <c r="AH1172" t="s">
        <v>124</v>
      </c>
      <c r="AI1172">
        <v>1206</v>
      </c>
      <c r="AJ1172" t="s">
        <v>108</v>
      </c>
      <c r="AK1172">
        <v>0</v>
      </c>
      <c r="AL1172">
        <v>644</v>
      </c>
      <c r="AM1172">
        <v>1850</v>
      </c>
      <c r="AN1172" t="s">
        <v>103</v>
      </c>
      <c r="AO1172" t="s">
        <v>126</v>
      </c>
      <c r="AP1172" t="s">
        <v>104</v>
      </c>
      <c r="AQ1172" t="s">
        <v>105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t="s">
        <v>126</v>
      </c>
      <c r="BC1172">
        <v>11</v>
      </c>
      <c r="BD1172" t="s">
        <v>106</v>
      </c>
      <c r="BE1172">
        <v>1</v>
      </c>
      <c r="BF1172" t="s">
        <v>119</v>
      </c>
      <c r="BG1172" t="s">
        <v>107</v>
      </c>
      <c r="BH1172">
        <v>2006</v>
      </c>
      <c r="BI1172" t="s">
        <v>131</v>
      </c>
      <c r="BJ1172">
        <v>3</v>
      </c>
      <c r="BK1172">
        <v>736</v>
      </c>
      <c r="BL1172" t="s">
        <v>98</v>
      </c>
      <c r="BM1172" t="s">
        <v>98</v>
      </c>
      <c r="BN1172" t="s">
        <v>104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149</v>
      </c>
      <c r="CB1172" t="s">
        <v>150</v>
      </c>
    </row>
    <row r="1173" spans="1:80">
      <c r="A1173">
        <v>2632</v>
      </c>
      <c r="B1173">
        <v>60</v>
      </c>
      <c r="C1173" t="s">
        <v>112</v>
      </c>
      <c r="D1173">
        <v>92</v>
      </c>
      <c r="E1173">
        <v>15922</v>
      </c>
      <c r="F1173" t="s">
        <v>82</v>
      </c>
      <c r="G1173" t="s">
        <v>83</v>
      </c>
      <c r="H1173" t="s">
        <v>113</v>
      </c>
      <c r="I1173" t="s">
        <v>127</v>
      </c>
      <c r="J1173" t="s">
        <v>86</v>
      </c>
      <c r="K1173" t="s">
        <v>114</v>
      </c>
      <c r="L1173" t="s">
        <v>88</v>
      </c>
      <c r="M1173" t="s">
        <v>128</v>
      </c>
      <c r="N1173" t="s">
        <v>91</v>
      </c>
      <c r="O1173" t="s">
        <v>91</v>
      </c>
      <c r="P1173" t="s">
        <v>92</v>
      </c>
      <c r="Q1173" t="s">
        <v>122</v>
      </c>
      <c r="R1173">
        <v>9</v>
      </c>
      <c r="S1173">
        <v>5</v>
      </c>
      <c r="T1173">
        <v>2005</v>
      </c>
      <c r="U1173">
        <v>2006</v>
      </c>
      <c r="V1173" t="s">
        <v>115</v>
      </c>
      <c r="W1173" t="s">
        <v>95</v>
      </c>
      <c r="X1173" t="s">
        <v>96</v>
      </c>
      <c r="Y1173" t="s">
        <v>96</v>
      </c>
      <c r="Z1173" t="s">
        <v>117</v>
      </c>
      <c r="AA1173">
        <v>550</v>
      </c>
      <c r="AB1173" t="s">
        <v>119</v>
      </c>
      <c r="AC1173" t="s">
        <v>98</v>
      </c>
      <c r="AD1173" t="s">
        <v>123</v>
      </c>
      <c r="AE1173" t="s">
        <v>126</v>
      </c>
      <c r="AF1173" t="s">
        <v>98</v>
      </c>
      <c r="AG1173" t="s">
        <v>157</v>
      </c>
      <c r="AH1173" t="s">
        <v>108</v>
      </c>
      <c r="AI1173">
        <v>0</v>
      </c>
      <c r="AJ1173" t="s">
        <v>108</v>
      </c>
      <c r="AK1173">
        <v>0</v>
      </c>
      <c r="AL1173">
        <v>1390</v>
      </c>
      <c r="AM1173">
        <v>1390</v>
      </c>
      <c r="AN1173" t="s">
        <v>103</v>
      </c>
      <c r="AO1173" t="s">
        <v>126</v>
      </c>
      <c r="AP1173" t="s">
        <v>104</v>
      </c>
      <c r="AQ1173" t="s">
        <v>105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t="s">
        <v>126</v>
      </c>
      <c r="BC1173">
        <v>10</v>
      </c>
      <c r="BD1173" t="s">
        <v>106</v>
      </c>
      <c r="BE1173">
        <v>1</v>
      </c>
      <c r="BF1173" t="s">
        <v>119</v>
      </c>
      <c r="BG1173" t="s">
        <v>159</v>
      </c>
      <c r="BH1173">
        <v>2005</v>
      </c>
      <c r="BI1173" t="s">
        <v>125</v>
      </c>
      <c r="BJ1173">
        <v>3</v>
      </c>
      <c r="BK1173">
        <v>660</v>
      </c>
      <c r="BL1173" t="s">
        <v>98</v>
      </c>
      <c r="BM1173" t="s">
        <v>98</v>
      </c>
      <c r="BN1173" t="s">
        <v>104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1</v>
      </c>
      <c r="BZ1173">
        <v>2006</v>
      </c>
      <c r="CA1173" t="s">
        <v>149</v>
      </c>
      <c r="CB1173" t="s">
        <v>150</v>
      </c>
    </row>
    <row r="1174" spans="1:80">
      <c r="A1174">
        <v>2633</v>
      </c>
      <c r="B1174">
        <v>120</v>
      </c>
      <c r="C1174" t="s">
        <v>112</v>
      </c>
      <c r="D1174">
        <v>60</v>
      </c>
      <c r="E1174">
        <v>8147</v>
      </c>
      <c r="F1174" t="s">
        <v>82</v>
      </c>
      <c r="G1174" t="s">
        <v>83</v>
      </c>
      <c r="H1174" t="s">
        <v>84</v>
      </c>
      <c r="I1174" t="s">
        <v>127</v>
      </c>
      <c r="J1174" t="s">
        <v>86</v>
      </c>
      <c r="K1174" t="s">
        <v>87</v>
      </c>
      <c r="L1174" t="s">
        <v>88</v>
      </c>
      <c r="M1174" t="s">
        <v>128</v>
      </c>
      <c r="N1174" t="s">
        <v>91</v>
      </c>
      <c r="O1174" t="s">
        <v>91</v>
      </c>
      <c r="P1174" t="s">
        <v>129</v>
      </c>
      <c r="Q1174" t="s">
        <v>93</v>
      </c>
      <c r="R1174">
        <v>9</v>
      </c>
      <c r="S1174">
        <v>5</v>
      </c>
      <c r="T1174">
        <v>2005</v>
      </c>
      <c r="U1174">
        <v>2005</v>
      </c>
      <c r="V1174" t="s">
        <v>115</v>
      </c>
      <c r="W1174" t="s">
        <v>95</v>
      </c>
      <c r="X1174" t="s">
        <v>137</v>
      </c>
      <c r="Y1174" t="s">
        <v>137</v>
      </c>
      <c r="Z1174" t="s">
        <v>117</v>
      </c>
      <c r="AA1174">
        <v>230</v>
      </c>
      <c r="AB1174" t="s">
        <v>119</v>
      </c>
      <c r="AC1174" t="s">
        <v>98</v>
      </c>
      <c r="AD1174" t="s">
        <v>123</v>
      </c>
      <c r="AE1174" t="s">
        <v>126</v>
      </c>
      <c r="AF1174" t="s">
        <v>98</v>
      </c>
      <c r="AG1174" t="s">
        <v>119</v>
      </c>
      <c r="AH1174" t="s">
        <v>124</v>
      </c>
      <c r="AI1174">
        <v>1191</v>
      </c>
      <c r="AJ1174" t="s">
        <v>108</v>
      </c>
      <c r="AK1174">
        <v>0</v>
      </c>
      <c r="AL1174">
        <v>523</v>
      </c>
      <c r="AM1174">
        <v>1714</v>
      </c>
      <c r="AN1174" t="s">
        <v>103</v>
      </c>
      <c r="AO1174" t="s">
        <v>126</v>
      </c>
      <c r="AP1174" t="s">
        <v>104</v>
      </c>
      <c r="AQ1174" t="s">
        <v>105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t="s">
        <v>119</v>
      </c>
      <c r="BC1174">
        <v>7</v>
      </c>
      <c r="BD1174" t="s">
        <v>106</v>
      </c>
      <c r="BE1174">
        <v>1</v>
      </c>
      <c r="BF1174" t="s">
        <v>119</v>
      </c>
      <c r="BG1174" t="s">
        <v>107</v>
      </c>
      <c r="BH1174">
        <v>2005</v>
      </c>
      <c r="BI1174" t="s">
        <v>125</v>
      </c>
      <c r="BJ1174">
        <v>2</v>
      </c>
      <c r="BK1174">
        <v>517</v>
      </c>
      <c r="BL1174" t="s">
        <v>98</v>
      </c>
      <c r="BM1174" t="s">
        <v>98</v>
      </c>
      <c r="BN1174" t="s">
        <v>104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8</v>
      </c>
      <c r="BZ1174">
        <v>2006</v>
      </c>
      <c r="CA1174" t="s">
        <v>110</v>
      </c>
      <c r="CB1174" t="s">
        <v>111</v>
      </c>
    </row>
    <row r="1175" spans="1:80">
      <c r="A1175">
        <v>2634</v>
      </c>
      <c r="B1175">
        <v>20</v>
      </c>
      <c r="C1175" t="s">
        <v>112</v>
      </c>
      <c r="D1175">
        <v>90</v>
      </c>
      <c r="E1175">
        <v>18261</v>
      </c>
      <c r="F1175" t="s">
        <v>82</v>
      </c>
      <c r="G1175" t="s">
        <v>83</v>
      </c>
      <c r="H1175" t="s">
        <v>113</v>
      </c>
      <c r="I1175" t="s">
        <v>127</v>
      </c>
      <c r="J1175" t="s">
        <v>86</v>
      </c>
      <c r="K1175" t="s">
        <v>87</v>
      </c>
      <c r="L1175" t="s">
        <v>88</v>
      </c>
      <c r="M1175" t="s">
        <v>128</v>
      </c>
      <c r="N1175" t="s">
        <v>91</v>
      </c>
      <c r="O1175" t="s">
        <v>91</v>
      </c>
      <c r="P1175" t="s">
        <v>92</v>
      </c>
      <c r="Q1175" t="s">
        <v>93</v>
      </c>
      <c r="R1175">
        <v>9</v>
      </c>
      <c r="S1175">
        <v>5</v>
      </c>
      <c r="T1175">
        <v>2005</v>
      </c>
      <c r="U1175">
        <v>2005</v>
      </c>
      <c r="V1175" t="s">
        <v>115</v>
      </c>
      <c r="W1175" t="s">
        <v>95</v>
      </c>
      <c r="X1175" t="s">
        <v>96</v>
      </c>
      <c r="Y1175" t="s">
        <v>96</v>
      </c>
      <c r="Z1175" t="s">
        <v>117</v>
      </c>
      <c r="AA1175">
        <v>420</v>
      </c>
      <c r="AB1175" t="s">
        <v>126</v>
      </c>
      <c r="AC1175" t="s">
        <v>98</v>
      </c>
      <c r="AD1175" t="s">
        <v>123</v>
      </c>
      <c r="AE1175" t="s">
        <v>126</v>
      </c>
      <c r="AF1175" t="s">
        <v>98</v>
      </c>
      <c r="AG1175" t="s">
        <v>119</v>
      </c>
      <c r="AH1175" t="s">
        <v>124</v>
      </c>
      <c r="AI1175">
        <v>1416</v>
      </c>
      <c r="AJ1175" t="s">
        <v>108</v>
      </c>
      <c r="AK1175">
        <v>0</v>
      </c>
      <c r="AL1175">
        <v>494</v>
      </c>
      <c r="AM1175">
        <v>1910</v>
      </c>
      <c r="AN1175" t="s">
        <v>103</v>
      </c>
      <c r="AO1175" t="s">
        <v>126</v>
      </c>
      <c r="AP1175" t="s">
        <v>104</v>
      </c>
      <c r="AQ1175" t="s">
        <v>105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126</v>
      </c>
      <c r="BC1175">
        <v>8</v>
      </c>
      <c r="BD1175" t="s">
        <v>106</v>
      </c>
      <c r="BE1175">
        <v>2</v>
      </c>
      <c r="BF1175" t="s">
        <v>119</v>
      </c>
      <c r="BG1175" t="s">
        <v>107</v>
      </c>
      <c r="BH1175">
        <v>2005</v>
      </c>
      <c r="BI1175" t="s">
        <v>108</v>
      </c>
      <c r="BJ1175">
        <v>3</v>
      </c>
      <c r="BK1175">
        <v>722</v>
      </c>
      <c r="BL1175" t="s">
        <v>98</v>
      </c>
      <c r="BM1175" t="s">
        <v>98</v>
      </c>
      <c r="BN1175" t="s">
        <v>104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9</v>
      </c>
      <c r="BZ1175">
        <v>2006</v>
      </c>
      <c r="CA1175" t="s">
        <v>110</v>
      </c>
      <c r="CB1175" t="s">
        <v>111</v>
      </c>
    </row>
    <row r="1176" spans="1:80">
      <c r="A1176">
        <v>2635</v>
      </c>
      <c r="B1176">
        <v>85</v>
      </c>
      <c r="C1176" t="s">
        <v>112</v>
      </c>
      <c r="D1176" t="s">
        <v>83</v>
      </c>
      <c r="E1176">
        <v>10464</v>
      </c>
      <c r="F1176" t="s">
        <v>82</v>
      </c>
      <c r="G1176" t="s">
        <v>83</v>
      </c>
      <c r="H1176" t="s">
        <v>113</v>
      </c>
      <c r="I1176" t="s">
        <v>85</v>
      </c>
      <c r="J1176" t="s">
        <v>86</v>
      </c>
      <c r="K1176" t="s">
        <v>222</v>
      </c>
      <c r="L1176" t="s">
        <v>88</v>
      </c>
      <c r="M1176" t="s">
        <v>175</v>
      </c>
      <c r="N1176" t="s">
        <v>91</v>
      </c>
      <c r="O1176" t="s">
        <v>91</v>
      </c>
      <c r="P1176" t="s">
        <v>92</v>
      </c>
      <c r="Q1176" t="s">
        <v>183</v>
      </c>
      <c r="R1176">
        <v>6</v>
      </c>
      <c r="S1176">
        <v>6</v>
      </c>
      <c r="T1176">
        <v>1980</v>
      </c>
      <c r="U1176">
        <v>1980</v>
      </c>
      <c r="V1176" t="s">
        <v>94</v>
      </c>
      <c r="W1176" t="s">
        <v>95</v>
      </c>
      <c r="X1176" t="s">
        <v>130</v>
      </c>
      <c r="Y1176" t="s">
        <v>130</v>
      </c>
      <c r="Z1176" t="s">
        <v>117</v>
      </c>
      <c r="AA1176">
        <v>130</v>
      </c>
      <c r="AB1176" t="s">
        <v>98</v>
      </c>
      <c r="AC1176" t="s">
        <v>98</v>
      </c>
      <c r="AD1176" t="s">
        <v>99</v>
      </c>
      <c r="AE1176" t="s">
        <v>119</v>
      </c>
      <c r="AF1176" t="s">
        <v>98</v>
      </c>
      <c r="AG1176" t="s">
        <v>157</v>
      </c>
      <c r="AH1176" t="s">
        <v>124</v>
      </c>
      <c r="AI1176">
        <v>850</v>
      </c>
      <c r="AJ1176" t="s">
        <v>108</v>
      </c>
      <c r="AK1176">
        <v>0</v>
      </c>
      <c r="AL1176">
        <v>138</v>
      </c>
      <c r="AM1176">
        <v>988</v>
      </c>
      <c r="AN1176" t="s">
        <v>103</v>
      </c>
      <c r="AO1176" t="s">
        <v>98</v>
      </c>
      <c r="AP1176" t="s">
        <v>104</v>
      </c>
      <c r="AQ1176" t="s">
        <v>105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98</v>
      </c>
      <c r="BC1176">
        <v>5</v>
      </c>
      <c r="BD1176" t="s">
        <v>106</v>
      </c>
      <c r="BE1176">
        <v>1</v>
      </c>
      <c r="BF1176" t="s">
        <v>98</v>
      </c>
      <c r="BG1176" t="s">
        <v>107</v>
      </c>
      <c r="BH1176">
        <v>1980</v>
      </c>
      <c r="BI1176" t="s">
        <v>131</v>
      </c>
      <c r="BJ1176">
        <v>2</v>
      </c>
      <c r="BK1176">
        <v>582</v>
      </c>
      <c r="BL1176" t="s">
        <v>98</v>
      </c>
      <c r="BM1176" t="s">
        <v>98</v>
      </c>
      <c r="BN1176" t="s">
        <v>104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6</v>
      </c>
      <c r="BZ1176">
        <v>2006</v>
      </c>
      <c r="CA1176" t="s">
        <v>110</v>
      </c>
      <c r="CB1176" t="s">
        <v>111</v>
      </c>
    </row>
    <row r="1177" spans="1:80">
      <c r="A1177">
        <v>2636</v>
      </c>
      <c r="B1177">
        <v>60</v>
      </c>
      <c r="C1177" t="s">
        <v>112</v>
      </c>
      <c r="D1177">
        <v>81</v>
      </c>
      <c r="E1177">
        <v>10530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175</v>
      </c>
      <c r="N1177" t="s">
        <v>221</v>
      </c>
      <c r="O1177" t="s">
        <v>91</v>
      </c>
      <c r="P1177" t="s">
        <v>92</v>
      </c>
      <c r="Q1177" t="s">
        <v>122</v>
      </c>
      <c r="R1177">
        <v>7</v>
      </c>
      <c r="S1177">
        <v>5</v>
      </c>
      <c r="T1177">
        <v>1978</v>
      </c>
      <c r="U1177">
        <v>1978</v>
      </c>
      <c r="V1177" t="s">
        <v>94</v>
      </c>
      <c r="W1177" t="s">
        <v>95</v>
      </c>
      <c r="X1177" t="s">
        <v>135</v>
      </c>
      <c r="Y1177" t="s">
        <v>135</v>
      </c>
      <c r="Z1177" t="s">
        <v>117</v>
      </c>
      <c r="AA1177">
        <v>68</v>
      </c>
      <c r="AB1177" t="s">
        <v>98</v>
      </c>
      <c r="AC1177" t="s">
        <v>98</v>
      </c>
      <c r="AD1177" t="s">
        <v>99</v>
      </c>
      <c r="AE1177" t="s">
        <v>98</v>
      </c>
      <c r="AF1177" t="s">
        <v>98</v>
      </c>
      <c r="AG1177" t="s">
        <v>100</v>
      </c>
      <c r="AH1177" t="s">
        <v>108</v>
      </c>
      <c r="AI1177">
        <v>0</v>
      </c>
      <c r="AJ1177" t="s">
        <v>108</v>
      </c>
      <c r="AK1177">
        <v>0</v>
      </c>
      <c r="AL1177">
        <v>945</v>
      </c>
      <c r="AM1177">
        <v>945</v>
      </c>
      <c r="AN1177" t="s">
        <v>103</v>
      </c>
      <c r="AO1177" t="s">
        <v>98</v>
      </c>
      <c r="AP1177" t="s">
        <v>104</v>
      </c>
      <c r="AQ1177" t="s">
        <v>105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8</v>
      </c>
      <c r="BD1177" t="s">
        <v>106</v>
      </c>
      <c r="BE1177">
        <v>1</v>
      </c>
      <c r="BF1177" t="s">
        <v>98</v>
      </c>
      <c r="BG1177" t="s">
        <v>107</v>
      </c>
      <c r="BH1177">
        <v>1978</v>
      </c>
      <c r="BI1177" t="s">
        <v>131</v>
      </c>
      <c r="BJ1177">
        <v>2</v>
      </c>
      <c r="BK1177">
        <v>482</v>
      </c>
      <c r="BL1177" t="s">
        <v>98</v>
      </c>
      <c r="BM1177" t="s">
        <v>98</v>
      </c>
      <c r="BN1177" t="s">
        <v>104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132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</row>
    <row r="1178" spans="1:80">
      <c r="A1178">
        <v>2637</v>
      </c>
      <c r="B1178">
        <v>85</v>
      </c>
      <c r="C1178" t="s">
        <v>112</v>
      </c>
      <c r="D1178" t="s">
        <v>83</v>
      </c>
      <c r="E1178">
        <v>9927</v>
      </c>
      <c r="F1178" t="s">
        <v>82</v>
      </c>
      <c r="G1178" t="s">
        <v>83</v>
      </c>
      <c r="H1178" t="s">
        <v>113</v>
      </c>
      <c r="I1178" t="s">
        <v>85</v>
      </c>
      <c r="J1178" t="s">
        <v>86</v>
      </c>
      <c r="K1178" t="s">
        <v>87</v>
      </c>
      <c r="L1178" t="s">
        <v>88</v>
      </c>
      <c r="M1178" t="s">
        <v>175</v>
      </c>
      <c r="N1178" t="s">
        <v>91</v>
      </c>
      <c r="O1178" t="s">
        <v>91</v>
      </c>
      <c r="P1178" t="s">
        <v>92</v>
      </c>
      <c r="Q1178" t="s">
        <v>183</v>
      </c>
      <c r="R1178">
        <v>7</v>
      </c>
      <c r="S1178">
        <v>5</v>
      </c>
      <c r="T1178">
        <v>1976</v>
      </c>
      <c r="U1178">
        <v>1976</v>
      </c>
      <c r="V1178" t="s">
        <v>94</v>
      </c>
      <c r="W1178" t="s">
        <v>95</v>
      </c>
      <c r="X1178" t="s">
        <v>96</v>
      </c>
      <c r="Y1178" t="s">
        <v>185</v>
      </c>
      <c r="Z1178" t="s">
        <v>148</v>
      </c>
      <c r="AA1178">
        <v>252</v>
      </c>
      <c r="AB1178" t="s">
        <v>119</v>
      </c>
      <c r="AC1178" t="s">
        <v>98</v>
      </c>
      <c r="AD1178" t="s">
        <v>99</v>
      </c>
      <c r="AE1178" t="s">
        <v>126</v>
      </c>
      <c r="AF1178" t="s">
        <v>98</v>
      </c>
      <c r="AG1178" t="s">
        <v>119</v>
      </c>
      <c r="AH1178" t="s">
        <v>124</v>
      </c>
      <c r="AI1178">
        <v>1005</v>
      </c>
      <c r="AJ1178" t="s">
        <v>108</v>
      </c>
      <c r="AK1178">
        <v>0</v>
      </c>
      <c r="AL1178">
        <v>42</v>
      </c>
      <c r="AM1178">
        <v>1047</v>
      </c>
      <c r="AN1178" t="s">
        <v>103</v>
      </c>
      <c r="AO1178" t="s">
        <v>98</v>
      </c>
      <c r="AP1178" t="s">
        <v>104</v>
      </c>
      <c r="AQ1178" t="s">
        <v>105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98</v>
      </c>
      <c r="BC1178">
        <v>5</v>
      </c>
      <c r="BD1178" t="s">
        <v>106</v>
      </c>
      <c r="BE1178">
        <v>1</v>
      </c>
      <c r="BF1178" t="s">
        <v>139</v>
      </c>
      <c r="BG1178" t="s">
        <v>107</v>
      </c>
      <c r="BH1178">
        <v>1976</v>
      </c>
      <c r="BI1178" t="s">
        <v>131</v>
      </c>
      <c r="BJ1178">
        <v>2</v>
      </c>
      <c r="BK1178">
        <v>596</v>
      </c>
      <c r="BL1178" t="s">
        <v>98</v>
      </c>
      <c r="BM1178" t="s">
        <v>98</v>
      </c>
      <c r="BN1178" t="s">
        <v>104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2006</v>
      </c>
      <c r="CA1178" t="s">
        <v>110</v>
      </c>
      <c r="CB1178" t="s">
        <v>111</v>
      </c>
    </row>
    <row r="1179" spans="1:80">
      <c r="A1179">
        <v>2638</v>
      </c>
      <c r="B1179">
        <v>60</v>
      </c>
      <c r="C1179" t="s">
        <v>164</v>
      </c>
      <c r="D1179">
        <v>75</v>
      </c>
      <c r="E1179">
        <v>9512</v>
      </c>
      <c r="F1179" t="s">
        <v>82</v>
      </c>
      <c r="G1179" t="s">
        <v>83</v>
      </c>
      <c r="H1179" t="s">
        <v>113</v>
      </c>
      <c r="I1179" t="s">
        <v>85</v>
      </c>
      <c r="J1179" t="s">
        <v>86</v>
      </c>
      <c r="K1179" t="s">
        <v>87</v>
      </c>
      <c r="L1179" t="s">
        <v>88</v>
      </c>
      <c r="M1179" t="s">
        <v>163</v>
      </c>
      <c r="N1179" t="s">
        <v>225</v>
      </c>
      <c r="O1179" t="s">
        <v>91</v>
      </c>
      <c r="P1179" t="s">
        <v>92</v>
      </c>
      <c r="Q1179" t="s">
        <v>122</v>
      </c>
      <c r="R1179">
        <v>7</v>
      </c>
      <c r="S1179">
        <v>5</v>
      </c>
      <c r="T1179">
        <v>2005</v>
      </c>
      <c r="U1179">
        <v>2006</v>
      </c>
      <c r="V1179" t="s">
        <v>94</v>
      </c>
      <c r="W1179" t="s">
        <v>95</v>
      </c>
      <c r="X1179" t="s">
        <v>96</v>
      </c>
      <c r="Y1179" t="s">
        <v>96</v>
      </c>
      <c r="Z1179" t="s">
        <v>97</v>
      </c>
      <c r="AA1179">
        <v>0</v>
      </c>
      <c r="AB1179" t="s">
        <v>119</v>
      </c>
      <c r="AC1179" t="s">
        <v>98</v>
      </c>
      <c r="AD1179" t="s">
        <v>123</v>
      </c>
      <c r="AE1179" t="s">
        <v>119</v>
      </c>
      <c r="AF1179" t="s">
        <v>98</v>
      </c>
      <c r="AG1179" t="s">
        <v>100</v>
      </c>
      <c r="AH1179" t="s">
        <v>118</v>
      </c>
      <c r="AI1179">
        <v>788</v>
      </c>
      <c r="AJ1179" t="s">
        <v>108</v>
      </c>
      <c r="AK1179">
        <v>0</v>
      </c>
      <c r="AL1179">
        <v>172</v>
      </c>
      <c r="AM1179">
        <v>960</v>
      </c>
      <c r="AN1179" t="s">
        <v>103</v>
      </c>
      <c r="AO1179" t="s">
        <v>126</v>
      </c>
      <c r="AP1179" t="s">
        <v>104</v>
      </c>
      <c r="AQ1179" t="s">
        <v>105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t="s">
        <v>119</v>
      </c>
      <c r="BC1179">
        <v>8</v>
      </c>
      <c r="BD1179" t="s">
        <v>106</v>
      </c>
      <c r="BE1179">
        <v>1</v>
      </c>
      <c r="BF1179" t="s">
        <v>126</v>
      </c>
      <c r="BG1179" t="s">
        <v>159</v>
      </c>
      <c r="BH1179">
        <v>2005</v>
      </c>
      <c r="BI1179" t="s">
        <v>125</v>
      </c>
      <c r="BJ1179">
        <v>2</v>
      </c>
      <c r="BK1179">
        <v>541</v>
      </c>
      <c r="BL1179" t="s">
        <v>98</v>
      </c>
      <c r="BM1179" t="s">
        <v>98</v>
      </c>
      <c r="BN1179" t="s">
        <v>104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6</v>
      </c>
      <c r="BZ1179">
        <v>2006</v>
      </c>
      <c r="CA1179" t="s">
        <v>149</v>
      </c>
      <c r="CB1179" t="s">
        <v>150</v>
      </c>
    </row>
    <row r="1180" spans="1:80">
      <c r="A1180">
        <v>2639</v>
      </c>
      <c r="B1180">
        <v>80</v>
      </c>
      <c r="C1180" t="s">
        <v>112</v>
      </c>
      <c r="D1180">
        <v>81</v>
      </c>
      <c r="E1180">
        <v>10530</v>
      </c>
      <c r="F1180" t="s">
        <v>82</v>
      </c>
      <c r="G1180" t="s">
        <v>83</v>
      </c>
      <c r="H1180" t="s">
        <v>84</v>
      </c>
      <c r="I1180" t="s">
        <v>85</v>
      </c>
      <c r="J1180" t="s">
        <v>86</v>
      </c>
      <c r="K1180" t="s">
        <v>87</v>
      </c>
      <c r="L1180" t="s">
        <v>88</v>
      </c>
      <c r="M1180" t="s">
        <v>175</v>
      </c>
      <c r="N1180" t="s">
        <v>91</v>
      </c>
      <c r="O1180" t="s">
        <v>91</v>
      </c>
      <c r="P1180" t="s">
        <v>92</v>
      </c>
      <c r="Q1180" t="s">
        <v>158</v>
      </c>
      <c r="R1180">
        <v>6</v>
      </c>
      <c r="S1180">
        <v>6</v>
      </c>
      <c r="T1180">
        <v>1975</v>
      </c>
      <c r="U1180">
        <v>2000</v>
      </c>
      <c r="V1180" t="s">
        <v>94</v>
      </c>
      <c r="W1180" t="s">
        <v>95</v>
      </c>
      <c r="X1180" t="s">
        <v>135</v>
      </c>
      <c r="Y1180" t="s">
        <v>135</v>
      </c>
      <c r="Z1180" t="s">
        <v>117</v>
      </c>
      <c r="AA1180">
        <v>248</v>
      </c>
      <c r="AB1180" t="s">
        <v>98</v>
      </c>
      <c r="AC1180" t="s">
        <v>98</v>
      </c>
      <c r="AD1180" t="s">
        <v>99</v>
      </c>
      <c r="AE1180" t="s">
        <v>98</v>
      </c>
      <c r="AF1180" t="s">
        <v>139</v>
      </c>
      <c r="AG1180" t="s">
        <v>100</v>
      </c>
      <c r="AH1180" t="s">
        <v>118</v>
      </c>
      <c r="AI1180">
        <v>548</v>
      </c>
      <c r="AJ1180" t="s">
        <v>108</v>
      </c>
      <c r="AK1180">
        <v>0</v>
      </c>
      <c r="AL1180">
        <v>127</v>
      </c>
      <c r="AM1180">
        <v>675</v>
      </c>
      <c r="AN1180" t="s">
        <v>103</v>
      </c>
      <c r="AO1180" t="s">
        <v>98</v>
      </c>
      <c r="AP1180" t="s">
        <v>104</v>
      </c>
      <c r="AQ1180" t="s">
        <v>105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t="s">
        <v>119</v>
      </c>
      <c r="BC1180">
        <v>8</v>
      </c>
      <c r="BD1180" t="s">
        <v>106</v>
      </c>
      <c r="BE1180">
        <v>1</v>
      </c>
      <c r="BF1180" t="s">
        <v>98</v>
      </c>
      <c r="BG1180" t="s">
        <v>107</v>
      </c>
      <c r="BH1180">
        <v>1975</v>
      </c>
      <c r="BI1180" t="s">
        <v>131</v>
      </c>
      <c r="BJ1180">
        <v>2</v>
      </c>
      <c r="BK1180">
        <v>485</v>
      </c>
      <c r="BL1180" t="s">
        <v>98</v>
      </c>
      <c r="BM1180" t="s">
        <v>98</v>
      </c>
      <c r="BN1180" t="s">
        <v>104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6</v>
      </c>
      <c r="BZ1180">
        <v>2006</v>
      </c>
      <c r="CA1180" t="s">
        <v>110</v>
      </c>
      <c r="CB1180" t="s">
        <v>111</v>
      </c>
    </row>
    <row r="1181" spans="1:80">
      <c r="A1181">
        <v>2640</v>
      </c>
      <c r="B1181">
        <v>20</v>
      </c>
      <c r="C1181" t="s">
        <v>112</v>
      </c>
      <c r="D1181">
        <v>80</v>
      </c>
      <c r="E1181">
        <v>10000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175</v>
      </c>
      <c r="N1181" t="s">
        <v>91</v>
      </c>
      <c r="O1181" t="s">
        <v>91</v>
      </c>
      <c r="P1181" t="s">
        <v>92</v>
      </c>
      <c r="Q1181" t="s">
        <v>93</v>
      </c>
      <c r="R1181">
        <v>6</v>
      </c>
      <c r="S1181">
        <v>6</v>
      </c>
      <c r="T1181">
        <v>1974</v>
      </c>
      <c r="U1181">
        <v>1974</v>
      </c>
      <c r="V1181" t="s">
        <v>94</v>
      </c>
      <c r="W1181" t="s">
        <v>95</v>
      </c>
      <c r="X1181" t="s">
        <v>130</v>
      </c>
      <c r="Y1181" t="s">
        <v>135</v>
      </c>
      <c r="Z1181" t="s">
        <v>117</v>
      </c>
      <c r="AA1181">
        <v>176</v>
      </c>
      <c r="AB1181" t="s">
        <v>98</v>
      </c>
      <c r="AC1181" t="s">
        <v>98</v>
      </c>
      <c r="AD1181" t="s">
        <v>99</v>
      </c>
      <c r="AE1181" t="s">
        <v>98</v>
      </c>
      <c r="AF1181" t="s">
        <v>98</v>
      </c>
      <c r="AG1181" t="s">
        <v>100</v>
      </c>
      <c r="AH1181" t="s">
        <v>118</v>
      </c>
      <c r="AI1181">
        <v>755</v>
      </c>
      <c r="AJ1181" t="s">
        <v>108</v>
      </c>
      <c r="AK1181">
        <v>0</v>
      </c>
      <c r="AL1181">
        <v>348</v>
      </c>
      <c r="AM1181">
        <v>1103</v>
      </c>
      <c r="AN1181" t="s">
        <v>103</v>
      </c>
      <c r="AO1181" t="s">
        <v>98</v>
      </c>
      <c r="AP1181" t="s">
        <v>104</v>
      </c>
      <c r="AQ1181" t="s">
        <v>105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106</v>
      </c>
      <c r="BE1181">
        <v>0</v>
      </c>
      <c r="BF1181" t="s">
        <v>83</v>
      </c>
      <c r="BG1181" t="s">
        <v>107</v>
      </c>
      <c r="BH1181">
        <v>1974</v>
      </c>
      <c r="BI1181" t="s">
        <v>108</v>
      </c>
      <c r="BJ1181">
        <v>2</v>
      </c>
      <c r="BK1181">
        <v>462</v>
      </c>
      <c r="BL1181" t="s">
        <v>98</v>
      </c>
      <c r="BM1181" t="s">
        <v>98</v>
      </c>
      <c r="BN1181" t="s">
        <v>104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177</v>
      </c>
      <c r="BW1181" t="s">
        <v>83</v>
      </c>
      <c r="BX1181">
        <v>0</v>
      </c>
      <c r="BY1181">
        <v>6</v>
      </c>
      <c r="BZ1181">
        <v>2006</v>
      </c>
      <c r="CA1181" t="s">
        <v>110</v>
      </c>
      <c r="CB1181" t="s">
        <v>111</v>
      </c>
    </row>
    <row r="1182" spans="1:80">
      <c r="A1182">
        <v>2641</v>
      </c>
      <c r="B1182">
        <v>20</v>
      </c>
      <c r="C1182" t="s">
        <v>112</v>
      </c>
      <c r="D1182">
        <v>60</v>
      </c>
      <c r="E1182">
        <v>7200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89</v>
      </c>
      <c r="N1182" t="s">
        <v>91</v>
      </c>
      <c r="O1182" t="s">
        <v>91</v>
      </c>
      <c r="P1182" t="s">
        <v>92</v>
      </c>
      <c r="Q1182" t="s">
        <v>93</v>
      </c>
      <c r="R1182">
        <v>4</v>
      </c>
      <c r="S1182">
        <v>4</v>
      </c>
      <c r="T1182">
        <v>1971</v>
      </c>
      <c r="U1182">
        <v>1971</v>
      </c>
      <c r="V1182" t="s">
        <v>94</v>
      </c>
      <c r="W1182" t="s">
        <v>95</v>
      </c>
      <c r="X1182" t="s">
        <v>130</v>
      </c>
      <c r="Y1182" t="s">
        <v>130</v>
      </c>
      <c r="Z1182" t="s">
        <v>97</v>
      </c>
      <c r="AA1182">
        <v>0</v>
      </c>
      <c r="AB1182" t="s">
        <v>98</v>
      </c>
      <c r="AC1182" t="s">
        <v>98</v>
      </c>
      <c r="AD1182" t="s">
        <v>99</v>
      </c>
      <c r="AE1182" t="s">
        <v>98</v>
      </c>
      <c r="AF1182" t="s">
        <v>98</v>
      </c>
      <c r="AG1182" t="s">
        <v>100</v>
      </c>
      <c r="AH1182" t="s">
        <v>101</v>
      </c>
      <c r="AI1182">
        <v>20</v>
      </c>
      <c r="AJ1182" t="s">
        <v>102</v>
      </c>
      <c r="AK1182">
        <v>620</v>
      </c>
      <c r="AL1182">
        <v>224</v>
      </c>
      <c r="AM1182">
        <v>864</v>
      </c>
      <c r="AN1182" t="s">
        <v>103</v>
      </c>
      <c r="AO1182" t="s">
        <v>98</v>
      </c>
      <c r="AP1182" t="s">
        <v>104</v>
      </c>
      <c r="AQ1182" t="s">
        <v>105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106</v>
      </c>
      <c r="BE1182">
        <v>0</v>
      </c>
      <c r="BF1182" t="s">
        <v>83</v>
      </c>
      <c r="BG1182" t="s">
        <v>143</v>
      </c>
      <c r="BH1182">
        <v>1995</v>
      </c>
      <c r="BI1182" t="s">
        <v>108</v>
      </c>
      <c r="BJ1182">
        <v>2</v>
      </c>
      <c r="BK1182">
        <v>576</v>
      </c>
      <c r="BL1182" t="s">
        <v>98</v>
      </c>
      <c r="BM1182" t="s">
        <v>98</v>
      </c>
      <c r="BN1182" t="s">
        <v>104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3</v>
      </c>
      <c r="BZ1182">
        <v>2006</v>
      </c>
      <c r="CA1182" t="s">
        <v>110</v>
      </c>
      <c r="CB1182" t="s">
        <v>111</v>
      </c>
    </row>
    <row r="1183" spans="1:80">
      <c r="A1183">
        <v>2642</v>
      </c>
      <c r="B1183">
        <v>120</v>
      </c>
      <c r="C1183" t="s">
        <v>81</v>
      </c>
      <c r="D1183">
        <v>26</v>
      </c>
      <c r="E1183">
        <v>8773</v>
      </c>
      <c r="F1183" t="s">
        <v>82</v>
      </c>
      <c r="G1183" t="s">
        <v>83</v>
      </c>
      <c r="H1183" t="s">
        <v>160</v>
      </c>
      <c r="I1183" t="s">
        <v>85</v>
      </c>
      <c r="J1183" t="s">
        <v>86</v>
      </c>
      <c r="K1183" t="s">
        <v>136</v>
      </c>
      <c r="L1183" t="s">
        <v>88</v>
      </c>
      <c r="M1183" t="s">
        <v>89</v>
      </c>
      <c r="N1183" t="s">
        <v>91</v>
      </c>
      <c r="O1183" t="s">
        <v>91</v>
      </c>
      <c r="P1183" t="s">
        <v>129</v>
      </c>
      <c r="Q1183" t="s">
        <v>93</v>
      </c>
      <c r="R1183">
        <v>6</v>
      </c>
      <c r="S1183">
        <v>5</v>
      </c>
      <c r="T1183">
        <v>2002</v>
      </c>
      <c r="U1183">
        <v>2002</v>
      </c>
      <c r="V1183" t="s">
        <v>94</v>
      </c>
      <c r="W1183" t="s">
        <v>95</v>
      </c>
      <c r="X1183" t="s">
        <v>137</v>
      </c>
      <c r="Y1183" t="s">
        <v>137</v>
      </c>
      <c r="Z1183" t="s">
        <v>97</v>
      </c>
      <c r="AA1183">
        <v>0</v>
      </c>
      <c r="AB1183" t="s">
        <v>119</v>
      </c>
      <c r="AC1183" t="s">
        <v>98</v>
      </c>
      <c r="AD1183" t="s">
        <v>123</v>
      </c>
      <c r="AE1183" t="s">
        <v>119</v>
      </c>
      <c r="AF1183" t="s">
        <v>98</v>
      </c>
      <c r="AG1183" t="s">
        <v>100</v>
      </c>
      <c r="AH1183" t="s">
        <v>124</v>
      </c>
      <c r="AI1183">
        <v>951</v>
      </c>
      <c r="AJ1183" t="s">
        <v>108</v>
      </c>
      <c r="AK1183">
        <v>0</v>
      </c>
      <c r="AL1183">
        <v>536</v>
      </c>
      <c r="AM1183">
        <v>1487</v>
      </c>
      <c r="AN1183" t="s">
        <v>103</v>
      </c>
      <c r="AO1183" t="s">
        <v>126</v>
      </c>
      <c r="AP1183" t="s">
        <v>104</v>
      </c>
      <c r="AQ1183" t="s">
        <v>105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t="s">
        <v>119</v>
      </c>
      <c r="BC1183">
        <v>4</v>
      </c>
      <c r="BD1183" t="s">
        <v>106</v>
      </c>
      <c r="BE1183">
        <v>0</v>
      </c>
      <c r="BF1183" t="s">
        <v>83</v>
      </c>
      <c r="BG1183" t="s">
        <v>107</v>
      </c>
      <c r="BH1183">
        <v>2002</v>
      </c>
      <c r="BI1183" t="s">
        <v>125</v>
      </c>
      <c r="BJ1183">
        <v>2</v>
      </c>
      <c r="BK1183">
        <v>543</v>
      </c>
      <c r="BL1183" t="s">
        <v>98</v>
      </c>
      <c r="BM1183" t="s">
        <v>98</v>
      </c>
      <c r="BN1183" t="s">
        <v>104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9</v>
      </c>
      <c r="BZ1183">
        <v>2006</v>
      </c>
      <c r="CA1183" t="s">
        <v>110</v>
      </c>
      <c r="CB1183" t="s">
        <v>111</v>
      </c>
    </row>
    <row r="1184" spans="1:80">
      <c r="A1184">
        <v>2643</v>
      </c>
      <c r="B1184">
        <v>160</v>
      </c>
      <c r="C1184" t="s">
        <v>140</v>
      </c>
      <c r="D1184">
        <v>24</v>
      </c>
      <c r="E1184">
        <v>2760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141</v>
      </c>
      <c r="N1184" t="s">
        <v>91</v>
      </c>
      <c r="O1184" t="s">
        <v>91</v>
      </c>
      <c r="P1184" t="s">
        <v>129</v>
      </c>
      <c r="Q1184" t="s">
        <v>122</v>
      </c>
      <c r="R1184">
        <v>6</v>
      </c>
      <c r="S1184">
        <v>5</v>
      </c>
      <c r="T1184">
        <v>1973</v>
      </c>
      <c r="U1184">
        <v>1973</v>
      </c>
      <c r="V1184" t="s">
        <v>94</v>
      </c>
      <c r="W1184" t="s">
        <v>95</v>
      </c>
      <c r="X1184" t="s">
        <v>130</v>
      </c>
      <c r="Y1184" t="s">
        <v>130</v>
      </c>
      <c r="Z1184" t="s">
        <v>117</v>
      </c>
      <c r="AA1184">
        <v>514</v>
      </c>
      <c r="AB1184" t="s">
        <v>98</v>
      </c>
      <c r="AC1184" t="s">
        <v>98</v>
      </c>
      <c r="AD1184" t="s">
        <v>99</v>
      </c>
      <c r="AE1184" t="s">
        <v>98</v>
      </c>
      <c r="AF1184" t="s">
        <v>98</v>
      </c>
      <c r="AG1184" t="s">
        <v>100</v>
      </c>
      <c r="AH1184" t="s">
        <v>108</v>
      </c>
      <c r="AI1184">
        <v>0</v>
      </c>
      <c r="AJ1184" t="s">
        <v>108</v>
      </c>
      <c r="AK1184">
        <v>0</v>
      </c>
      <c r="AL1184">
        <v>525</v>
      </c>
      <c r="AM1184">
        <v>525</v>
      </c>
      <c r="AN1184" t="s">
        <v>103</v>
      </c>
      <c r="AO1184" t="s">
        <v>98</v>
      </c>
      <c r="AP1184" t="s">
        <v>104</v>
      </c>
      <c r="AQ1184" t="s">
        <v>105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t="s">
        <v>98</v>
      </c>
      <c r="BC1184">
        <v>6</v>
      </c>
      <c r="BD1184" t="s">
        <v>106</v>
      </c>
      <c r="BE1184">
        <v>0</v>
      </c>
      <c r="BF1184" t="s">
        <v>83</v>
      </c>
      <c r="BG1184" t="s">
        <v>143</v>
      </c>
      <c r="BH1184">
        <v>1973</v>
      </c>
      <c r="BI1184" t="s">
        <v>108</v>
      </c>
      <c r="BJ1184">
        <v>2</v>
      </c>
      <c r="BK1184">
        <v>440</v>
      </c>
      <c r="BL1184" t="s">
        <v>98</v>
      </c>
      <c r="BM1184" t="s">
        <v>98</v>
      </c>
      <c r="BN1184" t="s">
        <v>104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12</v>
      </c>
      <c r="BZ1184">
        <v>2006</v>
      </c>
      <c r="CA1184" t="s">
        <v>110</v>
      </c>
      <c r="CB1184" t="s">
        <v>111</v>
      </c>
    </row>
    <row r="1185" spans="1:80">
      <c r="A1185">
        <v>2644</v>
      </c>
      <c r="B1185">
        <v>160</v>
      </c>
      <c r="C1185" t="s">
        <v>140</v>
      </c>
      <c r="D1185">
        <v>24</v>
      </c>
      <c r="E1185">
        <v>2160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141</v>
      </c>
      <c r="N1185" t="s">
        <v>91</v>
      </c>
      <c r="O1185" t="s">
        <v>91</v>
      </c>
      <c r="P1185" t="s">
        <v>129</v>
      </c>
      <c r="Q1185" t="s">
        <v>122</v>
      </c>
      <c r="R1185">
        <v>5</v>
      </c>
      <c r="S1185">
        <v>6</v>
      </c>
      <c r="T1185">
        <v>1973</v>
      </c>
      <c r="U1185">
        <v>1973</v>
      </c>
      <c r="V1185" t="s">
        <v>94</v>
      </c>
      <c r="W1185" t="s">
        <v>95</v>
      </c>
      <c r="X1185" t="s">
        <v>130</v>
      </c>
      <c r="Y1185" t="s">
        <v>130</v>
      </c>
      <c r="Z1185" t="s">
        <v>117</v>
      </c>
      <c r="AA1185">
        <v>200</v>
      </c>
      <c r="AB1185" t="s">
        <v>98</v>
      </c>
      <c r="AC1185" t="s">
        <v>98</v>
      </c>
      <c r="AD1185" t="s">
        <v>99</v>
      </c>
      <c r="AE1185" t="s">
        <v>98</v>
      </c>
      <c r="AF1185" t="s">
        <v>98</v>
      </c>
      <c r="AG1185" t="s">
        <v>100</v>
      </c>
      <c r="AH1185" t="s">
        <v>102</v>
      </c>
      <c r="AI1185">
        <v>402</v>
      </c>
      <c r="AJ1185" t="s">
        <v>108</v>
      </c>
      <c r="AK1185">
        <v>0</v>
      </c>
      <c r="AL1185">
        <v>363</v>
      </c>
      <c r="AM1185">
        <v>765</v>
      </c>
      <c r="AN1185" t="s">
        <v>103</v>
      </c>
      <c r="AO1185" t="s">
        <v>119</v>
      </c>
      <c r="AP1185" t="s">
        <v>104</v>
      </c>
      <c r="AQ1185" t="s">
        <v>105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t="s">
        <v>119</v>
      </c>
      <c r="BC1185">
        <v>7</v>
      </c>
      <c r="BD1185" t="s">
        <v>187</v>
      </c>
      <c r="BE1185">
        <v>1</v>
      </c>
      <c r="BF1185" t="s">
        <v>139</v>
      </c>
      <c r="BG1185" t="s">
        <v>107</v>
      </c>
      <c r="BH1185">
        <v>1973</v>
      </c>
      <c r="BI1185" t="s">
        <v>108</v>
      </c>
      <c r="BJ1185">
        <v>2</v>
      </c>
      <c r="BK1185">
        <v>440</v>
      </c>
      <c r="BL1185" t="s">
        <v>98</v>
      </c>
      <c r="BM1185" t="s">
        <v>98</v>
      </c>
      <c r="BN1185" t="s">
        <v>104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</row>
    <row r="1186" spans="1:80">
      <c r="A1186">
        <v>2645</v>
      </c>
      <c r="B1186">
        <v>160</v>
      </c>
      <c r="C1186" t="s">
        <v>140</v>
      </c>
      <c r="D1186">
        <v>21</v>
      </c>
      <c r="E1186">
        <v>1890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88</v>
      </c>
      <c r="M1186" t="s">
        <v>141</v>
      </c>
      <c r="N1186" t="s">
        <v>91</v>
      </c>
      <c r="O1186" t="s">
        <v>91</v>
      </c>
      <c r="P1186" t="s">
        <v>142</v>
      </c>
      <c r="Q1186" t="s">
        <v>122</v>
      </c>
      <c r="R1186">
        <v>6</v>
      </c>
      <c r="S1186">
        <v>7</v>
      </c>
      <c r="T1186">
        <v>1972</v>
      </c>
      <c r="U1186">
        <v>1972</v>
      </c>
      <c r="V1186" t="s">
        <v>94</v>
      </c>
      <c r="W1186" t="s">
        <v>95</v>
      </c>
      <c r="X1186" t="s">
        <v>130</v>
      </c>
      <c r="Y1186" t="s">
        <v>130</v>
      </c>
      <c r="Z1186" t="s">
        <v>117</v>
      </c>
      <c r="AA1186">
        <v>380</v>
      </c>
      <c r="AB1186" t="s">
        <v>98</v>
      </c>
      <c r="AC1186" t="s">
        <v>98</v>
      </c>
      <c r="AD1186" t="s">
        <v>99</v>
      </c>
      <c r="AE1186" t="s">
        <v>98</v>
      </c>
      <c r="AF1186" t="s">
        <v>98</v>
      </c>
      <c r="AG1186" t="s">
        <v>100</v>
      </c>
      <c r="AH1186" t="s">
        <v>118</v>
      </c>
      <c r="AI1186">
        <v>282</v>
      </c>
      <c r="AJ1186" t="s">
        <v>108</v>
      </c>
      <c r="AK1186">
        <v>0</v>
      </c>
      <c r="AL1186">
        <v>212</v>
      </c>
      <c r="AM1186">
        <v>494</v>
      </c>
      <c r="AN1186" t="s">
        <v>103</v>
      </c>
      <c r="AO1186" t="s">
        <v>126</v>
      </c>
      <c r="AP1186" t="s">
        <v>104</v>
      </c>
      <c r="AQ1186" t="s">
        <v>105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6</v>
      </c>
      <c r="BD1186" t="s">
        <v>106</v>
      </c>
      <c r="BE1186">
        <v>0</v>
      </c>
      <c r="BF1186" t="s">
        <v>83</v>
      </c>
      <c r="BG1186" t="s">
        <v>143</v>
      </c>
      <c r="BH1186">
        <v>1973</v>
      </c>
      <c r="BI1186" t="s">
        <v>108</v>
      </c>
      <c r="BJ1186">
        <v>1</v>
      </c>
      <c r="BK1186">
        <v>264</v>
      </c>
      <c r="BL1186" t="s">
        <v>98</v>
      </c>
      <c r="BM1186" t="s">
        <v>98</v>
      </c>
      <c r="BN1186" t="s">
        <v>104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</row>
    <row r="1187" spans="1:80">
      <c r="A1187">
        <v>2646</v>
      </c>
      <c r="B1187">
        <v>160</v>
      </c>
      <c r="C1187" t="s">
        <v>140</v>
      </c>
      <c r="D1187">
        <v>21</v>
      </c>
      <c r="E1187">
        <v>1680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141</v>
      </c>
      <c r="N1187" t="s">
        <v>91</v>
      </c>
      <c r="O1187" t="s">
        <v>91</v>
      </c>
      <c r="P1187" t="s">
        <v>142</v>
      </c>
      <c r="Q1187" t="s">
        <v>122</v>
      </c>
      <c r="R1187">
        <v>6</v>
      </c>
      <c r="S1187">
        <v>5</v>
      </c>
      <c r="T1187">
        <v>1972</v>
      </c>
      <c r="U1187">
        <v>1972</v>
      </c>
      <c r="V1187" t="s">
        <v>94</v>
      </c>
      <c r="W1187" t="s">
        <v>95</v>
      </c>
      <c r="X1187" t="s">
        <v>130</v>
      </c>
      <c r="Y1187" t="s">
        <v>130</v>
      </c>
      <c r="Z1187" t="s">
        <v>117</v>
      </c>
      <c r="AA1187">
        <v>504</v>
      </c>
      <c r="AB1187" t="s">
        <v>98</v>
      </c>
      <c r="AC1187" t="s">
        <v>98</v>
      </c>
      <c r="AD1187" t="s">
        <v>99</v>
      </c>
      <c r="AE1187" t="s">
        <v>98</v>
      </c>
      <c r="AF1187" t="s">
        <v>98</v>
      </c>
      <c r="AG1187" t="s">
        <v>100</v>
      </c>
      <c r="AH1187" t="s">
        <v>118</v>
      </c>
      <c r="AI1187">
        <v>276</v>
      </c>
      <c r="AJ1187" t="s">
        <v>108</v>
      </c>
      <c r="AK1187">
        <v>0</v>
      </c>
      <c r="AL1187">
        <v>207</v>
      </c>
      <c r="AM1187">
        <v>483</v>
      </c>
      <c r="AN1187" t="s">
        <v>103</v>
      </c>
      <c r="AO1187" t="s">
        <v>98</v>
      </c>
      <c r="AP1187" t="s">
        <v>104</v>
      </c>
      <c r="AQ1187" t="s">
        <v>105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t="s">
        <v>98</v>
      </c>
      <c r="BC1187">
        <v>5</v>
      </c>
      <c r="BD1187" t="s">
        <v>106</v>
      </c>
      <c r="BE1187">
        <v>0</v>
      </c>
      <c r="BF1187" t="s">
        <v>83</v>
      </c>
      <c r="BG1187" t="s">
        <v>143</v>
      </c>
      <c r="BH1187">
        <v>1972</v>
      </c>
      <c r="BI1187" t="s">
        <v>108</v>
      </c>
      <c r="BJ1187">
        <v>1</v>
      </c>
      <c r="BK1187">
        <v>264</v>
      </c>
      <c r="BL1187" t="s">
        <v>98</v>
      </c>
      <c r="BM1187" t="s">
        <v>98</v>
      </c>
      <c r="BN1187" t="s">
        <v>104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2006</v>
      </c>
      <c r="CA1187" t="s">
        <v>110</v>
      </c>
      <c r="CB1187" t="s">
        <v>111</v>
      </c>
    </row>
    <row r="1188" spans="1:80">
      <c r="A1188">
        <v>2647</v>
      </c>
      <c r="B1188">
        <v>160</v>
      </c>
      <c r="C1188" t="s">
        <v>140</v>
      </c>
      <c r="D1188">
        <v>21</v>
      </c>
      <c r="E1188">
        <v>1680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141</v>
      </c>
      <c r="N1188" t="s">
        <v>91</v>
      </c>
      <c r="O1188" t="s">
        <v>91</v>
      </c>
      <c r="P1188" t="s">
        <v>142</v>
      </c>
      <c r="Q1188" t="s">
        <v>122</v>
      </c>
      <c r="R1188">
        <v>6</v>
      </c>
      <c r="S1188">
        <v>5</v>
      </c>
      <c r="T1188">
        <v>1972</v>
      </c>
      <c r="U1188">
        <v>1972</v>
      </c>
      <c r="V1188" t="s">
        <v>94</v>
      </c>
      <c r="W1188" t="s">
        <v>95</v>
      </c>
      <c r="X1188" t="s">
        <v>130</v>
      </c>
      <c r="Y1188" t="s">
        <v>130</v>
      </c>
      <c r="Z1188" t="s">
        <v>117</v>
      </c>
      <c r="AA1188">
        <v>504</v>
      </c>
      <c r="AB1188" t="s">
        <v>98</v>
      </c>
      <c r="AC1188" t="s">
        <v>98</v>
      </c>
      <c r="AD1188" t="s">
        <v>99</v>
      </c>
      <c r="AE1188" t="s">
        <v>98</v>
      </c>
      <c r="AF1188" t="s">
        <v>98</v>
      </c>
      <c r="AG1188" t="s">
        <v>100</v>
      </c>
      <c r="AH1188" t="s">
        <v>138</v>
      </c>
      <c r="AI1188">
        <v>382</v>
      </c>
      <c r="AJ1188" t="s">
        <v>108</v>
      </c>
      <c r="AK1188">
        <v>0</v>
      </c>
      <c r="AL1188">
        <v>143</v>
      </c>
      <c r="AM1188">
        <v>525</v>
      </c>
      <c r="AN1188" t="s">
        <v>103</v>
      </c>
      <c r="AO1188" t="s">
        <v>119</v>
      </c>
      <c r="AP1188" t="s">
        <v>104</v>
      </c>
      <c r="AQ1188" t="s">
        <v>105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t="s">
        <v>98</v>
      </c>
      <c r="BC1188">
        <v>6</v>
      </c>
      <c r="BD1188" t="s">
        <v>106</v>
      </c>
      <c r="BE1188">
        <v>0</v>
      </c>
      <c r="BF1188" t="s">
        <v>83</v>
      </c>
      <c r="BG1188" t="s">
        <v>143</v>
      </c>
      <c r="BH1188">
        <v>1972</v>
      </c>
      <c r="BI1188" t="s">
        <v>108</v>
      </c>
      <c r="BJ1188">
        <v>1</v>
      </c>
      <c r="BK1188">
        <v>264</v>
      </c>
      <c r="BL1188" t="s">
        <v>98</v>
      </c>
      <c r="BM1188" t="s">
        <v>98</v>
      </c>
      <c r="BN1188" t="s">
        <v>104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132</v>
      </c>
      <c r="BW1188" t="s">
        <v>83</v>
      </c>
      <c r="BX1188">
        <v>0</v>
      </c>
      <c r="BY1188">
        <v>10</v>
      </c>
      <c r="BZ1188">
        <v>2006</v>
      </c>
      <c r="CA1188" t="s">
        <v>110</v>
      </c>
      <c r="CB1188" t="s">
        <v>111</v>
      </c>
    </row>
    <row r="1189" spans="1:80">
      <c r="A1189">
        <v>2648</v>
      </c>
      <c r="B1189">
        <v>120</v>
      </c>
      <c r="C1189" t="s">
        <v>112</v>
      </c>
      <c r="D1189">
        <v>53</v>
      </c>
      <c r="E1189">
        <v>4043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145</v>
      </c>
      <c r="N1189" t="s">
        <v>91</v>
      </c>
      <c r="O1189" t="s">
        <v>91</v>
      </c>
      <c r="P1189" t="s">
        <v>129</v>
      </c>
      <c r="Q1189" t="s">
        <v>93</v>
      </c>
      <c r="R1189">
        <v>6</v>
      </c>
      <c r="S1189">
        <v>5</v>
      </c>
      <c r="T1189">
        <v>1975</v>
      </c>
      <c r="U1189">
        <v>1975</v>
      </c>
      <c r="V1189" t="s">
        <v>94</v>
      </c>
      <c r="W1189" t="s">
        <v>95</v>
      </c>
      <c r="X1189" t="s">
        <v>135</v>
      </c>
      <c r="Y1189" t="s">
        <v>135</v>
      </c>
      <c r="Z1189" t="s">
        <v>97</v>
      </c>
      <c r="AA1189">
        <v>0</v>
      </c>
      <c r="AB1189" t="s">
        <v>98</v>
      </c>
      <c r="AC1189" t="s">
        <v>98</v>
      </c>
      <c r="AD1189" t="s">
        <v>99</v>
      </c>
      <c r="AE1189" t="s">
        <v>119</v>
      </c>
      <c r="AF1189" t="s">
        <v>98</v>
      </c>
      <c r="AG1189" t="s">
        <v>100</v>
      </c>
      <c r="AH1189" t="s">
        <v>118</v>
      </c>
      <c r="AI1189">
        <v>727</v>
      </c>
      <c r="AJ1189" t="s">
        <v>138</v>
      </c>
      <c r="AK1189">
        <v>156</v>
      </c>
      <c r="AL1189">
        <v>186</v>
      </c>
      <c r="AM1189">
        <v>1069</v>
      </c>
      <c r="AN1189" t="s">
        <v>103</v>
      </c>
      <c r="AO1189" t="s">
        <v>119</v>
      </c>
      <c r="AP1189" t="s">
        <v>104</v>
      </c>
      <c r="AQ1189" t="s">
        <v>105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t="s">
        <v>98</v>
      </c>
      <c r="BC1189">
        <v>4</v>
      </c>
      <c r="BD1189" t="s">
        <v>106</v>
      </c>
      <c r="BE1189">
        <v>1</v>
      </c>
      <c r="BF1189" t="s">
        <v>134</v>
      </c>
      <c r="BG1189" t="s">
        <v>107</v>
      </c>
      <c r="BH1189">
        <v>1975</v>
      </c>
      <c r="BI1189" t="s">
        <v>131</v>
      </c>
      <c r="BJ1189">
        <v>2</v>
      </c>
      <c r="BK1189">
        <v>440</v>
      </c>
      <c r="BL1189" t="s">
        <v>98</v>
      </c>
      <c r="BM1189" t="s">
        <v>98</v>
      </c>
      <c r="BN1189" t="s">
        <v>104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</row>
    <row r="1190" spans="1:80">
      <c r="A1190">
        <v>2649</v>
      </c>
      <c r="B1190">
        <v>20</v>
      </c>
      <c r="C1190" t="s">
        <v>112</v>
      </c>
      <c r="D1190">
        <v>65</v>
      </c>
      <c r="E1190">
        <v>7514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91</v>
      </c>
      <c r="O1190" t="s">
        <v>91</v>
      </c>
      <c r="P1190" t="s">
        <v>92</v>
      </c>
      <c r="Q1190" t="s">
        <v>93</v>
      </c>
      <c r="R1190">
        <v>5</v>
      </c>
      <c r="S1190">
        <v>7</v>
      </c>
      <c r="T1190">
        <v>1967</v>
      </c>
      <c r="U1190">
        <v>1975</v>
      </c>
      <c r="V1190" t="s">
        <v>115</v>
      </c>
      <c r="W1190" t="s">
        <v>95</v>
      </c>
      <c r="X1190" t="s">
        <v>137</v>
      </c>
      <c r="Y1190" t="s">
        <v>137</v>
      </c>
      <c r="Z1190" t="s">
        <v>97</v>
      </c>
      <c r="AA1190">
        <v>0</v>
      </c>
      <c r="AB1190" t="s">
        <v>98</v>
      </c>
      <c r="AC1190" t="s">
        <v>98</v>
      </c>
      <c r="AD1190" t="s">
        <v>99</v>
      </c>
      <c r="AE1190" t="s">
        <v>98</v>
      </c>
      <c r="AF1190" t="s">
        <v>98</v>
      </c>
      <c r="AG1190" t="s">
        <v>155</v>
      </c>
      <c r="AH1190" t="s">
        <v>118</v>
      </c>
      <c r="AI1190">
        <v>373</v>
      </c>
      <c r="AJ1190" t="s">
        <v>101</v>
      </c>
      <c r="AK1190">
        <v>108</v>
      </c>
      <c r="AL1190">
        <v>462</v>
      </c>
      <c r="AM1190">
        <v>943</v>
      </c>
      <c r="AN1190" t="s">
        <v>103</v>
      </c>
      <c r="AO1190" t="s">
        <v>98</v>
      </c>
      <c r="AP1190" t="s">
        <v>104</v>
      </c>
      <c r="AQ1190" t="s">
        <v>105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98</v>
      </c>
      <c r="BC1190">
        <v>6</v>
      </c>
      <c r="BD1190" t="s">
        <v>106</v>
      </c>
      <c r="BE1190">
        <v>1</v>
      </c>
      <c r="BF1190" t="s">
        <v>98</v>
      </c>
      <c r="BG1190" t="s">
        <v>107</v>
      </c>
      <c r="BH1190">
        <v>1974</v>
      </c>
      <c r="BI1190" t="s">
        <v>131</v>
      </c>
      <c r="BJ1190">
        <v>1</v>
      </c>
      <c r="BK1190">
        <v>300</v>
      </c>
      <c r="BL1190" t="s">
        <v>98</v>
      </c>
      <c r="BM1190" t="s">
        <v>98</v>
      </c>
      <c r="BN1190" t="s">
        <v>104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9</v>
      </c>
      <c r="BZ1190">
        <v>2006</v>
      </c>
      <c r="CA1190" t="s">
        <v>110</v>
      </c>
      <c r="CB1190" t="s">
        <v>111</v>
      </c>
    </row>
    <row r="1191" spans="1:80">
      <c r="A1191">
        <v>2650</v>
      </c>
      <c r="B1191">
        <v>120</v>
      </c>
      <c r="C1191" t="s">
        <v>112</v>
      </c>
      <c r="D1191">
        <v>24</v>
      </c>
      <c r="E1191">
        <v>2280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136</v>
      </c>
      <c r="L1191" t="s">
        <v>88</v>
      </c>
      <c r="M1191" t="s">
        <v>145</v>
      </c>
      <c r="N1191" t="s">
        <v>91</v>
      </c>
      <c r="O1191" t="s">
        <v>91</v>
      </c>
      <c r="P1191" t="s">
        <v>142</v>
      </c>
      <c r="Q1191" t="s">
        <v>93</v>
      </c>
      <c r="R1191">
        <v>7</v>
      </c>
      <c r="S1191">
        <v>7</v>
      </c>
      <c r="T1191">
        <v>1976</v>
      </c>
      <c r="U1191">
        <v>1976</v>
      </c>
      <c r="V1191" t="s">
        <v>94</v>
      </c>
      <c r="W1191" t="s">
        <v>95</v>
      </c>
      <c r="X1191" t="s">
        <v>135</v>
      </c>
      <c r="Y1191" t="s">
        <v>146</v>
      </c>
      <c r="Z1191" t="s">
        <v>97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118</v>
      </c>
      <c r="AI1191">
        <v>120</v>
      </c>
      <c r="AJ1191" t="s">
        <v>138</v>
      </c>
      <c r="AK1191">
        <v>492</v>
      </c>
      <c r="AL1191">
        <v>443</v>
      </c>
      <c r="AM1191">
        <v>1055</v>
      </c>
      <c r="AN1191" t="s">
        <v>103</v>
      </c>
      <c r="AO1191" t="s">
        <v>98</v>
      </c>
      <c r="AP1191" t="s">
        <v>104</v>
      </c>
      <c r="AQ1191" t="s">
        <v>105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t="s">
        <v>98</v>
      </c>
      <c r="BC1191">
        <v>4</v>
      </c>
      <c r="BD1191" t="s">
        <v>106</v>
      </c>
      <c r="BE1191">
        <v>0</v>
      </c>
      <c r="BF1191" t="s">
        <v>83</v>
      </c>
      <c r="BG1191" t="s">
        <v>107</v>
      </c>
      <c r="BH1191">
        <v>1976</v>
      </c>
      <c r="BI1191" t="s">
        <v>108</v>
      </c>
      <c r="BJ1191">
        <v>1</v>
      </c>
      <c r="BK1191">
        <v>319</v>
      </c>
      <c r="BL1191" t="s">
        <v>98</v>
      </c>
      <c r="BM1191" t="s">
        <v>98</v>
      </c>
      <c r="BN1191" t="s">
        <v>104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4</v>
      </c>
      <c r="BZ1191">
        <v>2006</v>
      </c>
      <c r="CA1191" t="s">
        <v>110</v>
      </c>
      <c r="CB1191" t="s">
        <v>111</v>
      </c>
    </row>
    <row r="1192" spans="1:80">
      <c r="A1192">
        <v>2651</v>
      </c>
      <c r="B1192">
        <v>160</v>
      </c>
      <c r="C1192" t="s">
        <v>112</v>
      </c>
      <c r="D1192">
        <v>24</v>
      </c>
      <c r="E1192">
        <v>2179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145</v>
      </c>
      <c r="N1192" t="s">
        <v>91</v>
      </c>
      <c r="O1192" t="s">
        <v>91</v>
      </c>
      <c r="P1192" t="s">
        <v>142</v>
      </c>
      <c r="Q1192" t="s">
        <v>122</v>
      </c>
      <c r="R1192">
        <v>6</v>
      </c>
      <c r="S1192">
        <v>5</v>
      </c>
      <c r="T1192">
        <v>1976</v>
      </c>
      <c r="U1192">
        <v>1976</v>
      </c>
      <c r="V1192" t="s">
        <v>94</v>
      </c>
      <c r="W1192" t="s">
        <v>95</v>
      </c>
      <c r="X1192" t="s">
        <v>135</v>
      </c>
      <c r="Y1192" t="s">
        <v>146</v>
      </c>
      <c r="Z1192" t="s">
        <v>97</v>
      </c>
      <c r="AA1192">
        <v>0</v>
      </c>
      <c r="AB1192" t="s">
        <v>98</v>
      </c>
      <c r="AC1192" t="s">
        <v>98</v>
      </c>
      <c r="AD1192" t="s">
        <v>99</v>
      </c>
      <c r="AE1192" t="s">
        <v>119</v>
      </c>
      <c r="AF1192" t="s">
        <v>98</v>
      </c>
      <c r="AG1192" t="s">
        <v>100</v>
      </c>
      <c r="AH1192" t="s">
        <v>118</v>
      </c>
      <c r="AI1192">
        <v>70</v>
      </c>
      <c r="AJ1192" t="s">
        <v>108</v>
      </c>
      <c r="AK1192">
        <v>0</v>
      </c>
      <c r="AL1192">
        <v>785</v>
      </c>
      <c r="AM1192">
        <v>855</v>
      </c>
      <c r="AN1192" t="s">
        <v>103</v>
      </c>
      <c r="AO1192" t="s">
        <v>119</v>
      </c>
      <c r="AP1192" t="s">
        <v>104</v>
      </c>
      <c r="AQ1192" t="s">
        <v>105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t="s">
        <v>98</v>
      </c>
      <c r="BC1192">
        <v>6</v>
      </c>
      <c r="BD1192" t="s">
        <v>106</v>
      </c>
      <c r="BE1192">
        <v>1</v>
      </c>
      <c r="BF1192" t="s">
        <v>98</v>
      </c>
      <c r="BG1192" t="s">
        <v>107</v>
      </c>
      <c r="BH1192">
        <v>1976</v>
      </c>
      <c r="BI1192" t="s">
        <v>131</v>
      </c>
      <c r="BJ1192">
        <v>2</v>
      </c>
      <c r="BK1192">
        <v>460</v>
      </c>
      <c r="BL1192" t="s">
        <v>98</v>
      </c>
      <c r="BM1192" t="s">
        <v>98</v>
      </c>
      <c r="BN1192" t="s">
        <v>104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7</v>
      </c>
      <c r="BZ1192">
        <v>2006</v>
      </c>
      <c r="CA1192" t="s">
        <v>110</v>
      </c>
      <c r="CB1192" t="s">
        <v>111</v>
      </c>
    </row>
    <row r="1193" spans="1:80">
      <c r="A1193">
        <v>2652</v>
      </c>
      <c r="B1193">
        <v>60</v>
      </c>
      <c r="C1193" t="s">
        <v>112</v>
      </c>
      <c r="D1193">
        <v>72</v>
      </c>
      <c r="E1193">
        <v>16387</v>
      </c>
      <c r="F1193" t="s">
        <v>82</v>
      </c>
      <c r="G1193" t="s">
        <v>83</v>
      </c>
      <c r="H1193" t="s">
        <v>113</v>
      </c>
      <c r="I1193" t="s">
        <v>85</v>
      </c>
      <c r="J1193" t="s">
        <v>86</v>
      </c>
      <c r="K1193" t="s">
        <v>87</v>
      </c>
      <c r="L1193" t="s">
        <v>88</v>
      </c>
      <c r="M1193" t="s">
        <v>147</v>
      </c>
      <c r="N1193" t="s">
        <v>91</v>
      </c>
      <c r="O1193" t="s">
        <v>91</v>
      </c>
      <c r="P1193" t="s">
        <v>92</v>
      </c>
      <c r="Q1193" t="s">
        <v>122</v>
      </c>
      <c r="R1193">
        <v>9</v>
      </c>
      <c r="S1193">
        <v>5</v>
      </c>
      <c r="T1193">
        <v>2006</v>
      </c>
      <c r="U1193">
        <v>2006</v>
      </c>
      <c r="V1193" t="s">
        <v>115</v>
      </c>
      <c r="W1193" t="s">
        <v>95</v>
      </c>
      <c r="X1193" t="s">
        <v>96</v>
      </c>
      <c r="Y1193" t="s">
        <v>96</v>
      </c>
      <c r="Z1193" t="s">
        <v>148</v>
      </c>
      <c r="AA1193">
        <v>215</v>
      </c>
      <c r="AB1193" t="s">
        <v>119</v>
      </c>
      <c r="AC1193" t="s">
        <v>98</v>
      </c>
      <c r="AD1193" t="s">
        <v>123</v>
      </c>
      <c r="AE1193" t="s">
        <v>126</v>
      </c>
      <c r="AF1193" t="s">
        <v>119</v>
      </c>
      <c r="AG1193" t="s">
        <v>100</v>
      </c>
      <c r="AH1193" t="s">
        <v>124</v>
      </c>
      <c r="AI1193">
        <v>1369</v>
      </c>
      <c r="AJ1193" t="s">
        <v>108</v>
      </c>
      <c r="AK1193">
        <v>0</v>
      </c>
      <c r="AL1193">
        <v>369</v>
      </c>
      <c r="AM1193">
        <v>1738</v>
      </c>
      <c r="AN1193" t="s">
        <v>103</v>
      </c>
      <c r="AO1193" t="s">
        <v>119</v>
      </c>
      <c r="AP1193" t="s">
        <v>104</v>
      </c>
      <c r="AQ1193" t="s">
        <v>105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126</v>
      </c>
      <c r="BC1193">
        <v>11</v>
      </c>
      <c r="BD1193" t="s">
        <v>106</v>
      </c>
      <c r="BE1193">
        <v>1</v>
      </c>
      <c r="BF1193" t="s">
        <v>119</v>
      </c>
      <c r="BG1193" t="s">
        <v>107</v>
      </c>
      <c r="BH1193">
        <v>2006</v>
      </c>
      <c r="BI1193" t="s">
        <v>131</v>
      </c>
      <c r="BJ1193">
        <v>3</v>
      </c>
      <c r="BK1193">
        <v>831</v>
      </c>
      <c r="BL1193" t="s">
        <v>98</v>
      </c>
      <c r="BM1193" t="s">
        <v>98</v>
      </c>
      <c r="BN1193" t="s">
        <v>104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8</v>
      </c>
      <c r="BZ1193">
        <v>2006</v>
      </c>
      <c r="CA1193" t="s">
        <v>149</v>
      </c>
      <c r="CB1193" t="s">
        <v>150</v>
      </c>
    </row>
    <row r="1194" spans="1:80">
      <c r="A1194">
        <v>2653</v>
      </c>
      <c r="B1194">
        <v>20</v>
      </c>
      <c r="C1194" t="s">
        <v>112</v>
      </c>
      <c r="D1194">
        <v>110</v>
      </c>
      <c r="E1194">
        <v>16163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114</v>
      </c>
      <c r="L1194" t="s">
        <v>88</v>
      </c>
      <c r="M1194" t="s">
        <v>147</v>
      </c>
      <c r="N1194" t="s">
        <v>91</v>
      </c>
      <c r="O1194" t="s">
        <v>91</v>
      </c>
      <c r="P1194" t="s">
        <v>92</v>
      </c>
      <c r="Q1194" t="s">
        <v>93</v>
      </c>
      <c r="R1194">
        <v>8</v>
      </c>
      <c r="S1194">
        <v>5</v>
      </c>
      <c r="T1194">
        <v>2004</v>
      </c>
      <c r="U1194">
        <v>2004</v>
      </c>
      <c r="V1194" t="s">
        <v>94</v>
      </c>
      <c r="W1194" t="s">
        <v>95</v>
      </c>
      <c r="X1194" t="s">
        <v>96</v>
      </c>
      <c r="Y1194" t="s">
        <v>96</v>
      </c>
      <c r="Z1194" t="s">
        <v>117</v>
      </c>
      <c r="AA1194">
        <v>232</v>
      </c>
      <c r="AB1194" t="s">
        <v>119</v>
      </c>
      <c r="AC1194" t="s">
        <v>98</v>
      </c>
      <c r="AD1194" t="s">
        <v>123</v>
      </c>
      <c r="AE1194" t="s">
        <v>119</v>
      </c>
      <c r="AF1194" t="s">
        <v>98</v>
      </c>
      <c r="AG1194" t="s">
        <v>157</v>
      </c>
      <c r="AH1194" t="s">
        <v>108</v>
      </c>
      <c r="AI1194">
        <v>0</v>
      </c>
      <c r="AJ1194" t="s">
        <v>108</v>
      </c>
      <c r="AK1194">
        <v>0</v>
      </c>
      <c r="AL1194">
        <v>1618</v>
      </c>
      <c r="AM1194">
        <v>1618</v>
      </c>
      <c r="AN1194" t="s">
        <v>103</v>
      </c>
      <c r="AO1194" t="s">
        <v>126</v>
      </c>
      <c r="AP1194" t="s">
        <v>104</v>
      </c>
      <c r="AQ1194" t="s">
        <v>105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t="s">
        <v>119</v>
      </c>
      <c r="BC1194">
        <v>6</v>
      </c>
      <c r="BD1194" t="s">
        <v>106</v>
      </c>
      <c r="BE1194">
        <v>1</v>
      </c>
      <c r="BF1194" t="s">
        <v>119</v>
      </c>
      <c r="BG1194" t="s">
        <v>107</v>
      </c>
      <c r="BH1194">
        <v>2004</v>
      </c>
      <c r="BI1194" t="s">
        <v>125</v>
      </c>
      <c r="BJ1194">
        <v>3</v>
      </c>
      <c r="BK1194">
        <v>880</v>
      </c>
      <c r="BL1194" t="s">
        <v>98</v>
      </c>
      <c r="BM1194" t="s">
        <v>98</v>
      </c>
      <c r="BN1194" t="s">
        <v>104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2006</v>
      </c>
      <c r="CA1194" t="s">
        <v>110</v>
      </c>
      <c r="CB1194" t="s">
        <v>111</v>
      </c>
    </row>
    <row r="1195" spans="1:80">
      <c r="A1195">
        <v>2654</v>
      </c>
      <c r="B1195">
        <v>20</v>
      </c>
      <c r="C1195" t="s">
        <v>112</v>
      </c>
      <c r="D1195">
        <v>108</v>
      </c>
      <c r="E1195">
        <v>12228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114</v>
      </c>
      <c r="L1195" t="s">
        <v>88</v>
      </c>
      <c r="M1195" t="s">
        <v>147</v>
      </c>
      <c r="N1195" t="s">
        <v>91</v>
      </c>
      <c r="O1195" t="s">
        <v>91</v>
      </c>
      <c r="P1195" t="s">
        <v>92</v>
      </c>
      <c r="Q1195" t="s">
        <v>93</v>
      </c>
      <c r="R1195">
        <v>7</v>
      </c>
      <c r="S1195">
        <v>5</v>
      </c>
      <c r="T1195">
        <v>2006</v>
      </c>
      <c r="U1195">
        <v>2006</v>
      </c>
      <c r="V1195" t="s">
        <v>115</v>
      </c>
      <c r="W1195" t="s">
        <v>95</v>
      </c>
      <c r="X1195" t="s">
        <v>96</v>
      </c>
      <c r="Y1195" t="s">
        <v>96</v>
      </c>
      <c r="Z1195" t="s">
        <v>148</v>
      </c>
      <c r="AA1195">
        <v>206</v>
      </c>
      <c r="AB1195" t="s">
        <v>119</v>
      </c>
      <c r="AC1195" t="s">
        <v>98</v>
      </c>
      <c r="AD1195" t="s">
        <v>123</v>
      </c>
      <c r="AE1195" t="s">
        <v>126</v>
      </c>
      <c r="AF1195" t="s">
        <v>119</v>
      </c>
      <c r="AG1195" t="s">
        <v>100</v>
      </c>
      <c r="AH1195" t="s">
        <v>108</v>
      </c>
      <c r="AI1195">
        <v>0</v>
      </c>
      <c r="AJ1195" t="s">
        <v>108</v>
      </c>
      <c r="AK1195">
        <v>0</v>
      </c>
      <c r="AL1195">
        <v>1721</v>
      </c>
      <c r="AM1195">
        <v>1721</v>
      </c>
      <c r="AN1195" t="s">
        <v>103</v>
      </c>
      <c r="AO1195" t="s">
        <v>126</v>
      </c>
      <c r="AP1195" t="s">
        <v>104</v>
      </c>
      <c r="AQ1195" t="s">
        <v>105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t="s">
        <v>119</v>
      </c>
      <c r="BC1195">
        <v>8</v>
      </c>
      <c r="BD1195" t="s">
        <v>106</v>
      </c>
      <c r="BE1195">
        <v>0</v>
      </c>
      <c r="BF1195" t="s">
        <v>83</v>
      </c>
      <c r="BG1195" t="s">
        <v>107</v>
      </c>
      <c r="BH1195">
        <v>2006</v>
      </c>
      <c r="BI1195" t="s">
        <v>131</v>
      </c>
      <c r="BJ1195">
        <v>3</v>
      </c>
      <c r="BK1195">
        <v>874</v>
      </c>
      <c r="BL1195" t="s">
        <v>98</v>
      </c>
      <c r="BM1195" t="s">
        <v>98</v>
      </c>
      <c r="BN1195" t="s">
        <v>104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9</v>
      </c>
      <c r="BZ1195">
        <v>2006</v>
      </c>
      <c r="CA1195" t="s">
        <v>149</v>
      </c>
      <c r="CB1195" t="s">
        <v>150</v>
      </c>
    </row>
    <row r="1196" spans="1:80">
      <c r="A1196">
        <v>2655</v>
      </c>
      <c r="B1196">
        <v>20</v>
      </c>
      <c r="C1196" t="s">
        <v>112</v>
      </c>
      <c r="D1196">
        <v>120</v>
      </c>
      <c r="E1196">
        <v>14780</v>
      </c>
      <c r="F1196" t="s">
        <v>82</v>
      </c>
      <c r="G1196" t="s">
        <v>83</v>
      </c>
      <c r="H1196" t="s">
        <v>113</v>
      </c>
      <c r="I1196" t="s">
        <v>127</v>
      </c>
      <c r="J1196" t="s">
        <v>86</v>
      </c>
      <c r="K1196" t="s">
        <v>114</v>
      </c>
      <c r="L1196" t="s">
        <v>154</v>
      </c>
      <c r="M1196" t="s">
        <v>147</v>
      </c>
      <c r="N1196" t="s">
        <v>91</v>
      </c>
      <c r="O1196" t="s">
        <v>91</v>
      </c>
      <c r="P1196" t="s">
        <v>92</v>
      </c>
      <c r="Q1196" t="s">
        <v>93</v>
      </c>
      <c r="R1196">
        <v>9</v>
      </c>
      <c r="S1196">
        <v>5</v>
      </c>
      <c r="T1196">
        <v>2005</v>
      </c>
      <c r="U1196">
        <v>2005</v>
      </c>
      <c r="V1196" t="s">
        <v>115</v>
      </c>
      <c r="W1196" t="s">
        <v>95</v>
      </c>
      <c r="X1196" t="s">
        <v>96</v>
      </c>
      <c r="Y1196" t="s">
        <v>96</v>
      </c>
      <c r="Z1196" t="s">
        <v>117</v>
      </c>
      <c r="AA1196">
        <v>568</v>
      </c>
      <c r="AB1196" t="s">
        <v>126</v>
      </c>
      <c r="AC1196" t="s">
        <v>98</v>
      </c>
      <c r="AD1196" t="s">
        <v>123</v>
      </c>
      <c r="AE1196" t="s">
        <v>126</v>
      </c>
      <c r="AF1196" t="s">
        <v>98</v>
      </c>
      <c r="AG1196" t="s">
        <v>119</v>
      </c>
      <c r="AH1196" t="s">
        <v>124</v>
      </c>
      <c r="AI1196">
        <v>1505</v>
      </c>
      <c r="AJ1196" t="s">
        <v>108</v>
      </c>
      <c r="AK1196">
        <v>0</v>
      </c>
      <c r="AL1196">
        <v>363</v>
      </c>
      <c r="AM1196">
        <v>1868</v>
      </c>
      <c r="AN1196" t="s">
        <v>103</v>
      </c>
      <c r="AO1196" t="s">
        <v>126</v>
      </c>
      <c r="AP1196" t="s">
        <v>104</v>
      </c>
      <c r="AQ1196" t="s">
        <v>105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126</v>
      </c>
      <c r="BC1196">
        <v>7</v>
      </c>
      <c r="BD1196" t="s">
        <v>106</v>
      </c>
      <c r="BE1196">
        <v>1</v>
      </c>
      <c r="BF1196" t="s">
        <v>119</v>
      </c>
      <c r="BG1196" t="s">
        <v>107</v>
      </c>
      <c r="BH1196">
        <v>2005</v>
      </c>
      <c r="BI1196" t="s">
        <v>125</v>
      </c>
      <c r="BJ1196">
        <v>3</v>
      </c>
      <c r="BK1196">
        <v>1085</v>
      </c>
      <c r="BL1196" t="s">
        <v>98</v>
      </c>
      <c r="BM1196" t="s">
        <v>98</v>
      </c>
      <c r="BN1196" t="s">
        <v>104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>
        <v>2006</v>
      </c>
      <c r="CA1196" t="s">
        <v>110</v>
      </c>
      <c r="CB1196" t="s">
        <v>111</v>
      </c>
    </row>
    <row r="1197" spans="1:80">
      <c r="A1197">
        <v>2656</v>
      </c>
      <c r="B1197">
        <v>60</v>
      </c>
      <c r="C1197" t="s">
        <v>112</v>
      </c>
      <c r="D1197">
        <v>120</v>
      </c>
      <c r="E1197">
        <v>13975</v>
      </c>
      <c r="F1197" t="s">
        <v>82</v>
      </c>
      <c r="G1197" t="s">
        <v>83</v>
      </c>
      <c r="H1197" t="s">
        <v>113</v>
      </c>
      <c r="I1197" t="s">
        <v>85</v>
      </c>
      <c r="J1197" t="s">
        <v>86</v>
      </c>
      <c r="K1197" t="s">
        <v>114</v>
      </c>
      <c r="L1197" t="s">
        <v>88</v>
      </c>
      <c r="M1197" t="s">
        <v>147</v>
      </c>
      <c r="N1197" t="s">
        <v>91</v>
      </c>
      <c r="O1197" t="s">
        <v>91</v>
      </c>
      <c r="P1197" t="s">
        <v>92</v>
      </c>
      <c r="Q1197" t="s">
        <v>122</v>
      </c>
      <c r="R1197">
        <v>9</v>
      </c>
      <c r="S1197">
        <v>5</v>
      </c>
      <c r="T1197">
        <v>2005</v>
      </c>
      <c r="U1197">
        <v>2006</v>
      </c>
      <c r="V1197" t="s">
        <v>115</v>
      </c>
      <c r="W1197" t="s">
        <v>95</v>
      </c>
      <c r="X1197" t="s">
        <v>96</v>
      </c>
      <c r="Y1197" t="s">
        <v>96</v>
      </c>
      <c r="Z1197" t="s">
        <v>117</v>
      </c>
      <c r="AA1197">
        <v>525</v>
      </c>
      <c r="AB1197" t="s">
        <v>119</v>
      </c>
      <c r="AC1197" t="s">
        <v>98</v>
      </c>
      <c r="AD1197" t="s">
        <v>123</v>
      </c>
      <c r="AE1197" t="s">
        <v>119</v>
      </c>
      <c r="AF1197" t="s">
        <v>98</v>
      </c>
      <c r="AG1197" t="s">
        <v>157</v>
      </c>
      <c r="AH1197" t="s">
        <v>108</v>
      </c>
      <c r="AI1197">
        <v>0</v>
      </c>
      <c r="AJ1197" t="s">
        <v>108</v>
      </c>
      <c r="AK1197">
        <v>0</v>
      </c>
      <c r="AL1197">
        <v>1090</v>
      </c>
      <c r="AM1197">
        <v>1090</v>
      </c>
      <c r="AN1197" t="s">
        <v>103</v>
      </c>
      <c r="AO1197" t="s">
        <v>126</v>
      </c>
      <c r="AP1197" t="s">
        <v>104</v>
      </c>
      <c r="AQ1197" t="s">
        <v>105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t="s">
        <v>126</v>
      </c>
      <c r="BC1197">
        <v>10</v>
      </c>
      <c r="BD1197" t="s">
        <v>106</v>
      </c>
      <c r="BE1197">
        <v>1</v>
      </c>
      <c r="BF1197" t="s">
        <v>119</v>
      </c>
      <c r="BG1197" t="s">
        <v>159</v>
      </c>
      <c r="BH1197">
        <v>2005</v>
      </c>
      <c r="BI1197" t="s">
        <v>125</v>
      </c>
      <c r="BJ1197">
        <v>3</v>
      </c>
      <c r="BK1197">
        <v>670</v>
      </c>
      <c r="BL1197" t="s">
        <v>98</v>
      </c>
      <c r="BM1197" t="s">
        <v>98</v>
      </c>
      <c r="BN1197" t="s">
        <v>104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8</v>
      </c>
      <c r="BZ1197">
        <v>2006</v>
      </c>
      <c r="CA1197" t="s">
        <v>149</v>
      </c>
      <c r="CB1197" t="s">
        <v>150</v>
      </c>
    </row>
    <row r="1198" spans="1:80">
      <c r="A1198">
        <v>2657</v>
      </c>
      <c r="B1198">
        <v>60</v>
      </c>
      <c r="C1198" t="s">
        <v>112</v>
      </c>
      <c r="D1198">
        <v>82</v>
      </c>
      <c r="E1198">
        <v>9942</v>
      </c>
      <c r="F1198" t="s">
        <v>82</v>
      </c>
      <c r="G1198" t="s">
        <v>83</v>
      </c>
      <c r="H1198" t="s">
        <v>113</v>
      </c>
      <c r="I1198" t="s">
        <v>85</v>
      </c>
      <c r="J1198" t="s">
        <v>86</v>
      </c>
      <c r="K1198" t="s">
        <v>87</v>
      </c>
      <c r="L1198" t="s">
        <v>88</v>
      </c>
      <c r="M1198" t="s">
        <v>147</v>
      </c>
      <c r="N1198" t="s">
        <v>91</v>
      </c>
      <c r="O1198" t="s">
        <v>91</v>
      </c>
      <c r="P1198" t="s">
        <v>92</v>
      </c>
      <c r="Q1198" t="s">
        <v>122</v>
      </c>
      <c r="R1198">
        <v>9</v>
      </c>
      <c r="S1198">
        <v>5</v>
      </c>
      <c r="T1198">
        <v>2005</v>
      </c>
      <c r="U1198">
        <v>2006</v>
      </c>
      <c r="V1198" t="s">
        <v>94</v>
      </c>
      <c r="W1198" t="s">
        <v>95</v>
      </c>
      <c r="X1198" t="s">
        <v>137</v>
      </c>
      <c r="Y1198" t="s">
        <v>137</v>
      </c>
      <c r="Z1198" t="s">
        <v>117</v>
      </c>
      <c r="AA1198">
        <v>385</v>
      </c>
      <c r="AB1198" t="s">
        <v>126</v>
      </c>
      <c r="AC1198" t="s">
        <v>98</v>
      </c>
      <c r="AD1198" t="s">
        <v>123</v>
      </c>
      <c r="AE1198" t="s">
        <v>126</v>
      </c>
      <c r="AF1198" t="s">
        <v>119</v>
      </c>
      <c r="AG1198" t="s">
        <v>157</v>
      </c>
      <c r="AH1198" t="s">
        <v>124</v>
      </c>
      <c r="AI1198">
        <v>1290</v>
      </c>
      <c r="AJ1198" t="s">
        <v>108</v>
      </c>
      <c r="AK1198">
        <v>0</v>
      </c>
      <c r="AL1198">
        <v>316</v>
      </c>
      <c r="AM1198">
        <v>1606</v>
      </c>
      <c r="AN1198" t="s">
        <v>103</v>
      </c>
      <c r="AO1198" t="s">
        <v>126</v>
      </c>
      <c r="AP1198" t="s">
        <v>104</v>
      </c>
      <c r="AQ1198" t="s">
        <v>105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126</v>
      </c>
      <c r="BC1198">
        <v>8</v>
      </c>
      <c r="BD1198" t="s">
        <v>106</v>
      </c>
      <c r="BE1198">
        <v>1</v>
      </c>
      <c r="BF1198" t="s">
        <v>119</v>
      </c>
      <c r="BG1198" t="s">
        <v>107</v>
      </c>
      <c r="BH1198">
        <v>2005</v>
      </c>
      <c r="BI1198" t="s">
        <v>131</v>
      </c>
      <c r="BJ1198">
        <v>2</v>
      </c>
      <c r="BK1198">
        <v>521</v>
      </c>
      <c r="BL1198" t="s">
        <v>98</v>
      </c>
      <c r="BM1198" t="s">
        <v>98</v>
      </c>
      <c r="BN1198" t="s">
        <v>104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5</v>
      </c>
      <c r="BZ1198">
        <v>2006</v>
      </c>
      <c r="CA1198" t="s">
        <v>149</v>
      </c>
      <c r="CB1198" t="s">
        <v>150</v>
      </c>
    </row>
    <row r="1199" spans="1:80">
      <c r="A1199">
        <v>2658</v>
      </c>
      <c r="B1199">
        <v>60</v>
      </c>
      <c r="C1199" t="s">
        <v>112</v>
      </c>
      <c r="D1199">
        <v>103</v>
      </c>
      <c r="E1199">
        <v>12867</v>
      </c>
      <c r="F1199" t="s">
        <v>82</v>
      </c>
      <c r="G1199" t="s">
        <v>83</v>
      </c>
      <c r="H1199" t="s">
        <v>113</v>
      </c>
      <c r="I1199" t="s">
        <v>85</v>
      </c>
      <c r="J1199" t="s">
        <v>86</v>
      </c>
      <c r="K1199" t="s">
        <v>114</v>
      </c>
      <c r="L1199" t="s">
        <v>88</v>
      </c>
      <c r="M1199" t="s">
        <v>147</v>
      </c>
      <c r="N1199" t="s">
        <v>91</v>
      </c>
      <c r="O1199" t="s">
        <v>91</v>
      </c>
      <c r="P1199" t="s">
        <v>92</v>
      </c>
      <c r="Q1199" t="s">
        <v>122</v>
      </c>
      <c r="R1199">
        <v>8</v>
      </c>
      <c r="S1199">
        <v>5</v>
      </c>
      <c r="T1199">
        <v>2005</v>
      </c>
      <c r="U1199">
        <v>2006</v>
      </c>
      <c r="V1199" t="s">
        <v>94</v>
      </c>
      <c r="W1199" t="s">
        <v>95</v>
      </c>
      <c r="X1199" t="s">
        <v>152</v>
      </c>
      <c r="Y1199" t="s">
        <v>153</v>
      </c>
      <c r="Z1199" t="s">
        <v>83</v>
      </c>
      <c r="AA1199" t="s">
        <v>83</v>
      </c>
      <c r="AB1199" t="s">
        <v>119</v>
      </c>
      <c r="AC1199" t="s">
        <v>98</v>
      </c>
      <c r="AD1199" t="s">
        <v>123</v>
      </c>
      <c r="AE1199" t="s">
        <v>126</v>
      </c>
      <c r="AF1199" t="s">
        <v>98</v>
      </c>
      <c r="AG1199" t="s">
        <v>157</v>
      </c>
      <c r="AH1199" t="s">
        <v>108</v>
      </c>
      <c r="AI1199">
        <v>0</v>
      </c>
      <c r="AJ1199" t="s">
        <v>108</v>
      </c>
      <c r="AK1199">
        <v>0</v>
      </c>
      <c r="AL1199">
        <v>1209</v>
      </c>
      <c r="AM1199">
        <v>1209</v>
      </c>
      <c r="AN1199" t="s">
        <v>103</v>
      </c>
      <c r="AO1199" t="s">
        <v>126</v>
      </c>
      <c r="AP1199" t="s">
        <v>104</v>
      </c>
      <c r="AQ1199" t="s">
        <v>105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t="s">
        <v>126</v>
      </c>
      <c r="BC1199">
        <v>8</v>
      </c>
      <c r="BD1199" t="s">
        <v>106</v>
      </c>
      <c r="BE1199">
        <v>1</v>
      </c>
      <c r="BF1199" t="s">
        <v>119</v>
      </c>
      <c r="BG1199" t="s">
        <v>107</v>
      </c>
      <c r="BH1199">
        <v>2005</v>
      </c>
      <c r="BI1199" t="s">
        <v>125</v>
      </c>
      <c r="BJ1199">
        <v>2</v>
      </c>
      <c r="BK1199">
        <v>575</v>
      </c>
      <c r="BL1199" t="s">
        <v>98</v>
      </c>
      <c r="BM1199" t="s">
        <v>98</v>
      </c>
      <c r="BN1199" t="s">
        <v>104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149</v>
      </c>
      <c r="CB1199" t="s">
        <v>150</v>
      </c>
    </row>
    <row r="1200" spans="1:80">
      <c r="A1200">
        <v>2659</v>
      </c>
      <c r="B1200">
        <v>60</v>
      </c>
      <c r="C1200" t="s">
        <v>112</v>
      </c>
      <c r="D1200">
        <v>82</v>
      </c>
      <c r="E1200">
        <v>10672</v>
      </c>
      <c r="F1200" t="s">
        <v>82</v>
      </c>
      <c r="G1200" t="s">
        <v>83</v>
      </c>
      <c r="H1200" t="s">
        <v>113</v>
      </c>
      <c r="I1200" t="s">
        <v>85</v>
      </c>
      <c r="J1200" t="s">
        <v>86</v>
      </c>
      <c r="K1200" t="s">
        <v>87</v>
      </c>
      <c r="L1200" t="s">
        <v>88</v>
      </c>
      <c r="M1200" t="s">
        <v>147</v>
      </c>
      <c r="N1200" t="s">
        <v>91</v>
      </c>
      <c r="O1200" t="s">
        <v>91</v>
      </c>
      <c r="P1200" t="s">
        <v>92</v>
      </c>
      <c r="Q1200" t="s">
        <v>122</v>
      </c>
      <c r="R1200">
        <v>8</v>
      </c>
      <c r="S1200">
        <v>5</v>
      </c>
      <c r="T1200">
        <v>2006</v>
      </c>
      <c r="U1200">
        <v>2006</v>
      </c>
      <c r="V1200" t="s">
        <v>94</v>
      </c>
      <c r="W1200" t="s">
        <v>95</v>
      </c>
      <c r="X1200" t="s">
        <v>96</v>
      </c>
      <c r="Y1200" t="s">
        <v>96</v>
      </c>
      <c r="Z1200" t="s">
        <v>97</v>
      </c>
      <c r="AA1200">
        <v>0</v>
      </c>
      <c r="AB1200" t="s">
        <v>119</v>
      </c>
      <c r="AC1200" t="s">
        <v>98</v>
      </c>
      <c r="AD1200" t="s">
        <v>123</v>
      </c>
      <c r="AE1200" t="s">
        <v>126</v>
      </c>
      <c r="AF1200" t="s">
        <v>98</v>
      </c>
      <c r="AG1200" t="s">
        <v>119</v>
      </c>
      <c r="AH1200" t="s">
        <v>108</v>
      </c>
      <c r="AI1200">
        <v>0</v>
      </c>
      <c r="AJ1200" t="s">
        <v>108</v>
      </c>
      <c r="AK1200">
        <v>0</v>
      </c>
      <c r="AL1200">
        <v>1054</v>
      </c>
      <c r="AM1200">
        <v>1054</v>
      </c>
      <c r="AN1200" t="s">
        <v>103</v>
      </c>
      <c r="AO1200" t="s">
        <v>119</v>
      </c>
      <c r="AP1200" t="s">
        <v>104</v>
      </c>
      <c r="AQ1200" t="s">
        <v>105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119</v>
      </c>
      <c r="BC1200">
        <v>10</v>
      </c>
      <c r="BD1200" t="s">
        <v>106</v>
      </c>
      <c r="BE1200">
        <v>1</v>
      </c>
      <c r="BF1200" t="s">
        <v>119</v>
      </c>
      <c r="BG1200" t="s">
        <v>159</v>
      </c>
      <c r="BH1200">
        <v>2006</v>
      </c>
      <c r="BI1200" t="s">
        <v>125</v>
      </c>
      <c r="BJ1200">
        <v>3</v>
      </c>
      <c r="BK1200">
        <v>672</v>
      </c>
      <c r="BL1200" t="s">
        <v>98</v>
      </c>
      <c r="BM1200" t="s">
        <v>98</v>
      </c>
      <c r="BN1200" t="s">
        <v>104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11</v>
      </c>
      <c r="BZ1200">
        <v>2006</v>
      </c>
      <c r="CA1200" t="s">
        <v>149</v>
      </c>
      <c r="CB1200" t="s">
        <v>150</v>
      </c>
    </row>
    <row r="1201" spans="1:80">
      <c r="A1201">
        <v>2660</v>
      </c>
      <c r="B1201">
        <v>60</v>
      </c>
      <c r="C1201" t="s">
        <v>112</v>
      </c>
      <c r="D1201">
        <v>82</v>
      </c>
      <c r="E1201">
        <v>11643</v>
      </c>
      <c r="F1201" t="s">
        <v>82</v>
      </c>
      <c r="G1201" t="s">
        <v>83</v>
      </c>
      <c r="H1201" t="s">
        <v>113</v>
      </c>
      <c r="I1201" t="s">
        <v>85</v>
      </c>
      <c r="J1201" t="s">
        <v>86</v>
      </c>
      <c r="K1201" t="s">
        <v>87</v>
      </c>
      <c r="L1201" t="s">
        <v>88</v>
      </c>
      <c r="M1201" t="s">
        <v>147</v>
      </c>
      <c r="N1201" t="s">
        <v>91</v>
      </c>
      <c r="O1201" t="s">
        <v>91</v>
      </c>
      <c r="P1201" t="s">
        <v>92</v>
      </c>
      <c r="Q1201" t="s">
        <v>122</v>
      </c>
      <c r="R1201">
        <v>8</v>
      </c>
      <c r="S1201">
        <v>5</v>
      </c>
      <c r="T1201">
        <v>2005</v>
      </c>
      <c r="U1201">
        <v>2006</v>
      </c>
      <c r="V1201" t="s">
        <v>115</v>
      </c>
      <c r="W1201" t="s">
        <v>95</v>
      </c>
      <c r="X1201" t="s">
        <v>137</v>
      </c>
      <c r="Y1201" t="s">
        <v>137</v>
      </c>
      <c r="Z1201" t="s">
        <v>117</v>
      </c>
      <c r="AA1201">
        <v>142</v>
      </c>
      <c r="AB1201" t="s">
        <v>119</v>
      </c>
      <c r="AC1201" t="s">
        <v>98</v>
      </c>
      <c r="AD1201" t="s">
        <v>123</v>
      </c>
      <c r="AE1201" t="s">
        <v>126</v>
      </c>
      <c r="AF1201" t="s">
        <v>98</v>
      </c>
      <c r="AG1201" t="s">
        <v>157</v>
      </c>
      <c r="AH1201" t="s">
        <v>124</v>
      </c>
      <c r="AI1201">
        <v>880</v>
      </c>
      <c r="AJ1201" t="s">
        <v>108</v>
      </c>
      <c r="AK1201">
        <v>0</v>
      </c>
      <c r="AL1201">
        <v>644</v>
      </c>
      <c r="AM1201">
        <v>1524</v>
      </c>
      <c r="AN1201" t="s">
        <v>103</v>
      </c>
      <c r="AO1201" t="s">
        <v>126</v>
      </c>
      <c r="AP1201" t="s">
        <v>104</v>
      </c>
      <c r="AQ1201" t="s">
        <v>105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t="s">
        <v>126</v>
      </c>
      <c r="BC1201">
        <v>10</v>
      </c>
      <c r="BD1201" t="s">
        <v>106</v>
      </c>
      <c r="BE1201">
        <v>1</v>
      </c>
      <c r="BF1201" t="s">
        <v>119</v>
      </c>
      <c r="BG1201" t="s">
        <v>159</v>
      </c>
      <c r="BH1201">
        <v>2005</v>
      </c>
      <c r="BI1201" t="s">
        <v>125</v>
      </c>
      <c r="BJ1201">
        <v>3</v>
      </c>
      <c r="BK1201">
        <v>784</v>
      </c>
      <c r="BL1201" t="s">
        <v>98</v>
      </c>
      <c r="BM1201" t="s">
        <v>98</v>
      </c>
      <c r="BN1201" t="s">
        <v>104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8</v>
      </c>
      <c r="BZ1201">
        <v>2006</v>
      </c>
      <c r="CA1201" t="s">
        <v>149</v>
      </c>
      <c r="CB1201" t="s">
        <v>150</v>
      </c>
    </row>
    <row r="1202" spans="1:80">
      <c r="A1202">
        <v>2661</v>
      </c>
      <c r="B1202">
        <v>20</v>
      </c>
      <c r="C1202" t="s">
        <v>112</v>
      </c>
      <c r="D1202">
        <v>121</v>
      </c>
      <c r="E1202">
        <v>13758</v>
      </c>
      <c r="F1202" t="s">
        <v>82</v>
      </c>
      <c r="G1202" t="s">
        <v>83</v>
      </c>
      <c r="H1202" t="s">
        <v>113</v>
      </c>
      <c r="I1202" t="s">
        <v>85</v>
      </c>
      <c r="J1202" t="s">
        <v>86</v>
      </c>
      <c r="K1202" t="s">
        <v>87</v>
      </c>
      <c r="L1202" t="s">
        <v>88</v>
      </c>
      <c r="M1202" t="s">
        <v>147</v>
      </c>
      <c r="N1202" t="s">
        <v>91</v>
      </c>
      <c r="O1202" t="s">
        <v>91</v>
      </c>
      <c r="P1202" t="s">
        <v>92</v>
      </c>
      <c r="Q1202" t="s">
        <v>93</v>
      </c>
      <c r="R1202">
        <v>9</v>
      </c>
      <c r="S1202">
        <v>5</v>
      </c>
      <c r="T1202">
        <v>2005</v>
      </c>
      <c r="U1202">
        <v>2006</v>
      </c>
      <c r="V1202" t="s">
        <v>94</v>
      </c>
      <c r="W1202" t="s">
        <v>95</v>
      </c>
      <c r="X1202" t="s">
        <v>96</v>
      </c>
      <c r="Y1202" t="s">
        <v>96</v>
      </c>
      <c r="Z1202" t="s">
        <v>117</v>
      </c>
      <c r="AA1202">
        <v>430</v>
      </c>
      <c r="AB1202" t="s">
        <v>126</v>
      </c>
      <c r="AC1202" t="s">
        <v>98</v>
      </c>
      <c r="AD1202" t="s">
        <v>123</v>
      </c>
      <c r="AE1202" t="s">
        <v>126</v>
      </c>
      <c r="AF1202" t="s">
        <v>98</v>
      </c>
      <c r="AG1202" t="s">
        <v>119</v>
      </c>
      <c r="AH1202" t="s">
        <v>124</v>
      </c>
      <c r="AI1202">
        <v>1232</v>
      </c>
      <c r="AJ1202" t="s">
        <v>108</v>
      </c>
      <c r="AK1202">
        <v>0</v>
      </c>
      <c r="AL1202">
        <v>560</v>
      </c>
      <c r="AM1202">
        <v>1792</v>
      </c>
      <c r="AN1202" t="s">
        <v>103</v>
      </c>
      <c r="AO1202" t="s">
        <v>126</v>
      </c>
      <c r="AP1202" t="s">
        <v>104</v>
      </c>
      <c r="AQ1202" t="s">
        <v>105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t="s">
        <v>119</v>
      </c>
      <c r="BC1202">
        <v>6</v>
      </c>
      <c r="BD1202" t="s">
        <v>106</v>
      </c>
      <c r="BE1202">
        <v>1</v>
      </c>
      <c r="BF1202" t="s">
        <v>119</v>
      </c>
      <c r="BG1202" t="s">
        <v>107</v>
      </c>
      <c r="BH1202">
        <v>2005</v>
      </c>
      <c r="BI1202" t="s">
        <v>131</v>
      </c>
      <c r="BJ1202">
        <v>3</v>
      </c>
      <c r="BK1202">
        <v>925</v>
      </c>
      <c r="BL1202" t="s">
        <v>98</v>
      </c>
      <c r="BM1202" t="s">
        <v>98</v>
      </c>
      <c r="BN1202" t="s">
        <v>104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3</v>
      </c>
      <c r="BZ1202">
        <v>2006</v>
      </c>
      <c r="CA1202" t="s">
        <v>149</v>
      </c>
      <c r="CB1202" t="s">
        <v>150</v>
      </c>
    </row>
    <row r="1203" spans="1:80">
      <c r="A1203">
        <v>2662</v>
      </c>
      <c r="B1203">
        <v>20</v>
      </c>
      <c r="C1203" t="s">
        <v>112</v>
      </c>
      <c r="D1203">
        <v>131</v>
      </c>
      <c r="E1203">
        <v>14828</v>
      </c>
      <c r="F1203" t="s">
        <v>82</v>
      </c>
      <c r="G1203" t="s">
        <v>83</v>
      </c>
      <c r="H1203" t="s">
        <v>113</v>
      </c>
      <c r="I1203" t="s">
        <v>85</v>
      </c>
      <c r="J1203" t="s">
        <v>86</v>
      </c>
      <c r="K1203" t="s">
        <v>114</v>
      </c>
      <c r="L1203" t="s">
        <v>88</v>
      </c>
      <c r="M1203" t="s">
        <v>147</v>
      </c>
      <c r="N1203" t="s">
        <v>91</v>
      </c>
      <c r="O1203" t="s">
        <v>91</v>
      </c>
      <c r="P1203" t="s">
        <v>92</v>
      </c>
      <c r="Q1203" t="s">
        <v>93</v>
      </c>
      <c r="R1203">
        <v>9</v>
      </c>
      <c r="S1203">
        <v>5</v>
      </c>
      <c r="T1203">
        <v>2004</v>
      </c>
      <c r="U1203">
        <v>2005</v>
      </c>
      <c r="V1203" t="s">
        <v>115</v>
      </c>
      <c r="W1203" t="s">
        <v>95</v>
      </c>
      <c r="X1203" t="s">
        <v>137</v>
      </c>
      <c r="Y1203" t="s">
        <v>137</v>
      </c>
      <c r="Z1203" t="s">
        <v>117</v>
      </c>
      <c r="AA1203">
        <v>674</v>
      </c>
      <c r="AB1203" t="s">
        <v>126</v>
      </c>
      <c r="AC1203" t="s">
        <v>98</v>
      </c>
      <c r="AD1203" t="s">
        <v>123</v>
      </c>
      <c r="AE1203" t="s">
        <v>126</v>
      </c>
      <c r="AF1203" t="s">
        <v>98</v>
      </c>
      <c r="AG1203" t="s">
        <v>119</v>
      </c>
      <c r="AH1203" t="s">
        <v>124</v>
      </c>
      <c r="AI1203">
        <v>1383</v>
      </c>
      <c r="AJ1203" t="s">
        <v>108</v>
      </c>
      <c r="AK1203">
        <v>0</v>
      </c>
      <c r="AL1203">
        <v>397</v>
      </c>
      <c r="AM1203">
        <v>1780</v>
      </c>
      <c r="AN1203" t="s">
        <v>103</v>
      </c>
      <c r="AO1203" t="s">
        <v>126</v>
      </c>
      <c r="AP1203" t="s">
        <v>104</v>
      </c>
      <c r="AQ1203" t="s">
        <v>105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t="s">
        <v>126</v>
      </c>
      <c r="BC1203">
        <v>7</v>
      </c>
      <c r="BD1203" t="s">
        <v>106</v>
      </c>
      <c r="BE1203">
        <v>1</v>
      </c>
      <c r="BF1203" t="s">
        <v>119</v>
      </c>
      <c r="BG1203" t="s">
        <v>107</v>
      </c>
      <c r="BH1203">
        <v>2004</v>
      </c>
      <c r="BI1203" t="s">
        <v>125</v>
      </c>
      <c r="BJ1203">
        <v>3</v>
      </c>
      <c r="BK1203">
        <v>816</v>
      </c>
      <c r="BL1203" t="s">
        <v>98</v>
      </c>
      <c r="BM1203" t="s">
        <v>98</v>
      </c>
      <c r="BN1203" t="s">
        <v>104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8</v>
      </c>
      <c r="BZ1203">
        <v>2006</v>
      </c>
      <c r="CA1203" t="s">
        <v>110</v>
      </c>
      <c r="CB1203" t="s">
        <v>111</v>
      </c>
    </row>
    <row r="1204" spans="1:80">
      <c r="A1204">
        <v>2663</v>
      </c>
      <c r="B1204">
        <v>60</v>
      </c>
      <c r="C1204" t="s">
        <v>112</v>
      </c>
      <c r="D1204" t="s">
        <v>83</v>
      </c>
      <c r="E1204">
        <v>13215</v>
      </c>
      <c r="F1204" t="s">
        <v>82</v>
      </c>
      <c r="G1204" t="s">
        <v>83</v>
      </c>
      <c r="H1204" t="s">
        <v>113</v>
      </c>
      <c r="I1204" t="s">
        <v>85</v>
      </c>
      <c r="J1204" t="s">
        <v>86</v>
      </c>
      <c r="K1204" t="s">
        <v>114</v>
      </c>
      <c r="L1204" t="s">
        <v>88</v>
      </c>
      <c r="M1204" t="s">
        <v>147</v>
      </c>
      <c r="N1204" t="s">
        <v>91</v>
      </c>
      <c r="O1204" t="s">
        <v>91</v>
      </c>
      <c r="P1204" t="s">
        <v>92</v>
      </c>
      <c r="Q1204" t="s">
        <v>122</v>
      </c>
      <c r="R1204">
        <v>8</v>
      </c>
      <c r="S1204">
        <v>5</v>
      </c>
      <c r="T1204">
        <v>2004</v>
      </c>
      <c r="U1204">
        <v>2004</v>
      </c>
      <c r="V1204" t="s">
        <v>94</v>
      </c>
      <c r="W1204" t="s">
        <v>95</v>
      </c>
      <c r="X1204" t="s">
        <v>96</v>
      </c>
      <c r="Y1204" t="s">
        <v>96</v>
      </c>
      <c r="Z1204" t="s">
        <v>117</v>
      </c>
      <c r="AA1204">
        <v>112</v>
      </c>
      <c r="AB1204" t="s">
        <v>119</v>
      </c>
      <c r="AC1204" t="s">
        <v>98</v>
      </c>
      <c r="AD1204" t="s">
        <v>123</v>
      </c>
      <c r="AE1204" t="s">
        <v>119</v>
      </c>
      <c r="AF1204" t="s">
        <v>98</v>
      </c>
      <c r="AG1204" t="s">
        <v>100</v>
      </c>
      <c r="AH1204" t="s">
        <v>124</v>
      </c>
      <c r="AI1204">
        <v>994</v>
      </c>
      <c r="AJ1204" t="s">
        <v>108</v>
      </c>
      <c r="AK1204">
        <v>0</v>
      </c>
      <c r="AL1204">
        <v>426</v>
      </c>
      <c r="AM1204">
        <v>1420</v>
      </c>
      <c r="AN1204" t="s">
        <v>103</v>
      </c>
      <c r="AO1204" t="s">
        <v>126</v>
      </c>
      <c r="AP1204" t="s">
        <v>104</v>
      </c>
      <c r="AQ1204" t="s">
        <v>105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t="s">
        <v>119</v>
      </c>
      <c r="BC1204">
        <v>9</v>
      </c>
      <c r="BD1204" t="s">
        <v>106</v>
      </c>
      <c r="BE1204">
        <v>1</v>
      </c>
      <c r="BF1204" t="s">
        <v>98</v>
      </c>
      <c r="BG1204" t="s">
        <v>159</v>
      </c>
      <c r="BH1204">
        <v>2004</v>
      </c>
      <c r="BI1204" t="s">
        <v>131</v>
      </c>
      <c r="BJ1204">
        <v>3</v>
      </c>
      <c r="BK1204">
        <v>746</v>
      </c>
      <c r="BL1204" t="s">
        <v>98</v>
      </c>
      <c r="BM1204" t="s">
        <v>98</v>
      </c>
      <c r="BN1204" t="s">
        <v>104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2</v>
      </c>
      <c r="BZ1204">
        <v>2006</v>
      </c>
      <c r="CA1204" t="s">
        <v>110</v>
      </c>
      <c r="CB1204" t="s">
        <v>111</v>
      </c>
    </row>
    <row r="1205" spans="1:80">
      <c r="A1205">
        <v>2664</v>
      </c>
      <c r="B1205">
        <v>120</v>
      </c>
      <c r="C1205" t="s">
        <v>112</v>
      </c>
      <c r="D1205">
        <v>48</v>
      </c>
      <c r="E1205">
        <v>5911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147</v>
      </c>
      <c r="N1205" t="s">
        <v>91</v>
      </c>
      <c r="O1205" t="s">
        <v>91</v>
      </c>
      <c r="P1205" t="s">
        <v>129</v>
      </c>
      <c r="Q1205" t="s">
        <v>93</v>
      </c>
      <c r="R1205">
        <v>9</v>
      </c>
      <c r="S1205">
        <v>5</v>
      </c>
      <c r="T1205">
        <v>2005</v>
      </c>
      <c r="U1205">
        <v>2005</v>
      </c>
      <c r="V1205" t="s">
        <v>115</v>
      </c>
      <c r="W1205" t="s">
        <v>95</v>
      </c>
      <c r="X1205" t="s">
        <v>137</v>
      </c>
      <c r="Y1205" t="s">
        <v>137</v>
      </c>
      <c r="Z1205" t="s">
        <v>117</v>
      </c>
      <c r="AA1205">
        <v>278</v>
      </c>
      <c r="AB1205" t="s">
        <v>126</v>
      </c>
      <c r="AC1205" t="s">
        <v>98</v>
      </c>
      <c r="AD1205" t="s">
        <v>123</v>
      </c>
      <c r="AE1205" t="s">
        <v>126</v>
      </c>
      <c r="AF1205" t="s">
        <v>98</v>
      </c>
      <c r="AG1205" t="s">
        <v>100</v>
      </c>
      <c r="AH1205" t="s">
        <v>124</v>
      </c>
      <c r="AI1205">
        <v>472</v>
      </c>
      <c r="AJ1205" t="s">
        <v>108</v>
      </c>
      <c r="AK1205">
        <v>0</v>
      </c>
      <c r="AL1205">
        <v>1088</v>
      </c>
      <c r="AM1205">
        <v>1560</v>
      </c>
      <c r="AN1205" t="s">
        <v>103</v>
      </c>
      <c r="AO1205" t="s">
        <v>126</v>
      </c>
      <c r="AP1205" t="s">
        <v>104</v>
      </c>
      <c r="AQ1205" t="s">
        <v>105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t="s">
        <v>126</v>
      </c>
      <c r="BC1205">
        <v>6</v>
      </c>
      <c r="BD1205" t="s">
        <v>106</v>
      </c>
      <c r="BE1205">
        <v>1</v>
      </c>
      <c r="BF1205" t="s">
        <v>119</v>
      </c>
      <c r="BG1205" t="s">
        <v>107</v>
      </c>
      <c r="BH1205">
        <v>2005</v>
      </c>
      <c r="BI1205" t="s">
        <v>131</v>
      </c>
      <c r="BJ1205">
        <v>2</v>
      </c>
      <c r="BK1205">
        <v>556</v>
      </c>
      <c r="BL1205" t="s">
        <v>98</v>
      </c>
      <c r="BM1205" t="s">
        <v>98</v>
      </c>
      <c r="BN1205" t="s">
        <v>104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3</v>
      </c>
      <c r="BZ1205">
        <v>2006</v>
      </c>
      <c r="CA1205" t="s">
        <v>110</v>
      </c>
      <c r="CB1205" t="s">
        <v>111</v>
      </c>
    </row>
    <row r="1206" spans="1:80">
      <c r="A1206">
        <v>2665</v>
      </c>
      <c r="B1206">
        <v>20</v>
      </c>
      <c r="C1206" t="s">
        <v>112</v>
      </c>
      <c r="D1206">
        <v>61</v>
      </c>
      <c r="E1206">
        <v>7740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147</v>
      </c>
      <c r="N1206" t="s">
        <v>91</v>
      </c>
      <c r="O1206" t="s">
        <v>91</v>
      </c>
      <c r="P1206" t="s">
        <v>129</v>
      </c>
      <c r="Q1206" t="s">
        <v>93</v>
      </c>
      <c r="R1206">
        <v>9</v>
      </c>
      <c r="S1206">
        <v>5</v>
      </c>
      <c r="T1206">
        <v>2006</v>
      </c>
      <c r="U1206">
        <v>2006</v>
      </c>
      <c r="V1206" t="s">
        <v>115</v>
      </c>
      <c r="W1206" t="s">
        <v>95</v>
      </c>
      <c r="X1206" t="s">
        <v>137</v>
      </c>
      <c r="Y1206" t="s">
        <v>137</v>
      </c>
      <c r="Z1206" t="s">
        <v>117</v>
      </c>
      <c r="AA1206">
        <v>518</v>
      </c>
      <c r="AB1206" t="s">
        <v>119</v>
      </c>
      <c r="AC1206" t="s">
        <v>98</v>
      </c>
      <c r="AD1206" t="s">
        <v>123</v>
      </c>
      <c r="AE1206" t="s">
        <v>126</v>
      </c>
      <c r="AF1206" t="s">
        <v>119</v>
      </c>
      <c r="AG1206" t="s">
        <v>100</v>
      </c>
      <c r="AH1206" t="s">
        <v>124</v>
      </c>
      <c r="AI1206">
        <v>1023</v>
      </c>
      <c r="AJ1206" t="s">
        <v>108</v>
      </c>
      <c r="AK1206">
        <v>0</v>
      </c>
      <c r="AL1206">
        <v>663</v>
      </c>
      <c r="AM1206">
        <v>1686</v>
      </c>
      <c r="AN1206" t="s">
        <v>103</v>
      </c>
      <c r="AO1206" t="s">
        <v>126</v>
      </c>
      <c r="AP1206" t="s">
        <v>104</v>
      </c>
      <c r="AQ1206" t="s">
        <v>105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t="s">
        <v>126</v>
      </c>
      <c r="BC1206">
        <v>6</v>
      </c>
      <c r="BD1206" t="s">
        <v>106</v>
      </c>
      <c r="BE1206">
        <v>1</v>
      </c>
      <c r="BF1206" t="s">
        <v>119</v>
      </c>
      <c r="BG1206" t="s">
        <v>107</v>
      </c>
      <c r="BH1206">
        <v>2006</v>
      </c>
      <c r="BI1206" t="s">
        <v>125</v>
      </c>
      <c r="BJ1206">
        <v>3</v>
      </c>
      <c r="BK1206">
        <v>899</v>
      </c>
      <c r="BL1206" t="s">
        <v>98</v>
      </c>
      <c r="BM1206" t="s">
        <v>98</v>
      </c>
      <c r="BN1206" t="s">
        <v>104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6</v>
      </c>
      <c r="BZ1206">
        <v>2006</v>
      </c>
      <c r="CA1206" t="s">
        <v>149</v>
      </c>
      <c r="CB1206" t="s">
        <v>150</v>
      </c>
    </row>
    <row r="1207" spans="1:80">
      <c r="A1207">
        <v>2666</v>
      </c>
      <c r="B1207">
        <v>120</v>
      </c>
      <c r="C1207" t="s">
        <v>112</v>
      </c>
      <c r="D1207">
        <v>48</v>
      </c>
      <c r="E1207">
        <v>6373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147</v>
      </c>
      <c r="N1207" t="s">
        <v>91</v>
      </c>
      <c r="O1207" t="s">
        <v>91</v>
      </c>
      <c r="P1207" t="s">
        <v>129</v>
      </c>
      <c r="Q1207" t="s">
        <v>93</v>
      </c>
      <c r="R1207">
        <v>9</v>
      </c>
      <c r="S1207">
        <v>5</v>
      </c>
      <c r="T1207">
        <v>2006</v>
      </c>
      <c r="U1207">
        <v>2006</v>
      </c>
      <c r="V1207" t="s">
        <v>115</v>
      </c>
      <c r="W1207" t="s">
        <v>95</v>
      </c>
      <c r="X1207" t="s">
        <v>137</v>
      </c>
      <c r="Y1207" t="s">
        <v>137</v>
      </c>
      <c r="Z1207" t="s">
        <v>117</v>
      </c>
      <c r="AA1207">
        <v>572</v>
      </c>
      <c r="AB1207" t="s">
        <v>126</v>
      </c>
      <c r="AC1207" t="s">
        <v>98</v>
      </c>
      <c r="AD1207" t="s">
        <v>123</v>
      </c>
      <c r="AE1207" t="s">
        <v>126</v>
      </c>
      <c r="AF1207" t="s">
        <v>119</v>
      </c>
      <c r="AG1207" t="s">
        <v>100</v>
      </c>
      <c r="AH1207" t="s">
        <v>124</v>
      </c>
      <c r="AI1207">
        <v>415</v>
      </c>
      <c r="AJ1207" t="s">
        <v>108</v>
      </c>
      <c r="AK1207">
        <v>0</v>
      </c>
      <c r="AL1207">
        <v>1251</v>
      </c>
      <c r="AM1207">
        <v>1666</v>
      </c>
      <c r="AN1207" t="s">
        <v>103</v>
      </c>
      <c r="AO1207" t="s">
        <v>126</v>
      </c>
      <c r="AP1207" t="s">
        <v>104</v>
      </c>
      <c r="AQ1207" t="s">
        <v>105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119</v>
      </c>
      <c r="BC1207">
        <v>6</v>
      </c>
      <c r="BD1207" t="s">
        <v>106</v>
      </c>
      <c r="BE1207">
        <v>1</v>
      </c>
      <c r="BF1207" t="s">
        <v>119</v>
      </c>
      <c r="BG1207" t="s">
        <v>107</v>
      </c>
      <c r="BH1207">
        <v>2006</v>
      </c>
      <c r="BI1207" t="s">
        <v>131</v>
      </c>
      <c r="BJ1207">
        <v>2</v>
      </c>
      <c r="BK1207">
        <v>575</v>
      </c>
      <c r="BL1207" t="s">
        <v>98</v>
      </c>
      <c r="BM1207" t="s">
        <v>98</v>
      </c>
      <c r="BN1207" t="s">
        <v>104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2006</v>
      </c>
      <c r="CA1207" t="s">
        <v>149</v>
      </c>
      <c r="CB1207" t="s">
        <v>150</v>
      </c>
    </row>
    <row r="1208" spans="1:80">
      <c r="A1208">
        <v>2667</v>
      </c>
      <c r="B1208">
        <v>60</v>
      </c>
      <c r="C1208" t="s">
        <v>112</v>
      </c>
      <c r="D1208">
        <v>65</v>
      </c>
      <c r="E1208">
        <v>10237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121</v>
      </c>
      <c r="N1208" t="s">
        <v>225</v>
      </c>
      <c r="O1208" t="s">
        <v>91</v>
      </c>
      <c r="P1208" t="s">
        <v>92</v>
      </c>
      <c r="Q1208" t="s">
        <v>122</v>
      </c>
      <c r="R1208">
        <v>6</v>
      </c>
      <c r="S1208">
        <v>5</v>
      </c>
      <c r="T1208">
        <v>2005</v>
      </c>
      <c r="U1208">
        <v>2006</v>
      </c>
      <c r="V1208" t="s">
        <v>94</v>
      </c>
      <c r="W1208" t="s">
        <v>95</v>
      </c>
      <c r="X1208" t="s">
        <v>96</v>
      </c>
      <c r="Y1208" t="s">
        <v>96</v>
      </c>
      <c r="Z1208" t="s">
        <v>97</v>
      </c>
      <c r="AA1208">
        <v>0</v>
      </c>
      <c r="AB1208" t="s">
        <v>119</v>
      </c>
      <c r="AC1208" t="s">
        <v>98</v>
      </c>
      <c r="AD1208" t="s">
        <v>123</v>
      </c>
      <c r="AE1208" t="s">
        <v>119</v>
      </c>
      <c r="AF1208" t="s">
        <v>98</v>
      </c>
      <c r="AG1208" t="s">
        <v>100</v>
      </c>
      <c r="AH1208" t="s">
        <v>108</v>
      </c>
      <c r="AI1208">
        <v>0</v>
      </c>
      <c r="AJ1208" t="s">
        <v>108</v>
      </c>
      <c r="AK1208">
        <v>0</v>
      </c>
      <c r="AL1208">
        <v>728</v>
      </c>
      <c r="AM1208">
        <v>728</v>
      </c>
      <c r="AN1208" t="s">
        <v>103</v>
      </c>
      <c r="AO1208" t="s">
        <v>126</v>
      </c>
      <c r="AP1208" t="s">
        <v>104</v>
      </c>
      <c r="AQ1208" t="s">
        <v>105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t="s">
        <v>119</v>
      </c>
      <c r="BC1208">
        <v>8</v>
      </c>
      <c r="BD1208" t="s">
        <v>106</v>
      </c>
      <c r="BE1208">
        <v>1</v>
      </c>
      <c r="BF1208" t="s">
        <v>119</v>
      </c>
      <c r="BG1208" t="s">
        <v>107</v>
      </c>
      <c r="BH1208">
        <v>2005</v>
      </c>
      <c r="BI1208" t="s">
        <v>125</v>
      </c>
      <c r="BJ1208">
        <v>2</v>
      </c>
      <c r="BK1208">
        <v>390</v>
      </c>
      <c r="BL1208" t="s">
        <v>98</v>
      </c>
      <c r="BM1208" t="s">
        <v>98</v>
      </c>
      <c r="BN1208" t="s">
        <v>104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2</v>
      </c>
      <c r="BZ1208">
        <v>2006</v>
      </c>
      <c r="CA1208" t="s">
        <v>149</v>
      </c>
      <c r="CB1208" t="s">
        <v>150</v>
      </c>
    </row>
    <row r="1209" spans="1:80">
      <c r="A1209">
        <v>2668</v>
      </c>
      <c r="B1209">
        <v>60</v>
      </c>
      <c r="C1209" t="s">
        <v>112</v>
      </c>
      <c r="D1209">
        <v>65</v>
      </c>
      <c r="E1209">
        <v>10237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121</v>
      </c>
      <c r="N1209" t="s">
        <v>225</v>
      </c>
      <c r="O1209" t="s">
        <v>91</v>
      </c>
      <c r="P1209" t="s">
        <v>92</v>
      </c>
      <c r="Q1209" t="s">
        <v>122</v>
      </c>
      <c r="R1209">
        <v>7</v>
      </c>
      <c r="S1209">
        <v>5</v>
      </c>
      <c r="T1209">
        <v>2006</v>
      </c>
      <c r="U1209">
        <v>2006</v>
      </c>
      <c r="V1209" t="s">
        <v>94</v>
      </c>
      <c r="W1209" t="s">
        <v>95</v>
      </c>
      <c r="X1209" t="s">
        <v>96</v>
      </c>
      <c r="Y1209" t="s">
        <v>96</v>
      </c>
      <c r="Z1209" t="s">
        <v>97</v>
      </c>
      <c r="AA1209">
        <v>0</v>
      </c>
      <c r="AB1209" t="s">
        <v>119</v>
      </c>
      <c r="AC1209" t="s">
        <v>98</v>
      </c>
      <c r="AD1209" t="s">
        <v>123</v>
      </c>
      <c r="AE1209" t="s">
        <v>119</v>
      </c>
      <c r="AF1209" t="s">
        <v>98</v>
      </c>
      <c r="AG1209" t="s">
        <v>100</v>
      </c>
      <c r="AH1209" t="s">
        <v>108</v>
      </c>
      <c r="AI1209">
        <v>0</v>
      </c>
      <c r="AJ1209" t="s">
        <v>108</v>
      </c>
      <c r="AK1209">
        <v>0</v>
      </c>
      <c r="AL1209">
        <v>738</v>
      </c>
      <c r="AM1209">
        <v>738</v>
      </c>
      <c r="AN1209" t="s">
        <v>103</v>
      </c>
      <c r="AO1209" t="s">
        <v>126</v>
      </c>
      <c r="AP1209" t="s">
        <v>104</v>
      </c>
      <c r="AQ1209" t="s">
        <v>105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119</v>
      </c>
      <c r="BC1209">
        <v>8</v>
      </c>
      <c r="BD1209" t="s">
        <v>106</v>
      </c>
      <c r="BE1209">
        <v>0</v>
      </c>
      <c r="BF1209" t="s">
        <v>83</v>
      </c>
      <c r="BG1209" t="s">
        <v>107</v>
      </c>
      <c r="BH1209">
        <v>2006</v>
      </c>
      <c r="BI1209" t="s">
        <v>125</v>
      </c>
      <c r="BJ1209">
        <v>2</v>
      </c>
      <c r="BK1209">
        <v>440</v>
      </c>
      <c r="BL1209" t="s">
        <v>98</v>
      </c>
      <c r="BM1209" t="s">
        <v>98</v>
      </c>
      <c r="BN1209" t="s">
        <v>104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9</v>
      </c>
      <c r="BZ1209">
        <v>2006</v>
      </c>
      <c r="CA1209" t="s">
        <v>149</v>
      </c>
      <c r="CB1209" t="s">
        <v>150</v>
      </c>
    </row>
    <row r="1210" spans="1:80">
      <c r="A1210">
        <v>2669</v>
      </c>
      <c r="B1210">
        <v>20</v>
      </c>
      <c r="C1210" t="s">
        <v>112</v>
      </c>
      <c r="D1210">
        <v>102</v>
      </c>
      <c r="E1210">
        <v>11660</v>
      </c>
      <c r="F1210" t="s">
        <v>82</v>
      </c>
      <c r="G1210" t="s">
        <v>83</v>
      </c>
      <c r="H1210" t="s">
        <v>113</v>
      </c>
      <c r="I1210" t="s">
        <v>85</v>
      </c>
      <c r="J1210" t="s">
        <v>86</v>
      </c>
      <c r="K1210" t="s">
        <v>87</v>
      </c>
      <c r="L1210" t="s">
        <v>88</v>
      </c>
      <c r="M1210" t="s">
        <v>121</v>
      </c>
      <c r="N1210" t="s">
        <v>91</v>
      </c>
      <c r="O1210" t="s">
        <v>91</v>
      </c>
      <c r="P1210" t="s">
        <v>92</v>
      </c>
      <c r="Q1210" t="s">
        <v>93</v>
      </c>
      <c r="R1210">
        <v>6</v>
      </c>
      <c r="S1210">
        <v>5</v>
      </c>
      <c r="T1210">
        <v>2006</v>
      </c>
      <c r="U1210">
        <v>2006</v>
      </c>
      <c r="V1210" t="s">
        <v>94</v>
      </c>
      <c r="W1210" t="s">
        <v>95</v>
      </c>
      <c r="X1210" t="s">
        <v>96</v>
      </c>
      <c r="Y1210" t="s">
        <v>96</v>
      </c>
      <c r="Z1210" t="s">
        <v>97</v>
      </c>
      <c r="AA1210">
        <v>0</v>
      </c>
      <c r="AB1210" t="s">
        <v>119</v>
      </c>
      <c r="AC1210" t="s">
        <v>98</v>
      </c>
      <c r="AD1210" t="s">
        <v>123</v>
      </c>
      <c r="AE1210" t="s">
        <v>119</v>
      </c>
      <c r="AF1210" t="s">
        <v>98</v>
      </c>
      <c r="AG1210" t="s">
        <v>157</v>
      </c>
      <c r="AH1210" t="s">
        <v>108</v>
      </c>
      <c r="AI1210">
        <v>0</v>
      </c>
      <c r="AJ1210" t="s">
        <v>108</v>
      </c>
      <c r="AK1210">
        <v>0</v>
      </c>
      <c r="AL1210">
        <v>1326</v>
      </c>
      <c r="AM1210">
        <v>1326</v>
      </c>
      <c r="AN1210" t="s">
        <v>103</v>
      </c>
      <c r="AO1210" t="s">
        <v>126</v>
      </c>
      <c r="AP1210" t="s">
        <v>104</v>
      </c>
      <c r="AQ1210" t="s">
        <v>105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t="s">
        <v>119</v>
      </c>
      <c r="BC1210">
        <v>6</v>
      </c>
      <c r="BD1210" t="s">
        <v>106</v>
      </c>
      <c r="BE1210">
        <v>0</v>
      </c>
      <c r="BF1210" t="s">
        <v>83</v>
      </c>
      <c r="BG1210" t="s">
        <v>107</v>
      </c>
      <c r="BH1210">
        <v>2006</v>
      </c>
      <c r="BI1210" t="s">
        <v>125</v>
      </c>
      <c r="BJ1210">
        <v>2</v>
      </c>
      <c r="BK1210">
        <v>427</v>
      </c>
      <c r="BL1210" t="s">
        <v>98</v>
      </c>
      <c r="BM1210" t="s">
        <v>98</v>
      </c>
      <c r="BN1210" t="s">
        <v>104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7</v>
      </c>
      <c r="BZ1210">
        <v>2006</v>
      </c>
      <c r="CA1210" t="s">
        <v>149</v>
      </c>
      <c r="CB1210" t="s">
        <v>150</v>
      </c>
    </row>
    <row r="1211" spans="1:80">
      <c r="A1211">
        <v>2670</v>
      </c>
      <c r="B1211">
        <v>60</v>
      </c>
      <c r="C1211" t="s">
        <v>112</v>
      </c>
      <c r="D1211">
        <v>96</v>
      </c>
      <c r="E1211">
        <v>11631</v>
      </c>
      <c r="F1211" t="s">
        <v>82</v>
      </c>
      <c r="G1211" t="s">
        <v>83</v>
      </c>
      <c r="H1211" t="s">
        <v>113</v>
      </c>
      <c r="I1211" t="s">
        <v>85</v>
      </c>
      <c r="J1211" t="s">
        <v>86</v>
      </c>
      <c r="K1211" t="s">
        <v>114</v>
      </c>
      <c r="L1211" t="s">
        <v>88</v>
      </c>
      <c r="M1211" t="s">
        <v>121</v>
      </c>
      <c r="N1211" t="s">
        <v>91</v>
      </c>
      <c r="O1211" t="s">
        <v>91</v>
      </c>
      <c r="P1211" t="s">
        <v>92</v>
      </c>
      <c r="Q1211" t="s">
        <v>122</v>
      </c>
      <c r="R1211">
        <v>8</v>
      </c>
      <c r="S1211">
        <v>5</v>
      </c>
      <c r="T1211">
        <v>2004</v>
      </c>
      <c r="U1211">
        <v>2005</v>
      </c>
      <c r="V1211" t="s">
        <v>94</v>
      </c>
      <c r="W1211" t="s">
        <v>95</v>
      </c>
      <c r="X1211" t="s">
        <v>96</v>
      </c>
      <c r="Y1211" t="s">
        <v>96</v>
      </c>
      <c r="Z1211" t="s">
        <v>117</v>
      </c>
      <c r="AA1211">
        <v>236</v>
      </c>
      <c r="AB1211" t="s">
        <v>119</v>
      </c>
      <c r="AC1211" t="s">
        <v>98</v>
      </c>
      <c r="AD1211" t="s">
        <v>123</v>
      </c>
      <c r="AE1211" t="s">
        <v>119</v>
      </c>
      <c r="AF1211" t="s">
        <v>98</v>
      </c>
      <c r="AG1211" t="s">
        <v>157</v>
      </c>
      <c r="AH1211" t="s">
        <v>108</v>
      </c>
      <c r="AI1211">
        <v>0</v>
      </c>
      <c r="AJ1211" t="s">
        <v>108</v>
      </c>
      <c r="AK1211">
        <v>0</v>
      </c>
      <c r="AL1211">
        <v>1052</v>
      </c>
      <c r="AM1211">
        <v>1052</v>
      </c>
      <c r="AN1211" t="s">
        <v>103</v>
      </c>
      <c r="AO1211" t="s">
        <v>126</v>
      </c>
      <c r="AP1211" t="s">
        <v>104</v>
      </c>
      <c r="AQ1211" t="s">
        <v>105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t="s">
        <v>119</v>
      </c>
      <c r="BC1211">
        <v>9</v>
      </c>
      <c r="BD1211" t="s">
        <v>106</v>
      </c>
      <c r="BE1211">
        <v>1</v>
      </c>
      <c r="BF1211" t="s">
        <v>119</v>
      </c>
      <c r="BG1211" t="s">
        <v>159</v>
      </c>
      <c r="BH1211">
        <v>2004</v>
      </c>
      <c r="BI1211" t="s">
        <v>125</v>
      </c>
      <c r="BJ1211">
        <v>3</v>
      </c>
      <c r="BK1211">
        <v>632</v>
      </c>
      <c r="BL1211" t="s">
        <v>98</v>
      </c>
      <c r="BM1211" t="s">
        <v>98</v>
      </c>
      <c r="BN1211" t="s">
        <v>104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6</v>
      </c>
      <c r="BZ1211">
        <v>2006</v>
      </c>
      <c r="CA1211" t="s">
        <v>149</v>
      </c>
      <c r="CB1211" t="s">
        <v>150</v>
      </c>
    </row>
    <row r="1212" spans="1:80">
      <c r="A1212">
        <v>2671</v>
      </c>
      <c r="B1212">
        <v>60</v>
      </c>
      <c r="C1212" t="s">
        <v>112</v>
      </c>
      <c r="D1212">
        <v>75</v>
      </c>
      <c r="E1212">
        <v>9073</v>
      </c>
      <c r="F1212" t="s">
        <v>82</v>
      </c>
      <c r="G1212" t="s">
        <v>83</v>
      </c>
      <c r="H1212" t="s">
        <v>113</v>
      </c>
      <c r="I1212" t="s">
        <v>85</v>
      </c>
      <c r="J1212" t="s">
        <v>86</v>
      </c>
      <c r="K1212" t="s">
        <v>87</v>
      </c>
      <c r="L1212" t="s">
        <v>88</v>
      </c>
      <c r="M1212" t="s">
        <v>121</v>
      </c>
      <c r="N1212" t="s">
        <v>91</v>
      </c>
      <c r="O1212" t="s">
        <v>91</v>
      </c>
      <c r="P1212" t="s">
        <v>92</v>
      </c>
      <c r="Q1212" t="s">
        <v>122</v>
      </c>
      <c r="R1212">
        <v>7</v>
      </c>
      <c r="S1212">
        <v>5</v>
      </c>
      <c r="T1212">
        <v>2006</v>
      </c>
      <c r="U1212">
        <v>2006</v>
      </c>
      <c r="V1212" t="s">
        <v>94</v>
      </c>
      <c r="W1212" t="s">
        <v>95</v>
      </c>
      <c r="X1212" t="s">
        <v>96</v>
      </c>
      <c r="Y1212" t="s">
        <v>96</v>
      </c>
      <c r="Z1212" t="s">
        <v>97</v>
      </c>
      <c r="AA1212">
        <v>0</v>
      </c>
      <c r="AB1212" t="s">
        <v>119</v>
      </c>
      <c r="AC1212" t="s">
        <v>98</v>
      </c>
      <c r="AD1212" t="s">
        <v>123</v>
      </c>
      <c r="AE1212" t="s">
        <v>119</v>
      </c>
      <c r="AF1212" t="s">
        <v>98</v>
      </c>
      <c r="AG1212" t="s">
        <v>100</v>
      </c>
      <c r="AH1212" t="s">
        <v>108</v>
      </c>
      <c r="AI1212">
        <v>0</v>
      </c>
      <c r="AJ1212" t="s">
        <v>108</v>
      </c>
      <c r="AK1212">
        <v>0</v>
      </c>
      <c r="AL1212">
        <v>738</v>
      </c>
      <c r="AM1212">
        <v>738</v>
      </c>
      <c r="AN1212" t="s">
        <v>103</v>
      </c>
      <c r="AO1212" t="s">
        <v>126</v>
      </c>
      <c r="AP1212" t="s">
        <v>104</v>
      </c>
      <c r="AQ1212" t="s">
        <v>105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119</v>
      </c>
      <c r="BC1212">
        <v>8</v>
      </c>
      <c r="BD1212" t="s">
        <v>106</v>
      </c>
      <c r="BE1212">
        <v>0</v>
      </c>
      <c r="BF1212" t="s">
        <v>83</v>
      </c>
      <c r="BG1212" t="s">
        <v>107</v>
      </c>
      <c r="BH1212">
        <v>2006</v>
      </c>
      <c r="BI1212" t="s">
        <v>125</v>
      </c>
      <c r="BJ1212">
        <v>2</v>
      </c>
      <c r="BK1212">
        <v>440</v>
      </c>
      <c r="BL1212" t="s">
        <v>98</v>
      </c>
      <c r="BM1212" t="s">
        <v>98</v>
      </c>
      <c r="BN1212" t="s">
        <v>104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10</v>
      </c>
      <c r="BZ1212">
        <v>2006</v>
      </c>
      <c r="CA1212" t="s">
        <v>149</v>
      </c>
      <c r="CB1212" t="s">
        <v>150</v>
      </c>
    </row>
    <row r="1213" spans="1:80">
      <c r="A1213">
        <v>2672</v>
      </c>
      <c r="B1213">
        <v>120</v>
      </c>
      <c r="C1213" t="s">
        <v>112</v>
      </c>
      <c r="D1213">
        <v>43</v>
      </c>
      <c r="E1213">
        <v>3087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156</v>
      </c>
      <c r="N1213" t="s">
        <v>91</v>
      </c>
      <c r="O1213" t="s">
        <v>91</v>
      </c>
      <c r="P1213" t="s">
        <v>129</v>
      </c>
      <c r="Q1213" t="s">
        <v>93</v>
      </c>
      <c r="R1213">
        <v>7</v>
      </c>
      <c r="S1213">
        <v>5</v>
      </c>
      <c r="T1213">
        <v>2006</v>
      </c>
      <c r="U1213">
        <v>2006</v>
      </c>
      <c r="V1213" t="s">
        <v>94</v>
      </c>
      <c r="W1213" t="s">
        <v>95</v>
      </c>
      <c r="X1213" t="s">
        <v>96</v>
      </c>
      <c r="Y1213" t="s">
        <v>96</v>
      </c>
      <c r="Z1213" t="s">
        <v>117</v>
      </c>
      <c r="AA1213">
        <v>14</v>
      </c>
      <c r="AB1213" t="s">
        <v>119</v>
      </c>
      <c r="AC1213" t="s">
        <v>98</v>
      </c>
      <c r="AD1213" t="s">
        <v>123</v>
      </c>
      <c r="AE1213" t="s">
        <v>119</v>
      </c>
      <c r="AF1213" t="s">
        <v>98</v>
      </c>
      <c r="AG1213" t="s">
        <v>157</v>
      </c>
      <c r="AH1213" t="s">
        <v>124</v>
      </c>
      <c r="AI1213">
        <v>453</v>
      </c>
      <c r="AJ1213" t="s">
        <v>108</v>
      </c>
      <c r="AK1213">
        <v>0</v>
      </c>
      <c r="AL1213">
        <v>767</v>
      </c>
      <c r="AM1213">
        <v>1220</v>
      </c>
      <c r="AN1213" t="s">
        <v>103</v>
      </c>
      <c r="AO1213" t="s">
        <v>126</v>
      </c>
      <c r="AP1213" t="s">
        <v>104</v>
      </c>
      <c r="AQ1213" t="s">
        <v>105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t="s">
        <v>119</v>
      </c>
      <c r="BC1213">
        <v>6</v>
      </c>
      <c r="BD1213" t="s">
        <v>106</v>
      </c>
      <c r="BE1213">
        <v>1</v>
      </c>
      <c r="BF1213" t="s">
        <v>119</v>
      </c>
      <c r="BG1213" t="s">
        <v>107</v>
      </c>
      <c r="BH1213">
        <v>2006</v>
      </c>
      <c r="BI1213" t="s">
        <v>125</v>
      </c>
      <c r="BJ1213">
        <v>2</v>
      </c>
      <c r="BK1213">
        <v>437</v>
      </c>
      <c r="BL1213" t="s">
        <v>98</v>
      </c>
      <c r="BM1213" t="s">
        <v>98</v>
      </c>
      <c r="BN1213" t="s">
        <v>104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11</v>
      </c>
      <c r="BZ1213">
        <v>2006</v>
      </c>
      <c r="CA1213" t="s">
        <v>149</v>
      </c>
      <c r="CB1213" t="s">
        <v>150</v>
      </c>
    </row>
    <row r="1214" spans="1:80">
      <c r="A1214">
        <v>2673</v>
      </c>
      <c r="B1214">
        <v>120</v>
      </c>
      <c r="C1214" t="s">
        <v>112</v>
      </c>
      <c r="D1214" t="s">
        <v>83</v>
      </c>
      <c r="E1214">
        <v>2938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156</v>
      </c>
      <c r="N1214" t="s">
        <v>91</v>
      </c>
      <c r="O1214" t="s">
        <v>91</v>
      </c>
      <c r="P1214" t="s">
        <v>129</v>
      </c>
      <c r="Q1214" t="s">
        <v>93</v>
      </c>
      <c r="R1214">
        <v>7</v>
      </c>
      <c r="S1214">
        <v>5</v>
      </c>
      <c r="T1214">
        <v>2002</v>
      </c>
      <c r="U1214">
        <v>2002</v>
      </c>
      <c r="V1214" t="s">
        <v>94</v>
      </c>
      <c r="W1214" t="s">
        <v>95</v>
      </c>
      <c r="X1214" t="s">
        <v>96</v>
      </c>
      <c r="Y1214" t="s">
        <v>96</v>
      </c>
      <c r="Z1214" t="s">
        <v>117</v>
      </c>
      <c r="AA1214">
        <v>40</v>
      </c>
      <c r="AB1214" t="s">
        <v>119</v>
      </c>
      <c r="AC1214" t="s">
        <v>98</v>
      </c>
      <c r="AD1214" t="s">
        <v>123</v>
      </c>
      <c r="AE1214" t="s">
        <v>119</v>
      </c>
      <c r="AF1214" t="s">
        <v>98</v>
      </c>
      <c r="AG1214" t="s">
        <v>157</v>
      </c>
      <c r="AH1214" t="s">
        <v>124</v>
      </c>
      <c r="AI1214">
        <v>1038</v>
      </c>
      <c r="AJ1214" t="s">
        <v>108</v>
      </c>
      <c r="AK1214">
        <v>0</v>
      </c>
      <c r="AL1214">
        <v>330</v>
      </c>
      <c r="AM1214">
        <v>1368</v>
      </c>
      <c r="AN1214" t="s">
        <v>103</v>
      </c>
      <c r="AO1214" t="s">
        <v>126</v>
      </c>
      <c r="AP1214" t="s">
        <v>104</v>
      </c>
      <c r="AQ1214" t="s">
        <v>105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t="s">
        <v>119</v>
      </c>
      <c r="BC1214">
        <v>5</v>
      </c>
      <c r="BD1214" t="s">
        <v>106</v>
      </c>
      <c r="BE1214">
        <v>1</v>
      </c>
      <c r="BF1214" t="s">
        <v>98</v>
      </c>
      <c r="BG1214" t="s">
        <v>107</v>
      </c>
      <c r="BH1214">
        <v>2002</v>
      </c>
      <c r="BI1214" t="s">
        <v>125</v>
      </c>
      <c r="BJ1214">
        <v>2</v>
      </c>
      <c r="BK1214">
        <v>398</v>
      </c>
      <c r="BL1214" t="s">
        <v>98</v>
      </c>
      <c r="BM1214" t="s">
        <v>98</v>
      </c>
      <c r="BN1214" t="s">
        <v>104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5</v>
      </c>
      <c r="BZ1214">
        <v>2006</v>
      </c>
      <c r="CA1214" t="s">
        <v>110</v>
      </c>
      <c r="CB1214" t="s">
        <v>111</v>
      </c>
    </row>
    <row r="1215" spans="1:80">
      <c r="A1215">
        <v>2674</v>
      </c>
      <c r="B1215">
        <v>120</v>
      </c>
      <c r="C1215" t="s">
        <v>140</v>
      </c>
      <c r="D1215" t="s">
        <v>83</v>
      </c>
      <c r="E1215">
        <v>3072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156</v>
      </c>
      <c r="N1215" t="s">
        <v>91</v>
      </c>
      <c r="O1215" t="s">
        <v>91</v>
      </c>
      <c r="P1215" t="s">
        <v>129</v>
      </c>
      <c r="Q1215" t="s">
        <v>93</v>
      </c>
      <c r="R1215">
        <v>7</v>
      </c>
      <c r="S1215">
        <v>5</v>
      </c>
      <c r="T1215">
        <v>2004</v>
      </c>
      <c r="U1215">
        <v>2004</v>
      </c>
      <c r="V1215" t="s">
        <v>115</v>
      </c>
      <c r="W1215" t="s">
        <v>95</v>
      </c>
      <c r="X1215" t="s">
        <v>96</v>
      </c>
      <c r="Y1215" t="s">
        <v>96</v>
      </c>
      <c r="Z1215" t="s">
        <v>117</v>
      </c>
      <c r="AA1215">
        <v>18</v>
      </c>
      <c r="AB1215" t="s">
        <v>119</v>
      </c>
      <c r="AC1215" t="s">
        <v>98</v>
      </c>
      <c r="AD1215" t="s">
        <v>123</v>
      </c>
      <c r="AE1215" t="s">
        <v>119</v>
      </c>
      <c r="AF1215" t="s">
        <v>98</v>
      </c>
      <c r="AG1215" t="s">
        <v>100</v>
      </c>
      <c r="AH1215" t="s">
        <v>124</v>
      </c>
      <c r="AI1215">
        <v>1059</v>
      </c>
      <c r="AJ1215" t="s">
        <v>108</v>
      </c>
      <c r="AK1215">
        <v>0</v>
      </c>
      <c r="AL1215">
        <v>306</v>
      </c>
      <c r="AM1215">
        <v>1365</v>
      </c>
      <c r="AN1215" t="s">
        <v>103</v>
      </c>
      <c r="AO1215" t="s">
        <v>126</v>
      </c>
      <c r="AP1215" t="s">
        <v>104</v>
      </c>
      <c r="AQ1215" t="s">
        <v>105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t="s">
        <v>119</v>
      </c>
      <c r="BC1215">
        <v>7</v>
      </c>
      <c r="BD1215" t="s">
        <v>106</v>
      </c>
      <c r="BE1215">
        <v>1</v>
      </c>
      <c r="BF1215" t="s">
        <v>98</v>
      </c>
      <c r="BG1215" t="s">
        <v>107</v>
      </c>
      <c r="BH1215">
        <v>2004</v>
      </c>
      <c r="BI1215" t="s">
        <v>125</v>
      </c>
      <c r="BJ1215">
        <v>2</v>
      </c>
      <c r="BK1215">
        <v>388</v>
      </c>
      <c r="BL1215" t="s">
        <v>98</v>
      </c>
      <c r="BM1215" t="s">
        <v>98</v>
      </c>
      <c r="BN1215" t="s">
        <v>104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9</v>
      </c>
      <c r="BZ1215">
        <v>2006</v>
      </c>
      <c r="CA1215" t="s">
        <v>110</v>
      </c>
      <c r="CB1215" t="s">
        <v>111</v>
      </c>
    </row>
    <row r="1216" spans="1:80">
      <c r="A1216">
        <v>2675</v>
      </c>
      <c r="B1216">
        <v>120</v>
      </c>
      <c r="C1216" t="s">
        <v>112</v>
      </c>
      <c r="D1216">
        <v>43</v>
      </c>
      <c r="E1216">
        <v>3010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156</v>
      </c>
      <c r="N1216" t="s">
        <v>91</v>
      </c>
      <c r="O1216" t="s">
        <v>91</v>
      </c>
      <c r="P1216" t="s">
        <v>129</v>
      </c>
      <c r="Q1216" t="s">
        <v>93</v>
      </c>
      <c r="R1216">
        <v>7</v>
      </c>
      <c r="S1216">
        <v>5</v>
      </c>
      <c r="T1216">
        <v>2005</v>
      </c>
      <c r="U1216">
        <v>2006</v>
      </c>
      <c r="V1216" t="s">
        <v>94</v>
      </c>
      <c r="W1216" t="s">
        <v>95</v>
      </c>
      <c r="X1216" t="s">
        <v>96</v>
      </c>
      <c r="Y1216" t="s">
        <v>96</v>
      </c>
      <c r="Z1216" t="s">
        <v>117</v>
      </c>
      <c r="AA1216">
        <v>14</v>
      </c>
      <c r="AB1216" t="s">
        <v>119</v>
      </c>
      <c r="AC1216" t="s">
        <v>98</v>
      </c>
      <c r="AD1216" t="s">
        <v>123</v>
      </c>
      <c r="AE1216" t="s">
        <v>119</v>
      </c>
      <c r="AF1216" t="s">
        <v>98</v>
      </c>
      <c r="AG1216" t="s">
        <v>119</v>
      </c>
      <c r="AH1216" t="s">
        <v>124</v>
      </c>
      <c r="AI1216">
        <v>16</v>
      </c>
      <c r="AJ1216" t="s">
        <v>108</v>
      </c>
      <c r="AK1216">
        <v>0</v>
      </c>
      <c r="AL1216">
        <v>1126</v>
      </c>
      <c r="AM1216">
        <v>1142</v>
      </c>
      <c r="AN1216" t="s">
        <v>103</v>
      </c>
      <c r="AO1216" t="s">
        <v>126</v>
      </c>
      <c r="AP1216" t="s">
        <v>104</v>
      </c>
      <c r="AQ1216" t="s">
        <v>105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t="s">
        <v>119</v>
      </c>
      <c r="BC1216">
        <v>6</v>
      </c>
      <c r="BD1216" t="s">
        <v>106</v>
      </c>
      <c r="BE1216">
        <v>0</v>
      </c>
      <c r="BF1216" t="s">
        <v>83</v>
      </c>
      <c r="BG1216" t="s">
        <v>107</v>
      </c>
      <c r="BH1216">
        <v>2005</v>
      </c>
      <c r="BI1216" t="s">
        <v>125</v>
      </c>
      <c r="BJ1216">
        <v>2</v>
      </c>
      <c r="BK1216">
        <v>440</v>
      </c>
      <c r="BL1216" t="s">
        <v>98</v>
      </c>
      <c r="BM1216" t="s">
        <v>98</v>
      </c>
      <c r="BN1216" t="s">
        <v>104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6</v>
      </c>
      <c r="BZ1216">
        <v>2006</v>
      </c>
      <c r="CA1216" t="s">
        <v>149</v>
      </c>
      <c r="CB1216" t="s">
        <v>150</v>
      </c>
    </row>
    <row r="1217" spans="1:80">
      <c r="A1217">
        <v>2676</v>
      </c>
      <c r="B1217">
        <v>60</v>
      </c>
      <c r="C1217" t="s">
        <v>112</v>
      </c>
      <c r="D1217">
        <v>59</v>
      </c>
      <c r="E1217">
        <v>9171</v>
      </c>
      <c r="F1217" t="s">
        <v>82</v>
      </c>
      <c r="G1217" t="s">
        <v>83</v>
      </c>
      <c r="H1217" t="s">
        <v>113</v>
      </c>
      <c r="I1217" t="s">
        <v>85</v>
      </c>
      <c r="J1217" t="s">
        <v>86</v>
      </c>
      <c r="K1217" t="s">
        <v>87</v>
      </c>
      <c r="L1217" t="s">
        <v>88</v>
      </c>
      <c r="M1217" t="s">
        <v>121</v>
      </c>
      <c r="N1217" t="s">
        <v>91</v>
      </c>
      <c r="O1217" t="s">
        <v>91</v>
      </c>
      <c r="P1217" t="s">
        <v>92</v>
      </c>
      <c r="Q1217" t="s">
        <v>122</v>
      </c>
      <c r="R1217">
        <v>7</v>
      </c>
      <c r="S1217">
        <v>5</v>
      </c>
      <c r="T1217">
        <v>2004</v>
      </c>
      <c r="U1217">
        <v>2005</v>
      </c>
      <c r="V1217" t="s">
        <v>94</v>
      </c>
      <c r="W1217" t="s">
        <v>95</v>
      </c>
      <c r="X1217" t="s">
        <v>96</v>
      </c>
      <c r="Y1217" t="s">
        <v>96</v>
      </c>
      <c r="Z1217" t="s">
        <v>97</v>
      </c>
      <c r="AA1217">
        <v>0</v>
      </c>
      <c r="AB1217" t="s">
        <v>119</v>
      </c>
      <c r="AC1217" t="s">
        <v>98</v>
      </c>
      <c r="AD1217" t="s">
        <v>123</v>
      </c>
      <c r="AE1217" t="s">
        <v>119</v>
      </c>
      <c r="AF1217" t="s">
        <v>98</v>
      </c>
      <c r="AG1217" t="s">
        <v>157</v>
      </c>
      <c r="AH1217" t="s">
        <v>108</v>
      </c>
      <c r="AI1217">
        <v>0</v>
      </c>
      <c r="AJ1217" t="s">
        <v>108</v>
      </c>
      <c r="AK1217">
        <v>0</v>
      </c>
      <c r="AL1217">
        <v>848</v>
      </c>
      <c r="AM1217">
        <v>848</v>
      </c>
      <c r="AN1217" t="s">
        <v>103</v>
      </c>
      <c r="AO1217" t="s">
        <v>126</v>
      </c>
      <c r="AP1217" t="s">
        <v>104</v>
      </c>
      <c r="AQ1217" t="s">
        <v>105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t="s">
        <v>119</v>
      </c>
      <c r="BC1217">
        <v>7</v>
      </c>
      <c r="BD1217" t="s">
        <v>106</v>
      </c>
      <c r="BE1217">
        <v>1</v>
      </c>
      <c r="BF1217" t="s">
        <v>119</v>
      </c>
      <c r="BG1217" t="s">
        <v>107</v>
      </c>
      <c r="BH1217">
        <v>2004</v>
      </c>
      <c r="BI1217" t="s">
        <v>125</v>
      </c>
      <c r="BJ1217">
        <v>2</v>
      </c>
      <c r="BK1217">
        <v>433</v>
      </c>
      <c r="BL1217" t="s">
        <v>98</v>
      </c>
      <c r="BM1217" t="s">
        <v>98</v>
      </c>
      <c r="BN1217" t="s">
        <v>104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</row>
    <row r="1218" spans="1:80">
      <c r="A1218">
        <v>2677</v>
      </c>
      <c r="B1218">
        <v>60</v>
      </c>
      <c r="C1218" t="s">
        <v>112</v>
      </c>
      <c r="D1218" t="s">
        <v>83</v>
      </c>
      <c r="E1218">
        <v>8658</v>
      </c>
      <c r="F1218" t="s">
        <v>82</v>
      </c>
      <c r="G1218" t="s">
        <v>83</v>
      </c>
      <c r="H1218" t="s">
        <v>113</v>
      </c>
      <c r="I1218" t="s">
        <v>85</v>
      </c>
      <c r="J1218" t="s">
        <v>86</v>
      </c>
      <c r="K1218" t="s">
        <v>87</v>
      </c>
      <c r="L1218" t="s">
        <v>88</v>
      </c>
      <c r="M1218" t="s">
        <v>121</v>
      </c>
      <c r="N1218" t="s">
        <v>91</v>
      </c>
      <c r="O1218" t="s">
        <v>91</v>
      </c>
      <c r="P1218" t="s">
        <v>92</v>
      </c>
      <c r="Q1218" t="s">
        <v>122</v>
      </c>
      <c r="R1218">
        <v>6</v>
      </c>
      <c r="S1218">
        <v>5</v>
      </c>
      <c r="T1218">
        <v>2000</v>
      </c>
      <c r="U1218">
        <v>2000</v>
      </c>
      <c r="V1218" t="s">
        <v>94</v>
      </c>
      <c r="W1218" t="s">
        <v>95</v>
      </c>
      <c r="X1218" t="s">
        <v>96</v>
      </c>
      <c r="Y1218" t="s">
        <v>96</v>
      </c>
      <c r="Z1218" t="s">
        <v>97</v>
      </c>
      <c r="AA1218">
        <v>0</v>
      </c>
      <c r="AB1218" t="s">
        <v>98</v>
      </c>
      <c r="AC1218" t="s">
        <v>98</v>
      </c>
      <c r="AD1218" t="s">
        <v>123</v>
      </c>
      <c r="AE1218" t="s">
        <v>119</v>
      </c>
      <c r="AF1218" t="s">
        <v>98</v>
      </c>
      <c r="AG1218" t="s">
        <v>100</v>
      </c>
      <c r="AH1218" t="s">
        <v>118</v>
      </c>
      <c r="AI1218">
        <v>732</v>
      </c>
      <c r="AJ1218" t="s">
        <v>108</v>
      </c>
      <c r="AK1218">
        <v>0</v>
      </c>
      <c r="AL1218">
        <v>250</v>
      </c>
      <c r="AM1218">
        <v>982</v>
      </c>
      <c r="AN1218" t="s">
        <v>103</v>
      </c>
      <c r="AO1218" t="s">
        <v>126</v>
      </c>
      <c r="AP1218" t="s">
        <v>104</v>
      </c>
      <c r="AQ1218" t="s">
        <v>105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t="s">
        <v>98</v>
      </c>
      <c r="BC1218">
        <v>9</v>
      </c>
      <c r="BD1218" t="s">
        <v>106</v>
      </c>
      <c r="BE1218">
        <v>1</v>
      </c>
      <c r="BF1218" t="s">
        <v>98</v>
      </c>
      <c r="BG1218" t="s">
        <v>107</v>
      </c>
      <c r="BH1218">
        <v>2000</v>
      </c>
      <c r="BI1218" t="s">
        <v>125</v>
      </c>
      <c r="BJ1218">
        <v>2</v>
      </c>
      <c r="BK1218">
        <v>431</v>
      </c>
      <c r="BL1218" t="s">
        <v>98</v>
      </c>
      <c r="BM1218" t="s">
        <v>98</v>
      </c>
      <c r="BN1218" t="s">
        <v>104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111</v>
      </c>
    </row>
    <row r="1219" spans="1:80">
      <c r="A1219">
        <v>2678</v>
      </c>
      <c r="B1219">
        <v>60</v>
      </c>
      <c r="C1219" t="s">
        <v>112</v>
      </c>
      <c r="D1219" t="s">
        <v>83</v>
      </c>
      <c r="E1219">
        <v>12104</v>
      </c>
      <c r="F1219" t="s">
        <v>82</v>
      </c>
      <c r="G1219" t="s">
        <v>83</v>
      </c>
      <c r="H1219" t="s">
        <v>113</v>
      </c>
      <c r="I1219" t="s">
        <v>85</v>
      </c>
      <c r="J1219" t="s">
        <v>86</v>
      </c>
      <c r="K1219" t="s">
        <v>222</v>
      </c>
      <c r="L1219" t="s">
        <v>88</v>
      </c>
      <c r="M1219" t="s">
        <v>121</v>
      </c>
      <c r="N1219" t="s">
        <v>91</v>
      </c>
      <c r="O1219" t="s">
        <v>91</v>
      </c>
      <c r="P1219" t="s">
        <v>92</v>
      </c>
      <c r="Q1219" t="s">
        <v>122</v>
      </c>
      <c r="R1219">
        <v>7</v>
      </c>
      <c r="S1219">
        <v>5</v>
      </c>
      <c r="T1219">
        <v>2006</v>
      </c>
      <c r="U1219">
        <v>2006</v>
      </c>
      <c r="V1219" t="s">
        <v>94</v>
      </c>
      <c r="W1219" t="s">
        <v>95</v>
      </c>
      <c r="X1219" t="s">
        <v>96</v>
      </c>
      <c r="Y1219" t="s">
        <v>96</v>
      </c>
      <c r="Z1219" t="s">
        <v>97</v>
      </c>
      <c r="AA1219">
        <v>0</v>
      </c>
      <c r="AB1219" t="s">
        <v>119</v>
      </c>
      <c r="AC1219" t="s">
        <v>98</v>
      </c>
      <c r="AD1219" t="s">
        <v>123</v>
      </c>
      <c r="AE1219" t="s">
        <v>119</v>
      </c>
      <c r="AF1219" t="s">
        <v>98</v>
      </c>
      <c r="AG1219" t="s">
        <v>100</v>
      </c>
      <c r="AH1219" t="s">
        <v>108</v>
      </c>
      <c r="AI1219">
        <v>0</v>
      </c>
      <c r="AJ1219" t="s">
        <v>108</v>
      </c>
      <c r="AK1219">
        <v>0</v>
      </c>
      <c r="AL1219">
        <v>1035</v>
      </c>
      <c r="AM1219">
        <v>1035</v>
      </c>
      <c r="AN1219" t="s">
        <v>103</v>
      </c>
      <c r="AO1219" t="s">
        <v>119</v>
      </c>
      <c r="AP1219" t="s">
        <v>104</v>
      </c>
      <c r="AQ1219" t="s">
        <v>105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t="s">
        <v>119</v>
      </c>
      <c r="BC1219">
        <v>8</v>
      </c>
      <c r="BD1219" t="s">
        <v>106</v>
      </c>
      <c r="BE1219">
        <v>0</v>
      </c>
      <c r="BF1219" t="s">
        <v>83</v>
      </c>
      <c r="BG1219" t="s">
        <v>107</v>
      </c>
      <c r="BH1219">
        <v>2006</v>
      </c>
      <c r="BI1219" t="s">
        <v>131</v>
      </c>
      <c r="BJ1219">
        <v>3</v>
      </c>
      <c r="BK1219">
        <v>617</v>
      </c>
      <c r="BL1219" t="s">
        <v>98</v>
      </c>
      <c r="BM1219" t="s">
        <v>98</v>
      </c>
      <c r="BN1219" t="s">
        <v>104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8</v>
      </c>
      <c r="BZ1219">
        <v>2006</v>
      </c>
      <c r="CA1219" t="s">
        <v>149</v>
      </c>
      <c r="CB1219" t="s">
        <v>150</v>
      </c>
    </row>
    <row r="1220" spans="1:80">
      <c r="A1220">
        <v>2679</v>
      </c>
      <c r="B1220">
        <v>60</v>
      </c>
      <c r="C1220" t="s">
        <v>112</v>
      </c>
      <c r="D1220">
        <v>84</v>
      </c>
      <c r="E1220">
        <v>9660</v>
      </c>
      <c r="F1220" t="s">
        <v>82</v>
      </c>
      <c r="G1220" t="s">
        <v>83</v>
      </c>
      <c r="H1220" t="s">
        <v>113</v>
      </c>
      <c r="I1220" t="s">
        <v>85</v>
      </c>
      <c r="J1220" t="s">
        <v>86</v>
      </c>
      <c r="K1220" t="s">
        <v>87</v>
      </c>
      <c r="L1220" t="s">
        <v>88</v>
      </c>
      <c r="M1220" t="s">
        <v>162</v>
      </c>
      <c r="N1220" t="s">
        <v>91</v>
      </c>
      <c r="O1220" t="s">
        <v>91</v>
      </c>
      <c r="P1220" t="s">
        <v>92</v>
      </c>
      <c r="Q1220" t="s">
        <v>122</v>
      </c>
      <c r="R1220">
        <v>8</v>
      </c>
      <c r="S1220">
        <v>5</v>
      </c>
      <c r="T1220">
        <v>1998</v>
      </c>
      <c r="U1220">
        <v>1998</v>
      </c>
      <c r="V1220" t="s">
        <v>94</v>
      </c>
      <c r="W1220" t="s">
        <v>95</v>
      </c>
      <c r="X1220" t="s">
        <v>96</v>
      </c>
      <c r="Y1220" t="s">
        <v>96</v>
      </c>
      <c r="Z1220" t="s">
        <v>117</v>
      </c>
      <c r="AA1220">
        <v>242</v>
      </c>
      <c r="AB1220" t="s">
        <v>119</v>
      </c>
      <c r="AC1220" t="s">
        <v>98</v>
      </c>
      <c r="AD1220" t="s">
        <v>123</v>
      </c>
      <c r="AE1220" t="s">
        <v>119</v>
      </c>
      <c r="AF1220" t="s">
        <v>98</v>
      </c>
      <c r="AG1220" t="s">
        <v>100</v>
      </c>
      <c r="AH1220" t="s">
        <v>124</v>
      </c>
      <c r="AI1220">
        <v>791</v>
      </c>
      <c r="AJ1220" t="s">
        <v>108</v>
      </c>
      <c r="AK1220">
        <v>0</v>
      </c>
      <c r="AL1220">
        <v>253</v>
      </c>
      <c r="AM1220">
        <v>1044</v>
      </c>
      <c r="AN1220" t="s">
        <v>103</v>
      </c>
      <c r="AO1220" t="s">
        <v>126</v>
      </c>
      <c r="AP1220" t="s">
        <v>104</v>
      </c>
      <c r="AQ1220" t="s">
        <v>105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t="s">
        <v>119</v>
      </c>
      <c r="BC1220">
        <v>7</v>
      </c>
      <c r="BD1220" t="s">
        <v>106</v>
      </c>
      <c r="BE1220">
        <v>1</v>
      </c>
      <c r="BF1220" t="s">
        <v>126</v>
      </c>
      <c r="BG1220" t="s">
        <v>107</v>
      </c>
      <c r="BH1220">
        <v>1998</v>
      </c>
      <c r="BI1220" t="s">
        <v>125</v>
      </c>
      <c r="BJ1220">
        <v>3</v>
      </c>
      <c r="BK1220">
        <v>885</v>
      </c>
      <c r="BL1220" t="s">
        <v>98</v>
      </c>
      <c r="BM1220" t="s">
        <v>98</v>
      </c>
      <c r="BN1220" t="s">
        <v>104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2</v>
      </c>
      <c r="BZ1220">
        <v>2006</v>
      </c>
      <c r="CA1220" t="s">
        <v>110</v>
      </c>
      <c r="CB1220" t="s">
        <v>111</v>
      </c>
    </row>
    <row r="1221" spans="1:80">
      <c r="A1221">
        <v>2680</v>
      </c>
      <c r="B1221">
        <v>60</v>
      </c>
      <c r="C1221" t="s">
        <v>112</v>
      </c>
      <c r="D1221">
        <v>83</v>
      </c>
      <c r="E1221">
        <v>9545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114</v>
      </c>
      <c r="L1221" t="s">
        <v>88</v>
      </c>
      <c r="M1221" t="s">
        <v>162</v>
      </c>
      <c r="N1221" t="s">
        <v>91</v>
      </c>
      <c r="O1221" t="s">
        <v>91</v>
      </c>
      <c r="P1221" t="s">
        <v>92</v>
      </c>
      <c r="Q1221" t="s">
        <v>122</v>
      </c>
      <c r="R1221">
        <v>8</v>
      </c>
      <c r="S1221">
        <v>5</v>
      </c>
      <c r="T1221">
        <v>2000</v>
      </c>
      <c r="U1221">
        <v>2000</v>
      </c>
      <c r="V1221" t="s">
        <v>94</v>
      </c>
      <c r="W1221" t="s">
        <v>95</v>
      </c>
      <c r="X1221" t="s">
        <v>96</v>
      </c>
      <c r="Y1221" t="s">
        <v>96</v>
      </c>
      <c r="Z1221" t="s">
        <v>117</v>
      </c>
      <c r="AA1221">
        <v>322</v>
      </c>
      <c r="AB1221" t="s">
        <v>119</v>
      </c>
      <c r="AC1221" t="s">
        <v>98</v>
      </c>
      <c r="AD1221" t="s">
        <v>123</v>
      </c>
      <c r="AE1221" t="s">
        <v>119</v>
      </c>
      <c r="AF1221" t="s">
        <v>98</v>
      </c>
      <c r="AG1221" t="s">
        <v>155</v>
      </c>
      <c r="AH1221" t="s">
        <v>124</v>
      </c>
      <c r="AI1221">
        <v>505</v>
      </c>
      <c r="AJ1221" t="s">
        <v>108</v>
      </c>
      <c r="AK1221">
        <v>0</v>
      </c>
      <c r="AL1221">
        <v>655</v>
      </c>
      <c r="AM1221">
        <v>1160</v>
      </c>
      <c r="AN1221" t="s">
        <v>103</v>
      </c>
      <c r="AO1221" t="s">
        <v>126</v>
      </c>
      <c r="AP1221" t="s">
        <v>104</v>
      </c>
      <c r="AQ1221" t="s">
        <v>105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t="s">
        <v>119</v>
      </c>
      <c r="BC1221">
        <v>7</v>
      </c>
      <c r="BD1221" t="s">
        <v>106</v>
      </c>
      <c r="BE1221">
        <v>1</v>
      </c>
      <c r="BF1221" t="s">
        <v>98</v>
      </c>
      <c r="BG1221" t="s">
        <v>159</v>
      </c>
      <c r="BH1221">
        <v>2000</v>
      </c>
      <c r="BI1221" t="s">
        <v>131</v>
      </c>
      <c r="BJ1221">
        <v>3</v>
      </c>
      <c r="BK1221">
        <v>768</v>
      </c>
      <c r="BL1221" t="s">
        <v>98</v>
      </c>
      <c r="BM1221" t="s">
        <v>98</v>
      </c>
      <c r="BN1221" t="s">
        <v>104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6</v>
      </c>
      <c r="BZ1221">
        <v>2006</v>
      </c>
      <c r="CA1221" t="s">
        <v>110</v>
      </c>
      <c r="CB1221" t="s">
        <v>111</v>
      </c>
    </row>
    <row r="1222" spans="1:80">
      <c r="A1222">
        <v>2681</v>
      </c>
      <c r="B1222">
        <v>60</v>
      </c>
      <c r="C1222" t="s">
        <v>112</v>
      </c>
      <c r="D1222" t="s">
        <v>83</v>
      </c>
      <c r="E1222">
        <v>9233</v>
      </c>
      <c r="F1222" t="s">
        <v>82</v>
      </c>
      <c r="G1222" t="s">
        <v>83</v>
      </c>
      <c r="H1222" t="s">
        <v>113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91</v>
      </c>
      <c r="O1222" t="s">
        <v>91</v>
      </c>
      <c r="P1222" t="s">
        <v>92</v>
      </c>
      <c r="Q1222" t="s">
        <v>122</v>
      </c>
      <c r="R1222">
        <v>9</v>
      </c>
      <c r="S1222">
        <v>5</v>
      </c>
      <c r="T1222">
        <v>2000</v>
      </c>
      <c r="U1222">
        <v>2000</v>
      </c>
      <c r="V1222" t="s">
        <v>94</v>
      </c>
      <c r="W1222" t="s">
        <v>95</v>
      </c>
      <c r="X1222" t="s">
        <v>96</v>
      </c>
      <c r="Y1222" t="s">
        <v>96</v>
      </c>
      <c r="Z1222" t="s">
        <v>117</v>
      </c>
      <c r="AA1222">
        <v>877</v>
      </c>
      <c r="AB1222" t="s">
        <v>119</v>
      </c>
      <c r="AC1222" t="s">
        <v>98</v>
      </c>
      <c r="AD1222" t="s">
        <v>123</v>
      </c>
      <c r="AE1222" t="s">
        <v>126</v>
      </c>
      <c r="AF1222" t="s">
        <v>98</v>
      </c>
      <c r="AG1222" t="s">
        <v>157</v>
      </c>
      <c r="AH1222" t="s">
        <v>124</v>
      </c>
      <c r="AI1222">
        <v>1182</v>
      </c>
      <c r="AJ1222" t="s">
        <v>108</v>
      </c>
      <c r="AK1222">
        <v>0</v>
      </c>
      <c r="AL1222">
        <v>358</v>
      </c>
      <c r="AM1222">
        <v>1540</v>
      </c>
      <c r="AN1222" t="s">
        <v>103</v>
      </c>
      <c r="AO1222" t="s">
        <v>126</v>
      </c>
      <c r="AP1222" t="s">
        <v>104</v>
      </c>
      <c r="AQ1222" t="s">
        <v>105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t="s">
        <v>126</v>
      </c>
      <c r="BC1222">
        <v>9</v>
      </c>
      <c r="BD1222" t="s">
        <v>106</v>
      </c>
      <c r="BE1222">
        <v>1</v>
      </c>
      <c r="BF1222" t="s">
        <v>98</v>
      </c>
      <c r="BG1222" t="s">
        <v>107</v>
      </c>
      <c r="BH1222">
        <v>2000</v>
      </c>
      <c r="BI1222" t="s">
        <v>131</v>
      </c>
      <c r="BJ1222">
        <v>3</v>
      </c>
      <c r="BK1222">
        <v>774</v>
      </c>
      <c r="BL1222" t="s">
        <v>98</v>
      </c>
      <c r="BM1222" t="s">
        <v>98</v>
      </c>
      <c r="BN1222" t="s">
        <v>104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3</v>
      </c>
      <c r="BZ1222">
        <v>2006</v>
      </c>
      <c r="CA1222" t="s">
        <v>110</v>
      </c>
      <c r="CB1222" t="s">
        <v>111</v>
      </c>
    </row>
    <row r="1223" spans="1:80">
      <c r="A1223">
        <v>2682</v>
      </c>
      <c r="B1223">
        <v>60</v>
      </c>
      <c r="C1223" t="s">
        <v>112</v>
      </c>
      <c r="D1223">
        <v>83</v>
      </c>
      <c r="E1223">
        <v>10019</v>
      </c>
      <c r="F1223" t="s">
        <v>82</v>
      </c>
      <c r="G1223" t="s">
        <v>83</v>
      </c>
      <c r="H1223" t="s">
        <v>113</v>
      </c>
      <c r="I1223" t="s">
        <v>85</v>
      </c>
      <c r="J1223" t="s">
        <v>86</v>
      </c>
      <c r="K1223" t="s">
        <v>87</v>
      </c>
      <c r="L1223" t="s">
        <v>88</v>
      </c>
      <c r="M1223" t="s">
        <v>162</v>
      </c>
      <c r="N1223" t="s">
        <v>91</v>
      </c>
      <c r="O1223" t="s">
        <v>91</v>
      </c>
      <c r="P1223" t="s">
        <v>92</v>
      </c>
      <c r="Q1223" t="s">
        <v>122</v>
      </c>
      <c r="R1223">
        <v>8</v>
      </c>
      <c r="S1223">
        <v>5</v>
      </c>
      <c r="T1223">
        <v>1995</v>
      </c>
      <c r="U1223">
        <v>1995</v>
      </c>
      <c r="V1223" t="s">
        <v>115</v>
      </c>
      <c r="W1223" t="s">
        <v>95</v>
      </c>
      <c r="X1223" t="s">
        <v>96</v>
      </c>
      <c r="Y1223" t="s">
        <v>96</v>
      </c>
      <c r="Z1223" t="s">
        <v>117</v>
      </c>
      <c r="AA1223">
        <v>397</v>
      </c>
      <c r="AB1223" t="s">
        <v>119</v>
      </c>
      <c r="AC1223" t="s">
        <v>98</v>
      </c>
      <c r="AD1223" t="s">
        <v>123</v>
      </c>
      <c r="AE1223" t="s">
        <v>119</v>
      </c>
      <c r="AF1223" t="s">
        <v>98</v>
      </c>
      <c r="AG1223" t="s">
        <v>100</v>
      </c>
      <c r="AH1223" t="s">
        <v>118</v>
      </c>
      <c r="AI1223">
        <v>527</v>
      </c>
      <c r="AJ1223" t="s">
        <v>108</v>
      </c>
      <c r="AK1223">
        <v>0</v>
      </c>
      <c r="AL1223">
        <v>815</v>
      </c>
      <c r="AM1223">
        <v>1342</v>
      </c>
      <c r="AN1223" t="s">
        <v>103</v>
      </c>
      <c r="AO1223" t="s">
        <v>126</v>
      </c>
      <c r="AP1223" t="s">
        <v>104</v>
      </c>
      <c r="AQ1223" t="s">
        <v>105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t="s">
        <v>119</v>
      </c>
      <c r="BC1223">
        <v>9</v>
      </c>
      <c r="BD1223" t="s">
        <v>106</v>
      </c>
      <c r="BE1223">
        <v>1</v>
      </c>
      <c r="BF1223" t="s">
        <v>126</v>
      </c>
      <c r="BG1223" t="s">
        <v>107</v>
      </c>
      <c r="BH1223">
        <v>1995</v>
      </c>
      <c r="BI1223" t="s">
        <v>131</v>
      </c>
      <c r="BJ1223">
        <v>3</v>
      </c>
      <c r="BK1223">
        <v>725</v>
      </c>
      <c r="BL1223" t="s">
        <v>98</v>
      </c>
      <c r="BM1223" t="s">
        <v>98</v>
      </c>
      <c r="BN1223" t="s">
        <v>104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6</v>
      </c>
      <c r="BZ1223">
        <v>2006</v>
      </c>
      <c r="CA1223" t="s">
        <v>110</v>
      </c>
      <c r="CB1223" t="s">
        <v>111</v>
      </c>
    </row>
    <row r="1224" spans="1:80">
      <c r="A1224">
        <v>2683</v>
      </c>
      <c r="B1224">
        <v>60</v>
      </c>
      <c r="C1224" t="s">
        <v>112</v>
      </c>
      <c r="D1224">
        <v>114</v>
      </c>
      <c r="E1224">
        <v>17242</v>
      </c>
      <c r="F1224" t="s">
        <v>82</v>
      </c>
      <c r="G1224" t="s">
        <v>83</v>
      </c>
      <c r="H1224" t="s">
        <v>113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91</v>
      </c>
      <c r="O1224" t="s">
        <v>91</v>
      </c>
      <c r="P1224" t="s">
        <v>92</v>
      </c>
      <c r="Q1224" t="s">
        <v>122</v>
      </c>
      <c r="R1224">
        <v>9</v>
      </c>
      <c r="S1224">
        <v>5</v>
      </c>
      <c r="T1224">
        <v>1993</v>
      </c>
      <c r="U1224">
        <v>1994</v>
      </c>
      <c r="V1224" t="s">
        <v>115</v>
      </c>
      <c r="W1224" t="s">
        <v>95</v>
      </c>
      <c r="X1224" t="s">
        <v>137</v>
      </c>
      <c r="Y1224" t="s">
        <v>137</v>
      </c>
      <c r="Z1224" t="s">
        <v>117</v>
      </c>
      <c r="AA1224">
        <v>738</v>
      </c>
      <c r="AB1224" t="s">
        <v>119</v>
      </c>
      <c r="AC1224" t="s">
        <v>119</v>
      </c>
      <c r="AD1224" t="s">
        <v>123</v>
      </c>
      <c r="AE1224" t="s">
        <v>126</v>
      </c>
      <c r="AF1224" t="s">
        <v>98</v>
      </c>
      <c r="AG1224" t="s">
        <v>119</v>
      </c>
      <c r="AH1224" t="s">
        <v>101</v>
      </c>
      <c r="AI1224">
        <v>292</v>
      </c>
      <c r="AJ1224" t="s">
        <v>124</v>
      </c>
      <c r="AK1224">
        <v>1393</v>
      </c>
      <c r="AL1224">
        <v>48</v>
      </c>
      <c r="AM1224">
        <v>1733</v>
      </c>
      <c r="AN1224" t="s">
        <v>103</v>
      </c>
      <c r="AO1224" t="s">
        <v>126</v>
      </c>
      <c r="AP1224" t="s">
        <v>104</v>
      </c>
      <c r="AQ1224" t="s">
        <v>105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t="s">
        <v>126</v>
      </c>
      <c r="BC1224">
        <v>11</v>
      </c>
      <c r="BD1224" t="s">
        <v>106</v>
      </c>
      <c r="BE1224">
        <v>1</v>
      </c>
      <c r="BF1224" t="s">
        <v>98</v>
      </c>
      <c r="BG1224" t="s">
        <v>107</v>
      </c>
      <c r="BH1224">
        <v>1993</v>
      </c>
      <c r="BI1224" t="s">
        <v>131</v>
      </c>
      <c r="BJ1224">
        <v>3</v>
      </c>
      <c r="BK1224">
        <v>959</v>
      </c>
      <c r="BL1224" t="s">
        <v>98</v>
      </c>
      <c r="BM1224" t="s">
        <v>98</v>
      </c>
      <c r="BN1224" t="s">
        <v>104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5</v>
      </c>
      <c r="BZ1224">
        <v>2006</v>
      </c>
      <c r="CA1224" t="s">
        <v>110</v>
      </c>
      <c r="CB1224" t="s">
        <v>111</v>
      </c>
    </row>
    <row r="1225" spans="1:80">
      <c r="A1225">
        <v>2684</v>
      </c>
      <c r="B1225">
        <v>60</v>
      </c>
      <c r="C1225" t="s">
        <v>112</v>
      </c>
      <c r="D1225" t="s">
        <v>83</v>
      </c>
      <c r="E1225">
        <v>10236</v>
      </c>
      <c r="F1225" t="s">
        <v>82</v>
      </c>
      <c r="G1225" t="s">
        <v>83</v>
      </c>
      <c r="H1225" t="s">
        <v>113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91</v>
      </c>
      <c r="O1225" t="s">
        <v>91</v>
      </c>
      <c r="P1225" t="s">
        <v>92</v>
      </c>
      <c r="Q1225" t="s">
        <v>122</v>
      </c>
      <c r="R1225">
        <v>8</v>
      </c>
      <c r="S1225">
        <v>5</v>
      </c>
      <c r="T1225">
        <v>1994</v>
      </c>
      <c r="U1225">
        <v>1995</v>
      </c>
      <c r="V1225" t="s">
        <v>94</v>
      </c>
      <c r="W1225" t="s">
        <v>95</v>
      </c>
      <c r="X1225" t="s">
        <v>96</v>
      </c>
      <c r="Y1225" t="s">
        <v>96</v>
      </c>
      <c r="Z1225" t="s">
        <v>117</v>
      </c>
      <c r="AA1225">
        <v>501</v>
      </c>
      <c r="AB1225" t="s">
        <v>119</v>
      </c>
      <c r="AC1225" t="s">
        <v>98</v>
      </c>
      <c r="AD1225" t="s">
        <v>123</v>
      </c>
      <c r="AE1225" t="s">
        <v>119</v>
      </c>
      <c r="AF1225" t="s">
        <v>98</v>
      </c>
      <c r="AG1225" t="s">
        <v>119</v>
      </c>
      <c r="AH1225" t="s">
        <v>124</v>
      </c>
      <c r="AI1225">
        <v>380</v>
      </c>
      <c r="AJ1225" t="s">
        <v>138</v>
      </c>
      <c r="AK1225">
        <v>168</v>
      </c>
      <c r="AL1225">
        <v>742</v>
      </c>
      <c r="AM1225">
        <v>1290</v>
      </c>
      <c r="AN1225" t="s">
        <v>103</v>
      </c>
      <c r="AO1225" t="s">
        <v>126</v>
      </c>
      <c r="AP1225" t="s">
        <v>104</v>
      </c>
      <c r="AQ1225" t="s">
        <v>105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119</v>
      </c>
      <c r="BC1225">
        <v>9</v>
      </c>
      <c r="BD1225" t="s">
        <v>106</v>
      </c>
      <c r="BE1225">
        <v>1</v>
      </c>
      <c r="BF1225" t="s">
        <v>98</v>
      </c>
      <c r="BG1225" t="s">
        <v>107</v>
      </c>
      <c r="BH1225">
        <v>1994</v>
      </c>
      <c r="BI1225" t="s">
        <v>125</v>
      </c>
      <c r="BJ1225">
        <v>3</v>
      </c>
      <c r="BK1225">
        <v>803</v>
      </c>
      <c r="BL1225" t="s">
        <v>98</v>
      </c>
      <c r="BM1225" t="s">
        <v>98</v>
      </c>
      <c r="BN1225" t="s">
        <v>104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132</v>
      </c>
      <c r="BW1225" t="s">
        <v>83</v>
      </c>
      <c r="BX1225">
        <v>0</v>
      </c>
      <c r="BY1225">
        <v>6</v>
      </c>
      <c r="BZ1225">
        <v>2006</v>
      </c>
      <c r="CA1225" t="s">
        <v>110</v>
      </c>
      <c r="CB1225" t="s">
        <v>111</v>
      </c>
    </row>
    <row r="1226" spans="1:80">
      <c r="A1226">
        <v>2685</v>
      </c>
      <c r="B1226">
        <v>60</v>
      </c>
      <c r="C1226" t="s">
        <v>112</v>
      </c>
      <c r="D1226" t="s">
        <v>83</v>
      </c>
      <c r="E1226">
        <v>12585</v>
      </c>
      <c r="F1226" t="s">
        <v>82</v>
      </c>
      <c r="G1226" t="s">
        <v>83</v>
      </c>
      <c r="H1226" t="s">
        <v>113</v>
      </c>
      <c r="I1226" t="s">
        <v>85</v>
      </c>
      <c r="J1226" t="s">
        <v>86</v>
      </c>
      <c r="K1226" t="s">
        <v>87</v>
      </c>
      <c r="L1226" t="s">
        <v>88</v>
      </c>
      <c r="M1226" t="s">
        <v>162</v>
      </c>
      <c r="N1226" t="s">
        <v>91</v>
      </c>
      <c r="O1226" t="s">
        <v>91</v>
      </c>
      <c r="P1226" t="s">
        <v>92</v>
      </c>
      <c r="Q1226" t="s">
        <v>122</v>
      </c>
      <c r="R1226">
        <v>8</v>
      </c>
      <c r="S1226">
        <v>5</v>
      </c>
      <c r="T1226">
        <v>1993</v>
      </c>
      <c r="U1226">
        <v>1993</v>
      </c>
      <c r="V1226" t="s">
        <v>94</v>
      </c>
      <c r="W1226" t="s">
        <v>95</v>
      </c>
      <c r="X1226" t="s">
        <v>130</v>
      </c>
      <c r="Y1226" t="s">
        <v>173</v>
      </c>
      <c r="Z1226" t="s">
        <v>117</v>
      </c>
      <c r="AA1226">
        <v>420</v>
      </c>
      <c r="AB1226" t="s">
        <v>119</v>
      </c>
      <c r="AC1226" t="s">
        <v>98</v>
      </c>
      <c r="AD1226" t="s">
        <v>123</v>
      </c>
      <c r="AE1226" t="s">
        <v>119</v>
      </c>
      <c r="AF1226" t="s">
        <v>98</v>
      </c>
      <c r="AG1226" t="s">
        <v>100</v>
      </c>
      <c r="AH1226" t="s">
        <v>102</v>
      </c>
      <c r="AI1226">
        <v>247</v>
      </c>
      <c r="AJ1226" t="s">
        <v>124</v>
      </c>
      <c r="AK1226">
        <v>1039</v>
      </c>
      <c r="AL1226">
        <v>0</v>
      </c>
      <c r="AM1226">
        <v>1286</v>
      </c>
      <c r="AN1226" t="s">
        <v>103</v>
      </c>
      <c r="AO1226" t="s">
        <v>126</v>
      </c>
      <c r="AP1226" t="s">
        <v>104</v>
      </c>
      <c r="AQ1226" t="s">
        <v>105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119</v>
      </c>
      <c r="BC1226">
        <v>8</v>
      </c>
      <c r="BD1226" t="s">
        <v>106</v>
      </c>
      <c r="BE1226">
        <v>1</v>
      </c>
      <c r="BF1226" t="s">
        <v>98</v>
      </c>
      <c r="BG1226" t="s">
        <v>107</v>
      </c>
      <c r="BH1226">
        <v>1993</v>
      </c>
      <c r="BI1226" t="s">
        <v>125</v>
      </c>
      <c r="BJ1226">
        <v>3</v>
      </c>
      <c r="BK1226">
        <v>704</v>
      </c>
      <c r="BL1226" t="s">
        <v>98</v>
      </c>
      <c r="BM1226" t="s">
        <v>98</v>
      </c>
      <c r="BN1226" t="s">
        <v>104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10</v>
      </c>
      <c r="BZ1226">
        <v>2006</v>
      </c>
      <c r="CA1226" t="s">
        <v>110</v>
      </c>
      <c r="CB1226" t="s">
        <v>111</v>
      </c>
    </row>
    <row r="1227" spans="1:80">
      <c r="A1227">
        <v>2686</v>
      </c>
      <c r="B1227">
        <v>60</v>
      </c>
      <c r="C1227" t="s">
        <v>112</v>
      </c>
      <c r="D1227">
        <v>75</v>
      </c>
      <c r="E1227">
        <v>12447</v>
      </c>
      <c r="F1227" t="s">
        <v>82</v>
      </c>
      <c r="G1227" t="s">
        <v>83</v>
      </c>
      <c r="H1227" t="s">
        <v>113</v>
      </c>
      <c r="I1227" t="s">
        <v>85</v>
      </c>
      <c r="J1227" t="s">
        <v>86</v>
      </c>
      <c r="K1227" t="s">
        <v>87</v>
      </c>
      <c r="L1227" t="s">
        <v>88</v>
      </c>
      <c r="M1227" t="s">
        <v>163</v>
      </c>
      <c r="N1227" t="s">
        <v>225</v>
      </c>
      <c r="O1227" t="s">
        <v>91</v>
      </c>
      <c r="P1227" t="s">
        <v>92</v>
      </c>
      <c r="Q1227" t="s">
        <v>122</v>
      </c>
      <c r="R1227">
        <v>8</v>
      </c>
      <c r="S1227">
        <v>5</v>
      </c>
      <c r="T1227">
        <v>2005</v>
      </c>
      <c r="U1227">
        <v>2006</v>
      </c>
      <c r="V1227" t="s">
        <v>94</v>
      </c>
      <c r="W1227" t="s">
        <v>95</v>
      </c>
      <c r="X1227" t="s">
        <v>152</v>
      </c>
      <c r="Y1227" t="s">
        <v>153</v>
      </c>
      <c r="Z1227" t="s">
        <v>148</v>
      </c>
      <c r="AA1227">
        <v>192</v>
      </c>
      <c r="AB1227" t="s">
        <v>119</v>
      </c>
      <c r="AC1227" t="s">
        <v>98</v>
      </c>
      <c r="AD1227" t="s">
        <v>123</v>
      </c>
      <c r="AE1227" t="s">
        <v>119</v>
      </c>
      <c r="AF1227" t="s">
        <v>119</v>
      </c>
      <c r="AG1227" t="s">
        <v>100</v>
      </c>
      <c r="AH1227" t="s">
        <v>108</v>
      </c>
      <c r="AI1227">
        <v>0</v>
      </c>
      <c r="AJ1227" t="s">
        <v>108</v>
      </c>
      <c r="AK1227">
        <v>0</v>
      </c>
      <c r="AL1227">
        <v>1100</v>
      </c>
      <c r="AM1227">
        <v>1100</v>
      </c>
      <c r="AN1227" t="s">
        <v>103</v>
      </c>
      <c r="AO1227" t="s">
        <v>126</v>
      </c>
      <c r="AP1227" t="s">
        <v>104</v>
      </c>
      <c r="AQ1227" t="s">
        <v>105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119</v>
      </c>
      <c r="BC1227">
        <v>8</v>
      </c>
      <c r="BD1227" t="s">
        <v>106</v>
      </c>
      <c r="BE1227">
        <v>1</v>
      </c>
      <c r="BF1227" t="s">
        <v>119</v>
      </c>
      <c r="BG1227" t="s">
        <v>159</v>
      </c>
      <c r="BH1227">
        <v>2005</v>
      </c>
      <c r="BI1227" t="s">
        <v>125</v>
      </c>
      <c r="BJ1227">
        <v>2</v>
      </c>
      <c r="BK1227">
        <v>760</v>
      </c>
      <c r="BL1227" t="s">
        <v>98</v>
      </c>
      <c r="BM1227" t="s">
        <v>98</v>
      </c>
      <c r="BN1227" t="s">
        <v>104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</v>
      </c>
      <c r="BZ1227">
        <v>2006</v>
      </c>
      <c r="CA1227" t="s">
        <v>149</v>
      </c>
      <c r="CB1227" t="s">
        <v>150</v>
      </c>
    </row>
    <row r="1228" spans="1:80">
      <c r="A1228">
        <v>2687</v>
      </c>
      <c r="B1228">
        <v>20</v>
      </c>
      <c r="C1228" t="s">
        <v>112</v>
      </c>
      <c r="D1228">
        <v>49</v>
      </c>
      <c r="E1228">
        <v>15218</v>
      </c>
      <c r="F1228" t="s">
        <v>82</v>
      </c>
      <c r="G1228" t="s">
        <v>83</v>
      </c>
      <c r="H1228" t="s">
        <v>113</v>
      </c>
      <c r="I1228" t="s">
        <v>85</v>
      </c>
      <c r="J1228" t="s">
        <v>86</v>
      </c>
      <c r="K1228" t="s">
        <v>161</v>
      </c>
      <c r="L1228" t="s">
        <v>88</v>
      </c>
      <c r="M1228" t="s">
        <v>163</v>
      </c>
      <c r="N1228" t="s">
        <v>225</v>
      </c>
      <c r="O1228" t="s">
        <v>91</v>
      </c>
      <c r="P1228" t="s">
        <v>92</v>
      </c>
      <c r="Q1228" t="s">
        <v>93</v>
      </c>
      <c r="R1228">
        <v>8</v>
      </c>
      <c r="S1228">
        <v>5</v>
      </c>
      <c r="T1228">
        <v>2006</v>
      </c>
      <c r="U1228">
        <v>2006</v>
      </c>
      <c r="V1228" t="s">
        <v>94</v>
      </c>
      <c r="W1228" t="s">
        <v>95</v>
      </c>
      <c r="X1228" t="s">
        <v>96</v>
      </c>
      <c r="Y1228" t="s">
        <v>96</v>
      </c>
      <c r="Z1228" t="s">
        <v>83</v>
      </c>
      <c r="AA1228" t="s">
        <v>83</v>
      </c>
      <c r="AB1228" t="s">
        <v>119</v>
      </c>
      <c r="AC1228" t="s">
        <v>98</v>
      </c>
      <c r="AD1228" t="s">
        <v>123</v>
      </c>
      <c r="AE1228" t="s">
        <v>126</v>
      </c>
      <c r="AF1228" t="s">
        <v>119</v>
      </c>
      <c r="AG1228" t="s">
        <v>100</v>
      </c>
      <c r="AH1228" t="s">
        <v>124</v>
      </c>
      <c r="AI1228">
        <v>1562</v>
      </c>
      <c r="AJ1228" t="s">
        <v>108</v>
      </c>
      <c r="AK1228">
        <v>0</v>
      </c>
      <c r="AL1228">
        <v>108</v>
      </c>
      <c r="AM1228">
        <v>1670</v>
      </c>
      <c r="AN1228" t="s">
        <v>103</v>
      </c>
      <c r="AO1228" t="s">
        <v>126</v>
      </c>
      <c r="AP1228" t="s">
        <v>104</v>
      </c>
      <c r="AQ1228" t="s">
        <v>105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t="s">
        <v>119</v>
      </c>
      <c r="BC1228">
        <v>6</v>
      </c>
      <c r="BD1228" t="s">
        <v>106</v>
      </c>
      <c r="BE1228">
        <v>1</v>
      </c>
      <c r="BF1228" t="s">
        <v>119</v>
      </c>
      <c r="BG1228" t="s">
        <v>107</v>
      </c>
      <c r="BH1228">
        <v>2006</v>
      </c>
      <c r="BI1228" t="s">
        <v>131</v>
      </c>
      <c r="BJ1228">
        <v>3</v>
      </c>
      <c r="BK1228">
        <v>928</v>
      </c>
      <c r="BL1228" t="s">
        <v>98</v>
      </c>
      <c r="BM1228" t="s">
        <v>98</v>
      </c>
      <c r="BN1228" t="s">
        <v>104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9</v>
      </c>
      <c r="BZ1228">
        <v>2006</v>
      </c>
      <c r="CA1228" t="s">
        <v>149</v>
      </c>
      <c r="CB1228" t="s">
        <v>150</v>
      </c>
    </row>
    <row r="1229" spans="1:80">
      <c r="A1229">
        <v>2688</v>
      </c>
      <c r="B1229">
        <v>20</v>
      </c>
      <c r="C1229" t="s">
        <v>112</v>
      </c>
      <c r="D1229">
        <v>85</v>
      </c>
      <c r="E1229">
        <v>10936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114</v>
      </c>
      <c r="L1229" t="s">
        <v>88</v>
      </c>
      <c r="M1229" t="s">
        <v>163</v>
      </c>
      <c r="N1229" t="s">
        <v>90</v>
      </c>
      <c r="O1229" t="s">
        <v>91</v>
      </c>
      <c r="P1229" t="s">
        <v>92</v>
      </c>
      <c r="Q1229" t="s">
        <v>93</v>
      </c>
      <c r="R1229">
        <v>8</v>
      </c>
      <c r="S1229">
        <v>5</v>
      </c>
      <c r="T1229">
        <v>2006</v>
      </c>
      <c r="U1229">
        <v>2006</v>
      </c>
      <c r="V1229" t="s">
        <v>94</v>
      </c>
      <c r="W1229" t="s">
        <v>95</v>
      </c>
      <c r="X1229" t="s">
        <v>96</v>
      </c>
      <c r="Y1229" t="s">
        <v>96</v>
      </c>
      <c r="Z1229" t="s">
        <v>117</v>
      </c>
      <c r="AA1229">
        <v>60</v>
      </c>
      <c r="AB1229" t="s">
        <v>119</v>
      </c>
      <c r="AC1229" t="s">
        <v>98</v>
      </c>
      <c r="AD1229" t="s">
        <v>123</v>
      </c>
      <c r="AE1229" t="s">
        <v>119</v>
      </c>
      <c r="AF1229" t="s">
        <v>98</v>
      </c>
      <c r="AG1229" t="s">
        <v>100</v>
      </c>
      <c r="AH1229" t="s">
        <v>108</v>
      </c>
      <c r="AI1229">
        <v>0</v>
      </c>
      <c r="AJ1229" t="s">
        <v>108</v>
      </c>
      <c r="AK1229">
        <v>0</v>
      </c>
      <c r="AL1229">
        <v>1504</v>
      </c>
      <c r="AM1229">
        <v>1504</v>
      </c>
      <c r="AN1229" t="s">
        <v>103</v>
      </c>
      <c r="AO1229" t="s">
        <v>126</v>
      </c>
      <c r="AP1229" t="s">
        <v>104</v>
      </c>
      <c r="AQ1229" t="s">
        <v>105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119</v>
      </c>
      <c r="BC1229">
        <v>7</v>
      </c>
      <c r="BD1229" t="s">
        <v>106</v>
      </c>
      <c r="BE1229">
        <v>0</v>
      </c>
      <c r="BF1229" t="s">
        <v>83</v>
      </c>
      <c r="BG1229" t="s">
        <v>107</v>
      </c>
      <c r="BH1229">
        <v>2006</v>
      </c>
      <c r="BI1229" t="s">
        <v>125</v>
      </c>
      <c r="BJ1229">
        <v>2</v>
      </c>
      <c r="BK1229">
        <v>510</v>
      </c>
      <c r="BL1229" t="s">
        <v>98</v>
      </c>
      <c r="BM1229" t="s">
        <v>98</v>
      </c>
      <c r="BN1229" t="s">
        <v>104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9</v>
      </c>
      <c r="BZ1229">
        <v>2006</v>
      </c>
      <c r="CA1229" t="s">
        <v>149</v>
      </c>
      <c r="CB1229" t="s">
        <v>150</v>
      </c>
    </row>
    <row r="1230" spans="1:80">
      <c r="A1230">
        <v>2689</v>
      </c>
      <c r="B1230">
        <v>20</v>
      </c>
      <c r="C1230" t="s">
        <v>164</v>
      </c>
      <c r="D1230">
        <v>72</v>
      </c>
      <c r="E1230">
        <v>8640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163</v>
      </c>
      <c r="N1230" t="s">
        <v>91</v>
      </c>
      <c r="O1230" t="s">
        <v>91</v>
      </c>
      <c r="P1230" t="s">
        <v>92</v>
      </c>
      <c r="Q1230" t="s">
        <v>93</v>
      </c>
      <c r="R1230">
        <v>8</v>
      </c>
      <c r="S1230">
        <v>5</v>
      </c>
      <c r="T1230">
        <v>2006</v>
      </c>
      <c r="U1230">
        <v>2006</v>
      </c>
      <c r="V1230" t="s">
        <v>94</v>
      </c>
      <c r="W1230" t="s">
        <v>95</v>
      </c>
      <c r="X1230" t="s">
        <v>96</v>
      </c>
      <c r="Y1230" t="s">
        <v>96</v>
      </c>
      <c r="Z1230" t="s">
        <v>97</v>
      </c>
      <c r="AA1230">
        <v>0</v>
      </c>
      <c r="AB1230" t="s">
        <v>119</v>
      </c>
      <c r="AC1230" t="s">
        <v>98</v>
      </c>
      <c r="AD1230" t="s">
        <v>123</v>
      </c>
      <c r="AE1230" t="s">
        <v>119</v>
      </c>
      <c r="AF1230" t="s">
        <v>98</v>
      </c>
      <c r="AG1230" t="s">
        <v>100</v>
      </c>
      <c r="AH1230" t="s">
        <v>124</v>
      </c>
      <c r="AI1230">
        <v>24</v>
      </c>
      <c r="AJ1230" t="s">
        <v>108</v>
      </c>
      <c r="AK1230">
        <v>0</v>
      </c>
      <c r="AL1230">
        <v>1254</v>
      </c>
      <c r="AM1230">
        <v>1278</v>
      </c>
      <c r="AN1230" t="s">
        <v>103</v>
      </c>
      <c r="AO1230" t="s">
        <v>126</v>
      </c>
      <c r="AP1230" t="s">
        <v>104</v>
      </c>
      <c r="AQ1230" t="s">
        <v>105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t="s">
        <v>119</v>
      </c>
      <c r="BC1230">
        <v>5</v>
      </c>
      <c r="BD1230" t="s">
        <v>106</v>
      </c>
      <c r="BE1230">
        <v>0</v>
      </c>
      <c r="BF1230" t="s">
        <v>83</v>
      </c>
      <c r="BG1230" t="s">
        <v>107</v>
      </c>
      <c r="BH1230">
        <v>2006</v>
      </c>
      <c r="BI1230" t="s">
        <v>131</v>
      </c>
      <c r="BJ1230">
        <v>2</v>
      </c>
      <c r="BK1230">
        <v>584</v>
      </c>
      <c r="BL1230" t="s">
        <v>98</v>
      </c>
      <c r="BM1230" t="s">
        <v>98</v>
      </c>
      <c r="BN1230" t="s">
        <v>104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2006</v>
      </c>
      <c r="CA1230" t="s">
        <v>149</v>
      </c>
      <c r="CB1230" t="s">
        <v>150</v>
      </c>
    </row>
    <row r="1231" spans="1:80">
      <c r="A1231">
        <v>2690</v>
      </c>
      <c r="B1231">
        <v>60</v>
      </c>
      <c r="C1231" t="s">
        <v>164</v>
      </c>
      <c r="D1231">
        <v>100</v>
      </c>
      <c r="E1231">
        <v>13162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114</v>
      </c>
      <c r="L1231" t="s">
        <v>88</v>
      </c>
      <c r="M1231" t="s">
        <v>163</v>
      </c>
      <c r="N1231" t="s">
        <v>90</v>
      </c>
      <c r="O1231" t="s">
        <v>91</v>
      </c>
      <c r="P1231" t="s">
        <v>92</v>
      </c>
      <c r="Q1231" t="s">
        <v>122</v>
      </c>
      <c r="R1231">
        <v>9</v>
      </c>
      <c r="S1231">
        <v>5</v>
      </c>
      <c r="T1231">
        <v>2006</v>
      </c>
      <c r="U1231">
        <v>2006</v>
      </c>
      <c r="V1231" t="s">
        <v>94</v>
      </c>
      <c r="W1231" t="s">
        <v>95</v>
      </c>
      <c r="X1231" t="s">
        <v>96</v>
      </c>
      <c r="Y1231" t="s">
        <v>96</v>
      </c>
      <c r="Z1231" t="s">
        <v>97</v>
      </c>
      <c r="AA1231">
        <v>0</v>
      </c>
      <c r="AB1231" t="s">
        <v>119</v>
      </c>
      <c r="AC1231" t="s">
        <v>98</v>
      </c>
      <c r="AD1231" t="s">
        <v>123</v>
      </c>
      <c r="AE1231" t="s">
        <v>126</v>
      </c>
      <c r="AF1231" t="s">
        <v>98</v>
      </c>
      <c r="AG1231" t="s">
        <v>100</v>
      </c>
      <c r="AH1231" t="s">
        <v>124</v>
      </c>
      <c r="AI1231">
        <v>1836</v>
      </c>
      <c r="AJ1231" t="s">
        <v>108</v>
      </c>
      <c r="AK1231">
        <v>0</v>
      </c>
      <c r="AL1231">
        <v>200</v>
      </c>
      <c r="AM1231">
        <v>2036</v>
      </c>
      <c r="AN1231" t="s">
        <v>103</v>
      </c>
      <c r="AO1231" t="s">
        <v>126</v>
      </c>
      <c r="AP1231" t="s">
        <v>104</v>
      </c>
      <c r="AQ1231" t="s">
        <v>105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t="s">
        <v>126</v>
      </c>
      <c r="BC1231">
        <v>11</v>
      </c>
      <c r="BD1231" t="s">
        <v>106</v>
      </c>
      <c r="BE1231">
        <v>1</v>
      </c>
      <c r="BF1231" t="s">
        <v>119</v>
      </c>
      <c r="BG1231" t="s">
        <v>107</v>
      </c>
      <c r="BH1231">
        <v>2006</v>
      </c>
      <c r="BI1231" t="s">
        <v>131</v>
      </c>
      <c r="BJ1231">
        <v>3</v>
      </c>
      <c r="BK1231">
        <v>792</v>
      </c>
      <c r="BL1231" t="s">
        <v>98</v>
      </c>
      <c r="BM1231" t="s">
        <v>98</v>
      </c>
      <c r="BN1231" t="s">
        <v>104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11</v>
      </c>
      <c r="BZ1231">
        <v>2006</v>
      </c>
      <c r="CA1231" t="s">
        <v>149</v>
      </c>
      <c r="CB1231" t="s">
        <v>150</v>
      </c>
    </row>
    <row r="1232" spans="1:80">
      <c r="A1232">
        <v>2691</v>
      </c>
      <c r="B1232">
        <v>60</v>
      </c>
      <c r="C1232" t="s">
        <v>164</v>
      </c>
      <c r="D1232">
        <v>65</v>
      </c>
      <c r="E1232">
        <v>8125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88</v>
      </c>
      <c r="M1232" t="s">
        <v>163</v>
      </c>
      <c r="N1232" t="s">
        <v>91</v>
      </c>
      <c r="O1232" t="s">
        <v>91</v>
      </c>
      <c r="P1232" t="s">
        <v>92</v>
      </c>
      <c r="Q1232" t="s">
        <v>122</v>
      </c>
      <c r="R1232">
        <v>6</v>
      </c>
      <c r="S1232">
        <v>5</v>
      </c>
      <c r="T1232">
        <v>2005</v>
      </c>
      <c r="U1232">
        <v>2005</v>
      </c>
      <c r="V1232" t="s">
        <v>94</v>
      </c>
      <c r="W1232" t="s">
        <v>95</v>
      </c>
      <c r="X1232" t="s">
        <v>96</v>
      </c>
      <c r="Y1232" t="s">
        <v>96</v>
      </c>
      <c r="Z1232" t="s">
        <v>97</v>
      </c>
      <c r="AA1232">
        <v>0</v>
      </c>
      <c r="AB1232" t="s">
        <v>119</v>
      </c>
      <c r="AC1232" t="s">
        <v>98</v>
      </c>
      <c r="AD1232" t="s">
        <v>123</v>
      </c>
      <c r="AE1232" t="s">
        <v>119</v>
      </c>
      <c r="AF1232" t="s">
        <v>98</v>
      </c>
      <c r="AG1232" t="s">
        <v>100</v>
      </c>
      <c r="AH1232" t="s">
        <v>108</v>
      </c>
      <c r="AI1232">
        <v>0</v>
      </c>
      <c r="AJ1232" t="s">
        <v>108</v>
      </c>
      <c r="AK1232">
        <v>0</v>
      </c>
      <c r="AL1232">
        <v>858</v>
      </c>
      <c r="AM1232">
        <v>858</v>
      </c>
      <c r="AN1232" t="s">
        <v>103</v>
      </c>
      <c r="AO1232" t="s">
        <v>126</v>
      </c>
      <c r="AP1232" t="s">
        <v>104</v>
      </c>
      <c r="AQ1232" t="s">
        <v>105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t="s">
        <v>119</v>
      </c>
      <c r="BC1232">
        <v>7</v>
      </c>
      <c r="BD1232" t="s">
        <v>106</v>
      </c>
      <c r="BE1232">
        <v>0</v>
      </c>
      <c r="BF1232" t="s">
        <v>83</v>
      </c>
      <c r="BG1232" t="s">
        <v>107</v>
      </c>
      <c r="BH1232">
        <v>2005</v>
      </c>
      <c r="BI1232" t="s">
        <v>131</v>
      </c>
      <c r="BJ1232">
        <v>2</v>
      </c>
      <c r="BK1232">
        <v>615</v>
      </c>
      <c r="BL1232" t="s">
        <v>98</v>
      </c>
      <c r="BM1232" t="s">
        <v>98</v>
      </c>
      <c r="BN1232" t="s">
        <v>104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2</v>
      </c>
      <c r="BZ1232">
        <v>2006</v>
      </c>
      <c r="CA1232" t="s">
        <v>110</v>
      </c>
      <c r="CB1232" t="s">
        <v>111</v>
      </c>
    </row>
    <row r="1233" spans="1:80">
      <c r="A1233">
        <v>2692</v>
      </c>
      <c r="B1233">
        <v>20</v>
      </c>
      <c r="C1233" t="s">
        <v>112</v>
      </c>
      <c r="D1233">
        <v>74</v>
      </c>
      <c r="E1233">
        <v>7733</v>
      </c>
      <c r="F1233" t="s">
        <v>82</v>
      </c>
      <c r="G1233" t="s">
        <v>83</v>
      </c>
      <c r="H1233" t="s">
        <v>113</v>
      </c>
      <c r="I1233" t="s">
        <v>85</v>
      </c>
      <c r="J1233" t="s">
        <v>86</v>
      </c>
      <c r="K1233" t="s">
        <v>87</v>
      </c>
      <c r="L1233" t="s">
        <v>88</v>
      </c>
      <c r="M1233" t="s">
        <v>165</v>
      </c>
      <c r="N1233" t="s">
        <v>91</v>
      </c>
      <c r="O1233" t="s">
        <v>91</v>
      </c>
      <c r="P1233" t="s">
        <v>92</v>
      </c>
      <c r="Q1233" t="s">
        <v>93</v>
      </c>
      <c r="R1233">
        <v>6</v>
      </c>
      <c r="S1233">
        <v>5</v>
      </c>
      <c r="T1233">
        <v>2005</v>
      </c>
      <c r="U1233">
        <v>2005</v>
      </c>
      <c r="V1233" t="s">
        <v>94</v>
      </c>
      <c r="W1233" t="s">
        <v>95</v>
      </c>
      <c r="X1233" t="s">
        <v>96</v>
      </c>
      <c r="Y1233" t="s">
        <v>96</v>
      </c>
      <c r="Z1233" t="s">
        <v>97</v>
      </c>
      <c r="AA1233">
        <v>0</v>
      </c>
      <c r="AB1233" t="s">
        <v>98</v>
      </c>
      <c r="AC1233" t="s">
        <v>98</v>
      </c>
      <c r="AD1233" t="s">
        <v>123</v>
      </c>
      <c r="AE1233" t="s">
        <v>98</v>
      </c>
      <c r="AF1233" t="s">
        <v>98</v>
      </c>
      <c r="AG1233" t="s">
        <v>155</v>
      </c>
      <c r="AH1233" t="s">
        <v>124</v>
      </c>
      <c r="AI1233">
        <v>24</v>
      </c>
      <c r="AJ1233" t="s">
        <v>108</v>
      </c>
      <c r="AK1233">
        <v>0</v>
      </c>
      <c r="AL1233">
        <v>1118</v>
      </c>
      <c r="AM1233">
        <v>1142</v>
      </c>
      <c r="AN1233" t="s">
        <v>103</v>
      </c>
      <c r="AO1233" t="s">
        <v>126</v>
      </c>
      <c r="AP1233" t="s">
        <v>104</v>
      </c>
      <c r="AQ1233" t="s">
        <v>105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t="s">
        <v>119</v>
      </c>
      <c r="BC1233">
        <v>5</v>
      </c>
      <c r="BD1233" t="s">
        <v>106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104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</v>
      </c>
      <c r="BZ1233">
        <v>2006</v>
      </c>
      <c r="CA1233" t="s">
        <v>110</v>
      </c>
      <c r="CB1233" t="s">
        <v>111</v>
      </c>
    </row>
    <row r="1234" spans="1:80">
      <c r="A1234">
        <v>2693</v>
      </c>
      <c r="B1234">
        <v>20</v>
      </c>
      <c r="C1234" t="s">
        <v>112</v>
      </c>
      <c r="D1234">
        <v>91</v>
      </c>
      <c r="E1234">
        <v>11024</v>
      </c>
      <c r="F1234" t="s">
        <v>82</v>
      </c>
      <c r="G1234" t="s">
        <v>83</v>
      </c>
      <c r="H1234" t="s">
        <v>113</v>
      </c>
      <c r="I1234" t="s">
        <v>85</v>
      </c>
      <c r="J1234" t="s">
        <v>86</v>
      </c>
      <c r="K1234" t="s">
        <v>114</v>
      </c>
      <c r="L1234" t="s">
        <v>88</v>
      </c>
      <c r="M1234" t="s">
        <v>165</v>
      </c>
      <c r="N1234" t="s">
        <v>91</v>
      </c>
      <c r="O1234" t="s">
        <v>91</v>
      </c>
      <c r="P1234" t="s">
        <v>92</v>
      </c>
      <c r="Q1234" t="s">
        <v>93</v>
      </c>
      <c r="R1234">
        <v>7</v>
      </c>
      <c r="S1234">
        <v>5</v>
      </c>
      <c r="T1234">
        <v>2005</v>
      </c>
      <c r="U1234">
        <v>2006</v>
      </c>
      <c r="V1234" t="s">
        <v>94</v>
      </c>
      <c r="W1234" t="s">
        <v>95</v>
      </c>
      <c r="X1234" t="s">
        <v>96</v>
      </c>
      <c r="Y1234" t="s">
        <v>96</v>
      </c>
      <c r="Z1234" t="s">
        <v>117</v>
      </c>
      <c r="AA1234">
        <v>118</v>
      </c>
      <c r="AB1234" t="s">
        <v>119</v>
      </c>
      <c r="AC1234" t="s">
        <v>98</v>
      </c>
      <c r="AD1234" t="s">
        <v>123</v>
      </c>
      <c r="AE1234" t="s">
        <v>119</v>
      </c>
      <c r="AF1234" t="s">
        <v>98</v>
      </c>
      <c r="AG1234" t="s">
        <v>157</v>
      </c>
      <c r="AH1234" t="s">
        <v>108</v>
      </c>
      <c r="AI1234">
        <v>0</v>
      </c>
      <c r="AJ1234" t="s">
        <v>108</v>
      </c>
      <c r="AK1234">
        <v>0</v>
      </c>
      <c r="AL1234">
        <v>1400</v>
      </c>
      <c r="AM1234">
        <v>1400</v>
      </c>
      <c r="AN1234" t="s">
        <v>103</v>
      </c>
      <c r="AO1234" t="s">
        <v>126</v>
      </c>
      <c r="AP1234" t="s">
        <v>104</v>
      </c>
      <c r="AQ1234" t="s">
        <v>105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119</v>
      </c>
      <c r="BC1234">
        <v>6</v>
      </c>
      <c r="BD1234" t="s">
        <v>106</v>
      </c>
      <c r="BE1234">
        <v>0</v>
      </c>
      <c r="BF1234" t="s">
        <v>83</v>
      </c>
      <c r="BG1234" t="s">
        <v>107</v>
      </c>
      <c r="BH1234">
        <v>2005</v>
      </c>
      <c r="BI1234" t="s">
        <v>131</v>
      </c>
      <c r="BJ1234">
        <v>2</v>
      </c>
      <c r="BK1234">
        <v>612</v>
      </c>
      <c r="BL1234" t="s">
        <v>98</v>
      </c>
      <c r="BM1234" t="s">
        <v>98</v>
      </c>
      <c r="BN1234" t="s">
        <v>104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10</v>
      </c>
      <c r="BZ1234">
        <v>2006</v>
      </c>
      <c r="CA1234" t="s">
        <v>149</v>
      </c>
      <c r="CB1234" t="s">
        <v>150</v>
      </c>
    </row>
    <row r="1235" spans="1:80">
      <c r="A1235">
        <v>2694</v>
      </c>
      <c r="B1235">
        <v>20</v>
      </c>
      <c r="C1235" t="s">
        <v>112</v>
      </c>
      <c r="D1235">
        <v>63</v>
      </c>
      <c r="E1235">
        <v>13072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165</v>
      </c>
      <c r="N1235" t="s">
        <v>226</v>
      </c>
      <c r="O1235" t="s">
        <v>91</v>
      </c>
      <c r="P1235" t="s">
        <v>92</v>
      </c>
      <c r="Q1235" t="s">
        <v>93</v>
      </c>
      <c r="R1235">
        <v>6</v>
      </c>
      <c r="S1235">
        <v>5</v>
      </c>
      <c r="T1235">
        <v>2005</v>
      </c>
      <c r="U1235">
        <v>2006</v>
      </c>
      <c r="V1235" t="s">
        <v>94</v>
      </c>
      <c r="W1235" t="s">
        <v>95</v>
      </c>
      <c r="X1235" t="s">
        <v>96</v>
      </c>
      <c r="Y1235" t="s">
        <v>96</v>
      </c>
      <c r="Z1235" t="s">
        <v>97</v>
      </c>
      <c r="AA1235">
        <v>0</v>
      </c>
      <c r="AB1235" t="s">
        <v>98</v>
      </c>
      <c r="AC1235" t="s">
        <v>98</v>
      </c>
      <c r="AD1235" t="s">
        <v>123</v>
      </c>
      <c r="AE1235" t="s">
        <v>119</v>
      </c>
      <c r="AF1235" t="s">
        <v>98</v>
      </c>
      <c r="AG1235" t="s">
        <v>100</v>
      </c>
      <c r="AH1235" t="s">
        <v>108</v>
      </c>
      <c r="AI1235">
        <v>0</v>
      </c>
      <c r="AJ1235" t="s">
        <v>108</v>
      </c>
      <c r="AK1235">
        <v>0</v>
      </c>
      <c r="AL1235">
        <v>1131</v>
      </c>
      <c r="AM1235">
        <v>1131</v>
      </c>
      <c r="AN1235" t="s">
        <v>103</v>
      </c>
      <c r="AO1235" t="s">
        <v>126</v>
      </c>
      <c r="AP1235" t="s">
        <v>104</v>
      </c>
      <c r="AQ1235" t="s">
        <v>105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119</v>
      </c>
      <c r="BC1235">
        <v>6</v>
      </c>
      <c r="BD1235" t="s">
        <v>106</v>
      </c>
      <c r="BE1235">
        <v>0</v>
      </c>
      <c r="BF1235" t="s">
        <v>83</v>
      </c>
      <c r="BG1235" t="s">
        <v>83</v>
      </c>
      <c r="BH1235" t="s">
        <v>83</v>
      </c>
      <c r="BI1235" t="s">
        <v>83</v>
      </c>
      <c r="BJ1235">
        <v>0</v>
      </c>
      <c r="BK1235">
        <v>0</v>
      </c>
      <c r="BL1235" t="s">
        <v>83</v>
      </c>
      <c r="BM1235" t="s">
        <v>83</v>
      </c>
      <c r="BN1235" t="s">
        <v>104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3</v>
      </c>
      <c r="BZ1235">
        <v>2006</v>
      </c>
      <c r="CA1235" t="s">
        <v>149</v>
      </c>
      <c r="CB1235" t="s">
        <v>150</v>
      </c>
    </row>
    <row r="1236" spans="1:80">
      <c r="A1236">
        <v>2695</v>
      </c>
      <c r="B1236">
        <v>60</v>
      </c>
      <c r="C1236" t="s">
        <v>112</v>
      </c>
      <c r="D1236">
        <v>65</v>
      </c>
      <c r="E1236">
        <v>7800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165</v>
      </c>
      <c r="N1236" t="s">
        <v>91</v>
      </c>
      <c r="O1236" t="s">
        <v>91</v>
      </c>
      <c r="P1236" t="s">
        <v>92</v>
      </c>
      <c r="Q1236" t="s">
        <v>122</v>
      </c>
      <c r="R1236">
        <v>7</v>
      </c>
      <c r="S1236">
        <v>5</v>
      </c>
      <c r="T1236">
        <v>2005</v>
      </c>
      <c r="U1236">
        <v>2005</v>
      </c>
      <c r="V1236" t="s">
        <v>94</v>
      </c>
      <c r="W1236" t="s">
        <v>95</v>
      </c>
      <c r="X1236" t="s">
        <v>96</v>
      </c>
      <c r="Y1236" t="s">
        <v>96</v>
      </c>
      <c r="Z1236" t="s">
        <v>117</v>
      </c>
      <c r="AA1236">
        <v>172</v>
      </c>
      <c r="AB1236" t="s">
        <v>119</v>
      </c>
      <c r="AC1236" t="s">
        <v>98</v>
      </c>
      <c r="AD1236" t="s">
        <v>123</v>
      </c>
      <c r="AE1236" t="s">
        <v>119</v>
      </c>
      <c r="AF1236" t="s">
        <v>98</v>
      </c>
      <c r="AG1236" t="s">
        <v>100</v>
      </c>
      <c r="AH1236" t="s">
        <v>108</v>
      </c>
      <c r="AI1236">
        <v>0</v>
      </c>
      <c r="AJ1236" t="s">
        <v>108</v>
      </c>
      <c r="AK1236">
        <v>0</v>
      </c>
      <c r="AL1236">
        <v>891</v>
      </c>
      <c r="AM1236">
        <v>891</v>
      </c>
      <c r="AN1236" t="s">
        <v>103</v>
      </c>
      <c r="AO1236" t="s">
        <v>126</v>
      </c>
      <c r="AP1236" t="s">
        <v>104</v>
      </c>
      <c r="AQ1236" t="s">
        <v>105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119</v>
      </c>
      <c r="BC1236">
        <v>8</v>
      </c>
      <c r="BD1236" t="s">
        <v>106</v>
      </c>
      <c r="BE1236">
        <v>0</v>
      </c>
      <c r="BF1236" t="s">
        <v>83</v>
      </c>
      <c r="BG1236" t="s">
        <v>107</v>
      </c>
      <c r="BH1236">
        <v>2005</v>
      </c>
      <c r="BI1236" t="s">
        <v>125</v>
      </c>
      <c r="BJ1236">
        <v>2</v>
      </c>
      <c r="BK1236">
        <v>462</v>
      </c>
      <c r="BL1236" t="s">
        <v>98</v>
      </c>
      <c r="BM1236" t="s">
        <v>98</v>
      </c>
      <c r="BN1236" t="s">
        <v>104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4</v>
      </c>
      <c r="BZ1236">
        <v>2006</v>
      </c>
      <c r="CA1236" t="s">
        <v>110</v>
      </c>
      <c r="CB1236" t="s">
        <v>111</v>
      </c>
    </row>
    <row r="1237" spans="1:80">
      <c r="A1237">
        <v>2696</v>
      </c>
      <c r="B1237">
        <v>60</v>
      </c>
      <c r="C1237" t="s">
        <v>112</v>
      </c>
      <c r="D1237">
        <v>74</v>
      </c>
      <c r="E1237">
        <v>7632</v>
      </c>
      <c r="F1237" t="s">
        <v>82</v>
      </c>
      <c r="G1237" t="s">
        <v>83</v>
      </c>
      <c r="H1237" t="s">
        <v>113</v>
      </c>
      <c r="I1237" t="s">
        <v>85</v>
      </c>
      <c r="J1237" t="s">
        <v>86</v>
      </c>
      <c r="K1237" t="s">
        <v>87</v>
      </c>
      <c r="L1237" t="s">
        <v>88</v>
      </c>
      <c r="M1237" t="s">
        <v>165</v>
      </c>
      <c r="N1237" t="s">
        <v>91</v>
      </c>
      <c r="O1237" t="s">
        <v>91</v>
      </c>
      <c r="P1237" t="s">
        <v>92</v>
      </c>
      <c r="Q1237" t="s">
        <v>122</v>
      </c>
      <c r="R1237">
        <v>7</v>
      </c>
      <c r="S1237">
        <v>5</v>
      </c>
      <c r="T1237">
        <v>2005</v>
      </c>
      <c r="U1237">
        <v>2005</v>
      </c>
      <c r="V1237" t="s">
        <v>94</v>
      </c>
      <c r="W1237" t="s">
        <v>95</v>
      </c>
      <c r="X1237" t="s">
        <v>96</v>
      </c>
      <c r="Y1237" t="s">
        <v>96</v>
      </c>
      <c r="Z1237" t="s">
        <v>117</v>
      </c>
      <c r="AA1237">
        <v>96</v>
      </c>
      <c r="AB1237" t="s">
        <v>119</v>
      </c>
      <c r="AC1237" t="s">
        <v>98</v>
      </c>
      <c r="AD1237" t="s">
        <v>123</v>
      </c>
      <c r="AE1237" t="s">
        <v>119</v>
      </c>
      <c r="AF1237" t="s">
        <v>98</v>
      </c>
      <c r="AG1237" t="s">
        <v>100</v>
      </c>
      <c r="AH1237" t="s">
        <v>108</v>
      </c>
      <c r="AI1237">
        <v>0</v>
      </c>
      <c r="AJ1237" t="s">
        <v>108</v>
      </c>
      <c r="AK1237">
        <v>0</v>
      </c>
      <c r="AL1237">
        <v>784</v>
      </c>
      <c r="AM1237">
        <v>784</v>
      </c>
      <c r="AN1237" t="s">
        <v>103</v>
      </c>
      <c r="AO1237" t="s">
        <v>126</v>
      </c>
      <c r="AP1237" t="s">
        <v>104</v>
      </c>
      <c r="AQ1237" t="s">
        <v>105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t="s">
        <v>119</v>
      </c>
      <c r="BC1237">
        <v>7</v>
      </c>
      <c r="BD1237" t="s">
        <v>106</v>
      </c>
      <c r="BE1237">
        <v>0</v>
      </c>
      <c r="BF1237" t="s">
        <v>83</v>
      </c>
      <c r="BG1237" t="s">
        <v>107</v>
      </c>
      <c r="BH1237">
        <v>2005</v>
      </c>
      <c r="BI1237" t="s">
        <v>131</v>
      </c>
      <c r="BJ1237">
        <v>2</v>
      </c>
      <c r="BK1237">
        <v>449</v>
      </c>
      <c r="BL1237" t="s">
        <v>98</v>
      </c>
      <c r="BM1237" t="s">
        <v>98</v>
      </c>
      <c r="BN1237" t="s">
        <v>104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111</v>
      </c>
    </row>
    <row r="1238" spans="1:80">
      <c r="A1238">
        <v>2697</v>
      </c>
      <c r="B1238">
        <v>60</v>
      </c>
      <c r="C1238" t="s">
        <v>112</v>
      </c>
      <c r="D1238">
        <v>70</v>
      </c>
      <c r="E1238">
        <v>8304</v>
      </c>
      <c r="F1238" t="s">
        <v>82</v>
      </c>
      <c r="G1238" t="s">
        <v>83</v>
      </c>
      <c r="H1238" t="s">
        <v>113</v>
      </c>
      <c r="I1238" t="s">
        <v>85</v>
      </c>
      <c r="J1238" t="s">
        <v>86</v>
      </c>
      <c r="K1238" t="s">
        <v>87</v>
      </c>
      <c r="L1238" t="s">
        <v>88</v>
      </c>
      <c r="M1238" t="s">
        <v>165</v>
      </c>
      <c r="N1238" t="s">
        <v>91</v>
      </c>
      <c r="O1238" t="s">
        <v>91</v>
      </c>
      <c r="P1238" t="s">
        <v>92</v>
      </c>
      <c r="Q1238" t="s">
        <v>122</v>
      </c>
      <c r="R1238">
        <v>6</v>
      </c>
      <c r="S1238">
        <v>5</v>
      </c>
      <c r="T1238">
        <v>1997</v>
      </c>
      <c r="U1238">
        <v>1998</v>
      </c>
      <c r="V1238" t="s">
        <v>94</v>
      </c>
      <c r="W1238" t="s">
        <v>95</v>
      </c>
      <c r="X1238" t="s">
        <v>96</v>
      </c>
      <c r="Y1238" t="s">
        <v>96</v>
      </c>
      <c r="Z1238" t="s">
        <v>97</v>
      </c>
      <c r="AA1238">
        <v>0</v>
      </c>
      <c r="AB1238" t="s">
        <v>98</v>
      </c>
      <c r="AC1238" t="s">
        <v>98</v>
      </c>
      <c r="AD1238" t="s">
        <v>123</v>
      </c>
      <c r="AE1238" t="s">
        <v>119</v>
      </c>
      <c r="AF1238" t="s">
        <v>98</v>
      </c>
      <c r="AG1238" t="s">
        <v>100</v>
      </c>
      <c r="AH1238" t="s">
        <v>108</v>
      </c>
      <c r="AI1238">
        <v>0</v>
      </c>
      <c r="AJ1238" t="s">
        <v>108</v>
      </c>
      <c r="AK1238">
        <v>0</v>
      </c>
      <c r="AL1238">
        <v>941</v>
      </c>
      <c r="AM1238">
        <v>941</v>
      </c>
      <c r="AN1238" t="s">
        <v>103</v>
      </c>
      <c r="AO1238" t="s">
        <v>126</v>
      </c>
      <c r="AP1238" t="s">
        <v>104</v>
      </c>
      <c r="AQ1238" t="s">
        <v>105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98</v>
      </c>
      <c r="BC1238">
        <v>7</v>
      </c>
      <c r="BD1238" t="s">
        <v>106</v>
      </c>
      <c r="BE1238">
        <v>0</v>
      </c>
      <c r="BF1238" t="s">
        <v>83</v>
      </c>
      <c r="BG1238" t="s">
        <v>107</v>
      </c>
      <c r="BH1238">
        <v>1997</v>
      </c>
      <c r="BI1238" t="s">
        <v>131</v>
      </c>
      <c r="BJ1238">
        <v>2</v>
      </c>
      <c r="BK1238">
        <v>688</v>
      </c>
      <c r="BL1238" t="s">
        <v>98</v>
      </c>
      <c r="BM1238" t="s">
        <v>98</v>
      </c>
      <c r="BN1238" t="s">
        <v>104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132</v>
      </c>
      <c r="BW1238" t="s">
        <v>83</v>
      </c>
      <c r="BX1238">
        <v>0</v>
      </c>
      <c r="BY1238">
        <v>7</v>
      </c>
      <c r="BZ1238">
        <v>2006</v>
      </c>
      <c r="CA1238" t="s">
        <v>110</v>
      </c>
      <c r="CB1238" t="s">
        <v>111</v>
      </c>
    </row>
    <row r="1239" spans="1:80">
      <c r="A1239">
        <v>2698</v>
      </c>
      <c r="B1239">
        <v>60</v>
      </c>
      <c r="C1239" t="s">
        <v>112</v>
      </c>
      <c r="D1239">
        <v>70</v>
      </c>
      <c r="E1239">
        <v>9370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87</v>
      </c>
      <c r="L1239" t="s">
        <v>88</v>
      </c>
      <c r="M1239" t="s">
        <v>165</v>
      </c>
      <c r="N1239" t="s">
        <v>91</v>
      </c>
      <c r="O1239" t="s">
        <v>91</v>
      </c>
      <c r="P1239" t="s">
        <v>92</v>
      </c>
      <c r="Q1239" t="s">
        <v>122</v>
      </c>
      <c r="R1239">
        <v>6</v>
      </c>
      <c r="S1239">
        <v>5</v>
      </c>
      <c r="T1239">
        <v>1992</v>
      </c>
      <c r="U1239">
        <v>1993</v>
      </c>
      <c r="V1239" t="s">
        <v>94</v>
      </c>
      <c r="W1239" t="s">
        <v>95</v>
      </c>
      <c r="X1239" t="s">
        <v>130</v>
      </c>
      <c r="Y1239" t="s">
        <v>130</v>
      </c>
      <c r="Z1239" t="s">
        <v>97</v>
      </c>
      <c r="AA1239">
        <v>0</v>
      </c>
      <c r="AB1239" t="s">
        <v>119</v>
      </c>
      <c r="AC1239" t="s">
        <v>98</v>
      </c>
      <c r="AD1239" t="s">
        <v>123</v>
      </c>
      <c r="AE1239" t="s">
        <v>119</v>
      </c>
      <c r="AF1239" t="s">
        <v>98</v>
      </c>
      <c r="AG1239" t="s">
        <v>100</v>
      </c>
      <c r="AH1239" t="s">
        <v>118</v>
      </c>
      <c r="AI1239">
        <v>758</v>
      </c>
      <c r="AJ1239" t="s">
        <v>108</v>
      </c>
      <c r="AK1239">
        <v>0</v>
      </c>
      <c r="AL1239">
        <v>78</v>
      </c>
      <c r="AM1239">
        <v>836</v>
      </c>
      <c r="AN1239" t="s">
        <v>103</v>
      </c>
      <c r="AO1239" t="s">
        <v>126</v>
      </c>
      <c r="AP1239" t="s">
        <v>104</v>
      </c>
      <c r="AQ1239" t="s">
        <v>105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119</v>
      </c>
      <c r="BC1239">
        <v>7</v>
      </c>
      <c r="BD1239" t="s">
        <v>106</v>
      </c>
      <c r="BE1239">
        <v>0</v>
      </c>
      <c r="BF1239" t="s">
        <v>83</v>
      </c>
      <c r="BG1239" t="s">
        <v>107</v>
      </c>
      <c r="BH1239">
        <v>1992</v>
      </c>
      <c r="BI1239" t="s">
        <v>131</v>
      </c>
      <c r="BJ1239">
        <v>2</v>
      </c>
      <c r="BK1239">
        <v>462</v>
      </c>
      <c r="BL1239" t="s">
        <v>98</v>
      </c>
      <c r="BM1239" t="s">
        <v>98</v>
      </c>
      <c r="BN1239" t="s">
        <v>104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t="s">
        <v>83</v>
      </c>
      <c r="BV1239" t="s">
        <v>83</v>
      </c>
      <c r="BW1239" t="s">
        <v>237</v>
      </c>
      <c r="BX1239">
        <v>3000</v>
      </c>
      <c r="BY1239">
        <v>10</v>
      </c>
      <c r="BZ1239">
        <v>2006</v>
      </c>
      <c r="CA1239" t="s">
        <v>110</v>
      </c>
      <c r="CB1239" t="s">
        <v>178</v>
      </c>
    </row>
    <row r="1240" spans="1:80">
      <c r="A1240">
        <v>2699</v>
      </c>
      <c r="B1240">
        <v>120</v>
      </c>
      <c r="C1240" t="s">
        <v>112</v>
      </c>
      <c r="D1240">
        <v>50</v>
      </c>
      <c r="E1240">
        <v>7175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165</v>
      </c>
      <c r="N1240" t="s">
        <v>91</v>
      </c>
      <c r="O1240" t="s">
        <v>91</v>
      </c>
      <c r="P1240" t="s">
        <v>129</v>
      </c>
      <c r="Q1240" t="s">
        <v>93</v>
      </c>
      <c r="R1240">
        <v>6</v>
      </c>
      <c r="S1240">
        <v>5</v>
      </c>
      <c r="T1240">
        <v>1990</v>
      </c>
      <c r="U1240">
        <v>1991</v>
      </c>
      <c r="V1240" t="s">
        <v>94</v>
      </c>
      <c r="W1240" t="s">
        <v>95</v>
      </c>
      <c r="X1240" t="s">
        <v>135</v>
      </c>
      <c r="Y1240" t="s">
        <v>135</v>
      </c>
      <c r="Z1240" t="s">
        <v>97</v>
      </c>
      <c r="AA1240">
        <v>0</v>
      </c>
      <c r="AB1240" t="s">
        <v>119</v>
      </c>
      <c r="AC1240" t="s">
        <v>98</v>
      </c>
      <c r="AD1240" t="s">
        <v>123</v>
      </c>
      <c r="AE1240" t="s">
        <v>119</v>
      </c>
      <c r="AF1240" t="s">
        <v>98</v>
      </c>
      <c r="AG1240" t="s">
        <v>100</v>
      </c>
      <c r="AH1240" t="s">
        <v>124</v>
      </c>
      <c r="AI1240">
        <v>904</v>
      </c>
      <c r="AJ1240" t="s">
        <v>108</v>
      </c>
      <c r="AK1240">
        <v>0</v>
      </c>
      <c r="AL1240">
        <v>494</v>
      </c>
      <c r="AM1240">
        <v>1398</v>
      </c>
      <c r="AN1240" t="s">
        <v>103</v>
      </c>
      <c r="AO1240" t="s">
        <v>119</v>
      </c>
      <c r="AP1240" t="s">
        <v>104</v>
      </c>
      <c r="AQ1240" t="s">
        <v>105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t="s">
        <v>119</v>
      </c>
      <c r="BC1240">
        <v>5</v>
      </c>
      <c r="BD1240" t="s">
        <v>106</v>
      </c>
      <c r="BE1240">
        <v>0</v>
      </c>
      <c r="BF1240" t="s">
        <v>83</v>
      </c>
      <c r="BG1240" t="s">
        <v>107</v>
      </c>
      <c r="BH1240">
        <v>1990</v>
      </c>
      <c r="BI1240" t="s">
        <v>131</v>
      </c>
      <c r="BJ1240">
        <v>2</v>
      </c>
      <c r="BK1240">
        <v>542</v>
      </c>
      <c r="BL1240" t="s">
        <v>98</v>
      </c>
      <c r="BM1240" t="s">
        <v>98</v>
      </c>
      <c r="BN1240" t="s">
        <v>104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109</v>
      </c>
      <c r="BW1240" t="s">
        <v>83</v>
      </c>
      <c r="BX1240">
        <v>0</v>
      </c>
      <c r="BY1240">
        <v>7</v>
      </c>
      <c r="BZ1240">
        <v>2006</v>
      </c>
      <c r="CA1240" t="s">
        <v>110</v>
      </c>
      <c r="CB1240" t="s">
        <v>111</v>
      </c>
    </row>
    <row r="1241" spans="1:80">
      <c r="A1241">
        <v>2700</v>
      </c>
      <c r="B1241">
        <v>120</v>
      </c>
      <c r="C1241" t="s">
        <v>112</v>
      </c>
      <c r="D1241">
        <v>50</v>
      </c>
      <c r="E1241">
        <v>7175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165</v>
      </c>
      <c r="N1241" t="s">
        <v>91</v>
      </c>
      <c r="O1241" t="s">
        <v>91</v>
      </c>
      <c r="P1241" t="s">
        <v>129</v>
      </c>
      <c r="Q1241" t="s">
        <v>93</v>
      </c>
      <c r="R1241">
        <v>6</v>
      </c>
      <c r="S1241">
        <v>5</v>
      </c>
      <c r="T1241">
        <v>1991</v>
      </c>
      <c r="U1241">
        <v>1991</v>
      </c>
      <c r="V1241" t="s">
        <v>94</v>
      </c>
      <c r="W1241" t="s">
        <v>95</v>
      </c>
      <c r="X1241" t="s">
        <v>135</v>
      </c>
      <c r="Y1241" t="s">
        <v>135</v>
      </c>
      <c r="Z1241" t="s">
        <v>97</v>
      </c>
      <c r="AA1241">
        <v>0</v>
      </c>
      <c r="AB1241" t="s">
        <v>119</v>
      </c>
      <c r="AC1241" t="s">
        <v>98</v>
      </c>
      <c r="AD1241" t="s">
        <v>123</v>
      </c>
      <c r="AE1241" t="s">
        <v>119</v>
      </c>
      <c r="AF1241" t="s">
        <v>98</v>
      </c>
      <c r="AG1241" t="s">
        <v>100</v>
      </c>
      <c r="AH1241" t="s">
        <v>124</v>
      </c>
      <c r="AI1241">
        <v>278</v>
      </c>
      <c r="AJ1241" t="s">
        <v>108</v>
      </c>
      <c r="AK1241">
        <v>0</v>
      </c>
      <c r="AL1241">
        <v>939</v>
      </c>
      <c r="AM1241">
        <v>1217</v>
      </c>
      <c r="AN1241" t="s">
        <v>103</v>
      </c>
      <c r="AO1241" t="s">
        <v>119</v>
      </c>
      <c r="AP1241" t="s">
        <v>104</v>
      </c>
      <c r="AQ1241" t="s">
        <v>105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119</v>
      </c>
      <c r="BC1241">
        <v>5</v>
      </c>
      <c r="BD1241" t="s">
        <v>106</v>
      </c>
      <c r="BE1241">
        <v>0</v>
      </c>
      <c r="BF1241" t="s">
        <v>83</v>
      </c>
      <c r="BG1241" t="s">
        <v>107</v>
      </c>
      <c r="BH1241">
        <v>1991</v>
      </c>
      <c r="BI1241" t="s">
        <v>131</v>
      </c>
      <c r="BJ1241">
        <v>2</v>
      </c>
      <c r="BK1241">
        <v>484</v>
      </c>
      <c r="BL1241" t="s">
        <v>98</v>
      </c>
      <c r="BM1241" t="s">
        <v>98</v>
      </c>
      <c r="BN1241" t="s">
        <v>104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6</v>
      </c>
      <c r="BZ1241">
        <v>2006</v>
      </c>
      <c r="CA1241" t="s">
        <v>110</v>
      </c>
      <c r="CB1241" t="s">
        <v>111</v>
      </c>
    </row>
    <row r="1242" spans="1:80">
      <c r="A1242">
        <v>2701</v>
      </c>
      <c r="B1242">
        <v>60</v>
      </c>
      <c r="C1242" t="s">
        <v>112</v>
      </c>
      <c r="D1242" t="s">
        <v>83</v>
      </c>
      <c r="E1242">
        <v>9019</v>
      </c>
      <c r="F1242" t="s">
        <v>82</v>
      </c>
      <c r="G1242" t="s">
        <v>83</v>
      </c>
      <c r="H1242" t="s">
        <v>113</v>
      </c>
      <c r="I1242" t="s">
        <v>85</v>
      </c>
      <c r="J1242" t="s">
        <v>86</v>
      </c>
      <c r="K1242" t="s">
        <v>87</v>
      </c>
      <c r="L1242" t="s">
        <v>88</v>
      </c>
      <c r="M1242" t="s">
        <v>165</v>
      </c>
      <c r="N1242" t="s">
        <v>226</v>
      </c>
      <c r="O1242" t="s">
        <v>91</v>
      </c>
      <c r="P1242" t="s">
        <v>92</v>
      </c>
      <c r="Q1242" t="s">
        <v>122</v>
      </c>
      <c r="R1242">
        <v>6</v>
      </c>
      <c r="S1242">
        <v>5</v>
      </c>
      <c r="T1242">
        <v>1994</v>
      </c>
      <c r="U1242">
        <v>1994</v>
      </c>
      <c r="V1242" t="s">
        <v>94</v>
      </c>
      <c r="W1242" t="s">
        <v>95</v>
      </c>
      <c r="X1242" t="s">
        <v>96</v>
      </c>
      <c r="Y1242" t="s">
        <v>96</v>
      </c>
      <c r="Z1242" t="s">
        <v>97</v>
      </c>
      <c r="AA1242">
        <v>0</v>
      </c>
      <c r="AB1242" t="s">
        <v>98</v>
      </c>
      <c r="AC1242" t="s">
        <v>98</v>
      </c>
      <c r="AD1242" t="s">
        <v>123</v>
      </c>
      <c r="AE1242" t="s">
        <v>119</v>
      </c>
      <c r="AF1242" t="s">
        <v>98</v>
      </c>
      <c r="AG1242" t="s">
        <v>100</v>
      </c>
      <c r="AH1242" t="s">
        <v>118</v>
      </c>
      <c r="AI1242">
        <v>274</v>
      </c>
      <c r="AJ1242" t="s">
        <v>108</v>
      </c>
      <c r="AK1242">
        <v>0</v>
      </c>
      <c r="AL1242">
        <v>362</v>
      </c>
      <c r="AM1242">
        <v>636</v>
      </c>
      <c r="AN1242" t="s">
        <v>103</v>
      </c>
      <c r="AO1242" t="s">
        <v>126</v>
      </c>
      <c r="AP1242" t="s">
        <v>104</v>
      </c>
      <c r="AQ1242" t="s">
        <v>105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119</v>
      </c>
      <c r="BC1242">
        <v>6</v>
      </c>
      <c r="BD1242" t="s">
        <v>106</v>
      </c>
      <c r="BE1242">
        <v>0</v>
      </c>
      <c r="BF1242" t="s">
        <v>83</v>
      </c>
      <c r="BG1242" t="s">
        <v>107</v>
      </c>
      <c r="BH1242">
        <v>1994</v>
      </c>
      <c r="BI1242" t="s">
        <v>125</v>
      </c>
      <c r="BJ1242">
        <v>2</v>
      </c>
      <c r="BK1242">
        <v>472</v>
      </c>
      <c r="BL1242" t="s">
        <v>98</v>
      </c>
      <c r="BM1242" t="s">
        <v>98</v>
      </c>
      <c r="BN1242" t="s">
        <v>104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2006</v>
      </c>
      <c r="CA1242" t="s">
        <v>110</v>
      </c>
      <c r="CB1242" t="s">
        <v>111</v>
      </c>
    </row>
    <row r="1243" spans="1:80">
      <c r="A1243">
        <v>2702</v>
      </c>
      <c r="B1243">
        <v>20</v>
      </c>
      <c r="C1243" t="s">
        <v>112</v>
      </c>
      <c r="D1243">
        <v>70</v>
      </c>
      <c r="E1243">
        <v>9100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169</v>
      </c>
      <c r="N1243" t="s">
        <v>226</v>
      </c>
      <c r="O1243" t="s">
        <v>91</v>
      </c>
      <c r="P1243" t="s">
        <v>92</v>
      </c>
      <c r="Q1243" t="s">
        <v>93</v>
      </c>
      <c r="R1243">
        <v>5</v>
      </c>
      <c r="S1243">
        <v>4</v>
      </c>
      <c r="T1243">
        <v>1962</v>
      </c>
      <c r="U1243">
        <v>1962</v>
      </c>
      <c r="V1243" t="s">
        <v>115</v>
      </c>
      <c r="W1243" t="s">
        <v>95</v>
      </c>
      <c r="X1243" t="s">
        <v>116</v>
      </c>
      <c r="Y1243" t="s">
        <v>116</v>
      </c>
      <c r="Z1243" t="s">
        <v>117</v>
      </c>
      <c r="AA1243">
        <v>51</v>
      </c>
      <c r="AB1243" t="s">
        <v>98</v>
      </c>
      <c r="AC1243" t="s">
        <v>98</v>
      </c>
      <c r="AD1243" t="s">
        <v>99</v>
      </c>
      <c r="AE1243" t="s">
        <v>98</v>
      </c>
      <c r="AF1243" t="s">
        <v>98</v>
      </c>
      <c r="AG1243" t="s">
        <v>100</v>
      </c>
      <c r="AH1243" t="s">
        <v>102</v>
      </c>
      <c r="AI1243">
        <v>36</v>
      </c>
      <c r="AJ1243" t="s">
        <v>108</v>
      </c>
      <c r="AK1243">
        <v>0</v>
      </c>
      <c r="AL1243">
        <v>952</v>
      </c>
      <c r="AM1243">
        <v>988</v>
      </c>
      <c r="AN1243" t="s">
        <v>103</v>
      </c>
      <c r="AO1243" t="s">
        <v>126</v>
      </c>
      <c r="AP1243" t="s">
        <v>104</v>
      </c>
      <c r="AQ1243" t="s">
        <v>105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98</v>
      </c>
      <c r="BC1243">
        <v>6</v>
      </c>
      <c r="BD1243" t="s">
        <v>106</v>
      </c>
      <c r="BE1243">
        <v>0</v>
      </c>
      <c r="BF1243" t="s">
        <v>83</v>
      </c>
      <c r="BG1243" t="s">
        <v>143</v>
      </c>
      <c r="BH1243">
        <v>1977</v>
      </c>
      <c r="BI1243" t="s">
        <v>108</v>
      </c>
      <c r="BJ1243">
        <v>2</v>
      </c>
      <c r="BK1243">
        <v>624</v>
      </c>
      <c r="BL1243" t="s">
        <v>98</v>
      </c>
      <c r="BM1243" t="s">
        <v>98</v>
      </c>
      <c r="BN1243" t="s">
        <v>104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7</v>
      </c>
      <c r="BZ1243">
        <v>2006</v>
      </c>
      <c r="CA1243" t="s">
        <v>110</v>
      </c>
      <c r="CB1243" t="s">
        <v>111</v>
      </c>
    </row>
    <row r="1244" spans="1:80">
      <c r="A1244">
        <v>2703</v>
      </c>
      <c r="B1244">
        <v>90</v>
      </c>
      <c r="C1244" t="s">
        <v>140</v>
      </c>
      <c r="D1244">
        <v>68</v>
      </c>
      <c r="E1244">
        <v>8927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169</v>
      </c>
      <c r="N1244" t="s">
        <v>226</v>
      </c>
      <c r="O1244" t="s">
        <v>91</v>
      </c>
      <c r="P1244" t="s">
        <v>179</v>
      </c>
      <c r="Q1244" t="s">
        <v>176</v>
      </c>
      <c r="R1244">
        <v>6</v>
      </c>
      <c r="S1244">
        <v>6</v>
      </c>
      <c r="T1244">
        <v>1977</v>
      </c>
      <c r="U1244">
        <v>1977</v>
      </c>
      <c r="V1244" t="s">
        <v>94</v>
      </c>
      <c r="W1244" t="s">
        <v>95</v>
      </c>
      <c r="X1244" t="s">
        <v>96</v>
      </c>
      <c r="Y1244" t="s">
        <v>96</v>
      </c>
      <c r="Z1244" t="s">
        <v>97</v>
      </c>
      <c r="AA1244">
        <v>0</v>
      </c>
      <c r="AB1244" t="s">
        <v>98</v>
      </c>
      <c r="AC1244" t="s">
        <v>119</v>
      </c>
      <c r="AD1244" t="s">
        <v>99</v>
      </c>
      <c r="AE1244" t="s">
        <v>83</v>
      </c>
      <c r="AF1244" t="s">
        <v>83</v>
      </c>
      <c r="AG1244" t="s">
        <v>83</v>
      </c>
      <c r="AH1244" t="s">
        <v>83</v>
      </c>
      <c r="AI1244">
        <v>0</v>
      </c>
      <c r="AJ1244" t="s">
        <v>83</v>
      </c>
      <c r="AK1244">
        <v>0</v>
      </c>
      <c r="AL1244">
        <v>0</v>
      </c>
      <c r="AM1244">
        <v>0</v>
      </c>
      <c r="AN1244" t="s">
        <v>103</v>
      </c>
      <c r="AO1244" t="s">
        <v>98</v>
      </c>
      <c r="AP1244" t="s">
        <v>104</v>
      </c>
      <c r="AQ1244" t="s">
        <v>105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t="s">
        <v>98</v>
      </c>
      <c r="BC1244">
        <v>10</v>
      </c>
      <c r="BD1244" t="s">
        <v>106</v>
      </c>
      <c r="BE1244">
        <v>0</v>
      </c>
      <c r="BF1244" t="s">
        <v>83</v>
      </c>
      <c r="BG1244" t="s">
        <v>107</v>
      </c>
      <c r="BH1244">
        <v>1977</v>
      </c>
      <c r="BI1244" t="s">
        <v>131</v>
      </c>
      <c r="BJ1244">
        <v>2</v>
      </c>
      <c r="BK1244">
        <v>528</v>
      </c>
      <c r="BL1244" t="s">
        <v>98</v>
      </c>
      <c r="BM1244" t="s">
        <v>98</v>
      </c>
      <c r="BN1244" t="s">
        <v>104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8</v>
      </c>
      <c r="BZ1244">
        <v>2006</v>
      </c>
      <c r="CA1244" t="s">
        <v>110</v>
      </c>
      <c r="CB1244" t="s">
        <v>111</v>
      </c>
    </row>
    <row r="1245" spans="1:80">
      <c r="A1245">
        <v>2704</v>
      </c>
      <c r="B1245">
        <v>20</v>
      </c>
      <c r="C1245" t="s">
        <v>112</v>
      </c>
      <c r="D1245" t="s">
        <v>83</v>
      </c>
      <c r="E1245">
        <v>9240</v>
      </c>
      <c r="F1245" t="s">
        <v>82</v>
      </c>
      <c r="G1245" t="s">
        <v>83</v>
      </c>
      <c r="H1245" t="s">
        <v>113</v>
      </c>
      <c r="I1245" t="s">
        <v>85</v>
      </c>
      <c r="J1245" t="s">
        <v>86</v>
      </c>
      <c r="K1245" t="s">
        <v>87</v>
      </c>
      <c r="L1245" t="s">
        <v>88</v>
      </c>
      <c r="M1245" t="s">
        <v>169</v>
      </c>
      <c r="N1245" t="s">
        <v>91</v>
      </c>
      <c r="O1245" t="s">
        <v>91</v>
      </c>
      <c r="P1245" t="s">
        <v>92</v>
      </c>
      <c r="Q1245" t="s">
        <v>93</v>
      </c>
      <c r="R1245">
        <v>5</v>
      </c>
      <c r="S1245">
        <v>6</v>
      </c>
      <c r="T1245">
        <v>1962</v>
      </c>
      <c r="U1245">
        <v>2002</v>
      </c>
      <c r="V1245" t="s">
        <v>115</v>
      </c>
      <c r="W1245" t="s">
        <v>95</v>
      </c>
      <c r="X1245" t="s">
        <v>130</v>
      </c>
      <c r="Y1245" t="s">
        <v>130</v>
      </c>
      <c r="Z1245" t="s">
        <v>97</v>
      </c>
      <c r="AA1245">
        <v>0</v>
      </c>
      <c r="AB1245" t="s">
        <v>98</v>
      </c>
      <c r="AC1245" t="s">
        <v>98</v>
      </c>
      <c r="AD1245" t="s">
        <v>99</v>
      </c>
      <c r="AE1245" t="s">
        <v>98</v>
      </c>
      <c r="AF1245" t="s">
        <v>98</v>
      </c>
      <c r="AG1245" t="s">
        <v>100</v>
      </c>
      <c r="AH1245" t="s">
        <v>138</v>
      </c>
      <c r="AI1245">
        <v>612</v>
      </c>
      <c r="AJ1245" t="s">
        <v>108</v>
      </c>
      <c r="AK1245">
        <v>0</v>
      </c>
      <c r="AL1245">
        <v>252</v>
      </c>
      <c r="AM1245">
        <v>864</v>
      </c>
      <c r="AN1245" t="s">
        <v>103</v>
      </c>
      <c r="AO1245" t="s">
        <v>119</v>
      </c>
      <c r="AP1245" t="s">
        <v>104</v>
      </c>
      <c r="AQ1245" t="s">
        <v>105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t="s">
        <v>98</v>
      </c>
      <c r="BC1245">
        <v>6</v>
      </c>
      <c r="BD1245" t="s">
        <v>187</v>
      </c>
      <c r="BE1245">
        <v>1</v>
      </c>
      <c r="BF1245" t="s">
        <v>98</v>
      </c>
      <c r="BG1245" t="s">
        <v>143</v>
      </c>
      <c r="BH1245">
        <v>1972</v>
      </c>
      <c r="BI1245" t="s">
        <v>108</v>
      </c>
      <c r="BJ1245">
        <v>2</v>
      </c>
      <c r="BK1245">
        <v>576</v>
      </c>
      <c r="BL1245" t="s">
        <v>98</v>
      </c>
      <c r="BM1245" t="s">
        <v>98</v>
      </c>
      <c r="BN1245" t="s">
        <v>104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109</v>
      </c>
      <c r="BW1245" t="s">
        <v>83</v>
      </c>
      <c r="BX1245">
        <v>0</v>
      </c>
      <c r="BY1245">
        <v>3</v>
      </c>
      <c r="BZ1245">
        <v>2006</v>
      </c>
      <c r="CA1245" t="s">
        <v>110</v>
      </c>
      <c r="CB1245" t="s">
        <v>111</v>
      </c>
    </row>
    <row r="1246" spans="1:80">
      <c r="A1246">
        <v>2705</v>
      </c>
      <c r="B1246">
        <v>20</v>
      </c>
      <c r="C1246" t="s">
        <v>112</v>
      </c>
      <c r="D1246" t="s">
        <v>83</v>
      </c>
      <c r="E1246">
        <v>9308</v>
      </c>
      <c r="F1246" t="s">
        <v>82</v>
      </c>
      <c r="G1246" t="s">
        <v>83</v>
      </c>
      <c r="H1246" t="s">
        <v>113</v>
      </c>
      <c r="I1246" t="s">
        <v>85</v>
      </c>
      <c r="J1246" t="s">
        <v>86</v>
      </c>
      <c r="K1246" t="s">
        <v>161</v>
      </c>
      <c r="L1246" t="s">
        <v>88</v>
      </c>
      <c r="M1246" t="s">
        <v>169</v>
      </c>
      <c r="N1246" t="s">
        <v>170</v>
      </c>
      <c r="O1246" t="s">
        <v>91</v>
      </c>
      <c r="P1246" t="s">
        <v>92</v>
      </c>
      <c r="Q1246" t="s">
        <v>93</v>
      </c>
      <c r="R1246">
        <v>5</v>
      </c>
      <c r="S1246">
        <v>5</v>
      </c>
      <c r="T1246">
        <v>1965</v>
      </c>
      <c r="U1246">
        <v>1965</v>
      </c>
      <c r="V1246" t="s">
        <v>94</v>
      </c>
      <c r="W1246" t="s">
        <v>95</v>
      </c>
      <c r="X1246" t="s">
        <v>130</v>
      </c>
      <c r="Y1246" t="s">
        <v>130</v>
      </c>
      <c r="Z1246" t="s">
        <v>97</v>
      </c>
      <c r="AA1246">
        <v>0</v>
      </c>
      <c r="AB1246" t="s">
        <v>98</v>
      </c>
      <c r="AC1246" t="s">
        <v>98</v>
      </c>
      <c r="AD1246" t="s">
        <v>99</v>
      </c>
      <c r="AE1246" t="s">
        <v>98</v>
      </c>
      <c r="AF1246" t="s">
        <v>98</v>
      </c>
      <c r="AG1246" t="s">
        <v>100</v>
      </c>
      <c r="AH1246" t="s">
        <v>101</v>
      </c>
      <c r="AI1246">
        <v>554</v>
      </c>
      <c r="AJ1246" t="s">
        <v>108</v>
      </c>
      <c r="AK1246">
        <v>0</v>
      </c>
      <c r="AL1246">
        <v>430</v>
      </c>
      <c r="AM1246">
        <v>984</v>
      </c>
      <c r="AN1246" t="s">
        <v>103</v>
      </c>
      <c r="AO1246" t="s">
        <v>98</v>
      </c>
      <c r="AP1246" t="s">
        <v>104</v>
      </c>
      <c r="AQ1246" t="s">
        <v>105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5</v>
      </c>
      <c r="BD1246" t="s">
        <v>106</v>
      </c>
      <c r="BE1246">
        <v>0</v>
      </c>
      <c r="BF1246" t="s">
        <v>83</v>
      </c>
      <c r="BG1246" t="s">
        <v>107</v>
      </c>
      <c r="BH1246">
        <v>1965</v>
      </c>
      <c r="BI1246" t="s">
        <v>108</v>
      </c>
      <c r="BJ1246">
        <v>1</v>
      </c>
      <c r="BK1246">
        <v>310</v>
      </c>
      <c r="BL1246" t="s">
        <v>98</v>
      </c>
      <c r="BM1246" t="s">
        <v>98</v>
      </c>
      <c r="BN1246" t="s">
        <v>104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109</v>
      </c>
      <c r="BW1246" t="s">
        <v>83</v>
      </c>
      <c r="BX1246">
        <v>0</v>
      </c>
      <c r="BY1246">
        <v>7</v>
      </c>
      <c r="BZ1246">
        <v>2006</v>
      </c>
      <c r="CA1246" t="s">
        <v>110</v>
      </c>
      <c r="CB1246" t="s">
        <v>111</v>
      </c>
    </row>
    <row r="1247" spans="1:80">
      <c r="A1247">
        <v>2706</v>
      </c>
      <c r="B1247">
        <v>20</v>
      </c>
      <c r="C1247" t="s">
        <v>112</v>
      </c>
      <c r="D1247">
        <v>65</v>
      </c>
      <c r="E1247">
        <v>8450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169</v>
      </c>
      <c r="N1247" t="s">
        <v>226</v>
      </c>
      <c r="O1247" t="s">
        <v>91</v>
      </c>
      <c r="P1247" t="s">
        <v>92</v>
      </c>
      <c r="Q1247" t="s">
        <v>93</v>
      </c>
      <c r="R1247">
        <v>5</v>
      </c>
      <c r="S1247">
        <v>6</v>
      </c>
      <c r="T1247">
        <v>1968</v>
      </c>
      <c r="U1247">
        <v>1968</v>
      </c>
      <c r="V1247" t="s">
        <v>94</v>
      </c>
      <c r="W1247" t="s">
        <v>95</v>
      </c>
      <c r="X1247" t="s">
        <v>135</v>
      </c>
      <c r="Y1247" t="s">
        <v>135</v>
      </c>
      <c r="Z1247" t="s">
        <v>117</v>
      </c>
      <c r="AA1247">
        <v>90</v>
      </c>
      <c r="AB1247" t="s">
        <v>98</v>
      </c>
      <c r="AC1247" t="s">
        <v>98</v>
      </c>
      <c r="AD1247" t="s">
        <v>99</v>
      </c>
      <c r="AE1247" t="s">
        <v>98</v>
      </c>
      <c r="AF1247" t="s">
        <v>98</v>
      </c>
      <c r="AG1247" t="s">
        <v>100</v>
      </c>
      <c r="AH1247" t="s">
        <v>138</v>
      </c>
      <c r="AI1247">
        <v>162</v>
      </c>
      <c r="AJ1247" t="s">
        <v>101</v>
      </c>
      <c r="AK1247">
        <v>270</v>
      </c>
      <c r="AL1247">
        <v>450</v>
      </c>
      <c r="AM1247">
        <v>882</v>
      </c>
      <c r="AN1247" t="s">
        <v>103</v>
      </c>
      <c r="AO1247" t="s">
        <v>98</v>
      </c>
      <c r="AP1247" t="s">
        <v>104</v>
      </c>
      <c r="AQ1247" t="s">
        <v>105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5</v>
      </c>
      <c r="BD1247" t="s">
        <v>106</v>
      </c>
      <c r="BE1247">
        <v>0</v>
      </c>
      <c r="BF1247" t="s">
        <v>83</v>
      </c>
      <c r="BG1247" t="s">
        <v>107</v>
      </c>
      <c r="BH1247">
        <v>1968</v>
      </c>
      <c r="BI1247" t="s">
        <v>108</v>
      </c>
      <c r="BJ1247">
        <v>1</v>
      </c>
      <c r="BK1247">
        <v>294</v>
      </c>
      <c r="BL1247" t="s">
        <v>98</v>
      </c>
      <c r="BM1247" t="s">
        <v>98</v>
      </c>
      <c r="BN1247" t="s">
        <v>104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109</v>
      </c>
      <c r="BW1247" t="s">
        <v>83</v>
      </c>
      <c r="BX1247">
        <v>0</v>
      </c>
      <c r="BY1247">
        <v>11</v>
      </c>
      <c r="BZ1247">
        <v>2006</v>
      </c>
      <c r="CA1247" t="s">
        <v>144</v>
      </c>
      <c r="CB1247" t="s">
        <v>111</v>
      </c>
    </row>
    <row r="1248" spans="1:80">
      <c r="A1248">
        <v>2707</v>
      </c>
      <c r="B1248">
        <v>20</v>
      </c>
      <c r="C1248" t="s">
        <v>112</v>
      </c>
      <c r="D1248" t="s">
        <v>83</v>
      </c>
      <c r="E1248">
        <v>8638</v>
      </c>
      <c r="F1248" t="s">
        <v>82</v>
      </c>
      <c r="G1248" t="s">
        <v>83</v>
      </c>
      <c r="H1248" t="s">
        <v>113</v>
      </c>
      <c r="I1248" t="s">
        <v>85</v>
      </c>
      <c r="J1248" t="s">
        <v>86</v>
      </c>
      <c r="K1248" t="s">
        <v>87</v>
      </c>
      <c r="L1248" t="s">
        <v>88</v>
      </c>
      <c r="M1248" t="s">
        <v>169</v>
      </c>
      <c r="N1248" t="s">
        <v>226</v>
      </c>
      <c r="O1248" t="s">
        <v>91</v>
      </c>
      <c r="P1248" t="s">
        <v>92</v>
      </c>
      <c r="Q1248" t="s">
        <v>93</v>
      </c>
      <c r="R1248">
        <v>5</v>
      </c>
      <c r="S1248">
        <v>6</v>
      </c>
      <c r="T1248">
        <v>1963</v>
      </c>
      <c r="U1248">
        <v>1963</v>
      </c>
      <c r="V1248" t="s">
        <v>94</v>
      </c>
      <c r="W1248" t="s">
        <v>95</v>
      </c>
      <c r="X1248" t="s">
        <v>130</v>
      </c>
      <c r="Y1248" t="s">
        <v>130</v>
      </c>
      <c r="Z1248" t="s">
        <v>97</v>
      </c>
      <c r="AA1248">
        <v>0</v>
      </c>
      <c r="AB1248" t="s">
        <v>98</v>
      </c>
      <c r="AC1248" t="s">
        <v>98</v>
      </c>
      <c r="AD1248" t="s">
        <v>123</v>
      </c>
      <c r="AE1248" t="s">
        <v>98</v>
      </c>
      <c r="AF1248" t="s">
        <v>98</v>
      </c>
      <c r="AG1248" t="s">
        <v>100</v>
      </c>
      <c r="AH1248" t="s">
        <v>118</v>
      </c>
      <c r="AI1248">
        <v>181</v>
      </c>
      <c r="AJ1248" t="s">
        <v>108</v>
      </c>
      <c r="AK1248">
        <v>0</v>
      </c>
      <c r="AL1248">
        <v>744</v>
      </c>
      <c r="AM1248">
        <v>925</v>
      </c>
      <c r="AN1248" t="s">
        <v>103</v>
      </c>
      <c r="AO1248" t="s">
        <v>119</v>
      </c>
      <c r="AP1248" t="s">
        <v>104</v>
      </c>
      <c r="AQ1248" t="s">
        <v>105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98</v>
      </c>
      <c r="BC1248">
        <v>5</v>
      </c>
      <c r="BD1248" t="s">
        <v>106</v>
      </c>
      <c r="BE1248">
        <v>0</v>
      </c>
      <c r="BF1248" t="s">
        <v>83</v>
      </c>
      <c r="BG1248" t="s">
        <v>143</v>
      </c>
      <c r="BH1248">
        <v>1990</v>
      </c>
      <c r="BI1248" t="s">
        <v>108</v>
      </c>
      <c r="BJ1248">
        <v>2</v>
      </c>
      <c r="BK1248">
        <v>484</v>
      </c>
      <c r="BL1248" t="s">
        <v>98</v>
      </c>
      <c r="BM1248" t="s">
        <v>98</v>
      </c>
      <c r="BN1248" t="s">
        <v>104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10</v>
      </c>
      <c r="BZ1248">
        <v>2006</v>
      </c>
      <c r="CA1248" t="s">
        <v>110</v>
      </c>
      <c r="CB1248" t="s">
        <v>111</v>
      </c>
    </row>
    <row r="1249" spans="1:80">
      <c r="A1249">
        <v>2708</v>
      </c>
      <c r="B1249">
        <v>20</v>
      </c>
      <c r="C1249" t="s">
        <v>112</v>
      </c>
      <c r="D1249" t="s">
        <v>83</v>
      </c>
      <c r="E1249">
        <v>13052</v>
      </c>
      <c r="F1249" t="s">
        <v>82</v>
      </c>
      <c r="G1249" t="s">
        <v>83</v>
      </c>
      <c r="H1249" t="s">
        <v>113</v>
      </c>
      <c r="I1249" t="s">
        <v>85</v>
      </c>
      <c r="J1249" t="s">
        <v>86</v>
      </c>
      <c r="K1249" t="s">
        <v>161</v>
      </c>
      <c r="L1249" t="s">
        <v>88</v>
      </c>
      <c r="M1249" t="s">
        <v>169</v>
      </c>
      <c r="N1249" t="s">
        <v>91</v>
      </c>
      <c r="O1249" t="s">
        <v>91</v>
      </c>
      <c r="P1249" t="s">
        <v>92</v>
      </c>
      <c r="Q1249" t="s">
        <v>93</v>
      </c>
      <c r="R1249">
        <v>5</v>
      </c>
      <c r="S1249">
        <v>6</v>
      </c>
      <c r="T1249">
        <v>1965</v>
      </c>
      <c r="U1249">
        <v>1965</v>
      </c>
      <c r="V1249" t="s">
        <v>94</v>
      </c>
      <c r="W1249" t="s">
        <v>95</v>
      </c>
      <c r="X1249" t="s">
        <v>130</v>
      </c>
      <c r="Y1249" t="s">
        <v>130</v>
      </c>
      <c r="Z1249" t="s">
        <v>97</v>
      </c>
      <c r="AA1249">
        <v>0</v>
      </c>
      <c r="AB1249" t="s">
        <v>98</v>
      </c>
      <c r="AC1249" t="s">
        <v>98</v>
      </c>
      <c r="AD1249" t="s">
        <v>99</v>
      </c>
      <c r="AE1249" t="s">
        <v>98</v>
      </c>
      <c r="AF1249" t="s">
        <v>98</v>
      </c>
      <c r="AG1249" t="s">
        <v>100</v>
      </c>
      <c r="AH1249" t="s">
        <v>101</v>
      </c>
      <c r="AI1249">
        <v>712</v>
      </c>
      <c r="AJ1249" t="s">
        <v>108</v>
      </c>
      <c r="AK1249">
        <v>0</v>
      </c>
      <c r="AL1249">
        <v>312</v>
      </c>
      <c r="AM1249">
        <v>1024</v>
      </c>
      <c r="AN1249" t="s">
        <v>103</v>
      </c>
      <c r="AO1249" t="s">
        <v>98</v>
      </c>
      <c r="AP1249" t="s">
        <v>104</v>
      </c>
      <c r="AQ1249" t="s">
        <v>105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t="s">
        <v>98</v>
      </c>
      <c r="BC1249">
        <v>5</v>
      </c>
      <c r="BD1249" t="s">
        <v>106</v>
      </c>
      <c r="BE1249">
        <v>0</v>
      </c>
      <c r="BF1249" t="s">
        <v>83</v>
      </c>
      <c r="BG1249" t="s">
        <v>107</v>
      </c>
      <c r="BH1249">
        <v>1965</v>
      </c>
      <c r="BI1249" t="s">
        <v>108</v>
      </c>
      <c r="BJ1249">
        <v>1</v>
      </c>
      <c r="BK1249">
        <v>308</v>
      </c>
      <c r="BL1249" t="s">
        <v>98</v>
      </c>
      <c r="BM1249" t="s">
        <v>98</v>
      </c>
      <c r="BN1249" t="s">
        <v>104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109</v>
      </c>
      <c r="BW1249" t="s">
        <v>83</v>
      </c>
      <c r="BX1249">
        <v>0</v>
      </c>
      <c r="BY1249">
        <v>1</v>
      </c>
      <c r="BZ1249">
        <v>2006</v>
      </c>
      <c r="CA1249" t="s">
        <v>110</v>
      </c>
      <c r="CB1249" t="s">
        <v>111</v>
      </c>
    </row>
    <row r="1250" spans="1:80">
      <c r="A1250">
        <v>2709</v>
      </c>
      <c r="B1250">
        <v>20</v>
      </c>
      <c r="C1250" t="s">
        <v>112</v>
      </c>
      <c r="D1250" t="s">
        <v>83</v>
      </c>
      <c r="E1250">
        <v>8020</v>
      </c>
      <c r="F1250" t="s">
        <v>82</v>
      </c>
      <c r="G1250" t="s">
        <v>83</v>
      </c>
      <c r="H1250" t="s">
        <v>113</v>
      </c>
      <c r="I1250" t="s">
        <v>85</v>
      </c>
      <c r="J1250" t="s">
        <v>86</v>
      </c>
      <c r="K1250" t="s">
        <v>87</v>
      </c>
      <c r="L1250" t="s">
        <v>88</v>
      </c>
      <c r="M1250" t="s">
        <v>169</v>
      </c>
      <c r="N1250" t="s">
        <v>91</v>
      </c>
      <c r="O1250" t="s">
        <v>91</v>
      </c>
      <c r="P1250" t="s">
        <v>92</v>
      </c>
      <c r="Q1250" t="s">
        <v>93</v>
      </c>
      <c r="R1250">
        <v>5</v>
      </c>
      <c r="S1250">
        <v>6</v>
      </c>
      <c r="T1250">
        <v>1964</v>
      </c>
      <c r="U1250">
        <v>1964</v>
      </c>
      <c r="V1250" t="s">
        <v>94</v>
      </c>
      <c r="W1250" t="s">
        <v>95</v>
      </c>
      <c r="X1250" t="s">
        <v>130</v>
      </c>
      <c r="Y1250" t="s">
        <v>130</v>
      </c>
      <c r="Z1250" t="s">
        <v>97</v>
      </c>
      <c r="AA1250">
        <v>0</v>
      </c>
      <c r="AB1250" t="s">
        <v>98</v>
      </c>
      <c r="AC1250" t="s">
        <v>98</v>
      </c>
      <c r="AD1250" t="s">
        <v>99</v>
      </c>
      <c r="AE1250" t="s">
        <v>98</v>
      </c>
      <c r="AF1250" t="s">
        <v>98</v>
      </c>
      <c r="AG1250" t="s">
        <v>100</v>
      </c>
      <c r="AH1250" t="s">
        <v>118</v>
      </c>
      <c r="AI1250">
        <v>644</v>
      </c>
      <c r="AJ1250" t="s">
        <v>108</v>
      </c>
      <c r="AK1250">
        <v>0</v>
      </c>
      <c r="AL1250">
        <v>268</v>
      </c>
      <c r="AM1250">
        <v>912</v>
      </c>
      <c r="AN1250" t="s">
        <v>103</v>
      </c>
      <c r="AO1250" t="s">
        <v>98</v>
      </c>
      <c r="AP1250" t="s">
        <v>167</v>
      </c>
      <c r="AQ1250" t="s">
        <v>105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98</v>
      </c>
      <c r="BC1250">
        <v>6</v>
      </c>
      <c r="BD1250" t="s">
        <v>106</v>
      </c>
      <c r="BE1250">
        <v>0</v>
      </c>
      <c r="BF1250" t="s">
        <v>83</v>
      </c>
      <c r="BG1250" t="s">
        <v>83</v>
      </c>
      <c r="BH1250" t="s">
        <v>83</v>
      </c>
      <c r="BI1250" t="s">
        <v>83</v>
      </c>
      <c r="BJ1250">
        <v>0</v>
      </c>
      <c r="BK1250">
        <v>0</v>
      </c>
      <c r="BL1250" t="s">
        <v>83</v>
      </c>
      <c r="BM1250" t="s">
        <v>83</v>
      </c>
      <c r="BN1250" t="s">
        <v>104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177</v>
      </c>
      <c r="BW1250" t="s">
        <v>83</v>
      </c>
      <c r="BX1250">
        <v>0</v>
      </c>
      <c r="BY1250">
        <v>4</v>
      </c>
      <c r="BZ1250">
        <v>2006</v>
      </c>
      <c r="CA1250" t="s">
        <v>110</v>
      </c>
      <c r="CB1250" t="s">
        <v>111</v>
      </c>
    </row>
    <row r="1251" spans="1:80">
      <c r="A1251">
        <v>2710</v>
      </c>
      <c r="B1251">
        <v>20</v>
      </c>
      <c r="C1251" t="s">
        <v>112</v>
      </c>
      <c r="D1251" t="s">
        <v>83</v>
      </c>
      <c r="E1251">
        <v>8789</v>
      </c>
      <c r="F1251" t="s">
        <v>82</v>
      </c>
      <c r="G1251" t="s">
        <v>83</v>
      </c>
      <c r="H1251" t="s">
        <v>113</v>
      </c>
      <c r="I1251" t="s">
        <v>85</v>
      </c>
      <c r="J1251" t="s">
        <v>86</v>
      </c>
      <c r="K1251" t="s">
        <v>87</v>
      </c>
      <c r="L1251" t="s">
        <v>88</v>
      </c>
      <c r="M1251" t="s">
        <v>169</v>
      </c>
      <c r="N1251" t="s">
        <v>91</v>
      </c>
      <c r="O1251" t="s">
        <v>91</v>
      </c>
      <c r="P1251" t="s">
        <v>92</v>
      </c>
      <c r="Q1251" t="s">
        <v>93</v>
      </c>
      <c r="R1251">
        <v>5</v>
      </c>
      <c r="S1251">
        <v>6</v>
      </c>
      <c r="T1251">
        <v>1967</v>
      </c>
      <c r="U1251">
        <v>1967</v>
      </c>
      <c r="V1251" t="s">
        <v>94</v>
      </c>
      <c r="W1251" t="s">
        <v>95</v>
      </c>
      <c r="X1251" t="s">
        <v>96</v>
      </c>
      <c r="Y1251" t="s">
        <v>96</v>
      </c>
      <c r="Z1251" t="s">
        <v>97</v>
      </c>
      <c r="AA1251">
        <v>0</v>
      </c>
      <c r="AB1251" t="s">
        <v>98</v>
      </c>
      <c r="AC1251" t="s">
        <v>98</v>
      </c>
      <c r="AD1251" t="s">
        <v>99</v>
      </c>
      <c r="AE1251" t="s">
        <v>98</v>
      </c>
      <c r="AF1251" t="s">
        <v>98</v>
      </c>
      <c r="AG1251" t="s">
        <v>155</v>
      </c>
      <c r="AH1251" t="s">
        <v>101</v>
      </c>
      <c r="AI1251">
        <v>659</v>
      </c>
      <c r="AJ1251" t="s">
        <v>108</v>
      </c>
      <c r="AK1251">
        <v>0</v>
      </c>
      <c r="AL1251">
        <v>253</v>
      </c>
      <c r="AM1251">
        <v>912</v>
      </c>
      <c r="AN1251" t="s">
        <v>103</v>
      </c>
      <c r="AO1251" t="s">
        <v>98</v>
      </c>
      <c r="AP1251" t="s">
        <v>104</v>
      </c>
      <c r="AQ1251" t="s">
        <v>105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106</v>
      </c>
      <c r="BE1251">
        <v>1</v>
      </c>
      <c r="BF1251" t="s">
        <v>134</v>
      </c>
      <c r="BG1251" t="s">
        <v>107</v>
      </c>
      <c r="BH1251">
        <v>1967</v>
      </c>
      <c r="BI1251" t="s">
        <v>108</v>
      </c>
      <c r="BJ1251">
        <v>1</v>
      </c>
      <c r="BK1251">
        <v>288</v>
      </c>
      <c r="BL1251" t="s">
        <v>98</v>
      </c>
      <c r="BM1251" t="s">
        <v>98</v>
      </c>
      <c r="BN1251" t="s">
        <v>104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6</v>
      </c>
      <c r="BZ1251">
        <v>2006</v>
      </c>
      <c r="CA1251" t="s">
        <v>110</v>
      </c>
      <c r="CB1251" t="s">
        <v>111</v>
      </c>
    </row>
    <row r="1252" spans="1:80">
      <c r="A1252">
        <v>2711</v>
      </c>
      <c r="B1252">
        <v>80</v>
      </c>
      <c r="C1252" t="s">
        <v>112</v>
      </c>
      <c r="D1252">
        <v>100</v>
      </c>
      <c r="E1252">
        <v>14330</v>
      </c>
      <c r="F1252" t="s">
        <v>82</v>
      </c>
      <c r="G1252" t="s">
        <v>83</v>
      </c>
      <c r="H1252" t="s">
        <v>113</v>
      </c>
      <c r="I1252" t="s">
        <v>205</v>
      </c>
      <c r="J1252" t="s">
        <v>86</v>
      </c>
      <c r="K1252" t="s">
        <v>114</v>
      </c>
      <c r="L1252" t="s">
        <v>88</v>
      </c>
      <c r="M1252" t="s">
        <v>227</v>
      </c>
      <c r="N1252" t="s">
        <v>91</v>
      </c>
      <c r="O1252" t="s">
        <v>91</v>
      </c>
      <c r="P1252" t="s">
        <v>92</v>
      </c>
      <c r="Q1252" t="s">
        <v>158</v>
      </c>
      <c r="R1252">
        <v>7</v>
      </c>
      <c r="S1252">
        <v>4</v>
      </c>
      <c r="T1252">
        <v>1974</v>
      </c>
      <c r="U1252">
        <v>1974</v>
      </c>
      <c r="V1252" t="s">
        <v>94</v>
      </c>
      <c r="W1252" t="s">
        <v>95</v>
      </c>
      <c r="X1252" t="s">
        <v>184</v>
      </c>
      <c r="Y1252" t="s">
        <v>116</v>
      </c>
      <c r="Z1252" t="s">
        <v>117</v>
      </c>
      <c r="AA1252">
        <v>145</v>
      </c>
      <c r="AB1252" t="s">
        <v>119</v>
      </c>
      <c r="AC1252" t="s">
        <v>139</v>
      </c>
      <c r="AD1252" t="s">
        <v>99</v>
      </c>
      <c r="AE1252" t="s">
        <v>119</v>
      </c>
      <c r="AF1252" t="s">
        <v>98</v>
      </c>
      <c r="AG1252" t="s">
        <v>119</v>
      </c>
      <c r="AH1252" t="s">
        <v>118</v>
      </c>
      <c r="AI1252">
        <v>1023</v>
      </c>
      <c r="AJ1252" t="s">
        <v>138</v>
      </c>
      <c r="AK1252">
        <v>497</v>
      </c>
      <c r="AL1252">
        <v>228</v>
      </c>
      <c r="AM1252">
        <v>1748</v>
      </c>
      <c r="AN1252" t="s">
        <v>103</v>
      </c>
      <c r="AO1252" t="s">
        <v>119</v>
      </c>
      <c r="AP1252" t="s">
        <v>104</v>
      </c>
      <c r="AQ1252" t="s">
        <v>105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t="s">
        <v>119</v>
      </c>
      <c r="BC1252">
        <v>9</v>
      </c>
      <c r="BD1252" t="s">
        <v>154</v>
      </c>
      <c r="BE1252">
        <v>4</v>
      </c>
      <c r="BF1252" t="s">
        <v>98</v>
      </c>
      <c r="BG1252" t="s">
        <v>107</v>
      </c>
      <c r="BH1252">
        <v>1974</v>
      </c>
      <c r="BI1252" t="s">
        <v>131</v>
      </c>
      <c r="BJ1252">
        <v>2</v>
      </c>
      <c r="BK1252">
        <v>550</v>
      </c>
      <c r="BL1252" t="s">
        <v>98</v>
      </c>
      <c r="BM1252" t="s">
        <v>98</v>
      </c>
      <c r="BN1252" t="s">
        <v>104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t="s">
        <v>119</v>
      </c>
      <c r="BV1252" t="s">
        <v>132</v>
      </c>
      <c r="BW1252" t="s">
        <v>83</v>
      </c>
      <c r="BX1252">
        <v>0</v>
      </c>
      <c r="BY1252">
        <v>1</v>
      </c>
      <c r="BZ1252">
        <v>2006</v>
      </c>
      <c r="CA1252" t="s">
        <v>110</v>
      </c>
      <c r="CB1252" t="s">
        <v>111</v>
      </c>
    </row>
    <row r="1253" spans="1:80">
      <c r="A1253">
        <v>2712</v>
      </c>
      <c r="B1253">
        <v>60</v>
      </c>
      <c r="C1253" t="s">
        <v>112</v>
      </c>
      <c r="D1253">
        <v>105</v>
      </c>
      <c r="E1253">
        <v>11025</v>
      </c>
      <c r="F1253" t="s">
        <v>82</v>
      </c>
      <c r="G1253" t="s">
        <v>83</v>
      </c>
      <c r="H1253" t="s">
        <v>84</v>
      </c>
      <c r="I1253" t="s">
        <v>127</v>
      </c>
      <c r="J1253" t="s">
        <v>86</v>
      </c>
      <c r="K1253" t="s">
        <v>87</v>
      </c>
      <c r="L1253" t="s">
        <v>154</v>
      </c>
      <c r="M1253" t="s">
        <v>162</v>
      </c>
      <c r="N1253" t="s">
        <v>91</v>
      </c>
      <c r="O1253" t="s">
        <v>91</v>
      </c>
      <c r="P1253" t="s">
        <v>92</v>
      </c>
      <c r="Q1253" t="s">
        <v>122</v>
      </c>
      <c r="R1253">
        <v>8</v>
      </c>
      <c r="S1253">
        <v>5</v>
      </c>
      <c r="T1253">
        <v>1992</v>
      </c>
      <c r="U1253">
        <v>1993</v>
      </c>
      <c r="V1253" t="s">
        <v>94</v>
      </c>
      <c r="W1253" t="s">
        <v>95</v>
      </c>
      <c r="X1253" t="s">
        <v>130</v>
      </c>
      <c r="Y1253" t="s">
        <v>173</v>
      </c>
      <c r="Z1253" t="s">
        <v>117</v>
      </c>
      <c r="AA1253">
        <v>692</v>
      </c>
      <c r="AB1253" t="s">
        <v>119</v>
      </c>
      <c r="AC1253" t="s">
        <v>98</v>
      </c>
      <c r="AD1253" t="s">
        <v>123</v>
      </c>
      <c r="AE1253" t="s">
        <v>126</v>
      </c>
      <c r="AF1253" t="s">
        <v>98</v>
      </c>
      <c r="AG1253" t="s">
        <v>119</v>
      </c>
      <c r="AH1253" t="s">
        <v>124</v>
      </c>
      <c r="AI1253">
        <v>1118</v>
      </c>
      <c r="AJ1253" t="s">
        <v>108</v>
      </c>
      <c r="AK1253">
        <v>0</v>
      </c>
      <c r="AL1253">
        <v>216</v>
      </c>
      <c r="AM1253">
        <v>1334</v>
      </c>
      <c r="AN1253" t="s">
        <v>103</v>
      </c>
      <c r="AO1253" t="s">
        <v>126</v>
      </c>
      <c r="AP1253" t="s">
        <v>104</v>
      </c>
      <c r="AQ1253" t="s">
        <v>105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119</v>
      </c>
      <c r="BC1253">
        <v>9</v>
      </c>
      <c r="BD1253" t="s">
        <v>106</v>
      </c>
      <c r="BE1253">
        <v>3</v>
      </c>
      <c r="BF1253" t="s">
        <v>98</v>
      </c>
      <c r="BG1253" t="s">
        <v>107</v>
      </c>
      <c r="BH1253">
        <v>1992</v>
      </c>
      <c r="BI1253" t="s">
        <v>131</v>
      </c>
      <c r="BJ1253">
        <v>3</v>
      </c>
      <c r="BK1253">
        <v>888</v>
      </c>
      <c r="BL1253" t="s">
        <v>98</v>
      </c>
      <c r="BM1253" t="s">
        <v>98</v>
      </c>
      <c r="BN1253" t="s">
        <v>104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10</v>
      </c>
      <c r="BZ1253">
        <v>2006</v>
      </c>
      <c r="CA1253" t="s">
        <v>110</v>
      </c>
      <c r="CB1253" t="s">
        <v>111</v>
      </c>
    </row>
    <row r="1254" spans="1:80">
      <c r="A1254">
        <v>2713</v>
      </c>
      <c r="B1254">
        <v>120</v>
      </c>
      <c r="C1254" t="s">
        <v>164</v>
      </c>
      <c r="D1254">
        <v>34</v>
      </c>
      <c r="E1254">
        <v>3628</v>
      </c>
      <c r="F1254" t="s">
        <v>82</v>
      </c>
      <c r="G1254" t="s">
        <v>82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163</v>
      </c>
      <c r="N1254" t="s">
        <v>91</v>
      </c>
      <c r="O1254" t="s">
        <v>91</v>
      </c>
      <c r="P1254" t="s">
        <v>129</v>
      </c>
      <c r="Q1254" t="s">
        <v>93</v>
      </c>
      <c r="R1254">
        <v>7</v>
      </c>
      <c r="S1254">
        <v>5</v>
      </c>
      <c r="T1254">
        <v>2004</v>
      </c>
      <c r="U1254">
        <v>2004</v>
      </c>
      <c r="V1254" t="s">
        <v>94</v>
      </c>
      <c r="W1254" t="s">
        <v>95</v>
      </c>
      <c r="X1254" t="s">
        <v>137</v>
      </c>
      <c r="Y1254" t="s">
        <v>137</v>
      </c>
      <c r="Z1254" t="s">
        <v>97</v>
      </c>
      <c r="AA1254">
        <v>0</v>
      </c>
      <c r="AB1254" t="s">
        <v>119</v>
      </c>
      <c r="AC1254" t="s">
        <v>98</v>
      </c>
      <c r="AD1254" t="s">
        <v>123</v>
      </c>
      <c r="AE1254" t="s">
        <v>119</v>
      </c>
      <c r="AF1254" t="s">
        <v>98</v>
      </c>
      <c r="AG1254" t="s">
        <v>100</v>
      </c>
      <c r="AH1254" t="s">
        <v>108</v>
      </c>
      <c r="AI1254">
        <v>0</v>
      </c>
      <c r="AJ1254" t="s">
        <v>108</v>
      </c>
      <c r="AK1254">
        <v>0</v>
      </c>
      <c r="AL1254">
        <v>1143</v>
      </c>
      <c r="AM1254">
        <v>1143</v>
      </c>
      <c r="AN1254" t="s">
        <v>103</v>
      </c>
      <c r="AO1254" t="s">
        <v>126</v>
      </c>
      <c r="AP1254" t="s">
        <v>104</v>
      </c>
      <c r="AQ1254" t="s">
        <v>105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t="s">
        <v>119</v>
      </c>
      <c r="BC1254">
        <v>5</v>
      </c>
      <c r="BD1254" t="s">
        <v>106</v>
      </c>
      <c r="BE1254">
        <v>1</v>
      </c>
      <c r="BF1254" t="s">
        <v>119</v>
      </c>
      <c r="BG1254" t="s">
        <v>107</v>
      </c>
      <c r="BH1254">
        <v>2004</v>
      </c>
      <c r="BI1254" t="s">
        <v>131</v>
      </c>
      <c r="BJ1254">
        <v>2</v>
      </c>
      <c r="BK1254">
        <v>588</v>
      </c>
      <c r="BL1254" t="s">
        <v>98</v>
      </c>
      <c r="BM1254" t="s">
        <v>98</v>
      </c>
      <c r="BN1254" t="s">
        <v>104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5</v>
      </c>
      <c r="BZ1254">
        <v>2006</v>
      </c>
      <c r="CA1254" t="s">
        <v>110</v>
      </c>
      <c r="CB1254" t="s">
        <v>111</v>
      </c>
    </row>
    <row r="1255" spans="1:80">
      <c r="A1255">
        <v>2714</v>
      </c>
      <c r="B1255">
        <v>160</v>
      </c>
      <c r="C1255" t="s">
        <v>164</v>
      </c>
      <c r="D1255">
        <v>24</v>
      </c>
      <c r="E1255">
        <v>2544</v>
      </c>
      <c r="F1255" t="s">
        <v>82</v>
      </c>
      <c r="G1255" t="s">
        <v>82</v>
      </c>
      <c r="H1255" t="s">
        <v>84</v>
      </c>
      <c r="I1255" t="s">
        <v>85</v>
      </c>
      <c r="J1255" t="s">
        <v>86</v>
      </c>
      <c r="K1255" t="s">
        <v>87</v>
      </c>
      <c r="L1255" t="s">
        <v>88</v>
      </c>
      <c r="M1255" t="s">
        <v>163</v>
      </c>
      <c r="N1255" t="s">
        <v>91</v>
      </c>
      <c r="O1255" t="s">
        <v>91</v>
      </c>
      <c r="P1255" t="s">
        <v>142</v>
      </c>
      <c r="Q1255" t="s">
        <v>122</v>
      </c>
      <c r="R1255">
        <v>7</v>
      </c>
      <c r="S1255">
        <v>5</v>
      </c>
      <c r="T1255">
        <v>2005</v>
      </c>
      <c r="U1255">
        <v>2005</v>
      </c>
      <c r="V1255" t="s">
        <v>94</v>
      </c>
      <c r="W1255" t="s">
        <v>95</v>
      </c>
      <c r="X1255" t="s">
        <v>137</v>
      </c>
      <c r="Y1255" t="s">
        <v>137</v>
      </c>
      <c r="Z1255" t="s">
        <v>97</v>
      </c>
      <c r="AA1255">
        <v>0</v>
      </c>
      <c r="AB1255" t="s">
        <v>119</v>
      </c>
      <c r="AC1255" t="s">
        <v>98</v>
      </c>
      <c r="AD1255" t="s">
        <v>123</v>
      </c>
      <c r="AE1255" t="s">
        <v>119</v>
      </c>
      <c r="AF1255" t="s">
        <v>98</v>
      </c>
      <c r="AG1255" t="s">
        <v>100</v>
      </c>
      <c r="AH1255" t="s">
        <v>108</v>
      </c>
      <c r="AI1255">
        <v>0</v>
      </c>
      <c r="AJ1255" t="s">
        <v>108</v>
      </c>
      <c r="AK1255">
        <v>0</v>
      </c>
      <c r="AL1255">
        <v>600</v>
      </c>
      <c r="AM1255">
        <v>600</v>
      </c>
      <c r="AN1255" t="s">
        <v>103</v>
      </c>
      <c r="AO1255" t="s">
        <v>126</v>
      </c>
      <c r="AP1255" t="s">
        <v>104</v>
      </c>
      <c r="AQ1255" t="s">
        <v>105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t="s">
        <v>119</v>
      </c>
      <c r="BC1255">
        <v>4</v>
      </c>
      <c r="BD1255" t="s">
        <v>106</v>
      </c>
      <c r="BE1255">
        <v>0</v>
      </c>
      <c r="BF1255" t="s">
        <v>83</v>
      </c>
      <c r="BG1255" t="s">
        <v>143</v>
      </c>
      <c r="BH1255">
        <v>2005</v>
      </c>
      <c r="BI1255" t="s">
        <v>131</v>
      </c>
      <c r="BJ1255">
        <v>2</v>
      </c>
      <c r="BK1255">
        <v>480</v>
      </c>
      <c r="BL1255" t="s">
        <v>98</v>
      </c>
      <c r="BM1255" t="s">
        <v>98</v>
      </c>
      <c r="BN1255" t="s">
        <v>104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2006</v>
      </c>
      <c r="CA1255" t="s">
        <v>110</v>
      </c>
      <c r="CB1255" t="s">
        <v>111</v>
      </c>
    </row>
    <row r="1256" spans="1:80">
      <c r="A1256">
        <v>2715</v>
      </c>
      <c r="B1256">
        <v>160</v>
      </c>
      <c r="C1256" t="s">
        <v>164</v>
      </c>
      <c r="D1256" t="s">
        <v>83</v>
      </c>
      <c r="E1256">
        <v>2998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163</v>
      </c>
      <c r="N1256" t="s">
        <v>91</v>
      </c>
      <c r="O1256" t="s">
        <v>91</v>
      </c>
      <c r="P1256" t="s">
        <v>129</v>
      </c>
      <c r="Q1256" t="s">
        <v>122</v>
      </c>
      <c r="R1256">
        <v>6</v>
      </c>
      <c r="S1256">
        <v>5</v>
      </c>
      <c r="T1256">
        <v>2000</v>
      </c>
      <c r="U1256">
        <v>2000</v>
      </c>
      <c r="V1256" t="s">
        <v>94</v>
      </c>
      <c r="W1256" t="s">
        <v>95</v>
      </c>
      <c r="X1256" t="s">
        <v>137</v>
      </c>
      <c r="Y1256" t="s">
        <v>137</v>
      </c>
      <c r="Z1256" t="s">
        <v>117</v>
      </c>
      <c r="AA1256">
        <v>513</v>
      </c>
      <c r="AB1256" t="s">
        <v>119</v>
      </c>
      <c r="AC1256" t="s">
        <v>98</v>
      </c>
      <c r="AD1256" t="s">
        <v>123</v>
      </c>
      <c r="AE1256" t="s">
        <v>119</v>
      </c>
      <c r="AF1256" t="s">
        <v>98</v>
      </c>
      <c r="AG1256" t="s">
        <v>100</v>
      </c>
      <c r="AH1256" t="s">
        <v>124</v>
      </c>
      <c r="AI1256">
        <v>353</v>
      </c>
      <c r="AJ1256" t="s">
        <v>108</v>
      </c>
      <c r="AK1256">
        <v>0</v>
      </c>
      <c r="AL1256">
        <v>403</v>
      </c>
      <c r="AM1256">
        <v>756</v>
      </c>
      <c r="AN1256" t="s">
        <v>103</v>
      </c>
      <c r="AO1256" t="s">
        <v>126</v>
      </c>
      <c r="AP1256" t="s">
        <v>104</v>
      </c>
      <c r="AQ1256" t="s">
        <v>105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t="s">
        <v>119</v>
      </c>
      <c r="BC1256">
        <v>4</v>
      </c>
      <c r="BD1256" t="s">
        <v>106</v>
      </c>
      <c r="BE1256">
        <v>0</v>
      </c>
      <c r="BF1256" t="s">
        <v>83</v>
      </c>
      <c r="BG1256" t="s">
        <v>143</v>
      </c>
      <c r="BH1256">
        <v>2000</v>
      </c>
      <c r="BI1256" t="s">
        <v>108</v>
      </c>
      <c r="BJ1256">
        <v>2</v>
      </c>
      <c r="BK1256">
        <v>440</v>
      </c>
      <c r="BL1256" t="s">
        <v>98</v>
      </c>
      <c r="BM1256" t="s">
        <v>98</v>
      </c>
      <c r="BN1256" t="s">
        <v>104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6</v>
      </c>
      <c r="BZ1256">
        <v>2006</v>
      </c>
      <c r="CA1256" t="s">
        <v>110</v>
      </c>
      <c r="CB1256" t="s">
        <v>111</v>
      </c>
    </row>
    <row r="1257" spans="1:80">
      <c r="A1257">
        <v>2716</v>
      </c>
      <c r="B1257">
        <v>160</v>
      </c>
      <c r="C1257" t="s">
        <v>164</v>
      </c>
      <c r="D1257" t="s">
        <v>83</v>
      </c>
      <c r="E1257">
        <v>4447</v>
      </c>
      <c r="F1257" t="s">
        <v>82</v>
      </c>
      <c r="G1257" t="s">
        <v>83</v>
      </c>
      <c r="H1257" t="s">
        <v>113</v>
      </c>
      <c r="I1257" t="s">
        <v>85</v>
      </c>
      <c r="J1257" t="s">
        <v>86</v>
      </c>
      <c r="K1257" t="s">
        <v>136</v>
      </c>
      <c r="L1257" t="s">
        <v>88</v>
      </c>
      <c r="M1257" t="s">
        <v>163</v>
      </c>
      <c r="N1257" t="s">
        <v>91</v>
      </c>
      <c r="O1257" t="s">
        <v>91</v>
      </c>
      <c r="P1257" t="s">
        <v>129</v>
      </c>
      <c r="Q1257" t="s">
        <v>122</v>
      </c>
      <c r="R1257">
        <v>7</v>
      </c>
      <c r="S1257">
        <v>5</v>
      </c>
      <c r="T1257">
        <v>2003</v>
      </c>
      <c r="U1257">
        <v>2003</v>
      </c>
      <c r="V1257" t="s">
        <v>94</v>
      </c>
      <c r="W1257" t="s">
        <v>95</v>
      </c>
      <c r="X1257" t="s">
        <v>96</v>
      </c>
      <c r="Y1257" t="s">
        <v>96</v>
      </c>
      <c r="Z1257" t="s">
        <v>97</v>
      </c>
      <c r="AA1257">
        <v>0</v>
      </c>
      <c r="AB1257" t="s">
        <v>119</v>
      </c>
      <c r="AC1257" t="s">
        <v>98</v>
      </c>
      <c r="AD1257" t="s">
        <v>123</v>
      </c>
      <c r="AE1257" t="s">
        <v>119</v>
      </c>
      <c r="AF1257" t="s">
        <v>98</v>
      </c>
      <c r="AG1257" t="s">
        <v>100</v>
      </c>
      <c r="AH1257" t="s">
        <v>108</v>
      </c>
      <c r="AI1257">
        <v>0</v>
      </c>
      <c r="AJ1257" t="s">
        <v>108</v>
      </c>
      <c r="AK1257">
        <v>0</v>
      </c>
      <c r="AL1257">
        <v>530</v>
      </c>
      <c r="AM1257">
        <v>530</v>
      </c>
      <c r="AN1257" t="s">
        <v>103</v>
      </c>
      <c r="AO1257" t="s">
        <v>126</v>
      </c>
      <c r="AP1257" t="s">
        <v>104</v>
      </c>
      <c r="AQ1257" t="s">
        <v>105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t="s">
        <v>119</v>
      </c>
      <c r="BC1257">
        <v>4</v>
      </c>
      <c r="BD1257" t="s">
        <v>106</v>
      </c>
      <c r="BE1257">
        <v>0</v>
      </c>
      <c r="BF1257" t="s">
        <v>83</v>
      </c>
      <c r="BG1257" t="s">
        <v>107</v>
      </c>
      <c r="BH1257">
        <v>2003</v>
      </c>
      <c r="BI1257" t="s">
        <v>131</v>
      </c>
      <c r="BJ1257">
        <v>2</v>
      </c>
      <c r="BK1257">
        <v>496</v>
      </c>
      <c r="BL1257" t="s">
        <v>98</v>
      </c>
      <c r="BM1257" t="s">
        <v>98</v>
      </c>
      <c r="BN1257" t="s">
        <v>104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2006</v>
      </c>
      <c r="CA1257" t="s">
        <v>110</v>
      </c>
      <c r="CB1257" t="s">
        <v>111</v>
      </c>
    </row>
    <row r="1258" spans="1:80">
      <c r="A1258">
        <v>2717</v>
      </c>
      <c r="B1258">
        <v>60</v>
      </c>
      <c r="C1258" t="s">
        <v>164</v>
      </c>
      <c r="D1258">
        <v>114</v>
      </c>
      <c r="E1258">
        <v>8314</v>
      </c>
      <c r="F1258" t="s">
        <v>82</v>
      </c>
      <c r="G1258" t="s">
        <v>82</v>
      </c>
      <c r="H1258" t="s">
        <v>113</v>
      </c>
      <c r="I1258" t="s">
        <v>85</v>
      </c>
      <c r="J1258" t="s">
        <v>86</v>
      </c>
      <c r="K1258" t="s">
        <v>114</v>
      </c>
      <c r="L1258" t="s">
        <v>88</v>
      </c>
      <c r="M1258" t="s">
        <v>163</v>
      </c>
      <c r="N1258" t="s">
        <v>91</v>
      </c>
      <c r="O1258" t="s">
        <v>91</v>
      </c>
      <c r="P1258" t="s">
        <v>92</v>
      </c>
      <c r="Q1258" t="s">
        <v>122</v>
      </c>
      <c r="R1258">
        <v>7</v>
      </c>
      <c r="S1258">
        <v>5</v>
      </c>
      <c r="T1258">
        <v>1997</v>
      </c>
      <c r="U1258">
        <v>1998</v>
      </c>
      <c r="V1258" t="s">
        <v>115</v>
      </c>
      <c r="W1258" t="s">
        <v>95</v>
      </c>
      <c r="X1258" t="s">
        <v>116</v>
      </c>
      <c r="Y1258" t="s">
        <v>116</v>
      </c>
      <c r="Z1258" t="s">
        <v>97</v>
      </c>
      <c r="AA1258">
        <v>0</v>
      </c>
      <c r="AB1258" t="s">
        <v>119</v>
      </c>
      <c r="AC1258" t="s">
        <v>98</v>
      </c>
      <c r="AD1258" t="s">
        <v>123</v>
      </c>
      <c r="AE1258" t="s">
        <v>119</v>
      </c>
      <c r="AF1258" t="s">
        <v>98</v>
      </c>
      <c r="AG1258" t="s">
        <v>100</v>
      </c>
      <c r="AH1258" t="s">
        <v>108</v>
      </c>
      <c r="AI1258">
        <v>0</v>
      </c>
      <c r="AJ1258" t="s">
        <v>108</v>
      </c>
      <c r="AK1258">
        <v>0</v>
      </c>
      <c r="AL1258">
        <v>569</v>
      </c>
      <c r="AM1258">
        <v>569</v>
      </c>
      <c r="AN1258" t="s">
        <v>103</v>
      </c>
      <c r="AO1258" t="s">
        <v>126</v>
      </c>
      <c r="AP1258" t="s">
        <v>104</v>
      </c>
      <c r="AQ1258" t="s">
        <v>105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t="s">
        <v>119</v>
      </c>
      <c r="BC1258">
        <v>6</v>
      </c>
      <c r="BD1258" t="s">
        <v>106</v>
      </c>
      <c r="BE1258">
        <v>1</v>
      </c>
      <c r="BF1258" t="s">
        <v>98</v>
      </c>
      <c r="BG1258" t="s">
        <v>159</v>
      </c>
      <c r="BH1258">
        <v>1997</v>
      </c>
      <c r="BI1258" t="s">
        <v>108</v>
      </c>
      <c r="BJ1258">
        <v>1</v>
      </c>
      <c r="BK1258">
        <v>434</v>
      </c>
      <c r="BL1258" t="s">
        <v>98</v>
      </c>
      <c r="BM1258" t="s">
        <v>98</v>
      </c>
      <c r="BN1258" t="s">
        <v>104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t="s">
        <v>83</v>
      </c>
      <c r="BV1258" t="s">
        <v>132</v>
      </c>
      <c r="BW1258" t="s">
        <v>83</v>
      </c>
      <c r="BX1258">
        <v>0</v>
      </c>
      <c r="BY1258">
        <v>11</v>
      </c>
      <c r="BZ1258">
        <v>2006</v>
      </c>
      <c r="CA1258" t="s">
        <v>110</v>
      </c>
      <c r="CB1258" t="s">
        <v>111</v>
      </c>
    </row>
    <row r="1259" spans="1:80">
      <c r="A1259">
        <v>2718</v>
      </c>
      <c r="B1259">
        <v>20</v>
      </c>
      <c r="C1259" t="s">
        <v>164</v>
      </c>
      <c r="D1259">
        <v>60</v>
      </c>
      <c r="E1259">
        <v>7180</v>
      </c>
      <c r="F1259" t="s">
        <v>82</v>
      </c>
      <c r="G1259" t="s">
        <v>82</v>
      </c>
      <c r="H1259" t="s">
        <v>113</v>
      </c>
      <c r="I1259" t="s">
        <v>85</v>
      </c>
      <c r="J1259" t="s">
        <v>86</v>
      </c>
      <c r="K1259" t="s">
        <v>87</v>
      </c>
      <c r="L1259" t="s">
        <v>88</v>
      </c>
      <c r="M1259" t="s">
        <v>163</v>
      </c>
      <c r="N1259" t="s">
        <v>91</v>
      </c>
      <c r="O1259" t="s">
        <v>91</v>
      </c>
      <c r="P1259" t="s">
        <v>92</v>
      </c>
      <c r="Q1259" t="s">
        <v>93</v>
      </c>
      <c r="R1259">
        <v>8</v>
      </c>
      <c r="S1259">
        <v>5</v>
      </c>
      <c r="T1259">
        <v>2001</v>
      </c>
      <c r="U1259">
        <v>2002</v>
      </c>
      <c r="V1259" t="s">
        <v>94</v>
      </c>
      <c r="W1259" t="s">
        <v>95</v>
      </c>
      <c r="X1259" t="s">
        <v>152</v>
      </c>
      <c r="Y1259" t="s">
        <v>153</v>
      </c>
      <c r="Z1259" t="s">
        <v>97</v>
      </c>
      <c r="AA1259">
        <v>0</v>
      </c>
      <c r="AB1259" t="s">
        <v>119</v>
      </c>
      <c r="AC1259" t="s">
        <v>98</v>
      </c>
      <c r="AD1259" t="s">
        <v>123</v>
      </c>
      <c r="AE1259" t="s">
        <v>119</v>
      </c>
      <c r="AF1259" t="s">
        <v>98</v>
      </c>
      <c r="AG1259" t="s">
        <v>100</v>
      </c>
      <c r="AH1259" t="s">
        <v>108</v>
      </c>
      <c r="AI1259">
        <v>0</v>
      </c>
      <c r="AJ1259" t="s">
        <v>108</v>
      </c>
      <c r="AK1259">
        <v>0</v>
      </c>
      <c r="AL1259">
        <v>1568</v>
      </c>
      <c r="AM1259">
        <v>1568</v>
      </c>
      <c r="AN1259" t="s">
        <v>103</v>
      </c>
      <c r="AO1259" t="s">
        <v>126</v>
      </c>
      <c r="AP1259" t="s">
        <v>104</v>
      </c>
      <c r="AQ1259" t="s">
        <v>105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119</v>
      </c>
      <c r="BC1259">
        <v>6</v>
      </c>
      <c r="BD1259" t="s">
        <v>106</v>
      </c>
      <c r="BE1259">
        <v>1</v>
      </c>
      <c r="BF1259" t="s">
        <v>98</v>
      </c>
      <c r="BG1259" t="s">
        <v>107</v>
      </c>
      <c r="BH1259">
        <v>2001</v>
      </c>
      <c r="BI1259" t="s">
        <v>131</v>
      </c>
      <c r="BJ1259">
        <v>2</v>
      </c>
      <c r="BK1259">
        <v>564</v>
      </c>
      <c r="BL1259" t="s">
        <v>98</v>
      </c>
      <c r="BM1259" t="s">
        <v>98</v>
      </c>
      <c r="BN1259" t="s">
        <v>104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9</v>
      </c>
      <c r="BZ1259">
        <v>2006</v>
      </c>
      <c r="CA1259" t="s">
        <v>110</v>
      </c>
      <c r="CB1259" t="s">
        <v>111</v>
      </c>
    </row>
    <row r="1260" spans="1:80">
      <c r="A1260">
        <v>2719</v>
      </c>
      <c r="B1260">
        <v>190</v>
      </c>
      <c r="C1260" t="s">
        <v>112</v>
      </c>
      <c r="D1260">
        <v>79</v>
      </c>
      <c r="E1260">
        <v>13110</v>
      </c>
      <c r="F1260" t="s">
        <v>82</v>
      </c>
      <c r="G1260" t="s">
        <v>83</v>
      </c>
      <c r="H1260" t="s">
        <v>113</v>
      </c>
      <c r="I1260" t="s">
        <v>85</v>
      </c>
      <c r="J1260" t="s">
        <v>86</v>
      </c>
      <c r="K1260" t="s">
        <v>114</v>
      </c>
      <c r="L1260" t="s">
        <v>88</v>
      </c>
      <c r="M1260" t="s">
        <v>175</v>
      </c>
      <c r="N1260" t="s">
        <v>225</v>
      </c>
      <c r="O1260" t="s">
        <v>90</v>
      </c>
      <c r="P1260" t="s">
        <v>186</v>
      </c>
      <c r="Q1260" t="s">
        <v>93</v>
      </c>
      <c r="R1260">
        <v>5</v>
      </c>
      <c r="S1260">
        <v>6</v>
      </c>
      <c r="T1260">
        <v>1972</v>
      </c>
      <c r="U1260">
        <v>1972</v>
      </c>
      <c r="V1260" t="s">
        <v>94</v>
      </c>
      <c r="W1260" t="s">
        <v>95</v>
      </c>
      <c r="X1260" t="s">
        <v>135</v>
      </c>
      <c r="Y1260" t="s">
        <v>135</v>
      </c>
      <c r="Z1260" t="s">
        <v>117</v>
      </c>
      <c r="AA1260">
        <v>144</v>
      </c>
      <c r="AB1260" t="s">
        <v>98</v>
      </c>
      <c r="AC1260" t="s">
        <v>98</v>
      </c>
      <c r="AD1260" t="s">
        <v>99</v>
      </c>
      <c r="AE1260" t="s">
        <v>119</v>
      </c>
      <c r="AF1260" t="s">
        <v>98</v>
      </c>
      <c r="AG1260" t="s">
        <v>100</v>
      </c>
      <c r="AH1260" t="s">
        <v>124</v>
      </c>
      <c r="AI1260">
        <v>962</v>
      </c>
      <c r="AJ1260" t="s">
        <v>108</v>
      </c>
      <c r="AK1260">
        <v>0</v>
      </c>
      <c r="AL1260">
        <v>191</v>
      </c>
      <c r="AM1260">
        <v>1153</v>
      </c>
      <c r="AN1260" t="s">
        <v>103</v>
      </c>
      <c r="AO1260" t="s">
        <v>126</v>
      </c>
      <c r="AP1260" t="s">
        <v>104</v>
      </c>
      <c r="AQ1260" t="s">
        <v>105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98</v>
      </c>
      <c r="BC1260">
        <v>6</v>
      </c>
      <c r="BD1260" t="s">
        <v>106</v>
      </c>
      <c r="BE1260">
        <v>0</v>
      </c>
      <c r="BF1260" t="s">
        <v>83</v>
      </c>
      <c r="BG1260" t="s">
        <v>107</v>
      </c>
      <c r="BH1260">
        <v>1972</v>
      </c>
      <c r="BI1260" t="s">
        <v>125</v>
      </c>
      <c r="BJ1260">
        <v>2</v>
      </c>
      <c r="BK1260">
        <v>501</v>
      </c>
      <c r="BL1260" t="s">
        <v>98</v>
      </c>
      <c r="BM1260" t="s">
        <v>98</v>
      </c>
      <c r="BN1260" t="s">
        <v>104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109</v>
      </c>
      <c r="BW1260" t="s">
        <v>83</v>
      </c>
      <c r="BX1260">
        <v>0</v>
      </c>
      <c r="BY1260">
        <v>7</v>
      </c>
      <c r="BZ1260">
        <v>2006</v>
      </c>
      <c r="CA1260" t="s">
        <v>110</v>
      </c>
      <c r="CB1260" t="s">
        <v>111</v>
      </c>
    </row>
    <row r="1261" spans="1:80">
      <c r="A1261">
        <v>2720</v>
      </c>
      <c r="B1261">
        <v>20</v>
      </c>
      <c r="C1261" t="s">
        <v>112</v>
      </c>
      <c r="D1261">
        <v>78</v>
      </c>
      <c r="E1261">
        <v>10140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175</v>
      </c>
      <c r="N1261" t="s">
        <v>225</v>
      </c>
      <c r="O1261" t="s">
        <v>91</v>
      </c>
      <c r="P1261" t="s">
        <v>92</v>
      </c>
      <c r="Q1261" t="s">
        <v>93</v>
      </c>
      <c r="R1261">
        <v>7</v>
      </c>
      <c r="S1261">
        <v>6</v>
      </c>
      <c r="T1261">
        <v>1967</v>
      </c>
      <c r="U1261">
        <v>1967</v>
      </c>
      <c r="V1261" t="s">
        <v>115</v>
      </c>
      <c r="W1261" t="s">
        <v>95</v>
      </c>
      <c r="X1261" t="s">
        <v>130</v>
      </c>
      <c r="Y1261" t="s">
        <v>130</v>
      </c>
      <c r="Z1261" t="s">
        <v>117</v>
      </c>
      <c r="AA1261">
        <v>264</v>
      </c>
      <c r="AB1261" t="s">
        <v>98</v>
      </c>
      <c r="AC1261" t="s">
        <v>98</v>
      </c>
      <c r="AD1261" t="s">
        <v>99</v>
      </c>
      <c r="AE1261" t="s">
        <v>98</v>
      </c>
      <c r="AF1261" t="s">
        <v>98</v>
      </c>
      <c r="AG1261" t="s">
        <v>100</v>
      </c>
      <c r="AH1261" t="s">
        <v>138</v>
      </c>
      <c r="AI1261">
        <v>553</v>
      </c>
      <c r="AJ1261" t="s">
        <v>102</v>
      </c>
      <c r="AK1261">
        <v>68</v>
      </c>
      <c r="AL1261">
        <v>713</v>
      </c>
      <c r="AM1261">
        <v>1334</v>
      </c>
      <c r="AN1261" t="s">
        <v>103</v>
      </c>
      <c r="AO1261" t="s">
        <v>119</v>
      </c>
      <c r="AP1261" t="s">
        <v>104</v>
      </c>
      <c r="AQ1261" t="s">
        <v>105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98</v>
      </c>
      <c r="BC1261">
        <v>7</v>
      </c>
      <c r="BD1261" t="s">
        <v>106</v>
      </c>
      <c r="BE1261">
        <v>0</v>
      </c>
      <c r="BF1261" t="s">
        <v>83</v>
      </c>
      <c r="BG1261" t="s">
        <v>107</v>
      </c>
      <c r="BH1261">
        <v>1967</v>
      </c>
      <c r="BI1261" t="s">
        <v>131</v>
      </c>
      <c r="BJ1261">
        <v>2</v>
      </c>
      <c r="BK1261">
        <v>477</v>
      </c>
      <c r="BL1261" t="s">
        <v>98</v>
      </c>
      <c r="BM1261" t="s">
        <v>98</v>
      </c>
      <c r="BN1261" t="s">
        <v>104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4</v>
      </c>
      <c r="BZ1261">
        <v>2006</v>
      </c>
      <c r="CA1261" t="s">
        <v>110</v>
      </c>
      <c r="CB1261" t="s">
        <v>111</v>
      </c>
    </row>
    <row r="1262" spans="1:80">
      <c r="A1262">
        <v>2721</v>
      </c>
      <c r="B1262">
        <v>20</v>
      </c>
      <c r="C1262" t="s">
        <v>112</v>
      </c>
      <c r="D1262">
        <v>80</v>
      </c>
      <c r="E1262">
        <v>9600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114</v>
      </c>
      <c r="L1262" t="s">
        <v>88</v>
      </c>
      <c r="M1262" t="s">
        <v>89</v>
      </c>
      <c r="N1262" t="s">
        <v>90</v>
      </c>
      <c r="O1262" t="s">
        <v>91</v>
      </c>
      <c r="P1262" t="s">
        <v>92</v>
      </c>
      <c r="Q1262" t="s">
        <v>93</v>
      </c>
      <c r="R1262">
        <v>5</v>
      </c>
      <c r="S1262">
        <v>5</v>
      </c>
      <c r="T1262">
        <v>1968</v>
      </c>
      <c r="U1262">
        <v>1968</v>
      </c>
      <c r="V1262" t="s">
        <v>94</v>
      </c>
      <c r="W1262" t="s">
        <v>95</v>
      </c>
      <c r="X1262" t="s">
        <v>137</v>
      </c>
      <c r="Y1262" t="s">
        <v>137</v>
      </c>
      <c r="Z1262" t="s">
        <v>97</v>
      </c>
      <c r="AA1262">
        <v>0</v>
      </c>
      <c r="AB1262" t="s">
        <v>98</v>
      </c>
      <c r="AC1262" t="s">
        <v>98</v>
      </c>
      <c r="AD1262" t="s">
        <v>99</v>
      </c>
      <c r="AE1262" t="s">
        <v>98</v>
      </c>
      <c r="AF1262" t="s">
        <v>98</v>
      </c>
      <c r="AG1262" t="s">
        <v>100</v>
      </c>
      <c r="AH1262" t="s">
        <v>118</v>
      </c>
      <c r="AI1262">
        <v>758</v>
      </c>
      <c r="AJ1262" t="s">
        <v>108</v>
      </c>
      <c r="AK1262">
        <v>0</v>
      </c>
      <c r="AL1262">
        <v>293</v>
      </c>
      <c r="AM1262">
        <v>1051</v>
      </c>
      <c r="AN1262" t="s">
        <v>103</v>
      </c>
      <c r="AO1262" t="s">
        <v>119</v>
      </c>
      <c r="AP1262" t="s">
        <v>104</v>
      </c>
      <c r="AQ1262" t="s">
        <v>105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6</v>
      </c>
      <c r="BD1262" t="s">
        <v>106</v>
      </c>
      <c r="BE1262">
        <v>0</v>
      </c>
      <c r="BF1262" t="s">
        <v>83</v>
      </c>
      <c r="BG1262" t="s">
        <v>107</v>
      </c>
      <c r="BH1262">
        <v>1968</v>
      </c>
      <c r="BI1262" t="s">
        <v>131</v>
      </c>
      <c r="BJ1262">
        <v>2</v>
      </c>
      <c r="BK1262">
        <v>504</v>
      </c>
      <c r="BL1262" t="s">
        <v>98</v>
      </c>
      <c r="BM1262" t="s">
        <v>98</v>
      </c>
      <c r="BN1262" t="s">
        <v>104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7</v>
      </c>
      <c r="BZ1262">
        <v>2006</v>
      </c>
      <c r="CA1262" t="s">
        <v>110</v>
      </c>
      <c r="CB1262" t="s">
        <v>111</v>
      </c>
    </row>
    <row r="1263" spans="1:80">
      <c r="A1263">
        <v>2722</v>
      </c>
      <c r="B1263">
        <v>60</v>
      </c>
      <c r="C1263" t="s">
        <v>112</v>
      </c>
      <c r="D1263">
        <v>72</v>
      </c>
      <c r="E1263">
        <v>8640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91</v>
      </c>
      <c r="P1263" t="s">
        <v>92</v>
      </c>
      <c r="Q1263" t="s">
        <v>122</v>
      </c>
      <c r="R1263">
        <v>5</v>
      </c>
      <c r="S1263">
        <v>5</v>
      </c>
      <c r="T1263">
        <v>1968</v>
      </c>
      <c r="U1263">
        <v>1968</v>
      </c>
      <c r="V1263" t="s">
        <v>94</v>
      </c>
      <c r="W1263" t="s">
        <v>95</v>
      </c>
      <c r="X1263" t="s">
        <v>130</v>
      </c>
      <c r="Y1263" t="s">
        <v>130</v>
      </c>
      <c r="Z1263" t="s">
        <v>117</v>
      </c>
      <c r="AA1263">
        <v>300</v>
      </c>
      <c r="AB1263" t="s">
        <v>98</v>
      </c>
      <c r="AC1263" t="s">
        <v>98</v>
      </c>
      <c r="AD1263" t="s">
        <v>99</v>
      </c>
      <c r="AE1263" t="s">
        <v>119</v>
      </c>
      <c r="AF1263" t="s">
        <v>139</v>
      </c>
      <c r="AG1263" t="s">
        <v>155</v>
      </c>
      <c r="AH1263" t="s">
        <v>118</v>
      </c>
      <c r="AI1263">
        <v>361</v>
      </c>
      <c r="AJ1263" t="s">
        <v>101</v>
      </c>
      <c r="AK1263">
        <v>483</v>
      </c>
      <c r="AL1263">
        <v>56</v>
      </c>
      <c r="AM1263">
        <v>900</v>
      </c>
      <c r="AN1263" t="s">
        <v>103</v>
      </c>
      <c r="AO1263" t="s">
        <v>126</v>
      </c>
      <c r="AP1263" t="s">
        <v>104</v>
      </c>
      <c r="AQ1263" t="s">
        <v>105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t="s">
        <v>98</v>
      </c>
      <c r="BC1263">
        <v>7</v>
      </c>
      <c r="BD1263" t="s">
        <v>106</v>
      </c>
      <c r="BE1263">
        <v>0</v>
      </c>
      <c r="BF1263" t="s">
        <v>83</v>
      </c>
      <c r="BG1263" t="s">
        <v>107</v>
      </c>
      <c r="BH1263">
        <v>1968</v>
      </c>
      <c r="BI1263" t="s">
        <v>131</v>
      </c>
      <c r="BJ1263">
        <v>2</v>
      </c>
      <c r="BK1263">
        <v>530</v>
      </c>
      <c r="BL1263" t="s">
        <v>98</v>
      </c>
      <c r="BM1263" t="s">
        <v>98</v>
      </c>
      <c r="BN1263" t="s">
        <v>104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t="s">
        <v>83</v>
      </c>
      <c r="BV1263" t="s">
        <v>83</v>
      </c>
      <c r="BW1263" t="s">
        <v>133</v>
      </c>
      <c r="BX1263">
        <v>455</v>
      </c>
      <c r="BY1263">
        <v>6</v>
      </c>
      <c r="BZ1263">
        <v>2006</v>
      </c>
      <c r="CA1263" t="s">
        <v>110</v>
      </c>
      <c r="CB1263" t="s">
        <v>111</v>
      </c>
    </row>
    <row r="1264" spans="1:80">
      <c r="A1264">
        <v>2723</v>
      </c>
      <c r="B1264">
        <v>20</v>
      </c>
      <c r="C1264" t="s">
        <v>112</v>
      </c>
      <c r="D1264">
        <v>78</v>
      </c>
      <c r="E1264">
        <v>9360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92</v>
      </c>
      <c r="Q1264" t="s">
        <v>93</v>
      </c>
      <c r="R1264">
        <v>6</v>
      </c>
      <c r="S1264">
        <v>7</v>
      </c>
      <c r="T1264">
        <v>1968</v>
      </c>
      <c r="U1264">
        <v>2004</v>
      </c>
      <c r="V1264" t="s">
        <v>115</v>
      </c>
      <c r="W1264" t="s">
        <v>95</v>
      </c>
      <c r="X1264" t="s">
        <v>130</v>
      </c>
      <c r="Y1264" t="s">
        <v>130</v>
      </c>
      <c r="Z1264" t="s">
        <v>117</v>
      </c>
      <c r="AA1264">
        <v>203</v>
      </c>
      <c r="AB1264" t="s">
        <v>98</v>
      </c>
      <c r="AC1264" t="s">
        <v>98</v>
      </c>
      <c r="AD1264" t="s">
        <v>99</v>
      </c>
      <c r="AE1264" t="s">
        <v>98</v>
      </c>
      <c r="AF1264" t="s">
        <v>98</v>
      </c>
      <c r="AG1264" t="s">
        <v>157</v>
      </c>
      <c r="AH1264" t="s">
        <v>118</v>
      </c>
      <c r="AI1264">
        <v>760</v>
      </c>
      <c r="AJ1264" t="s">
        <v>108</v>
      </c>
      <c r="AK1264">
        <v>0</v>
      </c>
      <c r="AL1264">
        <v>216</v>
      </c>
      <c r="AM1264">
        <v>976</v>
      </c>
      <c r="AN1264" t="s">
        <v>103</v>
      </c>
      <c r="AO1264" t="s">
        <v>98</v>
      </c>
      <c r="AP1264" t="s">
        <v>104</v>
      </c>
      <c r="AQ1264" t="s">
        <v>105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t="s">
        <v>119</v>
      </c>
      <c r="BC1264">
        <v>4</v>
      </c>
      <c r="BD1264" t="s">
        <v>106</v>
      </c>
      <c r="BE1264">
        <v>1</v>
      </c>
      <c r="BF1264" t="s">
        <v>139</v>
      </c>
      <c r="BG1264" t="s">
        <v>107</v>
      </c>
      <c r="BH1264">
        <v>1968</v>
      </c>
      <c r="BI1264" t="s">
        <v>131</v>
      </c>
      <c r="BJ1264">
        <v>2</v>
      </c>
      <c r="BK1264">
        <v>504</v>
      </c>
      <c r="BL1264" t="s">
        <v>98</v>
      </c>
      <c r="BM1264" t="s">
        <v>98</v>
      </c>
      <c r="BN1264" t="s">
        <v>104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8</v>
      </c>
      <c r="BZ1264">
        <v>2006</v>
      </c>
      <c r="CA1264" t="s">
        <v>110</v>
      </c>
      <c r="CB1264" t="s">
        <v>172</v>
      </c>
    </row>
    <row r="1265" spans="1:80">
      <c r="A1265">
        <v>2724</v>
      </c>
      <c r="B1265">
        <v>85</v>
      </c>
      <c r="C1265" t="s">
        <v>112</v>
      </c>
      <c r="D1265">
        <v>70</v>
      </c>
      <c r="E1265">
        <v>8400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92</v>
      </c>
      <c r="Q1265" t="s">
        <v>183</v>
      </c>
      <c r="R1265">
        <v>5</v>
      </c>
      <c r="S1265">
        <v>6</v>
      </c>
      <c r="T1265">
        <v>1968</v>
      </c>
      <c r="U1265">
        <v>1968</v>
      </c>
      <c r="V1265" t="s">
        <v>94</v>
      </c>
      <c r="W1265" t="s">
        <v>95</v>
      </c>
      <c r="X1265" t="s">
        <v>130</v>
      </c>
      <c r="Y1265" t="s">
        <v>130</v>
      </c>
      <c r="Z1265" t="s">
        <v>97</v>
      </c>
      <c r="AA1265">
        <v>0</v>
      </c>
      <c r="AB1265" t="s">
        <v>98</v>
      </c>
      <c r="AC1265" t="s">
        <v>98</v>
      </c>
      <c r="AD1265" t="s">
        <v>99</v>
      </c>
      <c r="AE1265" t="s">
        <v>119</v>
      </c>
      <c r="AF1265" t="s">
        <v>98</v>
      </c>
      <c r="AG1265" t="s">
        <v>119</v>
      </c>
      <c r="AH1265" t="s">
        <v>124</v>
      </c>
      <c r="AI1265">
        <v>744</v>
      </c>
      <c r="AJ1265" t="s">
        <v>108</v>
      </c>
      <c r="AK1265">
        <v>0</v>
      </c>
      <c r="AL1265">
        <v>89</v>
      </c>
      <c r="AM1265">
        <v>833</v>
      </c>
      <c r="AN1265" t="s">
        <v>103</v>
      </c>
      <c r="AO1265" t="s">
        <v>119</v>
      </c>
      <c r="AP1265" t="s">
        <v>104</v>
      </c>
      <c r="AQ1265" t="s">
        <v>105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6</v>
      </c>
      <c r="BD1265" t="s">
        <v>106</v>
      </c>
      <c r="BE1265">
        <v>0</v>
      </c>
      <c r="BF1265" t="s">
        <v>83</v>
      </c>
      <c r="BG1265" t="s">
        <v>107</v>
      </c>
      <c r="BH1265">
        <v>1968</v>
      </c>
      <c r="BI1265" t="s">
        <v>131</v>
      </c>
      <c r="BJ1265">
        <v>1</v>
      </c>
      <c r="BK1265">
        <v>326</v>
      </c>
      <c r="BL1265" t="s">
        <v>98</v>
      </c>
      <c r="BM1265" t="s">
        <v>98</v>
      </c>
      <c r="BN1265" t="s">
        <v>104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8</v>
      </c>
      <c r="BZ1265">
        <v>2006</v>
      </c>
      <c r="CA1265" t="s">
        <v>110</v>
      </c>
      <c r="CB1265" t="s">
        <v>111</v>
      </c>
    </row>
    <row r="1266" spans="1:80">
      <c r="A1266">
        <v>2725</v>
      </c>
      <c r="B1266">
        <v>20</v>
      </c>
      <c r="C1266" t="s">
        <v>112</v>
      </c>
      <c r="D1266" t="s">
        <v>83</v>
      </c>
      <c r="E1266">
        <v>9759</v>
      </c>
      <c r="F1266" t="s">
        <v>82</v>
      </c>
      <c r="G1266" t="s">
        <v>83</v>
      </c>
      <c r="H1266" t="s">
        <v>113</v>
      </c>
      <c r="I1266" t="s">
        <v>85</v>
      </c>
      <c r="J1266" t="s">
        <v>86</v>
      </c>
      <c r="K1266" t="s">
        <v>87</v>
      </c>
      <c r="L1266" t="s">
        <v>88</v>
      </c>
      <c r="M1266" t="s">
        <v>89</v>
      </c>
      <c r="N1266" t="s">
        <v>91</v>
      </c>
      <c r="O1266" t="s">
        <v>91</v>
      </c>
      <c r="P1266" t="s">
        <v>92</v>
      </c>
      <c r="Q1266" t="s">
        <v>93</v>
      </c>
      <c r="R1266">
        <v>5</v>
      </c>
      <c r="S1266">
        <v>5</v>
      </c>
      <c r="T1266">
        <v>1966</v>
      </c>
      <c r="U1266">
        <v>1966</v>
      </c>
      <c r="V1266" t="s">
        <v>94</v>
      </c>
      <c r="W1266" t="s">
        <v>95</v>
      </c>
      <c r="X1266" t="s">
        <v>135</v>
      </c>
      <c r="Y1266" t="s">
        <v>135</v>
      </c>
      <c r="Z1266" t="s">
        <v>97</v>
      </c>
      <c r="AA1266">
        <v>0</v>
      </c>
      <c r="AB1266" t="s">
        <v>98</v>
      </c>
      <c r="AC1266" t="s">
        <v>98</v>
      </c>
      <c r="AD1266" t="s">
        <v>99</v>
      </c>
      <c r="AE1266" t="s">
        <v>98</v>
      </c>
      <c r="AF1266" t="s">
        <v>98</v>
      </c>
      <c r="AG1266" t="s">
        <v>100</v>
      </c>
      <c r="AH1266" t="s">
        <v>138</v>
      </c>
      <c r="AI1266">
        <v>799</v>
      </c>
      <c r="AJ1266" t="s">
        <v>108</v>
      </c>
      <c r="AK1266">
        <v>0</v>
      </c>
      <c r="AL1266">
        <v>252</v>
      </c>
      <c r="AM1266">
        <v>1051</v>
      </c>
      <c r="AN1266" t="s">
        <v>103</v>
      </c>
      <c r="AO1266" t="s">
        <v>98</v>
      </c>
      <c r="AP1266" t="s">
        <v>104</v>
      </c>
      <c r="AQ1266" t="s">
        <v>105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6</v>
      </c>
      <c r="BD1266" t="s">
        <v>106</v>
      </c>
      <c r="BE1266">
        <v>0</v>
      </c>
      <c r="BF1266" t="s">
        <v>83</v>
      </c>
      <c r="BG1266" t="s">
        <v>107</v>
      </c>
      <c r="BH1266">
        <v>1966</v>
      </c>
      <c r="BI1266" t="s">
        <v>131</v>
      </c>
      <c r="BJ1266">
        <v>1</v>
      </c>
      <c r="BK1266">
        <v>264</v>
      </c>
      <c r="BL1266" t="s">
        <v>98</v>
      </c>
      <c r="BM1266" t="s">
        <v>98</v>
      </c>
      <c r="BN1266" t="s">
        <v>104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3</v>
      </c>
      <c r="BZ1266">
        <v>2006</v>
      </c>
      <c r="CA1266" t="s">
        <v>110</v>
      </c>
      <c r="CB1266" t="s">
        <v>111</v>
      </c>
    </row>
    <row r="1267" spans="1:80">
      <c r="A1267">
        <v>2726</v>
      </c>
      <c r="B1267">
        <v>80</v>
      </c>
      <c r="C1267" t="s">
        <v>112</v>
      </c>
      <c r="D1267">
        <v>80</v>
      </c>
      <c r="E1267">
        <v>9600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88</v>
      </c>
      <c r="M1267" t="s">
        <v>89</v>
      </c>
      <c r="N1267" t="s">
        <v>91</v>
      </c>
      <c r="O1267" t="s">
        <v>91</v>
      </c>
      <c r="P1267" t="s">
        <v>92</v>
      </c>
      <c r="Q1267" t="s">
        <v>158</v>
      </c>
      <c r="R1267">
        <v>5</v>
      </c>
      <c r="S1267">
        <v>7</v>
      </c>
      <c r="T1267">
        <v>1967</v>
      </c>
      <c r="U1267">
        <v>1967</v>
      </c>
      <c r="V1267" t="s">
        <v>94</v>
      </c>
      <c r="W1267" t="s">
        <v>95</v>
      </c>
      <c r="X1267" t="s">
        <v>137</v>
      </c>
      <c r="Y1267" t="s">
        <v>137</v>
      </c>
      <c r="Z1267" t="s">
        <v>117</v>
      </c>
      <c r="AA1267">
        <v>140</v>
      </c>
      <c r="AB1267" t="s">
        <v>98</v>
      </c>
      <c r="AC1267" t="s">
        <v>98</v>
      </c>
      <c r="AD1267" t="s">
        <v>123</v>
      </c>
      <c r="AE1267" t="s">
        <v>98</v>
      </c>
      <c r="AF1267" t="s">
        <v>98</v>
      </c>
      <c r="AG1267" t="s">
        <v>157</v>
      </c>
      <c r="AH1267" t="s">
        <v>118</v>
      </c>
      <c r="AI1267">
        <v>602</v>
      </c>
      <c r="AJ1267" t="s">
        <v>101</v>
      </c>
      <c r="AK1267">
        <v>402</v>
      </c>
      <c r="AL1267">
        <v>137</v>
      </c>
      <c r="AM1267">
        <v>1141</v>
      </c>
      <c r="AN1267" t="s">
        <v>103</v>
      </c>
      <c r="AO1267" t="s">
        <v>119</v>
      </c>
      <c r="AP1267" t="s">
        <v>104</v>
      </c>
      <c r="AQ1267" t="s">
        <v>105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98</v>
      </c>
      <c r="BC1267">
        <v>6</v>
      </c>
      <c r="BD1267" t="s">
        <v>106</v>
      </c>
      <c r="BE1267">
        <v>0</v>
      </c>
      <c r="BF1267" t="s">
        <v>83</v>
      </c>
      <c r="BG1267" t="s">
        <v>107</v>
      </c>
      <c r="BH1267">
        <v>1967</v>
      </c>
      <c r="BI1267" t="s">
        <v>108</v>
      </c>
      <c r="BJ1267">
        <v>1</v>
      </c>
      <c r="BK1267">
        <v>568</v>
      </c>
      <c r="BL1267" t="s">
        <v>98</v>
      </c>
      <c r="BM1267" t="s">
        <v>98</v>
      </c>
      <c r="BN1267" t="s">
        <v>104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7</v>
      </c>
      <c r="BZ1267">
        <v>2006</v>
      </c>
      <c r="CA1267" t="s">
        <v>110</v>
      </c>
      <c r="CB1267" t="s">
        <v>111</v>
      </c>
    </row>
    <row r="1268" spans="1:80">
      <c r="A1268">
        <v>2727</v>
      </c>
      <c r="B1268">
        <v>190</v>
      </c>
      <c r="C1268" t="s">
        <v>112</v>
      </c>
      <c r="D1268">
        <v>80</v>
      </c>
      <c r="E1268">
        <v>8800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89</v>
      </c>
      <c r="N1268" t="s">
        <v>225</v>
      </c>
      <c r="O1268" t="s">
        <v>91</v>
      </c>
      <c r="P1268" t="s">
        <v>186</v>
      </c>
      <c r="Q1268" t="s">
        <v>93</v>
      </c>
      <c r="R1268">
        <v>6</v>
      </c>
      <c r="S1268">
        <v>7</v>
      </c>
      <c r="T1268">
        <v>1965</v>
      </c>
      <c r="U1268">
        <v>2000</v>
      </c>
      <c r="V1268" t="s">
        <v>115</v>
      </c>
      <c r="W1268" t="s">
        <v>95</v>
      </c>
      <c r="X1268" t="s">
        <v>117</v>
      </c>
      <c r="Y1268" t="s">
        <v>96</v>
      </c>
      <c r="Z1268" t="s">
        <v>97</v>
      </c>
      <c r="AA1268">
        <v>0</v>
      </c>
      <c r="AB1268" t="s">
        <v>98</v>
      </c>
      <c r="AC1268" t="s">
        <v>119</v>
      </c>
      <c r="AD1268" t="s">
        <v>123</v>
      </c>
      <c r="AE1268" t="s">
        <v>98</v>
      </c>
      <c r="AF1268" t="s">
        <v>98</v>
      </c>
      <c r="AG1268" t="s">
        <v>155</v>
      </c>
      <c r="AH1268" t="s">
        <v>118</v>
      </c>
      <c r="AI1268">
        <v>901</v>
      </c>
      <c r="AJ1268" t="s">
        <v>138</v>
      </c>
      <c r="AK1268">
        <v>252</v>
      </c>
      <c r="AL1268">
        <v>34</v>
      </c>
      <c r="AM1268">
        <v>1187</v>
      </c>
      <c r="AN1268" t="s">
        <v>103</v>
      </c>
      <c r="AO1268" t="s">
        <v>126</v>
      </c>
      <c r="AP1268" t="s">
        <v>104</v>
      </c>
      <c r="AQ1268" t="s">
        <v>105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t="s">
        <v>119</v>
      </c>
      <c r="BC1268">
        <v>7</v>
      </c>
      <c r="BD1268" t="s">
        <v>187</v>
      </c>
      <c r="BE1268">
        <v>2</v>
      </c>
      <c r="BF1268" t="s">
        <v>98</v>
      </c>
      <c r="BG1268" t="s">
        <v>107</v>
      </c>
      <c r="BH1268">
        <v>1965</v>
      </c>
      <c r="BI1268" t="s">
        <v>131</v>
      </c>
      <c r="BJ1268">
        <v>1</v>
      </c>
      <c r="BK1268">
        <v>299</v>
      </c>
      <c r="BL1268" t="s">
        <v>98</v>
      </c>
      <c r="BM1268" t="s">
        <v>98</v>
      </c>
      <c r="BN1268" t="s">
        <v>104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t="s">
        <v>83</v>
      </c>
      <c r="BV1268" t="s">
        <v>109</v>
      </c>
      <c r="BW1268" t="s">
        <v>133</v>
      </c>
      <c r="BX1268">
        <v>460</v>
      </c>
      <c r="BY1268">
        <v>6</v>
      </c>
      <c r="BZ1268">
        <v>2006</v>
      </c>
      <c r="CA1268" t="s">
        <v>110</v>
      </c>
      <c r="CB1268" t="s">
        <v>172</v>
      </c>
    </row>
    <row r="1269" spans="1:80">
      <c r="A1269">
        <v>2728</v>
      </c>
      <c r="B1269">
        <v>20</v>
      </c>
      <c r="C1269" t="s">
        <v>112</v>
      </c>
      <c r="D1269" t="s">
        <v>83</v>
      </c>
      <c r="E1269">
        <v>10368</v>
      </c>
      <c r="F1269" t="s">
        <v>82</v>
      </c>
      <c r="G1269" t="s">
        <v>83</v>
      </c>
      <c r="H1269" t="s">
        <v>113</v>
      </c>
      <c r="I1269" t="s">
        <v>85</v>
      </c>
      <c r="J1269" t="s">
        <v>86</v>
      </c>
      <c r="K1269" t="s">
        <v>161</v>
      </c>
      <c r="L1269" t="s">
        <v>88</v>
      </c>
      <c r="M1269" t="s">
        <v>89</v>
      </c>
      <c r="N1269" t="s">
        <v>91</v>
      </c>
      <c r="O1269" t="s">
        <v>91</v>
      </c>
      <c r="P1269" t="s">
        <v>92</v>
      </c>
      <c r="Q1269" t="s">
        <v>93</v>
      </c>
      <c r="R1269">
        <v>6</v>
      </c>
      <c r="S1269">
        <v>6</v>
      </c>
      <c r="T1269">
        <v>1964</v>
      </c>
      <c r="U1269">
        <v>1964</v>
      </c>
      <c r="V1269" t="s">
        <v>115</v>
      </c>
      <c r="W1269" t="s">
        <v>95</v>
      </c>
      <c r="X1269" t="s">
        <v>130</v>
      </c>
      <c r="Y1269" t="s">
        <v>130</v>
      </c>
      <c r="Z1269" t="s">
        <v>117</v>
      </c>
      <c r="AA1269">
        <v>112</v>
      </c>
      <c r="AB1269" t="s">
        <v>98</v>
      </c>
      <c r="AC1269" t="s">
        <v>98</v>
      </c>
      <c r="AD1269" t="s">
        <v>99</v>
      </c>
      <c r="AE1269" t="s">
        <v>98</v>
      </c>
      <c r="AF1269" t="s">
        <v>98</v>
      </c>
      <c r="AG1269" t="s">
        <v>100</v>
      </c>
      <c r="AH1269" t="s">
        <v>118</v>
      </c>
      <c r="AI1269">
        <v>260</v>
      </c>
      <c r="AJ1269" t="s">
        <v>102</v>
      </c>
      <c r="AK1269">
        <v>748</v>
      </c>
      <c r="AL1269">
        <v>0</v>
      </c>
      <c r="AM1269">
        <v>1008</v>
      </c>
      <c r="AN1269" t="s">
        <v>103</v>
      </c>
      <c r="AO1269" t="s">
        <v>126</v>
      </c>
      <c r="AP1269" t="s">
        <v>104</v>
      </c>
      <c r="AQ1269" t="s">
        <v>105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t="s">
        <v>98</v>
      </c>
      <c r="BC1269">
        <v>7</v>
      </c>
      <c r="BD1269" t="s">
        <v>106</v>
      </c>
      <c r="BE1269">
        <v>1</v>
      </c>
      <c r="BF1269" t="s">
        <v>119</v>
      </c>
      <c r="BG1269" t="s">
        <v>107</v>
      </c>
      <c r="BH1269">
        <v>1964</v>
      </c>
      <c r="BI1269" t="s">
        <v>125</v>
      </c>
      <c r="BJ1269">
        <v>2</v>
      </c>
      <c r="BK1269">
        <v>430</v>
      </c>
      <c r="BL1269" t="s">
        <v>98</v>
      </c>
      <c r="BM1269" t="s">
        <v>98</v>
      </c>
      <c r="BN1269" t="s">
        <v>104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2006</v>
      </c>
      <c r="CA1269" t="s">
        <v>110</v>
      </c>
      <c r="CB1269" t="s">
        <v>111</v>
      </c>
    </row>
    <row r="1270" spans="1:80">
      <c r="A1270">
        <v>2729</v>
      </c>
      <c r="B1270">
        <v>60</v>
      </c>
      <c r="C1270" t="s">
        <v>112</v>
      </c>
      <c r="D1270">
        <v>85</v>
      </c>
      <c r="E1270">
        <v>9350</v>
      </c>
      <c r="F1270" t="s">
        <v>82</v>
      </c>
      <c r="G1270" t="s">
        <v>83</v>
      </c>
      <c r="H1270" t="s">
        <v>84</v>
      </c>
      <c r="I1270" t="s">
        <v>85</v>
      </c>
      <c r="J1270" t="s">
        <v>86</v>
      </c>
      <c r="K1270" t="s">
        <v>87</v>
      </c>
      <c r="L1270" t="s">
        <v>88</v>
      </c>
      <c r="M1270" t="s">
        <v>89</v>
      </c>
      <c r="N1270" t="s">
        <v>91</v>
      </c>
      <c r="O1270" t="s">
        <v>91</v>
      </c>
      <c r="P1270" t="s">
        <v>92</v>
      </c>
      <c r="Q1270" t="s">
        <v>122</v>
      </c>
      <c r="R1270">
        <v>5</v>
      </c>
      <c r="S1270">
        <v>6</v>
      </c>
      <c r="T1270">
        <v>1964</v>
      </c>
      <c r="U1270">
        <v>1964</v>
      </c>
      <c r="V1270" t="s">
        <v>94</v>
      </c>
      <c r="W1270" t="s">
        <v>95</v>
      </c>
      <c r="X1270" t="s">
        <v>130</v>
      </c>
      <c r="Y1270" t="s">
        <v>130</v>
      </c>
      <c r="Z1270" t="s">
        <v>97</v>
      </c>
      <c r="AA1270">
        <v>0</v>
      </c>
      <c r="AB1270" t="s">
        <v>98</v>
      </c>
      <c r="AC1270" t="s">
        <v>98</v>
      </c>
      <c r="AD1270" t="s">
        <v>99</v>
      </c>
      <c r="AE1270" t="s">
        <v>98</v>
      </c>
      <c r="AF1270" t="s">
        <v>98</v>
      </c>
      <c r="AG1270" t="s">
        <v>100</v>
      </c>
      <c r="AH1270" t="s">
        <v>118</v>
      </c>
      <c r="AI1270">
        <v>360</v>
      </c>
      <c r="AJ1270" t="s">
        <v>108</v>
      </c>
      <c r="AK1270">
        <v>0</v>
      </c>
      <c r="AL1270">
        <v>360</v>
      </c>
      <c r="AM1270">
        <v>720</v>
      </c>
      <c r="AN1270" t="s">
        <v>103</v>
      </c>
      <c r="AO1270" t="s">
        <v>119</v>
      </c>
      <c r="AP1270" t="s">
        <v>104</v>
      </c>
      <c r="AQ1270" t="s">
        <v>105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t="s">
        <v>98</v>
      </c>
      <c r="BC1270">
        <v>7</v>
      </c>
      <c r="BD1270" t="s">
        <v>106</v>
      </c>
      <c r="BE1270">
        <v>1</v>
      </c>
      <c r="BF1270" t="s">
        <v>134</v>
      </c>
      <c r="BG1270" t="s">
        <v>107</v>
      </c>
      <c r="BH1270">
        <v>1964</v>
      </c>
      <c r="BI1270" t="s">
        <v>125</v>
      </c>
      <c r="BJ1270">
        <v>2</v>
      </c>
      <c r="BK1270">
        <v>480</v>
      </c>
      <c r="BL1270" t="s">
        <v>98</v>
      </c>
      <c r="BM1270" t="s">
        <v>98</v>
      </c>
      <c r="BN1270" t="s">
        <v>104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7</v>
      </c>
      <c r="BZ1270">
        <v>2006</v>
      </c>
      <c r="CA1270" t="s">
        <v>110</v>
      </c>
      <c r="CB1270" t="s">
        <v>111</v>
      </c>
    </row>
    <row r="1271" spans="1:80">
      <c r="A1271">
        <v>2730</v>
      </c>
      <c r="B1271">
        <v>20</v>
      </c>
      <c r="C1271" t="s">
        <v>112</v>
      </c>
      <c r="D1271">
        <v>80</v>
      </c>
      <c r="E1271">
        <v>10800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89</v>
      </c>
      <c r="N1271" t="s">
        <v>91</v>
      </c>
      <c r="O1271" t="s">
        <v>91</v>
      </c>
      <c r="P1271" t="s">
        <v>92</v>
      </c>
      <c r="Q1271" t="s">
        <v>93</v>
      </c>
      <c r="R1271">
        <v>5</v>
      </c>
      <c r="S1271">
        <v>7</v>
      </c>
      <c r="T1271">
        <v>1960</v>
      </c>
      <c r="U1271">
        <v>1960</v>
      </c>
      <c r="V1271" t="s">
        <v>115</v>
      </c>
      <c r="W1271" t="s">
        <v>95</v>
      </c>
      <c r="X1271" t="s">
        <v>116</v>
      </c>
      <c r="Y1271" t="s">
        <v>116</v>
      </c>
      <c r="Z1271" t="s">
        <v>117</v>
      </c>
      <c r="AA1271">
        <v>88</v>
      </c>
      <c r="AB1271" t="s">
        <v>98</v>
      </c>
      <c r="AC1271" t="s">
        <v>98</v>
      </c>
      <c r="AD1271" t="s">
        <v>99</v>
      </c>
      <c r="AE1271" t="s">
        <v>98</v>
      </c>
      <c r="AF1271" t="s">
        <v>98</v>
      </c>
      <c r="AG1271" t="s">
        <v>100</v>
      </c>
      <c r="AH1271" t="s">
        <v>118</v>
      </c>
      <c r="AI1271">
        <v>632</v>
      </c>
      <c r="AJ1271" t="s">
        <v>108</v>
      </c>
      <c r="AK1271">
        <v>0</v>
      </c>
      <c r="AL1271">
        <v>616</v>
      </c>
      <c r="AM1271">
        <v>1248</v>
      </c>
      <c r="AN1271" t="s">
        <v>103</v>
      </c>
      <c r="AO1271" t="s">
        <v>126</v>
      </c>
      <c r="AP1271" t="s">
        <v>104</v>
      </c>
      <c r="AQ1271" t="s">
        <v>105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6</v>
      </c>
      <c r="BD1271" t="s">
        <v>106</v>
      </c>
      <c r="BE1271">
        <v>0</v>
      </c>
      <c r="BF1271" t="s">
        <v>83</v>
      </c>
      <c r="BG1271" t="s">
        <v>107</v>
      </c>
      <c r="BH1271">
        <v>1960</v>
      </c>
      <c r="BI1271" t="s">
        <v>108</v>
      </c>
      <c r="BJ1271">
        <v>1</v>
      </c>
      <c r="BK1271">
        <v>286</v>
      </c>
      <c r="BL1271" t="s">
        <v>98</v>
      </c>
      <c r="BM1271" t="s">
        <v>98</v>
      </c>
      <c r="BN1271" t="s">
        <v>104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109</v>
      </c>
      <c r="BW1271" t="s">
        <v>83</v>
      </c>
      <c r="BX1271">
        <v>0</v>
      </c>
      <c r="BY1271">
        <v>5</v>
      </c>
      <c r="BZ1271">
        <v>2006</v>
      </c>
      <c r="CA1271" t="s">
        <v>110</v>
      </c>
      <c r="CB1271" t="s">
        <v>111</v>
      </c>
    </row>
    <row r="1272" spans="1:80">
      <c r="A1272">
        <v>2731</v>
      </c>
      <c r="B1272">
        <v>30</v>
      </c>
      <c r="C1272" t="s">
        <v>112</v>
      </c>
      <c r="D1272">
        <v>60</v>
      </c>
      <c r="E1272">
        <v>8550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89</v>
      </c>
      <c r="N1272" t="s">
        <v>91</v>
      </c>
      <c r="O1272" t="s">
        <v>91</v>
      </c>
      <c r="P1272" t="s">
        <v>92</v>
      </c>
      <c r="Q1272" t="s">
        <v>93</v>
      </c>
      <c r="R1272">
        <v>6</v>
      </c>
      <c r="S1272">
        <v>8</v>
      </c>
      <c r="T1272">
        <v>1934</v>
      </c>
      <c r="U1272">
        <v>1950</v>
      </c>
      <c r="V1272" t="s">
        <v>94</v>
      </c>
      <c r="W1272" t="s">
        <v>95</v>
      </c>
      <c r="X1272" t="s">
        <v>137</v>
      </c>
      <c r="Y1272" t="s">
        <v>137</v>
      </c>
      <c r="Z1272" t="s">
        <v>97</v>
      </c>
      <c r="AA1272">
        <v>0</v>
      </c>
      <c r="AB1272" t="s">
        <v>98</v>
      </c>
      <c r="AC1272" t="s">
        <v>98</v>
      </c>
      <c r="AD1272" t="s">
        <v>99</v>
      </c>
      <c r="AE1272" t="s">
        <v>98</v>
      </c>
      <c r="AF1272" t="s">
        <v>98</v>
      </c>
      <c r="AG1272" t="s">
        <v>100</v>
      </c>
      <c r="AH1272" t="s">
        <v>138</v>
      </c>
      <c r="AI1272">
        <v>574</v>
      </c>
      <c r="AJ1272" t="s">
        <v>108</v>
      </c>
      <c r="AK1272">
        <v>0</v>
      </c>
      <c r="AL1272">
        <v>242</v>
      </c>
      <c r="AM1272">
        <v>816</v>
      </c>
      <c r="AN1272" t="s">
        <v>103</v>
      </c>
      <c r="AO1272" t="s">
        <v>126</v>
      </c>
      <c r="AP1272" t="s">
        <v>104</v>
      </c>
      <c r="AQ1272" t="s">
        <v>105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98</v>
      </c>
      <c r="BC1272">
        <v>4</v>
      </c>
      <c r="BD1272" t="s">
        <v>106</v>
      </c>
      <c r="BE1272">
        <v>1</v>
      </c>
      <c r="BF1272" t="s">
        <v>139</v>
      </c>
      <c r="BG1272" t="s">
        <v>107</v>
      </c>
      <c r="BH1272">
        <v>1949</v>
      </c>
      <c r="BI1272" t="s">
        <v>108</v>
      </c>
      <c r="BJ1272">
        <v>1</v>
      </c>
      <c r="BK1272">
        <v>240</v>
      </c>
      <c r="BL1272" t="s">
        <v>98</v>
      </c>
      <c r="BM1272" t="s">
        <v>98</v>
      </c>
      <c r="BN1272" t="s">
        <v>104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t="s">
        <v>83</v>
      </c>
      <c r="BV1272" t="s">
        <v>109</v>
      </c>
      <c r="BW1272" t="s">
        <v>83</v>
      </c>
      <c r="BX1272">
        <v>0</v>
      </c>
      <c r="BY1272">
        <v>7</v>
      </c>
      <c r="BZ1272">
        <v>2006</v>
      </c>
      <c r="CA1272" t="s">
        <v>110</v>
      </c>
      <c r="CB1272" t="s">
        <v>111</v>
      </c>
    </row>
    <row r="1273" spans="1:80">
      <c r="A1273">
        <v>2732</v>
      </c>
      <c r="B1273">
        <v>20</v>
      </c>
      <c r="C1273" t="s">
        <v>112</v>
      </c>
      <c r="D1273">
        <v>68</v>
      </c>
      <c r="E1273">
        <v>9724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87</v>
      </c>
      <c r="L1273" t="s">
        <v>88</v>
      </c>
      <c r="M1273" t="s">
        <v>89</v>
      </c>
      <c r="N1273" t="s">
        <v>91</v>
      </c>
      <c r="O1273" t="s">
        <v>91</v>
      </c>
      <c r="P1273" t="s">
        <v>92</v>
      </c>
      <c r="Q1273" t="s">
        <v>93</v>
      </c>
      <c r="R1273">
        <v>5</v>
      </c>
      <c r="S1273">
        <v>7</v>
      </c>
      <c r="T1273">
        <v>1947</v>
      </c>
      <c r="U1273">
        <v>1950</v>
      </c>
      <c r="V1273" t="s">
        <v>115</v>
      </c>
      <c r="W1273" t="s">
        <v>95</v>
      </c>
      <c r="X1273" t="s">
        <v>117</v>
      </c>
      <c r="Y1273" t="s">
        <v>117</v>
      </c>
      <c r="Z1273" t="s">
        <v>97</v>
      </c>
      <c r="AA1273">
        <v>0</v>
      </c>
      <c r="AB1273" t="s">
        <v>98</v>
      </c>
      <c r="AC1273" t="s">
        <v>98</v>
      </c>
      <c r="AD1273" t="s">
        <v>99</v>
      </c>
      <c r="AE1273" t="s">
        <v>98</v>
      </c>
      <c r="AF1273" t="s">
        <v>98</v>
      </c>
      <c r="AG1273" t="s">
        <v>100</v>
      </c>
      <c r="AH1273" t="s">
        <v>108</v>
      </c>
      <c r="AI1273">
        <v>0</v>
      </c>
      <c r="AJ1273" t="s">
        <v>108</v>
      </c>
      <c r="AK1273">
        <v>0</v>
      </c>
      <c r="AL1273">
        <v>938</v>
      </c>
      <c r="AM1273">
        <v>938</v>
      </c>
      <c r="AN1273" t="s">
        <v>103</v>
      </c>
      <c r="AO1273" t="s">
        <v>126</v>
      </c>
      <c r="AP1273" t="s">
        <v>104</v>
      </c>
      <c r="AQ1273" t="s">
        <v>105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98</v>
      </c>
      <c r="BC1273">
        <v>5</v>
      </c>
      <c r="BD1273" t="s">
        <v>106</v>
      </c>
      <c r="BE1273">
        <v>1</v>
      </c>
      <c r="BF1273" t="s">
        <v>119</v>
      </c>
      <c r="BG1273" t="s">
        <v>143</v>
      </c>
      <c r="BH1273">
        <v>1947</v>
      </c>
      <c r="BI1273" t="s">
        <v>108</v>
      </c>
      <c r="BJ1273">
        <v>1</v>
      </c>
      <c r="BK1273">
        <v>273</v>
      </c>
      <c r="BL1273" t="s">
        <v>98</v>
      </c>
      <c r="BM1273" t="s">
        <v>98</v>
      </c>
      <c r="BN1273" t="s">
        <v>104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177</v>
      </c>
      <c r="BW1273" t="s">
        <v>83</v>
      </c>
      <c r="BX1273">
        <v>0</v>
      </c>
      <c r="BY1273">
        <v>5</v>
      </c>
      <c r="BZ1273">
        <v>2006</v>
      </c>
      <c r="CA1273" t="s">
        <v>110</v>
      </c>
      <c r="CB1273" t="s">
        <v>111</v>
      </c>
    </row>
    <row r="1274" spans="1:80">
      <c r="A1274">
        <v>2733</v>
      </c>
      <c r="B1274">
        <v>20</v>
      </c>
      <c r="C1274" t="s">
        <v>112</v>
      </c>
      <c r="D1274">
        <v>80</v>
      </c>
      <c r="E1274">
        <v>9600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89</v>
      </c>
      <c r="N1274" t="s">
        <v>91</v>
      </c>
      <c r="O1274" t="s">
        <v>91</v>
      </c>
      <c r="P1274" t="s">
        <v>92</v>
      </c>
      <c r="Q1274" t="s">
        <v>93</v>
      </c>
      <c r="R1274">
        <v>5</v>
      </c>
      <c r="S1274">
        <v>6</v>
      </c>
      <c r="T1274">
        <v>1961</v>
      </c>
      <c r="U1274">
        <v>1990</v>
      </c>
      <c r="V1274" t="s">
        <v>94</v>
      </c>
      <c r="W1274" t="s">
        <v>95</v>
      </c>
      <c r="X1274" t="s">
        <v>184</v>
      </c>
      <c r="Y1274" t="s">
        <v>185</v>
      </c>
      <c r="Z1274" t="s">
        <v>97</v>
      </c>
      <c r="AA1274">
        <v>0</v>
      </c>
      <c r="AB1274" t="s">
        <v>98</v>
      </c>
      <c r="AC1274" t="s">
        <v>98</v>
      </c>
      <c r="AD1274" t="s">
        <v>99</v>
      </c>
      <c r="AE1274" t="s">
        <v>98</v>
      </c>
      <c r="AF1274" t="s">
        <v>98</v>
      </c>
      <c r="AG1274" t="s">
        <v>155</v>
      </c>
      <c r="AH1274" t="s">
        <v>138</v>
      </c>
      <c r="AI1274">
        <v>915</v>
      </c>
      <c r="AJ1274" t="s">
        <v>108</v>
      </c>
      <c r="AK1274">
        <v>0</v>
      </c>
      <c r="AL1274">
        <v>336</v>
      </c>
      <c r="AM1274">
        <v>1251</v>
      </c>
      <c r="AN1274" t="s">
        <v>103</v>
      </c>
      <c r="AO1274" t="s">
        <v>98</v>
      </c>
      <c r="AP1274" t="s">
        <v>104</v>
      </c>
      <c r="AQ1274" t="s">
        <v>105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7</v>
      </c>
      <c r="BD1274" t="s">
        <v>187</v>
      </c>
      <c r="BE1274">
        <v>1</v>
      </c>
      <c r="BF1274" t="s">
        <v>119</v>
      </c>
      <c r="BG1274" t="s">
        <v>107</v>
      </c>
      <c r="BH1274">
        <v>1961</v>
      </c>
      <c r="BI1274" t="s">
        <v>108</v>
      </c>
      <c r="BJ1274">
        <v>2</v>
      </c>
      <c r="BK1274">
        <v>441</v>
      </c>
      <c r="BL1274" t="s">
        <v>98</v>
      </c>
      <c r="BM1274" t="s">
        <v>98</v>
      </c>
      <c r="BN1274" t="s">
        <v>104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6</v>
      </c>
      <c r="BZ1274">
        <v>2006</v>
      </c>
      <c r="CA1274" t="s">
        <v>110</v>
      </c>
      <c r="CB1274" t="s">
        <v>111</v>
      </c>
    </row>
    <row r="1275" spans="1:80">
      <c r="A1275">
        <v>2734</v>
      </c>
      <c r="B1275">
        <v>20</v>
      </c>
      <c r="C1275" t="s">
        <v>112</v>
      </c>
      <c r="D1275">
        <v>89</v>
      </c>
      <c r="E1275">
        <v>10858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114</v>
      </c>
      <c r="L1275" t="s">
        <v>88</v>
      </c>
      <c r="M1275" t="s">
        <v>89</v>
      </c>
      <c r="N1275" t="s">
        <v>90</v>
      </c>
      <c r="O1275" t="s">
        <v>91</v>
      </c>
      <c r="P1275" t="s">
        <v>92</v>
      </c>
      <c r="Q1275" t="s">
        <v>93</v>
      </c>
      <c r="R1275">
        <v>5</v>
      </c>
      <c r="S1275">
        <v>6</v>
      </c>
      <c r="T1275">
        <v>1952</v>
      </c>
      <c r="U1275">
        <v>1952</v>
      </c>
      <c r="V1275" t="s">
        <v>94</v>
      </c>
      <c r="W1275" t="s">
        <v>95</v>
      </c>
      <c r="X1275" t="s">
        <v>116</v>
      </c>
      <c r="Y1275" t="s">
        <v>135</v>
      </c>
      <c r="Z1275" t="s">
        <v>148</v>
      </c>
      <c r="AA1275">
        <v>150</v>
      </c>
      <c r="AB1275" t="s">
        <v>98</v>
      </c>
      <c r="AC1275" t="s">
        <v>119</v>
      </c>
      <c r="AD1275" t="s">
        <v>99</v>
      </c>
      <c r="AE1275" t="s">
        <v>98</v>
      </c>
      <c r="AF1275" t="s">
        <v>98</v>
      </c>
      <c r="AG1275" t="s">
        <v>155</v>
      </c>
      <c r="AH1275" t="s">
        <v>102</v>
      </c>
      <c r="AI1275">
        <v>40</v>
      </c>
      <c r="AJ1275" t="s">
        <v>108</v>
      </c>
      <c r="AK1275">
        <v>0</v>
      </c>
      <c r="AL1275">
        <v>1404</v>
      </c>
      <c r="AM1275">
        <v>1444</v>
      </c>
      <c r="AN1275" t="s">
        <v>103</v>
      </c>
      <c r="AO1275" t="s">
        <v>126</v>
      </c>
      <c r="AP1275" t="s">
        <v>104</v>
      </c>
      <c r="AQ1275" t="s">
        <v>105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98</v>
      </c>
      <c r="BC1275">
        <v>6</v>
      </c>
      <c r="BD1275" t="s">
        <v>187</v>
      </c>
      <c r="BE1275">
        <v>1</v>
      </c>
      <c r="BF1275" t="s">
        <v>119</v>
      </c>
      <c r="BG1275" t="s">
        <v>107</v>
      </c>
      <c r="BH1275">
        <v>1952</v>
      </c>
      <c r="BI1275" t="s">
        <v>131</v>
      </c>
      <c r="BJ1275">
        <v>1</v>
      </c>
      <c r="BK1275">
        <v>240</v>
      </c>
      <c r="BL1275" t="s">
        <v>98</v>
      </c>
      <c r="BM1275" t="s">
        <v>98</v>
      </c>
      <c r="BN1275" t="s">
        <v>104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t="s">
        <v>83</v>
      </c>
      <c r="BV1275" t="s">
        <v>109</v>
      </c>
      <c r="BW1275" t="s">
        <v>83</v>
      </c>
      <c r="BX1275">
        <v>0</v>
      </c>
      <c r="BY1275">
        <v>7</v>
      </c>
      <c r="BZ1275">
        <v>2006</v>
      </c>
      <c r="CA1275" t="s">
        <v>110</v>
      </c>
      <c r="CB1275" t="s">
        <v>150</v>
      </c>
    </row>
    <row r="1276" spans="1:80">
      <c r="A1276">
        <v>2735</v>
      </c>
      <c r="B1276">
        <v>20</v>
      </c>
      <c r="C1276" t="s">
        <v>112</v>
      </c>
      <c r="D1276">
        <v>80</v>
      </c>
      <c r="E1276">
        <v>9600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89</v>
      </c>
      <c r="N1276" t="s">
        <v>91</v>
      </c>
      <c r="O1276" t="s">
        <v>91</v>
      </c>
      <c r="P1276" t="s">
        <v>92</v>
      </c>
      <c r="Q1276" t="s">
        <v>93</v>
      </c>
      <c r="R1276">
        <v>5</v>
      </c>
      <c r="S1276">
        <v>5</v>
      </c>
      <c r="T1276">
        <v>1951</v>
      </c>
      <c r="U1276">
        <v>1951</v>
      </c>
      <c r="V1276" t="s">
        <v>94</v>
      </c>
      <c r="W1276" t="s">
        <v>95</v>
      </c>
      <c r="X1276" t="s">
        <v>130</v>
      </c>
      <c r="Y1276" t="s">
        <v>130</v>
      </c>
      <c r="Z1276" t="s">
        <v>148</v>
      </c>
      <c r="AA1276">
        <v>144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118</v>
      </c>
      <c r="AI1276">
        <v>996</v>
      </c>
      <c r="AJ1276" t="s">
        <v>108</v>
      </c>
      <c r="AK1276">
        <v>0</v>
      </c>
      <c r="AL1276">
        <v>60</v>
      </c>
      <c r="AM1276">
        <v>1056</v>
      </c>
      <c r="AN1276" t="s">
        <v>103</v>
      </c>
      <c r="AO1276" t="s">
        <v>126</v>
      </c>
      <c r="AP1276" t="s">
        <v>104</v>
      </c>
      <c r="AQ1276" t="s">
        <v>168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98</v>
      </c>
      <c r="BC1276">
        <v>7</v>
      </c>
      <c r="BD1276" t="s">
        <v>106</v>
      </c>
      <c r="BE1276">
        <v>0</v>
      </c>
      <c r="BF1276" t="s">
        <v>83</v>
      </c>
      <c r="BG1276" t="s">
        <v>107</v>
      </c>
      <c r="BH1276">
        <v>1951</v>
      </c>
      <c r="BI1276" t="s">
        <v>131</v>
      </c>
      <c r="BJ1276">
        <v>1</v>
      </c>
      <c r="BK1276">
        <v>280</v>
      </c>
      <c r="BL1276" t="s">
        <v>98</v>
      </c>
      <c r="BM1276" t="s">
        <v>98</v>
      </c>
      <c r="BN1276" t="s">
        <v>104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5</v>
      </c>
      <c r="BZ1276">
        <v>2006</v>
      </c>
      <c r="CA1276" t="s">
        <v>110</v>
      </c>
      <c r="CB1276" t="s">
        <v>111</v>
      </c>
    </row>
    <row r="1277" spans="1:80">
      <c r="A1277">
        <v>2736</v>
      </c>
      <c r="B1277">
        <v>60</v>
      </c>
      <c r="C1277" t="s">
        <v>112</v>
      </c>
      <c r="D1277">
        <v>79</v>
      </c>
      <c r="E1277">
        <v>9462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89</v>
      </c>
      <c r="N1277" t="s">
        <v>91</v>
      </c>
      <c r="O1277" t="s">
        <v>91</v>
      </c>
      <c r="P1277" t="s">
        <v>92</v>
      </c>
      <c r="Q1277" t="s">
        <v>122</v>
      </c>
      <c r="R1277">
        <v>5</v>
      </c>
      <c r="S1277">
        <v>6</v>
      </c>
      <c r="T1277">
        <v>1949</v>
      </c>
      <c r="U1277">
        <v>1973</v>
      </c>
      <c r="V1277" t="s">
        <v>94</v>
      </c>
      <c r="W1277" t="s">
        <v>95</v>
      </c>
      <c r="X1277" t="s">
        <v>116</v>
      </c>
      <c r="Y1277" t="s">
        <v>116</v>
      </c>
      <c r="Z1277" t="s">
        <v>97</v>
      </c>
      <c r="AA1277">
        <v>0</v>
      </c>
      <c r="AB1277" t="s">
        <v>98</v>
      </c>
      <c r="AC1277" t="s">
        <v>98</v>
      </c>
      <c r="AD1277" t="s">
        <v>99</v>
      </c>
      <c r="AE1277" t="s">
        <v>98</v>
      </c>
      <c r="AF1277" t="s">
        <v>98</v>
      </c>
      <c r="AG1277" t="s">
        <v>100</v>
      </c>
      <c r="AH1277" t="s">
        <v>108</v>
      </c>
      <c r="AI1277">
        <v>0</v>
      </c>
      <c r="AJ1277" t="s">
        <v>108</v>
      </c>
      <c r="AK1277">
        <v>0</v>
      </c>
      <c r="AL1277">
        <v>704</v>
      </c>
      <c r="AM1277">
        <v>704</v>
      </c>
      <c r="AN1277" t="s">
        <v>103</v>
      </c>
      <c r="AO1277" t="s">
        <v>119</v>
      </c>
      <c r="AP1277" t="s">
        <v>104</v>
      </c>
      <c r="AQ1277" t="s">
        <v>168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t="s">
        <v>98</v>
      </c>
      <c r="BC1277">
        <v>7</v>
      </c>
      <c r="BD1277" t="s">
        <v>187</v>
      </c>
      <c r="BE1277">
        <v>1</v>
      </c>
      <c r="BF1277" t="s">
        <v>119</v>
      </c>
      <c r="BG1277" t="s">
        <v>107</v>
      </c>
      <c r="BH1277">
        <v>1949</v>
      </c>
      <c r="BI1277" t="s">
        <v>108</v>
      </c>
      <c r="BJ1277">
        <v>1</v>
      </c>
      <c r="BK1277">
        <v>234</v>
      </c>
      <c r="BL1277" t="s">
        <v>98</v>
      </c>
      <c r="BM1277" t="s">
        <v>98</v>
      </c>
      <c r="BN1277" t="s">
        <v>104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109</v>
      </c>
      <c r="BW1277" t="s">
        <v>83</v>
      </c>
      <c r="BX1277">
        <v>0</v>
      </c>
      <c r="BY1277">
        <v>7</v>
      </c>
      <c r="BZ1277">
        <v>2006</v>
      </c>
      <c r="CA1277" t="s">
        <v>110</v>
      </c>
      <c r="CB1277" t="s">
        <v>111</v>
      </c>
    </row>
    <row r="1278" spans="1:80">
      <c r="A1278">
        <v>2737</v>
      </c>
      <c r="B1278">
        <v>20</v>
      </c>
      <c r="C1278" t="s">
        <v>112</v>
      </c>
      <c r="D1278">
        <v>82</v>
      </c>
      <c r="E1278">
        <v>9888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89</v>
      </c>
      <c r="N1278" t="s">
        <v>91</v>
      </c>
      <c r="O1278" t="s">
        <v>91</v>
      </c>
      <c r="P1278" t="s">
        <v>92</v>
      </c>
      <c r="Q1278" t="s">
        <v>93</v>
      </c>
      <c r="R1278">
        <v>5</v>
      </c>
      <c r="S1278">
        <v>6</v>
      </c>
      <c r="T1278">
        <v>1954</v>
      </c>
      <c r="U1278">
        <v>1975</v>
      </c>
      <c r="V1278" t="s">
        <v>94</v>
      </c>
      <c r="W1278" t="s">
        <v>95</v>
      </c>
      <c r="X1278" t="s">
        <v>137</v>
      </c>
      <c r="Y1278" t="s">
        <v>137</v>
      </c>
      <c r="Z1278" t="s">
        <v>97</v>
      </c>
      <c r="AA1278">
        <v>0</v>
      </c>
      <c r="AB1278" t="s">
        <v>98</v>
      </c>
      <c r="AC1278" t="s">
        <v>119</v>
      </c>
      <c r="AD1278" t="s">
        <v>99</v>
      </c>
      <c r="AE1278" t="s">
        <v>98</v>
      </c>
      <c r="AF1278" t="s">
        <v>98</v>
      </c>
      <c r="AG1278" t="s">
        <v>100</v>
      </c>
      <c r="AH1278" t="s">
        <v>138</v>
      </c>
      <c r="AI1278">
        <v>486</v>
      </c>
      <c r="AJ1278" t="s">
        <v>108</v>
      </c>
      <c r="AK1278">
        <v>0</v>
      </c>
      <c r="AL1278">
        <v>450</v>
      </c>
      <c r="AM1278">
        <v>936</v>
      </c>
      <c r="AN1278" t="s">
        <v>103</v>
      </c>
      <c r="AO1278" t="s">
        <v>98</v>
      </c>
      <c r="AP1278" t="s">
        <v>104</v>
      </c>
      <c r="AQ1278" t="s">
        <v>168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5</v>
      </c>
      <c r="BD1278" t="s">
        <v>106</v>
      </c>
      <c r="BE1278">
        <v>0</v>
      </c>
      <c r="BF1278" t="s">
        <v>83</v>
      </c>
      <c r="BG1278" t="s">
        <v>107</v>
      </c>
      <c r="BH1278">
        <v>1954</v>
      </c>
      <c r="BI1278" t="s">
        <v>108</v>
      </c>
      <c r="BJ1278">
        <v>1</v>
      </c>
      <c r="BK1278">
        <v>240</v>
      </c>
      <c r="BL1278" t="s">
        <v>98</v>
      </c>
      <c r="BM1278" t="s">
        <v>98</v>
      </c>
      <c r="BN1278" t="s">
        <v>104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t="s">
        <v>83</v>
      </c>
      <c r="BV1278" t="s">
        <v>109</v>
      </c>
      <c r="BW1278" t="s">
        <v>83</v>
      </c>
      <c r="BX1278">
        <v>0</v>
      </c>
      <c r="BY1278">
        <v>3</v>
      </c>
      <c r="BZ1278">
        <v>2006</v>
      </c>
      <c r="CA1278" t="s">
        <v>110</v>
      </c>
      <c r="CB1278" t="s">
        <v>111</v>
      </c>
    </row>
    <row r="1279" spans="1:80">
      <c r="A1279">
        <v>2738</v>
      </c>
      <c r="B1279">
        <v>90</v>
      </c>
      <c r="C1279" t="s">
        <v>112</v>
      </c>
      <c r="D1279" t="s">
        <v>83</v>
      </c>
      <c r="E1279">
        <v>8917</v>
      </c>
      <c r="F1279" t="s">
        <v>82</v>
      </c>
      <c r="G1279" t="s">
        <v>83</v>
      </c>
      <c r="H1279" t="s">
        <v>113</v>
      </c>
      <c r="I1279" t="s">
        <v>85</v>
      </c>
      <c r="J1279" t="s">
        <v>86</v>
      </c>
      <c r="K1279" t="s">
        <v>87</v>
      </c>
      <c r="L1279" t="s">
        <v>88</v>
      </c>
      <c r="M1279" t="s">
        <v>89</v>
      </c>
      <c r="N1279" t="s">
        <v>91</v>
      </c>
      <c r="O1279" t="s">
        <v>91</v>
      </c>
      <c r="P1279" t="s">
        <v>179</v>
      </c>
      <c r="Q1279" t="s">
        <v>93</v>
      </c>
      <c r="R1279">
        <v>5</v>
      </c>
      <c r="S1279">
        <v>5</v>
      </c>
      <c r="T1279">
        <v>1967</v>
      </c>
      <c r="U1279">
        <v>1967</v>
      </c>
      <c r="V1279" t="s">
        <v>94</v>
      </c>
      <c r="W1279" t="s">
        <v>95</v>
      </c>
      <c r="X1279" t="s">
        <v>135</v>
      </c>
      <c r="Y1279" t="s">
        <v>135</v>
      </c>
      <c r="Z1279" t="s">
        <v>97</v>
      </c>
      <c r="AA1279">
        <v>0</v>
      </c>
      <c r="AB1279" t="s">
        <v>98</v>
      </c>
      <c r="AC1279" t="s">
        <v>98</v>
      </c>
      <c r="AD1279" t="s">
        <v>99</v>
      </c>
      <c r="AE1279" t="s">
        <v>98</v>
      </c>
      <c r="AF1279" t="s">
        <v>98</v>
      </c>
      <c r="AG1279" t="s">
        <v>100</v>
      </c>
      <c r="AH1279" t="s">
        <v>108</v>
      </c>
      <c r="AI1279">
        <v>0</v>
      </c>
      <c r="AJ1279" t="s">
        <v>108</v>
      </c>
      <c r="AK1279">
        <v>0</v>
      </c>
      <c r="AL1279">
        <v>1584</v>
      </c>
      <c r="AM1279">
        <v>1584</v>
      </c>
      <c r="AN1279" t="s">
        <v>103</v>
      </c>
      <c r="AO1279" t="s">
        <v>98</v>
      </c>
      <c r="AP1279" t="s">
        <v>104</v>
      </c>
      <c r="AQ1279" t="s">
        <v>105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t="s">
        <v>98</v>
      </c>
      <c r="BC1279">
        <v>8</v>
      </c>
      <c r="BD1279" t="s">
        <v>106</v>
      </c>
      <c r="BE1279">
        <v>0</v>
      </c>
      <c r="BF1279" t="s">
        <v>83</v>
      </c>
      <c r="BG1279" t="s">
        <v>143</v>
      </c>
      <c r="BH1279">
        <v>1967</v>
      </c>
      <c r="BI1279" t="s">
        <v>108</v>
      </c>
      <c r="BJ1279">
        <v>2</v>
      </c>
      <c r="BK1279">
        <v>506</v>
      </c>
      <c r="BL1279" t="s">
        <v>98</v>
      </c>
      <c r="BM1279" t="s">
        <v>98</v>
      </c>
      <c r="BN1279" t="s">
        <v>104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10</v>
      </c>
      <c r="BZ1279">
        <v>2006</v>
      </c>
      <c r="CA1279" t="s">
        <v>110</v>
      </c>
      <c r="CB1279" t="s">
        <v>111</v>
      </c>
    </row>
    <row r="1280" spans="1:80">
      <c r="A1280">
        <v>2739</v>
      </c>
      <c r="B1280">
        <v>80</v>
      </c>
      <c r="C1280" t="s">
        <v>112</v>
      </c>
      <c r="D1280" t="s">
        <v>83</v>
      </c>
      <c r="E1280">
        <v>12700</v>
      </c>
      <c r="F1280" t="s">
        <v>82</v>
      </c>
      <c r="G1280" t="s">
        <v>83</v>
      </c>
      <c r="H1280" t="s">
        <v>113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91</v>
      </c>
      <c r="O1280" t="s">
        <v>91</v>
      </c>
      <c r="P1280" t="s">
        <v>92</v>
      </c>
      <c r="Q1280" t="s">
        <v>158</v>
      </c>
      <c r="R1280">
        <v>6</v>
      </c>
      <c r="S1280">
        <v>5</v>
      </c>
      <c r="T1280">
        <v>1964</v>
      </c>
      <c r="U1280">
        <v>1964</v>
      </c>
      <c r="V1280" t="s">
        <v>94</v>
      </c>
      <c r="W1280" t="s">
        <v>95</v>
      </c>
      <c r="X1280" t="s">
        <v>130</v>
      </c>
      <c r="Y1280" t="s">
        <v>130</v>
      </c>
      <c r="Z1280" t="s">
        <v>97</v>
      </c>
      <c r="AA1280">
        <v>0</v>
      </c>
      <c r="AB1280" t="s">
        <v>98</v>
      </c>
      <c r="AC1280" t="s">
        <v>98</v>
      </c>
      <c r="AD1280" t="s">
        <v>99</v>
      </c>
      <c r="AE1280" t="s">
        <v>98</v>
      </c>
      <c r="AF1280" t="s">
        <v>98</v>
      </c>
      <c r="AG1280" t="s">
        <v>100</v>
      </c>
      <c r="AH1280" t="s">
        <v>118</v>
      </c>
      <c r="AI1280">
        <v>939</v>
      </c>
      <c r="AJ1280" t="s">
        <v>108</v>
      </c>
      <c r="AK1280">
        <v>0</v>
      </c>
      <c r="AL1280">
        <v>307</v>
      </c>
      <c r="AM1280">
        <v>1246</v>
      </c>
      <c r="AN1280" t="s">
        <v>103</v>
      </c>
      <c r="AO1280" t="s">
        <v>98</v>
      </c>
      <c r="AP1280" t="s">
        <v>104</v>
      </c>
      <c r="AQ1280" t="s">
        <v>105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98</v>
      </c>
      <c r="BC1280">
        <v>6</v>
      </c>
      <c r="BD1280" t="s">
        <v>106</v>
      </c>
      <c r="BE1280">
        <v>2</v>
      </c>
      <c r="BF1280" t="s">
        <v>119</v>
      </c>
      <c r="BG1280" t="s">
        <v>107</v>
      </c>
      <c r="BH1280">
        <v>1964</v>
      </c>
      <c r="BI1280" t="s">
        <v>131</v>
      </c>
      <c r="BJ1280">
        <v>2</v>
      </c>
      <c r="BK1280">
        <v>441</v>
      </c>
      <c r="BL1280" t="s">
        <v>98</v>
      </c>
      <c r="BM1280" t="s">
        <v>98</v>
      </c>
      <c r="BN1280" t="s">
        <v>104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11</v>
      </c>
      <c r="BZ1280">
        <v>2006</v>
      </c>
      <c r="CA1280" t="s">
        <v>110</v>
      </c>
      <c r="CB1280" t="s">
        <v>111</v>
      </c>
    </row>
    <row r="1281" spans="1:80">
      <c r="A1281">
        <v>2740</v>
      </c>
      <c r="B1281">
        <v>20</v>
      </c>
      <c r="C1281" t="s">
        <v>112</v>
      </c>
      <c r="D1281">
        <v>109</v>
      </c>
      <c r="E1281">
        <v>9723</v>
      </c>
      <c r="F1281" t="s">
        <v>82</v>
      </c>
      <c r="G1281" t="s">
        <v>83</v>
      </c>
      <c r="H1281" t="s">
        <v>113</v>
      </c>
      <c r="I1281" t="s">
        <v>85</v>
      </c>
      <c r="J1281" t="s">
        <v>86</v>
      </c>
      <c r="K1281" t="s">
        <v>114</v>
      </c>
      <c r="L1281" t="s">
        <v>88</v>
      </c>
      <c r="M1281" t="s">
        <v>89</v>
      </c>
      <c r="N1281" t="s">
        <v>91</v>
      </c>
      <c r="O1281" t="s">
        <v>91</v>
      </c>
      <c r="P1281" t="s">
        <v>92</v>
      </c>
      <c r="Q1281" t="s">
        <v>93</v>
      </c>
      <c r="R1281">
        <v>6</v>
      </c>
      <c r="S1281">
        <v>7</v>
      </c>
      <c r="T1281">
        <v>1963</v>
      </c>
      <c r="U1281">
        <v>1963</v>
      </c>
      <c r="V1281" t="s">
        <v>115</v>
      </c>
      <c r="W1281" t="s">
        <v>95</v>
      </c>
      <c r="X1281" t="s">
        <v>137</v>
      </c>
      <c r="Y1281" t="s">
        <v>137</v>
      </c>
      <c r="Z1281" t="s">
        <v>117</v>
      </c>
      <c r="AA1281">
        <v>332</v>
      </c>
      <c r="AB1281" t="s">
        <v>98</v>
      </c>
      <c r="AC1281" t="s">
        <v>98</v>
      </c>
      <c r="AD1281" t="s">
        <v>99</v>
      </c>
      <c r="AE1281" t="s">
        <v>98</v>
      </c>
      <c r="AF1281" t="s">
        <v>98</v>
      </c>
      <c r="AG1281" t="s">
        <v>100</v>
      </c>
      <c r="AH1281" t="s">
        <v>108</v>
      </c>
      <c r="AI1281">
        <v>0</v>
      </c>
      <c r="AJ1281" t="s">
        <v>108</v>
      </c>
      <c r="AK1281">
        <v>0</v>
      </c>
      <c r="AL1281">
        <v>1008</v>
      </c>
      <c r="AM1281">
        <v>1008</v>
      </c>
      <c r="AN1281" t="s">
        <v>103</v>
      </c>
      <c r="AO1281" t="s">
        <v>98</v>
      </c>
      <c r="AP1281" t="s">
        <v>104</v>
      </c>
      <c r="AQ1281" t="s">
        <v>105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5</v>
      </c>
      <c r="BD1281" t="s">
        <v>106</v>
      </c>
      <c r="BE1281">
        <v>0</v>
      </c>
      <c r="BF1281" t="s">
        <v>83</v>
      </c>
      <c r="BG1281" t="s">
        <v>107</v>
      </c>
      <c r="BH1281">
        <v>1963</v>
      </c>
      <c r="BI1281" t="s">
        <v>131</v>
      </c>
      <c r="BJ1281">
        <v>2</v>
      </c>
      <c r="BK1281">
        <v>430</v>
      </c>
      <c r="BL1281" t="s">
        <v>98</v>
      </c>
      <c r="BM1281" t="s">
        <v>98</v>
      </c>
      <c r="BN1281" t="s">
        <v>104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10</v>
      </c>
      <c r="BZ1281">
        <v>2006</v>
      </c>
      <c r="CA1281" t="s">
        <v>110</v>
      </c>
      <c r="CB1281" t="s">
        <v>111</v>
      </c>
    </row>
    <row r="1282" spans="1:80">
      <c r="A1282">
        <v>2741</v>
      </c>
      <c r="B1282">
        <v>20</v>
      </c>
      <c r="C1282" t="s">
        <v>112</v>
      </c>
      <c r="D1282">
        <v>70</v>
      </c>
      <c r="E1282">
        <v>8400</v>
      </c>
      <c r="F1282" t="s">
        <v>82</v>
      </c>
      <c r="G1282" t="s">
        <v>83</v>
      </c>
      <c r="H1282" t="s">
        <v>84</v>
      </c>
      <c r="I1282" t="s">
        <v>85</v>
      </c>
      <c r="J1282" t="s">
        <v>86</v>
      </c>
      <c r="K1282" t="s">
        <v>114</v>
      </c>
      <c r="L1282" t="s">
        <v>88</v>
      </c>
      <c r="M1282" t="s">
        <v>89</v>
      </c>
      <c r="N1282" t="s">
        <v>90</v>
      </c>
      <c r="O1282" t="s">
        <v>91</v>
      </c>
      <c r="P1282" t="s">
        <v>92</v>
      </c>
      <c r="Q1282" t="s">
        <v>93</v>
      </c>
      <c r="R1282">
        <v>5</v>
      </c>
      <c r="S1282">
        <v>5</v>
      </c>
      <c r="T1282">
        <v>1957</v>
      </c>
      <c r="U1282">
        <v>1957</v>
      </c>
      <c r="V1282" t="s">
        <v>94</v>
      </c>
      <c r="W1282" t="s">
        <v>95</v>
      </c>
      <c r="X1282" t="s">
        <v>117</v>
      </c>
      <c r="Y1282" t="s">
        <v>117</v>
      </c>
      <c r="Z1282" t="s">
        <v>97</v>
      </c>
      <c r="AA1282">
        <v>0</v>
      </c>
      <c r="AB1282" t="s">
        <v>98</v>
      </c>
      <c r="AC1282" t="s">
        <v>98</v>
      </c>
      <c r="AD1282" t="s">
        <v>99</v>
      </c>
      <c r="AE1282" t="s">
        <v>139</v>
      </c>
      <c r="AF1282" t="s">
        <v>98</v>
      </c>
      <c r="AG1282" t="s">
        <v>155</v>
      </c>
      <c r="AH1282" t="s">
        <v>138</v>
      </c>
      <c r="AI1282">
        <v>623</v>
      </c>
      <c r="AJ1282" t="s">
        <v>108</v>
      </c>
      <c r="AK1282">
        <v>0</v>
      </c>
      <c r="AL1282">
        <v>556</v>
      </c>
      <c r="AM1282">
        <v>1179</v>
      </c>
      <c r="AN1282" t="s">
        <v>103</v>
      </c>
      <c r="AO1282" t="s">
        <v>119</v>
      </c>
      <c r="AP1282" t="s">
        <v>104</v>
      </c>
      <c r="AQ1282" t="s">
        <v>105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98</v>
      </c>
      <c r="BC1282">
        <v>6</v>
      </c>
      <c r="BD1282" t="s">
        <v>106</v>
      </c>
      <c r="BE1282">
        <v>1</v>
      </c>
      <c r="BF1282" t="s">
        <v>119</v>
      </c>
      <c r="BG1282" t="s">
        <v>107</v>
      </c>
      <c r="BH1282">
        <v>1957</v>
      </c>
      <c r="BI1282" t="s">
        <v>131</v>
      </c>
      <c r="BJ1282">
        <v>1</v>
      </c>
      <c r="BK1282">
        <v>331</v>
      </c>
      <c r="BL1282" t="s">
        <v>98</v>
      </c>
      <c r="BM1282" t="s">
        <v>98</v>
      </c>
      <c r="BN1282" t="s">
        <v>104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132</v>
      </c>
      <c r="BW1282" t="s">
        <v>83</v>
      </c>
      <c r="BX1282">
        <v>0</v>
      </c>
      <c r="BY1282">
        <v>3</v>
      </c>
      <c r="BZ1282">
        <v>2006</v>
      </c>
      <c r="CA1282" t="s">
        <v>110</v>
      </c>
      <c r="CB1282" t="s">
        <v>111</v>
      </c>
    </row>
    <row r="1283" spans="1:80">
      <c r="A1283">
        <v>2742</v>
      </c>
      <c r="B1283">
        <v>20</v>
      </c>
      <c r="C1283" t="s">
        <v>112</v>
      </c>
      <c r="D1283" t="s">
        <v>83</v>
      </c>
      <c r="E1283">
        <v>9610</v>
      </c>
      <c r="F1283" t="s">
        <v>82</v>
      </c>
      <c r="G1283" t="s">
        <v>83</v>
      </c>
      <c r="H1283" t="s">
        <v>113</v>
      </c>
      <c r="I1283" t="s">
        <v>85</v>
      </c>
      <c r="J1283" t="s">
        <v>86</v>
      </c>
      <c r="K1283" t="s">
        <v>114</v>
      </c>
      <c r="L1283" t="s">
        <v>88</v>
      </c>
      <c r="M1283" t="s">
        <v>89</v>
      </c>
      <c r="N1283" t="s">
        <v>90</v>
      </c>
      <c r="O1283" t="s">
        <v>91</v>
      </c>
      <c r="P1283" t="s">
        <v>92</v>
      </c>
      <c r="Q1283" t="s">
        <v>93</v>
      </c>
      <c r="R1283">
        <v>6</v>
      </c>
      <c r="S1283">
        <v>6</v>
      </c>
      <c r="T1283">
        <v>1958</v>
      </c>
      <c r="U1283">
        <v>1958</v>
      </c>
      <c r="V1283" t="s">
        <v>115</v>
      </c>
      <c r="W1283" t="s">
        <v>95</v>
      </c>
      <c r="X1283" t="s">
        <v>116</v>
      </c>
      <c r="Y1283" t="s">
        <v>116</v>
      </c>
      <c r="Z1283" t="s">
        <v>117</v>
      </c>
      <c r="AA1283">
        <v>632</v>
      </c>
      <c r="AB1283" t="s">
        <v>98</v>
      </c>
      <c r="AC1283" t="s">
        <v>98</v>
      </c>
      <c r="AD1283" t="s">
        <v>99</v>
      </c>
      <c r="AE1283" t="s">
        <v>98</v>
      </c>
      <c r="AF1283" t="s">
        <v>98</v>
      </c>
      <c r="AG1283" t="s">
        <v>100</v>
      </c>
      <c r="AH1283" t="s">
        <v>101</v>
      </c>
      <c r="AI1283">
        <v>203</v>
      </c>
      <c r="AJ1283" t="s">
        <v>108</v>
      </c>
      <c r="AK1283">
        <v>0</v>
      </c>
      <c r="AL1283">
        <v>918</v>
      </c>
      <c r="AM1283">
        <v>1121</v>
      </c>
      <c r="AN1283" t="s">
        <v>103</v>
      </c>
      <c r="AO1283" t="s">
        <v>126</v>
      </c>
      <c r="AP1283" t="s">
        <v>104</v>
      </c>
      <c r="AQ1283" t="s">
        <v>168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98</v>
      </c>
      <c r="BC1283">
        <v>7</v>
      </c>
      <c r="BD1283" t="s">
        <v>106</v>
      </c>
      <c r="BE1283">
        <v>1</v>
      </c>
      <c r="BF1283" t="s">
        <v>98</v>
      </c>
      <c r="BG1283" t="s">
        <v>107</v>
      </c>
      <c r="BH1283">
        <v>1958</v>
      </c>
      <c r="BI1283" t="s">
        <v>131</v>
      </c>
      <c r="BJ1283">
        <v>2</v>
      </c>
      <c r="BK1283">
        <v>488</v>
      </c>
      <c r="BL1283" t="s">
        <v>98</v>
      </c>
      <c r="BM1283" t="s">
        <v>98</v>
      </c>
      <c r="BN1283" t="s">
        <v>104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12</v>
      </c>
      <c r="BZ1283">
        <v>2006</v>
      </c>
      <c r="CA1283" t="s">
        <v>110</v>
      </c>
      <c r="CB1283" t="s">
        <v>111</v>
      </c>
    </row>
    <row r="1284" spans="1:80">
      <c r="A1284">
        <v>2743</v>
      </c>
      <c r="B1284">
        <v>80</v>
      </c>
      <c r="C1284" t="s">
        <v>112</v>
      </c>
      <c r="D1284">
        <v>125</v>
      </c>
      <c r="E1284">
        <v>10000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114</v>
      </c>
      <c r="L1284" t="s">
        <v>88</v>
      </c>
      <c r="M1284" t="s">
        <v>89</v>
      </c>
      <c r="N1284" t="s">
        <v>91</v>
      </c>
      <c r="O1284" t="s">
        <v>91</v>
      </c>
      <c r="P1284" t="s">
        <v>92</v>
      </c>
      <c r="Q1284" t="s">
        <v>158</v>
      </c>
      <c r="R1284">
        <v>5</v>
      </c>
      <c r="S1284">
        <v>6</v>
      </c>
      <c r="T1284">
        <v>1956</v>
      </c>
      <c r="U1284">
        <v>1956</v>
      </c>
      <c r="V1284" t="s">
        <v>115</v>
      </c>
      <c r="W1284" t="s">
        <v>95</v>
      </c>
      <c r="X1284" t="s">
        <v>116</v>
      </c>
      <c r="Y1284" t="s">
        <v>116</v>
      </c>
      <c r="Z1284" t="s">
        <v>117</v>
      </c>
      <c r="AA1284">
        <v>272</v>
      </c>
      <c r="AB1284" t="s">
        <v>98</v>
      </c>
      <c r="AC1284" t="s">
        <v>98</v>
      </c>
      <c r="AD1284" t="s">
        <v>99</v>
      </c>
      <c r="AE1284" t="s">
        <v>98</v>
      </c>
      <c r="AF1284" t="s">
        <v>98</v>
      </c>
      <c r="AG1284" t="s">
        <v>157</v>
      </c>
      <c r="AH1284" t="s">
        <v>138</v>
      </c>
      <c r="AI1284">
        <v>678</v>
      </c>
      <c r="AJ1284" t="s">
        <v>101</v>
      </c>
      <c r="AK1284">
        <v>281</v>
      </c>
      <c r="AL1284">
        <v>99</v>
      </c>
      <c r="AM1284">
        <v>1058</v>
      </c>
      <c r="AN1284" t="s">
        <v>103</v>
      </c>
      <c r="AO1284" t="s">
        <v>126</v>
      </c>
      <c r="AP1284" t="s">
        <v>104</v>
      </c>
      <c r="AQ1284" t="s">
        <v>105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98</v>
      </c>
      <c r="BC1284">
        <v>6</v>
      </c>
      <c r="BD1284" t="s">
        <v>106</v>
      </c>
      <c r="BE1284">
        <v>1</v>
      </c>
      <c r="BF1284" t="s">
        <v>98</v>
      </c>
      <c r="BG1284" t="s">
        <v>189</v>
      </c>
      <c r="BH1284">
        <v>1956</v>
      </c>
      <c r="BI1284" t="s">
        <v>131</v>
      </c>
      <c r="BJ1284">
        <v>1</v>
      </c>
      <c r="BK1284">
        <v>300</v>
      </c>
      <c r="BL1284" t="s">
        <v>98</v>
      </c>
      <c r="BM1284" t="s">
        <v>98</v>
      </c>
      <c r="BN1284" t="s">
        <v>104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t="s">
        <v>83</v>
      </c>
      <c r="BV1284" t="s">
        <v>109</v>
      </c>
      <c r="BW1284" t="s">
        <v>83</v>
      </c>
      <c r="BX1284">
        <v>0</v>
      </c>
      <c r="BY1284">
        <v>2</v>
      </c>
      <c r="BZ1284">
        <v>2006</v>
      </c>
      <c r="CA1284" t="s">
        <v>110</v>
      </c>
      <c r="CB1284" t="s">
        <v>111</v>
      </c>
    </row>
    <row r="1285" spans="1:80">
      <c r="A1285">
        <v>2744</v>
      </c>
      <c r="B1285">
        <v>20</v>
      </c>
      <c r="C1285" t="s">
        <v>112</v>
      </c>
      <c r="D1285">
        <v>72</v>
      </c>
      <c r="E1285">
        <v>10152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89</v>
      </c>
      <c r="N1285" t="s">
        <v>91</v>
      </c>
      <c r="O1285" t="s">
        <v>91</v>
      </c>
      <c r="P1285" t="s">
        <v>92</v>
      </c>
      <c r="Q1285" t="s">
        <v>93</v>
      </c>
      <c r="R1285">
        <v>6</v>
      </c>
      <c r="S1285">
        <v>6</v>
      </c>
      <c r="T1285">
        <v>1956</v>
      </c>
      <c r="U1285">
        <v>1994</v>
      </c>
      <c r="V1285" t="s">
        <v>94</v>
      </c>
      <c r="W1285" t="s">
        <v>95</v>
      </c>
      <c r="X1285" t="s">
        <v>116</v>
      </c>
      <c r="Y1285" t="s">
        <v>116</v>
      </c>
      <c r="Z1285" t="s">
        <v>97</v>
      </c>
      <c r="AA1285">
        <v>0</v>
      </c>
      <c r="AB1285" t="s">
        <v>98</v>
      </c>
      <c r="AC1285" t="s">
        <v>98</v>
      </c>
      <c r="AD1285" t="s">
        <v>99</v>
      </c>
      <c r="AE1285" t="s">
        <v>98</v>
      </c>
      <c r="AF1285" t="s">
        <v>98</v>
      </c>
      <c r="AG1285" t="s">
        <v>157</v>
      </c>
      <c r="AH1285" t="s">
        <v>138</v>
      </c>
      <c r="AI1285">
        <v>914</v>
      </c>
      <c r="AJ1285" t="s">
        <v>108</v>
      </c>
      <c r="AK1285">
        <v>0</v>
      </c>
      <c r="AL1285">
        <v>210</v>
      </c>
      <c r="AM1285">
        <v>1124</v>
      </c>
      <c r="AN1285" t="s">
        <v>103</v>
      </c>
      <c r="AO1285" t="s">
        <v>126</v>
      </c>
      <c r="AP1285" t="s">
        <v>104</v>
      </c>
      <c r="AQ1285" t="s">
        <v>105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98</v>
      </c>
      <c r="BC1285">
        <v>6</v>
      </c>
      <c r="BD1285" t="s">
        <v>106</v>
      </c>
      <c r="BE1285">
        <v>1</v>
      </c>
      <c r="BF1285" t="s">
        <v>98</v>
      </c>
      <c r="BG1285" t="s">
        <v>107</v>
      </c>
      <c r="BH1285">
        <v>1956</v>
      </c>
      <c r="BI1285" t="s">
        <v>125</v>
      </c>
      <c r="BJ1285">
        <v>1</v>
      </c>
      <c r="BK1285">
        <v>353</v>
      </c>
      <c r="BL1285" t="s">
        <v>98</v>
      </c>
      <c r="BM1285" t="s">
        <v>98</v>
      </c>
      <c r="BN1285" t="s">
        <v>104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5</v>
      </c>
      <c r="BZ1285">
        <v>2006</v>
      </c>
      <c r="CA1285" t="s">
        <v>110</v>
      </c>
      <c r="CB1285" t="s">
        <v>111</v>
      </c>
    </row>
    <row r="1286" spans="1:80">
      <c r="A1286">
        <v>2745</v>
      </c>
      <c r="B1286">
        <v>20</v>
      </c>
      <c r="C1286" t="s">
        <v>112</v>
      </c>
      <c r="D1286">
        <v>70</v>
      </c>
      <c r="E1286">
        <v>8092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89</v>
      </c>
      <c r="N1286" t="s">
        <v>91</v>
      </c>
      <c r="O1286" t="s">
        <v>91</v>
      </c>
      <c r="P1286" t="s">
        <v>92</v>
      </c>
      <c r="Q1286" t="s">
        <v>93</v>
      </c>
      <c r="R1286">
        <v>6</v>
      </c>
      <c r="S1286">
        <v>8</v>
      </c>
      <c r="T1286">
        <v>1954</v>
      </c>
      <c r="U1286">
        <v>2000</v>
      </c>
      <c r="V1286" t="s">
        <v>115</v>
      </c>
      <c r="W1286" t="s">
        <v>95</v>
      </c>
      <c r="X1286" t="s">
        <v>116</v>
      </c>
      <c r="Y1286" t="s">
        <v>116</v>
      </c>
      <c r="Z1286" t="s">
        <v>117</v>
      </c>
      <c r="AA1286">
        <v>176</v>
      </c>
      <c r="AB1286" t="s">
        <v>98</v>
      </c>
      <c r="AC1286" t="s">
        <v>119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118</v>
      </c>
      <c r="AI1286">
        <v>824</v>
      </c>
      <c r="AJ1286" t="s">
        <v>108</v>
      </c>
      <c r="AK1286">
        <v>0</v>
      </c>
      <c r="AL1286">
        <v>226</v>
      </c>
      <c r="AM1286">
        <v>1050</v>
      </c>
      <c r="AN1286" t="s">
        <v>103</v>
      </c>
      <c r="AO1286" t="s">
        <v>126</v>
      </c>
      <c r="AP1286" t="s">
        <v>104</v>
      </c>
      <c r="AQ1286" t="s">
        <v>105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119</v>
      </c>
      <c r="BC1286">
        <v>6</v>
      </c>
      <c r="BD1286" t="s">
        <v>106</v>
      </c>
      <c r="BE1286">
        <v>0</v>
      </c>
      <c r="BF1286" t="s">
        <v>83</v>
      </c>
      <c r="BG1286" t="s">
        <v>107</v>
      </c>
      <c r="BH1286">
        <v>1954</v>
      </c>
      <c r="BI1286" t="s">
        <v>131</v>
      </c>
      <c r="BJ1286">
        <v>1</v>
      </c>
      <c r="BK1286">
        <v>286</v>
      </c>
      <c r="BL1286" t="s">
        <v>98</v>
      </c>
      <c r="BM1286" t="s">
        <v>98</v>
      </c>
      <c r="BN1286" t="s">
        <v>104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172</v>
      </c>
    </row>
    <row r="1287" spans="1:80">
      <c r="A1287">
        <v>2746</v>
      </c>
      <c r="B1287">
        <v>20</v>
      </c>
      <c r="C1287" t="s">
        <v>112</v>
      </c>
      <c r="D1287">
        <v>66</v>
      </c>
      <c r="E1287">
        <v>12778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89</v>
      </c>
      <c r="N1287" t="s">
        <v>91</v>
      </c>
      <c r="O1287" t="s">
        <v>91</v>
      </c>
      <c r="P1287" t="s">
        <v>92</v>
      </c>
      <c r="Q1287" t="s">
        <v>93</v>
      </c>
      <c r="R1287">
        <v>5</v>
      </c>
      <c r="S1287">
        <v>6</v>
      </c>
      <c r="T1287">
        <v>1952</v>
      </c>
      <c r="U1287">
        <v>2003</v>
      </c>
      <c r="V1287" t="s">
        <v>94</v>
      </c>
      <c r="W1287" t="s">
        <v>95</v>
      </c>
      <c r="X1287" t="s">
        <v>137</v>
      </c>
      <c r="Y1287" t="s">
        <v>137</v>
      </c>
      <c r="Z1287" t="s">
        <v>97</v>
      </c>
      <c r="AA1287">
        <v>0</v>
      </c>
      <c r="AB1287" t="s">
        <v>98</v>
      </c>
      <c r="AC1287" t="s">
        <v>98</v>
      </c>
      <c r="AD1287" t="s">
        <v>99</v>
      </c>
      <c r="AE1287" t="s">
        <v>98</v>
      </c>
      <c r="AF1287" t="s">
        <v>98</v>
      </c>
      <c r="AG1287" t="s">
        <v>100</v>
      </c>
      <c r="AH1287" t="s">
        <v>124</v>
      </c>
      <c r="AI1287">
        <v>658</v>
      </c>
      <c r="AJ1287" t="s">
        <v>108</v>
      </c>
      <c r="AK1287">
        <v>0</v>
      </c>
      <c r="AL1287">
        <v>350</v>
      </c>
      <c r="AM1287">
        <v>1008</v>
      </c>
      <c r="AN1287" t="s">
        <v>103</v>
      </c>
      <c r="AO1287" t="s">
        <v>126</v>
      </c>
      <c r="AP1287" t="s">
        <v>104</v>
      </c>
      <c r="AQ1287" t="s">
        <v>168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98</v>
      </c>
      <c r="BC1287">
        <v>4</v>
      </c>
      <c r="BD1287" t="s">
        <v>106</v>
      </c>
      <c r="BE1287">
        <v>0</v>
      </c>
      <c r="BF1287" t="s">
        <v>83</v>
      </c>
      <c r="BG1287" t="s">
        <v>107</v>
      </c>
      <c r="BH1287">
        <v>1952</v>
      </c>
      <c r="BI1287" t="s">
        <v>131</v>
      </c>
      <c r="BJ1287">
        <v>1</v>
      </c>
      <c r="BK1287">
        <v>280</v>
      </c>
      <c r="BL1287" t="s">
        <v>98</v>
      </c>
      <c r="BM1287" t="s">
        <v>98</v>
      </c>
      <c r="BN1287" t="s">
        <v>104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109</v>
      </c>
      <c r="BW1287" t="s">
        <v>83</v>
      </c>
      <c r="BX1287">
        <v>0</v>
      </c>
      <c r="BY1287">
        <v>1</v>
      </c>
      <c r="BZ1287">
        <v>2006</v>
      </c>
      <c r="CA1287" t="s">
        <v>110</v>
      </c>
      <c r="CB1287" t="s">
        <v>111</v>
      </c>
    </row>
    <row r="1288" spans="1:80">
      <c r="A1288">
        <v>2747</v>
      </c>
      <c r="B1288">
        <v>20</v>
      </c>
      <c r="C1288" t="s">
        <v>112</v>
      </c>
      <c r="D1288">
        <v>75</v>
      </c>
      <c r="E1288">
        <v>10170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114</v>
      </c>
      <c r="L1288" t="s">
        <v>88</v>
      </c>
      <c r="M1288" t="s">
        <v>89</v>
      </c>
      <c r="N1288" t="s">
        <v>91</v>
      </c>
      <c r="O1288" t="s">
        <v>91</v>
      </c>
      <c r="P1288" t="s">
        <v>92</v>
      </c>
      <c r="Q1288" t="s">
        <v>93</v>
      </c>
      <c r="R1288">
        <v>6</v>
      </c>
      <c r="S1288">
        <v>6</v>
      </c>
      <c r="T1288">
        <v>1951</v>
      </c>
      <c r="U1288">
        <v>1951</v>
      </c>
      <c r="V1288" t="s">
        <v>115</v>
      </c>
      <c r="W1288" t="s">
        <v>95</v>
      </c>
      <c r="X1288" t="s">
        <v>116</v>
      </c>
      <c r="Y1288" t="s">
        <v>116</v>
      </c>
      <c r="Z1288" t="s">
        <v>117</v>
      </c>
      <c r="AA1288">
        <v>522</v>
      </c>
      <c r="AB1288" t="s">
        <v>98</v>
      </c>
      <c r="AC1288" t="s">
        <v>98</v>
      </c>
      <c r="AD1288" t="s">
        <v>99</v>
      </c>
      <c r="AE1288" t="s">
        <v>98</v>
      </c>
      <c r="AF1288" t="s">
        <v>98</v>
      </c>
      <c r="AG1288" t="s">
        <v>100</v>
      </c>
      <c r="AH1288" t="s">
        <v>108</v>
      </c>
      <c r="AI1288">
        <v>0</v>
      </c>
      <c r="AJ1288" t="s">
        <v>108</v>
      </c>
      <c r="AK1288">
        <v>0</v>
      </c>
      <c r="AL1288">
        <v>216</v>
      </c>
      <c r="AM1288">
        <v>216</v>
      </c>
      <c r="AN1288" t="s">
        <v>103</v>
      </c>
      <c r="AO1288" t="s">
        <v>98</v>
      </c>
      <c r="AP1288" t="s">
        <v>104</v>
      </c>
      <c r="AQ1288" t="s">
        <v>105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t="s">
        <v>119</v>
      </c>
      <c r="BC1288">
        <v>5</v>
      </c>
      <c r="BD1288" t="s">
        <v>106</v>
      </c>
      <c r="BE1288">
        <v>1</v>
      </c>
      <c r="BF1288" t="s">
        <v>119</v>
      </c>
      <c r="BG1288" t="s">
        <v>107</v>
      </c>
      <c r="BH1288">
        <v>1951</v>
      </c>
      <c r="BI1288" t="s">
        <v>108</v>
      </c>
      <c r="BJ1288">
        <v>2</v>
      </c>
      <c r="BK1288">
        <v>400</v>
      </c>
      <c r="BL1288" t="s">
        <v>98</v>
      </c>
      <c r="BM1288" t="s">
        <v>98</v>
      </c>
      <c r="BN1288" t="s">
        <v>104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2006</v>
      </c>
      <c r="CA1288" t="s">
        <v>110</v>
      </c>
      <c r="CB1288" t="s">
        <v>111</v>
      </c>
    </row>
    <row r="1289" spans="1:80">
      <c r="A1289">
        <v>2748</v>
      </c>
      <c r="B1289">
        <v>80</v>
      </c>
      <c r="C1289" t="s">
        <v>112</v>
      </c>
      <c r="D1289">
        <v>55</v>
      </c>
      <c r="E1289">
        <v>7700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89</v>
      </c>
      <c r="N1289" t="s">
        <v>91</v>
      </c>
      <c r="O1289" t="s">
        <v>91</v>
      </c>
      <c r="P1289" t="s">
        <v>92</v>
      </c>
      <c r="Q1289" t="s">
        <v>158</v>
      </c>
      <c r="R1289">
        <v>5</v>
      </c>
      <c r="S1289">
        <v>7</v>
      </c>
      <c r="T1289">
        <v>1956</v>
      </c>
      <c r="U1289">
        <v>1956</v>
      </c>
      <c r="V1289" t="s">
        <v>94</v>
      </c>
      <c r="W1289" t="s">
        <v>95</v>
      </c>
      <c r="X1289" t="s">
        <v>96</v>
      </c>
      <c r="Y1289" t="s">
        <v>96</v>
      </c>
      <c r="Z1289" t="s">
        <v>97</v>
      </c>
      <c r="AA1289">
        <v>0</v>
      </c>
      <c r="AB1289" t="s">
        <v>98</v>
      </c>
      <c r="AC1289" t="s">
        <v>98</v>
      </c>
      <c r="AD1289" t="s">
        <v>99</v>
      </c>
      <c r="AE1289" t="s">
        <v>119</v>
      </c>
      <c r="AF1289" t="s">
        <v>98</v>
      </c>
      <c r="AG1289" t="s">
        <v>100</v>
      </c>
      <c r="AH1289" t="s">
        <v>138</v>
      </c>
      <c r="AI1289">
        <v>271</v>
      </c>
      <c r="AJ1289" t="s">
        <v>108</v>
      </c>
      <c r="AK1289">
        <v>0</v>
      </c>
      <c r="AL1289">
        <v>30</v>
      </c>
      <c r="AM1289">
        <v>301</v>
      </c>
      <c r="AN1289" t="s">
        <v>103</v>
      </c>
      <c r="AO1289" t="s">
        <v>126</v>
      </c>
      <c r="AP1289" t="s">
        <v>104</v>
      </c>
      <c r="AQ1289" t="s">
        <v>168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181</v>
      </c>
      <c r="BE1289">
        <v>0</v>
      </c>
      <c r="BF1289" t="s">
        <v>83</v>
      </c>
      <c r="BG1289" t="s">
        <v>143</v>
      </c>
      <c r="BH1289">
        <v>1993</v>
      </c>
      <c r="BI1289" t="s">
        <v>108</v>
      </c>
      <c r="BJ1289">
        <v>2</v>
      </c>
      <c r="BK1289">
        <v>684</v>
      </c>
      <c r="BL1289" t="s">
        <v>98</v>
      </c>
      <c r="BM1289" t="s">
        <v>98</v>
      </c>
      <c r="BN1289" t="s">
        <v>104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177</v>
      </c>
      <c r="BW1289" t="s">
        <v>83</v>
      </c>
      <c r="BX1289">
        <v>0</v>
      </c>
      <c r="BY1289">
        <v>9</v>
      </c>
      <c r="BZ1289">
        <v>2006</v>
      </c>
      <c r="CA1289" t="s">
        <v>110</v>
      </c>
      <c r="CB1289" t="s">
        <v>111</v>
      </c>
    </row>
    <row r="1290" spans="1:80">
      <c r="A1290">
        <v>2749</v>
      </c>
      <c r="B1290">
        <v>20</v>
      </c>
      <c r="C1290" t="s">
        <v>112</v>
      </c>
      <c r="D1290">
        <v>65</v>
      </c>
      <c r="E1290">
        <v>11050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89</v>
      </c>
      <c r="N1290" t="s">
        <v>91</v>
      </c>
      <c r="O1290" t="s">
        <v>91</v>
      </c>
      <c r="P1290" t="s">
        <v>92</v>
      </c>
      <c r="Q1290" t="s">
        <v>93</v>
      </c>
      <c r="R1290">
        <v>5</v>
      </c>
      <c r="S1290">
        <v>5</v>
      </c>
      <c r="T1290">
        <v>1956</v>
      </c>
      <c r="U1290">
        <v>1956</v>
      </c>
      <c r="V1290" t="s">
        <v>115</v>
      </c>
      <c r="W1290" t="s">
        <v>95</v>
      </c>
      <c r="X1290" t="s">
        <v>116</v>
      </c>
      <c r="Y1290" t="s">
        <v>116</v>
      </c>
      <c r="Z1290" t="s">
        <v>97</v>
      </c>
      <c r="AA1290">
        <v>0</v>
      </c>
      <c r="AB1290" t="s">
        <v>98</v>
      </c>
      <c r="AC1290" t="s">
        <v>98</v>
      </c>
      <c r="AD1290" t="s">
        <v>99</v>
      </c>
      <c r="AE1290" t="s">
        <v>98</v>
      </c>
      <c r="AF1290" t="s">
        <v>98</v>
      </c>
      <c r="AG1290" t="s">
        <v>100</v>
      </c>
      <c r="AH1290" t="s">
        <v>102</v>
      </c>
      <c r="AI1290">
        <v>488</v>
      </c>
      <c r="AJ1290" t="s">
        <v>108</v>
      </c>
      <c r="AK1290">
        <v>0</v>
      </c>
      <c r="AL1290">
        <v>517</v>
      </c>
      <c r="AM1290">
        <v>1005</v>
      </c>
      <c r="AN1290" t="s">
        <v>103</v>
      </c>
      <c r="AO1290" t="s">
        <v>126</v>
      </c>
      <c r="AP1290" t="s">
        <v>104</v>
      </c>
      <c r="AQ1290" t="s">
        <v>105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6</v>
      </c>
      <c r="BD1290" t="s">
        <v>106</v>
      </c>
      <c r="BE1290">
        <v>1</v>
      </c>
      <c r="BF1290" t="s">
        <v>98</v>
      </c>
      <c r="BG1290" t="s">
        <v>107</v>
      </c>
      <c r="BH1290">
        <v>1956</v>
      </c>
      <c r="BI1290" t="s">
        <v>108</v>
      </c>
      <c r="BJ1290">
        <v>1</v>
      </c>
      <c r="BK1290">
        <v>319</v>
      </c>
      <c r="BL1290" t="s">
        <v>98</v>
      </c>
      <c r="BM1290" t="s">
        <v>98</v>
      </c>
      <c r="BN1290" t="s">
        <v>104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7</v>
      </c>
      <c r="BZ1290">
        <v>2006</v>
      </c>
      <c r="CA1290" t="s">
        <v>110</v>
      </c>
      <c r="CB1290" t="s">
        <v>111</v>
      </c>
    </row>
    <row r="1291" spans="1:80">
      <c r="A1291">
        <v>2750</v>
      </c>
      <c r="B1291">
        <v>20</v>
      </c>
      <c r="C1291" t="s">
        <v>112</v>
      </c>
      <c r="D1291">
        <v>80</v>
      </c>
      <c r="E1291">
        <v>13600</v>
      </c>
      <c r="F1291" t="s">
        <v>82</v>
      </c>
      <c r="G1291" t="s">
        <v>83</v>
      </c>
      <c r="H1291" t="s">
        <v>84</v>
      </c>
      <c r="I1291" t="s">
        <v>192</v>
      </c>
      <c r="J1291" t="s">
        <v>86</v>
      </c>
      <c r="K1291" t="s">
        <v>87</v>
      </c>
      <c r="L1291" t="s">
        <v>88</v>
      </c>
      <c r="M1291" t="s">
        <v>89</v>
      </c>
      <c r="N1291" t="s">
        <v>91</v>
      </c>
      <c r="O1291" t="s">
        <v>91</v>
      </c>
      <c r="P1291" t="s">
        <v>92</v>
      </c>
      <c r="Q1291" t="s">
        <v>93</v>
      </c>
      <c r="R1291">
        <v>5</v>
      </c>
      <c r="S1291">
        <v>6</v>
      </c>
      <c r="T1291">
        <v>1955</v>
      </c>
      <c r="U1291">
        <v>1955</v>
      </c>
      <c r="V1291" t="s">
        <v>94</v>
      </c>
      <c r="W1291" t="s">
        <v>95</v>
      </c>
      <c r="X1291" t="s">
        <v>130</v>
      </c>
      <c r="Y1291" t="s">
        <v>130</v>
      </c>
      <c r="Z1291" t="s">
        <v>97</v>
      </c>
      <c r="AA1291">
        <v>0</v>
      </c>
      <c r="AB1291" t="s">
        <v>98</v>
      </c>
      <c r="AC1291" t="s">
        <v>98</v>
      </c>
      <c r="AD1291" t="s">
        <v>99</v>
      </c>
      <c r="AE1291" t="s">
        <v>98</v>
      </c>
      <c r="AF1291" t="s">
        <v>98</v>
      </c>
      <c r="AG1291" t="s">
        <v>100</v>
      </c>
      <c r="AH1291" t="s">
        <v>101</v>
      </c>
      <c r="AI1291">
        <v>144</v>
      </c>
      <c r="AJ1291" t="s">
        <v>138</v>
      </c>
      <c r="AK1291">
        <v>912</v>
      </c>
      <c r="AL1291">
        <v>0</v>
      </c>
      <c r="AM1291">
        <v>1056</v>
      </c>
      <c r="AN1291" t="s">
        <v>103</v>
      </c>
      <c r="AO1291" t="s">
        <v>119</v>
      </c>
      <c r="AP1291" t="s">
        <v>104</v>
      </c>
      <c r="AQ1291" t="s">
        <v>105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t="s">
        <v>98</v>
      </c>
      <c r="BC1291">
        <v>6</v>
      </c>
      <c r="BD1291" t="s">
        <v>106</v>
      </c>
      <c r="BE1291">
        <v>0</v>
      </c>
      <c r="BF1291" t="s">
        <v>83</v>
      </c>
      <c r="BG1291" t="s">
        <v>107</v>
      </c>
      <c r="BH1291">
        <v>1955</v>
      </c>
      <c r="BI1291" t="s">
        <v>125</v>
      </c>
      <c r="BJ1291">
        <v>1</v>
      </c>
      <c r="BK1291">
        <v>300</v>
      </c>
      <c r="BL1291" t="s">
        <v>98</v>
      </c>
      <c r="BM1291" t="s">
        <v>98</v>
      </c>
      <c r="BN1291" t="s">
        <v>104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109</v>
      </c>
      <c r="BW1291" t="s">
        <v>133</v>
      </c>
      <c r="BX1291">
        <v>650</v>
      </c>
      <c r="BY1291">
        <v>11</v>
      </c>
      <c r="BZ1291">
        <v>2006</v>
      </c>
      <c r="CA1291" t="s">
        <v>110</v>
      </c>
      <c r="CB1291" t="s">
        <v>111</v>
      </c>
    </row>
    <row r="1292" spans="1:80">
      <c r="A1292">
        <v>2751</v>
      </c>
      <c r="B1292">
        <v>20</v>
      </c>
      <c r="C1292" t="s">
        <v>112</v>
      </c>
      <c r="D1292">
        <v>85</v>
      </c>
      <c r="E1292">
        <v>15428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89</v>
      </c>
      <c r="N1292" t="s">
        <v>91</v>
      </c>
      <c r="O1292" t="s">
        <v>91</v>
      </c>
      <c r="P1292" t="s">
        <v>92</v>
      </c>
      <c r="Q1292" t="s">
        <v>93</v>
      </c>
      <c r="R1292">
        <v>5</v>
      </c>
      <c r="S1292">
        <v>6</v>
      </c>
      <c r="T1292">
        <v>1951</v>
      </c>
      <c r="U1292">
        <v>1991</v>
      </c>
      <c r="V1292" t="s">
        <v>115</v>
      </c>
      <c r="W1292" t="s">
        <v>95</v>
      </c>
      <c r="X1292" t="s">
        <v>137</v>
      </c>
      <c r="Y1292" t="s">
        <v>137</v>
      </c>
      <c r="Z1292" t="s">
        <v>97</v>
      </c>
      <c r="AA1292">
        <v>0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100</v>
      </c>
      <c r="AH1292" t="s">
        <v>101</v>
      </c>
      <c r="AI1292">
        <v>741</v>
      </c>
      <c r="AJ1292" t="s">
        <v>108</v>
      </c>
      <c r="AK1292">
        <v>0</v>
      </c>
      <c r="AL1292">
        <v>143</v>
      </c>
      <c r="AM1292">
        <v>884</v>
      </c>
      <c r="AN1292" t="s">
        <v>103</v>
      </c>
      <c r="AO1292" t="s">
        <v>126</v>
      </c>
      <c r="AP1292" t="s">
        <v>104</v>
      </c>
      <c r="AQ1292" t="s">
        <v>105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98</v>
      </c>
      <c r="BC1292">
        <v>4</v>
      </c>
      <c r="BD1292" t="s">
        <v>106</v>
      </c>
      <c r="BE1292">
        <v>0</v>
      </c>
      <c r="BF1292" t="s">
        <v>83</v>
      </c>
      <c r="BG1292" t="s">
        <v>107</v>
      </c>
      <c r="BH1292">
        <v>1951</v>
      </c>
      <c r="BI1292" t="s">
        <v>125</v>
      </c>
      <c r="BJ1292">
        <v>1</v>
      </c>
      <c r="BK1292">
        <v>270</v>
      </c>
      <c r="BL1292" t="s">
        <v>98</v>
      </c>
      <c r="BM1292" t="s">
        <v>98</v>
      </c>
      <c r="BN1292" t="s">
        <v>104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6</v>
      </c>
      <c r="BZ1292">
        <v>2006</v>
      </c>
      <c r="CA1292" t="s">
        <v>110</v>
      </c>
      <c r="CB1292" t="s">
        <v>111</v>
      </c>
    </row>
    <row r="1293" spans="1:80">
      <c r="A1293">
        <v>2752</v>
      </c>
      <c r="B1293">
        <v>30</v>
      </c>
      <c r="C1293" t="s">
        <v>112</v>
      </c>
      <c r="D1293">
        <v>118</v>
      </c>
      <c r="E1293">
        <v>21299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89</v>
      </c>
      <c r="N1293" t="s">
        <v>91</v>
      </c>
      <c r="O1293" t="s">
        <v>91</v>
      </c>
      <c r="P1293" t="s">
        <v>92</v>
      </c>
      <c r="Q1293" t="s">
        <v>93</v>
      </c>
      <c r="R1293">
        <v>7</v>
      </c>
      <c r="S1293">
        <v>5</v>
      </c>
      <c r="T1293">
        <v>1941</v>
      </c>
      <c r="U1293">
        <v>1963</v>
      </c>
      <c r="V1293" t="s">
        <v>115</v>
      </c>
      <c r="W1293" t="s">
        <v>236</v>
      </c>
      <c r="X1293" t="s">
        <v>117</v>
      </c>
      <c r="Y1293" t="s">
        <v>117</v>
      </c>
      <c r="Z1293" t="s">
        <v>97</v>
      </c>
      <c r="AA1293">
        <v>0</v>
      </c>
      <c r="AB1293" t="s">
        <v>119</v>
      </c>
      <c r="AC1293" t="s">
        <v>98</v>
      </c>
      <c r="AD1293" t="s">
        <v>99</v>
      </c>
      <c r="AE1293" t="s">
        <v>98</v>
      </c>
      <c r="AF1293" t="s">
        <v>98</v>
      </c>
      <c r="AG1293" t="s">
        <v>100</v>
      </c>
      <c r="AH1293" t="s">
        <v>108</v>
      </c>
      <c r="AI1293">
        <v>0</v>
      </c>
      <c r="AJ1293" t="s">
        <v>108</v>
      </c>
      <c r="AK1293">
        <v>0</v>
      </c>
      <c r="AL1293">
        <v>929</v>
      </c>
      <c r="AM1293">
        <v>929</v>
      </c>
      <c r="AN1293" t="s">
        <v>103</v>
      </c>
      <c r="AO1293" t="s">
        <v>126</v>
      </c>
      <c r="AP1293" t="s">
        <v>104</v>
      </c>
      <c r="AQ1293" t="s">
        <v>105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98</v>
      </c>
      <c r="BC1293">
        <v>7</v>
      </c>
      <c r="BD1293" t="s">
        <v>187</v>
      </c>
      <c r="BE1293">
        <v>3</v>
      </c>
      <c r="BF1293" t="s">
        <v>119</v>
      </c>
      <c r="BG1293" t="s">
        <v>208</v>
      </c>
      <c r="BH1293">
        <v>1941</v>
      </c>
      <c r="BI1293" t="s">
        <v>108</v>
      </c>
      <c r="BJ1293">
        <v>3</v>
      </c>
      <c r="BK1293">
        <v>791</v>
      </c>
      <c r="BL1293" t="s">
        <v>98</v>
      </c>
      <c r="BM1293" t="s">
        <v>98</v>
      </c>
      <c r="BN1293" t="s">
        <v>104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12</v>
      </c>
      <c r="BZ1293">
        <v>2006</v>
      </c>
      <c r="CA1293" t="s">
        <v>144</v>
      </c>
      <c r="CB1293" t="s">
        <v>172</v>
      </c>
    </row>
    <row r="1294" spans="1:80">
      <c r="A1294">
        <v>2753</v>
      </c>
      <c r="B1294">
        <v>20</v>
      </c>
      <c r="C1294" t="s">
        <v>112</v>
      </c>
      <c r="D1294">
        <v>70</v>
      </c>
      <c r="E1294">
        <v>13300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89</v>
      </c>
      <c r="N1294" t="s">
        <v>91</v>
      </c>
      <c r="O1294" t="s">
        <v>91</v>
      </c>
      <c r="P1294" t="s">
        <v>92</v>
      </c>
      <c r="Q1294" t="s">
        <v>93</v>
      </c>
      <c r="R1294">
        <v>5</v>
      </c>
      <c r="S1294">
        <v>5</v>
      </c>
      <c r="T1294">
        <v>1956</v>
      </c>
      <c r="U1294">
        <v>2001</v>
      </c>
      <c r="V1294" t="s">
        <v>115</v>
      </c>
      <c r="W1294" t="s">
        <v>95</v>
      </c>
      <c r="X1294" t="s">
        <v>116</v>
      </c>
      <c r="Y1294" t="s">
        <v>96</v>
      </c>
      <c r="Z1294" t="s">
        <v>97</v>
      </c>
      <c r="AA1294">
        <v>0</v>
      </c>
      <c r="AB1294" t="s">
        <v>98</v>
      </c>
      <c r="AC1294" t="s">
        <v>98</v>
      </c>
      <c r="AD1294" t="s">
        <v>99</v>
      </c>
      <c r="AE1294" t="s">
        <v>98</v>
      </c>
      <c r="AF1294" t="s">
        <v>98</v>
      </c>
      <c r="AG1294" t="s">
        <v>100</v>
      </c>
      <c r="AH1294" t="s">
        <v>101</v>
      </c>
      <c r="AI1294">
        <v>494</v>
      </c>
      <c r="AJ1294" t="s">
        <v>108</v>
      </c>
      <c r="AK1294">
        <v>0</v>
      </c>
      <c r="AL1294">
        <v>521</v>
      </c>
      <c r="AM1294">
        <v>1015</v>
      </c>
      <c r="AN1294" t="s">
        <v>103</v>
      </c>
      <c r="AO1294" t="s">
        <v>119</v>
      </c>
      <c r="AP1294" t="s">
        <v>104</v>
      </c>
      <c r="AQ1294" t="s">
        <v>105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98</v>
      </c>
      <c r="BC1294">
        <v>6</v>
      </c>
      <c r="BD1294" t="s">
        <v>187</v>
      </c>
      <c r="BE1294">
        <v>0</v>
      </c>
      <c r="BF1294" t="s">
        <v>83</v>
      </c>
      <c r="BG1294" t="s">
        <v>107</v>
      </c>
      <c r="BH1294">
        <v>2001</v>
      </c>
      <c r="BI1294" t="s">
        <v>108</v>
      </c>
      <c r="BJ1294">
        <v>2</v>
      </c>
      <c r="BK1294">
        <v>896</v>
      </c>
      <c r="BL1294" t="s">
        <v>98</v>
      </c>
      <c r="BM1294" t="s">
        <v>98</v>
      </c>
      <c r="BN1294" t="s">
        <v>104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t="s">
        <v>83</v>
      </c>
      <c r="BV1294" t="s">
        <v>83</v>
      </c>
      <c r="BW1294" t="s">
        <v>133</v>
      </c>
      <c r="BX1294">
        <v>400</v>
      </c>
      <c r="BY1294">
        <v>6</v>
      </c>
      <c r="BZ1294">
        <v>2006</v>
      </c>
      <c r="CA1294" t="s">
        <v>110</v>
      </c>
      <c r="CB1294" t="s">
        <v>111</v>
      </c>
    </row>
    <row r="1295" spans="1:80">
      <c r="A1295">
        <v>2754</v>
      </c>
      <c r="B1295">
        <v>190</v>
      </c>
      <c r="C1295" t="s">
        <v>112</v>
      </c>
      <c r="D1295">
        <v>94</v>
      </c>
      <c r="E1295">
        <v>22136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188</v>
      </c>
      <c r="N1295" t="s">
        <v>182</v>
      </c>
      <c r="O1295" t="s">
        <v>91</v>
      </c>
      <c r="P1295" t="s">
        <v>186</v>
      </c>
      <c r="Q1295" t="s">
        <v>176</v>
      </c>
      <c r="R1295">
        <v>5</v>
      </c>
      <c r="S1295">
        <v>5</v>
      </c>
      <c r="T1295">
        <v>1925</v>
      </c>
      <c r="U1295">
        <v>1975</v>
      </c>
      <c r="V1295" t="s">
        <v>94</v>
      </c>
      <c r="W1295" t="s">
        <v>95</v>
      </c>
      <c r="X1295" t="s">
        <v>137</v>
      </c>
      <c r="Y1295" t="s">
        <v>137</v>
      </c>
      <c r="Z1295" t="s">
        <v>97</v>
      </c>
      <c r="AA1295">
        <v>0</v>
      </c>
      <c r="AB1295" t="s">
        <v>98</v>
      </c>
      <c r="AC1295" t="s">
        <v>139</v>
      </c>
      <c r="AD1295" t="s">
        <v>99</v>
      </c>
      <c r="AE1295" t="s">
        <v>98</v>
      </c>
      <c r="AF1295" t="s">
        <v>98</v>
      </c>
      <c r="AG1295" t="s">
        <v>155</v>
      </c>
      <c r="AH1295" t="s">
        <v>124</v>
      </c>
      <c r="AI1295">
        <v>1018</v>
      </c>
      <c r="AJ1295" t="s">
        <v>108</v>
      </c>
      <c r="AK1295">
        <v>0</v>
      </c>
      <c r="AL1295">
        <v>1153</v>
      </c>
      <c r="AM1295">
        <v>2171</v>
      </c>
      <c r="AN1295" t="s">
        <v>103</v>
      </c>
      <c r="AO1295" t="s">
        <v>98</v>
      </c>
      <c r="AP1295" t="s">
        <v>104</v>
      </c>
      <c r="AQ1295" t="s">
        <v>105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t="s">
        <v>98</v>
      </c>
      <c r="BC1295">
        <v>10</v>
      </c>
      <c r="BD1295" t="s">
        <v>228</v>
      </c>
      <c r="BE1295">
        <v>1</v>
      </c>
      <c r="BF1295" t="s">
        <v>119</v>
      </c>
      <c r="BG1295" t="s">
        <v>107</v>
      </c>
      <c r="BH1295">
        <v>1977</v>
      </c>
      <c r="BI1295" t="s">
        <v>131</v>
      </c>
      <c r="BJ1295">
        <v>3</v>
      </c>
      <c r="BK1295">
        <v>1008</v>
      </c>
      <c r="BL1295" t="s">
        <v>98</v>
      </c>
      <c r="BM1295" t="s">
        <v>98</v>
      </c>
      <c r="BN1295" t="s">
        <v>167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7</v>
      </c>
      <c r="BZ1295">
        <v>2006</v>
      </c>
      <c r="CA1295" t="s">
        <v>110</v>
      </c>
      <c r="CB1295" t="s">
        <v>111</v>
      </c>
    </row>
    <row r="1296" spans="1:80">
      <c r="A1296">
        <v>2755</v>
      </c>
      <c r="B1296">
        <v>50</v>
      </c>
      <c r="C1296" t="s">
        <v>112</v>
      </c>
      <c r="D1296">
        <v>50</v>
      </c>
      <c r="E1296">
        <v>7500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89</v>
      </c>
      <c r="N1296" t="s">
        <v>91</v>
      </c>
      <c r="O1296" t="s">
        <v>91</v>
      </c>
      <c r="P1296" t="s">
        <v>92</v>
      </c>
      <c r="Q1296" t="s">
        <v>176</v>
      </c>
      <c r="R1296">
        <v>6</v>
      </c>
      <c r="S1296">
        <v>6</v>
      </c>
      <c r="T1296">
        <v>1947</v>
      </c>
      <c r="U1296">
        <v>1950</v>
      </c>
      <c r="V1296" t="s">
        <v>94</v>
      </c>
      <c r="W1296" t="s">
        <v>95</v>
      </c>
      <c r="X1296" t="s">
        <v>96</v>
      </c>
      <c r="Y1296" t="s">
        <v>96</v>
      </c>
      <c r="Z1296" t="s">
        <v>97</v>
      </c>
      <c r="AA1296">
        <v>0</v>
      </c>
      <c r="AB1296" t="s">
        <v>98</v>
      </c>
      <c r="AC1296" t="s">
        <v>98</v>
      </c>
      <c r="AD1296" t="s">
        <v>99</v>
      </c>
      <c r="AE1296" t="s">
        <v>98</v>
      </c>
      <c r="AF1296" t="s">
        <v>98</v>
      </c>
      <c r="AG1296" t="s">
        <v>100</v>
      </c>
      <c r="AH1296" t="s">
        <v>108</v>
      </c>
      <c r="AI1296">
        <v>0</v>
      </c>
      <c r="AJ1296" t="s">
        <v>108</v>
      </c>
      <c r="AK1296">
        <v>0</v>
      </c>
      <c r="AL1296">
        <v>784</v>
      </c>
      <c r="AM1296">
        <v>784</v>
      </c>
      <c r="AN1296" t="s">
        <v>103</v>
      </c>
      <c r="AO1296" t="s">
        <v>126</v>
      </c>
      <c r="AP1296" t="s">
        <v>104</v>
      </c>
      <c r="AQ1296" t="s">
        <v>168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t="s">
        <v>98</v>
      </c>
      <c r="BC1296">
        <v>6</v>
      </c>
      <c r="BD1296" t="s">
        <v>106</v>
      </c>
      <c r="BE1296">
        <v>0</v>
      </c>
      <c r="BF1296" t="s">
        <v>83</v>
      </c>
      <c r="BG1296" t="s">
        <v>143</v>
      </c>
      <c r="BH1296">
        <v>1953</v>
      </c>
      <c r="BI1296" t="s">
        <v>108</v>
      </c>
      <c r="BJ1296">
        <v>2</v>
      </c>
      <c r="BK1296">
        <v>649</v>
      </c>
      <c r="BL1296" t="s">
        <v>98</v>
      </c>
      <c r="BM1296" t="s">
        <v>98</v>
      </c>
      <c r="BN1296" t="s">
        <v>104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10</v>
      </c>
      <c r="BZ1296">
        <v>2006</v>
      </c>
      <c r="CA1296" t="s">
        <v>110</v>
      </c>
      <c r="CB1296" t="s">
        <v>111</v>
      </c>
    </row>
    <row r="1297" spans="1:80">
      <c r="A1297">
        <v>2756</v>
      </c>
      <c r="B1297">
        <v>30</v>
      </c>
      <c r="C1297" t="s">
        <v>112</v>
      </c>
      <c r="D1297">
        <v>60</v>
      </c>
      <c r="E1297">
        <v>10410</v>
      </c>
      <c r="F1297" t="s">
        <v>82</v>
      </c>
      <c r="G1297" t="s">
        <v>190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188</v>
      </c>
      <c r="N1297" t="s">
        <v>91</v>
      </c>
      <c r="O1297" t="s">
        <v>91</v>
      </c>
      <c r="P1297" t="s">
        <v>92</v>
      </c>
      <c r="Q1297" t="s">
        <v>93</v>
      </c>
      <c r="R1297">
        <v>3</v>
      </c>
      <c r="S1297">
        <v>8</v>
      </c>
      <c r="T1297">
        <v>1930</v>
      </c>
      <c r="U1297">
        <v>2001</v>
      </c>
      <c r="V1297" t="s">
        <v>94</v>
      </c>
      <c r="W1297" t="s">
        <v>95</v>
      </c>
      <c r="X1297" t="s">
        <v>96</v>
      </c>
      <c r="Y1297" t="s">
        <v>96</v>
      </c>
      <c r="Z1297" t="s">
        <v>97</v>
      </c>
      <c r="AA1297">
        <v>0</v>
      </c>
      <c r="AB1297" t="s">
        <v>98</v>
      </c>
      <c r="AC1297" t="s">
        <v>119</v>
      </c>
      <c r="AD1297" t="s">
        <v>123</v>
      </c>
      <c r="AE1297" t="s">
        <v>98</v>
      </c>
      <c r="AF1297" t="s">
        <v>98</v>
      </c>
      <c r="AG1297" t="s">
        <v>100</v>
      </c>
      <c r="AH1297" t="s">
        <v>108</v>
      </c>
      <c r="AI1297">
        <v>0</v>
      </c>
      <c r="AJ1297" t="s">
        <v>108</v>
      </c>
      <c r="AK1297">
        <v>0</v>
      </c>
      <c r="AL1297">
        <v>713</v>
      </c>
      <c r="AM1297">
        <v>713</v>
      </c>
      <c r="AN1297" t="s">
        <v>103</v>
      </c>
      <c r="AO1297" t="s">
        <v>126</v>
      </c>
      <c r="AP1297" t="s">
        <v>104</v>
      </c>
      <c r="AQ1297" t="s">
        <v>105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119</v>
      </c>
      <c r="BC1297">
        <v>5</v>
      </c>
      <c r="BD1297" t="s">
        <v>106</v>
      </c>
      <c r="BE1297">
        <v>0</v>
      </c>
      <c r="BF1297" t="s">
        <v>83</v>
      </c>
      <c r="BG1297" t="s">
        <v>143</v>
      </c>
      <c r="BH1297">
        <v>1936</v>
      </c>
      <c r="BI1297" t="s">
        <v>108</v>
      </c>
      <c r="BJ1297">
        <v>1</v>
      </c>
      <c r="BK1297">
        <v>371</v>
      </c>
      <c r="BL1297" t="s">
        <v>139</v>
      </c>
      <c r="BM1297" t="s">
        <v>139</v>
      </c>
      <c r="BN1297" t="s">
        <v>167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10</v>
      </c>
      <c r="BZ1297">
        <v>2006</v>
      </c>
      <c r="CA1297" t="s">
        <v>110</v>
      </c>
      <c r="CB1297" t="s">
        <v>111</v>
      </c>
    </row>
    <row r="1298" spans="1:80">
      <c r="A1298">
        <v>2757</v>
      </c>
      <c r="B1298">
        <v>30</v>
      </c>
      <c r="C1298" t="s">
        <v>112</v>
      </c>
      <c r="D1298">
        <v>60</v>
      </c>
      <c r="E1298">
        <v>10914</v>
      </c>
      <c r="F1298" t="s">
        <v>82</v>
      </c>
      <c r="G1298" t="s">
        <v>190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89</v>
      </c>
      <c r="N1298" t="s">
        <v>182</v>
      </c>
      <c r="O1298" t="s">
        <v>91</v>
      </c>
      <c r="P1298" t="s">
        <v>92</v>
      </c>
      <c r="Q1298" t="s">
        <v>93</v>
      </c>
      <c r="R1298">
        <v>3</v>
      </c>
      <c r="S1298">
        <v>3</v>
      </c>
      <c r="T1298">
        <v>1929</v>
      </c>
      <c r="U1298">
        <v>1950</v>
      </c>
      <c r="V1298" t="s">
        <v>115</v>
      </c>
      <c r="W1298" t="s">
        <v>95</v>
      </c>
      <c r="X1298" t="s">
        <v>116</v>
      </c>
      <c r="Y1298" t="s">
        <v>116</v>
      </c>
      <c r="Z1298" t="s">
        <v>97</v>
      </c>
      <c r="AA1298">
        <v>0</v>
      </c>
      <c r="AB1298" t="s">
        <v>98</v>
      </c>
      <c r="AC1298" t="s">
        <v>139</v>
      </c>
      <c r="AD1298" t="s">
        <v>99</v>
      </c>
      <c r="AE1298" t="s">
        <v>98</v>
      </c>
      <c r="AF1298" t="s">
        <v>98</v>
      </c>
      <c r="AG1298" t="s">
        <v>155</v>
      </c>
      <c r="AH1298" t="s">
        <v>108</v>
      </c>
      <c r="AI1298">
        <v>0</v>
      </c>
      <c r="AJ1298" t="s">
        <v>108</v>
      </c>
      <c r="AK1298">
        <v>0</v>
      </c>
      <c r="AL1298">
        <v>715</v>
      </c>
      <c r="AM1298">
        <v>715</v>
      </c>
      <c r="AN1298" t="s">
        <v>103</v>
      </c>
      <c r="AO1298" t="s">
        <v>139</v>
      </c>
      <c r="AP1298" t="s">
        <v>167</v>
      </c>
      <c r="AQ1298" t="s">
        <v>235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98</v>
      </c>
      <c r="BC1298">
        <v>4</v>
      </c>
      <c r="BD1298" t="s">
        <v>106</v>
      </c>
      <c r="BE1298">
        <v>0</v>
      </c>
      <c r="BF1298" t="s">
        <v>83</v>
      </c>
      <c r="BG1298" t="s">
        <v>143</v>
      </c>
      <c r="BH1298">
        <v>1967</v>
      </c>
      <c r="BI1298" t="s">
        <v>108</v>
      </c>
      <c r="BJ1298">
        <v>2</v>
      </c>
      <c r="BK1298">
        <v>660</v>
      </c>
      <c r="BL1298" t="s">
        <v>139</v>
      </c>
      <c r="BM1298" t="s">
        <v>98</v>
      </c>
      <c r="BN1298" t="s">
        <v>167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8</v>
      </c>
      <c r="BZ1298">
        <v>2006</v>
      </c>
      <c r="CA1298" t="s">
        <v>110</v>
      </c>
      <c r="CB1298" t="s">
        <v>111</v>
      </c>
    </row>
    <row r="1299" spans="1:80">
      <c r="A1299">
        <v>2758</v>
      </c>
      <c r="B1299">
        <v>50</v>
      </c>
      <c r="C1299" t="s">
        <v>112</v>
      </c>
      <c r="D1299">
        <v>60</v>
      </c>
      <c r="E1299">
        <v>7008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114</v>
      </c>
      <c r="L1299" t="s">
        <v>88</v>
      </c>
      <c r="M1299" t="s">
        <v>188</v>
      </c>
      <c r="N1299" t="s">
        <v>91</v>
      </c>
      <c r="O1299" t="s">
        <v>91</v>
      </c>
      <c r="P1299" t="s">
        <v>92</v>
      </c>
      <c r="Q1299" t="s">
        <v>176</v>
      </c>
      <c r="R1299">
        <v>4</v>
      </c>
      <c r="S1299">
        <v>8</v>
      </c>
      <c r="T1299">
        <v>1900</v>
      </c>
      <c r="U1299">
        <v>1998</v>
      </c>
      <c r="V1299" t="s">
        <v>94</v>
      </c>
      <c r="W1299" t="s">
        <v>95</v>
      </c>
      <c r="X1299" t="s">
        <v>137</v>
      </c>
      <c r="Y1299" t="s">
        <v>137</v>
      </c>
      <c r="Z1299" t="s">
        <v>97</v>
      </c>
      <c r="AA1299">
        <v>0</v>
      </c>
      <c r="AB1299" t="s">
        <v>98</v>
      </c>
      <c r="AC1299" t="s">
        <v>119</v>
      </c>
      <c r="AD1299" t="s">
        <v>166</v>
      </c>
      <c r="AE1299" t="s">
        <v>139</v>
      </c>
      <c r="AF1299" t="s">
        <v>139</v>
      </c>
      <c r="AG1299" t="s">
        <v>100</v>
      </c>
      <c r="AH1299" t="s">
        <v>108</v>
      </c>
      <c r="AI1299">
        <v>0</v>
      </c>
      <c r="AJ1299" t="s">
        <v>108</v>
      </c>
      <c r="AK1299">
        <v>0</v>
      </c>
      <c r="AL1299">
        <v>448</v>
      </c>
      <c r="AM1299">
        <v>448</v>
      </c>
      <c r="AN1299" t="s">
        <v>103</v>
      </c>
      <c r="AO1299" t="s">
        <v>126</v>
      </c>
      <c r="AP1299" t="s">
        <v>104</v>
      </c>
      <c r="AQ1299" t="s">
        <v>105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t="s">
        <v>139</v>
      </c>
      <c r="BC1299">
        <v>5</v>
      </c>
      <c r="BD1299" t="s">
        <v>106</v>
      </c>
      <c r="BE1299">
        <v>0</v>
      </c>
      <c r="BF1299" t="s">
        <v>83</v>
      </c>
      <c r="BG1299" t="s">
        <v>107</v>
      </c>
      <c r="BH1299">
        <v>1900</v>
      </c>
      <c r="BI1299" t="s">
        <v>108</v>
      </c>
      <c r="BJ1299">
        <v>1</v>
      </c>
      <c r="BK1299">
        <v>280</v>
      </c>
      <c r="BL1299" t="s">
        <v>139</v>
      </c>
      <c r="BM1299" t="s">
        <v>98</v>
      </c>
      <c r="BN1299" t="s">
        <v>104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3</v>
      </c>
      <c r="BZ1299">
        <v>2006</v>
      </c>
      <c r="CA1299" t="s">
        <v>110</v>
      </c>
      <c r="CB1299" t="s">
        <v>111</v>
      </c>
    </row>
    <row r="1300" spans="1:80">
      <c r="A1300">
        <v>2759</v>
      </c>
      <c r="B1300">
        <v>70</v>
      </c>
      <c r="C1300" t="s">
        <v>112</v>
      </c>
      <c r="D1300">
        <v>60</v>
      </c>
      <c r="E1300">
        <v>7200</v>
      </c>
      <c r="F1300" t="s">
        <v>82</v>
      </c>
      <c r="G1300" t="s">
        <v>190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188</v>
      </c>
      <c r="N1300" t="s">
        <v>91</v>
      </c>
      <c r="O1300" t="s">
        <v>91</v>
      </c>
      <c r="P1300" t="s">
        <v>92</v>
      </c>
      <c r="Q1300" t="s">
        <v>122</v>
      </c>
      <c r="R1300">
        <v>6</v>
      </c>
      <c r="S1300">
        <v>8</v>
      </c>
      <c r="T1300">
        <v>1915</v>
      </c>
      <c r="U1300">
        <v>1950</v>
      </c>
      <c r="V1300" t="s">
        <v>94</v>
      </c>
      <c r="W1300" t="s">
        <v>95</v>
      </c>
      <c r="X1300" t="s">
        <v>137</v>
      </c>
      <c r="Y1300" t="s">
        <v>137</v>
      </c>
      <c r="Z1300" t="s">
        <v>97</v>
      </c>
      <c r="AA1300">
        <v>0</v>
      </c>
      <c r="AB1300" t="s">
        <v>98</v>
      </c>
      <c r="AC1300" t="s">
        <v>126</v>
      </c>
      <c r="AD1300" t="s">
        <v>99</v>
      </c>
      <c r="AE1300" t="s">
        <v>98</v>
      </c>
      <c r="AF1300" t="s">
        <v>98</v>
      </c>
      <c r="AG1300" t="s">
        <v>100</v>
      </c>
      <c r="AH1300" t="s">
        <v>101</v>
      </c>
      <c r="AI1300">
        <v>338</v>
      </c>
      <c r="AJ1300" t="s">
        <v>108</v>
      </c>
      <c r="AK1300">
        <v>0</v>
      </c>
      <c r="AL1300">
        <v>325</v>
      </c>
      <c r="AM1300">
        <v>663</v>
      </c>
      <c r="AN1300" t="s">
        <v>103</v>
      </c>
      <c r="AO1300" t="s">
        <v>126</v>
      </c>
      <c r="AP1300" t="s">
        <v>104</v>
      </c>
      <c r="AQ1300" t="s">
        <v>105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106</v>
      </c>
      <c r="BE1300">
        <v>1</v>
      </c>
      <c r="BF1300" t="s">
        <v>119</v>
      </c>
      <c r="BG1300" t="s">
        <v>143</v>
      </c>
      <c r="BH1300">
        <v>1974</v>
      </c>
      <c r="BI1300" t="s">
        <v>108</v>
      </c>
      <c r="BJ1300">
        <v>2</v>
      </c>
      <c r="BK1300">
        <v>528</v>
      </c>
      <c r="BL1300" t="s">
        <v>98</v>
      </c>
      <c r="BM1300" t="s">
        <v>98</v>
      </c>
      <c r="BN1300" t="s">
        <v>104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4</v>
      </c>
      <c r="BZ1300">
        <v>2006</v>
      </c>
      <c r="CA1300" t="s">
        <v>110</v>
      </c>
      <c r="CB1300" t="s">
        <v>111</v>
      </c>
    </row>
    <row r="1301" spans="1:80">
      <c r="A1301">
        <v>2760</v>
      </c>
      <c r="B1301">
        <v>50</v>
      </c>
      <c r="C1301" t="s">
        <v>112</v>
      </c>
      <c r="D1301">
        <v>60</v>
      </c>
      <c r="E1301">
        <v>10818</v>
      </c>
      <c r="F1301" t="s">
        <v>82</v>
      </c>
      <c r="G1301" t="s">
        <v>190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188</v>
      </c>
      <c r="N1301" t="s">
        <v>91</v>
      </c>
      <c r="O1301" t="s">
        <v>91</v>
      </c>
      <c r="P1301" t="s">
        <v>92</v>
      </c>
      <c r="Q1301" t="s">
        <v>176</v>
      </c>
      <c r="R1301">
        <v>4</v>
      </c>
      <c r="S1301">
        <v>4</v>
      </c>
      <c r="T1301">
        <v>1910</v>
      </c>
      <c r="U1301">
        <v>1950</v>
      </c>
      <c r="V1301" t="s">
        <v>94</v>
      </c>
      <c r="W1301" t="s">
        <v>95</v>
      </c>
      <c r="X1301" t="s">
        <v>96</v>
      </c>
      <c r="Y1301" t="s">
        <v>96</v>
      </c>
      <c r="Z1301" t="s">
        <v>97</v>
      </c>
      <c r="AA1301">
        <v>0</v>
      </c>
      <c r="AB1301" t="s">
        <v>98</v>
      </c>
      <c r="AC1301" t="s">
        <v>98</v>
      </c>
      <c r="AD1301" t="s">
        <v>166</v>
      </c>
      <c r="AE1301" t="s">
        <v>139</v>
      </c>
      <c r="AF1301" t="s">
        <v>98</v>
      </c>
      <c r="AG1301" t="s">
        <v>100</v>
      </c>
      <c r="AH1301" t="s">
        <v>108</v>
      </c>
      <c r="AI1301">
        <v>0</v>
      </c>
      <c r="AJ1301" t="s">
        <v>108</v>
      </c>
      <c r="AK1301">
        <v>0</v>
      </c>
      <c r="AL1301">
        <v>1077</v>
      </c>
      <c r="AM1301">
        <v>1077</v>
      </c>
      <c r="AN1301" t="s">
        <v>103</v>
      </c>
      <c r="AO1301" t="s">
        <v>98</v>
      </c>
      <c r="AP1301" t="s">
        <v>104</v>
      </c>
      <c r="AQ1301" t="s">
        <v>168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t="s">
        <v>98</v>
      </c>
      <c r="BC1301">
        <v>7</v>
      </c>
      <c r="BD1301" t="s">
        <v>106</v>
      </c>
      <c r="BE1301">
        <v>1</v>
      </c>
      <c r="BF1301" t="s">
        <v>98</v>
      </c>
      <c r="BG1301" t="s">
        <v>143</v>
      </c>
      <c r="BH1301">
        <v>1935</v>
      </c>
      <c r="BI1301" t="s">
        <v>108</v>
      </c>
      <c r="BJ1301">
        <v>2</v>
      </c>
      <c r="BK1301">
        <v>648</v>
      </c>
      <c r="BL1301" t="s">
        <v>139</v>
      </c>
      <c r="BM1301" t="s">
        <v>98</v>
      </c>
      <c r="BN1301" t="s">
        <v>104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2</v>
      </c>
      <c r="BZ1301">
        <v>2006</v>
      </c>
      <c r="CA1301" t="s">
        <v>144</v>
      </c>
      <c r="CB1301" t="s">
        <v>172</v>
      </c>
    </row>
    <row r="1302" spans="1:80">
      <c r="A1302">
        <v>2761</v>
      </c>
      <c r="B1302">
        <v>80</v>
      </c>
      <c r="C1302" t="s">
        <v>112</v>
      </c>
      <c r="D1302">
        <v>83</v>
      </c>
      <c r="E1302">
        <v>10184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89</v>
      </c>
      <c r="N1302" t="s">
        <v>91</v>
      </c>
      <c r="O1302" t="s">
        <v>91</v>
      </c>
      <c r="P1302" t="s">
        <v>92</v>
      </c>
      <c r="Q1302" t="s">
        <v>158</v>
      </c>
      <c r="R1302">
        <v>6</v>
      </c>
      <c r="S1302">
        <v>5</v>
      </c>
      <c r="T1302">
        <v>1963</v>
      </c>
      <c r="U1302">
        <v>1963</v>
      </c>
      <c r="V1302" t="s">
        <v>94</v>
      </c>
      <c r="W1302" t="s">
        <v>95</v>
      </c>
      <c r="X1302" t="s">
        <v>130</v>
      </c>
      <c r="Y1302" t="s">
        <v>130</v>
      </c>
      <c r="Z1302" t="s">
        <v>117</v>
      </c>
      <c r="AA1302">
        <v>379</v>
      </c>
      <c r="AB1302" t="s">
        <v>98</v>
      </c>
      <c r="AC1302" t="s">
        <v>98</v>
      </c>
      <c r="AD1302" t="s">
        <v>99</v>
      </c>
      <c r="AE1302" t="s">
        <v>98</v>
      </c>
      <c r="AF1302" t="s">
        <v>98</v>
      </c>
      <c r="AG1302" t="s">
        <v>157</v>
      </c>
      <c r="AH1302" t="s">
        <v>118</v>
      </c>
      <c r="AI1302">
        <v>580</v>
      </c>
      <c r="AJ1302" t="s">
        <v>108</v>
      </c>
      <c r="AK1302">
        <v>0</v>
      </c>
      <c r="AL1302">
        <v>503</v>
      </c>
      <c r="AM1302">
        <v>1083</v>
      </c>
      <c r="AN1302" t="s">
        <v>103</v>
      </c>
      <c r="AO1302" t="s">
        <v>98</v>
      </c>
      <c r="AP1302" t="s">
        <v>104</v>
      </c>
      <c r="AQ1302" t="s">
        <v>105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t="s">
        <v>98</v>
      </c>
      <c r="BC1302">
        <v>6</v>
      </c>
      <c r="BD1302" t="s">
        <v>106</v>
      </c>
      <c r="BE1302">
        <v>1</v>
      </c>
      <c r="BF1302" t="s">
        <v>119</v>
      </c>
      <c r="BG1302" t="s">
        <v>107</v>
      </c>
      <c r="BH1302">
        <v>1963</v>
      </c>
      <c r="BI1302" t="s">
        <v>108</v>
      </c>
      <c r="BJ1302">
        <v>1</v>
      </c>
      <c r="BK1302">
        <v>294</v>
      </c>
      <c r="BL1302" t="s">
        <v>98</v>
      </c>
      <c r="BM1302" t="s">
        <v>98</v>
      </c>
      <c r="BN1302" t="s">
        <v>104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6</v>
      </c>
      <c r="BZ1302">
        <v>2006</v>
      </c>
      <c r="CA1302" t="s">
        <v>110</v>
      </c>
      <c r="CB1302" t="s">
        <v>111</v>
      </c>
    </row>
    <row r="1303" spans="1:80">
      <c r="A1303">
        <v>2762</v>
      </c>
      <c r="B1303">
        <v>20</v>
      </c>
      <c r="C1303" t="s">
        <v>112</v>
      </c>
      <c r="D1303">
        <v>77</v>
      </c>
      <c r="E1303">
        <v>9510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89</v>
      </c>
      <c r="N1303" t="s">
        <v>91</v>
      </c>
      <c r="O1303" t="s">
        <v>91</v>
      </c>
      <c r="P1303" t="s">
        <v>92</v>
      </c>
      <c r="Q1303" t="s">
        <v>93</v>
      </c>
      <c r="R1303">
        <v>6</v>
      </c>
      <c r="S1303">
        <v>5</v>
      </c>
      <c r="T1303">
        <v>1962</v>
      </c>
      <c r="U1303">
        <v>1985</v>
      </c>
      <c r="V1303" t="s">
        <v>94</v>
      </c>
      <c r="W1303" t="s">
        <v>95</v>
      </c>
      <c r="X1303" t="s">
        <v>130</v>
      </c>
      <c r="Y1303" t="s">
        <v>130</v>
      </c>
      <c r="Z1303" t="s">
        <v>171</v>
      </c>
      <c r="AA1303">
        <v>161</v>
      </c>
      <c r="AB1303" t="s">
        <v>98</v>
      </c>
      <c r="AC1303" t="s">
        <v>98</v>
      </c>
      <c r="AD1303" t="s">
        <v>99</v>
      </c>
      <c r="AE1303" t="s">
        <v>98</v>
      </c>
      <c r="AF1303" t="s">
        <v>98</v>
      </c>
      <c r="AG1303" t="s">
        <v>100</v>
      </c>
      <c r="AH1303" t="s">
        <v>118</v>
      </c>
      <c r="AI1303">
        <v>701</v>
      </c>
      <c r="AJ1303" t="s">
        <v>108</v>
      </c>
      <c r="AK1303">
        <v>0</v>
      </c>
      <c r="AL1303">
        <v>434</v>
      </c>
      <c r="AM1303">
        <v>1135</v>
      </c>
      <c r="AN1303" t="s">
        <v>103</v>
      </c>
      <c r="AO1303" t="s">
        <v>126</v>
      </c>
      <c r="AP1303" t="s">
        <v>104</v>
      </c>
      <c r="AQ1303" t="s">
        <v>105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t="s">
        <v>98</v>
      </c>
      <c r="BC1303">
        <v>6</v>
      </c>
      <c r="BD1303" t="s">
        <v>106</v>
      </c>
      <c r="BE1303">
        <v>0</v>
      </c>
      <c r="BF1303" t="s">
        <v>83</v>
      </c>
      <c r="BG1303" t="s">
        <v>107</v>
      </c>
      <c r="BH1303">
        <v>1962</v>
      </c>
      <c r="BI1303" t="s">
        <v>131</v>
      </c>
      <c r="BJ1303">
        <v>1</v>
      </c>
      <c r="BK1303">
        <v>264</v>
      </c>
      <c r="BL1303" t="s">
        <v>98</v>
      </c>
      <c r="BM1303" t="s">
        <v>98</v>
      </c>
      <c r="BN1303" t="s">
        <v>104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5</v>
      </c>
      <c r="BZ1303">
        <v>2006</v>
      </c>
      <c r="CA1303" t="s">
        <v>110</v>
      </c>
      <c r="CB1303" t="s">
        <v>111</v>
      </c>
    </row>
    <row r="1304" spans="1:80">
      <c r="A1304">
        <v>2763</v>
      </c>
      <c r="B1304">
        <v>20</v>
      </c>
      <c r="C1304" t="s">
        <v>112</v>
      </c>
      <c r="D1304">
        <v>80</v>
      </c>
      <c r="E1304">
        <v>10800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89</v>
      </c>
      <c r="N1304" t="s">
        <v>221</v>
      </c>
      <c r="O1304" t="s">
        <v>91</v>
      </c>
      <c r="P1304" t="s">
        <v>92</v>
      </c>
      <c r="Q1304" t="s">
        <v>93</v>
      </c>
      <c r="R1304">
        <v>6</v>
      </c>
      <c r="S1304">
        <v>6</v>
      </c>
      <c r="T1304">
        <v>1961</v>
      </c>
      <c r="U1304">
        <v>1992</v>
      </c>
      <c r="V1304" t="s">
        <v>94</v>
      </c>
      <c r="W1304" t="s">
        <v>95</v>
      </c>
      <c r="X1304" t="s">
        <v>130</v>
      </c>
      <c r="Y1304" t="s">
        <v>130</v>
      </c>
      <c r="Z1304" t="s">
        <v>117</v>
      </c>
      <c r="AA1304">
        <v>104</v>
      </c>
      <c r="AB1304" t="s">
        <v>98</v>
      </c>
      <c r="AC1304" t="s">
        <v>98</v>
      </c>
      <c r="AD1304" t="s">
        <v>99</v>
      </c>
      <c r="AE1304" t="s">
        <v>98</v>
      </c>
      <c r="AF1304" t="s">
        <v>98</v>
      </c>
      <c r="AG1304" t="s">
        <v>100</v>
      </c>
      <c r="AH1304" t="s">
        <v>101</v>
      </c>
      <c r="AI1304">
        <v>913</v>
      </c>
      <c r="AJ1304" t="s">
        <v>108</v>
      </c>
      <c r="AK1304">
        <v>0</v>
      </c>
      <c r="AL1304">
        <v>400</v>
      </c>
      <c r="AM1304">
        <v>1313</v>
      </c>
      <c r="AN1304" t="s">
        <v>103</v>
      </c>
      <c r="AO1304" t="s">
        <v>98</v>
      </c>
      <c r="AP1304" t="s">
        <v>104</v>
      </c>
      <c r="AQ1304" t="s">
        <v>105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98</v>
      </c>
      <c r="BC1304">
        <v>6</v>
      </c>
      <c r="BD1304" t="s">
        <v>181</v>
      </c>
      <c r="BE1304">
        <v>2</v>
      </c>
      <c r="BF1304" t="s">
        <v>98</v>
      </c>
      <c r="BG1304" t="s">
        <v>107</v>
      </c>
      <c r="BH1304">
        <v>1961</v>
      </c>
      <c r="BI1304" t="s">
        <v>131</v>
      </c>
      <c r="BJ1304">
        <v>2</v>
      </c>
      <c r="BK1304">
        <v>418</v>
      </c>
      <c r="BL1304" t="s">
        <v>98</v>
      </c>
      <c r="BM1304" t="s">
        <v>98</v>
      </c>
      <c r="BN1304" t="s">
        <v>104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8</v>
      </c>
      <c r="BZ1304">
        <v>2006</v>
      </c>
      <c r="CA1304" t="s">
        <v>110</v>
      </c>
      <c r="CB1304" t="s">
        <v>111</v>
      </c>
    </row>
    <row r="1305" spans="1:80">
      <c r="A1305">
        <v>2764</v>
      </c>
      <c r="B1305">
        <v>20</v>
      </c>
      <c r="C1305" t="s">
        <v>112</v>
      </c>
      <c r="D1305">
        <v>86</v>
      </c>
      <c r="E1305">
        <v>11650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114</v>
      </c>
      <c r="L1305" t="s">
        <v>88</v>
      </c>
      <c r="M1305" t="s">
        <v>89</v>
      </c>
      <c r="N1305" t="s">
        <v>221</v>
      </c>
      <c r="O1305" t="s">
        <v>91</v>
      </c>
      <c r="P1305" t="s">
        <v>92</v>
      </c>
      <c r="Q1305" t="s">
        <v>93</v>
      </c>
      <c r="R1305">
        <v>7</v>
      </c>
      <c r="S1305">
        <v>5</v>
      </c>
      <c r="T1305">
        <v>1959</v>
      </c>
      <c r="U1305">
        <v>1959</v>
      </c>
      <c r="V1305" t="s">
        <v>115</v>
      </c>
      <c r="W1305" t="s">
        <v>95</v>
      </c>
      <c r="X1305" t="s">
        <v>135</v>
      </c>
      <c r="Y1305" t="s">
        <v>135</v>
      </c>
      <c r="Z1305" t="s">
        <v>171</v>
      </c>
      <c r="AA1305">
        <v>58</v>
      </c>
      <c r="AB1305" t="s">
        <v>98</v>
      </c>
      <c r="AC1305" t="s">
        <v>98</v>
      </c>
      <c r="AD1305" t="s">
        <v>211</v>
      </c>
      <c r="AE1305" t="s">
        <v>83</v>
      </c>
      <c r="AF1305" t="s">
        <v>83</v>
      </c>
      <c r="AG1305" t="s">
        <v>83</v>
      </c>
      <c r="AH1305" t="s">
        <v>83</v>
      </c>
      <c r="AI1305">
        <v>0</v>
      </c>
      <c r="AJ1305" t="s">
        <v>83</v>
      </c>
      <c r="AK1305">
        <v>0</v>
      </c>
      <c r="AL1305">
        <v>0</v>
      </c>
      <c r="AM1305">
        <v>0</v>
      </c>
      <c r="AN1305" t="s">
        <v>103</v>
      </c>
      <c r="AO1305" t="s">
        <v>119</v>
      </c>
      <c r="AP1305" t="s">
        <v>104</v>
      </c>
      <c r="AQ1305" t="s">
        <v>168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t="s">
        <v>119</v>
      </c>
      <c r="BC1305">
        <v>5</v>
      </c>
      <c r="BD1305" t="s">
        <v>106</v>
      </c>
      <c r="BE1305">
        <v>1</v>
      </c>
      <c r="BF1305" t="s">
        <v>119</v>
      </c>
      <c r="BG1305" t="s">
        <v>107</v>
      </c>
      <c r="BH1305">
        <v>1959</v>
      </c>
      <c r="BI1305" t="s">
        <v>108</v>
      </c>
      <c r="BJ1305">
        <v>2</v>
      </c>
      <c r="BK1305">
        <v>484</v>
      </c>
      <c r="BL1305" t="s">
        <v>98</v>
      </c>
      <c r="BM1305" t="s">
        <v>98</v>
      </c>
      <c r="BN1305" t="s">
        <v>104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6</v>
      </c>
      <c r="BZ1305">
        <v>2006</v>
      </c>
      <c r="CA1305" t="s">
        <v>110</v>
      </c>
      <c r="CB1305" t="s">
        <v>111</v>
      </c>
    </row>
    <row r="1306" spans="1:80">
      <c r="A1306">
        <v>2765</v>
      </c>
      <c r="B1306">
        <v>60</v>
      </c>
      <c r="C1306" t="s">
        <v>112</v>
      </c>
      <c r="D1306" t="s">
        <v>83</v>
      </c>
      <c r="E1306">
        <v>18275</v>
      </c>
      <c r="F1306" t="s">
        <v>82</v>
      </c>
      <c r="G1306" t="s">
        <v>83</v>
      </c>
      <c r="H1306" t="s">
        <v>113</v>
      </c>
      <c r="I1306" t="s">
        <v>127</v>
      </c>
      <c r="J1306" t="s">
        <v>86</v>
      </c>
      <c r="K1306" t="s">
        <v>87</v>
      </c>
      <c r="L1306" t="s">
        <v>88</v>
      </c>
      <c r="M1306" t="s">
        <v>89</v>
      </c>
      <c r="N1306" t="s">
        <v>91</v>
      </c>
      <c r="O1306" t="s">
        <v>91</v>
      </c>
      <c r="P1306" t="s">
        <v>92</v>
      </c>
      <c r="Q1306" t="s">
        <v>122</v>
      </c>
      <c r="R1306">
        <v>7</v>
      </c>
      <c r="S1306">
        <v>8</v>
      </c>
      <c r="T1306">
        <v>1962</v>
      </c>
      <c r="U1306">
        <v>1998</v>
      </c>
      <c r="V1306" t="s">
        <v>94</v>
      </c>
      <c r="W1306" t="s">
        <v>95</v>
      </c>
      <c r="X1306" t="s">
        <v>135</v>
      </c>
      <c r="Y1306" t="s">
        <v>135</v>
      </c>
      <c r="Z1306" t="s">
        <v>97</v>
      </c>
      <c r="AA1306">
        <v>0</v>
      </c>
      <c r="AB1306" t="s">
        <v>98</v>
      </c>
      <c r="AC1306" t="s">
        <v>98</v>
      </c>
      <c r="AD1306" t="s">
        <v>99</v>
      </c>
      <c r="AE1306" t="s">
        <v>98</v>
      </c>
      <c r="AF1306" t="s">
        <v>98</v>
      </c>
      <c r="AG1306" t="s">
        <v>119</v>
      </c>
      <c r="AH1306" t="s">
        <v>118</v>
      </c>
      <c r="AI1306">
        <v>636</v>
      </c>
      <c r="AJ1306" t="s">
        <v>108</v>
      </c>
      <c r="AK1306">
        <v>0</v>
      </c>
      <c r="AL1306">
        <v>802</v>
      </c>
      <c r="AM1306">
        <v>1438</v>
      </c>
      <c r="AN1306" t="s">
        <v>103</v>
      </c>
      <c r="AO1306" t="s">
        <v>98</v>
      </c>
      <c r="AP1306" t="s">
        <v>104</v>
      </c>
      <c r="AQ1306" t="s">
        <v>105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t="s">
        <v>98</v>
      </c>
      <c r="BC1306">
        <v>9</v>
      </c>
      <c r="BD1306" t="s">
        <v>106</v>
      </c>
      <c r="BE1306">
        <v>2</v>
      </c>
      <c r="BF1306" t="s">
        <v>119</v>
      </c>
      <c r="BG1306" t="s">
        <v>107</v>
      </c>
      <c r="BH1306">
        <v>1962</v>
      </c>
      <c r="BI1306" t="s">
        <v>131</v>
      </c>
      <c r="BJ1306">
        <v>2</v>
      </c>
      <c r="BK1306">
        <v>441</v>
      </c>
      <c r="BL1306" t="s">
        <v>98</v>
      </c>
      <c r="BM1306" t="s">
        <v>98</v>
      </c>
      <c r="BN1306" t="s">
        <v>104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9</v>
      </c>
      <c r="BZ1306">
        <v>2006</v>
      </c>
      <c r="CA1306" t="s">
        <v>110</v>
      </c>
      <c r="CB1306" t="s">
        <v>111</v>
      </c>
    </row>
    <row r="1307" spans="1:80">
      <c r="A1307">
        <v>2766</v>
      </c>
      <c r="B1307">
        <v>50</v>
      </c>
      <c r="C1307" t="s">
        <v>112</v>
      </c>
      <c r="D1307">
        <v>60</v>
      </c>
      <c r="E1307">
        <v>12144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89</v>
      </c>
      <c r="N1307" t="s">
        <v>91</v>
      </c>
      <c r="O1307" t="s">
        <v>91</v>
      </c>
      <c r="P1307" t="s">
        <v>92</v>
      </c>
      <c r="Q1307" t="s">
        <v>176</v>
      </c>
      <c r="R1307">
        <v>4</v>
      </c>
      <c r="S1307">
        <v>6</v>
      </c>
      <c r="T1307">
        <v>1950</v>
      </c>
      <c r="U1307">
        <v>1950</v>
      </c>
      <c r="V1307" t="s">
        <v>94</v>
      </c>
      <c r="W1307" t="s">
        <v>95</v>
      </c>
      <c r="X1307" t="s">
        <v>229</v>
      </c>
      <c r="Y1307" t="s">
        <v>116</v>
      </c>
      <c r="Z1307" t="s">
        <v>97</v>
      </c>
      <c r="AA1307">
        <v>0</v>
      </c>
      <c r="AB1307" t="s">
        <v>98</v>
      </c>
      <c r="AC1307" t="s">
        <v>98</v>
      </c>
      <c r="AD1307" t="s">
        <v>99</v>
      </c>
      <c r="AE1307" t="s">
        <v>98</v>
      </c>
      <c r="AF1307" t="s">
        <v>98</v>
      </c>
      <c r="AG1307" t="s">
        <v>100</v>
      </c>
      <c r="AH1307" t="s">
        <v>101</v>
      </c>
      <c r="AI1307">
        <v>455</v>
      </c>
      <c r="AJ1307" t="s">
        <v>108</v>
      </c>
      <c r="AK1307">
        <v>0</v>
      </c>
      <c r="AL1307">
        <v>455</v>
      </c>
      <c r="AM1307">
        <v>910</v>
      </c>
      <c r="AN1307" t="s">
        <v>103</v>
      </c>
      <c r="AO1307" t="s">
        <v>119</v>
      </c>
      <c r="AP1307" t="s">
        <v>104</v>
      </c>
      <c r="AQ1307" t="s">
        <v>105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t="s">
        <v>119</v>
      </c>
      <c r="BC1307">
        <v>6</v>
      </c>
      <c r="BD1307" t="s">
        <v>181</v>
      </c>
      <c r="BE1307">
        <v>0</v>
      </c>
      <c r="BF1307" t="s">
        <v>83</v>
      </c>
      <c r="BG1307" t="s">
        <v>143</v>
      </c>
      <c r="BH1307">
        <v>1950</v>
      </c>
      <c r="BI1307" t="s">
        <v>108</v>
      </c>
      <c r="BJ1307">
        <v>1</v>
      </c>
      <c r="BK1307">
        <v>597</v>
      </c>
      <c r="BL1307" t="s">
        <v>139</v>
      </c>
      <c r="BM1307" t="s">
        <v>98</v>
      </c>
      <c r="BN1307" t="s">
        <v>104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110</v>
      </c>
      <c r="CB1307" t="s">
        <v>111</v>
      </c>
    </row>
    <row r="1308" spans="1:80">
      <c r="A1308">
        <v>2767</v>
      </c>
      <c r="B1308">
        <v>90</v>
      </c>
      <c r="C1308" t="s">
        <v>112</v>
      </c>
      <c r="D1308">
        <v>60</v>
      </c>
      <c r="E1308">
        <v>8544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114</v>
      </c>
      <c r="L1308" t="s">
        <v>88</v>
      </c>
      <c r="M1308" t="s">
        <v>89</v>
      </c>
      <c r="N1308" t="s">
        <v>91</v>
      </c>
      <c r="O1308" t="s">
        <v>91</v>
      </c>
      <c r="P1308" t="s">
        <v>179</v>
      </c>
      <c r="Q1308" t="s">
        <v>93</v>
      </c>
      <c r="R1308">
        <v>3</v>
      </c>
      <c r="S1308">
        <v>4</v>
      </c>
      <c r="T1308">
        <v>1950</v>
      </c>
      <c r="U1308">
        <v>1950</v>
      </c>
      <c r="V1308" t="s">
        <v>94</v>
      </c>
      <c r="W1308" t="s">
        <v>95</v>
      </c>
      <c r="X1308" t="s">
        <v>117</v>
      </c>
      <c r="Y1308" t="s">
        <v>148</v>
      </c>
      <c r="Z1308" t="s">
        <v>97</v>
      </c>
      <c r="AA1308">
        <v>0</v>
      </c>
      <c r="AB1308" t="s">
        <v>98</v>
      </c>
      <c r="AC1308" t="s">
        <v>98</v>
      </c>
      <c r="AD1308" t="s">
        <v>211</v>
      </c>
      <c r="AE1308" t="s">
        <v>83</v>
      </c>
      <c r="AF1308" t="s">
        <v>83</v>
      </c>
      <c r="AG1308" t="s">
        <v>83</v>
      </c>
      <c r="AH1308" t="s">
        <v>83</v>
      </c>
      <c r="AI1308">
        <v>0</v>
      </c>
      <c r="AJ1308" t="s">
        <v>83</v>
      </c>
      <c r="AK1308">
        <v>0</v>
      </c>
      <c r="AL1308">
        <v>0</v>
      </c>
      <c r="AM1308">
        <v>0</v>
      </c>
      <c r="AN1308" t="s">
        <v>242</v>
      </c>
      <c r="AO1308" t="s">
        <v>139</v>
      </c>
      <c r="AP1308" t="s">
        <v>167</v>
      </c>
      <c r="AQ1308" t="s">
        <v>196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t="s">
        <v>98</v>
      </c>
      <c r="BC1308">
        <v>6</v>
      </c>
      <c r="BD1308" t="s">
        <v>106</v>
      </c>
      <c r="BE1308">
        <v>0</v>
      </c>
      <c r="BF1308" t="s">
        <v>83</v>
      </c>
      <c r="BG1308" t="s">
        <v>143</v>
      </c>
      <c r="BH1308">
        <v>1950</v>
      </c>
      <c r="BI1308" t="s">
        <v>108</v>
      </c>
      <c r="BJ1308">
        <v>2</v>
      </c>
      <c r="BK1308">
        <v>400</v>
      </c>
      <c r="BL1308" t="s">
        <v>98</v>
      </c>
      <c r="BM1308" t="s">
        <v>139</v>
      </c>
      <c r="BN1308" t="s">
        <v>104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12</v>
      </c>
      <c r="BZ1308">
        <v>2006</v>
      </c>
      <c r="CA1308" t="s">
        <v>110</v>
      </c>
      <c r="CB1308" t="s">
        <v>111</v>
      </c>
    </row>
    <row r="1309" spans="1:80">
      <c r="A1309">
        <v>2768</v>
      </c>
      <c r="B1309">
        <v>90</v>
      </c>
      <c r="C1309" t="s">
        <v>112</v>
      </c>
      <c r="D1309">
        <v>75</v>
      </c>
      <c r="E1309">
        <v>8512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114</v>
      </c>
      <c r="L1309" t="s">
        <v>88</v>
      </c>
      <c r="M1309" t="s">
        <v>89</v>
      </c>
      <c r="N1309" t="s">
        <v>91</v>
      </c>
      <c r="O1309" t="s">
        <v>91</v>
      </c>
      <c r="P1309" t="s">
        <v>179</v>
      </c>
      <c r="Q1309" t="s">
        <v>93</v>
      </c>
      <c r="R1309">
        <v>5</v>
      </c>
      <c r="S1309">
        <v>5</v>
      </c>
      <c r="T1309">
        <v>1960</v>
      </c>
      <c r="U1309">
        <v>1960</v>
      </c>
      <c r="V1309" t="s">
        <v>115</v>
      </c>
      <c r="W1309" t="s">
        <v>95</v>
      </c>
      <c r="X1309" t="s">
        <v>117</v>
      </c>
      <c r="Y1309" t="s">
        <v>117</v>
      </c>
      <c r="Z1309" t="s">
        <v>97</v>
      </c>
      <c r="AA1309">
        <v>0</v>
      </c>
      <c r="AB1309" t="s">
        <v>98</v>
      </c>
      <c r="AC1309" t="s">
        <v>98</v>
      </c>
      <c r="AD1309" t="s">
        <v>99</v>
      </c>
      <c r="AE1309" t="s">
        <v>98</v>
      </c>
      <c r="AF1309" t="s">
        <v>139</v>
      </c>
      <c r="AG1309" t="s">
        <v>100</v>
      </c>
      <c r="AH1309" t="s">
        <v>108</v>
      </c>
      <c r="AI1309">
        <v>0</v>
      </c>
      <c r="AJ1309" t="s">
        <v>108</v>
      </c>
      <c r="AK1309">
        <v>0</v>
      </c>
      <c r="AL1309">
        <v>1556</v>
      </c>
      <c r="AM1309">
        <v>1556</v>
      </c>
      <c r="AN1309" t="s">
        <v>103</v>
      </c>
      <c r="AO1309" t="s">
        <v>98</v>
      </c>
      <c r="AP1309" t="s">
        <v>104</v>
      </c>
      <c r="AQ1309" t="s">
        <v>105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98</v>
      </c>
      <c r="BC1309">
        <v>8</v>
      </c>
      <c r="BD1309" t="s">
        <v>106</v>
      </c>
      <c r="BE1309">
        <v>0</v>
      </c>
      <c r="BF1309" t="s">
        <v>83</v>
      </c>
      <c r="BG1309" t="s">
        <v>83</v>
      </c>
      <c r="BH1309" t="s">
        <v>83</v>
      </c>
      <c r="BI1309" t="s">
        <v>83</v>
      </c>
      <c r="BJ1309">
        <v>0</v>
      </c>
      <c r="BK1309">
        <v>0</v>
      </c>
      <c r="BL1309" t="s">
        <v>83</v>
      </c>
      <c r="BM1309" t="s">
        <v>83</v>
      </c>
      <c r="BN1309" t="s">
        <v>104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9</v>
      </c>
      <c r="BZ1309">
        <v>2006</v>
      </c>
      <c r="CA1309" t="s">
        <v>110</v>
      </c>
      <c r="CB1309" t="s">
        <v>111</v>
      </c>
    </row>
    <row r="1310" spans="1:80">
      <c r="A1310">
        <v>2769</v>
      </c>
      <c r="B1310">
        <v>20</v>
      </c>
      <c r="C1310" t="s">
        <v>112</v>
      </c>
      <c r="D1310">
        <v>70</v>
      </c>
      <c r="E1310">
        <v>7000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89</v>
      </c>
      <c r="N1310" t="s">
        <v>91</v>
      </c>
      <c r="O1310" t="s">
        <v>91</v>
      </c>
      <c r="P1310" t="s">
        <v>92</v>
      </c>
      <c r="Q1310" t="s">
        <v>93</v>
      </c>
      <c r="R1310">
        <v>5</v>
      </c>
      <c r="S1310">
        <v>4</v>
      </c>
      <c r="T1310">
        <v>1961</v>
      </c>
      <c r="U1310">
        <v>1961</v>
      </c>
      <c r="V1310" t="s">
        <v>115</v>
      </c>
      <c r="W1310" t="s">
        <v>95</v>
      </c>
      <c r="X1310" t="s">
        <v>117</v>
      </c>
      <c r="Y1310" t="s">
        <v>117</v>
      </c>
      <c r="Z1310" t="s">
        <v>97</v>
      </c>
      <c r="AA1310">
        <v>0</v>
      </c>
      <c r="AB1310" t="s">
        <v>98</v>
      </c>
      <c r="AC1310" t="s">
        <v>98</v>
      </c>
      <c r="AD1310" t="s">
        <v>99</v>
      </c>
      <c r="AE1310" t="s">
        <v>98</v>
      </c>
      <c r="AF1310" t="s">
        <v>98</v>
      </c>
      <c r="AG1310" t="s">
        <v>100</v>
      </c>
      <c r="AH1310" t="s">
        <v>124</v>
      </c>
      <c r="AI1310">
        <v>781</v>
      </c>
      <c r="AJ1310" t="s">
        <v>108</v>
      </c>
      <c r="AK1310">
        <v>0</v>
      </c>
      <c r="AL1310">
        <v>369</v>
      </c>
      <c r="AM1310">
        <v>1150</v>
      </c>
      <c r="AN1310" t="s">
        <v>103</v>
      </c>
      <c r="AO1310" t="s">
        <v>98</v>
      </c>
      <c r="AP1310" t="s">
        <v>104</v>
      </c>
      <c r="AQ1310" t="s">
        <v>105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t="s">
        <v>98</v>
      </c>
      <c r="BC1310">
        <v>6</v>
      </c>
      <c r="BD1310" t="s">
        <v>106</v>
      </c>
      <c r="BE1310">
        <v>0</v>
      </c>
      <c r="BF1310" t="s">
        <v>83</v>
      </c>
      <c r="BG1310" t="s">
        <v>107</v>
      </c>
      <c r="BH1310">
        <v>1961</v>
      </c>
      <c r="BI1310" t="s">
        <v>131</v>
      </c>
      <c r="BJ1310">
        <v>1</v>
      </c>
      <c r="BK1310">
        <v>288</v>
      </c>
      <c r="BL1310" t="s">
        <v>98</v>
      </c>
      <c r="BM1310" t="s">
        <v>98</v>
      </c>
      <c r="BN1310" t="s">
        <v>104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7</v>
      </c>
      <c r="BZ1310">
        <v>2006</v>
      </c>
      <c r="CA1310" t="s">
        <v>110</v>
      </c>
      <c r="CB1310" t="s">
        <v>111</v>
      </c>
    </row>
    <row r="1311" spans="1:80">
      <c r="A1311">
        <v>2770</v>
      </c>
      <c r="B1311">
        <v>20</v>
      </c>
      <c r="C1311" t="s">
        <v>112</v>
      </c>
      <c r="D1311">
        <v>74</v>
      </c>
      <c r="E1311">
        <v>7400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114</v>
      </c>
      <c r="L1311" t="s">
        <v>88</v>
      </c>
      <c r="M1311" t="s">
        <v>89</v>
      </c>
      <c r="N1311" t="s">
        <v>182</v>
      </c>
      <c r="O1311" t="s">
        <v>91</v>
      </c>
      <c r="P1311" t="s">
        <v>92</v>
      </c>
      <c r="Q1311" t="s">
        <v>93</v>
      </c>
      <c r="R1311">
        <v>7</v>
      </c>
      <c r="S1311">
        <v>6</v>
      </c>
      <c r="T1311">
        <v>1962</v>
      </c>
      <c r="U1311">
        <v>1962</v>
      </c>
      <c r="V1311" t="s">
        <v>94</v>
      </c>
      <c r="W1311" t="s">
        <v>95</v>
      </c>
      <c r="X1311" t="s">
        <v>116</v>
      </c>
      <c r="Y1311" t="s">
        <v>116</v>
      </c>
      <c r="Z1311" t="s">
        <v>97</v>
      </c>
      <c r="AA1311">
        <v>0</v>
      </c>
      <c r="AB1311" t="s">
        <v>98</v>
      </c>
      <c r="AC1311" t="s">
        <v>98</v>
      </c>
      <c r="AD1311" t="s">
        <v>99</v>
      </c>
      <c r="AE1311" t="s">
        <v>98</v>
      </c>
      <c r="AF1311" t="s">
        <v>98</v>
      </c>
      <c r="AG1311" t="s">
        <v>100</v>
      </c>
      <c r="AH1311" t="s">
        <v>102</v>
      </c>
      <c r="AI1311">
        <v>809</v>
      </c>
      <c r="AJ1311" t="s">
        <v>108</v>
      </c>
      <c r="AK1311">
        <v>0</v>
      </c>
      <c r="AL1311">
        <v>236</v>
      </c>
      <c r="AM1311">
        <v>1045</v>
      </c>
      <c r="AN1311" t="s">
        <v>103</v>
      </c>
      <c r="AO1311" t="s">
        <v>119</v>
      </c>
      <c r="AP1311" t="s">
        <v>104</v>
      </c>
      <c r="AQ1311" t="s">
        <v>105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98</v>
      </c>
      <c r="BC1311">
        <v>6</v>
      </c>
      <c r="BD1311" t="s">
        <v>106</v>
      </c>
      <c r="BE1311">
        <v>0</v>
      </c>
      <c r="BF1311" t="s">
        <v>83</v>
      </c>
      <c r="BG1311" t="s">
        <v>143</v>
      </c>
      <c r="BH1311">
        <v>1962</v>
      </c>
      <c r="BI1311" t="s">
        <v>108</v>
      </c>
      <c r="BJ1311">
        <v>2</v>
      </c>
      <c r="BK1311">
        <v>528</v>
      </c>
      <c r="BL1311" t="s">
        <v>98</v>
      </c>
      <c r="BM1311" t="s">
        <v>98</v>
      </c>
      <c r="BN1311" t="s">
        <v>104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3</v>
      </c>
      <c r="BZ1311">
        <v>2006</v>
      </c>
      <c r="CA1311" t="s">
        <v>110</v>
      </c>
      <c r="CB1311" t="s">
        <v>111</v>
      </c>
    </row>
    <row r="1312" spans="1:80">
      <c r="A1312">
        <v>2771</v>
      </c>
      <c r="B1312">
        <v>20</v>
      </c>
      <c r="C1312" t="s">
        <v>112</v>
      </c>
      <c r="D1312">
        <v>70</v>
      </c>
      <c r="E1312">
        <v>7000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89</v>
      </c>
      <c r="N1312" t="s">
        <v>182</v>
      </c>
      <c r="O1312" t="s">
        <v>91</v>
      </c>
      <c r="P1312" t="s">
        <v>92</v>
      </c>
      <c r="Q1312" t="s">
        <v>93</v>
      </c>
      <c r="R1312">
        <v>5</v>
      </c>
      <c r="S1312">
        <v>6</v>
      </c>
      <c r="T1312">
        <v>1962</v>
      </c>
      <c r="U1312">
        <v>1962</v>
      </c>
      <c r="V1312" t="s">
        <v>94</v>
      </c>
      <c r="W1312" t="s">
        <v>95</v>
      </c>
      <c r="X1312" t="s">
        <v>116</v>
      </c>
      <c r="Y1312" t="s">
        <v>116</v>
      </c>
      <c r="Z1312" t="s">
        <v>97</v>
      </c>
      <c r="AA1312">
        <v>0</v>
      </c>
      <c r="AB1312" t="s">
        <v>98</v>
      </c>
      <c r="AC1312" t="s">
        <v>98</v>
      </c>
      <c r="AD1312" t="s">
        <v>99</v>
      </c>
      <c r="AE1312" t="s">
        <v>98</v>
      </c>
      <c r="AF1312" t="s">
        <v>98</v>
      </c>
      <c r="AG1312" t="s">
        <v>100</v>
      </c>
      <c r="AH1312" t="s">
        <v>138</v>
      </c>
      <c r="AI1312">
        <v>468</v>
      </c>
      <c r="AJ1312" t="s">
        <v>108</v>
      </c>
      <c r="AK1312">
        <v>0</v>
      </c>
      <c r="AL1312">
        <v>396</v>
      </c>
      <c r="AM1312">
        <v>864</v>
      </c>
      <c r="AN1312" t="s">
        <v>103</v>
      </c>
      <c r="AO1312" t="s">
        <v>119</v>
      </c>
      <c r="AP1312" t="s">
        <v>104</v>
      </c>
      <c r="AQ1312" t="s">
        <v>105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106</v>
      </c>
      <c r="BE1312">
        <v>0</v>
      </c>
      <c r="BF1312" t="s">
        <v>83</v>
      </c>
      <c r="BG1312" t="s">
        <v>107</v>
      </c>
      <c r="BH1312">
        <v>1962</v>
      </c>
      <c r="BI1312" t="s">
        <v>108</v>
      </c>
      <c r="BJ1312">
        <v>1</v>
      </c>
      <c r="BK1312">
        <v>336</v>
      </c>
      <c r="BL1312" t="s">
        <v>98</v>
      </c>
      <c r="BM1312" t="s">
        <v>98</v>
      </c>
      <c r="BN1312" t="s">
        <v>104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177</v>
      </c>
      <c r="BW1312" t="s">
        <v>83</v>
      </c>
      <c r="BX1312">
        <v>0</v>
      </c>
      <c r="BY1312">
        <v>2</v>
      </c>
      <c r="BZ1312">
        <v>2006</v>
      </c>
      <c r="CA1312" t="s">
        <v>110</v>
      </c>
      <c r="CB1312" t="s">
        <v>111</v>
      </c>
    </row>
    <row r="1313" spans="1:80">
      <c r="A1313">
        <v>2772</v>
      </c>
      <c r="B1313">
        <v>190</v>
      </c>
      <c r="C1313" t="s">
        <v>112</v>
      </c>
      <c r="D1313">
        <v>70</v>
      </c>
      <c r="E1313">
        <v>7000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182</v>
      </c>
      <c r="O1313" t="s">
        <v>91</v>
      </c>
      <c r="P1313" t="s">
        <v>186</v>
      </c>
      <c r="Q1313" t="s">
        <v>183</v>
      </c>
      <c r="R1313">
        <v>5</v>
      </c>
      <c r="S1313">
        <v>5</v>
      </c>
      <c r="T1313">
        <v>1962</v>
      </c>
      <c r="U1313">
        <v>1962</v>
      </c>
      <c r="V1313" t="s">
        <v>94</v>
      </c>
      <c r="W1313" t="s">
        <v>95</v>
      </c>
      <c r="X1313" t="s">
        <v>137</v>
      </c>
      <c r="Y1313" t="s">
        <v>137</v>
      </c>
      <c r="Z1313" t="s">
        <v>97</v>
      </c>
      <c r="AA1313">
        <v>0</v>
      </c>
      <c r="AB1313" t="s">
        <v>98</v>
      </c>
      <c r="AC1313" t="s">
        <v>98</v>
      </c>
      <c r="AD1313" t="s">
        <v>99</v>
      </c>
      <c r="AE1313" t="s">
        <v>98</v>
      </c>
      <c r="AF1313" t="s">
        <v>98</v>
      </c>
      <c r="AG1313" t="s">
        <v>157</v>
      </c>
      <c r="AH1313" t="s">
        <v>118</v>
      </c>
      <c r="AI1313">
        <v>953</v>
      </c>
      <c r="AJ1313" t="s">
        <v>108</v>
      </c>
      <c r="AK1313">
        <v>0</v>
      </c>
      <c r="AL1313">
        <v>72</v>
      </c>
      <c r="AM1313">
        <v>1025</v>
      </c>
      <c r="AN1313" t="s">
        <v>103</v>
      </c>
      <c r="AO1313" t="s">
        <v>98</v>
      </c>
      <c r="AP1313" t="s">
        <v>104</v>
      </c>
      <c r="AQ1313" t="s">
        <v>105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98</v>
      </c>
      <c r="BC1313">
        <v>6</v>
      </c>
      <c r="BD1313" t="s">
        <v>106</v>
      </c>
      <c r="BE1313">
        <v>0</v>
      </c>
      <c r="BF1313" t="s">
        <v>83</v>
      </c>
      <c r="BG1313" t="s">
        <v>83</v>
      </c>
      <c r="BH1313" t="s">
        <v>83</v>
      </c>
      <c r="BI1313" t="s">
        <v>83</v>
      </c>
      <c r="BJ1313">
        <v>0</v>
      </c>
      <c r="BK1313">
        <v>0</v>
      </c>
      <c r="BL1313" t="s">
        <v>83</v>
      </c>
      <c r="BM1313" t="s">
        <v>83</v>
      </c>
      <c r="BN1313" t="s">
        <v>104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3</v>
      </c>
      <c r="BZ1313">
        <v>2006</v>
      </c>
      <c r="CA1313" t="s">
        <v>110</v>
      </c>
      <c r="CB1313" t="s">
        <v>111</v>
      </c>
    </row>
    <row r="1314" spans="1:80">
      <c r="A1314">
        <v>2773</v>
      </c>
      <c r="B1314">
        <v>70</v>
      </c>
      <c r="C1314" t="s">
        <v>140</v>
      </c>
      <c r="D1314">
        <v>62</v>
      </c>
      <c r="E1314">
        <v>9856</v>
      </c>
      <c r="F1314" t="s">
        <v>82</v>
      </c>
      <c r="G1314" t="s">
        <v>190</v>
      </c>
      <c r="H1314" t="s">
        <v>84</v>
      </c>
      <c r="I1314" t="s">
        <v>85</v>
      </c>
      <c r="J1314" t="s">
        <v>86</v>
      </c>
      <c r="K1314" t="s">
        <v>114</v>
      </c>
      <c r="L1314" t="s">
        <v>88</v>
      </c>
      <c r="M1314" t="s">
        <v>188</v>
      </c>
      <c r="N1314" t="s">
        <v>91</v>
      </c>
      <c r="O1314" t="s">
        <v>91</v>
      </c>
      <c r="P1314" t="s">
        <v>92</v>
      </c>
      <c r="Q1314" t="s">
        <v>122</v>
      </c>
      <c r="R1314">
        <v>5</v>
      </c>
      <c r="S1314">
        <v>8</v>
      </c>
      <c r="T1314">
        <v>1900</v>
      </c>
      <c r="U1314">
        <v>2005</v>
      </c>
      <c r="V1314" t="s">
        <v>115</v>
      </c>
      <c r="W1314" t="s">
        <v>95</v>
      </c>
      <c r="X1314" t="s">
        <v>152</v>
      </c>
      <c r="Y1314" t="s">
        <v>153</v>
      </c>
      <c r="Z1314" t="s">
        <v>97</v>
      </c>
      <c r="AA1314">
        <v>0</v>
      </c>
      <c r="AB1314" t="s">
        <v>119</v>
      </c>
      <c r="AC1314" t="s">
        <v>119</v>
      </c>
      <c r="AD1314" t="s">
        <v>123</v>
      </c>
      <c r="AE1314" t="s">
        <v>139</v>
      </c>
      <c r="AF1314" t="s">
        <v>98</v>
      </c>
      <c r="AG1314" t="s">
        <v>100</v>
      </c>
      <c r="AH1314" t="s">
        <v>108</v>
      </c>
      <c r="AI1314">
        <v>0</v>
      </c>
      <c r="AJ1314" t="s">
        <v>108</v>
      </c>
      <c r="AK1314">
        <v>0</v>
      </c>
      <c r="AL1314">
        <v>716</v>
      </c>
      <c r="AM1314">
        <v>716</v>
      </c>
      <c r="AN1314" t="s">
        <v>103</v>
      </c>
      <c r="AO1314" t="s">
        <v>126</v>
      </c>
      <c r="AP1314" t="s">
        <v>104</v>
      </c>
      <c r="AQ1314" t="s">
        <v>168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t="s">
        <v>98</v>
      </c>
      <c r="BC1314">
        <v>8</v>
      </c>
      <c r="BD1314" t="s">
        <v>106</v>
      </c>
      <c r="BE1314">
        <v>0</v>
      </c>
      <c r="BF1314" t="s">
        <v>83</v>
      </c>
      <c r="BG1314" t="s">
        <v>143</v>
      </c>
      <c r="BH1314">
        <v>1900</v>
      </c>
      <c r="BI1314" t="s">
        <v>108</v>
      </c>
      <c r="BJ1314">
        <v>2</v>
      </c>
      <c r="BK1314">
        <v>624</v>
      </c>
      <c r="BL1314" t="s">
        <v>98</v>
      </c>
      <c r="BM1314" t="s">
        <v>98</v>
      </c>
      <c r="BN1314" t="s">
        <v>104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2006</v>
      </c>
      <c r="CA1314" t="s">
        <v>110</v>
      </c>
      <c r="CB1314" t="s">
        <v>111</v>
      </c>
    </row>
    <row r="1315" spans="1:80">
      <c r="A1315">
        <v>2774</v>
      </c>
      <c r="B1315">
        <v>50</v>
      </c>
      <c r="C1315" t="s">
        <v>140</v>
      </c>
      <c r="D1315">
        <v>60</v>
      </c>
      <c r="E1315">
        <v>9600</v>
      </c>
      <c r="F1315" t="s">
        <v>82</v>
      </c>
      <c r="G1315" t="s">
        <v>190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188</v>
      </c>
      <c r="N1315" t="s">
        <v>91</v>
      </c>
      <c r="O1315" t="s">
        <v>91</v>
      </c>
      <c r="P1315" t="s">
        <v>92</v>
      </c>
      <c r="Q1315" t="s">
        <v>176</v>
      </c>
      <c r="R1315">
        <v>5</v>
      </c>
      <c r="S1315">
        <v>6</v>
      </c>
      <c r="T1315">
        <v>1948</v>
      </c>
      <c r="U1315">
        <v>1950</v>
      </c>
      <c r="V1315" t="s">
        <v>94</v>
      </c>
      <c r="W1315" t="s">
        <v>95</v>
      </c>
      <c r="X1315" t="s">
        <v>137</v>
      </c>
      <c r="Y1315" t="s">
        <v>137</v>
      </c>
      <c r="Z1315" t="s">
        <v>148</v>
      </c>
      <c r="AA1315">
        <v>264</v>
      </c>
      <c r="AB1315" t="s">
        <v>98</v>
      </c>
      <c r="AC1315" t="s">
        <v>98</v>
      </c>
      <c r="AD1315" t="s">
        <v>99</v>
      </c>
      <c r="AE1315" t="s">
        <v>98</v>
      </c>
      <c r="AF1315" t="s">
        <v>98</v>
      </c>
      <c r="AG1315" t="s">
        <v>100</v>
      </c>
      <c r="AH1315" t="s">
        <v>101</v>
      </c>
      <c r="AI1315">
        <v>276</v>
      </c>
      <c r="AJ1315" t="s">
        <v>108</v>
      </c>
      <c r="AK1315">
        <v>0</v>
      </c>
      <c r="AL1315">
        <v>936</v>
      </c>
      <c r="AM1315">
        <v>1212</v>
      </c>
      <c r="AN1315" t="s">
        <v>103</v>
      </c>
      <c r="AO1315" t="s">
        <v>119</v>
      </c>
      <c r="AP1315" t="s">
        <v>104</v>
      </c>
      <c r="AQ1315" t="s">
        <v>168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6</v>
      </c>
      <c r="BD1315" t="s">
        <v>106</v>
      </c>
      <c r="BE1315">
        <v>0</v>
      </c>
      <c r="BF1315" t="s">
        <v>83</v>
      </c>
      <c r="BG1315" t="s">
        <v>143</v>
      </c>
      <c r="BH1315">
        <v>1948</v>
      </c>
      <c r="BI1315" t="s">
        <v>108</v>
      </c>
      <c r="BJ1315">
        <v>1</v>
      </c>
      <c r="BK1315">
        <v>240</v>
      </c>
      <c r="BL1315" t="s">
        <v>98</v>
      </c>
      <c r="BM1315" t="s">
        <v>98</v>
      </c>
      <c r="BN1315" t="s">
        <v>104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2006</v>
      </c>
      <c r="CA1315" t="s">
        <v>110</v>
      </c>
      <c r="CB1315" t="s">
        <v>111</v>
      </c>
    </row>
    <row r="1316" spans="1:80">
      <c r="A1316">
        <v>2775</v>
      </c>
      <c r="B1316">
        <v>50</v>
      </c>
      <c r="C1316" t="s">
        <v>140</v>
      </c>
      <c r="D1316">
        <v>60</v>
      </c>
      <c r="E1316">
        <v>5520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114</v>
      </c>
      <c r="L1316" t="s">
        <v>88</v>
      </c>
      <c r="M1316" t="s">
        <v>188</v>
      </c>
      <c r="N1316" t="s">
        <v>91</v>
      </c>
      <c r="O1316" t="s">
        <v>91</v>
      </c>
      <c r="P1316" t="s">
        <v>92</v>
      </c>
      <c r="Q1316" t="s">
        <v>176</v>
      </c>
      <c r="R1316">
        <v>4</v>
      </c>
      <c r="S1316">
        <v>6</v>
      </c>
      <c r="T1316">
        <v>1920</v>
      </c>
      <c r="U1316">
        <v>1980</v>
      </c>
      <c r="V1316" t="s">
        <v>94</v>
      </c>
      <c r="W1316" t="s">
        <v>95</v>
      </c>
      <c r="X1316" t="s">
        <v>116</v>
      </c>
      <c r="Y1316" t="s">
        <v>116</v>
      </c>
      <c r="Z1316" t="s">
        <v>97</v>
      </c>
      <c r="AA1316">
        <v>0</v>
      </c>
      <c r="AB1316" t="s">
        <v>98</v>
      </c>
      <c r="AC1316" t="s">
        <v>98</v>
      </c>
      <c r="AD1316" t="s">
        <v>123</v>
      </c>
      <c r="AE1316" t="s">
        <v>98</v>
      </c>
      <c r="AF1316" t="s">
        <v>139</v>
      </c>
      <c r="AG1316" t="s">
        <v>100</v>
      </c>
      <c r="AH1316" t="s">
        <v>102</v>
      </c>
      <c r="AI1316">
        <v>284</v>
      </c>
      <c r="AJ1316" t="s">
        <v>108</v>
      </c>
      <c r="AK1316">
        <v>0</v>
      </c>
      <c r="AL1316">
        <v>863</v>
      </c>
      <c r="AM1316">
        <v>1147</v>
      </c>
      <c r="AN1316" t="s">
        <v>103</v>
      </c>
      <c r="AO1316" t="s">
        <v>98</v>
      </c>
      <c r="AP1316" t="s">
        <v>167</v>
      </c>
      <c r="AQ1316" t="s">
        <v>105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t="s">
        <v>139</v>
      </c>
      <c r="BC1316">
        <v>9</v>
      </c>
      <c r="BD1316" t="s">
        <v>106</v>
      </c>
      <c r="BE1316">
        <v>1</v>
      </c>
      <c r="BF1316" t="s">
        <v>98</v>
      </c>
      <c r="BG1316" t="s">
        <v>143</v>
      </c>
      <c r="BH1316">
        <v>1920</v>
      </c>
      <c r="BI1316" t="s">
        <v>108</v>
      </c>
      <c r="BJ1316">
        <v>1</v>
      </c>
      <c r="BK1316">
        <v>162</v>
      </c>
      <c r="BL1316" t="s">
        <v>139</v>
      </c>
      <c r="BM1316" t="s">
        <v>139</v>
      </c>
      <c r="BN1316" t="s">
        <v>167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7</v>
      </c>
      <c r="BZ1316">
        <v>2006</v>
      </c>
      <c r="CA1316" t="s">
        <v>110</v>
      </c>
      <c r="CB1316" t="s">
        <v>111</v>
      </c>
    </row>
    <row r="1317" spans="1:80">
      <c r="A1317">
        <v>2776</v>
      </c>
      <c r="B1317">
        <v>50</v>
      </c>
      <c r="C1317" t="s">
        <v>140</v>
      </c>
      <c r="D1317">
        <v>60</v>
      </c>
      <c r="E1317">
        <v>9600</v>
      </c>
      <c r="F1317" t="s">
        <v>82</v>
      </c>
      <c r="G1317" t="s">
        <v>190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188</v>
      </c>
      <c r="N1317" t="s">
        <v>91</v>
      </c>
      <c r="O1317" t="s">
        <v>91</v>
      </c>
      <c r="P1317" t="s">
        <v>92</v>
      </c>
      <c r="Q1317" t="s">
        <v>176</v>
      </c>
      <c r="R1317">
        <v>6</v>
      </c>
      <c r="S1317">
        <v>8</v>
      </c>
      <c r="T1317">
        <v>1900</v>
      </c>
      <c r="U1317">
        <v>2004</v>
      </c>
      <c r="V1317" t="s">
        <v>94</v>
      </c>
      <c r="W1317" t="s">
        <v>95</v>
      </c>
      <c r="X1317" t="s">
        <v>116</v>
      </c>
      <c r="Y1317" t="s">
        <v>116</v>
      </c>
      <c r="Z1317" t="s">
        <v>97</v>
      </c>
      <c r="AA1317">
        <v>0</v>
      </c>
      <c r="AB1317" t="s">
        <v>98</v>
      </c>
      <c r="AC1317" t="s">
        <v>98</v>
      </c>
      <c r="AD1317" t="s">
        <v>166</v>
      </c>
      <c r="AE1317" t="s">
        <v>98</v>
      </c>
      <c r="AF1317" t="s">
        <v>98</v>
      </c>
      <c r="AG1317" t="s">
        <v>100</v>
      </c>
      <c r="AH1317" t="s">
        <v>101</v>
      </c>
      <c r="AI1317">
        <v>381</v>
      </c>
      <c r="AJ1317" t="s">
        <v>108</v>
      </c>
      <c r="AK1317">
        <v>0</v>
      </c>
      <c r="AL1317">
        <v>399</v>
      </c>
      <c r="AM1317">
        <v>780</v>
      </c>
      <c r="AN1317" t="s">
        <v>103</v>
      </c>
      <c r="AO1317" t="s">
        <v>126</v>
      </c>
      <c r="AP1317" t="s">
        <v>104</v>
      </c>
      <c r="AQ1317" t="s">
        <v>105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t="s">
        <v>119</v>
      </c>
      <c r="BC1317">
        <v>7</v>
      </c>
      <c r="BD1317" t="s">
        <v>106</v>
      </c>
      <c r="BE1317">
        <v>0</v>
      </c>
      <c r="BF1317" t="s">
        <v>83</v>
      </c>
      <c r="BG1317" t="s">
        <v>143</v>
      </c>
      <c r="BH1317">
        <v>1956</v>
      </c>
      <c r="BI1317" t="s">
        <v>108</v>
      </c>
      <c r="BJ1317">
        <v>2</v>
      </c>
      <c r="BK1317">
        <v>400</v>
      </c>
      <c r="BL1317" t="s">
        <v>98</v>
      </c>
      <c r="BM1317" t="s">
        <v>98</v>
      </c>
      <c r="BN1317" t="s">
        <v>104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2006</v>
      </c>
      <c r="CA1317" t="s">
        <v>110</v>
      </c>
      <c r="CB1317" t="s">
        <v>111</v>
      </c>
    </row>
    <row r="1318" spans="1:80">
      <c r="A1318">
        <v>2777</v>
      </c>
      <c r="B1318">
        <v>70</v>
      </c>
      <c r="C1318" t="s">
        <v>140</v>
      </c>
      <c r="D1318">
        <v>58</v>
      </c>
      <c r="E1318">
        <v>6451</v>
      </c>
      <c r="F1318" t="s">
        <v>82</v>
      </c>
      <c r="G1318" t="s">
        <v>190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188</v>
      </c>
      <c r="N1318" t="s">
        <v>91</v>
      </c>
      <c r="O1318" t="s">
        <v>91</v>
      </c>
      <c r="P1318" t="s">
        <v>92</v>
      </c>
      <c r="Q1318" t="s">
        <v>122</v>
      </c>
      <c r="R1318">
        <v>7</v>
      </c>
      <c r="S1318">
        <v>7</v>
      </c>
      <c r="T1318">
        <v>1900</v>
      </c>
      <c r="U1318">
        <v>1970</v>
      </c>
      <c r="V1318" t="s">
        <v>94</v>
      </c>
      <c r="W1318" t="s">
        <v>95</v>
      </c>
      <c r="X1318" t="s">
        <v>193</v>
      </c>
      <c r="Y1318" t="s">
        <v>116</v>
      </c>
      <c r="Z1318" t="s">
        <v>97</v>
      </c>
      <c r="AA1318">
        <v>0</v>
      </c>
      <c r="AB1318" t="s">
        <v>98</v>
      </c>
      <c r="AC1318" t="s">
        <v>98</v>
      </c>
      <c r="AD1318" t="s">
        <v>148</v>
      </c>
      <c r="AE1318" t="s">
        <v>98</v>
      </c>
      <c r="AF1318" t="s">
        <v>98</v>
      </c>
      <c r="AG1318" t="s">
        <v>100</v>
      </c>
      <c r="AH1318" t="s">
        <v>101</v>
      </c>
      <c r="AI1318">
        <v>208</v>
      </c>
      <c r="AJ1318" t="s">
        <v>108</v>
      </c>
      <c r="AK1318">
        <v>0</v>
      </c>
      <c r="AL1318">
        <v>504</v>
      </c>
      <c r="AM1318">
        <v>712</v>
      </c>
      <c r="AN1318" t="s">
        <v>103</v>
      </c>
      <c r="AO1318" t="s">
        <v>119</v>
      </c>
      <c r="AP1318" t="s">
        <v>104</v>
      </c>
      <c r="AQ1318" t="s">
        <v>105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t="s">
        <v>98</v>
      </c>
      <c r="BC1318">
        <v>7</v>
      </c>
      <c r="BD1318" t="s">
        <v>106</v>
      </c>
      <c r="BE1318">
        <v>0</v>
      </c>
      <c r="BF1318" t="s">
        <v>83</v>
      </c>
      <c r="BG1318" t="s">
        <v>143</v>
      </c>
      <c r="BH1318">
        <v>1985</v>
      </c>
      <c r="BI1318" t="s">
        <v>125</v>
      </c>
      <c r="BJ1318">
        <v>2</v>
      </c>
      <c r="BK1318">
        <v>576</v>
      </c>
      <c r="BL1318" t="s">
        <v>98</v>
      </c>
      <c r="BM1318" t="s">
        <v>98</v>
      </c>
      <c r="BN1318" t="s">
        <v>104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5</v>
      </c>
      <c r="BZ1318">
        <v>2006</v>
      </c>
      <c r="CA1318" t="s">
        <v>110</v>
      </c>
      <c r="CB1318" t="s">
        <v>111</v>
      </c>
    </row>
    <row r="1319" spans="1:80">
      <c r="A1319">
        <v>2778</v>
      </c>
      <c r="B1319">
        <v>70</v>
      </c>
      <c r="C1319" t="s">
        <v>140</v>
      </c>
      <c r="D1319">
        <v>66</v>
      </c>
      <c r="E1319">
        <v>3960</v>
      </c>
      <c r="F1319" t="s">
        <v>82</v>
      </c>
      <c r="G1319" t="s">
        <v>190</v>
      </c>
      <c r="H1319" t="s">
        <v>84</v>
      </c>
      <c r="I1319" t="s">
        <v>85</v>
      </c>
      <c r="J1319" t="s">
        <v>86</v>
      </c>
      <c r="K1319" t="s">
        <v>87</v>
      </c>
      <c r="L1319" t="s">
        <v>88</v>
      </c>
      <c r="M1319" t="s">
        <v>188</v>
      </c>
      <c r="N1319" t="s">
        <v>91</v>
      </c>
      <c r="O1319" t="s">
        <v>91</v>
      </c>
      <c r="P1319" t="s">
        <v>92</v>
      </c>
      <c r="Q1319" t="s">
        <v>122</v>
      </c>
      <c r="R1319">
        <v>7</v>
      </c>
      <c r="S1319">
        <v>8</v>
      </c>
      <c r="T1319">
        <v>1930</v>
      </c>
      <c r="U1319">
        <v>1950</v>
      </c>
      <c r="V1319" t="s">
        <v>94</v>
      </c>
      <c r="W1319" t="s">
        <v>95</v>
      </c>
      <c r="X1319" t="s">
        <v>116</v>
      </c>
      <c r="Y1319" t="s">
        <v>116</v>
      </c>
      <c r="Z1319" t="s">
        <v>97</v>
      </c>
      <c r="AA1319">
        <v>0</v>
      </c>
      <c r="AB1319" t="s">
        <v>98</v>
      </c>
      <c r="AC1319" t="s">
        <v>98</v>
      </c>
      <c r="AD1319" t="s">
        <v>166</v>
      </c>
      <c r="AE1319" t="s">
        <v>98</v>
      </c>
      <c r="AF1319" t="s">
        <v>98</v>
      </c>
      <c r="AG1319" t="s">
        <v>100</v>
      </c>
      <c r="AH1319" t="s">
        <v>108</v>
      </c>
      <c r="AI1319">
        <v>0</v>
      </c>
      <c r="AJ1319" t="s">
        <v>108</v>
      </c>
      <c r="AK1319">
        <v>0</v>
      </c>
      <c r="AL1319">
        <v>502</v>
      </c>
      <c r="AM1319">
        <v>502</v>
      </c>
      <c r="AN1319" t="s">
        <v>103</v>
      </c>
      <c r="AO1319" t="s">
        <v>98</v>
      </c>
      <c r="AP1319" t="s">
        <v>167</v>
      </c>
      <c r="AQ1319" t="s">
        <v>105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119</v>
      </c>
      <c r="BC1319">
        <v>5</v>
      </c>
      <c r="BD1319" t="s">
        <v>106</v>
      </c>
      <c r="BE1319">
        <v>1</v>
      </c>
      <c r="BF1319" t="s">
        <v>134</v>
      </c>
      <c r="BG1319" t="s">
        <v>143</v>
      </c>
      <c r="BH1319">
        <v>1930</v>
      </c>
      <c r="BI1319" t="s">
        <v>108</v>
      </c>
      <c r="BJ1319">
        <v>1</v>
      </c>
      <c r="BK1319">
        <v>200</v>
      </c>
      <c r="BL1319" t="s">
        <v>139</v>
      </c>
      <c r="BM1319" t="s">
        <v>98</v>
      </c>
      <c r="BN1319" t="s">
        <v>167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t="s">
        <v>83</v>
      </c>
      <c r="BV1319" t="s">
        <v>109</v>
      </c>
      <c r="BW1319" t="s">
        <v>83</v>
      </c>
      <c r="BX1319">
        <v>0</v>
      </c>
      <c r="BY1319">
        <v>7</v>
      </c>
      <c r="BZ1319">
        <v>2006</v>
      </c>
      <c r="CA1319" t="s">
        <v>110</v>
      </c>
      <c r="CB1319" t="s">
        <v>111</v>
      </c>
    </row>
    <row r="1320" spans="1:80">
      <c r="A1320">
        <v>2779</v>
      </c>
      <c r="B1320">
        <v>190</v>
      </c>
      <c r="C1320" t="s">
        <v>140</v>
      </c>
      <c r="D1320">
        <v>56</v>
      </c>
      <c r="E1320">
        <v>7745</v>
      </c>
      <c r="F1320" t="s">
        <v>82</v>
      </c>
      <c r="G1320" t="s">
        <v>190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  <c r="M1320" t="s">
        <v>188</v>
      </c>
      <c r="N1320" t="s">
        <v>91</v>
      </c>
      <c r="O1320" t="s">
        <v>91</v>
      </c>
      <c r="P1320" t="s">
        <v>186</v>
      </c>
      <c r="Q1320" t="s">
        <v>176</v>
      </c>
      <c r="R1320">
        <v>4</v>
      </c>
      <c r="S1320">
        <v>6</v>
      </c>
      <c r="T1320">
        <v>1900</v>
      </c>
      <c r="U1320">
        <v>1950</v>
      </c>
      <c r="V1320" t="s">
        <v>94</v>
      </c>
      <c r="W1320" t="s">
        <v>95</v>
      </c>
      <c r="X1320" t="s">
        <v>137</v>
      </c>
      <c r="Y1320" t="s">
        <v>137</v>
      </c>
      <c r="Z1320" t="s">
        <v>97</v>
      </c>
      <c r="AA1320">
        <v>0</v>
      </c>
      <c r="AB1320" t="s">
        <v>119</v>
      </c>
      <c r="AC1320" t="s">
        <v>98</v>
      </c>
      <c r="AD1320" t="s">
        <v>123</v>
      </c>
      <c r="AE1320" t="s">
        <v>98</v>
      </c>
      <c r="AF1320" t="s">
        <v>98</v>
      </c>
      <c r="AG1320" t="s">
        <v>100</v>
      </c>
      <c r="AH1320" t="s">
        <v>108</v>
      </c>
      <c r="AI1320">
        <v>0</v>
      </c>
      <c r="AJ1320" t="s">
        <v>108</v>
      </c>
      <c r="AK1320">
        <v>0</v>
      </c>
      <c r="AL1320">
        <v>938</v>
      </c>
      <c r="AM1320">
        <v>938</v>
      </c>
      <c r="AN1320" t="s">
        <v>103</v>
      </c>
      <c r="AO1320" t="s">
        <v>119</v>
      </c>
      <c r="AP1320" t="s">
        <v>167</v>
      </c>
      <c r="AQ1320" t="s">
        <v>105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t="s">
        <v>139</v>
      </c>
      <c r="BC1320">
        <v>9</v>
      </c>
      <c r="BD1320" t="s">
        <v>106</v>
      </c>
      <c r="BE1320">
        <v>0</v>
      </c>
      <c r="BF1320" t="s">
        <v>83</v>
      </c>
      <c r="BG1320" t="s">
        <v>143</v>
      </c>
      <c r="BH1320">
        <v>1993</v>
      </c>
      <c r="BI1320" t="s">
        <v>108</v>
      </c>
      <c r="BJ1320">
        <v>2</v>
      </c>
      <c r="BK1320">
        <v>576</v>
      </c>
      <c r="BL1320" t="s">
        <v>98</v>
      </c>
      <c r="BM1320" t="s">
        <v>98</v>
      </c>
      <c r="BN1320" t="s">
        <v>191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4</v>
      </c>
      <c r="BZ1320">
        <v>2006</v>
      </c>
      <c r="CA1320" t="s">
        <v>110</v>
      </c>
      <c r="CB1320" t="s">
        <v>111</v>
      </c>
    </row>
    <row r="1321" spans="1:80">
      <c r="A1321">
        <v>2780</v>
      </c>
      <c r="B1321">
        <v>30</v>
      </c>
      <c r="C1321" t="s">
        <v>140</v>
      </c>
      <c r="D1321">
        <v>56</v>
      </c>
      <c r="E1321">
        <v>7741</v>
      </c>
      <c r="F1321" t="s">
        <v>82</v>
      </c>
      <c r="G1321" t="s">
        <v>190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188</v>
      </c>
      <c r="N1321" t="s">
        <v>91</v>
      </c>
      <c r="O1321" t="s">
        <v>91</v>
      </c>
      <c r="P1321" t="s">
        <v>92</v>
      </c>
      <c r="Q1321" t="s">
        <v>93</v>
      </c>
      <c r="R1321">
        <v>6</v>
      </c>
      <c r="S1321">
        <v>5</v>
      </c>
      <c r="T1321">
        <v>1924</v>
      </c>
      <c r="U1321">
        <v>1950</v>
      </c>
      <c r="V1321" t="s">
        <v>94</v>
      </c>
      <c r="W1321" t="s">
        <v>95</v>
      </c>
      <c r="X1321" t="s">
        <v>137</v>
      </c>
      <c r="Y1321" t="s">
        <v>137</v>
      </c>
      <c r="Z1321" t="s">
        <v>97</v>
      </c>
      <c r="AA1321">
        <v>0</v>
      </c>
      <c r="AB1321" t="s">
        <v>98</v>
      </c>
      <c r="AC1321" t="s">
        <v>98</v>
      </c>
      <c r="AD1321" t="s">
        <v>166</v>
      </c>
      <c r="AE1321" t="s">
        <v>98</v>
      </c>
      <c r="AF1321" t="s">
        <v>139</v>
      </c>
      <c r="AG1321" t="s">
        <v>100</v>
      </c>
      <c r="AH1321" t="s">
        <v>138</v>
      </c>
      <c r="AI1321">
        <v>143</v>
      </c>
      <c r="AJ1321" t="s">
        <v>101</v>
      </c>
      <c r="AK1321">
        <v>72</v>
      </c>
      <c r="AL1321">
        <v>817</v>
      </c>
      <c r="AM1321">
        <v>1032</v>
      </c>
      <c r="AN1321" t="s">
        <v>103</v>
      </c>
      <c r="AO1321" t="s">
        <v>119</v>
      </c>
      <c r="AP1321" t="s">
        <v>167</v>
      </c>
      <c r="AQ1321" t="s">
        <v>168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98</v>
      </c>
      <c r="BC1321">
        <v>5</v>
      </c>
      <c r="BD1321" t="s">
        <v>106</v>
      </c>
      <c r="BE1321">
        <v>0</v>
      </c>
      <c r="BF1321" t="s">
        <v>83</v>
      </c>
      <c r="BG1321" t="s">
        <v>143</v>
      </c>
      <c r="BH1321">
        <v>1995</v>
      </c>
      <c r="BI1321" t="s">
        <v>108</v>
      </c>
      <c r="BJ1321">
        <v>1</v>
      </c>
      <c r="BK1321">
        <v>280</v>
      </c>
      <c r="BL1321" t="s">
        <v>98</v>
      </c>
      <c r="BM1321" t="s">
        <v>98</v>
      </c>
      <c r="BN1321" t="s">
        <v>104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t="s">
        <v>83</v>
      </c>
      <c r="BV1321" t="s">
        <v>109</v>
      </c>
      <c r="BW1321" t="s">
        <v>83</v>
      </c>
      <c r="BX1321">
        <v>0</v>
      </c>
      <c r="BY1321">
        <v>6</v>
      </c>
      <c r="BZ1321">
        <v>2006</v>
      </c>
      <c r="CA1321" t="s">
        <v>144</v>
      </c>
      <c r="CB1321" t="s">
        <v>172</v>
      </c>
    </row>
    <row r="1322" spans="1:80">
      <c r="A1322">
        <v>2781</v>
      </c>
      <c r="B1322">
        <v>30</v>
      </c>
      <c r="C1322" t="s">
        <v>140</v>
      </c>
      <c r="D1322">
        <v>50</v>
      </c>
      <c r="E1322">
        <v>5633</v>
      </c>
      <c r="F1322" t="s">
        <v>82</v>
      </c>
      <c r="G1322" t="s">
        <v>82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188</v>
      </c>
      <c r="N1322" t="s">
        <v>91</v>
      </c>
      <c r="O1322" t="s">
        <v>91</v>
      </c>
      <c r="P1322" t="s">
        <v>92</v>
      </c>
      <c r="Q1322" t="s">
        <v>93</v>
      </c>
      <c r="R1322">
        <v>5</v>
      </c>
      <c r="S1322">
        <v>7</v>
      </c>
      <c r="T1322">
        <v>1925</v>
      </c>
      <c r="U1322">
        <v>1950</v>
      </c>
      <c r="V1322" t="s">
        <v>94</v>
      </c>
      <c r="W1322" t="s">
        <v>95</v>
      </c>
      <c r="X1322" t="s">
        <v>137</v>
      </c>
      <c r="Y1322" t="s">
        <v>203</v>
      </c>
      <c r="Z1322" t="s">
        <v>97</v>
      </c>
      <c r="AA1322">
        <v>0</v>
      </c>
      <c r="AB1322" t="s">
        <v>98</v>
      </c>
      <c r="AC1322" t="s">
        <v>98</v>
      </c>
      <c r="AD1322" t="s">
        <v>166</v>
      </c>
      <c r="AE1322" t="s">
        <v>98</v>
      </c>
      <c r="AF1322" t="s">
        <v>139</v>
      </c>
      <c r="AG1322" t="s">
        <v>100</v>
      </c>
      <c r="AH1322" t="s">
        <v>108</v>
      </c>
      <c r="AI1322">
        <v>0</v>
      </c>
      <c r="AJ1322" t="s">
        <v>108</v>
      </c>
      <c r="AK1322">
        <v>0</v>
      </c>
      <c r="AL1322">
        <v>844</v>
      </c>
      <c r="AM1322">
        <v>844</v>
      </c>
      <c r="AN1322" t="s">
        <v>103</v>
      </c>
      <c r="AO1322" t="s">
        <v>98</v>
      </c>
      <c r="AP1322" t="s">
        <v>104</v>
      </c>
      <c r="AQ1322" t="s">
        <v>105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5</v>
      </c>
      <c r="BD1322" t="s">
        <v>106</v>
      </c>
      <c r="BE1322">
        <v>0</v>
      </c>
      <c r="BF1322" t="s">
        <v>83</v>
      </c>
      <c r="BG1322" t="s">
        <v>143</v>
      </c>
      <c r="BH1322">
        <v>1925</v>
      </c>
      <c r="BI1322" t="s">
        <v>108</v>
      </c>
      <c r="BJ1322">
        <v>1</v>
      </c>
      <c r="BK1322">
        <v>216</v>
      </c>
      <c r="BL1322" t="s">
        <v>98</v>
      </c>
      <c r="BM1322" t="s">
        <v>98</v>
      </c>
      <c r="BN1322" t="s">
        <v>167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2006</v>
      </c>
      <c r="CA1322" t="s">
        <v>110</v>
      </c>
      <c r="CB1322" t="s">
        <v>111</v>
      </c>
    </row>
    <row r="1323" spans="1:80">
      <c r="A1323">
        <v>2782</v>
      </c>
      <c r="B1323">
        <v>20</v>
      </c>
      <c r="C1323" t="s">
        <v>140</v>
      </c>
      <c r="D1323">
        <v>60</v>
      </c>
      <c r="E1323">
        <v>7200</v>
      </c>
      <c r="F1323" t="s">
        <v>82</v>
      </c>
      <c r="G1323" t="s">
        <v>190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188</v>
      </c>
      <c r="N1323" t="s">
        <v>91</v>
      </c>
      <c r="O1323" t="s">
        <v>91</v>
      </c>
      <c r="P1323" t="s">
        <v>92</v>
      </c>
      <c r="Q1323" t="s">
        <v>93</v>
      </c>
      <c r="R1323">
        <v>4</v>
      </c>
      <c r="S1323">
        <v>5</v>
      </c>
      <c r="T1323">
        <v>1950</v>
      </c>
      <c r="U1323">
        <v>1950</v>
      </c>
      <c r="V1323" t="s">
        <v>94</v>
      </c>
      <c r="W1323" t="s">
        <v>95</v>
      </c>
      <c r="X1323" t="s">
        <v>137</v>
      </c>
      <c r="Y1323" t="s">
        <v>137</v>
      </c>
      <c r="Z1323" t="s">
        <v>97</v>
      </c>
      <c r="AA1323">
        <v>0</v>
      </c>
      <c r="AB1323" t="s">
        <v>98</v>
      </c>
      <c r="AC1323" t="s">
        <v>98</v>
      </c>
      <c r="AD1323" t="s">
        <v>99</v>
      </c>
      <c r="AE1323" t="s">
        <v>98</v>
      </c>
      <c r="AF1323" t="s">
        <v>98</v>
      </c>
      <c r="AG1323" t="s">
        <v>100</v>
      </c>
      <c r="AH1323" t="s">
        <v>108</v>
      </c>
      <c r="AI1323">
        <v>0</v>
      </c>
      <c r="AJ1323" t="s">
        <v>108</v>
      </c>
      <c r="AK1323">
        <v>0</v>
      </c>
      <c r="AL1323">
        <v>576</v>
      </c>
      <c r="AM1323">
        <v>576</v>
      </c>
      <c r="AN1323" t="s">
        <v>103</v>
      </c>
      <c r="AO1323" t="s">
        <v>126</v>
      </c>
      <c r="AP1323" t="s">
        <v>104</v>
      </c>
      <c r="AQ1323" t="s">
        <v>105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106</v>
      </c>
      <c r="BE1323">
        <v>0</v>
      </c>
      <c r="BF1323" t="s">
        <v>83</v>
      </c>
      <c r="BG1323" t="s">
        <v>143</v>
      </c>
      <c r="BH1323">
        <v>1952</v>
      </c>
      <c r="BI1323" t="s">
        <v>131</v>
      </c>
      <c r="BJ1323">
        <v>1</v>
      </c>
      <c r="BK1323">
        <v>528</v>
      </c>
      <c r="BL1323" t="s">
        <v>98</v>
      </c>
      <c r="BM1323" t="s">
        <v>98</v>
      </c>
      <c r="BN1323" t="s">
        <v>104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8</v>
      </c>
      <c r="BZ1323">
        <v>2006</v>
      </c>
      <c r="CA1323" t="s">
        <v>144</v>
      </c>
      <c r="CB1323" t="s">
        <v>111</v>
      </c>
    </row>
    <row r="1324" spans="1:80">
      <c r="A1324">
        <v>2783</v>
      </c>
      <c r="B1324">
        <v>70</v>
      </c>
      <c r="C1324" t="s">
        <v>140</v>
      </c>
      <c r="D1324">
        <v>42</v>
      </c>
      <c r="E1324">
        <v>7614</v>
      </c>
      <c r="F1324" t="s">
        <v>82</v>
      </c>
      <c r="G1324" t="s">
        <v>190</v>
      </c>
      <c r="H1324" t="s">
        <v>84</v>
      </c>
      <c r="I1324" t="s">
        <v>85</v>
      </c>
      <c r="J1324" t="s">
        <v>86</v>
      </c>
      <c r="K1324" t="s">
        <v>87</v>
      </c>
      <c r="L1324" t="s">
        <v>154</v>
      </c>
      <c r="M1324" t="s">
        <v>188</v>
      </c>
      <c r="N1324" t="s">
        <v>91</v>
      </c>
      <c r="O1324" t="s">
        <v>91</v>
      </c>
      <c r="P1324" t="s">
        <v>92</v>
      </c>
      <c r="Q1324" t="s">
        <v>122</v>
      </c>
      <c r="R1324">
        <v>3</v>
      </c>
      <c r="S1324">
        <v>5</v>
      </c>
      <c r="T1324">
        <v>1905</v>
      </c>
      <c r="U1324">
        <v>1950</v>
      </c>
      <c r="V1324" t="s">
        <v>94</v>
      </c>
      <c r="W1324" t="s">
        <v>95</v>
      </c>
      <c r="X1324" t="s">
        <v>137</v>
      </c>
      <c r="Y1324" t="s">
        <v>137</v>
      </c>
      <c r="Z1324" t="s">
        <v>97</v>
      </c>
      <c r="AA1324">
        <v>0</v>
      </c>
      <c r="AB1324" t="s">
        <v>98</v>
      </c>
      <c r="AC1324" t="s">
        <v>98</v>
      </c>
      <c r="AD1324" t="s">
        <v>166</v>
      </c>
      <c r="AE1324" t="s">
        <v>98</v>
      </c>
      <c r="AF1324" t="s">
        <v>139</v>
      </c>
      <c r="AG1324" t="s">
        <v>155</v>
      </c>
      <c r="AH1324" t="s">
        <v>108</v>
      </c>
      <c r="AI1324">
        <v>0</v>
      </c>
      <c r="AJ1324" t="s">
        <v>108</v>
      </c>
      <c r="AK1324">
        <v>0</v>
      </c>
      <c r="AL1324">
        <v>738</v>
      </c>
      <c r="AM1324">
        <v>738</v>
      </c>
      <c r="AN1324" t="s">
        <v>103</v>
      </c>
      <c r="AO1324" t="s">
        <v>119</v>
      </c>
      <c r="AP1324" t="s">
        <v>104</v>
      </c>
      <c r="AQ1324" t="s">
        <v>168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98</v>
      </c>
      <c r="BC1324">
        <v>7</v>
      </c>
      <c r="BD1324" t="s">
        <v>106</v>
      </c>
      <c r="BE1324">
        <v>0</v>
      </c>
      <c r="BF1324" t="s">
        <v>83</v>
      </c>
      <c r="BG1324" t="s">
        <v>143</v>
      </c>
      <c r="BH1324">
        <v>1930</v>
      </c>
      <c r="BI1324" t="s">
        <v>108</v>
      </c>
      <c r="BJ1324">
        <v>1</v>
      </c>
      <c r="BK1324">
        <v>216</v>
      </c>
      <c r="BL1324" t="s">
        <v>98</v>
      </c>
      <c r="BM1324" t="s">
        <v>98</v>
      </c>
      <c r="BN1324" t="s">
        <v>167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3</v>
      </c>
      <c r="BZ1324">
        <v>2006</v>
      </c>
      <c r="CA1324" t="s">
        <v>110</v>
      </c>
      <c r="CB1324" t="s">
        <v>111</v>
      </c>
    </row>
    <row r="1325" spans="1:80">
      <c r="A1325">
        <v>2784</v>
      </c>
      <c r="B1325">
        <v>190</v>
      </c>
      <c r="C1325" t="s">
        <v>140</v>
      </c>
      <c r="D1325">
        <v>50</v>
      </c>
      <c r="E1325">
        <v>6000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188</v>
      </c>
      <c r="N1325" t="s">
        <v>91</v>
      </c>
      <c r="O1325" t="s">
        <v>91</v>
      </c>
      <c r="P1325" t="s">
        <v>186</v>
      </c>
      <c r="Q1325" t="s">
        <v>93</v>
      </c>
      <c r="R1325">
        <v>5</v>
      </c>
      <c r="S1325">
        <v>7</v>
      </c>
      <c r="T1325">
        <v>1955</v>
      </c>
      <c r="U1325">
        <v>1955</v>
      </c>
      <c r="V1325" t="s">
        <v>115</v>
      </c>
      <c r="W1325" t="s">
        <v>95</v>
      </c>
      <c r="X1325" t="s">
        <v>116</v>
      </c>
      <c r="Y1325" t="s">
        <v>116</v>
      </c>
      <c r="Z1325" t="s">
        <v>97</v>
      </c>
      <c r="AA1325">
        <v>0</v>
      </c>
      <c r="AB1325" t="s">
        <v>98</v>
      </c>
      <c r="AC1325" t="s">
        <v>98</v>
      </c>
      <c r="AD1325" t="s">
        <v>99</v>
      </c>
      <c r="AE1325" t="s">
        <v>98</v>
      </c>
      <c r="AF1325" t="s">
        <v>98</v>
      </c>
      <c r="AG1325" t="s">
        <v>157</v>
      </c>
      <c r="AH1325" t="s">
        <v>124</v>
      </c>
      <c r="AI1325">
        <v>576</v>
      </c>
      <c r="AJ1325" t="s">
        <v>108</v>
      </c>
      <c r="AK1325">
        <v>0</v>
      </c>
      <c r="AL1325">
        <v>384</v>
      </c>
      <c r="AM1325">
        <v>960</v>
      </c>
      <c r="AN1325" t="s">
        <v>103</v>
      </c>
      <c r="AO1325" t="s">
        <v>98</v>
      </c>
      <c r="AP1325" t="s">
        <v>104</v>
      </c>
      <c r="AQ1325" t="s">
        <v>168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98</v>
      </c>
      <c r="BC1325">
        <v>5</v>
      </c>
      <c r="BD1325" t="s">
        <v>106</v>
      </c>
      <c r="BE1325">
        <v>0</v>
      </c>
      <c r="BF1325" t="s">
        <v>83</v>
      </c>
      <c r="BG1325" t="s">
        <v>143</v>
      </c>
      <c r="BH1325">
        <v>1976</v>
      </c>
      <c r="BI1325" t="s">
        <v>108</v>
      </c>
      <c r="BJ1325">
        <v>2</v>
      </c>
      <c r="BK1325">
        <v>576</v>
      </c>
      <c r="BL1325" t="s">
        <v>98</v>
      </c>
      <c r="BM1325" t="s">
        <v>98</v>
      </c>
      <c r="BN1325" t="s">
        <v>104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6</v>
      </c>
      <c r="BZ1325">
        <v>2006</v>
      </c>
      <c r="CA1325" t="s">
        <v>110</v>
      </c>
      <c r="CB1325" t="s">
        <v>111</v>
      </c>
    </row>
    <row r="1326" spans="1:80">
      <c r="A1326">
        <v>2785</v>
      </c>
      <c r="B1326">
        <v>50</v>
      </c>
      <c r="C1326" t="s">
        <v>140</v>
      </c>
      <c r="D1326">
        <v>50</v>
      </c>
      <c r="E1326">
        <v>6000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188</v>
      </c>
      <c r="N1326" t="s">
        <v>91</v>
      </c>
      <c r="O1326" t="s">
        <v>91</v>
      </c>
      <c r="P1326" t="s">
        <v>92</v>
      </c>
      <c r="Q1326" t="s">
        <v>176</v>
      </c>
      <c r="R1326">
        <v>5</v>
      </c>
      <c r="S1326">
        <v>7</v>
      </c>
      <c r="T1326">
        <v>1924</v>
      </c>
      <c r="U1326">
        <v>1950</v>
      </c>
      <c r="V1326" t="s">
        <v>94</v>
      </c>
      <c r="W1326" t="s">
        <v>95</v>
      </c>
      <c r="X1326" t="s">
        <v>137</v>
      </c>
      <c r="Y1326" t="s">
        <v>137</v>
      </c>
      <c r="Z1326" t="s">
        <v>117</v>
      </c>
      <c r="AA1326">
        <v>145</v>
      </c>
      <c r="AB1326" t="s">
        <v>98</v>
      </c>
      <c r="AC1326" t="s">
        <v>119</v>
      </c>
      <c r="AD1326" t="s">
        <v>123</v>
      </c>
      <c r="AE1326" t="s">
        <v>98</v>
      </c>
      <c r="AF1326" t="s">
        <v>98</v>
      </c>
      <c r="AG1326" t="s">
        <v>100</v>
      </c>
      <c r="AH1326" t="s">
        <v>108</v>
      </c>
      <c r="AI1326">
        <v>0</v>
      </c>
      <c r="AJ1326" t="s">
        <v>108</v>
      </c>
      <c r="AK1326">
        <v>0</v>
      </c>
      <c r="AL1326">
        <v>816</v>
      </c>
      <c r="AM1326">
        <v>816</v>
      </c>
      <c r="AN1326" t="s">
        <v>103</v>
      </c>
      <c r="AO1326" t="s">
        <v>126</v>
      </c>
      <c r="AP1326" t="s">
        <v>104</v>
      </c>
      <c r="AQ1326" t="s">
        <v>105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t="s">
        <v>119</v>
      </c>
      <c r="BC1326">
        <v>7</v>
      </c>
      <c r="BD1326" t="s">
        <v>106</v>
      </c>
      <c r="BE1326">
        <v>0</v>
      </c>
      <c r="BF1326" t="s">
        <v>83</v>
      </c>
      <c r="BG1326" t="s">
        <v>143</v>
      </c>
      <c r="BH1326">
        <v>1976</v>
      </c>
      <c r="BI1326" t="s">
        <v>108</v>
      </c>
      <c r="BJ1326">
        <v>2</v>
      </c>
      <c r="BK1326">
        <v>450</v>
      </c>
      <c r="BL1326" t="s">
        <v>98</v>
      </c>
      <c r="BM1326" t="s">
        <v>98</v>
      </c>
      <c r="BN1326" t="s">
        <v>104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t="s">
        <v>83</v>
      </c>
      <c r="BV1326" t="s">
        <v>109</v>
      </c>
      <c r="BW1326" t="s">
        <v>83</v>
      </c>
      <c r="BX1326">
        <v>0</v>
      </c>
      <c r="BY1326">
        <v>8</v>
      </c>
      <c r="BZ1326">
        <v>2006</v>
      </c>
      <c r="CA1326" t="s">
        <v>110</v>
      </c>
      <c r="CB1326" t="s">
        <v>111</v>
      </c>
    </row>
    <row r="1327" spans="1:80">
      <c r="A1327">
        <v>2786</v>
      </c>
      <c r="B1327">
        <v>30</v>
      </c>
      <c r="C1327" t="s">
        <v>140</v>
      </c>
      <c r="D1327">
        <v>52</v>
      </c>
      <c r="E1327">
        <v>7830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188</v>
      </c>
      <c r="N1327" t="s">
        <v>91</v>
      </c>
      <c r="O1327" t="s">
        <v>91</v>
      </c>
      <c r="P1327" t="s">
        <v>92</v>
      </c>
      <c r="Q1327" t="s">
        <v>93</v>
      </c>
      <c r="R1327">
        <v>3</v>
      </c>
      <c r="S1327">
        <v>5</v>
      </c>
      <c r="T1327">
        <v>1921</v>
      </c>
      <c r="U1327">
        <v>1950</v>
      </c>
      <c r="V1327" t="s">
        <v>94</v>
      </c>
      <c r="W1327" t="s">
        <v>95</v>
      </c>
      <c r="X1327" t="s">
        <v>193</v>
      </c>
      <c r="Y1327" t="s">
        <v>193</v>
      </c>
      <c r="Z1327" t="s">
        <v>97</v>
      </c>
      <c r="AA1327">
        <v>0</v>
      </c>
      <c r="AB1327" t="s">
        <v>98</v>
      </c>
      <c r="AC1327" t="s">
        <v>98</v>
      </c>
      <c r="AD1327" t="s">
        <v>166</v>
      </c>
      <c r="AE1327" t="s">
        <v>139</v>
      </c>
      <c r="AF1327" t="s">
        <v>98</v>
      </c>
      <c r="AG1327" t="s">
        <v>100</v>
      </c>
      <c r="AH1327" t="s">
        <v>102</v>
      </c>
      <c r="AI1327">
        <v>416</v>
      </c>
      <c r="AJ1327" t="s">
        <v>108</v>
      </c>
      <c r="AK1327">
        <v>0</v>
      </c>
      <c r="AL1327">
        <v>76</v>
      </c>
      <c r="AM1327">
        <v>492</v>
      </c>
      <c r="AN1327" t="s">
        <v>103</v>
      </c>
      <c r="AO1327" t="s">
        <v>98</v>
      </c>
      <c r="AP1327" t="s">
        <v>104</v>
      </c>
      <c r="AQ1327" t="s">
        <v>105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t="s">
        <v>98</v>
      </c>
      <c r="BC1327">
        <v>3</v>
      </c>
      <c r="BD1327" t="s">
        <v>106</v>
      </c>
      <c r="BE1327">
        <v>0</v>
      </c>
      <c r="BF1327" t="s">
        <v>83</v>
      </c>
      <c r="BG1327" t="s">
        <v>143</v>
      </c>
      <c r="BH1327">
        <v>1921</v>
      </c>
      <c r="BI1327" t="s">
        <v>108</v>
      </c>
      <c r="BJ1327">
        <v>1</v>
      </c>
      <c r="BK1327">
        <v>200</v>
      </c>
      <c r="BL1327" t="s">
        <v>139</v>
      </c>
      <c r="BM1327" t="s">
        <v>98</v>
      </c>
      <c r="BN1327" t="s">
        <v>167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</row>
    <row r="1328" spans="1:80">
      <c r="A1328">
        <v>2787</v>
      </c>
      <c r="B1328">
        <v>50</v>
      </c>
      <c r="C1328" t="s">
        <v>140</v>
      </c>
      <c r="D1328">
        <v>56</v>
      </c>
      <c r="E1328">
        <v>9576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188</v>
      </c>
      <c r="N1328" t="s">
        <v>91</v>
      </c>
      <c r="O1328" t="s">
        <v>91</v>
      </c>
      <c r="P1328" t="s">
        <v>92</v>
      </c>
      <c r="Q1328" t="s">
        <v>176</v>
      </c>
      <c r="R1328">
        <v>6</v>
      </c>
      <c r="S1328">
        <v>7</v>
      </c>
      <c r="T1328">
        <v>1945</v>
      </c>
      <c r="U1328">
        <v>1950</v>
      </c>
      <c r="V1328" t="s">
        <v>94</v>
      </c>
      <c r="W1328" t="s">
        <v>95</v>
      </c>
      <c r="X1328" t="s">
        <v>96</v>
      </c>
      <c r="Y1328" t="s">
        <v>96</v>
      </c>
      <c r="Z1328" t="s">
        <v>97</v>
      </c>
      <c r="AA1328">
        <v>0</v>
      </c>
      <c r="AB1328" t="s">
        <v>98</v>
      </c>
      <c r="AC1328" t="s">
        <v>98</v>
      </c>
      <c r="AD1328" t="s">
        <v>99</v>
      </c>
      <c r="AE1328" t="s">
        <v>139</v>
      </c>
      <c r="AF1328" t="s">
        <v>98</v>
      </c>
      <c r="AG1328" t="s">
        <v>100</v>
      </c>
      <c r="AH1328" t="s">
        <v>101</v>
      </c>
      <c r="AI1328">
        <v>310</v>
      </c>
      <c r="AJ1328" t="s">
        <v>108</v>
      </c>
      <c r="AK1328">
        <v>0</v>
      </c>
      <c r="AL1328">
        <v>460</v>
      </c>
      <c r="AM1328">
        <v>770</v>
      </c>
      <c r="AN1328" t="s">
        <v>103</v>
      </c>
      <c r="AO1328" t="s">
        <v>98</v>
      </c>
      <c r="AP1328" t="s">
        <v>104</v>
      </c>
      <c r="AQ1328" t="s">
        <v>105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t="s">
        <v>98</v>
      </c>
      <c r="BC1328">
        <v>5</v>
      </c>
      <c r="BD1328" t="s">
        <v>106</v>
      </c>
      <c r="BE1328">
        <v>0</v>
      </c>
      <c r="BF1328" t="s">
        <v>83</v>
      </c>
      <c r="BG1328" t="s">
        <v>143</v>
      </c>
      <c r="BH1328">
        <v>1945</v>
      </c>
      <c r="BI1328" t="s">
        <v>108</v>
      </c>
      <c r="BJ1328">
        <v>1</v>
      </c>
      <c r="BK1328">
        <v>378</v>
      </c>
      <c r="BL1328" t="s">
        <v>139</v>
      </c>
      <c r="BM1328" t="s">
        <v>98</v>
      </c>
      <c r="BN1328" t="s">
        <v>104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177</v>
      </c>
      <c r="BW1328" t="s">
        <v>83</v>
      </c>
      <c r="BX1328">
        <v>0</v>
      </c>
      <c r="BY1328">
        <v>5</v>
      </c>
      <c r="BZ1328">
        <v>2006</v>
      </c>
      <c r="CA1328" t="s">
        <v>110</v>
      </c>
      <c r="CB1328" t="s">
        <v>111</v>
      </c>
    </row>
    <row r="1329" spans="1:80">
      <c r="A1329">
        <v>2788</v>
      </c>
      <c r="B1329">
        <v>30</v>
      </c>
      <c r="C1329" t="s">
        <v>140</v>
      </c>
      <c r="D1329">
        <v>48</v>
      </c>
      <c r="E1329">
        <v>5747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188</v>
      </c>
      <c r="N1329" t="s">
        <v>91</v>
      </c>
      <c r="O1329" t="s">
        <v>91</v>
      </c>
      <c r="P1329" t="s">
        <v>92</v>
      </c>
      <c r="Q1329" t="s">
        <v>93</v>
      </c>
      <c r="R1329">
        <v>3</v>
      </c>
      <c r="S1329">
        <v>4</v>
      </c>
      <c r="T1329">
        <v>1920</v>
      </c>
      <c r="U1329">
        <v>1950</v>
      </c>
      <c r="V1329" t="s">
        <v>94</v>
      </c>
      <c r="W1329" t="s">
        <v>95</v>
      </c>
      <c r="X1329" t="s">
        <v>116</v>
      </c>
      <c r="Y1329" t="s">
        <v>116</v>
      </c>
      <c r="Z1329" t="s">
        <v>97</v>
      </c>
      <c r="AA1329">
        <v>0</v>
      </c>
      <c r="AB1329" t="s">
        <v>98</v>
      </c>
      <c r="AC1329" t="s">
        <v>98</v>
      </c>
      <c r="AD1329" t="s">
        <v>123</v>
      </c>
      <c r="AE1329" t="s">
        <v>98</v>
      </c>
      <c r="AF1329" t="s">
        <v>98</v>
      </c>
      <c r="AG1329" t="s">
        <v>100</v>
      </c>
      <c r="AH1329" t="s">
        <v>108</v>
      </c>
      <c r="AI1329">
        <v>0</v>
      </c>
      <c r="AJ1329" t="s">
        <v>108</v>
      </c>
      <c r="AK1329">
        <v>0</v>
      </c>
      <c r="AL1329">
        <v>798</v>
      </c>
      <c r="AM1329">
        <v>798</v>
      </c>
      <c r="AN1329" t="s">
        <v>103</v>
      </c>
      <c r="AO1329" t="s">
        <v>119</v>
      </c>
      <c r="AP1329" t="s">
        <v>104</v>
      </c>
      <c r="AQ1329" t="s">
        <v>105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139</v>
      </c>
      <c r="BC1329">
        <v>5</v>
      </c>
      <c r="BD1329" t="s">
        <v>106</v>
      </c>
      <c r="BE1329">
        <v>0</v>
      </c>
      <c r="BF1329" t="s">
        <v>83</v>
      </c>
      <c r="BG1329" t="s">
        <v>143</v>
      </c>
      <c r="BH1329">
        <v>1938</v>
      </c>
      <c r="BI1329" t="s">
        <v>108</v>
      </c>
      <c r="BJ1329">
        <v>1</v>
      </c>
      <c r="BK1329">
        <v>250</v>
      </c>
      <c r="BL1329" t="s">
        <v>98</v>
      </c>
      <c r="BM1329" t="s">
        <v>139</v>
      </c>
      <c r="BN1329" t="s">
        <v>167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6</v>
      </c>
      <c r="BZ1329">
        <v>2006</v>
      </c>
      <c r="CA1329" t="s">
        <v>110</v>
      </c>
      <c r="CB1329" t="s">
        <v>111</v>
      </c>
    </row>
    <row r="1330" spans="1:80">
      <c r="A1330">
        <v>2789</v>
      </c>
      <c r="B1330">
        <v>75</v>
      </c>
      <c r="C1330" t="s">
        <v>140</v>
      </c>
      <c r="D1330">
        <v>70</v>
      </c>
      <c r="E1330">
        <v>6300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114</v>
      </c>
      <c r="L1330" t="s">
        <v>88</v>
      </c>
      <c r="M1330" t="s">
        <v>188</v>
      </c>
      <c r="N1330" t="s">
        <v>91</v>
      </c>
      <c r="O1330" t="s">
        <v>91</v>
      </c>
      <c r="P1330" t="s">
        <v>92</v>
      </c>
      <c r="Q1330" t="s">
        <v>198</v>
      </c>
      <c r="R1330">
        <v>7</v>
      </c>
      <c r="S1330">
        <v>6</v>
      </c>
      <c r="T1330">
        <v>1910</v>
      </c>
      <c r="U1330">
        <v>2005</v>
      </c>
      <c r="V1330" t="s">
        <v>94</v>
      </c>
      <c r="W1330" t="s">
        <v>95</v>
      </c>
      <c r="X1330" t="s">
        <v>116</v>
      </c>
      <c r="Y1330" t="s">
        <v>116</v>
      </c>
      <c r="Z1330" t="s">
        <v>97</v>
      </c>
      <c r="AA1330">
        <v>0</v>
      </c>
      <c r="AB1330" t="s">
        <v>98</v>
      </c>
      <c r="AC1330" t="s">
        <v>98</v>
      </c>
      <c r="AD1330" t="s">
        <v>166</v>
      </c>
      <c r="AE1330" t="s">
        <v>98</v>
      </c>
      <c r="AF1330" t="s">
        <v>98</v>
      </c>
      <c r="AG1330" t="s">
        <v>100</v>
      </c>
      <c r="AH1330" t="s">
        <v>108</v>
      </c>
      <c r="AI1330">
        <v>0</v>
      </c>
      <c r="AJ1330" t="s">
        <v>108</v>
      </c>
      <c r="AK1330">
        <v>0</v>
      </c>
      <c r="AL1330">
        <v>1226</v>
      </c>
      <c r="AM1330">
        <v>1226</v>
      </c>
      <c r="AN1330" t="s">
        <v>103</v>
      </c>
      <c r="AO1330" t="s">
        <v>126</v>
      </c>
      <c r="AP1330" t="s">
        <v>104</v>
      </c>
      <c r="AQ1330" t="s">
        <v>105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9</v>
      </c>
      <c r="BD1330" t="s">
        <v>106</v>
      </c>
      <c r="BE1330">
        <v>0</v>
      </c>
      <c r="BF1330" t="s">
        <v>83</v>
      </c>
      <c r="BG1330" t="s">
        <v>143</v>
      </c>
      <c r="BH1330">
        <v>1910</v>
      </c>
      <c r="BI1330" t="s">
        <v>108</v>
      </c>
      <c r="BJ1330">
        <v>2</v>
      </c>
      <c r="BK1330">
        <v>432</v>
      </c>
      <c r="BL1330" t="s">
        <v>139</v>
      </c>
      <c r="BM1330" t="s">
        <v>98</v>
      </c>
      <c r="BN1330" t="s">
        <v>191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7</v>
      </c>
      <c r="BZ1330">
        <v>2006</v>
      </c>
      <c r="CA1330" t="s">
        <v>110</v>
      </c>
      <c r="CB1330" t="s">
        <v>111</v>
      </c>
    </row>
    <row r="1331" spans="1:80">
      <c r="A1331">
        <v>2790</v>
      </c>
      <c r="B1331">
        <v>90</v>
      </c>
      <c r="C1331" t="s">
        <v>140</v>
      </c>
      <c r="D1331">
        <v>33</v>
      </c>
      <c r="E1331">
        <v>5976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188</v>
      </c>
      <c r="N1331" t="s">
        <v>91</v>
      </c>
      <c r="O1331" t="s">
        <v>91</v>
      </c>
      <c r="P1331" t="s">
        <v>179</v>
      </c>
      <c r="Q1331" t="s">
        <v>122</v>
      </c>
      <c r="R1331">
        <v>5</v>
      </c>
      <c r="S1331">
        <v>7</v>
      </c>
      <c r="T1331">
        <v>1920</v>
      </c>
      <c r="U1331">
        <v>1950</v>
      </c>
      <c r="V1331" t="s">
        <v>115</v>
      </c>
      <c r="W1331" t="s">
        <v>95</v>
      </c>
      <c r="X1331" t="s">
        <v>116</v>
      </c>
      <c r="Y1331" t="s">
        <v>116</v>
      </c>
      <c r="Z1331" t="s">
        <v>97</v>
      </c>
      <c r="AA1331">
        <v>0</v>
      </c>
      <c r="AB1331" t="s">
        <v>98</v>
      </c>
      <c r="AC1331" t="s">
        <v>98</v>
      </c>
      <c r="AD1331" t="s">
        <v>123</v>
      </c>
      <c r="AE1331" t="s">
        <v>98</v>
      </c>
      <c r="AF1331" t="s">
        <v>98</v>
      </c>
      <c r="AG1331" t="s">
        <v>100</v>
      </c>
      <c r="AH1331" t="s">
        <v>108</v>
      </c>
      <c r="AI1331">
        <v>0</v>
      </c>
      <c r="AJ1331" t="s">
        <v>108</v>
      </c>
      <c r="AK1331">
        <v>0</v>
      </c>
      <c r="AL1331">
        <v>624</v>
      </c>
      <c r="AM1331">
        <v>624</v>
      </c>
      <c r="AN1331" t="s">
        <v>103</v>
      </c>
      <c r="AO1331" t="s">
        <v>119</v>
      </c>
      <c r="AP1331" t="s">
        <v>167</v>
      </c>
      <c r="AQ1331" t="s">
        <v>168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t="s">
        <v>98</v>
      </c>
      <c r="BC1331">
        <v>8</v>
      </c>
      <c r="BD1331" t="s">
        <v>106</v>
      </c>
      <c r="BE1331">
        <v>0</v>
      </c>
      <c r="BF1331" t="s">
        <v>83</v>
      </c>
      <c r="BG1331" t="s">
        <v>83</v>
      </c>
      <c r="BH1331" t="s">
        <v>83</v>
      </c>
      <c r="BI1331" t="s">
        <v>83</v>
      </c>
      <c r="BJ1331">
        <v>0</v>
      </c>
      <c r="BK1331">
        <v>0</v>
      </c>
      <c r="BL1331" t="s">
        <v>83</v>
      </c>
      <c r="BM1331" t="s">
        <v>83</v>
      </c>
      <c r="BN1331" t="s">
        <v>167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2006</v>
      </c>
      <c r="CA1331" t="s">
        <v>110</v>
      </c>
      <c r="CB1331" t="s">
        <v>111</v>
      </c>
    </row>
    <row r="1332" spans="1:80">
      <c r="A1332">
        <v>2791</v>
      </c>
      <c r="B1332">
        <v>20</v>
      </c>
      <c r="C1332" t="s">
        <v>140</v>
      </c>
      <c r="D1332">
        <v>65</v>
      </c>
      <c r="E1332">
        <v>9750</v>
      </c>
      <c r="F1332" t="s">
        <v>82</v>
      </c>
      <c r="G1332" t="s">
        <v>190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188</v>
      </c>
      <c r="N1332" t="s">
        <v>91</v>
      </c>
      <c r="O1332" t="s">
        <v>91</v>
      </c>
      <c r="P1332" t="s">
        <v>92</v>
      </c>
      <c r="Q1332" t="s">
        <v>93</v>
      </c>
      <c r="R1332">
        <v>5</v>
      </c>
      <c r="S1332">
        <v>5</v>
      </c>
      <c r="T1332">
        <v>1958</v>
      </c>
      <c r="U1332">
        <v>1958</v>
      </c>
      <c r="V1332" t="s">
        <v>115</v>
      </c>
      <c r="W1332" t="s">
        <v>95</v>
      </c>
      <c r="X1332" t="s">
        <v>130</v>
      </c>
      <c r="Y1332" t="s">
        <v>130</v>
      </c>
      <c r="Z1332" t="s">
        <v>97</v>
      </c>
      <c r="AA1332">
        <v>0</v>
      </c>
      <c r="AB1332" t="s">
        <v>98</v>
      </c>
      <c r="AC1332" t="s">
        <v>98</v>
      </c>
      <c r="AD1332" t="s">
        <v>99</v>
      </c>
      <c r="AE1332" t="s">
        <v>98</v>
      </c>
      <c r="AF1332" t="s">
        <v>98</v>
      </c>
      <c r="AG1332" t="s">
        <v>100</v>
      </c>
      <c r="AH1332" t="s">
        <v>108</v>
      </c>
      <c r="AI1332">
        <v>0</v>
      </c>
      <c r="AJ1332" t="s">
        <v>108</v>
      </c>
      <c r="AK1332">
        <v>0</v>
      </c>
      <c r="AL1332">
        <v>960</v>
      </c>
      <c r="AM1332">
        <v>960</v>
      </c>
      <c r="AN1332" t="s">
        <v>103</v>
      </c>
      <c r="AO1332" t="s">
        <v>126</v>
      </c>
      <c r="AP1332" t="s">
        <v>104</v>
      </c>
      <c r="AQ1332" t="s">
        <v>105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5</v>
      </c>
      <c r="BD1332" t="s">
        <v>106</v>
      </c>
      <c r="BE1332">
        <v>0</v>
      </c>
      <c r="BF1332" t="s">
        <v>83</v>
      </c>
      <c r="BG1332" t="s">
        <v>143</v>
      </c>
      <c r="BH1332">
        <v>2002</v>
      </c>
      <c r="BI1332" t="s">
        <v>108</v>
      </c>
      <c r="BJ1332">
        <v>2</v>
      </c>
      <c r="BK1332">
        <v>624</v>
      </c>
      <c r="BL1332" t="s">
        <v>98</v>
      </c>
      <c r="BM1332" t="s">
        <v>98</v>
      </c>
      <c r="BN1332" t="s">
        <v>104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120</v>
      </c>
      <c r="BX1332">
        <v>4500</v>
      </c>
      <c r="BY1332">
        <v>7</v>
      </c>
      <c r="BZ1332">
        <v>2006</v>
      </c>
      <c r="CA1332" t="s">
        <v>110</v>
      </c>
      <c r="CB1332" t="s">
        <v>111</v>
      </c>
    </row>
    <row r="1333" spans="1:80">
      <c r="A1333">
        <v>2792</v>
      </c>
      <c r="B1333">
        <v>50</v>
      </c>
      <c r="C1333" t="s">
        <v>201</v>
      </c>
      <c r="D1333">
        <v>63</v>
      </c>
      <c r="E1333">
        <v>4761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114</v>
      </c>
      <c r="L1333" t="s">
        <v>88</v>
      </c>
      <c r="M1333" t="s">
        <v>214</v>
      </c>
      <c r="N1333" t="s">
        <v>91</v>
      </c>
      <c r="O1333" t="s">
        <v>91</v>
      </c>
      <c r="P1333" t="s">
        <v>92</v>
      </c>
      <c r="Q1333" t="s">
        <v>238</v>
      </c>
      <c r="R1333">
        <v>3</v>
      </c>
      <c r="S1333">
        <v>3</v>
      </c>
      <c r="T1333">
        <v>1918</v>
      </c>
      <c r="U1333">
        <v>1950</v>
      </c>
      <c r="V1333" t="s">
        <v>94</v>
      </c>
      <c r="W1333" t="s">
        <v>95</v>
      </c>
      <c r="X1333" t="s">
        <v>116</v>
      </c>
      <c r="Y1333" t="s">
        <v>116</v>
      </c>
      <c r="Z1333" t="s">
        <v>97</v>
      </c>
      <c r="AA1333">
        <v>0</v>
      </c>
      <c r="AB1333" t="s">
        <v>139</v>
      </c>
      <c r="AC1333" t="s">
        <v>139</v>
      </c>
      <c r="AD1333" t="s">
        <v>166</v>
      </c>
      <c r="AE1333" t="s">
        <v>98</v>
      </c>
      <c r="AF1333" t="s">
        <v>139</v>
      </c>
      <c r="AG1333" t="s">
        <v>100</v>
      </c>
      <c r="AH1333" t="s">
        <v>108</v>
      </c>
      <c r="AI1333">
        <v>0</v>
      </c>
      <c r="AJ1333" t="s">
        <v>108</v>
      </c>
      <c r="AK1333">
        <v>0</v>
      </c>
      <c r="AL1333">
        <v>1020</v>
      </c>
      <c r="AM1333">
        <v>1020</v>
      </c>
      <c r="AN1333" t="s">
        <v>103</v>
      </c>
      <c r="AO1333" t="s">
        <v>139</v>
      </c>
      <c r="AP1333" t="s">
        <v>167</v>
      </c>
      <c r="AQ1333" t="s">
        <v>235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139</v>
      </c>
      <c r="BC1333">
        <v>5</v>
      </c>
      <c r="BD1333" t="s">
        <v>106</v>
      </c>
      <c r="BE1333">
        <v>0</v>
      </c>
      <c r="BF1333" t="s">
        <v>83</v>
      </c>
      <c r="BG1333" t="s">
        <v>83</v>
      </c>
      <c r="BH1333" t="s">
        <v>83</v>
      </c>
      <c r="BI1333" t="s">
        <v>83</v>
      </c>
      <c r="BJ1333">
        <v>0</v>
      </c>
      <c r="BK1333">
        <v>0</v>
      </c>
      <c r="BL1333" t="s">
        <v>83</v>
      </c>
      <c r="BM1333" t="s">
        <v>83</v>
      </c>
      <c r="BN1333" t="s">
        <v>167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10</v>
      </c>
      <c r="BZ1333">
        <v>2006</v>
      </c>
      <c r="CA1333" t="s">
        <v>174</v>
      </c>
      <c r="CB1333" t="s">
        <v>111</v>
      </c>
    </row>
    <row r="1334" spans="1:80">
      <c r="A1334">
        <v>2793</v>
      </c>
      <c r="B1334">
        <v>70</v>
      </c>
      <c r="C1334" t="s">
        <v>112</v>
      </c>
      <c r="D1334">
        <v>69</v>
      </c>
      <c r="E1334">
        <v>11737</v>
      </c>
      <c r="F1334" t="s">
        <v>82</v>
      </c>
      <c r="G1334" t="s">
        <v>83</v>
      </c>
      <c r="H1334" t="s">
        <v>113</v>
      </c>
      <c r="I1334" t="s">
        <v>192</v>
      </c>
      <c r="J1334" t="s">
        <v>86</v>
      </c>
      <c r="K1334" t="s">
        <v>87</v>
      </c>
      <c r="L1334" t="s">
        <v>88</v>
      </c>
      <c r="M1334" t="s">
        <v>197</v>
      </c>
      <c r="N1334" t="s">
        <v>91</v>
      </c>
      <c r="O1334" t="s">
        <v>91</v>
      </c>
      <c r="P1334" t="s">
        <v>92</v>
      </c>
      <c r="Q1334" t="s">
        <v>122</v>
      </c>
      <c r="R1334">
        <v>6</v>
      </c>
      <c r="S1334">
        <v>7</v>
      </c>
      <c r="T1334">
        <v>1924</v>
      </c>
      <c r="U1334">
        <v>1996</v>
      </c>
      <c r="V1334" t="s">
        <v>202</v>
      </c>
      <c r="W1334" t="s">
        <v>95</v>
      </c>
      <c r="X1334" t="s">
        <v>229</v>
      </c>
      <c r="Y1334" t="s">
        <v>203</v>
      </c>
      <c r="Z1334" t="s">
        <v>97</v>
      </c>
      <c r="AA1334">
        <v>0</v>
      </c>
      <c r="AB1334" t="s">
        <v>98</v>
      </c>
      <c r="AC1334" t="s">
        <v>98</v>
      </c>
      <c r="AD1334" t="s">
        <v>166</v>
      </c>
      <c r="AE1334" t="s">
        <v>98</v>
      </c>
      <c r="AF1334" t="s">
        <v>98</v>
      </c>
      <c r="AG1334" t="s">
        <v>100</v>
      </c>
      <c r="AH1334" t="s">
        <v>108</v>
      </c>
      <c r="AI1334">
        <v>0</v>
      </c>
      <c r="AJ1334" t="s">
        <v>108</v>
      </c>
      <c r="AK1334">
        <v>0</v>
      </c>
      <c r="AL1334">
        <v>848</v>
      </c>
      <c r="AM1334">
        <v>848</v>
      </c>
      <c r="AN1334" t="s">
        <v>194</v>
      </c>
      <c r="AO1334" t="s">
        <v>98</v>
      </c>
      <c r="AP1334" t="s">
        <v>167</v>
      </c>
      <c r="AQ1334" t="s">
        <v>105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9</v>
      </c>
      <c r="BD1334" t="s">
        <v>106</v>
      </c>
      <c r="BE1334">
        <v>1</v>
      </c>
      <c r="BF1334" t="s">
        <v>119</v>
      </c>
      <c r="BG1334" t="s">
        <v>143</v>
      </c>
      <c r="BH1334">
        <v>1943</v>
      </c>
      <c r="BI1334" t="s">
        <v>108</v>
      </c>
      <c r="BJ1334">
        <v>1</v>
      </c>
      <c r="BK1334">
        <v>240</v>
      </c>
      <c r="BL1334" t="s">
        <v>139</v>
      </c>
      <c r="BM1334" t="s">
        <v>98</v>
      </c>
      <c r="BN1334" t="s">
        <v>104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t="s">
        <v>83</v>
      </c>
      <c r="BV1334" t="s">
        <v>132</v>
      </c>
      <c r="BW1334" t="s">
        <v>83</v>
      </c>
      <c r="BX1334">
        <v>0</v>
      </c>
      <c r="BY1334">
        <v>5</v>
      </c>
      <c r="BZ1334">
        <v>2006</v>
      </c>
      <c r="CA1334" t="s">
        <v>110</v>
      </c>
      <c r="CB1334" t="s">
        <v>111</v>
      </c>
    </row>
    <row r="1335" spans="1:80">
      <c r="A1335">
        <v>2794</v>
      </c>
      <c r="B1335">
        <v>50</v>
      </c>
      <c r="C1335" t="s">
        <v>140</v>
      </c>
      <c r="D1335">
        <v>51</v>
      </c>
      <c r="E1335">
        <v>6120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197</v>
      </c>
      <c r="N1335" t="s">
        <v>91</v>
      </c>
      <c r="O1335" t="s">
        <v>91</v>
      </c>
      <c r="P1335" t="s">
        <v>92</v>
      </c>
      <c r="Q1335" t="s">
        <v>176</v>
      </c>
      <c r="R1335">
        <v>3</v>
      </c>
      <c r="S1335">
        <v>5</v>
      </c>
      <c r="T1335">
        <v>1930</v>
      </c>
      <c r="U1335">
        <v>1950</v>
      </c>
      <c r="V1335" t="s">
        <v>94</v>
      </c>
      <c r="W1335" t="s">
        <v>95</v>
      </c>
      <c r="X1335" t="s">
        <v>193</v>
      </c>
      <c r="Y1335" t="s">
        <v>193</v>
      </c>
      <c r="Z1335" t="s">
        <v>97</v>
      </c>
      <c r="AA1335">
        <v>0</v>
      </c>
      <c r="AB1335" t="s">
        <v>119</v>
      </c>
      <c r="AC1335" t="s">
        <v>98</v>
      </c>
      <c r="AD1335" t="s">
        <v>99</v>
      </c>
      <c r="AE1335" t="s">
        <v>98</v>
      </c>
      <c r="AF1335" t="s">
        <v>98</v>
      </c>
      <c r="AG1335" t="s">
        <v>100</v>
      </c>
      <c r="AH1335" t="s">
        <v>101</v>
      </c>
      <c r="AI1335">
        <v>347</v>
      </c>
      <c r="AJ1335" t="s">
        <v>108</v>
      </c>
      <c r="AK1335">
        <v>0</v>
      </c>
      <c r="AL1335">
        <v>381</v>
      </c>
      <c r="AM1335">
        <v>728</v>
      </c>
      <c r="AN1335" t="s">
        <v>103</v>
      </c>
      <c r="AO1335" t="s">
        <v>126</v>
      </c>
      <c r="AP1335" t="s">
        <v>104</v>
      </c>
      <c r="AQ1335" t="s">
        <v>105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t="s">
        <v>98</v>
      </c>
      <c r="BC1335">
        <v>6</v>
      </c>
      <c r="BD1335" t="s">
        <v>106</v>
      </c>
      <c r="BE1335">
        <v>0</v>
      </c>
      <c r="BF1335" t="s">
        <v>83</v>
      </c>
      <c r="BG1335" t="s">
        <v>143</v>
      </c>
      <c r="BH1335">
        <v>1930</v>
      </c>
      <c r="BI1335" t="s">
        <v>108</v>
      </c>
      <c r="BJ1335">
        <v>1</v>
      </c>
      <c r="BK1335">
        <v>258</v>
      </c>
      <c r="BL1335" t="s">
        <v>139</v>
      </c>
      <c r="BM1335" t="s">
        <v>134</v>
      </c>
      <c r="BN1335" t="s">
        <v>104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11</v>
      </c>
      <c r="BZ1335">
        <v>2006</v>
      </c>
      <c r="CA1335" t="s">
        <v>224</v>
      </c>
      <c r="CB1335" t="s">
        <v>172</v>
      </c>
    </row>
    <row r="1336" spans="1:80">
      <c r="A1336">
        <v>2795</v>
      </c>
      <c r="B1336">
        <v>50</v>
      </c>
      <c r="C1336" t="s">
        <v>140</v>
      </c>
      <c r="D1336">
        <v>51</v>
      </c>
      <c r="E1336">
        <v>6120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197</v>
      </c>
      <c r="N1336" t="s">
        <v>91</v>
      </c>
      <c r="O1336" t="s">
        <v>91</v>
      </c>
      <c r="P1336" t="s">
        <v>92</v>
      </c>
      <c r="Q1336" t="s">
        <v>176</v>
      </c>
      <c r="R1336">
        <v>5</v>
      </c>
      <c r="S1336">
        <v>7</v>
      </c>
      <c r="T1336">
        <v>1930</v>
      </c>
      <c r="U1336">
        <v>1984</v>
      </c>
      <c r="V1336" t="s">
        <v>94</v>
      </c>
      <c r="W1336" t="s">
        <v>95</v>
      </c>
      <c r="X1336" t="s">
        <v>137</v>
      </c>
      <c r="Y1336" t="s">
        <v>137</v>
      </c>
      <c r="Z1336" t="s">
        <v>97</v>
      </c>
      <c r="AA1336">
        <v>0</v>
      </c>
      <c r="AB1336" t="s">
        <v>98</v>
      </c>
      <c r="AC1336" t="s">
        <v>119</v>
      </c>
      <c r="AD1336" t="s">
        <v>166</v>
      </c>
      <c r="AE1336" t="s">
        <v>98</v>
      </c>
      <c r="AF1336" t="s">
        <v>98</v>
      </c>
      <c r="AG1336" t="s">
        <v>100</v>
      </c>
      <c r="AH1336" t="s">
        <v>108</v>
      </c>
      <c r="AI1336">
        <v>0</v>
      </c>
      <c r="AJ1336" t="s">
        <v>108</v>
      </c>
      <c r="AK1336">
        <v>0</v>
      </c>
      <c r="AL1336">
        <v>741</v>
      </c>
      <c r="AM1336">
        <v>741</v>
      </c>
      <c r="AN1336" t="s">
        <v>103</v>
      </c>
      <c r="AO1336" t="s">
        <v>119</v>
      </c>
      <c r="AP1336" t="s">
        <v>104</v>
      </c>
      <c r="AQ1336" t="s">
        <v>105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119</v>
      </c>
      <c r="BC1336">
        <v>7</v>
      </c>
      <c r="BD1336" t="s">
        <v>106</v>
      </c>
      <c r="BE1336">
        <v>0</v>
      </c>
      <c r="BF1336" t="s">
        <v>83</v>
      </c>
      <c r="BG1336" t="s">
        <v>143</v>
      </c>
      <c r="BH1336">
        <v>1930</v>
      </c>
      <c r="BI1336" t="s">
        <v>108</v>
      </c>
      <c r="BJ1336">
        <v>1</v>
      </c>
      <c r="BK1336">
        <v>180</v>
      </c>
      <c r="BL1336" t="s">
        <v>139</v>
      </c>
      <c r="BM1336" t="s">
        <v>98</v>
      </c>
      <c r="BN1336" t="s">
        <v>104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2</v>
      </c>
      <c r="BZ1336">
        <v>2006</v>
      </c>
      <c r="CA1336" t="s">
        <v>110</v>
      </c>
      <c r="CB1336" t="s">
        <v>111</v>
      </c>
    </row>
    <row r="1337" spans="1:80">
      <c r="A1337">
        <v>2796</v>
      </c>
      <c r="B1337">
        <v>30</v>
      </c>
      <c r="C1337" t="s">
        <v>112</v>
      </c>
      <c r="D1337">
        <v>50</v>
      </c>
      <c r="E1337">
        <v>11672</v>
      </c>
      <c r="F1337" t="s">
        <v>82</v>
      </c>
      <c r="G1337" t="s">
        <v>82</v>
      </c>
      <c r="H1337" t="s">
        <v>160</v>
      </c>
      <c r="I1337" t="s">
        <v>85</v>
      </c>
      <c r="J1337" t="s">
        <v>86</v>
      </c>
      <c r="K1337" t="s">
        <v>87</v>
      </c>
      <c r="L1337" t="s">
        <v>88</v>
      </c>
      <c r="M1337" t="s">
        <v>197</v>
      </c>
      <c r="N1337" t="s">
        <v>91</v>
      </c>
      <c r="O1337" t="s">
        <v>91</v>
      </c>
      <c r="P1337" t="s">
        <v>92</v>
      </c>
      <c r="Q1337" t="s">
        <v>93</v>
      </c>
      <c r="R1337">
        <v>5</v>
      </c>
      <c r="S1337">
        <v>5</v>
      </c>
      <c r="T1337">
        <v>1925</v>
      </c>
      <c r="U1337">
        <v>1950</v>
      </c>
      <c r="V1337" t="s">
        <v>94</v>
      </c>
      <c r="W1337" t="s">
        <v>95</v>
      </c>
      <c r="X1337" t="s">
        <v>137</v>
      </c>
      <c r="Y1337" t="s">
        <v>137</v>
      </c>
      <c r="Z1337" t="s">
        <v>97</v>
      </c>
      <c r="AA1337">
        <v>0</v>
      </c>
      <c r="AB1337" t="s">
        <v>98</v>
      </c>
      <c r="AC1337" t="s">
        <v>98</v>
      </c>
      <c r="AD1337" t="s">
        <v>166</v>
      </c>
      <c r="AE1337" t="s">
        <v>98</v>
      </c>
      <c r="AF1337" t="s">
        <v>98</v>
      </c>
      <c r="AG1337" t="s">
        <v>100</v>
      </c>
      <c r="AH1337" t="s">
        <v>108</v>
      </c>
      <c r="AI1337">
        <v>0</v>
      </c>
      <c r="AJ1337" t="s">
        <v>108</v>
      </c>
      <c r="AK1337">
        <v>0</v>
      </c>
      <c r="AL1337">
        <v>816</v>
      </c>
      <c r="AM1337">
        <v>816</v>
      </c>
      <c r="AN1337" t="s">
        <v>103</v>
      </c>
      <c r="AO1337" t="s">
        <v>98</v>
      </c>
      <c r="AP1337" t="s">
        <v>104</v>
      </c>
      <c r="AQ1337" t="s">
        <v>168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t="s">
        <v>98</v>
      </c>
      <c r="BC1337">
        <v>4</v>
      </c>
      <c r="BD1337" t="s">
        <v>106</v>
      </c>
      <c r="BE1337">
        <v>0</v>
      </c>
      <c r="BF1337" t="s">
        <v>83</v>
      </c>
      <c r="BG1337" t="s">
        <v>143</v>
      </c>
      <c r="BH1337">
        <v>1925</v>
      </c>
      <c r="BI1337" t="s">
        <v>108</v>
      </c>
      <c r="BJ1337">
        <v>1</v>
      </c>
      <c r="BK1337">
        <v>210</v>
      </c>
      <c r="BL1337" t="s">
        <v>139</v>
      </c>
      <c r="BM1337" t="s">
        <v>139</v>
      </c>
      <c r="BN1337" t="s">
        <v>167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7</v>
      </c>
      <c r="BZ1337">
        <v>2006</v>
      </c>
      <c r="CA1337" t="s">
        <v>110</v>
      </c>
      <c r="CB1337" t="s">
        <v>111</v>
      </c>
    </row>
    <row r="1338" spans="1:80">
      <c r="A1338">
        <v>2797</v>
      </c>
      <c r="B1338">
        <v>50</v>
      </c>
      <c r="C1338" t="s">
        <v>140</v>
      </c>
      <c r="D1338">
        <v>90</v>
      </c>
      <c r="E1338">
        <v>33120</v>
      </c>
      <c r="F1338" t="s">
        <v>82</v>
      </c>
      <c r="G1338" t="s">
        <v>83</v>
      </c>
      <c r="H1338" t="s">
        <v>223</v>
      </c>
      <c r="I1338" t="s">
        <v>85</v>
      </c>
      <c r="J1338" t="s">
        <v>86</v>
      </c>
      <c r="K1338" t="s">
        <v>87</v>
      </c>
      <c r="L1338" t="s">
        <v>88</v>
      </c>
      <c r="M1338" t="s">
        <v>188</v>
      </c>
      <c r="N1338" t="s">
        <v>225</v>
      </c>
      <c r="O1338" t="s">
        <v>90</v>
      </c>
      <c r="P1338" t="s">
        <v>92</v>
      </c>
      <c r="Q1338" t="s">
        <v>176</v>
      </c>
      <c r="R1338">
        <v>6</v>
      </c>
      <c r="S1338">
        <v>5</v>
      </c>
      <c r="T1338">
        <v>1962</v>
      </c>
      <c r="U1338">
        <v>1962</v>
      </c>
      <c r="V1338" t="s">
        <v>94</v>
      </c>
      <c r="W1338" t="s">
        <v>95</v>
      </c>
      <c r="X1338" t="s">
        <v>117</v>
      </c>
      <c r="Y1338" t="s">
        <v>116</v>
      </c>
      <c r="Z1338" t="s">
        <v>97</v>
      </c>
      <c r="AA1338">
        <v>0</v>
      </c>
      <c r="AB1338" t="s">
        <v>98</v>
      </c>
      <c r="AC1338" t="s">
        <v>98</v>
      </c>
      <c r="AD1338" t="s">
        <v>99</v>
      </c>
      <c r="AE1338" t="s">
        <v>98</v>
      </c>
      <c r="AF1338" t="s">
        <v>98</v>
      </c>
      <c r="AG1338" t="s">
        <v>100</v>
      </c>
      <c r="AH1338" t="s">
        <v>108</v>
      </c>
      <c r="AI1338">
        <v>0</v>
      </c>
      <c r="AJ1338" t="s">
        <v>108</v>
      </c>
      <c r="AK1338">
        <v>0</v>
      </c>
      <c r="AL1338">
        <v>1595</v>
      </c>
      <c r="AM1338">
        <v>1595</v>
      </c>
      <c r="AN1338" t="s">
        <v>103</v>
      </c>
      <c r="AO1338" t="s">
        <v>98</v>
      </c>
      <c r="AP1338" t="s">
        <v>104</v>
      </c>
      <c r="AQ1338" t="s">
        <v>105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t="s">
        <v>98</v>
      </c>
      <c r="BC1338">
        <v>8</v>
      </c>
      <c r="BD1338" t="s">
        <v>106</v>
      </c>
      <c r="BE1338">
        <v>1</v>
      </c>
      <c r="BF1338" t="s">
        <v>119</v>
      </c>
      <c r="BG1338" t="s">
        <v>143</v>
      </c>
      <c r="BH1338">
        <v>1962</v>
      </c>
      <c r="BI1338" t="s">
        <v>108</v>
      </c>
      <c r="BJ1338">
        <v>2</v>
      </c>
      <c r="BK1338">
        <v>576</v>
      </c>
      <c r="BL1338" t="s">
        <v>98</v>
      </c>
      <c r="BM1338" t="s">
        <v>98</v>
      </c>
      <c r="BN1338" t="s">
        <v>104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10</v>
      </c>
      <c r="BZ1338">
        <v>2006</v>
      </c>
      <c r="CA1338" t="s">
        <v>110</v>
      </c>
      <c r="CB1338" t="s">
        <v>111</v>
      </c>
    </row>
    <row r="1339" spans="1:80">
      <c r="A1339">
        <v>2798</v>
      </c>
      <c r="B1339">
        <v>50</v>
      </c>
      <c r="C1339" t="s">
        <v>140</v>
      </c>
      <c r="D1339">
        <v>60</v>
      </c>
      <c r="E1339">
        <v>10320</v>
      </c>
      <c r="F1339" t="s">
        <v>82</v>
      </c>
      <c r="G1339" t="s">
        <v>190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214</v>
      </c>
      <c r="N1339" t="s">
        <v>91</v>
      </c>
      <c r="O1339" t="s">
        <v>91</v>
      </c>
      <c r="P1339" t="s">
        <v>92</v>
      </c>
      <c r="Q1339" t="s">
        <v>176</v>
      </c>
      <c r="R1339">
        <v>4</v>
      </c>
      <c r="S1339">
        <v>5</v>
      </c>
      <c r="T1339">
        <v>1924</v>
      </c>
      <c r="U1339">
        <v>1950</v>
      </c>
      <c r="V1339" t="s">
        <v>94</v>
      </c>
      <c r="W1339" t="s">
        <v>95</v>
      </c>
      <c r="X1339" t="s">
        <v>137</v>
      </c>
      <c r="Y1339" t="s">
        <v>137</v>
      </c>
      <c r="Z1339" t="s">
        <v>97</v>
      </c>
      <c r="AA1339">
        <v>0</v>
      </c>
      <c r="AB1339" t="s">
        <v>98</v>
      </c>
      <c r="AC1339" t="s">
        <v>98</v>
      </c>
      <c r="AD1339" t="s">
        <v>166</v>
      </c>
      <c r="AE1339" t="s">
        <v>98</v>
      </c>
      <c r="AF1339" t="s">
        <v>139</v>
      </c>
      <c r="AG1339" t="s">
        <v>100</v>
      </c>
      <c r="AH1339" t="s">
        <v>108</v>
      </c>
      <c r="AI1339">
        <v>0</v>
      </c>
      <c r="AJ1339" t="s">
        <v>108</v>
      </c>
      <c r="AK1339">
        <v>0</v>
      </c>
      <c r="AL1339">
        <v>596</v>
      </c>
      <c r="AM1339">
        <v>596</v>
      </c>
      <c r="AN1339" t="s">
        <v>103</v>
      </c>
      <c r="AO1339" t="s">
        <v>134</v>
      </c>
      <c r="AP1339" t="s">
        <v>104</v>
      </c>
      <c r="AQ1339" t="s">
        <v>196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139</v>
      </c>
      <c r="BC1339">
        <v>7</v>
      </c>
      <c r="BD1339" t="s">
        <v>106</v>
      </c>
      <c r="BE1339">
        <v>0</v>
      </c>
      <c r="BF1339" t="s">
        <v>83</v>
      </c>
      <c r="BG1339" t="s">
        <v>143</v>
      </c>
      <c r="BH1339">
        <v>1924</v>
      </c>
      <c r="BI1339" t="s">
        <v>108</v>
      </c>
      <c r="BJ1339">
        <v>2</v>
      </c>
      <c r="BK1339">
        <v>370</v>
      </c>
      <c r="BL1339" t="s">
        <v>139</v>
      </c>
      <c r="BM1339" t="s">
        <v>139</v>
      </c>
      <c r="BN1339" t="s">
        <v>104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10</v>
      </c>
      <c r="BZ1339">
        <v>2006</v>
      </c>
      <c r="CA1339" t="s">
        <v>110</v>
      </c>
      <c r="CB1339" t="s">
        <v>172</v>
      </c>
    </row>
    <row r="1340" spans="1:80">
      <c r="A1340">
        <v>2799</v>
      </c>
      <c r="B1340">
        <v>70</v>
      </c>
      <c r="C1340" t="s">
        <v>140</v>
      </c>
      <c r="D1340">
        <v>60</v>
      </c>
      <c r="E1340">
        <v>7518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222</v>
      </c>
      <c r="L1340" t="s">
        <v>88</v>
      </c>
      <c r="M1340" t="s">
        <v>214</v>
      </c>
      <c r="N1340" t="s">
        <v>91</v>
      </c>
      <c r="O1340" t="s">
        <v>91</v>
      </c>
      <c r="P1340" t="s">
        <v>92</v>
      </c>
      <c r="Q1340" t="s">
        <v>122</v>
      </c>
      <c r="R1340">
        <v>5</v>
      </c>
      <c r="S1340">
        <v>8</v>
      </c>
      <c r="T1340">
        <v>1910</v>
      </c>
      <c r="U1340">
        <v>2004</v>
      </c>
      <c r="V1340" t="s">
        <v>94</v>
      </c>
      <c r="W1340" t="s">
        <v>95</v>
      </c>
      <c r="X1340" t="s">
        <v>193</v>
      </c>
      <c r="Y1340" t="s">
        <v>135</v>
      </c>
      <c r="Z1340" t="s">
        <v>97</v>
      </c>
      <c r="AA1340">
        <v>0</v>
      </c>
      <c r="AB1340" t="s">
        <v>139</v>
      </c>
      <c r="AC1340" t="s">
        <v>119</v>
      </c>
      <c r="AD1340" t="s">
        <v>166</v>
      </c>
      <c r="AE1340" t="s">
        <v>139</v>
      </c>
      <c r="AF1340" t="s">
        <v>139</v>
      </c>
      <c r="AG1340" t="s">
        <v>100</v>
      </c>
      <c r="AH1340" t="s">
        <v>108</v>
      </c>
      <c r="AI1340">
        <v>0</v>
      </c>
      <c r="AJ1340" t="s">
        <v>108</v>
      </c>
      <c r="AK1340">
        <v>0</v>
      </c>
      <c r="AL1340">
        <v>396</v>
      </c>
      <c r="AM1340">
        <v>396</v>
      </c>
      <c r="AN1340" t="s">
        <v>103</v>
      </c>
      <c r="AO1340" t="s">
        <v>119</v>
      </c>
      <c r="AP1340" t="s">
        <v>104</v>
      </c>
      <c r="AQ1340" t="s">
        <v>105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7</v>
      </c>
      <c r="BD1340" t="s">
        <v>106</v>
      </c>
      <c r="BE1340">
        <v>0</v>
      </c>
      <c r="BF1340" t="s">
        <v>83</v>
      </c>
      <c r="BG1340" t="s">
        <v>143</v>
      </c>
      <c r="BH1340">
        <v>2001</v>
      </c>
      <c r="BI1340" t="s">
        <v>108</v>
      </c>
      <c r="BJ1340">
        <v>1</v>
      </c>
      <c r="BK1340">
        <v>390</v>
      </c>
      <c r="BL1340" t="s">
        <v>98</v>
      </c>
      <c r="BM1340" t="s">
        <v>98</v>
      </c>
      <c r="BN1340" t="s">
        <v>167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t="s">
        <v>83</v>
      </c>
      <c r="BV1340" t="s">
        <v>109</v>
      </c>
      <c r="BW1340" t="s">
        <v>83</v>
      </c>
      <c r="BX1340">
        <v>0</v>
      </c>
      <c r="BY1340">
        <v>7</v>
      </c>
      <c r="BZ1340">
        <v>2006</v>
      </c>
      <c r="CA1340" t="s">
        <v>110</v>
      </c>
      <c r="CB1340" t="s">
        <v>111</v>
      </c>
    </row>
    <row r="1341" spans="1:80">
      <c r="A1341">
        <v>2800</v>
      </c>
      <c r="B1341">
        <v>30</v>
      </c>
      <c r="C1341" t="s">
        <v>140</v>
      </c>
      <c r="D1341">
        <v>50</v>
      </c>
      <c r="E1341">
        <v>9000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214</v>
      </c>
      <c r="N1341" t="s">
        <v>91</v>
      </c>
      <c r="O1341" t="s">
        <v>91</v>
      </c>
      <c r="P1341" t="s">
        <v>92</v>
      </c>
      <c r="Q1341" t="s">
        <v>93</v>
      </c>
      <c r="R1341">
        <v>5</v>
      </c>
      <c r="S1341">
        <v>4</v>
      </c>
      <c r="T1341">
        <v>1919</v>
      </c>
      <c r="U1341">
        <v>1950</v>
      </c>
      <c r="V1341" t="s">
        <v>94</v>
      </c>
      <c r="W1341" t="s">
        <v>95</v>
      </c>
      <c r="X1341" t="s">
        <v>116</v>
      </c>
      <c r="Y1341" t="s">
        <v>116</v>
      </c>
      <c r="Z1341" t="s">
        <v>97</v>
      </c>
      <c r="AA1341">
        <v>0</v>
      </c>
      <c r="AB1341" t="s">
        <v>98</v>
      </c>
      <c r="AC1341" t="s">
        <v>98</v>
      </c>
      <c r="AD1341" t="s">
        <v>166</v>
      </c>
      <c r="AE1341" t="s">
        <v>98</v>
      </c>
      <c r="AF1341" t="s">
        <v>98</v>
      </c>
      <c r="AG1341" t="s">
        <v>100</v>
      </c>
      <c r="AH1341" t="s">
        <v>108</v>
      </c>
      <c r="AI1341">
        <v>0</v>
      </c>
      <c r="AJ1341" t="s">
        <v>108</v>
      </c>
      <c r="AK1341">
        <v>0</v>
      </c>
      <c r="AL1341">
        <v>610</v>
      </c>
      <c r="AM1341">
        <v>610</v>
      </c>
      <c r="AN1341" t="s">
        <v>103</v>
      </c>
      <c r="AO1341" t="s">
        <v>126</v>
      </c>
      <c r="AP1341" t="s">
        <v>167</v>
      </c>
      <c r="AQ1341" t="s">
        <v>168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119</v>
      </c>
      <c r="BC1341">
        <v>4</v>
      </c>
      <c r="BD1341" t="s">
        <v>106</v>
      </c>
      <c r="BE1341">
        <v>0</v>
      </c>
      <c r="BF1341" t="s">
        <v>83</v>
      </c>
      <c r="BG1341" t="s">
        <v>83</v>
      </c>
      <c r="BH1341" t="s">
        <v>83</v>
      </c>
      <c r="BI1341" t="s">
        <v>83</v>
      </c>
      <c r="BJ1341">
        <v>0</v>
      </c>
      <c r="BK1341">
        <v>0</v>
      </c>
      <c r="BL1341" t="s">
        <v>83</v>
      </c>
      <c r="BM1341" t="s">
        <v>83</v>
      </c>
      <c r="BN1341" t="s">
        <v>167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9</v>
      </c>
      <c r="BZ1341">
        <v>2006</v>
      </c>
      <c r="CA1341" t="s">
        <v>110</v>
      </c>
      <c r="CB1341" t="s">
        <v>172</v>
      </c>
    </row>
    <row r="1342" spans="1:80">
      <c r="A1342">
        <v>2801</v>
      </c>
      <c r="B1342">
        <v>30</v>
      </c>
      <c r="C1342" t="s">
        <v>140</v>
      </c>
      <c r="D1342">
        <v>60</v>
      </c>
      <c r="E1342">
        <v>7200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114</v>
      </c>
      <c r="L1342" t="s">
        <v>88</v>
      </c>
      <c r="M1342" t="s">
        <v>214</v>
      </c>
      <c r="N1342" t="s">
        <v>91</v>
      </c>
      <c r="O1342" t="s">
        <v>91</v>
      </c>
      <c r="P1342" t="s">
        <v>92</v>
      </c>
      <c r="Q1342" t="s">
        <v>93</v>
      </c>
      <c r="R1342">
        <v>6</v>
      </c>
      <c r="S1342">
        <v>6</v>
      </c>
      <c r="T1342">
        <v>1930</v>
      </c>
      <c r="U1342">
        <v>1950</v>
      </c>
      <c r="V1342" t="s">
        <v>94</v>
      </c>
      <c r="W1342" t="s">
        <v>95</v>
      </c>
      <c r="X1342" t="s">
        <v>96</v>
      </c>
      <c r="Y1342" t="s">
        <v>96</v>
      </c>
      <c r="Z1342" t="s">
        <v>97</v>
      </c>
      <c r="AA1342">
        <v>0</v>
      </c>
      <c r="AB1342" t="s">
        <v>98</v>
      </c>
      <c r="AC1342" t="s">
        <v>98</v>
      </c>
      <c r="AD1342" t="s">
        <v>166</v>
      </c>
      <c r="AE1342" t="s">
        <v>98</v>
      </c>
      <c r="AF1342" t="s">
        <v>98</v>
      </c>
      <c r="AG1342" t="s">
        <v>100</v>
      </c>
      <c r="AH1342" t="s">
        <v>102</v>
      </c>
      <c r="AI1342">
        <v>343</v>
      </c>
      <c r="AJ1342" t="s">
        <v>108</v>
      </c>
      <c r="AK1342">
        <v>0</v>
      </c>
      <c r="AL1342">
        <v>641</v>
      </c>
      <c r="AM1342">
        <v>984</v>
      </c>
      <c r="AN1342" t="s">
        <v>103</v>
      </c>
      <c r="AO1342" t="s">
        <v>98</v>
      </c>
      <c r="AP1342" t="s">
        <v>104</v>
      </c>
      <c r="AQ1342" t="s">
        <v>196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6</v>
      </c>
      <c r="BD1342" t="s">
        <v>106</v>
      </c>
      <c r="BE1342">
        <v>0</v>
      </c>
      <c r="BF1342" t="s">
        <v>83</v>
      </c>
      <c r="BG1342" t="s">
        <v>143</v>
      </c>
      <c r="BH1342">
        <v>1930</v>
      </c>
      <c r="BI1342" t="s">
        <v>108</v>
      </c>
      <c r="BJ1342">
        <v>1</v>
      </c>
      <c r="BK1342">
        <v>308</v>
      </c>
      <c r="BL1342" t="s">
        <v>98</v>
      </c>
      <c r="BM1342" t="s">
        <v>98</v>
      </c>
      <c r="BN1342" t="s">
        <v>167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3</v>
      </c>
      <c r="BZ1342">
        <v>2006</v>
      </c>
      <c r="CA1342" t="s">
        <v>224</v>
      </c>
      <c r="CB1342" t="s">
        <v>178</v>
      </c>
    </row>
    <row r="1343" spans="1:80">
      <c r="A1343">
        <v>2802</v>
      </c>
      <c r="B1343">
        <v>50</v>
      </c>
      <c r="C1343" t="s">
        <v>112</v>
      </c>
      <c r="D1343">
        <v>82</v>
      </c>
      <c r="E1343">
        <v>12375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169</v>
      </c>
      <c r="N1343" t="s">
        <v>90</v>
      </c>
      <c r="O1343" t="s">
        <v>91</v>
      </c>
      <c r="P1343" t="s">
        <v>92</v>
      </c>
      <c r="Q1343" t="s">
        <v>176</v>
      </c>
      <c r="R1343">
        <v>5</v>
      </c>
      <c r="S1343">
        <v>5</v>
      </c>
      <c r="T1343">
        <v>1951</v>
      </c>
      <c r="U1343">
        <v>1951</v>
      </c>
      <c r="V1343" t="s">
        <v>94</v>
      </c>
      <c r="W1343" t="s">
        <v>95</v>
      </c>
      <c r="X1343" t="s">
        <v>130</v>
      </c>
      <c r="Y1343" t="s">
        <v>130</v>
      </c>
      <c r="Z1343" t="s">
        <v>148</v>
      </c>
      <c r="AA1343">
        <v>41</v>
      </c>
      <c r="AB1343" t="s">
        <v>98</v>
      </c>
      <c r="AC1343" t="s">
        <v>139</v>
      </c>
      <c r="AD1343" t="s">
        <v>99</v>
      </c>
      <c r="AE1343" t="s">
        <v>98</v>
      </c>
      <c r="AF1343" t="s">
        <v>98</v>
      </c>
      <c r="AG1343" t="s">
        <v>100</v>
      </c>
      <c r="AH1343" t="s">
        <v>138</v>
      </c>
      <c r="AI1343">
        <v>329</v>
      </c>
      <c r="AJ1343" t="s">
        <v>108</v>
      </c>
      <c r="AK1343">
        <v>0</v>
      </c>
      <c r="AL1343">
        <v>477</v>
      </c>
      <c r="AM1343">
        <v>806</v>
      </c>
      <c r="AN1343" t="s">
        <v>103</v>
      </c>
      <c r="AO1343" t="s">
        <v>98</v>
      </c>
      <c r="AP1343" t="s">
        <v>104</v>
      </c>
      <c r="AQ1343" t="s">
        <v>105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98</v>
      </c>
      <c r="BC1343">
        <v>7</v>
      </c>
      <c r="BD1343" t="s">
        <v>106</v>
      </c>
      <c r="BE1343">
        <v>1</v>
      </c>
      <c r="BF1343" t="s">
        <v>98</v>
      </c>
      <c r="BG1343" t="s">
        <v>143</v>
      </c>
      <c r="BH1343">
        <v>1951</v>
      </c>
      <c r="BI1343" t="s">
        <v>108</v>
      </c>
      <c r="BJ1343">
        <v>1</v>
      </c>
      <c r="BK1343">
        <v>288</v>
      </c>
      <c r="BL1343" t="s">
        <v>98</v>
      </c>
      <c r="BM1343" t="s">
        <v>98</v>
      </c>
      <c r="BN1343" t="s">
        <v>104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177</v>
      </c>
      <c r="BW1343" t="s">
        <v>83</v>
      </c>
      <c r="BX1343">
        <v>0</v>
      </c>
      <c r="BY1343">
        <v>6</v>
      </c>
      <c r="BZ1343">
        <v>2006</v>
      </c>
      <c r="CA1343" t="s">
        <v>110</v>
      </c>
      <c r="CB1343" t="s">
        <v>111</v>
      </c>
    </row>
    <row r="1344" spans="1:80">
      <c r="A1344">
        <v>2803</v>
      </c>
      <c r="B1344">
        <v>90</v>
      </c>
      <c r="C1344" t="s">
        <v>112</v>
      </c>
      <c r="D1344">
        <v>120</v>
      </c>
      <c r="E1344">
        <v>11136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114</v>
      </c>
      <c r="L1344" t="s">
        <v>88</v>
      </c>
      <c r="M1344" t="s">
        <v>169</v>
      </c>
      <c r="N1344" t="s">
        <v>90</v>
      </c>
      <c r="O1344" t="s">
        <v>90</v>
      </c>
      <c r="P1344" t="s">
        <v>179</v>
      </c>
      <c r="Q1344" t="s">
        <v>93</v>
      </c>
      <c r="R1344">
        <v>6</v>
      </c>
      <c r="S1344">
        <v>5</v>
      </c>
      <c r="T1344">
        <v>1964</v>
      </c>
      <c r="U1344">
        <v>1964</v>
      </c>
      <c r="V1344" t="s">
        <v>94</v>
      </c>
      <c r="W1344" t="s">
        <v>95</v>
      </c>
      <c r="X1344" t="s">
        <v>117</v>
      </c>
      <c r="Y1344" t="s">
        <v>117</v>
      </c>
      <c r="Z1344" t="s">
        <v>97</v>
      </c>
      <c r="AA1344">
        <v>0</v>
      </c>
      <c r="AB1344" t="s">
        <v>98</v>
      </c>
      <c r="AC1344" t="s">
        <v>98</v>
      </c>
      <c r="AD1344" t="s">
        <v>99</v>
      </c>
      <c r="AE1344" t="s">
        <v>98</v>
      </c>
      <c r="AF1344" t="s">
        <v>98</v>
      </c>
      <c r="AG1344" t="s">
        <v>100</v>
      </c>
      <c r="AH1344" t="s">
        <v>108</v>
      </c>
      <c r="AI1344">
        <v>0</v>
      </c>
      <c r="AJ1344" t="s">
        <v>108</v>
      </c>
      <c r="AK1344">
        <v>0</v>
      </c>
      <c r="AL1344">
        <v>1921</v>
      </c>
      <c r="AM1344">
        <v>1921</v>
      </c>
      <c r="AN1344" t="s">
        <v>103</v>
      </c>
      <c r="AO1344" t="s">
        <v>98</v>
      </c>
      <c r="AP1344" t="s">
        <v>104</v>
      </c>
      <c r="AQ1344" t="s">
        <v>105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t="s">
        <v>98</v>
      </c>
      <c r="BC1344">
        <v>8</v>
      </c>
      <c r="BD1344" t="s">
        <v>106</v>
      </c>
      <c r="BE1344">
        <v>0</v>
      </c>
      <c r="BF1344" t="s">
        <v>83</v>
      </c>
      <c r="BG1344" t="s">
        <v>143</v>
      </c>
      <c r="BH1344">
        <v>1964</v>
      </c>
      <c r="BI1344" t="s">
        <v>108</v>
      </c>
      <c r="BJ1344">
        <v>2</v>
      </c>
      <c r="BK1344">
        <v>576</v>
      </c>
      <c r="BL1344" t="s">
        <v>98</v>
      </c>
      <c r="BM1344" t="s">
        <v>98</v>
      </c>
      <c r="BN1344" t="s">
        <v>104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7</v>
      </c>
      <c r="BZ1344">
        <v>2006</v>
      </c>
      <c r="CA1344" t="s">
        <v>110</v>
      </c>
      <c r="CB1344" t="s">
        <v>111</v>
      </c>
    </row>
    <row r="1345" spans="1:80">
      <c r="A1345">
        <v>2804</v>
      </c>
      <c r="B1345">
        <v>20</v>
      </c>
      <c r="C1345" t="s">
        <v>112</v>
      </c>
      <c r="D1345">
        <v>100</v>
      </c>
      <c r="E1345">
        <v>21370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136</v>
      </c>
      <c r="L1345" t="s">
        <v>88</v>
      </c>
      <c r="M1345" t="s">
        <v>169</v>
      </c>
      <c r="N1345" t="s">
        <v>91</v>
      </c>
      <c r="O1345" t="s">
        <v>91</v>
      </c>
      <c r="P1345" t="s">
        <v>92</v>
      </c>
      <c r="Q1345" t="s">
        <v>93</v>
      </c>
      <c r="R1345">
        <v>5</v>
      </c>
      <c r="S1345">
        <v>5</v>
      </c>
      <c r="T1345">
        <v>1950</v>
      </c>
      <c r="U1345">
        <v>1950</v>
      </c>
      <c r="V1345" t="s">
        <v>94</v>
      </c>
      <c r="W1345" t="s">
        <v>95</v>
      </c>
      <c r="X1345" t="s">
        <v>116</v>
      </c>
      <c r="Y1345" t="s">
        <v>137</v>
      </c>
      <c r="Z1345" t="s">
        <v>97</v>
      </c>
      <c r="AA1345">
        <v>0</v>
      </c>
      <c r="AB1345" t="s">
        <v>98</v>
      </c>
      <c r="AC1345" t="s">
        <v>98</v>
      </c>
      <c r="AD1345" t="s">
        <v>211</v>
      </c>
      <c r="AE1345" t="s">
        <v>83</v>
      </c>
      <c r="AF1345" t="s">
        <v>83</v>
      </c>
      <c r="AG1345" t="s">
        <v>83</v>
      </c>
      <c r="AH1345" t="s">
        <v>83</v>
      </c>
      <c r="AI1345">
        <v>0</v>
      </c>
      <c r="AJ1345" t="s">
        <v>83</v>
      </c>
      <c r="AK1345">
        <v>0</v>
      </c>
      <c r="AL1345">
        <v>0</v>
      </c>
      <c r="AM1345">
        <v>0</v>
      </c>
      <c r="AN1345" t="s">
        <v>103</v>
      </c>
      <c r="AO1345" t="s">
        <v>98</v>
      </c>
      <c r="AP1345" t="s">
        <v>104</v>
      </c>
      <c r="AQ1345" t="s">
        <v>168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98</v>
      </c>
      <c r="BC1345">
        <v>7</v>
      </c>
      <c r="BD1345" t="s">
        <v>187</v>
      </c>
      <c r="BE1345">
        <v>1</v>
      </c>
      <c r="BF1345" t="s">
        <v>119</v>
      </c>
      <c r="BG1345" t="s">
        <v>107</v>
      </c>
      <c r="BH1345">
        <v>1950</v>
      </c>
      <c r="BI1345" t="s">
        <v>131</v>
      </c>
      <c r="BJ1345">
        <v>2</v>
      </c>
      <c r="BK1345">
        <v>394</v>
      </c>
      <c r="BL1345" t="s">
        <v>98</v>
      </c>
      <c r="BM1345" t="s">
        <v>98</v>
      </c>
      <c r="BN1345" t="s">
        <v>104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133</v>
      </c>
      <c r="BX1345">
        <v>600</v>
      </c>
      <c r="BY1345">
        <v>6</v>
      </c>
      <c r="BZ1345">
        <v>2006</v>
      </c>
      <c r="CA1345" t="s">
        <v>110</v>
      </c>
      <c r="CB1345" t="s">
        <v>111</v>
      </c>
    </row>
    <row r="1346" spans="1:80">
      <c r="A1346">
        <v>2805</v>
      </c>
      <c r="B1346">
        <v>30</v>
      </c>
      <c r="C1346" t="s">
        <v>112</v>
      </c>
      <c r="D1346">
        <v>55</v>
      </c>
      <c r="E1346">
        <v>8250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206</v>
      </c>
      <c r="N1346" t="s">
        <v>91</v>
      </c>
      <c r="O1346" t="s">
        <v>91</v>
      </c>
      <c r="P1346" t="s">
        <v>92</v>
      </c>
      <c r="Q1346" t="s">
        <v>93</v>
      </c>
      <c r="R1346">
        <v>5</v>
      </c>
      <c r="S1346">
        <v>7</v>
      </c>
      <c r="T1346">
        <v>1935</v>
      </c>
      <c r="U1346">
        <v>1950</v>
      </c>
      <c r="V1346" t="s">
        <v>94</v>
      </c>
      <c r="W1346" t="s">
        <v>95</v>
      </c>
      <c r="X1346" t="s">
        <v>116</v>
      </c>
      <c r="Y1346" t="s">
        <v>116</v>
      </c>
      <c r="Z1346" t="s">
        <v>97</v>
      </c>
      <c r="AA1346">
        <v>0</v>
      </c>
      <c r="AB1346" t="s">
        <v>98</v>
      </c>
      <c r="AC1346" t="s">
        <v>98</v>
      </c>
      <c r="AD1346" t="s">
        <v>211</v>
      </c>
      <c r="AE1346" t="s">
        <v>83</v>
      </c>
      <c r="AF1346" t="s">
        <v>83</v>
      </c>
      <c r="AG1346" t="s">
        <v>83</v>
      </c>
      <c r="AH1346" t="s">
        <v>83</v>
      </c>
      <c r="AI1346">
        <v>0</v>
      </c>
      <c r="AJ1346" t="s">
        <v>83</v>
      </c>
      <c r="AK1346">
        <v>0</v>
      </c>
      <c r="AL1346">
        <v>0</v>
      </c>
      <c r="AM1346">
        <v>0</v>
      </c>
      <c r="AN1346" t="s">
        <v>103</v>
      </c>
      <c r="AO1346" t="s">
        <v>98</v>
      </c>
      <c r="AP1346" t="s">
        <v>167</v>
      </c>
      <c r="AQ1346" t="s">
        <v>105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98</v>
      </c>
      <c r="BC1346">
        <v>6</v>
      </c>
      <c r="BD1346" t="s">
        <v>106</v>
      </c>
      <c r="BE1346">
        <v>1</v>
      </c>
      <c r="BF1346" t="s">
        <v>98</v>
      </c>
      <c r="BG1346" t="s">
        <v>143</v>
      </c>
      <c r="BH1346">
        <v>1939</v>
      </c>
      <c r="BI1346" t="s">
        <v>108</v>
      </c>
      <c r="BJ1346">
        <v>1</v>
      </c>
      <c r="BK1346">
        <v>260</v>
      </c>
      <c r="BL1346" t="s">
        <v>98</v>
      </c>
      <c r="BM1346" t="s">
        <v>98</v>
      </c>
      <c r="BN1346" t="s">
        <v>104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6</v>
      </c>
      <c r="BZ1346">
        <v>2006</v>
      </c>
      <c r="CA1346" t="s">
        <v>110</v>
      </c>
      <c r="CB1346" t="s">
        <v>111</v>
      </c>
    </row>
    <row r="1347" spans="1:80">
      <c r="A1347">
        <v>2806</v>
      </c>
      <c r="B1347">
        <v>30</v>
      </c>
      <c r="C1347" t="s">
        <v>112</v>
      </c>
      <c r="D1347">
        <v>50</v>
      </c>
      <c r="E1347">
        <v>5220</v>
      </c>
      <c r="F1347" t="s">
        <v>82</v>
      </c>
      <c r="G1347" t="s">
        <v>83</v>
      </c>
      <c r="H1347" t="s">
        <v>113</v>
      </c>
      <c r="I1347" t="s">
        <v>85</v>
      </c>
      <c r="J1347" t="s">
        <v>86</v>
      </c>
      <c r="K1347" t="s">
        <v>87</v>
      </c>
      <c r="L1347" t="s">
        <v>88</v>
      </c>
      <c r="M1347" t="s">
        <v>200</v>
      </c>
      <c r="N1347" t="s">
        <v>91</v>
      </c>
      <c r="O1347" t="s">
        <v>91</v>
      </c>
      <c r="P1347" t="s">
        <v>92</v>
      </c>
      <c r="Q1347" t="s">
        <v>93</v>
      </c>
      <c r="R1347">
        <v>5</v>
      </c>
      <c r="S1347">
        <v>3</v>
      </c>
      <c r="T1347">
        <v>1936</v>
      </c>
      <c r="U1347">
        <v>1950</v>
      </c>
      <c r="V1347" t="s">
        <v>94</v>
      </c>
      <c r="W1347" t="s">
        <v>95</v>
      </c>
      <c r="X1347" t="s">
        <v>116</v>
      </c>
      <c r="Y1347" t="s">
        <v>185</v>
      </c>
      <c r="Z1347" t="s">
        <v>97</v>
      </c>
      <c r="AA1347">
        <v>0</v>
      </c>
      <c r="AB1347" t="s">
        <v>98</v>
      </c>
      <c r="AC1347" t="s">
        <v>98</v>
      </c>
      <c r="AD1347" t="s">
        <v>166</v>
      </c>
      <c r="AE1347" t="s">
        <v>98</v>
      </c>
      <c r="AF1347" t="s">
        <v>98</v>
      </c>
      <c r="AG1347" t="s">
        <v>100</v>
      </c>
      <c r="AH1347" t="s">
        <v>108</v>
      </c>
      <c r="AI1347">
        <v>0</v>
      </c>
      <c r="AJ1347" t="s">
        <v>108</v>
      </c>
      <c r="AK1347">
        <v>0</v>
      </c>
      <c r="AL1347">
        <v>830</v>
      </c>
      <c r="AM1347">
        <v>830</v>
      </c>
      <c r="AN1347" t="s">
        <v>103</v>
      </c>
      <c r="AO1347" t="s">
        <v>119</v>
      </c>
      <c r="AP1347" t="s">
        <v>104</v>
      </c>
      <c r="AQ1347" t="s">
        <v>105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98</v>
      </c>
      <c r="BC1347">
        <v>4</v>
      </c>
      <c r="BD1347" t="s">
        <v>106</v>
      </c>
      <c r="BE1347">
        <v>0</v>
      </c>
      <c r="BF1347" t="s">
        <v>83</v>
      </c>
      <c r="BG1347" t="s">
        <v>143</v>
      </c>
      <c r="BH1347">
        <v>1936</v>
      </c>
      <c r="BI1347" t="s">
        <v>108</v>
      </c>
      <c r="BJ1347">
        <v>1</v>
      </c>
      <c r="BK1347">
        <v>180</v>
      </c>
      <c r="BL1347" t="s">
        <v>98</v>
      </c>
      <c r="BM1347" t="s">
        <v>98</v>
      </c>
      <c r="BN1347" t="s">
        <v>191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</v>
      </c>
      <c r="BZ1347">
        <v>2006</v>
      </c>
      <c r="CA1347" t="s">
        <v>110</v>
      </c>
      <c r="CB1347" t="s">
        <v>111</v>
      </c>
    </row>
    <row r="1348" spans="1:80">
      <c r="A1348">
        <v>2807</v>
      </c>
      <c r="B1348">
        <v>20</v>
      </c>
      <c r="C1348" t="s">
        <v>112</v>
      </c>
      <c r="D1348">
        <v>50</v>
      </c>
      <c r="E1348">
        <v>5500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200</v>
      </c>
      <c r="N1348" t="s">
        <v>91</v>
      </c>
      <c r="O1348" t="s">
        <v>91</v>
      </c>
      <c r="P1348" t="s">
        <v>92</v>
      </c>
      <c r="Q1348" t="s">
        <v>93</v>
      </c>
      <c r="R1348">
        <v>7</v>
      </c>
      <c r="S1348">
        <v>5</v>
      </c>
      <c r="T1348">
        <v>2004</v>
      </c>
      <c r="U1348">
        <v>2004</v>
      </c>
      <c r="V1348" t="s">
        <v>133</v>
      </c>
      <c r="W1348" t="s">
        <v>95</v>
      </c>
      <c r="X1348" t="s">
        <v>96</v>
      </c>
      <c r="Y1348" t="s">
        <v>96</v>
      </c>
      <c r="Z1348" t="s">
        <v>97</v>
      </c>
      <c r="AA1348">
        <v>0</v>
      </c>
      <c r="AB1348" t="s">
        <v>98</v>
      </c>
      <c r="AC1348" t="s">
        <v>98</v>
      </c>
      <c r="AD1348" t="s">
        <v>123</v>
      </c>
      <c r="AE1348" t="s">
        <v>119</v>
      </c>
      <c r="AF1348" t="s">
        <v>119</v>
      </c>
      <c r="AG1348" t="s">
        <v>155</v>
      </c>
      <c r="AH1348" t="s">
        <v>124</v>
      </c>
      <c r="AI1348">
        <v>510</v>
      </c>
      <c r="AJ1348" t="s">
        <v>102</v>
      </c>
      <c r="AK1348">
        <v>373</v>
      </c>
      <c r="AL1348">
        <v>190</v>
      </c>
      <c r="AM1348">
        <v>1073</v>
      </c>
      <c r="AN1348" t="s">
        <v>103</v>
      </c>
      <c r="AO1348" t="s">
        <v>126</v>
      </c>
      <c r="AP1348" t="s">
        <v>104</v>
      </c>
      <c r="AQ1348" t="s">
        <v>105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98</v>
      </c>
      <c r="BC1348">
        <v>4</v>
      </c>
      <c r="BD1348" t="s">
        <v>106</v>
      </c>
      <c r="BE1348">
        <v>0</v>
      </c>
      <c r="BF1348" t="s">
        <v>83</v>
      </c>
      <c r="BG1348" t="s">
        <v>143</v>
      </c>
      <c r="BH1348">
        <v>2004</v>
      </c>
      <c r="BI1348" t="s">
        <v>108</v>
      </c>
      <c r="BJ1348">
        <v>1</v>
      </c>
      <c r="BK1348">
        <v>246</v>
      </c>
      <c r="BL1348" t="s">
        <v>98</v>
      </c>
      <c r="BM1348" t="s">
        <v>98</v>
      </c>
      <c r="BN1348" t="s">
        <v>104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2006</v>
      </c>
      <c r="CA1348" t="s">
        <v>110</v>
      </c>
      <c r="CB1348" t="s">
        <v>111</v>
      </c>
    </row>
    <row r="1349" spans="1:80">
      <c r="A1349">
        <v>2808</v>
      </c>
      <c r="B1349">
        <v>20</v>
      </c>
      <c r="C1349" t="s">
        <v>112</v>
      </c>
      <c r="D1349" t="s">
        <v>83</v>
      </c>
      <c r="E1349">
        <v>11327</v>
      </c>
      <c r="F1349" t="s">
        <v>82</v>
      </c>
      <c r="G1349" t="s">
        <v>83</v>
      </c>
      <c r="H1349" t="s">
        <v>113</v>
      </c>
      <c r="I1349" t="s">
        <v>85</v>
      </c>
      <c r="J1349" t="s">
        <v>86</v>
      </c>
      <c r="K1349" t="s">
        <v>87</v>
      </c>
      <c r="L1349" t="s">
        <v>88</v>
      </c>
      <c r="M1349" t="s">
        <v>169</v>
      </c>
      <c r="N1349" t="s">
        <v>91</v>
      </c>
      <c r="O1349" t="s">
        <v>91</v>
      </c>
      <c r="P1349" t="s">
        <v>92</v>
      </c>
      <c r="Q1349" t="s">
        <v>93</v>
      </c>
      <c r="R1349">
        <v>5</v>
      </c>
      <c r="S1349">
        <v>6</v>
      </c>
      <c r="T1349">
        <v>1967</v>
      </c>
      <c r="U1349">
        <v>1967</v>
      </c>
      <c r="V1349" t="s">
        <v>115</v>
      </c>
      <c r="W1349" t="s">
        <v>95</v>
      </c>
      <c r="X1349" t="s">
        <v>130</v>
      </c>
      <c r="Y1349" t="s">
        <v>130</v>
      </c>
      <c r="Z1349" t="s">
        <v>117</v>
      </c>
      <c r="AA1349">
        <v>305</v>
      </c>
      <c r="AB1349" t="s">
        <v>98</v>
      </c>
      <c r="AC1349" t="s">
        <v>98</v>
      </c>
      <c r="AD1349" t="s">
        <v>99</v>
      </c>
      <c r="AE1349" t="s">
        <v>98</v>
      </c>
      <c r="AF1349" t="s">
        <v>98</v>
      </c>
      <c r="AG1349" t="s">
        <v>157</v>
      </c>
      <c r="AH1349" t="s">
        <v>118</v>
      </c>
      <c r="AI1349">
        <v>779</v>
      </c>
      <c r="AJ1349" t="s">
        <v>108</v>
      </c>
      <c r="AK1349">
        <v>0</v>
      </c>
      <c r="AL1349">
        <v>285</v>
      </c>
      <c r="AM1349">
        <v>1064</v>
      </c>
      <c r="AN1349" t="s">
        <v>103</v>
      </c>
      <c r="AO1349" t="s">
        <v>98</v>
      </c>
      <c r="AP1349" t="s">
        <v>104</v>
      </c>
      <c r="AQ1349" t="s">
        <v>105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t="s">
        <v>98</v>
      </c>
      <c r="BC1349">
        <v>6</v>
      </c>
      <c r="BD1349" t="s">
        <v>106</v>
      </c>
      <c r="BE1349">
        <v>1</v>
      </c>
      <c r="BF1349" t="s">
        <v>98</v>
      </c>
      <c r="BG1349" t="s">
        <v>107</v>
      </c>
      <c r="BH1349">
        <v>1967</v>
      </c>
      <c r="BI1349" t="s">
        <v>108</v>
      </c>
      <c r="BJ1349">
        <v>2</v>
      </c>
      <c r="BK1349">
        <v>528</v>
      </c>
      <c r="BL1349" t="s">
        <v>98</v>
      </c>
      <c r="BM1349" t="s">
        <v>98</v>
      </c>
      <c r="BN1349" t="s">
        <v>104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6</v>
      </c>
      <c r="BZ1349">
        <v>2006</v>
      </c>
      <c r="CA1349" t="s">
        <v>110</v>
      </c>
      <c r="CB1349" t="s">
        <v>111</v>
      </c>
    </row>
    <row r="1350" spans="1:80">
      <c r="A1350">
        <v>2809</v>
      </c>
      <c r="B1350">
        <v>80</v>
      </c>
      <c r="C1350" t="s">
        <v>112</v>
      </c>
      <c r="D1350">
        <v>80</v>
      </c>
      <c r="E1350">
        <v>10366</v>
      </c>
      <c r="F1350" t="s">
        <v>82</v>
      </c>
      <c r="G1350" t="s">
        <v>83</v>
      </c>
      <c r="H1350" t="s">
        <v>113</v>
      </c>
      <c r="I1350" t="s">
        <v>85</v>
      </c>
      <c r="J1350" t="s">
        <v>86</v>
      </c>
      <c r="K1350" t="s">
        <v>114</v>
      </c>
      <c r="L1350" t="s">
        <v>88</v>
      </c>
      <c r="M1350" t="s">
        <v>169</v>
      </c>
      <c r="N1350" t="s">
        <v>91</v>
      </c>
      <c r="O1350" t="s">
        <v>91</v>
      </c>
      <c r="P1350" t="s">
        <v>92</v>
      </c>
      <c r="Q1350" t="s">
        <v>158</v>
      </c>
      <c r="R1350">
        <v>6</v>
      </c>
      <c r="S1350">
        <v>7</v>
      </c>
      <c r="T1350">
        <v>1964</v>
      </c>
      <c r="U1350">
        <v>1964</v>
      </c>
      <c r="V1350" t="s">
        <v>94</v>
      </c>
      <c r="W1350" t="s">
        <v>95</v>
      </c>
      <c r="X1350" t="s">
        <v>130</v>
      </c>
      <c r="Y1350" t="s">
        <v>135</v>
      </c>
      <c r="Z1350" t="s">
        <v>97</v>
      </c>
      <c r="AA1350">
        <v>0</v>
      </c>
      <c r="AB1350" t="s">
        <v>98</v>
      </c>
      <c r="AC1350" t="s">
        <v>119</v>
      </c>
      <c r="AD1350" t="s">
        <v>99</v>
      </c>
      <c r="AE1350" t="s">
        <v>98</v>
      </c>
      <c r="AF1350" t="s">
        <v>98</v>
      </c>
      <c r="AG1350" t="s">
        <v>157</v>
      </c>
      <c r="AH1350" t="s">
        <v>124</v>
      </c>
      <c r="AI1350">
        <v>456</v>
      </c>
      <c r="AJ1350" t="s">
        <v>108</v>
      </c>
      <c r="AK1350">
        <v>0</v>
      </c>
      <c r="AL1350">
        <v>456</v>
      </c>
      <c r="AM1350">
        <v>912</v>
      </c>
      <c r="AN1350" t="s">
        <v>103</v>
      </c>
      <c r="AO1350" t="s">
        <v>98</v>
      </c>
      <c r="AP1350" t="s">
        <v>104</v>
      </c>
      <c r="AQ1350" t="s">
        <v>105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106</v>
      </c>
      <c r="BE1350">
        <v>0</v>
      </c>
      <c r="BF1350" t="s">
        <v>83</v>
      </c>
      <c r="BG1350" t="s">
        <v>107</v>
      </c>
      <c r="BH1350">
        <v>1964</v>
      </c>
      <c r="BI1350" t="s">
        <v>108</v>
      </c>
      <c r="BJ1350">
        <v>1</v>
      </c>
      <c r="BK1350">
        <v>336</v>
      </c>
      <c r="BL1350" t="s">
        <v>98</v>
      </c>
      <c r="BM1350" t="s">
        <v>98</v>
      </c>
      <c r="BN1350" t="s">
        <v>104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132</v>
      </c>
      <c r="BW1350" t="s">
        <v>133</v>
      </c>
      <c r="BX1350">
        <v>500</v>
      </c>
      <c r="BY1350">
        <v>7</v>
      </c>
      <c r="BZ1350">
        <v>2006</v>
      </c>
      <c r="CA1350" t="s">
        <v>110</v>
      </c>
      <c r="CB1350" t="s">
        <v>111</v>
      </c>
    </row>
    <row r="1351" spans="1:80">
      <c r="A1351">
        <v>2810</v>
      </c>
      <c r="B1351">
        <v>20</v>
      </c>
      <c r="C1351" t="s">
        <v>112</v>
      </c>
      <c r="D1351">
        <v>75</v>
      </c>
      <c r="E1351">
        <v>9000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114</v>
      </c>
      <c r="L1351" t="s">
        <v>88</v>
      </c>
      <c r="M1351" t="s">
        <v>169</v>
      </c>
      <c r="N1351" t="s">
        <v>91</v>
      </c>
      <c r="O1351" t="s">
        <v>91</v>
      </c>
      <c r="P1351" t="s">
        <v>92</v>
      </c>
      <c r="Q1351" t="s">
        <v>93</v>
      </c>
      <c r="R1351">
        <v>5</v>
      </c>
      <c r="S1351">
        <v>6</v>
      </c>
      <c r="T1351">
        <v>1966</v>
      </c>
      <c r="U1351">
        <v>1966</v>
      </c>
      <c r="V1351" t="s">
        <v>94</v>
      </c>
      <c r="W1351" t="s">
        <v>95</v>
      </c>
      <c r="X1351" t="s">
        <v>135</v>
      </c>
      <c r="Y1351" t="s">
        <v>135</v>
      </c>
      <c r="Z1351" t="s">
        <v>97</v>
      </c>
      <c r="AA1351">
        <v>0</v>
      </c>
      <c r="AB1351" t="s">
        <v>98</v>
      </c>
      <c r="AC1351" t="s">
        <v>98</v>
      </c>
      <c r="AD1351" t="s">
        <v>99</v>
      </c>
      <c r="AE1351" t="s">
        <v>98</v>
      </c>
      <c r="AF1351" t="s">
        <v>98</v>
      </c>
      <c r="AG1351" t="s">
        <v>100</v>
      </c>
      <c r="AH1351" t="s">
        <v>118</v>
      </c>
      <c r="AI1351">
        <v>773</v>
      </c>
      <c r="AJ1351" t="s">
        <v>108</v>
      </c>
      <c r="AK1351">
        <v>0</v>
      </c>
      <c r="AL1351">
        <v>286</v>
      </c>
      <c r="AM1351">
        <v>1059</v>
      </c>
      <c r="AN1351" t="s">
        <v>103</v>
      </c>
      <c r="AO1351" t="s">
        <v>119</v>
      </c>
      <c r="AP1351" t="s">
        <v>104</v>
      </c>
      <c r="AQ1351" t="s">
        <v>105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98</v>
      </c>
      <c r="BC1351">
        <v>6</v>
      </c>
      <c r="BD1351" t="s">
        <v>106</v>
      </c>
      <c r="BE1351">
        <v>0</v>
      </c>
      <c r="BF1351" t="s">
        <v>83</v>
      </c>
      <c r="BG1351" t="s">
        <v>107</v>
      </c>
      <c r="BH1351">
        <v>1966</v>
      </c>
      <c r="BI1351" t="s">
        <v>125</v>
      </c>
      <c r="BJ1351">
        <v>1</v>
      </c>
      <c r="BK1351">
        <v>286</v>
      </c>
      <c r="BL1351" t="s">
        <v>98</v>
      </c>
      <c r="BM1351" t="s">
        <v>98</v>
      </c>
      <c r="BN1351" t="s">
        <v>104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177</v>
      </c>
      <c r="BW1351" t="s">
        <v>83</v>
      </c>
      <c r="BX1351">
        <v>0</v>
      </c>
      <c r="BY1351">
        <v>6</v>
      </c>
      <c r="BZ1351">
        <v>2006</v>
      </c>
      <c r="CA1351" t="s">
        <v>110</v>
      </c>
      <c r="CB1351" t="s">
        <v>172</v>
      </c>
    </row>
    <row r="1352" spans="1:80">
      <c r="A1352">
        <v>2811</v>
      </c>
      <c r="B1352">
        <v>20</v>
      </c>
      <c r="C1352" t="s">
        <v>112</v>
      </c>
      <c r="D1352" t="s">
        <v>83</v>
      </c>
      <c r="E1352">
        <v>9535</v>
      </c>
      <c r="F1352" t="s">
        <v>82</v>
      </c>
      <c r="G1352" t="s">
        <v>83</v>
      </c>
      <c r="H1352" t="s">
        <v>113</v>
      </c>
      <c r="I1352" t="s">
        <v>85</v>
      </c>
      <c r="J1352" t="s">
        <v>86</v>
      </c>
      <c r="K1352" t="s">
        <v>87</v>
      </c>
      <c r="L1352" t="s">
        <v>88</v>
      </c>
      <c r="M1352" t="s">
        <v>169</v>
      </c>
      <c r="N1352" t="s">
        <v>91</v>
      </c>
      <c r="O1352" t="s">
        <v>91</v>
      </c>
      <c r="P1352" t="s">
        <v>92</v>
      </c>
      <c r="Q1352" t="s">
        <v>93</v>
      </c>
      <c r="R1352">
        <v>5</v>
      </c>
      <c r="S1352">
        <v>5</v>
      </c>
      <c r="T1352">
        <v>1967</v>
      </c>
      <c r="U1352">
        <v>1967</v>
      </c>
      <c r="V1352" t="s">
        <v>94</v>
      </c>
      <c r="W1352" t="s">
        <v>95</v>
      </c>
      <c r="X1352" t="s">
        <v>130</v>
      </c>
      <c r="Y1352" t="s">
        <v>130</v>
      </c>
      <c r="Z1352" t="s">
        <v>117</v>
      </c>
      <c r="AA1352">
        <v>450</v>
      </c>
      <c r="AB1352" t="s">
        <v>98</v>
      </c>
      <c r="AC1352" t="s">
        <v>98</v>
      </c>
      <c r="AD1352" t="s">
        <v>99</v>
      </c>
      <c r="AE1352" t="s">
        <v>98</v>
      </c>
      <c r="AF1352" t="s">
        <v>98</v>
      </c>
      <c r="AG1352" t="s">
        <v>100</v>
      </c>
      <c r="AH1352" t="s">
        <v>138</v>
      </c>
      <c r="AI1352">
        <v>194</v>
      </c>
      <c r="AJ1352" t="s">
        <v>102</v>
      </c>
      <c r="AK1352">
        <v>982</v>
      </c>
      <c r="AL1352">
        <v>0</v>
      </c>
      <c r="AM1352">
        <v>1176</v>
      </c>
      <c r="AN1352" t="s">
        <v>103</v>
      </c>
      <c r="AO1352" t="s">
        <v>98</v>
      </c>
      <c r="AP1352" t="s">
        <v>104</v>
      </c>
      <c r="AQ1352" t="s">
        <v>105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t="s">
        <v>98</v>
      </c>
      <c r="BC1352">
        <v>7</v>
      </c>
      <c r="BD1352" t="s">
        <v>106</v>
      </c>
      <c r="BE1352">
        <v>1</v>
      </c>
      <c r="BF1352" t="s">
        <v>98</v>
      </c>
      <c r="BG1352" t="s">
        <v>107</v>
      </c>
      <c r="BH1352">
        <v>1967</v>
      </c>
      <c r="BI1352" t="s">
        <v>108</v>
      </c>
      <c r="BJ1352">
        <v>2</v>
      </c>
      <c r="BK1352">
        <v>512</v>
      </c>
      <c r="BL1352" t="s">
        <v>98</v>
      </c>
      <c r="BM1352" t="s">
        <v>98</v>
      </c>
      <c r="BN1352" t="s">
        <v>104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109</v>
      </c>
      <c r="BW1352" t="s">
        <v>83</v>
      </c>
      <c r="BX1352">
        <v>0</v>
      </c>
      <c r="BY1352">
        <v>7</v>
      </c>
      <c r="BZ1352">
        <v>2006</v>
      </c>
      <c r="CA1352" t="s">
        <v>110</v>
      </c>
      <c r="CB1352" t="s">
        <v>111</v>
      </c>
    </row>
    <row r="1353" spans="1:80">
      <c r="A1353">
        <v>2812</v>
      </c>
      <c r="B1353">
        <v>80</v>
      </c>
      <c r="C1353" t="s">
        <v>112</v>
      </c>
      <c r="D1353" t="s">
        <v>83</v>
      </c>
      <c r="E1353">
        <v>7176</v>
      </c>
      <c r="F1353" t="s">
        <v>82</v>
      </c>
      <c r="G1353" t="s">
        <v>83</v>
      </c>
      <c r="H1353" t="s">
        <v>113</v>
      </c>
      <c r="I1353" t="s">
        <v>85</v>
      </c>
      <c r="J1353" t="s">
        <v>86</v>
      </c>
      <c r="K1353" t="s">
        <v>161</v>
      </c>
      <c r="L1353" t="s">
        <v>88</v>
      </c>
      <c r="M1353" t="s">
        <v>169</v>
      </c>
      <c r="N1353" t="s">
        <v>91</v>
      </c>
      <c r="O1353" t="s">
        <v>91</v>
      </c>
      <c r="P1353" t="s">
        <v>92</v>
      </c>
      <c r="Q1353" t="s">
        <v>158</v>
      </c>
      <c r="R1353">
        <v>6</v>
      </c>
      <c r="S1353">
        <v>6</v>
      </c>
      <c r="T1353">
        <v>1978</v>
      </c>
      <c r="U1353">
        <v>1978</v>
      </c>
      <c r="V1353" t="s">
        <v>94</v>
      </c>
      <c r="W1353" t="s">
        <v>95</v>
      </c>
      <c r="X1353" t="s">
        <v>130</v>
      </c>
      <c r="Y1353" t="s">
        <v>130</v>
      </c>
      <c r="Z1353" t="s">
        <v>117</v>
      </c>
      <c r="AA1353">
        <v>200</v>
      </c>
      <c r="AB1353" t="s">
        <v>98</v>
      </c>
      <c r="AC1353" t="s">
        <v>98</v>
      </c>
      <c r="AD1353" t="s">
        <v>99</v>
      </c>
      <c r="AE1353" t="s">
        <v>98</v>
      </c>
      <c r="AF1353" t="s">
        <v>119</v>
      </c>
      <c r="AG1353" t="s">
        <v>119</v>
      </c>
      <c r="AH1353" t="s">
        <v>124</v>
      </c>
      <c r="AI1353">
        <v>794</v>
      </c>
      <c r="AJ1353" t="s">
        <v>108</v>
      </c>
      <c r="AK1353">
        <v>0</v>
      </c>
      <c r="AL1353">
        <v>166</v>
      </c>
      <c r="AM1353">
        <v>960</v>
      </c>
      <c r="AN1353" t="s">
        <v>103</v>
      </c>
      <c r="AO1353" t="s">
        <v>139</v>
      </c>
      <c r="AP1353" t="s">
        <v>104</v>
      </c>
      <c r="AQ1353" t="s">
        <v>105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t="s">
        <v>98</v>
      </c>
      <c r="BC1353">
        <v>6</v>
      </c>
      <c r="BD1353" t="s">
        <v>106</v>
      </c>
      <c r="BE1353">
        <v>1</v>
      </c>
      <c r="BF1353" t="s">
        <v>139</v>
      </c>
      <c r="BG1353" t="s">
        <v>143</v>
      </c>
      <c r="BH1353">
        <v>1979</v>
      </c>
      <c r="BI1353" t="s">
        <v>108</v>
      </c>
      <c r="BJ1353">
        <v>2</v>
      </c>
      <c r="BK1353">
        <v>616</v>
      </c>
      <c r="BL1353" t="s">
        <v>98</v>
      </c>
      <c r="BM1353" t="s">
        <v>98</v>
      </c>
      <c r="BN1353" t="s">
        <v>104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t="s">
        <v>83</v>
      </c>
      <c r="BV1353" t="s">
        <v>132</v>
      </c>
      <c r="BW1353" t="s">
        <v>83</v>
      </c>
      <c r="BX1353">
        <v>0</v>
      </c>
      <c r="BY1353">
        <v>7</v>
      </c>
      <c r="BZ1353">
        <v>2006</v>
      </c>
      <c r="CA1353" t="s">
        <v>110</v>
      </c>
      <c r="CB1353" t="s">
        <v>111</v>
      </c>
    </row>
    <row r="1354" spans="1:80">
      <c r="A1354">
        <v>2813</v>
      </c>
      <c r="B1354">
        <v>90</v>
      </c>
      <c r="C1354" t="s">
        <v>112</v>
      </c>
      <c r="D1354" t="s">
        <v>83</v>
      </c>
      <c r="E1354">
        <v>9662</v>
      </c>
      <c r="F1354" t="s">
        <v>82</v>
      </c>
      <c r="G1354" t="s">
        <v>83</v>
      </c>
      <c r="H1354" t="s">
        <v>113</v>
      </c>
      <c r="I1354" t="s">
        <v>85</v>
      </c>
      <c r="J1354" t="s">
        <v>86</v>
      </c>
      <c r="K1354" t="s">
        <v>87</v>
      </c>
      <c r="L1354" t="s">
        <v>88</v>
      </c>
      <c r="M1354" t="s">
        <v>169</v>
      </c>
      <c r="N1354" t="s">
        <v>91</v>
      </c>
      <c r="O1354" t="s">
        <v>91</v>
      </c>
      <c r="P1354" t="s">
        <v>179</v>
      </c>
      <c r="Q1354" t="s">
        <v>93</v>
      </c>
      <c r="R1354">
        <v>5</v>
      </c>
      <c r="S1354">
        <v>4</v>
      </c>
      <c r="T1354">
        <v>1977</v>
      </c>
      <c r="U1354">
        <v>1977</v>
      </c>
      <c r="V1354" t="s">
        <v>94</v>
      </c>
      <c r="W1354" t="s">
        <v>95</v>
      </c>
      <c r="X1354" t="s">
        <v>135</v>
      </c>
      <c r="Y1354" t="s">
        <v>135</v>
      </c>
      <c r="Z1354" t="s">
        <v>97</v>
      </c>
      <c r="AA1354">
        <v>0</v>
      </c>
      <c r="AB1354" t="s">
        <v>98</v>
      </c>
      <c r="AC1354" t="s">
        <v>98</v>
      </c>
      <c r="AD1354" t="s">
        <v>99</v>
      </c>
      <c r="AE1354" t="s">
        <v>119</v>
      </c>
      <c r="AF1354" t="s">
        <v>98</v>
      </c>
      <c r="AG1354" t="s">
        <v>100</v>
      </c>
      <c r="AH1354" t="s">
        <v>108</v>
      </c>
      <c r="AI1354">
        <v>0</v>
      </c>
      <c r="AJ1354" t="s">
        <v>108</v>
      </c>
      <c r="AK1354">
        <v>0</v>
      </c>
      <c r="AL1354">
        <v>1967</v>
      </c>
      <c r="AM1354">
        <v>1967</v>
      </c>
      <c r="AN1354" t="s">
        <v>103</v>
      </c>
      <c r="AO1354" t="s">
        <v>98</v>
      </c>
      <c r="AP1354" t="s">
        <v>104</v>
      </c>
      <c r="AQ1354" t="s">
        <v>105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t="s">
        <v>98</v>
      </c>
      <c r="BC1354">
        <v>10</v>
      </c>
      <c r="BD1354" t="s">
        <v>106</v>
      </c>
      <c r="BE1354">
        <v>0</v>
      </c>
      <c r="BF1354" t="s">
        <v>83</v>
      </c>
      <c r="BG1354" t="s">
        <v>107</v>
      </c>
      <c r="BH1354">
        <v>1977</v>
      </c>
      <c r="BI1354" t="s">
        <v>125</v>
      </c>
      <c r="BJ1354">
        <v>2</v>
      </c>
      <c r="BK1354">
        <v>580</v>
      </c>
      <c r="BL1354" t="s">
        <v>98</v>
      </c>
      <c r="BM1354" t="s">
        <v>98</v>
      </c>
      <c r="BN1354" t="s">
        <v>104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8</v>
      </c>
      <c r="BZ1354">
        <v>2006</v>
      </c>
      <c r="CA1354" t="s">
        <v>110</v>
      </c>
      <c r="CB1354" t="s">
        <v>111</v>
      </c>
    </row>
    <row r="1355" spans="1:80">
      <c r="A1355">
        <v>2814</v>
      </c>
      <c r="B1355">
        <v>90</v>
      </c>
      <c r="C1355" t="s">
        <v>112</v>
      </c>
      <c r="D1355">
        <v>75</v>
      </c>
      <c r="E1355">
        <v>8235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169</v>
      </c>
      <c r="N1355" t="s">
        <v>91</v>
      </c>
      <c r="O1355" t="s">
        <v>91</v>
      </c>
      <c r="P1355" t="s">
        <v>179</v>
      </c>
      <c r="Q1355" t="s">
        <v>93</v>
      </c>
      <c r="R1355">
        <v>5</v>
      </c>
      <c r="S1355">
        <v>4</v>
      </c>
      <c r="T1355">
        <v>1977</v>
      </c>
      <c r="U1355">
        <v>1977</v>
      </c>
      <c r="V1355" t="s">
        <v>94</v>
      </c>
      <c r="W1355" t="s">
        <v>95</v>
      </c>
      <c r="X1355" t="s">
        <v>135</v>
      </c>
      <c r="Y1355" t="s">
        <v>135</v>
      </c>
      <c r="Z1355" t="s">
        <v>117</v>
      </c>
      <c r="AA1355">
        <v>99</v>
      </c>
      <c r="AB1355" t="s">
        <v>98</v>
      </c>
      <c r="AC1355" t="s">
        <v>98</v>
      </c>
      <c r="AD1355" t="s">
        <v>99</v>
      </c>
      <c r="AE1355" t="s">
        <v>98</v>
      </c>
      <c r="AF1355" t="s">
        <v>98</v>
      </c>
      <c r="AG1355" t="s">
        <v>100</v>
      </c>
      <c r="AH1355" t="s">
        <v>101</v>
      </c>
      <c r="AI1355">
        <v>483</v>
      </c>
      <c r="AJ1355" t="s">
        <v>108</v>
      </c>
      <c r="AK1355">
        <v>0</v>
      </c>
      <c r="AL1355">
        <v>1466</v>
      </c>
      <c r="AM1355">
        <v>1949</v>
      </c>
      <c r="AN1355" t="s">
        <v>103</v>
      </c>
      <c r="AO1355" t="s">
        <v>98</v>
      </c>
      <c r="AP1355" t="s">
        <v>104</v>
      </c>
      <c r="AQ1355" t="s">
        <v>105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t="s">
        <v>98</v>
      </c>
      <c r="BC1355">
        <v>10</v>
      </c>
      <c r="BD1355" t="s">
        <v>106</v>
      </c>
      <c r="BE1355">
        <v>0</v>
      </c>
      <c r="BF1355" t="s">
        <v>83</v>
      </c>
      <c r="BG1355" t="s">
        <v>107</v>
      </c>
      <c r="BH1355">
        <v>1977</v>
      </c>
      <c r="BI1355" t="s">
        <v>131</v>
      </c>
      <c r="BJ1355">
        <v>2</v>
      </c>
      <c r="BK1355">
        <v>586</v>
      </c>
      <c r="BL1355" t="s">
        <v>98</v>
      </c>
      <c r="BM1355" t="s">
        <v>98</v>
      </c>
      <c r="BN1355" t="s">
        <v>104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5</v>
      </c>
      <c r="BZ1355">
        <v>2006</v>
      </c>
      <c r="CA1355" t="s">
        <v>110</v>
      </c>
      <c r="CB1355" t="s">
        <v>111</v>
      </c>
    </row>
    <row r="1356" spans="1:80">
      <c r="A1356">
        <v>2815</v>
      </c>
      <c r="B1356">
        <v>30</v>
      </c>
      <c r="C1356" t="s">
        <v>112</v>
      </c>
      <c r="D1356" t="s">
        <v>83</v>
      </c>
      <c r="E1356">
        <v>17529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169</v>
      </c>
      <c r="N1356" t="s">
        <v>91</v>
      </c>
      <c r="O1356" t="s">
        <v>91</v>
      </c>
      <c r="P1356" t="s">
        <v>92</v>
      </c>
      <c r="Q1356" t="s">
        <v>93</v>
      </c>
      <c r="R1356">
        <v>5</v>
      </c>
      <c r="S1356">
        <v>5</v>
      </c>
      <c r="T1356">
        <v>1924</v>
      </c>
      <c r="U1356">
        <v>1950</v>
      </c>
      <c r="V1356" t="s">
        <v>94</v>
      </c>
      <c r="W1356" t="s">
        <v>95</v>
      </c>
      <c r="X1356" t="s">
        <v>117</v>
      </c>
      <c r="Y1356" t="s">
        <v>116</v>
      </c>
      <c r="Z1356" t="s">
        <v>148</v>
      </c>
      <c r="AA1356">
        <v>65</v>
      </c>
      <c r="AB1356" t="s">
        <v>98</v>
      </c>
      <c r="AC1356" t="s">
        <v>98</v>
      </c>
      <c r="AD1356" t="s">
        <v>166</v>
      </c>
      <c r="AE1356" t="s">
        <v>98</v>
      </c>
      <c r="AF1356" t="s">
        <v>98</v>
      </c>
      <c r="AG1356" t="s">
        <v>100</v>
      </c>
      <c r="AH1356" t="s">
        <v>108</v>
      </c>
      <c r="AI1356">
        <v>0</v>
      </c>
      <c r="AJ1356" t="s">
        <v>108</v>
      </c>
      <c r="AK1356">
        <v>0</v>
      </c>
      <c r="AL1356">
        <v>872</v>
      </c>
      <c r="AM1356">
        <v>872</v>
      </c>
      <c r="AN1356" t="s">
        <v>103</v>
      </c>
      <c r="AO1356" t="s">
        <v>139</v>
      </c>
      <c r="AP1356" t="s">
        <v>167</v>
      </c>
      <c r="AQ1356" t="s">
        <v>196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139</v>
      </c>
      <c r="BC1356">
        <v>5</v>
      </c>
      <c r="BD1356" t="s">
        <v>154</v>
      </c>
      <c r="BE1356">
        <v>1</v>
      </c>
      <c r="BF1356" t="s">
        <v>119</v>
      </c>
      <c r="BG1356" t="s">
        <v>143</v>
      </c>
      <c r="BH1356">
        <v>1924</v>
      </c>
      <c r="BI1356" t="s">
        <v>108</v>
      </c>
      <c r="BJ1356">
        <v>1</v>
      </c>
      <c r="BK1356">
        <v>322</v>
      </c>
      <c r="BL1356" t="s">
        <v>139</v>
      </c>
      <c r="BM1356" t="s">
        <v>139</v>
      </c>
      <c r="BN1356" t="s">
        <v>167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4</v>
      </c>
      <c r="BZ1356">
        <v>2006</v>
      </c>
      <c r="CA1356" t="s">
        <v>110</v>
      </c>
      <c r="CB1356" t="s">
        <v>111</v>
      </c>
    </row>
    <row r="1357" spans="1:80">
      <c r="A1357">
        <v>2816</v>
      </c>
      <c r="B1357">
        <v>20</v>
      </c>
      <c r="C1357" t="s">
        <v>112</v>
      </c>
      <c r="D1357" t="s">
        <v>83</v>
      </c>
      <c r="E1357">
        <v>20355</v>
      </c>
      <c r="F1357" t="s">
        <v>82</v>
      </c>
      <c r="G1357" t="s">
        <v>83</v>
      </c>
      <c r="H1357" t="s">
        <v>84</v>
      </c>
      <c r="I1357" t="s">
        <v>205</v>
      </c>
      <c r="J1357" t="s">
        <v>86</v>
      </c>
      <c r="K1357" t="s">
        <v>87</v>
      </c>
      <c r="L1357" t="s">
        <v>154</v>
      </c>
      <c r="M1357" t="s">
        <v>199</v>
      </c>
      <c r="N1357" t="s">
        <v>91</v>
      </c>
      <c r="O1357" t="s">
        <v>91</v>
      </c>
      <c r="P1357" t="s">
        <v>92</v>
      </c>
      <c r="Q1357" t="s">
        <v>93</v>
      </c>
      <c r="R1357">
        <v>7</v>
      </c>
      <c r="S1357">
        <v>6</v>
      </c>
      <c r="T1357">
        <v>1967</v>
      </c>
      <c r="U1357">
        <v>1967</v>
      </c>
      <c r="V1357" t="s">
        <v>94</v>
      </c>
      <c r="W1357" t="s">
        <v>204</v>
      </c>
      <c r="X1357" t="s">
        <v>135</v>
      </c>
      <c r="Y1357" t="s">
        <v>135</v>
      </c>
      <c r="Z1357" t="s">
        <v>117</v>
      </c>
      <c r="AA1357">
        <v>123</v>
      </c>
      <c r="AB1357" t="s">
        <v>98</v>
      </c>
      <c r="AC1357" t="s">
        <v>98</v>
      </c>
      <c r="AD1357" t="s">
        <v>99</v>
      </c>
      <c r="AE1357" t="s">
        <v>119</v>
      </c>
      <c r="AF1357" t="s">
        <v>98</v>
      </c>
      <c r="AG1357" t="s">
        <v>157</v>
      </c>
      <c r="AH1357" t="s">
        <v>101</v>
      </c>
      <c r="AI1357">
        <v>810</v>
      </c>
      <c r="AJ1357" t="s">
        <v>118</v>
      </c>
      <c r="AK1357">
        <v>826</v>
      </c>
      <c r="AL1357">
        <v>229</v>
      </c>
      <c r="AM1357">
        <v>1865</v>
      </c>
      <c r="AN1357" t="s">
        <v>103</v>
      </c>
      <c r="AO1357" t="s">
        <v>98</v>
      </c>
      <c r="AP1357" t="s">
        <v>104</v>
      </c>
      <c r="AQ1357" t="s">
        <v>105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98</v>
      </c>
      <c r="BC1357">
        <v>6</v>
      </c>
      <c r="BD1357" t="s">
        <v>106</v>
      </c>
      <c r="BE1357">
        <v>2</v>
      </c>
      <c r="BF1357" t="s">
        <v>119</v>
      </c>
      <c r="BG1357" t="s">
        <v>107</v>
      </c>
      <c r="BH1357">
        <v>1967</v>
      </c>
      <c r="BI1357" t="s">
        <v>108</v>
      </c>
      <c r="BJ1357">
        <v>2</v>
      </c>
      <c r="BK1357">
        <v>521</v>
      </c>
      <c r="BL1357" t="s">
        <v>98</v>
      </c>
      <c r="BM1357" t="s">
        <v>98</v>
      </c>
      <c r="BN1357" t="s">
        <v>104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6</v>
      </c>
      <c r="BZ1357">
        <v>2006</v>
      </c>
      <c r="CA1357" t="s">
        <v>110</v>
      </c>
      <c r="CB1357" t="s">
        <v>111</v>
      </c>
    </row>
    <row r="1358" spans="1:80">
      <c r="A1358">
        <v>2817</v>
      </c>
      <c r="B1358">
        <v>20</v>
      </c>
      <c r="C1358" t="s">
        <v>112</v>
      </c>
      <c r="D1358">
        <v>87</v>
      </c>
      <c r="E1358">
        <v>13050</v>
      </c>
      <c r="F1358" t="s">
        <v>82</v>
      </c>
      <c r="G1358" t="s">
        <v>83</v>
      </c>
      <c r="H1358" t="s">
        <v>84</v>
      </c>
      <c r="I1358" t="s">
        <v>205</v>
      </c>
      <c r="J1358" t="s">
        <v>86</v>
      </c>
      <c r="K1358" t="s">
        <v>87</v>
      </c>
      <c r="L1358" t="s">
        <v>154</v>
      </c>
      <c r="M1358" t="s">
        <v>199</v>
      </c>
      <c r="N1358" t="s">
        <v>91</v>
      </c>
      <c r="O1358" t="s">
        <v>91</v>
      </c>
      <c r="P1358" t="s">
        <v>92</v>
      </c>
      <c r="Q1358" t="s">
        <v>93</v>
      </c>
      <c r="R1358">
        <v>5</v>
      </c>
      <c r="S1358">
        <v>6</v>
      </c>
      <c r="T1358">
        <v>1963</v>
      </c>
      <c r="U1358">
        <v>1963</v>
      </c>
      <c r="V1358" t="s">
        <v>210</v>
      </c>
      <c r="W1358" t="s">
        <v>204</v>
      </c>
      <c r="X1358" t="s">
        <v>184</v>
      </c>
      <c r="Y1358" t="s">
        <v>185</v>
      </c>
      <c r="Z1358" t="s">
        <v>97</v>
      </c>
      <c r="AA1358">
        <v>0</v>
      </c>
      <c r="AB1358" t="s">
        <v>98</v>
      </c>
      <c r="AC1358" t="s">
        <v>98</v>
      </c>
      <c r="AD1358" t="s">
        <v>99</v>
      </c>
      <c r="AE1358" t="s">
        <v>119</v>
      </c>
      <c r="AF1358" t="s">
        <v>98</v>
      </c>
      <c r="AG1358" t="s">
        <v>157</v>
      </c>
      <c r="AH1358" t="s">
        <v>101</v>
      </c>
      <c r="AI1358">
        <v>104</v>
      </c>
      <c r="AJ1358" t="s">
        <v>118</v>
      </c>
      <c r="AK1358">
        <v>850</v>
      </c>
      <c r="AL1358">
        <v>46</v>
      </c>
      <c r="AM1358">
        <v>1000</v>
      </c>
      <c r="AN1358" t="s">
        <v>103</v>
      </c>
      <c r="AO1358" t="s">
        <v>126</v>
      </c>
      <c r="AP1358" t="s">
        <v>104</v>
      </c>
      <c r="AQ1358" t="s">
        <v>105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t="s">
        <v>98</v>
      </c>
      <c r="BC1358">
        <v>4</v>
      </c>
      <c r="BD1358" t="s">
        <v>106</v>
      </c>
      <c r="BE1358">
        <v>2</v>
      </c>
      <c r="BF1358" t="s">
        <v>98</v>
      </c>
      <c r="BG1358" t="s">
        <v>107</v>
      </c>
      <c r="BH1358">
        <v>1993</v>
      </c>
      <c r="BI1358" t="s">
        <v>108</v>
      </c>
      <c r="BJ1358">
        <v>2</v>
      </c>
      <c r="BK1358">
        <v>575</v>
      </c>
      <c r="BL1358" t="s">
        <v>98</v>
      </c>
      <c r="BM1358" t="s">
        <v>98</v>
      </c>
      <c r="BN1358" t="s">
        <v>104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2006</v>
      </c>
      <c r="CA1358" t="s">
        <v>110</v>
      </c>
      <c r="CB1358" t="s">
        <v>111</v>
      </c>
    </row>
    <row r="1359" spans="1:80">
      <c r="A1359">
        <v>2818</v>
      </c>
      <c r="B1359">
        <v>85</v>
      </c>
      <c r="C1359" t="s">
        <v>112</v>
      </c>
      <c r="D1359">
        <v>72</v>
      </c>
      <c r="E1359">
        <v>10820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114</v>
      </c>
      <c r="L1359" t="s">
        <v>88</v>
      </c>
      <c r="M1359" t="s">
        <v>169</v>
      </c>
      <c r="N1359" t="s">
        <v>90</v>
      </c>
      <c r="O1359" t="s">
        <v>91</v>
      </c>
      <c r="P1359" t="s">
        <v>92</v>
      </c>
      <c r="Q1359" t="s">
        <v>183</v>
      </c>
      <c r="R1359">
        <v>5</v>
      </c>
      <c r="S1359">
        <v>7</v>
      </c>
      <c r="T1359">
        <v>1971</v>
      </c>
      <c r="U1359">
        <v>1972</v>
      </c>
      <c r="V1359" t="s">
        <v>94</v>
      </c>
      <c r="W1359" t="s">
        <v>95</v>
      </c>
      <c r="X1359" t="s">
        <v>130</v>
      </c>
      <c r="Y1359" t="s">
        <v>130</v>
      </c>
      <c r="Z1359" t="s">
        <v>117</v>
      </c>
      <c r="AA1359">
        <v>153</v>
      </c>
      <c r="AB1359" t="s">
        <v>98</v>
      </c>
      <c r="AC1359" t="s">
        <v>98</v>
      </c>
      <c r="AD1359" t="s">
        <v>123</v>
      </c>
      <c r="AE1359" t="s">
        <v>119</v>
      </c>
      <c r="AF1359" t="s">
        <v>98</v>
      </c>
      <c r="AG1359" t="s">
        <v>157</v>
      </c>
      <c r="AH1359" t="s">
        <v>124</v>
      </c>
      <c r="AI1359">
        <v>535</v>
      </c>
      <c r="AJ1359" t="s">
        <v>101</v>
      </c>
      <c r="AK1359">
        <v>159</v>
      </c>
      <c r="AL1359">
        <v>88</v>
      </c>
      <c r="AM1359">
        <v>782</v>
      </c>
      <c r="AN1359" t="s">
        <v>103</v>
      </c>
      <c r="AO1359" t="s">
        <v>126</v>
      </c>
      <c r="AP1359" t="s">
        <v>104</v>
      </c>
      <c r="AQ1359" t="s">
        <v>105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98</v>
      </c>
      <c r="BC1359">
        <v>4</v>
      </c>
      <c r="BD1359" t="s">
        <v>106</v>
      </c>
      <c r="BE1359">
        <v>0</v>
      </c>
      <c r="BF1359" t="s">
        <v>83</v>
      </c>
      <c r="BG1359" t="s">
        <v>143</v>
      </c>
      <c r="BH1359">
        <v>1973</v>
      </c>
      <c r="BI1359" t="s">
        <v>108</v>
      </c>
      <c r="BJ1359">
        <v>2</v>
      </c>
      <c r="BK1359">
        <v>576</v>
      </c>
      <c r="BL1359" t="s">
        <v>98</v>
      </c>
      <c r="BM1359" t="s">
        <v>98</v>
      </c>
      <c r="BN1359" t="s">
        <v>104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109</v>
      </c>
      <c r="BW1359" t="s">
        <v>83</v>
      </c>
      <c r="BX1359">
        <v>0</v>
      </c>
      <c r="BY1359">
        <v>6</v>
      </c>
      <c r="BZ1359">
        <v>2006</v>
      </c>
      <c r="CA1359" t="s">
        <v>110</v>
      </c>
      <c r="CB1359" t="s">
        <v>111</v>
      </c>
    </row>
    <row r="1360" spans="1:80">
      <c r="A1360">
        <v>2819</v>
      </c>
      <c r="B1360">
        <v>150</v>
      </c>
      <c r="C1360" t="s">
        <v>112</v>
      </c>
      <c r="D1360" t="s">
        <v>83</v>
      </c>
      <c r="E1360">
        <v>1700</v>
      </c>
      <c r="F1360" t="s">
        <v>82</v>
      </c>
      <c r="G1360" t="s">
        <v>83</v>
      </c>
      <c r="H1360" t="s">
        <v>84</v>
      </c>
      <c r="I1360" t="s">
        <v>127</v>
      </c>
      <c r="J1360" t="s">
        <v>86</v>
      </c>
      <c r="K1360" t="s">
        <v>87</v>
      </c>
      <c r="L1360" t="s">
        <v>88</v>
      </c>
      <c r="M1360" t="s">
        <v>199</v>
      </c>
      <c r="N1360" t="s">
        <v>91</v>
      </c>
      <c r="O1360" t="s">
        <v>91</v>
      </c>
      <c r="P1360" t="s">
        <v>142</v>
      </c>
      <c r="Q1360" t="s">
        <v>176</v>
      </c>
      <c r="R1360">
        <v>7</v>
      </c>
      <c r="S1360">
        <v>5</v>
      </c>
      <c r="T1360">
        <v>1980</v>
      </c>
      <c r="U1360">
        <v>1981</v>
      </c>
      <c r="V1360" t="s">
        <v>94</v>
      </c>
      <c r="W1360" t="s">
        <v>95</v>
      </c>
      <c r="X1360" t="s">
        <v>96</v>
      </c>
      <c r="Y1360" t="s">
        <v>96</v>
      </c>
      <c r="Z1360" t="s">
        <v>97</v>
      </c>
      <c r="AA1360">
        <v>0</v>
      </c>
      <c r="AB1360" t="s">
        <v>119</v>
      </c>
      <c r="AC1360" t="s">
        <v>98</v>
      </c>
      <c r="AD1360" t="s">
        <v>123</v>
      </c>
      <c r="AE1360" t="s">
        <v>119</v>
      </c>
      <c r="AF1360" t="s">
        <v>98</v>
      </c>
      <c r="AG1360" t="s">
        <v>155</v>
      </c>
      <c r="AH1360" t="s">
        <v>124</v>
      </c>
      <c r="AI1360">
        <v>397</v>
      </c>
      <c r="AJ1360" t="s">
        <v>108</v>
      </c>
      <c r="AK1360">
        <v>0</v>
      </c>
      <c r="AL1360">
        <v>33</v>
      </c>
      <c r="AM1360">
        <v>430</v>
      </c>
      <c r="AN1360" t="s">
        <v>103</v>
      </c>
      <c r="AO1360" t="s">
        <v>98</v>
      </c>
      <c r="AP1360" t="s">
        <v>104</v>
      </c>
      <c r="AQ1360" t="s">
        <v>105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t="s">
        <v>119</v>
      </c>
      <c r="BC1360">
        <v>7</v>
      </c>
      <c r="BD1360" t="s">
        <v>106</v>
      </c>
      <c r="BE1360">
        <v>0</v>
      </c>
      <c r="BF1360" t="s">
        <v>83</v>
      </c>
      <c r="BG1360" t="s">
        <v>189</v>
      </c>
      <c r="BH1360">
        <v>1980</v>
      </c>
      <c r="BI1360" t="s">
        <v>125</v>
      </c>
      <c r="BJ1360">
        <v>1</v>
      </c>
      <c r="BK1360">
        <v>450</v>
      </c>
      <c r="BL1360" t="s">
        <v>119</v>
      </c>
      <c r="BM1360" t="s">
        <v>98</v>
      </c>
      <c r="BN1360" t="s">
        <v>104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4</v>
      </c>
      <c r="BZ1360">
        <v>2006</v>
      </c>
      <c r="CA1360" t="s">
        <v>110</v>
      </c>
      <c r="CB1360" t="s">
        <v>111</v>
      </c>
    </row>
    <row r="1361" spans="1:80">
      <c r="A1361">
        <v>2820</v>
      </c>
      <c r="B1361">
        <v>20</v>
      </c>
      <c r="C1361" t="s">
        <v>112</v>
      </c>
      <c r="D1361">
        <v>75</v>
      </c>
      <c r="E1361">
        <v>9375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114</v>
      </c>
      <c r="L1361" t="s">
        <v>88</v>
      </c>
      <c r="M1361" t="s">
        <v>206</v>
      </c>
      <c r="N1361" t="s">
        <v>91</v>
      </c>
      <c r="O1361" t="s">
        <v>91</v>
      </c>
      <c r="P1361" t="s">
        <v>92</v>
      </c>
      <c r="Q1361" t="s">
        <v>93</v>
      </c>
      <c r="R1361">
        <v>4</v>
      </c>
      <c r="S1361">
        <v>5</v>
      </c>
      <c r="T1361">
        <v>1954</v>
      </c>
      <c r="U1361">
        <v>1954</v>
      </c>
      <c r="V1361" t="s">
        <v>94</v>
      </c>
      <c r="W1361" t="s">
        <v>95</v>
      </c>
      <c r="X1361" t="s">
        <v>137</v>
      </c>
      <c r="Y1361" t="s">
        <v>137</v>
      </c>
      <c r="Z1361" t="s">
        <v>97</v>
      </c>
      <c r="AA1361">
        <v>0</v>
      </c>
      <c r="AB1361" t="s">
        <v>98</v>
      </c>
      <c r="AC1361" t="s">
        <v>119</v>
      </c>
      <c r="AD1361" t="s">
        <v>99</v>
      </c>
      <c r="AE1361" t="s">
        <v>98</v>
      </c>
      <c r="AF1361" t="s">
        <v>98</v>
      </c>
      <c r="AG1361" t="s">
        <v>100</v>
      </c>
      <c r="AH1361" t="s">
        <v>101</v>
      </c>
      <c r="AI1361">
        <v>799</v>
      </c>
      <c r="AJ1361" t="s">
        <v>108</v>
      </c>
      <c r="AK1361">
        <v>0</v>
      </c>
      <c r="AL1361">
        <v>168</v>
      </c>
      <c r="AM1361">
        <v>967</v>
      </c>
      <c r="AN1361" t="s">
        <v>103</v>
      </c>
      <c r="AO1361" t="s">
        <v>126</v>
      </c>
      <c r="AP1361" t="s">
        <v>104</v>
      </c>
      <c r="AQ1361" t="s">
        <v>105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t="s">
        <v>98</v>
      </c>
      <c r="BC1361">
        <v>6</v>
      </c>
      <c r="BD1361" t="s">
        <v>106</v>
      </c>
      <c r="BE1361">
        <v>1</v>
      </c>
      <c r="BF1361" t="s">
        <v>119</v>
      </c>
      <c r="BG1361" t="s">
        <v>107</v>
      </c>
      <c r="BH1361">
        <v>1954</v>
      </c>
      <c r="BI1361" t="s">
        <v>131</v>
      </c>
      <c r="BJ1361">
        <v>2</v>
      </c>
      <c r="BK1361">
        <v>504</v>
      </c>
      <c r="BL1361" t="s">
        <v>98</v>
      </c>
      <c r="BM1361" t="s">
        <v>98</v>
      </c>
      <c r="BN1361" t="s">
        <v>104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6</v>
      </c>
      <c r="BZ1361">
        <v>2006</v>
      </c>
      <c r="CA1361" t="s">
        <v>110</v>
      </c>
      <c r="CB1361" t="s">
        <v>111</v>
      </c>
    </row>
    <row r="1362" spans="1:80">
      <c r="A1362">
        <v>2821</v>
      </c>
      <c r="B1362">
        <v>50</v>
      </c>
      <c r="C1362" t="s">
        <v>112</v>
      </c>
      <c r="D1362">
        <v>62</v>
      </c>
      <c r="E1362">
        <v>6488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206</v>
      </c>
      <c r="N1362" t="s">
        <v>91</v>
      </c>
      <c r="O1362" t="s">
        <v>91</v>
      </c>
      <c r="P1362" t="s">
        <v>92</v>
      </c>
      <c r="Q1362" t="s">
        <v>176</v>
      </c>
      <c r="R1362">
        <v>5</v>
      </c>
      <c r="S1362">
        <v>5</v>
      </c>
      <c r="T1362">
        <v>1942</v>
      </c>
      <c r="U1362">
        <v>1950</v>
      </c>
      <c r="V1362" t="s">
        <v>94</v>
      </c>
      <c r="W1362" t="s">
        <v>95</v>
      </c>
      <c r="X1362" t="s">
        <v>117</v>
      </c>
      <c r="Y1362" t="s">
        <v>116</v>
      </c>
      <c r="Z1362" t="s">
        <v>97</v>
      </c>
      <c r="AA1362">
        <v>0</v>
      </c>
      <c r="AB1362" t="s">
        <v>98</v>
      </c>
      <c r="AC1362" t="s">
        <v>98</v>
      </c>
      <c r="AD1362" t="s">
        <v>166</v>
      </c>
      <c r="AE1362" t="s">
        <v>98</v>
      </c>
      <c r="AF1362" t="s">
        <v>98</v>
      </c>
      <c r="AG1362" t="s">
        <v>100</v>
      </c>
      <c r="AH1362" t="s">
        <v>102</v>
      </c>
      <c r="AI1362">
        <v>230</v>
      </c>
      <c r="AJ1362" t="s">
        <v>108</v>
      </c>
      <c r="AK1362">
        <v>0</v>
      </c>
      <c r="AL1362">
        <v>569</v>
      </c>
      <c r="AM1362">
        <v>799</v>
      </c>
      <c r="AN1362" t="s">
        <v>103</v>
      </c>
      <c r="AO1362" t="s">
        <v>126</v>
      </c>
      <c r="AP1362" t="s">
        <v>167</v>
      </c>
      <c r="AQ1362" t="s">
        <v>168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98</v>
      </c>
      <c r="BC1362">
        <v>6</v>
      </c>
      <c r="BD1362" t="s">
        <v>154</v>
      </c>
      <c r="BE1362">
        <v>2</v>
      </c>
      <c r="BF1362" t="s">
        <v>98</v>
      </c>
      <c r="BG1362" t="s">
        <v>159</v>
      </c>
      <c r="BH1362">
        <v>1942</v>
      </c>
      <c r="BI1362" t="s">
        <v>108</v>
      </c>
      <c r="BJ1362">
        <v>1</v>
      </c>
      <c r="BK1362">
        <v>215</v>
      </c>
      <c r="BL1362" t="s">
        <v>98</v>
      </c>
      <c r="BM1362" t="s">
        <v>98</v>
      </c>
      <c r="BN1362" t="s">
        <v>104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3</v>
      </c>
      <c r="BZ1362">
        <v>2006</v>
      </c>
      <c r="CA1362" t="s">
        <v>110</v>
      </c>
      <c r="CB1362" t="s">
        <v>178</v>
      </c>
    </row>
    <row r="1363" spans="1:80">
      <c r="A1363">
        <v>2822</v>
      </c>
      <c r="B1363">
        <v>70</v>
      </c>
      <c r="C1363" t="s">
        <v>112</v>
      </c>
      <c r="D1363">
        <v>114</v>
      </c>
      <c r="E1363">
        <v>19950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114</v>
      </c>
      <c r="L1363" t="s">
        <v>88</v>
      </c>
      <c r="M1363" t="s">
        <v>206</v>
      </c>
      <c r="N1363" t="s">
        <v>91</v>
      </c>
      <c r="O1363" t="s">
        <v>91</v>
      </c>
      <c r="P1363" t="s">
        <v>92</v>
      </c>
      <c r="Q1363" t="s">
        <v>122</v>
      </c>
      <c r="R1363">
        <v>6</v>
      </c>
      <c r="S1363">
        <v>7</v>
      </c>
      <c r="T1363">
        <v>1928</v>
      </c>
      <c r="U1363">
        <v>1950</v>
      </c>
      <c r="V1363" t="s">
        <v>94</v>
      </c>
      <c r="W1363" t="s">
        <v>95</v>
      </c>
      <c r="X1363" t="s">
        <v>184</v>
      </c>
      <c r="Y1363" t="s">
        <v>135</v>
      </c>
      <c r="Z1363" t="s">
        <v>97</v>
      </c>
      <c r="AA1363">
        <v>0</v>
      </c>
      <c r="AB1363" t="s">
        <v>98</v>
      </c>
      <c r="AC1363" t="s">
        <v>98</v>
      </c>
      <c r="AD1363" t="s">
        <v>123</v>
      </c>
      <c r="AE1363" t="s">
        <v>98</v>
      </c>
      <c r="AF1363" t="s">
        <v>98</v>
      </c>
      <c r="AG1363" t="s">
        <v>100</v>
      </c>
      <c r="AH1363" t="s">
        <v>108</v>
      </c>
      <c r="AI1363">
        <v>0</v>
      </c>
      <c r="AJ1363" t="s">
        <v>108</v>
      </c>
      <c r="AK1363">
        <v>0</v>
      </c>
      <c r="AL1363">
        <v>672</v>
      </c>
      <c r="AM1363">
        <v>672</v>
      </c>
      <c r="AN1363" t="s">
        <v>103</v>
      </c>
      <c r="AO1363" t="s">
        <v>126</v>
      </c>
      <c r="AP1363" t="s">
        <v>104</v>
      </c>
      <c r="AQ1363" t="s">
        <v>105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8</v>
      </c>
      <c r="BD1363" t="s">
        <v>106</v>
      </c>
      <c r="BE1363">
        <v>2</v>
      </c>
      <c r="BF1363" t="s">
        <v>119</v>
      </c>
      <c r="BG1363" t="s">
        <v>208</v>
      </c>
      <c r="BH1363">
        <v>1928</v>
      </c>
      <c r="BI1363" t="s">
        <v>108</v>
      </c>
      <c r="BJ1363">
        <v>3</v>
      </c>
      <c r="BK1363">
        <v>795</v>
      </c>
      <c r="BL1363" t="s">
        <v>98</v>
      </c>
      <c r="BM1363" t="s">
        <v>98</v>
      </c>
      <c r="BN1363" t="s">
        <v>191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12</v>
      </c>
      <c r="BZ1363">
        <v>2006</v>
      </c>
      <c r="CA1363" t="s">
        <v>110</v>
      </c>
      <c r="CB1363" t="s">
        <v>111</v>
      </c>
    </row>
    <row r="1364" spans="1:80">
      <c r="A1364">
        <v>2823</v>
      </c>
      <c r="B1364">
        <v>75</v>
      </c>
      <c r="C1364" t="s">
        <v>112</v>
      </c>
      <c r="D1364">
        <v>60</v>
      </c>
      <c r="E1364">
        <v>19800</v>
      </c>
      <c r="F1364" t="s">
        <v>82</v>
      </c>
      <c r="G1364" t="s">
        <v>83</v>
      </c>
      <c r="H1364" t="s">
        <v>84</v>
      </c>
      <c r="I1364" t="s">
        <v>85</v>
      </c>
      <c r="J1364" t="s">
        <v>86</v>
      </c>
      <c r="K1364" t="s">
        <v>87</v>
      </c>
      <c r="L1364" t="s">
        <v>88</v>
      </c>
      <c r="M1364" t="s">
        <v>206</v>
      </c>
      <c r="N1364" t="s">
        <v>91</v>
      </c>
      <c r="O1364" t="s">
        <v>91</v>
      </c>
      <c r="P1364" t="s">
        <v>92</v>
      </c>
      <c r="Q1364" t="s">
        <v>198</v>
      </c>
      <c r="R1364">
        <v>6</v>
      </c>
      <c r="S1364">
        <v>8</v>
      </c>
      <c r="T1364">
        <v>1935</v>
      </c>
      <c r="U1364">
        <v>1990</v>
      </c>
      <c r="V1364" t="s">
        <v>94</v>
      </c>
      <c r="W1364" t="s">
        <v>95</v>
      </c>
      <c r="X1364" t="s">
        <v>117</v>
      </c>
      <c r="Y1364" t="s">
        <v>116</v>
      </c>
      <c r="Z1364" t="s">
        <v>97</v>
      </c>
      <c r="AA1364">
        <v>0</v>
      </c>
      <c r="AB1364" t="s">
        <v>98</v>
      </c>
      <c r="AC1364" t="s">
        <v>98</v>
      </c>
      <c r="AD1364" t="s">
        <v>166</v>
      </c>
      <c r="AE1364" t="s">
        <v>98</v>
      </c>
      <c r="AF1364" t="s">
        <v>98</v>
      </c>
      <c r="AG1364" t="s">
        <v>100</v>
      </c>
      <c r="AH1364" t="s">
        <v>101</v>
      </c>
      <c r="AI1364">
        <v>425</v>
      </c>
      <c r="AJ1364" t="s">
        <v>108</v>
      </c>
      <c r="AK1364">
        <v>0</v>
      </c>
      <c r="AL1364">
        <v>1411</v>
      </c>
      <c r="AM1364">
        <v>1836</v>
      </c>
      <c r="AN1364" t="s">
        <v>103</v>
      </c>
      <c r="AO1364" t="s">
        <v>119</v>
      </c>
      <c r="AP1364" t="s">
        <v>104</v>
      </c>
      <c r="AQ1364" t="s">
        <v>105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t="s">
        <v>119</v>
      </c>
      <c r="BC1364">
        <v>7</v>
      </c>
      <c r="BD1364" t="s">
        <v>106</v>
      </c>
      <c r="BE1364">
        <v>2</v>
      </c>
      <c r="BF1364" t="s">
        <v>119</v>
      </c>
      <c r="BG1364" t="s">
        <v>143</v>
      </c>
      <c r="BH1364">
        <v>1993</v>
      </c>
      <c r="BI1364" t="s">
        <v>108</v>
      </c>
      <c r="BJ1364">
        <v>2</v>
      </c>
      <c r="BK1364">
        <v>836</v>
      </c>
      <c r="BL1364" t="s">
        <v>98</v>
      </c>
      <c r="BM1364" t="s">
        <v>98</v>
      </c>
      <c r="BN1364" t="s">
        <v>104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12</v>
      </c>
      <c r="BZ1364">
        <v>2006</v>
      </c>
      <c r="CA1364" t="s">
        <v>110</v>
      </c>
      <c r="CB1364" t="s">
        <v>111</v>
      </c>
    </row>
    <row r="1365" spans="1:80">
      <c r="A1365">
        <v>2824</v>
      </c>
      <c r="B1365">
        <v>80</v>
      </c>
      <c r="C1365" t="s">
        <v>112</v>
      </c>
      <c r="D1365">
        <v>78</v>
      </c>
      <c r="E1365">
        <v>11679</v>
      </c>
      <c r="F1365" t="s">
        <v>82</v>
      </c>
      <c r="G1365" t="s">
        <v>83</v>
      </c>
      <c r="H1365" t="s">
        <v>113</v>
      </c>
      <c r="I1365" t="s">
        <v>85</v>
      </c>
      <c r="J1365" t="s">
        <v>86</v>
      </c>
      <c r="K1365" t="s">
        <v>87</v>
      </c>
      <c r="L1365" t="s">
        <v>88</v>
      </c>
      <c r="M1365" t="s">
        <v>206</v>
      </c>
      <c r="N1365" t="s">
        <v>91</v>
      </c>
      <c r="O1365" t="s">
        <v>91</v>
      </c>
      <c r="P1365" t="s">
        <v>92</v>
      </c>
      <c r="Q1365" t="s">
        <v>158</v>
      </c>
      <c r="R1365">
        <v>5</v>
      </c>
      <c r="S1365">
        <v>5</v>
      </c>
      <c r="T1365">
        <v>1962</v>
      </c>
      <c r="U1365">
        <v>1962</v>
      </c>
      <c r="V1365" t="s">
        <v>94</v>
      </c>
      <c r="W1365" t="s">
        <v>95</v>
      </c>
      <c r="X1365" t="s">
        <v>135</v>
      </c>
      <c r="Y1365" t="s">
        <v>135</v>
      </c>
      <c r="Z1365" t="s">
        <v>148</v>
      </c>
      <c r="AA1365">
        <v>96</v>
      </c>
      <c r="AB1365" t="s">
        <v>98</v>
      </c>
      <c r="AC1365" t="s">
        <v>98</v>
      </c>
      <c r="AD1365" t="s">
        <v>99</v>
      </c>
      <c r="AE1365" t="s">
        <v>98</v>
      </c>
      <c r="AF1365" t="s">
        <v>98</v>
      </c>
      <c r="AG1365" t="s">
        <v>119</v>
      </c>
      <c r="AH1365" t="s">
        <v>118</v>
      </c>
      <c r="AI1365">
        <v>612</v>
      </c>
      <c r="AJ1365" t="s">
        <v>101</v>
      </c>
      <c r="AK1365">
        <v>1164</v>
      </c>
      <c r="AL1365">
        <v>0</v>
      </c>
      <c r="AM1365">
        <v>1776</v>
      </c>
      <c r="AN1365" t="s">
        <v>103</v>
      </c>
      <c r="AO1365" t="s">
        <v>126</v>
      </c>
      <c r="AP1365" t="s">
        <v>104</v>
      </c>
      <c r="AQ1365" t="s">
        <v>105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t="s">
        <v>98</v>
      </c>
      <c r="BC1365">
        <v>6</v>
      </c>
      <c r="BD1365" t="s">
        <v>181</v>
      </c>
      <c r="BE1365">
        <v>1</v>
      </c>
      <c r="BF1365" t="s">
        <v>139</v>
      </c>
      <c r="BG1365" t="s">
        <v>107</v>
      </c>
      <c r="BH1365">
        <v>1962</v>
      </c>
      <c r="BI1365" t="s">
        <v>125</v>
      </c>
      <c r="BJ1365">
        <v>2</v>
      </c>
      <c r="BK1365">
        <v>528</v>
      </c>
      <c r="BL1365" t="s">
        <v>98</v>
      </c>
      <c r="BM1365" t="s">
        <v>98</v>
      </c>
      <c r="BN1365" t="s">
        <v>104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t="s">
        <v>83</v>
      </c>
      <c r="BV1365" t="s">
        <v>109</v>
      </c>
      <c r="BW1365" t="s">
        <v>83</v>
      </c>
      <c r="BX1365">
        <v>0</v>
      </c>
      <c r="BY1365">
        <v>5</v>
      </c>
      <c r="BZ1365">
        <v>2006</v>
      </c>
      <c r="CA1365" t="s">
        <v>110</v>
      </c>
      <c r="CB1365" t="s">
        <v>111</v>
      </c>
    </row>
    <row r="1366" spans="1:80">
      <c r="A1366">
        <v>2825</v>
      </c>
      <c r="B1366">
        <v>20</v>
      </c>
      <c r="C1366" t="s">
        <v>112</v>
      </c>
      <c r="D1366">
        <v>80</v>
      </c>
      <c r="E1366">
        <v>12048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206</v>
      </c>
      <c r="N1366" t="s">
        <v>91</v>
      </c>
      <c r="O1366" t="s">
        <v>91</v>
      </c>
      <c r="P1366" t="s">
        <v>92</v>
      </c>
      <c r="Q1366" t="s">
        <v>93</v>
      </c>
      <c r="R1366">
        <v>5</v>
      </c>
      <c r="S1366">
        <v>6</v>
      </c>
      <c r="T1366">
        <v>1952</v>
      </c>
      <c r="U1366">
        <v>2002</v>
      </c>
      <c r="V1366" t="s">
        <v>94</v>
      </c>
      <c r="W1366" t="s">
        <v>95</v>
      </c>
      <c r="X1366" t="s">
        <v>116</v>
      </c>
      <c r="Y1366" t="s">
        <v>116</v>
      </c>
      <c r="Z1366" t="s">
        <v>117</v>
      </c>
      <c r="AA1366">
        <v>232</v>
      </c>
      <c r="AB1366" t="s">
        <v>98</v>
      </c>
      <c r="AC1366" t="s">
        <v>98</v>
      </c>
      <c r="AD1366" t="s">
        <v>211</v>
      </c>
      <c r="AE1366" t="s">
        <v>83</v>
      </c>
      <c r="AF1366" t="s">
        <v>83</v>
      </c>
      <c r="AG1366" t="s">
        <v>83</v>
      </c>
      <c r="AH1366" t="s">
        <v>83</v>
      </c>
      <c r="AI1366">
        <v>0</v>
      </c>
      <c r="AJ1366" t="s">
        <v>83</v>
      </c>
      <c r="AK1366">
        <v>0</v>
      </c>
      <c r="AL1366">
        <v>0</v>
      </c>
      <c r="AM1366">
        <v>0</v>
      </c>
      <c r="AN1366" t="s">
        <v>103</v>
      </c>
      <c r="AO1366" t="s">
        <v>119</v>
      </c>
      <c r="AP1366" t="s">
        <v>104</v>
      </c>
      <c r="AQ1366" t="s">
        <v>105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98</v>
      </c>
      <c r="BC1366">
        <v>7</v>
      </c>
      <c r="BD1366" t="s">
        <v>106</v>
      </c>
      <c r="BE1366">
        <v>1</v>
      </c>
      <c r="BF1366" t="s">
        <v>126</v>
      </c>
      <c r="BG1366" t="s">
        <v>107</v>
      </c>
      <c r="BH1366">
        <v>2002</v>
      </c>
      <c r="BI1366" t="s">
        <v>131</v>
      </c>
      <c r="BJ1366">
        <v>2</v>
      </c>
      <c r="BK1366">
        <v>569</v>
      </c>
      <c r="BL1366" t="s">
        <v>98</v>
      </c>
      <c r="BM1366" t="s">
        <v>98</v>
      </c>
      <c r="BN1366" t="s">
        <v>104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111</v>
      </c>
    </row>
    <row r="1367" spans="1:80">
      <c r="A1367">
        <v>2826</v>
      </c>
      <c r="B1367">
        <v>20</v>
      </c>
      <c r="C1367" t="s">
        <v>112</v>
      </c>
      <c r="D1367">
        <v>70</v>
      </c>
      <c r="E1367">
        <v>10519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206</v>
      </c>
      <c r="N1367" t="s">
        <v>91</v>
      </c>
      <c r="O1367" t="s">
        <v>91</v>
      </c>
      <c r="P1367" t="s">
        <v>92</v>
      </c>
      <c r="Q1367" t="s">
        <v>93</v>
      </c>
      <c r="R1367">
        <v>5</v>
      </c>
      <c r="S1367">
        <v>8</v>
      </c>
      <c r="T1367">
        <v>1955</v>
      </c>
      <c r="U1367">
        <v>1999</v>
      </c>
      <c r="V1367" t="s">
        <v>115</v>
      </c>
      <c r="W1367" t="s">
        <v>95</v>
      </c>
      <c r="X1367" t="s">
        <v>137</v>
      </c>
      <c r="Y1367" t="s">
        <v>137</v>
      </c>
      <c r="Z1367" t="s">
        <v>148</v>
      </c>
      <c r="AA1367">
        <v>164</v>
      </c>
      <c r="AB1367" t="s">
        <v>98</v>
      </c>
      <c r="AC1367" t="s">
        <v>98</v>
      </c>
      <c r="AD1367" t="s">
        <v>99</v>
      </c>
      <c r="AE1367" t="s">
        <v>98</v>
      </c>
      <c r="AF1367" t="s">
        <v>98</v>
      </c>
      <c r="AG1367" t="s">
        <v>155</v>
      </c>
      <c r="AH1367" t="s">
        <v>108</v>
      </c>
      <c r="AI1367">
        <v>0</v>
      </c>
      <c r="AJ1367" t="s">
        <v>108</v>
      </c>
      <c r="AK1367">
        <v>0</v>
      </c>
      <c r="AL1367">
        <v>1057</v>
      </c>
      <c r="AM1367">
        <v>1057</v>
      </c>
      <c r="AN1367" t="s">
        <v>103</v>
      </c>
      <c r="AO1367" t="s">
        <v>119</v>
      </c>
      <c r="AP1367" t="s">
        <v>104</v>
      </c>
      <c r="AQ1367" t="s">
        <v>105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119</v>
      </c>
      <c r="BC1367">
        <v>6</v>
      </c>
      <c r="BD1367" t="s">
        <v>106</v>
      </c>
      <c r="BE1367">
        <v>0</v>
      </c>
      <c r="BF1367" t="s">
        <v>83</v>
      </c>
      <c r="BG1367" t="s">
        <v>107</v>
      </c>
      <c r="BH1367">
        <v>1955</v>
      </c>
      <c r="BI1367" t="s">
        <v>108</v>
      </c>
      <c r="BJ1367">
        <v>1</v>
      </c>
      <c r="BK1367">
        <v>288</v>
      </c>
      <c r="BL1367" t="s">
        <v>98</v>
      </c>
      <c r="BM1367" t="s">
        <v>98</v>
      </c>
      <c r="BN1367" t="s">
        <v>104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3</v>
      </c>
      <c r="BZ1367">
        <v>2006</v>
      </c>
      <c r="CA1367" t="s">
        <v>110</v>
      </c>
      <c r="CB1367" t="s">
        <v>111</v>
      </c>
    </row>
    <row r="1368" spans="1:80">
      <c r="A1368">
        <v>2827</v>
      </c>
      <c r="B1368">
        <v>50</v>
      </c>
      <c r="C1368" t="s">
        <v>112</v>
      </c>
      <c r="D1368">
        <v>75</v>
      </c>
      <c r="E1368">
        <v>9525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206</v>
      </c>
      <c r="N1368" t="s">
        <v>91</v>
      </c>
      <c r="O1368" t="s">
        <v>91</v>
      </c>
      <c r="P1368" t="s">
        <v>92</v>
      </c>
      <c r="Q1368" t="s">
        <v>176</v>
      </c>
      <c r="R1368">
        <v>6</v>
      </c>
      <c r="S1368">
        <v>5</v>
      </c>
      <c r="T1368">
        <v>1953</v>
      </c>
      <c r="U1368">
        <v>1953</v>
      </c>
      <c r="V1368" t="s">
        <v>94</v>
      </c>
      <c r="W1368" t="s">
        <v>95</v>
      </c>
      <c r="X1368" t="s">
        <v>137</v>
      </c>
      <c r="Y1368" t="s">
        <v>137</v>
      </c>
      <c r="Z1368" t="s">
        <v>97</v>
      </c>
      <c r="AA1368">
        <v>0</v>
      </c>
      <c r="AB1368" t="s">
        <v>98</v>
      </c>
      <c r="AC1368" t="s">
        <v>98</v>
      </c>
      <c r="AD1368" t="s">
        <v>99</v>
      </c>
      <c r="AE1368" t="s">
        <v>98</v>
      </c>
      <c r="AF1368" t="s">
        <v>98</v>
      </c>
      <c r="AG1368" t="s">
        <v>100</v>
      </c>
      <c r="AH1368" t="s">
        <v>102</v>
      </c>
      <c r="AI1368">
        <v>468</v>
      </c>
      <c r="AJ1368" t="s">
        <v>108</v>
      </c>
      <c r="AK1368">
        <v>0</v>
      </c>
      <c r="AL1368">
        <v>532</v>
      </c>
      <c r="AM1368">
        <v>1000</v>
      </c>
      <c r="AN1368" t="s">
        <v>103</v>
      </c>
      <c r="AO1368" t="s">
        <v>98</v>
      </c>
      <c r="AP1368" t="s">
        <v>104</v>
      </c>
      <c r="AQ1368" t="s">
        <v>105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t="s">
        <v>98</v>
      </c>
      <c r="BC1368">
        <v>7</v>
      </c>
      <c r="BD1368" t="s">
        <v>106</v>
      </c>
      <c r="BE1368">
        <v>0</v>
      </c>
      <c r="BF1368" t="s">
        <v>83</v>
      </c>
      <c r="BG1368" t="s">
        <v>107</v>
      </c>
      <c r="BH1368">
        <v>1953</v>
      </c>
      <c r="BI1368" t="s">
        <v>108</v>
      </c>
      <c r="BJ1368">
        <v>1</v>
      </c>
      <c r="BK1368">
        <v>305</v>
      </c>
      <c r="BL1368" t="s">
        <v>139</v>
      </c>
      <c r="BM1368" t="s">
        <v>98</v>
      </c>
      <c r="BN1368" t="s">
        <v>104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</row>
    <row r="1369" spans="1:80">
      <c r="A1369">
        <v>2828</v>
      </c>
      <c r="B1369">
        <v>60</v>
      </c>
      <c r="C1369" t="s">
        <v>112</v>
      </c>
      <c r="D1369">
        <v>88</v>
      </c>
      <c r="E1369">
        <v>12128</v>
      </c>
      <c r="F1369" t="s">
        <v>82</v>
      </c>
      <c r="G1369" t="s">
        <v>83</v>
      </c>
      <c r="H1369" t="s">
        <v>113</v>
      </c>
      <c r="I1369" t="s">
        <v>192</v>
      </c>
      <c r="J1369" t="s">
        <v>86</v>
      </c>
      <c r="K1369" t="s">
        <v>87</v>
      </c>
      <c r="L1369" t="s">
        <v>88</v>
      </c>
      <c r="M1369" t="s">
        <v>165</v>
      </c>
      <c r="N1369" t="s">
        <v>91</v>
      </c>
      <c r="O1369" t="s">
        <v>91</v>
      </c>
      <c r="P1369" t="s">
        <v>92</v>
      </c>
      <c r="Q1369" t="s">
        <v>122</v>
      </c>
      <c r="R1369">
        <v>6</v>
      </c>
      <c r="S1369">
        <v>4</v>
      </c>
      <c r="T1369">
        <v>1989</v>
      </c>
      <c r="U1369">
        <v>1989</v>
      </c>
      <c r="V1369" t="s">
        <v>94</v>
      </c>
      <c r="W1369" t="s">
        <v>95</v>
      </c>
      <c r="X1369" t="s">
        <v>130</v>
      </c>
      <c r="Y1369" t="s">
        <v>130</v>
      </c>
      <c r="Z1369" t="s">
        <v>117</v>
      </c>
      <c r="AA1369">
        <v>232</v>
      </c>
      <c r="AB1369" t="s">
        <v>119</v>
      </c>
      <c r="AC1369" t="s">
        <v>98</v>
      </c>
      <c r="AD1369" t="s">
        <v>99</v>
      </c>
      <c r="AE1369" t="s">
        <v>119</v>
      </c>
      <c r="AF1369" t="s">
        <v>98</v>
      </c>
      <c r="AG1369" t="s">
        <v>100</v>
      </c>
      <c r="AH1369" t="s">
        <v>118</v>
      </c>
      <c r="AI1369">
        <v>549</v>
      </c>
      <c r="AJ1369" t="s">
        <v>108</v>
      </c>
      <c r="AK1369">
        <v>0</v>
      </c>
      <c r="AL1369">
        <v>319</v>
      </c>
      <c r="AM1369">
        <v>868</v>
      </c>
      <c r="AN1369" t="s">
        <v>103</v>
      </c>
      <c r="AO1369" t="s">
        <v>126</v>
      </c>
      <c r="AP1369" t="s">
        <v>104</v>
      </c>
      <c r="AQ1369" t="s">
        <v>105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t="s">
        <v>126</v>
      </c>
      <c r="BC1369">
        <v>9</v>
      </c>
      <c r="BD1369" t="s">
        <v>106</v>
      </c>
      <c r="BE1369">
        <v>1</v>
      </c>
      <c r="BF1369" t="s">
        <v>98</v>
      </c>
      <c r="BG1369" t="s">
        <v>107</v>
      </c>
      <c r="BH1369">
        <v>1989</v>
      </c>
      <c r="BI1369" t="s">
        <v>131</v>
      </c>
      <c r="BJ1369">
        <v>2</v>
      </c>
      <c r="BK1369">
        <v>506</v>
      </c>
      <c r="BL1369" t="s">
        <v>98</v>
      </c>
      <c r="BM1369" t="s">
        <v>98</v>
      </c>
      <c r="BN1369" t="s">
        <v>104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t="s">
        <v>83</v>
      </c>
      <c r="BV1369" t="s">
        <v>109</v>
      </c>
      <c r="BW1369" t="s">
        <v>83</v>
      </c>
      <c r="BX1369">
        <v>0</v>
      </c>
      <c r="BY1369">
        <v>11</v>
      </c>
      <c r="BZ1369">
        <v>2006</v>
      </c>
      <c r="CA1369" t="s">
        <v>110</v>
      </c>
      <c r="CB1369" t="s">
        <v>172</v>
      </c>
    </row>
    <row r="1370" spans="1:80">
      <c r="A1370">
        <v>2829</v>
      </c>
      <c r="B1370">
        <v>90</v>
      </c>
      <c r="C1370" t="s">
        <v>112</v>
      </c>
      <c r="D1370">
        <v>73</v>
      </c>
      <c r="E1370">
        <v>9069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165</v>
      </c>
      <c r="N1370" t="s">
        <v>91</v>
      </c>
      <c r="O1370" t="s">
        <v>91</v>
      </c>
      <c r="P1370" t="s">
        <v>179</v>
      </c>
      <c r="Q1370" t="s">
        <v>183</v>
      </c>
      <c r="R1370">
        <v>6</v>
      </c>
      <c r="S1370">
        <v>8</v>
      </c>
      <c r="T1370">
        <v>1993</v>
      </c>
      <c r="U1370">
        <v>1993</v>
      </c>
      <c r="V1370" t="s">
        <v>94</v>
      </c>
      <c r="W1370" t="s">
        <v>95</v>
      </c>
      <c r="X1370" t="s">
        <v>130</v>
      </c>
      <c r="Y1370" t="s">
        <v>130</v>
      </c>
      <c r="Z1370" t="s">
        <v>97</v>
      </c>
      <c r="AA1370">
        <v>0</v>
      </c>
      <c r="AB1370" t="s">
        <v>119</v>
      </c>
      <c r="AC1370" t="s">
        <v>119</v>
      </c>
      <c r="AD1370" t="s">
        <v>123</v>
      </c>
      <c r="AE1370" t="s">
        <v>119</v>
      </c>
      <c r="AF1370" t="s">
        <v>98</v>
      </c>
      <c r="AG1370" t="s">
        <v>157</v>
      </c>
      <c r="AH1370" t="s">
        <v>102</v>
      </c>
      <c r="AI1370">
        <v>261</v>
      </c>
      <c r="AJ1370" t="s">
        <v>124</v>
      </c>
      <c r="AK1370">
        <v>1083</v>
      </c>
      <c r="AL1370">
        <v>0</v>
      </c>
      <c r="AM1370">
        <v>1344</v>
      </c>
      <c r="AN1370" t="s">
        <v>103</v>
      </c>
      <c r="AO1370" t="s">
        <v>119</v>
      </c>
      <c r="AP1370" t="s">
        <v>104</v>
      </c>
      <c r="AQ1370" t="s">
        <v>105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t="s">
        <v>119</v>
      </c>
      <c r="BC1370">
        <v>8</v>
      </c>
      <c r="BD1370" t="s">
        <v>106</v>
      </c>
      <c r="BE1370">
        <v>0</v>
      </c>
      <c r="BF1370" t="s">
        <v>83</v>
      </c>
      <c r="BG1370" t="s">
        <v>107</v>
      </c>
      <c r="BH1370">
        <v>1993</v>
      </c>
      <c r="BI1370" t="s">
        <v>108</v>
      </c>
      <c r="BJ1370">
        <v>4</v>
      </c>
      <c r="BK1370">
        <v>920</v>
      </c>
      <c r="BL1370" t="s">
        <v>98</v>
      </c>
      <c r="BM1370" t="s">
        <v>98</v>
      </c>
      <c r="BN1370" t="s">
        <v>104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4</v>
      </c>
      <c r="BZ1370">
        <v>2006</v>
      </c>
      <c r="CA1370" t="s">
        <v>110</v>
      </c>
      <c r="CB1370" t="s">
        <v>111</v>
      </c>
    </row>
    <row r="1371" spans="1:80">
      <c r="A1371">
        <v>2830</v>
      </c>
      <c r="B1371">
        <v>60</v>
      </c>
      <c r="C1371" t="s">
        <v>112</v>
      </c>
      <c r="D1371">
        <v>133</v>
      </c>
      <c r="E1371">
        <v>11003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87</v>
      </c>
      <c r="L1371" t="s">
        <v>88</v>
      </c>
      <c r="M1371" t="s">
        <v>209</v>
      </c>
      <c r="N1371" t="s">
        <v>91</v>
      </c>
      <c r="O1371" t="s">
        <v>91</v>
      </c>
      <c r="P1371" t="s">
        <v>92</v>
      </c>
      <c r="Q1371" t="s">
        <v>122</v>
      </c>
      <c r="R1371">
        <v>7</v>
      </c>
      <c r="S1371">
        <v>5</v>
      </c>
      <c r="T1371">
        <v>2005</v>
      </c>
      <c r="U1371">
        <v>2006</v>
      </c>
      <c r="V1371" t="s">
        <v>94</v>
      </c>
      <c r="W1371" t="s">
        <v>95</v>
      </c>
      <c r="X1371" t="s">
        <v>96</v>
      </c>
      <c r="Y1371" t="s">
        <v>96</v>
      </c>
      <c r="Z1371" t="s">
        <v>97</v>
      </c>
      <c r="AA1371">
        <v>0</v>
      </c>
      <c r="AB1371" t="s">
        <v>119</v>
      </c>
      <c r="AC1371" t="s">
        <v>98</v>
      </c>
      <c r="AD1371" t="s">
        <v>123</v>
      </c>
      <c r="AE1371" t="s">
        <v>119</v>
      </c>
      <c r="AF1371" t="s">
        <v>98</v>
      </c>
      <c r="AG1371" t="s">
        <v>100</v>
      </c>
      <c r="AH1371" t="s">
        <v>108</v>
      </c>
      <c r="AI1371">
        <v>0</v>
      </c>
      <c r="AJ1371" t="s">
        <v>108</v>
      </c>
      <c r="AK1371">
        <v>0</v>
      </c>
      <c r="AL1371">
        <v>1308</v>
      </c>
      <c r="AM1371">
        <v>1308</v>
      </c>
      <c r="AN1371" t="s">
        <v>103</v>
      </c>
      <c r="AO1371" t="s">
        <v>126</v>
      </c>
      <c r="AP1371" t="s">
        <v>104</v>
      </c>
      <c r="AQ1371" t="s">
        <v>105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t="s">
        <v>119</v>
      </c>
      <c r="BC1371">
        <v>7</v>
      </c>
      <c r="BD1371" t="s">
        <v>106</v>
      </c>
      <c r="BE1371">
        <v>0</v>
      </c>
      <c r="BF1371" t="s">
        <v>83</v>
      </c>
      <c r="BG1371" t="s">
        <v>159</v>
      </c>
      <c r="BH1371">
        <v>2005</v>
      </c>
      <c r="BI1371" t="s">
        <v>131</v>
      </c>
      <c r="BJ1371">
        <v>3</v>
      </c>
      <c r="BK1371">
        <v>848</v>
      </c>
      <c r="BL1371" t="s">
        <v>98</v>
      </c>
      <c r="BM1371" t="s">
        <v>98</v>
      </c>
      <c r="BN1371" t="s">
        <v>104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7</v>
      </c>
      <c r="BZ1371">
        <v>2006</v>
      </c>
      <c r="CA1371" t="s">
        <v>149</v>
      </c>
      <c r="CB1371" t="s">
        <v>150</v>
      </c>
    </row>
    <row r="1372" spans="1:80">
      <c r="A1372">
        <v>2831</v>
      </c>
      <c r="B1372">
        <v>20</v>
      </c>
      <c r="C1372" t="s">
        <v>112</v>
      </c>
      <c r="D1372">
        <v>64</v>
      </c>
      <c r="E1372">
        <v>7488</v>
      </c>
      <c r="F1372" t="s">
        <v>82</v>
      </c>
      <c r="G1372" t="s">
        <v>83</v>
      </c>
      <c r="H1372" t="s">
        <v>113</v>
      </c>
      <c r="I1372" t="s">
        <v>85</v>
      </c>
      <c r="J1372" t="s">
        <v>86</v>
      </c>
      <c r="K1372" t="s">
        <v>87</v>
      </c>
      <c r="L1372" t="s">
        <v>88</v>
      </c>
      <c r="M1372" t="s">
        <v>209</v>
      </c>
      <c r="N1372" t="s">
        <v>91</v>
      </c>
      <c r="O1372" t="s">
        <v>91</v>
      </c>
      <c r="P1372" t="s">
        <v>92</v>
      </c>
      <c r="Q1372" t="s">
        <v>93</v>
      </c>
      <c r="R1372">
        <v>7</v>
      </c>
      <c r="S1372">
        <v>5</v>
      </c>
      <c r="T1372">
        <v>2005</v>
      </c>
      <c r="U1372">
        <v>2005</v>
      </c>
      <c r="V1372" t="s">
        <v>94</v>
      </c>
      <c r="W1372" t="s">
        <v>95</v>
      </c>
      <c r="X1372" t="s">
        <v>96</v>
      </c>
      <c r="Y1372" t="s">
        <v>96</v>
      </c>
      <c r="Z1372" t="s">
        <v>97</v>
      </c>
      <c r="AA1372">
        <v>0</v>
      </c>
      <c r="AB1372" t="s">
        <v>119</v>
      </c>
      <c r="AC1372" t="s">
        <v>98</v>
      </c>
      <c r="AD1372" t="s">
        <v>123</v>
      </c>
      <c r="AE1372" t="s">
        <v>119</v>
      </c>
      <c r="AF1372" t="s">
        <v>98</v>
      </c>
      <c r="AG1372" t="s">
        <v>157</v>
      </c>
      <c r="AH1372" t="s">
        <v>124</v>
      </c>
      <c r="AI1372">
        <v>393</v>
      </c>
      <c r="AJ1372" t="s">
        <v>108</v>
      </c>
      <c r="AK1372">
        <v>0</v>
      </c>
      <c r="AL1372">
        <v>815</v>
      </c>
      <c r="AM1372">
        <v>1208</v>
      </c>
      <c r="AN1372" t="s">
        <v>103</v>
      </c>
      <c r="AO1372" t="s">
        <v>126</v>
      </c>
      <c r="AP1372" t="s">
        <v>104</v>
      </c>
      <c r="AQ1372" t="s">
        <v>105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t="s">
        <v>119</v>
      </c>
      <c r="BC1372">
        <v>6</v>
      </c>
      <c r="BD1372" t="s">
        <v>106</v>
      </c>
      <c r="BE1372">
        <v>0</v>
      </c>
      <c r="BF1372" t="s">
        <v>83</v>
      </c>
      <c r="BG1372" t="s">
        <v>107</v>
      </c>
      <c r="BH1372">
        <v>2005</v>
      </c>
      <c r="BI1372" t="s">
        <v>131</v>
      </c>
      <c r="BJ1372">
        <v>2</v>
      </c>
      <c r="BK1372">
        <v>632</v>
      </c>
      <c r="BL1372" t="s">
        <v>98</v>
      </c>
      <c r="BM1372" t="s">
        <v>98</v>
      </c>
      <c r="BN1372" t="s">
        <v>104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2</v>
      </c>
      <c r="BZ1372">
        <v>2006</v>
      </c>
      <c r="CA1372" t="s">
        <v>110</v>
      </c>
      <c r="CB1372" t="s">
        <v>172</v>
      </c>
    </row>
    <row r="1373" spans="1:80">
      <c r="A1373">
        <v>2832</v>
      </c>
      <c r="B1373">
        <v>20</v>
      </c>
      <c r="C1373" t="s">
        <v>112</v>
      </c>
      <c r="D1373">
        <v>90</v>
      </c>
      <c r="E1373">
        <v>13377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114</v>
      </c>
      <c r="L1373" t="s">
        <v>88</v>
      </c>
      <c r="M1373" t="s">
        <v>209</v>
      </c>
      <c r="N1373" t="s">
        <v>91</v>
      </c>
      <c r="O1373" t="s">
        <v>91</v>
      </c>
      <c r="P1373" t="s">
        <v>92</v>
      </c>
      <c r="Q1373" t="s">
        <v>93</v>
      </c>
      <c r="R1373">
        <v>6</v>
      </c>
      <c r="S1373">
        <v>5</v>
      </c>
      <c r="T1373">
        <v>2006</v>
      </c>
      <c r="U1373">
        <v>2006</v>
      </c>
      <c r="V1373" t="s">
        <v>115</v>
      </c>
      <c r="W1373" t="s">
        <v>95</v>
      </c>
      <c r="X1373" t="s">
        <v>96</v>
      </c>
      <c r="Y1373" t="s">
        <v>96</v>
      </c>
      <c r="Z1373" t="s">
        <v>97</v>
      </c>
      <c r="AA1373">
        <v>0</v>
      </c>
      <c r="AB1373" t="s">
        <v>119</v>
      </c>
      <c r="AC1373" t="s">
        <v>98</v>
      </c>
      <c r="AD1373" t="s">
        <v>123</v>
      </c>
      <c r="AE1373" t="s">
        <v>119</v>
      </c>
      <c r="AF1373" t="s">
        <v>98</v>
      </c>
      <c r="AG1373" t="s">
        <v>100</v>
      </c>
      <c r="AH1373" t="s">
        <v>124</v>
      </c>
      <c r="AI1373">
        <v>1576</v>
      </c>
      <c r="AJ1373" t="s">
        <v>108</v>
      </c>
      <c r="AK1373">
        <v>0</v>
      </c>
      <c r="AL1373">
        <v>260</v>
      </c>
      <c r="AM1373">
        <v>1836</v>
      </c>
      <c r="AN1373" t="s">
        <v>103</v>
      </c>
      <c r="AO1373" t="s">
        <v>119</v>
      </c>
      <c r="AP1373" t="s">
        <v>104</v>
      </c>
      <c r="AQ1373" t="s">
        <v>105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119</v>
      </c>
      <c r="BC1373">
        <v>7</v>
      </c>
      <c r="BD1373" t="s">
        <v>106</v>
      </c>
      <c r="BE1373">
        <v>1</v>
      </c>
      <c r="BF1373" t="s">
        <v>119</v>
      </c>
      <c r="BG1373" t="s">
        <v>107</v>
      </c>
      <c r="BH1373">
        <v>2006</v>
      </c>
      <c r="BI1373" t="s">
        <v>131</v>
      </c>
      <c r="BJ1373">
        <v>2</v>
      </c>
      <c r="BK1373">
        <v>495</v>
      </c>
      <c r="BL1373" t="s">
        <v>98</v>
      </c>
      <c r="BM1373" t="s">
        <v>98</v>
      </c>
      <c r="BN1373" t="s">
        <v>104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7</v>
      </c>
      <c r="BZ1373">
        <v>2006</v>
      </c>
      <c r="CA1373" t="s">
        <v>149</v>
      </c>
      <c r="CB1373" t="s">
        <v>150</v>
      </c>
    </row>
    <row r="1374" spans="1:80">
      <c r="A1374">
        <v>2833</v>
      </c>
      <c r="B1374">
        <v>20</v>
      </c>
      <c r="C1374" t="s">
        <v>112</v>
      </c>
      <c r="D1374">
        <v>78</v>
      </c>
      <c r="E1374">
        <v>11645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209</v>
      </c>
      <c r="N1374" t="s">
        <v>91</v>
      </c>
      <c r="O1374" t="s">
        <v>91</v>
      </c>
      <c r="P1374" t="s">
        <v>92</v>
      </c>
      <c r="Q1374" t="s">
        <v>93</v>
      </c>
      <c r="R1374">
        <v>8</v>
      </c>
      <c r="S1374">
        <v>5</v>
      </c>
      <c r="T1374">
        <v>2005</v>
      </c>
      <c r="U1374">
        <v>2006</v>
      </c>
      <c r="V1374" t="s">
        <v>115</v>
      </c>
      <c r="W1374" t="s">
        <v>95</v>
      </c>
      <c r="X1374" t="s">
        <v>96</v>
      </c>
      <c r="Y1374" t="s">
        <v>96</v>
      </c>
      <c r="Z1374" t="s">
        <v>117</v>
      </c>
      <c r="AA1374">
        <v>198</v>
      </c>
      <c r="AB1374" t="s">
        <v>119</v>
      </c>
      <c r="AC1374" t="s">
        <v>98</v>
      </c>
      <c r="AD1374" t="s">
        <v>123</v>
      </c>
      <c r="AE1374" t="s">
        <v>126</v>
      </c>
      <c r="AF1374" t="s">
        <v>98</v>
      </c>
      <c r="AG1374" t="s">
        <v>119</v>
      </c>
      <c r="AH1374" t="s">
        <v>124</v>
      </c>
      <c r="AI1374">
        <v>1122</v>
      </c>
      <c r="AJ1374" t="s">
        <v>108</v>
      </c>
      <c r="AK1374">
        <v>0</v>
      </c>
      <c r="AL1374">
        <v>448</v>
      </c>
      <c r="AM1374">
        <v>1570</v>
      </c>
      <c r="AN1374" t="s">
        <v>103</v>
      </c>
      <c r="AO1374" t="s">
        <v>126</v>
      </c>
      <c r="AP1374" t="s">
        <v>104</v>
      </c>
      <c r="AQ1374" t="s">
        <v>105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126</v>
      </c>
      <c r="BC1374">
        <v>6</v>
      </c>
      <c r="BD1374" t="s">
        <v>106</v>
      </c>
      <c r="BE1374">
        <v>0</v>
      </c>
      <c r="BF1374" t="s">
        <v>83</v>
      </c>
      <c r="BG1374" t="s">
        <v>107</v>
      </c>
      <c r="BH1374">
        <v>2005</v>
      </c>
      <c r="BI1374" t="s">
        <v>125</v>
      </c>
      <c r="BJ1374">
        <v>3</v>
      </c>
      <c r="BK1374">
        <v>754</v>
      </c>
      <c r="BL1374" t="s">
        <v>98</v>
      </c>
      <c r="BM1374" t="s">
        <v>98</v>
      </c>
      <c r="BN1374" t="s">
        <v>104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8</v>
      </c>
      <c r="BZ1374">
        <v>2006</v>
      </c>
      <c r="CA1374" t="s">
        <v>149</v>
      </c>
      <c r="CB1374" t="s">
        <v>150</v>
      </c>
    </row>
    <row r="1375" spans="1:80">
      <c r="A1375">
        <v>2834</v>
      </c>
      <c r="B1375">
        <v>60</v>
      </c>
      <c r="C1375" t="s">
        <v>112</v>
      </c>
      <c r="D1375">
        <v>91</v>
      </c>
      <c r="E1375">
        <v>10984</v>
      </c>
      <c r="F1375" t="s">
        <v>82</v>
      </c>
      <c r="G1375" t="s">
        <v>83</v>
      </c>
      <c r="H1375" t="s">
        <v>113</v>
      </c>
      <c r="I1375" t="s">
        <v>85</v>
      </c>
      <c r="J1375" t="s">
        <v>86</v>
      </c>
      <c r="K1375" t="s">
        <v>114</v>
      </c>
      <c r="L1375" t="s">
        <v>88</v>
      </c>
      <c r="M1375" t="s">
        <v>209</v>
      </c>
      <c r="N1375" t="s">
        <v>91</v>
      </c>
      <c r="O1375" t="s">
        <v>91</v>
      </c>
      <c r="P1375" t="s">
        <v>92</v>
      </c>
      <c r="Q1375" t="s">
        <v>122</v>
      </c>
      <c r="R1375">
        <v>7</v>
      </c>
      <c r="S1375">
        <v>5</v>
      </c>
      <c r="T1375">
        <v>2005</v>
      </c>
      <c r="U1375">
        <v>2006</v>
      </c>
      <c r="V1375" t="s">
        <v>94</v>
      </c>
      <c r="W1375" t="s">
        <v>95</v>
      </c>
      <c r="X1375" t="s">
        <v>96</v>
      </c>
      <c r="Y1375" t="s">
        <v>96</v>
      </c>
      <c r="Z1375" t="s">
        <v>97</v>
      </c>
      <c r="AA1375">
        <v>0</v>
      </c>
      <c r="AB1375" t="s">
        <v>119</v>
      </c>
      <c r="AC1375" t="s">
        <v>98</v>
      </c>
      <c r="AD1375" t="s">
        <v>123</v>
      </c>
      <c r="AE1375" t="s">
        <v>119</v>
      </c>
      <c r="AF1375" t="s">
        <v>98</v>
      </c>
      <c r="AG1375" t="s">
        <v>119</v>
      </c>
      <c r="AH1375" t="s">
        <v>108</v>
      </c>
      <c r="AI1375">
        <v>0</v>
      </c>
      <c r="AJ1375" t="s">
        <v>108</v>
      </c>
      <c r="AK1375">
        <v>0</v>
      </c>
      <c r="AL1375">
        <v>945</v>
      </c>
      <c r="AM1375">
        <v>945</v>
      </c>
      <c r="AN1375" t="s">
        <v>103</v>
      </c>
      <c r="AO1375" t="s">
        <v>126</v>
      </c>
      <c r="AP1375" t="s">
        <v>104</v>
      </c>
      <c r="AQ1375" t="s">
        <v>105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119</v>
      </c>
      <c r="BC1375">
        <v>8</v>
      </c>
      <c r="BD1375" t="s">
        <v>106</v>
      </c>
      <c r="BE1375">
        <v>0</v>
      </c>
      <c r="BF1375" t="s">
        <v>83</v>
      </c>
      <c r="BG1375" t="s">
        <v>107</v>
      </c>
      <c r="BH1375">
        <v>2005</v>
      </c>
      <c r="BI1375" t="s">
        <v>131</v>
      </c>
      <c r="BJ1375">
        <v>2</v>
      </c>
      <c r="BK1375">
        <v>638</v>
      </c>
      <c r="BL1375" t="s">
        <v>98</v>
      </c>
      <c r="BM1375" t="s">
        <v>98</v>
      </c>
      <c r="BN1375" t="s">
        <v>104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5</v>
      </c>
      <c r="BZ1375">
        <v>2006</v>
      </c>
      <c r="CA1375" t="s">
        <v>149</v>
      </c>
      <c r="CB1375" t="s">
        <v>150</v>
      </c>
    </row>
    <row r="1376" spans="1:80">
      <c r="A1376">
        <v>2835</v>
      </c>
      <c r="B1376">
        <v>20</v>
      </c>
      <c r="C1376" t="s">
        <v>112</v>
      </c>
      <c r="D1376">
        <v>78</v>
      </c>
      <c r="E1376">
        <v>9316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209</v>
      </c>
      <c r="N1376" t="s">
        <v>91</v>
      </c>
      <c r="O1376" t="s">
        <v>91</v>
      </c>
      <c r="P1376" t="s">
        <v>92</v>
      </c>
      <c r="Q1376" t="s">
        <v>93</v>
      </c>
      <c r="R1376">
        <v>7</v>
      </c>
      <c r="S1376">
        <v>5</v>
      </c>
      <c r="T1376">
        <v>2005</v>
      </c>
      <c r="U1376">
        <v>2005</v>
      </c>
      <c r="V1376" t="s">
        <v>94</v>
      </c>
      <c r="W1376" t="s">
        <v>95</v>
      </c>
      <c r="X1376" t="s">
        <v>96</v>
      </c>
      <c r="Y1376" t="s">
        <v>96</v>
      </c>
      <c r="Z1376" t="s">
        <v>117</v>
      </c>
      <c r="AA1376">
        <v>140</v>
      </c>
      <c r="AB1376" t="s">
        <v>119</v>
      </c>
      <c r="AC1376" t="s">
        <v>98</v>
      </c>
      <c r="AD1376" t="s">
        <v>123</v>
      </c>
      <c r="AE1376" t="s">
        <v>119</v>
      </c>
      <c r="AF1376" t="s">
        <v>98</v>
      </c>
      <c r="AG1376" t="s">
        <v>119</v>
      </c>
      <c r="AH1376" t="s">
        <v>124</v>
      </c>
      <c r="AI1376">
        <v>56</v>
      </c>
      <c r="AJ1376" t="s">
        <v>108</v>
      </c>
      <c r="AK1376">
        <v>0</v>
      </c>
      <c r="AL1376">
        <v>1558</v>
      </c>
      <c r="AM1376">
        <v>1614</v>
      </c>
      <c r="AN1376" t="s">
        <v>103</v>
      </c>
      <c r="AO1376" t="s">
        <v>126</v>
      </c>
      <c r="AP1376" t="s">
        <v>104</v>
      </c>
      <c r="AQ1376" t="s">
        <v>105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119</v>
      </c>
      <c r="BC1376">
        <v>7</v>
      </c>
      <c r="BD1376" t="s">
        <v>106</v>
      </c>
      <c r="BE1376">
        <v>1</v>
      </c>
      <c r="BF1376" t="s">
        <v>119</v>
      </c>
      <c r="BG1376" t="s">
        <v>107</v>
      </c>
      <c r="BH1376">
        <v>2005</v>
      </c>
      <c r="BI1376" t="s">
        <v>125</v>
      </c>
      <c r="BJ1376">
        <v>2</v>
      </c>
      <c r="BK1376">
        <v>576</v>
      </c>
      <c r="BL1376" t="s">
        <v>98</v>
      </c>
      <c r="BM1376" t="s">
        <v>98</v>
      </c>
      <c r="BN1376" t="s">
        <v>104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3</v>
      </c>
      <c r="BZ1376">
        <v>2006</v>
      </c>
      <c r="CA1376" t="s">
        <v>110</v>
      </c>
      <c r="CB1376" t="s">
        <v>111</v>
      </c>
    </row>
    <row r="1377" spans="1:80">
      <c r="A1377">
        <v>2836</v>
      </c>
      <c r="B1377">
        <v>60</v>
      </c>
      <c r="C1377" t="s">
        <v>112</v>
      </c>
      <c r="D1377">
        <v>78</v>
      </c>
      <c r="E1377">
        <v>9316</v>
      </c>
      <c r="F1377" t="s">
        <v>82</v>
      </c>
      <c r="G1377" t="s">
        <v>83</v>
      </c>
      <c r="H1377" t="s">
        <v>113</v>
      </c>
      <c r="I1377" t="s">
        <v>85</v>
      </c>
      <c r="J1377" t="s">
        <v>86</v>
      </c>
      <c r="K1377" t="s">
        <v>87</v>
      </c>
      <c r="L1377" t="s">
        <v>88</v>
      </c>
      <c r="M1377" t="s">
        <v>209</v>
      </c>
      <c r="N1377" t="s">
        <v>91</v>
      </c>
      <c r="O1377" t="s">
        <v>91</v>
      </c>
      <c r="P1377" t="s">
        <v>92</v>
      </c>
      <c r="Q1377" t="s">
        <v>122</v>
      </c>
      <c r="R1377">
        <v>7</v>
      </c>
      <c r="S1377">
        <v>5</v>
      </c>
      <c r="T1377">
        <v>2005</v>
      </c>
      <c r="U1377">
        <v>2005</v>
      </c>
      <c r="V1377" t="s">
        <v>94</v>
      </c>
      <c r="W1377" t="s">
        <v>95</v>
      </c>
      <c r="X1377" t="s">
        <v>96</v>
      </c>
      <c r="Y1377" t="s">
        <v>96</v>
      </c>
      <c r="Z1377" t="s">
        <v>117</v>
      </c>
      <c r="AA1377">
        <v>532</v>
      </c>
      <c r="AB1377" t="s">
        <v>119</v>
      </c>
      <c r="AC1377" t="s">
        <v>98</v>
      </c>
      <c r="AD1377" t="s">
        <v>123</v>
      </c>
      <c r="AE1377" t="s">
        <v>119</v>
      </c>
      <c r="AF1377" t="s">
        <v>98</v>
      </c>
      <c r="AG1377" t="s">
        <v>157</v>
      </c>
      <c r="AH1377" t="s">
        <v>108</v>
      </c>
      <c r="AI1377">
        <v>0</v>
      </c>
      <c r="AJ1377" t="s">
        <v>108</v>
      </c>
      <c r="AK1377">
        <v>0</v>
      </c>
      <c r="AL1377">
        <v>784</v>
      </c>
      <c r="AM1377">
        <v>784</v>
      </c>
      <c r="AN1377" t="s">
        <v>103</v>
      </c>
      <c r="AO1377" t="s">
        <v>126</v>
      </c>
      <c r="AP1377" t="s">
        <v>104</v>
      </c>
      <c r="AQ1377" t="s">
        <v>105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119</v>
      </c>
      <c r="BC1377">
        <v>6</v>
      </c>
      <c r="BD1377" t="s">
        <v>106</v>
      </c>
      <c r="BE1377">
        <v>0</v>
      </c>
      <c r="BF1377" t="s">
        <v>83</v>
      </c>
      <c r="BG1377" t="s">
        <v>107</v>
      </c>
      <c r="BH1377">
        <v>2005</v>
      </c>
      <c r="BI1377" t="s">
        <v>131</v>
      </c>
      <c r="BJ1377">
        <v>2</v>
      </c>
      <c r="BK1377">
        <v>610</v>
      </c>
      <c r="BL1377" t="s">
        <v>98</v>
      </c>
      <c r="BM1377" t="s">
        <v>98</v>
      </c>
      <c r="BN1377" t="s">
        <v>104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6</v>
      </c>
      <c r="BZ1377">
        <v>2006</v>
      </c>
      <c r="CA1377" t="s">
        <v>110</v>
      </c>
      <c r="CB1377" t="s">
        <v>111</v>
      </c>
    </row>
    <row r="1378" spans="1:80">
      <c r="A1378">
        <v>2837</v>
      </c>
      <c r="B1378">
        <v>20</v>
      </c>
      <c r="C1378" t="s">
        <v>112</v>
      </c>
      <c r="D1378">
        <v>80</v>
      </c>
      <c r="E1378">
        <v>12000</v>
      </c>
      <c r="F1378" t="s">
        <v>82</v>
      </c>
      <c r="G1378" t="s">
        <v>83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199</v>
      </c>
      <c r="N1378" t="s">
        <v>91</v>
      </c>
      <c r="O1378" t="s">
        <v>91</v>
      </c>
      <c r="P1378" t="s">
        <v>92</v>
      </c>
      <c r="Q1378" t="s">
        <v>93</v>
      </c>
      <c r="R1378">
        <v>6</v>
      </c>
      <c r="S1378">
        <v>5</v>
      </c>
      <c r="T1378">
        <v>1968</v>
      </c>
      <c r="U1378">
        <v>1968</v>
      </c>
      <c r="V1378" t="s">
        <v>94</v>
      </c>
      <c r="W1378" t="s">
        <v>95</v>
      </c>
      <c r="X1378" t="s">
        <v>135</v>
      </c>
      <c r="Y1378" t="s">
        <v>135</v>
      </c>
      <c r="Z1378" t="s">
        <v>97</v>
      </c>
      <c r="AA1378">
        <v>0</v>
      </c>
      <c r="AB1378" t="s">
        <v>98</v>
      </c>
      <c r="AC1378" t="s">
        <v>139</v>
      </c>
      <c r="AD1378" t="s">
        <v>99</v>
      </c>
      <c r="AE1378" t="s">
        <v>119</v>
      </c>
      <c r="AF1378" t="s">
        <v>139</v>
      </c>
      <c r="AG1378" t="s">
        <v>100</v>
      </c>
      <c r="AH1378" t="s">
        <v>102</v>
      </c>
      <c r="AI1378">
        <v>853</v>
      </c>
      <c r="AJ1378" t="s">
        <v>108</v>
      </c>
      <c r="AK1378">
        <v>0</v>
      </c>
      <c r="AL1378">
        <v>535</v>
      </c>
      <c r="AM1378">
        <v>1388</v>
      </c>
      <c r="AN1378" t="s">
        <v>103</v>
      </c>
      <c r="AO1378" t="s">
        <v>119</v>
      </c>
      <c r="AP1378" t="s">
        <v>104</v>
      </c>
      <c r="AQ1378" t="s">
        <v>105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106</v>
      </c>
      <c r="BE1378">
        <v>1</v>
      </c>
      <c r="BF1378" t="s">
        <v>134</v>
      </c>
      <c r="BG1378" t="s">
        <v>107</v>
      </c>
      <c r="BH1378">
        <v>1968</v>
      </c>
      <c r="BI1378" t="s">
        <v>131</v>
      </c>
      <c r="BJ1378">
        <v>2</v>
      </c>
      <c r="BK1378">
        <v>522</v>
      </c>
      <c r="BL1378" t="s">
        <v>98</v>
      </c>
      <c r="BM1378" t="s">
        <v>98</v>
      </c>
      <c r="BN1378" t="s">
        <v>104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2006</v>
      </c>
      <c r="CA1378" t="s">
        <v>144</v>
      </c>
      <c r="CB1378" t="s">
        <v>172</v>
      </c>
    </row>
    <row r="1379" spans="1:80">
      <c r="A1379">
        <v>2838</v>
      </c>
      <c r="B1379">
        <v>20</v>
      </c>
      <c r="C1379" t="s">
        <v>112</v>
      </c>
      <c r="D1379">
        <v>95</v>
      </c>
      <c r="E1379">
        <v>13015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114</v>
      </c>
      <c r="L1379" t="s">
        <v>88</v>
      </c>
      <c r="M1379" t="s">
        <v>209</v>
      </c>
      <c r="N1379" t="s">
        <v>91</v>
      </c>
      <c r="O1379" t="s">
        <v>91</v>
      </c>
      <c r="P1379" t="s">
        <v>92</v>
      </c>
      <c r="Q1379" t="s">
        <v>93</v>
      </c>
      <c r="R1379">
        <v>5</v>
      </c>
      <c r="S1379">
        <v>6</v>
      </c>
      <c r="T1379">
        <v>1996</v>
      </c>
      <c r="U1379">
        <v>1996</v>
      </c>
      <c r="V1379" t="s">
        <v>94</v>
      </c>
      <c r="W1379" t="s">
        <v>95</v>
      </c>
      <c r="X1379" t="s">
        <v>96</v>
      </c>
      <c r="Y1379" t="s">
        <v>96</v>
      </c>
      <c r="Z1379" t="s">
        <v>97</v>
      </c>
      <c r="AA1379">
        <v>0</v>
      </c>
      <c r="AB1379" t="s">
        <v>98</v>
      </c>
      <c r="AC1379" t="s">
        <v>119</v>
      </c>
      <c r="AD1379" t="s">
        <v>123</v>
      </c>
      <c r="AE1379" t="s">
        <v>119</v>
      </c>
      <c r="AF1379" t="s">
        <v>98</v>
      </c>
      <c r="AG1379" t="s">
        <v>100</v>
      </c>
      <c r="AH1379" t="s">
        <v>108</v>
      </c>
      <c r="AI1379">
        <v>0</v>
      </c>
      <c r="AJ1379" t="s">
        <v>108</v>
      </c>
      <c r="AK1379">
        <v>0</v>
      </c>
      <c r="AL1379">
        <v>1100</v>
      </c>
      <c r="AM1379">
        <v>1100</v>
      </c>
      <c r="AN1379" t="s">
        <v>103</v>
      </c>
      <c r="AO1379" t="s">
        <v>126</v>
      </c>
      <c r="AP1379" t="s">
        <v>104</v>
      </c>
      <c r="AQ1379" t="s">
        <v>105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t="s">
        <v>98</v>
      </c>
      <c r="BC1379">
        <v>5</v>
      </c>
      <c r="BD1379" t="s">
        <v>106</v>
      </c>
      <c r="BE1379">
        <v>0</v>
      </c>
      <c r="BF1379" t="s">
        <v>83</v>
      </c>
      <c r="BG1379" t="s">
        <v>107</v>
      </c>
      <c r="BH1379">
        <v>1996</v>
      </c>
      <c r="BI1379" t="s">
        <v>131</v>
      </c>
      <c r="BJ1379">
        <v>2</v>
      </c>
      <c r="BK1379">
        <v>462</v>
      </c>
      <c r="BL1379" t="s">
        <v>98</v>
      </c>
      <c r="BM1379" t="s">
        <v>98</v>
      </c>
      <c r="BN1379" t="s">
        <v>104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</row>
    <row r="1380" spans="1:80">
      <c r="A1380">
        <v>2839</v>
      </c>
      <c r="B1380">
        <v>60</v>
      </c>
      <c r="C1380" t="s">
        <v>112</v>
      </c>
      <c r="D1380">
        <v>65</v>
      </c>
      <c r="E1380">
        <v>12438</v>
      </c>
      <c r="F1380" t="s">
        <v>82</v>
      </c>
      <c r="G1380" t="s">
        <v>83</v>
      </c>
      <c r="H1380" t="s">
        <v>113</v>
      </c>
      <c r="I1380" t="s">
        <v>85</v>
      </c>
      <c r="J1380" t="s">
        <v>86</v>
      </c>
      <c r="K1380" t="s">
        <v>87</v>
      </c>
      <c r="L1380" t="s">
        <v>88</v>
      </c>
      <c r="M1380" t="s">
        <v>209</v>
      </c>
      <c r="N1380" t="s">
        <v>151</v>
      </c>
      <c r="O1380" t="s">
        <v>91</v>
      </c>
      <c r="P1380" t="s">
        <v>92</v>
      </c>
      <c r="Q1380" t="s">
        <v>122</v>
      </c>
      <c r="R1380">
        <v>6</v>
      </c>
      <c r="S1380">
        <v>5</v>
      </c>
      <c r="T1380">
        <v>1995</v>
      </c>
      <c r="U1380">
        <v>1995</v>
      </c>
      <c r="V1380" t="s">
        <v>94</v>
      </c>
      <c r="W1380" t="s">
        <v>95</v>
      </c>
      <c r="X1380" t="s">
        <v>96</v>
      </c>
      <c r="Y1380" t="s">
        <v>96</v>
      </c>
      <c r="Z1380" t="s">
        <v>117</v>
      </c>
      <c r="AA1380">
        <v>68</v>
      </c>
      <c r="AB1380" t="s">
        <v>119</v>
      </c>
      <c r="AC1380" t="s">
        <v>98</v>
      </c>
      <c r="AD1380" t="s">
        <v>123</v>
      </c>
      <c r="AE1380" t="s">
        <v>119</v>
      </c>
      <c r="AF1380" t="s">
        <v>98</v>
      </c>
      <c r="AG1380" t="s">
        <v>100</v>
      </c>
      <c r="AH1380" t="s">
        <v>108</v>
      </c>
      <c r="AI1380">
        <v>0</v>
      </c>
      <c r="AJ1380" t="s">
        <v>108</v>
      </c>
      <c r="AK1380">
        <v>0</v>
      </c>
      <c r="AL1380">
        <v>781</v>
      </c>
      <c r="AM1380">
        <v>781</v>
      </c>
      <c r="AN1380" t="s">
        <v>103</v>
      </c>
      <c r="AO1380" t="s">
        <v>126</v>
      </c>
      <c r="AP1380" t="s">
        <v>104</v>
      </c>
      <c r="AQ1380" t="s">
        <v>105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119</v>
      </c>
      <c r="BC1380">
        <v>6</v>
      </c>
      <c r="BD1380" t="s">
        <v>106</v>
      </c>
      <c r="BE1380">
        <v>1</v>
      </c>
      <c r="BF1380" t="s">
        <v>98</v>
      </c>
      <c r="BG1380" t="s">
        <v>107</v>
      </c>
      <c r="BH1380">
        <v>1995</v>
      </c>
      <c r="BI1380" t="s">
        <v>131</v>
      </c>
      <c r="BJ1380">
        <v>2</v>
      </c>
      <c r="BK1380">
        <v>473</v>
      </c>
      <c r="BL1380" t="s">
        <v>98</v>
      </c>
      <c r="BM1380" t="s">
        <v>98</v>
      </c>
      <c r="BN1380" t="s">
        <v>104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8</v>
      </c>
      <c r="BZ1380">
        <v>2006</v>
      </c>
      <c r="CA1380" t="s">
        <v>110</v>
      </c>
      <c r="CB1380" t="s">
        <v>111</v>
      </c>
    </row>
    <row r="1381" spans="1:80">
      <c r="A1381">
        <v>2840</v>
      </c>
      <c r="B1381">
        <v>20</v>
      </c>
      <c r="C1381" t="s">
        <v>112</v>
      </c>
      <c r="D1381" t="s">
        <v>83</v>
      </c>
      <c r="E1381">
        <v>8685</v>
      </c>
      <c r="F1381" t="s">
        <v>82</v>
      </c>
      <c r="G1381" t="s">
        <v>83</v>
      </c>
      <c r="H1381" t="s">
        <v>113</v>
      </c>
      <c r="I1381" t="s">
        <v>85</v>
      </c>
      <c r="J1381" t="s">
        <v>86</v>
      </c>
      <c r="K1381" t="s">
        <v>161</v>
      </c>
      <c r="L1381" t="s">
        <v>88</v>
      </c>
      <c r="M1381" t="s">
        <v>209</v>
      </c>
      <c r="N1381" t="s">
        <v>91</v>
      </c>
      <c r="O1381" t="s">
        <v>91</v>
      </c>
      <c r="P1381" t="s">
        <v>92</v>
      </c>
      <c r="Q1381" t="s">
        <v>93</v>
      </c>
      <c r="R1381">
        <v>7</v>
      </c>
      <c r="S1381">
        <v>5</v>
      </c>
      <c r="T1381">
        <v>1998</v>
      </c>
      <c r="U1381">
        <v>1998</v>
      </c>
      <c r="V1381" t="s">
        <v>94</v>
      </c>
      <c r="W1381" t="s">
        <v>95</v>
      </c>
      <c r="X1381" t="s">
        <v>96</v>
      </c>
      <c r="Y1381" t="s">
        <v>96</v>
      </c>
      <c r="Z1381" t="s">
        <v>97</v>
      </c>
      <c r="AA1381">
        <v>0</v>
      </c>
      <c r="AB1381" t="s">
        <v>98</v>
      </c>
      <c r="AC1381" t="s">
        <v>98</v>
      </c>
      <c r="AD1381" t="s">
        <v>123</v>
      </c>
      <c r="AE1381" t="s">
        <v>119</v>
      </c>
      <c r="AF1381" t="s">
        <v>98</v>
      </c>
      <c r="AG1381" t="s">
        <v>155</v>
      </c>
      <c r="AH1381" t="s">
        <v>124</v>
      </c>
      <c r="AI1381">
        <v>846</v>
      </c>
      <c r="AJ1381" t="s">
        <v>108</v>
      </c>
      <c r="AK1381">
        <v>0</v>
      </c>
      <c r="AL1381">
        <v>579</v>
      </c>
      <c r="AM1381">
        <v>1425</v>
      </c>
      <c r="AN1381" t="s">
        <v>103</v>
      </c>
      <c r="AO1381" t="s">
        <v>126</v>
      </c>
      <c r="AP1381" t="s">
        <v>104</v>
      </c>
      <c r="AQ1381" t="s">
        <v>105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98</v>
      </c>
      <c r="BC1381">
        <v>5</v>
      </c>
      <c r="BD1381" t="s">
        <v>106</v>
      </c>
      <c r="BE1381">
        <v>0</v>
      </c>
      <c r="BF1381" t="s">
        <v>83</v>
      </c>
      <c r="BG1381" t="s">
        <v>107</v>
      </c>
      <c r="BH1381">
        <v>1998</v>
      </c>
      <c r="BI1381" t="s">
        <v>131</v>
      </c>
      <c r="BJ1381">
        <v>2</v>
      </c>
      <c r="BK1381">
        <v>591</v>
      </c>
      <c r="BL1381" t="s">
        <v>98</v>
      </c>
      <c r="BM1381" t="s">
        <v>98</v>
      </c>
      <c r="BN1381" t="s">
        <v>104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2006</v>
      </c>
      <c r="CA1381" t="s">
        <v>110</v>
      </c>
      <c r="CB1381" t="s">
        <v>111</v>
      </c>
    </row>
    <row r="1382" spans="1:80">
      <c r="A1382">
        <v>2841</v>
      </c>
      <c r="B1382">
        <v>60</v>
      </c>
      <c r="C1382" t="s">
        <v>112</v>
      </c>
      <c r="D1382">
        <v>68</v>
      </c>
      <c r="E1382">
        <v>9272</v>
      </c>
      <c r="F1382" t="s">
        <v>82</v>
      </c>
      <c r="G1382" t="s">
        <v>83</v>
      </c>
      <c r="H1382" t="s">
        <v>113</v>
      </c>
      <c r="I1382" t="s">
        <v>85</v>
      </c>
      <c r="J1382" t="s">
        <v>86</v>
      </c>
      <c r="K1382" t="s">
        <v>87</v>
      </c>
      <c r="L1382" t="s">
        <v>88</v>
      </c>
      <c r="M1382" t="s">
        <v>209</v>
      </c>
      <c r="N1382" t="s">
        <v>91</v>
      </c>
      <c r="O1382" t="s">
        <v>91</v>
      </c>
      <c r="P1382" t="s">
        <v>92</v>
      </c>
      <c r="Q1382" t="s">
        <v>122</v>
      </c>
      <c r="R1382">
        <v>7</v>
      </c>
      <c r="S1382">
        <v>5</v>
      </c>
      <c r="T1382">
        <v>1999</v>
      </c>
      <c r="U1382">
        <v>1999</v>
      </c>
      <c r="V1382" t="s">
        <v>94</v>
      </c>
      <c r="W1382" t="s">
        <v>95</v>
      </c>
      <c r="X1382" t="s">
        <v>96</v>
      </c>
      <c r="Y1382" t="s">
        <v>96</v>
      </c>
      <c r="Z1382" t="s">
        <v>97</v>
      </c>
      <c r="AA1382">
        <v>0</v>
      </c>
      <c r="AB1382" t="s">
        <v>119</v>
      </c>
      <c r="AC1382" t="s">
        <v>98</v>
      </c>
      <c r="AD1382" t="s">
        <v>123</v>
      </c>
      <c r="AE1382" t="s">
        <v>119</v>
      </c>
      <c r="AF1382" t="s">
        <v>98</v>
      </c>
      <c r="AG1382" t="s">
        <v>100</v>
      </c>
      <c r="AH1382" t="s">
        <v>124</v>
      </c>
      <c r="AI1382">
        <v>500</v>
      </c>
      <c r="AJ1382" t="s">
        <v>108</v>
      </c>
      <c r="AK1382">
        <v>0</v>
      </c>
      <c r="AL1382">
        <v>342</v>
      </c>
      <c r="AM1382">
        <v>842</v>
      </c>
      <c r="AN1382" t="s">
        <v>103</v>
      </c>
      <c r="AO1382" t="s">
        <v>126</v>
      </c>
      <c r="AP1382" t="s">
        <v>104</v>
      </c>
      <c r="AQ1382" t="s">
        <v>105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t="s">
        <v>119</v>
      </c>
      <c r="BC1382">
        <v>7</v>
      </c>
      <c r="BD1382" t="s">
        <v>106</v>
      </c>
      <c r="BE1382">
        <v>0</v>
      </c>
      <c r="BF1382" t="s">
        <v>83</v>
      </c>
      <c r="BG1382" t="s">
        <v>107</v>
      </c>
      <c r="BH1382">
        <v>1999</v>
      </c>
      <c r="BI1382" t="s">
        <v>131</v>
      </c>
      <c r="BJ1382">
        <v>2</v>
      </c>
      <c r="BK1382">
        <v>515</v>
      </c>
      <c r="BL1382" t="s">
        <v>98</v>
      </c>
      <c r="BM1382" t="s">
        <v>98</v>
      </c>
      <c r="BN1382" t="s">
        <v>104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2006</v>
      </c>
      <c r="CA1382" t="s">
        <v>110</v>
      </c>
      <c r="CB1382" t="s">
        <v>111</v>
      </c>
    </row>
    <row r="1383" spans="1:80">
      <c r="A1383">
        <v>2842</v>
      </c>
      <c r="B1383">
        <v>60</v>
      </c>
      <c r="C1383" t="s">
        <v>112</v>
      </c>
      <c r="D1383">
        <v>72</v>
      </c>
      <c r="E1383">
        <v>13426</v>
      </c>
      <c r="F1383" t="s">
        <v>82</v>
      </c>
      <c r="G1383" t="s">
        <v>83</v>
      </c>
      <c r="H1383" t="s">
        <v>113</v>
      </c>
      <c r="I1383" t="s">
        <v>85</v>
      </c>
      <c r="J1383" t="s">
        <v>86</v>
      </c>
      <c r="K1383" t="s">
        <v>114</v>
      </c>
      <c r="L1383" t="s">
        <v>88</v>
      </c>
      <c r="M1383" t="s">
        <v>209</v>
      </c>
      <c r="N1383" t="s">
        <v>91</v>
      </c>
      <c r="O1383" t="s">
        <v>91</v>
      </c>
      <c r="P1383" t="s">
        <v>92</v>
      </c>
      <c r="Q1383" t="s">
        <v>122</v>
      </c>
      <c r="R1383">
        <v>7</v>
      </c>
      <c r="S1383">
        <v>5</v>
      </c>
      <c r="T1383">
        <v>1999</v>
      </c>
      <c r="U1383">
        <v>2000</v>
      </c>
      <c r="V1383" t="s">
        <v>94</v>
      </c>
      <c r="W1383" t="s">
        <v>95</v>
      </c>
      <c r="X1383" t="s">
        <v>96</v>
      </c>
      <c r="Y1383" t="s">
        <v>96</v>
      </c>
      <c r="Z1383" t="s">
        <v>97</v>
      </c>
      <c r="AA1383">
        <v>0</v>
      </c>
      <c r="AB1383" t="s">
        <v>119</v>
      </c>
      <c r="AC1383" t="s">
        <v>98</v>
      </c>
      <c r="AD1383" t="s">
        <v>123</v>
      </c>
      <c r="AE1383" t="s">
        <v>119</v>
      </c>
      <c r="AF1383" t="s">
        <v>98</v>
      </c>
      <c r="AG1383" t="s">
        <v>155</v>
      </c>
      <c r="AH1383" t="s">
        <v>124</v>
      </c>
      <c r="AI1383">
        <v>894</v>
      </c>
      <c r="AJ1383" t="s">
        <v>108</v>
      </c>
      <c r="AK1383">
        <v>0</v>
      </c>
      <c r="AL1383">
        <v>57</v>
      </c>
      <c r="AM1383">
        <v>951</v>
      </c>
      <c r="AN1383" t="s">
        <v>103</v>
      </c>
      <c r="AO1383" t="s">
        <v>126</v>
      </c>
      <c r="AP1383" t="s">
        <v>104</v>
      </c>
      <c r="AQ1383" t="s">
        <v>105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t="s">
        <v>119</v>
      </c>
      <c r="BC1383">
        <v>7</v>
      </c>
      <c r="BD1383" t="s">
        <v>106</v>
      </c>
      <c r="BE1383">
        <v>1</v>
      </c>
      <c r="BF1383" t="s">
        <v>98</v>
      </c>
      <c r="BG1383" t="s">
        <v>107</v>
      </c>
      <c r="BH1383">
        <v>1999</v>
      </c>
      <c r="BI1383" t="s">
        <v>125</v>
      </c>
      <c r="BJ1383">
        <v>2</v>
      </c>
      <c r="BK1383">
        <v>586</v>
      </c>
      <c r="BL1383" t="s">
        <v>98</v>
      </c>
      <c r="BM1383" t="s">
        <v>98</v>
      </c>
      <c r="BN1383" t="s">
        <v>104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9</v>
      </c>
      <c r="BZ1383">
        <v>2006</v>
      </c>
      <c r="CA1383" t="s">
        <v>110</v>
      </c>
      <c r="CB1383" t="s">
        <v>111</v>
      </c>
    </row>
    <row r="1384" spans="1:80">
      <c r="A1384">
        <v>2843</v>
      </c>
      <c r="B1384">
        <v>60</v>
      </c>
      <c r="C1384" t="s">
        <v>112</v>
      </c>
      <c r="D1384">
        <v>50</v>
      </c>
      <c r="E1384">
        <v>8340</v>
      </c>
      <c r="F1384" t="s">
        <v>82</v>
      </c>
      <c r="G1384" t="s">
        <v>83</v>
      </c>
      <c r="H1384" t="s">
        <v>113</v>
      </c>
      <c r="I1384" t="s">
        <v>85</v>
      </c>
      <c r="J1384" t="s">
        <v>86</v>
      </c>
      <c r="K1384" t="s">
        <v>87</v>
      </c>
      <c r="L1384" t="s">
        <v>88</v>
      </c>
      <c r="M1384" t="s">
        <v>209</v>
      </c>
      <c r="N1384" t="s">
        <v>91</v>
      </c>
      <c r="O1384" t="s">
        <v>91</v>
      </c>
      <c r="P1384" t="s">
        <v>92</v>
      </c>
      <c r="Q1384" t="s">
        <v>122</v>
      </c>
      <c r="R1384">
        <v>6</v>
      </c>
      <c r="S1384">
        <v>6</v>
      </c>
      <c r="T1384">
        <v>1977</v>
      </c>
      <c r="U1384">
        <v>1977</v>
      </c>
      <c r="V1384" t="s">
        <v>94</v>
      </c>
      <c r="W1384" t="s">
        <v>95</v>
      </c>
      <c r="X1384" t="s">
        <v>130</v>
      </c>
      <c r="Y1384" t="s">
        <v>135</v>
      </c>
      <c r="Z1384" t="s">
        <v>117</v>
      </c>
      <c r="AA1384">
        <v>62</v>
      </c>
      <c r="AB1384" t="s">
        <v>98</v>
      </c>
      <c r="AC1384" t="s">
        <v>98</v>
      </c>
      <c r="AD1384" t="s">
        <v>99</v>
      </c>
      <c r="AE1384" t="s">
        <v>119</v>
      </c>
      <c r="AF1384" t="s">
        <v>98</v>
      </c>
      <c r="AG1384" t="s">
        <v>157</v>
      </c>
      <c r="AH1384" t="s">
        <v>124</v>
      </c>
      <c r="AI1384">
        <v>509</v>
      </c>
      <c r="AJ1384" t="s">
        <v>108</v>
      </c>
      <c r="AK1384">
        <v>0</v>
      </c>
      <c r="AL1384">
        <v>166</v>
      </c>
      <c r="AM1384">
        <v>675</v>
      </c>
      <c r="AN1384" t="s">
        <v>103</v>
      </c>
      <c r="AO1384" t="s">
        <v>98</v>
      </c>
      <c r="AP1384" t="s">
        <v>104</v>
      </c>
      <c r="AQ1384" t="s">
        <v>105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98</v>
      </c>
      <c r="BC1384">
        <v>6</v>
      </c>
      <c r="BD1384" t="s">
        <v>106</v>
      </c>
      <c r="BE1384">
        <v>0</v>
      </c>
      <c r="BF1384" t="s">
        <v>83</v>
      </c>
      <c r="BG1384" t="s">
        <v>107</v>
      </c>
      <c r="BH1384">
        <v>1977</v>
      </c>
      <c r="BI1384" t="s">
        <v>108</v>
      </c>
      <c r="BJ1384">
        <v>1</v>
      </c>
      <c r="BK1384">
        <v>317</v>
      </c>
      <c r="BL1384" t="s">
        <v>98</v>
      </c>
      <c r="BM1384" t="s">
        <v>98</v>
      </c>
      <c r="BN1384" t="s">
        <v>104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12</v>
      </c>
      <c r="BZ1384">
        <v>2006</v>
      </c>
      <c r="CA1384" t="s">
        <v>110</v>
      </c>
      <c r="CB1384" t="s">
        <v>111</v>
      </c>
    </row>
    <row r="1385" spans="1:80">
      <c r="A1385">
        <v>2844</v>
      </c>
      <c r="B1385">
        <v>80</v>
      </c>
      <c r="C1385" t="s">
        <v>112</v>
      </c>
      <c r="D1385">
        <v>42</v>
      </c>
      <c r="E1385">
        <v>10385</v>
      </c>
      <c r="F1385" t="s">
        <v>82</v>
      </c>
      <c r="G1385" t="s">
        <v>83</v>
      </c>
      <c r="H1385" t="s">
        <v>113</v>
      </c>
      <c r="I1385" t="s">
        <v>85</v>
      </c>
      <c r="J1385" t="s">
        <v>86</v>
      </c>
      <c r="K1385" t="s">
        <v>161</v>
      </c>
      <c r="L1385" t="s">
        <v>88</v>
      </c>
      <c r="M1385" t="s">
        <v>209</v>
      </c>
      <c r="N1385" t="s">
        <v>91</v>
      </c>
      <c r="O1385" t="s">
        <v>91</v>
      </c>
      <c r="P1385" t="s">
        <v>92</v>
      </c>
      <c r="Q1385" t="s">
        <v>158</v>
      </c>
      <c r="R1385">
        <v>6</v>
      </c>
      <c r="S1385">
        <v>6</v>
      </c>
      <c r="T1385">
        <v>1978</v>
      </c>
      <c r="U1385">
        <v>1978</v>
      </c>
      <c r="V1385" t="s">
        <v>94</v>
      </c>
      <c r="W1385" t="s">
        <v>95</v>
      </c>
      <c r="X1385" t="s">
        <v>130</v>
      </c>
      <c r="Y1385" t="s">
        <v>130</v>
      </c>
      <c r="Z1385" t="s">
        <v>117</v>
      </c>
      <c r="AA1385">
        <v>123</v>
      </c>
      <c r="AB1385" t="s">
        <v>98</v>
      </c>
      <c r="AC1385" t="s">
        <v>98</v>
      </c>
      <c r="AD1385" t="s">
        <v>99</v>
      </c>
      <c r="AE1385" t="s">
        <v>98</v>
      </c>
      <c r="AF1385" t="s">
        <v>119</v>
      </c>
      <c r="AG1385" t="s">
        <v>157</v>
      </c>
      <c r="AH1385" t="s">
        <v>118</v>
      </c>
      <c r="AI1385">
        <v>595</v>
      </c>
      <c r="AJ1385" t="s">
        <v>102</v>
      </c>
      <c r="AK1385">
        <v>400</v>
      </c>
      <c r="AL1385">
        <v>0</v>
      </c>
      <c r="AM1385">
        <v>995</v>
      </c>
      <c r="AN1385" t="s">
        <v>103</v>
      </c>
      <c r="AO1385" t="s">
        <v>98</v>
      </c>
      <c r="AP1385" t="s">
        <v>104</v>
      </c>
      <c r="AQ1385" t="s">
        <v>105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t="s">
        <v>98</v>
      </c>
      <c r="BC1385">
        <v>6</v>
      </c>
      <c r="BD1385" t="s">
        <v>106</v>
      </c>
      <c r="BE1385">
        <v>0</v>
      </c>
      <c r="BF1385" t="s">
        <v>83</v>
      </c>
      <c r="BG1385" t="s">
        <v>143</v>
      </c>
      <c r="BH1385">
        <v>1989</v>
      </c>
      <c r="BI1385" t="s">
        <v>108</v>
      </c>
      <c r="BJ1385">
        <v>3</v>
      </c>
      <c r="BK1385">
        <v>672</v>
      </c>
      <c r="BL1385" t="s">
        <v>139</v>
      </c>
      <c r="BM1385" t="s">
        <v>98</v>
      </c>
      <c r="BN1385" t="s">
        <v>104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4</v>
      </c>
      <c r="BZ1385">
        <v>2006</v>
      </c>
      <c r="CA1385" t="s">
        <v>110</v>
      </c>
      <c r="CB1385" t="s">
        <v>111</v>
      </c>
    </row>
    <row r="1386" spans="1:80">
      <c r="A1386">
        <v>2845</v>
      </c>
      <c r="B1386">
        <v>20</v>
      </c>
      <c r="C1386" t="s">
        <v>112</v>
      </c>
      <c r="D1386">
        <v>60</v>
      </c>
      <c r="E1386">
        <v>7200</v>
      </c>
      <c r="F1386" t="s">
        <v>82</v>
      </c>
      <c r="G1386" t="s">
        <v>83</v>
      </c>
      <c r="H1386" t="s">
        <v>84</v>
      </c>
      <c r="I1386" t="s">
        <v>205</v>
      </c>
      <c r="J1386" t="s">
        <v>86</v>
      </c>
      <c r="K1386" t="s">
        <v>87</v>
      </c>
      <c r="L1386" t="s">
        <v>88</v>
      </c>
      <c r="M1386" t="s">
        <v>209</v>
      </c>
      <c r="N1386" t="s">
        <v>91</v>
      </c>
      <c r="O1386" t="s">
        <v>91</v>
      </c>
      <c r="P1386" t="s">
        <v>92</v>
      </c>
      <c r="Q1386" t="s">
        <v>93</v>
      </c>
      <c r="R1386">
        <v>5</v>
      </c>
      <c r="S1386">
        <v>8</v>
      </c>
      <c r="T1386">
        <v>1972</v>
      </c>
      <c r="U1386">
        <v>1972</v>
      </c>
      <c r="V1386" t="s">
        <v>94</v>
      </c>
      <c r="W1386" t="s">
        <v>95</v>
      </c>
      <c r="X1386" t="s">
        <v>96</v>
      </c>
      <c r="Y1386" t="s">
        <v>96</v>
      </c>
      <c r="Z1386" t="s">
        <v>97</v>
      </c>
      <c r="AA1386">
        <v>0</v>
      </c>
      <c r="AB1386" t="s">
        <v>98</v>
      </c>
      <c r="AC1386" t="s">
        <v>98</v>
      </c>
      <c r="AD1386" t="s">
        <v>99</v>
      </c>
      <c r="AE1386" t="s">
        <v>98</v>
      </c>
      <c r="AF1386" t="s">
        <v>98</v>
      </c>
      <c r="AG1386" t="s">
        <v>100</v>
      </c>
      <c r="AH1386" t="s">
        <v>138</v>
      </c>
      <c r="AI1386">
        <v>437</v>
      </c>
      <c r="AJ1386" t="s">
        <v>108</v>
      </c>
      <c r="AK1386">
        <v>0</v>
      </c>
      <c r="AL1386">
        <v>427</v>
      </c>
      <c r="AM1386">
        <v>864</v>
      </c>
      <c r="AN1386" t="s">
        <v>103</v>
      </c>
      <c r="AO1386" t="s">
        <v>126</v>
      </c>
      <c r="AP1386" t="s">
        <v>104</v>
      </c>
      <c r="AQ1386" t="s">
        <v>105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98</v>
      </c>
      <c r="BC1386">
        <v>5</v>
      </c>
      <c r="BD1386" t="s">
        <v>106</v>
      </c>
      <c r="BE1386">
        <v>0</v>
      </c>
      <c r="BF1386" t="s">
        <v>83</v>
      </c>
      <c r="BG1386" t="s">
        <v>143</v>
      </c>
      <c r="BH1386">
        <v>1977</v>
      </c>
      <c r="BI1386" t="s">
        <v>108</v>
      </c>
      <c r="BJ1386">
        <v>1</v>
      </c>
      <c r="BK1386">
        <v>297</v>
      </c>
      <c r="BL1386" t="s">
        <v>98</v>
      </c>
      <c r="BM1386" t="s">
        <v>98</v>
      </c>
      <c r="BN1386" t="s">
        <v>104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109</v>
      </c>
      <c r="BW1386" t="s">
        <v>83</v>
      </c>
      <c r="BX1386">
        <v>0</v>
      </c>
      <c r="BY1386">
        <v>3</v>
      </c>
      <c r="BZ1386">
        <v>2006</v>
      </c>
      <c r="CA1386" t="s">
        <v>110</v>
      </c>
      <c r="CB1386" t="s">
        <v>111</v>
      </c>
    </row>
    <row r="1387" spans="1:80">
      <c r="A1387">
        <v>2846</v>
      </c>
      <c r="B1387">
        <v>60</v>
      </c>
      <c r="C1387" t="s">
        <v>112</v>
      </c>
      <c r="D1387" t="s">
        <v>83</v>
      </c>
      <c r="E1387">
        <v>9930</v>
      </c>
      <c r="F1387" t="s">
        <v>82</v>
      </c>
      <c r="G1387" t="s">
        <v>83</v>
      </c>
      <c r="H1387" t="s">
        <v>113</v>
      </c>
      <c r="I1387" t="s">
        <v>85</v>
      </c>
      <c r="J1387" t="s">
        <v>86</v>
      </c>
      <c r="K1387" t="s">
        <v>87</v>
      </c>
      <c r="L1387" t="s">
        <v>88</v>
      </c>
      <c r="M1387" t="s">
        <v>209</v>
      </c>
      <c r="N1387" t="s">
        <v>91</v>
      </c>
      <c r="O1387" t="s">
        <v>91</v>
      </c>
      <c r="P1387" t="s">
        <v>92</v>
      </c>
      <c r="Q1387" t="s">
        <v>122</v>
      </c>
      <c r="R1387">
        <v>7</v>
      </c>
      <c r="S1387">
        <v>5</v>
      </c>
      <c r="T1387">
        <v>2002</v>
      </c>
      <c r="U1387">
        <v>2002</v>
      </c>
      <c r="V1387" t="s">
        <v>94</v>
      </c>
      <c r="W1387" t="s">
        <v>95</v>
      </c>
      <c r="X1387" t="s">
        <v>96</v>
      </c>
      <c r="Y1387" t="s">
        <v>96</v>
      </c>
      <c r="Z1387" t="s">
        <v>117</v>
      </c>
      <c r="AA1387">
        <v>199</v>
      </c>
      <c r="AB1387" t="s">
        <v>119</v>
      </c>
      <c r="AC1387" t="s">
        <v>98</v>
      </c>
      <c r="AD1387" t="s">
        <v>123</v>
      </c>
      <c r="AE1387" t="s">
        <v>119</v>
      </c>
      <c r="AF1387" t="s">
        <v>98</v>
      </c>
      <c r="AG1387" t="s">
        <v>100</v>
      </c>
      <c r="AH1387" t="s">
        <v>124</v>
      </c>
      <c r="AI1387">
        <v>456</v>
      </c>
      <c r="AJ1387" t="s">
        <v>108</v>
      </c>
      <c r="AK1387">
        <v>0</v>
      </c>
      <c r="AL1387">
        <v>370</v>
      </c>
      <c r="AM1387">
        <v>826</v>
      </c>
      <c r="AN1387" t="s">
        <v>103</v>
      </c>
      <c r="AO1387" t="s">
        <v>126</v>
      </c>
      <c r="AP1387" t="s">
        <v>104</v>
      </c>
      <c r="AQ1387" t="s">
        <v>105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t="s">
        <v>119</v>
      </c>
      <c r="BC1387">
        <v>6</v>
      </c>
      <c r="BD1387" t="s">
        <v>106</v>
      </c>
      <c r="BE1387">
        <v>0</v>
      </c>
      <c r="BF1387" t="s">
        <v>83</v>
      </c>
      <c r="BG1387" t="s">
        <v>107</v>
      </c>
      <c r="BH1387">
        <v>2002</v>
      </c>
      <c r="BI1387" t="s">
        <v>125</v>
      </c>
      <c r="BJ1387">
        <v>2</v>
      </c>
      <c r="BK1387">
        <v>591</v>
      </c>
      <c r="BL1387" t="s">
        <v>98</v>
      </c>
      <c r="BM1387" t="s">
        <v>98</v>
      </c>
      <c r="BN1387" t="s">
        <v>104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7</v>
      </c>
      <c r="BZ1387">
        <v>2006</v>
      </c>
      <c r="CA1387" t="s">
        <v>110</v>
      </c>
      <c r="CB1387" t="s">
        <v>111</v>
      </c>
    </row>
    <row r="1388" spans="1:80">
      <c r="A1388">
        <v>2847</v>
      </c>
      <c r="B1388">
        <v>60</v>
      </c>
      <c r="C1388" t="s">
        <v>112</v>
      </c>
      <c r="D1388">
        <v>45</v>
      </c>
      <c r="E1388">
        <v>9468</v>
      </c>
      <c r="F1388" t="s">
        <v>82</v>
      </c>
      <c r="G1388" t="s">
        <v>83</v>
      </c>
      <c r="H1388" t="s">
        <v>160</v>
      </c>
      <c r="I1388" t="s">
        <v>85</v>
      </c>
      <c r="J1388" t="s">
        <v>86</v>
      </c>
      <c r="K1388" t="s">
        <v>161</v>
      </c>
      <c r="L1388" t="s">
        <v>88</v>
      </c>
      <c r="M1388" t="s">
        <v>209</v>
      </c>
      <c r="N1388" t="s">
        <v>91</v>
      </c>
      <c r="O1388" t="s">
        <v>91</v>
      </c>
      <c r="P1388" t="s">
        <v>92</v>
      </c>
      <c r="Q1388" t="s">
        <v>122</v>
      </c>
      <c r="R1388">
        <v>6</v>
      </c>
      <c r="S1388">
        <v>5</v>
      </c>
      <c r="T1388">
        <v>1999</v>
      </c>
      <c r="U1388">
        <v>1999</v>
      </c>
      <c r="V1388" t="s">
        <v>94</v>
      </c>
      <c r="W1388" t="s">
        <v>95</v>
      </c>
      <c r="X1388" t="s">
        <v>96</v>
      </c>
      <c r="Y1388" t="s">
        <v>96</v>
      </c>
      <c r="Z1388" t="s">
        <v>117</v>
      </c>
      <c r="AA1388">
        <v>148</v>
      </c>
      <c r="AB1388" t="s">
        <v>98</v>
      </c>
      <c r="AC1388" t="s">
        <v>98</v>
      </c>
      <c r="AD1388" t="s">
        <v>123</v>
      </c>
      <c r="AE1388" t="s">
        <v>119</v>
      </c>
      <c r="AF1388" t="s">
        <v>98</v>
      </c>
      <c r="AG1388" t="s">
        <v>155</v>
      </c>
      <c r="AH1388" t="s">
        <v>124</v>
      </c>
      <c r="AI1388">
        <v>639</v>
      </c>
      <c r="AJ1388" t="s">
        <v>108</v>
      </c>
      <c r="AK1388">
        <v>0</v>
      </c>
      <c r="AL1388">
        <v>201</v>
      </c>
      <c r="AM1388">
        <v>840</v>
      </c>
      <c r="AN1388" t="s">
        <v>103</v>
      </c>
      <c r="AO1388" t="s">
        <v>126</v>
      </c>
      <c r="AP1388" t="s">
        <v>104</v>
      </c>
      <c r="AQ1388" t="s">
        <v>105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t="s">
        <v>98</v>
      </c>
      <c r="BC1388">
        <v>7</v>
      </c>
      <c r="BD1388" t="s">
        <v>106</v>
      </c>
      <c r="BE1388">
        <v>1</v>
      </c>
      <c r="BF1388" t="s">
        <v>98</v>
      </c>
      <c r="BG1388" t="s">
        <v>107</v>
      </c>
      <c r="BH1388">
        <v>1999</v>
      </c>
      <c r="BI1388" t="s">
        <v>131</v>
      </c>
      <c r="BJ1388">
        <v>2</v>
      </c>
      <c r="BK1388">
        <v>530</v>
      </c>
      <c r="BL1388" t="s">
        <v>98</v>
      </c>
      <c r="BM1388" t="s">
        <v>98</v>
      </c>
      <c r="BN1388" t="s">
        <v>104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8</v>
      </c>
      <c r="BZ1388">
        <v>2006</v>
      </c>
      <c r="CA1388" t="s">
        <v>110</v>
      </c>
      <c r="CB1388" t="s">
        <v>111</v>
      </c>
    </row>
    <row r="1389" spans="1:80">
      <c r="A1389">
        <v>2848</v>
      </c>
      <c r="B1389">
        <v>20</v>
      </c>
      <c r="C1389" t="s">
        <v>112</v>
      </c>
      <c r="D1389" t="s">
        <v>83</v>
      </c>
      <c r="E1389">
        <v>11088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114</v>
      </c>
      <c r="L1389" t="s">
        <v>88</v>
      </c>
      <c r="M1389" t="s">
        <v>209</v>
      </c>
      <c r="N1389" t="s">
        <v>91</v>
      </c>
      <c r="O1389" t="s">
        <v>91</v>
      </c>
      <c r="P1389" t="s">
        <v>92</v>
      </c>
      <c r="Q1389" t="s">
        <v>93</v>
      </c>
      <c r="R1389">
        <v>8</v>
      </c>
      <c r="S1389">
        <v>5</v>
      </c>
      <c r="T1389">
        <v>2002</v>
      </c>
      <c r="U1389">
        <v>2002</v>
      </c>
      <c r="V1389" t="s">
        <v>115</v>
      </c>
      <c r="W1389" t="s">
        <v>95</v>
      </c>
      <c r="X1389" t="s">
        <v>203</v>
      </c>
      <c r="Y1389" t="s">
        <v>203</v>
      </c>
      <c r="Z1389" t="s">
        <v>97</v>
      </c>
      <c r="AA1389">
        <v>0</v>
      </c>
      <c r="AB1389" t="s">
        <v>119</v>
      </c>
      <c r="AC1389" t="s">
        <v>98</v>
      </c>
      <c r="AD1389" t="s">
        <v>123</v>
      </c>
      <c r="AE1389" t="s">
        <v>119</v>
      </c>
      <c r="AF1389" t="s">
        <v>98</v>
      </c>
      <c r="AG1389" t="s">
        <v>100</v>
      </c>
      <c r="AH1389" t="s">
        <v>124</v>
      </c>
      <c r="AI1389">
        <v>872</v>
      </c>
      <c r="AJ1389" t="s">
        <v>108</v>
      </c>
      <c r="AK1389">
        <v>0</v>
      </c>
      <c r="AL1389">
        <v>476</v>
      </c>
      <c r="AM1389">
        <v>1348</v>
      </c>
      <c r="AN1389" t="s">
        <v>103</v>
      </c>
      <c r="AO1389" t="s">
        <v>126</v>
      </c>
      <c r="AP1389" t="s">
        <v>104</v>
      </c>
      <c r="AQ1389" t="s">
        <v>105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t="s">
        <v>119</v>
      </c>
      <c r="BC1389">
        <v>5</v>
      </c>
      <c r="BD1389" t="s">
        <v>106</v>
      </c>
      <c r="BE1389">
        <v>1</v>
      </c>
      <c r="BF1389" t="s">
        <v>98</v>
      </c>
      <c r="BG1389" t="s">
        <v>107</v>
      </c>
      <c r="BH1389">
        <v>2002</v>
      </c>
      <c r="BI1389" t="s">
        <v>108</v>
      </c>
      <c r="BJ1389">
        <v>2</v>
      </c>
      <c r="BK1389">
        <v>418</v>
      </c>
      <c r="BL1389" t="s">
        <v>98</v>
      </c>
      <c r="BM1389" t="s">
        <v>98</v>
      </c>
      <c r="BN1389" t="s">
        <v>104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6</v>
      </c>
      <c r="BZ1389">
        <v>2006</v>
      </c>
      <c r="CA1389" t="s">
        <v>110</v>
      </c>
      <c r="CB1389" t="s">
        <v>111</v>
      </c>
    </row>
    <row r="1390" spans="1:80">
      <c r="A1390">
        <v>2849</v>
      </c>
      <c r="B1390">
        <v>60</v>
      </c>
      <c r="C1390" t="s">
        <v>112</v>
      </c>
      <c r="D1390">
        <v>70</v>
      </c>
      <c r="E1390">
        <v>8726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209</v>
      </c>
      <c r="N1390" t="s">
        <v>91</v>
      </c>
      <c r="O1390" t="s">
        <v>91</v>
      </c>
      <c r="P1390" t="s">
        <v>92</v>
      </c>
      <c r="Q1390" t="s">
        <v>122</v>
      </c>
      <c r="R1390">
        <v>7</v>
      </c>
      <c r="S1390">
        <v>5</v>
      </c>
      <c r="T1390">
        <v>2002</v>
      </c>
      <c r="U1390">
        <v>2002</v>
      </c>
      <c r="V1390" t="s">
        <v>94</v>
      </c>
      <c r="W1390" t="s">
        <v>95</v>
      </c>
      <c r="X1390" t="s">
        <v>96</v>
      </c>
      <c r="Y1390" t="s">
        <v>96</v>
      </c>
      <c r="Z1390" t="s">
        <v>97</v>
      </c>
      <c r="AA1390">
        <v>0</v>
      </c>
      <c r="AB1390" t="s">
        <v>119</v>
      </c>
      <c r="AC1390" t="s">
        <v>98</v>
      </c>
      <c r="AD1390" t="s">
        <v>123</v>
      </c>
      <c r="AE1390" t="s">
        <v>119</v>
      </c>
      <c r="AF1390" t="s">
        <v>98</v>
      </c>
      <c r="AG1390" t="s">
        <v>100</v>
      </c>
      <c r="AH1390" t="s">
        <v>108</v>
      </c>
      <c r="AI1390">
        <v>0</v>
      </c>
      <c r="AJ1390" t="s">
        <v>108</v>
      </c>
      <c r="AK1390">
        <v>0</v>
      </c>
      <c r="AL1390">
        <v>872</v>
      </c>
      <c r="AM1390">
        <v>872</v>
      </c>
      <c r="AN1390" t="s">
        <v>103</v>
      </c>
      <c r="AO1390" t="s">
        <v>126</v>
      </c>
      <c r="AP1390" t="s">
        <v>104</v>
      </c>
      <c r="AQ1390" t="s">
        <v>105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t="s">
        <v>119</v>
      </c>
      <c r="BC1390">
        <v>8</v>
      </c>
      <c r="BD1390" t="s">
        <v>106</v>
      </c>
      <c r="BE1390">
        <v>0</v>
      </c>
      <c r="BF1390" t="s">
        <v>83</v>
      </c>
      <c r="BG1390" t="s">
        <v>159</v>
      </c>
      <c r="BH1390">
        <v>2002</v>
      </c>
      <c r="BI1390" t="s">
        <v>131</v>
      </c>
      <c r="BJ1390">
        <v>2</v>
      </c>
      <c r="BK1390">
        <v>529</v>
      </c>
      <c r="BL1390" t="s">
        <v>98</v>
      </c>
      <c r="BM1390" t="s">
        <v>98</v>
      </c>
      <c r="BN1390" t="s">
        <v>104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9</v>
      </c>
      <c r="BZ1390">
        <v>2006</v>
      </c>
      <c r="CA1390" t="s">
        <v>110</v>
      </c>
      <c r="CB1390" t="s">
        <v>111</v>
      </c>
    </row>
    <row r="1391" spans="1:80">
      <c r="A1391">
        <v>2850</v>
      </c>
      <c r="B1391">
        <v>60</v>
      </c>
      <c r="C1391" t="s">
        <v>112</v>
      </c>
      <c r="D1391">
        <v>67</v>
      </c>
      <c r="E1391">
        <v>10566</v>
      </c>
      <c r="F1391" t="s">
        <v>82</v>
      </c>
      <c r="G1391" t="s">
        <v>83</v>
      </c>
      <c r="H1391" t="s">
        <v>113</v>
      </c>
      <c r="I1391" t="s">
        <v>85</v>
      </c>
      <c r="J1391" t="s">
        <v>86</v>
      </c>
      <c r="K1391" t="s">
        <v>87</v>
      </c>
      <c r="L1391" t="s">
        <v>88</v>
      </c>
      <c r="M1391" t="s">
        <v>209</v>
      </c>
      <c r="N1391" t="s">
        <v>91</v>
      </c>
      <c r="O1391" t="s">
        <v>91</v>
      </c>
      <c r="P1391" t="s">
        <v>92</v>
      </c>
      <c r="Q1391" t="s">
        <v>122</v>
      </c>
      <c r="R1391">
        <v>8</v>
      </c>
      <c r="S1391">
        <v>5</v>
      </c>
      <c r="T1391">
        <v>1999</v>
      </c>
      <c r="U1391">
        <v>1999</v>
      </c>
      <c r="V1391" t="s">
        <v>94</v>
      </c>
      <c r="W1391" t="s">
        <v>95</v>
      </c>
      <c r="X1391" t="s">
        <v>96</v>
      </c>
      <c r="Y1391" t="s">
        <v>96</v>
      </c>
      <c r="Z1391" t="s">
        <v>117</v>
      </c>
      <c r="AA1391">
        <v>261</v>
      </c>
      <c r="AB1391" t="s">
        <v>119</v>
      </c>
      <c r="AC1391" t="s">
        <v>98</v>
      </c>
      <c r="AD1391" t="s">
        <v>123</v>
      </c>
      <c r="AE1391" t="s">
        <v>119</v>
      </c>
      <c r="AF1391" t="s">
        <v>98</v>
      </c>
      <c r="AG1391" t="s">
        <v>157</v>
      </c>
      <c r="AH1391" t="s">
        <v>124</v>
      </c>
      <c r="AI1391">
        <v>920</v>
      </c>
      <c r="AJ1391" t="s">
        <v>108</v>
      </c>
      <c r="AK1391">
        <v>0</v>
      </c>
      <c r="AL1391">
        <v>170</v>
      </c>
      <c r="AM1391">
        <v>1090</v>
      </c>
      <c r="AN1391" t="s">
        <v>103</v>
      </c>
      <c r="AO1391" t="s">
        <v>126</v>
      </c>
      <c r="AP1391" t="s">
        <v>104</v>
      </c>
      <c r="AQ1391" t="s">
        <v>105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t="s">
        <v>119</v>
      </c>
      <c r="BC1391">
        <v>8</v>
      </c>
      <c r="BD1391" t="s">
        <v>106</v>
      </c>
      <c r="BE1391">
        <v>1</v>
      </c>
      <c r="BF1391" t="s">
        <v>98</v>
      </c>
      <c r="BG1391" t="s">
        <v>107</v>
      </c>
      <c r="BH1391">
        <v>1999</v>
      </c>
      <c r="BI1391" t="s">
        <v>125</v>
      </c>
      <c r="BJ1391">
        <v>3</v>
      </c>
      <c r="BK1391">
        <v>646</v>
      </c>
      <c r="BL1391" t="s">
        <v>98</v>
      </c>
      <c r="BM1391" t="s">
        <v>98</v>
      </c>
      <c r="BN1391" t="s">
        <v>104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7</v>
      </c>
      <c r="BZ1391">
        <v>2006</v>
      </c>
      <c r="CA1391" t="s">
        <v>110</v>
      </c>
      <c r="CB1391" t="s">
        <v>111</v>
      </c>
    </row>
    <row r="1392" spans="1:80">
      <c r="A1392">
        <v>2851</v>
      </c>
      <c r="B1392">
        <v>60</v>
      </c>
      <c r="C1392" t="s">
        <v>112</v>
      </c>
      <c r="D1392" t="s">
        <v>83</v>
      </c>
      <c r="E1392">
        <v>21533</v>
      </c>
      <c r="F1392" t="s">
        <v>82</v>
      </c>
      <c r="G1392" t="s">
        <v>83</v>
      </c>
      <c r="H1392" t="s">
        <v>160</v>
      </c>
      <c r="I1392" t="s">
        <v>85</v>
      </c>
      <c r="J1392" t="s">
        <v>86</v>
      </c>
      <c r="K1392" t="s">
        <v>136</v>
      </c>
      <c r="L1392" t="s">
        <v>88</v>
      </c>
      <c r="M1392" t="s">
        <v>209</v>
      </c>
      <c r="N1392" t="s">
        <v>90</v>
      </c>
      <c r="O1392" t="s">
        <v>91</v>
      </c>
      <c r="P1392" t="s">
        <v>92</v>
      </c>
      <c r="Q1392" t="s">
        <v>122</v>
      </c>
      <c r="R1392">
        <v>7</v>
      </c>
      <c r="S1392">
        <v>5</v>
      </c>
      <c r="T1392">
        <v>1996</v>
      </c>
      <c r="U1392">
        <v>1997</v>
      </c>
      <c r="V1392" t="s">
        <v>94</v>
      </c>
      <c r="W1392" t="s">
        <v>95</v>
      </c>
      <c r="X1392" t="s">
        <v>96</v>
      </c>
      <c r="Y1392" t="s">
        <v>96</v>
      </c>
      <c r="Z1392" t="s">
        <v>97</v>
      </c>
      <c r="AA1392">
        <v>0</v>
      </c>
      <c r="AB1392" t="s">
        <v>119</v>
      </c>
      <c r="AC1392" t="s">
        <v>98</v>
      </c>
      <c r="AD1392" t="s">
        <v>123</v>
      </c>
      <c r="AE1392" t="s">
        <v>119</v>
      </c>
      <c r="AF1392" t="s">
        <v>98</v>
      </c>
      <c r="AG1392" t="s">
        <v>100</v>
      </c>
      <c r="AH1392" t="s">
        <v>108</v>
      </c>
      <c r="AI1392">
        <v>0</v>
      </c>
      <c r="AJ1392" t="s">
        <v>108</v>
      </c>
      <c r="AK1392">
        <v>0</v>
      </c>
      <c r="AL1392">
        <v>1065</v>
      </c>
      <c r="AM1392">
        <v>1065</v>
      </c>
      <c r="AN1392" t="s">
        <v>103</v>
      </c>
      <c r="AO1392" t="s">
        <v>126</v>
      </c>
      <c r="AP1392" t="s">
        <v>104</v>
      </c>
      <c r="AQ1392" t="s">
        <v>105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119</v>
      </c>
      <c r="BC1392">
        <v>9</v>
      </c>
      <c r="BD1392" t="s">
        <v>106</v>
      </c>
      <c r="BE1392">
        <v>1</v>
      </c>
      <c r="BF1392" t="s">
        <v>98</v>
      </c>
      <c r="BG1392" t="s">
        <v>107</v>
      </c>
      <c r="BH1392">
        <v>1997</v>
      </c>
      <c r="BI1392" t="s">
        <v>108</v>
      </c>
      <c r="BJ1392">
        <v>2</v>
      </c>
      <c r="BK1392">
        <v>467</v>
      </c>
      <c r="BL1392" t="s">
        <v>98</v>
      </c>
      <c r="BM1392" t="s">
        <v>98</v>
      </c>
      <c r="BN1392" t="s">
        <v>104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8</v>
      </c>
      <c r="BZ1392">
        <v>2006</v>
      </c>
      <c r="CA1392" t="s">
        <v>110</v>
      </c>
      <c r="CB1392" t="s">
        <v>111</v>
      </c>
    </row>
    <row r="1393" spans="1:80">
      <c r="A1393">
        <v>2852</v>
      </c>
      <c r="B1393">
        <v>60</v>
      </c>
      <c r="C1393" t="s">
        <v>112</v>
      </c>
      <c r="D1393">
        <v>90</v>
      </c>
      <c r="E1393">
        <v>11250</v>
      </c>
      <c r="F1393" t="s">
        <v>82</v>
      </c>
      <c r="G1393" t="s">
        <v>83</v>
      </c>
      <c r="H1393" t="s">
        <v>113</v>
      </c>
      <c r="I1393" t="s">
        <v>85</v>
      </c>
      <c r="J1393" t="s">
        <v>86</v>
      </c>
      <c r="K1393" t="s">
        <v>114</v>
      </c>
      <c r="L1393" t="s">
        <v>88</v>
      </c>
      <c r="M1393" t="s">
        <v>209</v>
      </c>
      <c r="N1393" t="s">
        <v>91</v>
      </c>
      <c r="O1393" t="s">
        <v>91</v>
      </c>
      <c r="P1393" t="s">
        <v>92</v>
      </c>
      <c r="Q1393" t="s">
        <v>122</v>
      </c>
      <c r="R1393">
        <v>7</v>
      </c>
      <c r="S1393">
        <v>5</v>
      </c>
      <c r="T1393">
        <v>1998</v>
      </c>
      <c r="U1393">
        <v>1998</v>
      </c>
      <c r="V1393" t="s">
        <v>94</v>
      </c>
      <c r="W1393" t="s">
        <v>95</v>
      </c>
      <c r="X1393" t="s">
        <v>96</v>
      </c>
      <c r="Y1393" t="s">
        <v>96</v>
      </c>
      <c r="Z1393" t="s">
        <v>117</v>
      </c>
      <c r="AA1393">
        <v>227</v>
      </c>
      <c r="AB1393" t="s">
        <v>98</v>
      </c>
      <c r="AC1393" t="s">
        <v>98</v>
      </c>
      <c r="AD1393" t="s">
        <v>123</v>
      </c>
      <c r="AE1393" t="s">
        <v>119</v>
      </c>
      <c r="AF1393" t="s">
        <v>98</v>
      </c>
      <c r="AG1393" t="s">
        <v>155</v>
      </c>
      <c r="AH1393" t="s">
        <v>118</v>
      </c>
      <c r="AI1393">
        <v>796</v>
      </c>
      <c r="AJ1393" t="s">
        <v>108</v>
      </c>
      <c r="AK1393">
        <v>0</v>
      </c>
      <c r="AL1393">
        <v>258</v>
      </c>
      <c r="AM1393">
        <v>1054</v>
      </c>
      <c r="AN1393" t="s">
        <v>103</v>
      </c>
      <c r="AO1393" t="s">
        <v>126</v>
      </c>
      <c r="AP1393" t="s">
        <v>104</v>
      </c>
      <c r="AQ1393" t="s">
        <v>105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t="s">
        <v>119</v>
      </c>
      <c r="BC1393">
        <v>8</v>
      </c>
      <c r="BD1393" t="s">
        <v>106</v>
      </c>
      <c r="BE1393">
        <v>1</v>
      </c>
      <c r="BF1393" t="s">
        <v>98</v>
      </c>
      <c r="BG1393" t="s">
        <v>107</v>
      </c>
      <c r="BH1393">
        <v>1998</v>
      </c>
      <c r="BI1393" t="s">
        <v>131</v>
      </c>
      <c r="BJ1393">
        <v>3</v>
      </c>
      <c r="BK1393">
        <v>555</v>
      </c>
      <c r="BL1393" t="s">
        <v>98</v>
      </c>
      <c r="BM1393" t="s">
        <v>98</v>
      </c>
      <c r="BN1393" t="s">
        <v>104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5</v>
      </c>
      <c r="BZ1393">
        <v>2006</v>
      </c>
      <c r="CA1393" t="s">
        <v>110</v>
      </c>
      <c r="CB1393" t="s">
        <v>111</v>
      </c>
    </row>
    <row r="1394" spans="1:80">
      <c r="A1394">
        <v>2853</v>
      </c>
      <c r="B1394">
        <v>60</v>
      </c>
      <c r="C1394" t="s">
        <v>112</v>
      </c>
      <c r="D1394">
        <v>90</v>
      </c>
      <c r="E1394">
        <v>11250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114</v>
      </c>
      <c r="L1394" t="s">
        <v>88</v>
      </c>
      <c r="M1394" t="s">
        <v>209</v>
      </c>
      <c r="N1394" t="s">
        <v>91</v>
      </c>
      <c r="O1394" t="s">
        <v>91</v>
      </c>
      <c r="P1394" t="s">
        <v>92</v>
      </c>
      <c r="Q1394" t="s">
        <v>122</v>
      </c>
      <c r="R1394">
        <v>7</v>
      </c>
      <c r="S1394">
        <v>5</v>
      </c>
      <c r="T1394">
        <v>1995</v>
      </c>
      <c r="U1394">
        <v>1996</v>
      </c>
      <c r="V1394" t="s">
        <v>94</v>
      </c>
      <c r="W1394" t="s">
        <v>95</v>
      </c>
      <c r="X1394" t="s">
        <v>96</v>
      </c>
      <c r="Y1394" t="s">
        <v>96</v>
      </c>
      <c r="Z1394" t="s">
        <v>97</v>
      </c>
      <c r="AA1394">
        <v>0</v>
      </c>
      <c r="AB1394" t="s">
        <v>119</v>
      </c>
      <c r="AC1394" t="s">
        <v>119</v>
      </c>
      <c r="AD1394" t="s">
        <v>123</v>
      </c>
      <c r="AE1394" t="s">
        <v>119</v>
      </c>
      <c r="AF1394" t="s">
        <v>119</v>
      </c>
      <c r="AG1394" t="s">
        <v>157</v>
      </c>
      <c r="AH1394" t="s">
        <v>124</v>
      </c>
      <c r="AI1394">
        <v>685</v>
      </c>
      <c r="AJ1394" t="s">
        <v>108</v>
      </c>
      <c r="AK1394">
        <v>0</v>
      </c>
      <c r="AL1394">
        <v>245</v>
      </c>
      <c r="AM1394">
        <v>930</v>
      </c>
      <c r="AN1394" t="s">
        <v>103</v>
      </c>
      <c r="AO1394" t="s">
        <v>126</v>
      </c>
      <c r="AP1394" t="s">
        <v>104</v>
      </c>
      <c r="AQ1394" t="s">
        <v>105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t="s">
        <v>119</v>
      </c>
      <c r="BC1394">
        <v>8</v>
      </c>
      <c r="BD1394" t="s">
        <v>106</v>
      </c>
      <c r="BE1394">
        <v>1</v>
      </c>
      <c r="BF1394" t="s">
        <v>98</v>
      </c>
      <c r="BG1394" t="s">
        <v>107</v>
      </c>
      <c r="BH1394">
        <v>1995</v>
      </c>
      <c r="BI1394" t="s">
        <v>131</v>
      </c>
      <c r="BJ1394">
        <v>2</v>
      </c>
      <c r="BK1394">
        <v>610</v>
      </c>
      <c r="BL1394" t="s">
        <v>98</v>
      </c>
      <c r="BM1394" t="s">
        <v>98</v>
      </c>
      <c r="BN1394" t="s">
        <v>104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7</v>
      </c>
      <c r="BZ1394">
        <v>2006</v>
      </c>
      <c r="CA1394" t="s">
        <v>110</v>
      </c>
      <c r="CB1394" t="s">
        <v>111</v>
      </c>
    </row>
    <row r="1395" spans="1:80">
      <c r="A1395">
        <v>2854</v>
      </c>
      <c r="B1395">
        <v>120</v>
      </c>
      <c r="C1395" t="s">
        <v>140</v>
      </c>
      <c r="D1395">
        <v>37</v>
      </c>
      <c r="E1395">
        <v>4435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209</v>
      </c>
      <c r="N1395" t="s">
        <v>91</v>
      </c>
      <c r="O1395" t="s">
        <v>91</v>
      </c>
      <c r="P1395" t="s">
        <v>129</v>
      </c>
      <c r="Q1395" t="s">
        <v>93</v>
      </c>
      <c r="R1395">
        <v>6</v>
      </c>
      <c r="S1395">
        <v>5</v>
      </c>
      <c r="T1395">
        <v>2003</v>
      </c>
      <c r="U1395">
        <v>2003</v>
      </c>
      <c r="V1395" t="s">
        <v>94</v>
      </c>
      <c r="W1395" t="s">
        <v>95</v>
      </c>
      <c r="X1395" t="s">
        <v>96</v>
      </c>
      <c r="Y1395" t="s">
        <v>96</v>
      </c>
      <c r="Z1395" t="s">
        <v>117</v>
      </c>
      <c r="AA1395">
        <v>170</v>
      </c>
      <c r="AB1395" t="s">
        <v>119</v>
      </c>
      <c r="AC1395" t="s">
        <v>98</v>
      </c>
      <c r="AD1395" t="s">
        <v>123</v>
      </c>
      <c r="AE1395" t="s">
        <v>119</v>
      </c>
      <c r="AF1395" t="s">
        <v>98</v>
      </c>
      <c r="AG1395" t="s">
        <v>157</v>
      </c>
      <c r="AH1395" t="s">
        <v>124</v>
      </c>
      <c r="AI1395">
        <v>717</v>
      </c>
      <c r="AJ1395" t="s">
        <v>108</v>
      </c>
      <c r="AK1395">
        <v>0</v>
      </c>
      <c r="AL1395">
        <v>131</v>
      </c>
      <c r="AM1395">
        <v>848</v>
      </c>
      <c r="AN1395" t="s">
        <v>103</v>
      </c>
      <c r="AO1395" t="s">
        <v>126</v>
      </c>
      <c r="AP1395" t="s">
        <v>104</v>
      </c>
      <c r="AQ1395" t="s">
        <v>105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t="s">
        <v>119</v>
      </c>
      <c r="BC1395">
        <v>4</v>
      </c>
      <c r="BD1395" t="s">
        <v>106</v>
      </c>
      <c r="BE1395">
        <v>0</v>
      </c>
      <c r="BF1395" t="s">
        <v>83</v>
      </c>
      <c r="BG1395" t="s">
        <v>107</v>
      </c>
      <c r="BH1395">
        <v>2003</v>
      </c>
      <c r="BI1395" t="s">
        <v>125</v>
      </c>
      <c r="BJ1395">
        <v>2</v>
      </c>
      <c r="BK1395">
        <v>420</v>
      </c>
      <c r="BL1395" t="s">
        <v>98</v>
      </c>
      <c r="BM1395" t="s">
        <v>98</v>
      </c>
      <c r="BN1395" t="s">
        <v>104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2006</v>
      </c>
      <c r="CA1395" t="s">
        <v>110</v>
      </c>
      <c r="CB1395" t="s">
        <v>111</v>
      </c>
    </row>
    <row r="1396" spans="1:80">
      <c r="A1396">
        <v>2855</v>
      </c>
      <c r="B1396">
        <v>20</v>
      </c>
      <c r="C1396" t="s">
        <v>112</v>
      </c>
      <c r="D1396">
        <v>70</v>
      </c>
      <c r="E1396">
        <v>8810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209</v>
      </c>
      <c r="N1396" t="s">
        <v>91</v>
      </c>
      <c r="O1396" t="s">
        <v>91</v>
      </c>
      <c r="P1396" t="s">
        <v>92</v>
      </c>
      <c r="Q1396" t="s">
        <v>93</v>
      </c>
      <c r="R1396">
        <v>7</v>
      </c>
      <c r="S1396">
        <v>5</v>
      </c>
      <c r="T1396">
        <v>2003</v>
      </c>
      <c r="U1396">
        <v>2003</v>
      </c>
      <c r="V1396" t="s">
        <v>94</v>
      </c>
      <c r="W1396" t="s">
        <v>95</v>
      </c>
      <c r="X1396" t="s">
        <v>96</v>
      </c>
      <c r="Y1396" t="s">
        <v>96</v>
      </c>
      <c r="Z1396" t="s">
        <v>97</v>
      </c>
      <c r="AA1396">
        <v>0</v>
      </c>
      <c r="AB1396" t="s">
        <v>119</v>
      </c>
      <c r="AC1396" t="s">
        <v>98</v>
      </c>
      <c r="AD1396" t="s">
        <v>123</v>
      </c>
      <c r="AE1396" t="s">
        <v>119</v>
      </c>
      <c r="AF1396" t="s">
        <v>98</v>
      </c>
      <c r="AG1396" t="s">
        <v>100</v>
      </c>
      <c r="AH1396" t="s">
        <v>124</v>
      </c>
      <c r="AI1396">
        <v>1000</v>
      </c>
      <c r="AJ1396" t="s">
        <v>108</v>
      </c>
      <c r="AK1396">
        <v>0</v>
      </c>
      <c r="AL1396">
        <v>390</v>
      </c>
      <c r="AM1396">
        <v>1390</v>
      </c>
      <c r="AN1396" t="s">
        <v>103</v>
      </c>
      <c r="AO1396" t="s">
        <v>126</v>
      </c>
      <c r="AP1396" t="s">
        <v>104</v>
      </c>
      <c r="AQ1396" t="s">
        <v>105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t="s">
        <v>119</v>
      </c>
      <c r="BC1396">
        <v>7</v>
      </c>
      <c r="BD1396" t="s">
        <v>106</v>
      </c>
      <c r="BE1396">
        <v>0</v>
      </c>
      <c r="BF1396" t="s">
        <v>83</v>
      </c>
      <c r="BG1396" t="s">
        <v>107</v>
      </c>
      <c r="BH1396">
        <v>2003</v>
      </c>
      <c r="BI1396" t="s">
        <v>131</v>
      </c>
      <c r="BJ1396">
        <v>2</v>
      </c>
      <c r="BK1396">
        <v>545</v>
      </c>
      <c r="BL1396" t="s">
        <v>98</v>
      </c>
      <c r="BM1396" t="s">
        <v>98</v>
      </c>
      <c r="BN1396" t="s">
        <v>104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3</v>
      </c>
      <c r="BZ1396">
        <v>2006</v>
      </c>
      <c r="CA1396" t="s">
        <v>110</v>
      </c>
      <c r="CB1396" t="s">
        <v>111</v>
      </c>
    </row>
    <row r="1397" spans="1:80">
      <c r="A1397">
        <v>2856</v>
      </c>
      <c r="B1397">
        <v>60</v>
      </c>
      <c r="C1397" t="s">
        <v>112</v>
      </c>
      <c r="D1397">
        <v>74</v>
      </c>
      <c r="E1397">
        <v>8581</v>
      </c>
      <c r="F1397" t="s">
        <v>82</v>
      </c>
      <c r="G1397" t="s">
        <v>83</v>
      </c>
      <c r="H1397" t="s">
        <v>113</v>
      </c>
      <c r="I1397" t="s">
        <v>85</v>
      </c>
      <c r="J1397" t="s">
        <v>86</v>
      </c>
      <c r="K1397" t="s">
        <v>87</v>
      </c>
      <c r="L1397" t="s">
        <v>88</v>
      </c>
      <c r="M1397" t="s">
        <v>209</v>
      </c>
      <c r="N1397" t="s">
        <v>91</v>
      </c>
      <c r="O1397" t="s">
        <v>91</v>
      </c>
      <c r="P1397" t="s">
        <v>92</v>
      </c>
      <c r="Q1397" t="s">
        <v>122</v>
      </c>
      <c r="R1397">
        <v>7</v>
      </c>
      <c r="S1397">
        <v>5</v>
      </c>
      <c r="T1397">
        <v>2006</v>
      </c>
      <c r="U1397">
        <v>2006</v>
      </c>
      <c r="V1397" t="s">
        <v>94</v>
      </c>
      <c r="W1397" t="s">
        <v>95</v>
      </c>
      <c r="X1397" t="s">
        <v>96</v>
      </c>
      <c r="Y1397" t="s">
        <v>96</v>
      </c>
      <c r="Z1397" t="s">
        <v>97</v>
      </c>
      <c r="AA1397">
        <v>0</v>
      </c>
      <c r="AB1397" t="s">
        <v>119</v>
      </c>
      <c r="AC1397" t="s">
        <v>98</v>
      </c>
      <c r="AD1397" t="s">
        <v>123</v>
      </c>
      <c r="AE1397" t="s">
        <v>119</v>
      </c>
      <c r="AF1397" t="s">
        <v>119</v>
      </c>
      <c r="AG1397" t="s">
        <v>155</v>
      </c>
      <c r="AH1397" t="s">
        <v>108</v>
      </c>
      <c r="AI1397">
        <v>0</v>
      </c>
      <c r="AJ1397" t="s">
        <v>108</v>
      </c>
      <c r="AK1397">
        <v>0</v>
      </c>
      <c r="AL1397">
        <v>851</v>
      </c>
      <c r="AM1397">
        <v>851</v>
      </c>
      <c r="AN1397" t="s">
        <v>103</v>
      </c>
      <c r="AO1397" t="s">
        <v>126</v>
      </c>
      <c r="AP1397" t="s">
        <v>104</v>
      </c>
      <c r="AQ1397" t="s">
        <v>105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119</v>
      </c>
      <c r="BC1397">
        <v>7</v>
      </c>
      <c r="BD1397" t="s">
        <v>106</v>
      </c>
      <c r="BE1397">
        <v>0</v>
      </c>
      <c r="BF1397" t="s">
        <v>83</v>
      </c>
      <c r="BG1397" t="s">
        <v>107</v>
      </c>
      <c r="BH1397">
        <v>2006</v>
      </c>
      <c r="BI1397" t="s">
        <v>131</v>
      </c>
      <c r="BJ1397">
        <v>2</v>
      </c>
      <c r="BK1397">
        <v>578</v>
      </c>
      <c r="BL1397" t="s">
        <v>98</v>
      </c>
      <c r="BM1397" t="s">
        <v>98</v>
      </c>
      <c r="BN1397" t="s">
        <v>104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8</v>
      </c>
      <c r="BZ1397">
        <v>2006</v>
      </c>
      <c r="CA1397" t="s">
        <v>149</v>
      </c>
      <c r="CB1397" t="s">
        <v>150</v>
      </c>
    </row>
    <row r="1398" spans="1:80">
      <c r="A1398">
        <v>2857</v>
      </c>
      <c r="B1398">
        <v>60</v>
      </c>
      <c r="C1398" t="s">
        <v>112</v>
      </c>
      <c r="D1398">
        <v>70</v>
      </c>
      <c r="E1398">
        <v>8400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209</v>
      </c>
      <c r="N1398" t="s">
        <v>91</v>
      </c>
      <c r="O1398" t="s">
        <v>91</v>
      </c>
      <c r="P1398" t="s">
        <v>92</v>
      </c>
      <c r="Q1398" t="s">
        <v>122</v>
      </c>
      <c r="R1398">
        <v>7</v>
      </c>
      <c r="S1398">
        <v>5</v>
      </c>
      <c r="T1398">
        <v>2005</v>
      </c>
      <c r="U1398">
        <v>2005</v>
      </c>
      <c r="V1398" t="s">
        <v>94</v>
      </c>
      <c r="W1398" t="s">
        <v>95</v>
      </c>
      <c r="X1398" t="s">
        <v>96</v>
      </c>
      <c r="Y1398" t="s">
        <v>96</v>
      </c>
      <c r="Z1398" t="s">
        <v>97</v>
      </c>
      <c r="AA1398">
        <v>0</v>
      </c>
      <c r="AB1398" t="s">
        <v>119</v>
      </c>
      <c r="AC1398" t="s">
        <v>98</v>
      </c>
      <c r="AD1398" t="s">
        <v>123</v>
      </c>
      <c r="AE1398" t="s">
        <v>119</v>
      </c>
      <c r="AF1398" t="s">
        <v>98</v>
      </c>
      <c r="AG1398" t="s">
        <v>157</v>
      </c>
      <c r="AH1398" t="s">
        <v>108</v>
      </c>
      <c r="AI1398">
        <v>0</v>
      </c>
      <c r="AJ1398" t="s">
        <v>108</v>
      </c>
      <c r="AK1398">
        <v>0</v>
      </c>
      <c r="AL1398">
        <v>784</v>
      </c>
      <c r="AM1398">
        <v>784</v>
      </c>
      <c r="AN1398" t="s">
        <v>103</v>
      </c>
      <c r="AO1398" t="s">
        <v>126</v>
      </c>
      <c r="AP1398" t="s">
        <v>104</v>
      </c>
      <c r="AQ1398" t="s">
        <v>105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119</v>
      </c>
      <c r="BC1398">
        <v>6</v>
      </c>
      <c r="BD1398" t="s">
        <v>106</v>
      </c>
      <c r="BE1398">
        <v>0</v>
      </c>
      <c r="BF1398" t="s">
        <v>83</v>
      </c>
      <c r="BG1398" t="s">
        <v>107</v>
      </c>
      <c r="BH1398">
        <v>2005</v>
      </c>
      <c r="BI1398" t="s">
        <v>131</v>
      </c>
      <c r="BJ1398">
        <v>2</v>
      </c>
      <c r="BK1398">
        <v>572</v>
      </c>
      <c r="BL1398" t="s">
        <v>98</v>
      </c>
      <c r="BM1398" t="s">
        <v>98</v>
      </c>
      <c r="BN1398" t="s">
        <v>104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3</v>
      </c>
      <c r="BZ1398">
        <v>2006</v>
      </c>
      <c r="CA1398" t="s">
        <v>110</v>
      </c>
      <c r="CB1398" t="s">
        <v>111</v>
      </c>
    </row>
    <row r="1399" spans="1:80">
      <c r="A1399">
        <v>2858</v>
      </c>
      <c r="B1399">
        <v>20</v>
      </c>
      <c r="C1399" t="s">
        <v>112</v>
      </c>
      <c r="D1399">
        <v>65</v>
      </c>
      <c r="E1399">
        <v>8772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136</v>
      </c>
      <c r="L1399" t="s">
        <v>88</v>
      </c>
      <c r="M1399" t="s">
        <v>209</v>
      </c>
      <c r="N1399" t="s">
        <v>91</v>
      </c>
      <c r="O1399" t="s">
        <v>91</v>
      </c>
      <c r="P1399" t="s">
        <v>92</v>
      </c>
      <c r="Q1399" t="s">
        <v>93</v>
      </c>
      <c r="R1399">
        <v>7</v>
      </c>
      <c r="S1399">
        <v>5</v>
      </c>
      <c r="T1399">
        <v>2005</v>
      </c>
      <c r="U1399">
        <v>2006</v>
      </c>
      <c r="V1399" t="s">
        <v>94</v>
      </c>
      <c r="W1399" t="s">
        <v>95</v>
      </c>
      <c r="X1399" t="s">
        <v>96</v>
      </c>
      <c r="Y1399" t="s">
        <v>96</v>
      </c>
      <c r="Z1399" t="s">
        <v>97</v>
      </c>
      <c r="AA1399">
        <v>0</v>
      </c>
      <c r="AB1399" t="s">
        <v>119</v>
      </c>
      <c r="AC1399" t="s">
        <v>98</v>
      </c>
      <c r="AD1399" t="s">
        <v>123</v>
      </c>
      <c r="AE1399" t="s">
        <v>119</v>
      </c>
      <c r="AF1399" t="s">
        <v>98</v>
      </c>
      <c r="AG1399" t="s">
        <v>155</v>
      </c>
      <c r="AH1399" t="s">
        <v>124</v>
      </c>
      <c r="AI1399">
        <v>996</v>
      </c>
      <c r="AJ1399" t="s">
        <v>108</v>
      </c>
      <c r="AK1399">
        <v>0</v>
      </c>
      <c r="AL1399">
        <v>340</v>
      </c>
      <c r="AM1399">
        <v>1336</v>
      </c>
      <c r="AN1399" t="s">
        <v>103</v>
      </c>
      <c r="AO1399" t="s">
        <v>126</v>
      </c>
      <c r="AP1399" t="s">
        <v>104</v>
      </c>
      <c r="AQ1399" t="s">
        <v>105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t="s">
        <v>119</v>
      </c>
      <c r="BC1399">
        <v>6</v>
      </c>
      <c r="BD1399" t="s">
        <v>106</v>
      </c>
      <c r="BE1399">
        <v>0</v>
      </c>
      <c r="BF1399" t="s">
        <v>83</v>
      </c>
      <c r="BG1399" t="s">
        <v>107</v>
      </c>
      <c r="BH1399">
        <v>2005</v>
      </c>
      <c r="BI1399" t="s">
        <v>108</v>
      </c>
      <c r="BJ1399">
        <v>2</v>
      </c>
      <c r="BK1399">
        <v>502</v>
      </c>
      <c r="BL1399" t="s">
        <v>98</v>
      </c>
      <c r="BM1399" t="s">
        <v>98</v>
      </c>
      <c r="BN1399" t="s">
        <v>104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9</v>
      </c>
      <c r="BZ1399">
        <v>2006</v>
      </c>
      <c r="CA1399" t="s">
        <v>149</v>
      </c>
      <c r="CB1399" t="s">
        <v>150</v>
      </c>
    </row>
    <row r="1400" spans="1:80">
      <c r="A1400">
        <v>2859</v>
      </c>
      <c r="B1400">
        <v>70</v>
      </c>
      <c r="C1400" t="s">
        <v>112</v>
      </c>
      <c r="D1400">
        <v>67</v>
      </c>
      <c r="E1400">
        <v>8777</v>
      </c>
      <c r="F1400" t="s">
        <v>82</v>
      </c>
      <c r="G1400" t="s">
        <v>83</v>
      </c>
      <c r="H1400" t="s">
        <v>84</v>
      </c>
      <c r="I1400" t="s">
        <v>192</v>
      </c>
      <c r="J1400" t="s">
        <v>86</v>
      </c>
      <c r="K1400" t="s">
        <v>87</v>
      </c>
      <c r="L1400" t="s">
        <v>88</v>
      </c>
      <c r="M1400" t="s">
        <v>206</v>
      </c>
      <c r="N1400" t="s">
        <v>90</v>
      </c>
      <c r="O1400" t="s">
        <v>91</v>
      </c>
      <c r="P1400" t="s">
        <v>92</v>
      </c>
      <c r="Q1400" t="s">
        <v>122</v>
      </c>
      <c r="R1400">
        <v>4</v>
      </c>
      <c r="S1400">
        <v>6</v>
      </c>
      <c r="T1400">
        <v>1910</v>
      </c>
      <c r="U1400">
        <v>2000</v>
      </c>
      <c r="V1400" t="s">
        <v>94</v>
      </c>
      <c r="W1400" t="s">
        <v>95</v>
      </c>
      <c r="X1400" t="s">
        <v>135</v>
      </c>
      <c r="Y1400" t="s">
        <v>135</v>
      </c>
      <c r="Z1400" t="s">
        <v>97</v>
      </c>
      <c r="AA1400">
        <v>0</v>
      </c>
      <c r="AB1400" t="s">
        <v>98</v>
      </c>
      <c r="AC1400" t="s">
        <v>119</v>
      </c>
      <c r="AD1400" t="s">
        <v>99</v>
      </c>
      <c r="AE1400" t="s">
        <v>119</v>
      </c>
      <c r="AF1400" t="s">
        <v>98</v>
      </c>
      <c r="AG1400" t="s">
        <v>100</v>
      </c>
      <c r="AH1400" t="s">
        <v>101</v>
      </c>
      <c r="AI1400">
        <v>173</v>
      </c>
      <c r="AJ1400" t="s">
        <v>138</v>
      </c>
      <c r="AK1400">
        <v>337</v>
      </c>
      <c r="AL1400">
        <v>166</v>
      </c>
      <c r="AM1400">
        <v>676</v>
      </c>
      <c r="AN1400" t="s">
        <v>103</v>
      </c>
      <c r="AO1400" t="s">
        <v>119</v>
      </c>
      <c r="AP1400" t="s">
        <v>104</v>
      </c>
      <c r="AQ1400" t="s">
        <v>105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98</v>
      </c>
      <c r="BC1400">
        <v>6</v>
      </c>
      <c r="BD1400" t="s">
        <v>187</v>
      </c>
      <c r="BE1400">
        <v>0</v>
      </c>
      <c r="BF1400" t="s">
        <v>83</v>
      </c>
      <c r="BG1400" t="s">
        <v>107</v>
      </c>
      <c r="BH1400">
        <v>1950</v>
      </c>
      <c r="BI1400" t="s">
        <v>108</v>
      </c>
      <c r="BJ1400">
        <v>2</v>
      </c>
      <c r="BK1400">
        <v>528</v>
      </c>
      <c r="BL1400" t="s">
        <v>98</v>
      </c>
      <c r="BM1400" t="s">
        <v>98</v>
      </c>
      <c r="BN1400" t="s">
        <v>104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133</v>
      </c>
      <c r="BX1400">
        <v>420</v>
      </c>
      <c r="BY1400">
        <v>10</v>
      </c>
      <c r="BZ1400">
        <v>2006</v>
      </c>
      <c r="CA1400" t="s">
        <v>110</v>
      </c>
      <c r="CB1400" t="s">
        <v>111</v>
      </c>
    </row>
    <row r="1401" spans="1:80">
      <c r="A1401">
        <v>2860</v>
      </c>
      <c r="B1401">
        <v>90</v>
      </c>
      <c r="C1401" t="s">
        <v>112</v>
      </c>
      <c r="D1401">
        <v>38</v>
      </c>
      <c r="E1401">
        <v>7840</v>
      </c>
      <c r="F1401" t="s">
        <v>82</v>
      </c>
      <c r="G1401" t="s">
        <v>83</v>
      </c>
      <c r="H1401" t="s">
        <v>113</v>
      </c>
      <c r="I1401" t="s">
        <v>85</v>
      </c>
      <c r="J1401" t="s">
        <v>86</v>
      </c>
      <c r="K1401" t="s">
        <v>161</v>
      </c>
      <c r="L1401" t="s">
        <v>88</v>
      </c>
      <c r="M1401" t="s">
        <v>206</v>
      </c>
      <c r="N1401" t="s">
        <v>91</v>
      </c>
      <c r="O1401" t="s">
        <v>91</v>
      </c>
      <c r="P1401" t="s">
        <v>179</v>
      </c>
      <c r="Q1401" t="s">
        <v>183</v>
      </c>
      <c r="R1401">
        <v>6</v>
      </c>
      <c r="S1401">
        <v>5</v>
      </c>
      <c r="T1401">
        <v>1975</v>
      </c>
      <c r="U1401">
        <v>1975</v>
      </c>
      <c r="V1401" t="s">
        <v>210</v>
      </c>
      <c r="W1401" t="s">
        <v>204</v>
      </c>
      <c r="X1401" t="s">
        <v>135</v>
      </c>
      <c r="Y1401" t="s">
        <v>185</v>
      </c>
      <c r="Z1401" t="s">
        <v>117</v>
      </c>
      <c r="AA1401">
        <v>355</v>
      </c>
      <c r="AB1401" t="s">
        <v>98</v>
      </c>
      <c r="AC1401" t="s">
        <v>98</v>
      </c>
      <c r="AD1401" t="s">
        <v>99</v>
      </c>
      <c r="AE1401" t="s">
        <v>119</v>
      </c>
      <c r="AF1401" t="s">
        <v>98</v>
      </c>
      <c r="AG1401" t="s">
        <v>119</v>
      </c>
      <c r="AH1401" t="s">
        <v>124</v>
      </c>
      <c r="AI1401">
        <v>976</v>
      </c>
      <c r="AJ1401" t="s">
        <v>108</v>
      </c>
      <c r="AK1401">
        <v>0</v>
      </c>
      <c r="AL1401">
        <v>0</v>
      </c>
      <c r="AM1401">
        <v>976</v>
      </c>
      <c r="AN1401" t="s">
        <v>103</v>
      </c>
      <c r="AO1401" t="s">
        <v>98</v>
      </c>
      <c r="AP1401" t="s">
        <v>104</v>
      </c>
      <c r="AQ1401" t="s">
        <v>105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t="s">
        <v>98</v>
      </c>
      <c r="BC1401">
        <v>4</v>
      </c>
      <c r="BD1401" t="s">
        <v>106</v>
      </c>
      <c r="BE1401">
        <v>0</v>
      </c>
      <c r="BF1401" t="s">
        <v>83</v>
      </c>
      <c r="BG1401" t="s">
        <v>83</v>
      </c>
      <c r="BH1401" t="s">
        <v>83</v>
      </c>
      <c r="BI1401" t="s">
        <v>83</v>
      </c>
      <c r="BJ1401">
        <v>0</v>
      </c>
      <c r="BK1401">
        <v>0</v>
      </c>
      <c r="BL1401" t="s">
        <v>83</v>
      </c>
      <c r="BM1401" t="s">
        <v>83</v>
      </c>
      <c r="BN1401" t="s">
        <v>104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10</v>
      </c>
      <c r="BZ1401">
        <v>2006</v>
      </c>
      <c r="CA1401" t="s">
        <v>110</v>
      </c>
      <c r="CB1401" t="s">
        <v>241</v>
      </c>
    </row>
    <row r="1402" spans="1:80">
      <c r="A1402">
        <v>2861</v>
      </c>
      <c r="B1402">
        <v>20</v>
      </c>
      <c r="C1402" t="s">
        <v>112</v>
      </c>
      <c r="D1402">
        <v>73</v>
      </c>
      <c r="E1402">
        <v>16133</v>
      </c>
      <c r="F1402" t="s">
        <v>82</v>
      </c>
      <c r="G1402" t="s">
        <v>83</v>
      </c>
      <c r="H1402" t="s">
        <v>84</v>
      </c>
      <c r="I1402" t="s">
        <v>127</v>
      </c>
      <c r="J1402" t="s">
        <v>86</v>
      </c>
      <c r="K1402" t="s">
        <v>87</v>
      </c>
      <c r="L1402" t="s">
        <v>88</v>
      </c>
      <c r="M1402" t="s">
        <v>206</v>
      </c>
      <c r="N1402" t="s">
        <v>91</v>
      </c>
      <c r="O1402" t="s">
        <v>91</v>
      </c>
      <c r="P1402" t="s">
        <v>92</v>
      </c>
      <c r="Q1402" t="s">
        <v>93</v>
      </c>
      <c r="R1402">
        <v>5</v>
      </c>
      <c r="S1402">
        <v>4</v>
      </c>
      <c r="T1402">
        <v>1969</v>
      </c>
      <c r="U1402">
        <v>1969</v>
      </c>
      <c r="V1402" t="s">
        <v>94</v>
      </c>
      <c r="W1402" t="s">
        <v>95</v>
      </c>
      <c r="X1402" t="s">
        <v>130</v>
      </c>
      <c r="Y1402" t="s">
        <v>135</v>
      </c>
      <c r="Z1402" t="s">
        <v>97</v>
      </c>
      <c r="AA1402">
        <v>0</v>
      </c>
      <c r="AB1402" t="s">
        <v>98</v>
      </c>
      <c r="AC1402" t="s">
        <v>98</v>
      </c>
      <c r="AD1402" t="s">
        <v>99</v>
      </c>
      <c r="AE1402" t="s">
        <v>119</v>
      </c>
      <c r="AF1402" t="s">
        <v>98</v>
      </c>
      <c r="AG1402" t="s">
        <v>155</v>
      </c>
      <c r="AH1402" t="s">
        <v>118</v>
      </c>
      <c r="AI1402">
        <v>847</v>
      </c>
      <c r="AJ1402" t="s">
        <v>108</v>
      </c>
      <c r="AK1402">
        <v>0</v>
      </c>
      <c r="AL1402">
        <v>329</v>
      </c>
      <c r="AM1402">
        <v>1176</v>
      </c>
      <c r="AN1402" t="s">
        <v>103</v>
      </c>
      <c r="AO1402" t="s">
        <v>98</v>
      </c>
      <c r="AP1402" t="s">
        <v>104</v>
      </c>
      <c r="AQ1402" t="s">
        <v>105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t="s">
        <v>98</v>
      </c>
      <c r="BC1402">
        <v>5</v>
      </c>
      <c r="BD1402" t="s">
        <v>106</v>
      </c>
      <c r="BE1402">
        <v>0</v>
      </c>
      <c r="BF1402" t="s">
        <v>83</v>
      </c>
      <c r="BG1402" t="s">
        <v>107</v>
      </c>
      <c r="BH1402">
        <v>1969</v>
      </c>
      <c r="BI1402" t="s">
        <v>108</v>
      </c>
      <c r="BJ1402">
        <v>1</v>
      </c>
      <c r="BK1402">
        <v>360</v>
      </c>
      <c r="BL1402" t="s">
        <v>98</v>
      </c>
      <c r="BM1402" t="s">
        <v>98</v>
      </c>
      <c r="BN1402" t="s">
        <v>104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12</v>
      </c>
      <c r="BZ1402">
        <v>2006</v>
      </c>
      <c r="CA1402" t="s">
        <v>110</v>
      </c>
      <c r="CB1402" t="s">
        <v>172</v>
      </c>
    </row>
    <row r="1403" spans="1:80">
      <c r="A1403">
        <v>2862</v>
      </c>
      <c r="B1403">
        <v>60</v>
      </c>
      <c r="C1403" t="s">
        <v>112</v>
      </c>
      <c r="D1403">
        <v>62</v>
      </c>
      <c r="E1403">
        <v>7162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206</v>
      </c>
      <c r="N1403" t="s">
        <v>91</v>
      </c>
      <c r="O1403" t="s">
        <v>91</v>
      </c>
      <c r="P1403" t="s">
        <v>92</v>
      </c>
      <c r="Q1403" t="s">
        <v>122</v>
      </c>
      <c r="R1403">
        <v>7</v>
      </c>
      <c r="S1403">
        <v>5</v>
      </c>
      <c r="T1403">
        <v>2003</v>
      </c>
      <c r="U1403">
        <v>2004</v>
      </c>
      <c r="V1403" t="s">
        <v>115</v>
      </c>
      <c r="W1403" t="s">
        <v>95</v>
      </c>
      <c r="X1403" t="s">
        <v>130</v>
      </c>
      <c r="Y1403" t="s">
        <v>203</v>
      </c>
      <c r="Z1403" t="s">
        <v>117</v>
      </c>
      <c r="AA1403">
        <v>190</v>
      </c>
      <c r="AB1403" t="s">
        <v>119</v>
      </c>
      <c r="AC1403" t="s">
        <v>98</v>
      </c>
      <c r="AD1403" t="s">
        <v>123</v>
      </c>
      <c r="AE1403" t="s">
        <v>119</v>
      </c>
      <c r="AF1403" t="s">
        <v>98</v>
      </c>
      <c r="AG1403" t="s">
        <v>100</v>
      </c>
      <c r="AH1403" t="s">
        <v>108</v>
      </c>
      <c r="AI1403">
        <v>0</v>
      </c>
      <c r="AJ1403" t="s">
        <v>108</v>
      </c>
      <c r="AK1403">
        <v>0</v>
      </c>
      <c r="AL1403">
        <v>796</v>
      </c>
      <c r="AM1403">
        <v>796</v>
      </c>
      <c r="AN1403" t="s">
        <v>103</v>
      </c>
      <c r="AO1403" t="s">
        <v>126</v>
      </c>
      <c r="AP1403" t="s">
        <v>104</v>
      </c>
      <c r="AQ1403" t="s">
        <v>105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119</v>
      </c>
      <c r="BC1403">
        <v>8</v>
      </c>
      <c r="BD1403" t="s">
        <v>106</v>
      </c>
      <c r="BE1403">
        <v>1</v>
      </c>
      <c r="BF1403" t="s">
        <v>119</v>
      </c>
      <c r="BG1403" t="s">
        <v>159</v>
      </c>
      <c r="BH1403">
        <v>2003</v>
      </c>
      <c r="BI1403" t="s">
        <v>125</v>
      </c>
      <c r="BJ1403">
        <v>2</v>
      </c>
      <c r="BK1403">
        <v>616</v>
      </c>
      <c r="BL1403" t="s">
        <v>98</v>
      </c>
      <c r="BM1403" t="s">
        <v>98</v>
      </c>
      <c r="BN1403" t="s">
        <v>104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5</v>
      </c>
      <c r="BZ1403">
        <v>2006</v>
      </c>
      <c r="CA1403" t="s">
        <v>110</v>
      </c>
      <c r="CB1403" t="s">
        <v>111</v>
      </c>
    </row>
    <row r="1404" spans="1:80">
      <c r="A1404">
        <v>2863</v>
      </c>
      <c r="B1404">
        <v>20</v>
      </c>
      <c r="C1404" t="s">
        <v>112</v>
      </c>
      <c r="D1404">
        <v>75</v>
      </c>
      <c r="E1404">
        <v>8050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206</v>
      </c>
      <c r="N1404" t="s">
        <v>91</v>
      </c>
      <c r="O1404" t="s">
        <v>91</v>
      </c>
      <c r="P1404" t="s">
        <v>92</v>
      </c>
      <c r="Q1404" t="s">
        <v>93</v>
      </c>
      <c r="R1404">
        <v>6</v>
      </c>
      <c r="S1404">
        <v>5</v>
      </c>
      <c r="T1404">
        <v>2002</v>
      </c>
      <c r="U1404">
        <v>2002</v>
      </c>
      <c r="V1404" t="s">
        <v>94</v>
      </c>
      <c r="W1404" t="s">
        <v>95</v>
      </c>
      <c r="X1404" t="s">
        <v>96</v>
      </c>
      <c r="Y1404" t="s">
        <v>96</v>
      </c>
      <c r="Z1404" t="s">
        <v>83</v>
      </c>
      <c r="AA1404" t="s">
        <v>83</v>
      </c>
      <c r="AB1404" t="s">
        <v>98</v>
      </c>
      <c r="AC1404" t="s">
        <v>98</v>
      </c>
      <c r="AD1404" t="s">
        <v>123</v>
      </c>
      <c r="AE1404" t="s">
        <v>119</v>
      </c>
      <c r="AF1404" t="s">
        <v>98</v>
      </c>
      <c r="AG1404" t="s">
        <v>157</v>
      </c>
      <c r="AH1404" t="s">
        <v>124</v>
      </c>
      <c r="AI1404">
        <v>475</v>
      </c>
      <c r="AJ1404" t="s">
        <v>118</v>
      </c>
      <c r="AK1404">
        <v>297</v>
      </c>
      <c r="AL1404">
        <v>142</v>
      </c>
      <c r="AM1404">
        <v>914</v>
      </c>
      <c r="AN1404" t="s">
        <v>103</v>
      </c>
      <c r="AO1404" t="s">
        <v>126</v>
      </c>
      <c r="AP1404" t="s">
        <v>104</v>
      </c>
      <c r="AQ1404" t="s">
        <v>105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119</v>
      </c>
      <c r="BC1404">
        <v>4</v>
      </c>
      <c r="BD1404" t="s">
        <v>106</v>
      </c>
      <c r="BE1404">
        <v>0</v>
      </c>
      <c r="BF1404" t="s">
        <v>83</v>
      </c>
      <c r="BG1404" t="s">
        <v>83</v>
      </c>
      <c r="BH1404" t="s">
        <v>83</v>
      </c>
      <c r="BI1404" t="s">
        <v>83</v>
      </c>
      <c r="BJ1404">
        <v>0</v>
      </c>
      <c r="BK1404">
        <v>0</v>
      </c>
      <c r="BL1404" t="s">
        <v>83</v>
      </c>
      <c r="BM1404" t="s">
        <v>83</v>
      </c>
      <c r="BN1404" t="s">
        <v>167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4</v>
      </c>
      <c r="BZ1404">
        <v>2006</v>
      </c>
      <c r="CA1404" t="s">
        <v>110</v>
      </c>
      <c r="CB1404" t="s">
        <v>111</v>
      </c>
    </row>
    <row r="1405" spans="1:80">
      <c r="A1405">
        <v>2864</v>
      </c>
      <c r="B1405">
        <v>60</v>
      </c>
      <c r="C1405" t="s">
        <v>112</v>
      </c>
      <c r="D1405">
        <v>90</v>
      </c>
      <c r="E1405">
        <v>11060</v>
      </c>
      <c r="F1405" t="s">
        <v>82</v>
      </c>
      <c r="G1405" t="s">
        <v>83</v>
      </c>
      <c r="H1405" t="s">
        <v>113</v>
      </c>
      <c r="I1405" t="s">
        <v>85</v>
      </c>
      <c r="J1405" t="s">
        <v>86</v>
      </c>
      <c r="K1405" t="s">
        <v>114</v>
      </c>
      <c r="L1405" t="s">
        <v>88</v>
      </c>
      <c r="M1405" t="s">
        <v>206</v>
      </c>
      <c r="N1405" t="s">
        <v>91</v>
      </c>
      <c r="O1405" t="s">
        <v>91</v>
      </c>
      <c r="P1405" t="s">
        <v>92</v>
      </c>
      <c r="Q1405" t="s">
        <v>122</v>
      </c>
      <c r="R1405">
        <v>7</v>
      </c>
      <c r="S1405">
        <v>5</v>
      </c>
      <c r="T1405">
        <v>2003</v>
      </c>
      <c r="U1405">
        <v>2005</v>
      </c>
      <c r="V1405" t="s">
        <v>94</v>
      </c>
      <c r="W1405" t="s">
        <v>95</v>
      </c>
      <c r="X1405" t="s">
        <v>96</v>
      </c>
      <c r="Y1405" t="s">
        <v>96</v>
      </c>
      <c r="Z1405" t="s">
        <v>97</v>
      </c>
      <c r="AA1405">
        <v>0</v>
      </c>
      <c r="AB1405" t="s">
        <v>119</v>
      </c>
      <c r="AC1405" t="s">
        <v>98</v>
      </c>
      <c r="AD1405" t="s">
        <v>123</v>
      </c>
      <c r="AE1405" t="s">
        <v>126</v>
      </c>
      <c r="AF1405" t="s">
        <v>98</v>
      </c>
      <c r="AG1405" t="s">
        <v>100</v>
      </c>
      <c r="AH1405" t="s">
        <v>108</v>
      </c>
      <c r="AI1405">
        <v>0</v>
      </c>
      <c r="AJ1405" t="s">
        <v>108</v>
      </c>
      <c r="AK1405">
        <v>0</v>
      </c>
      <c r="AL1405">
        <v>1150</v>
      </c>
      <c r="AM1405">
        <v>1150</v>
      </c>
      <c r="AN1405" t="s">
        <v>103</v>
      </c>
      <c r="AO1405" t="s">
        <v>126</v>
      </c>
      <c r="AP1405" t="s">
        <v>104</v>
      </c>
      <c r="AQ1405" t="s">
        <v>105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119</v>
      </c>
      <c r="BC1405">
        <v>9</v>
      </c>
      <c r="BD1405" t="s">
        <v>106</v>
      </c>
      <c r="BE1405">
        <v>1</v>
      </c>
      <c r="BF1405" t="s">
        <v>126</v>
      </c>
      <c r="BG1405" t="s">
        <v>159</v>
      </c>
      <c r="BH1405">
        <v>2003</v>
      </c>
      <c r="BI1405" t="s">
        <v>125</v>
      </c>
      <c r="BJ1405">
        <v>2</v>
      </c>
      <c r="BK1405">
        <v>502</v>
      </c>
      <c r="BL1405" t="s">
        <v>98</v>
      </c>
      <c r="BM1405" t="s">
        <v>98</v>
      </c>
      <c r="BN1405" t="s">
        <v>104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2</v>
      </c>
      <c r="BZ1405">
        <v>2006</v>
      </c>
      <c r="CA1405" t="s">
        <v>174</v>
      </c>
      <c r="CB1405" t="s">
        <v>111</v>
      </c>
    </row>
    <row r="1406" spans="1:80">
      <c r="A1406">
        <v>2865</v>
      </c>
      <c r="B1406">
        <v>180</v>
      </c>
      <c r="C1406" t="s">
        <v>140</v>
      </c>
      <c r="D1406">
        <v>35</v>
      </c>
      <c r="E1406">
        <v>3675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206</v>
      </c>
      <c r="N1406" t="s">
        <v>91</v>
      </c>
      <c r="O1406" t="s">
        <v>91</v>
      </c>
      <c r="P1406" t="s">
        <v>129</v>
      </c>
      <c r="Q1406" t="s">
        <v>183</v>
      </c>
      <c r="R1406">
        <v>6</v>
      </c>
      <c r="S1406">
        <v>5</v>
      </c>
      <c r="T1406">
        <v>2005</v>
      </c>
      <c r="U1406">
        <v>2006</v>
      </c>
      <c r="V1406" t="s">
        <v>94</v>
      </c>
      <c r="W1406" t="s">
        <v>95</v>
      </c>
      <c r="X1406" t="s">
        <v>96</v>
      </c>
      <c r="Y1406" t="s">
        <v>96</v>
      </c>
      <c r="Z1406" t="s">
        <v>117</v>
      </c>
      <c r="AA1406">
        <v>82</v>
      </c>
      <c r="AB1406" t="s">
        <v>98</v>
      </c>
      <c r="AC1406" t="s">
        <v>98</v>
      </c>
      <c r="AD1406" t="s">
        <v>123</v>
      </c>
      <c r="AE1406" t="s">
        <v>119</v>
      </c>
      <c r="AF1406" t="s">
        <v>98</v>
      </c>
      <c r="AG1406" t="s">
        <v>119</v>
      </c>
      <c r="AH1406" t="s">
        <v>124</v>
      </c>
      <c r="AI1406">
        <v>547</v>
      </c>
      <c r="AJ1406" t="s">
        <v>108</v>
      </c>
      <c r="AK1406">
        <v>0</v>
      </c>
      <c r="AL1406">
        <v>0</v>
      </c>
      <c r="AM1406">
        <v>547</v>
      </c>
      <c r="AN1406" t="s">
        <v>103</v>
      </c>
      <c r="AO1406" t="s">
        <v>119</v>
      </c>
      <c r="AP1406" t="s">
        <v>104</v>
      </c>
      <c r="AQ1406" t="s">
        <v>105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98</v>
      </c>
      <c r="BC1406">
        <v>5</v>
      </c>
      <c r="BD1406" t="s">
        <v>106</v>
      </c>
      <c r="BE1406">
        <v>0</v>
      </c>
      <c r="BF1406" t="s">
        <v>83</v>
      </c>
      <c r="BG1406" t="s">
        <v>189</v>
      </c>
      <c r="BH1406">
        <v>2005</v>
      </c>
      <c r="BI1406" t="s">
        <v>125</v>
      </c>
      <c r="BJ1406">
        <v>2</v>
      </c>
      <c r="BK1406">
        <v>525</v>
      </c>
      <c r="BL1406" t="s">
        <v>98</v>
      </c>
      <c r="BM1406" t="s">
        <v>98</v>
      </c>
      <c r="BN1406" t="s">
        <v>104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10</v>
      </c>
      <c r="BZ1406">
        <v>2006</v>
      </c>
      <c r="CA1406" t="s">
        <v>149</v>
      </c>
      <c r="CB1406" t="s">
        <v>150</v>
      </c>
    </row>
    <row r="1407" spans="1:80">
      <c r="A1407">
        <v>2866</v>
      </c>
      <c r="B1407">
        <v>160</v>
      </c>
      <c r="C1407" t="s">
        <v>140</v>
      </c>
      <c r="D1407">
        <v>24</v>
      </c>
      <c r="E1407">
        <v>2522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206</v>
      </c>
      <c r="N1407" t="s">
        <v>91</v>
      </c>
      <c r="O1407" t="s">
        <v>91</v>
      </c>
      <c r="P1407" t="s">
        <v>142</v>
      </c>
      <c r="Q1407" t="s">
        <v>122</v>
      </c>
      <c r="R1407">
        <v>7</v>
      </c>
      <c r="S1407">
        <v>5</v>
      </c>
      <c r="T1407">
        <v>2004</v>
      </c>
      <c r="U1407">
        <v>2004</v>
      </c>
      <c r="V1407" t="s">
        <v>94</v>
      </c>
      <c r="W1407" t="s">
        <v>95</v>
      </c>
      <c r="X1407" t="s">
        <v>96</v>
      </c>
      <c r="Y1407" t="s">
        <v>96</v>
      </c>
      <c r="Z1407" t="s">
        <v>148</v>
      </c>
      <c r="AA1407">
        <v>50</v>
      </c>
      <c r="AB1407" t="s">
        <v>119</v>
      </c>
      <c r="AC1407" t="s">
        <v>98</v>
      </c>
      <c r="AD1407" t="s">
        <v>123</v>
      </c>
      <c r="AE1407" t="s">
        <v>119</v>
      </c>
      <c r="AF1407" t="s">
        <v>98</v>
      </c>
      <c r="AG1407" t="s">
        <v>100</v>
      </c>
      <c r="AH1407" t="s">
        <v>108</v>
      </c>
      <c r="AI1407">
        <v>0</v>
      </c>
      <c r="AJ1407" t="s">
        <v>108</v>
      </c>
      <c r="AK1407">
        <v>0</v>
      </c>
      <c r="AL1407">
        <v>970</v>
      </c>
      <c r="AM1407">
        <v>970</v>
      </c>
      <c r="AN1407" t="s">
        <v>103</v>
      </c>
      <c r="AO1407" t="s">
        <v>126</v>
      </c>
      <c r="AP1407" t="s">
        <v>104</v>
      </c>
      <c r="AQ1407" t="s">
        <v>105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t="s">
        <v>119</v>
      </c>
      <c r="BC1407">
        <v>7</v>
      </c>
      <c r="BD1407" t="s">
        <v>228</v>
      </c>
      <c r="BE1407">
        <v>0</v>
      </c>
      <c r="BF1407" t="s">
        <v>83</v>
      </c>
      <c r="BG1407" t="s">
        <v>143</v>
      </c>
      <c r="BH1407">
        <v>2004</v>
      </c>
      <c r="BI1407" t="s">
        <v>108</v>
      </c>
      <c r="BJ1407">
        <v>2</v>
      </c>
      <c r="BK1407">
        <v>380</v>
      </c>
      <c r="BL1407" t="s">
        <v>98</v>
      </c>
      <c r="BM1407" t="s">
        <v>98</v>
      </c>
      <c r="BN1407" t="s">
        <v>104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5</v>
      </c>
      <c r="BZ1407">
        <v>2006</v>
      </c>
      <c r="CA1407" t="s">
        <v>110</v>
      </c>
      <c r="CB1407" t="s">
        <v>111</v>
      </c>
    </row>
    <row r="1408" spans="1:80">
      <c r="A1408">
        <v>2867</v>
      </c>
      <c r="B1408">
        <v>50</v>
      </c>
      <c r="C1408" t="s">
        <v>112</v>
      </c>
      <c r="D1408">
        <v>56</v>
      </c>
      <c r="E1408">
        <v>6956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206</v>
      </c>
      <c r="N1408" t="s">
        <v>91</v>
      </c>
      <c r="O1408" t="s">
        <v>91</v>
      </c>
      <c r="P1408" t="s">
        <v>92</v>
      </c>
      <c r="Q1408" t="s">
        <v>176</v>
      </c>
      <c r="R1408">
        <v>4</v>
      </c>
      <c r="S1408">
        <v>7</v>
      </c>
      <c r="T1408">
        <v>1948</v>
      </c>
      <c r="U1408">
        <v>1950</v>
      </c>
      <c r="V1408" t="s">
        <v>94</v>
      </c>
      <c r="W1408" t="s">
        <v>95</v>
      </c>
      <c r="X1408" t="s">
        <v>96</v>
      </c>
      <c r="Y1408" t="s">
        <v>96</v>
      </c>
      <c r="Z1408" t="s">
        <v>97</v>
      </c>
      <c r="AA1408">
        <v>0</v>
      </c>
      <c r="AB1408" t="s">
        <v>98</v>
      </c>
      <c r="AC1408" t="s">
        <v>119</v>
      </c>
      <c r="AD1408" t="s">
        <v>99</v>
      </c>
      <c r="AE1408" t="s">
        <v>139</v>
      </c>
      <c r="AF1408" t="s">
        <v>98</v>
      </c>
      <c r="AG1408" t="s">
        <v>155</v>
      </c>
      <c r="AH1408" t="s">
        <v>108</v>
      </c>
      <c r="AI1408">
        <v>0</v>
      </c>
      <c r="AJ1408" t="s">
        <v>108</v>
      </c>
      <c r="AK1408">
        <v>0</v>
      </c>
      <c r="AL1408">
        <v>624</v>
      </c>
      <c r="AM1408">
        <v>624</v>
      </c>
      <c r="AN1408" t="s">
        <v>103</v>
      </c>
      <c r="AO1408" t="s">
        <v>126</v>
      </c>
      <c r="AP1408" t="s">
        <v>104</v>
      </c>
      <c r="AQ1408" t="s">
        <v>105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106</v>
      </c>
      <c r="BE1408">
        <v>0</v>
      </c>
      <c r="BF1408" t="s">
        <v>83</v>
      </c>
      <c r="BG1408" t="s">
        <v>107</v>
      </c>
      <c r="BH1408">
        <v>1948</v>
      </c>
      <c r="BI1408" t="s">
        <v>108</v>
      </c>
      <c r="BJ1408">
        <v>1</v>
      </c>
      <c r="BK1408">
        <v>265</v>
      </c>
      <c r="BL1408" t="s">
        <v>98</v>
      </c>
      <c r="BM1408" t="s">
        <v>134</v>
      </c>
      <c r="BN1408" t="s">
        <v>104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4</v>
      </c>
      <c r="BZ1408">
        <v>2006</v>
      </c>
      <c r="CA1408" t="s">
        <v>110</v>
      </c>
      <c r="CB1408" t="s">
        <v>111</v>
      </c>
    </row>
    <row r="1409" spans="1:80">
      <c r="A1409">
        <v>2868</v>
      </c>
      <c r="B1409">
        <v>50</v>
      </c>
      <c r="C1409" t="s">
        <v>112</v>
      </c>
      <c r="D1409">
        <v>72</v>
      </c>
      <c r="E1409">
        <v>7822</v>
      </c>
      <c r="F1409" t="s">
        <v>82</v>
      </c>
      <c r="G1409" t="s">
        <v>83</v>
      </c>
      <c r="H1409" t="s">
        <v>84</v>
      </c>
      <c r="I1409" t="s">
        <v>192</v>
      </c>
      <c r="J1409" t="s">
        <v>86</v>
      </c>
      <c r="K1409" t="s">
        <v>114</v>
      </c>
      <c r="L1409" t="s">
        <v>88</v>
      </c>
      <c r="M1409" t="s">
        <v>206</v>
      </c>
      <c r="N1409" t="s">
        <v>182</v>
      </c>
      <c r="O1409" t="s">
        <v>91</v>
      </c>
      <c r="P1409" t="s">
        <v>92</v>
      </c>
      <c r="Q1409" t="s">
        <v>176</v>
      </c>
      <c r="R1409">
        <v>6</v>
      </c>
      <c r="S1409">
        <v>3</v>
      </c>
      <c r="T1409">
        <v>1915</v>
      </c>
      <c r="U1409">
        <v>1950</v>
      </c>
      <c r="V1409" t="s">
        <v>94</v>
      </c>
      <c r="W1409" t="s">
        <v>95</v>
      </c>
      <c r="X1409" t="s">
        <v>193</v>
      </c>
      <c r="Y1409" t="s">
        <v>193</v>
      </c>
      <c r="Z1409" t="s">
        <v>97</v>
      </c>
      <c r="AA1409">
        <v>0</v>
      </c>
      <c r="AB1409" t="s">
        <v>98</v>
      </c>
      <c r="AC1409" t="s">
        <v>139</v>
      </c>
      <c r="AD1409" t="s">
        <v>166</v>
      </c>
      <c r="AE1409" t="s">
        <v>139</v>
      </c>
      <c r="AF1409" t="s">
        <v>139</v>
      </c>
      <c r="AG1409" t="s">
        <v>100</v>
      </c>
      <c r="AH1409" t="s">
        <v>108</v>
      </c>
      <c r="AI1409">
        <v>0</v>
      </c>
      <c r="AJ1409" t="s">
        <v>108</v>
      </c>
      <c r="AK1409">
        <v>0</v>
      </c>
      <c r="AL1409">
        <v>832</v>
      </c>
      <c r="AM1409">
        <v>832</v>
      </c>
      <c r="AN1409" t="s">
        <v>103</v>
      </c>
      <c r="AO1409" t="s">
        <v>98</v>
      </c>
      <c r="AP1409" t="s">
        <v>104</v>
      </c>
      <c r="AQ1409" t="s">
        <v>196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98</v>
      </c>
      <c r="BC1409">
        <v>7</v>
      </c>
      <c r="BD1409" t="s">
        <v>106</v>
      </c>
      <c r="BE1409">
        <v>0</v>
      </c>
      <c r="BF1409" t="s">
        <v>83</v>
      </c>
      <c r="BG1409" t="s">
        <v>143</v>
      </c>
      <c r="BH1409">
        <v>1974</v>
      </c>
      <c r="BI1409" t="s">
        <v>108</v>
      </c>
      <c r="BJ1409">
        <v>2</v>
      </c>
      <c r="BK1409">
        <v>528</v>
      </c>
      <c r="BL1409" t="s">
        <v>98</v>
      </c>
      <c r="BM1409" t="s">
        <v>98</v>
      </c>
      <c r="BN1409" t="s">
        <v>167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t="s">
        <v>83</v>
      </c>
      <c r="BV1409" t="s">
        <v>132</v>
      </c>
      <c r="BW1409" t="s">
        <v>83</v>
      </c>
      <c r="BX1409">
        <v>0</v>
      </c>
      <c r="BY1409">
        <v>5</v>
      </c>
      <c r="BZ1409">
        <v>2006</v>
      </c>
      <c r="CA1409" t="s">
        <v>110</v>
      </c>
      <c r="CB1409" t="s">
        <v>241</v>
      </c>
    </row>
    <row r="1410" spans="1:80">
      <c r="A1410">
        <v>2869</v>
      </c>
      <c r="B1410">
        <v>50</v>
      </c>
      <c r="C1410" t="s">
        <v>112</v>
      </c>
      <c r="D1410">
        <v>62</v>
      </c>
      <c r="E1410">
        <v>8707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136</v>
      </c>
      <c r="L1410" t="s">
        <v>88</v>
      </c>
      <c r="M1410" t="s">
        <v>206</v>
      </c>
      <c r="N1410" t="s">
        <v>90</v>
      </c>
      <c r="O1410" t="s">
        <v>91</v>
      </c>
      <c r="P1410" t="s">
        <v>92</v>
      </c>
      <c r="Q1410" t="s">
        <v>176</v>
      </c>
      <c r="R1410">
        <v>4</v>
      </c>
      <c r="S1410">
        <v>5</v>
      </c>
      <c r="T1410">
        <v>1924</v>
      </c>
      <c r="U1410">
        <v>1950</v>
      </c>
      <c r="V1410" t="s">
        <v>94</v>
      </c>
      <c r="W1410" t="s">
        <v>95</v>
      </c>
      <c r="X1410" t="s">
        <v>116</v>
      </c>
      <c r="Y1410" t="s">
        <v>116</v>
      </c>
      <c r="Z1410" t="s">
        <v>97</v>
      </c>
      <c r="AA1410">
        <v>0</v>
      </c>
      <c r="AB1410" t="s">
        <v>98</v>
      </c>
      <c r="AC1410" t="s">
        <v>98</v>
      </c>
      <c r="AD1410" t="s">
        <v>166</v>
      </c>
      <c r="AE1410" t="s">
        <v>98</v>
      </c>
      <c r="AF1410" t="s">
        <v>98</v>
      </c>
      <c r="AG1410" t="s">
        <v>100</v>
      </c>
      <c r="AH1410" t="s">
        <v>108</v>
      </c>
      <c r="AI1410">
        <v>0</v>
      </c>
      <c r="AJ1410" t="s">
        <v>108</v>
      </c>
      <c r="AK1410">
        <v>0</v>
      </c>
      <c r="AL1410">
        <v>1093</v>
      </c>
      <c r="AM1410">
        <v>1093</v>
      </c>
      <c r="AN1410" t="s">
        <v>103</v>
      </c>
      <c r="AO1410" t="s">
        <v>98</v>
      </c>
      <c r="AP1410" t="s">
        <v>167</v>
      </c>
      <c r="AQ1410" t="s">
        <v>196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t="s">
        <v>98</v>
      </c>
      <c r="BC1410">
        <v>9</v>
      </c>
      <c r="BD1410" t="s">
        <v>181</v>
      </c>
      <c r="BE1410">
        <v>0</v>
      </c>
      <c r="BF1410" t="s">
        <v>83</v>
      </c>
      <c r="BG1410" t="s">
        <v>107</v>
      </c>
      <c r="BH1410">
        <v>1924</v>
      </c>
      <c r="BI1410" t="s">
        <v>108</v>
      </c>
      <c r="BJ1410">
        <v>1</v>
      </c>
      <c r="BK1410">
        <v>288</v>
      </c>
      <c r="BL1410" t="s">
        <v>139</v>
      </c>
      <c r="BM1410" t="s">
        <v>98</v>
      </c>
      <c r="BN1410" t="s">
        <v>104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5</v>
      </c>
      <c r="BZ1410">
        <v>2006</v>
      </c>
      <c r="CA1410" t="s">
        <v>110</v>
      </c>
      <c r="CB1410" t="s">
        <v>241</v>
      </c>
    </row>
    <row r="1411" spans="1:80">
      <c r="A1411">
        <v>2870</v>
      </c>
      <c r="B1411">
        <v>20</v>
      </c>
      <c r="C1411" t="s">
        <v>112</v>
      </c>
      <c r="D1411">
        <v>60</v>
      </c>
      <c r="E1411">
        <v>16012</v>
      </c>
      <c r="F1411" t="s">
        <v>82</v>
      </c>
      <c r="G1411" t="s">
        <v>83</v>
      </c>
      <c r="H1411" t="s">
        <v>113</v>
      </c>
      <c r="I1411" t="s">
        <v>85</v>
      </c>
      <c r="J1411" t="s">
        <v>86</v>
      </c>
      <c r="K1411" t="s">
        <v>87</v>
      </c>
      <c r="L1411" t="s">
        <v>88</v>
      </c>
      <c r="M1411" t="s">
        <v>206</v>
      </c>
      <c r="N1411" t="s">
        <v>91</v>
      </c>
      <c r="O1411" t="s">
        <v>91</v>
      </c>
      <c r="P1411" t="s">
        <v>92</v>
      </c>
      <c r="Q1411" t="s">
        <v>93</v>
      </c>
      <c r="R1411">
        <v>4</v>
      </c>
      <c r="S1411">
        <v>4</v>
      </c>
      <c r="T1411">
        <v>1954</v>
      </c>
      <c r="U1411">
        <v>1968</v>
      </c>
      <c r="V1411" t="s">
        <v>115</v>
      </c>
      <c r="W1411" t="s">
        <v>95</v>
      </c>
      <c r="X1411" t="s">
        <v>116</v>
      </c>
      <c r="Y1411" t="s">
        <v>116</v>
      </c>
      <c r="Z1411" t="s">
        <v>117</v>
      </c>
      <c r="AA1411">
        <v>60</v>
      </c>
      <c r="AB1411" t="s">
        <v>98</v>
      </c>
      <c r="AC1411" t="s">
        <v>98</v>
      </c>
      <c r="AD1411" t="s">
        <v>99</v>
      </c>
      <c r="AE1411" t="s">
        <v>98</v>
      </c>
      <c r="AF1411" t="s">
        <v>98</v>
      </c>
      <c r="AG1411" t="s">
        <v>100</v>
      </c>
      <c r="AH1411" t="s">
        <v>101</v>
      </c>
      <c r="AI1411">
        <v>691</v>
      </c>
      <c r="AJ1411" t="s">
        <v>108</v>
      </c>
      <c r="AK1411">
        <v>0</v>
      </c>
      <c r="AL1411">
        <v>263</v>
      </c>
      <c r="AM1411">
        <v>954</v>
      </c>
      <c r="AN1411" t="s">
        <v>103</v>
      </c>
      <c r="AO1411" t="s">
        <v>126</v>
      </c>
      <c r="AP1411" t="s">
        <v>104</v>
      </c>
      <c r="AQ1411" t="s">
        <v>105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t="s">
        <v>98</v>
      </c>
      <c r="BC1411">
        <v>6</v>
      </c>
      <c r="BD1411" t="s">
        <v>187</v>
      </c>
      <c r="BE1411">
        <v>1</v>
      </c>
      <c r="BF1411" t="s">
        <v>119</v>
      </c>
      <c r="BG1411" t="s">
        <v>208</v>
      </c>
      <c r="BH1411">
        <v>1956</v>
      </c>
      <c r="BI1411" t="s">
        <v>108</v>
      </c>
      <c r="BJ1411">
        <v>2</v>
      </c>
      <c r="BK1411">
        <v>609</v>
      </c>
      <c r="BL1411" t="s">
        <v>98</v>
      </c>
      <c r="BM1411" t="s">
        <v>98</v>
      </c>
      <c r="BN1411" t="s">
        <v>104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109</v>
      </c>
      <c r="BW1411" t="s">
        <v>83</v>
      </c>
      <c r="BX1411">
        <v>0</v>
      </c>
      <c r="BY1411">
        <v>10</v>
      </c>
      <c r="BZ1411">
        <v>2006</v>
      </c>
      <c r="CA1411" t="s">
        <v>110</v>
      </c>
      <c r="CB1411" t="s">
        <v>172</v>
      </c>
    </row>
    <row r="1412" spans="1:80">
      <c r="A1412">
        <v>2871</v>
      </c>
      <c r="B1412">
        <v>50</v>
      </c>
      <c r="C1412" t="s">
        <v>112</v>
      </c>
      <c r="D1412">
        <v>45</v>
      </c>
      <c r="E1412">
        <v>8248</v>
      </c>
      <c r="F1412" t="s">
        <v>82</v>
      </c>
      <c r="G1412" t="s">
        <v>190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206</v>
      </c>
      <c r="N1412" t="s">
        <v>91</v>
      </c>
      <c r="O1412" t="s">
        <v>91</v>
      </c>
      <c r="P1412" t="s">
        <v>92</v>
      </c>
      <c r="Q1412" t="s">
        <v>176</v>
      </c>
      <c r="R1412">
        <v>4</v>
      </c>
      <c r="S1412">
        <v>4</v>
      </c>
      <c r="T1412">
        <v>1922</v>
      </c>
      <c r="U1412">
        <v>1950</v>
      </c>
      <c r="V1412" t="s">
        <v>94</v>
      </c>
      <c r="W1412" t="s">
        <v>95</v>
      </c>
      <c r="X1412" t="s">
        <v>116</v>
      </c>
      <c r="Y1412" t="s">
        <v>116</v>
      </c>
      <c r="Z1412" t="s">
        <v>97</v>
      </c>
      <c r="AA1412">
        <v>0</v>
      </c>
      <c r="AB1412" t="s">
        <v>98</v>
      </c>
      <c r="AC1412" t="s">
        <v>98</v>
      </c>
      <c r="AD1412" t="s">
        <v>166</v>
      </c>
      <c r="AE1412" t="s">
        <v>98</v>
      </c>
      <c r="AF1412" t="s">
        <v>98</v>
      </c>
      <c r="AG1412" t="s">
        <v>100</v>
      </c>
      <c r="AH1412" t="s">
        <v>108</v>
      </c>
      <c r="AI1412">
        <v>0</v>
      </c>
      <c r="AJ1412" t="s">
        <v>108</v>
      </c>
      <c r="AK1412">
        <v>0</v>
      </c>
      <c r="AL1412">
        <v>864</v>
      </c>
      <c r="AM1412">
        <v>864</v>
      </c>
      <c r="AN1412" t="s">
        <v>103</v>
      </c>
      <c r="AO1412" t="s">
        <v>98</v>
      </c>
      <c r="AP1412" t="s">
        <v>167</v>
      </c>
      <c r="AQ1412" t="s">
        <v>105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t="s">
        <v>98</v>
      </c>
      <c r="BC1412">
        <v>8</v>
      </c>
      <c r="BD1412" t="s">
        <v>106</v>
      </c>
      <c r="BE1412">
        <v>1</v>
      </c>
      <c r="BF1412" t="s">
        <v>119</v>
      </c>
      <c r="BG1412" t="s">
        <v>83</v>
      </c>
      <c r="BH1412" t="s">
        <v>83</v>
      </c>
      <c r="BI1412" t="s">
        <v>83</v>
      </c>
      <c r="BJ1412">
        <v>0</v>
      </c>
      <c r="BK1412">
        <v>0</v>
      </c>
      <c r="BL1412" t="s">
        <v>83</v>
      </c>
      <c r="BM1412" t="s">
        <v>83</v>
      </c>
      <c r="BN1412" t="s">
        <v>167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9</v>
      </c>
      <c r="BZ1412">
        <v>2006</v>
      </c>
      <c r="CA1412" t="s">
        <v>144</v>
      </c>
      <c r="CB1412" t="s">
        <v>172</v>
      </c>
    </row>
    <row r="1413" spans="1:80">
      <c r="A1413">
        <v>2872</v>
      </c>
      <c r="B1413">
        <v>30</v>
      </c>
      <c r="C1413" t="s">
        <v>112</v>
      </c>
      <c r="D1413">
        <v>60</v>
      </c>
      <c r="E1413">
        <v>8088</v>
      </c>
      <c r="F1413" t="s">
        <v>82</v>
      </c>
      <c r="G1413" t="s">
        <v>190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206</v>
      </c>
      <c r="N1413" t="s">
        <v>90</v>
      </c>
      <c r="O1413" t="s">
        <v>91</v>
      </c>
      <c r="P1413" t="s">
        <v>92</v>
      </c>
      <c r="Q1413" t="s">
        <v>93</v>
      </c>
      <c r="R1413">
        <v>2</v>
      </c>
      <c r="S1413">
        <v>3</v>
      </c>
      <c r="T1413">
        <v>1922</v>
      </c>
      <c r="U1413">
        <v>1955</v>
      </c>
      <c r="V1413" t="s">
        <v>94</v>
      </c>
      <c r="W1413" t="s">
        <v>95</v>
      </c>
      <c r="X1413" t="s">
        <v>137</v>
      </c>
      <c r="Y1413" t="s">
        <v>137</v>
      </c>
      <c r="Z1413" t="s">
        <v>97</v>
      </c>
      <c r="AA1413">
        <v>0</v>
      </c>
      <c r="AB1413" t="s">
        <v>98</v>
      </c>
      <c r="AC1413" t="s">
        <v>98</v>
      </c>
      <c r="AD1413" t="s">
        <v>166</v>
      </c>
      <c r="AE1413" t="s">
        <v>98</v>
      </c>
      <c r="AF1413" t="s">
        <v>98</v>
      </c>
      <c r="AG1413" t="s">
        <v>100</v>
      </c>
      <c r="AH1413" t="s">
        <v>108</v>
      </c>
      <c r="AI1413">
        <v>0</v>
      </c>
      <c r="AJ1413" t="s">
        <v>108</v>
      </c>
      <c r="AK1413">
        <v>0</v>
      </c>
      <c r="AL1413">
        <v>498</v>
      </c>
      <c r="AM1413">
        <v>498</v>
      </c>
      <c r="AN1413" t="s">
        <v>103</v>
      </c>
      <c r="AO1413" t="s">
        <v>98</v>
      </c>
      <c r="AP1413" t="s">
        <v>167</v>
      </c>
      <c r="AQ1413" t="s">
        <v>196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t="s">
        <v>98</v>
      </c>
      <c r="BC1413">
        <v>3</v>
      </c>
      <c r="BD1413" t="s">
        <v>106</v>
      </c>
      <c r="BE1413">
        <v>0</v>
      </c>
      <c r="BF1413" t="s">
        <v>83</v>
      </c>
      <c r="BG1413" t="s">
        <v>143</v>
      </c>
      <c r="BH1413">
        <v>1922</v>
      </c>
      <c r="BI1413" t="s">
        <v>108</v>
      </c>
      <c r="BJ1413">
        <v>1</v>
      </c>
      <c r="BK1413">
        <v>216</v>
      </c>
      <c r="BL1413" t="s">
        <v>139</v>
      </c>
      <c r="BM1413" t="s">
        <v>139</v>
      </c>
      <c r="BN1413" t="s">
        <v>167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2</v>
      </c>
      <c r="BZ1413">
        <v>2006</v>
      </c>
      <c r="CA1413" t="s">
        <v>174</v>
      </c>
      <c r="CB1413" t="s">
        <v>111</v>
      </c>
    </row>
    <row r="1414" spans="1:80">
      <c r="A1414">
        <v>2873</v>
      </c>
      <c r="B1414">
        <v>50</v>
      </c>
      <c r="C1414" t="s">
        <v>112</v>
      </c>
      <c r="D1414">
        <v>76</v>
      </c>
      <c r="E1414">
        <v>11388</v>
      </c>
      <c r="F1414" t="s">
        <v>82</v>
      </c>
      <c r="G1414" t="s">
        <v>83</v>
      </c>
      <c r="H1414" t="s">
        <v>84</v>
      </c>
      <c r="I1414" t="s">
        <v>205</v>
      </c>
      <c r="J1414" t="s">
        <v>86</v>
      </c>
      <c r="K1414" t="s">
        <v>87</v>
      </c>
      <c r="L1414" t="s">
        <v>154</v>
      </c>
      <c r="M1414" t="s">
        <v>206</v>
      </c>
      <c r="N1414" t="s">
        <v>91</v>
      </c>
      <c r="O1414" t="s">
        <v>91</v>
      </c>
      <c r="P1414" t="s">
        <v>92</v>
      </c>
      <c r="Q1414" t="s">
        <v>176</v>
      </c>
      <c r="R1414">
        <v>4</v>
      </c>
      <c r="S1414">
        <v>7</v>
      </c>
      <c r="T1414">
        <v>1910</v>
      </c>
      <c r="U1414">
        <v>1993</v>
      </c>
      <c r="V1414" t="s">
        <v>94</v>
      </c>
      <c r="W1414" t="s">
        <v>95</v>
      </c>
      <c r="X1414" t="s">
        <v>96</v>
      </c>
      <c r="Y1414" t="s">
        <v>116</v>
      </c>
      <c r="Z1414" t="s">
        <v>97</v>
      </c>
      <c r="AA1414">
        <v>0</v>
      </c>
      <c r="AB1414" t="s">
        <v>98</v>
      </c>
      <c r="AC1414" t="s">
        <v>98</v>
      </c>
      <c r="AD1414" t="s">
        <v>166</v>
      </c>
      <c r="AE1414" t="s">
        <v>98</v>
      </c>
      <c r="AF1414" t="s">
        <v>98</v>
      </c>
      <c r="AG1414" t="s">
        <v>100</v>
      </c>
      <c r="AH1414" t="s">
        <v>108</v>
      </c>
      <c r="AI1414">
        <v>0</v>
      </c>
      <c r="AJ1414" t="s">
        <v>108</v>
      </c>
      <c r="AK1414">
        <v>0</v>
      </c>
      <c r="AL1414">
        <v>616</v>
      </c>
      <c r="AM1414">
        <v>616</v>
      </c>
      <c r="AN1414" t="s">
        <v>103</v>
      </c>
      <c r="AO1414" t="s">
        <v>98</v>
      </c>
      <c r="AP1414" t="s">
        <v>167</v>
      </c>
      <c r="AQ1414" t="s">
        <v>105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t="s">
        <v>119</v>
      </c>
      <c r="BC1414">
        <v>5</v>
      </c>
      <c r="BD1414" t="s">
        <v>181</v>
      </c>
      <c r="BE1414">
        <v>0</v>
      </c>
      <c r="BF1414" t="s">
        <v>83</v>
      </c>
      <c r="BG1414" t="s">
        <v>143</v>
      </c>
      <c r="BH1414">
        <v>1910</v>
      </c>
      <c r="BI1414" t="s">
        <v>108</v>
      </c>
      <c r="BJ1414">
        <v>1</v>
      </c>
      <c r="BK1414">
        <v>275</v>
      </c>
      <c r="BL1414" t="s">
        <v>98</v>
      </c>
      <c r="BM1414" t="s">
        <v>139</v>
      </c>
      <c r="BN1414" t="s">
        <v>167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2006</v>
      </c>
      <c r="CA1414" t="s">
        <v>110</v>
      </c>
      <c r="CB1414" t="s">
        <v>111</v>
      </c>
    </row>
    <row r="1415" spans="1:80">
      <c r="A1415">
        <v>2874</v>
      </c>
      <c r="B1415">
        <v>50</v>
      </c>
      <c r="C1415" t="s">
        <v>112</v>
      </c>
      <c r="D1415">
        <v>60</v>
      </c>
      <c r="E1415">
        <v>10890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200</v>
      </c>
      <c r="N1415" t="s">
        <v>91</v>
      </c>
      <c r="O1415" t="s">
        <v>91</v>
      </c>
      <c r="P1415" t="s">
        <v>92</v>
      </c>
      <c r="Q1415" t="s">
        <v>176</v>
      </c>
      <c r="R1415">
        <v>5</v>
      </c>
      <c r="S1415">
        <v>5</v>
      </c>
      <c r="T1415">
        <v>1938</v>
      </c>
      <c r="U1415">
        <v>1950</v>
      </c>
      <c r="V1415" t="s">
        <v>94</v>
      </c>
      <c r="W1415" t="s">
        <v>95</v>
      </c>
      <c r="X1415" t="s">
        <v>137</v>
      </c>
      <c r="Y1415" t="s">
        <v>137</v>
      </c>
      <c r="Z1415" t="s">
        <v>97</v>
      </c>
      <c r="AA1415">
        <v>0</v>
      </c>
      <c r="AB1415" t="s">
        <v>98</v>
      </c>
      <c r="AC1415" t="s">
        <v>98</v>
      </c>
      <c r="AD1415" t="s">
        <v>166</v>
      </c>
      <c r="AE1415" t="s">
        <v>139</v>
      </c>
      <c r="AF1415" t="s">
        <v>98</v>
      </c>
      <c r="AG1415" t="s">
        <v>100</v>
      </c>
      <c r="AH1415" t="s">
        <v>102</v>
      </c>
      <c r="AI1415">
        <v>930</v>
      </c>
      <c r="AJ1415" t="s">
        <v>108</v>
      </c>
      <c r="AK1415">
        <v>0</v>
      </c>
      <c r="AL1415">
        <v>128</v>
      </c>
      <c r="AM1415">
        <v>1058</v>
      </c>
      <c r="AN1415" t="s">
        <v>103</v>
      </c>
      <c r="AO1415" t="s">
        <v>98</v>
      </c>
      <c r="AP1415" t="s">
        <v>104</v>
      </c>
      <c r="AQ1415" t="s">
        <v>105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t="s">
        <v>139</v>
      </c>
      <c r="BC1415">
        <v>6</v>
      </c>
      <c r="BD1415" t="s">
        <v>106</v>
      </c>
      <c r="BE1415">
        <v>0</v>
      </c>
      <c r="BF1415" t="s">
        <v>83</v>
      </c>
      <c r="BG1415" t="s">
        <v>143</v>
      </c>
      <c r="BH1415">
        <v>1938</v>
      </c>
      <c r="BI1415" t="s">
        <v>108</v>
      </c>
      <c r="BJ1415">
        <v>1</v>
      </c>
      <c r="BK1415">
        <v>240</v>
      </c>
      <c r="BL1415" t="s">
        <v>139</v>
      </c>
      <c r="BM1415" t="s">
        <v>98</v>
      </c>
      <c r="BN1415" t="s">
        <v>104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109</v>
      </c>
      <c r="BW1415" t="s">
        <v>83</v>
      </c>
      <c r="BX1415">
        <v>0</v>
      </c>
      <c r="BY1415">
        <v>7</v>
      </c>
      <c r="BZ1415">
        <v>2006</v>
      </c>
      <c r="CA1415" t="s">
        <v>110</v>
      </c>
      <c r="CB1415" t="s">
        <v>111</v>
      </c>
    </row>
    <row r="1416" spans="1:80">
      <c r="A1416">
        <v>2875</v>
      </c>
      <c r="B1416">
        <v>190</v>
      </c>
      <c r="C1416" t="s">
        <v>81</v>
      </c>
      <c r="D1416">
        <v>58</v>
      </c>
      <c r="E1416">
        <v>6430</v>
      </c>
      <c r="F1416" t="s">
        <v>82</v>
      </c>
      <c r="G1416" t="s">
        <v>83</v>
      </c>
      <c r="H1416" t="s">
        <v>84</v>
      </c>
      <c r="I1416" t="s">
        <v>192</v>
      </c>
      <c r="J1416" t="s">
        <v>86</v>
      </c>
      <c r="K1416" t="s">
        <v>114</v>
      </c>
      <c r="L1416" t="s">
        <v>88</v>
      </c>
      <c r="M1416" t="s">
        <v>200</v>
      </c>
      <c r="N1416" t="s">
        <v>90</v>
      </c>
      <c r="O1416" t="s">
        <v>91</v>
      </c>
      <c r="P1416" t="s">
        <v>186</v>
      </c>
      <c r="Q1416" t="s">
        <v>176</v>
      </c>
      <c r="R1416">
        <v>6</v>
      </c>
      <c r="S1416">
        <v>6</v>
      </c>
      <c r="T1416">
        <v>1945</v>
      </c>
      <c r="U1416">
        <v>1950</v>
      </c>
      <c r="V1416" t="s">
        <v>94</v>
      </c>
      <c r="W1416" t="s">
        <v>95</v>
      </c>
      <c r="X1416" t="s">
        <v>116</v>
      </c>
      <c r="Y1416" t="s">
        <v>116</v>
      </c>
      <c r="Z1416" t="s">
        <v>97</v>
      </c>
      <c r="AA1416">
        <v>0</v>
      </c>
      <c r="AB1416" t="s">
        <v>98</v>
      </c>
      <c r="AC1416" t="s">
        <v>98</v>
      </c>
      <c r="AD1416" t="s">
        <v>99</v>
      </c>
      <c r="AE1416" t="s">
        <v>98</v>
      </c>
      <c r="AF1416" t="s">
        <v>98</v>
      </c>
      <c r="AG1416" t="s">
        <v>157</v>
      </c>
      <c r="AH1416" t="s">
        <v>138</v>
      </c>
      <c r="AI1416">
        <v>780</v>
      </c>
      <c r="AJ1416" t="s">
        <v>108</v>
      </c>
      <c r="AK1416">
        <v>0</v>
      </c>
      <c r="AL1416">
        <v>0</v>
      </c>
      <c r="AM1416">
        <v>780</v>
      </c>
      <c r="AN1416" t="s">
        <v>103</v>
      </c>
      <c r="AO1416" t="s">
        <v>98</v>
      </c>
      <c r="AP1416" t="s">
        <v>167</v>
      </c>
      <c r="AQ1416" t="s">
        <v>196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98</v>
      </c>
      <c r="BC1416">
        <v>6</v>
      </c>
      <c r="BD1416" t="s">
        <v>106</v>
      </c>
      <c r="BE1416">
        <v>0</v>
      </c>
      <c r="BF1416" t="s">
        <v>83</v>
      </c>
      <c r="BG1416" t="s">
        <v>107</v>
      </c>
      <c r="BH1416">
        <v>1945</v>
      </c>
      <c r="BI1416" t="s">
        <v>108</v>
      </c>
      <c r="BJ1416">
        <v>1</v>
      </c>
      <c r="BK1416">
        <v>440</v>
      </c>
      <c r="BL1416" t="s">
        <v>98</v>
      </c>
      <c r="BM1416" t="s">
        <v>98</v>
      </c>
      <c r="BN1416" t="s">
        <v>104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>
        <v>2006</v>
      </c>
      <c r="CA1416" t="s">
        <v>110</v>
      </c>
      <c r="CB1416" t="s">
        <v>172</v>
      </c>
    </row>
    <row r="1417" spans="1:80">
      <c r="A1417">
        <v>2876</v>
      </c>
      <c r="B1417">
        <v>70</v>
      </c>
      <c r="C1417" t="s">
        <v>112</v>
      </c>
      <c r="D1417">
        <v>43</v>
      </c>
      <c r="E1417">
        <v>7000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200</v>
      </c>
      <c r="N1417" t="s">
        <v>90</v>
      </c>
      <c r="O1417" t="s">
        <v>91</v>
      </c>
      <c r="P1417" t="s">
        <v>92</v>
      </c>
      <c r="Q1417" t="s">
        <v>122</v>
      </c>
      <c r="R1417">
        <v>7</v>
      </c>
      <c r="S1417">
        <v>8</v>
      </c>
      <c r="T1417">
        <v>1926</v>
      </c>
      <c r="U1417">
        <v>1997</v>
      </c>
      <c r="V1417" t="s">
        <v>94</v>
      </c>
      <c r="W1417" t="s">
        <v>95</v>
      </c>
      <c r="X1417" t="s">
        <v>116</v>
      </c>
      <c r="Y1417" t="s">
        <v>203</v>
      </c>
      <c r="Z1417" t="s">
        <v>97</v>
      </c>
      <c r="AA1417">
        <v>0</v>
      </c>
      <c r="AB1417" t="s">
        <v>98</v>
      </c>
      <c r="AC1417" t="s">
        <v>98</v>
      </c>
      <c r="AD1417" t="s">
        <v>166</v>
      </c>
      <c r="AE1417" t="s">
        <v>98</v>
      </c>
      <c r="AF1417" t="s">
        <v>98</v>
      </c>
      <c r="AG1417" t="s">
        <v>100</v>
      </c>
      <c r="AH1417" t="s">
        <v>118</v>
      </c>
      <c r="AI1417">
        <v>424</v>
      </c>
      <c r="AJ1417" t="s">
        <v>108</v>
      </c>
      <c r="AK1417">
        <v>0</v>
      </c>
      <c r="AL1417">
        <v>200</v>
      </c>
      <c r="AM1417">
        <v>624</v>
      </c>
      <c r="AN1417" t="s">
        <v>103</v>
      </c>
      <c r="AO1417" t="s">
        <v>126</v>
      </c>
      <c r="AP1417" t="s">
        <v>104</v>
      </c>
      <c r="AQ1417" t="s">
        <v>105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t="s">
        <v>119</v>
      </c>
      <c r="BC1417">
        <v>6</v>
      </c>
      <c r="BD1417" t="s">
        <v>106</v>
      </c>
      <c r="BE1417">
        <v>2</v>
      </c>
      <c r="BF1417" t="s">
        <v>119</v>
      </c>
      <c r="BG1417" t="s">
        <v>143</v>
      </c>
      <c r="BH1417">
        <v>1926</v>
      </c>
      <c r="BI1417" t="s">
        <v>108</v>
      </c>
      <c r="BJ1417">
        <v>1</v>
      </c>
      <c r="BK1417">
        <v>312</v>
      </c>
      <c r="BL1417" t="s">
        <v>98</v>
      </c>
      <c r="BM1417" t="s">
        <v>98</v>
      </c>
      <c r="BN1417" t="s">
        <v>104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t="s">
        <v>83</v>
      </c>
      <c r="BV1417" t="s">
        <v>109</v>
      </c>
      <c r="BW1417" t="s">
        <v>83</v>
      </c>
      <c r="BX1417">
        <v>0</v>
      </c>
      <c r="BY1417">
        <v>5</v>
      </c>
      <c r="BZ1417">
        <v>2006</v>
      </c>
      <c r="CA1417" t="s">
        <v>110</v>
      </c>
      <c r="CB1417" t="s">
        <v>111</v>
      </c>
    </row>
    <row r="1418" spans="1:80">
      <c r="A1418">
        <v>2877</v>
      </c>
      <c r="B1418">
        <v>70</v>
      </c>
      <c r="C1418" t="s">
        <v>112</v>
      </c>
      <c r="D1418">
        <v>69</v>
      </c>
      <c r="E1418">
        <v>4899</v>
      </c>
      <c r="F1418" t="s">
        <v>82</v>
      </c>
      <c r="G1418" t="s">
        <v>83</v>
      </c>
      <c r="H1418" t="s">
        <v>84</v>
      </c>
      <c r="I1418" t="s">
        <v>127</v>
      </c>
      <c r="J1418" t="s">
        <v>86</v>
      </c>
      <c r="K1418" t="s">
        <v>114</v>
      </c>
      <c r="L1418" t="s">
        <v>88</v>
      </c>
      <c r="M1418" t="s">
        <v>200</v>
      </c>
      <c r="N1418" t="s">
        <v>91</v>
      </c>
      <c r="O1418" t="s">
        <v>91</v>
      </c>
      <c r="P1418" t="s">
        <v>92</v>
      </c>
      <c r="Q1418" t="s">
        <v>122</v>
      </c>
      <c r="R1418">
        <v>6</v>
      </c>
      <c r="S1418">
        <v>8</v>
      </c>
      <c r="T1418">
        <v>1920</v>
      </c>
      <c r="U1418">
        <v>1950</v>
      </c>
      <c r="V1418" t="s">
        <v>94</v>
      </c>
      <c r="W1418" t="s">
        <v>95</v>
      </c>
      <c r="X1418" t="s">
        <v>137</v>
      </c>
      <c r="Y1418" t="s">
        <v>137</v>
      </c>
      <c r="Z1418" t="s">
        <v>97</v>
      </c>
      <c r="AA1418">
        <v>0</v>
      </c>
      <c r="AB1418" t="s">
        <v>98</v>
      </c>
      <c r="AC1418" t="s">
        <v>98</v>
      </c>
      <c r="AD1418" t="s">
        <v>123</v>
      </c>
      <c r="AE1418" t="s">
        <v>98</v>
      </c>
      <c r="AF1418" t="s">
        <v>98</v>
      </c>
      <c r="AG1418" t="s">
        <v>100</v>
      </c>
      <c r="AH1418" t="s">
        <v>138</v>
      </c>
      <c r="AI1418">
        <v>305</v>
      </c>
      <c r="AJ1418" t="s">
        <v>108</v>
      </c>
      <c r="AK1418">
        <v>0</v>
      </c>
      <c r="AL1418">
        <v>450</v>
      </c>
      <c r="AM1418">
        <v>755</v>
      </c>
      <c r="AN1418" t="s">
        <v>103</v>
      </c>
      <c r="AO1418" t="s">
        <v>126</v>
      </c>
      <c r="AP1418" t="s">
        <v>104</v>
      </c>
      <c r="AQ1418" t="s">
        <v>105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98</v>
      </c>
      <c r="BC1418">
        <v>6</v>
      </c>
      <c r="BD1418" t="s">
        <v>106</v>
      </c>
      <c r="BE1418">
        <v>0</v>
      </c>
      <c r="BF1418" t="s">
        <v>83</v>
      </c>
      <c r="BG1418" t="s">
        <v>143</v>
      </c>
      <c r="BH1418">
        <v>1920</v>
      </c>
      <c r="BI1418" t="s">
        <v>108</v>
      </c>
      <c r="BJ1418">
        <v>1</v>
      </c>
      <c r="BK1418">
        <v>216</v>
      </c>
      <c r="BL1418" t="s">
        <v>98</v>
      </c>
      <c r="BM1418" t="s">
        <v>98</v>
      </c>
      <c r="BN1418" t="s">
        <v>104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6</v>
      </c>
      <c r="BZ1418">
        <v>2006</v>
      </c>
      <c r="CA1418" t="s">
        <v>110</v>
      </c>
      <c r="CB1418" t="s">
        <v>111</v>
      </c>
    </row>
    <row r="1419" spans="1:80">
      <c r="A1419">
        <v>2878</v>
      </c>
      <c r="B1419">
        <v>70</v>
      </c>
      <c r="C1419" t="s">
        <v>112</v>
      </c>
      <c r="D1419">
        <v>54</v>
      </c>
      <c r="E1419">
        <v>9399</v>
      </c>
      <c r="F1419" t="s">
        <v>82</v>
      </c>
      <c r="G1419" t="s">
        <v>83</v>
      </c>
      <c r="H1419" t="s">
        <v>84</v>
      </c>
      <c r="I1419" t="s">
        <v>192</v>
      </c>
      <c r="J1419" t="s">
        <v>86</v>
      </c>
      <c r="K1419" t="s">
        <v>87</v>
      </c>
      <c r="L1419" t="s">
        <v>88</v>
      </c>
      <c r="M1419" t="s">
        <v>212</v>
      </c>
      <c r="N1419" t="s">
        <v>91</v>
      </c>
      <c r="O1419" t="s">
        <v>91</v>
      </c>
      <c r="P1419" t="s">
        <v>92</v>
      </c>
      <c r="Q1419" t="s">
        <v>198</v>
      </c>
      <c r="R1419">
        <v>7</v>
      </c>
      <c r="S1419">
        <v>8</v>
      </c>
      <c r="T1419">
        <v>1919</v>
      </c>
      <c r="U1419">
        <v>1950</v>
      </c>
      <c r="V1419" t="s">
        <v>94</v>
      </c>
      <c r="W1419" t="s">
        <v>95</v>
      </c>
      <c r="X1419" t="s">
        <v>137</v>
      </c>
      <c r="Y1419" t="s">
        <v>203</v>
      </c>
      <c r="Z1419" t="s">
        <v>97</v>
      </c>
      <c r="AA1419">
        <v>0</v>
      </c>
      <c r="AB1419" t="s">
        <v>98</v>
      </c>
      <c r="AC1419" t="s">
        <v>98</v>
      </c>
      <c r="AD1419" t="s">
        <v>166</v>
      </c>
      <c r="AE1419" t="s">
        <v>98</v>
      </c>
      <c r="AF1419" t="s">
        <v>98</v>
      </c>
      <c r="AG1419" t="s">
        <v>155</v>
      </c>
      <c r="AH1419" t="s">
        <v>108</v>
      </c>
      <c r="AI1419">
        <v>0</v>
      </c>
      <c r="AJ1419" t="s">
        <v>108</v>
      </c>
      <c r="AK1419">
        <v>0</v>
      </c>
      <c r="AL1419">
        <v>818</v>
      </c>
      <c r="AM1419">
        <v>818</v>
      </c>
      <c r="AN1419" t="s">
        <v>103</v>
      </c>
      <c r="AO1419" t="s">
        <v>98</v>
      </c>
      <c r="AP1419" t="s">
        <v>104</v>
      </c>
      <c r="AQ1419" t="s">
        <v>105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t="s">
        <v>119</v>
      </c>
      <c r="BC1419">
        <v>7</v>
      </c>
      <c r="BD1419" t="s">
        <v>106</v>
      </c>
      <c r="BE1419">
        <v>1</v>
      </c>
      <c r="BF1419" t="s">
        <v>119</v>
      </c>
      <c r="BG1419" t="s">
        <v>143</v>
      </c>
      <c r="BH1419">
        <v>1919</v>
      </c>
      <c r="BI1419" t="s">
        <v>108</v>
      </c>
      <c r="BJ1419">
        <v>1</v>
      </c>
      <c r="BK1419">
        <v>288</v>
      </c>
      <c r="BL1419" t="s">
        <v>139</v>
      </c>
      <c r="BM1419" t="s">
        <v>98</v>
      </c>
      <c r="BN1419" t="s">
        <v>167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9</v>
      </c>
      <c r="BZ1419">
        <v>2006</v>
      </c>
      <c r="CA1419" t="s">
        <v>110</v>
      </c>
      <c r="CB1419" t="s">
        <v>172</v>
      </c>
    </row>
    <row r="1420" spans="1:80">
      <c r="A1420">
        <v>2879</v>
      </c>
      <c r="B1420">
        <v>50</v>
      </c>
      <c r="C1420" t="s">
        <v>112</v>
      </c>
      <c r="D1420">
        <v>84</v>
      </c>
      <c r="E1420">
        <v>10164</v>
      </c>
      <c r="F1420" t="s">
        <v>82</v>
      </c>
      <c r="G1420" t="s">
        <v>83</v>
      </c>
      <c r="H1420" t="s">
        <v>84</v>
      </c>
      <c r="I1420" t="s">
        <v>192</v>
      </c>
      <c r="J1420" t="s">
        <v>86</v>
      </c>
      <c r="K1420" t="s">
        <v>87</v>
      </c>
      <c r="L1420" t="s">
        <v>88</v>
      </c>
      <c r="M1420" t="s">
        <v>200</v>
      </c>
      <c r="N1420" t="s">
        <v>91</v>
      </c>
      <c r="O1420" t="s">
        <v>91</v>
      </c>
      <c r="P1420" t="s">
        <v>92</v>
      </c>
      <c r="Q1420" t="s">
        <v>176</v>
      </c>
      <c r="R1420">
        <v>5</v>
      </c>
      <c r="S1420">
        <v>5</v>
      </c>
      <c r="T1420">
        <v>1939</v>
      </c>
      <c r="U1420">
        <v>1950</v>
      </c>
      <c r="V1420" t="s">
        <v>94</v>
      </c>
      <c r="W1420" t="s">
        <v>95</v>
      </c>
      <c r="X1420" t="s">
        <v>96</v>
      </c>
      <c r="Y1420" t="s">
        <v>96</v>
      </c>
      <c r="Z1420" t="s">
        <v>97</v>
      </c>
      <c r="AA1420">
        <v>0</v>
      </c>
      <c r="AB1420" t="s">
        <v>98</v>
      </c>
      <c r="AC1420" t="s">
        <v>98</v>
      </c>
      <c r="AD1420" t="s">
        <v>99</v>
      </c>
      <c r="AE1420" t="s">
        <v>98</v>
      </c>
      <c r="AF1420" t="s">
        <v>139</v>
      </c>
      <c r="AG1420" t="s">
        <v>157</v>
      </c>
      <c r="AH1420" t="s">
        <v>102</v>
      </c>
      <c r="AI1420">
        <v>646</v>
      </c>
      <c r="AJ1420" t="s">
        <v>108</v>
      </c>
      <c r="AK1420">
        <v>0</v>
      </c>
      <c r="AL1420">
        <v>346</v>
      </c>
      <c r="AM1420">
        <v>992</v>
      </c>
      <c r="AN1420" t="s">
        <v>103</v>
      </c>
      <c r="AO1420" t="s">
        <v>139</v>
      </c>
      <c r="AP1420" t="s">
        <v>104</v>
      </c>
      <c r="AQ1420" t="s">
        <v>105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98</v>
      </c>
      <c r="BC1420">
        <v>6</v>
      </c>
      <c r="BD1420" t="s">
        <v>106</v>
      </c>
      <c r="BE1420">
        <v>2</v>
      </c>
      <c r="BF1420" t="s">
        <v>98</v>
      </c>
      <c r="BG1420" t="s">
        <v>143</v>
      </c>
      <c r="BH1420">
        <v>1939</v>
      </c>
      <c r="BI1420" t="s">
        <v>108</v>
      </c>
      <c r="BJ1420">
        <v>1</v>
      </c>
      <c r="BK1420">
        <v>240</v>
      </c>
      <c r="BL1420" t="s">
        <v>98</v>
      </c>
      <c r="BM1420" t="s">
        <v>98</v>
      </c>
      <c r="BN1420" t="s">
        <v>104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7</v>
      </c>
      <c r="BZ1420">
        <v>2006</v>
      </c>
      <c r="CA1420" t="s">
        <v>110</v>
      </c>
      <c r="CB1420" t="s">
        <v>111</v>
      </c>
    </row>
    <row r="1421" spans="1:80">
      <c r="A1421">
        <v>2880</v>
      </c>
      <c r="B1421">
        <v>50</v>
      </c>
      <c r="C1421" t="s">
        <v>112</v>
      </c>
      <c r="D1421">
        <v>51</v>
      </c>
      <c r="E1421">
        <v>6191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114</v>
      </c>
      <c r="L1421" t="s">
        <v>88</v>
      </c>
      <c r="M1421" t="s">
        <v>200</v>
      </c>
      <c r="N1421" t="s">
        <v>91</v>
      </c>
      <c r="O1421" t="s">
        <v>91</v>
      </c>
      <c r="P1421" t="s">
        <v>92</v>
      </c>
      <c r="Q1421" t="s">
        <v>176</v>
      </c>
      <c r="R1421">
        <v>5</v>
      </c>
      <c r="S1421">
        <v>4</v>
      </c>
      <c r="T1421">
        <v>1941</v>
      </c>
      <c r="U1421">
        <v>1950</v>
      </c>
      <c r="V1421" t="s">
        <v>94</v>
      </c>
      <c r="W1421" t="s">
        <v>95</v>
      </c>
      <c r="X1421" t="s">
        <v>116</v>
      </c>
      <c r="Y1421" t="s">
        <v>116</v>
      </c>
      <c r="Z1421" t="s">
        <v>97</v>
      </c>
      <c r="AA1421">
        <v>0</v>
      </c>
      <c r="AB1421" t="s">
        <v>98</v>
      </c>
      <c r="AC1421" t="s">
        <v>98</v>
      </c>
      <c r="AD1421" t="s">
        <v>99</v>
      </c>
      <c r="AE1421" t="s">
        <v>139</v>
      </c>
      <c r="AF1421" t="s">
        <v>139</v>
      </c>
      <c r="AG1421" t="s">
        <v>100</v>
      </c>
      <c r="AH1421" t="s">
        <v>102</v>
      </c>
      <c r="AI1421">
        <v>384</v>
      </c>
      <c r="AJ1421" t="s">
        <v>108</v>
      </c>
      <c r="AK1421">
        <v>0</v>
      </c>
      <c r="AL1421">
        <v>440</v>
      </c>
      <c r="AM1421">
        <v>824</v>
      </c>
      <c r="AN1421" t="s">
        <v>103</v>
      </c>
      <c r="AO1421" t="s">
        <v>98</v>
      </c>
      <c r="AP1421" t="s">
        <v>167</v>
      </c>
      <c r="AQ1421" t="s">
        <v>105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t="s">
        <v>98</v>
      </c>
      <c r="BC1421">
        <v>6</v>
      </c>
      <c r="BD1421" t="s">
        <v>106</v>
      </c>
      <c r="BE1421">
        <v>0</v>
      </c>
      <c r="BF1421" t="s">
        <v>83</v>
      </c>
      <c r="BG1421" t="s">
        <v>143</v>
      </c>
      <c r="BH1421">
        <v>1941</v>
      </c>
      <c r="BI1421" t="s">
        <v>108</v>
      </c>
      <c r="BJ1421">
        <v>1</v>
      </c>
      <c r="BK1421">
        <v>240</v>
      </c>
      <c r="BL1421" t="s">
        <v>98</v>
      </c>
      <c r="BM1421" t="s">
        <v>98</v>
      </c>
      <c r="BN1421" t="s">
        <v>104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11</v>
      </c>
      <c r="BZ1421">
        <v>2006</v>
      </c>
      <c r="CA1421" t="s">
        <v>110</v>
      </c>
      <c r="CB1421" t="s">
        <v>111</v>
      </c>
    </row>
    <row r="1422" spans="1:80">
      <c r="A1422">
        <v>2881</v>
      </c>
      <c r="B1422">
        <v>50</v>
      </c>
      <c r="C1422" t="s">
        <v>112</v>
      </c>
      <c r="D1422">
        <v>66</v>
      </c>
      <c r="E1422">
        <v>21780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212</v>
      </c>
      <c r="N1422" t="s">
        <v>91</v>
      </c>
      <c r="O1422" t="s">
        <v>91</v>
      </c>
      <c r="P1422" t="s">
        <v>92</v>
      </c>
      <c r="Q1422" t="s">
        <v>122</v>
      </c>
      <c r="R1422">
        <v>6</v>
      </c>
      <c r="S1422">
        <v>5</v>
      </c>
      <c r="T1422">
        <v>1920</v>
      </c>
      <c r="U1422">
        <v>1950</v>
      </c>
      <c r="V1422" t="s">
        <v>94</v>
      </c>
      <c r="W1422" t="s">
        <v>95</v>
      </c>
      <c r="X1422" t="s">
        <v>116</v>
      </c>
      <c r="Y1422" t="s">
        <v>185</v>
      </c>
      <c r="Z1422" t="s">
        <v>97</v>
      </c>
      <c r="AA1422">
        <v>0</v>
      </c>
      <c r="AB1422" t="s">
        <v>98</v>
      </c>
      <c r="AC1422" t="s">
        <v>98</v>
      </c>
      <c r="AD1422" t="s">
        <v>123</v>
      </c>
      <c r="AE1422" t="s">
        <v>98</v>
      </c>
      <c r="AF1422" t="s">
        <v>139</v>
      </c>
      <c r="AG1422" t="s">
        <v>100</v>
      </c>
      <c r="AH1422" t="s">
        <v>108</v>
      </c>
      <c r="AI1422">
        <v>0</v>
      </c>
      <c r="AJ1422" t="s">
        <v>108</v>
      </c>
      <c r="AK1422">
        <v>0</v>
      </c>
      <c r="AL1422">
        <v>817</v>
      </c>
      <c r="AM1422">
        <v>817</v>
      </c>
      <c r="AN1422" t="s">
        <v>103</v>
      </c>
      <c r="AO1422" t="s">
        <v>119</v>
      </c>
      <c r="AP1422" t="s">
        <v>104</v>
      </c>
      <c r="AQ1422" t="s">
        <v>196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181</v>
      </c>
      <c r="BE1422">
        <v>1</v>
      </c>
      <c r="BF1422" t="s">
        <v>98</v>
      </c>
      <c r="BG1422" t="s">
        <v>143</v>
      </c>
      <c r="BH1422">
        <v>1937</v>
      </c>
      <c r="BI1422" t="s">
        <v>108</v>
      </c>
      <c r="BJ1422">
        <v>1</v>
      </c>
      <c r="BK1422">
        <v>318</v>
      </c>
      <c r="BL1422" t="s">
        <v>98</v>
      </c>
      <c r="BM1422" t="s">
        <v>98</v>
      </c>
      <c r="BN1422" t="s">
        <v>191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t="s">
        <v>83</v>
      </c>
      <c r="BV1422" t="s">
        <v>109</v>
      </c>
      <c r="BW1422" t="s">
        <v>83</v>
      </c>
      <c r="BX1422">
        <v>0</v>
      </c>
      <c r="BY1422">
        <v>9</v>
      </c>
      <c r="BZ1422">
        <v>2006</v>
      </c>
      <c r="CA1422" t="s">
        <v>110</v>
      </c>
      <c r="CB1422" t="s">
        <v>111</v>
      </c>
    </row>
    <row r="1423" spans="1:80">
      <c r="A1423">
        <v>2882</v>
      </c>
      <c r="B1423">
        <v>50</v>
      </c>
      <c r="C1423" t="s">
        <v>112</v>
      </c>
      <c r="D1423">
        <v>80</v>
      </c>
      <c r="E1423">
        <v>12400</v>
      </c>
      <c r="F1423" t="s">
        <v>82</v>
      </c>
      <c r="G1423" t="s">
        <v>83</v>
      </c>
      <c r="H1423" t="s">
        <v>84</v>
      </c>
      <c r="I1423" t="s">
        <v>127</v>
      </c>
      <c r="J1423" t="s">
        <v>86</v>
      </c>
      <c r="K1423" t="s">
        <v>87</v>
      </c>
      <c r="L1423" t="s">
        <v>154</v>
      </c>
      <c r="M1423" t="s">
        <v>212</v>
      </c>
      <c r="N1423" t="s">
        <v>91</v>
      </c>
      <c r="O1423" t="s">
        <v>91</v>
      </c>
      <c r="P1423" t="s">
        <v>92</v>
      </c>
      <c r="Q1423" t="s">
        <v>176</v>
      </c>
      <c r="R1423">
        <v>5</v>
      </c>
      <c r="S1423">
        <v>6</v>
      </c>
      <c r="T1423">
        <v>1940</v>
      </c>
      <c r="U1423">
        <v>1950</v>
      </c>
      <c r="V1423" t="s">
        <v>94</v>
      </c>
      <c r="W1423" t="s">
        <v>95</v>
      </c>
      <c r="X1423" t="s">
        <v>116</v>
      </c>
      <c r="Y1423" t="s">
        <v>116</v>
      </c>
      <c r="Z1423" t="s">
        <v>97</v>
      </c>
      <c r="AA1423">
        <v>0</v>
      </c>
      <c r="AB1423" t="s">
        <v>98</v>
      </c>
      <c r="AC1423" t="s">
        <v>98</v>
      </c>
      <c r="AD1423" t="s">
        <v>99</v>
      </c>
      <c r="AE1423" t="s">
        <v>119</v>
      </c>
      <c r="AF1423" t="s">
        <v>98</v>
      </c>
      <c r="AG1423" t="s">
        <v>155</v>
      </c>
      <c r="AH1423" t="s">
        <v>138</v>
      </c>
      <c r="AI1423">
        <v>602</v>
      </c>
      <c r="AJ1423" t="s">
        <v>108</v>
      </c>
      <c r="AK1423">
        <v>0</v>
      </c>
      <c r="AL1423">
        <v>299</v>
      </c>
      <c r="AM1423">
        <v>901</v>
      </c>
      <c r="AN1423" t="s">
        <v>103</v>
      </c>
      <c r="AO1423" t="s">
        <v>98</v>
      </c>
      <c r="AP1423" t="s">
        <v>104</v>
      </c>
      <c r="AQ1423" t="s">
        <v>105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t="s">
        <v>98</v>
      </c>
      <c r="BC1423">
        <v>7</v>
      </c>
      <c r="BD1423" t="s">
        <v>106</v>
      </c>
      <c r="BE1423">
        <v>1</v>
      </c>
      <c r="BF1423" t="s">
        <v>119</v>
      </c>
      <c r="BG1423" t="s">
        <v>107</v>
      </c>
      <c r="BH1423">
        <v>1940</v>
      </c>
      <c r="BI1423" t="s">
        <v>108</v>
      </c>
      <c r="BJ1423">
        <v>1</v>
      </c>
      <c r="BK1423">
        <v>410</v>
      </c>
      <c r="BL1423" t="s">
        <v>98</v>
      </c>
      <c r="BM1423" t="s">
        <v>98</v>
      </c>
      <c r="BN1423" t="s">
        <v>104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2</v>
      </c>
      <c r="BZ1423">
        <v>2006</v>
      </c>
      <c r="CA1423" t="s">
        <v>110</v>
      </c>
      <c r="CB1423" t="s">
        <v>111</v>
      </c>
    </row>
    <row r="1424" spans="1:80">
      <c r="A1424">
        <v>2883</v>
      </c>
      <c r="B1424">
        <v>50</v>
      </c>
      <c r="C1424" t="s">
        <v>112</v>
      </c>
      <c r="D1424">
        <v>81</v>
      </c>
      <c r="E1424">
        <v>8170</v>
      </c>
      <c r="F1424" t="s">
        <v>82</v>
      </c>
      <c r="G1424" t="s">
        <v>83</v>
      </c>
      <c r="H1424" t="s">
        <v>113</v>
      </c>
      <c r="I1424" t="s">
        <v>85</v>
      </c>
      <c r="J1424" t="s">
        <v>86</v>
      </c>
      <c r="K1424" t="s">
        <v>87</v>
      </c>
      <c r="L1424" t="s">
        <v>88</v>
      </c>
      <c r="M1424" t="s">
        <v>212</v>
      </c>
      <c r="N1424" t="s">
        <v>91</v>
      </c>
      <c r="O1424" t="s">
        <v>91</v>
      </c>
      <c r="P1424" t="s">
        <v>92</v>
      </c>
      <c r="Q1424" t="s">
        <v>176</v>
      </c>
      <c r="R1424">
        <v>7</v>
      </c>
      <c r="S1424">
        <v>7</v>
      </c>
      <c r="T1424">
        <v>1929</v>
      </c>
      <c r="U1424">
        <v>1950</v>
      </c>
      <c r="V1424" t="s">
        <v>94</v>
      </c>
      <c r="W1424" t="s">
        <v>95</v>
      </c>
      <c r="X1424" t="s">
        <v>203</v>
      </c>
      <c r="Y1424" t="s">
        <v>116</v>
      </c>
      <c r="Z1424" t="s">
        <v>117</v>
      </c>
      <c r="AA1424">
        <v>270</v>
      </c>
      <c r="AB1424" t="s">
        <v>119</v>
      </c>
      <c r="AC1424" t="s">
        <v>119</v>
      </c>
      <c r="AD1424" t="s">
        <v>166</v>
      </c>
      <c r="AE1424" t="s">
        <v>98</v>
      </c>
      <c r="AF1424" t="s">
        <v>98</v>
      </c>
      <c r="AG1424" t="s">
        <v>100</v>
      </c>
      <c r="AH1424" t="s">
        <v>118</v>
      </c>
      <c r="AI1424">
        <v>526</v>
      </c>
      <c r="AJ1424" t="s">
        <v>108</v>
      </c>
      <c r="AK1424">
        <v>0</v>
      </c>
      <c r="AL1424">
        <v>496</v>
      </c>
      <c r="AM1424">
        <v>1022</v>
      </c>
      <c r="AN1424" t="s">
        <v>103</v>
      </c>
      <c r="AO1424" t="s">
        <v>126</v>
      </c>
      <c r="AP1424" t="s">
        <v>104</v>
      </c>
      <c r="AQ1424" t="s">
        <v>168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98</v>
      </c>
      <c r="BC1424">
        <v>7</v>
      </c>
      <c r="BD1424" t="s">
        <v>106</v>
      </c>
      <c r="BE1424">
        <v>1</v>
      </c>
      <c r="BF1424" t="s">
        <v>119</v>
      </c>
      <c r="BG1424" t="s">
        <v>143</v>
      </c>
      <c r="BH1424">
        <v>1963</v>
      </c>
      <c r="BI1424" t="s">
        <v>108</v>
      </c>
      <c r="BJ1424">
        <v>2</v>
      </c>
      <c r="BK1424">
        <v>451</v>
      </c>
      <c r="BL1424" t="s">
        <v>98</v>
      </c>
      <c r="BM1424" t="s">
        <v>98</v>
      </c>
      <c r="BN1424" t="s">
        <v>104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2</v>
      </c>
      <c r="BZ1424">
        <v>2006</v>
      </c>
      <c r="CA1424" t="s">
        <v>110</v>
      </c>
      <c r="CB1424" t="s">
        <v>111</v>
      </c>
    </row>
    <row r="1425" spans="1:80">
      <c r="A1425">
        <v>2884</v>
      </c>
      <c r="B1425">
        <v>70</v>
      </c>
      <c r="C1425" t="s">
        <v>112</v>
      </c>
      <c r="D1425">
        <v>70</v>
      </c>
      <c r="E1425">
        <v>12320</v>
      </c>
      <c r="F1425" t="s">
        <v>82</v>
      </c>
      <c r="G1425" t="s">
        <v>83</v>
      </c>
      <c r="H1425" t="s">
        <v>113</v>
      </c>
      <c r="I1425" t="s">
        <v>127</v>
      </c>
      <c r="J1425" t="s">
        <v>86</v>
      </c>
      <c r="K1425" t="s">
        <v>87</v>
      </c>
      <c r="L1425" t="s">
        <v>88</v>
      </c>
      <c r="M1425" t="s">
        <v>212</v>
      </c>
      <c r="N1425" t="s">
        <v>91</v>
      </c>
      <c r="O1425" t="s">
        <v>91</v>
      </c>
      <c r="P1425" t="s">
        <v>92</v>
      </c>
      <c r="Q1425" t="s">
        <v>122</v>
      </c>
      <c r="R1425">
        <v>7</v>
      </c>
      <c r="S1425">
        <v>7</v>
      </c>
      <c r="T1425">
        <v>1932</v>
      </c>
      <c r="U1425">
        <v>1990</v>
      </c>
      <c r="V1425" t="s">
        <v>94</v>
      </c>
      <c r="W1425" t="s">
        <v>95</v>
      </c>
      <c r="X1425" t="s">
        <v>116</v>
      </c>
      <c r="Y1425" t="s">
        <v>116</v>
      </c>
      <c r="Z1425" t="s">
        <v>97</v>
      </c>
      <c r="AA1425">
        <v>0</v>
      </c>
      <c r="AB1425" t="s">
        <v>98</v>
      </c>
      <c r="AC1425" t="s">
        <v>98</v>
      </c>
      <c r="AD1425" t="s">
        <v>166</v>
      </c>
      <c r="AE1425" t="s">
        <v>98</v>
      </c>
      <c r="AF1425" t="s">
        <v>98</v>
      </c>
      <c r="AG1425" t="s">
        <v>100</v>
      </c>
      <c r="AH1425" t="s">
        <v>108</v>
      </c>
      <c r="AI1425">
        <v>0</v>
      </c>
      <c r="AJ1425" t="s">
        <v>108</v>
      </c>
      <c r="AK1425">
        <v>0</v>
      </c>
      <c r="AL1425">
        <v>637</v>
      </c>
      <c r="AM1425">
        <v>637</v>
      </c>
      <c r="AN1425" t="s">
        <v>103</v>
      </c>
      <c r="AO1425" t="s">
        <v>126</v>
      </c>
      <c r="AP1425" t="s">
        <v>104</v>
      </c>
      <c r="AQ1425" t="s">
        <v>105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119</v>
      </c>
      <c r="BC1425">
        <v>8</v>
      </c>
      <c r="BD1425" t="s">
        <v>106</v>
      </c>
      <c r="BE1425">
        <v>2</v>
      </c>
      <c r="BF1425" t="s">
        <v>119</v>
      </c>
      <c r="BG1425" t="s">
        <v>208</v>
      </c>
      <c r="BH1425">
        <v>1963</v>
      </c>
      <c r="BI1425" t="s">
        <v>108</v>
      </c>
      <c r="BJ1425">
        <v>3</v>
      </c>
      <c r="BK1425">
        <v>579</v>
      </c>
      <c r="BL1425" t="s">
        <v>98</v>
      </c>
      <c r="BM1425" t="s">
        <v>98</v>
      </c>
      <c r="BN1425" t="s">
        <v>104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t="s">
        <v>83</v>
      </c>
      <c r="BV1425" t="s">
        <v>177</v>
      </c>
      <c r="BW1425" t="s">
        <v>83</v>
      </c>
      <c r="BX1425">
        <v>0</v>
      </c>
      <c r="BY1425">
        <v>5</v>
      </c>
      <c r="BZ1425">
        <v>2006</v>
      </c>
      <c r="CA1425" t="s">
        <v>110</v>
      </c>
      <c r="CB1425" t="s">
        <v>111</v>
      </c>
    </row>
    <row r="1426" spans="1:80">
      <c r="A1426">
        <v>2885</v>
      </c>
      <c r="B1426">
        <v>70</v>
      </c>
      <c r="C1426" t="s">
        <v>112</v>
      </c>
      <c r="D1426">
        <v>70</v>
      </c>
      <c r="E1426">
        <v>14210</v>
      </c>
      <c r="F1426" t="s">
        <v>82</v>
      </c>
      <c r="G1426" t="s">
        <v>83</v>
      </c>
      <c r="H1426" t="s">
        <v>113</v>
      </c>
      <c r="I1426" t="s">
        <v>85</v>
      </c>
      <c r="J1426" t="s">
        <v>86</v>
      </c>
      <c r="K1426" t="s">
        <v>87</v>
      </c>
      <c r="L1426" t="s">
        <v>88</v>
      </c>
      <c r="M1426" t="s">
        <v>212</v>
      </c>
      <c r="N1426" t="s">
        <v>91</v>
      </c>
      <c r="O1426" t="s">
        <v>91</v>
      </c>
      <c r="P1426" t="s">
        <v>92</v>
      </c>
      <c r="Q1426" t="s">
        <v>122</v>
      </c>
      <c r="R1426">
        <v>6</v>
      </c>
      <c r="S1426">
        <v>7</v>
      </c>
      <c r="T1426">
        <v>1930</v>
      </c>
      <c r="U1426">
        <v>1959</v>
      </c>
      <c r="V1426" t="s">
        <v>94</v>
      </c>
      <c r="W1426" t="s">
        <v>95</v>
      </c>
      <c r="X1426" t="s">
        <v>116</v>
      </c>
      <c r="Y1426" t="s">
        <v>116</v>
      </c>
      <c r="Z1426" t="s">
        <v>97</v>
      </c>
      <c r="AA1426">
        <v>0</v>
      </c>
      <c r="AB1426" t="s">
        <v>98</v>
      </c>
      <c r="AC1426" t="s">
        <v>98</v>
      </c>
      <c r="AD1426" t="s">
        <v>123</v>
      </c>
      <c r="AE1426" t="s">
        <v>98</v>
      </c>
      <c r="AF1426" t="s">
        <v>98</v>
      </c>
      <c r="AG1426" t="s">
        <v>100</v>
      </c>
      <c r="AH1426" t="s">
        <v>108</v>
      </c>
      <c r="AI1426">
        <v>0</v>
      </c>
      <c r="AJ1426" t="s">
        <v>108</v>
      </c>
      <c r="AK1426">
        <v>0</v>
      </c>
      <c r="AL1426">
        <v>697</v>
      </c>
      <c r="AM1426">
        <v>697</v>
      </c>
      <c r="AN1426" t="s">
        <v>103</v>
      </c>
      <c r="AO1426" t="s">
        <v>126</v>
      </c>
      <c r="AP1426" t="s">
        <v>104</v>
      </c>
      <c r="AQ1426" t="s">
        <v>105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t="s">
        <v>98</v>
      </c>
      <c r="BC1426">
        <v>8</v>
      </c>
      <c r="BD1426" t="s">
        <v>106</v>
      </c>
      <c r="BE1426">
        <v>1</v>
      </c>
      <c r="BF1426" t="s">
        <v>119</v>
      </c>
      <c r="BG1426" t="s">
        <v>107</v>
      </c>
      <c r="BH1426">
        <v>1930</v>
      </c>
      <c r="BI1426" t="s">
        <v>108</v>
      </c>
      <c r="BJ1426">
        <v>2</v>
      </c>
      <c r="BK1426">
        <v>365</v>
      </c>
      <c r="BL1426" t="s">
        <v>139</v>
      </c>
      <c r="BM1426" t="s">
        <v>98</v>
      </c>
      <c r="BN1426" t="s">
        <v>104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109</v>
      </c>
      <c r="BW1426" t="s">
        <v>83</v>
      </c>
      <c r="BX1426">
        <v>0</v>
      </c>
      <c r="BY1426">
        <v>11</v>
      </c>
      <c r="BZ1426">
        <v>2006</v>
      </c>
      <c r="CA1426" t="s">
        <v>110</v>
      </c>
      <c r="CB1426" t="s">
        <v>111</v>
      </c>
    </row>
    <row r="1427" spans="1:80">
      <c r="A1427">
        <v>2886</v>
      </c>
      <c r="B1427">
        <v>60</v>
      </c>
      <c r="C1427" t="s">
        <v>112</v>
      </c>
      <c r="D1427">
        <v>78</v>
      </c>
      <c r="E1427">
        <v>15600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212</v>
      </c>
      <c r="N1427" t="s">
        <v>91</v>
      </c>
      <c r="O1427" t="s">
        <v>91</v>
      </c>
      <c r="P1427" t="s">
        <v>92</v>
      </c>
      <c r="Q1427" t="s">
        <v>122</v>
      </c>
      <c r="R1427">
        <v>5</v>
      </c>
      <c r="S1427">
        <v>7</v>
      </c>
      <c r="T1427">
        <v>1950</v>
      </c>
      <c r="U1427">
        <v>1963</v>
      </c>
      <c r="V1427" t="s">
        <v>94</v>
      </c>
      <c r="W1427" t="s">
        <v>95</v>
      </c>
      <c r="X1427" t="s">
        <v>116</v>
      </c>
      <c r="Y1427" t="s">
        <v>116</v>
      </c>
      <c r="Z1427" t="s">
        <v>117</v>
      </c>
      <c r="AA1427">
        <v>405</v>
      </c>
      <c r="AB1427" t="s">
        <v>98</v>
      </c>
      <c r="AC1427" t="s">
        <v>119</v>
      </c>
      <c r="AD1427" t="s">
        <v>99</v>
      </c>
      <c r="AE1427" t="s">
        <v>119</v>
      </c>
      <c r="AF1427" t="s">
        <v>98</v>
      </c>
      <c r="AG1427" t="s">
        <v>100</v>
      </c>
      <c r="AH1427" t="s">
        <v>124</v>
      </c>
      <c r="AI1427">
        <v>760</v>
      </c>
      <c r="AJ1427" t="s">
        <v>108</v>
      </c>
      <c r="AK1427">
        <v>0</v>
      </c>
      <c r="AL1427">
        <v>408</v>
      </c>
      <c r="AM1427">
        <v>1168</v>
      </c>
      <c r="AN1427" t="s">
        <v>103</v>
      </c>
      <c r="AO1427" t="s">
        <v>119</v>
      </c>
      <c r="AP1427" t="s">
        <v>104</v>
      </c>
      <c r="AQ1427" t="s">
        <v>105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t="s">
        <v>98</v>
      </c>
      <c r="BC1427">
        <v>9</v>
      </c>
      <c r="BD1427" t="s">
        <v>106</v>
      </c>
      <c r="BE1427">
        <v>3</v>
      </c>
      <c r="BF1427" t="s">
        <v>119</v>
      </c>
      <c r="BG1427" t="s">
        <v>107</v>
      </c>
      <c r="BH1427">
        <v>1950</v>
      </c>
      <c r="BI1427" t="s">
        <v>125</v>
      </c>
      <c r="BJ1427">
        <v>1</v>
      </c>
      <c r="BK1427">
        <v>342</v>
      </c>
      <c r="BL1427" t="s">
        <v>98</v>
      </c>
      <c r="BM1427" t="s">
        <v>98</v>
      </c>
      <c r="BN1427" t="s">
        <v>104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7</v>
      </c>
      <c r="BZ1427">
        <v>2006</v>
      </c>
      <c r="CA1427" t="s">
        <v>110</v>
      </c>
      <c r="CB1427" t="s">
        <v>111</v>
      </c>
    </row>
    <row r="1428" spans="1:80">
      <c r="A1428">
        <v>2887</v>
      </c>
      <c r="B1428">
        <v>30</v>
      </c>
      <c r="C1428" t="s">
        <v>140</v>
      </c>
      <c r="D1428">
        <v>50</v>
      </c>
      <c r="E1428">
        <v>7288</v>
      </c>
      <c r="F1428" t="s">
        <v>82</v>
      </c>
      <c r="G1428" t="s">
        <v>83</v>
      </c>
      <c r="H1428" t="s">
        <v>84</v>
      </c>
      <c r="I1428" t="s">
        <v>85</v>
      </c>
      <c r="J1428" t="s">
        <v>86</v>
      </c>
      <c r="K1428" t="s">
        <v>87</v>
      </c>
      <c r="L1428" t="s">
        <v>88</v>
      </c>
      <c r="M1428" t="s">
        <v>214</v>
      </c>
      <c r="N1428" t="s">
        <v>182</v>
      </c>
      <c r="O1428" t="s">
        <v>91</v>
      </c>
      <c r="P1428" t="s">
        <v>92</v>
      </c>
      <c r="Q1428" t="s">
        <v>93</v>
      </c>
      <c r="R1428">
        <v>5</v>
      </c>
      <c r="S1428">
        <v>6</v>
      </c>
      <c r="T1428">
        <v>1942</v>
      </c>
      <c r="U1428">
        <v>1950</v>
      </c>
      <c r="V1428" t="s">
        <v>94</v>
      </c>
      <c r="W1428" t="s">
        <v>95</v>
      </c>
      <c r="X1428" t="s">
        <v>137</v>
      </c>
      <c r="Y1428" t="s">
        <v>137</v>
      </c>
      <c r="Z1428" t="s">
        <v>97</v>
      </c>
      <c r="AA1428">
        <v>0</v>
      </c>
      <c r="AB1428" t="s">
        <v>98</v>
      </c>
      <c r="AC1428" t="s">
        <v>98</v>
      </c>
      <c r="AD1428" t="s">
        <v>99</v>
      </c>
      <c r="AE1428" t="s">
        <v>98</v>
      </c>
      <c r="AF1428" t="s">
        <v>98</v>
      </c>
      <c r="AG1428" t="s">
        <v>155</v>
      </c>
      <c r="AH1428" t="s">
        <v>101</v>
      </c>
      <c r="AI1428">
        <v>305</v>
      </c>
      <c r="AJ1428" t="s">
        <v>108</v>
      </c>
      <c r="AK1428">
        <v>0</v>
      </c>
      <c r="AL1428">
        <v>671</v>
      </c>
      <c r="AM1428">
        <v>976</v>
      </c>
      <c r="AN1428" t="s">
        <v>103</v>
      </c>
      <c r="AO1428" t="s">
        <v>98</v>
      </c>
      <c r="AP1428" t="s">
        <v>167</v>
      </c>
      <c r="AQ1428" t="s">
        <v>105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98</v>
      </c>
      <c r="BC1428">
        <v>5</v>
      </c>
      <c r="BD1428" t="s">
        <v>106</v>
      </c>
      <c r="BE1428">
        <v>0</v>
      </c>
      <c r="BF1428" t="s">
        <v>83</v>
      </c>
      <c r="BG1428" t="s">
        <v>143</v>
      </c>
      <c r="BH1428">
        <v>1942</v>
      </c>
      <c r="BI1428" t="s">
        <v>108</v>
      </c>
      <c r="BJ1428">
        <v>1</v>
      </c>
      <c r="BK1428">
        <v>215</v>
      </c>
      <c r="BL1428" t="s">
        <v>98</v>
      </c>
      <c r="BM1428" t="s">
        <v>98</v>
      </c>
      <c r="BN1428" t="s">
        <v>167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2006</v>
      </c>
      <c r="CA1428" t="s">
        <v>110</v>
      </c>
      <c r="CB1428" t="s">
        <v>241</v>
      </c>
    </row>
    <row r="1429" spans="1:80">
      <c r="A1429">
        <v>2888</v>
      </c>
      <c r="B1429">
        <v>50</v>
      </c>
      <c r="C1429" t="s">
        <v>140</v>
      </c>
      <c r="D1429">
        <v>50</v>
      </c>
      <c r="E1429">
        <v>7000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87</v>
      </c>
      <c r="L1429" t="s">
        <v>88</v>
      </c>
      <c r="M1429" t="s">
        <v>214</v>
      </c>
      <c r="N1429" t="s">
        <v>91</v>
      </c>
      <c r="O1429" t="s">
        <v>91</v>
      </c>
      <c r="P1429" t="s">
        <v>92</v>
      </c>
      <c r="Q1429" t="s">
        <v>176</v>
      </c>
      <c r="R1429">
        <v>6</v>
      </c>
      <c r="S1429">
        <v>7</v>
      </c>
      <c r="T1429">
        <v>1926</v>
      </c>
      <c r="U1429">
        <v>1950</v>
      </c>
      <c r="V1429" t="s">
        <v>115</v>
      </c>
      <c r="W1429" t="s">
        <v>95</v>
      </c>
      <c r="X1429" t="s">
        <v>137</v>
      </c>
      <c r="Y1429" t="s">
        <v>137</v>
      </c>
      <c r="Z1429" t="s">
        <v>97</v>
      </c>
      <c r="AA1429">
        <v>0</v>
      </c>
      <c r="AB1429" t="s">
        <v>98</v>
      </c>
      <c r="AC1429" t="s">
        <v>98</v>
      </c>
      <c r="AD1429" t="s">
        <v>123</v>
      </c>
      <c r="AE1429" t="s">
        <v>98</v>
      </c>
      <c r="AF1429" t="s">
        <v>98</v>
      </c>
      <c r="AG1429" t="s">
        <v>100</v>
      </c>
      <c r="AH1429" t="s">
        <v>118</v>
      </c>
      <c r="AI1429">
        <v>374</v>
      </c>
      <c r="AJ1429" t="s">
        <v>108</v>
      </c>
      <c r="AK1429">
        <v>0</v>
      </c>
      <c r="AL1429">
        <v>487</v>
      </c>
      <c r="AM1429">
        <v>861</v>
      </c>
      <c r="AN1429" t="s">
        <v>103</v>
      </c>
      <c r="AO1429" t="s">
        <v>126</v>
      </c>
      <c r="AP1429" t="s">
        <v>104</v>
      </c>
      <c r="AQ1429" t="s">
        <v>105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t="s">
        <v>98</v>
      </c>
      <c r="BC1429">
        <v>6</v>
      </c>
      <c r="BD1429" t="s">
        <v>106</v>
      </c>
      <c r="BE1429">
        <v>0</v>
      </c>
      <c r="BF1429" t="s">
        <v>83</v>
      </c>
      <c r="BG1429" t="s">
        <v>143</v>
      </c>
      <c r="BH1429">
        <v>1950</v>
      </c>
      <c r="BI1429" t="s">
        <v>125</v>
      </c>
      <c r="BJ1429">
        <v>2</v>
      </c>
      <c r="BK1429">
        <v>506</v>
      </c>
      <c r="BL1429" t="s">
        <v>98</v>
      </c>
      <c r="BM1429" t="s">
        <v>98</v>
      </c>
      <c r="BN1429" t="s">
        <v>104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t="s">
        <v>83</v>
      </c>
      <c r="BV1429" t="s">
        <v>109</v>
      </c>
      <c r="BW1429" t="s">
        <v>83</v>
      </c>
      <c r="BX1429">
        <v>0</v>
      </c>
      <c r="BY1429">
        <v>5</v>
      </c>
      <c r="BZ1429">
        <v>2006</v>
      </c>
      <c r="CA1429" t="s">
        <v>110</v>
      </c>
      <c r="CB1429" t="s">
        <v>111</v>
      </c>
    </row>
    <row r="1430" spans="1:80">
      <c r="A1430">
        <v>2889</v>
      </c>
      <c r="B1430">
        <v>30</v>
      </c>
      <c r="C1430" t="s">
        <v>140</v>
      </c>
      <c r="D1430">
        <v>61</v>
      </c>
      <c r="E1430">
        <v>8534</v>
      </c>
      <c r="F1430" t="s">
        <v>82</v>
      </c>
      <c r="G1430" t="s">
        <v>83</v>
      </c>
      <c r="H1430" t="s">
        <v>84</v>
      </c>
      <c r="I1430" t="s">
        <v>205</v>
      </c>
      <c r="J1430" t="s">
        <v>86</v>
      </c>
      <c r="K1430" t="s">
        <v>87</v>
      </c>
      <c r="L1430" t="s">
        <v>88</v>
      </c>
      <c r="M1430" t="s">
        <v>214</v>
      </c>
      <c r="N1430" t="s">
        <v>91</v>
      </c>
      <c r="O1430" t="s">
        <v>91</v>
      </c>
      <c r="P1430" t="s">
        <v>92</v>
      </c>
      <c r="Q1430" t="s">
        <v>93</v>
      </c>
      <c r="R1430">
        <v>4</v>
      </c>
      <c r="S1430">
        <v>4</v>
      </c>
      <c r="T1430">
        <v>1925</v>
      </c>
      <c r="U1430">
        <v>1950</v>
      </c>
      <c r="V1430" t="s">
        <v>94</v>
      </c>
      <c r="W1430" t="s">
        <v>95</v>
      </c>
      <c r="X1430" t="s">
        <v>116</v>
      </c>
      <c r="Y1430" t="s">
        <v>116</v>
      </c>
      <c r="Z1430" t="s">
        <v>97</v>
      </c>
      <c r="AA1430">
        <v>0</v>
      </c>
      <c r="AB1430" t="s">
        <v>98</v>
      </c>
      <c r="AC1430" t="s">
        <v>98</v>
      </c>
      <c r="AD1430" t="s">
        <v>166</v>
      </c>
      <c r="AE1430" t="s">
        <v>139</v>
      </c>
      <c r="AF1430" t="s">
        <v>98</v>
      </c>
      <c r="AG1430" t="s">
        <v>100</v>
      </c>
      <c r="AH1430" t="s">
        <v>108</v>
      </c>
      <c r="AI1430">
        <v>0</v>
      </c>
      <c r="AJ1430" t="s">
        <v>108</v>
      </c>
      <c r="AK1430">
        <v>0</v>
      </c>
      <c r="AL1430">
        <v>432</v>
      </c>
      <c r="AM1430">
        <v>432</v>
      </c>
      <c r="AN1430" t="s">
        <v>103</v>
      </c>
      <c r="AO1430" t="s">
        <v>98</v>
      </c>
      <c r="AP1430" t="s">
        <v>167</v>
      </c>
      <c r="AQ1430" t="s">
        <v>168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98</v>
      </c>
      <c r="BC1430">
        <v>4</v>
      </c>
      <c r="BD1430" t="s">
        <v>187</v>
      </c>
      <c r="BE1430">
        <v>0</v>
      </c>
      <c r="BF1430" t="s">
        <v>83</v>
      </c>
      <c r="BG1430" t="s">
        <v>83</v>
      </c>
      <c r="BH1430" t="s">
        <v>83</v>
      </c>
      <c r="BI1430" t="s">
        <v>83</v>
      </c>
      <c r="BJ1430">
        <v>0</v>
      </c>
      <c r="BK1430">
        <v>0</v>
      </c>
      <c r="BL1430" t="s">
        <v>83</v>
      </c>
      <c r="BM1430" t="s">
        <v>83</v>
      </c>
      <c r="BN1430" t="s">
        <v>167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t="s">
        <v>83</v>
      </c>
      <c r="BV1430" t="s">
        <v>177</v>
      </c>
      <c r="BW1430" t="s">
        <v>83</v>
      </c>
      <c r="BX1430">
        <v>0</v>
      </c>
      <c r="BY1430">
        <v>6</v>
      </c>
      <c r="BZ1430">
        <v>2006</v>
      </c>
      <c r="CA1430" t="s">
        <v>110</v>
      </c>
      <c r="CB1430" t="s">
        <v>111</v>
      </c>
    </row>
    <row r="1431" spans="1:80">
      <c r="A1431">
        <v>2890</v>
      </c>
      <c r="B1431">
        <v>30</v>
      </c>
      <c r="C1431" t="s">
        <v>140</v>
      </c>
      <c r="D1431">
        <v>50</v>
      </c>
      <c r="E1431">
        <v>7030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87</v>
      </c>
      <c r="L1431" t="s">
        <v>88</v>
      </c>
      <c r="M1431" t="s">
        <v>214</v>
      </c>
      <c r="N1431" t="s">
        <v>91</v>
      </c>
      <c r="O1431" t="s">
        <v>91</v>
      </c>
      <c r="P1431" t="s">
        <v>92</v>
      </c>
      <c r="Q1431" t="s">
        <v>93</v>
      </c>
      <c r="R1431">
        <v>4</v>
      </c>
      <c r="S1431">
        <v>6</v>
      </c>
      <c r="T1431">
        <v>1925</v>
      </c>
      <c r="U1431">
        <v>1950</v>
      </c>
      <c r="V1431" t="s">
        <v>94</v>
      </c>
      <c r="W1431" t="s">
        <v>95</v>
      </c>
      <c r="X1431" t="s">
        <v>137</v>
      </c>
      <c r="Y1431" t="s">
        <v>137</v>
      </c>
      <c r="Z1431" t="s">
        <v>97</v>
      </c>
      <c r="AA1431">
        <v>0</v>
      </c>
      <c r="AB1431" t="s">
        <v>98</v>
      </c>
      <c r="AC1431" t="s">
        <v>98</v>
      </c>
      <c r="AD1431" t="s">
        <v>166</v>
      </c>
      <c r="AE1431" t="s">
        <v>98</v>
      </c>
      <c r="AF1431" t="s">
        <v>98</v>
      </c>
      <c r="AG1431" t="s">
        <v>100</v>
      </c>
      <c r="AH1431" t="s">
        <v>108</v>
      </c>
      <c r="AI1431">
        <v>0</v>
      </c>
      <c r="AJ1431" t="s">
        <v>108</v>
      </c>
      <c r="AK1431">
        <v>0</v>
      </c>
      <c r="AL1431">
        <v>641</v>
      </c>
      <c r="AM1431">
        <v>641</v>
      </c>
      <c r="AN1431" t="s">
        <v>103</v>
      </c>
      <c r="AO1431" t="s">
        <v>119</v>
      </c>
      <c r="AP1431" t="s">
        <v>104</v>
      </c>
      <c r="AQ1431" t="s">
        <v>105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t="s">
        <v>139</v>
      </c>
      <c r="BC1431">
        <v>4</v>
      </c>
      <c r="BD1431" t="s">
        <v>106</v>
      </c>
      <c r="BE1431">
        <v>0</v>
      </c>
      <c r="BF1431" t="s">
        <v>83</v>
      </c>
      <c r="BG1431" t="s">
        <v>143</v>
      </c>
      <c r="BH1431">
        <v>1925</v>
      </c>
      <c r="BI1431" t="s">
        <v>108</v>
      </c>
      <c r="BJ1431">
        <v>1</v>
      </c>
      <c r="BK1431">
        <v>272</v>
      </c>
      <c r="BL1431" t="s">
        <v>98</v>
      </c>
      <c r="BM1431" t="s">
        <v>98</v>
      </c>
      <c r="BN1431" t="s">
        <v>167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t="s">
        <v>83</v>
      </c>
      <c r="BV1431" t="s">
        <v>109</v>
      </c>
      <c r="BW1431" t="s">
        <v>83</v>
      </c>
      <c r="BX1431">
        <v>0</v>
      </c>
      <c r="BY1431">
        <v>3</v>
      </c>
      <c r="BZ1431">
        <v>2006</v>
      </c>
      <c r="CA1431" t="s">
        <v>110</v>
      </c>
      <c r="CB1431" t="s">
        <v>111</v>
      </c>
    </row>
    <row r="1432" spans="1:80">
      <c r="A1432">
        <v>2891</v>
      </c>
      <c r="B1432">
        <v>50</v>
      </c>
      <c r="C1432" t="s">
        <v>140</v>
      </c>
      <c r="D1432">
        <v>75</v>
      </c>
      <c r="E1432">
        <v>9060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87</v>
      </c>
      <c r="L1432" t="s">
        <v>88</v>
      </c>
      <c r="M1432" t="s">
        <v>214</v>
      </c>
      <c r="N1432" t="s">
        <v>91</v>
      </c>
      <c r="O1432" t="s">
        <v>91</v>
      </c>
      <c r="P1432" t="s">
        <v>92</v>
      </c>
      <c r="Q1432" t="s">
        <v>176</v>
      </c>
      <c r="R1432">
        <v>6</v>
      </c>
      <c r="S1432">
        <v>5</v>
      </c>
      <c r="T1432">
        <v>1957</v>
      </c>
      <c r="U1432">
        <v>1957</v>
      </c>
      <c r="V1432" t="s">
        <v>94</v>
      </c>
      <c r="W1432" t="s">
        <v>95</v>
      </c>
      <c r="X1432" t="s">
        <v>137</v>
      </c>
      <c r="Y1432" t="s">
        <v>137</v>
      </c>
      <c r="Z1432" t="s">
        <v>117</v>
      </c>
      <c r="AA1432">
        <v>327</v>
      </c>
      <c r="AB1432" t="s">
        <v>98</v>
      </c>
      <c r="AC1432" t="s">
        <v>98</v>
      </c>
      <c r="AD1432" t="s">
        <v>99</v>
      </c>
      <c r="AE1432" t="s">
        <v>98</v>
      </c>
      <c r="AF1432" t="s">
        <v>98</v>
      </c>
      <c r="AG1432" t="s">
        <v>100</v>
      </c>
      <c r="AH1432" t="s">
        <v>108</v>
      </c>
      <c r="AI1432">
        <v>0</v>
      </c>
      <c r="AJ1432" t="s">
        <v>108</v>
      </c>
      <c r="AK1432">
        <v>0</v>
      </c>
      <c r="AL1432">
        <v>967</v>
      </c>
      <c r="AM1432">
        <v>967</v>
      </c>
      <c r="AN1432" t="s">
        <v>103</v>
      </c>
      <c r="AO1432" t="s">
        <v>119</v>
      </c>
      <c r="AP1432" t="s">
        <v>104</v>
      </c>
      <c r="AQ1432" t="s">
        <v>105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t="s">
        <v>119</v>
      </c>
      <c r="BC1432">
        <v>6</v>
      </c>
      <c r="BD1432" t="s">
        <v>106</v>
      </c>
      <c r="BE1432">
        <v>0</v>
      </c>
      <c r="BF1432" t="s">
        <v>83</v>
      </c>
      <c r="BG1432" t="s">
        <v>143</v>
      </c>
      <c r="BH1432">
        <v>1957</v>
      </c>
      <c r="BI1432" t="s">
        <v>108</v>
      </c>
      <c r="BJ1432">
        <v>1</v>
      </c>
      <c r="BK1432">
        <v>384</v>
      </c>
      <c r="BL1432" t="s">
        <v>98</v>
      </c>
      <c r="BM1432" t="s">
        <v>98</v>
      </c>
      <c r="BN1432" t="s">
        <v>104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4</v>
      </c>
      <c r="BZ1432">
        <v>2006</v>
      </c>
      <c r="CA1432" t="s">
        <v>110</v>
      </c>
      <c r="CB1432" t="s">
        <v>111</v>
      </c>
    </row>
    <row r="1433" spans="1:80">
      <c r="A1433">
        <v>2892</v>
      </c>
      <c r="B1433">
        <v>30</v>
      </c>
      <c r="C1433" t="s">
        <v>201</v>
      </c>
      <c r="D1433">
        <v>69</v>
      </c>
      <c r="E1433">
        <v>12366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214</v>
      </c>
      <c r="N1433" t="s">
        <v>90</v>
      </c>
      <c r="O1433" t="s">
        <v>91</v>
      </c>
      <c r="P1433" t="s">
        <v>92</v>
      </c>
      <c r="Q1433" t="s">
        <v>93</v>
      </c>
      <c r="R1433">
        <v>3</v>
      </c>
      <c r="S1433">
        <v>5</v>
      </c>
      <c r="T1433">
        <v>1945</v>
      </c>
      <c r="U1433">
        <v>1950</v>
      </c>
      <c r="V1433" t="s">
        <v>94</v>
      </c>
      <c r="W1433" t="s">
        <v>95</v>
      </c>
      <c r="X1433" t="s">
        <v>116</v>
      </c>
      <c r="Y1433" t="s">
        <v>116</v>
      </c>
      <c r="Z1433" t="s">
        <v>97</v>
      </c>
      <c r="AA1433">
        <v>0</v>
      </c>
      <c r="AB1433" t="s">
        <v>98</v>
      </c>
      <c r="AC1433" t="s">
        <v>98</v>
      </c>
      <c r="AD1433" t="s">
        <v>211</v>
      </c>
      <c r="AE1433" t="s">
        <v>83</v>
      </c>
      <c r="AF1433" t="s">
        <v>83</v>
      </c>
      <c r="AG1433" t="s">
        <v>83</v>
      </c>
      <c r="AH1433" t="s">
        <v>83</v>
      </c>
      <c r="AI1433">
        <v>0</v>
      </c>
      <c r="AJ1433" t="s">
        <v>83</v>
      </c>
      <c r="AK1433">
        <v>0</v>
      </c>
      <c r="AL1433">
        <v>0</v>
      </c>
      <c r="AM1433">
        <v>0</v>
      </c>
      <c r="AN1433" t="s">
        <v>103</v>
      </c>
      <c r="AO1433" t="s">
        <v>98</v>
      </c>
      <c r="AP1433" t="s">
        <v>167</v>
      </c>
      <c r="AQ1433" t="s">
        <v>105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154</v>
      </c>
      <c r="BE1433">
        <v>0</v>
      </c>
      <c r="BF1433" t="s">
        <v>83</v>
      </c>
      <c r="BG1433" t="s">
        <v>83</v>
      </c>
      <c r="BH1433" t="s">
        <v>83</v>
      </c>
      <c r="BI1433" t="s">
        <v>83</v>
      </c>
      <c r="BJ1433">
        <v>0</v>
      </c>
      <c r="BK1433">
        <v>0</v>
      </c>
      <c r="BL1433" t="s">
        <v>83</v>
      </c>
      <c r="BM1433" t="s">
        <v>83</v>
      </c>
      <c r="BN1433" t="s">
        <v>167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2006</v>
      </c>
      <c r="CA1433" t="s">
        <v>110</v>
      </c>
      <c r="CB1433" t="s">
        <v>172</v>
      </c>
    </row>
    <row r="1434" spans="1:80">
      <c r="A1434">
        <v>2893</v>
      </c>
      <c r="B1434">
        <v>190</v>
      </c>
      <c r="C1434" t="s">
        <v>201</v>
      </c>
      <c r="D1434">
        <v>50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214</v>
      </c>
      <c r="N1434" t="s">
        <v>91</v>
      </c>
      <c r="O1434" t="s">
        <v>91</v>
      </c>
      <c r="P1434" t="s">
        <v>186</v>
      </c>
      <c r="Q1434" t="s">
        <v>176</v>
      </c>
      <c r="R1434">
        <v>5</v>
      </c>
      <c r="S1434">
        <v>6</v>
      </c>
      <c r="T1434">
        <v>1951</v>
      </c>
      <c r="U1434">
        <v>1951</v>
      </c>
      <c r="V1434" t="s">
        <v>94</v>
      </c>
      <c r="W1434" t="s">
        <v>95</v>
      </c>
      <c r="X1434" t="s">
        <v>184</v>
      </c>
      <c r="Y1434" t="s">
        <v>185</v>
      </c>
      <c r="Z1434" t="s">
        <v>97</v>
      </c>
      <c r="AA1434">
        <v>0</v>
      </c>
      <c r="AB1434" t="s">
        <v>139</v>
      </c>
      <c r="AC1434" t="s">
        <v>139</v>
      </c>
      <c r="AD1434" t="s">
        <v>99</v>
      </c>
      <c r="AE1434" t="s">
        <v>98</v>
      </c>
      <c r="AF1434" t="s">
        <v>98</v>
      </c>
      <c r="AG1434" t="s">
        <v>155</v>
      </c>
      <c r="AH1434" t="s">
        <v>108</v>
      </c>
      <c r="AI1434">
        <v>0</v>
      </c>
      <c r="AJ1434" t="s">
        <v>108</v>
      </c>
      <c r="AK1434">
        <v>0</v>
      </c>
      <c r="AL1434">
        <v>660</v>
      </c>
      <c r="AM1434">
        <v>660</v>
      </c>
      <c r="AN1434" t="s">
        <v>103</v>
      </c>
      <c r="AO1434" t="s">
        <v>98</v>
      </c>
      <c r="AP1434" t="s">
        <v>167</v>
      </c>
      <c r="AQ1434" t="s">
        <v>105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t="s">
        <v>98</v>
      </c>
      <c r="BC1434">
        <v>8</v>
      </c>
      <c r="BD1434" t="s">
        <v>181</v>
      </c>
      <c r="BE1434">
        <v>0</v>
      </c>
      <c r="BF1434" t="s">
        <v>83</v>
      </c>
      <c r="BG1434" t="s">
        <v>83</v>
      </c>
      <c r="BH1434" t="s">
        <v>83</v>
      </c>
      <c r="BI1434" t="s">
        <v>83</v>
      </c>
      <c r="BJ1434">
        <v>0</v>
      </c>
      <c r="BK1434">
        <v>0</v>
      </c>
      <c r="BL1434" t="s">
        <v>83</v>
      </c>
      <c r="BM1434" t="s">
        <v>83</v>
      </c>
      <c r="BN1434" t="s">
        <v>104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10</v>
      </c>
      <c r="BZ1434">
        <v>2006</v>
      </c>
      <c r="CA1434" t="s">
        <v>110</v>
      </c>
      <c r="CB1434" t="s">
        <v>172</v>
      </c>
    </row>
    <row r="1435" spans="1:80">
      <c r="A1435">
        <v>2894</v>
      </c>
      <c r="B1435">
        <v>50</v>
      </c>
      <c r="C1435" t="s">
        <v>201</v>
      </c>
      <c r="D1435">
        <v>60</v>
      </c>
      <c r="E1435">
        <v>8520</v>
      </c>
      <c r="F1435" t="s">
        <v>190</v>
      </c>
      <c r="G1435" t="s">
        <v>83</v>
      </c>
      <c r="H1435" t="s">
        <v>84</v>
      </c>
      <c r="I1435" t="s">
        <v>192</v>
      </c>
      <c r="J1435" t="s">
        <v>86</v>
      </c>
      <c r="K1435" t="s">
        <v>87</v>
      </c>
      <c r="L1435" t="s">
        <v>88</v>
      </c>
      <c r="M1435" t="s">
        <v>214</v>
      </c>
      <c r="N1435" t="s">
        <v>91</v>
      </c>
      <c r="O1435" t="s">
        <v>91</v>
      </c>
      <c r="P1435" t="s">
        <v>92</v>
      </c>
      <c r="Q1435" t="s">
        <v>176</v>
      </c>
      <c r="R1435">
        <v>3</v>
      </c>
      <c r="S1435">
        <v>5</v>
      </c>
      <c r="T1435">
        <v>1916</v>
      </c>
      <c r="U1435">
        <v>1950</v>
      </c>
      <c r="V1435" t="s">
        <v>94</v>
      </c>
      <c r="W1435" t="s">
        <v>95</v>
      </c>
      <c r="X1435" t="s">
        <v>137</v>
      </c>
      <c r="Y1435" t="s">
        <v>137</v>
      </c>
      <c r="Z1435" t="s">
        <v>97</v>
      </c>
      <c r="AA1435">
        <v>0</v>
      </c>
      <c r="AB1435" t="s">
        <v>98</v>
      </c>
      <c r="AC1435" t="s">
        <v>98</v>
      </c>
      <c r="AD1435" t="s">
        <v>123</v>
      </c>
      <c r="AE1435" t="s">
        <v>139</v>
      </c>
      <c r="AF1435" t="s">
        <v>139</v>
      </c>
      <c r="AG1435" t="s">
        <v>100</v>
      </c>
      <c r="AH1435" t="s">
        <v>108</v>
      </c>
      <c r="AI1435">
        <v>0</v>
      </c>
      <c r="AJ1435" t="s">
        <v>108</v>
      </c>
      <c r="AK1435">
        <v>0</v>
      </c>
      <c r="AL1435">
        <v>216</v>
      </c>
      <c r="AM1435">
        <v>216</v>
      </c>
      <c r="AN1435" t="s">
        <v>103</v>
      </c>
      <c r="AO1435" t="s">
        <v>139</v>
      </c>
      <c r="AP1435" t="s">
        <v>167</v>
      </c>
      <c r="AQ1435" t="s">
        <v>105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98</v>
      </c>
      <c r="BC1435">
        <v>6</v>
      </c>
      <c r="BD1435" t="s">
        <v>106</v>
      </c>
      <c r="BE1435">
        <v>0</v>
      </c>
      <c r="BF1435" t="s">
        <v>83</v>
      </c>
      <c r="BG1435" t="s">
        <v>83</v>
      </c>
      <c r="BH1435" t="s">
        <v>83</v>
      </c>
      <c r="BI1435" t="s">
        <v>83</v>
      </c>
      <c r="BJ1435">
        <v>0</v>
      </c>
      <c r="BK1435">
        <v>0</v>
      </c>
      <c r="BL1435" t="s">
        <v>83</v>
      </c>
      <c r="BM1435" t="s">
        <v>83</v>
      </c>
      <c r="BN1435" t="s">
        <v>167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4</v>
      </c>
      <c r="BZ1435">
        <v>2006</v>
      </c>
      <c r="CA1435" t="s">
        <v>110</v>
      </c>
      <c r="CB1435" t="s">
        <v>111</v>
      </c>
    </row>
    <row r="1436" spans="1:80">
      <c r="A1436">
        <v>2895</v>
      </c>
      <c r="B1436">
        <v>120</v>
      </c>
      <c r="C1436" t="s">
        <v>140</v>
      </c>
      <c r="D1436">
        <v>41</v>
      </c>
      <c r="E1436">
        <v>5748</v>
      </c>
      <c r="F1436" t="s">
        <v>82</v>
      </c>
      <c r="G1436" t="s">
        <v>83</v>
      </c>
      <c r="H1436" t="s">
        <v>113</v>
      </c>
      <c r="I1436" t="s">
        <v>127</v>
      </c>
      <c r="J1436" t="s">
        <v>86</v>
      </c>
      <c r="K1436" t="s">
        <v>87</v>
      </c>
      <c r="L1436" t="s">
        <v>154</v>
      </c>
      <c r="M1436" t="s">
        <v>212</v>
      </c>
      <c r="N1436" t="s">
        <v>91</v>
      </c>
      <c r="O1436" t="s">
        <v>91</v>
      </c>
      <c r="P1436" t="s">
        <v>129</v>
      </c>
      <c r="Q1436" t="s">
        <v>93</v>
      </c>
      <c r="R1436">
        <v>8</v>
      </c>
      <c r="S1436">
        <v>5</v>
      </c>
      <c r="T1436">
        <v>2005</v>
      </c>
      <c r="U1436">
        <v>2006</v>
      </c>
      <c r="V1436" t="s">
        <v>115</v>
      </c>
      <c r="W1436" t="s">
        <v>95</v>
      </c>
      <c r="X1436" t="s">
        <v>152</v>
      </c>
      <c r="Y1436" t="s">
        <v>153</v>
      </c>
      <c r="Z1436" t="s">
        <v>148</v>
      </c>
      <c r="AA1436">
        <v>473</v>
      </c>
      <c r="AB1436" t="s">
        <v>119</v>
      </c>
      <c r="AC1436" t="s">
        <v>98</v>
      </c>
      <c r="AD1436" t="s">
        <v>123</v>
      </c>
      <c r="AE1436" t="s">
        <v>126</v>
      </c>
      <c r="AF1436" t="s">
        <v>98</v>
      </c>
      <c r="AG1436" t="s">
        <v>119</v>
      </c>
      <c r="AH1436" t="s">
        <v>124</v>
      </c>
      <c r="AI1436">
        <v>1573</v>
      </c>
      <c r="AJ1436" t="s">
        <v>108</v>
      </c>
      <c r="AK1436">
        <v>0</v>
      </c>
      <c r="AL1436">
        <v>0</v>
      </c>
      <c r="AM1436">
        <v>1573</v>
      </c>
      <c r="AN1436" t="s">
        <v>103</v>
      </c>
      <c r="AO1436" t="s">
        <v>126</v>
      </c>
      <c r="AP1436" t="s">
        <v>104</v>
      </c>
      <c r="AQ1436" t="s">
        <v>105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126</v>
      </c>
      <c r="BC1436">
        <v>5</v>
      </c>
      <c r="BD1436" t="s">
        <v>106</v>
      </c>
      <c r="BE1436">
        <v>1</v>
      </c>
      <c r="BF1436" t="s">
        <v>119</v>
      </c>
      <c r="BG1436" t="s">
        <v>107</v>
      </c>
      <c r="BH1436">
        <v>2005</v>
      </c>
      <c r="BI1436" t="s">
        <v>125</v>
      </c>
      <c r="BJ1436">
        <v>2</v>
      </c>
      <c r="BK1436">
        <v>495</v>
      </c>
      <c r="BL1436" t="s">
        <v>98</v>
      </c>
      <c r="BM1436" t="s">
        <v>98</v>
      </c>
      <c r="BN1436" t="s">
        <v>104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2</v>
      </c>
      <c r="BZ1436">
        <v>2006</v>
      </c>
      <c r="CA1436" t="s">
        <v>149</v>
      </c>
      <c r="CB1436" t="s">
        <v>150</v>
      </c>
    </row>
    <row r="1437" spans="1:80">
      <c r="A1437">
        <v>2896</v>
      </c>
      <c r="B1437">
        <v>120</v>
      </c>
      <c r="C1437" t="s">
        <v>140</v>
      </c>
      <c r="D1437">
        <v>44</v>
      </c>
      <c r="E1437">
        <v>3842</v>
      </c>
      <c r="F1437" t="s">
        <v>82</v>
      </c>
      <c r="G1437" t="s">
        <v>83</v>
      </c>
      <c r="H1437" t="s">
        <v>113</v>
      </c>
      <c r="I1437" t="s">
        <v>127</v>
      </c>
      <c r="J1437" t="s">
        <v>86</v>
      </c>
      <c r="K1437" t="s">
        <v>87</v>
      </c>
      <c r="L1437" t="s">
        <v>154</v>
      </c>
      <c r="M1437" t="s">
        <v>212</v>
      </c>
      <c r="N1437" t="s">
        <v>91</v>
      </c>
      <c r="O1437" t="s">
        <v>91</v>
      </c>
      <c r="P1437" t="s">
        <v>129</v>
      </c>
      <c r="Q1437" t="s">
        <v>93</v>
      </c>
      <c r="R1437">
        <v>8</v>
      </c>
      <c r="S1437">
        <v>5</v>
      </c>
      <c r="T1437">
        <v>2004</v>
      </c>
      <c r="U1437">
        <v>2005</v>
      </c>
      <c r="V1437" t="s">
        <v>115</v>
      </c>
      <c r="W1437" t="s">
        <v>95</v>
      </c>
      <c r="X1437" t="s">
        <v>152</v>
      </c>
      <c r="Y1437" t="s">
        <v>153</v>
      </c>
      <c r="Z1437" t="s">
        <v>148</v>
      </c>
      <c r="AA1437">
        <v>186</v>
      </c>
      <c r="AB1437" t="s">
        <v>119</v>
      </c>
      <c r="AC1437" t="s">
        <v>98</v>
      </c>
      <c r="AD1437" t="s">
        <v>123</v>
      </c>
      <c r="AE1437" t="s">
        <v>126</v>
      </c>
      <c r="AF1437" t="s">
        <v>98</v>
      </c>
      <c r="AG1437" t="s">
        <v>119</v>
      </c>
      <c r="AH1437" t="s">
        <v>124</v>
      </c>
      <c r="AI1437">
        <v>1564</v>
      </c>
      <c r="AJ1437" t="s">
        <v>108</v>
      </c>
      <c r="AK1437">
        <v>0</v>
      </c>
      <c r="AL1437">
        <v>30</v>
      </c>
      <c r="AM1437">
        <v>1594</v>
      </c>
      <c r="AN1437" t="s">
        <v>103</v>
      </c>
      <c r="AO1437" t="s">
        <v>126</v>
      </c>
      <c r="AP1437" t="s">
        <v>104</v>
      </c>
      <c r="AQ1437" t="s">
        <v>105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t="s">
        <v>119</v>
      </c>
      <c r="BC1437">
        <v>5</v>
      </c>
      <c r="BD1437" t="s">
        <v>106</v>
      </c>
      <c r="BE1437">
        <v>1</v>
      </c>
      <c r="BF1437" t="s">
        <v>119</v>
      </c>
      <c r="BG1437" t="s">
        <v>107</v>
      </c>
      <c r="BH1437">
        <v>2004</v>
      </c>
      <c r="BI1437" t="s">
        <v>125</v>
      </c>
      <c r="BJ1437">
        <v>2</v>
      </c>
      <c r="BK1437">
        <v>525</v>
      </c>
      <c r="BL1437" t="s">
        <v>98</v>
      </c>
      <c r="BM1437" t="s">
        <v>98</v>
      </c>
      <c r="BN1437" t="s">
        <v>104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12</v>
      </c>
      <c r="BZ1437">
        <v>2006</v>
      </c>
      <c r="CA1437" t="s">
        <v>110</v>
      </c>
      <c r="CB1437" t="s">
        <v>111</v>
      </c>
    </row>
    <row r="1438" spans="1:80">
      <c r="A1438">
        <v>2897</v>
      </c>
      <c r="B1438">
        <v>20</v>
      </c>
      <c r="C1438" t="s">
        <v>112</v>
      </c>
      <c r="D1438">
        <v>69</v>
      </c>
      <c r="E1438">
        <v>23580</v>
      </c>
      <c r="F1438" t="s">
        <v>82</v>
      </c>
      <c r="G1438" t="s">
        <v>83</v>
      </c>
      <c r="H1438" t="s">
        <v>113</v>
      </c>
      <c r="I1438" t="s">
        <v>85</v>
      </c>
      <c r="J1438" t="s">
        <v>86</v>
      </c>
      <c r="K1438" t="s">
        <v>87</v>
      </c>
      <c r="L1438" t="s">
        <v>154</v>
      </c>
      <c r="M1438" t="s">
        <v>217</v>
      </c>
      <c r="N1438" t="s">
        <v>91</v>
      </c>
      <c r="O1438" t="s">
        <v>91</v>
      </c>
      <c r="P1438" t="s">
        <v>92</v>
      </c>
      <c r="Q1438" t="s">
        <v>93</v>
      </c>
      <c r="R1438">
        <v>6</v>
      </c>
      <c r="S1438">
        <v>6</v>
      </c>
      <c r="T1438">
        <v>1979</v>
      </c>
      <c r="U1438">
        <v>1979</v>
      </c>
      <c r="V1438" t="s">
        <v>94</v>
      </c>
      <c r="W1438" t="s">
        <v>95</v>
      </c>
      <c r="X1438" t="s">
        <v>135</v>
      </c>
      <c r="Y1438" t="s">
        <v>135</v>
      </c>
      <c r="Z1438" t="s">
        <v>97</v>
      </c>
      <c r="AA1438">
        <v>0</v>
      </c>
      <c r="AB1438" t="s">
        <v>98</v>
      </c>
      <c r="AC1438" t="s">
        <v>98</v>
      </c>
      <c r="AD1438" t="s">
        <v>99</v>
      </c>
      <c r="AE1438" t="s">
        <v>119</v>
      </c>
      <c r="AF1438" t="s">
        <v>98</v>
      </c>
      <c r="AG1438" t="s">
        <v>119</v>
      </c>
      <c r="AH1438" t="s">
        <v>124</v>
      </c>
      <c r="AI1438">
        <v>776</v>
      </c>
      <c r="AJ1438" t="s">
        <v>108</v>
      </c>
      <c r="AK1438">
        <v>0</v>
      </c>
      <c r="AL1438">
        <v>849</v>
      </c>
      <c r="AM1438">
        <v>1625</v>
      </c>
      <c r="AN1438" t="s">
        <v>103</v>
      </c>
      <c r="AO1438" t="s">
        <v>98</v>
      </c>
      <c r="AP1438" t="s">
        <v>104</v>
      </c>
      <c r="AQ1438" t="s">
        <v>105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t="s">
        <v>139</v>
      </c>
      <c r="BC1438">
        <v>6</v>
      </c>
      <c r="BD1438" t="s">
        <v>106</v>
      </c>
      <c r="BE1438">
        <v>1</v>
      </c>
      <c r="BF1438" t="s">
        <v>98</v>
      </c>
      <c r="BG1438" t="s">
        <v>107</v>
      </c>
      <c r="BH1438">
        <v>1979</v>
      </c>
      <c r="BI1438" t="s">
        <v>125</v>
      </c>
      <c r="BJ1438">
        <v>2</v>
      </c>
      <c r="BK1438">
        <v>576</v>
      </c>
      <c r="BL1438" t="s">
        <v>98</v>
      </c>
      <c r="BM1438" t="s">
        <v>98</v>
      </c>
      <c r="BN1438" t="s">
        <v>104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2006</v>
      </c>
      <c r="CA1438" t="s">
        <v>110</v>
      </c>
      <c r="CB1438" t="s">
        <v>111</v>
      </c>
    </row>
    <row r="1439" spans="1:80">
      <c r="A1439">
        <v>2898</v>
      </c>
      <c r="B1439">
        <v>90</v>
      </c>
      <c r="C1439" t="s">
        <v>112</v>
      </c>
      <c r="D1439">
        <v>65</v>
      </c>
      <c r="E1439">
        <v>8385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217</v>
      </c>
      <c r="N1439" t="s">
        <v>91</v>
      </c>
      <c r="O1439" t="s">
        <v>91</v>
      </c>
      <c r="P1439" t="s">
        <v>179</v>
      </c>
      <c r="Q1439" t="s">
        <v>93</v>
      </c>
      <c r="R1439">
        <v>6</v>
      </c>
      <c r="S1439">
        <v>5</v>
      </c>
      <c r="T1439">
        <v>1978</v>
      </c>
      <c r="U1439">
        <v>1978</v>
      </c>
      <c r="V1439" t="s">
        <v>94</v>
      </c>
      <c r="W1439" t="s">
        <v>95</v>
      </c>
      <c r="X1439" t="s">
        <v>135</v>
      </c>
      <c r="Y1439" t="s">
        <v>135</v>
      </c>
      <c r="Z1439" t="s">
        <v>97</v>
      </c>
      <c r="AA1439">
        <v>0</v>
      </c>
      <c r="AB1439" t="s">
        <v>98</v>
      </c>
      <c r="AC1439" t="s">
        <v>98</v>
      </c>
      <c r="AD1439" t="s">
        <v>99</v>
      </c>
      <c r="AE1439" t="s">
        <v>98</v>
      </c>
      <c r="AF1439" t="s">
        <v>98</v>
      </c>
      <c r="AG1439" t="s">
        <v>155</v>
      </c>
      <c r="AH1439" t="s">
        <v>108</v>
      </c>
      <c r="AI1439">
        <v>0</v>
      </c>
      <c r="AJ1439" t="s">
        <v>108</v>
      </c>
      <c r="AK1439">
        <v>0</v>
      </c>
      <c r="AL1439">
        <v>1664</v>
      </c>
      <c r="AM1439">
        <v>1664</v>
      </c>
      <c r="AN1439" t="s">
        <v>103</v>
      </c>
      <c r="AO1439" t="s">
        <v>98</v>
      </c>
      <c r="AP1439" t="s">
        <v>104</v>
      </c>
      <c r="AQ1439" t="s">
        <v>105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t="s">
        <v>98</v>
      </c>
      <c r="BC1439">
        <v>10</v>
      </c>
      <c r="BD1439" t="s">
        <v>106</v>
      </c>
      <c r="BE1439">
        <v>0</v>
      </c>
      <c r="BF1439" t="s">
        <v>83</v>
      </c>
      <c r="BG1439" t="s">
        <v>208</v>
      </c>
      <c r="BH1439">
        <v>1978</v>
      </c>
      <c r="BI1439" t="s">
        <v>108</v>
      </c>
      <c r="BJ1439">
        <v>2</v>
      </c>
      <c r="BK1439">
        <v>616</v>
      </c>
      <c r="BL1439" t="s">
        <v>98</v>
      </c>
      <c r="BM1439" t="s">
        <v>98</v>
      </c>
      <c r="BN1439" t="s">
        <v>104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10</v>
      </c>
      <c r="BZ1439">
        <v>2006</v>
      </c>
      <c r="CA1439" t="s">
        <v>110</v>
      </c>
      <c r="CB1439" t="s">
        <v>111</v>
      </c>
    </row>
    <row r="1440" spans="1:80">
      <c r="A1440">
        <v>2899</v>
      </c>
      <c r="B1440">
        <v>20</v>
      </c>
      <c r="C1440" t="s">
        <v>112</v>
      </c>
      <c r="D1440">
        <v>70</v>
      </c>
      <c r="E1440">
        <v>9116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114</v>
      </c>
      <c r="L1440" t="s">
        <v>88</v>
      </c>
      <c r="M1440" t="s">
        <v>217</v>
      </c>
      <c r="N1440" t="s">
        <v>91</v>
      </c>
      <c r="O1440" t="s">
        <v>91</v>
      </c>
      <c r="P1440" t="s">
        <v>92</v>
      </c>
      <c r="Q1440" t="s">
        <v>93</v>
      </c>
      <c r="R1440">
        <v>8</v>
      </c>
      <c r="S1440">
        <v>5</v>
      </c>
      <c r="T1440">
        <v>2001</v>
      </c>
      <c r="U1440">
        <v>2001</v>
      </c>
      <c r="V1440" t="s">
        <v>115</v>
      </c>
      <c r="W1440" t="s">
        <v>95</v>
      </c>
      <c r="X1440" t="s">
        <v>96</v>
      </c>
      <c r="Y1440" t="s">
        <v>96</v>
      </c>
      <c r="Z1440" t="s">
        <v>97</v>
      </c>
      <c r="AA1440">
        <v>0</v>
      </c>
      <c r="AB1440" t="s">
        <v>119</v>
      </c>
      <c r="AC1440" t="s">
        <v>98</v>
      </c>
      <c r="AD1440" t="s">
        <v>123</v>
      </c>
      <c r="AE1440" t="s">
        <v>126</v>
      </c>
      <c r="AF1440" t="s">
        <v>98</v>
      </c>
      <c r="AG1440" t="s">
        <v>100</v>
      </c>
      <c r="AH1440" t="s">
        <v>108</v>
      </c>
      <c r="AI1440">
        <v>0</v>
      </c>
      <c r="AJ1440" t="s">
        <v>108</v>
      </c>
      <c r="AK1440">
        <v>0</v>
      </c>
      <c r="AL1440">
        <v>1491</v>
      </c>
      <c r="AM1440">
        <v>1491</v>
      </c>
      <c r="AN1440" t="s">
        <v>103</v>
      </c>
      <c r="AO1440" t="s">
        <v>126</v>
      </c>
      <c r="AP1440" t="s">
        <v>104</v>
      </c>
      <c r="AQ1440" t="s">
        <v>105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119</v>
      </c>
      <c r="BC1440">
        <v>7</v>
      </c>
      <c r="BD1440" t="s">
        <v>106</v>
      </c>
      <c r="BE1440">
        <v>0</v>
      </c>
      <c r="BF1440" t="s">
        <v>83</v>
      </c>
      <c r="BG1440" t="s">
        <v>107</v>
      </c>
      <c r="BH1440">
        <v>2001</v>
      </c>
      <c r="BI1440" t="s">
        <v>131</v>
      </c>
      <c r="BJ1440">
        <v>2</v>
      </c>
      <c r="BK1440">
        <v>490</v>
      </c>
      <c r="BL1440" t="s">
        <v>98</v>
      </c>
      <c r="BM1440" t="s">
        <v>98</v>
      </c>
      <c r="BN1440" t="s">
        <v>104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5</v>
      </c>
      <c r="BZ1440">
        <v>2006</v>
      </c>
      <c r="CA1440" t="s">
        <v>110</v>
      </c>
      <c r="CB1440" t="s">
        <v>111</v>
      </c>
    </row>
    <row r="1441" spans="1:80">
      <c r="A1441">
        <v>2900</v>
      </c>
      <c r="B1441">
        <v>80</v>
      </c>
      <c r="C1441" t="s">
        <v>112</v>
      </c>
      <c r="D1441">
        <v>140</v>
      </c>
      <c r="E1441">
        <v>11080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114</v>
      </c>
      <c r="L1441" t="s">
        <v>88</v>
      </c>
      <c r="M1441" t="s">
        <v>217</v>
      </c>
      <c r="N1441" t="s">
        <v>91</v>
      </c>
      <c r="O1441" t="s">
        <v>91</v>
      </c>
      <c r="P1441" t="s">
        <v>92</v>
      </c>
      <c r="Q1441" t="s">
        <v>158</v>
      </c>
      <c r="R1441">
        <v>6</v>
      </c>
      <c r="S1441">
        <v>6</v>
      </c>
      <c r="T1441">
        <v>1975</v>
      </c>
      <c r="U1441">
        <v>1975</v>
      </c>
      <c r="V1441" t="s">
        <v>94</v>
      </c>
      <c r="W1441" t="s">
        <v>95</v>
      </c>
      <c r="X1441" t="s">
        <v>135</v>
      </c>
      <c r="Y1441" t="s">
        <v>135</v>
      </c>
      <c r="Z1441" t="s">
        <v>117</v>
      </c>
      <c r="AA1441">
        <v>257</v>
      </c>
      <c r="AB1441" t="s">
        <v>98</v>
      </c>
      <c r="AC1441" t="s">
        <v>98</v>
      </c>
      <c r="AD1441" t="s">
        <v>99</v>
      </c>
      <c r="AE1441" t="s">
        <v>98</v>
      </c>
      <c r="AF1441" t="s">
        <v>98</v>
      </c>
      <c r="AG1441" t="s">
        <v>157</v>
      </c>
      <c r="AH1441" t="s">
        <v>124</v>
      </c>
      <c r="AI1441">
        <v>576</v>
      </c>
      <c r="AJ1441" t="s">
        <v>108</v>
      </c>
      <c r="AK1441">
        <v>0</v>
      </c>
      <c r="AL1441">
        <v>552</v>
      </c>
      <c r="AM1441">
        <v>1128</v>
      </c>
      <c r="AN1441" t="s">
        <v>103</v>
      </c>
      <c r="AO1441" t="s">
        <v>98</v>
      </c>
      <c r="AP1441" t="s">
        <v>104</v>
      </c>
      <c r="AQ1441" t="s">
        <v>105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6</v>
      </c>
      <c r="BD1441" t="s">
        <v>106</v>
      </c>
      <c r="BE1441">
        <v>0</v>
      </c>
      <c r="BF1441" t="s">
        <v>83</v>
      </c>
      <c r="BG1441" t="s">
        <v>107</v>
      </c>
      <c r="BH1441">
        <v>1975</v>
      </c>
      <c r="BI1441" t="s">
        <v>108</v>
      </c>
      <c r="BJ1441">
        <v>2</v>
      </c>
      <c r="BK1441">
        <v>528</v>
      </c>
      <c r="BL1441" t="s">
        <v>98</v>
      </c>
      <c r="BM1441" t="s">
        <v>98</v>
      </c>
      <c r="BN1441" t="s">
        <v>104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2006</v>
      </c>
      <c r="CA1441" t="s">
        <v>110</v>
      </c>
      <c r="CB1441" t="s">
        <v>111</v>
      </c>
    </row>
    <row r="1442" spans="1:80">
      <c r="A1442">
        <v>2901</v>
      </c>
      <c r="B1442">
        <v>20</v>
      </c>
      <c r="C1442" t="s">
        <v>112</v>
      </c>
      <c r="D1442" t="s">
        <v>83</v>
      </c>
      <c r="E1442">
        <v>50102</v>
      </c>
      <c r="F1442" t="s">
        <v>82</v>
      </c>
      <c r="G1442" t="s">
        <v>83</v>
      </c>
      <c r="H1442" t="s">
        <v>113</v>
      </c>
      <c r="I1442" t="s">
        <v>205</v>
      </c>
      <c r="J1442" t="s">
        <v>86</v>
      </c>
      <c r="K1442" t="s">
        <v>87</v>
      </c>
      <c r="L1442" t="s">
        <v>154</v>
      </c>
      <c r="M1442" t="s">
        <v>218</v>
      </c>
      <c r="N1442" t="s">
        <v>91</v>
      </c>
      <c r="O1442" t="s">
        <v>91</v>
      </c>
      <c r="P1442" t="s">
        <v>92</v>
      </c>
      <c r="Q1442" t="s">
        <v>93</v>
      </c>
      <c r="R1442">
        <v>6</v>
      </c>
      <c r="S1442">
        <v>5</v>
      </c>
      <c r="T1442">
        <v>1958</v>
      </c>
      <c r="U1442">
        <v>1958</v>
      </c>
      <c r="V1442" t="s">
        <v>94</v>
      </c>
      <c r="W1442" t="s">
        <v>204</v>
      </c>
      <c r="X1442" t="s">
        <v>135</v>
      </c>
      <c r="Y1442" t="s">
        <v>135</v>
      </c>
      <c r="Z1442" t="s">
        <v>97</v>
      </c>
      <c r="AA1442">
        <v>0</v>
      </c>
      <c r="AB1442" t="s">
        <v>98</v>
      </c>
      <c r="AC1442" t="s">
        <v>98</v>
      </c>
      <c r="AD1442" t="s">
        <v>99</v>
      </c>
      <c r="AE1442" t="s">
        <v>119</v>
      </c>
      <c r="AF1442" t="s">
        <v>98</v>
      </c>
      <c r="AG1442" t="s">
        <v>119</v>
      </c>
      <c r="AH1442" t="s">
        <v>138</v>
      </c>
      <c r="AI1442">
        <v>909</v>
      </c>
      <c r="AJ1442" t="s">
        <v>108</v>
      </c>
      <c r="AK1442">
        <v>0</v>
      </c>
      <c r="AL1442">
        <v>723</v>
      </c>
      <c r="AM1442">
        <v>1632</v>
      </c>
      <c r="AN1442" t="s">
        <v>103</v>
      </c>
      <c r="AO1442" t="s">
        <v>98</v>
      </c>
      <c r="AP1442" t="s">
        <v>104</v>
      </c>
      <c r="AQ1442" t="s">
        <v>105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t="s">
        <v>98</v>
      </c>
      <c r="BC1442">
        <v>6</v>
      </c>
      <c r="BD1442" t="s">
        <v>106</v>
      </c>
      <c r="BE1442">
        <v>2</v>
      </c>
      <c r="BF1442" t="s">
        <v>119</v>
      </c>
      <c r="BG1442" t="s">
        <v>107</v>
      </c>
      <c r="BH1442">
        <v>1958</v>
      </c>
      <c r="BI1442" t="s">
        <v>108</v>
      </c>
      <c r="BJ1442">
        <v>2</v>
      </c>
      <c r="BK1442">
        <v>518</v>
      </c>
      <c r="BL1442" t="s">
        <v>98</v>
      </c>
      <c r="BM1442" t="s">
        <v>98</v>
      </c>
      <c r="BN1442" t="s">
        <v>104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3</v>
      </c>
      <c r="BZ1442">
        <v>2006</v>
      </c>
      <c r="CA1442" t="s">
        <v>110</v>
      </c>
      <c r="CB1442" t="s">
        <v>216</v>
      </c>
    </row>
    <row r="1443" spans="1:80">
      <c r="A1443">
        <v>2902</v>
      </c>
      <c r="B1443">
        <v>20</v>
      </c>
      <c r="C1443" t="s">
        <v>112</v>
      </c>
      <c r="D1443" t="s">
        <v>83</v>
      </c>
      <c r="E1443">
        <v>8098</v>
      </c>
      <c r="F1443" t="s">
        <v>82</v>
      </c>
      <c r="G1443" t="s">
        <v>83</v>
      </c>
      <c r="H1443" t="s">
        <v>113</v>
      </c>
      <c r="I1443" t="s">
        <v>85</v>
      </c>
      <c r="J1443" t="s">
        <v>86</v>
      </c>
      <c r="K1443" t="s">
        <v>87</v>
      </c>
      <c r="L1443" t="s">
        <v>88</v>
      </c>
      <c r="M1443" t="s">
        <v>218</v>
      </c>
      <c r="N1443" t="s">
        <v>91</v>
      </c>
      <c r="O1443" t="s">
        <v>91</v>
      </c>
      <c r="P1443" t="s">
        <v>92</v>
      </c>
      <c r="Q1443" t="s">
        <v>93</v>
      </c>
      <c r="R1443">
        <v>6</v>
      </c>
      <c r="S1443">
        <v>5</v>
      </c>
      <c r="T1443">
        <v>2000</v>
      </c>
      <c r="U1443">
        <v>2000</v>
      </c>
      <c r="V1443" t="s">
        <v>94</v>
      </c>
      <c r="W1443" t="s">
        <v>95</v>
      </c>
      <c r="X1443" t="s">
        <v>96</v>
      </c>
      <c r="Y1443" t="s">
        <v>96</v>
      </c>
      <c r="Z1443" t="s">
        <v>97</v>
      </c>
      <c r="AA1443">
        <v>0</v>
      </c>
      <c r="AB1443" t="s">
        <v>119</v>
      </c>
      <c r="AC1443" t="s">
        <v>98</v>
      </c>
      <c r="AD1443" t="s">
        <v>233</v>
      </c>
      <c r="AE1443" t="s">
        <v>119</v>
      </c>
      <c r="AF1443" t="s">
        <v>98</v>
      </c>
      <c r="AG1443" t="s">
        <v>157</v>
      </c>
      <c r="AH1443" t="s">
        <v>124</v>
      </c>
      <c r="AI1443">
        <v>1136</v>
      </c>
      <c r="AJ1443" t="s">
        <v>138</v>
      </c>
      <c r="AK1443">
        <v>116</v>
      </c>
      <c r="AL1443">
        <v>129</v>
      </c>
      <c r="AM1443">
        <v>1381</v>
      </c>
      <c r="AN1443" t="s">
        <v>103</v>
      </c>
      <c r="AO1443" t="s">
        <v>126</v>
      </c>
      <c r="AP1443" t="s">
        <v>104</v>
      </c>
      <c r="AQ1443" t="s">
        <v>105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t="s">
        <v>119</v>
      </c>
      <c r="BC1443">
        <v>5</v>
      </c>
      <c r="BD1443" t="s">
        <v>106</v>
      </c>
      <c r="BE1443">
        <v>0</v>
      </c>
      <c r="BF1443" t="s">
        <v>83</v>
      </c>
      <c r="BG1443" t="s">
        <v>107</v>
      </c>
      <c r="BH1443">
        <v>2000</v>
      </c>
      <c r="BI1443" t="s">
        <v>108</v>
      </c>
      <c r="BJ1443">
        <v>2</v>
      </c>
      <c r="BK1443">
        <v>470</v>
      </c>
      <c r="BL1443" t="s">
        <v>98</v>
      </c>
      <c r="BM1443" t="s">
        <v>98</v>
      </c>
      <c r="BN1443" t="s">
        <v>104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10</v>
      </c>
      <c r="BZ1443">
        <v>2006</v>
      </c>
      <c r="CA1443" t="s">
        <v>110</v>
      </c>
      <c r="CB1443" t="s">
        <v>111</v>
      </c>
    </row>
    <row r="1444" spans="1:80">
      <c r="A1444">
        <v>2903</v>
      </c>
      <c r="B1444">
        <v>20</v>
      </c>
      <c r="C1444" t="s">
        <v>112</v>
      </c>
      <c r="D1444">
        <v>95</v>
      </c>
      <c r="E1444">
        <v>13618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114</v>
      </c>
      <c r="L1444" t="s">
        <v>88</v>
      </c>
      <c r="M1444" t="s">
        <v>218</v>
      </c>
      <c r="N1444" t="s">
        <v>91</v>
      </c>
      <c r="O1444" t="s">
        <v>91</v>
      </c>
      <c r="P1444" t="s">
        <v>92</v>
      </c>
      <c r="Q1444" t="s">
        <v>93</v>
      </c>
      <c r="R1444">
        <v>8</v>
      </c>
      <c r="S1444">
        <v>5</v>
      </c>
      <c r="T1444">
        <v>2005</v>
      </c>
      <c r="U1444">
        <v>2006</v>
      </c>
      <c r="V1444" t="s">
        <v>94</v>
      </c>
      <c r="W1444" t="s">
        <v>95</v>
      </c>
      <c r="X1444" t="s">
        <v>96</v>
      </c>
      <c r="Y1444" t="s">
        <v>96</v>
      </c>
      <c r="Z1444" t="s">
        <v>148</v>
      </c>
      <c r="AA1444">
        <v>198</v>
      </c>
      <c r="AB1444" t="s">
        <v>119</v>
      </c>
      <c r="AC1444" t="s">
        <v>98</v>
      </c>
      <c r="AD1444" t="s">
        <v>123</v>
      </c>
      <c r="AE1444" t="s">
        <v>126</v>
      </c>
      <c r="AF1444" t="s">
        <v>119</v>
      </c>
      <c r="AG1444" t="s">
        <v>157</v>
      </c>
      <c r="AH1444" t="s">
        <v>124</v>
      </c>
      <c r="AI1444">
        <v>1350</v>
      </c>
      <c r="AJ1444" t="s">
        <v>108</v>
      </c>
      <c r="AK1444">
        <v>0</v>
      </c>
      <c r="AL1444">
        <v>378</v>
      </c>
      <c r="AM1444">
        <v>1728</v>
      </c>
      <c r="AN1444" t="s">
        <v>103</v>
      </c>
      <c r="AO1444" t="s">
        <v>126</v>
      </c>
      <c r="AP1444" t="s">
        <v>104</v>
      </c>
      <c r="AQ1444" t="s">
        <v>105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t="s">
        <v>119</v>
      </c>
      <c r="BC1444">
        <v>8</v>
      </c>
      <c r="BD1444" t="s">
        <v>106</v>
      </c>
      <c r="BE1444">
        <v>2</v>
      </c>
      <c r="BF1444" t="s">
        <v>119</v>
      </c>
      <c r="BG1444" t="s">
        <v>107</v>
      </c>
      <c r="BH1444">
        <v>2005</v>
      </c>
      <c r="BI1444" t="s">
        <v>125</v>
      </c>
      <c r="BJ1444">
        <v>3</v>
      </c>
      <c r="BK1444">
        <v>714</v>
      </c>
      <c r="BL1444" t="s">
        <v>98</v>
      </c>
      <c r="BM1444" t="s">
        <v>98</v>
      </c>
      <c r="BN1444" t="s">
        <v>104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11</v>
      </c>
      <c r="BZ1444">
        <v>2006</v>
      </c>
      <c r="CA1444" t="s">
        <v>149</v>
      </c>
      <c r="CB1444" t="s">
        <v>150</v>
      </c>
    </row>
    <row r="1445" spans="1:80">
      <c r="A1445">
        <v>2904</v>
      </c>
      <c r="B1445">
        <v>20</v>
      </c>
      <c r="C1445" t="s">
        <v>112</v>
      </c>
      <c r="D1445">
        <v>88</v>
      </c>
      <c r="E1445">
        <v>11577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218</v>
      </c>
      <c r="N1445" t="s">
        <v>91</v>
      </c>
      <c r="O1445" t="s">
        <v>91</v>
      </c>
      <c r="P1445" t="s">
        <v>92</v>
      </c>
      <c r="Q1445" t="s">
        <v>93</v>
      </c>
      <c r="R1445">
        <v>9</v>
      </c>
      <c r="S1445">
        <v>5</v>
      </c>
      <c r="T1445">
        <v>2005</v>
      </c>
      <c r="U1445">
        <v>2006</v>
      </c>
      <c r="V1445" t="s">
        <v>115</v>
      </c>
      <c r="W1445" t="s">
        <v>95</v>
      </c>
      <c r="X1445" t="s">
        <v>96</v>
      </c>
      <c r="Y1445" t="s">
        <v>96</v>
      </c>
      <c r="Z1445" t="s">
        <v>117</v>
      </c>
      <c r="AA1445">
        <v>382</v>
      </c>
      <c r="AB1445" t="s">
        <v>126</v>
      </c>
      <c r="AC1445" t="s">
        <v>98</v>
      </c>
      <c r="AD1445" t="s">
        <v>123</v>
      </c>
      <c r="AE1445" t="s">
        <v>119</v>
      </c>
      <c r="AF1445" t="s">
        <v>98</v>
      </c>
      <c r="AG1445" t="s">
        <v>119</v>
      </c>
      <c r="AH1445" t="s">
        <v>124</v>
      </c>
      <c r="AI1445">
        <v>1455</v>
      </c>
      <c r="AJ1445" t="s">
        <v>108</v>
      </c>
      <c r="AK1445">
        <v>0</v>
      </c>
      <c r="AL1445">
        <v>383</v>
      </c>
      <c r="AM1445">
        <v>1838</v>
      </c>
      <c r="AN1445" t="s">
        <v>103</v>
      </c>
      <c r="AO1445" t="s">
        <v>126</v>
      </c>
      <c r="AP1445" t="s">
        <v>104</v>
      </c>
      <c r="AQ1445" t="s">
        <v>105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126</v>
      </c>
      <c r="BC1445">
        <v>9</v>
      </c>
      <c r="BD1445" t="s">
        <v>106</v>
      </c>
      <c r="BE1445">
        <v>1</v>
      </c>
      <c r="BF1445" t="s">
        <v>119</v>
      </c>
      <c r="BG1445" t="s">
        <v>107</v>
      </c>
      <c r="BH1445">
        <v>2005</v>
      </c>
      <c r="BI1445" t="s">
        <v>125</v>
      </c>
      <c r="BJ1445">
        <v>3</v>
      </c>
      <c r="BK1445">
        <v>682</v>
      </c>
      <c r="BL1445" t="s">
        <v>98</v>
      </c>
      <c r="BM1445" t="s">
        <v>98</v>
      </c>
      <c r="BN1445" t="s">
        <v>104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9</v>
      </c>
      <c r="BZ1445">
        <v>2006</v>
      </c>
      <c r="CA1445" t="s">
        <v>149</v>
      </c>
      <c r="CB1445" t="s">
        <v>150</v>
      </c>
    </row>
    <row r="1446" spans="1:80">
      <c r="A1446">
        <v>2905</v>
      </c>
      <c r="B1446">
        <v>20</v>
      </c>
      <c r="C1446" t="s">
        <v>83</v>
      </c>
      <c r="D1446">
        <v>125</v>
      </c>
      <c r="E1446">
        <v>31250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217</v>
      </c>
      <c r="N1446" t="s">
        <v>182</v>
      </c>
      <c r="O1446" t="s">
        <v>91</v>
      </c>
      <c r="P1446" t="s">
        <v>92</v>
      </c>
      <c r="Q1446" t="s">
        <v>93</v>
      </c>
      <c r="R1446">
        <v>1</v>
      </c>
      <c r="S1446">
        <v>3</v>
      </c>
      <c r="T1446">
        <v>1951</v>
      </c>
      <c r="U1446">
        <v>1951</v>
      </c>
      <c r="V1446" t="s">
        <v>94</v>
      </c>
      <c r="W1446" t="s">
        <v>95</v>
      </c>
      <c r="X1446" t="s">
        <v>99</v>
      </c>
      <c r="Y1446" t="s">
        <v>96</v>
      </c>
      <c r="Z1446" t="s">
        <v>97</v>
      </c>
      <c r="AA1446">
        <v>0</v>
      </c>
      <c r="AB1446" t="s">
        <v>98</v>
      </c>
      <c r="AC1446" t="s">
        <v>139</v>
      </c>
      <c r="AD1446" t="s">
        <v>99</v>
      </c>
      <c r="AE1446" t="s">
        <v>83</v>
      </c>
      <c r="AF1446" t="s">
        <v>83</v>
      </c>
      <c r="AG1446" t="s">
        <v>83</v>
      </c>
      <c r="AH1446" t="s">
        <v>83</v>
      </c>
      <c r="AI1446">
        <v>0</v>
      </c>
      <c r="AJ1446" t="s">
        <v>83</v>
      </c>
      <c r="AK1446">
        <v>0</v>
      </c>
      <c r="AL1446">
        <v>0</v>
      </c>
      <c r="AM1446">
        <v>0</v>
      </c>
      <c r="AN1446" t="s">
        <v>103</v>
      </c>
      <c r="AO1446" t="s">
        <v>98</v>
      </c>
      <c r="AP1446" t="s">
        <v>104</v>
      </c>
      <c r="AQ1446" t="s">
        <v>168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t="s">
        <v>98</v>
      </c>
      <c r="BC1446">
        <v>6</v>
      </c>
      <c r="BD1446" t="s">
        <v>154</v>
      </c>
      <c r="BE1446">
        <v>0</v>
      </c>
      <c r="BF1446" t="s">
        <v>83</v>
      </c>
      <c r="BG1446" t="s">
        <v>107</v>
      </c>
      <c r="BH1446">
        <v>1951</v>
      </c>
      <c r="BI1446" t="s">
        <v>108</v>
      </c>
      <c r="BJ1446">
        <v>1</v>
      </c>
      <c r="BK1446">
        <v>270</v>
      </c>
      <c r="BL1446" t="s">
        <v>139</v>
      </c>
      <c r="BM1446" t="s">
        <v>98</v>
      </c>
      <c r="BN1446" t="s">
        <v>167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2006</v>
      </c>
      <c r="CA1446" t="s">
        <v>110</v>
      </c>
      <c r="CB1446" t="s">
        <v>111</v>
      </c>
    </row>
    <row r="1447" spans="1:80">
      <c r="A1447">
        <v>2906</v>
      </c>
      <c r="B1447">
        <v>90</v>
      </c>
      <c r="C1447" t="s">
        <v>140</v>
      </c>
      <c r="D1447">
        <v>78</v>
      </c>
      <c r="E1447">
        <v>7020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217</v>
      </c>
      <c r="N1447" t="s">
        <v>91</v>
      </c>
      <c r="O1447" t="s">
        <v>91</v>
      </c>
      <c r="P1447" t="s">
        <v>179</v>
      </c>
      <c r="Q1447" t="s">
        <v>183</v>
      </c>
      <c r="R1447">
        <v>7</v>
      </c>
      <c r="S1447">
        <v>5</v>
      </c>
      <c r="T1447">
        <v>1997</v>
      </c>
      <c r="U1447">
        <v>1997</v>
      </c>
      <c r="V1447" t="s">
        <v>94</v>
      </c>
      <c r="W1447" t="s">
        <v>95</v>
      </c>
      <c r="X1447" t="s">
        <v>137</v>
      </c>
      <c r="Y1447" t="s">
        <v>137</v>
      </c>
      <c r="Z1447" t="s">
        <v>117</v>
      </c>
      <c r="AA1447">
        <v>200</v>
      </c>
      <c r="AB1447" t="s">
        <v>98</v>
      </c>
      <c r="AC1447" t="s">
        <v>119</v>
      </c>
      <c r="AD1447" t="s">
        <v>123</v>
      </c>
      <c r="AE1447" t="s">
        <v>119</v>
      </c>
      <c r="AF1447" t="s">
        <v>98</v>
      </c>
      <c r="AG1447" t="s">
        <v>119</v>
      </c>
      <c r="AH1447" t="s">
        <v>124</v>
      </c>
      <c r="AI1447">
        <v>1243</v>
      </c>
      <c r="AJ1447" t="s">
        <v>108</v>
      </c>
      <c r="AK1447">
        <v>0</v>
      </c>
      <c r="AL1447">
        <v>45</v>
      </c>
      <c r="AM1447">
        <v>1288</v>
      </c>
      <c r="AN1447" t="s">
        <v>103</v>
      </c>
      <c r="AO1447" t="s">
        <v>119</v>
      </c>
      <c r="AP1447" t="s">
        <v>104</v>
      </c>
      <c r="AQ1447" t="s">
        <v>105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t="s">
        <v>98</v>
      </c>
      <c r="BC1447">
        <v>8</v>
      </c>
      <c r="BD1447" t="s">
        <v>106</v>
      </c>
      <c r="BE1447">
        <v>0</v>
      </c>
      <c r="BF1447" t="s">
        <v>83</v>
      </c>
      <c r="BG1447" t="s">
        <v>107</v>
      </c>
      <c r="BH1447">
        <v>1997</v>
      </c>
      <c r="BI1447" t="s">
        <v>125</v>
      </c>
      <c r="BJ1447">
        <v>4</v>
      </c>
      <c r="BK1447">
        <v>784</v>
      </c>
      <c r="BL1447" t="s">
        <v>98</v>
      </c>
      <c r="BM1447" t="s">
        <v>98</v>
      </c>
      <c r="BN1447" t="s">
        <v>104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11</v>
      </c>
      <c r="BZ1447">
        <v>2006</v>
      </c>
      <c r="CA1447" t="s">
        <v>110</v>
      </c>
      <c r="CB1447" t="s">
        <v>111</v>
      </c>
    </row>
    <row r="1448" spans="1:80">
      <c r="A1448">
        <v>2907</v>
      </c>
      <c r="B1448">
        <v>160</v>
      </c>
      <c r="C1448" t="s">
        <v>140</v>
      </c>
      <c r="D1448">
        <v>41</v>
      </c>
      <c r="E1448">
        <v>2665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219</v>
      </c>
      <c r="N1448" t="s">
        <v>91</v>
      </c>
      <c r="O1448" t="s">
        <v>91</v>
      </c>
      <c r="P1448" t="s">
        <v>129</v>
      </c>
      <c r="Q1448" t="s">
        <v>122</v>
      </c>
      <c r="R1448">
        <v>5</v>
      </c>
      <c r="S1448">
        <v>6</v>
      </c>
      <c r="T1448">
        <v>1977</v>
      </c>
      <c r="U1448">
        <v>1977</v>
      </c>
      <c r="V1448" t="s">
        <v>94</v>
      </c>
      <c r="W1448" t="s">
        <v>95</v>
      </c>
      <c r="X1448" t="s">
        <v>152</v>
      </c>
      <c r="Y1448" t="s">
        <v>153</v>
      </c>
      <c r="Z1448" t="s">
        <v>97</v>
      </c>
      <c r="AA1448">
        <v>0</v>
      </c>
      <c r="AB1448" t="s">
        <v>98</v>
      </c>
      <c r="AC1448" t="s">
        <v>98</v>
      </c>
      <c r="AD1448" t="s">
        <v>123</v>
      </c>
      <c r="AE1448" t="s">
        <v>119</v>
      </c>
      <c r="AF1448" t="s">
        <v>98</v>
      </c>
      <c r="AG1448" t="s">
        <v>155</v>
      </c>
      <c r="AH1448" t="s">
        <v>108</v>
      </c>
      <c r="AI1448">
        <v>0</v>
      </c>
      <c r="AJ1448" t="s">
        <v>108</v>
      </c>
      <c r="AK1448">
        <v>0</v>
      </c>
      <c r="AL1448">
        <v>264</v>
      </c>
      <c r="AM1448">
        <v>264</v>
      </c>
      <c r="AN1448" t="s">
        <v>103</v>
      </c>
      <c r="AO1448" t="s">
        <v>98</v>
      </c>
      <c r="AP1448" t="s">
        <v>104</v>
      </c>
      <c r="AQ1448" t="s">
        <v>105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t="s">
        <v>98</v>
      </c>
      <c r="BC1448">
        <v>5</v>
      </c>
      <c r="BD1448" t="s">
        <v>106</v>
      </c>
      <c r="BE1448">
        <v>1</v>
      </c>
      <c r="BF1448" t="s">
        <v>98</v>
      </c>
      <c r="BG1448" t="s">
        <v>159</v>
      </c>
      <c r="BH1448">
        <v>1977</v>
      </c>
      <c r="BI1448" t="s">
        <v>131</v>
      </c>
      <c r="BJ1448">
        <v>1</v>
      </c>
      <c r="BK1448">
        <v>336</v>
      </c>
      <c r="BL1448" t="s">
        <v>98</v>
      </c>
      <c r="BM1448" t="s">
        <v>98</v>
      </c>
      <c r="BN1448" t="s">
        <v>104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5</v>
      </c>
      <c r="BZ1448">
        <v>2006</v>
      </c>
      <c r="CA1448" t="s">
        <v>110</v>
      </c>
      <c r="CB1448" t="s">
        <v>111</v>
      </c>
    </row>
    <row r="1449" spans="1:80">
      <c r="A1449">
        <v>2908</v>
      </c>
      <c r="B1449">
        <v>20</v>
      </c>
      <c r="C1449" t="s">
        <v>112</v>
      </c>
      <c r="D1449">
        <v>58</v>
      </c>
      <c r="E1449">
        <v>10172</v>
      </c>
      <c r="F1449" t="s">
        <v>82</v>
      </c>
      <c r="G1449" t="s">
        <v>83</v>
      </c>
      <c r="H1449" t="s">
        <v>113</v>
      </c>
      <c r="I1449" t="s">
        <v>85</v>
      </c>
      <c r="J1449" t="s">
        <v>86</v>
      </c>
      <c r="K1449" t="s">
        <v>87</v>
      </c>
      <c r="L1449" t="s">
        <v>88</v>
      </c>
      <c r="M1449" t="s">
        <v>217</v>
      </c>
      <c r="N1449" t="s">
        <v>91</v>
      </c>
      <c r="O1449" t="s">
        <v>91</v>
      </c>
      <c r="P1449" t="s">
        <v>92</v>
      </c>
      <c r="Q1449" t="s">
        <v>93</v>
      </c>
      <c r="R1449">
        <v>5</v>
      </c>
      <c r="S1449">
        <v>7</v>
      </c>
      <c r="T1449">
        <v>1968</v>
      </c>
      <c r="U1449">
        <v>2003</v>
      </c>
      <c r="V1449" t="s">
        <v>94</v>
      </c>
      <c r="W1449" t="s">
        <v>95</v>
      </c>
      <c r="X1449" t="s">
        <v>135</v>
      </c>
      <c r="Y1449" t="s">
        <v>135</v>
      </c>
      <c r="Z1449" t="s">
        <v>97</v>
      </c>
      <c r="AA1449">
        <v>0</v>
      </c>
      <c r="AB1449" t="s">
        <v>98</v>
      </c>
      <c r="AC1449" t="s">
        <v>98</v>
      </c>
      <c r="AD1449" t="s">
        <v>99</v>
      </c>
      <c r="AE1449" t="s">
        <v>98</v>
      </c>
      <c r="AF1449" t="s">
        <v>98</v>
      </c>
      <c r="AG1449" t="s">
        <v>100</v>
      </c>
      <c r="AH1449" t="s">
        <v>118</v>
      </c>
      <c r="AI1449">
        <v>441</v>
      </c>
      <c r="AJ1449" t="s">
        <v>108</v>
      </c>
      <c r="AK1449">
        <v>0</v>
      </c>
      <c r="AL1449">
        <v>423</v>
      </c>
      <c r="AM1449">
        <v>864</v>
      </c>
      <c r="AN1449" t="s">
        <v>103</v>
      </c>
      <c r="AO1449" t="s">
        <v>126</v>
      </c>
      <c r="AP1449" t="s">
        <v>104</v>
      </c>
      <c r="AQ1449" t="s">
        <v>105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98</v>
      </c>
      <c r="BC1449">
        <v>5</v>
      </c>
      <c r="BD1449" t="s">
        <v>106</v>
      </c>
      <c r="BE1449">
        <v>0</v>
      </c>
      <c r="BF1449" t="s">
        <v>83</v>
      </c>
      <c r="BG1449" t="s">
        <v>107</v>
      </c>
      <c r="BH1449">
        <v>1968</v>
      </c>
      <c r="BI1449" t="s">
        <v>131</v>
      </c>
      <c r="BJ1449">
        <v>1</v>
      </c>
      <c r="BK1449">
        <v>288</v>
      </c>
      <c r="BL1449" t="s">
        <v>98</v>
      </c>
      <c r="BM1449" t="s">
        <v>98</v>
      </c>
      <c r="BN1449" t="s">
        <v>104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10</v>
      </c>
      <c r="BZ1449">
        <v>2006</v>
      </c>
      <c r="CA1449" t="s">
        <v>110</v>
      </c>
      <c r="CB1449" t="s">
        <v>111</v>
      </c>
    </row>
    <row r="1450" spans="1:80">
      <c r="A1450">
        <v>2909</v>
      </c>
      <c r="B1450">
        <v>90</v>
      </c>
      <c r="C1450" t="s">
        <v>112</v>
      </c>
      <c r="D1450" t="s">
        <v>83</v>
      </c>
      <c r="E1450">
        <v>11836</v>
      </c>
      <c r="F1450" t="s">
        <v>82</v>
      </c>
      <c r="G1450" t="s">
        <v>83</v>
      </c>
      <c r="H1450" t="s">
        <v>113</v>
      </c>
      <c r="I1450" t="s">
        <v>85</v>
      </c>
      <c r="J1450" t="s">
        <v>86</v>
      </c>
      <c r="K1450" t="s">
        <v>114</v>
      </c>
      <c r="L1450" t="s">
        <v>88</v>
      </c>
      <c r="M1450" t="s">
        <v>217</v>
      </c>
      <c r="N1450" t="s">
        <v>91</v>
      </c>
      <c r="O1450" t="s">
        <v>91</v>
      </c>
      <c r="P1450" t="s">
        <v>179</v>
      </c>
      <c r="Q1450" t="s">
        <v>93</v>
      </c>
      <c r="R1450">
        <v>5</v>
      </c>
      <c r="S1450">
        <v>5</v>
      </c>
      <c r="T1450">
        <v>1970</v>
      </c>
      <c r="U1450">
        <v>1970</v>
      </c>
      <c r="V1450" t="s">
        <v>94</v>
      </c>
      <c r="W1450" t="s">
        <v>95</v>
      </c>
      <c r="X1450" t="s">
        <v>135</v>
      </c>
      <c r="Y1450" t="s">
        <v>135</v>
      </c>
      <c r="Z1450" t="s">
        <v>97</v>
      </c>
      <c r="AA1450">
        <v>0</v>
      </c>
      <c r="AB1450" t="s">
        <v>98</v>
      </c>
      <c r="AC1450" t="s">
        <v>98</v>
      </c>
      <c r="AD1450" t="s">
        <v>99</v>
      </c>
      <c r="AE1450" t="s">
        <v>98</v>
      </c>
      <c r="AF1450" t="s">
        <v>98</v>
      </c>
      <c r="AG1450" t="s">
        <v>100</v>
      </c>
      <c r="AH1450" t="s">
        <v>138</v>
      </c>
      <c r="AI1450">
        <v>149</v>
      </c>
      <c r="AJ1450" t="s">
        <v>108</v>
      </c>
      <c r="AK1450">
        <v>0</v>
      </c>
      <c r="AL1450">
        <v>1503</v>
      </c>
      <c r="AM1450">
        <v>1652</v>
      </c>
      <c r="AN1450" t="s">
        <v>103</v>
      </c>
      <c r="AO1450" t="s">
        <v>98</v>
      </c>
      <c r="AP1450" t="s">
        <v>104</v>
      </c>
      <c r="AQ1450" t="s">
        <v>105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t="s">
        <v>98</v>
      </c>
      <c r="BC1450">
        <v>8</v>
      </c>
      <c r="BD1450" t="s">
        <v>106</v>
      </c>
      <c r="BE1450">
        <v>0</v>
      </c>
      <c r="BF1450" t="s">
        <v>83</v>
      </c>
      <c r="BG1450" t="s">
        <v>208</v>
      </c>
      <c r="BH1450">
        <v>1970</v>
      </c>
      <c r="BI1450" t="s">
        <v>108</v>
      </c>
      <c r="BJ1450">
        <v>3</v>
      </c>
      <c r="BK1450">
        <v>928</v>
      </c>
      <c r="BL1450" t="s">
        <v>98</v>
      </c>
      <c r="BM1450" t="s">
        <v>98</v>
      </c>
      <c r="BN1450" t="s">
        <v>104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3</v>
      </c>
      <c r="BZ1450">
        <v>2006</v>
      </c>
      <c r="CA1450" t="s">
        <v>110</v>
      </c>
      <c r="CB1450" t="s">
        <v>111</v>
      </c>
    </row>
    <row r="1451" spans="1:80">
      <c r="A1451">
        <v>2910</v>
      </c>
      <c r="B1451">
        <v>180</v>
      </c>
      <c r="C1451" t="s">
        <v>140</v>
      </c>
      <c r="D1451">
        <v>21</v>
      </c>
      <c r="E1451">
        <v>1470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219</v>
      </c>
      <c r="N1451" t="s">
        <v>91</v>
      </c>
      <c r="O1451" t="s">
        <v>91</v>
      </c>
      <c r="P1451" t="s">
        <v>142</v>
      </c>
      <c r="Q1451" t="s">
        <v>183</v>
      </c>
      <c r="R1451">
        <v>4</v>
      </c>
      <c r="S1451">
        <v>6</v>
      </c>
      <c r="T1451">
        <v>1970</v>
      </c>
      <c r="U1451">
        <v>1970</v>
      </c>
      <c r="V1451" t="s">
        <v>94</v>
      </c>
      <c r="W1451" t="s">
        <v>95</v>
      </c>
      <c r="X1451" t="s">
        <v>152</v>
      </c>
      <c r="Y1451" t="s">
        <v>153</v>
      </c>
      <c r="Z1451" t="s">
        <v>97</v>
      </c>
      <c r="AA1451">
        <v>0</v>
      </c>
      <c r="AB1451" t="s">
        <v>98</v>
      </c>
      <c r="AC1451" t="s">
        <v>98</v>
      </c>
      <c r="AD1451" t="s">
        <v>99</v>
      </c>
      <c r="AE1451" t="s">
        <v>119</v>
      </c>
      <c r="AF1451" t="s">
        <v>98</v>
      </c>
      <c r="AG1451" t="s">
        <v>157</v>
      </c>
      <c r="AH1451" t="s">
        <v>124</v>
      </c>
      <c r="AI1451">
        <v>522</v>
      </c>
      <c r="AJ1451" t="s">
        <v>108</v>
      </c>
      <c r="AK1451">
        <v>0</v>
      </c>
      <c r="AL1451">
        <v>108</v>
      </c>
      <c r="AM1451">
        <v>630</v>
      </c>
      <c r="AN1451" t="s">
        <v>103</v>
      </c>
      <c r="AO1451" t="s">
        <v>98</v>
      </c>
      <c r="AP1451" t="s">
        <v>104</v>
      </c>
      <c r="AQ1451" t="s">
        <v>105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98</v>
      </c>
      <c r="BC1451">
        <v>3</v>
      </c>
      <c r="BD1451" t="s">
        <v>106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104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4</v>
      </c>
      <c r="BZ1451">
        <v>2006</v>
      </c>
      <c r="CA1451" t="s">
        <v>110</v>
      </c>
      <c r="CB1451" t="s">
        <v>111</v>
      </c>
    </row>
    <row r="1452" spans="1:80">
      <c r="A1452">
        <v>2911</v>
      </c>
      <c r="B1452">
        <v>160</v>
      </c>
      <c r="C1452" t="s">
        <v>140</v>
      </c>
      <c r="D1452">
        <v>21</v>
      </c>
      <c r="E1452">
        <v>1484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219</v>
      </c>
      <c r="N1452" t="s">
        <v>91</v>
      </c>
      <c r="O1452" t="s">
        <v>91</v>
      </c>
      <c r="P1452" t="s">
        <v>129</v>
      </c>
      <c r="Q1452" t="s">
        <v>122</v>
      </c>
      <c r="R1452">
        <v>4</v>
      </c>
      <c r="S1452">
        <v>4</v>
      </c>
      <c r="T1452">
        <v>1972</v>
      </c>
      <c r="U1452">
        <v>1972</v>
      </c>
      <c r="V1452" t="s">
        <v>94</v>
      </c>
      <c r="W1452" t="s">
        <v>95</v>
      </c>
      <c r="X1452" t="s">
        <v>152</v>
      </c>
      <c r="Y1452" t="s">
        <v>153</v>
      </c>
      <c r="Z1452" t="s">
        <v>97</v>
      </c>
      <c r="AA1452">
        <v>0</v>
      </c>
      <c r="AB1452" t="s">
        <v>98</v>
      </c>
      <c r="AC1452" t="s">
        <v>98</v>
      </c>
      <c r="AD1452" t="s">
        <v>99</v>
      </c>
      <c r="AE1452" t="s">
        <v>98</v>
      </c>
      <c r="AF1452" t="s">
        <v>98</v>
      </c>
      <c r="AG1452" t="s">
        <v>100</v>
      </c>
      <c r="AH1452" t="s">
        <v>101</v>
      </c>
      <c r="AI1452">
        <v>252</v>
      </c>
      <c r="AJ1452" t="s">
        <v>108</v>
      </c>
      <c r="AK1452">
        <v>0</v>
      </c>
      <c r="AL1452">
        <v>294</v>
      </c>
      <c r="AM1452">
        <v>546</v>
      </c>
      <c r="AN1452" t="s">
        <v>103</v>
      </c>
      <c r="AO1452" t="s">
        <v>98</v>
      </c>
      <c r="AP1452" t="s">
        <v>104</v>
      </c>
      <c r="AQ1452" t="s">
        <v>105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t="s">
        <v>98</v>
      </c>
      <c r="BC1452">
        <v>5</v>
      </c>
      <c r="BD1452" t="s">
        <v>106</v>
      </c>
      <c r="BE1452">
        <v>0</v>
      </c>
      <c r="BF1452" t="s">
        <v>83</v>
      </c>
      <c r="BG1452" t="s">
        <v>107</v>
      </c>
      <c r="BH1452">
        <v>1972</v>
      </c>
      <c r="BI1452" t="s">
        <v>108</v>
      </c>
      <c r="BJ1452">
        <v>1</v>
      </c>
      <c r="BK1452">
        <v>253</v>
      </c>
      <c r="BL1452" t="s">
        <v>98</v>
      </c>
      <c r="BM1452" t="s">
        <v>139</v>
      </c>
      <c r="BN1452" t="s">
        <v>104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2006</v>
      </c>
      <c r="CA1452" t="s">
        <v>110</v>
      </c>
      <c r="CB1452" t="s">
        <v>111</v>
      </c>
    </row>
    <row r="1453" spans="1:80">
      <c r="A1453">
        <v>2912</v>
      </c>
      <c r="B1453">
        <v>20</v>
      </c>
      <c r="C1453" t="s">
        <v>112</v>
      </c>
      <c r="D1453">
        <v>80</v>
      </c>
      <c r="E1453">
        <v>13384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154</v>
      </c>
      <c r="M1453" t="s">
        <v>217</v>
      </c>
      <c r="N1453" t="s">
        <v>91</v>
      </c>
      <c r="O1453" t="s">
        <v>91</v>
      </c>
      <c r="P1453" t="s">
        <v>92</v>
      </c>
      <c r="Q1453" t="s">
        <v>93</v>
      </c>
      <c r="R1453">
        <v>5</v>
      </c>
      <c r="S1453">
        <v>5</v>
      </c>
      <c r="T1453">
        <v>1969</v>
      </c>
      <c r="U1453">
        <v>1979</v>
      </c>
      <c r="V1453" t="s">
        <v>94</v>
      </c>
      <c r="W1453" t="s">
        <v>95</v>
      </c>
      <c r="X1453" t="s">
        <v>135</v>
      </c>
      <c r="Y1453" t="s">
        <v>135</v>
      </c>
      <c r="Z1453" t="s">
        <v>117</v>
      </c>
      <c r="AA1453">
        <v>194</v>
      </c>
      <c r="AB1453" t="s">
        <v>98</v>
      </c>
      <c r="AC1453" t="s">
        <v>98</v>
      </c>
      <c r="AD1453" t="s">
        <v>123</v>
      </c>
      <c r="AE1453" t="s">
        <v>98</v>
      </c>
      <c r="AF1453" t="s">
        <v>98</v>
      </c>
      <c r="AG1453" t="s">
        <v>157</v>
      </c>
      <c r="AH1453" t="s">
        <v>101</v>
      </c>
      <c r="AI1453">
        <v>119</v>
      </c>
      <c r="AJ1453" t="s">
        <v>138</v>
      </c>
      <c r="AK1453">
        <v>344</v>
      </c>
      <c r="AL1453">
        <v>641</v>
      </c>
      <c r="AM1453">
        <v>1104</v>
      </c>
      <c r="AN1453" t="s">
        <v>103</v>
      </c>
      <c r="AO1453" t="s">
        <v>139</v>
      </c>
      <c r="AP1453" t="s">
        <v>104</v>
      </c>
      <c r="AQ1453" t="s">
        <v>105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t="s">
        <v>98</v>
      </c>
      <c r="BC1453">
        <v>8</v>
      </c>
      <c r="BD1453" t="s">
        <v>106</v>
      </c>
      <c r="BE1453">
        <v>1</v>
      </c>
      <c r="BF1453" t="s">
        <v>98</v>
      </c>
      <c r="BG1453" t="s">
        <v>107</v>
      </c>
      <c r="BH1453">
        <v>1969</v>
      </c>
      <c r="BI1453" t="s">
        <v>131</v>
      </c>
      <c r="BJ1453">
        <v>1</v>
      </c>
      <c r="BK1453">
        <v>336</v>
      </c>
      <c r="BL1453" t="s">
        <v>98</v>
      </c>
      <c r="BM1453" t="s">
        <v>98</v>
      </c>
      <c r="BN1453" t="s">
        <v>104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</row>
    <row r="1454" spans="1:80">
      <c r="A1454">
        <v>2913</v>
      </c>
      <c r="B1454">
        <v>160</v>
      </c>
      <c r="C1454" t="s">
        <v>140</v>
      </c>
      <c r="D1454">
        <v>21</v>
      </c>
      <c r="E1454">
        <v>1533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219</v>
      </c>
      <c r="N1454" t="s">
        <v>91</v>
      </c>
      <c r="O1454" t="s">
        <v>91</v>
      </c>
      <c r="P1454" t="s">
        <v>142</v>
      </c>
      <c r="Q1454" t="s">
        <v>122</v>
      </c>
      <c r="R1454">
        <v>4</v>
      </c>
      <c r="S1454">
        <v>5</v>
      </c>
      <c r="T1454">
        <v>1970</v>
      </c>
      <c r="U1454">
        <v>1970</v>
      </c>
      <c r="V1454" t="s">
        <v>94</v>
      </c>
      <c r="W1454" t="s">
        <v>95</v>
      </c>
      <c r="X1454" t="s">
        <v>152</v>
      </c>
      <c r="Y1454" t="s">
        <v>153</v>
      </c>
      <c r="Z1454" t="s">
        <v>97</v>
      </c>
      <c r="AA1454">
        <v>0</v>
      </c>
      <c r="AB1454" t="s">
        <v>98</v>
      </c>
      <c r="AC1454" t="s">
        <v>98</v>
      </c>
      <c r="AD1454" t="s">
        <v>99</v>
      </c>
      <c r="AE1454" t="s">
        <v>98</v>
      </c>
      <c r="AF1454" t="s">
        <v>98</v>
      </c>
      <c r="AG1454" t="s">
        <v>100</v>
      </c>
      <c r="AH1454" t="s">
        <v>101</v>
      </c>
      <c r="AI1454">
        <v>408</v>
      </c>
      <c r="AJ1454" t="s">
        <v>108</v>
      </c>
      <c r="AK1454">
        <v>0</v>
      </c>
      <c r="AL1454">
        <v>138</v>
      </c>
      <c r="AM1454">
        <v>546</v>
      </c>
      <c r="AN1454" t="s">
        <v>103</v>
      </c>
      <c r="AO1454" t="s">
        <v>98</v>
      </c>
      <c r="AP1454" t="s">
        <v>104</v>
      </c>
      <c r="AQ1454" t="s">
        <v>105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98</v>
      </c>
      <c r="BC1454">
        <v>5</v>
      </c>
      <c r="BD1454" t="s">
        <v>106</v>
      </c>
      <c r="BE1454">
        <v>0</v>
      </c>
      <c r="BF1454" t="s">
        <v>83</v>
      </c>
      <c r="BG1454" t="s">
        <v>232</v>
      </c>
      <c r="BH1454">
        <v>1970</v>
      </c>
      <c r="BI1454" t="s">
        <v>108</v>
      </c>
      <c r="BJ1454">
        <v>1</v>
      </c>
      <c r="BK1454">
        <v>286</v>
      </c>
      <c r="BL1454" t="s">
        <v>98</v>
      </c>
      <c r="BM1454" t="s">
        <v>98</v>
      </c>
      <c r="BN1454" t="s">
        <v>104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12</v>
      </c>
      <c r="BZ1454">
        <v>2006</v>
      </c>
      <c r="CA1454" t="s">
        <v>110</v>
      </c>
      <c r="CB1454" t="s">
        <v>172</v>
      </c>
    </row>
    <row r="1455" spans="1:80">
      <c r="A1455">
        <v>2914</v>
      </c>
      <c r="B1455">
        <v>160</v>
      </c>
      <c r="C1455" t="s">
        <v>140</v>
      </c>
      <c r="D1455">
        <v>21</v>
      </c>
      <c r="E1455">
        <v>1526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219</v>
      </c>
      <c r="N1455" t="s">
        <v>91</v>
      </c>
      <c r="O1455" t="s">
        <v>91</v>
      </c>
      <c r="P1455" t="s">
        <v>142</v>
      </c>
      <c r="Q1455" t="s">
        <v>122</v>
      </c>
      <c r="R1455">
        <v>4</v>
      </c>
      <c r="S1455">
        <v>5</v>
      </c>
      <c r="T1455">
        <v>1970</v>
      </c>
      <c r="U1455">
        <v>1970</v>
      </c>
      <c r="V1455" t="s">
        <v>94</v>
      </c>
      <c r="W1455" t="s">
        <v>95</v>
      </c>
      <c r="X1455" t="s">
        <v>152</v>
      </c>
      <c r="Y1455" t="s">
        <v>153</v>
      </c>
      <c r="Z1455" t="s">
        <v>97</v>
      </c>
      <c r="AA1455">
        <v>0</v>
      </c>
      <c r="AB1455" t="s">
        <v>98</v>
      </c>
      <c r="AC1455" t="s">
        <v>98</v>
      </c>
      <c r="AD1455" t="s">
        <v>99</v>
      </c>
      <c r="AE1455" t="s">
        <v>98</v>
      </c>
      <c r="AF1455" t="s">
        <v>98</v>
      </c>
      <c r="AG1455" t="s">
        <v>100</v>
      </c>
      <c r="AH1455" t="s">
        <v>108</v>
      </c>
      <c r="AI1455">
        <v>0</v>
      </c>
      <c r="AJ1455" t="s">
        <v>108</v>
      </c>
      <c r="AK1455">
        <v>0</v>
      </c>
      <c r="AL1455">
        <v>546</v>
      </c>
      <c r="AM1455">
        <v>546</v>
      </c>
      <c r="AN1455" t="s">
        <v>103</v>
      </c>
      <c r="AO1455" t="s">
        <v>98</v>
      </c>
      <c r="AP1455" t="s">
        <v>104</v>
      </c>
      <c r="AQ1455" t="s">
        <v>105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t="s">
        <v>98</v>
      </c>
      <c r="BC1455">
        <v>5</v>
      </c>
      <c r="BD1455" t="s">
        <v>106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104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132</v>
      </c>
      <c r="BW1455" t="s">
        <v>83</v>
      </c>
      <c r="BX1455">
        <v>0</v>
      </c>
      <c r="BY1455">
        <v>6</v>
      </c>
      <c r="BZ1455">
        <v>2006</v>
      </c>
      <c r="CA1455" t="s">
        <v>110</v>
      </c>
      <c r="CB1455" t="s">
        <v>111</v>
      </c>
    </row>
    <row r="1456" spans="1:80">
      <c r="A1456">
        <v>2915</v>
      </c>
      <c r="B1456">
        <v>160</v>
      </c>
      <c r="C1456" t="s">
        <v>140</v>
      </c>
      <c r="D1456">
        <v>21</v>
      </c>
      <c r="E1456">
        <v>1936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219</v>
      </c>
      <c r="N1456" t="s">
        <v>91</v>
      </c>
      <c r="O1456" t="s">
        <v>91</v>
      </c>
      <c r="P1456" t="s">
        <v>142</v>
      </c>
      <c r="Q1456" t="s">
        <v>122</v>
      </c>
      <c r="R1456">
        <v>4</v>
      </c>
      <c r="S1456">
        <v>7</v>
      </c>
      <c r="T1456">
        <v>1970</v>
      </c>
      <c r="U1456">
        <v>1970</v>
      </c>
      <c r="V1456" t="s">
        <v>94</v>
      </c>
      <c r="W1456" t="s">
        <v>95</v>
      </c>
      <c r="X1456" t="s">
        <v>152</v>
      </c>
      <c r="Y1456" t="s">
        <v>153</v>
      </c>
      <c r="Z1456" t="s">
        <v>97</v>
      </c>
      <c r="AA1456">
        <v>0</v>
      </c>
      <c r="AB1456" t="s">
        <v>98</v>
      </c>
      <c r="AC1456" t="s">
        <v>98</v>
      </c>
      <c r="AD1456" t="s">
        <v>99</v>
      </c>
      <c r="AE1456" t="s">
        <v>98</v>
      </c>
      <c r="AF1456" t="s">
        <v>98</v>
      </c>
      <c r="AG1456" t="s">
        <v>100</v>
      </c>
      <c r="AH1456" t="s">
        <v>108</v>
      </c>
      <c r="AI1456">
        <v>0</v>
      </c>
      <c r="AJ1456" t="s">
        <v>108</v>
      </c>
      <c r="AK1456">
        <v>0</v>
      </c>
      <c r="AL1456">
        <v>546</v>
      </c>
      <c r="AM1456">
        <v>546</v>
      </c>
      <c r="AN1456" t="s">
        <v>103</v>
      </c>
      <c r="AO1456" t="s">
        <v>119</v>
      </c>
      <c r="AP1456" t="s">
        <v>104</v>
      </c>
      <c r="AQ1456" t="s">
        <v>105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t="s">
        <v>98</v>
      </c>
      <c r="BC1456">
        <v>5</v>
      </c>
      <c r="BD1456" t="s">
        <v>106</v>
      </c>
      <c r="BE1456">
        <v>0</v>
      </c>
      <c r="BF1456" t="s">
        <v>83</v>
      </c>
      <c r="BG1456" t="s">
        <v>83</v>
      </c>
      <c r="BH1456" t="s">
        <v>83</v>
      </c>
      <c r="BI1456" t="s">
        <v>83</v>
      </c>
      <c r="BJ1456">
        <v>0</v>
      </c>
      <c r="BK1456">
        <v>0</v>
      </c>
      <c r="BL1456" t="s">
        <v>83</v>
      </c>
      <c r="BM1456" t="s">
        <v>83</v>
      </c>
      <c r="BN1456" t="s">
        <v>104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6</v>
      </c>
      <c r="BZ1456">
        <v>2006</v>
      </c>
      <c r="CA1456" t="s">
        <v>110</v>
      </c>
      <c r="CB1456" t="s">
        <v>111</v>
      </c>
    </row>
    <row r="1457" spans="1:80">
      <c r="A1457">
        <v>2916</v>
      </c>
      <c r="B1457">
        <v>160</v>
      </c>
      <c r="C1457" t="s">
        <v>140</v>
      </c>
      <c r="D1457">
        <v>21</v>
      </c>
      <c r="E1457">
        <v>1894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219</v>
      </c>
      <c r="N1457" t="s">
        <v>91</v>
      </c>
      <c r="O1457" t="s">
        <v>91</v>
      </c>
      <c r="P1457" t="s">
        <v>129</v>
      </c>
      <c r="Q1457" t="s">
        <v>122</v>
      </c>
      <c r="R1457">
        <v>4</v>
      </c>
      <c r="S1457">
        <v>5</v>
      </c>
      <c r="T1457">
        <v>1970</v>
      </c>
      <c r="U1457">
        <v>1970</v>
      </c>
      <c r="V1457" t="s">
        <v>94</v>
      </c>
      <c r="W1457" t="s">
        <v>95</v>
      </c>
      <c r="X1457" t="s">
        <v>152</v>
      </c>
      <c r="Y1457" t="s">
        <v>153</v>
      </c>
      <c r="Z1457" t="s">
        <v>97</v>
      </c>
      <c r="AA1457">
        <v>0</v>
      </c>
      <c r="AB1457" t="s">
        <v>98</v>
      </c>
      <c r="AC1457" t="s">
        <v>98</v>
      </c>
      <c r="AD1457" t="s">
        <v>99</v>
      </c>
      <c r="AE1457" t="s">
        <v>98</v>
      </c>
      <c r="AF1457" t="s">
        <v>98</v>
      </c>
      <c r="AG1457" t="s">
        <v>100</v>
      </c>
      <c r="AH1457" t="s">
        <v>101</v>
      </c>
      <c r="AI1457">
        <v>252</v>
      </c>
      <c r="AJ1457" t="s">
        <v>108</v>
      </c>
      <c r="AK1457">
        <v>0</v>
      </c>
      <c r="AL1457">
        <v>294</v>
      </c>
      <c r="AM1457">
        <v>546</v>
      </c>
      <c r="AN1457" t="s">
        <v>103</v>
      </c>
      <c r="AO1457" t="s">
        <v>98</v>
      </c>
      <c r="AP1457" t="s">
        <v>104</v>
      </c>
      <c r="AQ1457" t="s">
        <v>105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106</v>
      </c>
      <c r="BE1457">
        <v>0</v>
      </c>
      <c r="BF1457" t="s">
        <v>83</v>
      </c>
      <c r="BG1457" t="s">
        <v>232</v>
      </c>
      <c r="BH1457">
        <v>1970</v>
      </c>
      <c r="BI1457" t="s">
        <v>108</v>
      </c>
      <c r="BJ1457">
        <v>1</v>
      </c>
      <c r="BK1457">
        <v>286</v>
      </c>
      <c r="BL1457" t="s">
        <v>98</v>
      </c>
      <c r="BM1457" t="s">
        <v>98</v>
      </c>
      <c r="BN1457" t="s">
        <v>104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4</v>
      </c>
      <c r="BZ1457">
        <v>2006</v>
      </c>
      <c r="CA1457" t="s">
        <v>110</v>
      </c>
      <c r="CB1457" t="s">
        <v>172</v>
      </c>
    </row>
    <row r="1458" spans="1:80">
      <c r="A1458">
        <v>2917</v>
      </c>
      <c r="B1458">
        <v>20</v>
      </c>
      <c r="C1458" t="s">
        <v>112</v>
      </c>
      <c r="D1458">
        <v>160</v>
      </c>
      <c r="E1458">
        <v>20000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217</v>
      </c>
      <c r="N1458" t="s">
        <v>91</v>
      </c>
      <c r="O1458" t="s">
        <v>91</v>
      </c>
      <c r="P1458" t="s">
        <v>92</v>
      </c>
      <c r="Q1458" t="s">
        <v>93</v>
      </c>
      <c r="R1458">
        <v>5</v>
      </c>
      <c r="S1458">
        <v>7</v>
      </c>
      <c r="T1458">
        <v>1960</v>
      </c>
      <c r="U1458">
        <v>1996</v>
      </c>
      <c r="V1458" t="s">
        <v>94</v>
      </c>
      <c r="W1458" t="s">
        <v>95</v>
      </c>
      <c r="X1458" t="s">
        <v>96</v>
      </c>
      <c r="Y1458" t="s">
        <v>96</v>
      </c>
      <c r="Z1458" t="s">
        <v>97</v>
      </c>
      <c r="AA1458">
        <v>0</v>
      </c>
      <c r="AB1458" t="s">
        <v>98</v>
      </c>
      <c r="AC1458" t="s">
        <v>98</v>
      </c>
      <c r="AD1458" t="s">
        <v>99</v>
      </c>
      <c r="AE1458" t="s">
        <v>98</v>
      </c>
      <c r="AF1458" t="s">
        <v>98</v>
      </c>
      <c r="AG1458" t="s">
        <v>100</v>
      </c>
      <c r="AH1458" t="s">
        <v>118</v>
      </c>
      <c r="AI1458">
        <v>1224</v>
      </c>
      <c r="AJ1458" t="s">
        <v>108</v>
      </c>
      <c r="AK1458">
        <v>0</v>
      </c>
      <c r="AL1458">
        <v>0</v>
      </c>
      <c r="AM1458">
        <v>1224</v>
      </c>
      <c r="AN1458" t="s">
        <v>103</v>
      </c>
      <c r="AO1458" t="s">
        <v>126</v>
      </c>
      <c r="AP1458" t="s">
        <v>104</v>
      </c>
      <c r="AQ1458" t="s">
        <v>105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t="s">
        <v>98</v>
      </c>
      <c r="BC1458">
        <v>7</v>
      </c>
      <c r="BD1458" t="s">
        <v>106</v>
      </c>
      <c r="BE1458">
        <v>1</v>
      </c>
      <c r="BF1458" t="s">
        <v>98</v>
      </c>
      <c r="BG1458" t="s">
        <v>143</v>
      </c>
      <c r="BH1458">
        <v>1960</v>
      </c>
      <c r="BI1458" t="s">
        <v>108</v>
      </c>
      <c r="BJ1458">
        <v>2</v>
      </c>
      <c r="BK1458">
        <v>576</v>
      </c>
      <c r="BL1458" t="s">
        <v>98</v>
      </c>
      <c r="BM1458" t="s">
        <v>98</v>
      </c>
      <c r="BN1458" t="s">
        <v>104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9</v>
      </c>
      <c r="BZ1458">
        <v>2006</v>
      </c>
      <c r="CA1458" t="s">
        <v>110</v>
      </c>
      <c r="CB1458" t="s">
        <v>172</v>
      </c>
    </row>
    <row r="1459" spans="1:80">
      <c r="A1459">
        <v>2918</v>
      </c>
      <c r="B1459">
        <v>85</v>
      </c>
      <c r="C1459" t="s">
        <v>112</v>
      </c>
      <c r="D1459">
        <v>62</v>
      </c>
      <c r="E1459">
        <v>10441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217</v>
      </c>
      <c r="N1459" t="s">
        <v>91</v>
      </c>
      <c r="O1459" t="s">
        <v>91</v>
      </c>
      <c r="P1459" t="s">
        <v>92</v>
      </c>
      <c r="Q1459" t="s">
        <v>183</v>
      </c>
      <c r="R1459">
        <v>5</v>
      </c>
      <c r="S1459">
        <v>5</v>
      </c>
      <c r="T1459">
        <v>1992</v>
      </c>
      <c r="U1459">
        <v>1992</v>
      </c>
      <c r="V1459" t="s">
        <v>94</v>
      </c>
      <c r="W1459" t="s">
        <v>95</v>
      </c>
      <c r="X1459" t="s">
        <v>130</v>
      </c>
      <c r="Y1459" t="s">
        <v>185</v>
      </c>
      <c r="Z1459" t="s">
        <v>97</v>
      </c>
      <c r="AA1459">
        <v>0</v>
      </c>
      <c r="AB1459" t="s">
        <v>98</v>
      </c>
      <c r="AC1459" t="s">
        <v>98</v>
      </c>
      <c r="AD1459" t="s">
        <v>123</v>
      </c>
      <c r="AE1459" t="s">
        <v>119</v>
      </c>
      <c r="AF1459" t="s">
        <v>98</v>
      </c>
      <c r="AG1459" t="s">
        <v>157</v>
      </c>
      <c r="AH1459" t="s">
        <v>124</v>
      </c>
      <c r="AI1459">
        <v>337</v>
      </c>
      <c r="AJ1459" t="s">
        <v>108</v>
      </c>
      <c r="AK1459">
        <v>0</v>
      </c>
      <c r="AL1459">
        <v>575</v>
      </c>
      <c r="AM1459">
        <v>912</v>
      </c>
      <c r="AN1459" t="s">
        <v>103</v>
      </c>
      <c r="AO1459" t="s">
        <v>98</v>
      </c>
      <c r="AP1459" t="s">
        <v>104</v>
      </c>
      <c r="AQ1459" t="s">
        <v>105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t="s">
        <v>98</v>
      </c>
      <c r="BC1459">
        <v>6</v>
      </c>
      <c r="BD1459" t="s">
        <v>106</v>
      </c>
      <c r="BE1459">
        <v>0</v>
      </c>
      <c r="BF1459" t="s">
        <v>83</v>
      </c>
      <c r="BG1459" t="s">
        <v>83</v>
      </c>
      <c r="BH1459" t="s">
        <v>83</v>
      </c>
      <c r="BI1459" t="s">
        <v>83</v>
      </c>
      <c r="BJ1459">
        <v>0</v>
      </c>
      <c r="BK1459">
        <v>0</v>
      </c>
      <c r="BL1459" t="s">
        <v>83</v>
      </c>
      <c r="BM1459" t="s">
        <v>83</v>
      </c>
      <c r="BN1459" t="s">
        <v>104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109</v>
      </c>
      <c r="BW1459" t="s">
        <v>133</v>
      </c>
      <c r="BX1459">
        <v>700</v>
      </c>
      <c r="BY1459">
        <v>7</v>
      </c>
      <c r="BZ1459">
        <v>2006</v>
      </c>
      <c r="CA1459" t="s">
        <v>110</v>
      </c>
      <c r="CB1459" t="s">
        <v>111</v>
      </c>
    </row>
    <row r="1460" spans="1:80">
      <c r="A1460">
        <v>2919</v>
      </c>
      <c r="B1460">
        <v>60</v>
      </c>
      <c r="C1460" t="s">
        <v>112</v>
      </c>
      <c r="D1460">
        <v>74</v>
      </c>
      <c r="E1460">
        <v>9627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154</v>
      </c>
      <c r="M1460" t="s">
        <v>217</v>
      </c>
      <c r="N1460" t="s">
        <v>91</v>
      </c>
      <c r="O1460" t="s">
        <v>91</v>
      </c>
      <c r="P1460" t="s">
        <v>92</v>
      </c>
      <c r="Q1460" t="s">
        <v>122</v>
      </c>
      <c r="R1460">
        <v>7</v>
      </c>
      <c r="S1460">
        <v>5</v>
      </c>
      <c r="T1460">
        <v>1993</v>
      </c>
      <c r="U1460">
        <v>1994</v>
      </c>
      <c r="V1460" t="s">
        <v>94</v>
      </c>
      <c r="W1460" t="s">
        <v>95</v>
      </c>
      <c r="X1460" t="s">
        <v>130</v>
      </c>
      <c r="Y1460" t="s">
        <v>130</v>
      </c>
      <c r="Z1460" t="s">
        <v>117</v>
      </c>
      <c r="AA1460">
        <v>94</v>
      </c>
      <c r="AB1460" t="s">
        <v>98</v>
      </c>
      <c r="AC1460" t="s">
        <v>98</v>
      </c>
      <c r="AD1460" t="s">
        <v>123</v>
      </c>
      <c r="AE1460" t="s">
        <v>119</v>
      </c>
      <c r="AF1460" t="s">
        <v>98</v>
      </c>
      <c r="AG1460" t="s">
        <v>157</v>
      </c>
      <c r="AH1460" t="s">
        <v>102</v>
      </c>
      <c r="AI1460">
        <v>758</v>
      </c>
      <c r="AJ1460" t="s">
        <v>108</v>
      </c>
      <c r="AK1460">
        <v>0</v>
      </c>
      <c r="AL1460">
        <v>238</v>
      </c>
      <c r="AM1460">
        <v>996</v>
      </c>
      <c r="AN1460" t="s">
        <v>103</v>
      </c>
      <c r="AO1460" t="s">
        <v>126</v>
      </c>
      <c r="AP1460" t="s">
        <v>104</v>
      </c>
      <c r="AQ1460" t="s">
        <v>105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9</v>
      </c>
      <c r="BD1460" t="s">
        <v>106</v>
      </c>
      <c r="BE1460">
        <v>1</v>
      </c>
      <c r="BF1460" t="s">
        <v>98</v>
      </c>
      <c r="BG1460" t="s">
        <v>107</v>
      </c>
      <c r="BH1460">
        <v>1993</v>
      </c>
      <c r="BI1460" t="s">
        <v>125</v>
      </c>
      <c r="BJ1460">
        <v>3</v>
      </c>
      <c r="BK1460">
        <v>650</v>
      </c>
      <c r="BL1460" t="s">
        <v>98</v>
      </c>
      <c r="BM1460" t="s">
        <v>98</v>
      </c>
      <c r="BN1460" t="s">
        <v>104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11</v>
      </c>
      <c r="BZ1460">
        <v>2006</v>
      </c>
      <c r="CA1460" t="s">
        <v>110</v>
      </c>
      <c r="CB1460" t="s">
        <v>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6E82-A1C4-41D5-B86F-B00CFCD31456}">
  <dimension ref="A1:U1461"/>
  <sheetViews>
    <sheetView zoomScale="150" workbookViewId="0">
      <selection activeCell="B2" sqref="B2"/>
    </sheetView>
  </sheetViews>
  <sheetFormatPr baseColWidth="10" defaultColWidth="11" defaultRowHeight="16"/>
  <cols>
    <col min="1" max="2" width="13.83203125" customWidth="1"/>
    <col min="3" max="4" width="11" customWidth="1"/>
    <col min="5" max="6" width="9.33203125" customWidth="1"/>
    <col min="7" max="8" width="11.1640625" customWidth="1"/>
    <col min="9" max="10" width="10" customWidth="1"/>
    <col min="11" max="12" width="10.33203125" customWidth="1"/>
    <col min="13" max="14" width="10.6640625" customWidth="1"/>
    <col min="15" max="16" width="12" customWidth="1"/>
    <col min="17" max="18" width="11.6640625" customWidth="1"/>
    <col min="19" max="20" width="11.33203125" customWidth="1"/>
    <col min="21" max="21" width="13.33203125" customWidth="1"/>
    <col min="120" max="1019" width="11.33203125" customWidth="1"/>
    <col min="1020" max="10019" width="12.33203125" customWidth="1"/>
    <col min="10020" max="16384" width="13.33203125" customWidth="1"/>
  </cols>
  <sheetData>
    <row r="1" spans="1:21">
      <c r="A1" s="16" t="s">
        <v>13</v>
      </c>
      <c r="B1" s="17" t="s">
        <v>663</v>
      </c>
      <c r="C1" s="17" t="s">
        <v>14</v>
      </c>
      <c r="D1" s="17" t="s">
        <v>664</v>
      </c>
      <c r="E1" s="17" t="s">
        <v>16</v>
      </c>
      <c r="F1" s="17" t="s">
        <v>669</v>
      </c>
      <c r="G1" s="17" t="s">
        <v>17</v>
      </c>
      <c r="H1" s="17" t="s">
        <v>670</v>
      </c>
      <c r="I1" s="17" t="s">
        <v>31</v>
      </c>
      <c r="J1" s="17" t="s">
        <v>671</v>
      </c>
      <c r="K1" s="17" t="s">
        <v>32</v>
      </c>
      <c r="L1" s="17" t="s">
        <v>672</v>
      </c>
      <c r="M1" s="17" t="s">
        <v>41</v>
      </c>
      <c r="N1" s="17" t="s">
        <v>673</v>
      </c>
      <c r="O1" s="17" t="s">
        <v>54</v>
      </c>
      <c r="P1" s="17" t="s">
        <v>674</v>
      </c>
      <c r="Q1" s="17" t="s">
        <v>66</v>
      </c>
      <c r="R1" s="17" t="s">
        <v>675</v>
      </c>
      <c r="S1" s="17" t="s">
        <v>80</v>
      </c>
      <c r="T1" s="17" t="s">
        <v>676</v>
      </c>
      <c r="U1" s="18" t="s">
        <v>1</v>
      </c>
    </row>
    <row r="2" spans="1:21">
      <c r="A2" s="19" t="s">
        <v>209</v>
      </c>
      <c r="B2" s="20">
        <f>VLOOKUP(A2,Table7[#All],2,)</f>
        <v>0</v>
      </c>
      <c r="C2" s="20" t="s">
        <v>91</v>
      </c>
      <c r="D2" s="20">
        <f>VLOOKUP(C2,Table8[#All],2,0)</f>
        <v>0</v>
      </c>
      <c r="E2" s="20" t="s">
        <v>92</v>
      </c>
      <c r="F2" s="20">
        <f>VLOOKUP(E2,Table9[#All],2,0)</f>
        <v>0</v>
      </c>
      <c r="G2" s="20" t="s">
        <v>122</v>
      </c>
      <c r="H2" s="20">
        <f>VLOOKUP(G2,Table10[#All],2,0)</f>
        <v>0</v>
      </c>
      <c r="I2" s="20" t="s">
        <v>119</v>
      </c>
      <c r="J2" s="20">
        <f>VLOOKUP(I2,Table11[#All],2,0)</f>
        <v>0</v>
      </c>
      <c r="K2" s="20" t="s">
        <v>98</v>
      </c>
      <c r="L2" s="20">
        <f>VLOOKUP(K2,Table12[#All],2,0)</f>
        <v>0</v>
      </c>
      <c r="M2" s="20" t="s">
        <v>126</v>
      </c>
      <c r="N2" s="20">
        <f>VLOOKUP(M2,Table13[#All],2,0)</f>
        <v>0</v>
      </c>
      <c r="O2" s="20" t="s">
        <v>119</v>
      </c>
      <c r="P2" s="20">
        <f>VLOOKUP(O2,Table14[#All],2,0)</f>
        <v>0</v>
      </c>
      <c r="Q2" s="20" t="s">
        <v>104</v>
      </c>
      <c r="R2" s="20">
        <f>VLOOKUP(Q2,Table16[#All],2,0)</f>
        <v>0</v>
      </c>
      <c r="S2" s="20" t="s">
        <v>111</v>
      </c>
      <c r="T2" s="20">
        <f>VLOOKUP(S2,Table17[#All],2,0)</f>
        <v>0</v>
      </c>
      <c r="U2" s="21">
        <v>208500</v>
      </c>
    </row>
    <row r="3" spans="1:21">
      <c r="A3" s="22" t="s">
        <v>227</v>
      </c>
      <c r="B3" s="20">
        <f>VLOOKUP(A3,Table7[#All],2,)</f>
        <v>1</v>
      </c>
      <c r="C3" s="23" t="s">
        <v>90</v>
      </c>
      <c r="D3" s="20">
        <f>VLOOKUP(C3,Table8[#All],2,0)</f>
        <v>1</v>
      </c>
      <c r="E3" s="23" t="s">
        <v>92</v>
      </c>
      <c r="F3" s="20">
        <f>VLOOKUP(E3,Table9[#All],2,0)</f>
        <v>0</v>
      </c>
      <c r="G3" s="23" t="s">
        <v>93</v>
      </c>
      <c r="H3" s="20">
        <f>VLOOKUP(G3,Table10[#All],2,0)</f>
        <v>1</v>
      </c>
      <c r="I3" s="23" t="s">
        <v>119</v>
      </c>
      <c r="J3" s="20">
        <f>VLOOKUP(I3,Table11[#All],2,0)</f>
        <v>0</v>
      </c>
      <c r="K3" s="23" t="s">
        <v>98</v>
      </c>
      <c r="L3" s="20">
        <f>VLOOKUP(K3,Table12[#All],2,0)</f>
        <v>0</v>
      </c>
      <c r="M3" s="23" t="s">
        <v>126</v>
      </c>
      <c r="N3" s="20">
        <f>VLOOKUP(M3,Table13[#All],2,0)</f>
        <v>0</v>
      </c>
      <c r="O3" s="23" t="s">
        <v>98</v>
      </c>
      <c r="P3" s="20">
        <f>VLOOKUP(O3,Table14[#All],2,0)</f>
        <v>1</v>
      </c>
      <c r="Q3" s="23" t="s">
        <v>104</v>
      </c>
      <c r="R3" s="20">
        <f>VLOOKUP(Q3,Table16[#All],2,0)</f>
        <v>0</v>
      </c>
      <c r="S3" s="23" t="s">
        <v>111</v>
      </c>
      <c r="T3" s="20">
        <f>VLOOKUP(S3,Table17[#All],2,0)</f>
        <v>0</v>
      </c>
      <c r="U3" s="24">
        <v>181500</v>
      </c>
    </row>
    <row r="4" spans="1:21">
      <c r="A4" s="19" t="s">
        <v>209</v>
      </c>
      <c r="B4" s="20">
        <f>VLOOKUP(A4,Table7[#All],2,)</f>
        <v>0</v>
      </c>
      <c r="C4" s="20" t="s">
        <v>91</v>
      </c>
      <c r="D4" s="20">
        <f>VLOOKUP(C4,Table8[#All],2,0)</f>
        <v>0</v>
      </c>
      <c r="E4" s="20" t="s">
        <v>92</v>
      </c>
      <c r="F4" s="20">
        <f>VLOOKUP(E4,Table9[#All],2,0)</f>
        <v>0</v>
      </c>
      <c r="G4" s="20" t="s">
        <v>122</v>
      </c>
      <c r="H4" s="20">
        <f>VLOOKUP(G4,Table10[#All],2,0)</f>
        <v>0</v>
      </c>
      <c r="I4" s="20" t="s">
        <v>119</v>
      </c>
      <c r="J4" s="20">
        <f>VLOOKUP(I4,Table11[#All],2,0)</f>
        <v>0</v>
      </c>
      <c r="K4" s="20" t="s">
        <v>98</v>
      </c>
      <c r="L4" s="20">
        <f>VLOOKUP(K4,Table12[#All],2,0)</f>
        <v>0</v>
      </c>
      <c r="M4" s="20" t="s">
        <v>126</v>
      </c>
      <c r="N4" s="20">
        <f>VLOOKUP(M4,Table13[#All],2,0)</f>
        <v>0</v>
      </c>
      <c r="O4" s="20" t="s">
        <v>119</v>
      </c>
      <c r="P4" s="20">
        <f>VLOOKUP(O4,Table14[#All],2,0)</f>
        <v>0</v>
      </c>
      <c r="Q4" s="20" t="s">
        <v>104</v>
      </c>
      <c r="R4" s="20">
        <f>VLOOKUP(Q4,Table16[#All],2,0)</f>
        <v>0</v>
      </c>
      <c r="S4" s="20" t="s">
        <v>111</v>
      </c>
      <c r="T4" s="20">
        <f>VLOOKUP(S4,Table17[#All],2,0)</f>
        <v>0</v>
      </c>
      <c r="U4" s="21">
        <v>223500</v>
      </c>
    </row>
    <row r="5" spans="1:21">
      <c r="A5" s="22" t="s">
        <v>212</v>
      </c>
      <c r="B5" s="20">
        <f>VLOOKUP(A5,Table7[#All],2,)</f>
        <v>2</v>
      </c>
      <c r="C5" s="23" t="s">
        <v>91</v>
      </c>
      <c r="D5" s="20">
        <f>VLOOKUP(C5,Table8[#All],2,0)</f>
        <v>0</v>
      </c>
      <c r="E5" s="23" t="s">
        <v>92</v>
      </c>
      <c r="F5" s="20">
        <f>VLOOKUP(E5,Table9[#All],2,0)</f>
        <v>0</v>
      </c>
      <c r="G5" s="23" t="s">
        <v>122</v>
      </c>
      <c r="H5" s="20">
        <f>VLOOKUP(G5,Table10[#All],2,0)</f>
        <v>0</v>
      </c>
      <c r="I5" s="23" t="s">
        <v>98</v>
      </c>
      <c r="J5" s="20">
        <f>VLOOKUP(I5,Table11[#All],2,0)</f>
        <v>1</v>
      </c>
      <c r="K5" s="23" t="s">
        <v>119</v>
      </c>
      <c r="L5" s="20">
        <f>VLOOKUP(K5,Table12[#All],2,0)</f>
        <v>1</v>
      </c>
      <c r="M5" s="23" t="s">
        <v>119</v>
      </c>
      <c r="N5" s="20">
        <f>VLOOKUP(M5,Table13[#All],2,0)</f>
        <v>1</v>
      </c>
      <c r="O5" s="23" t="s">
        <v>119</v>
      </c>
      <c r="P5" s="20">
        <f>VLOOKUP(O5,Table14[#All],2,0)</f>
        <v>0</v>
      </c>
      <c r="Q5" s="23" t="s">
        <v>104</v>
      </c>
      <c r="R5" s="20">
        <f>VLOOKUP(Q5,Table16[#All],2,0)</f>
        <v>0</v>
      </c>
      <c r="S5" s="23" t="s">
        <v>172</v>
      </c>
      <c r="T5" s="20">
        <f>VLOOKUP(S5,Table17[#All],2,0)</f>
        <v>1</v>
      </c>
      <c r="U5" s="24">
        <v>140000</v>
      </c>
    </row>
    <row r="6" spans="1:21">
      <c r="A6" s="19" t="s">
        <v>162</v>
      </c>
      <c r="B6" s="20">
        <f>VLOOKUP(A6,Table7[#All],2,)</f>
        <v>3</v>
      </c>
      <c r="C6" s="20" t="s">
        <v>91</v>
      </c>
      <c r="D6" s="20">
        <f>VLOOKUP(C6,Table8[#All],2,0)</f>
        <v>0</v>
      </c>
      <c r="E6" s="20" t="s">
        <v>92</v>
      </c>
      <c r="F6" s="20">
        <f>VLOOKUP(E6,Table9[#All],2,0)</f>
        <v>0</v>
      </c>
      <c r="G6" s="20" t="s">
        <v>122</v>
      </c>
      <c r="H6" s="20">
        <f>VLOOKUP(G6,Table10[#All],2,0)</f>
        <v>0</v>
      </c>
      <c r="I6" s="20" t="s">
        <v>119</v>
      </c>
      <c r="J6" s="20">
        <f>VLOOKUP(I6,Table11[#All],2,0)</f>
        <v>0</v>
      </c>
      <c r="K6" s="20" t="s">
        <v>98</v>
      </c>
      <c r="L6" s="20">
        <f>VLOOKUP(K6,Table12[#All],2,0)</f>
        <v>0</v>
      </c>
      <c r="M6" s="20" t="s">
        <v>126</v>
      </c>
      <c r="N6" s="20">
        <f>VLOOKUP(M6,Table13[#All],2,0)</f>
        <v>0</v>
      </c>
      <c r="O6" s="20" t="s">
        <v>119</v>
      </c>
      <c r="P6" s="20">
        <f>VLOOKUP(O6,Table14[#All],2,0)</f>
        <v>0</v>
      </c>
      <c r="Q6" s="20" t="s">
        <v>104</v>
      </c>
      <c r="R6" s="20">
        <f>VLOOKUP(Q6,Table16[#All],2,0)</f>
        <v>0</v>
      </c>
      <c r="S6" s="20" t="s">
        <v>111</v>
      </c>
      <c r="T6" s="20">
        <f>VLOOKUP(S6,Table17[#All],2,0)</f>
        <v>0</v>
      </c>
      <c r="U6" s="21">
        <v>250000</v>
      </c>
    </row>
    <row r="7" spans="1:21">
      <c r="A7" s="22" t="s">
        <v>217</v>
      </c>
      <c r="B7" s="20">
        <f>VLOOKUP(A7,Table7[#All],2,)</f>
        <v>4</v>
      </c>
      <c r="C7" s="23" t="s">
        <v>91</v>
      </c>
      <c r="D7" s="20">
        <f>VLOOKUP(C7,Table8[#All],2,0)</f>
        <v>0</v>
      </c>
      <c r="E7" s="23" t="s">
        <v>92</v>
      </c>
      <c r="F7" s="20">
        <f>VLOOKUP(E7,Table9[#All],2,0)</f>
        <v>0</v>
      </c>
      <c r="G7" s="23" t="s">
        <v>176</v>
      </c>
      <c r="H7" s="20">
        <f>VLOOKUP(G7,Table10[#All],2,0)</f>
        <v>2</v>
      </c>
      <c r="I7" s="23" t="s">
        <v>119</v>
      </c>
      <c r="J7" s="20">
        <f>VLOOKUP(I7,Table11[#All],2,0)</f>
        <v>0</v>
      </c>
      <c r="K7" s="23" t="s">
        <v>98</v>
      </c>
      <c r="L7" s="20">
        <f>VLOOKUP(K7,Table12[#All],2,0)</f>
        <v>0</v>
      </c>
      <c r="M7" s="23" t="s">
        <v>126</v>
      </c>
      <c r="N7" s="20">
        <f>VLOOKUP(M7,Table13[#All],2,0)</f>
        <v>0</v>
      </c>
      <c r="O7" s="23" t="s">
        <v>98</v>
      </c>
      <c r="P7" s="20">
        <f>VLOOKUP(O7,Table14[#All],2,0)</f>
        <v>1</v>
      </c>
      <c r="Q7" s="23" t="s">
        <v>104</v>
      </c>
      <c r="R7" s="20">
        <f>VLOOKUP(Q7,Table16[#All],2,0)</f>
        <v>0</v>
      </c>
      <c r="S7" s="23" t="s">
        <v>111</v>
      </c>
      <c r="T7" s="20">
        <f>VLOOKUP(S7,Table17[#All],2,0)</f>
        <v>0</v>
      </c>
      <c r="U7" s="24">
        <v>143000</v>
      </c>
    </row>
    <row r="8" spans="1:21">
      <c r="A8" s="19" t="s">
        <v>163</v>
      </c>
      <c r="B8" s="20">
        <f>VLOOKUP(A8,Table7[#All],2,)</f>
        <v>5</v>
      </c>
      <c r="C8" s="20" t="s">
        <v>91</v>
      </c>
      <c r="D8" s="20">
        <f>VLOOKUP(C8,Table8[#All],2,0)</f>
        <v>0</v>
      </c>
      <c r="E8" s="20" t="s">
        <v>92</v>
      </c>
      <c r="F8" s="20">
        <f>VLOOKUP(E8,Table9[#All],2,0)</f>
        <v>0</v>
      </c>
      <c r="G8" s="20" t="s">
        <v>93</v>
      </c>
      <c r="H8" s="20">
        <f>VLOOKUP(G8,Table10[#All],2,0)</f>
        <v>1</v>
      </c>
      <c r="I8" s="20" t="s">
        <v>126</v>
      </c>
      <c r="J8" s="20">
        <f>VLOOKUP(I8,Table11[#All],2,0)</f>
        <v>2</v>
      </c>
      <c r="K8" s="20" t="s">
        <v>98</v>
      </c>
      <c r="L8" s="20">
        <f>VLOOKUP(K8,Table12[#All],2,0)</f>
        <v>0</v>
      </c>
      <c r="M8" s="20" t="s">
        <v>126</v>
      </c>
      <c r="N8" s="20">
        <f>VLOOKUP(M8,Table13[#All],2,0)</f>
        <v>0</v>
      </c>
      <c r="O8" s="20" t="s">
        <v>119</v>
      </c>
      <c r="P8" s="20">
        <f>VLOOKUP(O8,Table14[#All],2,0)</f>
        <v>0</v>
      </c>
      <c r="Q8" s="20" t="s">
        <v>104</v>
      </c>
      <c r="R8" s="20">
        <f>VLOOKUP(Q8,Table16[#All],2,0)</f>
        <v>0</v>
      </c>
      <c r="S8" s="20" t="s">
        <v>111</v>
      </c>
      <c r="T8" s="20">
        <f>VLOOKUP(S8,Table17[#All],2,0)</f>
        <v>0</v>
      </c>
      <c r="U8" s="21">
        <v>307000</v>
      </c>
    </row>
    <row r="9" spans="1:21">
      <c r="A9" s="22" t="s">
        <v>175</v>
      </c>
      <c r="B9" s="20">
        <f>VLOOKUP(A9,Table7[#All],2,)</f>
        <v>6</v>
      </c>
      <c r="C9" s="23" t="s">
        <v>151</v>
      </c>
      <c r="D9" s="20">
        <f>VLOOKUP(C9,Table8[#All],2,0)</f>
        <v>2</v>
      </c>
      <c r="E9" s="23" t="s">
        <v>92</v>
      </c>
      <c r="F9" s="20">
        <f>VLOOKUP(E9,Table9[#All],2,0)</f>
        <v>0</v>
      </c>
      <c r="G9" s="23" t="s">
        <v>122</v>
      </c>
      <c r="H9" s="20">
        <f>VLOOKUP(G9,Table10[#All],2,0)</f>
        <v>0</v>
      </c>
      <c r="I9" s="23" t="s">
        <v>119</v>
      </c>
      <c r="J9" s="20">
        <f>VLOOKUP(I9,Table11[#All],2,0)</f>
        <v>0</v>
      </c>
      <c r="K9" s="23" t="s">
        <v>98</v>
      </c>
      <c r="L9" s="20">
        <f>VLOOKUP(K9,Table12[#All],2,0)</f>
        <v>0</v>
      </c>
      <c r="M9" s="23" t="s">
        <v>126</v>
      </c>
      <c r="N9" s="20">
        <f>VLOOKUP(M9,Table13[#All],2,0)</f>
        <v>0</v>
      </c>
      <c r="O9" s="23" t="s">
        <v>98</v>
      </c>
      <c r="P9" s="20">
        <f>VLOOKUP(O9,Table14[#All],2,0)</f>
        <v>1</v>
      </c>
      <c r="Q9" s="23" t="s">
        <v>104</v>
      </c>
      <c r="R9" s="20">
        <f>VLOOKUP(Q9,Table16[#All],2,0)</f>
        <v>0</v>
      </c>
      <c r="S9" s="23" t="s">
        <v>111</v>
      </c>
      <c r="T9" s="20">
        <f>VLOOKUP(S9,Table17[#All],2,0)</f>
        <v>0</v>
      </c>
      <c r="U9" s="24">
        <v>200000</v>
      </c>
    </row>
    <row r="10" spans="1:21">
      <c r="A10" s="19" t="s">
        <v>188</v>
      </c>
      <c r="B10" s="20">
        <f>VLOOKUP(A10,Table7[#All],2,)</f>
        <v>7</v>
      </c>
      <c r="C10" s="20" t="s">
        <v>182</v>
      </c>
      <c r="D10" s="20">
        <f>VLOOKUP(C10,Table8[#All],2,0)</f>
        <v>3</v>
      </c>
      <c r="E10" s="20" t="s">
        <v>92</v>
      </c>
      <c r="F10" s="20">
        <f>VLOOKUP(E10,Table9[#All],2,0)</f>
        <v>0</v>
      </c>
      <c r="G10" s="20" t="s">
        <v>176</v>
      </c>
      <c r="H10" s="20">
        <f>VLOOKUP(G10,Table10[#All],2,0)</f>
        <v>2</v>
      </c>
      <c r="I10" s="20" t="s">
        <v>98</v>
      </c>
      <c r="J10" s="20">
        <f>VLOOKUP(I10,Table11[#All],2,0)</f>
        <v>1</v>
      </c>
      <c r="K10" s="20" t="s">
        <v>98</v>
      </c>
      <c r="L10" s="20">
        <f>VLOOKUP(K10,Table12[#All],2,0)</f>
        <v>0</v>
      </c>
      <c r="M10" s="20" t="s">
        <v>119</v>
      </c>
      <c r="N10" s="20">
        <f>VLOOKUP(M10,Table13[#All],2,0)</f>
        <v>1</v>
      </c>
      <c r="O10" s="20" t="s">
        <v>98</v>
      </c>
      <c r="P10" s="20">
        <f>VLOOKUP(O10,Table14[#All],2,0)</f>
        <v>1</v>
      </c>
      <c r="Q10" s="20" t="s">
        <v>104</v>
      </c>
      <c r="R10" s="20">
        <f>VLOOKUP(Q10,Table16[#All],2,0)</f>
        <v>0</v>
      </c>
      <c r="S10" s="20" t="s">
        <v>172</v>
      </c>
      <c r="T10" s="20">
        <f>VLOOKUP(S10,Table17[#All],2,0)</f>
        <v>1</v>
      </c>
      <c r="U10" s="21">
        <v>129900</v>
      </c>
    </row>
    <row r="11" spans="1:21">
      <c r="A11" s="22" t="s">
        <v>197</v>
      </c>
      <c r="B11" s="20">
        <f>VLOOKUP(A11,Table7[#All],2,)</f>
        <v>8</v>
      </c>
      <c r="C11" s="23" t="s">
        <v>182</v>
      </c>
      <c r="D11" s="20">
        <f>VLOOKUP(C11,Table8[#All],2,0)</f>
        <v>3</v>
      </c>
      <c r="E11" s="23" t="s">
        <v>186</v>
      </c>
      <c r="F11" s="20">
        <f>VLOOKUP(E11,Table9[#All],2,0)</f>
        <v>1</v>
      </c>
      <c r="G11" s="23" t="s">
        <v>238</v>
      </c>
      <c r="H11" s="20">
        <f>VLOOKUP(G11,Table10[#All],2,0)</f>
        <v>3</v>
      </c>
      <c r="I11" s="23" t="s">
        <v>98</v>
      </c>
      <c r="J11" s="20">
        <f>VLOOKUP(I11,Table11[#All],2,0)</f>
        <v>1</v>
      </c>
      <c r="K11" s="23" t="s">
        <v>98</v>
      </c>
      <c r="L11" s="20">
        <f>VLOOKUP(K11,Table12[#All],2,0)</f>
        <v>0</v>
      </c>
      <c r="M11" s="23" t="s">
        <v>126</v>
      </c>
      <c r="N11" s="20">
        <f>VLOOKUP(M11,Table13[#All],2,0)</f>
        <v>0</v>
      </c>
      <c r="O11" s="23" t="s">
        <v>98</v>
      </c>
      <c r="P11" s="20">
        <f>VLOOKUP(O11,Table14[#All],2,0)</f>
        <v>1</v>
      </c>
      <c r="Q11" s="23" t="s">
        <v>104</v>
      </c>
      <c r="R11" s="20">
        <f>VLOOKUP(Q11,Table16[#All],2,0)</f>
        <v>0</v>
      </c>
      <c r="S11" s="23" t="s">
        <v>111</v>
      </c>
      <c r="T11" s="20">
        <f>VLOOKUP(S11,Table17[#All],2,0)</f>
        <v>0</v>
      </c>
      <c r="U11" s="24">
        <v>118000</v>
      </c>
    </row>
    <row r="12" spans="1:21">
      <c r="A12" s="19" t="s">
        <v>169</v>
      </c>
      <c r="B12" s="20">
        <f>VLOOKUP(A12,Table7[#All],2,)</f>
        <v>9</v>
      </c>
      <c r="C12" s="20" t="s">
        <v>91</v>
      </c>
      <c r="D12" s="20">
        <f>VLOOKUP(C12,Table8[#All],2,0)</f>
        <v>0</v>
      </c>
      <c r="E12" s="20" t="s">
        <v>92</v>
      </c>
      <c r="F12" s="20">
        <f>VLOOKUP(E12,Table9[#All],2,0)</f>
        <v>0</v>
      </c>
      <c r="G12" s="20" t="s">
        <v>93</v>
      </c>
      <c r="H12" s="20">
        <f>VLOOKUP(G12,Table10[#All],2,0)</f>
        <v>1</v>
      </c>
      <c r="I12" s="20" t="s">
        <v>98</v>
      </c>
      <c r="J12" s="20">
        <f>VLOOKUP(I12,Table11[#All],2,0)</f>
        <v>1</v>
      </c>
      <c r="K12" s="20" t="s">
        <v>98</v>
      </c>
      <c r="L12" s="20">
        <f>VLOOKUP(K12,Table12[#All],2,0)</f>
        <v>0</v>
      </c>
      <c r="M12" s="20" t="s">
        <v>126</v>
      </c>
      <c r="N12" s="20">
        <f>VLOOKUP(M12,Table13[#All],2,0)</f>
        <v>0</v>
      </c>
      <c r="O12" s="20" t="s">
        <v>98</v>
      </c>
      <c r="P12" s="20">
        <f>VLOOKUP(O12,Table14[#All],2,0)</f>
        <v>1</v>
      </c>
      <c r="Q12" s="20" t="s">
        <v>104</v>
      </c>
      <c r="R12" s="20">
        <f>VLOOKUP(Q12,Table16[#All],2,0)</f>
        <v>0</v>
      </c>
      <c r="S12" s="20" t="s">
        <v>111</v>
      </c>
      <c r="T12" s="20">
        <f>VLOOKUP(S12,Table17[#All],2,0)</f>
        <v>0</v>
      </c>
      <c r="U12" s="21">
        <v>129500</v>
      </c>
    </row>
    <row r="13" spans="1:21">
      <c r="A13" s="22" t="s">
        <v>147</v>
      </c>
      <c r="B13" s="20">
        <f>VLOOKUP(A13,Table7[#All],2,)</f>
        <v>10</v>
      </c>
      <c r="C13" s="23" t="s">
        <v>91</v>
      </c>
      <c r="D13" s="20">
        <f>VLOOKUP(C13,Table8[#All],2,0)</f>
        <v>0</v>
      </c>
      <c r="E13" s="23" t="s">
        <v>92</v>
      </c>
      <c r="F13" s="20">
        <f>VLOOKUP(E13,Table9[#All],2,0)</f>
        <v>0</v>
      </c>
      <c r="G13" s="23" t="s">
        <v>122</v>
      </c>
      <c r="H13" s="20">
        <f>VLOOKUP(G13,Table10[#All],2,0)</f>
        <v>0</v>
      </c>
      <c r="I13" s="23" t="s">
        <v>126</v>
      </c>
      <c r="J13" s="20">
        <f>VLOOKUP(I13,Table11[#All],2,0)</f>
        <v>2</v>
      </c>
      <c r="K13" s="23" t="s">
        <v>98</v>
      </c>
      <c r="L13" s="20">
        <f>VLOOKUP(K13,Table12[#All],2,0)</f>
        <v>0</v>
      </c>
      <c r="M13" s="23" t="s">
        <v>126</v>
      </c>
      <c r="N13" s="20">
        <f>VLOOKUP(M13,Table13[#All],2,0)</f>
        <v>0</v>
      </c>
      <c r="O13" s="23" t="s">
        <v>126</v>
      </c>
      <c r="P13" s="20">
        <f>VLOOKUP(O13,Table14[#All],2,0)</f>
        <v>2</v>
      </c>
      <c r="Q13" s="23" t="s">
        <v>104</v>
      </c>
      <c r="R13" s="20">
        <f>VLOOKUP(Q13,Table16[#All],2,0)</f>
        <v>0</v>
      </c>
      <c r="S13" s="23" t="s">
        <v>150</v>
      </c>
      <c r="T13" s="20">
        <f>VLOOKUP(S13,Table17[#All],2,0)</f>
        <v>2</v>
      </c>
      <c r="U13" s="24">
        <v>345000</v>
      </c>
    </row>
    <row r="14" spans="1:21">
      <c r="A14" s="19" t="s">
        <v>169</v>
      </c>
      <c r="B14" s="20">
        <f>VLOOKUP(A14,Table7[#All],2,)</f>
        <v>9</v>
      </c>
      <c r="C14" s="20" t="s">
        <v>91</v>
      </c>
      <c r="D14" s="20">
        <f>VLOOKUP(C14,Table8[#All],2,0)</f>
        <v>0</v>
      </c>
      <c r="E14" s="20" t="s">
        <v>92</v>
      </c>
      <c r="F14" s="20">
        <f>VLOOKUP(E14,Table9[#All],2,0)</f>
        <v>0</v>
      </c>
      <c r="G14" s="20" t="s">
        <v>93</v>
      </c>
      <c r="H14" s="20">
        <f>VLOOKUP(G14,Table10[#All],2,0)</f>
        <v>1</v>
      </c>
      <c r="I14" s="20" t="s">
        <v>98</v>
      </c>
      <c r="J14" s="20">
        <f>VLOOKUP(I14,Table11[#All],2,0)</f>
        <v>1</v>
      </c>
      <c r="K14" s="20" t="s">
        <v>98</v>
      </c>
      <c r="L14" s="20">
        <f>VLOOKUP(K14,Table12[#All],2,0)</f>
        <v>0</v>
      </c>
      <c r="M14" s="20" t="s">
        <v>98</v>
      </c>
      <c r="N14" s="20">
        <f>VLOOKUP(M14,Table13[#All],2,0)</f>
        <v>2</v>
      </c>
      <c r="O14" s="20" t="s">
        <v>98</v>
      </c>
      <c r="P14" s="20">
        <f>VLOOKUP(O14,Table14[#All],2,0)</f>
        <v>1</v>
      </c>
      <c r="Q14" s="20" t="s">
        <v>104</v>
      </c>
      <c r="R14" s="20">
        <f>VLOOKUP(Q14,Table16[#All],2,0)</f>
        <v>0</v>
      </c>
      <c r="S14" s="20" t="s">
        <v>111</v>
      </c>
      <c r="T14" s="20">
        <f>VLOOKUP(S14,Table17[#All],2,0)</f>
        <v>0</v>
      </c>
      <c r="U14" s="21">
        <v>144000</v>
      </c>
    </row>
    <row r="15" spans="1:21">
      <c r="A15" s="22" t="s">
        <v>209</v>
      </c>
      <c r="B15" s="20">
        <f>VLOOKUP(A15,Table7[#All],2,)</f>
        <v>0</v>
      </c>
      <c r="C15" s="23" t="s">
        <v>91</v>
      </c>
      <c r="D15" s="20">
        <f>VLOOKUP(C15,Table8[#All],2,0)</f>
        <v>0</v>
      </c>
      <c r="E15" s="23" t="s">
        <v>92</v>
      </c>
      <c r="F15" s="20">
        <f>VLOOKUP(E15,Table9[#All],2,0)</f>
        <v>0</v>
      </c>
      <c r="G15" s="23" t="s">
        <v>93</v>
      </c>
      <c r="H15" s="20">
        <f>VLOOKUP(G15,Table10[#All],2,0)</f>
        <v>1</v>
      </c>
      <c r="I15" s="23" t="s">
        <v>119</v>
      </c>
      <c r="J15" s="20">
        <f>VLOOKUP(I15,Table11[#All],2,0)</f>
        <v>0</v>
      </c>
      <c r="K15" s="23" t="s">
        <v>98</v>
      </c>
      <c r="L15" s="20">
        <f>VLOOKUP(K15,Table12[#All],2,0)</f>
        <v>0</v>
      </c>
      <c r="M15" s="23" t="s">
        <v>126</v>
      </c>
      <c r="N15" s="20">
        <f>VLOOKUP(M15,Table13[#All],2,0)</f>
        <v>0</v>
      </c>
      <c r="O15" s="23" t="s">
        <v>119</v>
      </c>
      <c r="P15" s="20">
        <f>VLOOKUP(O15,Table14[#All],2,0)</f>
        <v>0</v>
      </c>
      <c r="Q15" s="23" t="s">
        <v>104</v>
      </c>
      <c r="R15" s="20">
        <f>VLOOKUP(Q15,Table16[#All],2,0)</f>
        <v>0</v>
      </c>
      <c r="S15" s="23" t="s">
        <v>150</v>
      </c>
      <c r="T15" s="20">
        <f>VLOOKUP(S15,Table17[#All],2,0)</f>
        <v>2</v>
      </c>
      <c r="U15" s="24">
        <v>279500</v>
      </c>
    </row>
    <row r="16" spans="1:21">
      <c r="A16" s="19" t="s">
        <v>89</v>
      </c>
      <c r="B16" s="20">
        <f>VLOOKUP(A16,Table7[#All],2,)</f>
        <v>11</v>
      </c>
      <c r="C16" s="20" t="s">
        <v>91</v>
      </c>
      <c r="D16" s="20">
        <f>VLOOKUP(C16,Table8[#All],2,0)</f>
        <v>0</v>
      </c>
      <c r="E16" s="20" t="s">
        <v>92</v>
      </c>
      <c r="F16" s="20">
        <f>VLOOKUP(E16,Table9[#All],2,0)</f>
        <v>0</v>
      </c>
      <c r="G16" s="20" t="s">
        <v>93</v>
      </c>
      <c r="H16" s="20">
        <f>VLOOKUP(G16,Table10[#All],2,0)</f>
        <v>1</v>
      </c>
      <c r="I16" s="20" t="s">
        <v>98</v>
      </c>
      <c r="J16" s="20">
        <f>VLOOKUP(I16,Table11[#All],2,0)</f>
        <v>1</v>
      </c>
      <c r="K16" s="20" t="s">
        <v>98</v>
      </c>
      <c r="L16" s="20">
        <f>VLOOKUP(K16,Table12[#All],2,0)</f>
        <v>0</v>
      </c>
      <c r="M16" s="20" t="s">
        <v>98</v>
      </c>
      <c r="N16" s="20">
        <f>VLOOKUP(M16,Table13[#All],2,0)</f>
        <v>2</v>
      </c>
      <c r="O16" s="20" t="s">
        <v>98</v>
      </c>
      <c r="P16" s="20">
        <f>VLOOKUP(O16,Table14[#All],2,0)</f>
        <v>1</v>
      </c>
      <c r="Q16" s="20" t="s">
        <v>104</v>
      </c>
      <c r="R16" s="20">
        <f>VLOOKUP(Q16,Table16[#All],2,0)</f>
        <v>0</v>
      </c>
      <c r="S16" s="20" t="s">
        <v>111</v>
      </c>
      <c r="T16" s="20">
        <f>VLOOKUP(S16,Table17[#All],2,0)</f>
        <v>0</v>
      </c>
      <c r="U16" s="21">
        <v>157000</v>
      </c>
    </row>
    <row r="17" spans="1:21">
      <c r="A17" s="22" t="s">
        <v>197</v>
      </c>
      <c r="B17" s="20">
        <f>VLOOKUP(A17,Table7[#All],2,)</f>
        <v>8</v>
      </c>
      <c r="C17" s="23" t="s">
        <v>91</v>
      </c>
      <c r="D17" s="20">
        <f>VLOOKUP(C17,Table8[#All],2,0)</f>
        <v>0</v>
      </c>
      <c r="E17" s="23" t="s">
        <v>92</v>
      </c>
      <c r="F17" s="20">
        <f>VLOOKUP(E17,Table9[#All],2,0)</f>
        <v>0</v>
      </c>
      <c r="G17" s="23" t="s">
        <v>238</v>
      </c>
      <c r="H17" s="20">
        <f>VLOOKUP(G17,Table10[#All],2,0)</f>
        <v>3</v>
      </c>
      <c r="I17" s="23" t="s">
        <v>98</v>
      </c>
      <c r="J17" s="20">
        <f>VLOOKUP(I17,Table11[#All],2,0)</f>
        <v>1</v>
      </c>
      <c r="K17" s="23" t="s">
        <v>98</v>
      </c>
      <c r="L17" s="20">
        <f>VLOOKUP(K17,Table12[#All],2,0)</f>
        <v>0</v>
      </c>
      <c r="M17" s="23" t="s">
        <v>126</v>
      </c>
      <c r="N17" s="20">
        <f>VLOOKUP(M17,Table13[#All],2,0)</f>
        <v>0</v>
      </c>
      <c r="O17" s="23" t="s">
        <v>98</v>
      </c>
      <c r="P17" s="20">
        <f>VLOOKUP(O17,Table14[#All],2,0)</f>
        <v>1</v>
      </c>
      <c r="Q17" s="23" t="s">
        <v>104</v>
      </c>
      <c r="R17" s="20">
        <f>VLOOKUP(Q17,Table16[#All],2,0)</f>
        <v>0</v>
      </c>
      <c r="S17" s="23" t="s">
        <v>111</v>
      </c>
      <c r="T17" s="20">
        <f>VLOOKUP(S17,Table17[#All],2,0)</f>
        <v>0</v>
      </c>
      <c r="U17" s="24">
        <v>132000</v>
      </c>
    </row>
    <row r="18" spans="1:21">
      <c r="A18" s="19" t="s">
        <v>89</v>
      </c>
      <c r="B18" s="20">
        <f>VLOOKUP(A18,Table7[#All],2,)</f>
        <v>11</v>
      </c>
      <c r="C18" s="20" t="s">
        <v>91</v>
      </c>
      <c r="D18" s="20">
        <f>VLOOKUP(C18,Table8[#All],2,0)</f>
        <v>0</v>
      </c>
      <c r="E18" s="20" t="s">
        <v>92</v>
      </c>
      <c r="F18" s="20">
        <f>VLOOKUP(E18,Table9[#All],2,0)</f>
        <v>0</v>
      </c>
      <c r="G18" s="20" t="s">
        <v>93</v>
      </c>
      <c r="H18" s="20">
        <f>VLOOKUP(G18,Table10[#All],2,0)</f>
        <v>1</v>
      </c>
      <c r="I18" s="20" t="s">
        <v>98</v>
      </c>
      <c r="J18" s="20">
        <f>VLOOKUP(I18,Table11[#All],2,0)</f>
        <v>1</v>
      </c>
      <c r="K18" s="20" t="s">
        <v>98</v>
      </c>
      <c r="L18" s="20">
        <f>VLOOKUP(K18,Table12[#All],2,0)</f>
        <v>0</v>
      </c>
      <c r="M18" s="20" t="s">
        <v>126</v>
      </c>
      <c r="N18" s="20">
        <f>VLOOKUP(M18,Table13[#All],2,0)</f>
        <v>0</v>
      </c>
      <c r="O18" s="20" t="s">
        <v>98</v>
      </c>
      <c r="P18" s="20">
        <f>VLOOKUP(O18,Table14[#All],2,0)</f>
        <v>1</v>
      </c>
      <c r="Q18" s="20" t="s">
        <v>104</v>
      </c>
      <c r="R18" s="20">
        <f>VLOOKUP(Q18,Table16[#All],2,0)</f>
        <v>0</v>
      </c>
      <c r="S18" s="20" t="s">
        <v>111</v>
      </c>
      <c r="T18" s="20">
        <f>VLOOKUP(S18,Table17[#All],2,0)</f>
        <v>0</v>
      </c>
      <c r="U18" s="21">
        <v>149000</v>
      </c>
    </row>
    <row r="19" spans="1:21">
      <c r="A19" s="22" t="s">
        <v>169</v>
      </c>
      <c r="B19" s="20">
        <f>VLOOKUP(A19,Table7[#All],2,)</f>
        <v>9</v>
      </c>
      <c r="C19" s="23" t="s">
        <v>91</v>
      </c>
      <c r="D19" s="20">
        <f>VLOOKUP(C19,Table8[#All],2,0)</f>
        <v>0</v>
      </c>
      <c r="E19" s="23" t="s">
        <v>179</v>
      </c>
      <c r="F19" s="20">
        <f>VLOOKUP(E19,Table9[#All],2,0)</f>
        <v>2</v>
      </c>
      <c r="G19" s="23" t="s">
        <v>93</v>
      </c>
      <c r="H19" s="20">
        <f>VLOOKUP(G19,Table10[#All],2,0)</f>
        <v>1</v>
      </c>
      <c r="I19" s="23" t="s">
        <v>83</v>
      </c>
      <c r="J19" s="20">
        <f>VLOOKUP(I19,Table11[#All],2,0)</f>
        <v>3</v>
      </c>
      <c r="K19" s="23" t="s">
        <v>83</v>
      </c>
      <c r="L19" s="20">
        <f>VLOOKUP(K19,Table12[#All],2,0)</f>
        <v>2</v>
      </c>
      <c r="M19" s="23" t="s">
        <v>98</v>
      </c>
      <c r="N19" s="20">
        <f>VLOOKUP(M19,Table13[#All],2,0)</f>
        <v>2</v>
      </c>
      <c r="O19" s="23" t="s">
        <v>98</v>
      </c>
      <c r="P19" s="20">
        <f>VLOOKUP(O19,Table14[#All],2,0)</f>
        <v>1</v>
      </c>
      <c r="Q19" s="23" t="s">
        <v>104</v>
      </c>
      <c r="R19" s="20">
        <f>VLOOKUP(Q19,Table16[#All],2,0)</f>
        <v>0</v>
      </c>
      <c r="S19" s="23" t="s">
        <v>111</v>
      </c>
      <c r="T19" s="20">
        <f>VLOOKUP(S19,Table17[#All],2,0)</f>
        <v>0</v>
      </c>
      <c r="U19" s="24">
        <v>90000</v>
      </c>
    </row>
    <row r="20" spans="1:21">
      <c r="A20" s="19" t="s">
        <v>165</v>
      </c>
      <c r="B20" s="20">
        <f>VLOOKUP(A20,Table7[#All],2,)</f>
        <v>12</v>
      </c>
      <c r="C20" s="20" t="s">
        <v>226</v>
      </c>
      <c r="D20" s="20">
        <f>VLOOKUP(C20,Table8[#All],2,0)</f>
        <v>4</v>
      </c>
      <c r="E20" s="20" t="s">
        <v>92</v>
      </c>
      <c r="F20" s="20">
        <f>VLOOKUP(E20,Table9[#All],2,0)</f>
        <v>0</v>
      </c>
      <c r="G20" s="20" t="s">
        <v>93</v>
      </c>
      <c r="H20" s="20">
        <f>VLOOKUP(G20,Table10[#All],2,0)</f>
        <v>1</v>
      </c>
      <c r="I20" s="20" t="s">
        <v>98</v>
      </c>
      <c r="J20" s="20">
        <f>VLOOKUP(I20,Table11[#All],2,0)</f>
        <v>1</v>
      </c>
      <c r="K20" s="20" t="s">
        <v>98</v>
      </c>
      <c r="L20" s="20">
        <f>VLOOKUP(K20,Table12[#All],2,0)</f>
        <v>0</v>
      </c>
      <c r="M20" s="20" t="s">
        <v>126</v>
      </c>
      <c r="N20" s="20">
        <f>VLOOKUP(M20,Table13[#All],2,0)</f>
        <v>0</v>
      </c>
      <c r="O20" s="20" t="s">
        <v>119</v>
      </c>
      <c r="P20" s="20">
        <f>VLOOKUP(O20,Table14[#All],2,0)</f>
        <v>0</v>
      </c>
      <c r="Q20" s="20" t="s">
        <v>104</v>
      </c>
      <c r="R20" s="20">
        <f>VLOOKUP(Q20,Table16[#All],2,0)</f>
        <v>0</v>
      </c>
      <c r="S20" s="20" t="s">
        <v>111</v>
      </c>
      <c r="T20" s="20">
        <f>VLOOKUP(S20,Table17[#All],2,0)</f>
        <v>0</v>
      </c>
      <c r="U20" s="21">
        <v>159000</v>
      </c>
    </row>
    <row r="21" spans="1:21">
      <c r="A21" s="22" t="s">
        <v>89</v>
      </c>
      <c r="B21" s="20">
        <f>VLOOKUP(A21,Table7[#All],2,)</f>
        <v>11</v>
      </c>
      <c r="C21" s="23" t="s">
        <v>91</v>
      </c>
      <c r="D21" s="20">
        <f>VLOOKUP(C21,Table8[#All],2,0)</f>
        <v>0</v>
      </c>
      <c r="E21" s="23" t="s">
        <v>92</v>
      </c>
      <c r="F21" s="20">
        <f>VLOOKUP(E21,Table9[#All],2,0)</f>
        <v>0</v>
      </c>
      <c r="G21" s="23" t="s">
        <v>93</v>
      </c>
      <c r="H21" s="20">
        <f>VLOOKUP(G21,Table10[#All],2,0)</f>
        <v>1</v>
      </c>
      <c r="I21" s="23" t="s">
        <v>98</v>
      </c>
      <c r="J21" s="20">
        <f>VLOOKUP(I21,Table11[#All],2,0)</f>
        <v>1</v>
      </c>
      <c r="K21" s="23" t="s">
        <v>98</v>
      </c>
      <c r="L21" s="20">
        <f>VLOOKUP(K21,Table12[#All],2,0)</f>
        <v>0</v>
      </c>
      <c r="M21" s="23" t="s">
        <v>98</v>
      </c>
      <c r="N21" s="20">
        <f>VLOOKUP(M21,Table13[#All],2,0)</f>
        <v>2</v>
      </c>
      <c r="O21" s="23" t="s">
        <v>98</v>
      </c>
      <c r="P21" s="20">
        <f>VLOOKUP(O21,Table14[#All],2,0)</f>
        <v>1</v>
      </c>
      <c r="Q21" s="23" t="s">
        <v>104</v>
      </c>
      <c r="R21" s="20">
        <f>VLOOKUP(Q21,Table16[#All],2,0)</f>
        <v>0</v>
      </c>
      <c r="S21" s="23" t="s">
        <v>172</v>
      </c>
      <c r="T21" s="20">
        <f>VLOOKUP(S21,Table17[#All],2,0)</f>
        <v>1</v>
      </c>
      <c r="U21" s="24">
        <v>139000</v>
      </c>
    </row>
    <row r="22" spans="1:21">
      <c r="A22" s="19" t="s">
        <v>147</v>
      </c>
      <c r="B22" s="20">
        <f>VLOOKUP(A22,Table7[#All],2,)</f>
        <v>10</v>
      </c>
      <c r="C22" s="20" t="s">
        <v>91</v>
      </c>
      <c r="D22" s="20">
        <f>VLOOKUP(C22,Table8[#All],2,0)</f>
        <v>0</v>
      </c>
      <c r="E22" s="20" t="s">
        <v>92</v>
      </c>
      <c r="F22" s="20">
        <f>VLOOKUP(E22,Table9[#All],2,0)</f>
        <v>0</v>
      </c>
      <c r="G22" s="20" t="s">
        <v>122</v>
      </c>
      <c r="H22" s="20">
        <f>VLOOKUP(G22,Table10[#All],2,0)</f>
        <v>0</v>
      </c>
      <c r="I22" s="20" t="s">
        <v>126</v>
      </c>
      <c r="J22" s="20">
        <f>VLOOKUP(I22,Table11[#All],2,0)</f>
        <v>2</v>
      </c>
      <c r="K22" s="20" t="s">
        <v>98</v>
      </c>
      <c r="L22" s="20">
        <f>VLOOKUP(K22,Table12[#All],2,0)</f>
        <v>0</v>
      </c>
      <c r="M22" s="20" t="s">
        <v>126</v>
      </c>
      <c r="N22" s="20">
        <f>VLOOKUP(M22,Table13[#All],2,0)</f>
        <v>0</v>
      </c>
      <c r="O22" s="20" t="s">
        <v>119</v>
      </c>
      <c r="P22" s="20">
        <f>VLOOKUP(O22,Table14[#All],2,0)</f>
        <v>0</v>
      </c>
      <c r="Q22" s="20" t="s">
        <v>104</v>
      </c>
      <c r="R22" s="20">
        <f>VLOOKUP(Q22,Table16[#All],2,0)</f>
        <v>0</v>
      </c>
      <c r="S22" s="20" t="s">
        <v>150</v>
      </c>
      <c r="T22" s="20">
        <f>VLOOKUP(S22,Table17[#All],2,0)</f>
        <v>2</v>
      </c>
      <c r="U22" s="21">
        <v>325300</v>
      </c>
    </row>
    <row r="23" spans="1:21">
      <c r="A23" s="22" t="s">
        <v>214</v>
      </c>
      <c r="B23" s="20">
        <f>VLOOKUP(A23,Table7[#All],2,)</f>
        <v>13</v>
      </c>
      <c r="C23" s="23" t="s">
        <v>91</v>
      </c>
      <c r="D23" s="20">
        <f>VLOOKUP(C23,Table8[#All],2,0)</f>
        <v>0</v>
      </c>
      <c r="E23" s="23" t="s">
        <v>92</v>
      </c>
      <c r="F23" s="20">
        <f>VLOOKUP(E23,Table9[#All],2,0)</f>
        <v>0</v>
      </c>
      <c r="G23" s="23" t="s">
        <v>238</v>
      </c>
      <c r="H23" s="20">
        <f>VLOOKUP(G23,Table10[#All],2,0)</f>
        <v>3</v>
      </c>
      <c r="I23" s="23" t="s">
        <v>98</v>
      </c>
      <c r="J23" s="20">
        <f>VLOOKUP(I23,Table11[#All],2,0)</f>
        <v>1</v>
      </c>
      <c r="K23" s="23" t="s">
        <v>98</v>
      </c>
      <c r="L23" s="20">
        <f>VLOOKUP(K23,Table12[#All],2,0)</f>
        <v>0</v>
      </c>
      <c r="M23" s="23" t="s">
        <v>126</v>
      </c>
      <c r="N23" s="20">
        <f>VLOOKUP(M23,Table13[#All],2,0)</f>
        <v>0</v>
      </c>
      <c r="O23" s="23" t="s">
        <v>119</v>
      </c>
      <c r="P23" s="20">
        <f>VLOOKUP(O23,Table14[#All],2,0)</f>
        <v>0</v>
      </c>
      <c r="Q23" s="23" t="s">
        <v>167</v>
      </c>
      <c r="R23" s="20">
        <f>VLOOKUP(Q23,Table16[#All],2,0)</f>
        <v>1</v>
      </c>
      <c r="S23" s="23" t="s">
        <v>111</v>
      </c>
      <c r="T23" s="20">
        <f>VLOOKUP(S23,Table17[#All],2,0)</f>
        <v>0</v>
      </c>
      <c r="U23" s="24">
        <v>139400</v>
      </c>
    </row>
    <row r="24" spans="1:21">
      <c r="A24" s="19" t="s">
        <v>209</v>
      </c>
      <c r="B24" s="20">
        <f>VLOOKUP(A24,Table7[#All],2,)</f>
        <v>0</v>
      </c>
      <c r="C24" s="20" t="s">
        <v>91</v>
      </c>
      <c r="D24" s="20">
        <f>VLOOKUP(C24,Table8[#All],2,0)</f>
        <v>0</v>
      </c>
      <c r="E24" s="20" t="s">
        <v>92</v>
      </c>
      <c r="F24" s="20">
        <f>VLOOKUP(E24,Table9[#All],2,0)</f>
        <v>0</v>
      </c>
      <c r="G24" s="20" t="s">
        <v>93</v>
      </c>
      <c r="H24" s="20">
        <f>VLOOKUP(G24,Table10[#All],2,0)</f>
        <v>1</v>
      </c>
      <c r="I24" s="20" t="s">
        <v>119</v>
      </c>
      <c r="J24" s="20">
        <f>VLOOKUP(I24,Table11[#All],2,0)</f>
        <v>0</v>
      </c>
      <c r="K24" s="20" t="s">
        <v>98</v>
      </c>
      <c r="L24" s="20">
        <f>VLOOKUP(K24,Table12[#All],2,0)</f>
        <v>0</v>
      </c>
      <c r="M24" s="20" t="s">
        <v>126</v>
      </c>
      <c r="N24" s="20">
        <f>VLOOKUP(M24,Table13[#All],2,0)</f>
        <v>0</v>
      </c>
      <c r="O24" s="20" t="s">
        <v>119</v>
      </c>
      <c r="P24" s="20">
        <f>VLOOKUP(O24,Table14[#All],2,0)</f>
        <v>0</v>
      </c>
      <c r="Q24" s="20" t="s">
        <v>104</v>
      </c>
      <c r="R24" s="20">
        <f>VLOOKUP(Q24,Table16[#All],2,0)</f>
        <v>0</v>
      </c>
      <c r="S24" s="20" t="s">
        <v>111</v>
      </c>
      <c r="T24" s="20">
        <f>VLOOKUP(S24,Table17[#All],2,0)</f>
        <v>0</v>
      </c>
      <c r="U24" s="21">
        <v>230000</v>
      </c>
    </row>
    <row r="25" spans="1:21">
      <c r="A25" s="22" t="s">
        <v>219</v>
      </c>
      <c r="B25" s="20">
        <f>VLOOKUP(A25,Table7[#All],2,)</f>
        <v>14</v>
      </c>
      <c r="C25" s="23" t="s">
        <v>91</v>
      </c>
      <c r="D25" s="20">
        <f>VLOOKUP(C25,Table8[#All],2,0)</f>
        <v>0</v>
      </c>
      <c r="E25" s="23" t="s">
        <v>129</v>
      </c>
      <c r="F25" s="20">
        <f>VLOOKUP(E25,Table9[#All],2,0)</f>
        <v>3</v>
      </c>
      <c r="G25" s="23" t="s">
        <v>93</v>
      </c>
      <c r="H25" s="20">
        <f>VLOOKUP(G25,Table10[#All],2,0)</f>
        <v>1</v>
      </c>
      <c r="I25" s="23" t="s">
        <v>119</v>
      </c>
      <c r="J25" s="20">
        <f>VLOOKUP(I25,Table11[#All],2,0)</f>
        <v>0</v>
      </c>
      <c r="K25" s="23" t="s">
        <v>98</v>
      </c>
      <c r="L25" s="20">
        <f>VLOOKUP(K25,Table12[#All],2,0)</f>
        <v>0</v>
      </c>
      <c r="M25" s="23" t="s">
        <v>98</v>
      </c>
      <c r="N25" s="20">
        <f>VLOOKUP(M25,Table13[#All],2,0)</f>
        <v>2</v>
      </c>
      <c r="O25" s="23" t="s">
        <v>98</v>
      </c>
      <c r="P25" s="20">
        <f>VLOOKUP(O25,Table14[#All],2,0)</f>
        <v>1</v>
      </c>
      <c r="Q25" s="23" t="s">
        <v>104</v>
      </c>
      <c r="R25" s="20">
        <f>VLOOKUP(Q25,Table16[#All],2,0)</f>
        <v>0</v>
      </c>
      <c r="S25" s="23" t="s">
        <v>111</v>
      </c>
      <c r="T25" s="20">
        <f>VLOOKUP(S25,Table17[#All],2,0)</f>
        <v>0</v>
      </c>
      <c r="U25" s="24">
        <v>129900</v>
      </c>
    </row>
    <row r="26" spans="1:21">
      <c r="A26" s="19" t="s">
        <v>169</v>
      </c>
      <c r="B26" s="20">
        <f>VLOOKUP(A26,Table7[#All],2,)</f>
        <v>9</v>
      </c>
      <c r="C26" s="20" t="s">
        <v>91</v>
      </c>
      <c r="D26" s="20">
        <f>VLOOKUP(C26,Table8[#All],2,0)</f>
        <v>0</v>
      </c>
      <c r="E26" s="20" t="s">
        <v>92</v>
      </c>
      <c r="F26" s="20">
        <f>VLOOKUP(E26,Table9[#All],2,0)</f>
        <v>0</v>
      </c>
      <c r="G26" s="20" t="s">
        <v>93</v>
      </c>
      <c r="H26" s="20">
        <f>VLOOKUP(G26,Table10[#All],2,0)</f>
        <v>1</v>
      </c>
      <c r="I26" s="20" t="s">
        <v>98</v>
      </c>
      <c r="J26" s="20">
        <f>VLOOKUP(I26,Table11[#All],2,0)</f>
        <v>1</v>
      </c>
      <c r="K26" s="20" t="s">
        <v>98</v>
      </c>
      <c r="L26" s="20">
        <f>VLOOKUP(K26,Table12[#All],2,0)</f>
        <v>0</v>
      </c>
      <c r="M26" s="20" t="s">
        <v>126</v>
      </c>
      <c r="N26" s="20">
        <f>VLOOKUP(M26,Table13[#All],2,0)</f>
        <v>0</v>
      </c>
      <c r="O26" s="20" t="s">
        <v>119</v>
      </c>
      <c r="P26" s="20">
        <f>VLOOKUP(O26,Table14[#All],2,0)</f>
        <v>0</v>
      </c>
      <c r="Q26" s="20" t="s">
        <v>104</v>
      </c>
      <c r="R26" s="20">
        <f>VLOOKUP(Q26,Table16[#All],2,0)</f>
        <v>0</v>
      </c>
      <c r="S26" s="20" t="s">
        <v>111</v>
      </c>
      <c r="T26" s="20">
        <f>VLOOKUP(S26,Table17[#All],2,0)</f>
        <v>0</v>
      </c>
      <c r="U26" s="21">
        <v>154000</v>
      </c>
    </row>
    <row r="27" spans="1:21">
      <c r="A27" s="22" t="s">
        <v>147</v>
      </c>
      <c r="B27" s="20">
        <f>VLOOKUP(A27,Table7[#All],2,)</f>
        <v>10</v>
      </c>
      <c r="C27" s="23" t="s">
        <v>91</v>
      </c>
      <c r="D27" s="20">
        <f>VLOOKUP(C27,Table8[#All],2,0)</f>
        <v>0</v>
      </c>
      <c r="E27" s="23" t="s">
        <v>92</v>
      </c>
      <c r="F27" s="20">
        <f>VLOOKUP(E27,Table9[#All],2,0)</f>
        <v>0</v>
      </c>
      <c r="G27" s="23" t="s">
        <v>93</v>
      </c>
      <c r="H27" s="20">
        <f>VLOOKUP(G27,Table10[#All],2,0)</f>
        <v>1</v>
      </c>
      <c r="I27" s="23" t="s">
        <v>119</v>
      </c>
      <c r="J27" s="20">
        <f>VLOOKUP(I27,Table11[#All],2,0)</f>
        <v>0</v>
      </c>
      <c r="K27" s="23" t="s">
        <v>98</v>
      </c>
      <c r="L27" s="20">
        <f>VLOOKUP(K27,Table12[#All],2,0)</f>
        <v>0</v>
      </c>
      <c r="M27" s="23" t="s">
        <v>126</v>
      </c>
      <c r="N27" s="20">
        <f>VLOOKUP(M27,Table13[#All],2,0)</f>
        <v>0</v>
      </c>
      <c r="O27" s="23" t="s">
        <v>119</v>
      </c>
      <c r="P27" s="20">
        <f>VLOOKUP(O27,Table14[#All],2,0)</f>
        <v>0</v>
      </c>
      <c r="Q27" s="23" t="s">
        <v>104</v>
      </c>
      <c r="R27" s="20">
        <f>VLOOKUP(Q27,Table16[#All],2,0)</f>
        <v>0</v>
      </c>
      <c r="S27" s="23" t="s">
        <v>111</v>
      </c>
      <c r="T27" s="20">
        <f>VLOOKUP(S27,Table17[#All],2,0)</f>
        <v>0</v>
      </c>
      <c r="U27" s="24">
        <v>256300</v>
      </c>
    </row>
    <row r="28" spans="1:21">
      <c r="A28" s="19" t="s">
        <v>89</v>
      </c>
      <c r="B28" s="20">
        <f>VLOOKUP(A28,Table7[#All],2,)</f>
        <v>11</v>
      </c>
      <c r="C28" s="20" t="s">
        <v>91</v>
      </c>
      <c r="D28" s="20">
        <f>VLOOKUP(C28,Table8[#All],2,0)</f>
        <v>0</v>
      </c>
      <c r="E28" s="20" t="s">
        <v>92</v>
      </c>
      <c r="F28" s="20">
        <f>VLOOKUP(E28,Table9[#All],2,0)</f>
        <v>0</v>
      </c>
      <c r="G28" s="20" t="s">
        <v>93</v>
      </c>
      <c r="H28" s="20">
        <f>VLOOKUP(G28,Table10[#All],2,0)</f>
        <v>1</v>
      </c>
      <c r="I28" s="20" t="s">
        <v>98</v>
      </c>
      <c r="J28" s="20">
        <f>VLOOKUP(I28,Table11[#All],2,0)</f>
        <v>1</v>
      </c>
      <c r="K28" s="20" t="s">
        <v>98</v>
      </c>
      <c r="L28" s="20">
        <f>VLOOKUP(K28,Table12[#All],2,0)</f>
        <v>0</v>
      </c>
      <c r="M28" s="20" t="s">
        <v>98</v>
      </c>
      <c r="N28" s="20">
        <f>VLOOKUP(M28,Table13[#All],2,0)</f>
        <v>2</v>
      </c>
      <c r="O28" s="20" t="s">
        <v>119</v>
      </c>
      <c r="P28" s="20">
        <f>VLOOKUP(O28,Table14[#All],2,0)</f>
        <v>0</v>
      </c>
      <c r="Q28" s="20" t="s">
        <v>104</v>
      </c>
      <c r="R28" s="20">
        <f>VLOOKUP(Q28,Table16[#All],2,0)</f>
        <v>0</v>
      </c>
      <c r="S28" s="20" t="s">
        <v>111</v>
      </c>
      <c r="T28" s="20">
        <f>VLOOKUP(S28,Table17[#All],2,0)</f>
        <v>0</v>
      </c>
      <c r="U28" s="21">
        <v>134800</v>
      </c>
    </row>
    <row r="29" spans="1:21">
      <c r="A29" s="22" t="s">
        <v>147</v>
      </c>
      <c r="B29" s="20">
        <f>VLOOKUP(A29,Table7[#All],2,)</f>
        <v>10</v>
      </c>
      <c r="C29" s="23" t="s">
        <v>91</v>
      </c>
      <c r="D29" s="20">
        <f>VLOOKUP(C29,Table8[#All],2,0)</f>
        <v>0</v>
      </c>
      <c r="E29" s="23" t="s">
        <v>92</v>
      </c>
      <c r="F29" s="20">
        <f>VLOOKUP(E29,Table9[#All],2,0)</f>
        <v>0</v>
      </c>
      <c r="G29" s="23" t="s">
        <v>93</v>
      </c>
      <c r="H29" s="20">
        <f>VLOOKUP(G29,Table10[#All],2,0)</f>
        <v>1</v>
      </c>
      <c r="I29" s="23" t="s">
        <v>126</v>
      </c>
      <c r="J29" s="20">
        <f>VLOOKUP(I29,Table11[#All],2,0)</f>
        <v>2</v>
      </c>
      <c r="K29" s="23" t="s">
        <v>98</v>
      </c>
      <c r="L29" s="20">
        <f>VLOOKUP(K29,Table12[#All],2,0)</f>
        <v>0</v>
      </c>
      <c r="M29" s="23" t="s">
        <v>126</v>
      </c>
      <c r="N29" s="20">
        <f>VLOOKUP(M29,Table13[#All],2,0)</f>
        <v>0</v>
      </c>
      <c r="O29" s="23" t="s">
        <v>119</v>
      </c>
      <c r="P29" s="20">
        <f>VLOOKUP(O29,Table14[#All],2,0)</f>
        <v>0</v>
      </c>
      <c r="Q29" s="23" t="s">
        <v>104</v>
      </c>
      <c r="R29" s="20">
        <f>VLOOKUP(Q29,Table16[#All],2,0)</f>
        <v>0</v>
      </c>
      <c r="S29" s="23" t="s">
        <v>111</v>
      </c>
      <c r="T29" s="20">
        <f>VLOOKUP(S29,Table17[#All],2,0)</f>
        <v>0</v>
      </c>
      <c r="U29" s="24">
        <v>306000</v>
      </c>
    </row>
    <row r="30" spans="1:21">
      <c r="A30" s="19" t="s">
        <v>89</v>
      </c>
      <c r="B30" s="20">
        <f>VLOOKUP(A30,Table7[#All],2,)</f>
        <v>11</v>
      </c>
      <c r="C30" s="20" t="s">
        <v>91</v>
      </c>
      <c r="D30" s="20">
        <f>VLOOKUP(C30,Table8[#All],2,0)</f>
        <v>0</v>
      </c>
      <c r="E30" s="20" t="s">
        <v>92</v>
      </c>
      <c r="F30" s="20">
        <f>VLOOKUP(E30,Table9[#All],2,0)</f>
        <v>0</v>
      </c>
      <c r="G30" s="20" t="s">
        <v>93</v>
      </c>
      <c r="H30" s="20">
        <f>VLOOKUP(G30,Table10[#All],2,0)</f>
        <v>1</v>
      </c>
      <c r="I30" s="20" t="s">
        <v>98</v>
      </c>
      <c r="J30" s="20">
        <f>VLOOKUP(I30,Table11[#All],2,0)</f>
        <v>1</v>
      </c>
      <c r="K30" s="20" t="s">
        <v>98</v>
      </c>
      <c r="L30" s="20">
        <f>VLOOKUP(K30,Table12[#All],2,0)</f>
        <v>0</v>
      </c>
      <c r="M30" s="20" t="s">
        <v>98</v>
      </c>
      <c r="N30" s="20">
        <f>VLOOKUP(M30,Table13[#All],2,0)</f>
        <v>2</v>
      </c>
      <c r="O30" s="20" t="s">
        <v>98</v>
      </c>
      <c r="P30" s="20">
        <f>VLOOKUP(O30,Table14[#All],2,0)</f>
        <v>1</v>
      </c>
      <c r="Q30" s="20" t="s">
        <v>104</v>
      </c>
      <c r="R30" s="20">
        <f>VLOOKUP(Q30,Table16[#All],2,0)</f>
        <v>0</v>
      </c>
      <c r="S30" s="20" t="s">
        <v>111</v>
      </c>
      <c r="T30" s="20">
        <f>VLOOKUP(S30,Table17[#All],2,0)</f>
        <v>0</v>
      </c>
      <c r="U30" s="21">
        <v>207500</v>
      </c>
    </row>
    <row r="31" spans="1:21">
      <c r="A31" s="22" t="s">
        <v>197</v>
      </c>
      <c r="B31" s="20">
        <f>VLOOKUP(A31,Table7[#All],2,)</f>
        <v>8</v>
      </c>
      <c r="C31" s="23" t="s">
        <v>90</v>
      </c>
      <c r="D31" s="20">
        <f>VLOOKUP(C31,Table8[#All],2,0)</f>
        <v>1</v>
      </c>
      <c r="E31" s="23" t="s">
        <v>92</v>
      </c>
      <c r="F31" s="20">
        <f>VLOOKUP(E31,Table9[#All],2,0)</f>
        <v>0</v>
      </c>
      <c r="G31" s="23" t="s">
        <v>93</v>
      </c>
      <c r="H31" s="20">
        <f>VLOOKUP(G31,Table10[#All],2,0)</f>
        <v>1</v>
      </c>
      <c r="I31" s="23" t="s">
        <v>98</v>
      </c>
      <c r="J31" s="20">
        <f>VLOOKUP(I31,Table11[#All],2,0)</f>
        <v>1</v>
      </c>
      <c r="K31" s="23" t="s">
        <v>98</v>
      </c>
      <c r="L31" s="20">
        <f>VLOOKUP(K31,Table12[#All],2,0)</f>
        <v>0</v>
      </c>
      <c r="M31" s="23" t="s">
        <v>139</v>
      </c>
      <c r="N31" s="20">
        <f>VLOOKUP(M31,Table13[#All],2,0)</f>
        <v>3</v>
      </c>
      <c r="O31" s="23" t="s">
        <v>139</v>
      </c>
      <c r="P31" s="20">
        <f>VLOOKUP(O31,Table14[#All],2,0)</f>
        <v>3</v>
      </c>
      <c r="Q31" s="23" t="s">
        <v>104</v>
      </c>
      <c r="R31" s="20">
        <f>VLOOKUP(Q31,Table16[#All],2,0)</f>
        <v>0</v>
      </c>
      <c r="S31" s="23" t="s">
        <v>111</v>
      </c>
      <c r="T31" s="20">
        <f>VLOOKUP(S31,Table17[#All],2,0)</f>
        <v>0</v>
      </c>
      <c r="U31" s="24">
        <v>68500</v>
      </c>
    </row>
    <row r="32" spans="1:21">
      <c r="A32" s="19" t="s">
        <v>214</v>
      </c>
      <c r="B32" s="20">
        <f>VLOOKUP(A32,Table7[#All],2,)</f>
        <v>13</v>
      </c>
      <c r="C32" s="20" t="s">
        <v>90</v>
      </c>
      <c r="D32" s="20">
        <f>VLOOKUP(C32,Table8[#All],2,0)</f>
        <v>1</v>
      </c>
      <c r="E32" s="20" t="s">
        <v>92</v>
      </c>
      <c r="F32" s="20">
        <f>VLOOKUP(E32,Table9[#All],2,0)</f>
        <v>0</v>
      </c>
      <c r="G32" s="20" t="s">
        <v>122</v>
      </c>
      <c r="H32" s="20">
        <f>VLOOKUP(G32,Table10[#All],2,0)</f>
        <v>0</v>
      </c>
      <c r="I32" s="20" t="s">
        <v>98</v>
      </c>
      <c r="J32" s="20">
        <f>VLOOKUP(I32,Table11[#All],2,0)</f>
        <v>1</v>
      </c>
      <c r="K32" s="20" t="s">
        <v>98</v>
      </c>
      <c r="L32" s="20">
        <f>VLOOKUP(K32,Table12[#All],2,0)</f>
        <v>0</v>
      </c>
      <c r="M32" s="20" t="s">
        <v>98</v>
      </c>
      <c r="N32" s="20">
        <f>VLOOKUP(M32,Table13[#All],2,0)</f>
        <v>2</v>
      </c>
      <c r="O32" s="20" t="s">
        <v>98</v>
      </c>
      <c r="P32" s="20">
        <f>VLOOKUP(O32,Table14[#All],2,0)</f>
        <v>1</v>
      </c>
      <c r="Q32" s="20" t="s">
        <v>167</v>
      </c>
      <c r="R32" s="20">
        <f>VLOOKUP(Q32,Table16[#All],2,0)</f>
        <v>1</v>
      </c>
      <c r="S32" s="20" t="s">
        <v>111</v>
      </c>
      <c r="T32" s="20">
        <f>VLOOKUP(S32,Table17[#All],2,0)</f>
        <v>0</v>
      </c>
      <c r="U32" s="21">
        <v>40000</v>
      </c>
    </row>
    <row r="33" spans="1:21">
      <c r="A33" s="22" t="s">
        <v>169</v>
      </c>
      <c r="B33" s="20">
        <f>VLOOKUP(A33,Table7[#All],2,)</f>
        <v>9</v>
      </c>
      <c r="C33" s="23" t="s">
        <v>91</v>
      </c>
      <c r="D33" s="20">
        <f>VLOOKUP(C33,Table8[#All],2,0)</f>
        <v>0</v>
      </c>
      <c r="E33" s="23" t="s">
        <v>92</v>
      </c>
      <c r="F33" s="20">
        <f>VLOOKUP(E33,Table9[#All],2,0)</f>
        <v>0</v>
      </c>
      <c r="G33" s="23" t="s">
        <v>93</v>
      </c>
      <c r="H33" s="20">
        <f>VLOOKUP(G33,Table10[#All],2,0)</f>
        <v>1</v>
      </c>
      <c r="I33" s="23" t="s">
        <v>98</v>
      </c>
      <c r="J33" s="20">
        <f>VLOOKUP(I33,Table11[#All],2,0)</f>
        <v>1</v>
      </c>
      <c r="K33" s="23" t="s">
        <v>98</v>
      </c>
      <c r="L33" s="20">
        <f>VLOOKUP(K33,Table12[#All],2,0)</f>
        <v>0</v>
      </c>
      <c r="M33" s="23" t="s">
        <v>119</v>
      </c>
      <c r="N33" s="20">
        <f>VLOOKUP(M33,Table13[#All],2,0)</f>
        <v>1</v>
      </c>
      <c r="O33" s="23" t="s">
        <v>119</v>
      </c>
      <c r="P33" s="20">
        <f>VLOOKUP(O33,Table14[#All],2,0)</f>
        <v>0</v>
      </c>
      <c r="Q33" s="23" t="s">
        <v>104</v>
      </c>
      <c r="R33" s="20">
        <f>VLOOKUP(Q33,Table16[#All],2,0)</f>
        <v>0</v>
      </c>
      <c r="S33" s="23" t="s">
        <v>111</v>
      </c>
      <c r="T33" s="20">
        <f>VLOOKUP(S33,Table17[#All],2,0)</f>
        <v>0</v>
      </c>
      <c r="U33" s="24">
        <v>149350</v>
      </c>
    </row>
    <row r="34" spans="1:21">
      <c r="A34" s="19" t="s">
        <v>209</v>
      </c>
      <c r="B34" s="20">
        <f>VLOOKUP(A34,Table7[#All],2,)</f>
        <v>0</v>
      </c>
      <c r="C34" s="20" t="s">
        <v>91</v>
      </c>
      <c r="D34" s="20">
        <f>VLOOKUP(C34,Table8[#All],2,0)</f>
        <v>0</v>
      </c>
      <c r="E34" s="20" t="s">
        <v>92</v>
      </c>
      <c r="F34" s="20">
        <f>VLOOKUP(E34,Table9[#All],2,0)</f>
        <v>0</v>
      </c>
      <c r="G34" s="20" t="s">
        <v>93</v>
      </c>
      <c r="H34" s="20">
        <f>VLOOKUP(G34,Table10[#All],2,0)</f>
        <v>1</v>
      </c>
      <c r="I34" s="20" t="s">
        <v>126</v>
      </c>
      <c r="J34" s="20">
        <f>VLOOKUP(I34,Table11[#All],2,0)</f>
        <v>2</v>
      </c>
      <c r="K34" s="20" t="s">
        <v>98</v>
      </c>
      <c r="L34" s="20">
        <f>VLOOKUP(K34,Table12[#All],2,0)</f>
        <v>0</v>
      </c>
      <c r="M34" s="20" t="s">
        <v>126</v>
      </c>
      <c r="N34" s="20">
        <f>VLOOKUP(M34,Table13[#All],2,0)</f>
        <v>0</v>
      </c>
      <c r="O34" s="20" t="s">
        <v>119</v>
      </c>
      <c r="P34" s="20">
        <f>VLOOKUP(O34,Table14[#All],2,0)</f>
        <v>0</v>
      </c>
      <c r="Q34" s="20" t="s">
        <v>104</v>
      </c>
      <c r="R34" s="20">
        <f>VLOOKUP(Q34,Table16[#All],2,0)</f>
        <v>0</v>
      </c>
      <c r="S34" s="20" t="s">
        <v>111</v>
      </c>
      <c r="T34" s="20">
        <f>VLOOKUP(S34,Table17[#All],2,0)</f>
        <v>0</v>
      </c>
      <c r="U34" s="21">
        <v>179900</v>
      </c>
    </row>
    <row r="35" spans="1:21">
      <c r="A35" s="22" t="s">
        <v>89</v>
      </c>
      <c r="B35" s="20">
        <f>VLOOKUP(A35,Table7[#All],2,)</f>
        <v>11</v>
      </c>
      <c r="C35" s="23" t="s">
        <v>91</v>
      </c>
      <c r="D35" s="20">
        <f>VLOOKUP(C35,Table8[#All],2,0)</f>
        <v>0</v>
      </c>
      <c r="E35" s="23" t="s">
        <v>92</v>
      </c>
      <c r="F35" s="20">
        <f>VLOOKUP(E35,Table9[#All],2,0)</f>
        <v>0</v>
      </c>
      <c r="G35" s="23" t="s">
        <v>93</v>
      </c>
      <c r="H35" s="20">
        <f>VLOOKUP(G35,Table10[#All],2,0)</f>
        <v>1</v>
      </c>
      <c r="I35" s="23" t="s">
        <v>98</v>
      </c>
      <c r="J35" s="20">
        <f>VLOOKUP(I35,Table11[#All],2,0)</f>
        <v>1</v>
      </c>
      <c r="K35" s="23" t="s">
        <v>98</v>
      </c>
      <c r="L35" s="20">
        <f>VLOOKUP(K35,Table12[#All],2,0)</f>
        <v>0</v>
      </c>
      <c r="M35" s="23" t="s">
        <v>119</v>
      </c>
      <c r="N35" s="20">
        <f>VLOOKUP(M35,Table13[#All],2,0)</f>
        <v>1</v>
      </c>
      <c r="O35" s="23" t="s">
        <v>119</v>
      </c>
      <c r="P35" s="20">
        <f>VLOOKUP(O35,Table14[#All],2,0)</f>
        <v>0</v>
      </c>
      <c r="Q35" s="23" t="s">
        <v>104</v>
      </c>
      <c r="R35" s="20">
        <f>VLOOKUP(Q35,Table16[#All],2,0)</f>
        <v>0</v>
      </c>
      <c r="S35" s="23" t="s">
        <v>111</v>
      </c>
      <c r="T35" s="20">
        <f>VLOOKUP(S35,Table17[#All],2,0)</f>
        <v>0</v>
      </c>
      <c r="U35" s="24">
        <v>165500</v>
      </c>
    </row>
    <row r="36" spans="1:21">
      <c r="A36" s="19" t="s">
        <v>147</v>
      </c>
      <c r="B36" s="20">
        <f>VLOOKUP(A36,Table7[#All],2,)</f>
        <v>10</v>
      </c>
      <c r="C36" s="20" t="s">
        <v>91</v>
      </c>
      <c r="D36" s="20">
        <f>VLOOKUP(C36,Table8[#All],2,0)</f>
        <v>0</v>
      </c>
      <c r="E36" s="20" t="s">
        <v>129</v>
      </c>
      <c r="F36" s="20">
        <f>VLOOKUP(E36,Table9[#All],2,0)</f>
        <v>3</v>
      </c>
      <c r="G36" s="20" t="s">
        <v>93</v>
      </c>
      <c r="H36" s="20">
        <f>VLOOKUP(G36,Table10[#All],2,0)</f>
        <v>1</v>
      </c>
      <c r="I36" s="20" t="s">
        <v>126</v>
      </c>
      <c r="J36" s="20">
        <f>VLOOKUP(I36,Table11[#All],2,0)</f>
        <v>2</v>
      </c>
      <c r="K36" s="20" t="s">
        <v>98</v>
      </c>
      <c r="L36" s="20">
        <f>VLOOKUP(K36,Table12[#All],2,0)</f>
        <v>0</v>
      </c>
      <c r="M36" s="20" t="s">
        <v>126</v>
      </c>
      <c r="N36" s="20">
        <f>VLOOKUP(M36,Table13[#All],2,0)</f>
        <v>0</v>
      </c>
      <c r="O36" s="20" t="s">
        <v>126</v>
      </c>
      <c r="P36" s="20">
        <f>VLOOKUP(O36,Table14[#All],2,0)</f>
        <v>2</v>
      </c>
      <c r="Q36" s="20" t="s">
        <v>104</v>
      </c>
      <c r="R36" s="20">
        <f>VLOOKUP(Q36,Table16[#All],2,0)</f>
        <v>0</v>
      </c>
      <c r="S36" s="20" t="s">
        <v>111</v>
      </c>
      <c r="T36" s="20">
        <f>VLOOKUP(S36,Table17[#All],2,0)</f>
        <v>0</v>
      </c>
      <c r="U36" s="21">
        <v>277500</v>
      </c>
    </row>
    <row r="37" spans="1:21">
      <c r="A37" s="22" t="s">
        <v>147</v>
      </c>
      <c r="B37" s="20">
        <f>VLOOKUP(A37,Table7[#All],2,)</f>
        <v>10</v>
      </c>
      <c r="C37" s="23" t="s">
        <v>91</v>
      </c>
      <c r="D37" s="20">
        <f>VLOOKUP(C37,Table8[#All],2,0)</f>
        <v>0</v>
      </c>
      <c r="E37" s="23" t="s">
        <v>92</v>
      </c>
      <c r="F37" s="20">
        <f>VLOOKUP(E37,Table9[#All],2,0)</f>
        <v>0</v>
      </c>
      <c r="G37" s="23" t="s">
        <v>122</v>
      </c>
      <c r="H37" s="20">
        <f>VLOOKUP(G37,Table10[#All],2,0)</f>
        <v>0</v>
      </c>
      <c r="I37" s="23" t="s">
        <v>126</v>
      </c>
      <c r="J37" s="20">
        <f>VLOOKUP(I37,Table11[#All],2,0)</f>
        <v>2</v>
      </c>
      <c r="K37" s="23" t="s">
        <v>98</v>
      </c>
      <c r="L37" s="20">
        <f>VLOOKUP(K37,Table12[#All],2,0)</f>
        <v>0</v>
      </c>
      <c r="M37" s="23" t="s">
        <v>126</v>
      </c>
      <c r="N37" s="20">
        <f>VLOOKUP(M37,Table13[#All],2,0)</f>
        <v>0</v>
      </c>
      <c r="O37" s="23" t="s">
        <v>119</v>
      </c>
      <c r="P37" s="20">
        <f>VLOOKUP(O37,Table14[#All],2,0)</f>
        <v>0</v>
      </c>
      <c r="Q37" s="23" t="s">
        <v>104</v>
      </c>
      <c r="R37" s="20">
        <f>VLOOKUP(Q37,Table16[#All],2,0)</f>
        <v>0</v>
      </c>
      <c r="S37" s="23" t="s">
        <v>111</v>
      </c>
      <c r="T37" s="20">
        <f>VLOOKUP(S37,Table17[#All],2,0)</f>
        <v>0</v>
      </c>
      <c r="U37" s="24">
        <v>309000</v>
      </c>
    </row>
    <row r="38" spans="1:21">
      <c r="A38" s="19" t="s">
        <v>209</v>
      </c>
      <c r="B38" s="20">
        <f>VLOOKUP(A38,Table7[#All],2,)</f>
        <v>0</v>
      </c>
      <c r="C38" s="20" t="s">
        <v>91</v>
      </c>
      <c r="D38" s="20">
        <f>VLOOKUP(C38,Table8[#All],2,0)</f>
        <v>0</v>
      </c>
      <c r="E38" s="20" t="s">
        <v>92</v>
      </c>
      <c r="F38" s="20">
        <f>VLOOKUP(E38,Table9[#All],2,0)</f>
        <v>0</v>
      </c>
      <c r="G38" s="20" t="s">
        <v>93</v>
      </c>
      <c r="H38" s="20">
        <f>VLOOKUP(G38,Table10[#All],2,0)</f>
        <v>1</v>
      </c>
      <c r="I38" s="20" t="s">
        <v>119</v>
      </c>
      <c r="J38" s="20">
        <f>VLOOKUP(I38,Table11[#All],2,0)</f>
        <v>0</v>
      </c>
      <c r="K38" s="20" t="s">
        <v>98</v>
      </c>
      <c r="L38" s="20">
        <f>VLOOKUP(K38,Table12[#All],2,0)</f>
        <v>0</v>
      </c>
      <c r="M38" s="20" t="s">
        <v>126</v>
      </c>
      <c r="N38" s="20">
        <f>VLOOKUP(M38,Table13[#All],2,0)</f>
        <v>0</v>
      </c>
      <c r="O38" s="20" t="s">
        <v>98</v>
      </c>
      <c r="P38" s="20">
        <f>VLOOKUP(O38,Table14[#All],2,0)</f>
        <v>1</v>
      </c>
      <c r="Q38" s="20" t="s">
        <v>104</v>
      </c>
      <c r="R38" s="20">
        <f>VLOOKUP(Q38,Table16[#All],2,0)</f>
        <v>0</v>
      </c>
      <c r="S38" s="20" t="s">
        <v>111</v>
      </c>
      <c r="T38" s="20">
        <f>VLOOKUP(S38,Table17[#All],2,0)</f>
        <v>0</v>
      </c>
      <c r="U38" s="21">
        <v>145000</v>
      </c>
    </row>
    <row r="39" spans="1:21">
      <c r="A39" s="22" t="s">
        <v>89</v>
      </c>
      <c r="B39" s="20">
        <f>VLOOKUP(A39,Table7[#All],2,)</f>
        <v>11</v>
      </c>
      <c r="C39" s="23" t="s">
        <v>91</v>
      </c>
      <c r="D39" s="20">
        <f>VLOOKUP(C39,Table8[#All],2,0)</f>
        <v>0</v>
      </c>
      <c r="E39" s="23" t="s">
        <v>92</v>
      </c>
      <c r="F39" s="20">
        <f>VLOOKUP(E39,Table9[#All],2,0)</f>
        <v>0</v>
      </c>
      <c r="G39" s="23" t="s">
        <v>93</v>
      </c>
      <c r="H39" s="20">
        <f>VLOOKUP(G39,Table10[#All],2,0)</f>
        <v>1</v>
      </c>
      <c r="I39" s="23" t="s">
        <v>98</v>
      </c>
      <c r="J39" s="20">
        <f>VLOOKUP(I39,Table11[#All],2,0)</f>
        <v>1</v>
      </c>
      <c r="K39" s="23" t="s">
        <v>98</v>
      </c>
      <c r="L39" s="20">
        <f>VLOOKUP(K39,Table12[#All],2,0)</f>
        <v>0</v>
      </c>
      <c r="M39" s="23" t="s">
        <v>119</v>
      </c>
      <c r="N39" s="20">
        <f>VLOOKUP(M39,Table13[#All],2,0)</f>
        <v>1</v>
      </c>
      <c r="O39" s="23" t="s">
        <v>98</v>
      </c>
      <c r="P39" s="20">
        <f>VLOOKUP(O39,Table14[#All],2,0)</f>
        <v>1</v>
      </c>
      <c r="Q39" s="23" t="s">
        <v>104</v>
      </c>
      <c r="R39" s="20">
        <f>VLOOKUP(Q39,Table16[#All],2,0)</f>
        <v>0</v>
      </c>
      <c r="S39" s="23" t="s">
        <v>111</v>
      </c>
      <c r="T39" s="20">
        <f>VLOOKUP(S39,Table17[#All],2,0)</f>
        <v>0</v>
      </c>
      <c r="U39" s="24">
        <v>153000</v>
      </c>
    </row>
    <row r="40" spans="1:21">
      <c r="A40" s="19" t="s">
        <v>89</v>
      </c>
      <c r="B40" s="20">
        <f>VLOOKUP(A40,Table7[#All],2,)</f>
        <v>11</v>
      </c>
      <c r="C40" s="20" t="s">
        <v>91</v>
      </c>
      <c r="D40" s="20">
        <f>VLOOKUP(C40,Table8[#All],2,0)</f>
        <v>0</v>
      </c>
      <c r="E40" s="20" t="s">
        <v>92</v>
      </c>
      <c r="F40" s="20">
        <f>VLOOKUP(E40,Table9[#All],2,0)</f>
        <v>0</v>
      </c>
      <c r="G40" s="20" t="s">
        <v>93</v>
      </c>
      <c r="H40" s="20">
        <f>VLOOKUP(G40,Table10[#All],2,0)</f>
        <v>1</v>
      </c>
      <c r="I40" s="20" t="s">
        <v>98</v>
      </c>
      <c r="J40" s="20">
        <f>VLOOKUP(I40,Table11[#All],2,0)</f>
        <v>1</v>
      </c>
      <c r="K40" s="20" t="s">
        <v>98</v>
      </c>
      <c r="L40" s="20">
        <f>VLOOKUP(K40,Table12[#All],2,0)</f>
        <v>0</v>
      </c>
      <c r="M40" s="20" t="s">
        <v>98</v>
      </c>
      <c r="N40" s="20">
        <f>VLOOKUP(M40,Table13[#All],2,0)</f>
        <v>2</v>
      </c>
      <c r="O40" s="20" t="s">
        <v>119</v>
      </c>
      <c r="P40" s="20">
        <f>VLOOKUP(O40,Table14[#All],2,0)</f>
        <v>0</v>
      </c>
      <c r="Q40" s="20" t="s">
        <v>104</v>
      </c>
      <c r="R40" s="20">
        <f>VLOOKUP(Q40,Table16[#All],2,0)</f>
        <v>0</v>
      </c>
      <c r="S40" s="20" t="s">
        <v>172</v>
      </c>
      <c r="T40" s="20">
        <f>VLOOKUP(S40,Table17[#All],2,0)</f>
        <v>1</v>
      </c>
      <c r="U40" s="21">
        <v>109000</v>
      </c>
    </row>
    <row r="41" spans="1:21">
      <c r="A41" s="22" t="s">
        <v>206</v>
      </c>
      <c r="B41" s="20">
        <f>VLOOKUP(A41,Table7[#All],2,)</f>
        <v>15</v>
      </c>
      <c r="C41" s="23" t="s">
        <v>91</v>
      </c>
      <c r="D41" s="20">
        <f>VLOOKUP(C41,Table8[#All],2,0)</f>
        <v>0</v>
      </c>
      <c r="E41" s="23" t="s">
        <v>179</v>
      </c>
      <c r="F41" s="20">
        <f>VLOOKUP(E41,Table9[#All],2,0)</f>
        <v>2</v>
      </c>
      <c r="G41" s="23" t="s">
        <v>93</v>
      </c>
      <c r="H41" s="20">
        <f>VLOOKUP(G41,Table10[#All],2,0)</f>
        <v>1</v>
      </c>
      <c r="I41" s="23" t="s">
        <v>83</v>
      </c>
      <c r="J41" s="20">
        <f>VLOOKUP(I41,Table11[#All],2,0)</f>
        <v>3</v>
      </c>
      <c r="K41" s="23" t="s">
        <v>83</v>
      </c>
      <c r="L41" s="20">
        <f>VLOOKUP(K41,Table12[#All],2,0)</f>
        <v>2</v>
      </c>
      <c r="M41" s="23" t="s">
        <v>98</v>
      </c>
      <c r="N41" s="20">
        <f>VLOOKUP(M41,Table13[#All],2,0)</f>
        <v>2</v>
      </c>
      <c r="O41" s="23" t="s">
        <v>139</v>
      </c>
      <c r="P41" s="20">
        <f>VLOOKUP(O41,Table14[#All],2,0)</f>
        <v>3</v>
      </c>
      <c r="Q41" s="23" t="s">
        <v>167</v>
      </c>
      <c r="R41" s="20">
        <f>VLOOKUP(Q41,Table16[#All],2,0)</f>
        <v>1</v>
      </c>
      <c r="S41" s="23" t="s">
        <v>241</v>
      </c>
      <c r="T41" s="20">
        <f>VLOOKUP(S41,Table17[#All],2,0)</f>
        <v>3</v>
      </c>
      <c r="U41" s="24">
        <v>82000</v>
      </c>
    </row>
    <row r="42" spans="1:21">
      <c r="A42" s="19" t="s">
        <v>89</v>
      </c>
      <c r="B42" s="20">
        <f>VLOOKUP(A42,Table7[#All],2,)</f>
        <v>11</v>
      </c>
      <c r="C42" s="20" t="s">
        <v>91</v>
      </c>
      <c r="D42" s="20">
        <f>VLOOKUP(C42,Table8[#All],2,0)</f>
        <v>0</v>
      </c>
      <c r="E42" s="20" t="s">
        <v>92</v>
      </c>
      <c r="F42" s="20">
        <f>VLOOKUP(E42,Table9[#All],2,0)</f>
        <v>0</v>
      </c>
      <c r="G42" s="20" t="s">
        <v>93</v>
      </c>
      <c r="H42" s="20">
        <f>VLOOKUP(G42,Table10[#All],2,0)</f>
        <v>1</v>
      </c>
      <c r="I42" s="20" t="s">
        <v>98</v>
      </c>
      <c r="J42" s="20">
        <f>VLOOKUP(I42,Table11[#All],2,0)</f>
        <v>1</v>
      </c>
      <c r="K42" s="20" t="s">
        <v>98</v>
      </c>
      <c r="L42" s="20">
        <f>VLOOKUP(K42,Table12[#All],2,0)</f>
        <v>0</v>
      </c>
      <c r="M42" s="20" t="s">
        <v>126</v>
      </c>
      <c r="N42" s="20">
        <f>VLOOKUP(M42,Table13[#All],2,0)</f>
        <v>0</v>
      </c>
      <c r="O42" s="20" t="s">
        <v>98</v>
      </c>
      <c r="P42" s="20">
        <f>VLOOKUP(O42,Table14[#All],2,0)</f>
        <v>1</v>
      </c>
      <c r="Q42" s="20" t="s">
        <v>104</v>
      </c>
      <c r="R42" s="20">
        <f>VLOOKUP(Q42,Table16[#All],2,0)</f>
        <v>0</v>
      </c>
      <c r="S42" s="20" t="s">
        <v>172</v>
      </c>
      <c r="T42" s="20">
        <f>VLOOKUP(S42,Table17[#All],2,0)</f>
        <v>1</v>
      </c>
      <c r="U42" s="21">
        <v>160000</v>
      </c>
    </row>
    <row r="43" spans="1:21">
      <c r="A43" s="22" t="s">
        <v>218</v>
      </c>
      <c r="B43" s="20">
        <f>VLOOKUP(A43,Table7[#All],2,)</f>
        <v>16</v>
      </c>
      <c r="C43" s="23" t="s">
        <v>91</v>
      </c>
      <c r="D43" s="20">
        <f>VLOOKUP(C43,Table8[#All],2,0)</f>
        <v>0</v>
      </c>
      <c r="E43" s="23" t="s">
        <v>92</v>
      </c>
      <c r="F43" s="20">
        <f>VLOOKUP(E43,Table9[#All],2,0)</f>
        <v>0</v>
      </c>
      <c r="G43" s="23" t="s">
        <v>93</v>
      </c>
      <c r="H43" s="20">
        <f>VLOOKUP(G43,Table10[#All],2,0)</f>
        <v>1</v>
      </c>
      <c r="I43" s="23" t="s">
        <v>98</v>
      </c>
      <c r="J43" s="20">
        <f>VLOOKUP(I43,Table11[#All],2,0)</f>
        <v>1</v>
      </c>
      <c r="K43" s="23" t="s">
        <v>98</v>
      </c>
      <c r="L43" s="20">
        <f>VLOOKUP(K43,Table12[#All],2,0)</f>
        <v>0</v>
      </c>
      <c r="M43" s="23" t="s">
        <v>119</v>
      </c>
      <c r="N43" s="20">
        <f>VLOOKUP(M43,Table13[#All],2,0)</f>
        <v>1</v>
      </c>
      <c r="O43" s="23" t="s">
        <v>98</v>
      </c>
      <c r="P43" s="20">
        <f>VLOOKUP(O43,Table14[#All],2,0)</f>
        <v>1</v>
      </c>
      <c r="Q43" s="23" t="s">
        <v>191</v>
      </c>
      <c r="R43" s="20">
        <f>VLOOKUP(Q43,Table16[#All],2,0)</f>
        <v>2</v>
      </c>
      <c r="S43" s="23" t="s">
        <v>111</v>
      </c>
      <c r="T43" s="20">
        <f>VLOOKUP(S43,Table17[#All],2,0)</f>
        <v>0</v>
      </c>
      <c r="U43" s="24">
        <v>170000</v>
      </c>
    </row>
    <row r="44" spans="1:21">
      <c r="A44" s="19" t="s">
        <v>165</v>
      </c>
      <c r="B44" s="20">
        <f>VLOOKUP(A44,Table7[#All],2,)</f>
        <v>12</v>
      </c>
      <c r="C44" s="20" t="s">
        <v>91</v>
      </c>
      <c r="D44" s="20">
        <f>VLOOKUP(C44,Table8[#All],2,0)</f>
        <v>0</v>
      </c>
      <c r="E44" s="20" t="s">
        <v>92</v>
      </c>
      <c r="F44" s="20">
        <f>VLOOKUP(E44,Table9[#All],2,0)</f>
        <v>0</v>
      </c>
      <c r="G44" s="20" t="s">
        <v>183</v>
      </c>
      <c r="H44" s="20">
        <f>VLOOKUP(G44,Table10[#All],2,0)</f>
        <v>4</v>
      </c>
      <c r="I44" s="20" t="s">
        <v>119</v>
      </c>
      <c r="J44" s="20">
        <f>VLOOKUP(I44,Table11[#All],2,0)</f>
        <v>0</v>
      </c>
      <c r="K44" s="20" t="s">
        <v>98</v>
      </c>
      <c r="L44" s="20">
        <f>VLOOKUP(K44,Table12[#All],2,0)</f>
        <v>0</v>
      </c>
      <c r="M44" s="20" t="s">
        <v>119</v>
      </c>
      <c r="N44" s="20">
        <f>VLOOKUP(M44,Table13[#All],2,0)</f>
        <v>1</v>
      </c>
      <c r="O44" s="20" t="s">
        <v>119</v>
      </c>
      <c r="P44" s="20">
        <f>VLOOKUP(O44,Table14[#All],2,0)</f>
        <v>0</v>
      </c>
      <c r="Q44" s="20" t="s">
        <v>104</v>
      </c>
      <c r="R44" s="20">
        <f>VLOOKUP(Q44,Table16[#All],2,0)</f>
        <v>0</v>
      </c>
      <c r="S44" s="20" t="s">
        <v>111</v>
      </c>
      <c r="T44" s="20">
        <f>VLOOKUP(S44,Table17[#All],2,0)</f>
        <v>0</v>
      </c>
      <c r="U44" s="21">
        <v>144000</v>
      </c>
    </row>
    <row r="45" spans="1:21">
      <c r="A45" s="22" t="s">
        <v>209</v>
      </c>
      <c r="B45" s="20">
        <f>VLOOKUP(A45,Table7[#All],2,)</f>
        <v>0</v>
      </c>
      <c r="C45" s="23" t="s">
        <v>91</v>
      </c>
      <c r="D45" s="20">
        <f>VLOOKUP(C45,Table8[#All],2,0)</f>
        <v>0</v>
      </c>
      <c r="E45" s="23" t="s">
        <v>92</v>
      </c>
      <c r="F45" s="20">
        <f>VLOOKUP(E45,Table9[#All],2,0)</f>
        <v>0</v>
      </c>
      <c r="G45" s="23" t="s">
        <v>93</v>
      </c>
      <c r="H45" s="20">
        <f>VLOOKUP(G45,Table10[#All],2,0)</f>
        <v>1</v>
      </c>
      <c r="I45" s="23" t="s">
        <v>119</v>
      </c>
      <c r="J45" s="20">
        <f>VLOOKUP(I45,Table11[#All],2,0)</f>
        <v>0</v>
      </c>
      <c r="K45" s="23" t="s">
        <v>98</v>
      </c>
      <c r="L45" s="20">
        <f>VLOOKUP(K45,Table12[#All],2,0)</f>
        <v>0</v>
      </c>
      <c r="M45" s="23" t="s">
        <v>98</v>
      </c>
      <c r="N45" s="20">
        <f>VLOOKUP(M45,Table13[#All],2,0)</f>
        <v>2</v>
      </c>
      <c r="O45" s="23" t="s">
        <v>98</v>
      </c>
      <c r="P45" s="20">
        <f>VLOOKUP(O45,Table14[#All],2,0)</f>
        <v>1</v>
      </c>
      <c r="Q45" s="23" t="s">
        <v>104</v>
      </c>
      <c r="R45" s="20">
        <f>VLOOKUP(Q45,Table16[#All],2,0)</f>
        <v>0</v>
      </c>
      <c r="S45" s="23" t="s">
        <v>111</v>
      </c>
      <c r="T45" s="20">
        <f>VLOOKUP(S45,Table17[#All],2,0)</f>
        <v>0</v>
      </c>
      <c r="U45" s="24">
        <v>130250</v>
      </c>
    </row>
    <row r="46" spans="1:21">
      <c r="A46" s="19" t="s">
        <v>89</v>
      </c>
      <c r="B46" s="20">
        <f>VLOOKUP(A46,Table7[#All],2,)</f>
        <v>11</v>
      </c>
      <c r="C46" s="20" t="s">
        <v>91</v>
      </c>
      <c r="D46" s="20">
        <f>VLOOKUP(C46,Table8[#All],2,0)</f>
        <v>0</v>
      </c>
      <c r="E46" s="20" t="s">
        <v>92</v>
      </c>
      <c r="F46" s="20">
        <f>VLOOKUP(E46,Table9[#All],2,0)</f>
        <v>0</v>
      </c>
      <c r="G46" s="20" t="s">
        <v>93</v>
      </c>
      <c r="H46" s="20">
        <f>VLOOKUP(G46,Table10[#All],2,0)</f>
        <v>1</v>
      </c>
      <c r="I46" s="20" t="s">
        <v>98</v>
      </c>
      <c r="J46" s="20">
        <f>VLOOKUP(I46,Table11[#All],2,0)</f>
        <v>1</v>
      </c>
      <c r="K46" s="20" t="s">
        <v>98</v>
      </c>
      <c r="L46" s="20">
        <f>VLOOKUP(K46,Table12[#All],2,0)</f>
        <v>0</v>
      </c>
      <c r="M46" s="20" t="s">
        <v>126</v>
      </c>
      <c r="N46" s="20">
        <f>VLOOKUP(M46,Table13[#All],2,0)</f>
        <v>0</v>
      </c>
      <c r="O46" s="20" t="s">
        <v>98</v>
      </c>
      <c r="P46" s="20">
        <f>VLOOKUP(O46,Table14[#All],2,0)</f>
        <v>1</v>
      </c>
      <c r="Q46" s="20" t="s">
        <v>104</v>
      </c>
      <c r="R46" s="20">
        <f>VLOOKUP(Q46,Table16[#All],2,0)</f>
        <v>0</v>
      </c>
      <c r="S46" s="20" t="s">
        <v>111</v>
      </c>
      <c r="T46" s="20">
        <f>VLOOKUP(S46,Table17[#All],2,0)</f>
        <v>0</v>
      </c>
      <c r="U46" s="21">
        <v>141000</v>
      </c>
    </row>
    <row r="47" spans="1:21">
      <c r="A47" s="22" t="s">
        <v>147</v>
      </c>
      <c r="B47" s="20">
        <f>VLOOKUP(A47,Table7[#All],2,)</f>
        <v>10</v>
      </c>
      <c r="C47" s="23" t="s">
        <v>91</v>
      </c>
      <c r="D47" s="20">
        <f>VLOOKUP(C47,Table8[#All],2,0)</f>
        <v>0</v>
      </c>
      <c r="E47" s="23" t="s">
        <v>129</v>
      </c>
      <c r="F47" s="20">
        <f>VLOOKUP(E47,Table9[#All],2,0)</f>
        <v>3</v>
      </c>
      <c r="G47" s="23" t="s">
        <v>93</v>
      </c>
      <c r="H47" s="20">
        <f>VLOOKUP(G47,Table10[#All],2,0)</f>
        <v>1</v>
      </c>
      <c r="I47" s="23" t="s">
        <v>126</v>
      </c>
      <c r="J47" s="20">
        <f>VLOOKUP(I47,Table11[#All],2,0)</f>
        <v>2</v>
      </c>
      <c r="K47" s="23" t="s">
        <v>98</v>
      </c>
      <c r="L47" s="20">
        <f>VLOOKUP(K47,Table12[#All],2,0)</f>
        <v>0</v>
      </c>
      <c r="M47" s="23" t="s">
        <v>126</v>
      </c>
      <c r="N47" s="20">
        <f>VLOOKUP(M47,Table13[#All],2,0)</f>
        <v>0</v>
      </c>
      <c r="O47" s="23" t="s">
        <v>126</v>
      </c>
      <c r="P47" s="20">
        <f>VLOOKUP(O47,Table14[#All],2,0)</f>
        <v>2</v>
      </c>
      <c r="Q47" s="23" t="s">
        <v>104</v>
      </c>
      <c r="R47" s="20">
        <f>VLOOKUP(Q47,Table16[#All],2,0)</f>
        <v>0</v>
      </c>
      <c r="S47" s="23" t="s">
        <v>111</v>
      </c>
      <c r="T47" s="20">
        <f>VLOOKUP(S47,Table17[#All],2,0)</f>
        <v>0</v>
      </c>
      <c r="U47" s="24">
        <v>319900</v>
      </c>
    </row>
    <row r="48" spans="1:21">
      <c r="A48" s="19" t="s">
        <v>217</v>
      </c>
      <c r="B48" s="20">
        <f>VLOOKUP(A48,Table7[#All],2,)</f>
        <v>4</v>
      </c>
      <c r="C48" s="20" t="s">
        <v>91</v>
      </c>
      <c r="D48" s="20">
        <f>VLOOKUP(C48,Table8[#All],2,0)</f>
        <v>0</v>
      </c>
      <c r="E48" s="20" t="s">
        <v>92</v>
      </c>
      <c r="F48" s="20">
        <f>VLOOKUP(E48,Table9[#All],2,0)</f>
        <v>0</v>
      </c>
      <c r="G48" s="20" t="s">
        <v>176</v>
      </c>
      <c r="H48" s="20">
        <f>VLOOKUP(G48,Table10[#All],2,0)</f>
        <v>2</v>
      </c>
      <c r="I48" s="20" t="s">
        <v>126</v>
      </c>
      <c r="J48" s="20">
        <f>VLOOKUP(I48,Table11[#All],2,0)</f>
        <v>2</v>
      </c>
      <c r="K48" s="20" t="s">
        <v>98</v>
      </c>
      <c r="L48" s="20">
        <f>VLOOKUP(K48,Table12[#All],2,0)</f>
        <v>0</v>
      </c>
      <c r="M48" s="20" t="s">
        <v>126</v>
      </c>
      <c r="N48" s="20">
        <f>VLOOKUP(M48,Table13[#All],2,0)</f>
        <v>0</v>
      </c>
      <c r="O48" s="20" t="s">
        <v>119</v>
      </c>
      <c r="P48" s="20">
        <f>VLOOKUP(O48,Table14[#All],2,0)</f>
        <v>0</v>
      </c>
      <c r="Q48" s="20" t="s">
        <v>104</v>
      </c>
      <c r="R48" s="20">
        <f>VLOOKUP(Q48,Table16[#All],2,0)</f>
        <v>0</v>
      </c>
      <c r="S48" s="20" t="s">
        <v>172</v>
      </c>
      <c r="T48" s="20">
        <f>VLOOKUP(S48,Table17[#All],2,0)</f>
        <v>1</v>
      </c>
      <c r="U48" s="21">
        <v>239686</v>
      </c>
    </row>
    <row r="49" spans="1:21">
      <c r="A49" s="22" t="s">
        <v>163</v>
      </c>
      <c r="B49" s="20">
        <f>VLOOKUP(A49,Table7[#All],2,)</f>
        <v>5</v>
      </c>
      <c r="C49" s="23" t="s">
        <v>91</v>
      </c>
      <c r="D49" s="20">
        <f>VLOOKUP(C49,Table8[#All],2,0)</f>
        <v>0</v>
      </c>
      <c r="E49" s="23" t="s">
        <v>92</v>
      </c>
      <c r="F49" s="20">
        <f>VLOOKUP(E49,Table9[#All],2,0)</f>
        <v>0</v>
      </c>
      <c r="G49" s="23" t="s">
        <v>93</v>
      </c>
      <c r="H49" s="20">
        <f>VLOOKUP(G49,Table10[#All],2,0)</f>
        <v>1</v>
      </c>
      <c r="I49" s="23" t="s">
        <v>119</v>
      </c>
      <c r="J49" s="20">
        <f>VLOOKUP(I49,Table11[#All],2,0)</f>
        <v>0</v>
      </c>
      <c r="K49" s="23" t="s">
        <v>98</v>
      </c>
      <c r="L49" s="20">
        <f>VLOOKUP(K49,Table12[#All],2,0)</f>
        <v>0</v>
      </c>
      <c r="M49" s="23" t="s">
        <v>126</v>
      </c>
      <c r="N49" s="20">
        <f>VLOOKUP(M49,Table13[#All],2,0)</f>
        <v>0</v>
      </c>
      <c r="O49" s="23" t="s">
        <v>119</v>
      </c>
      <c r="P49" s="20">
        <f>VLOOKUP(O49,Table14[#All],2,0)</f>
        <v>0</v>
      </c>
      <c r="Q49" s="23" t="s">
        <v>104</v>
      </c>
      <c r="R49" s="20">
        <f>VLOOKUP(Q49,Table16[#All],2,0)</f>
        <v>0</v>
      </c>
      <c r="S49" s="23" t="s">
        <v>111</v>
      </c>
      <c r="T49" s="20">
        <f>VLOOKUP(S49,Table17[#All],2,0)</f>
        <v>0</v>
      </c>
      <c r="U49" s="24">
        <v>249700</v>
      </c>
    </row>
    <row r="50" spans="1:21">
      <c r="A50" s="19" t="s">
        <v>188</v>
      </c>
      <c r="B50" s="20">
        <f>VLOOKUP(A50,Table7[#All],2,)</f>
        <v>7</v>
      </c>
      <c r="C50" s="20" t="s">
        <v>91</v>
      </c>
      <c r="D50" s="20">
        <f>VLOOKUP(C50,Table8[#All],2,0)</f>
        <v>0</v>
      </c>
      <c r="E50" s="20" t="s">
        <v>186</v>
      </c>
      <c r="F50" s="20">
        <f>VLOOKUP(E50,Table9[#All],2,0)</f>
        <v>1</v>
      </c>
      <c r="G50" s="20" t="s">
        <v>122</v>
      </c>
      <c r="H50" s="20">
        <f>VLOOKUP(G50,Table10[#All],2,0)</f>
        <v>0</v>
      </c>
      <c r="I50" s="20" t="s">
        <v>98</v>
      </c>
      <c r="J50" s="20">
        <f>VLOOKUP(I50,Table11[#All],2,0)</f>
        <v>1</v>
      </c>
      <c r="K50" s="20" t="s">
        <v>98</v>
      </c>
      <c r="L50" s="20">
        <f>VLOOKUP(K50,Table12[#All],2,0)</f>
        <v>0</v>
      </c>
      <c r="M50" s="20" t="s">
        <v>119</v>
      </c>
      <c r="N50" s="20">
        <f>VLOOKUP(M50,Table13[#All],2,0)</f>
        <v>1</v>
      </c>
      <c r="O50" s="20" t="s">
        <v>98</v>
      </c>
      <c r="P50" s="20">
        <f>VLOOKUP(O50,Table14[#All],2,0)</f>
        <v>1</v>
      </c>
      <c r="Q50" s="20" t="s">
        <v>167</v>
      </c>
      <c r="R50" s="20">
        <f>VLOOKUP(Q50,Table16[#All],2,0)</f>
        <v>1</v>
      </c>
      <c r="S50" s="20" t="s">
        <v>150</v>
      </c>
      <c r="T50" s="20">
        <f>VLOOKUP(S50,Table17[#All],2,0)</f>
        <v>2</v>
      </c>
      <c r="U50" s="21">
        <v>113000</v>
      </c>
    </row>
    <row r="51" spans="1:21">
      <c r="A51" s="22" t="s">
        <v>169</v>
      </c>
      <c r="B51" s="20">
        <f>VLOOKUP(A51,Table7[#All],2,)</f>
        <v>9</v>
      </c>
      <c r="C51" s="23" t="s">
        <v>91</v>
      </c>
      <c r="D51" s="20">
        <f>VLOOKUP(C51,Table8[#All],2,0)</f>
        <v>0</v>
      </c>
      <c r="E51" s="23" t="s">
        <v>92</v>
      </c>
      <c r="F51" s="20">
        <f>VLOOKUP(E51,Table9[#All],2,0)</f>
        <v>0</v>
      </c>
      <c r="G51" s="23" t="s">
        <v>93</v>
      </c>
      <c r="H51" s="20">
        <f>VLOOKUP(G51,Table10[#All],2,0)</f>
        <v>1</v>
      </c>
      <c r="I51" s="23" t="s">
        <v>98</v>
      </c>
      <c r="J51" s="20">
        <f>VLOOKUP(I51,Table11[#All],2,0)</f>
        <v>1</v>
      </c>
      <c r="K51" s="23" t="s">
        <v>98</v>
      </c>
      <c r="L51" s="20">
        <f>VLOOKUP(K51,Table12[#All],2,0)</f>
        <v>0</v>
      </c>
      <c r="M51" s="23" t="s">
        <v>126</v>
      </c>
      <c r="N51" s="20">
        <f>VLOOKUP(M51,Table13[#All],2,0)</f>
        <v>0</v>
      </c>
      <c r="O51" s="23" t="s">
        <v>98</v>
      </c>
      <c r="P51" s="20">
        <f>VLOOKUP(O51,Table14[#All],2,0)</f>
        <v>1</v>
      </c>
      <c r="Q51" s="23" t="s">
        <v>104</v>
      </c>
      <c r="R51" s="20">
        <f>VLOOKUP(Q51,Table16[#All],2,0)</f>
        <v>0</v>
      </c>
      <c r="S51" s="23" t="s">
        <v>111</v>
      </c>
      <c r="T51" s="20">
        <f>VLOOKUP(S51,Table17[#All],2,0)</f>
        <v>0</v>
      </c>
      <c r="U51" s="24">
        <v>127000</v>
      </c>
    </row>
    <row r="52" spans="1:21">
      <c r="A52" s="19" t="s">
        <v>121</v>
      </c>
      <c r="B52" s="20">
        <f>VLOOKUP(A52,Table7[#All],2,)</f>
        <v>17</v>
      </c>
      <c r="C52" s="20" t="s">
        <v>91</v>
      </c>
      <c r="D52" s="20">
        <f>VLOOKUP(C52,Table8[#All],2,0)</f>
        <v>0</v>
      </c>
      <c r="E52" s="20" t="s">
        <v>92</v>
      </c>
      <c r="F52" s="20">
        <f>VLOOKUP(E52,Table9[#All],2,0)</f>
        <v>0</v>
      </c>
      <c r="G52" s="20" t="s">
        <v>122</v>
      </c>
      <c r="H52" s="20">
        <f>VLOOKUP(G52,Table10[#All],2,0)</f>
        <v>0</v>
      </c>
      <c r="I52" s="20" t="s">
        <v>119</v>
      </c>
      <c r="J52" s="20">
        <f>VLOOKUP(I52,Table11[#All],2,0)</f>
        <v>0</v>
      </c>
      <c r="K52" s="20" t="s">
        <v>98</v>
      </c>
      <c r="L52" s="20">
        <f>VLOOKUP(K52,Table12[#All],2,0)</f>
        <v>0</v>
      </c>
      <c r="M52" s="20" t="s">
        <v>119</v>
      </c>
      <c r="N52" s="20">
        <f>VLOOKUP(M52,Table13[#All],2,0)</f>
        <v>1</v>
      </c>
      <c r="O52" s="20" t="s">
        <v>98</v>
      </c>
      <c r="P52" s="20">
        <f>VLOOKUP(O52,Table14[#All],2,0)</f>
        <v>1</v>
      </c>
      <c r="Q52" s="20" t="s">
        <v>104</v>
      </c>
      <c r="R52" s="20">
        <f>VLOOKUP(Q52,Table16[#All],2,0)</f>
        <v>0</v>
      </c>
      <c r="S52" s="20" t="s">
        <v>111</v>
      </c>
      <c r="T52" s="20">
        <f>VLOOKUP(S52,Table17[#All],2,0)</f>
        <v>0</v>
      </c>
      <c r="U52" s="21">
        <v>177000</v>
      </c>
    </row>
    <row r="53" spans="1:21">
      <c r="A53" s="22" t="s">
        <v>197</v>
      </c>
      <c r="B53" s="20">
        <f>VLOOKUP(A53,Table7[#All],2,)</f>
        <v>8</v>
      </c>
      <c r="C53" s="23" t="s">
        <v>91</v>
      </c>
      <c r="D53" s="20">
        <f>VLOOKUP(C53,Table8[#All],2,0)</f>
        <v>0</v>
      </c>
      <c r="E53" s="23" t="s">
        <v>92</v>
      </c>
      <c r="F53" s="20">
        <f>VLOOKUP(E53,Table9[#All],2,0)</f>
        <v>0</v>
      </c>
      <c r="G53" s="23" t="s">
        <v>176</v>
      </c>
      <c r="H53" s="20">
        <f>VLOOKUP(G53,Table10[#All],2,0)</f>
        <v>2</v>
      </c>
      <c r="I53" s="23" t="s">
        <v>98</v>
      </c>
      <c r="J53" s="20">
        <f>VLOOKUP(I53,Table11[#All],2,0)</f>
        <v>1</v>
      </c>
      <c r="K53" s="23" t="s">
        <v>98</v>
      </c>
      <c r="L53" s="20">
        <f>VLOOKUP(K53,Table12[#All],2,0)</f>
        <v>0</v>
      </c>
      <c r="M53" s="23" t="s">
        <v>98</v>
      </c>
      <c r="N53" s="20">
        <f>VLOOKUP(M53,Table13[#All],2,0)</f>
        <v>2</v>
      </c>
      <c r="O53" s="23" t="s">
        <v>98</v>
      </c>
      <c r="P53" s="20">
        <f>VLOOKUP(O53,Table14[#All],2,0)</f>
        <v>1</v>
      </c>
      <c r="Q53" s="23" t="s">
        <v>104</v>
      </c>
      <c r="R53" s="20">
        <f>VLOOKUP(Q53,Table16[#All],2,0)</f>
        <v>0</v>
      </c>
      <c r="S53" s="23" t="s">
        <v>111</v>
      </c>
      <c r="T53" s="20">
        <f>VLOOKUP(S53,Table17[#All],2,0)</f>
        <v>0</v>
      </c>
      <c r="U53" s="24">
        <v>114500</v>
      </c>
    </row>
    <row r="54" spans="1:21">
      <c r="A54" s="19" t="s">
        <v>214</v>
      </c>
      <c r="B54" s="20">
        <f>VLOOKUP(A54,Table7[#All],2,)</f>
        <v>13</v>
      </c>
      <c r="C54" s="20" t="s">
        <v>220</v>
      </c>
      <c r="D54" s="20">
        <f>VLOOKUP(C54,Table8[#All],2,0)</f>
        <v>5</v>
      </c>
      <c r="E54" s="20" t="s">
        <v>179</v>
      </c>
      <c r="F54" s="20">
        <f>VLOOKUP(E54,Table9[#All],2,0)</f>
        <v>2</v>
      </c>
      <c r="G54" s="20" t="s">
        <v>93</v>
      </c>
      <c r="H54" s="20">
        <f>VLOOKUP(G54,Table10[#All],2,0)</f>
        <v>1</v>
      </c>
      <c r="I54" s="20" t="s">
        <v>119</v>
      </c>
      <c r="J54" s="20">
        <f>VLOOKUP(I54,Table11[#All],2,0)</f>
        <v>0</v>
      </c>
      <c r="K54" s="20" t="s">
        <v>98</v>
      </c>
      <c r="L54" s="20">
        <f>VLOOKUP(K54,Table12[#All],2,0)</f>
        <v>0</v>
      </c>
      <c r="M54" s="20" t="s">
        <v>98</v>
      </c>
      <c r="N54" s="20">
        <f>VLOOKUP(M54,Table13[#All],2,0)</f>
        <v>2</v>
      </c>
      <c r="O54" s="20" t="s">
        <v>98</v>
      </c>
      <c r="P54" s="20">
        <f>VLOOKUP(O54,Table14[#All],2,0)</f>
        <v>1</v>
      </c>
      <c r="Q54" s="20" t="s">
        <v>104</v>
      </c>
      <c r="R54" s="20">
        <f>VLOOKUP(Q54,Table16[#All],2,0)</f>
        <v>0</v>
      </c>
      <c r="S54" s="20" t="s">
        <v>111</v>
      </c>
      <c r="T54" s="20">
        <f>VLOOKUP(S54,Table17[#All],2,0)</f>
        <v>0</v>
      </c>
      <c r="U54" s="21">
        <v>110000</v>
      </c>
    </row>
    <row r="55" spans="1:21">
      <c r="A55" s="22" t="s">
        <v>227</v>
      </c>
      <c r="B55" s="20">
        <f>VLOOKUP(A55,Table7[#All],2,)</f>
        <v>1</v>
      </c>
      <c r="C55" s="23" t="s">
        <v>91</v>
      </c>
      <c r="D55" s="20">
        <f>VLOOKUP(C55,Table8[#All],2,0)</f>
        <v>0</v>
      </c>
      <c r="E55" s="23" t="s">
        <v>92</v>
      </c>
      <c r="F55" s="20">
        <f>VLOOKUP(E55,Table9[#All],2,0)</f>
        <v>0</v>
      </c>
      <c r="G55" s="23" t="s">
        <v>93</v>
      </c>
      <c r="H55" s="20">
        <f>VLOOKUP(G55,Table10[#All],2,0)</f>
        <v>1</v>
      </c>
      <c r="I55" s="23" t="s">
        <v>126</v>
      </c>
      <c r="J55" s="20">
        <f>VLOOKUP(I55,Table11[#All],2,0)</f>
        <v>2</v>
      </c>
      <c r="K55" s="23" t="s">
        <v>98</v>
      </c>
      <c r="L55" s="20">
        <f>VLOOKUP(K55,Table12[#All],2,0)</f>
        <v>0</v>
      </c>
      <c r="M55" s="23" t="s">
        <v>119</v>
      </c>
      <c r="N55" s="20">
        <f>VLOOKUP(M55,Table13[#All],2,0)</f>
        <v>1</v>
      </c>
      <c r="O55" s="23" t="s">
        <v>119</v>
      </c>
      <c r="P55" s="20">
        <f>VLOOKUP(O55,Table14[#All],2,0)</f>
        <v>0</v>
      </c>
      <c r="Q55" s="23" t="s">
        <v>104</v>
      </c>
      <c r="R55" s="20">
        <f>VLOOKUP(Q55,Table16[#All],2,0)</f>
        <v>0</v>
      </c>
      <c r="S55" s="23" t="s">
        <v>111</v>
      </c>
      <c r="T55" s="20">
        <f>VLOOKUP(S55,Table17[#All],2,0)</f>
        <v>0</v>
      </c>
      <c r="U55" s="24">
        <v>385000</v>
      </c>
    </row>
    <row r="56" spans="1:21">
      <c r="A56" s="19" t="s">
        <v>89</v>
      </c>
      <c r="B56" s="20">
        <f>VLOOKUP(A56,Table7[#All],2,)</f>
        <v>11</v>
      </c>
      <c r="C56" s="20" t="s">
        <v>91</v>
      </c>
      <c r="D56" s="20">
        <f>VLOOKUP(C56,Table8[#All],2,0)</f>
        <v>0</v>
      </c>
      <c r="E56" s="20" t="s">
        <v>92</v>
      </c>
      <c r="F56" s="20">
        <f>VLOOKUP(E56,Table9[#All],2,0)</f>
        <v>0</v>
      </c>
      <c r="G56" s="20" t="s">
        <v>158</v>
      </c>
      <c r="H56" s="20">
        <f>VLOOKUP(G56,Table10[#All],2,0)</f>
        <v>5</v>
      </c>
      <c r="I56" s="20" t="s">
        <v>98</v>
      </c>
      <c r="J56" s="20">
        <f>VLOOKUP(I56,Table11[#All],2,0)</f>
        <v>1</v>
      </c>
      <c r="K56" s="20" t="s">
        <v>98</v>
      </c>
      <c r="L56" s="20">
        <f>VLOOKUP(K56,Table12[#All],2,0)</f>
        <v>0</v>
      </c>
      <c r="M56" s="20" t="s">
        <v>98</v>
      </c>
      <c r="N56" s="20">
        <f>VLOOKUP(M56,Table13[#All],2,0)</f>
        <v>2</v>
      </c>
      <c r="O56" s="20" t="s">
        <v>98</v>
      </c>
      <c r="P56" s="20">
        <f>VLOOKUP(O56,Table14[#All],2,0)</f>
        <v>1</v>
      </c>
      <c r="Q56" s="20" t="s">
        <v>104</v>
      </c>
      <c r="R56" s="20">
        <f>VLOOKUP(Q56,Table16[#All],2,0)</f>
        <v>0</v>
      </c>
      <c r="S56" s="20" t="s">
        <v>111</v>
      </c>
      <c r="T56" s="20">
        <f>VLOOKUP(S56,Table17[#All],2,0)</f>
        <v>0</v>
      </c>
      <c r="U56" s="21">
        <v>130000</v>
      </c>
    </row>
    <row r="57" spans="1:21">
      <c r="A57" s="22" t="s">
        <v>89</v>
      </c>
      <c r="B57" s="20">
        <f>VLOOKUP(A57,Table7[#All],2,)</f>
        <v>11</v>
      </c>
      <c r="C57" s="23" t="s">
        <v>91</v>
      </c>
      <c r="D57" s="20">
        <f>VLOOKUP(C57,Table8[#All],2,0)</f>
        <v>0</v>
      </c>
      <c r="E57" s="23" t="s">
        <v>92</v>
      </c>
      <c r="F57" s="20">
        <f>VLOOKUP(E57,Table9[#All],2,0)</f>
        <v>0</v>
      </c>
      <c r="G57" s="23" t="s">
        <v>93</v>
      </c>
      <c r="H57" s="20">
        <f>VLOOKUP(G57,Table10[#All],2,0)</f>
        <v>1</v>
      </c>
      <c r="I57" s="23" t="s">
        <v>98</v>
      </c>
      <c r="J57" s="20">
        <f>VLOOKUP(I57,Table11[#All],2,0)</f>
        <v>1</v>
      </c>
      <c r="K57" s="23" t="s">
        <v>98</v>
      </c>
      <c r="L57" s="20">
        <f>VLOOKUP(K57,Table12[#All],2,0)</f>
        <v>0</v>
      </c>
      <c r="M57" s="23" t="s">
        <v>119</v>
      </c>
      <c r="N57" s="20">
        <f>VLOOKUP(M57,Table13[#All],2,0)</f>
        <v>1</v>
      </c>
      <c r="O57" s="23" t="s">
        <v>98</v>
      </c>
      <c r="P57" s="20">
        <f>VLOOKUP(O57,Table14[#All],2,0)</f>
        <v>1</v>
      </c>
      <c r="Q57" s="23" t="s">
        <v>104</v>
      </c>
      <c r="R57" s="20">
        <f>VLOOKUP(Q57,Table16[#All],2,0)</f>
        <v>0</v>
      </c>
      <c r="S57" s="23" t="s">
        <v>111</v>
      </c>
      <c r="T57" s="20">
        <f>VLOOKUP(S57,Table17[#All],2,0)</f>
        <v>0</v>
      </c>
      <c r="U57" s="24">
        <v>180500</v>
      </c>
    </row>
    <row r="58" spans="1:21">
      <c r="A58" s="19" t="s">
        <v>163</v>
      </c>
      <c r="B58" s="20">
        <f>VLOOKUP(A58,Table7[#All],2,)</f>
        <v>5</v>
      </c>
      <c r="C58" s="20" t="s">
        <v>91</v>
      </c>
      <c r="D58" s="20">
        <f>VLOOKUP(C58,Table8[#All],2,0)</f>
        <v>0</v>
      </c>
      <c r="E58" s="20" t="s">
        <v>142</v>
      </c>
      <c r="F58" s="20">
        <f>VLOOKUP(E58,Table9[#All],2,0)</f>
        <v>4</v>
      </c>
      <c r="G58" s="20" t="s">
        <v>122</v>
      </c>
      <c r="H58" s="20">
        <f>VLOOKUP(G58,Table10[#All],2,0)</f>
        <v>0</v>
      </c>
      <c r="I58" s="20" t="s">
        <v>119</v>
      </c>
      <c r="J58" s="20">
        <f>VLOOKUP(I58,Table11[#All],2,0)</f>
        <v>0</v>
      </c>
      <c r="K58" s="20" t="s">
        <v>98</v>
      </c>
      <c r="L58" s="20">
        <f>VLOOKUP(K58,Table12[#All],2,0)</f>
        <v>0</v>
      </c>
      <c r="M58" s="20" t="s">
        <v>126</v>
      </c>
      <c r="N58" s="20">
        <f>VLOOKUP(M58,Table13[#All],2,0)</f>
        <v>0</v>
      </c>
      <c r="O58" s="20" t="s">
        <v>119</v>
      </c>
      <c r="P58" s="20">
        <f>VLOOKUP(O58,Table14[#All],2,0)</f>
        <v>0</v>
      </c>
      <c r="Q58" s="20" t="s">
        <v>104</v>
      </c>
      <c r="R58" s="20">
        <f>VLOOKUP(Q58,Table16[#All],2,0)</f>
        <v>0</v>
      </c>
      <c r="S58" s="20" t="s">
        <v>172</v>
      </c>
      <c r="T58" s="20">
        <f>VLOOKUP(S58,Table17[#All],2,0)</f>
        <v>1</v>
      </c>
      <c r="U58" s="21">
        <v>172500</v>
      </c>
    </row>
    <row r="59" spans="1:21">
      <c r="A59" s="22" t="s">
        <v>209</v>
      </c>
      <c r="B59" s="20">
        <f>VLOOKUP(A59,Table7[#All],2,)</f>
        <v>0</v>
      </c>
      <c r="C59" s="23" t="s">
        <v>91</v>
      </c>
      <c r="D59" s="20">
        <f>VLOOKUP(C59,Table8[#All],2,0)</f>
        <v>0</v>
      </c>
      <c r="E59" s="23" t="s">
        <v>92</v>
      </c>
      <c r="F59" s="20">
        <f>VLOOKUP(E59,Table9[#All],2,0)</f>
        <v>0</v>
      </c>
      <c r="G59" s="23" t="s">
        <v>122</v>
      </c>
      <c r="H59" s="20">
        <f>VLOOKUP(G59,Table10[#All],2,0)</f>
        <v>0</v>
      </c>
      <c r="I59" s="23" t="s">
        <v>119</v>
      </c>
      <c r="J59" s="20">
        <f>VLOOKUP(I59,Table11[#All],2,0)</f>
        <v>0</v>
      </c>
      <c r="K59" s="23" t="s">
        <v>98</v>
      </c>
      <c r="L59" s="20">
        <f>VLOOKUP(K59,Table12[#All],2,0)</f>
        <v>0</v>
      </c>
      <c r="M59" s="23" t="s">
        <v>126</v>
      </c>
      <c r="N59" s="20">
        <f>VLOOKUP(M59,Table13[#All],2,0)</f>
        <v>0</v>
      </c>
      <c r="O59" s="23" t="s">
        <v>119</v>
      </c>
      <c r="P59" s="20">
        <f>VLOOKUP(O59,Table14[#All],2,0)</f>
        <v>0</v>
      </c>
      <c r="Q59" s="23" t="s">
        <v>104</v>
      </c>
      <c r="R59" s="20">
        <f>VLOOKUP(Q59,Table16[#All],2,0)</f>
        <v>0</v>
      </c>
      <c r="S59" s="23" t="s">
        <v>111</v>
      </c>
      <c r="T59" s="20">
        <f>VLOOKUP(S59,Table17[#All],2,0)</f>
        <v>0</v>
      </c>
      <c r="U59" s="24">
        <v>196500</v>
      </c>
    </row>
    <row r="60" spans="1:21">
      <c r="A60" s="19" t="s">
        <v>128</v>
      </c>
      <c r="B60" s="20">
        <f>VLOOKUP(A60,Table7[#All],2,)</f>
        <v>18</v>
      </c>
      <c r="C60" s="20" t="s">
        <v>91</v>
      </c>
      <c r="D60" s="20">
        <f>VLOOKUP(C60,Table8[#All],2,0)</f>
        <v>0</v>
      </c>
      <c r="E60" s="20" t="s">
        <v>92</v>
      </c>
      <c r="F60" s="20">
        <f>VLOOKUP(E60,Table9[#All],2,0)</f>
        <v>0</v>
      </c>
      <c r="G60" s="20" t="s">
        <v>122</v>
      </c>
      <c r="H60" s="20">
        <f>VLOOKUP(G60,Table10[#All],2,0)</f>
        <v>0</v>
      </c>
      <c r="I60" s="20" t="s">
        <v>126</v>
      </c>
      <c r="J60" s="20">
        <f>VLOOKUP(I60,Table11[#All],2,0)</f>
        <v>2</v>
      </c>
      <c r="K60" s="20" t="s">
        <v>98</v>
      </c>
      <c r="L60" s="20">
        <f>VLOOKUP(K60,Table12[#All],2,0)</f>
        <v>0</v>
      </c>
      <c r="M60" s="20" t="s">
        <v>126</v>
      </c>
      <c r="N60" s="20">
        <f>VLOOKUP(M60,Table13[#All],2,0)</f>
        <v>0</v>
      </c>
      <c r="O60" s="20" t="s">
        <v>119</v>
      </c>
      <c r="P60" s="20">
        <f>VLOOKUP(O60,Table14[#All],2,0)</f>
        <v>0</v>
      </c>
      <c r="Q60" s="20" t="s">
        <v>104</v>
      </c>
      <c r="R60" s="20">
        <f>VLOOKUP(Q60,Table16[#All],2,0)</f>
        <v>0</v>
      </c>
      <c r="S60" s="20" t="s">
        <v>150</v>
      </c>
      <c r="T60" s="20">
        <f>VLOOKUP(S60,Table17[#All],2,0)</f>
        <v>2</v>
      </c>
      <c r="U60" s="21">
        <v>438780</v>
      </c>
    </row>
    <row r="61" spans="1:21">
      <c r="A61" s="22" t="s">
        <v>209</v>
      </c>
      <c r="B61" s="20">
        <f>VLOOKUP(A61,Table7[#All],2,)</f>
        <v>0</v>
      </c>
      <c r="C61" s="23" t="s">
        <v>91</v>
      </c>
      <c r="D61" s="20">
        <f>VLOOKUP(C61,Table8[#All],2,0)</f>
        <v>0</v>
      </c>
      <c r="E61" s="23" t="s">
        <v>92</v>
      </c>
      <c r="F61" s="20">
        <f>VLOOKUP(E61,Table9[#All],2,0)</f>
        <v>0</v>
      </c>
      <c r="G61" s="23" t="s">
        <v>93</v>
      </c>
      <c r="H61" s="20">
        <f>VLOOKUP(G61,Table10[#All],2,0)</f>
        <v>1</v>
      </c>
      <c r="I61" s="23" t="s">
        <v>98</v>
      </c>
      <c r="J61" s="20">
        <f>VLOOKUP(I61,Table11[#All],2,0)</f>
        <v>1</v>
      </c>
      <c r="K61" s="23" t="s">
        <v>98</v>
      </c>
      <c r="L61" s="20">
        <f>VLOOKUP(K61,Table12[#All],2,0)</f>
        <v>0</v>
      </c>
      <c r="M61" s="23" t="s">
        <v>126</v>
      </c>
      <c r="N61" s="20">
        <f>VLOOKUP(M61,Table13[#All],2,0)</f>
        <v>0</v>
      </c>
      <c r="O61" s="23" t="s">
        <v>98</v>
      </c>
      <c r="P61" s="20">
        <f>VLOOKUP(O61,Table14[#All],2,0)</f>
        <v>1</v>
      </c>
      <c r="Q61" s="23" t="s">
        <v>104</v>
      </c>
      <c r="R61" s="20">
        <f>VLOOKUP(Q61,Table16[#All],2,0)</f>
        <v>0</v>
      </c>
      <c r="S61" s="23" t="s">
        <v>111</v>
      </c>
      <c r="T61" s="20">
        <f>VLOOKUP(S61,Table17[#All],2,0)</f>
        <v>0</v>
      </c>
      <c r="U61" s="24">
        <v>124900</v>
      </c>
    </row>
    <row r="62" spans="1:21">
      <c r="A62" s="19" t="s">
        <v>165</v>
      </c>
      <c r="B62" s="20">
        <f>VLOOKUP(A62,Table7[#All],2,)</f>
        <v>12</v>
      </c>
      <c r="C62" s="20" t="s">
        <v>226</v>
      </c>
      <c r="D62" s="20">
        <f>VLOOKUP(C62,Table8[#All],2,0)</f>
        <v>4</v>
      </c>
      <c r="E62" s="20" t="s">
        <v>92</v>
      </c>
      <c r="F62" s="20">
        <f>VLOOKUP(E62,Table9[#All],2,0)</f>
        <v>0</v>
      </c>
      <c r="G62" s="20" t="s">
        <v>93</v>
      </c>
      <c r="H62" s="20">
        <f>VLOOKUP(G62,Table10[#All],2,0)</f>
        <v>1</v>
      </c>
      <c r="I62" s="20" t="s">
        <v>119</v>
      </c>
      <c r="J62" s="20">
        <f>VLOOKUP(I62,Table11[#All],2,0)</f>
        <v>0</v>
      </c>
      <c r="K62" s="20" t="s">
        <v>98</v>
      </c>
      <c r="L62" s="20">
        <f>VLOOKUP(K62,Table12[#All],2,0)</f>
        <v>0</v>
      </c>
      <c r="M62" s="20" t="s">
        <v>126</v>
      </c>
      <c r="N62" s="20">
        <f>VLOOKUP(M62,Table13[#All],2,0)</f>
        <v>0</v>
      </c>
      <c r="O62" s="20" t="s">
        <v>119</v>
      </c>
      <c r="P62" s="20">
        <f>VLOOKUP(O62,Table14[#All],2,0)</f>
        <v>0</v>
      </c>
      <c r="Q62" s="20" t="s">
        <v>104</v>
      </c>
      <c r="R62" s="20">
        <f>VLOOKUP(Q62,Table16[#All],2,0)</f>
        <v>0</v>
      </c>
      <c r="S62" s="20" t="s">
        <v>150</v>
      </c>
      <c r="T62" s="20">
        <f>VLOOKUP(S62,Table17[#All],2,0)</f>
        <v>2</v>
      </c>
      <c r="U62" s="21">
        <v>158000</v>
      </c>
    </row>
    <row r="63" spans="1:21">
      <c r="A63" s="22" t="s">
        <v>214</v>
      </c>
      <c r="B63" s="20">
        <f>VLOOKUP(A63,Table7[#All],2,)</f>
        <v>13</v>
      </c>
      <c r="C63" s="23" t="s">
        <v>91</v>
      </c>
      <c r="D63" s="20">
        <f>VLOOKUP(C63,Table8[#All],2,0)</f>
        <v>0</v>
      </c>
      <c r="E63" s="23" t="s">
        <v>92</v>
      </c>
      <c r="F63" s="20">
        <f>VLOOKUP(E63,Table9[#All],2,0)</f>
        <v>0</v>
      </c>
      <c r="G63" s="23" t="s">
        <v>198</v>
      </c>
      <c r="H63" s="20">
        <f>VLOOKUP(G63,Table10[#All],2,0)</f>
        <v>6</v>
      </c>
      <c r="I63" s="23" t="s">
        <v>98</v>
      </c>
      <c r="J63" s="20">
        <f>VLOOKUP(I63,Table11[#All],2,0)</f>
        <v>1</v>
      </c>
      <c r="K63" s="23" t="s">
        <v>139</v>
      </c>
      <c r="L63" s="20">
        <f>VLOOKUP(K63,Table12[#All],2,0)</f>
        <v>3</v>
      </c>
      <c r="M63" s="23" t="s">
        <v>98</v>
      </c>
      <c r="N63" s="20">
        <f>VLOOKUP(M63,Table13[#All],2,0)</f>
        <v>2</v>
      </c>
      <c r="O63" s="23" t="s">
        <v>139</v>
      </c>
      <c r="P63" s="20">
        <f>VLOOKUP(O63,Table14[#All],2,0)</f>
        <v>3</v>
      </c>
      <c r="Q63" s="23" t="s">
        <v>167</v>
      </c>
      <c r="R63" s="20">
        <f>VLOOKUP(Q63,Table16[#All],2,0)</f>
        <v>1</v>
      </c>
      <c r="S63" s="23" t="s">
        <v>111</v>
      </c>
      <c r="T63" s="20">
        <f>VLOOKUP(S63,Table17[#All],2,0)</f>
        <v>0</v>
      </c>
      <c r="U63" s="24">
        <v>101000</v>
      </c>
    </row>
    <row r="64" spans="1:21">
      <c r="A64" s="19" t="s">
        <v>147</v>
      </c>
      <c r="B64" s="20">
        <f>VLOOKUP(A64,Table7[#All],2,)</f>
        <v>10</v>
      </c>
      <c r="C64" s="20" t="s">
        <v>91</v>
      </c>
      <c r="D64" s="20">
        <f>VLOOKUP(C64,Table8[#All],2,0)</f>
        <v>0</v>
      </c>
      <c r="E64" s="20" t="s">
        <v>129</v>
      </c>
      <c r="F64" s="20">
        <f>VLOOKUP(E64,Table9[#All],2,0)</f>
        <v>3</v>
      </c>
      <c r="G64" s="20" t="s">
        <v>93</v>
      </c>
      <c r="H64" s="20">
        <f>VLOOKUP(G64,Table10[#All],2,0)</f>
        <v>1</v>
      </c>
      <c r="I64" s="20" t="s">
        <v>119</v>
      </c>
      <c r="J64" s="20">
        <f>VLOOKUP(I64,Table11[#All],2,0)</f>
        <v>0</v>
      </c>
      <c r="K64" s="20" t="s">
        <v>119</v>
      </c>
      <c r="L64" s="20">
        <f>VLOOKUP(K64,Table12[#All],2,0)</f>
        <v>1</v>
      </c>
      <c r="M64" s="20" t="s">
        <v>126</v>
      </c>
      <c r="N64" s="20">
        <f>VLOOKUP(M64,Table13[#All],2,0)</f>
        <v>0</v>
      </c>
      <c r="O64" s="20" t="s">
        <v>119</v>
      </c>
      <c r="P64" s="20">
        <f>VLOOKUP(O64,Table14[#All],2,0)</f>
        <v>0</v>
      </c>
      <c r="Q64" s="20" t="s">
        <v>104</v>
      </c>
      <c r="R64" s="20">
        <f>VLOOKUP(Q64,Table16[#All],2,0)</f>
        <v>0</v>
      </c>
      <c r="S64" s="20" t="s">
        <v>111</v>
      </c>
      <c r="T64" s="20">
        <f>VLOOKUP(S64,Table17[#All],2,0)</f>
        <v>0</v>
      </c>
      <c r="U64" s="21">
        <v>202500</v>
      </c>
    </row>
    <row r="65" spans="1:21">
      <c r="A65" s="22" t="s">
        <v>188</v>
      </c>
      <c r="B65" s="20">
        <f>VLOOKUP(A65,Table7[#All],2,)</f>
        <v>7</v>
      </c>
      <c r="C65" s="23" t="s">
        <v>225</v>
      </c>
      <c r="D65" s="20">
        <f>VLOOKUP(C65,Table8[#All],2,0)</f>
        <v>6</v>
      </c>
      <c r="E65" s="23" t="s">
        <v>92</v>
      </c>
      <c r="F65" s="20">
        <f>VLOOKUP(E65,Table9[#All],2,0)</f>
        <v>0</v>
      </c>
      <c r="G65" s="23" t="s">
        <v>122</v>
      </c>
      <c r="H65" s="20">
        <f>VLOOKUP(G65,Table10[#All],2,0)</f>
        <v>0</v>
      </c>
      <c r="I65" s="23" t="s">
        <v>98</v>
      </c>
      <c r="J65" s="20">
        <f>VLOOKUP(I65,Table11[#All],2,0)</f>
        <v>1</v>
      </c>
      <c r="K65" s="23" t="s">
        <v>98</v>
      </c>
      <c r="L65" s="20">
        <f>VLOOKUP(K65,Table12[#All],2,0)</f>
        <v>0</v>
      </c>
      <c r="M65" s="23" t="s">
        <v>119</v>
      </c>
      <c r="N65" s="20">
        <f>VLOOKUP(M65,Table13[#All],2,0)</f>
        <v>1</v>
      </c>
      <c r="O65" s="23" t="s">
        <v>98</v>
      </c>
      <c r="P65" s="20">
        <f>VLOOKUP(O65,Table14[#All],2,0)</f>
        <v>1</v>
      </c>
      <c r="Q65" s="23" t="s">
        <v>104</v>
      </c>
      <c r="R65" s="20">
        <f>VLOOKUP(Q65,Table16[#All],2,0)</f>
        <v>0</v>
      </c>
      <c r="S65" s="23" t="s">
        <v>111</v>
      </c>
      <c r="T65" s="20">
        <f>VLOOKUP(S65,Table17[#All],2,0)</f>
        <v>0</v>
      </c>
      <c r="U65" s="24">
        <v>140000</v>
      </c>
    </row>
    <row r="66" spans="1:21">
      <c r="A66" s="19" t="s">
        <v>209</v>
      </c>
      <c r="B66" s="20">
        <f>VLOOKUP(A66,Table7[#All],2,)</f>
        <v>0</v>
      </c>
      <c r="C66" s="20" t="s">
        <v>91</v>
      </c>
      <c r="D66" s="20">
        <f>VLOOKUP(C66,Table8[#All],2,0)</f>
        <v>0</v>
      </c>
      <c r="E66" s="20" t="s">
        <v>92</v>
      </c>
      <c r="F66" s="20">
        <f>VLOOKUP(E66,Table9[#All],2,0)</f>
        <v>0</v>
      </c>
      <c r="G66" s="20" t="s">
        <v>122</v>
      </c>
      <c r="H66" s="20">
        <f>VLOOKUP(G66,Table10[#All],2,0)</f>
        <v>0</v>
      </c>
      <c r="I66" s="20" t="s">
        <v>119</v>
      </c>
      <c r="J66" s="20">
        <f>VLOOKUP(I66,Table11[#All],2,0)</f>
        <v>0</v>
      </c>
      <c r="K66" s="20" t="s">
        <v>98</v>
      </c>
      <c r="L66" s="20">
        <f>VLOOKUP(K66,Table12[#All],2,0)</f>
        <v>0</v>
      </c>
      <c r="M66" s="20" t="s">
        <v>126</v>
      </c>
      <c r="N66" s="20">
        <f>VLOOKUP(M66,Table13[#All],2,0)</f>
        <v>0</v>
      </c>
      <c r="O66" s="20" t="s">
        <v>119</v>
      </c>
      <c r="P66" s="20">
        <f>VLOOKUP(O66,Table14[#All],2,0)</f>
        <v>0</v>
      </c>
      <c r="Q66" s="20" t="s">
        <v>104</v>
      </c>
      <c r="R66" s="20">
        <f>VLOOKUP(Q66,Table16[#All],2,0)</f>
        <v>0</v>
      </c>
      <c r="S66" s="20" t="s">
        <v>111</v>
      </c>
      <c r="T66" s="20">
        <f>VLOOKUP(S66,Table17[#All],2,0)</f>
        <v>0</v>
      </c>
      <c r="U66" s="21">
        <v>219500</v>
      </c>
    </row>
    <row r="67" spans="1:21">
      <c r="A67" s="22" t="s">
        <v>147</v>
      </c>
      <c r="B67" s="20">
        <f>VLOOKUP(A67,Table7[#All],2,)</f>
        <v>10</v>
      </c>
      <c r="C67" s="23" t="s">
        <v>91</v>
      </c>
      <c r="D67" s="20">
        <f>VLOOKUP(C67,Table8[#All],2,0)</f>
        <v>0</v>
      </c>
      <c r="E67" s="23" t="s">
        <v>92</v>
      </c>
      <c r="F67" s="20">
        <f>VLOOKUP(E67,Table9[#All],2,0)</f>
        <v>0</v>
      </c>
      <c r="G67" s="23" t="s">
        <v>122</v>
      </c>
      <c r="H67" s="20">
        <f>VLOOKUP(G67,Table10[#All],2,0)</f>
        <v>0</v>
      </c>
      <c r="I67" s="23" t="s">
        <v>126</v>
      </c>
      <c r="J67" s="20">
        <f>VLOOKUP(I67,Table11[#All],2,0)</f>
        <v>2</v>
      </c>
      <c r="K67" s="23" t="s">
        <v>98</v>
      </c>
      <c r="L67" s="20">
        <f>VLOOKUP(K67,Table12[#All],2,0)</f>
        <v>0</v>
      </c>
      <c r="M67" s="23" t="s">
        <v>126</v>
      </c>
      <c r="N67" s="20">
        <f>VLOOKUP(M67,Table13[#All],2,0)</f>
        <v>0</v>
      </c>
      <c r="O67" s="23" t="s">
        <v>119</v>
      </c>
      <c r="P67" s="20">
        <f>VLOOKUP(O67,Table14[#All],2,0)</f>
        <v>0</v>
      </c>
      <c r="Q67" s="23" t="s">
        <v>104</v>
      </c>
      <c r="R67" s="20">
        <f>VLOOKUP(Q67,Table16[#All],2,0)</f>
        <v>0</v>
      </c>
      <c r="S67" s="23" t="s">
        <v>111</v>
      </c>
      <c r="T67" s="20">
        <f>VLOOKUP(S67,Table17[#All],2,0)</f>
        <v>0</v>
      </c>
      <c r="U67" s="24">
        <v>317000</v>
      </c>
    </row>
    <row r="68" spans="1:21">
      <c r="A68" s="19" t="s">
        <v>89</v>
      </c>
      <c r="B68" s="20">
        <f>VLOOKUP(A68,Table7[#All],2,)</f>
        <v>11</v>
      </c>
      <c r="C68" s="20" t="s">
        <v>221</v>
      </c>
      <c r="D68" s="20">
        <f>VLOOKUP(C68,Table8[#All],2,0)</f>
        <v>7</v>
      </c>
      <c r="E68" s="20" t="s">
        <v>92</v>
      </c>
      <c r="F68" s="20">
        <f>VLOOKUP(E68,Table9[#All],2,0)</f>
        <v>0</v>
      </c>
      <c r="G68" s="20" t="s">
        <v>93</v>
      </c>
      <c r="H68" s="20">
        <f>VLOOKUP(G68,Table10[#All],2,0)</f>
        <v>1</v>
      </c>
      <c r="I68" s="20" t="s">
        <v>119</v>
      </c>
      <c r="J68" s="20">
        <f>VLOOKUP(I68,Table11[#All],2,0)</f>
        <v>0</v>
      </c>
      <c r="K68" s="20" t="s">
        <v>98</v>
      </c>
      <c r="L68" s="20">
        <f>VLOOKUP(K68,Table12[#All],2,0)</f>
        <v>0</v>
      </c>
      <c r="M68" s="20" t="s">
        <v>98</v>
      </c>
      <c r="N68" s="20">
        <f>VLOOKUP(M68,Table13[#All],2,0)</f>
        <v>2</v>
      </c>
      <c r="O68" s="20" t="s">
        <v>98</v>
      </c>
      <c r="P68" s="20">
        <f>VLOOKUP(O68,Table14[#All],2,0)</f>
        <v>1</v>
      </c>
      <c r="Q68" s="20" t="s">
        <v>104</v>
      </c>
      <c r="R68" s="20">
        <f>VLOOKUP(Q68,Table16[#All],2,0)</f>
        <v>0</v>
      </c>
      <c r="S68" s="20" t="s">
        <v>111</v>
      </c>
      <c r="T68" s="20">
        <f>VLOOKUP(S68,Table17[#All],2,0)</f>
        <v>0</v>
      </c>
      <c r="U68" s="21">
        <v>180000</v>
      </c>
    </row>
    <row r="69" spans="1:21">
      <c r="A69" s="22" t="s">
        <v>209</v>
      </c>
      <c r="B69" s="20">
        <f>VLOOKUP(A69,Table7[#All],2,)</f>
        <v>0</v>
      </c>
      <c r="C69" s="23" t="s">
        <v>91</v>
      </c>
      <c r="D69" s="20">
        <f>VLOOKUP(C69,Table8[#All],2,0)</f>
        <v>0</v>
      </c>
      <c r="E69" s="23" t="s">
        <v>92</v>
      </c>
      <c r="F69" s="20">
        <f>VLOOKUP(E69,Table9[#All],2,0)</f>
        <v>0</v>
      </c>
      <c r="G69" s="23" t="s">
        <v>93</v>
      </c>
      <c r="H69" s="20">
        <f>VLOOKUP(G69,Table10[#All],2,0)</f>
        <v>1</v>
      </c>
      <c r="I69" s="23" t="s">
        <v>119</v>
      </c>
      <c r="J69" s="20">
        <f>VLOOKUP(I69,Table11[#All],2,0)</f>
        <v>0</v>
      </c>
      <c r="K69" s="23" t="s">
        <v>98</v>
      </c>
      <c r="L69" s="20">
        <f>VLOOKUP(K69,Table12[#All],2,0)</f>
        <v>0</v>
      </c>
      <c r="M69" s="23" t="s">
        <v>126</v>
      </c>
      <c r="N69" s="20">
        <f>VLOOKUP(M69,Table13[#All],2,0)</f>
        <v>0</v>
      </c>
      <c r="O69" s="23" t="s">
        <v>119</v>
      </c>
      <c r="P69" s="20">
        <f>VLOOKUP(O69,Table14[#All],2,0)</f>
        <v>0</v>
      </c>
      <c r="Q69" s="23" t="s">
        <v>104</v>
      </c>
      <c r="R69" s="20">
        <f>VLOOKUP(Q69,Table16[#All],2,0)</f>
        <v>0</v>
      </c>
      <c r="S69" s="23" t="s">
        <v>111</v>
      </c>
      <c r="T69" s="20">
        <f>VLOOKUP(S69,Table17[#All],2,0)</f>
        <v>0</v>
      </c>
      <c r="U69" s="24">
        <v>226000</v>
      </c>
    </row>
    <row r="70" spans="1:21">
      <c r="A70" s="19" t="s">
        <v>188</v>
      </c>
      <c r="B70" s="20">
        <f>VLOOKUP(A70,Table7[#All],2,)</f>
        <v>7</v>
      </c>
      <c r="C70" s="20" t="s">
        <v>182</v>
      </c>
      <c r="D70" s="20">
        <f>VLOOKUP(C70,Table8[#All],2,0)</f>
        <v>3</v>
      </c>
      <c r="E70" s="20" t="s">
        <v>92</v>
      </c>
      <c r="F70" s="20">
        <f>VLOOKUP(E70,Table9[#All],2,0)</f>
        <v>0</v>
      </c>
      <c r="G70" s="20" t="s">
        <v>93</v>
      </c>
      <c r="H70" s="20">
        <f>VLOOKUP(G70,Table10[#All],2,0)</f>
        <v>1</v>
      </c>
      <c r="I70" s="20" t="s">
        <v>98</v>
      </c>
      <c r="J70" s="20">
        <f>VLOOKUP(I70,Table11[#All],2,0)</f>
        <v>1</v>
      </c>
      <c r="K70" s="20" t="s">
        <v>98</v>
      </c>
      <c r="L70" s="20">
        <f>VLOOKUP(K70,Table12[#All],2,0)</f>
        <v>0</v>
      </c>
      <c r="M70" s="20" t="s">
        <v>98</v>
      </c>
      <c r="N70" s="20">
        <f>VLOOKUP(M70,Table13[#All],2,0)</f>
        <v>2</v>
      </c>
      <c r="O70" s="20" t="s">
        <v>98</v>
      </c>
      <c r="P70" s="20">
        <f>VLOOKUP(O70,Table14[#All],2,0)</f>
        <v>1</v>
      </c>
      <c r="Q70" s="20" t="s">
        <v>104</v>
      </c>
      <c r="R70" s="20">
        <f>VLOOKUP(Q70,Table16[#All],2,0)</f>
        <v>0</v>
      </c>
      <c r="S70" s="20" t="s">
        <v>111</v>
      </c>
      <c r="T70" s="20">
        <f>VLOOKUP(S70,Table17[#All],2,0)</f>
        <v>0</v>
      </c>
      <c r="U70" s="21">
        <v>80000</v>
      </c>
    </row>
    <row r="71" spans="1:21">
      <c r="A71" s="22" t="s">
        <v>199</v>
      </c>
      <c r="B71" s="20">
        <f>VLOOKUP(A71,Table7[#All],2,)</f>
        <v>19</v>
      </c>
      <c r="C71" s="23" t="s">
        <v>91</v>
      </c>
      <c r="D71" s="20">
        <f>VLOOKUP(C71,Table8[#All],2,0)</f>
        <v>0</v>
      </c>
      <c r="E71" s="23" t="s">
        <v>92</v>
      </c>
      <c r="F71" s="20">
        <f>VLOOKUP(E71,Table9[#All],2,0)</f>
        <v>0</v>
      </c>
      <c r="G71" s="23" t="s">
        <v>176</v>
      </c>
      <c r="H71" s="20">
        <f>VLOOKUP(G71,Table10[#All],2,0)</f>
        <v>2</v>
      </c>
      <c r="I71" s="23" t="s">
        <v>98</v>
      </c>
      <c r="J71" s="20">
        <f>VLOOKUP(I71,Table11[#All],2,0)</f>
        <v>1</v>
      </c>
      <c r="K71" s="23" t="s">
        <v>98</v>
      </c>
      <c r="L71" s="20">
        <f>VLOOKUP(K71,Table12[#All],2,0)</f>
        <v>0</v>
      </c>
      <c r="M71" s="23" t="s">
        <v>98</v>
      </c>
      <c r="N71" s="20">
        <f>VLOOKUP(M71,Table13[#All],2,0)</f>
        <v>2</v>
      </c>
      <c r="O71" s="23" t="s">
        <v>98</v>
      </c>
      <c r="P71" s="20">
        <f>VLOOKUP(O71,Table14[#All],2,0)</f>
        <v>1</v>
      </c>
      <c r="Q71" s="23" t="s">
        <v>104</v>
      </c>
      <c r="R71" s="20">
        <f>VLOOKUP(Q71,Table16[#All],2,0)</f>
        <v>0</v>
      </c>
      <c r="S71" s="23" t="s">
        <v>111</v>
      </c>
      <c r="T71" s="20">
        <f>VLOOKUP(S71,Table17[#All],2,0)</f>
        <v>0</v>
      </c>
      <c r="U71" s="24">
        <v>225000</v>
      </c>
    </row>
    <row r="72" spans="1:21">
      <c r="A72" s="19" t="s">
        <v>89</v>
      </c>
      <c r="B72" s="20">
        <f>VLOOKUP(A72,Table7[#All],2,)</f>
        <v>11</v>
      </c>
      <c r="C72" s="20" t="s">
        <v>91</v>
      </c>
      <c r="D72" s="20">
        <f>VLOOKUP(C72,Table8[#All],2,0)</f>
        <v>0</v>
      </c>
      <c r="E72" s="20" t="s">
        <v>92</v>
      </c>
      <c r="F72" s="20">
        <f>VLOOKUP(E72,Table9[#All],2,0)</f>
        <v>0</v>
      </c>
      <c r="G72" s="20" t="s">
        <v>93</v>
      </c>
      <c r="H72" s="20">
        <f>VLOOKUP(G72,Table10[#All],2,0)</f>
        <v>1</v>
      </c>
      <c r="I72" s="20" t="s">
        <v>119</v>
      </c>
      <c r="J72" s="20">
        <f>VLOOKUP(I72,Table11[#All],2,0)</f>
        <v>0</v>
      </c>
      <c r="K72" s="20" t="s">
        <v>98</v>
      </c>
      <c r="L72" s="20">
        <f>VLOOKUP(K72,Table12[#All],2,0)</f>
        <v>0</v>
      </c>
      <c r="M72" s="20" t="s">
        <v>126</v>
      </c>
      <c r="N72" s="20">
        <f>VLOOKUP(M72,Table13[#All],2,0)</f>
        <v>0</v>
      </c>
      <c r="O72" s="20" t="s">
        <v>98</v>
      </c>
      <c r="P72" s="20">
        <f>VLOOKUP(O72,Table14[#All],2,0)</f>
        <v>1</v>
      </c>
      <c r="Q72" s="20" t="s">
        <v>104</v>
      </c>
      <c r="R72" s="20">
        <f>VLOOKUP(Q72,Table16[#All],2,0)</f>
        <v>0</v>
      </c>
      <c r="S72" s="20" t="s">
        <v>111</v>
      </c>
      <c r="T72" s="20">
        <f>VLOOKUP(S72,Table17[#All],2,0)</f>
        <v>0</v>
      </c>
      <c r="U72" s="21">
        <v>244000</v>
      </c>
    </row>
    <row r="73" spans="1:21">
      <c r="A73" s="22" t="s">
        <v>217</v>
      </c>
      <c r="B73" s="20">
        <f>VLOOKUP(A73,Table7[#All],2,)</f>
        <v>4</v>
      </c>
      <c r="C73" s="23" t="s">
        <v>91</v>
      </c>
      <c r="D73" s="20">
        <f>VLOOKUP(C73,Table8[#All],2,0)</f>
        <v>0</v>
      </c>
      <c r="E73" s="23" t="s">
        <v>92</v>
      </c>
      <c r="F73" s="20">
        <f>VLOOKUP(E73,Table9[#All],2,0)</f>
        <v>0</v>
      </c>
      <c r="G73" s="23" t="s">
        <v>93</v>
      </c>
      <c r="H73" s="20">
        <f>VLOOKUP(G73,Table10[#All],2,0)</f>
        <v>1</v>
      </c>
      <c r="I73" s="23" t="s">
        <v>98</v>
      </c>
      <c r="J73" s="20">
        <f>VLOOKUP(I73,Table11[#All],2,0)</f>
        <v>1</v>
      </c>
      <c r="K73" s="23" t="s">
        <v>98</v>
      </c>
      <c r="L73" s="20">
        <f>VLOOKUP(K73,Table12[#All],2,0)</f>
        <v>0</v>
      </c>
      <c r="M73" s="23" t="s">
        <v>98</v>
      </c>
      <c r="N73" s="20">
        <f>VLOOKUP(M73,Table13[#All],2,0)</f>
        <v>2</v>
      </c>
      <c r="O73" s="23" t="s">
        <v>98</v>
      </c>
      <c r="P73" s="20">
        <f>VLOOKUP(O73,Table14[#All],2,0)</f>
        <v>1</v>
      </c>
      <c r="Q73" s="23" t="s">
        <v>104</v>
      </c>
      <c r="R73" s="20">
        <f>VLOOKUP(Q73,Table16[#All],2,0)</f>
        <v>0</v>
      </c>
      <c r="S73" s="23" t="s">
        <v>111</v>
      </c>
      <c r="T73" s="20">
        <f>VLOOKUP(S73,Table17[#All],2,0)</f>
        <v>0</v>
      </c>
      <c r="U73" s="24">
        <v>129500</v>
      </c>
    </row>
    <row r="74" spans="1:21">
      <c r="A74" s="19" t="s">
        <v>121</v>
      </c>
      <c r="B74" s="20">
        <f>VLOOKUP(A74,Table7[#All],2,)</f>
        <v>17</v>
      </c>
      <c r="C74" s="20" t="s">
        <v>91</v>
      </c>
      <c r="D74" s="20">
        <f>VLOOKUP(C74,Table8[#All],2,0)</f>
        <v>0</v>
      </c>
      <c r="E74" s="20" t="s">
        <v>92</v>
      </c>
      <c r="F74" s="20">
        <f>VLOOKUP(E74,Table9[#All],2,0)</f>
        <v>0</v>
      </c>
      <c r="G74" s="20" t="s">
        <v>122</v>
      </c>
      <c r="H74" s="20">
        <f>VLOOKUP(G74,Table10[#All],2,0)</f>
        <v>0</v>
      </c>
      <c r="I74" s="20" t="s">
        <v>119</v>
      </c>
      <c r="J74" s="20">
        <f>VLOOKUP(I74,Table11[#All],2,0)</f>
        <v>0</v>
      </c>
      <c r="K74" s="20" t="s">
        <v>98</v>
      </c>
      <c r="L74" s="20">
        <f>VLOOKUP(K74,Table12[#All],2,0)</f>
        <v>0</v>
      </c>
      <c r="M74" s="20" t="s">
        <v>119</v>
      </c>
      <c r="N74" s="20">
        <f>VLOOKUP(M74,Table13[#All],2,0)</f>
        <v>1</v>
      </c>
      <c r="O74" s="20" t="s">
        <v>98</v>
      </c>
      <c r="P74" s="20">
        <f>VLOOKUP(O74,Table14[#All],2,0)</f>
        <v>1</v>
      </c>
      <c r="Q74" s="20" t="s">
        <v>104</v>
      </c>
      <c r="R74" s="20">
        <f>VLOOKUP(Q74,Table16[#All],2,0)</f>
        <v>0</v>
      </c>
      <c r="S74" s="20" t="s">
        <v>111</v>
      </c>
      <c r="T74" s="20">
        <f>VLOOKUP(S74,Table17[#All],2,0)</f>
        <v>0</v>
      </c>
      <c r="U74" s="21">
        <v>185000</v>
      </c>
    </row>
    <row r="75" spans="1:21">
      <c r="A75" s="22" t="s">
        <v>89</v>
      </c>
      <c r="B75" s="20">
        <f>VLOOKUP(A75,Table7[#All],2,)</f>
        <v>11</v>
      </c>
      <c r="C75" s="23" t="s">
        <v>91</v>
      </c>
      <c r="D75" s="20">
        <f>VLOOKUP(C75,Table8[#All],2,0)</f>
        <v>0</v>
      </c>
      <c r="E75" s="23" t="s">
        <v>92</v>
      </c>
      <c r="F75" s="20">
        <f>VLOOKUP(E75,Table9[#All],2,0)</f>
        <v>0</v>
      </c>
      <c r="G75" s="23" t="s">
        <v>93</v>
      </c>
      <c r="H75" s="20">
        <f>VLOOKUP(G75,Table10[#All],2,0)</f>
        <v>1</v>
      </c>
      <c r="I75" s="23" t="s">
        <v>98</v>
      </c>
      <c r="J75" s="20">
        <f>VLOOKUP(I75,Table11[#All],2,0)</f>
        <v>1</v>
      </c>
      <c r="K75" s="23" t="s">
        <v>98</v>
      </c>
      <c r="L75" s="20">
        <f>VLOOKUP(K75,Table12[#All],2,0)</f>
        <v>0</v>
      </c>
      <c r="M75" s="23" t="s">
        <v>119</v>
      </c>
      <c r="N75" s="20">
        <f>VLOOKUP(M75,Table13[#All],2,0)</f>
        <v>1</v>
      </c>
      <c r="O75" s="23" t="s">
        <v>98</v>
      </c>
      <c r="P75" s="20">
        <f>VLOOKUP(O75,Table14[#All],2,0)</f>
        <v>1</v>
      </c>
      <c r="Q75" s="23" t="s">
        <v>104</v>
      </c>
      <c r="R75" s="20">
        <f>VLOOKUP(Q75,Table16[#All],2,0)</f>
        <v>0</v>
      </c>
      <c r="S75" s="23" t="s">
        <v>111</v>
      </c>
      <c r="T75" s="20">
        <f>VLOOKUP(S75,Table17[#All],2,0)</f>
        <v>0</v>
      </c>
      <c r="U75" s="24">
        <v>144900</v>
      </c>
    </row>
    <row r="76" spans="1:21">
      <c r="A76" s="19" t="s">
        <v>188</v>
      </c>
      <c r="B76" s="20">
        <f>VLOOKUP(A76,Table7[#All],2,)</f>
        <v>7</v>
      </c>
      <c r="C76" s="20" t="s">
        <v>91</v>
      </c>
      <c r="D76" s="20">
        <f>VLOOKUP(C76,Table8[#All],2,0)</f>
        <v>0</v>
      </c>
      <c r="E76" s="20" t="s">
        <v>92</v>
      </c>
      <c r="F76" s="20">
        <f>VLOOKUP(E76,Table9[#All],2,0)</f>
        <v>0</v>
      </c>
      <c r="G76" s="20" t="s">
        <v>122</v>
      </c>
      <c r="H76" s="20">
        <f>VLOOKUP(G76,Table10[#All],2,0)</f>
        <v>0</v>
      </c>
      <c r="I76" s="20" t="s">
        <v>139</v>
      </c>
      <c r="J76" s="20">
        <f>VLOOKUP(I76,Table11[#All],2,0)</f>
        <v>4</v>
      </c>
      <c r="K76" s="20" t="s">
        <v>98</v>
      </c>
      <c r="L76" s="20">
        <f>VLOOKUP(K76,Table12[#All],2,0)</f>
        <v>0</v>
      </c>
      <c r="M76" s="20" t="s">
        <v>119</v>
      </c>
      <c r="N76" s="20">
        <f>VLOOKUP(M76,Table13[#All],2,0)</f>
        <v>1</v>
      </c>
      <c r="O76" s="20" t="s">
        <v>98</v>
      </c>
      <c r="P76" s="20">
        <f>VLOOKUP(O76,Table14[#All],2,0)</f>
        <v>1</v>
      </c>
      <c r="Q76" s="20" t="s">
        <v>104</v>
      </c>
      <c r="R76" s="20">
        <f>VLOOKUP(Q76,Table16[#All],2,0)</f>
        <v>0</v>
      </c>
      <c r="S76" s="20" t="s">
        <v>111</v>
      </c>
      <c r="T76" s="20">
        <f>VLOOKUP(S76,Table17[#All],2,0)</f>
        <v>0</v>
      </c>
      <c r="U76" s="21">
        <v>107400</v>
      </c>
    </row>
    <row r="77" spans="1:21">
      <c r="A77" s="22" t="s">
        <v>219</v>
      </c>
      <c r="B77" s="20">
        <f>VLOOKUP(A77,Table7[#All],2,)</f>
        <v>14</v>
      </c>
      <c r="C77" s="23" t="s">
        <v>91</v>
      </c>
      <c r="D77" s="20">
        <f>VLOOKUP(C77,Table8[#All],2,0)</f>
        <v>0</v>
      </c>
      <c r="E77" s="23" t="s">
        <v>142</v>
      </c>
      <c r="F77" s="20">
        <f>VLOOKUP(E77,Table9[#All],2,0)</f>
        <v>4</v>
      </c>
      <c r="G77" s="23" t="s">
        <v>158</v>
      </c>
      <c r="H77" s="20">
        <f>VLOOKUP(G77,Table10[#All],2,0)</f>
        <v>5</v>
      </c>
      <c r="I77" s="23" t="s">
        <v>119</v>
      </c>
      <c r="J77" s="20">
        <f>VLOOKUP(I77,Table11[#All],2,0)</f>
        <v>0</v>
      </c>
      <c r="K77" s="23" t="s">
        <v>98</v>
      </c>
      <c r="L77" s="20">
        <f>VLOOKUP(K77,Table12[#All],2,0)</f>
        <v>0</v>
      </c>
      <c r="M77" s="23" t="s">
        <v>98</v>
      </c>
      <c r="N77" s="20">
        <f>VLOOKUP(M77,Table13[#All],2,0)</f>
        <v>2</v>
      </c>
      <c r="O77" s="23" t="s">
        <v>98</v>
      </c>
      <c r="P77" s="20">
        <f>VLOOKUP(O77,Table14[#All],2,0)</f>
        <v>1</v>
      </c>
      <c r="Q77" s="23" t="s">
        <v>104</v>
      </c>
      <c r="R77" s="20">
        <f>VLOOKUP(Q77,Table16[#All],2,0)</f>
        <v>0</v>
      </c>
      <c r="S77" s="23" t="s">
        <v>111</v>
      </c>
      <c r="T77" s="20">
        <f>VLOOKUP(S77,Table17[#All],2,0)</f>
        <v>0</v>
      </c>
      <c r="U77" s="24">
        <v>91000</v>
      </c>
    </row>
    <row r="78" spans="1:21">
      <c r="A78" s="19" t="s">
        <v>89</v>
      </c>
      <c r="B78" s="20">
        <f>VLOOKUP(A78,Table7[#All],2,)</f>
        <v>11</v>
      </c>
      <c r="C78" s="20" t="s">
        <v>91</v>
      </c>
      <c r="D78" s="20">
        <f>VLOOKUP(C78,Table8[#All],2,0)</f>
        <v>0</v>
      </c>
      <c r="E78" s="20" t="s">
        <v>92</v>
      </c>
      <c r="F78" s="20">
        <f>VLOOKUP(E78,Table9[#All],2,0)</f>
        <v>0</v>
      </c>
      <c r="G78" s="20" t="s">
        <v>93</v>
      </c>
      <c r="H78" s="20">
        <f>VLOOKUP(G78,Table10[#All],2,0)</f>
        <v>1</v>
      </c>
      <c r="I78" s="20" t="s">
        <v>98</v>
      </c>
      <c r="J78" s="20">
        <f>VLOOKUP(I78,Table11[#All],2,0)</f>
        <v>1</v>
      </c>
      <c r="K78" s="20" t="s">
        <v>98</v>
      </c>
      <c r="L78" s="20">
        <f>VLOOKUP(K78,Table12[#All],2,0)</f>
        <v>0</v>
      </c>
      <c r="M78" s="20" t="s">
        <v>126</v>
      </c>
      <c r="N78" s="20">
        <f>VLOOKUP(M78,Table13[#All],2,0)</f>
        <v>0</v>
      </c>
      <c r="O78" s="20" t="s">
        <v>98</v>
      </c>
      <c r="P78" s="20">
        <f>VLOOKUP(O78,Table14[#All],2,0)</f>
        <v>1</v>
      </c>
      <c r="Q78" s="20" t="s">
        <v>104</v>
      </c>
      <c r="R78" s="20">
        <f>VLOOKUP(Q78,Table16[#All],2,0)</f>
        <v>0</v>
      </c>
      <c r="S78" s="20" t="s">
        <v>111</v>
      </c>
      <c r="T78" s="20">
        <f>VLOOKUP(S78,Table17[#All],2,0)</f>
        <v>0</v>
      </c>
      <c r="U78" s="21">
        <v>135750</v>
      </c>
    </row>
    <row r="79" spans="1:21">
      <c r="A79" s="22" t="s">
        <v>197</v>
      </c>
      <c r="B79" s="20">
        <f>VLOOKUP(A79,Table7[#All],2,)</f>
        <v>8</v>
      </c>
      <c r="C79" s="23" t="s">
        <v>91</v>
      </c>
      <c r="D79" s="20">
        <f>VLOOKUP(C79,Table8[#All],2,0)</f>
        <v>0</v>
      </c>
      <c r="E79" s="23" t="s">
        <v>92</v>
      </c>
      <c r="F79" s="20">
        <f>VLOOKUP(E79,Table9[#All],2,0)</f>
        <v>0</v>
      </c>
      <c r="G79" s="23" t="s">
        <v>176</v>
      </c>
      <c r="H79" s="20">
        <f>VLOOKUP(G79,Table10[#All],2,0)</f>
        <v>2</v>
      </c>
      <c r="I79" s="23" t="s">
        <v>98</v>
      </c>
      <c r="J79" s="20">
        <f>VLOOKUP(I79,Table11[#All],2,0)</f>
        <v>1</v>
      </c>
      <c r="K79" s="23" t="s">
        <v>98</v>
      </c>
      <c r="L79" s="20">
        <f>VLOOKUP(K79,Table12[#All],2,0)</f>
        <v>0</v>
      </c>
      <c r="M79" s="23" t="s">
        <v>98</v>
      </c>
      <c r="N79" s="20">
        <f>VLOOKUP(M79,Table13[#All],2,0)</f>
        <v>2</v>
      </c>
      <c r="O79" s="23" t="s">
        <v>98</v>
      </c>
      <c r="P79" s="20">
        <f>VLOOKUP(O79,Table14[#All],2,0)</f>
        <v>1</v>
      </c>
      <c r="Q79" s="23" t="s">
        <v>104</v>
      </c>
      <c r="R79" s="20">
        <f>VLOOKUP(Q79,Table16[#All],2,0)</f>
        <v>0</v>
      </c>
      <c r="S79" s="23" t="s">
        <v>111</v>
      </c>
      <c r="T79" s="20">
        <f>VLOOKUP(S79,Table17[#All],2,0)</f>
        <v>0</v>
      </c>
      <c r="U79" s="24">
        <v>127000</v>
      </c>
    </row>
    <row r="80" spans="1:21">
      <c r="A80" s="19" t="s">
        <v>169</v>
      </c>
      <c r="B80" s="20">
        <f>VLOOKUP(A80,Table7[#All],2,)</f>
        <v>9</v>
      </c>
      <c r="C80" s="20" t="s">
        <v>91</v>
      </c>
      <c r="D80" s="20">
        <f>VLOOKUP(C80,Table8[#All],2,0)</f>
        <v>0</v>
      </c>
      <c r="E80" s="20" t="s">
        <v>179</v>
      </c>
      <c r="F80" s="20">
        <f>VLOOKUP(E80,Table9[#All],2,0)</f>
        <v>2</v>
      </c>
      <c r="G80" s="20" t="s">
        <v>93</v>
      </c>
      <c r="H80" s="20">
        <f>VLOOKUP(G80,Table10[#All],2,0)</f>
        <v>1</v>
      </c>
      <c r="I80" s="20" t="s">
        <v>98</v>
      </c>
      <c r="J80" s="20">
        <f>VLOOKUP(I80,Table11[#All],2,0)</f>
        <v>1</v>
      </c>
      <c r="K80" s="20" t="s">
        <v>98</v>
      </c>
      <c r="L80" s="20">
        <f>VLOOKUP(K80,Table12[#All],2,0)</f>
        <v>0</v>
      </c>
      <c r="M80" s="20" t="s">
        <v>98</v>
      </c>
      <c r="N80" s="20">
        <f>VLOOKUP(M80,Table13[#All],2,0)</f>
        <v>2</v>
      </c>
      <c r="O80" s="20" t="s">
        <v>98</v>
      </c>
      <c r="P80" s="20">
        <f>VLOOKUP(O80,Table14[#All],2,0)</f>
        <v>1</v>
      </c>
      <c r="Q80" s="20" t="s">
        <v>104</v>
      </c>
      <c r="R80" s="20">
        <f>VLOOKUP(Q80,Table16[#All],2,0)</f>
        <v>0</v>
      </c>
      <c r="S80" s="20" t="s">
        <v>111</v>
      </c>
      <c r="T80" s="20">
        <f>VLOOKUP(S80,Table17[#All],2,0)</f>
        <v>0</v>
      </c>
      <c r="U80" s="21">
        <v>136500</v>
      </c>
    </row>
    <row r="81" spans="1:21">
      <c r="A81" s="22" t="s">
        <v>188</v>
      </c>
      <c r="B81" s="20">
        <f>VLOOKUP(A81,Table7[#All],2,)</f>
        <v>7</v>
      </c>
      <c r="C81" s="23" t="s">
        <v>91</v>
      </c>
      <c r="D81" s="20">
        <f>VLOOKUP(C81,Table8[#All],2,0)</f>
        <v>0</v>
      </c>
      <c r="E81" s="23" t="s">
        <v>92</v>
      </c>
      <c r="F81" s="20">
        <f>VLOOKUP(E81,Table9[#All],2,0)</f>
        <v>0</v>
      </c>
      <c r="G81" s="23" t="s">
        <v>122</v>
      </c>
      <c r="H81" s="20">
        <f>VLOOKUP(G81,Table10[#All],2,0)</f>
        <v>0</v>
      </c>
      <c r="I81" s="23" t="s">
        <v>98</v>
      </c>
      <c r="J81" s="20">
        <f>VLOOKUP(I81,Table11[#All],2,0)</f>
        <v>1</v>
      </c>
      <c r="K81" s="23" t="s">
        <v>98</v>
      </c>
      <c r="L81" s="20">
        <f>VLOOKUP(K81,Table12[#All],2,0)</f>
        <v>0</v>
      </c>
      <c r="M81" s="23" t="s">
        <v>119</v>
      </c>
      <c r="N81" s="20">
        <f>VLOOKUP(M81,Table13[#All],2,0)</f>
        <v>1</v>
      </c>
      <c r="O81" s="23" t="s">
        <v>98</v>
      </c>
      <c r="P81" s="20">
        <f>VLOOKUP(O81,Table14[#All],2,0)</f>
        <v>1</v>
      </c>
      <c r="Q81" s="23" t="s">
        <v>104</v>
      </c>
      <c r="R81" s="20">
        <f>VLOOKUP(Q81,Table16[#All],2,0)</f>
        <v>0</v>
      </c>
      <c r="S81" s="23" t="s">
        <v>111</v>
      </c>
      <c r="T81" s="20">
        <f>VLOOKUP(S81,Table17[#All],2,0)</f>
        <v>0</v>
      </c>
      <c r="U81" s="24">
        <v>110000</v>
      </c>
    </row>
    <row r="82" spans="1:21">
      <c r="A82" s="19" t="s">
        <v>89</v>
      </c>
      <c r="B82" s="20">
        <f>VLOOKUP(A82,Table7[#All],2,)</f>
        <v>11</v>
      </c>
      <c r="C82" s="20" t="s">
        <v>91</v>
      </c>
      <c r="D82" s="20">
        <f>VLOOKUP(C82,Table8[#All],2,0)</f>
        <v>0</v>
      </c>
      <c r="E82" s="20" t="s">
        <v>92</v>
      </c>
      <c r="F82" s="20">
        <f>VLOOKUP(E82,Table9[#All],2,0)</f>
        <v>0</v>
      </c>
      <c r="G82" s="20" t="s">
        <v>122</v>
      </c>
      <c r="H82" s="20">
        <f>VLOOKUP(G82,Table10[#All],2,0)</f>
        <v>0</v>
      </c>
      <c r="I82" s="20" t="s">
        <v>119</v>
      </c>
      <c r="J82" s="20">
        <f>VLOOKUP(I82,Table11[#All],2,0)</f>
        <v>0</v>
      </c>
      <c r="K82" s="20" t="s">
        <v>98</v>
      </c>
      <c r="L82" s="20">
        <f>VLOOKUP(K82,Table12[#All],2,0)</f>
        <v>0</v>
      </c>
      <c r="M82" s="20" t="s">
        <v>98</v>
      </c>
      <c r="N82" s="20">
        <f>VLOOKUP(M82,Table13[#All],2,0)</f>
        <v>2</v>
      </c>
      <c r="O82" s="20" t="s">
        <v>119</v>
      </c>
      <c r="P82" s="20">
        <f>VLOOKUP(O82,Table14[#All],2,0)</f>
        <v>0</v>
      </c>
      <c r="Q82" s="20" t="s">
        <v>104</v>
      </c>
      <c r="R82" s="20">
        <f>VLOOKUP(Q82,Table16[#All],2,0)</f>
        <v>0</v>
      </c>
      <c r="S82" s="20" t="s">
        <v>111</v>
      </c>
      <c r="T82" s="20">
        <f>VLOOKUP(S82,Table17[#All],2,0)</f>
        <v>0</v>
      </c>
      <c r="U82" s="21">
        <v>193500</v>
      </c>
    </row>
    <row r="83" spans="1:21">
      <c r="A83" s="22" t="s">
        <v>217</v>
      </c>
      <c r="B83" s="20">
        <f>VLOOKUP(A83,Table7[#All],2,)</f>
        <v>4</v>
      </c>
      <c r="C83" s="23" t="s">
        <v>91</v>
      </c>
      <c r="D83" s="20">
        <f>VLOOKUP(C83,Table8[#All],2,0)</f>
        <v>0</v>
      </c>
      <c r="E83" s="23" t="s">
        <v>129</v>
      </c>
      <c r="F83" s="20">
        <f>VLOOKUP(E83,Table9[#All],2,0)</f>
        <v>3</v>
      </c>
      <c r="G83" s="23" t="s">
        <v>93</v>
      </c>
      <c r="H83" s="20">
        <f>VLOOKUP(G83,Table10[#All],2,0)</f>
        <v>1</v>
      </c>
      <c r="I83" s="23" t="s">
        <v>126</v>
      </c>
      <c r="J83" s="20">
        <f>VLOOKUP(I83,Table11[#All],2,0)</f>
        <v>2</v>
      </c>
      <c r="K83" s="23" t="s">
        <v>119</v>
      </c>
      <c r="L83" s="20">
        <f>VLOOKUP(K83,Table12[#All],2,0)</f>
        <v>1</v>
      </c>
      <c r="M83" s="23" t="s">
        <v>126</v>
      </c>
      <c r="N83" s="20">
        <f>VLOOKUP(M83,Table13[#All],2,0)</f>
        <v>0</v>
      </c>
      <c r="O83" s="23" t="s">
        <v>98</v>
      </c>
      <c r="P83" s="20">
        <f>VLOOKUP(O83,Table14[#All],2,0)</f>
        <v>1</v>
      </c>
      <c r="Q83" s="23" t="s">
        <v>104</v>
      </c>
      <c r="R83" s="20">
        <f>VLOOKUP(Q83,Table16[#All],2,0)</f>
        <v>0</v>
      </c>
      <c r="S83" s="23" t="s">
        <v>111</v>
      </c>
      <c r="T83" s="20">
        <f>VLOOKUP(S83,Table17[#All],2,0)</f>
        <v>0</v>
      </c>
      <c r="U83" s="24">
        <v>153500</v>
      </c>
    </row>
    <row r="84" spans="1:21">
      <c r="A84" s="19" t="s">
        <v>163</v>
      </c>
      <c r="B84" s="20">
        <f>VLOOKUP(A84,Table7[#All],2,)</f>
        <v>5</v>
      </c>
      <c r="C84" s="20" t="s">
        <v>91</v>
      </c>
      <c r="D84" s="20">
        <f>VLOOKUP(C84,Table8[#All],2,0)</f>
        <v>0</v>
      </c>
      <c r="E84" s="20" t="s">
        <v>92</v>
      </c>
      <c r="F84" s="20">
        <f>VLOOKUP(E84,Table9[#All],2,0)</f>
        <v>0</v>
      </c>
      <c r="G84" s="20" t="s">
        <v>93</v>
      </c>
      <c r="H84" s="20">
        <f>VLOOKUP(G84,Table10[#All],2,0)</f>
        <v>1</v>
      </c>
      <c r="I84" s="20" t="s">
        <v>119</v>
      </c>
      <c r="J84" s="20">
        <f>VLOOKUP(I84,Table11[#All],2,0)</f>
        <v>0</v>
      </c>
      <c r="K84" s="20" t="s">
        <v>98</v>
      </c>
      <c r="L84" s="20">
        <f>VLOOKUP(K84,Table12[#All],2,0)</f>
        <v>0</v>
      </c>
      <c r="M84" s="20" t="s">
        <v>126</v>
      </c>
      <c r="N84" s="20">
        <f>VLOOKUP(M84,Table13[#All],2,0)</f>
        <v>0</v>
      </c>
      <c r="O84" s="20" t="s">
        <v>119</v>
      </c>
      <c r="P84" s="20">
        <f>VLOOKUP(O84,Table14[#All],2,0)</f>
        <v>0</v>
      </c>
      <c r="Q84" s="20" t="s">
        <v>104</v>
      </c>
      <c r="R84" s="20">
        <f>VLOOKUP(Q84,Table16[#All],2,0)</f>
        <v>0</v>
      </c>
      <c r="S84" s="20" t="s">
        <v>111</v>
      </c>
      <c r="T84" s="20">
        <f>VLOOKUP(S84,Table17[#All],2,0)</f>
        <v>0</v>
      </c>
      <c r="U84" s="21">
        <v>245000</v>
      </c>
    </row>
    <row r="85" spans="1:21">
      <c r="A85" s="22" t="s">
        <v>89</v>
      </c>
      <c r="B85" s="20">
        <f>VLOOKUP(A85,Table7[#All],2,)</f>
        <v>11</v>
      </c>
      <c r="C85" s="23" t="s">
        <v>91</v>
      </c>
      <c r="D85" s="20">
        <f>VLOOKUP(C85,Table8[#All],2,0)</f>
        <v>0</v>
      </c>
      <c r="E85" s="23" t="s">
        <v>92</v>
      </c>
      <c r="F85" s="20">
        <f>VLOOKUP(E85,Table9[#All],2,0)</f>
        <v>0</v>
      </c>
      <c r="G85" s="23" t="s">
        <v>93</v>
      </c>
      <c r="H85" s="20">
        <f>VLOOKUP(G85,Table10[#All],2,0)</f>
        <v>1</v>
      </c>
      <c r="I85" s="23" t="s">
        <v>98</v>
      </c>
      <c r="J85" s="20">
        <f>VLOOKUP(I85,Table11[#All],2,0)</f>
        <v>1</v>
      </c>
      <c r="K85" s="23" t="s">
        <v>98</v>
      </c>
      <c r="L85" s="20">
        <f>VLOOKUP(K85,Table12[#All],2,0)</f>
        <v>0</v>
      </c>
      <c r="M85" s="23" t="s">
        <v>119</v>
      </c>
      <c r="N85" s="20">
        <f>VLOOKUP(M85,Table13[#All],2,0)</f>
        <v>1</v>
      </c>
      <c r="O85" s="23" t="s">
        <v>98</v>
      </c>
      <c r="P85" s="20">
        <f>VLOOKUP(O85,Table14[#All],2,0)</f>
        <v>1</v>
      </c>
      <c r="Q85" s="23" t="s">
        <v>104</v>
      </c>
      <c r="R85" s="20">
        <f>VLOOKUP(Q85,Table16[#All],2,0)</f>
        <v>0</v>
      </c>
      <c r="S85" s="23" t="s">
        <v>111</v>
      </c>
      <c r="T85" s="20">
        <f>VLOOKUP(S85,Table17[#All],2,0)</f>
        <v>0</v>
      </c>
      <c r="U85" s="24">
        <v>126500</v>
      </c>
    </row>
    <row r="86" spans="1:21">
      <c r="A86" s="19" t="s">
        <v>121</v>
      </c>
      <c r="B86" s="20">
        <f>VLOOKUP(A86,Table7[#All],2,)</f>
        <v>17</v>
      </c>
      <c r="C86" s="20" t="s">
        <v>91</v>
      </c>
      <c r="D86" s="20">
        <f>VLOOKUP(C86,Table8[#All],2,0)</f>
        <v>0</v>
      </c>
      <c r="E86" s="20" t="s">
        <v>92</v>
      </c>
      <c r="F86" s="20">
        <f>VLOOKUP(E86,Table9[#All],2,0)</f>
        <v>0</v>
      </c>
      <c r="G86" s="20" t="s">
        <v>158</v>
      </c>
      <c r="H86" s="20">
        <f>VLOOKUP(G86,Table10[#All],2,0)</f>
        <v>5</v>
      </c>
      <c r="I86" s="20" t="s">
        <v>119</v>
      </c>
      <c r="J86" s="20">
        <f>VLOOKUP(I86,Table11[#All],2,0)</f>
        <v>0</v>
      </c>
      <c r="K86" s="20" t="s">
        <v>98</v>
      </c>
      <c r="L86" s="20">
        <f>VLOOKUP(K86,Table12[#All],2,0)</f>
        <v>0</v>
      </c>
      <c r="M86" s="20" t="s">
        <v>119</v>
      </c>
      <c r="N86" s="20">
        <f>VLOOKUP(M86,Table13[#All],2,0)</f>
        <v>1</v>
      </c>
      <c r="O86" s="20" t="s">
        <v>98</v>
      </c>
      <c r="P86" s="20">
        <f>VLOOKUP(O86,Table14[#All],2,0)</f>
        <v>1</v>
      </c>
      <c r="Q86" s="20" t="s">
        <v>104</v>
      </c>
      <c r="R86" s="20">
        <f>VLOOKUP(Q86,Table16[#All],2,0)</f>
        <v>0</v>
      </c>
      <c r="S86" s="20" t="s">
        <v>111</v>
      </c>
      <c r="T86" s="20">
        <f>VLOOKUP(S86,Table17[#All],2,0)</f>
        <v>0</v>
      </c>
      <c r="U86" s="21">
        <v>168500</v>
      </c>
    </row>
    <row r="87" spans="1:21">
      <c r="A87" s="22" t="s">
        <v>162</v>
      </c>
      <c r="B87" s="20">
        <f>VLOOKUP(A87,Table7[#All],2,)</f>
        <v>3</v>
      </c>
      <c r="C87" s="23" t="s">
        <v>91</v>
      </c>
      <c r="D87" s="20">
        <f>VLOOKUP(C87,Table8[#All],2,0)</f>
        <v>0</v>
      </c>
      <c r="E87" s="23" t="s">
        <v>92</v>
      </c>
      <c r="F87" s="20">
        <f>VLOOKUP(E87,Table9[#All],2,0)</f>
        <v>0</v>
      </c>
      <c r="G87" s="23" t="s">
        <v>122</v>
      </c>
      <c r="H87" s="20">
        <f>VLOOKUP(G87,Table10[#All],2,0)</f>
        <v>0</v>
      </c>
      <c r="I87" s="23" t="s">
        <v>119</v>
      </c>
      <c r="J87" s="20">
        <f>VLOOKUP(I87,Table11[#All],2,0)</f>
        <v>0</v>
      </c>
      <c r="K87" s="23" t="s">
        <v>98</v>
      </c>
      <c r="L87" s="20">
        <f>VLOOKUP(K87,Table12[#All],2,0)</f>
        <v>0</v>
      </c>
      <c r="M87" s="23" t="s">
        <v>126</v>
      </c>
      <c r="N87" s="20">
        <f>VLOOKUP(M87,Table13[#All],2,0)</f>
        <v>0</v>
      </c>
      <c r="O87" s="23" t="s">
        <v>119</v>
      </c>
      <c r="P87" s="20">
        <f>VLOOKUP(O87,Table14[#All],2,0)</f>
        <v>0</v>
      </c>
      <c r="Q87" s="23" t="s">
        <v>104</v>
      </c>
      <c r="R87" s="20">
        <f>VLOOKUP(Q87,Table16[#All],2,0)</f>
        <v>0</v>
      </c>
      <c r="S87" s="23" t="s">
        <v>111</v>
      </c>
      <c r="T87" s="20">
        <f>VLOOKUP(S87,Table17[#All],2,0)</f>
        <v>0</v>
      </c>
      <c r="U87" s="24">
        <v>260000</v>
      </c>
    </row>
    <row r="88" spans="1:21">
      <c r="A88" s="19" t="s">
        <v>121</v>
      </c>
      <c r="B88" s="20">
        <f>VLOOKUP(A88,Table7[#All],2,)</f>
        <v>17</v>
      </c>
      <c r="C88" s="20" t="s">
        <v>91</v>
      </c>
      <c r="D88" s="20">
        <f>VLOOKUP(C88,Table8[#All],2,0)</f>
        <v>0</v>
      </c>
      <c r="E88" s="20" t="s">
        <v>92</v>
      </c>
      <c r="F88" s="20">
        <f>VLOOKUP(E88,Table9[#All],2,0)</f>
        <v>0</v>
      </c>
      <c r="G88" s="20" t="s">
        <v>122</v>
      </c>
      <c r="H88" s="20">
        <f>VLOOKUP(G88,Table10[#All],2,0)</f>
        <v>0</v>
      </c>
      <c r="I88" s="20" t="s">
        <v>119</v>
      </c>
      <c r="J88" s="20">
        <f>VLOOKUP(I88,Table11[#All],2,0)</f>
        <v>0</v>
      </c>
      <c r="K88" s="20" t="s">
        <v>98</v>
      </c>
      <c r="L88" s="20">
        <f>VLOOKUP(K88,Table12[#All],2,0)</f>
        <v>0</v>
      </c>
      <c r="M88" s="20" t="s">
        <v>126</v>
      </c>
      <c r="N88" s="20">
        <f>VLOOKUP(M88,Table13[#All],2,0)</f>
        <v>0</v>
      </c>
      <c r="O88" s="20" t="s">
        <v>119</v>
      </c>
      <c r="P88" s="20">
        <f>VLOOKUP(O88,Table14[#All],2,0)</f>
        <v>0</v>
      </c>
      <c r="Q88" s="20" t="s">
        <v>104</v>
      </c>
      <c r="R88" s="20">
        <f>VLOOKUP(Q88,Table16[#All],2,0)</f>
        <v>0</v>
      </c>
      <c r="S88" s="20" t="s">
        <v>111</v>
      </c>
      <c r="T88" s="20">
        <f>VLOOKUP(S88,Table17[#All],2,0)</f>
        <v>0</v>
      </c>
      <c r="U88" s="21">
        <v>174000</v>
      </c>
    </row>
    <row r="89" spans="1:21">
      <c r="A89" s="22" t="s">
        <v>163</v>
      </c>
      <c r="B89" s="20">
        <f>VLOOKUP(A89,Table7[#All],2,)</f>
        <v>5</v>
      </c>
      <c r="C89" s="23" t="s">
        <v>91</v>
      </c>
      <c r="D89" s="20">
        <f>VLOOKUP(C89,Table8[#All],2,0)</f>
        <v>0</v>
      </c>
      <c r="E89" s="23" t="s">
        <v>129</v>
      </c>
      <c r="F89" s="20">
        <f>VLOOKUP(E89,Table9[#All],2,0)</f>
        <v>3</v>
      </c>
      <c r="G89" s="23" t="s">
        <v>122</v>
      </c>
      <c r="H89" s="20">
        <f>VLOOKUP(G89,Table10[#All],2,0)</f>
        <v>0</v>
      </c>
      <c r="I89" s="23" t="s">
        <v>119</v>
      </c>
      <c r="J89" s="20">
        <f>VLOOKUP(I89,Table11[#All],2,0)</f>
        <v>0</v>
      </c>
      <c r="K89" s="23" t="s">
        <v>98</v>
      </c>
      <c r="L89" s="20">
        <f>VLOOKUP(K89,Table12[#All],2,0)</f>
        <v>0</v>
      </c>
      <c r="M89" s="23" t="s">
        <v>126</v>
      </c>
      <c r="N89" s="20">
        <f>VLOOKUP(M89,Table13[#All],2,0)</f>
        <v>0</v>
      </c>
      <c r="O89" s="23" t="s">
        <v>119</v>
      </c>
      <c r="P89" s="20">
        <f>VLOOKUP(O89,Table14[#All],2,0)</f>
        <v>0</v>
      </c>
      <c r="Q89" s="23" t="s">
        <v>104</v>
      </c>
      <c r="R89" s="20">
        <f>VLOOKUP(Q89,Table16[#All],2,0)</f>
        <v>0</v>
      </c>
      <c r="S89" s="23" t="s">
        <v>150</v>
      </c>
      <c r="T89" s="20">
        <f>VLOOKUP(S89,Table17[#All],2,0)</f>
        <v>2</v>
      </c>
      <c r="U89" s="24">
        <v>164500</v>
      </c>
    </row>
    <row r="90" spans="1:21">
      <c r="A90" s="19" t="s">
        <v>214</v>
      </c>
      <c r="B90" s="20">
        <f>VLOOKUP(A90,Table7[#All],2,)</f>
        <v>13</v>
      </c>
      <c r="C90" s="20" t="s">
        <v>90</v>
      </c>
      <c r="D90" s="20">
        <f>VLOOKUP(C90,Table8[#All],2,0)</f>
        <v>1</v>
      </c>
      <c r="E90" s="20" t="s">
        <v>92</v>
      </c>
      <c r="F90" s="20">
        <f>VLOOKUP(E90,Table9[#All],2,0)</f>
        <v>0</v>
      </c>
      <c r="G90" s="20" t="s">
        <v>176</v>
      </c>
      <c r="H90" s="20">
        <f>VLOOKUP(G90,Table10[#All],2,0)</f>
        <v>2</v>
      </c>
      <c r="I90" s="20" t="s">
        <v>98</v>
      </c>
      <c r="J90" s="20">
        <f>VLOOKUP(I90,Table11[#All],2,0)</f>
        <v>1</v>
      </c>
      <c r="K90" s="20" t="s">
        <v>139</v>
      </c>
      <c r="L90" s="20">
        <f>VLOOKUP(K90,Table12[#All],2,0)</f>
        <v>3</v>
      </c>
      <c r="M90" s="20" t="s">
        <v>98</v>
      </c>
      <c r="N90" s="20">
        <f>VLOOKUP(M90,Table13[#All],2,0)</f>
        <v>2</v>
      </c>
      <c r="O90" s="20" t="s">
        <v>139</v>
      </c>
      <c r="P90" s="20">
        <f>VLOOKUP(O90,Table14[#All],2,0)</f>
        <v>3</v>
      </c>
      <c r="Q90" s="20" t="s">
        <v>167</v>
      </c>
      <c r="R90" s="20">
        <f>VLOOKUP(Q90,Table16[#All],2,0)</f>
        <v>1</v>
      </c>
      <c r="S90" s="20" t="s">
        <v>172</v>
      </c>
      <c r="T90" s="20">
        <f>VLOOKUP(S90,Table17[#All],2,0)</f>
        <v>1</v>
      </c>
      <c r="U90" s="21">
        <v>85000</v>
      </c>
    </row>
    <row r="91" spans="1:21">
      <c r="A91" s="22" t="s">
        <v>209</v>
      </c>
      <c r="B91" s="20">
        <f>VLOOKUP(A91,Table7[#All],2,)</f>
        <v>0</v>
      </c>
      <c r="C91" s="23" t="s">
        <v>91</v>
      </c>
      <c r="D91" s="20">
        <f>VLOOKUP(C91,Table8[#All],2,0)</f>
        <v>0</v>
      </c>
      <c r="E91" s="23" t="s">
        <v>92</v>
      </c>
      <c r="F91" s="20">
        <f>VLOOKUP(E91,Table9[#All],2,0)</f>
        <v>0</v>
      </c>
      <c r="G91" s="23" t="s">
        <v>93</v>
      </c>
      <c r="H91" s="20">
        <f>VLOOKUP(G91,Table10[#All],2,0)</f>
        <v>1</v>
      </c>
      <c r="I91" s="23" t="s">
        <v>119</v>
      </c>
      <c r="J91" s="20">
        <f>VLOOKUP(I91,Table11[#All],2,0)</f>
        <v>0</v>
      </c>
      <c r="K91" s="23" t="s">
        <v>98</v>
      </c>
      <c r="L91" s="20">
        <f>VLOOKUP(K91,Table12[#All],2,0)</f>
        <v>0</v>
      </c>
      <c r="M91" s="23" t="s">
        <v>126</v>
      </c>
      <c r="N91" s="20">
        <f>VLOOKUP(M91,Table13[#All],2,0)</f>
        <v>0</v>
      </c>
      <c r="O91" s="23" t="s">
        <v>98</v>
      </c>
      <c r="P91" s="20">
        <f>VLOOKUP(O91,Table14[#All],2,0)</f>
        <v>1</v>
      </c>
      <c r="Q91" s="23" t="s">
        <v>104</v>
      </c>
      <c r="R91" s="20">
        <f>VLOOKUP(Q91,Table16[#All],2,0)</f>
        <v>0</v>
      </c>
      <c r="S91" s="23" t="s">
        <v>111</v>
      </c>
      <c r="T91" s="20">
        <f>VLOOKUP(S91,Table17[#All],2,0)</f>
        <v>0</v>
      </c>
      <c r="U91" s="24">
        <v>123600</v>
      </c>
    </row>
    <row r="92" spans="1:21">
      <c r="A92" s="19" t="s">
        <v>89</v>
      </c>
      <c r="B92" s="20">
        <f>VLOOKUP(A92,Table7[#All],2,)</f>
        <v>11</v>
      </c>
      <c r="C92" s="20" t="s">
        <v>91</v>
      </c>
      <c r="D92" s="20">
        <f>VLOOKUP(C92,Table8[#All],2,0)</f>
        <v>0</v>
      </c>
      <c r="E92" s="20" t="s">
        <v>92</v>
      </c>
      <c r="F92" s="20">
        <f>VLOOKUP(E92,Table9[#All],2,0)</f>
        <v>0</v>
      </c>
      <c r="G92" s="20" t="s">
        <v>93</v>
      </c>
      <c r="H92" s="20">
        <f>VLOOKUP(G92,Table10[#All],2,0)</f>
        <v>1</v>
      </c>
      <c r="I92" s="20" t="s">
        <v>83</v>
      </c>
      <c r="J92" s="20">
        <f>VLOOKUP(I92,Table11[#All],2,0)</f>
        <v>3</v>
      </c>
      <c r="K92" s="20" t="s">
        <v>83</v>
      </c>
      <c r="L92" s="20">
        <f>VLOOKUP(K92,Table12[#All],2,0)</f>
        <v>2</v>
      </c>
      <c r="M92" s="20" t="s">
        <v>98</v>
      </c>
      <c r="N92" s="20">
        <f>VLOOKUP(M92,Table13[#All],2,0)</f>
        <v>2</v>
      </c>
      <c r="O92" s="20" t="s">
        <v>98</v>
      </c>
      <c r="P92" s="20">
        <f>VLOOKUP(O92,Table14[#All],2,0)</f>
        <v>1</v>
      </c>
      <c r="Q92" s="20" t="s">
        <v>104</v>
      </c>
      <c r="R92" s="20">
        <f>VLOOKUP(Q92,Table16[#All],2,0)</f>
        <v>0</v>
      </c>
      <c r="S92" s="20" t="s">
        <v>111</v>
      </c>
      <c r="T92" s="20">
        <f>VLOOKUP(S92,Table17[#All],2,0)</f>
        <v>0</v>
      </c>
      <c r="U92" s="21">
        <v>109900</v>
      </c>
    </row>
    <row r="93" spans="1:21">
      <c r="A93" s="22" t="s">
        <v>89</v>
      </c>
      <c r="B93" s="20">
        <f>VLOOKUP(A93,Table7[#All],2,)</f>
        <v>11</v>
      </c>
      <c r="C93" s="23" t="s">
        <v>91</v>
      </c>
      <c r="D93" s="20">
        <f>VLOOKUP(C93,Table8[#All],2,0)</f>
        <v>0</v>
      </c>
      <c r="E93" s="23" t="s">
        <v>92</v>
      </c>
      <c r="F93" s="20">
        <f>VLOOKUP(E93,Table9[#All],2,0)</f>
        <v>0</v>
      </c>
      <c r="G93" s="23" t="s">
        <v>93</v>
      </c>
      <c r="H93" s="20">
        <f>VLOOKUP(G93,Table10[#All],2,0)</f>
        <v>1</v>
      </c>
      <c r="I93" s="23" t="s">
        <v>98</v>
      </c>
      <c r="J93" s="20">
        <f>VLOOKUP(I93,Table11[#All],2,0)</f>
        <v>1</v>
      </c>
      <c r="K93" s="23" t="s">
        <v>98</v>
      </c>
      <c r="L93" s="20">
        <f>VLOOKUP(K93,Table12[#All],2,0)</f>
        <v>0</v>
      </c>
      <c r="M93" s="23" t="s">
        <v>98</v>
      </c>
      <c r="N93" s="20">
        <f>VLOOKUP(M93,Table13[#All],2,0)</f>
        <v>2</v>
      </c>
      <c r="O93" s="23" t="s">
        <v>98</v>
      </c>
      <c r="P93" s="20">
        <f>VLOOKUP(O93,Table14[#All],2,0)</f>
        <v>1</v>
      </c>
      <c r="Q93" s="23" t="s">
        <v>104</v>
      </c>
      <c r="R93" s="20">
        <f>VLOOKUP(Q93,Table16[#All],2,0)</f>
        <v>0</v>
      </c>
      <c r="S93" s="23" t="s">
        <v>172</v>
      </c>
      <c r="T93" s="20">
        <f>VLOOKUP(S93,Table17[#All],2,0)</f>
        <v>1</v>
      </c>
      <c r="U93" s="24">
        <v>98600</v>
      </c>
    </row>
    <row r="94" spans="1:21">
      <c r="A94" s="19" t="s">
        <v>212</v>
      </c>
      <c r="B94" s="20">
        <f>VLOOKUP(A94,Table7[#All],2,)</f>
        <v>2</v>
      </c>
      <c r="C94" s="20" t="s">
        <v>91</v>
      </c>
      <c r="D94" s="20">
        <f>VLOOKUP(C94,Table8[#All],2,0)</f>
        <v>0</v>
      </c>
      <c r="E94" s="20" t="s">
        <v>92</v>
      </c>
      <c r="F94" s="20">
        <f>VLOOKUP(E94,Table9[#All],2,0)</f>
        <v>0</v>
      </c>
      <c r="G94" s="20" t="s">
        <v>93</v>
      </c>
      <c r="H94" s="20">
        <f>VLOOKUP(G94,Table10[#All],2,0)</f>
        <v>1</v>
      </c>
      <c r="I94" s="20" t="s">
        <v>119</v>
      </c>
      <c r="J94" s="20">
        <f>VLOOKUP(I94,Table11[#All],2,0)</f>
        <v>0</v>
      </c>
      <c r="K94" s="20" t="s">
        <v>98</v>
      </c>
      <c r="L94" s="20">
        <f>VLOOKUP(K94,Table12[#All],2,0)</f>
        <v>0</v>
      </c>
      <c r="M94" s="20" t="s">
        <v>126</v>
      </c>
      <c r="N94" s="20">
        <f>VLOOKUP(M94,Table13[#All],2,0)</f>
        <v>0</v>
      </c>
      <c r="O94" s="20" t="s">
        <v>98</v>
      </c>
      <c r="P94" s="20">
        <f>VLOOKUP(O94,Table14[#All],2,0)</f>
        <v>1</v>
      </c>
      <c r="Q94" s="20" t="s">
        <v>104</v>
      </c>
      <c r="R94" s="20">
        <f>VLOOKUP(Q94,Table16[#All],2,0)</f>
        <v>0</v>
      </c>
      <c r="S94" s="20" t="s">
        <v>111</v>
      </c>
      <c r="T94" s="20">
        <f>VLOOKUP(S94,Table17[#All],2,0)</f>
        <v>0</v>
      </c>
      <c r="U94" s="21">
        <v>163500</v>
      </c>
    </row>
    <row r="95" spans="1:21">
      <c r="A95" s="22" t="s">
        <v>188</v>
      </c>
      <c r="B95" s="20">
        <f>VLOOKUP(A95,Table7[#All],2,)</f>
        <v>7</v>
      </c>
      <c r="C95" s="23" t="s">
        <v>91</v>
      </c>
      <c r="D95" s="20">
        <f>VLOOKUP(C95,Table8[#All],2,0)</f>
        <v>0</v>
      </c>
      <c r="E95" s="23" t="s">
        <v>186</v>
      </c>
      <c r="F95" s="20">
        <f>VLOOKUP(E95,Table9[#All],2,0)</f>
        <v>1</v>
      </c>
      <c r="G95" s="23" t="s">
        <v>198</v>
      </c>
      <c r="H95" s="20">
        <f>VLOOKUP(G95,Table10[#All],2,0)</f>
        <v>6</v>
      </c>
      <c r="I95" s="23" t="s">
        <v>98</v>
      </c>
      <c r="J95" s="20">
        <f>VLOOKUP(I95,Table11[#All],2,0)</f>
        <v>1</v>
      </c>
      <c r="K95" s="23" t="s">
        <v>139</v>
      </c>
      <c r="L95" s="20">
        <f>VLOOKUP(K95,Table12[#All],2,0)</f>
        <v>3</v>
      </c>
      <c r="M95" s="23" t="s">
        <v>126</v>
      </c>
      <c r="N95" s="20">
        <f>VLOOKUP(M95,Table13[#All],2,0)</f>
        <v>0</v>
      </c>
      <c r="O95" s="23" t="s">
        <v>98</v>
      </c>
      <c r="P95" s="20">
        <f>VLOOKUP(O95,Table14[#All],2,0)</f>
        <v>1</v>
      </c>
      <c r="Q95" s="23" t="s">
        <v>104</v>
      </c>
      <c r="R95" s="20">
        <f>VLOOKUP(Q95,Table16[#All],2,0)</f>
        <v>0</v>
      </c>
      <c r="S95" s="23" t="s">
        <v>111</v>
      </c>
      <c r="T95" s="20">
        <f>VLOOKUP(S95,Table17[#All],2,0)</f>
        <v>0</v>
      </c>
      <c r="U95" s="24">
        <v>133900</v>
      </c>
    </row>
    <row r="96" spans="1:21">
      <c r="A96" s="19" t="s">
        <v>209</v>
      </c>
      <c r="B96" s="20">
        <f>VLOOKUP(A96,Table7[#All],2,)</f>
        <v>0</v>
      </c>
      <c r="C96" s="20" t="s">
        <v>91</v>
      </c>
      <c r="D96" s="20">
        <f>VLOOKUP(C96,Table8[#All],2,0)</f>
        <v>0</v>
      </c>
      <c r="E96" s="20" t="s">
        <v>92</v>
      </c>
      <c r="F96" s="20">
        <f>VLOOKUP(E96,Table9[#All],2,0)</f>
        <v>0</v>
      </c>
      <c r="G96" s="20" t="s">
        <v>122</v>
      </c>
      <c r="H96" s="20">
        <f>VLOOKUP(G96,Table10[#All],2,0)</f>
        <v>0</v>
      </c>
      <c r="I96" s="20" t="s">
        <v>119</v>
      </c>
      <c r="J96" s="20">
        <f>VLOOKUP(I96,Table11[#All],2,0)</f>
        <v>0</v>
      </c>
      <c r="K96" s="20" t="s">
        <v>98</v>
      </c>
      <c r="L96" s="20">
        <f>VLOOKUP(K96,Table12[#All],2,0)</f>
        <v>0</v>
      </c>
      <c r="M96" s="20" t="s">
        <v>126</v>
      </c>
      <c r="N96" s="20">
        <f>VLOOKUP(M96,Table13[#All],2,0)</f>
        <v>0</v>
      </c>
      <c r="O96" s="20" t="s">
        <v>119</v>
      </c>
      <c r="P96" s="20">
        <f>VLOOKUP(O96,Table14[#All],2,0)</f>
        <v>0</v>
      </c>
      <c r="Q96" s="20" t="s">
        <v>104</v>
      </c>
      <c r="R96" s="20">
        <f>VLOOKUP(Q96,Table16[#All],2,0)</f>
        <v>0</v>
      </c>
      <c r="S96" s="20" t="s">
        <v>111</v>
      </c>
      <c r="T96" s="20">
        <f>VLOOKUP(S96,Table17[#All],2,0)</f>
        <v>0</v>
      </c>
      <c r="U96" s="21">
        <v>204750</v>
      </c>
    </row>
    <row r="97" spans="1:21">
      <c r="A97" s="22" t="s">
        <v>121</v>
      </c>
      <c r="B97" s="20">
        <f>VLOOKUP(A97,Table7[#All],2,)</f>
        <v>17</v>
      </c>
      <c r="C97" s="23" t="s">
        <v>91</v>
      </c>
      <c r="D97" s="20">
        <f>VLOOKUP(C97,Table8[#All],2,0)</f>
        <v>0</v>
      </c>
      <c r="E97" s="23" t="s">
        <v>92</v>
      </c>
      <c r="F97" s="20">
        <f>VLOOKUP(E97,Table9[#All],2,0)</f>
        <v>0</v>
      </c>
      <c r="G97" s="23" t="s">
        <v>122</v>
      </c>
      <c r="H97" s="20">
        <f>VLOOKUP(G97,Table10[#All],2,0)</f>
        <v>0</v>
      </c>
      <c r="I97" s="23" t="s">
        <v>119</v>
      </c>
      <c r="J97" s="20">
        <f>VLOOKUP(I97,Table11[#All],2,0)</f>
        <v>0</v>
      </c>
      <c r="K97" s="23" t="s">
        <v>119</v>
      </c>
      <c r="L97" s="20">
        <f>VLOOKUP(K97,Table12[#All],2,0)</f>
        <v>1</v>
      </c>
      <c r="M97" s="23" t="s">
        <v>119</v>
      </c>
      <c r="N97" s="20">
        <f>VLOOKUP(M97,Table13[#All],2,0)</f>
        <v>1</v>
      </c>
      <c r="O97" s="23" t="s">
        <v>98</v>
      </c>
      <c r="P97" s="20">
        <f>VLOOKUP(O97,Table14[#All],2,0)</f>
        <v>1</v>
      </c>
      <c r="Q97" s="23" t="s">
        <v>104</v>
      </c>
      <c r="R97" s="20">
        <f>VLOOKUP(Q97,Table16[#All],2,0)</f>
        <v>0</v>
      </c>
      <c r="S97" s="23" t="s">
        <v>111</v>
      </c>
      <c r="T97" s="20">
        <f>VLOOKUP(S97,Table17[#All],2,0)</f>
        <v>0</v>
      </c>
      <c r="U97" s="24">
        <v>185000</v>
      </c>
    </row>
    <row r="98" spans="1:21">
      <c r="A98" s="19" t="s">
        <v>209</v>
      </c>
      <c r="B98" s="20">
        <f>VLOOKUP(A98,Table7[#All],2,)</f>
        <v>0</v>
      </c>
      <c r="C98" s="20" t="s">
        <v>91</v>
      </c>
      <c r="D98" s="20">
        <f>VLOOKUP(C98,Table8[#All],2,0)</f>
        <v>0</v>
      </c>
      <c r="E98" s="20" t="s">
        <v>92</v>
      </c>
      <c r="F98" s="20">
        <f>VLOOKUP(E98,Table9[#All],2,0)</f>
        <v>0</v>
      </c>
      <c r="G98" s="20" t="s">
        <v>93</v>
      </c>
      <c r="H98" s="20">
        <f>VLOOKUP(G98,Table10[#All],2,0)</f>
        <v>1</v>
      </c>
      <c r="I98" s="20" t="s">
        <v>119</v>
      </c>
      <c r="J98" s="20">
        <f>VLOOKUP(I98,Table11[#All],2,0)</f>
        <v>0</v>
      </c>
      <c r="K98" s="20" t="s">
        <v>98</v>
      </c>
      <c r="L98" s="20">
        <f>VLOOKUP(K98,Table12[#All],2,0)</f>
        <v>0</v>
      </c>
      <c r="M98" s="20" t="s">
        <v>126</v>
      </c>
      <c r="N98" s="20">
        <f>VLOOKUP(M98,Table13[#All],2,0)</f>
        <v>0</v>
      </c>
      <c r="O98" s="20" t="s">
        <v>119</v>
      </c>
      <c r="P98" s="20">
        <f>VLOOKUP(O98,Table14[#All],2,0)</f>
        <v>0</v>
      </c>
      <c r="Q98" s="20" t="s">
        <v>104</v>
      </c>
      <c r="R98" s="20">
        <f>VLOOKUP(Q98,Table16[#All],2,0)</f>
        <v>0</v>
      </c>
      <c r="S98" s="20" t="s">
        <v>111</v>
      </c>
      <c r="T98" s="20">
        <f>VLOOKUP(S98,Table17[#All],2,0)</f>
        <v>0</v>
      </c>
      <c r="U98" s="21">
        <v>214000</v>
      </c>
    </row>
    <row r="99" spans="1:21">
      <c r="A99" s="22" t="s">
        <v>206</v>
      </c>
      <c r="B99" s="20">
        <f>VLOOKUP(A99,Table7[#All],2,)</f>
        <v>15</v>
      </c>
      <c r="C99" s="23" t="s">
        <v>91</v>
      </c>
      <c r="D99" s="20">
        <f>VLOOKUP(C99,Table8[#All],2,0)</f>
        <v>0</v>
      </c>
      <c r="E99" s="23" t="s">
        <v>92</v>
      </c>
      <c r="F99" s="20">
        <f>VLOOKUP(E99,Table9[#All],2,0)</f>
        <v>0</v>
      </c>
      <c r="G99" s="23" t="s">
        <v>93</v>
      </c>
      <c r="H99" s="20">
        <f>VLOOKUP(G99,Table10[#All],2,0)</f>
        <v>1</v>
      </c>
      <c r="I99" s="23" t="s">
        <v>98</v>
      </c>
      <c r="J99" s="20">
        <f>VLOOKUP(I99,Table11[#All],2,0)</f>
        <v>1</v>
      </c>
      <c r="K99" s="23" t="s">
        <v>98</v>
      </c>
      <c r="L99" s="20">
        <f>VLOOKUP(K99,Table12[#All],2,0)</f>
        <v>0</v>
      </c>
      <c r="M99" s="23" t="s">
        <v>98</v>
      </c>
      <c r="N99" s="20">
        <f>VLOOKUP(M99,Table13[#All],2,0)</f>
        <v>2</v>
      </c>
      <c r="O99" s="23" t="s">
        <v>98</v>
      </c>
      <c r="P99" s="20">
        <f>VLOOKUP(O99,Table14[#All],2,0)</f>
        <v>1</v>
      </c>
      <c r="Q99" s="23" t="s">
        <v>191</v>
      </c>
      <c r="R99" s="20">
        <f>VLOOKUP(Q99,Table16[#All],2,0)</f>
        <v>2</v>
      </c>
      <c r="S99" s="23" t="s">
        <v>111</v>
      </c>
      <c r="T99" s="20">
        <f>VLOOKUP(S99,Table17[#All],2,0)</f>
        <v>0</v>
      </c>
      <c r="U99" s="24">
        <v>94750</v>
      </c>
    </row>
    <row r="100" spans="1:21">
      <c r="A100" s="19" t="s">
        <v>206</v>
      </c>
      <c r="B100" s="20">
        <f>VLOOKUP(A100,Table7[#All],2,)</f>
        <v>15</v>
      </c>
      <c r="C100" s="20" t="s">
        <v>91</v>
      </c>
      <c r="D100" s="20">
        <f>VLOOKUP(C100,Table8[#All],2,0)</f>
        <v>0</v>
      </c>
      <c r="E100" s="20" t="s">
        <v>92</v>
      </c>
      <c r="F100" s="20">
        <f>VLOOKUP(E100,Table9[#All],2,0)</f>
        <v>0</v>
      </c>
      <c r="G100" s="20" t="s">
        <v>93</v>
      </c>
      <c r="H100" s="20">
        <f>VLOOKUP(G100,Table10[#All],2,0)</f>
        <v>1</v>
      </c>
      <c r="I100" s="20" t="s">
        <v>98</v>
      </c>
      <c r="J100" s="20">
        <f>VLOOKUP(I100,Table11[#All],2,0)</f>
        <v>1</v>
      </c>
      <c r="K100" s="20" t="s">
        <v>98</v>
      </c>
      <c r="L100" s="20">
        <f>VLOOKUP(K100,Table12[#All],2,0)</f>
        <v>0</v>
      </c>
      <c r="M100" s="20" t="s">
        <v>139</v>
      </c>
      <c r="N100" s="20">
        <f>VLOOKUP(M100,Table13[#All],2,0)</f>
        <v>3</v>
      </c>
      <c r="O100" s="20" t="s">
        <v>98</v>
      </c>
      <c r="P100" s="20">
        <f>VLOOKUP(O100,Table14[#All],2,0)</f>
        <v>1</v>
      </c>
      <c r="Q100" s="20" t="s">
        <v>104</v>
      </c>
      <c r="R100" s="20">
        <f>VLOOKUP(Q100,Table16[#All],2,0)</f>
        <v>0</v>
      </c>
      <c r="S100" s="20" t="s">
        <v>172</v>
      </c>
      <c r="T100" s="20">
        <f>VLOOKUP(S100,Table17[#All],2,0)</f>
        <v>1</v>
      </c>
      <c r="U100" s="21">
        <v>83000</v>
      </c>
    </row>
    <row r="101" spans="1:21">
      <c r="A101" s="22" t="s">
        <v>89</v>
      </c>
      <c r="B101" s="20">
        <f>VLOOKUP(A101,Table7[#All],2,)</f>
        <v>11</v>
      </c>
      <c r="C101" s="23" t="s">
        <v>91</v>
      </c>
      <c r="D101" s="20">
        <f>VLOOKUP(C101,Table8[#All],2,0)</f>
        <v>0</v>
      </c>
      <c r="E101" s="23" t="s">
        <v>92</v>
      </c>
      <c r="F101" s="20">
        <f>VLOOKUP(E101,Table9[#All],2,0)</f>
        <v>0</v>
      </c>
      <c r="G101" s="23" t="s">
        <v>93</v>
      </c>
      <c r="H101" s="20">
        <f>VLOOKUP(G101,Table10[#All],2,0)</f>
        <v>1</v>
      </c>
      <c r="I101" s="23" t="s">
        <v>98</v>
      </c>
      <c r="J101" s="20">
        <f>VLOOKUP(I101,Table11[#All],2,0)</f>
        <v>1</v>
      </c>
      <c r="K101" s="23" t="s">
        <v>98</v>
      </c>
      <c r="L101" s="20">
        <f>VLOOKUP(K101,Table12[#All],2,0)</f>
        <v>0</v>
      </c>
      <c r="M101" s="23" t="s">
        <v>139</v>
      </c>
      <c r="N101" s="20">
        <f>VLOOKUP(M101,Table13[#All],2,0)</f>
        <v>3</v>
      </c>
      <c r="O101" s="23" t="s">
        <v>98</v>
      </c>
      <c r="P101" s="20">
        <f>VLOOKUP(O101,Table14[#All],2,0)</f>
        <v>1</v>
      </c>
      <c r="Q101" s="23" t="s">
        <v>104</v>
      </c>
      <c r="R101" s="20">
        <f>VLOOKUP(Q101,Table16[#All],2,0)</f>
        <v>0</v>
      </c>
      <c r="S101" s="23" t="s">
        <v>111</v>
      </c>
      <c r="T101" s="20">
        <f>VLOOKUP(S101,Table17[#All],2,0)</f>
        <v>0</v>
      </c>
      <c r="U101" s="24">
        <v>128950</v>
      </c>
    </row>
    <row r="102" spans="1:21">
      <c r="A102" s="19" t="s">
        <v>175</v>
      </c>
      <c r="B102" s="20">
        <f>VLOOKUP(A102,Table7[#All],2,)</f>
        <v>6</v>
      </c>
      <c r="C102" s="20" t="s">
        <v>91</v>
      </c>
      <c r="D102" s="20">
        <f>VLOOKUP(C102,Table8[#All],2,0)</f>
        <v>0</v>
      </c>
      <c r="E102" s="20" t="s">
        <v>92</v>
      </c>
      <c r="F102" s="20">
        <f>VLOOKUP(E102,Table9[#All],2,0)</f>
        <v>0</v>
      </c>
      <c r="G102" s="20" t="s">
        <v>93</v>
      </c>
      <c r="H102" s="20">
        <f>VLOOKUP(G102,Table10[#All],2,0)</f>
        <v>1</v>
      </c>
      <c r="I102" s="20" t="s">
        <v>98</v>
      </c>
      <c r="J102" s="20">
        <f>VLOOKUP(I102,Table11[#All],2,0)</f>
        <v>1</v>
      </c>
      <c r="K102" s="20" t="s">
        <v>98</v>
      </c>
      <c r="L102" s="20">
        <f>VLOOKUP(K102,Table12[#All],2,0)</f>
        <v>0</v>
      </c>
      <c r="M102" s="20" t="s">
        <v>119</v>
      </c>
      <c r="N102" s="20">
        <f>VLOOKUP(M102,Table13[#All],2,0)</f>
        <v>1</v>
      </c>
      <c r="O102" s="20" t="s">
        <v>119</v>
      </c>
      <c r="P102" s="20">
        <f>VLOOKUP(O102,Table14[#All],2,0)</f>
        <v>0</v>
      </c>
      <c r="Q102" s="20" t="s">
        <v>104</v>
      </c>
      <c r="R102" s="20">
        <f>VLOOKUP(Q102,Table16[#All],2,0)</f>
        <v>0</v>
      </c>
      <c r="S102" s="20" t="s">
        <v>111</v>
      </c>
      <c r="T102" s="20">
        <f>VLOOKUP(S102,Table17[#All],2,0)</f>
        <v>0</v>
      </c>
      <c r="U102" s="21">
        <v>205000</v>
      </c>
    </row>
    <row r="103" spans="1:21">
      <c r="A103" s="22" t="s">
        <v>165</v>
      </c>
      <c r="B103" s="20">
        <f>VLOOKUP(A103,Table7[#All],2,)</f>
        <v>12</v>
      </c>
      <c r="C103" s="23" t="s">
        <v>91</v>
      </c>
      <c r="D103" s="20">
        <f>VLOOKUP(C103,Table8[#All],2,0)</f>
        <v>0</v>
      </c>
      <c r="E103" s="23" t="s">
        <v>92</v>
      </c>
      <c r="F103" s="20">
        <f>VLOOKUP(E103,Table9[#All],2,0)</f>
        <v>0</v>
      </c>
      <c r="G103" s="23" t="s">
        <v>122</v>
      </c>
      <c r="H103" s="20">
        <f>VLOOKUP(G103,Table10[#All],2,0)</f>
        <v>0</v>
      </c>
      <c r="I103" s="23" t="s">
        <v>119</v>
      </c>
      <c r="J103" s="20">
        <f>VLOOKUP(I103,Table11[#All],2,0)</f>
        <v>0</v>
      </c>
      <c r="K103" s="23" t="s">
        <v>98</v>
      </c>
      <c r="L103" s="20">
        <f>VLOOKUP(K103,Table12[#All],2,0)</f>
        <v>0</v>
      </c>
      <c r="M103" s="23" t="s">
        <v>98</v>
      </c>
      <c r="N103" s="20">
        <f>VLOOKUP(M103,Table13[#All],2,0)</f>
        <v>2</v>
      </c>
      <c r="O103" s="23" t="s">
        <v>119</v>
      </c>
      <c r="P103" s="20">
        <f>VLOOKUP(O103,Table14[#All],2,0)</f>
        <v>0</v>
      </c>
      <c r="Q103" s="23" t="s">
        <v>104</v>
      </c>
      <c r="R103" s="20">
        <f>VLOOKUP(Q103,Table16[#All],2,0)</f>
        <v>0</v>
      </c>
      <c r="S103" s="23" t="s">
        <v>111</v>
      </c>
      <c r="T103" s="20">
        <f>VLOOKUP(S103,Table17[#All],2,0)</f>
        <v>0</v>
      </c>
      <c r="U103" s="24">
        <v>178000</v>
      </c>
    </row>
    <row r="104" spans="1:21">
      <c r="A104" s="19" t="s">
        <v>165</v>
      </c>
      <c r="B104" s="20">
        <f>VLOOKUP(A104,Table7[#All],2,)</f>
        <v>12</v>
      </c>
      <c r="C104" s="20" t="s">
        <v>91</v>
      </c>
      <c r="D104" s="20">
        <f>VLOOKUP(C104,Table8[#All],2,0)</f>
        <v>0</v>
      </c>
      <c r="E104" s="20" t="s">
        <v>179</v>
      </c>
      <c r="F104" s="20">
        <f>VLOOKUP(E104,Table9[#All],2,0)</f>
        <v>2</v>
      </c>
      <c r="G104" s="20" t="s">
        <v>93</v>
      </c>
      <c r="H104" s="20">
        <f>VLOOKUP(G104,Table10[#All],2,0)</f>
        <v>1</v>
      </c>
      <c r="I104" s="20" t="s">
        <v>83</v>
      </c>
      <c r="J104" s="20">
        <f>VLOOKUP(I104,Table11[#All],2,0)</f>
        <v>3</v>
      </c>
      <c r="K104" s="20" t="s">
        <v>83</v>
      </c>
      <c r="L104" s="20">
        <f>VLOOKUP(K104,Table12[#All],2,0)</f>
        <v>2</v>
      </c>
      <c r="M104" s="20" t="s">
        <v>98</v>
      </c>
      <c r="N104" s="20">
        <f>VLOOKUP(M104,Table13[#All],2,0)</f>
        <v>2</v>
      </c>
      <c r="O104" s="20" t="s">
        <v>98</v>
      </c>
      <c r="P104" s="20">
        <f>VLOOKUP(O104,Table14[#All],2,0)</f>
        <v>1</v>
      </c>
      <c r="Q104" s="20" t="s">
        <v>104</v>
      </c>
      <c r="R104" s="20">
        <f>VLOOKUP(Q104,Table16[#All],2,0)</f>
        <v>0</v>
      </c>
      <c r="S104" s="20" t="s">
        <v>216</v>
      </c>
      <c r="T104" s="20">
        <f>VLOOKUP(S104,Table17[#All],2,0)</f>
        <v>4</v>
      </c>
      <c r="U104" s="21">
        <v>118964</v>
      </c>
    </row>
    <row r="105" spans="1:21">
      <c r="A105" s="22" t="s">
        <v>209</v>
      </c>
      <c r="B105" s="20">
        <f>VLOOKUP(A105,Table7[#All],2,)</f>
        <v>0</v>
      </c>
      <c r="C105" s="23" t="s">
        <v>91</v>
      </c>
      <c r="D105" s="20">
        <f>VLOOKUP(C105,Table8[#All],2,0)</f>
        <v>0</v>
      </c>
      <c r="E105" s="23" t="s">
        <v>92</v>
      </c>
      <c r="F105" s="20">
        <f>VLOOKUP(E105,Table9[#All],2,0)</f>
        <v>0</v>
      </c>
      <c r="G105" s="23" t="s">
        <v>93</v>
      </c>
      <c r="H105" s="20">
        <f>VLOOKUP(G105,Table10[#All],2,0)</f>
        <v>1</v>
      </c>
      <c r="I105" s="23" t="s">
        <v>119</v>
      </c>
      <c r="J105" s="20">
        <f>VLOOKUP(I105,Table11[#All],2,0)</f>
        <v>0</v>
      </c>
      <c r="K105" s="23" t="s">
        <v>98</v>
      </c>
      <c r="L105" s="20">
        <f>VLOOKUP(K105,Table12[#All],2,0)</f>
        <v>0</v>
      </c>
      <c r="M105" s="23" t="s">
        <v>126</v>
      </c>
      <c r="N105" s="20">
        <f>VLOOKUP(M105,Table13[#All],2,0)</f>
        <v>0</v>
      </c>
      <c r="O105" s="23" t="s">
        <v>119</v>
      </c>
      <c r="P105" s="20">
        <f>VLOOKUP(O105,Table14[#All],2,0)</f>
        <v>0</v>
      </c>
      <c r="Q105" s="23" t="s">
        <v>104</v>
      </c>
      <c r="R105" s="20">
        <f>VLOOKUP(Q105,Table16[#All],2,0)</f>
        <v>0</v>
      </c>
      <c r="S105" s="23" t="s">
        <v>111</v>
      </c>
      <c r="T105" s="20">
        <f>VLOOKUP(S105,Table17[#All],2,0)</f>
        <v>0</v>
      </c>
      <c r="U105" s="24">
        <v>198900</v>
      </c>
    </row>
    <row r="106" spans="1:21">
      <c r="A106" s="19" t="s">
        <v>214</v>
      </c>
      <c r="B106" s="20">
        <f>VLOOKUP(A106,Table7[#All],2,)</f>
        <v>13</v>
      </c>
      <c r="C106" s="20" t="s">
        <v>91</v>
      </c>
      <c r="D106" s="20">
        <f>VLOOKUP(C106,Table8[#All],2,0)</f>
        <v>0</v>
      </c>
      <c r="E106" s="20" t="s">
        <v>92</v>
      </c>
      <c r="F106" s="20">
        <f>VLOOKUP(E106,Table9[#All],2,0)</f>
        <v>0</v>
      </c>
      <c r="G106" s="20" t="s">
        <v>176</v>
      </c>
      <c r="H106" s="20">
        <f>VLOOKUP(G106,Table10[#All],2,0)</f>
        <v>2</v>
      </c>
      <c r="I106" s="20" t="s">
        <v>98</v>
      </c>
      <c r="J106" s="20">
        <f>VLOOKUP(I106,Table11[#All],2,0)</f>
        <v>1</v>
      </c>
      <c r="K106" s="20" t="s">
        <v>98</v>
      </c>
      <c r="L106" s="20">
        <f>VLOOKUP(K106,Table12[#All],2,0)</f>
        <v>0</v>
      </c>
      <c r="M106" s="20" t="s">
        <v>126</v>
      </c>
      <c r="N106" s="20">
        <f>VLOOKUP(M106,Table13[#All],2,0)</f>
        <v>0</v>
      </c>
      <c r="O106" s="20" t="s">
        <v>98</v>
      </c>
      <c r="P106" s="20">
        <f>VLOOKUP(O106,Table14[#All],2,0)</f>
        <v>1</v>
      </c>
      <c r="Q106" s="20" t="s">
        <v>104</v>
      </c>
      <c r="R106" s="20">
        <f>VLOOKUP(Q106,Table16[#All],2,0)</f>
        <v>0</v>
      </c>
      <c r="S106" s="20" t="s">
        <v>111</v>
      </c>
      <c r="T106" s="20">
        <f>VLOOKUP(S106,Table17[#All],2,0)</f>
        <v>0</v>
      </c>
      <c r="U106" s="21">
        <v>169500</v>
      </c>
    </row>
    <row r="107" spans="1:21">
      <c r="A107" s="22" t="s">
        <v>163</v>
      </c>
      <c r="B107" s="20">
        <f>VLOOKUP(A107,Table7[#All],2,)</f>
        <v>5</v>
      </c>
      <c r="C107" s="23" t="s">
        <v>91</v>
      </c>
      <c r="D107" s="20">
        <f>VLOOKUP(C107,Table8[#All],2,0)</f>
        <v>0</v>
      </c>
      <c r="E107" s="23" t="s">
        <v>92</v>
      </c>
      <c r="F107" s="20">
        <f>VLOOKUP(E107,Table9[#All],2,0)</f>
        <v>0</v>
      </c>
      <c r="G107" s="23" t="s">
        <v>122</v>
      </c>
      <c r="H107" s="20">
        <f>VLOOKUP(G107,Table10[#All],2,0)</f>
        <v>0</v>
      </c>
      <c r="I107" s="23" t="s">
        <v>126</v>
      </c>
      <c r="J107" s="20">
        <f>VLOOKUP(I107,Table11[#All],2,0)</f>
        <v>2</v>
      </c>
      <c r="K107" s="23" t="s">
        <v>98</v>
      </c>
      <c r="L107" s="20">
        <f>VLOOKUP(K107,Table12[#All],2,0)</f>
        <v>0</v>
      </c>
      <c r="M107" s="23" t="s">
        <v>126</v>
      </c>
      <c r="N107" s="20">
        <f>VLOOKUP(M107,Table13[#All],2,0)</f>
        <v>0</v>
      </c>
      <c r="O107" s="23" t="s">
        <v>119</v>
      </c>
      <c r="P107" s="20">
        <f>VLOOKUP(O107,Table14[#All],2,0)</f>
        <v>0</v>
      </c>
      <c r="Q107" s="23" t="s">
        <v>104</v>
      </c>
      <c r="R107" s="20">
        <f>VLOOKUP(Q107,Table16[#All],2,0)</f>
        <v>0</v>
      </c>
      <c r="S107" s="23" t="s">
        <v>111</v>
      </c>
      <c r="T107" s="20">
        <f>VLOOKUP(S107,Table17[#All],2,0)</f>
        <v>0</v>
      </c>
      <c r="U107" s="24">
        <v>250000</v>
      </c>
    </row>
    <row r="108" spans="1:21">
      <c r="A108" s="19" t="s">
        <v>188</v>
      </c>
      <c r="B108" s="20">
        <f>VLOOKUP(A108,Table7[#All],2,)</f>
        <v>7</v>
      </c>
      <c r="C108" s="20" t="s">
        <v>91</v>
      </c>
      <c r="D108" s="20">
        <f>VLOOKUP(C108,Table8[#All],2,0)</f>
        <v>0</v>
      </c>
      <c r="E108" s="20" t="s">
        <v>92</v>
      </c>
      <c r="F108" s="20">
        <f>VLOOKUP(E108,Table9[#All],2,0)</f>
        <v>0</v>
      </c>
      <c r="G108" s="20" t="s">
        <v>93</v>
      </c>
      <c r="H108" s="20">
        <f>VLOOKUP(G108,Table10[#All],2,0)</f>
        <v>1</v>
      </c>
      <c r="I108" s="20" t="s">
        <v>139</v>
      </c>
      <c r="J108" s="20">
        <f>VLOOKUP(I108,Table11[#All],2,0)</f>
        <v>4</v>
      </c>
      <c r="K108" s="20" t="s">
        <v>98</v>
      </c>
      <c r="L108" s="20">
        <f>VLOOKUP(K108,Table12[#All],2,0)</f>
        <v>0</v>
      </c>
      <c r="M108" s="20" t="s">
        <v>119</v>
      </c>
      <c r="N108" s="20">
        <f>VLOOKUP(M108,Table13[#All],2,0)</f>
        <v>1</v>
      </c>
      <c r="O108" s="20" t="s">
        <v>98</v>
      </c>
      <c r="P108" s="20">
        <f>VLOOKUP(O108,Table14[#All],2,0)</f>
        <v>1</v>
      </c>
      <c r="Q108" s="20" t="s">
        <v>167</v>
      </c>
      <c r="R108" s="20">
        <f>VLOOKUP(Q108,Table16[#All],2,0)</f>
        <v>1</v>
      </c>
      <c r="S108" s="20" t="s">
        <v>111</v>
      </c>
      <c r="T108" s="20">
        <f>VLOOKUP(S108,Table17[#All],2,0)</f>
        <v>0</v>
      </c>
      <c r="U108" s="21">
        <v>100000</v>
      </c>
    </row>
    <row r="109" spans="1:21">
      <c r="A109" s="22" t="s">
        <v>188</v>
      </c>
      <c r="B109" s="20">
        <f>VLOOKUP(A109,Table7[#All],2,)</f>
        <v>7</v>
      </c>
      <c r="C109" s="23" t="s">
        <v>91</v>
      </c>
      <c r="D109" s="20">
        <f>VLOOKUP(C109,Table8[#All],2,0)</f>
        <v>0</v>
      </c>
      <c r="E109" s="23" t="s">
        <v>92</v>
      </c>
      <c r="F109" s="20">
        <f>VLOOKUP(E109,Table9[#All],2,0)</f>
        <v>0</v>
      </c>
      <c r="G109" s="23" t="s">
        <v>93</v>
      </c>
      <c r="H109" s="20">
        <f>VLOOKUP(G109,Table10[#All],2,0)</f>
        <v>1</v>
      </c>
      <c r="I109" s="23" t="s">
        <v>98</v>
      </c>
      <c r="J109" s="20">
        <f>VLOOKUP(I109,Table11[#All],2,0)</f>
        <v>1</v>
      </c>
      <c r="K109" s="23" t="s">
        <v>98</v>
      </c>
      <c r="L109" s="20">
        <f>VLOOKUP(K109,Table12[#All],2,0)</f>
        <v>0</v>
      </c>
      <c r="M109" s="23" t="s">
        <v>126</v>
      </c>
      <c r="N109" s="20">
        <f>VLOOKUP(M109,Table13[#All],2,0)</f>
        <v>0</v>
      </c>
      <c r="O109" s="23" t="s">
        <v>98</v>
      </c>
      <c r="P109" s="20">
        <f>VLOOKUP(O109,Table14[#All],2,0)</f>
        <v>1</v>
      </c>
      <c r="Q109" s="23" t="s">
        <v>104</v>
      </c>
      <c r="R109" s="20">
        <f>VLOOKUP(Q109,Table16[#All],2,0)</f>
        <v>0</v>
      </c>
      <c r="S109" s="23" t="s">
        <v>150</v>
      </c>
      <c r="T109" s="20">
        <f>VLOOKUP(S109,Table17[#All],2,0)</f>
        <v>2</v>
      </c>
      <c r="U109" s="24">
        <v>115000</v>
      </c>
    </row>
    <row r="110" spans="1:21">
      <c r="A110" s="19" t="s">
        <v>214</v>
      </c>
      <c r="B110" s="20">
        <f>VLOOKUP(A110,Table7[#All],2,)</f>
        <v>13</v>
      </c>
      <c r="C110" s="20" t="s">
        <v>182</v>
      </c>
      <c r="D110" s="20">
        <f>VLOOKUP(C110,Table8[#All],2,0)</f>
        <v>3</v>
      </c>
      <c r="E110" s="20" t="s">
        <v>92</v>
      </c>
      <c r="F110" s="20">
        <f>VLOOKUP(E110,Table9[#All],2,0)</f>
        <v>0</v>
      </c>
      <c r="G110" s="20" t="s">
        <v>176</v>
      </c>
      <c r="H110" s="20">
        <f>VLOOKUP(G110,Table10[#All],2,0)</f>
        <v>2</v>
      </c>
      <c r="I110" s="20" t="s">
        <v>98</v>
      </c>
      <c r="J110" s="20">
        <f>VLOOKUP(I110,Table11[#All],2,0)</f>
        <v>1</v>
      </c>
      <c r="K110" s="20" t="s">
        <v>98</v>
      </c>
      <c r="L110" s="20">
        <f>VLOOKUP(K110,Table12[#All],2,0)</f>
        <v>0</v>
      </c>
      <c r="M110" s="20" t="s">
        <v>98</v>
      </c>
      <c r="N110" s="20">
        <f>VLOOKUP(M110,Table13[#All],2,0)</f>
        <v>2</v>
      </c>
      <c r="O110" s="20" t="s">
        <v>139</v>
      </c>
      <c r="P110" s="20">
        <f>VLOOKUP(O110,Table14[#All],2,0)</f>
        <v>3</v>
      </c>
      <c r="Q110" s="20" t="s">
        <v>167</v>
      </c>
      <c r="R110" s="20">
        <f>VLOOKUP(Q110,Table16[#All],2,0)</f>
        <v>1</v>
      </c>
      <c r="S110" s="20" t="s">
        <v>111</v>
      </c>
      <c r="T110" s="20">
        <f>VLOOKUP(S110,Table17[#All],2,0)</f>
        <v>0</v>
      </c>
      <c r="U110" s="21">
        <v>115000</v>
      </c>
    </row>
    <row r="111" spans="1:21">
      <c r="A111" s="22" t="s">
        <v>175</v>
      </c>
      <c r="B111" s="20">
        <f>VLOOKUP(A111,Table7[#All],2,)</f>
        <v>6</v>
      </c>
      <c r="C111" s="23" t="s">
        <v>91</v>
      </c>
      <c r="D111" s="20">
        <f>VLOOKUP(C111,Table8[#All],2,0)</f>
        <v>0</v>
      </c>
      <c r="E111" s="23" t="s">
        <v>92</v>
      </c>
      <c r="F111" s="20">
        <f>VLOOKUP(E111,Table9[#All],2,0)</f>
        <v>0</v>
      </c>
      <c r="G111" s="23" t="s">
        <v>93</v>
      </c>
      <c r="H111" s="20">
        <f>VLOOKUP(G111,Table10[#All],2,0)</f>
        <v>1</v>
      </c>
      <c r="I111" s="23" t="s">
        <v>119</v>
      </c>
      <c r="J111" s="20">
        <f>VLOOKUP(I111,Table11[#All],2,0)</f>
        <v>0</v>
      </c>
      <c r="K111" s="23" t="s">
        <v>98</v>
      </c>
      <c r="L111" s="20">
        <f>VLOOKUP(K111,Table12[#All],2,0)</f>
        <v>0</v>
      </c>
      <c r="M111" s="23" t="s">
        <v>126</v>
      </c>
      <c r="N111" s="20">
        <f>VLOOKUP(M111,Table13[#All],2,0)</f>
        <v>0</v>
      </c>
      <c r="O111" s="23" t="s">
        <v>98</v>
      </c>
      <c r="P111" s="20">
        <f>VLOOKUP(O111,Table14[#All],2,0)</f>
        <v>1</v>
      </c>
      <c r="Q111" s="23" t="s">
        <v>104</v>
      </c>
      <c r="R111" s="20">
        <f>VLOOKUP(Q111,Table16[#All],2,0)</f>
        <v>0</v>
      </c>
      <c r="S111" s="23" t="s">
        <v>111</v>
      </c>
      <c r="T111" s="20">
        <f>VLOOKUP(S111,Table17[#All],2,0)</f>
        <v>0</v>
      </c>
      <c r="U111" s="24">
        <v>190000</v>
      </c>
    </row>
    <row r="112" spans="1:21">
      <c r="A112" s="19" t="s">
        <v>206</v>
      </c>
      <c r="B112" s="20">
        <f>VLOOKUP(A112,Table7[#All],2,)</f>
        <v>15</v>
      </c>
      <c r="C112" s="20" t="s">
        <v>91</v>
      </c>
      <c r="D112" s="20">
        <f>VLOOKUP(C112,Table8[#All],2,0)</f>
        <v>0</v>
      </c>
      <c r="E112" s="20" t="s">
        <v>92</v>
      </c>
      <c r="F112" s="20">
        <f>VLOOKUP(E112,Table9[#All],2,0)</f>
        <v>0</v>
      </c>
      <c r="G112" s="20" t="s">
        <v>176</v>
      </c>
      <c r="H112" s="20">
        <f>VLOOKUP(G112,Table10[#All],2,0)</f>
        <v>2</v>
      </c>
      <c r="I112" s="20" t="s">
        <v>98</v>
      </c>
      <c r="J112" s="20">
        <f>VLOOKUP(I112,Table11[#All],2,0)</f>
        <v>1</v>
      </c>
      <c r="K112" s="20" t="s">
        <v>139</v>
      </c>
      <c r="L112" s="20">
        <f>VLOOKUP(K112,Table12[#All],2,0)</f>
        <v>3</v>
      </c>
      <c r="M112" s="20" t="s">
        <v>119</v>
      </c>
      <c r="N112" s="20">
        <f>VLOOKUP(M112,Table13[#All],2,0)</f>
        <v>1</v>
      </c>
      <c r="O112" s="20" t="s">
        <v>98</v>
      </c>
      <c r="P112" s="20">
        <f>VLOOKUP(O112,Table14[#All],2,0)</f>
        <v>1</v>
      </c>
      <c r="Q112" s="20" t="s">
        <v>104</v>
      </c>
      <c r="R112" s="20">
        <f>VLOOKUP(Q112,Table16[#All],2,0)</f>
        <v>0</v>
      </c>
      <c r="S112" s="20" t="s">
        <v>111</v>
      </c>
      <c r="T112" s="20">
        <f>VLOOKUP(S112,Table17[#All],2,0)</f>
        <v>0</v>
      </c>
      <c r="U112" s="21">
        <v>136900</v>
      </c>
    </row>
    <row r="113" spans="1:21">
      <c r="A113" s="22" t="s">
        <v>121</v>
      </c>
      <c r="B113" s="20">
        <f>VLOOKUP(A113,Table7[#All],2,)</f>
        <v>17</v>
      </c>
      <c r="C113" s="23" t="s">
        <v>91</v>
      </c>
      <c r="D113" s="20">
        <f>VLOOKUP(C113,Table8[#All],2,0)</f>
        <v>0</v>
      </c>
      <c r="E113" s="23" t="s">
        <v>92</v>
      </c>
      <c r="F113" s="20">
        <f>VLOOKUP(E113,Table9[#All],2,0)</f>
        <v>0</v>
      </c>
      <c r="G113" s="23" t="s">
        <v>158</v>
      </c>
      <c r="H113" s="20">
        <f>VLOOKUP(G113,Table10[#All],2,0)</f>
        <v>5</v>
      </c>
      <c r="I113" s="23" t="s">
        <v>119</v>
      </c>
      <c r="J113" s="20">
        <f>VLOOKUP(I113,Table11[#All],2,0)</f>
        <v>0</v>
      </c>
      <c r="K113" s="23" t="s">
        <v>98</v>
      </c>
      <c r="L113" s="20">
        <f>VLOOKUP(K113,Table12[#All],2,0)</f>
        <v>0</v>
      </c>
      <c r="M113" s="23" t="s">
        <v>126</v>
      </c>
      <c r="N113" s="20">
        <f>VLOOKUP(M113,Table13[#All],2,0)</f>
        <v>0</v>
      </c>
      <c r="O113" s="23" t="s">
        <v>98</v>
      </c>
      <c r="P113" s="20">
        <f>VLOOKUP(O113,Table14[#All],2,0)</f>
        <v>1</v>
      </c>
      <c r="Q113" s="23" t="s">
        <v>104</v>
      </c>
      <c r="R113" s="20">
        <f>VLOOKUP(Q113,Table16[#All],2,0)</f>
        <v>0</v>
      </c>
      <c r="S113" s="23" t="s">
        <v>111</v>
      </c>
      <c r="T113" s="20">
        <f>VLOOKUP(S113,Table17[#All],2,0)</f>
        <v>0</v>
      </c>
      <c r="U113" s="24">
        <v>180000</v>
      </c>
    </row>
    <row r="114" spans="1:21">
      <c r="A114" s="19" t="s">
        <v>209</v>
      </c>
      <c r="B114" s="20">
        <f>VLOOKUP(A114,Table7[#All],2,)</f>
        <v>0</v>
      </c>
      <c r="C114" s="20" t="s">
        <v>91</v>
      </c>
      <c r="D114" s="20">
        <f>VLOOKUP(C114,Table8[#All],2,0)</f>
        <v>0</v>
      </c>
      <c r="E114" s="20" t="s">
        <v>92</v>
      </c>
      <c r="F114" s="20">
        <f>VLOOKUP(E114,Table9[#All],2,0)</f>
        <v>0</v>
      </c>
      <c r="G114" s="20" t="s">
        <v>122</v>
      </c>
      <c r="H114" s="20">
        <f>VLOOKUP(G114,Table10[#All],2,0)</f>
        <v>0</v>
      </c>
      <c r="I114" s="20" t="s">
        <v>126</v>
      </c>
      <c r="J114" s="20">
        <f>VLOOKUP(I114,Table11[#All],2,0)</f>
        <v>2</v>
      </c>
      <c r="K114" s="20" t="s">
        <v>98</v>
      </c>
      <c r="L114" s="20">
        <f>VLOOKUP(K114,Table12[#All],2,0)</f>
        <v>0</v>
      </c>
      <c r="M114" s="20" t="s">
        <v>126</v>
      </c>
      <c r="N114" s="20">
        <f>VLOOKUP(M114,Table13[#All],2,0)</f>
        <v>0</v>
      </c>
      <c r="O114" s="20" t="s">
        <v>126</v>
      </c>
      <c r="P114" s="20">
        <f>VLOOKUP(O114,Table14[#All],2,0)</f>
        <v>2</v>
      </c>
      <c r="Q114" s="20" t="s">
        <v>104</v>
      </c>
      <c r="R114" s="20">
        <f>VLOOKUP(Q114,Table16[#All],2,0)</f>
        <v>0</v>
      </c>
      <c r="S114" s="20" t="s">
        <v>150</v>
      </c>
      <c r="T114" s="20">
        <f>VLOOKUP(S114,Table17[#All],2,0)</f>
        <v>2</v>
      </c>
      <c r="U114" s="21">
        <v>383970</v>
      </c>
    </row>
    <row r="115" spans="1:21">
      <c r="A115" s="22" t="s">
        <v>212</v>
      </c>
      <c r="B115" s="20">
        <f>VLOOKUP(A115,Table7[#All],2,)</f>
        <v>2</v>
      </c>
      <c r="C115" s="23" t="s">
        <v>91</v>
      </c>
      <c r="D115" s="20">
        <f>VLOOKUP(C115,Table8[#All],2,0)</f>
        <v>0</v>
      </c>
      <c r="E115" s="23" t="s">
        <v>92</v>
      </c>
      <c r="F115" s="20">
        <f>VLOOKUP(E115,Table9[#All],2,0)</f>
        <v>0</v>
      </c>
      <c r="G115" s="23" t="s">
        <v>93</v>
      </c>
      <c r="H115" s="20">
        <f>VLOOKUP(G115,Table10[#All],2,0)</f>
        <v>1</v>
      </c>
      <c r="I115" s="23" t="s">
        <v>119</v>
      </c>
      <c r="J115" s="20">
        <f>VLOOKUP(I115,Table11[#All],2,0)</f>
        <v>0</v>
      </c>
      <c r="K115" s="23" t="s">
        <v>98</v>
      </c>
      <c r="L115" s="20">
        <f>VLOOKUP(K115,Table12[#All],2,0)</f>
        <v>0</v>
      </c>
      <c r="M115" s="23" t="s">
        <v>98</v>
      </c>
      <c r="N115" s="20">
        <f>VLOOKUP(M115,Table13[#All],2,0)</f>
        <v>2</v>
      </c>
      <c r="O115" s="23" t="s">
        <v>119</v>
      </c>
      <c r="P115" s="20">
        <f>VLOOKUP(O115,Table14[#All],2,0)</f>
        <v>0</v>
      </c>
      <c r="Q115" s="23" t="s">
        <v>104</v>
      </c>
      <c r="R115" s="20">
        <f>VLOOKUP(Q115,Table16[#All],2,0)</f>
        <v>0</v>
      </c>
      <c r="S115" s="23" t="s">
        <v>172</v>
      </c>
      <c r="T115" s="20">
        <f>VLOOKUP(S115,Table17[#All],2,0)</f>
        <v>1</v>
      </c>
      <c r="U115" s="24">
        <v>217000</v>
      </c>
    </row>
    <row r="116" spans="1:21">
      <c r="A116" s="19" t="s">
        <v>212</v>
      </c>
      <c r="B116" s="20">
        <f>VLOOKUP(A116,Table7[#All],2,)</f>
        <v>2</v>
      </c>
      <c r="C116" s="20" t="s">
        <v>91</v>
      </c>
      <c r="D116" s="20">
        <f>VLOOKUP(C116,Table8[#All],2,0)</f>
        <v>0</v>
      </c>
      <c r="E116" s="20" t="s">
        <v>92</v>
      </c>
      <c r="F116" s="20">
        <f>VLOOKUP(E116,Table9[#All],2,0)</f>
        <v>0</v>
      </c>
      <c r="G116" s="20" t="s">
        <v>122</v>
      </c>
      <c r="H116" s="20">
        <f>VLOOKUP(G116,Table10[#All],2,0)</f>
        <v>0</v>
      </c>
      <c r="I116" s="20" t="s">
        <v>98</v>
      </c>
      <c r="J116" s="20">
        <f>VLOOKUP(I116,Table11[#All],2,0)</f>
        <v>1</v>
      </c>
      <c r="K116" s="20" t="s">
        <v>98</v>
      </c>
      <c r="L116" s="20">
        <f>VLOOKUP(K116,Table12[#All],2,0)</f>
        <v>0</v>
      </c>
      <c r="M116" s="20" t="s">
        <v>126</v>
      </c>
      <c r="N116" s="20">
        <f>VLOOKUP(M116,Table13[#All],2,0)</f>
        <v>0</v>
      </c>
      <c r="O116" s="20" t="s">
        <v>119</v>
      </c>
      <c r="P116" s="20">
        <f>VLOOKUP(O116,Table14[#All],2,0)</f>
        <v>0</v>
      </c>
      <c r="Q116" s="20" t="s">
        <v>104</v>
      </c>
      <c r="R116" s="20">
        <f>VLOOKUP(Q116,Table16[#All],2,0)</f>
        <v>0</v>
      </c>
      <c r="S116" s="20" t="s">
        <v>111</v>
      </c>
      <c r="T116" s="20">
        <f>VLOOKUP(S116,Table17[#All],2,0)</f>
        <v>0</v>
      </c>
      <c r="U116" s="21">
        <v>259500</v>
      </c>
    </row>
    <row r="117" spans="1:21">
      <c r="A117" s="22" t="s">
        <v>163</v>
      </c>
      <c r="B117" s="20">
        <f>VLOOKUP(A117,Table7[#All],2,)</f>
        <v>5</v>
      </c>
      <c r="C117" s="23" t="s">
        <v>91</v>
      </c>
      <c r="D117" s="20">
        <f>VLOOKUP(C117,Table8[#All],2,0)</f>
        <v>0</v>
      </c>
      <c r="E117" s="23" t="s">
        <v>129</v>
      </c>
      <c r="F117" s="20">
        <f>VLOOKUP(E117,Table9[#All],2,0)</f>
        <v>3</v>
      </c>
      <c r="G117" s="23" t="s">
        <v>122</v>
      </c>
      <c r="H117" s="20">
        <f>VLOOKUP(G117,Table10[#All],2,0)</f>
        <v>0</v>
      </c>
      <c r="I117" s="23" t="s">
        <v>119</v>
      </c>
      <c r="J117" s="20">
        <f>VLOOKUP(I117,Table11[#All],2,0)</f>
        <v>0</v>
      </c>
      <c r="K117" s="23" t="s">
        <v>98</v>
      </c>
      <c r="L117" s="20">
        <f>VLOOKUP(K117,Table12[#All],2,0)</f>
        <v>0</v>
      </c>
      <c r="M117" s="23" t="s">
        <v>119</v>
      </c>
      <c r="N117" s="20">
        <f>VLOOKUP(M117,Table13[#All],2,0)</f>
        <v>1</v>
      </c>
      <c r="O117" s="23" t="s">
        <v>98</v>
      </c>
      <c r="P117" s="20">
        <f>VLOOKUP(O117,Table14[#All],2,0)</f>
        <v>1</v>
      </c>
      <c r="Q117" s="23" t="s">
        <v>104</v>
      </c>
      <c r="R117" s="20">
        <f>VLOOKUP(Q117,Table16[#All],2,0)</f>
        <v>0</v>
      </c>
      <c r="S117" s="23" t="s">
        <v>111</v>
      </c>
      <c r="T117" s="20">
        <f>VLOOKUP(S117,Table17[#All],2,0)</f>
        <v>0</v>
      </c>
      <c r="U117" s="24">
        <v>176000</v>
      </c>
    </row>
    <row r="118" spans="1:21">
      <c r="A118" s="19" t="s">
        <v>169</v>
      </c>
      <c r="B118" s="20">
        <f>VLOOKUP(A118,Table7[#All],2,)</f>
        <v>9</v>
      </c>
      <c r="C118" s="20" t="s">
        <v>91</v>
      </c>
      <c r="D118" s="20">
        <f>VLOOKUP(C118,Table8[#All],2,0)</f>
        <v>0</v>
      </c>
      <c r="E118" s="20" t="s">
        <v>92</v>
      </c>
      <c r="F118" s="20">
        <f>VLOOKUP(E118,Table9[#All],2,0)</f>
        <v>0</v>
      </c>
      <c r="G118" s="20" t="s">
        <v>93</v>
      </c>
      <c r="H118" s="20">
        <f>VLOOKUP(G118,Table10[#All],2,0)</f>
        <v>1</v>
      </c>
      <c r="I118" s="20" t="s">
        <v>98</v>
      </c>
      <c r="J118" s="20">
        <f>VLOOKUP(I118,Table11[#All],2,0)</f>
        <v>1</v>
      </c>
      <c r="K118" s="20" t="s">
        <v>98</v>
      </c>
      <c r="L118" s="20">
        <f>VLOOKUP(K118,Table12[#All],2,0)</f>
        <v>0</v>
      </c>
      <c r="M118" s="20" t="s">
        <v>98</v>
      </c>
      <c r="N118" s="20">
        <f>VLOOKUP(M118,Table13[#All],2,0)</f>
        <v>2</v>
      </c>
      <c r="O118" s="20" t="s">
        <v>98</v>
      </c>
      <c r="P118" s="20">
        <f>VLOOKUP(O118,Table14[#All],2,0)</f>
        <v>1</v>
      </c>
      <c r="Q118" s="20" t="s">
        <v>104</v>
      </c>
      <c r="R118" s="20">
        <f>VLOOKUP(Q118,Table16[#All],2,0)</f>
        <v>0</v>
      </c>
      <c r="S118" s="20" t="s">
        <v>111</v>
      </c>
      <c r="T118" s="20">
        <f>VLOOKUP(S118,Table17[#All],2,0)</f>
        <v>0</v>
      </c>
      <c r="U118" s="21">
        <v>139000</v>
      </c>
    </row>
    <row r="119" spans="1:21">
      <c r="A119" s="22" t="s">
        <v>206</v>
      </c>
      <c r="B119" s="20">
        <f>VLOOKUP(A119,Table7[#All],2,)</f>
        <v>15</v>
      </c>
      <c r="C119" s="23" t="s">
        <v>91</v>
      </c>
      <c r="D119" s="20">
        <f>VLOOKUP(C119,Table8[#All],2,0)</f>
        <v>0</v>
      </c>
      <c r="E119" s="23" t="s">
        <v>92</v>
      </c>
      <c r="F119" s="20">
        <f>VLOOKUP(E119,Table9[#All],2,0)</f>
        <v>0</v>
      </c>
      <c r="G119" s="23" t="s">
        <v>93</v>
      </c>
      <c r="H119" s="20">
        <f>VLOOKUP(G119,Table10[#All],2,0)</f>
        <v>1</v>
      </c>
      <c r="I119" s="23" t="s">
        <v>119</v>
      </c>
      <c r="J119" s="20">
        <f>VLOOKUP(I119,Table11[#All],2,0)</f>
        <v>0</v>
      </c>
      <c r="K119" s="23" t="s">
        <v>98</v>
      </c>
      <c r="L119" s="20">
        <f>VLOOKUP(K119,Table12[#All],2,0)</f>
        <v>0</v>
      </c>
      <c r="M119" s="23" t="s">
        <v>119</v>
      </c>
      <c r="N119" s="20">
        <f>VLOOKUP(M119,Table13[#All],2,0)</f>
        <v>1</v>
      </c>
      <c r="O119" s="23" t="s">
        <v>98</v>
      </c>
      <c r="P119" s="20">
        <f>VLOOKUP(O119,Table14[#All],2,0)</f>
        <v>1</v>
      </c>
      <c r="Q119" s="23" t="s">
        <v>104</v>
      </c>
      <c r="R119" s="20">
        <f>VLOOKUP(Q119,Table16[#All],2,0)</f>
        <v>0</v>
      </c>
      <c r="S119" s="23" t="s">
        <v>150</v>
      </c>
      <c r="T119" s="20">
        <f>VLOOKUP(S119,Table17[#All],2,0)</f>
        <v>2</v>
      </c>
      <c r="U119" s="24">
        <v>155000</v>
      </c>
    </row>
    <row r="120" spans="1:21">
      <c r="A120" s="19" t="s">
        <v>165</v>
      </c>
      <c r="B120" s="20">
        <f>VLOOKUP(A120,Table7[#All],2,)</f>
        <v>12</v>
      </c>
      <c r="C120" s="20" t="s">
        <v>91</v>
      </c>
      <c r="D120" s="20">
        <f>VLOOKUP(C120,Table8[#All],2,0)</f>
        <v>0</v>
      </c>
      <c r="E120" s="20" t="s">
        <v>92</v>
      </c>
      <c r="F120" s="20">
        <f>VLOOKUP(E120,Table9[#All],2,0)</f>
        <v>0</v>
      </c>
      <c r="G120" s="20" t="s">
        <v>122</v>
      </c>
      <c r="H120" s="20">
        <f>VLOOKUP(G120,Table10[#All],2,0)</f>
        <v>0</v>
      </c>
      <c r="I120" s="20" t="s">
        <v>119</v>
      </c>
      <c r="J120" s="20">
        <f>VLOOKUP(I120,Table11[#All],2,0)</f>
        <v>0</v>
      </c>
      <c r="K120" s="20" t="s">
        <v>98</v>
      </c>
      <c r="L120" s="20">
        <f>VLOOKUP(K120,Table12[#All],2,0)</f>
        <v>0</v>
      </c>
      <c r="M120" s="20" t="s">
        <v>119</v>
      </c>
      <c r="N120" s="20">
        <f>VLOOKUP(M120,Table13[#All],2,0)</f>
        <v>1</v>
      </c>
      <c r="O120" s="20" t="s">
        <v>119</v>
      </c>
      <c r="P120" s="20">
        <f>VLOOKUP(O120,Table14[#All],2,0)</f>
        <v>0</v>
      </c>
      <c r="Q120" s="20" t="s">
        <v>104</v>
      </c>
      <c r="R120" s="20">
        <f>VLOOKUP(Q120,Table16[#All],2,0)</f>
        <v>0</v>
      </c>
      <c r="S120" s="20" t="s">
        <v>111</v>
      </c>
      <c r="T120" s="20">
        <f>VLOOKUP(S120,Table17[#All],2,0)</f>
        <v>0</v>
      </c>
      <c r="U120" s="21">
        <v>320000</v>
      </c>
    </row>
    <row r="121" spans="1:21">
      <c r="A121" s="22" t="s">
        <v>209</v>
      </c>
      <c r="B121" s="20">
        <f>VLOOKUP(A121,Table7[#All],2,)</f>
        <v>0</v>
      </c>
      <c r="C121" s="23" t="s">
        <v>91</v>
      </c>
      <c r="D121" s="20">
        <f>VLOOKUP(C121,Table8[#All],2,0)</f>
        <v>0</v>
      </c>
      <c r="E121" s="23" t="s">
        <v>92</v>
      </c>
      <c r="F121" s="20">
        <f>VLOOKUP(E121,Table9[#All],2,0)</f>
        <v>0</v>
      </c>
      <c r="G121" s="23" t="s">
        <v>122</v>
      </c>
      <c r="H121" s="20">
        <f>VLOOKUP(G121,Table10[#All],2,0)</f>
        <v>0</v>
      </c>
      <c r="I121" s="23" t="s">
        <v>119</v>
      </c>
      <c r="J121" s="20">
        <f>VLOOKUP(I121,Table11[#All],2,0)</f>
        <v>0</v>
      </c>
      <c r="K121" s="23" t="s">
        <v>98</v>
      </c>
      <c r="L121" s="20">
        <f>VLOOKUP(K121,Table12[#All],2,0)</f>
        <v>0</v>
      </c>
      <c r="M121" s="23" t="s">
        <v>126</v>
      </c>
      <c r="N121" s="20">
        <f>VLOOKUP(M121,Table13[#All],2,0)</f>
        <v>0</v>
      </c>
      <c r="O121" s="23" t="s">
        <v>119</v>
      </c>
      <c r="P121" s="20">
        <f>VLOOKUP(O121,Table14[#All],2,0)</f>
        <v>0</v>
      </c>
      <c r="Q121" s="23" t="s">
        <v>104</v>
      </c>
      <c r="R121" s="20">
        <f>VLOOKUP(Q121,Table16[#All],2,0)</f>
        <v>0</v>
      </c>
      <c r="S121" s="23" t="s">
        <v>150</v>
      </c>
      <c r="T121" s="20">
        <f>VLOOKUP(S121,Table17[#All],2,0)</f>
        <v>2</v>
      </c>
      <c r="U121" s="24">
        <v>163990</v>
      </c>
    </row>
    <row r="122" spans="1:21">
      <c r="A122" s="19" t="s">
        <v>199</v>
      </c>
      <c r="B122" s="20">
        <f>VLOOKUP(A122,Table7[#All],2,)</f>
        <v>19</v>
      </c>
      <c r="C122" s="20" t="s">
        <v>91</v>
      </c>
      <c r="D122" s="20">
        <f>VLOOKUP(C122,Table8[#All],2,0)</f>
        <v>0</v>
      </c>
      <c r="E122" s="20" t="s">
        <v>92</v>
      </c>
      <c r="F122" s="20">
        <f>VLOOKUP(E122,Table9[#All],2,0)</f>
        <v>0</v>
      </c>
      <c r="G122" s="20" t="s">
        <v>158</v>
      </c>
      <c r="H122" s="20">
        <f>VLOOKUP(G122,Table10[#All],2,0)</f>
        <v>5</v>
      </c>
      <c r="I122" s="20" t="s">
        <v>98</v>
      </c>
      <c r="J122" s="20">
        <f>VLOOKUP(I122,Table11[#All],2,0)</f>
        <v>1</v>
      </c>
      <c r="K122" s="20" t="s">
        <v>98</v>
      </c>
      <c r="L122" s="20">
        <f>VLOOKUP(K122,Table12[#All],2,0)</f>
        <v>0</v>
      </c>
      <c r="M122" s="20" t="s">
        <v>126</v>
      </c>
      <c r="N122" s="20">
        <f>VLOOKUP(M122,Table13[#All],2,0)</f>
        <v>0</v>
      </c>
      <c r="O122" s="20" t="s">
        <v>98</v>
      </c>
      <c r="P122" s="20">
        <f>VLOOKUP(O122,Table14[#All],2,0)</f>
        <v>1</v>
      </c>
      <c r="Q122" s="20" t="s">
        <v>104</v>
      </c>
      <c r="R122" s="20">
        <f>VLOOKUP(Q122,Table16[#All],2,0)</f>
        <v>0</v>
      </c>
      <c r="S122" s="20" t="s">
        <v>111</v>
      </c>
      <c r="T122" s="20">
        <f>VLOOKUP(S122,Table17[#All],2,0)</f>
        <v>0</v>
      </c>
      <c r="U122" s="21">
        <v>180000</v>
      </c>
    </row>
    <row r="123" spans="1:21">
      <c r="A123" s="22" t="s">
        <v>214</v>
      </c>
      <c r="B123" s="20">
        <f>VLOOKUP(A123,Table7[#All],2,)</f>
        <v>13</v>
      </c>
      <c r="C123" s="23" t="s">
        <v>91</v>
      </c>
      <c r="D123" s="20">
        <f>VLOOKUP(C123,Table8[#All],2,0)</f>
        <v>0</v>
      </c>
      <c r="E123" s="23" t="s">
        <v>92</v>
      </c>
      <c r="F123" s="20">
        <f>VLOOKUP(E123,Table9[#All],2,0)</f>
        <v>0</v>
      </c>
      <c r="G123" s="23" t="s">
        <v>176</v>
      </c>
      <c r="H123" s="20">
        <f>VLOOKUP(G123,Table10[#All],2,0)</f>
        <v>2</v>
      </c>
      <c r="I123" s="23" t="s">
        <v>98</v>
      </c>
      <c r="J123" s="20">
        <f>VLOOKUP(I123,Table11[#All],2,0)</f>
        <v>1</v>
      </c>
      <c r="K123" s="23" t="s">
        <v>98</v>
      </c>
      <c r="L123" s="20">
        <f>VLOOKUP(K123,Table12[#All],2,0)</f>
        <v>0</v>
      </c>
      <c r="M123" s="23" t="s">
        <v>119</v>
      </c>
      <c r="N123" s="20">
        <f>VLOOKUP(M123,Table13[#All],2,0)</f>
        <v>1</v>
      </c>
      <c r="O123" s="23" t="s">
        <v>98</v>
      </c>
      <c r="P123" s="20">
        <f>VLOOKUP(O123,Table14[#All],2,0)</f>
        <v>1</v>
      </c>
      <c r="Q123" s="23" t="s">
        <v>191</v>
      </c>
      <c r="R123" s="20">
        <f>VLOOKUP(Q123,Table16[#All],2,0)</f>
        <v>2</v>
      </c>
      <c r="S123" s="23" t="s">
        <v>111</v>
      </c>
      <c r="T123" s="20">
        <f>VLOOKUP(S123,Table17[#All],2,0)</f>
        <v>0</v>
      </c>
      <c r="U123" s="24">
        <v>100000</v>
      </c>
    </row>
    <row r="124" spans="1:21">
      <c r="A124" s="19" t="s">
        <v>89</v>
      </c>
      <c r="B124" s="20">
        <f>VLOOKUP(A124,Table7[#All],2,)</f>
        <v>11</v>
      </c>
      <c r="C124" s="20" t="s">
        <v>91</v>
      </c>
      <c r="D124" s="20">
        <f>VLOOKUP(C124,Table8[#All],2,0)</f>
        <v>0</v>
      </c>
      <c r="E124" s="20" t="s">
        <v>92</v>
      </c>
      <c r="F124" s="20">
        <f>VLOOKUP(E124,Table9[#All],2,0)</f>
        <v>0</v>
      </c>
      <c r="G124" s="20" t="s">
        <v>93</v>
      </c>
      <c r="H124" s="20">
        <f>VLOOKUP(G124,Table10[#All],2,0)</f>
        <v>1</v>
      </c>
      <c r="I124" s="20" t="s">
        <v>98</v>
      </c>
      <c r="J124" s="20">
        <f>VLOOKUP(I124,Table11[#All],2,0)</f>
        <v>1</v>
      </c>
      <c r="K124" s="20" t="s">
        <v>98</v>
      </c>
      <c r="L124" s="20">
        <f>VLOOKUP(K124,Table12[#All],2,0)</f>
        <v>0</v>
      </c>
      <c r="M124" s="20" t="s">
        <v>119</v>
      </c>
      <c r="N124" s="20">
        <f>VLOOKUP(M124,Table13[#All],2,0)</f>
        <v>1</v>
      </c>
      <c r="O124" s="20" t="s">
        <v>98</v>
      </c>
      <c r="P124" s="20">
        <f>VLOOKUP(O124,Table14[#All],2,0)</f>
        <v>1</v>
      </c>
      <c r="Q124" s="20" t="s">
        <v>104</v>
      </c>
      <c r="R124" s="20">
        <f>VLOOKUP(Q124,Table16[#All],2,0)</f>
        <v>0</v>
      </c>
      <c r="S124" s="20" t="s">
        <v>111</v>
      </c>
      <c r="T124" s="20">
        <f>VLOOKUP(S124,Table17[#All],2,0)</f>
        <v>0</v>
      </c>
      <c r="U124" s="21">
        <v>136000</v>
      </c>
    </row>
    <row r="125" spans="1:21">
      <c r="A125" s="22" t="s">
        <v>165</v>
      </c>
      <c r="B125" s="20">
        <f>VLOOKUP(A125,Table7[#All],2,)</f>
        <v>12</v>
      </c>
      <c r="C125" s="23" t="s">
        <v>91</v>
      </c>
      <c r="D125" s="20">
        <f>VLOOKUP(C125,Table8[#All],2,0)</f>
        <v>0</v>
      </c>
      <c r="E125" s="23" t="s">
        <v>129</v>
      </c>
      <c r="F125" s="20">
        <f>VLOOKUP(E125,Table9[#All],2,0)</f>
        <v>3</v>
      </c>
      <c r="G125" s="23" t="s">
        <v>93</v>
      </c>
      <c r="H125" s="20">
        <f>VLOOKUP(G125,Table10[#All],2,0)</f>
        <v>1</v>
      </c>
      <c r="I125" s="23" t="s">
        <v>119</v>
      </c>
      <c r="J125" s="20">
        <f>VLOOKUP(I125,Table11[#All],2,0)</f>
        <v>0</v>
      </c>
      <c r="K125" s="23" t="s">
        <v>98</v>
      </c>
      <c r="L125" s="20">
        <f>VLOOKUP(K125,Table12[#All],2,0)</f>
        <v>0</v>
      </c>
      <c r="M125" s="23" t="s">
        <v>126</v>
      </c>
      <c r="N125" s="20">
        <f>VLOOKUP(M125,Table13[#All],2,0)</f>
        <v>0</v>
      </c>
      <c r="O125" s="23" t="s">
        <v>119</v>
      </c>
      <c r="P125" s="20">
        <f>VLOOKUP(O125,Table14[#All],2,0)</f>
        <v>0</v>
      </c>
      <c r="Q125" s="23" t="s">
        <v>104</v>
      </c>
      <c r="R125" s="20">
        <f>VLOOKUP(Q125,Table16[#All],2,0)</f>
        <v>0</v>
      </c>
      <c r="S125" s="23" t="s">
        <v>111</v>
      </c>
      <c r="T125" s="20">
        <f>VLOOKUP(S125,Table17[#All],2,0)</f>
        <v>0</v>
      </c>
      <c r="U125" s="24">
        <v>153900</v>
      </c>
    </row>
    <row r="126" spans="1:21">
      <c r="A126" s="19" t="s">
        <v>175</v>
      </c>
      <c r="B126" s="20">
        <f>VLOOKUP(A126,Table7[#All],2,)</f>
        <v>6</v>
      </c>
      <c r="C126" s="20" t="s">
        <v>91</v>
      </c>
      <c r="D126" s="20">
        <f>VLOOKUP(C126,Table8[#All],2,0)</f>
        <v>0</v>
      </c>
      <c r="E126" s="20" t="s">
        <v>92</v>
      </c>
      <c r="F126" s="20">
        <f>VLOOKUP(E126,Table9[#All],2,0)</f>
        <v>0</v>
      </c>
      <c r="G126" s="20" t="s">
        <v>93</v>
      </c>
      <c r="H126" s="20">
        <f>VLOOKUP(G126,Table10[#All],2,0)</f>
        <v>1</v>
      </c>
      <c r="I126" s="20" t="s">
        <v>119</v>
      </c>
      <c r="J126" s="20">
        <f>VLOOKUP(I126,Table11[#All],2,0)</f>
        <v>0</v>
      </c>
      <c r="K126" s="20" t="s">
        <v>139</v>
      </c>
      <c r="L126" s="20">
        <f>VLOOKUP(K126,Table12[#All],2,0)</f>
        <v>3</v>
      </c>
      <c r="M126" s="20" t="s">
        <v>98</v>
      </c>
      <c r="N126" s="20">
        <f>VLOOKUP(M126,Table13[#All],2,0)</f>
        <v>2</v>
      </c>
      <c r="O126" s="20" t="s">
        <v>98</v>
      </c>
      <c r="P126" s="20">
        <f>VLOOKUP(O126,Table14[#All],2,0)</f>
        <v>1</v>
      </c>
      <c r="Q126" s="20" t="s">
        <v>104</v>
      </c>
      <c r="R126" s="20">
        <f>VLOOKUP(Q126,Table16[#All],2,0)</f>
        <v>0</v>
      </c>
      <c r="S126" s="20" t="s">
        <v>111</v>
      </c>
      <c r="T126" s="20">
        <f>VLOOKUP(S126,Table17[#All],2,0)</f>
        <v>0</v>
      </c>
      <c r="U126" s="21">
        <v>181000</v>
      </c>
    </row>
    <row r="127" spans="1:21">
      <c r="A127" s="22" t="s">
        <v>214</v>
      </c>
      <c r="B127" s="20">
        <f>VLOOKUP(A127,Table7[#All],2,)</f>
        <v>13</v>
      </c>
      <c r="C127" s="23" t="s">
        <v>91</v>
      </c>
      <c r="D127" s="20">
        <f>VLOOKUP(C127,Table8[#All],2,0)</f>
        <v>0</v>
      </c>
      <c r="E127" s="23" t="s">
        <v>186</v>
      </c>
      <c r="F127" s="20">
        <f>VLOOKUP(E127,Table9[#All],2,0)</f>
        <v>1</v>
      </c>
      <c r="G127" s="23" t="s">
        <v>176</v>
      </c>
      <c r="H127" s="20">
        <f>VLOOKUP(G127,Table10[#All],2,0)</f>
        <v>2</v>
      </c>
      <c r="I127" s="23" t="s">
        <v>98</v>
      </c>
      <c r="J127" s="20">
        <f>VLOOKUP(I127,Table11[#All],2,0)</f>
        <v>1</v>
      </c>
      <c r="K127" s="23" t="s">
        <v>98</v>
      </c>
      <c r="L127" s="20">
        <f>VLOOKUP(K127,Table12[#All],2,0)</f>
        <v>0</v>
      </c>
      <c r="M127" s="23" t="s">
        <v>119</v>
      </c>
      <c r="N127" s="20">
        <f>VLOOKUP(M127,Table13[#All],2,0)</f>
        <v>1</v>
      </c>
      <c r="O127" s="23" t="s">
        <v>98</v>
      </c>
      <c r="P127" s="20">
        <f>VLOOKUP(O127,Table14[#All],2,0)</f>
        <v>1</v>
      </c>
      <c r="Q127" s="23" t="s">
        <v>167</v>
      </c>
      <c r="R127" s="20">
        <f>VLOOKUP(Q127,Table16[#All],2,0)</f>
        <v>1</v>
      </c>
      <c r="S127" s="23" t="s">
        <v>111</v>
      </c>
      <c r="T127" s="20">
        <f>VLOOKUP(S127,Table17[#All],2,0)</f>
        <v>0</v>
      </c>
      <c r="U127" s="24">
        <v>84500</v>
      </c>
    </row>
    <row r="128" spans="1:21">
      <c r="A128" s="19" t="s">
        <v>145</v>
      </c>
      <c r="B128" s="20">
        <f>VLOOKUP(A128,Table7[#All],2,)</f>
        <v>20</v>
      </c>
      <c r="C128" s="20" t="s">
        <v>91</v>
      </c>
      <c r="D128" s="20">
        <f>VLOOKUP(C128,Table8[#All],2,0)</f>
        <v>0</v>
      </c>
      <c r="E128" s="20" t="s">
        <v>129</v>
      </c>
      <c r="F128" s="20">
        <f>VLOOKUP(E128,Table9[#All],2,0)</f>
        <v>3</v>
      </c>
      <c r="G128" s="20" t="s">
        <v>93</v>
      </c>
      <c r="H128" s="20">
        <f>VLOOKUP(G128,Table10[#All],2,0)</f>
        <v>1</v>
      </c>
      <c r="I128" s="20" t="s">
        <v>119</v>
      </c>
      <c r="J128" s="20">
        <f>VLOOKUP(I128,Table11[#All],2,0)</f>
        <v>0</v>
      </c>
      <c r="K128" s="20" t="s">
        <v>98</v>
      </c>
      <c r="L128" s="20">
        <f>VLOOKUP(K128,Table12[#All],2,0)</f>
        <v>0</v>
      </c>
      <c r="M128" s="20" t="s">
        <v>98</v>
      </c>
      <c r="N128" s="20">
        <f>VLOOKUP(M128,Table13[#All],2,0)</f>
        <v>2</v>
      </c>
      <c r="O128" s="20" t="s">
        <v>98</v>
      </c>
      <c r="P128" s="20">
        <f>VLOOKUP(O128,Table14[#All],2,0)</f>
        <v>1</v>
      </c>
      <c r="Q128" s="20" t="s">
        <v>104</v>
      </c>
      <c r="R128" s="20">
        <f>VLOOKUP(Q128,Table16[#All],2,0)</f>
        <v>0</v>
      </c>
      <c r="S128" s="20" t="s">
        <v>111</v>
      </c>
      <c r="T128" s="20">
        <f>VLOOKUP(S128,Table17[#All],2,0)</f>
        <v>0</v>
      </c>
      <c r="U128" s="21">
        <v>128000</v>
      </c>
    </row>
    <row r="129" spans="1:21">
      <c r="A129" s="22" t="s">
        <v>188</v>
      </c>
      <c r="B129" s="20">
        <f>VLOOKUP(A129,Table7[#All],2,)</f>
        <v>7</v>
      </c>
      <c r="C129" s="23" t="s">
        <v>90</v>
      </c>
      <c r="D129" s="20">
        <f>VLOOKUP(C129,Table8[#All],2,0)</f>
        <v>1</v>
      </c>
      <c r="E129" s="23" t="s">
        <v>92</v>
      </c>
      <c r="F129" s="20">
        <f>VLOOKUP(E129,Table9[#All],2,0)</f>
        <v>0</v>
      </c>
      <c r="G129" s="23" t="s">
        <v>238</v>
      </c>
      <c r="H129" s="20">
        <f>VLOOKUP(G129,Table10[#All],2,0)</f>
        <v>3</v>
      </c>
      <c r="I129" s="23" t="s">
        <v>98</v>
      </c>
      <c r="J129" s="20">
        <f>VLOOKUP(I129,Table11[#All],2,0)</f>
        <v>1</v>
      </c>
      <c r="K129" s="23" t="s">
        <v>98</v>
      </c>
      <c r="L129" s="20">
        <f>VLOOKUP(K129,Table12[#All],2,0)</f>
        <v>0</v>
      </c>
      <c r="M129" s="23" t="s">
        <v>126</v>
      </c>
      <c r="N129" s="20">
        <f>VLOOKUP(M129,Table13[#All],2,0)</f>
        <v>0</v>
      </c>
      <c r="O129" s="23" t="s">
        <v>98</v>
      </c>
      <c r="P129" s="20">
        <f>VLOOKUP(O129,Table14[#All],2,0)</f>
        <v>1</v>
      </c>
      <c r="Q129" s="23" t="s">
        <v>167</v>
      </c>
      <c r="R129" s="20">
        <f>VLOOKUP(Q129,Table16[#All],2,0)</f>
        <v>1</v>
      </c>
      <c r="S129" s="23" t="s">
        <v>111</v>
      </c>
      <c r="T129" s="20">
        <f>VLOOKUP(S129,Table17[#All],2,0)</f>
        <v>0</v>
      </c>
      <c r="U129" s="24">
        <v>87000</v>
      </c>
    </row>
    <row r="130" spans="1:21">
      <c r="A130" s="19" t="s">
        <v>89</v>
      </c>
      <c r="B130" s="20">
        <f>VLOOKUP(A130,Table7[#All],2,)</f>
        <v>11</v>
      </c>
      <c r="C130" s="20" t="s">
        <v>151</v>
      </c>
      <c r="D130" s="20">
        <f>VLOOKUP(C130,Table8[#All],2,0)</f>
        <v>2</v>
      </c>
      <c r="E130" s="20" t="s">
        <v>92</v>
      </c>
      <c r="F130" s="20">
        <f>VLOOKUP(E130,Table9[#All],2,0)</f>
        <v>0</v>
      </c>
      <c r="G130" s="20" t="s">
        <v>122</v>
      </c>
      <c r="H130" s="20">
        <f>VLOOKUP(G130,Table10[#All],2,0)</f>
        <v>0</v>
      </c>
      <c r="I130" s="20" t="s">
        <v>98</v>
      </c>
      <c r="J130" s="20">
        <f>VLOOKUP(I130,Table11[#All],2,0)</f>
        <v>1</v>
      </c>
      <c r="K130" s="20" t="s">
        <v>98</v>
      </c>
      <c r="L130" s="20">
        <f>VLOOKUP(K130,Table12[#All],2,0)</f>
        <v>0</v>
      </c>
      <c r="M130" s="20" t="s">
        <v>98</v>
      </c>
      <c r="N130" s="20">
        <f>VLOOKUP(M130,Table13[#All],2,0)</f>
        <v>2</v>
      </c>
      <c r="O130" s="20" t="s">
        <v>98</v>
      </c>
      <c r="P130" s="20">
        <f>VLOOKUP(O130,Table14[#All],2,0)</f>
        <v>1</v>
      </c>
      <c r="Q130" s="20" t="s">
        <v>104</v>
      </c>
      <c r="R130" s="20">
        <f>VLOOKUP(Q130,Table16[#All],2,0)</f>
        <v>0</v>
      </c>
      <c r="S130" s="20" t="s">
        <v>111</v>
      </c>
      <c r="T130" s="20">
        <f>VLOOKUP(S130,Table17[#All],2,0)</f>
        <v>0</v>
      </c>
      <c r="U130" s="21">
        <v>155000</v>
      </c>
    </row>
    <row r="131" spans="1:21">
      <c r="A131" s="22" t="s">
        <v>89</v>
      </c>
      <c r="B131" s="20">
        <f>VLOOKUP(A131,Table7[#All],2,)</f>
        <v>11</v>
      </c>
      <c r="C131" s="23" t="s">
        <v>91</v>
      </c>
      <c r="D131" s="20">
        <f>VLOOKUP(C131,Table8[#All],2,0)</f>
        <v>0</v>
      </c>
      <c r="E131" s="23" t="s">
        <v>92</v>
      </c>
      <c r="F131" s="20">
        <f>VLOOKUP(E131,Table9[#All],2,0)</f>
        <v>0</v>
      </c>
      <c r="G131" s="23" t="s">
        <v>93</v>
      </c>
      <c r="H131" s="20">
        <f>VLOOKUP(G131,Table10[#All],2,0)</f>
        <v>1</v>
      </c>
      <c r="I131" s="23" t="s">
        <v>98</v>
      </c>
      <c r="J131" s="20">
        <f>VLOOKUP(I131,Table11[#All],2,0)</f>
        <v>1</v>
      </c>
      <c r="K131" s="23" t="s">
        <v>98</v>
      </c>
      <c r="L131" s="20">
        <f>VLOOKUP(K131,Table12[#All],2,0)</f>
        <v>0</v>
      </c>
      <c r="M131" s="23" t="s">
        <v>98</v>
      </c>
      <c r="N131" s="20">
        <f>VLOOKUP(M131,Table13[#All],2,0)</f>
        <v>2</v>
      </c>
      <c r="O131" s="23" t="s">
        <v>126</v>
      </c>
      <c r="P131" s="20">
        <f>VLOOKUP(O131,Table14[#All],2,0)</f>
        <v>2</v>
      </c>
      <c r="Q131" s="23" t="s">
        <v>104</v>
      </c>
      <c r="R131" s="20">
        <f>VLOOKUP(Q131,Table16[#All],2,0)</f>
        <v>0</v>
      </c>
      <c r="S131" s="23" t="s">
        <v>172</v>
      </c>
      <c r="T131" s="20">
        <f>VLOOKUP(S131,Table17[#All],2,0)</f>
        <v>1</v>
      </c>
      <c r="U131" s="24">
        <v>150000</v>
      </c>
    </row>
    <row r="132" spans="1:21">
      <c r="A132" s="19" t="s">
        <v>89</v>
      </c>
      <c r="B132" s="20">
        <f>VLOOKUP(A132,Table7[#All],2,)</f>
        <v>11</v>
      </c>
      <c r="C132" s="20" t="s">
        <v>91</v>
      </c>
      <c r="D132" s="20">
        <f>VLOOKUP(C132,Table8[#All],2,0)</f>
        <v>0</v>
      </c>
      <c r="E132" s="20" t="s">
        <v>92</v>
      </c>
      <c r="F132" s="20">
        <f>VLOOKUP(E132,Table9[#All],2,0)</f>
        <v>0</v>
      </c>
      <c r="G132" s="20" t="s">
        <v>122</v>
      </c>
      <c r="H132" s="20">
        <f>VLOOKUP(G132,Table10[#All],2,0)</f>
        <v>0</v>
      </c>
      <c r="I132" s="20" t="s">
        <v>98</v>
      </c>
      <c r="J132" s="20">
        <f>VLOOKUP(I132,Table11[#All],2,0)</f>
        <v>1</v>
      </c>
      <c r="K132" s="20" t="s">
        <v>98</v>
      </c>
      <c r="L132" s="20">
        <f>VLOOKUP(K132,Table12[#All],2,0)</f>
        <v>0</v>
      </c>
      <c r="M132" s="20" t="s">
        <v>126</v>
      </c>
      <c r="N132" s="20">
        <f>VLOOKUP(M132,Table13[#All],2,0)</f>
        <v>0</v>
      </c>
      <c r="O132" s="20" t="s">
        <v>119</v>
      </c>
      <c r="P132" s="20">
        <f>VLOOKUP(O132,Table14[#All],2,0)</f>
        <v>0</v>
      </c>
      <c r="Q132" s="20" t="s">
        <v>104</v>
      </c>
      <c r="R132" s="20">
        <f>VLOOKUP(Q132,Table16[#All],2,0)</f>
        <v>0</v>
      </c>
      <c r="S132" s="20" t="s">
        <v>111</v>
      </c>
      <c r="T132" s="20">
        <f>VLOOKUP(S132,Table17[#All],2,0)</f>
        <v>0</v>
      </c>
      <c r="U132" s="21">
        <v>226000</v>
      </c>
    </row>
    <row r="133" spans="1:21">
      <c r="A133" s="22" t="s">
        <v>121</v>
      </c>
      <c r="B133" s="20">
        <f>VLOOKUP(A133,Table7[#All],2,)</f>
        <v>17</v>
      </c>
      <c r="C133" s="23" t="s">
        <v>91</v>
      </c>
      <c r="D133" s="20">
        <f>VLOOKUP(C133,Table8[#All],2,0)</f>
        <v>0</v>
      </c>
      <c r="E133" s="23" t="s">
        <v>92</v>
      </c>
      <c r="F133" s="20">
        <f>VLOOKUP(E133,Table9[#All],2,0)</f>
        <v>0</v>
      </c>
      <c r="G133" s="23" t="s">
        <v>122</v>
      </c>
      <c r="H133" s="20">
        <f>VLOOKUP(G133,Table10[#All],2,0)</f>
        <v>0</v>
      </c>
      <c r="I133" s="23" t="s">
        <v>119</v>
      </c>
      <c r="J133" s="20">
        <f>VLOOKUP(I133,Table11[#All],2,0)</f>
        <v>0</v>
      </c>
      <c r="K133" s="23" t="s">
        <v>98</v>
      </c>
      <c r="L133" s="20">
        <f>VLOOKUP(K133,Table12[#All],2,0)</f>
        <v>0</v>
      </c>
      <c r="M133" s="23" t="s">
        <v>126</v>
      </c>
      <c r="N133" s="20">
        <f>VLOOKUP(M133,Table13[#All],2,0)</f>
        <v>0</v>
      </c>
      <c r="O133" s="23" t="s">
        <v>119</v>
      </c>
      <c r="P133" s="20">
        <f>VLOOKUP(O133,Table14[#All],2,0)</f>
        <v>0</v>
      </c>
      <c r="Q133" s="23" t="s">
        <v>104</v>
      </c>
      <c r="R133" s="20">
        <f>VLOOKUP(Q133,Table16[#All],2,0)</f>
        <v>0</v>
      </c>
      <c r="S133" s="23" t="s">
        <v>111</v>
      </c>
      <c r="T133" s="20">
        <f>VLOOKUP(S133,Table17[#All],2,0)</f>
        <v>0</v>
      </c>
      <c r="U133" s="24">
        <v>244000</v>
      </c>
    </row>
    <row r="134" spans="1:21">
      <c r="A134" s="19" t="s">
        <v>89</v>
      </c>
      <c r="B134" s="20">
        <f>VLOOKUP(A134,Table7[#All],2,)</f>
        <v>11</v>
      </c>
      <c r="C134" s="20" t="s">
        <v>91</v>
      </c>
      <c r="D134" s="20">
        <f>VLOOKUP(C134,Table8[#All],2,0)</f>
        <v>0</v>
      </c>
      <c r="E134" s="20" t="s">
        <v>92</v>
      </c>
      <c r="F134" s="20">
        <f>VLOOKUP(E134,Table9[#All],2,0)</f>
        <v>0</v>
      </c>
      <c r="G134" s="20" t="s">
        <v>93</v>
      </c>
      <c r="H134" s="20">
        <f>VLOOKUP(G134,Table10[#All],2,0)</f>
        <v>1</v>
      </c>
      <c r="I134" s="20" t="s">
        <v>98</v>
      </c>
      <c r="J134" s="20">
        <f>VLOOKUP(I134,Table11[#All],2,0)</f>
        <v>1</v>
      </c>
      <c r="K134" s="20" t="s">
        <v>98</v>
      </c>
      <c r="L134" s="20">
        <f>VLOOKUP(K134,Table12[#All],2,0)</f>
        <v>0</v>
      </c>
      <c r="M134" s="20" t="s">
        <v>119</v>
      </c>
      <c r="N134" s="20">
        <f>VLOOKUP(M134,Table13[#All],2,0)</f>
        <v>1</v>
      </c>
      <c r="O134" s="20" t="s">
        <v>119</v>
      </c>
      <c r="P134" s="20">
        <f>VLOOKUP(O134,Table14[#All],2,0)</f>
        <v>0</v>
      </c>
      <c r="Q134" s="20" t="s">
        <v>104</v>
      </c>
      <c r="R134" s="20">
        <f>VLOOKUP(Q134,Table16[#All],2,0)</f>
        <v>0</v>
      </c>
      <c r="S134" s="20" t="s">
        <v>111</v>
      </c>
      <c r="T134" s="20">
        <f>VLOOKUP(S134,Table17[#All],2,0)</f>
        <v>0</v>
      </c>
      <c r="U134" s="21">
        <v>150750</v>
      </c>
    </row>
    <row r="135" spans="1:21">
      <c r="A135" s="22" t="s">
        <v>218</v>
      </c>
      <c r="B135" s="20">
        <f>VLOOKUP(A135,Table7[#All],2,)</f>
        <v>16</v>
      </c>
      <c r="C135" s="23" t="s">
        <v>91</v>
      </c>
      <c r="D135" s="20">
        <f>VLOOKUP(C135,Table8[#All],2,0)</f>
        <v>0</v>
      </c>
      <c r="E135" s="23" t="s">
        <v>92</v>
      </c>
      <c r="F135" s="20">
        <f>VLOOKUP(E135,Table9[#All],2,0)</f>
        <v>0</v>
      </c>
      <c r="G135" s="23" t="s">
        <v>93</v>
      </c>
      <c r="H135" s="20">
        <f>VLOOKUP(G135,Table10[#All],2,0)</f>
        <v>1</v>
      </c>
      <c r="I135" s="23" t="s">
        <v>126</v>
      </c>
      <c r="J135" s="20">
        <f>VLOOKUP(I135,Table11[#All],2,0)</f>
        <v>2</v>
      </c>
      <c r="K135" s="23" t="s">
        <v>98</v>
      </c>
      <c r="L135" s="20">
        <f>VLOOKUP(K135,Table12[#All],2,0)</f>
        <v>0</v>
      </c>
      <c r="M135" s="23" t="s">
        <v>126</v>
      </c>
      <c r="N135" s="20">
        <f>VLOOKUP(M135,Table13[#All],2,0)</f>
        <v>0</v>
      </c>
      <c r="O135" s="23" t="s">
        <v>119</v>
      </c>
      <c r="P135" s="20">
        <f>VLOOKUP(O135,Table14[#All],2,0)</f>
        <v>0</v>
      </c>
      <c r="Q135" s="23" t="s">
        <v>104</v>
      </c>
      <c r="R135" s="20">
        <f>VLOOKUP(Q135,Table16[#All],2,0)</f>
        <v>0</v>
      </c>
      <c r="S135" s="23" t="s">
        <v>111</v>
      </c>
      <c r="T135" s="20">
        <f>VLOOKUP(S135,Table17[#All],2,0)</f>
        <v>0</v>
      </c>
      <c r="U135" s="24">
        <v>220000</v>
      </c>
    </row>
    <row r="136" spans="1:21">
      <c r="A136" s="19" t="s">
        <v>169</v>
      </c>
      <c r="B136" s="20">
        <f>VLOOKUP(A136,Table7[#All],2,)</f>
        <v>9</v>
      </c>
      <c r="C136" s="20" t="s">
        <v>91</v>
      </c>
      <c r="D136" s="20">
        <f>VLOOKUP(C136,Table8[#All],2,0)</f>
        <v>0</v>
      </c>
      <c r="E136" s="20" t="s">
        <v>92</v>
      </c>
      <c r="F136" s="20">
        <f>VLOOKUP(E136,Table9[#All],2,0)</f>
        <v>0</v>
      </c>
      <c r="G136" s="20" t="s">
        <v>93</v>
      </c>
      <c r="H136" s="20">
        <f>VLOOKUP(G136,Table10[#All],2,0)</f>
        <v>1</v>
      </c>
      <c r="I136" s="20" t="s">
        <v>98</v>
      </c>
      <c r="J136" s="20">
        <f>VLOOKUP(I136,Table11[#All],2,0)</f>
        <v>1</v>
      </c>
      <c r="K136" s="20" t="s">
        <v>98</v>
      </c>
      <c r="L136" s="20">
        <f>VLOOKUP(K136,Table12[#All],2,0)</f>
        <v>0</v>
      </c>
      <c r="M136" s="20" t="s">
        <v>119</v>
      </c>
      <c r="N136" s="20">
        <f>VLOOKUP(M136,Table13[#All],2,0)</f>
        <v>1</v>
      </c>
      <c r="O136" s="20" t="s">
        <v>98</v>
      </c>
      <c r="P136" s="20">
        <f>VLOOKUP(O136,Table14[#All],2,0)</f>
        <v>1</v>
      </c>
      <c r="Q136" s="20" t="s">
        <v>104</v>
      </c>
      <c r="R136" s="20">
        <f>VLOOKUP(Q136,Table16[#All],2,0)</f>
        <v>0</v>
      </c>
      <c r="S136" s="20" t="s">
        <v>111</v>
      </c>
      <c r="T136" s="20">
        <f>VLOOKUP(S136,Table17[#All],2,0)</f>
        <v>0</v>
      </c>
      <c r="U136" s="21">
        <v>180000</v>
      </c>
    </row>
    <row r="137" spans="1:21">
      <c r="A137" s="22" t="s">
        <v>175</v>
      </c>
      <c r="B137" s="20">
        <f>VLOOKUP(A137,Table7[#All],2,)</f>
        <v>6</v>
      </c>
      <c r="C137" s="23" t="s">
        <v>91</v>
      </c>
      <c r="D137" s="20">
        <f>VLOOKUP(C137,Table8[#All],2,0)</f>
        <v>0</v>
      </c>
      <c r="E137" s="23" t="s">
        <v>92</v>
      </c>
      <c r="F137" s="20">
        <f>VLOOKUP(E137,Table9[#All],2,0)</f>
        <v>0</v>
      </c>
      <c r="G137" s="23" t="s">
        <v>93</v>
      </c>
      <c r="H137" s="20">
        <f>VLOOKUP(G137,Table10[#All],2,0)</f>
        <v>1</v>
      </c>
      <c r="I137" s="23" t="s">
        <v>98</v>
      </c>
      <c r="J137" s="20">
        <f>VLOOKUP(I137,Table11[#All],2,0)</f>
        <v>1</v>
      </c>
      <c r="K137" s="23" t="s">
        <v>98</v>
      </c>
      <c r="L137" s="20">
        <f>VLOOKUP(K137,Table12[#All],2,0)</f>
        <v>0</v>
      </c>
      <c r="M137" s="23" t="s">
        <v>119</v>
      </c>
      <c r="N137" s="20">
        <f>VLOOKUP(M137,Table13[#All],2,0)</f>
        <v>1</v>
      </c>
      <c r="O137" s="23" t="s">
        <v>98</v>
      </c>
      <c r="P137" s="20">
        <f>VLOOKUP(O137,Table14[#All],2,0)</f>
        <v>1</v>
      </c>
      <c r="Q137" s="23" t="s">
        <v>104</v>
      </c>
      <c r="R137" s="20">
        <f>VLOOKUP(Q137,Table16[#All],2,0)</f>
        <v>0</v>
      </c>
      <c r="S137" s="23" t="s">
        <v>111</v>
      </c>
      <c r="T137" s="20">
        <f>VLOOKUP(S137,Table17[#All],2,0)</f>
        <v>0</v>
      </c>
      <c r="U137" s="24">
        <v>174000</v>
      </c>
    </row>
    <row r="138" spans="1:21">
      <c r="A138" s="19" t="s">
        <v>89</v>
      </c>
      <c r="B138" s="20">
        <f>VLOOKUP(A138,Table7[#All],2,)</f>
        <v>11</v>
      </c>
      <c r="C138" s="20" t="s">
        <v>91</v>
      </c>
      <c r="D138" s="20">
        <f>VLOOKUP(C138,Table8[#All],2,0)</f>
        <v>0</v>
      </c>
      <c r="E138" s="20" t="s">
        <v>92</v>
      </c>
      <c r="F138" s="20">
        <f>VLOOKUP(E138,Table9[#All],2,0)</f>
        <v>0</v>
      </c>
      <c r="G138" s="20" t="s">
        <v>93</v>
      </c>
      <c r="H138" s="20">
        <f>VLOOKUP(G138,Table10[#All],2,0)</f>
        <v>1</v>
      </c>
      <c r="I138" s="20" t="s">
        <v>98</v>
      </c>
      <c r="J138" s="20">
        <f>VLOOKUP(I138,Table11[#All],2,0)</f>
        <v>1</v>
      </c>
      <c r="K138" s="20" t="s">
        <v>98</v>
      </c>
      <c r="L138" s="20">
        <f>VLOOKUP(K138,Table12[#All],2,0)</f>
        <v>0</v>
      </c>
      <c r="M138" s="20" t="s">
        <v>98</v>
      </c>
      <c r="N138" s="20">
        <f>VLOOKUP(M138,Table13[#All],2,0)</f>
        <v>2</v>
      </c>
      <c r="O138" s="20" t="s">
        <v>98</v>
      </c>
      <c r="P138" s="20">
        <f>VLOOKUP(O138,Table14[#All],2,0)</f>
        <v>1</v>
      </c>
      <c r="Q138" s="20" t="s">
        <v>104</v>
      </c>
      <c r="R138" s="20">
        <f>VLOOKUP(Q138,Table16[#All],2,0)</f>
        <v>0</v>
      </c>
      <c r="S138" s="20" t="s">
        <v>111</v>
      </c>
      <c r="T138" s="20">
        <f>VLOOKUP(S138,Table17[#All],2,0)</f>
        <v>0</v>
      </c>
      <c r="U138" s="21">
        <v>143000</v>
      </c>
    </row>
    <row r="139" spans="1:21">
      <c r="A139" s="22" t="s">
        <v>217</v>
      </c>
      <c r="B139" s="20">
        <f>VLOOKUP(A139,Table7[#All],2,)</f>
        <v>4</v>
      </c>
      <c r="C139" s="23" t="s">
        <v>91</v>
      </c>
      <c r="D139" s="20">
        <f>VLOOKUP(C139,Table8[#All],2,0)</f>
        <v>0</v>
      </c>
      <c r="E139" s="23" t="s">
        <v>179</v>
      </c>
      <c r="F139" s="20">
        <f>VLOOKUP(E139,Table9[#All],2,0)</f>
        <v>2</v>
      </c>
      <c r="G139" s="23" t="s">
        <v>93</v>
      </c>
      <c r="H139" s="20">
        <f>VLOOKUP(G139,Table10[#All],2,0)</f>
        <v>1</v>
      </c>
      <c r="I139" s="23" t="s">
        <v>98</v>
      </c>
      <c r="J139" s="20">
        <f>VLOOKUP(I139,Table11[#All],2,0)</f>
        <v>1</v>
      </c>
      <c r="K139" s="23" t="s">
        <v>98</v>
      </c>
      <c r="L139" s="20">
        <f>VLOOKUP(K139,Table12[#All],2,0)</f>
        <v>0</v>
      </c>
      <c r="M139" s="23" t="s">
        <v>119</v>
      </c>
      <c r="N139" s="20">
        <f>VLOOKUP(M139,Table13[#All],2,0)</f>
        <v>1</v>
      </c>
      <c r="O139" s="23" t="s">
        <v>98</v>
      </c>
      <c r="P139" s="20">
        <f>VLOOKUP(O139,Table14[#All],2,0)</f>
        <v>1</v>
      </c>
      <c r="Q139" s="23" t="s">
        <v>104</v>
      </c>
      <c r="R139" s="20">
        <f>VLOOKUP(Q139,Table16[#All],2,0)</f>
        <v>0</v>
      </c>
      <c r="S139" s="23" t="s">
        <v>178</v>
      </c>
      <c r="T139" s="20">
        <f>VLOOKUP(S139,Table17[#All],2,0)</f>
        <v>5</v>
      </c>
      <c r="U139" s="24">
        <v>171000</v>
      </c>
    </row>
    <row r="140" spans="1:21">
      <c r="A140" s="19" t="s">
        <v>209</v>
      </c>
      <c r="B140" s="20">
        <f>VLOOKUP(A140,Table7[#All],2,)</f>
        <v>0</v>
      </c>
      <c r="C140" s="20" t="s">
        <v>91</v>
      </c>
      <c r="D140" s="20">
        <f>VLOOKUP(C140,Table8[#All],2,0)</f>
        <v>0</v>
      </c>
      <c r="E140" s="20" t="s">
        <v>92</v>
      </c>
      <c r="F140" s="20">
        <f>VLOOKUP(E140,Table9[#All],2,0)</f>
        <v>0</v>
      </c>
      <c r="G140" s="20" t="s">
        <v>122</v>
      </c>
      <c r="H140" s="20">
        <f>VLOOKUP(G140,Table10[#All],2,0)</f>
        <v>0</v>
      </c>
      <c r="I140" s="20" t="s">
        <v>119</v>
      </c>
      <c r="J140" s="20">
        <f>VLOOKUP(I140,Table11[#All],2,0)</f>
        <v>0</v>
      </c>
      <c r="K140" s="20" t="s">
        <v>98</v>
      </c>
      <c r="L140" s="20">
        <f>VLOOKUP(K140,Table12[#All],2,0)</f>
        <v>0</v>
      </c>
      <c r="M140" s="20" t="s">
        <v>126</v>
      </c>
      <c r="N140" s="20">
        <f>VLOOKUP(M140,Table13[#All],2,0)</f>
        <v>0</v>
      </c>
      <c r="O140" s="20" t="s">
        <v>119</v>
      </c>
      <c r="P140" s="20">
        <f>VLOOKUP(O140,Table14[#All],2,0)</f>
        <v>0</v>
      </c>
      <c r="Q140" s="20" t="s">
        <v>104</v>
      </c>
      <c r="R140" s="20">
        <f>VLOOKUP(Q140,Table16[#All],2,0)</f>
        <v>0</v>
      </c>
      <c r="S140" s="20" t="s">
        <v>111</v>
      </c>
      <c r="T140" s="20">
        <f>VLOOKUP(S140,Table17[#All],2,0)</f>
        <v>0</v>
      </c>
      <c r="U140" s="21">
        <v>230000</v>
      </c>
    </row>
    <row r="141" spans="1:21">
      <c r="A141" s="22" t="s">
        <v>209</v>
      </c>
      <c r="B141" s="20">
        <f>VLOOKUP(A141,Table7[#All],2,)</f>
        <v>0</v>
      </c>
      <c r="C141" s="23" t="s">
        <v>91</v>
      </c>
      <c r="D141" s="20">
        <f>VLOOKUP(C141,Table8[#All],2,0)</f>
        <v>0</v>
      </c>
      <c r="E141" s="23" t="s">
        <v>92</v>
      </c>
      <c r="F141" s="20">
        <f>VLOOKUP(E141,Table9[#All],2,0)</f>
        <v>0</v>
      </c>
      <c r="G141" s="23" t="s">
        <v>122</v>
      </c>
      <c r="H141" s="20">
        <f>VLOOKUP(G141,Table10[#All],2,0)</f>
        <v>0</v>
      </c>
      <c r="I141" s="23" t="s">
        <v>119</v>
      </c>
      <c r="J141" s="20">
        <f>VLOOKUP(I141,Table11[#All],2,0)</f>
        <v>0</v>
      </c>
      <c r="K141" s="23" t="s">
        <v>98</v>
      </c>
      <c r="L141" s="20">
        <f>VLOOKUP(K141,Table12[#All],2,0)</f>
        <v>0</v>
      </c>
      <c r="M141" s="23" t="s">
        <v>126</v>
      </c>
      <c r="N141" s="20">
        <f>VLOOKUP(M141,Table13[#All],2,0)</f>
        <v>0</v>
      </c>
      <c r="O141" s="23" t="s">
        <v>119</v>
      </c>
      <c r="P141" s="20">
        <f>VLOOKUP(O141,Table14[#All],2,0)</f>
        <v>0</v>
      </c>
      <c r="Q141" s="23" t="s">
        <v>104</v>
      </c>
      <c r="R141" s="20">
        <f>VLOOKUP(Q141,Table16[#All],2,0)</f>
        <v>0</v>
      </c>
      <c r="S141" s="23" t="s">
        <v>111</v>
      </c>
      <c r="T141" s="20">
        <f>VLOOKUP(S141,Table17[#All],2,0)</f>
        <v>0</v>
      </c>
      <c r="U141" s="24">
        <v>231500</v>
      </c>
    </row>
    <row r="142" spans="1:21">
      <c r="A142" s="19" t="s">
        <v>89</v>
      </c>
      <c r="B142" s="20">
        <f>VLOOKUP(A142,Table7[#All],2,)</f>
        <v>11</v>
      </c>
      <c r="C142" s="20" t="s">
        <v>91</v>
      </c>
      <c r="D142" s="20">
        <f>VLOOKUP(C142,Table8[#All],2,0)</f>
        <v>0</v>
      </c>
      <c r="E142" s="20" t="s">
        <v>92</v>
      </c>
      <c r="F142" s="20">
        <f>VLOOKUP(E142,Table9[#All],2,0)</f>
        <v>0</v>
      </c>
      <c r="G142" s="20" t="s">
        <v>93</v>
      </c>
      <c r="H142" s="20">
        <f>VLOOKUP(G142,Table10[#All],2,0)</f>
        <v>1</v>
      </c>
      <c r="I142" s="20" t="s">
        <v>98</v>
      </c>
      <c r="J142" s="20">
        <f>VLOOKUP(I142,Table11[#All],2,0)</f>
        <v>1</v>
      </c>
      <c r="K142" s="20" t="s">
        <v>98</v>
      </c>
      <c r="L142" s="20">
        <f>VLOOKUP(K142,Table12[#All],2,0)</f>
        <v>0</v>
      </c>
      <c r="M142" s="20" t="s">
        <v>98</v>
      </c>
      <c r="N142" s="20">
        <f>VLOOKUP(M142,Table13[#All],2,0)</f>
        <v>2</v>
      </c>
      <c r="O142" s="20" t="s">
        <v>98</v>
      </c>
      <c r="P142" s="20">
        <f>VLOOKUP(O142,Table14[#All],2,0)</f>
        <v>1</v>
      </c>
      <c r="Q142" s="20" t="s">
        <v>104</v>
      </c>
      <c r="R142" s="20">
        <f>VLOOKUP(Q142,Table16[#All],2,0)</f>
        <v>0</v>
      </c>
      <c r="S142" s="20" t="s">
        <v>111</v>
      </c>
      <c r="T142" s="20">
        <f>VLOOKUP(S142,Table17[#All],2,0)</f>
        <v>0</v>
      </c>
      <c r="U142" s="21">
        <v>115000</v>
      </c>
    </row>
    <row r="143" spans="1:21">
      <c r="A143" s="22" t="s">
        <v>209</v>
      </c>
      <c r="B143" s="20">
        <f>VLOOKUP(A143,Table7[#All],2,)</f>
        <v>0</v>
      </c>
      <c r="C143" s="23" t="s">
        <v>91</v>
      </c>
      <c r="D143" s="20">
        <f>VLOOKUP(C143,Table8[#All],2,0)</f>
        <v>0</v>
      </c>
      <c r="E143" s="23" t="s">
        <v>92</v>
      </c>
      <c r="F143" s="20">
        <f>VLOOKUP(E143,Table9[#All],2,0)</f>
        <v>0</v>
      </c>
      <c r="G143" s="23" t="s">
        <v>93</v>
      </c>
      <c r="H143" s="20">
        <f>VLOOKUP(G143,Table10[#All],2,0)</f>
        <v>1</v>
      </c>
      <c r="I143" s="23" t="s">
        <v>119</v>
      </c>
      <c r="J143" s="20">
        <f>VLOOKUP(I143,Table11[#All],2,0)</f>
        <v>0</v>
      </c>
      <c r="K143" s="23" t="s">
        <v>98</v>
      </c>
      <c r="L143" s="20">
        <f>VLOOKUP(K143,Table12[#All],2,0)</f>
        <v>0</v>
      </c>
      <c r="M143" s="23" t="s">
        <v>126</v>
      </c>
      <c r="N143" s="20">
        <f>VLOOKUP(M143,Table13[#All],2,0)</f>
        <v>0</v>
      </c>
      <c r="O143" s="23" t="s">
        <v>119</v>
      </c>
      <c r="P143" s="20">
        <f>VLOOKUP(O143,Table14[#All],2,0)</f>
        <v>0</v>
      </c>
      <c r="Q143" s="23" t="s">
        <v>104</v>
      </c>
      <c r="R143" s="20">
        <f>VLOOKUP(Q143,Table16[#All],2,0)</f>
        <v>0</v>
      </c>
      <c r="S143" s="23" t="s">
        <v>111</v>
      </c>
      <c r="T143" s="20">
        <f>VLOOKUP(S143,Table17[#All],2,0)</f>
        <v>0</v>
      </c>
      <c r="U143" s="24">
        <v>260000</v>
      </c>
    </row>
    <row r="144" spans="1:21">
      <c r="A144" s="19" t="s">
        <v>89</v>
      </c>
      <c r="B144" s="20">
        <f>VLOOKUP(A144,Table7[#All],2,)</f>
        <v>11</v>
      </c>
      <c r="C144" s="20" t="s">
        <v>182</v>
      </c>
      <c r="D144" s="20">
        <f>VLOOKUP(C144,Table8[#All],2,0)</f>
        <v>3</v>
      </c>
      <c r="E144" s="20" t="s">
        <v>92</v>
      </c>
      <c r="F144" s="20">
        <f>VLOOKUP(E144,Table9[#All],2,0)</f>
        <v>0</v>
      </c>
      <c r="G144" s="20" t="s">
        <v>176</v>
      </c>
      <c r="H144" s="20">
        <f>VLOOKUP(G144,Table10[#All],2,0)</f>
        <v>2</v>
      </c>
      <c r="I144" s="20" t="s">
        <v>98</v>
      </c>
      <c r="J144" s="20">
        <f>VLOOKUP(I144,Table11[#All],2,0)</f>
        <v>1</v>
      </c>
      <c r="K144" s="20" t="s">
        <v>98</v>
      </c>
      <c r="L144" s="20">
        <f>VLOOKUP(K144,Table12[#All],2,0)</f>
        <v>0</v>
      </c>
      <c r="M144" s="20" t="s">
        <v>139</v>
      </c>
      <c r="N144" s="20">
        <f>VLOOKUP(M144,Table13[#All],2,0)</f>
        <v>3</v>
      </c>
      <c r="O144" s="20" t="s">
        <v>98</v>
      </c>
      <c r="P144" s="20">
        <f>VLOOKUP(O144,Table14[#All],2,0)</f>
        <v>1</v>
      </c>
      <c r="Q144" s="20" t="s">
        <v>104</v>
      </c>
      <c r="R144" s="20">
        <f>VLOOKUP(Q144,Table16[#All],2,0)</f>
        <v>0</v>
      </c>
      <c r="S144" s="20" t="s">
        <v>111</v>
      </c>
      <c r="T144" s="20">
        <f>VLOOKUP(S144,Table17[#All],2,0)</f>
        <v>0</v>
      </c>
      <c r="U144" s="21">
        <v>166000</v>
      </c>
    </row>
    <row r="145" spans="1:21">
      <c r="A145" s="22" t="s">
        <v>209</v>
      </c>
      <c r="B145" s="20">
        <f>VLOOKUP(A145,Table7[#All],2,)</f>
        <v>0</v>
      </c>
      <c r="C145" s="23" t="s">
        <v>91</v>
      </c>
      <c r="D145" s="20">
        <f>VLOOKUP(C145,Table8[#All],2,0)</f>
        <v>0</v>
      </c>
      <c r="E145" s="23" t="s">
        <v>92</v>
      </c>
      <c r="F145" s="20">
        <f>VLOOKUP(E145,Table9[#All],2,0)</f>
        <v>0</v>
      </c>
      <c r="G145" s="23" t="s">
        <v>93</v>
      </c>
      <c r="H145" s="20">
        <f>VLOOKUP(G145,Table10[#All],2,0)</f>
        <v>1</v>
      </c>
      <c r="I145" s="23" t="s">
        <v>119</v>
      </c>
      <c r="J145" s="20">
        <f>VLOOKUP(I145,Table11[#All],2,0)</f>
        <v>0</v>
      </c>
      <c r="K145" s="23" t="s">
        <v>98</v>
      </c>
      <c r="L145" s="20">
        <f>VLOOKUP(K145,Table12[#All],2,0)</f>
        <v>0</v>
      </c>
      <c r="M145" s="23" t="s">
        <v>126</v>
      </c>
      <c r="N145" s="20">
        <f>VLOOKUP(M145,Table13[#All],2,0)</f>
        <v>0</v>
      </c>
      <c r="O145" s="23" t="s">
        <v>119</v>
      </c>
      <c r="P145" s="20">
        <f>VLOOKUP(O145,Table14[#All],2,0)</f>
        <v>0</v>
      </c>
      <c r="Q145" s="23" t="s">
        <v>104</v>
      </c>
      <c r="R145" s="20">
        <f>VLOOKUP(Q145,Table16[#All],2,0)</f>
        <v>0</v>
      </c>
      <c r="S145" s="23" t="s">
        <v>111</v>
      </c>
      <c r="T145" s="20">
        <f>VLOOKUP(S145,Table17[#All],2,0)</f>
        <v>0</v>
      </c>
      <c r="U145" s="24">
        <v>204000</v>
      </c>
    </row>
    <row r="146" spans="1:21">
      <c r="A146" s="19" t="s">
        <v>169</v>
      </c>
      <c r="B146" s="20">
        <f>VLOOKUP(A146,Table7[#All],2,)</f>
        <v>9</v>
      </c>
      <c r="C146" s="20" t="s">
        <v>226</v>
      </c>
      <c r="D146" s="20">
        <f>VLOOKUP(C146,Table8[#All],2,0)</f>
        <v>4</v>
      </c>
      <c r="E146" s="20" t="s">
        <v>179</v>
      </c>
      <c r="F146" s="20">
        <f>VLOOKUP(E146,Table9[#All],2,0)</f>
        <v>2</v>
      </c>
      <c r="G146" s="20" t="s">
        <v>93</v>
      </c>
      <c r="H146" s="20">
        <f>VLOOKUP(G146,Table10[#All],2,0)</f>
        <v>1</v>
      </c>
      <c r="I146" s="20" t="s">
        <v>98</v>
      </c>
      <c r="J146" s="20">
        <f>VLOOKUP(I146,Table11[#All],2,0)</f>
        <v>1</v>
      </c>
      <c r="K146" s="20" t="s">
        <v>98</v>
      </c>
      <c r="L146" s="20">
        <f>VLOOKUP(K146,Table12[#All],2,0)</f>
        <v>0</v>
      </c>
      <c r="M146" s="20" t="s">
        <v>98</v>
      </c>
      <c r="N146" s="20">
        <f>VLOOKUP(M146,Table13[#All],2,0)</f>
        <v>2</v>
      </c>
      <c r="O146" s="20" t="s">
        <v>98</v>
      </c>
      <c r="P146" s="20">
        <f>VLOOKUP(O146,Table14[#All],2,0)</f>
        <v>1</v>
      </c>
      <c r="Q146" s="20" t="s">
        <v>104</v>
      </c>
      <c r="R146" s="20">
        <f>VLOOKUP(Q146,Table16[#All],2,0)</f>
        <v>0</v>
      </c>
      <c r="S146" s="20" t="s">
        <v>172</v>
      </c>
      <c r="T146" s="20">
        <f>VLOOKUP(S146,Table17[#All],2,0)</f>
        <v>1</v>
      </c>
      <c r="U146" s="21">
        <v>125000</v>
      </c>
    </row>
    <row r="147" spans="1:21">
      <c r="A147" s="22" t="s">
        <v>206</v>
      </c>
      <c r="B147" s="20">
        <f>VLOOKUP(A147,Table7[#All],2,)</f>
        <v>15</v>
      </c>
      <c r="C147" s="23" t="s">
        <v>91</v>
      </c>
      <c r="D147" s="20">
        <f>VLOOKUP(C147,Table8[#All],2,0)</f>
        <v>0</v>
      </c>
      <c r="E147" s="23" t="s">
        <v>142</v>
      </c>
      <c r="F147" s="20">
        <f>VLOOKUP(E147,Table9[#All],2,0)</f>
        <v>4</v>
      </c>
      <c r="G147" s="23" t="s">
        <v>122</v>
      </c>
      <c r="H147" s="20">
        <f>VLOOKUP(G147,Table10[#All],2,0)</f>
        <v>0</v>
      </c>
      <c r="I147" s="23" t="s">
        <v>119</v>
      </c>
      <c r="J147" s="20">
        <f>VLOOKUP(I147,Table11[#All],2,0)</f>
        <v>0</v>
      </c>
      <c r="K147" s="23" t="s">
        <v>98</v>
      </c>
      <c r="L147" s="20">
        <f>VLOOKUP(K147,Table12[#All],2,0)</f>
        <v>0</v>
      </c>
      <c r="M147" s="23" t="s">
        <v>126</v>
      </c>
      <c r="N147" s="20">
        <f>VLOOKUP(M147,Table13[#All],2,0)</f>
        <v>0</v>
      </c>
      <c r="O147" s="23" t="s">
        <v>119</v>
      </c>
      <c r="P147" s="20">
        <f>VLOOKUP(O147,Table14[#All],2,0)</f>
        <v>0</v>
      </c>
      <c r="Q147" s="23" t="s">
        <v>104</v>
      </c>
      <c r="R147" s="20">
        <f>VLOOKUP(Q147,Table16[#All],2,0)</f>
        <v>0</v>
      </c>
      <c r="S147" s="23" t="s">
        <v>111</v>
      </c>
      <c r="T147" s="20">
        <f>VLOOKUP(S147,Table17[#All],2,0)</f>
        <v>0</v>
      </c>
      <c r="U147" s="24">
        <v>130000</v>
      </c>
    </row>
    <row r="148" spans="1:21">
      <c r="A148" s="19" t="s">
        <v>197</v>
      </c>
      <c r="B148" s="20">
        <f>VLOOKUP(A148,Table7[#All],2,)</f>
        <v>8</v>
      </c>
      <c r="C148" s="20" t="s">
        <v>91</v>
      </c>
      <c r="D148" s="20">
        <f>VLOOKUP(C148,Table8[#All],2,0)</f>
        <v>0</v>
      </c>
      <c r="E148" s="20" t="s">
        <v>92</v>
      </c>
      <c r="F148" s="20">
        <f>VLOOKUP(E148,Table9[#All],2,0)</f>
        <v>0</v>
      </c>
      <c r="G148" s="20" t="s">
        <v>93</v>
      </c>
      <c r="H148" s="20">
        <f>VLOOKUP(G148,Table10[#All],2,0)</f>
        <v>1</v>
      </c>
      <c r="I148" s="20" t="s">
        <v>98</v>
      </c>
      <c r="J148" s="20">
        <f>VLOOKUP(I148,Table11[#All],2,0)</f>
        <v>1</v>
      </c>
      <c r="K148" s="20" t="s">
        <v>98</v>
      </c>
      <c r="L148" s="20">
        <f>VLOOKUP(K148,Table12[#All],2,0)</f>
        <v>0</v>
      </c>
      <c r="M148" s="20" t="s">
        <v>98</v>
      </c>
      <c r="N148" s="20">
        <f>VLOOKUP(M148,Table13[#All],2,0)</f>
        <v>2</v>
      </c>
      <c r="O148" s="20" t="s">
        <v>98</v>
      </c>
      <c r="P148" s="20">
        <f>VLOOKUP(O148,Table14[#All],2,0)</f>
        <v>1</v>
      </c>
      <c r="Q148" s="20" t="s">
        <v>104</v>
      </c>
      <c r="R148" s="20">
        <f>VLOOKUP(Q148,Table16[#All],2,0)</f>
        <v>0</v>
      </c>
      <c r="S148" s="20" t="s">
        <v>111</v>
      </c>
      <c r="T148" s="20">
        <f>VLOOKUP(S148,Table17[#All],2,0)</f>
        <v>0</v>
      </c>
      <c r="U148" s="21">
        <v>105000</v>
      </c>
    </row>
    <row r="149" spans="1:21">
      <c r="A149" s="22" t="s">
        <v>121</v>
      </c>
      <c r="B149" s="20">
        <f>VLOOKUP(A149,Table7[#All],2,)</f>
        <v>17</v>
      </c>
      <c r="C149" s="23" t="s">
        <v>91</v>
      </c>
      <c r="D149" s="20">
        <f>VLOOKUP(C149,Table8[#All],2,0)</f>
        <v>0</v>
      </c>
      <c r="E149" s="23" t="s">
        <v>92</v>
      </c>
      <c r="F149" s="20">
        <f>VLOOKUP(E149,Table9[#All],2,0)</f>
        <v>0</v>
      </c>
      <c r="G149" s="23" t="s">
        <v>122</v>
      </c>
      <c r="H149" s="20">
        <f>VLOOKUP(G149,Table10[#All],2,0)</f>
        <v>0</v>
      </c>
      <c r="I149" s="23" t="s">
        <v>119</v>
      </c>
      <c r="J149" s="20">
        <f>VLOOKUP(I149,Table11[#All],2,0)</f>
        <v>0</v>
      </c>
      <c r="K149" s="23" t="s">
        <v>98</v>
      </c>
      <c r="L149" s="20">
        <f>VLOOKUP(K149,Table12[#All],2,0)</f>
        <v>0</v>
      </c>
      <c r="M149" s="23" t="s">
        <v>126</v>
      </c>
      <c r="N149" s="20">
        <f>VLOOKUP(M149,Table13[#All],2,0)</f>
        <v>0</v>
      </c>
      <c r="O149" s="23" t="s">
        <v>119</v>
      </c>
      <c r="P149" s="20">
        <f>VLOOKUP(O149,Table14[#All],2,0)</f>
        <v>0</v>
      </c>
      <c r="Q149" s="23" t="s">
        <v>104</v>
      </c>
      <c r="R149" s="20">
        <f>VLOOKUP(Q149,Table16[#All],2,0)</f>
        <v>0</v>
      </c>
      <c r="S149" s="23" t="s">
        <v>111</v>
      </c>
      <c r="T149" s="20">
        <f>VLOOKUP(S149,Table17[#All],2,0)</f>
        <v>0</v>
      </c>
      <c r="U149" s="24">
        <v>222500</v>
      </c>
    </row>
    <row r="150" spans="1:21">
      <c r="A150" s="19" t="s">
        <v>165</v>
      </c>
      <c r="B150" s="20">
        <f>VLOOKUP(A150,Table7[#All],2,)</f>
        <v>12</v>
      </c>
      <c r="C150" s="20" t="s">
        <v>91</v>
      </c>
      <c r="D150" s="20">
        <f>VLOOKUP(C150,Table8[#All],2,0)</f>
        <v>0</v>
      </c>
      <c r="E150" s="20" t="s">
        <v>92</v>
      </c>
      <c r="F150" s="20">
        <f>VLOOKUP(E150,Table9[#All],2,0)</f>
        <v>0</v>
      </c>
      <c r="G150" s="20" t="s">
        <v>93</v>
      </c>
      <c r="H150" s="20">
        <f>VLOOKUP(G150,Table10[#All],2,0)</f>
        <v>1</v>
      </c>
      <c r="I150" s="20" t="s">
        <v>119</v>
      </c>
      <c r="J150" s="20">
        <f>VLOOKUP(I150,Table11[#All],2,0)</f>
        <v>0</v>
      </c>
      <c r="K150" s="20" t="s">
        <v>98</v>
      </c>
      <c r="L150" s="20">
        <f>VLOOKUP(K150,Table12[#All],2,0)</f>
        <v>0</v>
      </c>
      <c r="M150" s="20" t="s">
        <v>126</v>
      </c>
      <c r="N150" s="20">
        <f>VLOOKUP(M150,Table13[#All],2,0)</f>
        <v>0</v>
      </c>
      <c r="O150" s="20" t="s">
        <v>119</v>
      </c>
      <c r="P150" s="20">
        <f>VLOOKUP(O150,Table14[#All],2,0)</f>
        <v>0</v>
      </c>
      <c r="Q150" s="20" t="s">
        <v>104</v>
      </c>
      <c r="R150" s="20">
        <f>VLOOKUP(Q150,Table16[#All],2,0)</f>
        <v>0</v>
      </c>
      <c r="S150" s="20" t="s">
        <v>111</v>
      </c>
      <c r="T150" s="20">
        <f>VLOOKUP(S150,Table17[#All],2,0)</f>
        <v>0</v>
      </c>
      <c r="U150" s="21">
        <v>141000</v>
      </c>
    </row>
    <row r="151" spans="1:21">
      <c r="A151" s="22" t="s">
        <v>197</v>
      </c>
      <c r="B151" s="20">
        <f>VLOOKUP(A151,Table7[#All],2,)</f>
        <v>8</v>
      </c>
      <c r="C151" s="23" t="s">
        <v>91</v>
      </c>
      <c r="D151" s="20">
        <f>VLOOKUP(C151,Table8[#All],2,0)</f>
        <v>0</v>
      </c>
      <c r="E151" s="23" t="s">
        <v>92</v>
      </c>
      <c r="F151" s="20">
        <f>VLOOKUP(E151,Table9[#All],2,0)</f>
        <v>0</v>
      </c>
      <c r="G151" s="23" t="s">
        <v>176</v>
      </c>
      <c r="H151" s="20">
        <f>VLOOKUP(G151,Table10[#All],2,0)</f>
        <v>2</v>
      </c>
      <c r="I151" s="23" t="s">
        <v>119</v>
      </c>
      <c r="J151" s="20">
        <f>VLOOKUP(I151,Table11[#All],2,0)</f>
        <v>0</v>
      </c>
      <c r="K151" s="23" t="s">
        <v>98</v>
      </c>
      <c r="L151" s="20">
        <f>VLOOKUP(K151,Table12[#All],2,0)</f>
        <v>0</v>
      </c>
      <c r="M151" s="23" t="s">
        <v>119</v>
      </c>
      <c r="N151" s="20">
        <f>VLOOKUP(M151,Table13[#All],2,0)</f>
        <v>1</v>
      </c>
      <c r="O151" s="23" t="s">
        <v>98</v>
      </c>
      <c r="P151" s="20">
        <f>VLOOKUP(O151,Table14[#All],2,0)</f>
        <v>1</v>
      </c>
      <c r="Q151" s="23" t="s">
        <v>104</v>
      </c>
      <c r="R151" s="20">
        <f>VLOOKUP(Q151,Table16[#All],2,0)</f>
        <v>0</v>
      </c>
      <c r="S151" s="23" t="s">
        <v>111</v>
      </c>
      <c r="T151" s="20">
        <f>VLOOKUP(S151,Table17[#All],2,0)</f>
        <v>0</v>
      </c>
      <c r="U151" s="24">
        <v>115000</v>
      </c>
    </row>
    <row r="152" spans="1:21">
      <c r="A152" s="19" t="s">
        <v>209</v>
      </c>
      <c r="B152" s="20">
        <f>VLOOKUP(A152,Table7[#All],2,)</f>
        <v>0</v>
      </c>
      <c r="C152" s="20" t="s">
        <v>91</v>
      </c>
      <c r="D152" s="20">
        <f>VLOOKUP(C152,Table8[#All],2,0)</f>
        <v>0</v>
      </c>
      <c r="E152" s="20" t="s">
        <v>92</v>
      </c>
      <c r="F152" s="20">
        <f>VLOOKUP(E152,Table9[#All],2,0)</f>
        <v>0</v>
      </c>
      <c r="G152" s="20" t="s">
        <v>93</v>
      </c>
      <c r="H152" s="20">
        <f>VLOOKUP(G152,Table10[#All],2,0)</f>
        <v>1</v>
      </c>
      <c r="I152" s="20" t="s">
        <v>98</v>
      </c>
      <c r="J152" s="20">
        <f>VLOOKUP(I152,Table11[#All],2,0)</f>
        <v>1</v>
      </c>
      <c r="K152" s="20" t="s">
        <v>98</v>
      </c>
      <c r="L152" s="20">
        <f>VLOOKUP(K152,Table12[#All],2,0)</f>
        <v>0</v>
      </c>
      <c r="M152" s="20" t="s">
        <v>98</v>
      </c>
      <c r="N152" s="20">
        <f>VLOOKUP(M152,Table13[#All],2,0)</f>
        <v>2</v>
      </c>
      <c r="O152" s="20" t="s">
        <v>98</v>
      </c>
      <c r="P152" s="20">
        <f>VLOOKUP(O152,Table14[#All],2,0)</f>
        <v>1</v>
      </c>
      <c r="Q152" s="20" t="s">
        <v>104</v>
      </c>
      <c r="R152" s="20">
        <f>VLOOKUP(Q152,Table16[#All],2,0)</f>
        <v>0</v>
      </c>
      <c r="S152" s="20" t="s">
        <v>111</v>
      </c>
      <c r="T152" s="20">
        <f>VLOOKUP(S152,Table17[#All],2,0)</f>
        <v>0</v>
      </c>
      <c r="U152" s="21">
        <v>122000</v>
      </c>
    </row>
    <row r="153" spans="1:21">
      <c r="A153" s="22" t="s">
        <v>147</v>
      </c>
      <c r="B153" s="20">
        <f>VLOOKUP(A153,Table7[#All],2,)</f>
        <v>10</v>
      </c>
      <c r="C153" s="23" t="s">
        <v>91</v>
      </c>
      <c r="D153" s="20">
        <f>VLOOKUP(C153,Table8[#All],2,0)</f>
        <v>0</v>
      </c>
      <c r="E153" s="23" t="s">
        <v>92</v>
      </c>
      <c r="F153" s="20">
        <f>VLOOKUP(E153,Table9[#All],2,0)</f>
        <v>0</v>
      </c>
      <c r="G153" s="23" t="s">
        <v>93</v>
      </c>
      <c r="H153" s="20">
        <f>VLOOKUP(G153,Table10[#All],2,0)</f>
        <v>1</v>
      </c>
      <c r="I153" s="23" t="s">
        <v>126</v>
      </c>
      <c r="J153" s="20">
        <f>VLOOKUP(I153,Table11[#All],2,0)</f>
        <v>2</v>
      </c>
      <c r="K153" s="23" t="s">
        <v>98</v>
      </c>
      <c r="L153" s="20">
        <f>VLOOKUP(K153,Table12[#All],2,0)</f>
        <v>0</v>
      </c>
      <c r="M153" s="23" t="s">
        <v>126</v>
      </c>
      <c r="N153" s="20">
        <f>VLOOKUP(M153,Table13[#All],2,0)</f>
        <v>0</v>
      </c>
      <c r="O153" s="23" t="s">
        <v>119</v>
      </c>
      <c r="P153" s="20">
        <f>VLOOKUP(O153,Table14[#All],2,0)</f>
        <v>0</v>
      </c>
      <c r="Q153" s="23" t="s">
        <v>104</v>
      </c>
      <c r="R153" s="20">
        <f>VLOOKUP(Q153,Table16[#All],2,0)</f>
        <v>0</v>
      </c>
      <c r="S153" s="23" t="s">
        <v>150</v>
      </c>
      <c r="T153" s="20">
        <f>VLOOKUP(S153,Table17[#All],2,0)</f>
        <v>2</v>
      </c>
      <c r="U153" s="24">
        <v>372402</v>
      </c>
    </row>
    <row r="154" spans="1:21">
      <c r="A154" s="19" t="s">
        <v>175</v>
      </c>
      <c r="B154" s="20">
        <f>VLOOKUP(A154,Table7[#All],2,)</f>
        <v>6</v>
      </c>
      <c r="C154" s="20" t="s">
        <v>91</v>
      </c>
      <c r="D154" s="20">
        <f>VLOOKUP(C154,Table8[#All],2,0)</f>
        <v>0</v>
      </c>
      <c r="E154" s="20" t="s">
        <v>92</v>
      </c>
      <c r="F154" s="20">
        <f>VLOOKUP(E154,Table9[#All],2,0)</f>
        <v>0</v>
      </c>
      <c r="G154" s="20" t="s">
        <v>122</v>
      </c>
      <c r="H154" s="20">
        <f>VLOOKUP(G154,Table10[#All],2,0)</f>
        <v>0</v>
      </c>
      <c r="I154" s="20" t="s">
        <v>98</v>
      </c>
      <c r="J154" s="20">
        <f>VLOOKUP(I154,Table11[#All],2,0)</f>
        <v>1</v>
      </c>
      <c r="K154" s="20" t="s">
        <v>98</v>
      </c>
      <c r="L154" s="20">
        <f>VLOOKUP(K154,Table12[#All],2,0)</f>
        <v>0</v>
      </c>
      <c r="M154" s="20" t="s">
        <v>119</v>
      </c>
      <c r="N154" s="20">
        <f>VLOOKUP(M154,Table13[#All],2,0)</f>
        <v>1</v>
      </c>
      <c r="O154" s="20" t="s">
        <v>98</v>
      </c>
      <c r="P154" s="20">
        <f>VLOOKUP(O154,Table14[#All],2,0)</f>
        <v>1</v>
      </c>
      <c r="Q154" s="20" t="s">
        <v>104</v>
      </c>
      <c r="R154" s="20">
        <f>VLOOKUP(Q154,Table16[#All],2,0)</f>
        <v>0</v>
      </c>
      <c r="S154" s="20" t="s">
        <v>111</v>
      </c>
      <c r="T154" s="20">
        <f>VLOOKUP(S154,Table17[#All],2,0)</f>
        <v>0</v>
      </c>
      <c r="U154" s="21">
        <v>190000</v>
      </c>
    </row>
    <row r="155" spans="1:21">
      <c r="A155" s="22" t="s">
        <v>199</v>
      </c>
      <c r="B155" s="20">
        <f>VLOOKUP(A155,Table7[#All],2,)</f>
        <v>19</v>
      </c>
      <c r="C155" s="23" t="s">
        <v>91</v>
      </c>
      <c r="D155" s="20">
        <f>VLOOKUP(C155,Table8[#All],2,0)</f>
        <v>0</v>
      </c>
      <c r="E155" s="23" t="s">
        <v>92</v>
      </c>
      <c r="F155" s="20">
        <f>VLOOKUP(E155,Table9[#All],2,0)</f>
        <v>0</v>
      </c>
      <c r="G155" s="23" t="s">
        <v>93</v>
      </c>
      <c r="H155" s="20">
        <f>VLOOKUP(G155,Table10[#All],2,0)</f>
        <v>1</v>
      </c>
      <c r="I155" s="23" t="s">
        <v>119</v>
      </c>
      <c r="J155" s="20">
        <f>VLOOKUP(I155,Table11[#All],2,0)</f>
        <v>0</v>
      </c>
      <c r="K155" s="23" t="s">
        <v>98</v>
      </c>
      <c r="L155" s="20">
        <f>VLOOKUP(K155,Table12[#All],2,0)</f>
        <v>0</v>
      </c>
      <c r="M155" s="23" t="s">
        <v>119</v>
      </c>
      <c r="N155" s="20">
        <f>VLOOKUP(M155,Table13[#All],2,0)</f>
        <v>1</v>
      </c>
      <c r="O155" s="23" t="s">
        <v>98</v>
      </c>
      <c r="P155" s="20">
        <f>VLOOKUP(O155,Table14[#All],2,0)</f>
        <v>1</v>
      </c>
      <c r="Q155" s="23" t="s">
        <v>104</v>
      </c>
      <c r="R155" s="20">
        <f>VLOOKUP(Q155,Table16[#All],2,0)</f>
        <v>0</v>
      </c>
      <c r="S155" s="23" t="s">
        <v>111</v>
      </c>
      <c r="T155" s="20">
        <f>VLOOKUP(S155,Table17[#All],2,0)</f>
        <v>0</v>
      </c>
      <c r="U155" s="24">
        <v>235000</v>
      </c>
    </row>
    <row r="156" spans="1:21">
      <c r="A156" s="19" t="s">
        <v>188</v>
      </c>
      <c r="B156" s="20">
        <f>VLOOKUP(A156,Table7[#All],2,)</f>
        <v>7</v>
      </c>
      <c r="C156" s="20" t="s">
        <v>91</v>
      </c>
      <c r="D156" s="20">
        <f>VLOOKUP(C156,Table8[#All],2,0)</f>
        <v>0</v>
      </c>
      <c r="E156" s="20" t="s">
        <v>92</v>
      </c>
      <c r="F156" s="20">
        <f>VLOOKUP(E156,Table9[#All],2,0)</f>
        <v>0</v>
      </c>
      <c r="G156" s="20" t="s">
        <v>93</v>
      </c>
      <c r="H156" s="20">
        <f>VLOOKUP(G156,Table10[#All],2,0)</f>
        <v>1</v>
      </c>
      <c r="I156" s="20" t="s">
        <v>98</v>
      </c>
      <c r="J156" s="20">
        <f>VLOOKUP(I156,Table11[#All],2,0)</f>
        <v>1</v>
      </c>
      <c r="K156" s="20" t="s">
        <v>98</v>
      </c>
      <c r="L156" s="20">
        <f>VLOOKUP(K156,Table12[#All],2,0)</f>
        <v>0</v>
      </c>
      <c r="M156" s="20" t="s">
        <v>98</v>
      </c>
      <c r="N156" s="20">
        <f>VLOOKUP(M156,Table13[#All],2,0)</f>
        <v>2</v>
      </c>
      <c r="O156" s="20" t="s">
        <v>98</v>
      </c>
      <c r="P156" s="20">
        <f>VLOOKUP(O156,Table14[#All],2,0)</f>
        <v>1</v>
      </c>
      <c r="Q156" s="20" t="s">
        <v>104</v>
      </c>
      <c r="R156" s="20">
        <f>VLOOKUP(Q156,Table16[#All],2,0)</f>
        <v>0</v>
      </c>
      <c r="S156" s="20" t="s">
        <v>178</v>
      </c>
      <c r="T156" s="20">
        <f>VLOOKUP(S156,Table17[#All],2,0)</f>
        <v>5</v>
      </c>
      <c r="U156" s="21">
        <v>125000</v>
      </c>
    </row>
    <row r="157" spans="1:21">
      <c r="A157" s="22" t="s">
        <v>206</v>
      </c>
      <c r="B157" s="20">
        <f>VLOOKUP(A157,Table7[#All],2,)</f>
        <v>15</v>
      </c>
      <c r="C157" s="23" t="s">
        <v>182</v>
      </c>
      <c r="D157" s="20">
        <f>VLOOKUP(C157,Table8[#All],2,0)</f>
        <v>3</v>
      </c>
      <c r="E157" s="23" t="s">
        <v>92</v>
      </c>
      <c r="F157" s="20">
        <f>VLOOKUP(E157,Table9[#All],2,0)</f>
        <v>0</v>
      </c>
      <c r="G157" s="23" t="s">
        <v>176</v>
      </c>
      <c r="H157" s="20">
        <f>VLOOKUP(G157,Table10[#All],2,0)</f>
        <v>2</v>
      </c>
      <c r="I157" s="23" t="s">
        <v>98</v>
      </c>
      <c r="J157" s="20">
        <f>VLOOKUP(I157,Table11[#All],2,0)</f>
        <v>1</v>
      </c>
      <c r="K157" s="23" t="s">
        <v>98</v>
      </c>
      <c r="L157" s="20">
        <f>VLOOKUP(K157,Table12[#All],2,0)</f>
        <v>0</v>
      </c>
      <c r="M157" s="23" t="s">
        <v>139</v>
      </c>
      <c r="N157" s="20">
        <f>VLOOKUP(M157,Table13[#All],2,0)</f>
        <v>3</v>
      </c>
      <c r="O157" s="23" t="s">
        <v>98</v>
      </c>
      <c r="P157" s="20">
        <f>VLOOKUP(O157,Table14[#All],2,0)</f>
        <v>1</v>
      </c>
      <c r="Q157" s="23" t="s">
        <v>167</v>
      </c>
      <c r="R157" s="20">
        <f>VLOOKUP(Q157,Table16[#All],2,0)</f>
        <v>1</v>
      </c>
      <c r="S157" s="23" t="s">
        <v>111</v>
      </c>
      <c r="T157" s="20">
        <f>VLOOKUP(S157,Table17[#All],2,0)</f>
        <v>0</v>
      </c>
      <c r="U157" s="24">
        <v>79000</v>
      </c>
    </row>
    <row r="158" spans="1:21">
      <c r="A158" s="19" t="s">
        <v>89</v>
      </c>
      <c r="B158" s="20">
        <f>VLOOKUP(A158,Table7[#All],2,)</f>
        <v>11</v>
      </c>
      <c r="C158" s="20" t="s">
        <v>91</v>
      </c>
      <c r="D158" s="20">
        <f>VLOOKUP(C158,Table8[#All],2,0)</f>
        <v>0</v>
      </c>
      <c r="E158" s="20" t="s">
        <v>92</v>
      </c>
      <c r="F158" s="20">
        <f>VLOOKUP(E158,Table9[#All],2,0)</f>
        <v>0</v>
      </c>
      <c r="G158" s="20" t="s">
        <v>93</v>
      </c>
      <c r="H158" s="20">
        <f>VLOOKUP(G158,Table10[#All],2,0)</f>
        <v>1</v>
      </c>
      <c r="I158" s="20" t="s">
        <v>83</v>
      </c>
      <c r="J158" s="20">
        <f>VLOOKUP(I158,Table11[#All],2,0)</f>
        <v>3</v>
      </c>
      <c r="K158" s="20" t="s">
        <v>83</v>
      </c>
      <c r="L158" s="20">
        <f>VLOOKUP(K158,Table12[#All],2,0)</f>
        <v>2</v>
      </c>
      <c r="M158" s="20" t="s">
        <v>98</v>
      </c>
      <c r="N158" s="20">
        <f>VLOOKUP(M158,Table13[#All],2,0)</f>
        <v>2</v>
      </c>
      <c r="O158" s="20" t="s">
        <v>98</v>
      </c>
      <c r="P158" s="20">
        <f>VLOOKUP(O158,Table14[#All],2,0)</f>
        <v>1</v>
      </c>
      <c r="Q158" s="20" t="s">
        <v>104</v>
      </c>
      <c r="R158" s="20">
        <f>VLOOKUP(Q158,Table16[#All],2,0)</f>
        <v>0</v>
      </c>
      <c r="S158" s="20" t="s">
        <v>111</v>
      </c>
      <c r="T158" s="20">
        <f>VLOOKUP(S158,Table17[#All],2,0)</f>
        <v>0</v>
      </c>
      <c r="U158" s="21">
        <v>109500</v>
      </c>
    </row>
    <row r="159" spans="1:21">
      <c r="A159" s="22" t="s">
        <v>218</v>
      </c>
      <c r="B159" s="20">
        <f>VLOOKUP(A159,Table7[#All],2,)</f>
        <v>16</v>
      </c>
      <c r="C159" s="23" t="s">
        <v>91</v>
      </c>
      <c r="D159" s="20">
        <f>VLOOKUP(C159,Table8[#All],2,0)</f>
        <v>0</v>
      </c>
      <c r="E159" s="23" t="s">
        <v>92</v>
      </c>
      <c r="F159" s="20">
        <f>VLOOKUP(E159,Table9[#All],2,0)</f>
        <v>0</v>
      </c>
      <c r="G159" s="23" t="s">
        <v>122</v>
      </c>
      <c r="H159" s="20">
        <f>VLOOKUP(G159,Table10[#All],2,0)</f>
        <v>0</v>
      </c>
      <c r="I159" s="23" t="s">
        <v>126</v>
      </c>
      <c r="J159" s="20">
        <f>VLOOKUP(I159,Table11[#All],2,0)</f>
        <v>2</v>
      </c>
      <c r="K159" s="23" t="s">
        <v>98</v>
      </c>
      <c r="L159" s="20">
        <f>VLOOKUP(K159,Table12[#All],2,0)</f>
        <v>0</v>
      </c>
      <c r="M159" s="23" t="s">
        <v>126</v>
      </c>
      <c r="N159" s="20">
        <f>VLOOKUP(M159,Table13[#All],2,0)</f>
        <v>0</v>
      </c>
      <c r="O159" s="23" t="s">
        <v>126</v>
      </c>
      <c r="P159" s="20">
        <f>VLOOKUP(O159,Table14[#All],2,0)</f>
        <v>2</v>
      </c>
      <c r="Q159" s="23" t="s">
        <v>104</v>
      </c>
      <c r="R159" s="20">
        <f>VLOOKUP(Q159,Table16[#All],2,0)</f>
        <v>0</v>
      </c>
      <c r="S159" s="23" t="s">
        <v>150</v>
      </c>
      <c r="T159" s="20">
        <f>VLOOKUP(S159,Table17[#All],2,0)</f>
        <v>2</v>
      </c>
      <c r="U159" s="24">
        <v>269500</v>
      </c>
    </row>
    <row r="160" spans="1:21">
      <c r="A160" s="19" t="s">
        <v>163</v>
      </c>
      <c r="B160" s="20">
        <f>VLOOKUP(A160,Table7[#All],2,)</f>
        <v>5</v>
      </c>
      <c r="C160" s="20" t="s">
        <v>91</v>
      </c>
      <c r="D160" s="20">
        <f>VLOOKUP(C160,Table8[#All],2,0)</f>
        <v>0</v>
      </c>
      <c r="E160" s="20" t="s">
        <v>92</v>
      </c>
      <c r="F160" s="20">
        <f>VLOOKUP(E160,Table9[#All],2,0)</f>
        <v>0</v>
      </c>
      <c r="G160" s="20" t="s">
        <v>122</v>
      </c>
      <c r="H160" s="20">
        <f>VLOOKUP(G160,Table10[#All],2,0)</f>
        <v>0</v>
      </c>
      <c r="I160" s="20" t="s">
        <v>119</v>
      </c>
      <c r="J160" s="20">
        <f>VLOOKUP(I160,Table11[#All],2,0)</f>
        <v>0</v>
      </c>
      <c r="K160" s="20" t="s">
        <v>98</v>
      </c>
      <c r="L160" s="20">
        <f>VLOOKUP(K160,Table12[#All],2,0)</f>
        <v>0</v>
      </c>
      <c r="M160" s="20" t="s">
        <v>126</v>
      </c>
      <c r="N160" s="20">
        <f>VLOOKUP(M160,Table13[#All],2,0)</f>
        <v>0</v>
      </c>
      <c r="O160" s="20" t="s">
        <v>119</v>
      </c>
      <c r="P160" s="20">
        <f>VLOOKUP(O160,Table14[#All],2,0)</f>
        <v>0</v>
      </c>
      <c r="Q160" s="20" t="s">
        <v>104</v>
      </c>
      <c r="R160" s="20">
        <f>VLOOKUP(Q160,Table16[#All],2,0)</f>
        <v>0</v>
      </c>
      <c r="S160" s="20" t="s">
        <v>111</v>
      </c>
      <c r="T160" s="20">
        <f>VLOOKUP(S160,Table17[#All],2,0)</f>
        <v>0</v>
      </c>
      <c r="U160" s="21">
        <v>254900</v>
      </c>
    </row>
    <row r="161" spans="1:21">
      <c r="A161" s="22" t="s">
        <v>121</v>
      </c>
      <c r="B161" s="20">
        <f>VLOOKUP(A161,Table7[#All],2,)</f>
        <v>17</v>
      </c>
      <c r="C161" s="23" t="s">
        <v>91</v>
      </c>
      <c r="D161" s="20">
        <f>VLOOKUP(C161,Table8[#All],2,0)</f>
        <v>0</v>
      </c>
      <c r="E161" s="23" t="s">
        <v>92</v>
      </c>
      <c r="F161" s="20">
        <f>VLOOKUP(E161,Table9[#All],2,0)</f>
        <v>0</v>
      </c>
      <c r="G161" s="23" t="s">
        <v>122</v>
      </c>
      <c r="H161" s="20">
        <f>VLOOKUP(G161,Table10[#All],2,0)</f>
        <v>0</v>
      </c>
      <c r="I161" s="23" t="s">
        <v>119</v>
      </c>
      <c r="J161" s="20">
        <f>VLOOKUP(I161,Table11[#All],2,0)</f>
        <v>0</v>
      </c>
      <c r="K161" s="23" t="s">
        <v>98</v>
      </c>
      <c r="L161" s="20">
        <f>VLOOKUP(K161,Table12[#All],2,0)</f>
        <v>0</v>
      </c>
      <c r="M161" s="23" t="s">
        <v>126</v>
      </c>
      <c r="N161" s="20">
        <f>VLOOKUP(M161,Table13[#All],2,0)</f>
        <v>0</v>
      </c>
      <c r="O161" s="23" t="s">
        <v>119</v>
      </c>
      <c r="P161" s="20">
        <f>VLOOKUP(O161,Table14[#All],2,0)</f>
        <v>0</v>
      </c>
      <c r="Q161" s="23" t="s">
        <v>104</v>
      </c>
      <c r="R161" s="20">
        <f>VLOOKUP(Q161,Table16[#All],2,0)</f>
        <v>0</v>
      </c>
      <c r="S161" s="23" t="s">
        <v>150</v>
      </c>
      <c r="T161" s="20">
        <f>VLOOKUP(S161,Table17[#All],2,0)</f>
        <v>2</v>
      </c>
      <c r="U161" s="24">
        <v>320000</v>
      </c>
    </row>
    <row r="162" spans="1:21">
      <c r="A162" s="19" t="s">
        <v>227</v>
      </c>
      <c r="B162" s="20">
        <f>VLOOKUP(A162,Table7[#All],2,)</f>
        <v>1</v>
      </c>
      <c r="C162" s="20" t="s">
        <v>91</v>
      </c>
      <c r="D162" s="20">
        <f>VLOOKUP(C162,Table8[#All],2,0)</f>
        <v>0</v>
      </c>
      <c r="E162" s="20" t="s">
        <v>92</v>
      </c>
      <c r="F162" s="20">
        <f>VLOOKUP(E162,Table9[#All],2,0)</f>
        <v>0</v>
      </c>
      <c r="G162" s="20" t="s">
        <v>93</v>
      </c>
      <c r="H162" s="20">
        <f>VLOOKUP(G162,Table10[#All],2,0)</f>
        <v>1</v>
      </c>
      <c r="I162" s="20" t="s">
        <v>119</v>
      </c>
      <c r="J162" s="20">
        <f>VLOOKUP(I162,Table11[#All],2,0)</f>
        <v>0</v>
      </c>
      <c r="K162" s="20" t="s">
        <v>98</v>
      </c>
      <c r="L162" s="20">
        <f>VLOOKUP(K162,Table12[#All],2,0)</f>
        <v>0</v>
      </c>
      <c r="M162" s="20" t="s">
        <v>98</v>
      </c>
      <c r="N162" s="20">
        <f>VLOOKUP(M162,Table13[#All],2,0)</f>
        <v>2</v>
      </c>
      <c r="O162" s="20" t="s">
        <v>98</v>
      </c>
      <c r="P162" s="20">
        <f>VLOOKUP(O162,Table14[#All],2,0)</f>
        <v>1</v>
      </c>
      <c r="Q162" s="20" t="s">
        <v>104</v>
      </c>
      <c r="R162" s="20">
        <f>VLOOKUP(Q162,Table16[#All],2,0)</f>
        <v>0</v>
      </c>
      <c r="S162" s="20" t="s">
        <v>111</v>
      </c>
      <c r="T162" s="20">
        <f>VLOOKUP(S162,Table17[#All],2,0)</f>
        <v>0</v>
      </c>
      <c r="U162" s="21">
        <v>162500</v>
      </c>
    </row>
    <row r="163" spans="1:21">
      <c r="A163" s="22" t="s">
        <v>147</v>
      </c>
      <c r="B163" s="20">
        <f>VLOOKUP(A163,Table7[#All],2,)</f>
        <v>10</v>
      </c>
      <c r="C163" s="23" t="s">
        <v>91</v>
      </c>
      <c r="D163" s="20">
        <f>VLOOKUP(C163,Table8[#All],2,0)</f>
        <v>0</v>
      </c>
      <c r="E163" s="23" t="s">
        <v>92</v>
      </c>
      <c r="F163" s="20">
        <f>VLOOKUP(E163,Table9[#All],2,0)</f>
        <v>0</v>
      </c>
      <c r="G163" s="23" t="s">
        <v>122</v>
      </c>
      <c r="H163" s="20">
        <f>VLOOKUP(G163,Table10[#All],2,0)</f>
        <v>0</v>
      </c>
      <c r="I163" s="23" t="s">
        <v>126</v>
      </c>
      <c r="J163" s="20">
        <f>VLOOKUP(I163,Table11[#All],2,0)</f>
        <v>2</v>
      </c>
      <c r="K163" s="23" t="s">
        <v>98</v>
      </c>
      <c r="L163" s="20">
        <f>VLOOKUP(K163,Table12[#All],2,0)</f>
        <v>0</v>
      </c>
      <c r="M163" s="23" t="s">
        <v>126</v>
      </c>
      <c r="N163" s="20">
        <f>VLOOKUP(M163,Table13[#All],2,0)</f>
        <v>0</v>
      </c>
      <c r="O163" s="23" t="s">
        <v>126</v>
      </c>
      <c r="P163" s="20">
        <f>VLOOKUP(O163,Table14[#All],2,0)</f>
        <v>2</v>
      </c>
      <c r="Q163" s="23" t="s">
        <v>104</v>
      </c>
      <c r="R163" s="20">
        <f>VLOOKUP(Q163,Table16[#All],2,0)</f>
        <v>0</v>
      </c>
      <c r="S163" s="23" t="s">
        <v>111</v>
      </c>
      <c r="T163" s="20">
        <f>VLOOKUP(S163,Table17[#All],2,0)</f>
        <v>0</v>
      </c>
      <c r="U163" s="24">
        <v>412500</v>
      </c>
    </row>
    <row r="164" spans="1:21">
      <c r="A164" s="19" t="s">
        <v>147</v>
      </c>
      <c r="B164" s="20">
        <f>VLOOKUP(A164,Table7[#All],2,)</f>
        <v>10</v>
      </c>
      <c r="C164" s="20" t="s">
        <v>91</v>
      </c>
      <c r="D164" s="20">
        <f>VLOOKUP(C164,Table8[#All],2,0)</f>
        <v>0</v>
      </c>
      <c r="E164" s="20" t="s">
        <v>92</v>
      </c>
      <c r="F164" s="20">
        <f>VLOOKUP(E164,Table9[#All],2,0)</f>
        <v>0</v>
      </c>
      <c r="G164" s="20" t="s">
        <v>93</v>
      </c>
      <c r="H164" s="20">
        <f>VLOOKUP(G164,Table10[#All],2,0)</f>
        <v>1</v>
      </c>
      <c r="I164" s="20" t="s">
        <v>119</v>
      </c>
      <c r="J164" s="20">
        <f>VLOOKUP(I164,Table11[#All],2,0)</f>
        <v>0</v>
      </c>
      <c r="K164" s="20" t="s">
        <v>98</v>
      </c>
      <c r="L164" s="20">
        <f>VLOOKUP(K164,Table12[#All],2,0)</f>
        <v>0</v>
      </c>
      <c r="M164" s="20" t="s">
        <v>126</v>
      </c>
      <c r="N164" s="20">
        <f>VLOOKUP(M164,Table13[#All],2,0)</f>
        <v>0</v>
      </c>
      <c r="O164" s="20" t="s">
        <v>119</v>
      </c>
      <c r="P164" s="20">
        <f>VLOOKUP(O164,Table14[#All],2,0)</f>
        <v>0</v>
      </c>
      <c r="Q164" s="20" t="s">
        <v>104</v>
      </c>
      <c r="R164" s="20">
        <f>VLOOKUP(Q164,Table16[#All],2,0)</f>
        <v>0</v>
      </c>
      <c r="S164" s="20" t="s">
        <v>150</v>
      </c>
      <c r="T164" s="20">
        <f>VLOOKUP(S164,Table17[#All],2,0)</f>
        <v>2</v>
      </c>
      <c r="U164" s="21">
        <v>220000</v>
      </c>
    </row>
    <row r="165" spans="1:21">
      <c r="A165" s="22" t="s">
        <v>188</v>
      </c>
      <c r="B165" s="20">
        <f>VLOOKUP(A165,Table7[#All],2,)</f>
        <v>7</v>
      </c>
      <c r="C165" s="23" t="s">
        <v>91</v>
      </c>
      <c r="D165" s="20">
        <f>VLOOKUP(C165,Table8[#All],2,0)</f>
        <v>0</v>
      </c>
      <c r="E165" s="23" t="s">
        <v>92</v>
      </c>
      <c r="F165" s="20">
        <f>VLOOKUP(E165,Table9[#All],2,0)</f>
        <v>0</v>
      </c>
      <c r="G165" s="23" t="s">
        <v>238</v>
      </c>
      <c r="H165" s="20">
        <f>VLOOKUP(G165,Table10[#All],2,0)</f>
        <v>3</v>
      </c>
      <c r="I165" s="23" t="s">
        <v>98</v>
      </c>
      <c r="J165" s="20">
        <f>VLOOKUP(I165,Table11[#All],2,0)</f>
        <v>1</v>
      </c>
      <c r="K165" s="23" t="s">
        <v>98</v>
      </c>
      <c r="L165" s="20">
        <f>VLOOKUP(K165,Table12[#All],2,0)</f>
        <v>0</v>
      </c>
      <c r="M165" s="23" t="s">
        <v>126</v>
      </c>
      <c r="N165" s="20">
        <f>VLOOKUP(M165,Table13[#All],2,0)</f>
        <v>0</v>
      </c>
      <c r="O165" s="23" t="s">
        <v>98</v>
      </c>
      <c r="P165" s="20">
        <f>VLOOKUP(O165,Table14[#All],2,0)</f>
        <v>1</v>
      </c>
      <c r="Q165" s="23" t="s">
        <v>104</v>
      </c>
      <c r="R165" s="20">
        <f>VLOOKUP(Q165,Table16[#All],2,0)</f>
        <v>0</v>
      </c>
      <c r="S165" s="23" t="s">
        <v>111</v>
      </c>
      <c r="T165" s="20">
        <f>VLOOKUP(S165,Table17[#All],2,0)</f>
        <v>0</v>
      </c>
      <c r="U165" s="24">
        <v>103200</v>
      </c>
    </row>
    <row r="166" spans="1:21">
      <c r="A166" s="19" t="s">
        <v>188</v>
      </c>
      <c r="B166" s="20">
        <f>VLOOKUP(A166,Table7[#All],2,)</f>
        <v>7</v>
      </c>
      <c r="C166" s="20" t="s">
        <v>91</v>
      </c>
      <c r="D166" s="20">
        <f>VLOOKUP(C166,Table8[#All],2,0)</f>
        <v>0</v>
      </c>
      <c r="E166" s="20" t="s">
        <v>92</v>
      </c>
      <c r="F166" s="20">
        <f>VLOOKUP(E166,Table9[#All],2,0)</f>
        <v>0</v>
      </c>
      <c r="G166" s="20" t="s">
        <v>93</v>
      </c>
      <c r="H166" s="20">
        <f>VLOOKUP(G166,Table10[#All],2,0)</f>
        <v>1</v>
      </c>
      <c r="I166" s="20" t="s">
        <v>98</v>
      </c>
      <c r="J166" s="20">
        <f>VLOOKUP(I166,Table11[#All],2,0)</f>
        <v>1</v>
      </c>
      <c r="K166" s="20" t="s">
        <v>98</v>
      </c>
      <c r="L166" s="20">
        <f>VLOOKUP(K166,Table12[#All],2,0)</f>
        <v>0</v>
      </c>
      <c r="M166" s="20" t="s">
        <v>119</v>
      </c>
      <c r="N166" s="20">
        <f>VLOOKUP(M166,Table13[#All],2,0)</f>
        <v>1</v>
      </c>
      <c r="O166" s="20" t="s">
        <v>119</v>
      </c>
      <c r="P166" s="20">
        <f>VLOOKUP(O166,Table14[#All],2,0)</f>
        <v>0</v>
      </c>
      <c r="Q166" s="20" t="s">
        <v>104</v>
      </c>
      <c r="R166" s="20">
        <f>VLOOKUP(Q166,Table16[#All],2,0)</f>
        <v>0</v>
      </c>
      <c r="S166" s="20" t="s">
        <v>111</v>
      </c>
      <c r="T166" s="20">
        <f>VLOOKUP(S166,Table17[#All],2,0)</f>
        <v>0</v>
      </c>
      <c r="U166" s="21">
        <v>152000</v>
      </c>
    </row>
    <row r="167" spans="1:21">
      <c r="A167" s="22" t="s">
        <v>206</v>
      </c>
      <c r="B167" s="20">
        <f>VLOOKUP(A167,Table7[#All],2,)</f>
        <v>15</v>
      </c>
      <c r="C167" s="23" t="s">
        <v>91</v>
      </c>
      <c r="D167" s="20">
        <f>VLOOKUP(C167,Table8[#All],2,0)</f>
        <v>0</v>
      </c>
      <c r="E167" s="23" t="s">
        <v>186</v>
      </c>
      <c r="F167" s="20">
        <f>VLOOKUP(E167,Table9[#All],2,0)</f>
        <v>1</v>
      </c>
      <c r="G167" s="23" t="s">
        <v>176</v>
      </c>
      <c r="H167" s="20">
        <f>VLOOKUP(G167,Table10[#All],2,0)</f>
        <v>2</v>
      </c>
      <c r="I167" s="23" t="s">
        <v>98</v>
      </c>
      <c r="J167" s="20">
        <f>VLOOKUP(I167,Table11[#All],2,0)</f>
        <v>1</v>
      </c>
      <c r="K167" s="23" t="s">
        <v>98</v>
      </c>
      <c r="L167" s="20">
        <f>VLOOKUP(K167,Table12[#All],2,0)</f>
        <v>0</v>
      </c>
      <c r="M167" s="23" t="s">
        <v>119</v>
      </c>
      <c r="N167" s="20">
        <f>VLOOKUP(M167,Table13[#All],2,0)</f>
        <v>1</v>
      </c>
      <c r="O167" s="23" t="s">
        <v>98</v>
      </c>
      <c r="P167" s="20">
        <f>VLOOKUP(O167,Table14[#All],2,0)</f>
        <v>1</v>
      </c>
      <c r="Q167" s="23" t="s">
        <v>104</v>
      </c>
      <c r="R167" s="20">
        <f>VLOOKUP(Q167,Table16[#All],2,0)</f>
        <v>0</v>
      </c>
      <c r="S167" s="23" t="s">
        <v>111</v>
      </c>
      <c r="T167" s="20">
        <f>VLOOKUP(S167,Table17[#All],2,0)</f>
        <v>0</v>
      </c>
      <c r="U167" s="24">
        <v>127500</v>
      </c>
    </row>
    <row r="168" spans="1:21">
      <c r="A168" s="19" t="s">
        <v>199</v>
      </c>
      <c r="B168" s="20">
        <f>VLOOKUP(A168,Table7[#All],2,)</f>
        <v>19</v>
      </c>
      <c r="C168" s="20" t="s">
        <v>91</v>
      </c>
      <c r="D168" s="20">
        <f>VLOOKUP(C168,Table8[#All],2,0)</f>
        <v>0</v>
      </c>
      <c r="E168" s="20" t="s">
        <v>92</v>
      </c>
      <c r="F168" s="20">
        <f>VLOOKUP(E168,Table9[#All],2,0)</f>
        <v>0</v>
      </c>
      <c r="G168" s="20" t="s">
        <v>93</v>
      </c>
      <c r="H168" s="20">
        <f>VLOOKUP(G168,Table10[#All],2,0)</f>
        <v>1</v>
      </c>
      <c r="I168" s="20" t="s">
        <v>98</v>
      </c>
      <c r="J168" s="20">
        <f>VLOOKUP(I168,Table11[#All],2,0)</f>
        <v>1</v>
      </c>
      <c r="K168" s="20" t="s">
        <v>98</v>
      </c>
      <c r="L168" s="20">
        <f>VLOOKUP(K168,Table12[#All],2,0)</f>
        <v>0</v>
      </c>
      <c r="M168" s="20" t="s">
        <v>126</v>
      </c>
      <c r="N168" s="20">
        <f>VLOOKUP(M168,Table13[#All],2,0)</f>
        <v>0</v>
      </c>
      <c r="O168" s="20" t="s">
        <v>98</v>
      </c>
      <c r="P168" s="20">
        <f>VLOOKUP(O168,Table14[#All],2,0)</f>
        <v>1</v>
      </c>
      <c r="Q168" s="20" t="s">
        <v>104</v>
      </c>
      <c r="R168" s="20">
        <f>VLOOKUP(Q168,Table16[#All],2,0)</f>
        <v>0</v>
      </c>
      <c r="S168" s="20" t="s">
        <v>111</v>
      </c>
      <c r="T168" s="20">
        <f>VLOOKUP(S168,Table17[#All],2,0)</f>
        <v>0</v>
      </c>
      <c r="U168" s="21">
        <v>190000</v>
      </c>
    </row>
    <row r="169" spans="1:21">
      <c r="A169" s="22" t="s">
        <v>147</v>
      </c>
      <c r="B169" s="20">
        <f>VLOOKUP(A169,Table7[#All],2,)</f>
        <v>10</v>
      </c>
      <c r="C169" s="23" t="s">
        <v>91</v>
      </c>
      <c r="D169" s="20">
        <f>VLOOKUP(C169,Table8[#All],2,0)</f>
        <v>0</v>
      </c>
      <c r="E169" s="23" t="s">
        <v>92</v>
      </c>
      <c r="F169" s="20">
        <f>VLOOKUP(E169,Table9[#All],2,0)</f>
        <v>0</v>
      </c>
      <c r="G169" s="23" t="s">
        <v>122</v>
      </c>
      <c r="H169" s="20">
        <f>VLOOKUP(G169,Table10[#All],2,0)</f>
        <v>0</v>
      </c>
      <c r="I169" s="23" t="s">
        <v>126</v>
      </c>
      <c r="J169" s="20">
        <f>VLOOKUP(I169,Table11[#All],2,0)</f>
        <v>2</v>
      </c>
      <c r="K169" s="23" t="s">
        <v>98</v>
      </c>
      <c r="L169" s="20">
        <f>VLOOKUP(K169,Table12[#All],2,0)</f>
        <v>0</v>
      </c>
      <c r="M169" s="23" t="s">
        <v>126</v>
      </c>
      <c r="N169" s="20">
        <f>VLOOKUP(M169,Table13[#All],2,0)</f>
        <v>0</v>
      </c>
      <c r="O169" s="23" t="s">
        <v>126</v>
      </c>
      <c r="P169" s="20">
        <f>VLOOKUP(O169,Table14[#All],2,0)</f>
        <v>2</v>
      </c>
      <c r="Q169" s="23" t="s">
        <v>104</v>
      </c>
      <c r="R169" s="20">
        <f>VLOOKUP(Q169,Table16[#All],2,0)</f>
        <v>0</v>
      </c>
      <c r="S169" s="23" t="s">
        <v>150</v>
      </c>
      <c r="T169" s="20">
        <f>VLOOKUP(S169,Table17[#All],2,0)</f>
        <v>2</v>
      </c>
      <c r="U169" s="24">
        <v>325624</v>
      </c>
    </row>
    <row r="170" spans="1:21">
      <c r="A170" s="19" t="s">
        <v>121</v>
      </c>
      <c r="B170" s="20">
        <f>VLOOKUP(A170,Table7[#All],2,)</f>
        <v>17</v>
      </c>
      <c r="C170" s="20" t="s">
        <v>91</v>
      </c>
      <c r="D170" s="20">
        <f>VLOOKUP(C170,Table8[#All],2,0)</f>
        <v>0</v>
      </c>
      <c r="E170" s="20" t="s">
        <v>92</v>
      </c>
      <c r="F170" s="20">
        <f>VLOOKUP(E170,Table9[#All],2,0)</f>
        <v>0</v>
      </c>
      <c r="G170" s="20" t="s">
        <v>122</v>
      </c>
      <c r="H170" s="20">
        <f>VLOOKUP(G170,Table10[#All],2,0)</f>
        <v>0</v>
      </c>
      <c r="I170" s="20" t="s">
        <v>119</v>
      </c>
      <c r="J170" s="20">
        <f>VLOOKUP(I170,Table11[#All],2,0)</f>
        <v>0</v>
      </c>
      <c r="K170" s="20" t="s">
        <v>98</v>
      </c>
      <c r="L170" s="20">
        <f>VLOOKUP(K170,Table12[#All],2,0)</f>
        <v>0</v>
      </c>
      <c r="M170" s="20" t="s">
        <v>126</v>
      </c>
      <c r="N170" s="20">
        <f>VLOOKUP(M170,Table13[#All],2,0)</f>
        <v>0</v>
      </c>
      <c r="O170" s="20" t="s">
        <v>119</v>
      </c>
      <c r="P170" s="20">
        <f>VLOOKUP(O170,Table14[#All],2,0)</f>
        <v>0</v>
      </c>
      <c r="Q170" s="20" t="s">
        <v>104</v>
      </c>
      <c r="R170" s="20">
        <f>VLOOKUP(Q170,Table16[#All],2,0)</f>
        <v>0</v>
      </c>
      <c r="S170" s="20" t="s">
        <v>111</v>
      </c>
      <c r="T170" s="20">
        <f>VLOOKUP(S170,Table17[#All],2,0)</f>
        <v>0</v>
      </c>
      <c r="U170" s="21">
        <v>183500</v>
      </c>
    </row>
    <row r="171" spans="1:21">
      <c r="A171" s="22" t="s">
        <v>218</v>
      </c>
      <c r="B171" s="20">
        <f>VLOOKUP(A171,Table7[#All],2,)</f>
        <v>16</v>
      </c>
      <c r="C171" s="23" t="s">
        <v>91</v>
      </c>
      <c r="D171" s="20">
        <f>VLOOKUP(C171,Table8[#All],2,0)</f>
        <v>0</v>
      </c>
      <c r="E171" s="23" t="s">
        <v>92</v>
      </c>
      <c r="F171" s="20">
        <f>VLOOKUP(E171,Table9[#All],2,0)</f>
        <v>0</v>
      </c>
      <c r="G171" s="23" t="s">
        <v>93</v>
      </c>
      <c r="H171" s="20">
        <f>VLOOKUP(G171,Table10[#All],2,0)</f>
        <v>1</v>
      </c>
      <c r="I171" s="23" t="s">
        <v>119</v>
      </c>
      <c r="J171" s="20">
        <f>VLOOKUP(I171,Table11[#All],2,0)</f>
        <v>0</v>
      </c>
      <c r="K171" s="23" t="s">
        <v>98</v>
      </c>
      <c r="L171" s="20">
        <f>VLOOKUP(K171,Table12[#All],2,0)</f>
        <v>0</v>
      </c>
      <c r="M171" s="23" t="s">
        <v>98</v>
      </c>
      <c r="N171" s="20">
        <f>VLOOKUP(M171,Table13[#All],2,0)</f>
        <v>2</v>
      </c>
      <c r="O171" s="23" t="s">
        <v>98</v>
      </c>
      <c r="P171" s="20">
        <f>VLOOKUP(O171,Table14[#All],2,0)</f>
        <v>1</v>
      </c>
      <c r="Q171" s="23" t="s">
        <v>104</v>
      </c>
      <c r="R171" s="20">
        <f>VLOOKUP(Q171,Table16[#All],2,0)</f>
        <v>0</v>
      </c>
      <c r="S171" s="23" t="s">
        <v>111</v>
      </c>
      <c r="T171" s="20">
        <f>VLOOKUP(S171,Table17[#All],2,0)</f>
        <v>0</v>
      </c>
      <c r="U171" s="24">
        <v>228000</v>
      </c>
    </row>
    <row r="172" spans="1:21">
      <c r="A172" s="19" t="s">
        <v>188</v>
      </c>
      <c r="B172" s="20">
        <f>VLOOKUP(A172,Table7[#All],2,)</f>
        <v>7</v>
      </c>
      <c r="C172" s="20" t="s">
        <v>90</v>
      </c>
      <c r="D172" s="20">
        <f>VLOOKUP(C172,Table8[#All],2,0)</f>
        <v>1</v>
      </c>
      <c r="E172" s="20" t="s">
        <v>92</v>
      </c>
      <c r="F172" s="20">
        <f>VLOOKUP(E172,Table9[#All],2,0)</f>
        <v>0</v>
      </c>
      <c r="G172" s="20" t="s">
        <v>176</v>
      </c>
      <c r="H172" s="20">
        <f>VLOOKUP(G172,Table10[#All],2,0)</f>
        <v>2</v>
      </c>
      <c r="I172" s="20" t="s">
        <v>98</v>
      </c>
      <c r="J172" s="20">
        <f>VLOOKUP(I172,Table11[#All],2,0)</f>
        <v>1</v>
      </c>
      <c r="K172" s="20" t="s">
        <v>98</v>
      </c>
      <c r="L172" s="20">
        <f>VLOOKUP(K172,Table12[#All],2,0)</f>
        <v>0</v>
      </c>
      <c r="M172" s="20" t="s">
        <v>98</v>
      </c>
      <c r="N172" s="20">
        <f>VLOOKUP(M172,Table13[#All],2,0)</f>
        <v>2</v>
      </c>
      <c r="O172" s="20" t="s">
        <v>98</v>
      </c>
      <c r="P172" s="20">
        <f>VLOOKUP(O172,Table14[#All],2,0)</f>
        <v>1</v>
      </c>
      <c r="Q172" s="20" t="s">
        <v>104</v>
      </c>
      <c r="R172" s="20">
        <f>VLOOKUP(Q172,Table16[#All],2,0)</f>
        <v>0</v>
      </c>
      <c r="S172" s="20" t="s">
        <v>111</v>
      </c>
      <c r="T172" s="20">
        <f>VLOOKUP(S172,Table17[#All],2,0)</f>
        <v>0</v>
      </c>
      <c r="U172" s="21">
        <v>128500</v>
      </c>
    </row>
    <row r="173" spans="1:21">
      <c r="A173" s="22" t="s">
        <v>89</v>
      </c>
      <c r="B173" s="20">
        <f>VLOOKUP(A173,Table7[#All],2,)</f>
        <v>11</v>
      </c>
      <c r="C173" s="23" t="s">
        <v>91</v>
      </c>
      <c r="D173" s="20">
        <f>VLOOKUP(C173,Table8[#All],2,0)</f>
        <v>0</v>
      </c>
      <c r="E173" s="23" t="s">
        <v>92</v>
      </c>
      <c r="F173" s="20">
        <f>VLOOKUP(E173,Table9[#All],2,0)</f>
        <v>0</v>
      </c>
      <c r="G173" s="23" t="s">
        <v>93</v>
      </c>
      <c r="H173" s="20">
        <f>VLOOKUP(G173,Table10[#All],2,0)</f>
        <v>1</v>
      </c>
      <c r="I173" s="23" t="s">
        <v>98</v>
      </c>
      <c r="J173" s="20">
        <f>VLOOKUP(I173,Table11[#All],2,0)</f>
        <v>1</v>
      </c>
      <c r="K173" s="23" t="s">
        <v>119</v>
      </c>
      <c r="L173" s="20">
        <f>VLOOKUP(K173,Table12[#All],2,0)</f>
        <v>1</v>
      </c>
      <c r="M173" s="23" t="s">
        <v>139</v>
      </c>
      <c r="N173" s="20">
        <f>VLOOKUP(M173,Table13[#All],2,0)</f>
        <v>3</v>
      </c>
      <c r="O173" s="23" t="s">
        <v>98</v>
      </c>
      <c r="P173" s="20">
        <f>VLOOKUP(O173,Table14[#All],2,0)</f>
        <v>1</v>
      </c>
      <c r="Q173" s="23" t="s">
        <v>191</v>
      </c>
      <c r="R173" s="20">
        <f>VLOOKUP(Q173,Table16[#All],2,0)</f>
        <v>2</v>
      </c>
      <c r="S173" s="23" t="s">
        <v>111</v>
      </c>
      <c r="T173" s="20">
        <f>VLOOKUP(S173,Table17[#All],2,0)</f>
        <v>0</v>
      </c>
      <c r="U173" s="24">
        <v>215000</v>
      </c>
    </row>
    <row r="174" spans="1:21">
      <c r="A174" s="19" t="s">
        <v>128</v>
      </c>
      <c r="B174" s="20">
        <f>VLOOKUP(A174,Table7[#All],2,)</f>
        <v>18</v>
      </c>
      <c r="C174" s="20" t="s">
        <v>91</v>
      </c>
      <c r="D174" s="20">
        <f>VLOOKUP(C174,Table8[#All],2,0)</f>
        <v>0</v>
      </c>
      <c r="E174" s="20" t="s">
        <v>129</v>
      </c>
      <c r="F174" s="20">
        <f>VLOOKUP(E174,Table9[#All],2,0)</f>
        <v>3</v>
      </c>
      <c r="G174" s="20" t="s">
        <v>122</v>
      </c>
      <c r="H174" s="20">
        <f>VLOOKUP(G174,Table10[#All],2,0)</f>
        <v>0</v>
      </c>
      <c r="I174" s="20" t="s">
        <v>119</v>
      </c>
      <c r="J174" s="20">
        <f>VLOOKUP(I174,Table11[#All],2,0)</f>
        <v>0</v>
      </c>
      <c r="K174" s="20" t="s">
        <v>119</v>
      </c>
      <c r="L174" s="20">
        <f>VLOOKUP(K174,Table12[#All],2,0)</f>
        <v>1</v>
      </c>
      <c r="M174" s="20" t="s">
        <v>119</v>
      </c>
      <c r="N174" s="20">
        <f>VLOOKUP(M174,Table13[#All],2,0)</f>
        <v>1</v>
      </c>
      <c r="O174" s="20" t="s">
        <v>119</v>
      </c>
      <c r="P174" s="20">
        <f>VLOOKUP(O174,Table14[#All],2,0)</f>
        <v>0</v>
      </c>
      <c r="Q174" s="20" t="s">
        <v>104</v>
      </c>
      <c r="R174" s="20">
        <f>VLOOKUP(Q174,Table16[#All],2,0)</f>
        <v>0</v>
      </c>
      <c r="S174" s="20" t="s">
        <v>111</v>
      </c>
      <c r="T174" s="20">
        <f>VLOOKUP(S174,Table17[#All],2,0)</f>
        <v>0</v>
      </c>
      <c r="U174" s="21">
        <v>239000</v>
      </c>
    </row>
    <row r="175" spans="1:21">
      <c r="A175" s="22" t="s">
        <v>89</v>
      </c>
      <c r="B175" s="20">
        <f>VLOOKUP(A175,Table7[#All],2,)</f>
        <v>11</v>
      </c>
      <c r="C175" s="23" t="s">
        <v>91</v>
      </c>
      <c r="D175" s="20">
        <f>VLOOKUP(C175,Table8[#All],2,0)</f>
        <v>0</v>
      </c>
      <c r="E175" s="23" t="s">
        <v>92</v>
      </c>
      <c r="F175" s="20">
        <f>VLOOKUP(E175,Table9[#All],2,0)</f>
        <v>0</v>
      </c>
      <c r="G175" s="23" t="s">
        <v>93</v>
      </c>
      <c r="H175" s="20">
        <f>VLOOKUP(G175,Table10[#All],2,0)</f>
        <v>1</v>
      </c>
      <c r="I175" s="23" t="s">
        <v>98</v>
      </c>
      <c r="J175" s="20">
        <f>VLOOKUP(I175,Table11[#All],2,0)</f>
        <v>1</v>
      </c>
      <c r="K175" s="23" t="s">
        <v>98</v>
      </c>
      <c r="L175" s="20">
        <f>VLOOKUP(K175,Table12[#All],2,0)</f>
        <v>0</v>
      </c>
      <c r="M175" s="23" t="s">
        <v>98</v>
      </c>
      <c r="N175" s="20">
        <f>VLOOKUP(M175,Table13[#All],2,0)</f>
        <v>2</v>
      </c>
      <c r="O175" s="23" t="s">
        <v>98</v>
      </c>
      <c r="P175" s="20">
        <f>VLOOKUP(O175,Table14[#All],2,0)</f>
        <v>1</v>
      </c>
      <c r="Q175" s="23" t="s">
        <v>104</v>
      </c>
      <c r="R175" s="20">
        <f>VLOOKUP(Q175,Table16[#All],2,0)</f>
        <v>0</v>
      </c>
      <c r="S175" s="23" t="s">
        <v>111</v>
      </c>
      <c r="T175" s="20">
        <f>VLOOKUP(S175,Table17[#All],2,0)</f>
        <v>0</v>
      </c>
      <c r="U175" s="24">
        <v>163000</v>
      </c>
    </row>
    <row r="176" spans="1:21">
      <c r="A176" s="19" t="s">
        <v>218</v>
      </c>
      <c r="B176" s="20">
        <f>VLOOKUP(A176,Table7[#All],2,)</f>
        <v>16</v>
      </c>
      <c r="C176" s="20" t="s">
        <v>91</v>
      </c>
      <c r="D176" s="20">
        <f>VLOOKUP(C176,Table8[#All],2,0)</f>
        <v>0</v>
      </c>
      <c r="E176" s="20" t="s">
        <v>92</v>
      </c>
      <c r="F176" s="20">
        <f>VLOOKUP(E176,Table9[#All],2,0)</f>
        <v>0</v>
      </c>
      <c r="G176" s="20" t="s">
        <v>93</v>
      </c>
      <c r="H176" s="20">
        <f>VLOOKUP(G176,Table10[#All],2,0)</f>
        <v>1</v>
      </c>
      <c r="I176" s="20" t="s">
        <v>119</v>
      </c>
      <c r="J176" s="20">
        <f>VLOOKUP(I176,Table11[#All],2,0)</f>
        <v>0</v>
      </c>
      <c r="K176" s="20" t="s">
        <v>139</v>
      </c>
      <c r="L176" s="20">
        <f>VLOOKUP(K176,Table12[#All],2,0)</f>
        <v>3</v>
      </c>
      <c r="M176" s="20" t="s">
        <v>98</v>
      </c>
      <c r="N176" s="20">
        <f>VLOOKUP(M176,Table13[#All],2,0)</f>
        <v>2</v>
      </c>
      <c r="O176" s="20" t="s">
        <v>98</v>
      </c>
      <c r="P176" s="20">
        <f>VLOOKUP(O176,Table14[#All],2,0)</f>
        <v>1</v>
      </c>
      <c r="Q176" s="20" t="s">
        <v>104</v>
      </c>
      <c r="R176" s="20">
        <f>VLOOKUP(Q176,Table16[#All],2,0)</f>
        <v>0</v>
      </c>
      <c r="S176" s="20" t="s">
        <v>111</v>
      </c>
      <c r="T176" s="20">
        <f>VLOOKUP(S176,Table17[#All],2,0)</f>
        <v>0</v>
      </c>
      <c r="U176" s="21">
        <v>184000</v>
      </c>
    </row>
    <row r="177" spans="1:21">
      <c r="A177" s="22" t="s">
        <v>206</v>
      </c>
      <c r="B177" s="20">
        <f>VLOOKUP(A177,Table7[#All],2,)</f>
        <v>15</v>
      </c>
      <c r="C177" s="23" t="s">
        <v>91</v>
      </c>
      <c r="D177" s="20">
        <f>VLOOKUP(C177,Table8[#All],2,0)</f>
        <v>0</v>
      </c>
      <c r="E177" s="23" t="s">
        <v>92</v>
      </c>
      <c r="F177" s="20">
        <f>VLOOKUP(E177,Table9[#All],2,0)</f>
        <v>0</v>
      </c>
      <c r="G177" s="23" t="s">
        <v>93</v>
      </c>
      <c r="H177" s="20">
        <f>VLOOKUP(G177,Table10[#All],2,0)</f>
        <v>1</v>
      </c>
      <c r="I177" s="23" t="s">
        <v>98</v>
      </c>
      <c r="J177" s="20">
        <f>VLOOKUP(I177,Table11[#All],2,0)</f>
        <v>1</v>
      </c>
      <c r="K177" s="23" t="s">
        <v>119</v>
      </c>
      <c r="L177" s="20">
        <f>VLOOKUP(K177,Table12[#All],2,0)</f>
        <v>1</v>
      </c>
      <c r="M177" s="23" t="s">
        <v>98</v>
      </c>
      <c r="N177" s="20">
        <f>VLOOKUP(M177,Table13[#All],2,0)</f>
        <v>2</v>
      </c>
      <c r="O177" s="23" t="s">
        <v>119</v>
      </c>
      <c r="P177" s="20">
        <f>VLOOKUP(O177,Table14[#All],2,0)</f>
        <v>0</v>
      </c>
      <c r="Q177" s="23" t="s">
        <v>104</v>
      </c>
      <c r="R177" s="20">
        <f>VLOOKUP(Q177,Table16[#All],2,0)</f>
        <v>0</v>
      </c>
      <c r="S177" s="23" t="s">
        <v>111</v>
      </c>
      <c r="T177" s="20">
        <f>VLOOKUP(S177,Table17[#All],2,0)</f>
        <v>0</v>
      </c>
      <c r="U177" s="24">
        <v>243000</v>
      </c>
    </row>
    <row r="178" spans="1:21">
      <c r="A178" s="19" t="s">
        <v>199</v>
      </c>
      <c r="B178" s="20">
        <f>VLOOKUP(A178,Table7[#All],2,)</f>
        <v>19</v>
      </c>
      <c r="C178" s="20" t="s">
        <v>91</v>
      </c>
      <c r="D178" s="20">
        <f>VLOOKUP(C178,Table8[#All],2,0)</f>
        <v>0</v>
      </c>
      <c r="E178" s="20" t="s">
        <v>92</v>
      </c>
      <c r="F178" s="20">
        <f>VLOOKUP(E178,Table9[#All],2,0)</f>
        <v>0</v>
      </c>
      <c r="G178" s="20" t="s">
        <v>122</v>
      </c>
      <c r="H178" s="20">
        <f>VLOOKUP(G178,Table10[#All],2,0)</f>
        <v>0</v>
      </c>
      <c r="I178" s="20" t="s">
        <v>119</v>
      </c>
      <c r="J178" s="20">
        <f>VLOOKUP(I178,Table11[#All],2,0)</f>
        <v>0</v>
      </c>
      <c r="K178" s="20" t="s">
        <v>98</v>
      </c>
      <c r="L178" s="20">
        <f>VLOOKUP(K178,Table12[#All],2,0)</f>
        <v>0</v>
      </c>
      <c r="M178" s="20" t="s">
        <v>98</v>
      </c>
      <c r="N178" s="20">
        <f>VLOOKUP(M178,Table13[#All],2,0)</f>
        <v>2</v>
      </c>
      <c r="O178" s="20" t="s">
        <v>98</v>
      </c>
      <c r="P178" s="20">
        <f>VLOOKUP(O178,Table14[#All],2,0)</f>
        <v>1</v>
      </c>
      <c r="Q178" s="20" t="s">
        <v>104</v>
      </c>
      <c r="R178" s="20">
        <f>VLOOKUP(Q178,Table16[#All],2,0)</f>
        <v>0</v>
      </c>
      <c r="S178" s="20" t="s">
        <v>111</v>
      </c>
      <c r="T178" s="20">
        <f>VLOOKUP(S178,Table17[#All],2,0)</f>
        <v>0</v>
      </c>
      <c r="U178" s="21">
        <v>211000</v>
      </c>
    </row>
    <row r="179" spans="1:21">
      <c r="A179" s="22" t="s">
        <v>169</v>
      </c>
      <c r="B179" s="20">
        <f>VLOOKUP(A179,Table7[#All],2,)</f>
        <v>9</v>
      </c>
      <c r="C179" s="23" t="s">
        <v>91</v>
      </c>
      <c r="D179" s="20">
        <f>VLOOKUP(C179,Table8[#All],2,0)</f>
        <v>0</v>
      </c>
      <c r="E179" s="23" t="s">
        <v>92</v>
      </c>
      <c r="F179" s="20">
        <f>VLOOKUP(E179,Table9[#All],2,0)</f>
        <v>0</v>
      </c>
      <c r="G179" s="23" t="s">
        <v>176</v>
      </c>
      <c r="H179" s="20">
        <f>VLOOKUP(G179,Table10[#All],2,0)</f>
        <v>2</v>
      </c>
      <c r="I179" s="23" t="s">
        <v>98</v>
      </c>
      <c r="J179" s="20">
        <f>VLOOKUP(I179,Table11[#All],2,0)</f>
        <v>1</v>
      </c>
      <c r="K179" s="23" t="s">
        <v>98</v>
      </c>
      <c r="L179" s="20">
        <f>VLOOKUP(K179,Table12[#All],2,0)</f>
        <v>0</v>
      </c>
      <c r="M179" s="23" t="s">
        <v>126</v>
      </c>
      <c r="N179" s="20">
        <f>VLOOKUP(M179,Table13[#All],2,0)</f>
        <v>0</v>
      </c>
      <c r="O179" s="23" t="s">
        <v>119</v>
      </c>
      <c r="P179" s="20">
        <f>VLOOKUP(O179,Table14[#All],2,0)</f>
        <v>0</v>
      </c>
      <c r="Q179" s="23" t="s">
        <v>104</v>
      </c>
      <c r="R179" s="20">
        <f>VLOOKUP(Q179,Table16[#All],2,0)</f>
        <v>0</v>
      </c>
      <c r="S179" s="23" t="s">
        <v>111</v>
      </c>
      <c r="T179" s="20">
        <f>VLOOKUP(S179,Table17[#All],2,0)</f>
        <v>0</v>
      </c>
      <c r="U179" s="24">
        <v>172500</v>
      </c>
    </row>
    <row r="180" spans="1:21">
      <c r="A180" s="19" t="s">
        <v>128</v>
      </c>
      <c r="B180" s="20">
        <f>VLOOKUP(A180,Table7[#All],2,)</f>
        <v>18</v>
      </c>
      <c r="C180" s="20" t="s">
        <v>91</v>
      </c>
      <c r="D180" s="20">
        <f>VLOOKUP(C180,Table8[#All],2,0)</f>
        <v>0</v>
      </c>
      <c r="E180" s="20" t="s">
        <v>92</v>
      </c>
      <c r="F180" s="20">
        <f>VLOOKUP(E180,Table9[#All],2,0)</f>
        <v>0</v>
      </c>
      <c r="G180" s="20" t="s">
        <v>93</v>
      </c>
      <c r="H180" s="20">
        <f>VLOOKUP(G180,Table10[#All],2,0)</f>
        <v>1</v>
      </c>
      <c r="I180" s="20" t="s">
        <v>126</v>
      </c>
      <c r="J180" s="20">
        <f>VLOOKUP(I180,Table11[#All],2,0)</f>
        <v>2</v>
      </c>
      <c r="K180" s="20" t="s">
        <v>98</v>
      </c>
      <c r="L180" s="20">
        <f>VLOOKUP(K180,Table12[#All],2,0)</f>
        <v>0</v>
      </c>
      <c r="M180" s="20" t="s">
        <v>126</v>
      </c>
      <c r="N180" s="20">
        <f>VLOOKUP(M180,Table13[#All],2,0)</f>
        <v>0</v>
      </c>
      <c r="O180" s="20" t="s">
        <v>126</v>
      </c>
      <c r="P180" s="20">
        <f>VLOOKUP(O180,Table14[#All],2,0)</f>
        <v>2</v>
      </c>
      <c r="Q180" s="20" t="s">
        <v>104</v>
      </c>
      <c r="R180" s="20">
        <f>VLOOKUP(Q180,Table16[#All],2,0)</f>
        <v>0</v>
      </c>
      <c r="S180" s="20" t="s">
        <v>150</v>
      </c>
      <c r="T180" s="20">
        <f>VLOOKUP(S180,Table17[#All],2,0)</f>
        <v>2</v>
      </c>
      <c r="U180" s="21">
        <v>501837</v>
      </c>
    </row>
    <row r="181" spans="1:21">
      <c r="A181" s="22" t="s">
        <v>188</v>
      </c>
      <c r="B181" s="20">
        <f>VLOOKUP(A181,Table7[#All],2,)</f>
        <v>7</v>
      </c>
      <c r="C181" s="23" t="s">
        <v>91</v>
      </c>
      <c r="D181" s="20">
        <f>VLOOKUP(C181,Table8[#All],2,0)</f>
        <v>0</v>
      </c>
      <c r="E181" s="23" t="s">
        <v>92</v>
      </c>
      <c r="F181" s="20">
        <f>VLOOKUP(E181,Table9[#All],2,0)</f>
        <v>0</v>
      </c>
      <c r="G181" s="23" t="s">
        <v>93</v>
      </c>
      <c r="H181" s="20">
        <f>VLOOKUP(G181,Table10[#All],2,0)</f>
        <v>1</v>
      </c>
      <c r="I181" s="23" t="s">
        <v>98</v>
      </c>
      <c r="J181" s="20">
        <f>VLOOKUP(I181,Table11[#All],2,0)</f>
        <v>1</v>
      </c>
      <c r="K181" s="23" t="s">
        <v>98</v>
      </c>
      <c r="L181" s="20">
        <f>VLOOKUP(K181,Table12[#All],2,0)</f>
        <v>0</v>
      </c>
      <c r="M181" s="23" t="s">
        <v>98</v>
      </c>
      <c r="N181" s="20">
        <f>VLOOKUP(M181,Table13[#All],2,0)</f>
        <v>2</v>
      </c>
      <c r="O181" s="23" t="s">
        <v>98</v>
      </c>
      <c r="P181" s="20">
        <f>VLOOKUP(O181,Table14[#All],2,0)</f>
        <v>1</v>
      </c>
      <c r="Q181" s="23" t="s">
        <v>167</v>
      </c>
      <c r="R181" s="20">
        <f>VLOOKUP(Q181,Table16[#All],2,0)</f>
        <v>1</v>
      </c>
      <c r="S181" s="23" t="s">
        <v>111</v>
      </c>
      <c r="T181" s="20">
        <f>VLOOKUP(S181,Table17[#All],2,0)</f>
        <v>0</v>
      </c>
      <c r="U181" s="24">
        <v>100000</v>
      </c>
    </row>
    <row r="182" spans="1:21">
      <c r="A182" s="19" t="s">
        <v>163</v>
      </c>
      <c r="B182" s="20">
        <f>VLOOKUP(A182,Table7[#All],2,)</f>
        <v>5</v>
      </c>
      <c r="C182" s="20" t="s">
        <v>91</v>
      </c>
      <c r="D182" s="20">
        <f>VLOOKUP(C182,Table8[#All],2,0)</f>
        <v>0</v>
      </c>
      <c r="E182" s="20" t="s">
        <v>142</v>
      </c>
      <c r="F182" s="20">
        <f>VLOOKUP(E182,Table9[#All],2,0)</f>
        <v>4</v>
      </c>
      <c r="G182" s="20" t="s">
        <v>122</v>
      </c>
      <c r="H182" s="20">
        <f>VLOOKUP(G182,Table10[#All],2,0)</f>
        <v>0</v>
      </c>
      <c r="I182" s="20" t="s">
        <v>119</v>
      </c>
      <c r="J182" s="20">
        <f>VLOOKUP(I182,Table11[#All],2,0)</f>
        <v>0</v>
      </c>
      <c r="K182" s="20" t="s">
        <v>98</v>
      </c>
      <c r="L182" s="20">
        <f>VLOOKUP(K182,Table12[#All],2,0)</f>
        <v>0</v>
      </c>
      <c r="M182" s="20" t="s">
        <v>126</v>
      </c>
      <c r="N182" s="20">
        <f>VLOOKUP(M182,Table13[#All],2,0)</f>
        <v>0</v>
      </c>
      <c r="O182" s="20" t="s">
        <v>119</v>
      </c>
      <c r="P182" s="20">
        <f>VLOOKUP(O182,Table14[#All],2,0)</f>
        <v>0</v>
      </c>
      <c r="Q182" s="20" t="s">
        <v>104</v>
      </c>
      <c r="R182" s="20">
        <f>VLOOKUP(Q182,Table16[#All],2,0)</f>
        <v>0</v>
      </c>
      <c r="S182" s="20" t="s">
        <v>111</v>
      </c>
      <c r="T182" s="20">
        <f>VLOOKUP(S182,Table17[#All],2,0)</f>
        <v>0</v>
      </c>
      <c r="U182" s="21">
        <v>177000</v>
      </c>
    </row>
    <row r="183" spans="1:21">
      <c r="A183" s="22" t="s">
        <v>212</v>
      </c>
      <c r="B183" s="20">
        <f>VLOOKUP(A183,Table7[#All],2,)</f>
        <v>2</v>
      </c>
      <c r="C183" s="23" t="s">
        <v>91</v>
      </c>
      <c r="D183" s="20">
        <f>VLOOKUP(C183,Table8[#All],2,0)</f>
        <v>0</v>
      </c>
      <c r="E183" s="23" t="s">
        <v>92</v>
      </c>
      <c r="F183" s="20">
        <f>VLOOKUP(E183,Table9[#All],2,0)</f>
        <v>0</v>
      </c>
      <c r="G183" s="23" t="s">
        <v>122</v>
      </c>
      <c r="H183" s="20">
        <f>VLOOKUP(G183,Table10[#All],2,0)</f>
        <v>0</v>
      </c>
      <c r="I183" s="23" t="s">
        <v>139</v>
      </c>
      <c r="J183" s="20">
        <f>VLOOKUP(I183,Table11[#All],2,0)</f>
        <v>4</v>
      </c>
      <c r="K183" s="23" t="s">
        <v>98</v>
      </c>
      <c r="L183" s="20">
        <f>VLOOKUP(K183,Table12[#All],2,0)</f>
        <v>0</v>
      </c>
      <c r="M183" s="23" t="s">
        <v>119</v>
      </c>
      <c r="N183" s="20">
        <f>VLOOKUP(M183,Table13[#All],2,0)</f>
        <v>1</v>
      </c>
      <c r="O183" s="23" t="s">
        <v>98</v>
      </c>
      <c r="P183" s="20">
        <f>VLOOKUP(O183,Table14[#All],2,0)</f>
        <v>1</v>
      </c>
      <c r="Q183" s="23" t="s">
        <v>104</v>
      </c>
      <c r="R183" s="20">
        <f>VLOOKUP(Q183,Table16[#All],2,0)</f>
        <v>0</v>
      </c>
      <c r="S183" s="23" t="s">
        <v>111</v>
      </c>
      <c r="T183" s="20">
        <f>VLOOKUP(S183,Table17[#All],2,0)</f>
        <v>0</v>
      </c>
      <c r="U183" s="24">
        <v>200100</v>
      </c>
    </row>
    <row r="184" spans="1:21">
      <c r="A184" s="19" t="s">
        <v>206</v>
      </c>
      <c r="B184" s="20">
        <f>VLOOKUP(A184,Table7[#All],2,)</f>
        <v>15</v>
      </c>
      <c r="C184" s="20" t="s">
        <v>182</v>
      </c>
      <c r="D184" s="20">
        <f>VLOOKUP(C184,Table8[#All],2,0)</f>
        <v>3</v>
      </c>
      <c r="E184" s="20" t="s">
        <v>92</v>
      </c>
      <c r="F184" s="20">
        <f>VLOOKUP(E184,Table9[#All],2,0)</f>
        <v>0</v>
      </c>
      <c r="G184" s="20" t="s">
        <v>93</v>
      </c>
      <c r="H184" s="20">
        <f>VLOOKUP(G184,Table10[#All],2,0)</f>
        <v>1</v>
      </c>
      <c r="I184" s="20" t="s">
        <v>83</v>
      </c>
      <c r="J184" s="20">
        <f>VLOOKUP(I184,Table11[#All],2,0)</f>
        <v>3</v>
      </c>
      <c r="K184" s="20" t="s">
        <v>83</v>
      </c>
      <c r="L184" s="20">
        <f>VLOOKUP(K184,Table12[#All],2,0)</f>
        <v>2</v>
      </c>
      <c r="M184" s="20" t="s">
        <v>126</v>
      </c>
      <c r="N184" s="20">
        <f>VLOOKUP(M184,Table13[#All],2,0)</f>
        <v>0</v>
      </c>
      <c r="O184" s="20" t="s">
        <v>98</v>
      </c>
      <c r="P184" s="20">
        <f>VLOOKUP(O184,Table14[#All],2,0)</f>
        <v>1</v>
      </c>
      <c r="Q184" s="20" t="s">
        <v>104</v>
      </c>
      <c r="R184" s="20">
        <f>VLOOKUP(Q184,Table16[#All],2,0)</f>
        <v>0</v>
      </c>
      <c r="S184" s="20" t="s">
        <v>111</v>
      </c>
      <c r="T184" s="20">
        <f>VLOOKUP(S184,Table17[#All],2,0)</f>
        <v>0</v>
      </c>
      <c r="U184" s="21">
        <v>120000</v>
      </c>
    </row>
    <row r="185" spans="1:21">
      <c r="A185" s="22" t="s">
        <v>188</v>
      </c>
      <c r="B185" s="20">
        <f>VLOOKUP(A185,Table7[#All],2,)</f>
        <v>7</v>
      </c>
      <c r="C185" s="23" t="s">
        <v>91</v>
      </c>
      <c r="D185" s="20">
        <f>VLOOKUP(C185,Table8[#All],2,0)</f>
        <v>0</v>
      </c>
      <c r="E185" s="23" t="s">
        <v>92</v>
      </c>
      <c r="F185" s="20">
        <f>VLOOKUP(E185,Table9[#All],2,0)</f>
        <v>0</v>
      </c>
      <c r="G185" s="23" t="s">
        <v>176</v>
      </c>
      <c r="H185" s="20">
        <f>VLOOKUP(G185,Table10[#All],2,0)</f>
        <v>2</v>
      </c>
      <c r="I185" s="23" t="s">
        <v>119</v>
      </c>
      <c r="J185" s="20">
        <f>VLOOKUP(I185,Table11[#All],2,0)</f>
        <v>0</v>
      </c>
      <c r="K185" s="23" t="s">
        <v>98</v>
      </c>
      <c r="L185" s="20">
        <f>VLOOKUP(K185,Table12[#All],2,0)</f>
        <v>0</v>
      </c>
      <c r="M185" s="23" t="s">
        <v>126</v>
      </c>
      <c r="N185" s="20">
        <f>VLOOKUP(M185,Table13[#All],2,0)</f>
        <v>0</v>
      </c>
      <c r="O185" s="23" t="s">
        <v>119</v>
      </c>
      <c r="P185" s="20">
        <f>VLOOKUP(O185,Table14[#All],2,0)</f>
        <v>0</v>
      </c>
      <c r="Q185" s="23" t="s">
        <v>167</v>
      </c>
      <c r="R185" s="20">
        <f>VLOOKUP(Q185,Table16[#All],2,0)</f>
        <v>1</v>
      </c>
      <c r="S185" s="23" t="s">
        <v>111</v>
      </c>
      <c r="T185" s="20">
        <f>VLOOKUP(S185,Table17[#All],2,0)</f>
        <v>0</v>
      </c>
      <c r="U185" s="24">
        <v>200000</v>
      </c>
    </row>
    <row r="186" spans="1:21">
      <c r="A186" s="19" t="s">
        <v>197</v>
      </c>
      <c r="B186" s="20">
        <f>VLOOKUP(A186,Table7[#All],2,)</f>
        <v>8</v>
      </c>
      <c r="C186" s="20" t="s">
        <v>225</v>
      </c>
      <c r="D186" s="20">
        <f>VLOOKUP(C186,Table8[#All],2,0)</f>
        <v>6</v>
      </c>
      <c r="E186" s="20" t="s">
        <v>92</v>
      </c>
      <c r="F186" s="20">
        <f>VLOOKUP(E186,Table9[#All],2,0)</f>
        <v>0</v>
      </c>
      <c r="G186" s="20" t="s">
        <v>176</v>
      </c>
      <c r="H186" s="20">
        <f>VLOOKUP(G186,Table10[#All],2,0)</f>
        <v>2</v>
      </c>
      <c r="I186" s="20" t="s">
        <v>139</v>
      </c>
      <c r="J186" s="20">
        <f>VLOOKUP(I186,Table11[#All],2,0)</f>
        <v>4</v>
      </c>
      <c r="K186" s="20" t="s">
        <v>98</v>
      </c>
      <c r="L186" s="20">
        <f>VLOOKUP(K186,Table12[#All],2,0)</f>
        <v>0</v>
      </c>
      <c r="M186" s="20" t="s">
        <v>119</v>
      </c>
      <c r="N186" s="20">
        <f>VLOOKUP(M186,Table13[#All],2,0)</f>
        <v>1</v>
      </c>
      <c r="O186" s="20" t="s">
        <v>98</v>
      </c>
      <c r="P186" s="20">
        <f>VLOOKUP(O186,Table14[#All],2,0)</f>
        <v>1</v>
      </c>
      <c r="Q186" s="20" t="s">
        <v>104</v>
      </c>
      <c r="R186" s="20">
        <f>VLOOKUP(Q186,Table16[#All],2,0)</f>
        <v>0</v>
      </c>
      <c r="S186" s="20" t="s">
        <v>111</v>
      </c>
      <c r="T186" s="20">
        <f>VLOOKUP(S186,Table17[#All],2,0)</f>
        <v>0</v>
      </c>
      <c r="U186" s="21">
        <v>127000</v>
      </c>
    </row>
    <row r="187" spans="1:21">
      <c r="A187" s="22" t="s">
        <v>188</v>
      </c>
      <c r="B187" s="20">
        <f>VLOOKUP(A187,Table7[#All],2,)</f>
        <v>7</v>
      </c>
      <c r="C187" s="23" t="s">
        <v>182</v>
      </c>
      <c r="D187" s="20">
        <f>VLOOKUP(C187,Table8[#All],2,0)</f>
        <v>3</v>
      </c>
      <c r="E187" s="23" t="s">
        <v>92</v>
      </c>
      <c r="F187" s="20">
        <f>VLOOKUP(E187,Table9[#All],2,0)</f>
        <v>0</v>
      </c>
      <c r="G187" s="23" t="s">
        <v>246</v>
      </c>
      <c r="H187" s="20">
        <f>VLOOKUP(G187,Table10[#All],2,0)</f>
        <v>7</v>
      </c>
      <c r="I187" s="23" t="s">
        <v>98</v>
      </c>
      <c r="J187" s="20">
        <f>VLOOKUP(I187,Table11[#All],2,0)</f>
        <v>1</v>
      </c>
      <c r="K187" s="23" t="s">
        <v>98</v>
      </c>
      <c r="L187" s="20">
        <f>VLOOKUP(K187,Table12[#All],2,0)</f>
        <v>0</v>
      </c>
      <c r="M187" s="23" t="s">
        <v>126</v>
      </c>
      <c r="N187" s="20">
        <f>VLOOKUP(M187,Table13[#All],2,0)</f>
        <v>0</v>
      </c>
      <c r="O187" s="23" t="s">
        <v>126</v>
      </c>
      <c r="P187" s="20">
        <f>VLOOKUP(O187,Table14[#All],2,0)</f>
        <v>2</v>
      </c>
      <c r="Q187" s="23" t="s">
        <v>104</v>
      </c>
      <c r="R187" s="20">
        <f>VLOOKUP(Q187,Table16[#All],2,0)</f>
        <v>0</v>
      </c>
      <c r="S187" s="23" t="s">
        <v>111</v>
      </c>
      <c r="T187" s="20">
        <f>VLOOKUP(S187,Table17[#All],2,0)</f>
        <v>0</v>
      </c>
      <c r="U187" s="24">
        <v>475000</v>
      </c>
    </row>
    <row r="188" spans="1:21">
      <c r="A188" s="19" t="s">
        <v>217</v>
      </c>
      <c r="B188" s="20">
        <f>VLOOKUP(A188,Table7[#All],2,)</f>
        <v>4</v>
      </c>
      <c r="C188" s="20" t="s">
        <v>91</v>
      </c>
      <c r="D188" s="20">
        <f>VLOOKUP(C188,Table8[#All],2,0)</f>
        <v>0</v>
      </c>
      <c r="E188" s="20" t="s">
        <v>92</v>
      </c>
      <c r="F188" s="20">
        <f>VLOOKUP(E188,Table9[#All],2,0)</f>
        <v>0</v>
      </c>
      <c r="G188" s="20" t="s">
        <v>158</v>
      </c>
      <c r="H188" s="20">
        <f>VLOOKUP(G188,Table10[#All],2,0)</f>
        <v>5</v>
      </c>
      <c r="I188" s="20" t="s">
        <v>119</v>
      </c>
      <c r="J188" s="20">
        <f>VLOOKUP(I188,Table11[#All],2,0)</f>
        <v>0</v>
      </c>
      <c r="K188" s="20" t="s">
        <v>98</v>
      </c>
      <c r="L188" s="20">
        <f>VLOOKUP(K188,Table12[#All],2,0)</f>
        <v>0</v>
      </c>
      <c r="M188" s="20" t="s">
        <v>126</v>
      </c>
      <c r="N188" s="20">
        <f>VLOOKUP(M188,Table13[#All],2,0)</f>
        <v>0</v>
      </c>
      <c r="O188" s="20" t="s">
        <v>119</v>
      </c>
      <c r="P188" s="20">
        <f>VLOOKUP(O188,Table14[#All],2,0)</f>
        <v>0</v>
      </c>
      <c r="Q188" s="20" t="s">
        <v>104</v>
      </c>
      <c r="R188" s="20">
        <f>VLOOKUP(Q188,Table16[#All],2,0)</f>
        <v>0</v>
      </c>
      <c r="S188" s="20" t="s">
        <v>111</v>
      </c>
      <c r="T188" s="20">
        <f>VLOOKUP(S188,Table17[#All],2,0)</f>
        <v>0</v>
      </c>
      <c r="U188" s="21">
        <v>173000</v>
      </c>
    </row>
    <row r="189" spans="1:21">
      <c r="A189" s="22" t="s">
        <v>188</v>
      </c>
      <c r="B189" s="20">
        <f>VLOOKUP(A189,Table7[#All],2,)</f>
        <v>7</v>
      </c>
      <c r="C189" s="23" t="s">
        <v>91</v>
      </c>
      <c r="D189" s="20">
        <f>VLOOKUP(C189,Table8[#All],2,0)</f>
        <v>0</v>
      </c>
      <c r="E189" s="23" t="s">
        <v>92</v>
      </c>
      <c r="F189" s="20">
        <f>VLOOKUP(E189,Table9[#All],2,0)</f>
        <v>0</v>
      </c>
      <c r="G189" s="23" t="s">
        <v>176</v>
      </c>
      <c r="H189" s="20">
        <f>VLOOKUP(G189,Table10[#All],2,0)</f>
        <v>2</v>
      </c>
      <c r="I189" s="23" t="s">
        <v>139</v>
      </c>
      <c r="J189" s="20">
        <f>VLOOKUP(I189,Table11[#All],2,0)</f>
        <v>4</v>
      </c>
      <c r="K189" s="23" t="s">
        <v>98</v>
      </c>
      <c r="L189" s="20">
        <f>VLOOKUP(K189,Table12[#All],2,0)</f>
        <v>0</v>
      </c>
      <c r="M189" s="23" t="s">
        <v>126</v>
      </c>
      <c r="N189" s="20">
        <f>VLOOKUP(M189,Table13[#All],2,0)</f>
        <v>0</v>
      </c>
      <c r="O189" s="23" t="s">
        <v>98</v>
      </c>
      <c r="P189" s="20">
        <f>VLOOKUP(O189,Table14[#All],2,0)</f>
        <v>1</v>
      </c>
      <c r="Q189" s="23" t="s">
        <v>167</v>
      </c>
      <c r="R189" s="20">
        <f>VLOOKUP(Q189,Table16[#All],2,0)</f>
        <v>1</v>
      </c>
      <c r="S189" s="23" t="s">
        <v>111</v>
      </c>
      <c r="T189" s="20">
        <f>VLOOKUP(S189,Table17[#All],2,0)</f>
        <v>0</v>
      </c>
      <c r="U189" s="24">
        <v>135000</v>
      </c>
    </row>
    <row r="190" spans="1:21">
      <c r="A190" s="19" t="s">
        <v>165</v>
      </c>
      <c r="B190" s="20">
        <f>VLOOKUP(A190,Table7[#All],2,)</f>
        <v>12</v>
      </c>
      <c r="C190" s="20" t="s">
        <v>90</v>
      </c>
      <c r="D190" s="20">
        <f>VLOOKUP(C190,Table8[#All],2,0)</f>
        <v>1</v>
      </c>
      <c r="E190" s="20" t="s">
        <v>179</v>
      </c>
      <c r="F190" s="20">
        <f>VLOOKUP(E190,Table9[#All],2,0)</f>
        <v>2</v>
      </c>
      <c r="G190" s="20" t="s">
        <v>183</v>
      </c>
      <c r="H190" s="20">
        <f>VLOOKUP(G190,Table10[#All],2,0)</f>
        <v>4</v>
      </c>
      <c r="I190" s="20" t="s">
        <v>119</v>
      </c>
      <c r="J190" s="20">
        <f>VLOOKUP(I190,Table11[#All],2,0)</f>
        <v>0</v>
      </c>
      <c r="K190" s="20" t="s">
        <v>98</v>
      </c>
      <c r="L190" s="20">
        <f>VLOOKUP(K190,Table12[#All],2,0)</f>
        <v>0</v>
      </c>
      <c r="M190" s="20" t="s">
        <v>98</v>
      </c>
      <c r="N190" s="20">
        <f>VLOOKUP(M190,Table13[#All],2,0)</f>
        <v>2</v>
      </c>
      <c r="O190" s="20" t="s">
        <v>98</v>
      </c>
      <c r="P190" s="20">
        <f>VLOOKUP(O190,Table14[#All],2,0)</f>
        <v>1</v>
      </c>
      <c r="Q190" s="20" t="s">
        <v>104</v>
      </c>
      <c r="R190" s="20">
        <f>VLOOKUP(Q190,Table16[#All],2,0)</f>
        <v>0</v>
      </c>
      <c r="S190" s="20" t="s">
        <v>216</v>
      </c>
      <c r="T190" s="20">
        <f>VLOOKUP(S190,Table17[#All],2,0)</f>
        <v>4</v>
      </c>
      <c r="U190" s="21">
        <v>153337</v>
      </c>
    </row>
    <row r="191" spans="1:21">
      <c r="A191" s="22" t="s">
        <v>128</v>
      </c>
      <c r="B191" s="20">
        <f>VLOOKUP(A191,Table7[#All],2,)</f>
        <v>18</v>
      </c>
      <c r="C191" s="23" t="s">
        <v>91</v>
      </c>
      <c r="D191" s="20">
        <f>VLOOKUP(C191,Table8[#All],2,0)</f>
        <v>0</v>
      </c>
      <c r="E191" s="23" t="s">
        <v>129</v>
      </c>
      <c r="F191" s="20">
        <f>VLOOKUP(E191,Table9[#All],2,0)</f>
        <v>3</v>
      </c>
      <c r="G191" s="23" t="s">
        <v>93</v>
      </c>
      <c r="H191" s="20">
        <f>VLOOKUP(G191,Table10[#All],2,0)</f>
        <v>1</v>
      </c>
      <c r="I191" s="23" t="s">
        <v>126</v>
      </c>
      <c r="J191" s="20">
        <f>VLOOKUP(I191,Table11[#All],2,0)</f>
        <v>2</v>
      </c>
      <c r="K191" s="23" t="s">
        <v>98</v>
      </c>
      <c r="L191" s="20">
        <f>VLOOKUP(K191,Table12[#All],2,0)</f>
        <v>0</v>
      </c>
      <c r="M191" s="23" t="s">
        <v>126</v>
      </c>
      <c r="N191" s="20">
        <f>VLOOKUP(M191,Table13[#All],2,0)</f>
        <v>0</v>
      </c>
      <c r="O191" s="23" t="s">
        <v>126</v>
      </c>
      <c r="P191" s="20">
        <f>VLOOKUP(O191,Table14[#All],2,0)</f>
        <v>2</v>
      </c>
      <c r="Q191" s="23" t="s">
        <v>104</v>
      </c>
      <c r="R191" s="20">
        <f>VLOOKUP(Q191,Table16[#All],2,0)</f>
        <v>0</v>
      </c>
      <c r="S191" s="23" t="s">
        <v>111</v>
      </c>
      <c r="T191" s="20">
        <f>VLOOKUP(S191,Table17[#All],2,0)</f>
        <v>0</v>
      </c>
      <c r="U191" s="24">
        <v>286000</v>
      </c>
    </row>
    <row r="192" spans="1:21">
      <c r="A192" s="19" t="s">
        <v>212</v>
      </c>
      <c r="B192" s="20">
        <f>VLOOKUP(A192,Table7[#All],2,)</f>
        <v>2</v>
      </c>
      <c r="C192" s="20" t="s">
        <v>91</v>
      </c>
      <c r="D192" s="20">
        <f>VLOOKUP(C192,Table8[#All],2,0)</f>
        <v>0</v>
      </c>
      <c r="E192" s="20" t="s">
        <v>92</v>
      </c>
      <c r="F192" s="20">
        <f>VLOOKUP(E192,Table9[#All],2,0)</f>
        <v>0</v>
      </c>
      <c r="G192" s="20" t="s">
        <v>122</v>
      </c>
      <c r="H192" s="20">
        <f>VLOOKUP(G192,Table10[#All],2,0)</f>
        <v>0</v>
      </c>
      <c r="I192" s="20" t="s">
        <v>119</v>
      </c>
      <c r="J192" s="20">
        <f>VLOOKUP(I192,Table11[#All],2,0)</f>
        <v>0</v>
      </c>
      <c r="K192" s="20" t="s">
        <v>119</v>
      </c>
      <c r="L192" s="20">
        <f>VLOOKUP(K192,Table12[#All],2,0)</f>
        <v>1</v>
      </c>
      <c r="M192" s="20" t="s">
        <v>98</v>
      </c>
      <c r="N192" s="20">
        <f>VLOOKUP(M192,Table13[#All],2,0)</f>
        <v>2</v>
      </c>
      <c r="O192" s="20" t="s">
        <v>119</v>
      </c>
      <c r="P192" s="20">
        <f>VLOOKUP(O192,Table14[#All],2,0)</f>
        <v>0</v>
      </c>
      <c r="Q192" s="20" t="s">
        <v>104</v>
      </c>
      <c r="R192" s="20">
        <f>VLOOKUP(Q192,Table16[#All],2,0)</f>
        <v>0</v>
      </c>
      <c r="S192" s="20" t="s">
        <v>111</v>
      </c>
      <c r="T192" s="20">
        <f>VLOOKUP(S192,Table17[#All],2,0)</f>
        <v>0</v>
      </c>
      <c r="U192" s="21">
        <v>315000</v>
      </c>
    </row>
    <row r="193" spans="1:21">
      <c r="A193" s="22" t="s">
        <v>89</v>
      </c>
      <c r="B193" s="20">
        <f>VLOOKUP(A193,Table7[#All],2,)</f>
        <v>11</v>
      </c>
      <c r="C193" s="23" t="s">
        <v>91</v>
      </c>
      <c r="D193" s="20">
        <f>VLOOKUP(C193,Table8[#All],2,0)</f>
        <v>0</v>
      </c>
      <c r="E193" s="23" t="s">
        <v>92</v>
      </c>
      <c r="F193" s="20">
        <f>VLOOKUP(E193,Table9[#All],2,0)</f>
        <v>0</v>
      </c>
      <c r="G193" s="23" t="s">
        <v>122</v>
      </c>
      <c r="H193" s="20">
        <f>VLOOKUP(G193,Table10[#All],2,0)</f>
        <v>0</v>
      </c>
      <c r="I193" s="23" t="s">
        <v>98</v>
      </c>
      <c r="J193" s="20">
        <f>VLOOKUP(I193,Table11[#All],2,0)</f>
        <v>1</v>
      </c>
      <c r="K193" s="23" t="s">
        <v>98</v>
      </c>
      <c r="L193" s="20">
        <f>VLOOKUP(K193,Table12[#All],2,0)</f>
        <v>0</v>
      </c>
      <c r="M193" s="23" t="s">
        <v>119</v>
      </c>
      <c r="N193" s="20">
        <f>VLOOKUP(M193,Table13[#All],2,0)</f>
        <v>1</v>
      </c>
      <c r="O193" s="23" t="s">
        <v>119</v>
      </c>
      <c r="P193" s="20">
        <f>VLOOKUP(O193,Table14[#All],2,0)</f>
        <v>0</v>
      </c>
      <c r="Q193" s="23" t="s">
        <v>104</v>
      </c>
      <c r="R193" s="20">
        <f>VLOOKUP(Q193,Table16[#All],2,0)</f>
        <v>0</v>
      </c>
      <c r="S193" s="23" t="s">
        <v>111</v>
      </c>
      <c r="T193" s="20">
        <f>VLOOKUP(S193,Table17[#All],2,0)</f>
        <v>0</v>
      </c>
      <c r="U193" s="24">
        <v>184000</v>
      </c>
    </row>
    <row r="194" spans="1:21">
      <c r="A194" s="19" t="s">
        <v>209</v>
      </c>
      <c r="B194" s="20">
        <f>VLOOKUP(A194,Table7[#All],2,)</f>
        <v>0</v>
      </c>
      <c r="C194" s="20" t="s">
        <v>91</v>
      </c>
      <c r="D194" s="20">
        <f>VLOOKUP(C194,Table8[#All],2,0)</f>
        <v>0</v>
      </c>
      <c r="E194" s="20" t="s">
        <v>92</v>
      </c>
      <c r="F194" s="20">
        <f>VLOOKUP(E194,Table9[#All],2,0)</f>
        <v>0</v>
      </c>
      <c r="G194" s="20" t="s">
        <v>93</v>
      </c>
      <c r="H194" s="20">
        <f>VLOOKUP(G194,Table10[#All],2,0)</f>
        <v>1</v>
      </c>
      <c r="I194" s="20" t="s">
        <v>119</v>
      </c>
      <c r="J194" s="20">
        <f>VLOOKUP(I194,Table11[#All],2,0)</f>
        <v>0</v>
      </c>
      <c r="K194" s="20" t="s">
        <v>98</v>
      </c>
      <c r="L194" s="20">
        <f>VLOOKUP(K194,Table12[#All],2,0)</f>
        <v>0</v>
      </c>
      <c r="M194" s="20" t="s">
        <v>126</v>
      </c>
      <c r="N194" s="20">
        <f>VLOOKUP(M194,Table13[#All],2,0)</f>
        <v>0</v>
      </c>
      <c r="O194" s="20" t="s">
        <v>119</v>
      </c>
      <c r="P194" s="20">
        <f>VLOOKUP(O194,Table14[#All],2,0)</f>
        <v>0</v>
      </c>
      <c r="Q194" s="20" t="s">
        <v>104</v>
      </c>
      <c r="R194" s="20">
        <f>VLOOKUP(Q194,Table16[#All],2,0)</f>
        <v>0</v>
      </c>
      <c r="S194" s="20" t="s">
        <v>111</v>
      </c>
      <c r="T194" s="20">
        <f>VLOOKUP(S194,Table17[#All],2,0)</f>
        <v>0</v>
      </c>
      <c r="U194" s="21">
        <v>192000</v>
      </c>
    </row>
    <row r="195" spans="1:21">
      <c r="A195" s="22" t="s">
        <v>206</v>
      </c>
      <c r="B195" s="20">
        <f>VLOOKUP(A195,Table7[#All],2,)</f>
        <v>15</v>
      </c>
      <c r="C195" s="23" t="s">
        <v>91</v>
      </c>
      <c r="D195" s="20">
        <f>VLOOKUP(C195,Table8[#All],2,0)</f>
        <v>0</v>
      </c>
      <c r="E195" s="23" t="s">
        <v>142</v>
      </c>
      <c r="F195" s="20">
        <f>VLOOKUP(E195,Table9[#All],2,0)</f>
        <v>4</v>
      </c>
      <c r="G195" s="23" t="s">
        <v>122</v>
      </c>
      <c r="H195" s="20">
        <f>VLOOKUP(G195,Table10[#All],2,0)</f>
        <v>0</v>
      </c>
      <c r="I195" s="23" t="s">
        <v>119</v>
      </c>
      <c r="J195" s="20">
        <f>VLOOKUP(I195,Table11[#All],2,0)</f>
        <v>0</v>
      </c>
      <c r="K195" s="23" t="s">
        <v>98</v>
      </c>
      <c r="L195" s="20">
        <f>VLOOKUP(K195,Table12[#All],2,0)</f>
        <v>0</v>
      </c>
      <c r="M195" s="23" t="s">
        <v>126</v>
      </c>
      <c r="N195" s="20">
        <f>VLOOKUP(M195,Table13[#All],2,0)</f>
        <v>0</v>
      </c>
      <c r="O195" s="23" t="s">
        <v>119</v>
      </c>
      <c r="P195" s="20">
        <f>VLOOKUP(O195,Table14[#All],2,0)</f>
        <v>0</v>
      </c>
      <c r="Q195" s="23" t="s">
        <v>104</v>
      </c>
      <c r="R195" s="20">
        <f>VLOOKUP(Q195,Table16[#All],2,0)</f>
        <v>0</v>
      </c>
      <c r="S195" s="23" t="s">
        <v>111</v>
      </c>
      <c r="T195" s="20">
        <f>VLOOKUP(S195,Table17[#All],2,0)</f>
        <v>0</v>
      </c>
      <c r="U195" s="24">
        <v>130000</v>
      </c>
    </row>
    <row r="196" spans="1:21">
      <c r="A196" s="19" t="s">
        <v>209</v>
      </c>
      <c r="B196" s="20">
        <f>VLOOKUP(A196,Table7[#All],2,)</f>
        <v>0</v>
      </c>
      <c r="C196" s="20" t="s">
        <v>91</v>
      </c>
      <c r="D196" s="20">
        <f>VLOOKUP(C196,Table8[#All],2,0)</f>
        <v>0</v>
      </c>
      <c r="E196" s="20" t="s">
        <v>92</v>
      </c>
      <c r="F196" s="20">
        <f>VLOOKUP(E196,Table9[#All],2,0)</f>
        <v>0</v>
      </c>
      <c r="G196" s="20" t="s">
        <v>93</v>
      </c>
      <c r="H196" s="20">
        <f>VLOOKUP(G196,Table10[#All],2,0)</f>
        <v>1</v>
      </c>
      <c r="I196" s="20" t="s">
        <v>98</v>
      </c>
      <c r="J196" s="20">
        <f>VLOOKUP(I196,Table11[#All],2,0)</f>
        <v>1</v>
      </c>
      <c r="K196" s="20" t="s">
        <v>98</v>
      </c>
      <c r="L196" s="20">
        <f>VLOOKUP(K196,Table12[#All],2,0)</f>
        <v>0</v>
      </c>
      <c r="M196" s="20" t="s">
        <v>98</v>
      </c>
      <c r="N196" s="20">
        <f>VLOOKUP(M196,Table13[#All],2,0)</f>
        <v>2</v>
      </c>
      <c r="O196" s="20" t="s">
        <v>98</v>
      </c>
      <c r="P196" s="20">
        <f>VLOOKUP(O196,Table14[#All],2,0)</f>
        <v>1</v>
      </c>
      <c r="Q196" s="20" t="s">
        <v>104</v>
      </c>
      <c r="R196" s="20">
        <f>VLOOKUP(Q196,Table16[#All],2,0)</f>
        <v>0</v>
      </c>
      <c r="S196" s="20" t="s">
        <v>111</v>
      </c>
      <c r="T196" s="20">
        <f>VLOOKUP(S196,Table17[#All],2,0)</f>
        <v>0</v>
      </c>
      <c r="U196" s="21">
        <v>127000</v>
      </c>
    </row>
    <row r="197" spans="1:21">
      <c r="A197" s="22" t="s">
        <v>145</v>
      </c>
      <c r="B197" s="20">
        <f>VLOOKUP(A197,Table7[#All],2,)</f>
        <v>20</v>
      </c>
      <c r="C197" s="23" t="s">
        <v>91</v>
      </c>
      <c r="D197" s="20">
        <f>VLOOKUP(C197,Table8[#All],2,0)</f>
        <v>0</v>
      </c>
      <c r="E197" s="23" t="s">
        <v>142</v>
      </c>
      <c r="F197" s="20">
        <f>VLOOKUP(E197,Table9[#All],2,0)</f>
        <v>4</v>
      </c>
      <c r="G197" s="23" t="s">
        <v>122</v>
      </c>
      <c r="H197" s="20">
        <f>VLOOKUP(G197,Table10[#All],2,0)</f>
        <v>0</v>
      </c>
      <c r="I197" s="23" t="s">
        <v>119</v>
      </c>
      <c r="J197" s="20">
        <f>VLOOKUP(I197,Table11[#All],2,0)</f>
        <v>0</v>
      </c>
      <c r="K197" s="23" t="s">
        <v>98</v>
      </c>
      <c r="L197" s="20">
        <f>VLOOKUP(K197,Table12[#All],2,0)</f>
        <v>0</v>
      </c>
      <c r="M197" s="23" t="s">
        <v>98</v>
      </c>
      <c r="N197" s="20">
        <f>VLOOKUP(M197,Table13[#All],2,0)</f>
        <v>2</v>
      </c>
      <c r="O197" s="23" t="s">
        <v>98</v>
      </c>
      <c r="P197" s="20">
        <f>VLOOKUP(O197,Table14[#All],2,0)</f>
        <v>1</v>
      </c>
      <c r="Q197" s="23" t="s">
        <v>104</v>
      </c>
      <c r="R197" s="20">
        <f>VLOOKUP(Q197,Table16[#All],2,0)</f>
        <v>0</v>
      </c>
      <c r="S197" s="23" t="s">
        <v>111</v>
      </c>
      <c r="T197" s="20">
        <f>VLOOKUP(S197,Table17[#All],2,0)</f>
        <v>0</v>
      </c>
      <c r="U197" s="24">
        <v>148500</v>
      </c>
    </row>
    <row r="198" spans="1:21">
      <c r="A198" s="19" t="s">
        <v>163</v>
      </c>
      <c r="B198" s="20">
        <f>VLOOKUP(A198,Table7[#All],2,)</f>
        <v>5</v>
      </c>
      <c r="C198" s="20" t="s">
        <v>91</v>
      </c>
      <c r="D198" s="20">
        <f>VLOOKUP(C198,Table8[#All],2,0)</f>
        <v>0</v>
      </c>
      <c r="E198" s="20" t="s">
        <v>92</v>
      </c>
      <c r="F198" s="20">
        <f>VLOOKUP(E198,Table9[#All],2,0)</f>
        <v>0</v>
      </c>
      <c r="G198" s="20" t="s">
        <v>93</v>
      </c>
      <c r="H198" s="20">
        <f>VLOOKUP(G198,Table10[#All],2,0)</f>
        <v>1</v>
      </c>
      <c r="I198" s="20" t="s">
        <v>126</v>
      </c>
      <c r="J198" s="20">
        <f>VLOOKUP(I198,Table11[#All],2,0)</f>
        <v>2</v>
      </c>
      <c r="K198" s="20" t="s">
        <v>98</v>
      </c>
      <c r="L198" s="20">
        <f>VLOOKUP(K198,Table12[#All],2,0)</f>
        <v>0</v>
      </c>
      <c r="M198" s="20" t="s">
        <v>126</v>
      </c>
      <c r="N198" s="20">
        <f>VLOOKUP(M198,Table13[#All],2,0)</f>
        <v>0</v>
      </c>
      <c r="O198" s="20" t="s">
        <v>126</v>
      </c>
      <c r="P198" s="20">
        <f>VLOOKUP(O198,Table14[#All],2,0)</f>
        <v>2</v>
      </c>
      <c r="Q198" s="20" t="s">
        <v>104</v>
      </c>
      <c r="R198" s="20">
        <f>VLOOKUP(Q198,Table16[#All],2,0)</f>
        <v>0</v>
      </c>
      <c r="S198" s="20" t="s">
        <v>150</v>
      </c>
      <c r="T198" s="20">
        <f>VLOOKUP(S198,Table17[#All],2,0)</f>
        <v>2</v>
      </c>
      <c r="U198" s="21">
        <v>311872</v>
      </c>
    </row>
    <row r="199" spans="1:21">
      <c r="A199" s="22" t="s">
        <v>89</v>
      </c>
      <c r="B199" s="20">
        <f>VLOOKUP(A199,Table7[#All],2,)</f>
        <v>11</v>
      </c>
      <c r="C199" s="23" t="s">
        <v>182</v>
      </c>
      <c r="D199" s="20">
        <f>VLOOKUP(C199,Table8[#All],2,0)</f>
        <v>3</v>
      </c>
      <c r="E199" s="23" t="s">
        <v>92</v>
      </c>
      <c r="F199" s="20">
        <f>VLOOKUP(E199,Table9[#All],2,0)</f>
        <v>0</v>
      </c>
      <c r="G199" s="23" t="s">
        <v>122</v>
      </c>
      <c r="H199" s="20">
        <f>VLOOKUP(G199,Table10[#All],2,0)</f>
        <v>0</v>
      </c>
      <c r="I199" s="23" t="s">
        <v>98</v>
      </c>
      <c r="J199" s="20">
        <f>VLOOKUP(I199,Table11[#All],2,0)</f>
        <v>1</v>
      </c>
      <c r="K199" s="23" t="s">
        <v>98</v>
      </c>
      <c r="L199" s="20">
        <f>VLOOKUP(K199,Table12[#All],2,0)</f>
        <v>0</v>
      </c>
      <c r="M199" s="23" t="s">
        <v>119</v>
      </c>
      <c r="N199" s="20">
        <f>VLOOKUP(M199,Table13[#All],2,0)</f>
        <v>1</v>
      </c>
      <c r="O199" s="23" t="s">
        <v>119</v>
      </c>
      <c r="P199" s="20">
        <f>VLOOKUP(O199,Table14[#All],2,0)</f>
        <v>0</v>
      </c>
      <c r="Q199" s="23" t="s">
        <v>104</v>
      </c>
      <c r="R199" s="20">
        <f>VLOOKUP(Q199,Table16[#All],2,0)</f>
        <v>0</v>
      </c>
      <c r="S199" s="23" t="s">
        <v>172</v>
      </c>
      <c r="T199" s="20">
        <f>VLOOKUP(S199,Table17[#All],2,0)</f>
        <v>1</v>
      </c>
      <c r="U199" s="24">
        <v>235000</v>
      </c>
    </row>
    <row r="200" spans="1:21">
      <c r="A200" s="19" t="s">
        <v>188</v>
      </c>
      <c r="B200" s="20">
        <f>VLOOKUP(A200,Table7[#All],2,)</f>
        <v>7</v>
      </c>
      <c r="C200" s="20" t="s">
        <v>91</v>
      </c>
      <c r="D200" s="20">
        <f>VLOOKUP(C200,Table8[#All],2,0)</f>
        <v>0</v>
      </c>
      <c r="E200" s="20" t="s">
        <v>92</v>
      </c>
      <c r="F200" s="20">
        <f>VLOOKUP(E200,Table9[#All],2,0)</f>
        <v>0</v>
      </c>
      <c r="G200" s="20" t="s">
        <v>246</v>
      </c>
      <c r="H200" s="20">
        <f>VLOOKUP(G200,Table10[#All],2,0)</f>
        <v>7</v>
      </c>
      <c r="I200" s="20" t="s">
        <v>98</v>
      </c>
      <c r="J200" s="20">
        <f>VLOOKUP(I200,Table11[#All],2,0)</f>
        <v>1</v>
      </c>
      <c r="K200" s="20" t="s">
        <v>98</v>
      </c>
      <c r="L200" s="20">
        <f>VLOOKUP(K200,Table12[#All],2,0)</f>
        <v>0</v>
      </c>
      <c r="M200" s="20" t="s">
        <v>126</v>
      </c>
      <c r="N200" s="20">
        <f>VLOOKUP(M200,Table13[#All],2,0)</f>
        <v>0</v>
      </c>
      <c r="O200" s="20" t="s">
        <v>98</v>
      </c>
      <c r="P200" s="20">
        <f>VLOOKUP(O200,Table14[#All],2,0)</f>
        <v>1</v>
      </c>
      <c r="Q200" s="20" t="s">
        <v>104</v>
      </c>
      <c r="R200" s="20">
        <f>VLOOKUP(Q200,Table16[#All],2,0)</f>
        <v>0</v>
      </c>
      <c r="S200" s="20" t="s">
        <v>172</v>
      </c>
      <c r="T200" s="20">
        <f>VLOOKUP(S200,Table17[#All],2,0)</f>
        <v>1</v>
      </c>
      <c r="U200" s="21">
        <v>104000</v>
      </c>
    </row>
    <row r="201" spans="1:21">
      <c r="A201" s="22" t="s">
        <v>147</v>
      </c>
      <c r="B201" s="20">
        <f>VLOOKUP(A201,Table7[#All],2,)</f>
        <v>10</v>
      </c>
      <c r="C201" s="23" t="s">
        <v>91</v>
      </c>
      <c r="D201" s="20">
        <f>VLOOKUP(C201,Table8[#All],2,0)</f>
        <v>0</v>
      </c>
      <c r="E201" s="23" t="s">
        <v>92</v>
      </c>
      <c r="F201" s="20">
        <f>VLOOKUP(E201,Table9[#All],2,0)</f>
        <v>0</v>
      </c>
      <c r="G201" s="23" t="s">
        <v>93</v>
      </c>
      <c r="H201" s="20">
        <f>VLOOKUP(G201,Table10[#All],2,0)</f>
        <v>1</v>
      </c>
      <c r="I201" s="23" t="s">
        <v>126</v>
      </c>
      <c r="J201" s="20">
        <f>VLOOKUP(I201,Table11[#All],2,0)</f>
        <v>2</v>
      </c>
      <c r="K201" s="23" t="s">
        <v>98</v>
      </c>
      <c r="L201" s="20">
        <f>VLOOKUP(K201,Table12[#All],2,0)</f>
        <v>0</v>
      </c>
      <c r="M201" s="23" t="s">
        <v>126</v>
      </c>
      <c r="N201" s="20">
        <f>VLOOKUP(M201,Table13[#All],2,0)</f>
        <v>0</v>
      </c>
      <c r="O201" s="23" t="s">
        <v>126</v>
      </c>
      <c r="P201" s="20">
        <f>VLOOKUP(O201,Table14[#All],2,0)</f>
        <v>2</v>
      </c>
      <c r="Q201" s="23" t="s">
        <v>104</v>
      </c>
      <c r="R201" s="20">
        <f>VLOOKUP(Q201,Table16[#All],2,0)</f>
        <v>0</v>
      </c>
      <c r="S201" s="23" t="s">
        <v>111</v>
      </c>
      <c r="T201" s="20">
        <f>VLOOKUP(S201,Table17[#All],2,0)</f>
        <v>0</v>
      </c>
      <c r="U201" s="24">
        <v>274900</v>
      </c>
    </row>
    <row r="202" spans="1:21">
      <c r="A202" s="19" t="s">
        <v>206</v>
      </c>
      <c r="B202" s="20">
        <f>VLOOKUP(A202,Table7[#All],2,)</f>
        <v>15</v>
      </c>
      <c r="C202" s="20" t="s">
        <v>91</v>
      </c>
      <c r="D202" s="20">
        <f>VLOOKUP(C202,Table8[#All],2,0)</f>
        <v>0</v>
      </c>
      <c r="E202" s="20" t="s">
        <v>92</v>
      </c>
      <c r="F202" s="20">
        <f>VLOOKUP(E202,Table9[#All],2,0)</f>
        <v>0</v>
      </c>
      <c r="G202" s="20" t="s">
        <v>93</v>
      </c>
      <c r="H202" s="20">
        <f>VLOOKUP(G202,Table10[#All],2,0)</f>
        <v>1</v>
      </c>
      <c r="I202" s="20" t="s">
        <v>119</v>
      </c>
      <c r="J202" s="20">
        <f>VLOOKUP(I202,Table11[#All],2,0)</f>
        <v>0</v>
      </c>
      <c r="K202" s="20" t="s">
        <v>98</v>
      </c>
      <c r="L202" s="20">
        <f>VLOOKUP(K202,Table12[#All],2,0)</f>
        <v>0</v>
      </c>
      <c r="M202" s="20" t="s">
        <v>126</v>
      </c>
      <c r="N202" s="20">
        <f>VLOOKUP(M202,Table13[#All],2,0)</f>
        <v>0</v>
      </c>
      <c r="O202" s="20" t="s">
        <v>98</v>
      </c>
      <c r="P202" s="20">
        <f>VLOOKUP(O202,Table14[#All],2,0)</f>
        <v>1</v>
      </c>
      <c r="Q202" s="20" t="s">
        <v>104</v>
      </c>
      <c r="R202" s="20">
        <f>VLOOKUP(Q202,Table16[#All],2,0)</f>
        <v>0</v>
      </c>
      <c r="S202" s="20" t="s">
        <v>111</v>
      </c>
      <c r="T202" s="20">
        <f>VLOOKUP(S202,Table17[#All],2,0)</f>
        <v>0</v>
      </c>
      <c r="U202" s="21">
        <v>140000</v>
      </c>
    </row>
    <row r="203" spans="1:21">
      <c r="A203" s="22" t="s">
        <v>217</v>
      </c>
      <c r="B203" s="20">
        <f>VLOOKUP(A203,Table7[#All],2,)</f>
        <v>4</v>
      </c>
      <c r="C203" s="23" t="s">
        <v>91</v>
      </c>
      <c r="D203" s="20">
        <f>VLOOKUP(C203,Table8[#All],2,0)</f>
        <v>0</v>
      </c>
      <c r="E203" s="23" t="s">
        <v>92</v>
      </c>
      <c r="F203" s="20">
        <f>VLOOKUP(E203,Table9[#All],2,0)</f>
        <v>0</v>
      </c>
      <c r="G203" s="23" t="s">
        <v>93</v>
      </c>
      <c r="H203" s="20">
        <f>VLOOKUP(G203,Table10[#All],2,0)</f>
        <v>1</v>
      </c>
      <c r="I203" s="23" t="s">
        <v>98</v>
      </c>
      <c r="J203" s="20">
        <f>VLOOKUP(I203,Table11[#All],2,0)</f>
        <v>1</v>
      </c>
      <c r="K203" s="23" t="s">
        <v>98</v>
      </c>
      <c r="L203" s="20">
        <f>VLOOKUP(K203,Table12[#All],2,0)</f>
        <v>0</v>
      </c>
      <c r="M203" s="23" t="s">
        <v>98</v>
      </c>
      <c r="N203" s="20">
        <f>VLOOKUP(M203,Table13[#All],2,0)</f>
        <v>2</v>
      </c>
      <c r="O203" s="23" t="s">
        <v>98</v>
      </c>
      <c r="P203" s="20">
        <f>VLOOKUP(O203,Table14[#All],2,0)</f>
        <v>1</v>
      </c>
      <c r="Q203" s="23" t="s">
        <v>104</v>
      </c>
      <c r="R203" s="20">
        <f>VLOOKUP(Q203,Table16[#All],2,0)</f>
        <v>0</v>
      </c>
      <c r="S203" s="23" t="s">
        <v>111</v>
      </c>
      <c r="T203" s="20">
        <f>VLOOKUP(S203,Table17[#All],2,0)</f>
        <v>0</v>
      </c>
      <c r="U203" s="24">
        <v>171500</v>
      </c>
    </row>
    <row r="204" spans="1:21">
      <c r="A204" s="19" t="s">
        <v>188</v>
      </c>
      <c r="B204" s="20">
        <f>VLOOKUP(A204,Table7[#All],2,)</f>
        <v>7</v>
      </c>
      <c r="C204" s="20" t="s">
        <v>182</v>
      </c>
      <c r="D204" s="20">
        <f>VLOOKUP(C204,Table8[#All],2,0)</f>
        <v>3</v>
      </c>
      <c r="E204" s="20" t="s">
        <v>92</v>
      </c>
      <c r="F204" s="20">
        <f>VLOOKUP(E204,Table9[#All],2,0)</f>
        <v>0</v>
      </c>
      <c r="G204" s="20" t="s">
        <v>176</v>
      </c>
      <c r="H204" s="20">
        <f>VLOOKUP(G204,Table10[#All],2,0)</f>
        <v>2</v>
      </c>
      <c r="I204" s="20" t="s">
        <v>139</v>
      </c>
      <c r="J204" s="20">
        <f>VLOOKUP(I204,Table11[#All],2,0)</f>
        <v>4</v>
      </c>
      <c r="K204" s="20" t="s">
        <v>98</v>
      </c>
      <c r="L204" s="20">
        <f>VLOOKUP(K204,Table12[#All],2,0)</f>
        <v>0</v>
      </c>
      <c r="M204" s="20" t="s">
        <v>119</v>
      </c>
      <c r="N204" s="20">
        <f>VLOOKUP(M204,Table13[#All],2,0)</f>
        <v>1</v>
      </c>
      <c r="O204" s="20" t="s">
        <v>98</v>
      </c>
      <c r="P204" s="20">
        <f>VLOOKUP(O204,Table14[#All],2,0)</f>
        <v>1</v>
      </c>
      <c r="Q204" s="20" t="s">
        <v>104</v>
      </c>
      <c r="R204" s="20">
        <f>VLOOKUP(Q204,Table16[#All],2,0)</f>
        <v>0</v>
      </c>
      <c r="S204" s="20" t="s">
        <v>111</v>
      </c>
      <c r="T204" s="20">
        <f>VLOOKUP(S204,Table17[#All],2,0)</f>
        <v>0</v>
      </c>
      <c r="U204" s="21">
        <v>112000</v>
      </c>
    </row>
    <row r="205" spans="1:21">
      <c r="A205" s="22" t="s">
        <v>209</v>
      </c>
      <c r="B205" s="20">
        <f>VLOOKUP(A205,Table7[#All],2,)</f>
        <v>0</v>
      </c>
      <c r="C205" s="23" t="s">
        <v>91</v>
      </c>
      <c r="D205" s="20">
        <f>VLOOKUP(C205,Table8[#All],2,0)</f>
        <v>0</v>
      </c>
      <c r="E205" s="23" t="s">
        <v>129</v>
      </c>
      <c r="F205" s="20">
        <f>VLOOKUP(E205,Table9[#All],2,0)</f>
        <v>3</v>
      </c>
      <c r="G205" s="23" t="s">
        <v>93</v>
      </c>
      <c r="H205" s="20">
        <f>VLOOKUP(G205,Table10[#All],2,0)</f>
        <v>1</v>
      </c>
      <c r="I205" s="23" t="s">
        <v>119</v>
      </c>
      <c r="J205" s="20">
        <f>VLOOKUP(I205,Table11[#All],2,0)</f>
        <v>0</v>
      </c>
      <c r="K205" s="23" t="s">
        <v>98</v>
      </c>
      <c r="L205" s="20">
        <f>VLOOKUP(K205,Table12[#All],2,0)</f>
        <v>0</v>
      </c>
      <c r="M205" s="23" t="s">
        <v>126</v>
      </c>
      <c r="N205" s="20">
        <f>VLOOKUP(M205,Table13[#All],2,0)</f>
        <v>0</v>
      </c>
      <c r="O205" s="23" t="s">
        <v>119</v>
      </c>
      <c r="P205" s="20">
        <f>VLOOKUP(O205,Table14[#All],2,0)</f>
        <v>0</v>
      </c>
      <c r="Q205" s="23" t="s">
        <v>104</v>
      </c>
      <c r="R205" s="20">
        <f>VLOOKUP(Q205,Table16[#All],2,0)</f>
        <v>0</v>
      </c>
      <c r="S205" s="23" t="s">
        <v>111</v>
      </c>
      <c r="T205" s="20">
        <f>VLOOKUP(S205,Table17[#All],2,0)</f>
        <v>0</v>
      </c>
      <c r="U205" s="24">
        <v>149000</v>
      </c>
    </row>
    <row r="206" spans="1:21">
      <c r="A206" s="19" t="s">
        <v>188</v>
      </c>
      <c r="B206" s="20">
        <f>VLOOKUP(A206,Table7[#All],2,)</f>
        <v>7</v>
      </c>
      <c r="C206" s="20" t="s">
        <v>91</v>
      </c>
      <c r="D206" s="20">
        <f>VLOOKUP(C206,Table8[#All],2,0)</f>
        <v>0</v>
      </c>
      <c r="E206" s="20" t="s">
        <v>92</v>
      </c>
      <c r="F206" s="20">
        <f>VLOOKUP(E206,Table9[#All],2,0)</f>
        <v>0</v>
      </c>
      <c r="G206" s="20" t="s">
        <v>176</v>
      </c>
      <c r="H206" s="20">
        <f>VLOOKUP(G206,Table10[#All],2,0)</f>
        <v>2</v>
      </c>
      <c r="I206" s="20" t="s">
        <v>98</v>
      </c>
      <c r="J206" s="20">
        <f>VLOOKUP(I206,Table11[#All],2,0)</f>
        <v>1</v>
      </c>
      <c r="K206" s="20" t="s">
        <v>98</v>
      </c>
      <c r="L206" s="20">
        <f>VLOOKUP(K206,Table12[#All],2,0)</f>
        <v>0</v>
      </c>
      <c r="M206" s="20" t="s">
        <v>98</v>
      </c>
      <c r="N206" s="20">
        <f>VLOOKUP(M206,Table13[#All],2,0)</f>
        <v>2</v>
      </c>
      <c r="O206" s="20" t="s">
        <v>98</v>
      </c>
      <c r="P206" s="20">
        <f>VLOOKUP(O206,Table14[#All],2,0)</f>
        <v>1</v>
      </c>
      <c r="Q206" s="20" t="s">
        <v>104</v>
      </c>
      <c r="R206" s="20">
        <f>VLOOKUP(Q206,Table16[#All],2,0)</f>
        <v>0</v>
      </c>
      <c r="S206" s="20" t="s">
        <v>111</v>
      </c>
      <c r="T206" s="20">
        <f>VLOOKUP(S206,Table17[#All],2,0)</f>
        <v>0</v>
      </c>
      <c r="U206" s="21">
        <v>110000</v>
      </c>
    </row>
    <row r="207" spans="1:21">
      <c r="A207" s="22" t="s">
        <v>121</v>
      </c>
      <c r="B207" s="20">
        <f>VLOOKUP(A207,Table7[#All],2,)</f>
        <v>17</v>
      </c>
      <c r="C207" s="23" t="s">
        <v>91</v>
      </c>
      <c r="D207" s="20">
        <f>VLOOKUP(C207,Table8[#All],2,0)</f>
        <v>0</v>
      </c>
      <c r="E207" s="23" t="s">
        <v>92</v>
      </c>
      <c r="F207" s="20">
        <f>VLOOKUP(E207,Table9[#All],2,0)</f>
        <v>0</v>
      </c>
      <c r="G207" s="23" t="s">
        <v>93</v>
      </c>
      <c r="H207" s="20">
        <f>VLOOKUP(G207,Table10[#All],2,0)</f>
        <v>1</v>
      </c>
      <c r="I207" s="23" t="s">
        <v>119</v>
      </c>
      <c r="J207" s="20">
        <f>VLOOKUP(I207,Table11[#All],2,0)</f>
        <v>0</v>
      </c>
      <c r="K207" s="23" t="s">
        <v>98</v>
      </c>
      <c r="L207" s="20">
        <f>VLOOKUP(K207,Table12[#All],2,0)</f>
        <v>0</v>
      </c>
      <c r="M207" s="23" t="s">
        <v>126</v>
      </c>
      <c r="N207" s="20">
        <f>VLOOKUP(M207,Table13[#All],2,0)</f>
        <v>0</v>
      </c>
      <c r="O207" s="23" t="s">
        <v>98</v>
      </c>
      <c r="P207" s="20">
        <f>VLOOKUP(O207,Table14[#All],2,0)</f>
        <v>1</v>
      </c>
      <c r="Q207" s="23" t="s">
        <v>104</v>
      </c>
      <c r="R207" s="20">
        <f>VLOOKUP(Q207,Table16[#All],2,0)</f>
        <v>0</v>
      </c>
      <c r="S207" s="23" t="s">
        <v>111</v>
      </c>
      <c r="T207" s="20">
        <f>VLOOKUP(S207,Table17[#All],2,0)</f>
        <v>0</v>
      </c>
      <c r="U207" s="24">
        <v>180500</v>
      </c>
    </row>
    <row r="208" spans="1:21">
      <c r="A208" s="19" t="s">
        <v>169</v>
      </c>
      <c r="B208" s="20">
        <f>VLOOKUP(A208,Table7[#All],2,)</f>
        <v>9</v>
      </c>
      <c r="C208" s="20" t="s">
        <v>226</v>
      </c>
      <c r="D208" s="20">
        <f>VLOOKUP(C208,Table8[#All],2,0)</f>
        <v>4</v>
      </c>
      <c r="E208" s="20" t="s">
        <v>92</v>
      </c>
      <c r="F208" s="20">
        <f>VLOOKUP(E208,Table9[#All],2,0)</f>
        <v>0</v>
      </c>
      <c r="G208" s="20" t="s">
        <v>93</v>
      </c>
      <c r="H208" s="20">
        <f>VLOOKUP(G208,Table10[#All],2,0)</f>
        <v>1</v>
      </c>
      <c r="I208" s="20" t="s">
        <v>98</v>
      </c>
      <c r="J208" s="20">
        <f>VLOOKUP(I208,Table11[#All],2,0)</f>
        <v>1</v>
      </c>
      <c r="K208" s="20" t="s">
        <v>98</v>
      </c>
      <c r="L208" s="20">
        <f>VLOOKUP(K208,Table12[#All],2,0)</f>
        <v>0</v>
      </c>
      <c r="M208" s="20" t="s">
        <v>98</v>
      </c>
      <c r="N208" s="20">
        <f>VLOOKUP(M208,Table13[#All],2,0)</f>
        <v>2</v>
      </c>
      <c r="O208" s="20" t="s">
        <v>98</v>
      </c>
      <c r="P208" s="20">
        <f>VLOOKUP(O208,Table14[#All],2,0)</f>
        <v>1</v>
      </c>
      <c r="Q208" s="20" t="s">
        <v>104</v>
      </c>
      <c r="R208" s="20">
        <f>VLOOKUP(Q208,Table16[#All],2,0)</f>
        <v>0</v>
      </c>
      <c r="S208" s="20" t="s">
        <v>111</v>
      </c>
      <c r="T208" s="20">
        <f>VLOOKUP(S208,Table17[#All],2,0)</f>
        <v>0</v>
      </c>
      <c r="U208" s="21">
        <v>143900</v>
      </c>
    </row>
    <row r="209" spans="1:21">
      <c r="A209" s="22" t="s">
        <v>89</v>
      </c>
      <c r="B209" s="20">
        <f>VLOOKUP(A209,Table7[#All],2,)</f>
        <v>11</v>
      </c>
      <c r="C209" s="23" t="s">
        <v>91</v>
      </c>
      <c r="D209" s="20">
        <f>VLOOKUP(C209,Table8[#All],2,0)</f>
        <v>0</v>
      </c>
      <c r="E209" s="23" t="s">
        <v>92</v>
      </c>
      <c r="F209" s="20">
        <f>VLOOKUP(E209,Table9[#All],2,0)</f>
        <v>0</v>
      </c>
      <c r="G209" s="23" t="s">
        <v>93</v>
      </c>
      <c r="H209" s="20">
        <f>VLOOKUP(G209,Table10[#All],2,0)</f>
        <v>1</v>
      </c>
      <c r="I209" s="23" t="s">
        <v>98</v>
      </c>
      <c r="J209" s="20">
        <f>VLOOKUP(I209,Table11[#All],2,0)</f>
        <v>1</v>
      </c>
      <c r="K209" s="23" t="s">
        <v>98</v>
      </c>
      <c r="L209" s="20">
        <f>VLOOKUP(K209,Table12[#All],2,0)</f>
        <v>0</v>
      </c>
      <c r="M209" s="23" t="s">
        <v>98</v>
      </c>
      <c r="N209" s="20">
        <f>VLOOKUP(M209,Table13[#All],2,0)</f>
        <v>2</v>
      </c>
      <c r="O209" s="23" t="s">
        <v>98</v>
      </c>
      <c r="P209" s="20">
        <f>VLOOKUP(O209,Table14[#All],2,0)</f>
        <v>1</v>
      </c>
      <c r="Q209" s="23" t="s">
        <v>104</v>
      </c>
      <c r="R209" s="20">
        <f>VLOOKUP(Q209,Table16[#All],2,0)</f>
        <v>0</v>
      </c>
      <c r="S209" s="23" t="s">
        <v>111</v>
      </c>
      <c r="T209" s="20">
        <f>VLOOKUP(S209,Table17[#All],2,0)</f>
        <v>0</v>
      </c>
      <c r="U209" s="24">
        <v>141000</v>
      </c>
    </row>
    <row r="210" spans="1:21">
      <c r="A210" s="19" t="s">
        <v>165</v>
      </c>
      <c r="B210" s="20">
        <f>VLOOKUP(A210,Table7[#All],2,)</f>
        <v>12</v>
      </c>
      <c r="C210" s="20" t="s">
        <v>91</v>
      </c>
      <c r="D210" s="20">
        <f>VLOOKUP(C210,Table8[#All],2,0)</f>
        <v>0</v>
      </c>
      <c r="E210" s="20" t="s">
        <v>92</v>
      </c>
      <c r="F210" s="20">
        <f>VLOOKUP(E210,Table9[#All],2,0)</f>
        <v>0</v>
      </c>
      <c r="G210" s="20" t="s">
        <v>122</v>
      </c>
      <c r="H210" s="20">
        <f>VLOOKUP(G210,Table10[#All],2,0)</f>
        <v>0</v>
      </c>
      <c r="I210" s="20" t="s">
        <v>119</v>
      </c>
      <c r="J210" s="20">
        <f>VLOOKUP(I210,Table11[#All],2,0)</f>
        <v>0</v>
      </c>
      <c r="K210" s="20" t="s">
        <v>98</v>
      </c>
      <c r="L210" s="20">
        <f>VLOOKUP(K210,Table12[#All],2,0)</f>
        <v>0</v>
      </c>
      <c r="M210" s="20" t="s">
        <v>126</v>
      </c>
      <c r="N210" s="20">
        <f>VLOOKUP(M210,Table13[#All],2,0)</f>
        <v>0</v>
      </c>
      <c r="O210" s="20" t="s">
        <v>98</v>
      </c>
      <c r="P210" s="20">
        <f>VLOOKUP(O210,Table14[#All],2,0)</f>
        <v>1</v>
      </c>
      <c r="Q210" s="20" t="s">
        <v>104</v>
      </c>
      <c r="R210" s="20">
        <f>VLOOKUP(Q210,Table16[#All],2,0)</f>
        <v>0</v>
      </c>
      <c r="S210" s="20" t="s">
        <v>111</v>
      </c>
      <c r="T210" s="20">
        <f>VLOOKUP(S210,Table17[#All],2,0)</f>
        <v>0</v>
      </c>
      <c r="U210" s="21">
        <v>277000</v>
      </c>
    </row>
    <row r="211" spans="1:21">
      <c r="A211" s="22" t="s">
        <v>89</v>
      </c>
      <c r="B211" s="20">
        <f>VLOOKUP(A211,Table7[#All],2,)</f>
        <v>11</v>
      </c>
      <c r="C211" s="23" t="s">
        <v>91</v>
      </c>
      <c r="D211" s="20">
        <f>VLOOKUP(C211,Table8[#All],2,0)</f>
        <v>0</v>
      </c>
      <c r="E211" s="23" t="s">
        <v>92</v>
      </c>
      <c r="F211" s="20">
        <f>VLOOKUP(E211,Table9[#All],2,0)</f>
        <v>0</v>
      </c>
      <c r="G211" s="23" t="s">
        <v>93</v>
      </c>
      <c r="H211" s="20">
        <f>VLOOKUP(G211,Table10[#All],2,0)</f>
        <v>1</v>
      </c>
      <c r="I211" s="23" t="s">
        <v>119</v>
      </c>
      <c r="J211" s="20">
        <f>VLOOKUP(I211,Table11[#All],2,0)</f>
        <v>0</v>
      </c>
      <c r="K211" s="23" t="s">
        <v>98</v>
      </c>
      <c r="L211" s="20">
        <f>VLOOKUP(K211,Table12[#All],2,0)</f>
        <v>0</v>
      </c>
      <c r="M211" s="23" t="s">
        <v>126</v>
      </c>
      <c r="N211" s="20">
        <f>VLOOKUP(M211,Table13[#All],2,0)</f>
        <v>0</v>
      </c>
      <c r="O211" s="23" t="s">
        <v>98</v>
      </c>
      <c r="P211" s="20">
        <f>VLOOKUP(O211,Table14[#All],2,0)</f>
        <v>1</v>
      </c>
      <c r="Q211" s="23" t="s">
        <v>104</v>
      </c>
      <c r="R211" s="20">
        <f>VLOOKUP(Q211,Table16[#All],2,0)</f>
        <v>0</v>
      </c>
      <c r="S211" s="23" t="s">
        <v>111</v>
      </c>
      <c r="T211" s="20">
        <f>VLOOKUP(S211,Table17[#All],2,0)</f>
        <v>0</v>
      </c>
      <c r="U211" s="24">
        <v>145000</v>
      </c>
    </row>
    <row r="212" spans="1:21">
      <c r="A212" s="19" t="s">
        <v>206</v>
      </c>
      <c r="B212" s="20">
        <f>VLOOKUP(A212,Table7[#All],2,)</f>
        <v>15</v>
      </c>
      <c r="C212" s="20" t="s">
        <v>91</v>
      </c>
      <c r="D212" s="20">
        <f>VLOOKUP(C212,Table8[#All],2,0)</f>
        <v>0</v>
      </c>
      <c r="E212" s="20" t="s">
        <v>92</v>
      </c>
      <c r="F212" s="20">
        <f>VLOOKUP(E212,Table9[#All],2,0)</f>
        <v>0</v>
      </c>
      <c r="G212" s="20" t="s">
        <v>93</v>
      </c>
      <c r="H212" s="20">
        <f>VLOOKUP(G212,Table10[#All],2,0)</f>
        <v>1</v>
      </c>
      <c r="I212" s="20" t="s">
        <v>98</v>
      </c>
      <c r="J212" s="20">
        <f>VLOOKUP(I212,Table11[#All],2,0)</f>
        <v>1</v>
      </c>
      <c r="K212" s="20" t="s">
        <v>98</v>
      </c>
      <c r="L212" s="20">
        <f>VLOOKUP(K212,Table12[#All],2,0)</f>
        <v>0</v>
      </c>
      <c r="M212" s="20" t="s">
        <v>98</v>
      </c>
      <c r="N212" s="20">
        <f>VLOOKUP(M212,Table13[#All],2,0)</f>
        <v>2</v>
      </c>
      <c r="O212" s="20" t="s">
        <v>98</v>
      </c>
      <c r="P212" s="20">
        <f>VLOOKUP(O212,Table14[#All],2,0)</f>
        <v>1</v>
      </c>
      <c r="Q212" s="20" t="s">
        <v>104</v>
      </c>
      <c r="R212" s="20">
        <f>VLOOKUP(Q212,Table16[#All],2,0)</f>
        <v>0</v>
      </c>
      <c r="S212" s="20" t="s">
        <v>111</v>
      </c>
      <c r="T212" s="20">
        <f>VLOOKUP(S212,Table17[#All],2,0)</f>
        <v>0</v>
      </c>
      <c r="U212" s="21">
        <v>98000</v>
      </c>
    </row>
    <row r="213" spans="1:21">
      <c r="A213" s="22" t="s">
        <v>206</v>
      </c>
      <c r="B213" s="20">
        <f>VLOOKUP(A213,Table7[#All],2,)</f>
        <v>15</v>
      </c>
      <c r="C213" s="23" t="s">
        <v>91</v>
      </c>
      <c r="D213" s="20">
        <f>VLOOKUP(C213,Table8[#All],2,0)</f>
        <v>0</v>
      </c>
      <c r="E213" s="23" t="s">
        <v>92</v>
      </c>
      <c r="F213" s="20">
        <f>VLOOKUP(E213,Table9[#All],2,0)</f>
        <v>0</v>
      </c>
      <c r="G213" s="23" t="s">
        <v>93</v>
      </c>
      <c r="H213" s="20">
        <f>VLOOKUP(G213,Table10[#All],2,0)</f>
        <v>1</v>
      </c>
      <c r="I213" s="23" t="s">
        <v>119</v>
      </c>
      <c r="J213" s="20">
        <f>VLOOKUP(I213,Table11[#All],2,0)</f>
        <v>0</v>
      </c>
      <c r="K213" s="23" t="s">
        <v>98</v>
      </c>
      <c r="L213" s="20">
        <f>VLOOKUP(K213,Table12[#All],2,0)</f>
        <v>0</v>
      </c>
      <c r="M213" s="23" t="s">
        <v>126</v>
      </c>
      <c r="N213" s="20">
        <f>VLOOKUP(M213,Table13[#All],2,0)</f>
        <v>0</v>
      </c>
      <c r="O213" s="23" t="s">
        <v>119</v>
      </c>
      <c r="P213" s="20">
        <f>VLOOKUP(O213,Table14[#All],2,0)</f>
        <v>0</v>
      </c>
      <c r="Q213" s="23" t="s">
        <v>104</v>
      </c>
      <c r="R213" s="20">
        <f>VLOOKUP(Q213,Table16[#All],2,0)</f>
        <v>0</v>
      </c>
      <c r="S213" s="23" t="s">
        <v>111</v>
      </c>
      <c r="T213" s="20">
        <f>VLOOKUP(S213,Table17[#All],2,0)</f>
        <v>0</v>
      </c>
      <c r="U213" s="24">
        <v>186000</v>
      </c>
    </row>
    <row r="214" spans="1:21">
      <c r="A214" s="19" t="s">
        <v>163</v>
      </c>
      <c r="B214" s="20">
        <f>VLOOKUP(A214,Table7[#All],2,)</f>
        <v>5</v>
      </c>
      <c r="C214" s="20" t="s">
        <v>91</v>
      </c>
      <c r="D214" s="20">
        <f>VLOOKUP(C214,Table8[#All],2,0)</f>
        <v>0</v>
      </c>
      <c r="E214" s="20" t="s">
        <v>92</v>
      </c>
      <c r="F214" s="20">
        <f>VLOOKUP(E214,Table9[#All],2,0)</f>
        <v>0</v>
      </c>
      <c r="G214" s="20" t="s">
        <v>122</v>
      </c>
      <c r="H214" s="20">
        <f>VLOOKUP(G214,Table10[#All],2,0)</f>
        <v>0</v>
      </c>
      <c r="I214" s="20" t="s">
        <v>119</v>
      </c>
      <c r="J214" s="20">
        <f>VLOOKUP(I214,Table11[#All],2,0)</f>
        <v>0</v>
      </c>
      <c r="K214" s="20" t="s">
        <v>98</v>
      </c>
      <c r="L214" s="20">
        <f>VLOOKUP(K214,Table12[#All],2,0)</f>
        <v>0</v>
      </c>
      <c r="M214" s="20" t="s">
        <v>126</v>
      </c>
      <c r="N214" s="20">
        <f>VLOOKUP(M214,Table13[#All],2,0)</f>
        <v>0</v>
      </c>
      <c r="O214" s="20" t="s">
        <v>119</v>
      </c>
      <c r="P214" s="20">
        <f>VLOOKUP(O214,Table14[#All],2,0)</f>
        <v>0</v>
      </c>
      <c r="Q214" s="20" t="s">
        <v>104</v>
      </c>
      <c r="R214" s="20">
        <f>VLOOKUP(Q214,Table16[#All],2,0)</f>
        <v>0</v>
      </c>
      <c r="S214" s="20" t="s">
        <v>150</v>
      </c>
      <c r="T214" s="20">
        <f>VLOOKUP(S214,Table17[#All],2,0)</f>
        <v>2</v>
      </c>
      <c r="U214" s="21">
        <v>252678</v>
      </c>
    </row>
    <row r="215" spans="1:21">
      <c r="A215" s="22" t="s">
        <v>209</v>
      </c>
      <c r="B215" s="20">
        <f>VLOOKUP(A215,Table7[#All],2,)</f>
        <v>0</v>
      </c>
      <c r="C215" s="23" t="s">
        <v>91</v>
      </c>
      <c r="D215" s="20">
        <f>VLOOKUP(C215,Table8[#All],2,0)</f>
        <v>0</v>
      </c>
      <c r="E215" s="23" t="s">
        <v>92</v>
      </c>
      <c r="F215" s="20">
        <f>VLOOKUP(E215,Table9[#All],2,0)</f>
        <v>0</v>
      </c>
      <c r="G215" s="23" t="s">
        <v>93</v>
      </c>
      <c r="H215" s="20">
        <f>VLOOKUP(G215,Table10[#All],2,0)</f>
        <v>1</v>
      </c>
      <c r="I215" s="23" t="s">
        <v>119</v>
      </c>
      <c r="J215" s="20">
        <f>VLOOKUP(I215,Table11[#All],2,0)</f>
        <v>0</v>
      </c>
      <c r="K215" s="23" t="s">
        <v>98</v>
      </c>
      <c r="L215" s="20">
        <f>VLOOKUP(K215,Table12[#All],2,0)</f>
        <v>0</v>
      </c>
      <c r="M215" s="23" t="s">
        <v>126</v>
      </c>
      <c r="N215" s="20">
        <f>VLOOKUP(M215,Table13[#All],2,0)</f>
        <v>0</v>
      </c>
      <c r="O215" s="23" t="s">
        <v>98</v>
      </c>
      <c r="P215" s="20">
        <f>VLOOKUP(O215,Table14[#All],2,0)</f>
        <v>1</v>
      </c>
      <c r="Q215" s="23" t="s">
        <v>104</v>
      </c>
      <c r="R215" s="20">
        <f>VLOOKUP(Q215,Table16[#All],2,0)</f>
        <v>0</v>
      </c>
      <c r="S215" s="23" t="s">
        <v>111</v>
      </c>
      <c r="T215" s="20">
        <f>VLOOKUP(S215,Table17[#All],2,0)</f>
        <v>0</v>
      </c>
      <c r="U215" s="24">
        <v>156000</v>
      </c>
    </row>
    <row r="216" spans="1:21">
      <c r="A216" s="19" t="s">
        <v>209</v>
      </c>
      <c r="B216" s="20">
        <f>VLOOKUP(A216,Table7[#All],2,)</f>
        <v>0</v>
      </c>
      <c r="C216" s="20" t="s">
        <v>91</v>
      </c>
      <c r="D216" s="20">
        <f>VLOOKUP(C216,Table8[#All],2,0)</f>
        <v>0</v>
      </c>
      <c r="E216" s="20" t="s">
        <v>92</v>
      </c>
      <c r="F216" s="20">
        <f>VLOOKUP(E216,Table9[#All],2,0)</f>
        <v>0</v>
      </c>
      <c r="G216" s="20" t="s">
        <v>122</v>
      </c>
      <c r="H216" s="20">
        <f>VLOOKUP(G216,Table10[#All],2,0)</f>
        <v>0</v>
      </c>
      <c r="I216" s="20" t="s">
        <v>119</v>
      </c>
      <c r="J216" s="20">
        <f>VLOOKUP(I216,Table11[#All],2,0)</f>
        <v>0</v>
      </c>
      <c r="K216" s="20" t="s">
        <v>98</v>
      </c>
      <c r="L216" s="20">
        <f>VLOOKUP(K216,Table12[#All],2,0)</f>
        <v>0</v>
      </c>
      <c r="M216" s="20" t="s">
        <v>126</v>
      </c>
      <c r="N216" s="20">
        <f>VLOOKUP(M216,Table13[#All],2,0)</f>
        <v>0</v>
      </c>
      <c r="O216" s="20" t="s">
        <v>98</v>
      </c>
      <c r="P216" s="20">
        <f>VLOOKUP(O216,Table14[#All],2,0)</f>
        <v>1</v>
      </c>
      <c r="Q216" s="20" t="s">
        <v>104</v>
      </c>
      <c r="R216" s="20">
        <f>VLOOKUP(Q216,Table16[#All],2,0)</f>
        <v>0</v>
      </c>
      <c r="S216" s="20" t="s">
        <v>111</v>
      </c>
      <c r="T216" s="20">
        <f>VLOOKUP(S216,Table17[#All],2,0)</f>
        <v>0</v>
      </c>
      <c r="U216" s="21">
        <v>161750</v>
      </c>
    </row>
    <row r="217" spans="1:21">
      <c r="A217" s="22" t="s">
        <v>89</v>
      </c>
      <c r="B217" s="20">
        <f>VLOOKUP(A217,Table7[#All],2,)</f>
        <v>11</v>
      </c>
      <c r="C217" s="23" t="s">
        <v>91</v>
      </c>
      <c r="D217" s="20">
        <f>VLOOKUP(C217,Table8[#All],2,0)</f>
        <v>0</v>
      </c>
      <c r="E217" s="23" t="s">
        <v>92</v>
      </c>
      <c r="F217" s="20">
        <f>VLOOKUP(E217,Table9[#All],2,0)</f>
        <v>0</v>
      </c>
      <c r="G217" s="23" t="s">
        <v>93</v>
      </c>
      <c r="H217" s="20">
        <f>VLOOKUP(G217,Table10[#All],2,0)</f>
        <v>1</v>
      </c>
      <c r="I217" s="23" t="s">
        <v>98</v>
      </c>
      <c r="J217" s="20">
        <f>VLOOKUP(I217,Table11[#All],2,0)</f>
        <v>1</v>
      </c>
      <c r="K217" s="23" t="s">
        <v>98</v>
      </c>
      <c r="L217" s="20">
        <f>VLOOKUP(K217,Table12[#All],2,0)</f>
        <v>0</v>
      </c>
      <c r="M217" s="23" t="s">
        <v>98</v>
      </c>
      <c r="N217" s="20">
        <f>VLOOKUP(M217,Table13[#All],2,0)</f>
        <v>2</v>
      </c>
      <c r="O217" s="23" t="s">
        <v>119</v>
      </c>
      <c r="P217" s="20">
        <f>VLOOKUP(O217,Table14[#All],2,0)</f>
        <v>0</v>
      </c>
      <c r="Q217" s="23" t="s">
        <v>104</v>
      </c>
      <c r="R217" s="20">
        <f>VLOOKUP(Q217,Table16[#All],2,0)</f>
        <v>0</v>
      </c>
      <c r="S217" s="23" t="s">
        <v>111</v>
      </c>
      <c r="T217" s="20">
        <f>VLOOKUP(S217,Table17[#All],2,0)</f>
        <v>0</v>
      </c>
      <c r="U217" s="24">
        <v>134450</v>
      </c>
    </row>
    <row r="218" spans="1:21">
      <c r="A218" s="19" t="s">
        <v>209</v>
      </c>
      <c r="B218" s="20">
        <f>VLOOKUP(A218,Table7[#All],2,)</f>
        <v>0</v>
      </c>
      <c r="C218" s="20" t="s">
        <v>91</v>
      </c>
      <c r="D218" s="20">
        <f>VLOOKUP(C218,Table8[#All],2,0)</f>
        <v>0</v>
      </c>
      <c r="E218" s="20" t="s">
        <v>92</v>
      </c>
      <c r="F218" s="20">
        <f>VLOOKUP(E218,Table9[#All],2,0)</f>
        <v>0</v>
      </c>
      <c r="G218" s="20" t="s">
        <v>93</v>
      </c>
      <c r="H218" s="20">
        <f>VLOOKUP(G218,Table10[#All],2,0)</f>
        <v>1</v>
      </c>
      <c r="I218" s="20" t="s">
        <v>119</v>
      </c>
      <c r="J218" s="20">
        <f>VLOOKUP(I218,Table11[#All],2,0)</f>
        <v>0</v>
      </c>
      <c r="K218" s="20" t="s">
        <v>98</v>
      </c>
      <c r="L218" s="20">
        <f>VLOOKUP(K218,Table12[#All],2,0)</f>
        <v>0</v>
      </c>
      <c r="M218" s="20" t="s">
        <v>126</v>
      </c>
      <c r="N218" s="20">
        <f>VLOOKUP(M218,Table13[#All],2,0)</f>
        <v>0</v>
      </c>
      <c r="O218" s="20" t="s">
        <v>119</v>
      </c>
      <c r="P218" s="20">
        <f>VLOOKUP(O218,Table14[#All],2,0)</f>
        <v>0</v>
      </c>
      <c r="Q218" s="20" t="s">
        <v>104</v>
      </c>
      <c r="R218" s="20">
        <f>VLOOKUP(Q218,Table16[#All],2,0)</f>
        <v>0</v>
      </c>
      <c r="S218" s="20" t="s">
        <v>111</v>
      </c>
      <c r="T218" s="20">
        <f>VLOOKUP(S218,Table17[#All],2,0)</f>
        <v>0</v>
      </c>
      <c r="U218" s="21">
        <v>210000</v>
      </c>
    </row>
    <row r="219" spans="1:21">
      <c r="A219" s="22" t="s">
        <v>188</v>
      </c>
      <c r="B219" s="20">
        <f>VLOOKUP(A219,Table7[#All],2,)</f>
        <v>7</v>
      </c>
      <c r="C219" s="23" t="s">
        <v>91</v>
      </c>
      <c r="D219" s="20">
        <f>VLOOKUP(C219,Table8[#All],2,0)</f>
        <v>0</v>
      </c>
      <c r="E219" s="23" t="s">
        <v>92</v>
      </c>
      <c r="F219" s="20">
        <f>VLOOKUP(E219,Table9[#All],2,0)</f>
        <v>0</v>
      </c>
      <c r="G219" s="23" t="s">
        <v>122</v>
      </c>
      <c r="H219" s="20">
        <f>VLOOKUP(G219,Table10[#All],2,0)</f>
        <v>0</v>
      </c>
      <c r="I219" s="23" t="s">
        <v>98</v>
      </c>
      <c r="J219" s="20">
        <f>VLOOKUP(I219,Table11[#All],2,0)</f>
        <v>1</v>
      </c>
      <c r="K219" s="23" t="s">
        <v>98</v>
      </c>
      <c r="L219" s="20">
        <f>VLOOKUP(K219,Table12[#All],2,0)</f>
        <v>0</v>
      </c>
      <c r="M219" s="23" t="s">
        <v>139</v>
      </c>
      <c r="N219" s="20">
        <f>VLOOKUP(M219,Table13[#All],2,0)</f>
        <v>3</v>
      </c>
      <c r="O219" s="23" t="s">
        <v>98</v>
      </c>
      <c r="P219" s="20">
        <f>VLOOKUP(O219,Table14[#All],2,0)</f>
        <v>1</v>
      </c>
      <c r="Q219" s="23" t="s">
        <v>104</v>
      </c>
      <c r="R219" s="20">
        <f>VLOOKUP(Q219,Table16[#All],2,0)</f>
        <v>0</v>
      </c>
      <c r="S219" s="23" t="s">
        <v>178</v>
      </c>
      <c r="T219" s="20">
        <f>VLOOKUP(S219,Table17[#All],2,0)</f>
        <v>5</v>
      </c>
      <c r="U219" s="24">
        <v>107000</v>
      </c>
    </row>
    <row r="220" spans="1:21">
      <c r="A220" s="19" t="s">
        <v>212</v>
      </c>
      <c r="B220" s="20">
        <f>VLOOKUP(A220,Table7[#All],2,)</f>
        <v>2</v>
      </c>
      <c r="C220" s="20" t="s">
        <v>91</v>
      </c>
      <c r="D220" s="20">
        <f>VLOOKUP(C220,Table8[#All],2,0)</f>
        <v>0</v>
      </c>
      <c r="E220" s="20" t="s">
        <v>92</v>
      </c>
      <c r="F220" s="20">
        <f>VLOOKUP(E220,Table9[#All],2,0)</f>
        <v>0</v>
      </c>
      <c r="G220" s="20" t="s">
        <v>176</v>
      </c>
      <c r="H220" s="20">
        <f>VLOOKUP(G220,Table10[#All],2,0)</f>
        <v>2</v>
      </c>
      <c r="I220" s="20" t="s">
        <v>98</v>
      </c>
      <c r="J220" s="20">
        <f>VLOOKUP(I220,Table11[#All],2,0)</f>
        <v>1</v>
      </c>
      <c r="K220" s="20" t="s">
        <v>98</v>
      </c>
      <c r="L220" s="20">
        <f>VLOOKUP(K220,Table12[#All],2,0)</f>
        <v>0</v>
      </c>
      <c r="M220" s="20" t="s">
        <v>126</v>
      </c>
      <c r="N220" s="20">
        <f>VLOOKUP(M220,Table13[#All],2,0)</f>
        <v>0</v>
      </c>
      <c r="O220" s="20" t="s">
        <v>119</v>
      </c>
      <c r="P220" s="20">
        <f>VLOOKUP(O220,Table14[#All],2,0)</f>
        <v>0</v>
      </c>
      <c r="Q220" s="20" t="s">
        <v>104</v>
      </c>
      <c r="R220" s="20">
        <f>VLOOKUP(Q220,Table16[#All],2,0)</f>
        <v>0</v>
      </c>
      <c r="S220" s="20" t="s">
        <v>111</v>
      </c>
      <c r="T220" s="20">
        <f>VLOOKUP(S220,Table17[#All],2,0)</f>
        <v>0</v>
      </c>
      <c r="U220" s="21">
        <v>311500</v>
      </c>
    </row>
    <row r="221" spans="1:21">
      <c r="A221" s="22" t="s">
        <v>156</v>
      </c>
      <c r="B221" s="20">
        <f>VLOOKUP(A221,Table7[#All],2,)</f>
        <v>21</v>
      </c>
      <c r="C221" s="23" t="s">
        <v>91</v>
      </c>
      <c r="D221" s="20">
        <f>VLOOKUP(C221,Table8[#All],2,0)</f>
        <v>0</v>
      </c>
      <c r="E221" s="23" t="s">
        <v>129</v>
      </c>
      <c r="F221" s="20">
        <f>VLOOKUP(E221,Table9[#All],2,0)</f>
        <v>3</v>
      </c>
      <c r="G221" s="23" t="s">
        <v>93</v>
      </c>
      <c r="H221" s="20">
        <f>VLOOKUP(G221,Table10[#All],2,0)</f>
        <v>1</v>
      </c>
      <c r="I221" s="23" t="s">
        <v>119</v>
      </c>
      <c r="J221" s="20">
        <f>VLOOKUP(I221,Table11[#All],2,0)</f>
        <v>0</v>
      </c>
      <c r="K221" s="23" t="s">
        <v>98</v>
      </c>
      <c r="L221" s="20">
        <f>VLOOKUP(K221,Table12[#All],2,0)</f>
        <v>0</v>
      </c>
      <c r="M221" s="23" t="s">
        <v>126</v>
      </c>
      <c r="N221" s="20">
        <f>VLOOKUP(M221,Table13[#All],2,0)</f>
        <v>0</v>
      </c>
      <c r="O221" s="23" t="s">
        <v>119</v>
      </c>
      <c r="P221" s="20">
        <f>VLOOKUP(O221,Table14[#All],2,0)</f>
        <v>0</v>
      </c>
      <c r="Q221" s="23" t="s">
        <v>104</v>
      </c>
      <c r="R221" s="20">
        <f>VLOOKUP(Q221,Table16[#All],2,0)</f>
        <v>0</v>
      </c>
      <c r="S221" s="23" t="s">
        <v>150</v>
      </c>
      <c r="T221" s="20">
        <f>VLOOKUP(S221,Table17[#All],2,0)</f>
        <v>2</v>
      </c>
      <c r="U221" s="24">
        <v>167240</v>
      </c>
    </row>
    <row r="222" spans="1:21">
      <c r="A222" s="19" t="s">
        <v>209</v>
      </c>
      <c r="B222" s="20">
        <f>VLOOKUP(A222,Table7[#All],2,)</f>
        <v>0</v>
      </c>
      <c r="C222" s="20" t="s">
        <v>91</v>
      </c>
      <c r="D222" s="20">
        <f>VLOOKUP(C222,Table8[#All],2,0)</f>
        <v>0</v>
      </c>
      <c r="E222" s="20" t="s">
        <v>92</v>
      </c>
      <c r="F222" s="20">
        <f>VLOOKUP(E222,Table9[#All],2,0)</f>
        <v>0</v>
      </c>
      <c r="G222" s="20" t="s">
        <v>93</v>
      </c>
      <c r="H222" s="20">
        <f>VLOOKUP(G222,Table10[#All],2,0)</f>
        <v>1</v>
      </c>
      <c r="I222" s="20" t="s">
        <v>119</v>
      </c>
      <c r="J222" s="20">
        <f>VLOOKUP(I222,Table11[#All],2,0)</f>
        <v>0</v>
      </c>
      <c r="K222" s="20" t="s">
        <v>98</v>
      </c>
      <c r="L222" s="20">
        <f>VLOOKUP(K222,Table12[#All],2,0)</f>
        <v>0</v>
      </c>
      <c r="M222" s="20" t="s">
        <v>126</v>
      </c>
      <c r="N222" s="20">
        <f>VLOOKUP(M222,Table13[#All],2,0)</f>
        <v>0</v>
      </c>
      <c r="O222" s="20" t="s">
        <v>119</v>
      </c>
      <c r="P222" s="20">
        <f>VLOOKUP(O222,Table14[#All],2,0)</f>
        <v>0</v>
      </c>
      <c r="Q222" s="20" t="s">
        <v>104</v>
      </c>
      <c r="R222" s="20">
        <f>VLOOKUP(Q222,Table16[#All],2,0)</f>
        <v>0</v>
      </c>
      <c r="S222" s="20" t="s">
        <v>150</v>
      </c>
      <c r="T222" s="20">
        <f>VLOOKUP(S222,Table17[#All],2,0)</f>
        <v>2</v>
      </c>
      <c r="U222" s="21">
        <v>204900</v>
      </c>
    </row>
    <row r="223" spans="1:21">
      <c r="A223" s="22" t="s">
        <v>121</v>
      </c>
      <c r="B223" s="20">
        <f>VLOOKUP(A223,Table7[#All],2,)</f>
        <v>17</v>
      </c>
      <c r="C223" s="23" t="s">
        <v>91</v>
      </c>
      <c r="D223" s="20">
        <f>VLOOKUP(C223,Table8[#All],2,0)</f>
        <v>0</v>
      </c>
      <c r="E223" s="23" t="s">
        <v>92</v>
      </c>
      <c r="F223" s="20">
        <f>VLOOKUP(E223,Table9[#All],2,0)</f>
        <v>0</v>
      </c>
      <c r="G223" s="23" t="s">
        <v>122</v>
      </c>
      <c r="H223" s="20">
        <f>VLOOKUP(G223,Table10[#All],2,0)</f>
        <v>0</v>
      </c>
      <c r="I223" s="23" t="s">
        <v>119</v>
      </c>
      <c r="J223" s="20">
        <f>VLOOKUP(I223,Table11[#All],2,0)</f>
        <v>0</v>
      </c>
      <c r="K223" s="23" t="s">
        <v>98</v>
      </c>
      <c r="L223" s="20">
        <f>VLOOKUP(K223,Table12[#All],2,0)</f>
        <v>0</v>
      </c>
      <c r="M223" s="23" t="s">
        <v>126</v>
      </c>
      <c r="N223" s="20">
        <f>VLOOKUP(M223,Table13[#All],2,0)</f>
        <v>0</v>
      </c>
      <c r="O223" s="23" t="s">
        <v>119</v>
      </c>
      <c r="P223" s="20">
        <f>VLOOKUP(O223,Table14[#All],2,0)</f>
        <v>0</v>
      </c>
      <c r="Q223" s="23" t="s">
        <v>104</v>
      </c>
      <c r="R223" s="20">
        <f>VLOOKUP(Q223,Table16[#All],2,0)</f>
        <v>0</v>
      </c>
      <c r="S223" s="23" t="s">
        <v>111</v>
      </c>
      <c r="T223" s="20">
        <f>VLOOKUP(S223,Table17[#All],2,0)</f>
        <v>0</v>
      </c>
      <c r="U223" s="24">
        <v>200000</v>
      </c>
    </row>
    <row r="224" spans="1:21">
      <c r="A224" s="19" t="s">
        <v>175</v>
      </c>
      <c r="B224" s="20">
        <f>VLOOKUP(A224,Table7[#All],2,)</f>
        <v>6</v>
      </c>
      <c r="C224" s="20" t="s">
        <v>225</v>
      </c>
      <c r="D224" s="20">
        <f>VLOOKUP(C224,Table8[#All],2,0)</f>
        <v>6</v>
      </c>
      <c r="E224" s="20" t="s">
        <v>92</v>
      </c>
      <c r="F224" s="20">
        <f>VLOOKUP(E224,Table9[#All],2,0)</f>
        <v>0</v>
      </c>
      <c r="G224" s="20" t="s">
        <v>122</v>
      </c>
      <c r="H224" s="20">
        <f>VLOOKUP(G224,Table10[#All],2,0)</f>
        <v>0</v>
      </c>
      <c r="I224" s="20" t="s">
        <v>119</v>
      </c>
      <c r="J224" s="20">
        <f>VLOOKUP(I224,Table11[#All],2,0)</f>
        <v>0</v>
      </c>
      <c r="K224" s="20" t="s">
        <v>98</v>
      </c>
      <c r="L224" s="20">
        <f>VLOOKUP(K224,Table12[#All],2,0)</f>
        <v>0</v>
      </c>
      <c r="M224" s="20" t="s">
        <v>98</v>
      </c>
      <c r="N224" s="20">
        <f>VLOOKUP(M224,Table13[#All],2,0)</f>
        <v>2</v>
      </c>
      <c r="O224" s="20" t="s">
        <v>98</v>
      </c>
      <c r="P224" s="20">
        <f>VLOOKUP(O224,Table14[#All],2,0)</f>
        <v>1</v>
      </c>
      <c r="Q224" s="20" t="s">
        <v>104</v>
      </c>
      <c r="R224" s="20">
        <f>VLOOKUP(Q224,Table16[#All],2,0)</f>
        <v>0</v>
      </c>
      <c r="S224" s="20" t="s">
        <v>111</v>
      </c>
      <c r="T224" s="20">
        <f>VLOOKUP(S224,Table17[#All],2,0)</f>
        <v>0</v>
      </c>
      <c r="U224" s="21">
        <v>179900</v>
      </c>
    </row>
    <row r="225" spans="1:21">
      <c r="A225" s="22" t="s">
        <v>89</v>
      </c>
      <c r="B225" s="20">
        <f>VLOOKUP(A225,Table7[#All],2,)</f>
        <v>11</v>
      </c>
      <c r="C225" s="23" t="s">
        <v>91</v>
      </c>
      <c r="D225" s="20">
        <f>VLOOKUP(C225,Table8[#All],2,0)</f>
        <v>0</v>
      </c>
      <c r="E225" s="23" t="s">
        <v>92</v>
      </c>
      <c r="F225" s="20">
        <f>VLOOKUP(E225,Table9[#All],2,0)</f>
        <v>0</v>
      </c>
      <c r="G225" s="23" t="s">
        <v>93</v>
      </c>
      <c r="H225" s="20">
        <f>VLOOKUP(G225,Table10[#All],2,0)</f>
        <v>1</v>
      </c>
      <c r="I225" s="23" t="s">
        <v>98</v>
      </c>
      <c r="J225" s="20">
        <f>VLOOKUP(I225,Table11[#All],2,0)</f>
        <v>1</v>
      </c>
      <c r="K225" s="23" t="s">
        <v>98</v>
      </c>
      <c r="L225" s="20">
        <f>VLOOKUP(K225,Table12[#All],2,0)</f>
        <v>0</v>
      </c>
      <c r="M225" s="23" t="s">
        <v>119</v>
      </c>
      <c r="N225" s="20">
        <f>VLOOKUP(M225,Table13[#All],2,0)</f>
        <v>1</v>
      </c>
      <c r="O225" s="23" t="s">
        <v>98</v>
      </c>
      <c r="P225" s="20">
        <f>VLOOKUP(O225,Table14[#All],2,0)</f>
        <v>1</v>
      </c>
      <c r="Q225" s="23" t="s">
        <v>104</v>
      </c>
      <c r="R225" s="20">
        <f>VLOOKUP(Q225,Table16[#All],2,0)</f>
        <v>0</v>
      </c>
      <c r="S225" s="23" t="s">
        <v>172</v>
      </c>
      <c r="T225" s="20">
        <f>VLOOKUP(S225,Table17[#All],2,0)</f>
        <v>1</v>
      </c>
      <c r="U225" s="24">
        <v>97000</v>
      </c>
    </row>
    <row r="226" spans="1:21">
      <c r="A226" s="19" t="s">
        <v>147</v>
      </c>
      <c r="B226" s="20">
        <f>VLOOKUP(A226,Table7[#All],2,)</f>
        <v>10</v>
      </c>
      <c r="C226" s="20" t="s">
        <v>91</v>
      </c>
      <c r="D226" s="20">
        <f>VLOOKUP(C226,Table8[#All],2,0)</f>
        <v>0</v>
      </c>
      <c r="E226" s="20" t="s">
        <v>92</v>
      </c>
      <c r="F226" s="20">
        <f>VLOOKUP(E226,Table9[#All],2,0)</f>
        <v>0</v>
      </c>
      <c r="G226" s="20" t="s">
        <v>93</v>
      </c>
      <c r="H226" s="20">
        <f>VLOOKUP(G226,Table10[#All],2,0)</f>
        <v>1</v>
      </c>
      <c r="I226" s="20" t="s">
        <v>126</v>
      </c>
      <c r="J226" s="20">
        <f>VLOOKUP(I226,Table11[#All],2,0)</f>
        <v>2</v>
      </c>
      <c r="K226" s="20" t="s">
        <v>98</v>
      </c>
      <c r="L226" s="20">
        <f>VLOOKUP(K226,Table12[#All],2,0)</f>
        <v>0</v>
      </c>
      <c r="M226" s="20" t="s">
        <v>126</v>
      </c>
      <c r="N226" s="20">
        <f>VLOOKUP(M226,Table13[#All],2,0)</f>
        <v>0</v>
      </c>
      <c r="O226" s="20" t="s">
        <v>126</v>
      </c>
      <c r="P226" s="20">
        <f>VLOOKUP(O226,Table14[#All],2,0)</f>
        <v>2</v>
      </c>
      <c r="Q226" s="20" t="s">
        <v>104</v>
      </c>
      <c r="R226" s="20">
        <f>VLOOKUP(Q226,Table16[#All],2,0)</f>
        <v>0</v>
      </c>
      <c r="S226" s="20" t="s">
        <v>111</v>
      </c>
      <c r="T226" s="20">
        <f>VLOOKUP(S226,Table17[#All],2,0)</f>
        <v>0</v>
      </c>
      <c r="U226" s="21">
        <v>386250</v>
      </c>
    </row>
    <row r="227" spans="1:21">
      <c r="A227" s="22" t="s">
        <v>141</v>
      </c>
      <c r="B227" s="20">
        <f>VLOOKUP(A227,Table7[#All],2,)</f>
        <v>22</v>
      </c>
      <c r="C227" s="23" t="s">
        <v>91</v>
      </c>
      <c r="D227" s="20">
        <f>VLOOKUP(C227,Table8[#All],2,0)</f>
        <v>0</v>
      </c>
      <c r="E227" s="23" t="s">
        <v>142</v>
      </c>
      <c r="F227" s="20">
        <f>VLOOKUP(E227,Table9[#All],2,0)</f>
        <v>4</v>
      </c>
      <c r="G227" s="23" t="s">
        <v>122</v>
      </c>
      <c r="H227" s="20">
        <f>VLOOKUP(G227,Table10[#All],2,0)</f>
        <v>0</v>
      </c>
      <c r="I227" s="23" t="s">
        <v>98</v>
      </c>
      <c r="J227" s="20">
        <f>VLOOKUP(I227,Table11[#All],2,0)</f>
        <v>1</v>
      </c>
      <c r="K227" s="23" t="s">
        <v>98</v>
      </c>
      <c r="L227" s="20">
        <f>VLOOKUP(K227,Table12[#All],2,0)</f>
        <v>0</v>
      </c>
      <c r="M227" s="23" t="s">
        <v>98</v>
      </c>
      <c r="N227" s="20">
        <f>VLOOKUP(M227,Table13[#All],2,0)</f>
        <v>2</v>
      </c>
      <c r="O227" s="23" t="s">
        <v>98</v>
      </c>
      <c r="P227" s="20">
        <f>VLOOKUP(O227,Table14[#All],2,0)</f>
        <v>1</v>
      </c>
      <c r="Q227" s="23" t="s">
        <v>104</v>
      </c>
      <c r="R227" s="20">
        <f>VLOOKUP(Q227,Table16[#All],2,0)</f>
        <v>0</v>
      </c>
      <c r="S227" s="23" t="s">
        <v>172</v>
      </c>
      <c r="T227" s="20">
        <f>VLOOKUP(S227,Table17[#All],2,0)</f>
        <v>1</v>
      </c>
      <c r="U227" s="24">
        <v>112000</v>
      </c>
    </row>
    <row r="228" spans="1:21">
      <c r="A228" s="19" t="s">
        <v>162</v>
      </c>
      <c r="B228" s="20">
        <f>VLOOKUP(A228,Table7[#All],2,)</f>
        <v>3</v>
      </c>
      <c r="C228" s="20" t="s">
        <v>91</v>
      </c>
      <c r="D228" s="20">
        <f>VLOOKUP(C228,Table8[#All],2,0)</f>
        <v>0</v>
      </c>
      <c r="E228" s="20" t="s">
        <v>92</v>
      </c>
      <c r="F228" s="20">
        <f>VLOOKUP(E228,Table9[#All],2,0)</f>
        <v>0</v>
      </c>
      <c r="G228" s="20" t="s">
        <v>122</v>
      </c>
      <c r="H228" s="20">
        <f>VLOOKUP(G228,Table10[#All],2,0)</f>
        <v>0</v>
      </c>
      <c r="I228" s="20" t="s">
        <v>119</v>
      </c>
      <c r="J228" s="20">
        <f>VLOOKUP(I228,Table11[#All],2,0)</f>
        <v>0</v>
      </c>
      <c r="K228" s="20" t="s">
        <v>98</v>
      </c>
      <c r="L228" s="20">
        <f>VLOOKUP(K228,Table12[#All],2,0)</f>
        <v>0</v>
      </c>
      <c r="M228" s="20" t="s">
        <v>126</v>
      </c>
      <c r="N228" s="20">
        <f>VLOOKUP(M228,Table13[#All],2,0)</f>
        <v>0</v>
      </c>
      <c r="O228" s="20" t="s">
        <v>119</v>
      </c>
      <c r="P228" s="20">
        <f>VLOOKUP(O228,Table14[#All],2,0)</f>
        <v>0</v>
      </c>
      <c r="Q228" s="20" t="s">
        <v>104</v>
      </c>
      <c r="R228" s="20">
        <f>VLOOKUP(Q228,Table16[#All],2,0)</f>
        <v>0</v>
      </c>
      <c r="S228" s="20" t="s">
        <v>172</v>
      </c>
      <c r="T228" s="20">
        <f>VLOOKUP(S228,Table17[#All],2,0)</f>
        <v>1</v>
      </c>
      <c r="U228" s="21">
        <v>290000</v>
      </c>
    </row>
    <row r="229" spans="1:21">
      <c r="A229" s="22" t="s">
        <v>141</v>
      </c>
      <c r="B229" s="20">
        <f>VLOOKUP(A229,Table7[#All],2,)</f>
        <v>22</v>
      </c>
      <c r="C229" s="23" t="s">
        <v>91</v>
      </c>
      <c r="D229" s="20">
        <f>VLOOKUP(C229,Table8[#All],2,0)</f>
        <v>0</v>
      </c>
      <c r="E229" s="23" t="s">
        <v>142</v>
      </c>
      <c r="F229" s="20">
        <f>VLOOKUP(E229,Table9[#All],2,0)</f>
        <v>4</v>
      </c>
      <c r="G229" s="23" t="s">
        <v>122</v>
      </c>
      <c r="H229" s="20">
        <f>VLOOKUP(G229,Table10[#All],2,0)</f>
        <v>0</v>
      </c>
      <c r="I229" s="23" t="s">
        <v>98</v>
      </c>
      <c r="J229" s="20">
        <f>VLOOKUP(I229,Table11[#All],2,0)</f>
        <v>1</v>
      </c>
      <c r="K229" s="23" t="s">
        <v>98</v>
      </c>
      <c r="L229" s="20">
        <f>VLOOKUP(K229,Table12[#All],2,0)</f>
        <v>0</v>
      </c>
      <c r="M229" s="23" t="s">
        <v>98</v>
      </c>
      <c r="N229" s="20">
        <f>VLOOKUP(M229,Table13[#All],2,0)</f>
        <v>2</v>
      </c>
      <c r="O229" s="23" t="s">
        <v>98</v>
      </c>
      <c r="P229" s="20">
        <f>VLOOKUP(O229,Table14[#All],2,0)</f>
        <v>1</v>
      </c>
      <c r="Q229" s="23" t="s">
        <v>104</v>
      </c>
      <c r="R229" s="20">
        <f>VLOOKUP(Q229,Table16[#All],2,0)</f>
        <v>0</v>
      </c>
      <c r="S229" s="23" t="s">
        <v>111</v>
      </c>
      <c r="T229" s="20">
        <f>VLOOKUP(S229,Table17[#All],2,0)</f>
        <v>0</v>
      </c>
      <c r="U229" s="24">
        <v>106000</v>
      </c>
    </row>
    <row r="230" spans="1:21">
      <c r="A230" s="19" t="s">
        <v>169</v>
      </c>
      <c r="B230" s="20">
        <f>VLOOKUP(A230,Table7[#All],2,)</f>
        <v>9</v>
      </c>
      <c r="C230" s="20" t="s">
        <v>90</v>
      </c>
      <c r="D230" s="20">
        <f>VLOOKUP(C230,Table8[#All],2,0)</f>
        <v>1</v>
      </c>
      <c r="E230" s="20" t="s">
        <v>92</v>
      </c>
      <c r="F230" s="20">
        <f>VLOOKUP(E230,Table9[#All],2,0)</f>
        <v>0</v>
      </c>
      <c r="G230" s="20" t="s">
        <v>93</v>
      </c>
      <c r="H230" s="20">
        <f>VLOOKUP(G230,Table10[#All],2,0)</f>
        <v>1</v>
      </c>
      <c r="I230" s="20" t="s">
        <v>98</v>
      </c>
      <c r="J230" s="20">
        <f>VLOOKUP(I230,Table11[#All],2,0)</f>
        <v>1</v>
      </c>
      <c r="K230" s="20" t="s">
        <v>98</v>
      </c>
      <c r="L230" s="20">
        <f>VLOOKUP(K230,Table12[#All],2,0)</f>
        <v>0</v>
      </c>
      <c r="M230" s="20" t="s">
        <v>98</v>
      </c>
      <c r="N230" s="20">
        <f>VLOOKUP(M230,Table13[#All],2,0)</f>
        <v>2</v>
      </c>
      <c r="O230" s="20" t="s">
        <v>98</v>
      </c>
      <c r="P230" s="20">
        <f>VLOOKUP(O230,Table14[#All],2,0)</f>
        <v>1</v>
      </c>
      <c r="Q230" s="20" t="s">
        <v>104</v>
      </c>
      <c r="R230" s="20">
        <f>VLOOKUP(Q230,Table16[#All],2,0)</f>
        <v>0</v>
      </c>
      <c r="S230" s="20" t="s">
        <v>111</v>
      </c>
      <c r="T230" s="20">
        <f>VLOOKUP(S230,Table17[#All],2,0)</f>
        <v>0</v>
      </c>
      <c r="U230" s="21">
        <v>125000</v>
      </c>
    </row>
    <row r="231" spans="1:21">
      <c r="A231" s="22" t="s">
        <v>156</v>
      </c>
      <c r="B231" s="20">
        <f>VLOOKUP(A231,Table7[#All],2,)</f>
        <v>21</v>
      </c>
      <c r="C231" s="23" t="s">
        <v>91</v>
      </c>
      <c r="D231" s="20">
        <f>VLOOKUP(C231,Table8[#All],2,0)</f>
        <v>0</v>
      </c>
      <c r="E231" s="23" t="s">
        <v>129</v>
      </c>
      <c r="F231" s="20">
        <f>VLOOKUP(E231,Table9[#All],2,0)</f>
        <v>3</v>
      </c>
      <c r="G231" s="23" t="s">
        <v>93</v>
      </c>
      <c r="H231" s="20">
        <f>VLOOKUP(G231,Table10[#All],2,0)</f>
        <v>1</v>
      </c>
      <c r="I231" s="23" t="s">
        <v>119</v>
      </c>
      <c r="J231" s="20">
        <f>VLOOKUP(I231,Table11[#All],2,0)</f>
        <v>0</v>
      </c>
      <c r="K231" s="23" t="s">
        <v>98</v>
      </c>
      <c r="L231" s="20">
        <f>VLOOKUP(K231,Table12[#All],2,0)</f>
        <v>0</v>
      </c>
      <c r="M231" s="23" t="s">
        <v>126</v>
      </c>
      <c r="N231" s="20">
        <f>VLOOKUP(M231,Table13[#All],2,0)</f>
        <v>0</v>
      </c>
      <c r="O231" s="23" t="s">
        <v>119</v>
      </c>
      <c r="P231" s="20">
        <f>VLOOKUP(O231,Table14[#All],2,0)</f>
        <v>0</v>
      </c>
      <c r="Q231" s="23" t="s">
        <v>104</v>
      </c>
      <c r="R231" s="20">
        <f>VLOOKUP(Q231,Table16[#All],2,0)</f>
        <v>0</v>
      </c>
      <c r="S231" s="23" t="s">
        <v>111</v>
      </c>
      <c r="T231" s="20">
        <f>VLOOKUP(S231,Table17[#All],2,0)</f>
        <v>0</v>
      </c>
      <c r="U231" s="24">
        <v>192500</v>
      </c>
    </row>
    <row r="232" spans="1:21">
      <c r="A232" s="19" t="s">
        <v>89</v>
      </c>
      <c r="B232" s="20">
        <f>VLOOKUP(A232,Table7[#All],2,)</f>
        <v>11</v>
      </c>
      <c r="C232" s="20" t="s">
        <v>91</v>
      </c>
      <c r="D232" s="20">
        <f>VLOOKUP(C232,Table8[#All],2,0)</f>
        <v>0</v>
      </c>
      <c r="E232" s="20" t="s">
        <v>92</v>
      </c>
      <c r="F232" s="20">
        <f>VLOOKUP(E232,Table9[#All],2,0)</f>
        <v>0</v>
      </c>
      <c r="G232" s="20" t="s">
        <v>93</v>
      </c>
      <c r="H232" s="20">
        <f>VLOOKUP(G232,Table10[#All],2,0)</f>
        <v>1</v>
      </c>
      <c r="I232" s="20" t="s">
        <v>98</v>
      </c>
      <c r="J232" s="20">
        <f>VLOOKUP(I232,Table11[#All],2,0)</f>
        <v>1</v>
      </c>
      <c r="K232" s="20" t="s">
        <v>98</v>
      </c>
      <c r="L232" s="20">
        <f>VLOOKUP(K232,Table12[#All],2,0)</f>
        <v>0</v>
      </c>
      <c r="M232" s="20" t="s">
        <v>98</v>
      </c>
      <c r="N232" s="20">
        <f>VLOOKUP(M232,Table13[#All],2,0)</f>
        <v>2</v>
      </c>
      <c r="O232" s="20" t="s">
        <v>98</v>
      </c>
      <c r="P232" s="20">
        <f>VLOOKUP(O232,Table14[#All],2,0)</f>
        <v>1</v>
      </c>
      <c r="Q232" s="20" t="s">
        <v>104</v>
      </c>
      <c r="R232" s="20">
        <f>VLOOKUP(Q232,Table16[#All],2,0)</f>
        <v>0</v>
      </c>
      <c r="S232" s="20" t="s">
        <v>111</v>
      </c>
      <c r="T232" s="20">
        <f>VLOOKUP(S232,Table17[#All],2,0)</f>
        <v>0</v>
      </c>
      <c r="U232" s="21">
        <v>148000</v>
      </c>
    </row>
    <row r="233" spans="1:21">
      <c r="A233" s="22" t="s">
        <v>162</v>
      </c>
      <c r="B233" s="20">
        <f>VLOOKUP(A233,Table7[#All],2,)</f>
        <v>3</v>
      </c>
      <c r="C233" s="23" t="s">
        <v>91</v>
      </c>
      <c r="D233" s="20">
        <f>VLOOKUP(C233,Table8[#All],2,0)</f>
        <v>0</v>
      </c>
      <c r="E233" s="23" t="s">
        <v>92</v>
      </c>
      <c r="F233" s="20">
        <f>VLOOKUP(E233,Table9[#All],2,0)</f>
        <v>0</v>
      </c>
      <c r="G233" s="23" t="s">
        <v>122</v>
      </c>
      <c r="H233" s="20">
        <f>VLOOKUP(G233,Table10[#All],2,0)</f>
        <v>0</v>
      </c>
      <c r="I233" s="23" t="s">
        <v>119</v>
      </c>
      <c r="J233" s="20">
        <f>VLOOKUP(I233,Table11[#All],2,0)</f>
        <v>0</v>
      </c>
      <c r="K233" s="23" t="s">
        <v>98</v>
      </c>
      <c r="L233" s="20">
        <f>VLOOKUP(K233,Table12[#All],2,0)</f>
        <v>0</v>
      </c>
      <c r="M233" s="23" t="s">
        <v>126</v>
      </c>
      <c r="N233" s="20">
        <f>VLOOKUP(M233,Table13[#All],2,0)</f>
        <v>0</v>
      </c>
      <c r="O233" s="23" t="s">
        <v>126</v>
      </c>
      <c r="P233" s="20">
        <f>VLOOKUP(O233,Table14[#All],2,0)</f>
        <v>2</v>
      </c>
      <c r="Q233" s="23" t="s">
        <v>104</v>
      </c>
      <c r="R233" s="20">
        <f>VLOOKUP(Q233,Table16[#All],2,0)</f>
        <v>0</v>
      </c>
      <c r="S233" s="23" t="s">
        <v>111</v>
      </c>
      <c r="T233" s="20">
        <f>VLOOKUP(S233,Table17[#All],2,0)</f>
        <v>0</v>
      </c>
      <c r="U233" s="24">
        <v>403000</v>
      </c>
    </row>
    <row r="234" spans="1:21">
      <c r="A234" s="19" t="s">
        <v>141</v>
      </c>
      <c r="B234" s="20">
        <f>VLOOKUP(A234,Table7[#All],2,)</f>
        <v>22</v>
      </c>
      <c r="C234" s="20" t="s">
        <v>91</v>
      </c>
      <c r="D234" s="20">
        <f>VLOOKUP(C234,Table8[#All],2,0)</f>
        <v>0</v>
      </c>
      <c r="E234" s="20" t="s">
        <v>142</v>
      </c>
      <c r="F234" s="20">
        <f>VLOOKUP(E234,Table9[#All],2,0)</f>
        <v>4</v>
      </c>
      <c r="G234" s="20" t="s">
        <v>122</v>
      </c>
      <c r="H234" s="20">
        <f>VLOOKUP(G234,Table10[#All],2,0)</f>
        <v>0</v>
      </c>
      <c r="I234" s="20" t="s">
        <v>98</v>
      </c>
      <c r="J234" s="20">
        <f>VLOOKUP(I234,Table11[#All],2,0)</f>
        <v>1</v>
      </c>
      <c r="K234" s="20" t="s">
        <v>98</v>
      </c>
      <c r="L234" s="20">
        <f>VLOOKUP(K234,Table12[#All],2,0)</f>
        <v>0</v>
      </c>
      <c r="M234" s="20" t="s">
        <v>98</v>
      </c>
      <c r="N234" s="20">
        <f>VLOOKUP(M234,Table13[#All],2,0)</f>
        <v>2</v>
      </c>
      <c r="O234" s="20" t="s">
        <v>98</v>
      </c>
      <c r="P234" s="20">
        <f>VLOOKUP(O234,Table14[#All],2,0)</f>
        <v>1</v>
      </c>
      <c r="Q234" s="20" t="s">
        <v>104</v>
      </c>
      <c r="R234" s="20">
        <f>VLOOKUP(Q234,Table16[#All],2,0)</f>
        <v>0</v>
      </c>
      <c r="S234" s="20" t="s">
        <v>111</v>
      </c>
      <c r="T234" s="20">
        <f>VLOOKUP(S234,Table17[#All],2,0)</f>
        <v>0</v>
      </c>
      <c r="U234" s="21">
        <v>94500</v>
      </c>
    </row>
    <row r="235" spans="1:21">
      <c r="A235" s="22" t="s">
        <v>209</v>
      </c>
      <c r="B235" s="20">
        <f>VLOOKUP(A235,Table7[#All],2,)</f>
        <v>0</v>
      </c>
      <c r="C235" s="23" t="s">
        <v>91</v>
      </c>
      <c r="D235" s="20">
        <f>VLOOKUP(C235,Table8[#All],2,0)</f>
        <v>0</v>
      </c>
      <c r="E235" s="23" t="s">
        <v>92</v>
      </c>
      <c r="F235" s="20">
        <f>VLOOKUP(E235,Table9[#All],2,0)</f>
        <v>0</v>
      </c>
      <c r="G235" s="23" t="s">
        <v>93</v>
      </c>
      <c r="H235" s="20">
        <f>VLOOKUP(G235,Table10[#All],2,0)</f>
        <v>1</v>
      </c>
      <c r="I235" s="23" t="s">
        <v>98</v>
      </c>
      <c r="J235" s="20">
        <f>VLOOKUP(I235,Table11[#All],2,0)</f>
        <v>1</v>
      </c>
      <c r="K235" s="23" t="s">
        <v>119</v>
      </c>
      <c r="L235" s="20">
        <f>VLOOKUP(K235,Table12[#All],2,0)</f>
        <v>1</v>
      </c>
      <c r="M235" s="23" t="s">
        <v>98</v>
      </c>
      <c r="N235" s="20">
        <f>VLOOKUP(M235,Table13[#All],2,0)</f>
        <v>2</v>
      </c>
      <c r="O235" s="23" t="s">
        <v>98</v>
      </c>
      <c r="P235" s="20">
        <f>VLOOKUP(O235,Table14[#All],2,0)</f>
        <v>1</v>
      </c>
      <c r="Q235" s="23" t="s">
        <v>104</v>
      </c>
      <c r="R235" s="20">
        <f>VLOOKUP(Q235,Table16[#All],2,0)</f>
        <v>0</v>
      </c>
      <c r="S235" s="23" t="s">
        <v>111</v>
      </c>
      <c r="T235" s="20">
        <f>VLOOKUP(S235,Table17[#All],2,0)</f>
        <v>0</v>
      </c>
      <c r="U235" s="24">
        <v>128200</v>
      </c>
    </row>
    <row r="236" spans="1:21">
      <c r="A236" s="19" t="s">
        <v>121</v>
      </c>
      <c r="B236" s="20">
        <f>VLOOKUP(A236,Table7[#All],2,)</f>
        <v>17</v>
      </c>
      <c r="C236" s="20" t="s">
        <v>91</v>
      </c>
      <c r="D236" s="20">
        <f>VLOOKUP(C236,Table8[#All],2,0)</f>
        <v>0</v>
      </c>
      <c r="E236" s="20" t="s">
        <v>92</v>
      </c>
      <c r="F236" s="20">
        <f>VLOOKUP(E236,Table9[#All],2,0)</f>
        <v>0</v>
      </c>
      <c r="G236" s="20" t="s">
        <v>122</v>
      </c>
      <c r="H236" s="20">
        <f>VLOOKUP(G236,Table10[#All],2,0)</f>
        <v>0</v>
      </c>
      <c r="I236" s="20" t="s">
        <v>119</v>
      </c>
      <c r="J236" s="20">
        <f>VLOOKUP(I236,Table11[#All],2,0)</f>
        <v>0</v>
      </c>
      <c r="K236" s="20" t="s">
        <v>98</v>
      </c>
      <c r="L236" s="20">
        <f>VLOOKUP(K236,Table12[#All],2,0)</f>
        <v>0</v>
      </c>
      <c r="M236" s="20" t="s">
        <v>126</v>
      </c>
      <c r="N236" s="20">
        <f>VLOOKUP(M236,Table13[#All],2,0)</f>
        <v>0</v>
      </c>
      <c r="O236" s="20" t="s">
        <v>119</v>
      </c>
      <c r="P236" s="20">
        <f>VLOOKUP(O236,Table14[#All],2,0)</f>
        <v>0</v>
      </c>
      <c r="Q236" s="20" t="s">
        <v>104</v>
      </c>
      <c r="R236" s="20">
        <f>VLOOKUP(Q236,Table16[#All],2,0)</f>
        <v>0</v>
      </c>
      <c r="S236" s="20" t="s">
        <v>111</v>
      </c>
      <c r="T236" s="20">
        <f>VLOOKUP(S236,Table17[#All],2,0)</f>
        <v>0</v>
      </c>
      <c r="U236" s="21">
        <v>216500</v>
      </c>
    </row>
    <row r="237" spans="1:21">
      <c r="A237" s="22" t="s">
        <v>141</v>
      </c>
      <c r="B237" s="20">
        <f>VLOOKUP(A237,Table7[#All],2,)</f>
        <v>22</v>
      </c>
      <c r="C237" s="23" t="s">
        <v>91</v>
      </c>
      <c r="D237" s="20">
        <f>VLOOKUP(C237,Table8[#All],2,0)</f>
        <v>0</v>
      </c>
      <c r="E237" s="23" t="s">
        <v>129</v>
      </c>
      <c r="F237" s="20">
        <f>VLOOKUP(E237,Table9[#All],2,0)</f>
        <v>3</v>
      </c>
      <c r="G237" s="23" t="s">
        <v>122</v>
      </c>
      <c r="H237" s="20">
        <f>VLOOKUP(G237,Table10[#All],2,0)</f>
        <v>0</v>
      </c>
      <c r="I237" s="23" t="s">
        <v>98</v>
      </c>
      <c r="J237" s="20">
        <f>VLOOKUP(I237,Table11[#All],2,0)</f>
        <v>1</v>
      </c>
      <c r="K237" s="23" t="s">
        <v>98</v>
      </c>
      <c r="L237" s="20">
        <f>VLOOKUP(K237,Table12[#All],2,0)</f>
        <v>0</v>
      </c>
      <c r="M237" s="23" t="s">
        <v>98</v>
      </c>
      <c r="N237" s="20">
        <f>VLOOKUP(M237,Table13[#All],2,0)</f>
        <v>2</v>
      </c>
      <c r="O237" s="23" t="s">
        <v>98</v>
      </c>
      <c r="P237" s="20">
        <f>VLOOKUP(O237,Table14[#All],2,0)</f>
        <v>1</v>
      </c>
      <c r="Q237" s="23" t="s">
        <v>104</v>
      </c>
      <c r="R237" s="20">
        <f>VLOOKUP(Q237,Table16[#All],2,0)</f>
        <v>0</v>
      </c>
      <c r="S237" s="23" t="s">
        <v>111</v>
      </c>
      <c r="T237" s="20">
        <f>VLOOKUP(S237,Table17[#All],2,0)</f>
        <v>0</v>
      </c>
      <c r="U237" s="24">
        <v>89500</v>
      </c>
    </row>
    <row r="238" spans="1:21">
      <c r="A238" s="19" t="s">
        <v>209</v>
      </c>
      <c r="B238" s="20">
        <f>VLOOKUP(A238,Table7[#All],2,)</f>
        <v>0</v>
      </c>
      <c r="C238" s="20" t="s">
        <v>91</v>
      </c>
      <c r="D238" s="20">
        <f>VLOOKUP(C238,Table8[#All],2,0)</f>
        <v>0</v>
      </c>
      <c r="E238" s="20" t="s">
        <v>92</v>
      </c>
      <c r="F238" s="20">
        <f>VLOOKUP(E238,Table9[#All],2,0)</f>
        <v>0</v>
      </c>
      <c r="G238" s="20" t="s">
        <v>93</v>
      </c>
      <c r="H238" s="20">
        <f>VLOOKUP(G238,Table10[#All],2,0)</f>
        <v>1</v>
      </c>
      <c r="I238" s="20" t="s">
        <v>119</v>
      </c>
      <c r="J238" s="20">
        <f>VLOOKUP(I238,Table11[#All],2,0)</f>
        <v>0</v>
      </c>
      <c r="K238" s="20" t="s">
        <v>98</v>
      </c>
      <c r="L238" s="20">
        <f>VLOOKUP(K238,Table12[#All],2,0)</f>
        <v>0</v>
      </c>
      <c r="M238" s="20" t="s">
        <v>126</v>
      </c>
      <c r="N238" s="20">
        <f>VLOOKUP(M238,Table13[#All],2,0)</f>
        <v>0</v>
      </c>
      <c r="O238" s="20" t="s">
        <v>119</v>
      </c>
      <c r="P238" s="20">
        <f>VLOOKUP(O238,Table14[#All],2,0)</f>
        <v>0</v>
      </c>
      <c r="Q238" s="20" t="s">
        <v>104</v>
      </c>
      <c r="R238" s="20">
        <f>VLOOKUP(Q238,Table16[#All],2,0)</f>
        <v>0</v>
      </c>
      <c r="S238" s="20" t="s">
        <v>111</v>
      </c>
      <c r="T238" s="20">
        <f>VLOOKUP(S238,Table17[#All],2,0)</f>
        <v>0</v>
      </c>
      <c r="U238" s="21">
        <v>185500</v>
      </c>
    </row>
    <row r="239" spans="1:21">
      <c r="A239" s="22" t="s">
        <v>165</v>
      </c>
      <c r="B239" s="20">
        <f>VLOOKUP(A239,Table7[#All],2,)</f>
        <v>12</v>
      </c>
      <c r="C239" s="23" t="s">
        <v>170</v>
      </c>
      <c r="D239" s="20">
        <f>VLOOKUP(C239,Table8[#All],2,0)</f>
        <v>8</v>
      </c>
      <c r="E239" s="23" t="s">
        <v>92</v>
      </c>
      <c r="F239" s="20">
        <f>VLOOKUP(E239,Table9[#All],2,0)</f>
        <v>0</v>
      </c>
      <c r="G239" s="23" t="s">
        <v>122</v>
      </c>
      <c r="H239" s="20">
        <f>VLOOKUP(G239,Table10[#All],2,0)</f>
        <v>0</v>
      </c>
      <c r="I239" s="23" t="s">
        <v>119</v>
      </c>
      <c r="J239" s="20">
        <f>VLOOKUP(I239,Table11[#All],2,0)</f>
        <v>0</v>
      </c>
      <c r="K239" s="23" t="s">
        <v>98</v>
      </c>
      <c r="L239" s="20">
        <f>VLOOKUP(K239,Table12[#All],2,0)</f>
        <v>0</v>
      </c>
      <c r="M239" s="23" t="s">
        <v>126</v>
      </c>
      <c r="N239" s="20">
        <f>VLOOKUP(M239,Table13[#All],2,0)</f>
        <v>0</v>
      </c>
      <c r="O239" s="23" t="s">
        <v>119</v>
      </c>
      <c r="P239" s="20">
        <f>VLOOKUP(O239,Table14[#All],2,0)</f>
        <v>0</v>
      </c>
      <c r="Q239" s="23" t="s">
        <v>104</v>
      </c>
      <c r="R239" s="20">
        <f>VLOOKUP(Q239,Table16[#All],2,0)</f>
        <v>0</v>
      </c>
      <c r="S239" s="23" t="s">
        <v>111</v>
      </c>
      <c r="T239" s="20">
        <f>VLOOKUP(S239,Table17[#All],2,0)</f>
        <v>0</v>
      </c>
      <c r="U239" s="24">
        <v>194500</v>
      </c>
    </row>
    <row r="240" spans="1:21">
      <c r="A240" s="19" t="s">
        <v>147</v>
      </c>
      <c r="B240" s="20">
        <f>VLOOKUP(A240,Table7[#All],2,)</f>
        <v>10</v>
      </c>
      <c r="C240" s="20" t="s">
        <v>91</v>
      </c>
      <c r="D240" s="20">
        <f>VLOOKUP(C240,Table8[#All],2,0)</f>
        <v>0</v>
      </c>
      <c r="E240" s="20" t="s">
        <v>92</v>
      </c>
      <c r="F240" s="20">
        <f>VLOOKUP(E240,Table9[#All],2,0)</f>
        <v>0</v>
      </c>
      <c r="G240" s="20" t="s">
        <v>93</v>
      </c>
      <c r="H240" s="20">
        <f>VLOOKUP(G240,Table10[#All],2,0)</f>
        <v>1</v>
      </c>
      <c r="I240" s="20" t="s">
        <v>126</v>
      </c>
      <c r="J240" s="20">
        <f>VLOOKUP(I240,Table11[#All],2,0)</f>
        <v>2</v>
      </c>
      <c r="K240" s="20" t="s">
        <v>98</v>
      </c>
      <c r="L240" s="20">
        <f>VLOOKUP(K240,Table12[#All],2,0)</f>
        <v>0</v>
      </c>
      <c r="M240" s="20" t="s">
        <v>126</v>
      </c>
      <c r="N240" s="20">
        <f>VLOOKUP(M240,Table13[#All],2,0)</f>
        <v>0</v>
      </c>
      <c r="O240" s="20" t="s">
        <v>119</v>
      </c>
      <c r="P240" s="20">
        <f>VLOOKUP(O240,Table14[#All],2,0)</f>
        <v>0</v>
      </c>
      <c r="Q240" s="20" t="s">
        <v>104</v>
      </c>
      <c r="R240" s="20">
        <f>VLOOKUP(Q240,Table16[#All],2,0)</f>
        <v>0</v>
      </c>
      <c r="S240" s="20" t="s">
        <v>150</v>
      </c>
      <c r="T240" s="20">
        <f>VLOOKUP(S240,Table17[#All],2,0)</f>
        <v>2</v>
      </c>
      <c r="U240" s="21">
        <v>318000</v>
      </c>
    </row>
    <row r="241" spans="1:21">
      <c r="A241" s="22" t="s">
        <v>206</v>
      </c>
      <c r="B241" s="20">
        <f>VLOOKUP(A241,Table7[#All],2,)</f>
        <v>15</v>
      </c>
      <c r="C241" s="23" t="s">
        <v>91</v>
      </c>
      <c r="D241" s="20">
        <f>VLOOKUP(C241,Table8[#All],2,0)</f>
        <v>0</v>
      </c>
      <c r="E241" s="23" t="s">
        <v>92</v>
      </c>
      <c r="F241" s="20">
        <f>VLOOKUP(E241,Table9[#All],2,0)</f>
        <v>0</v>
      </c>
      <c r="G241" s="23" t="s">
        <v>176</v>
      </c>
      <c r="H241" s="20">
        <f>VLOOKUP(G241,Table10[#All],2,0)</f>
        <v>2</v>
      </c>
      <c r="I241" s="23" t="s">
        <v>98</v>
      </c>
      <c r="J241" s="20">
        <f>VLOOKUP(I241,Table11[#All],2,0)</f>
        <v>1</v>
      </c>
      <c r="K241" s="23" t="s">
        <v>139</v>
      </c>
      <c r="L241" s="20">
        <f>VLOOKUP(K241,Table12[#All],2,0)</f>
        <v>3</v>
      </c>
      <c r="M241" s="23" t="s">
        <v>98</v>
      </c>
      <c r="N241" s="20">
        <f>VLOOKUP(M241,Table13[#All],2,0)</f>
        <v>2</v>
      </c>
      <c r="O241" s="23" t="s">
        <v>98</v>
      </c>
      <c r="P241" s="20">
        <f>VLOOKUP(O241,Table14[#All],2,0)</f>
        <v>1</v>
      </c>
      <c r="Q241" s="23" t="s">
        <v>104</v>
      </c>
      <c r="R241" s="20">
        <f>VLOOKUP(Q241,Table16[#All],2,0)</f>
        <v>0</v>
      </c>
      <c r="S241" s="23" t="s">
        <v>111</v>
      </c>
      <c r="T241" s="20">
        <f>VLOOKUP(S241,Table17[#All],2,0)</f>
        <v>0</v>
      </c>
      <c r="U241" s="24">
        <v>113000</v>
      </c>
    </row>
    <row r="242" spans="1:21">
      <c r="A242" s="19" t="s">
        <v>163</v>
      </c>
      <c r="B242" s="20">
        <f>VLOOKUP(A242,Table7[#All],2,)</f>
        <v>5</v>
      </c>
      <c r="C242" s="20" t="s">
        <v>91</v>
      </c>
      <c r="D242" s="20">
        <f>VLOOKUP(C242,Table8[#All],2,0)</f>
        <v>0</v>
      </c>
      <c r="E242" s="20" t="s">
        <v>92</v>
      </c>
      <c r="F242" s="20">
        <f>VLOOKUP(E242,Table9[#All],2,0)</f>
        <v>0</v>
      </c>
      <c r="G242" s="20" t="s">
        <v>93</v>
      </c>
      <c r="H242" s="20">
        <f>VLOOKUP(G242,Table10[#All],2,0)</f>
        <v>1</v>
      </c>
      <c r="I242" s="20" t="s">
        <v>119</v>
      </c>
      <c r="J242" s="20">
        <f>VLOOKUP(I242,Table11[#All],2,0)</f>
        <v>0</v>
      </c>
      <c r="K242" s="20" t="s">
        <v>98</v>
      </c>
      <c r="L242" s="20">
        <f>VLOOKUP(K242,Table12[#All],2,0)</f>
        <v>0</v>
      </c>
      <c r="M242" s="20" t="s">
        <v>126</v>
      </c>
      <c r="N242" s="20">
        <f>VLOOKUP(M242,Table13[#All],2,0)</f>
        <v>0</v>
      </c>
      <c r="O242" s="20" t="s">
        <v>119</v>
      </c>
      <c r="P242" s="20">
        <f>VLOOKUP(O242,Table14[#All],2,0)</f>
        <v>0</v>
      </c>
      <c r="Q242" s="20" t="s">
        <v>104</v>
      </c>
      <c r="R242" s="20">
        <f>VLOOKUP(Q242,Table16[#All],2,0)</f>
        <v>0</v>
      </c>
      <c r="S242" s="20" t="s">
        <v>111</v>
      </c>
      <c r="T242" s="20">
        <f>VLOOKUP(S242,Table17[#All],2,0)</f>
        <v>0</v>
      </c>
      <c r="U242" s="21">
        <v>262500</v>
      </c>
    </row>
    <row r="243" spans="1:21">
      <c r="A243" s="22" t="s">
        <v>188</v>
      </c>
      <c r="B243" s="20">
        <f>VLOOKUP(A243,Table7[#All],2,)</f>
        <v>7</v>
      </c>
      <c r="C243" s="23" t="s">
        <v>91</v>
      </c>
      <c r="D243" s="20">
        <f>VLOOKUP(C243,Table8[#All],2,0)</f>
        <v>0</v>
      </c>
      <c r="E243" s="23" t="s">
        <v>92</v>
      </c>
      <c r="F243" s="20">
        <f>VLOOKUP(E243,Table9[#All],2,0)</f>
        <v>0</v>
      </c>
      <c r="G243" s="23" t="s">
        <v>93</v>
      </c>
      <c r="H243" s="20">
        <f>VLOOKUP(G243,Table10[#All],2,0)</f>
        <v>1</v>
      </c>
      <c r="I243" s="23" t="s">
        <v>98</v>
      </c>
      <c r="J243" s="20">
        <f>VLOOKUP(I243,Table11[#All],2,0)</f>
        <v>1</v>
      </c>
      <c r="K243" s="23" t="s">
        <v>98</v>
      </c>
      <c r="L243" s="20">
        <f>VLOOKUP(K243,Table12[#All],2,0)</f>
        <v>0</v>
      </c>
      <c r="M243" s="23" t="s">
        <v>119</v>
      </c>
      <c r="N243" s="20">
        <f>VLOOKUP(M243,Table13[#All],2,0)</f>
        <v>1</v>
      </c>
      <c r="O243" s="23" t="s">
        <v>119</v>
      </c>
      <c r="P243" s="20">
        <f>VLOOKUP(O243,Table14[#All],2,0)</f>
        <v>0</v>
      </c>
      <c r="Q243" s="23" t="s">
        <v>104</v>
      </c>
      <c r="R243" s="20">
        <f>VLOOKUP(Q243,Table16[#All],2,0)</f>
        <v>0</v>
      </c>
      <c r="S243" s="23" t="s">
        <v>111</v>
      </c>
      <c r="T243" s="20">
        <f>VLOOKUP(S243,Table17[#All],2,0)</f>
        <v>0</v>
      </c>
      <c r="U243" s="24">
        <v>110500</v>
      </c>
    </row>
    <row r="244" spans="1:21">
      <c r="A244" s="19" t="s">
        <v>188</v>
      </c>
      <c r="B244" s="20">
        <f>VLOOKUP(A244,Table7[#All],2,)</f>
        <v>7</v>
      </c>
      <c r="C244" s="20" t="s">
        <v>91</v>
      </c>
      <c r="D244" s="20">
        <f>VLOOKUP(C244,Table8[#All],2,0)</f>
        <v>0</v>
      </c>
      <c r="E244" s="20" t="s">
        <v>92</v>
      </c>
      <c r="F244" s="20">
        <f>VLOOKUP(E244,Table9[#All],2,0)</f>
        <v>0</v>
      </c>
      <c r="G244" s="20" t="s">
        <v>176</v>
      </c>
      <c r="H244" s="20">
        <f>VLOOKUP(G244,Table10[#All],2,0)</f>
        <v>2</v>
      </c>
      <c r="I244" s="20" t="s">
        <v>98</v>
      </c>
      <c r="J244" s="20">
        <f>VLOOKUP(I244,Table11[#All],2,0)</f>
        <v>1</v>
      </c>
      <c r="K244" s="20" t="s">
        <v>98</v>
      </c>
      <c r="L244" s="20">
        <f>VLOOKUP(K244,Table12[#All],2,0)</f>
        <v>0</v>
      </c>
      <c r="M244" s="20" t="s">
        <v>119</v>
      </c>
      <c r="N244" s="20">
        <f>VLOOKUP(M244,Table13[#All],2,0)</f>
        <v>1</v>
      </c>
      <c r="O244" s="20" t="s">
        <v>98</v>
      </c>
      <c r="P244" s="20">
        <f>VLOOKUP(O244,Table14[#All],2,0)</f>
        <v>1</v>
      </c>
      <c r="Q244" s="20" t="s">
        <v>104</v>
      </c>
      <c r="R244" s="20">
        <f>VLOOKUP(Q244,Table16[#All],2,0)</f>
        <v>0</v>
      </c>
      <c r="S244" s="20" t="s">
        <v>111</v>
      </c>
      <c r="T244" s="20">
        <f>VLOOKUP(S244,Table17[#All],2,0)</f>
        <v>0</v>
      </c>
      <c r="U244" s="21">
        <v>79000</v>
      </c>
    </row>
    <row r="245" spans="1:21">
      <c r="A245" s="22" t="s">
        <v>165</v>
      </c>
      <c r="B245" s="20">
        <f>VLOOKUP(A245,Table7[#All],2,)</f>
        <v>12</v>
      </c>
      <c r="C245" s="23" t="s">
        <v>91</v>
      </c>
      <c r="D245" s="20">
        <f>VLOOKUP(C245,Table8[#All],2,0)</f>
        <v>0</v>
      </c>
      <c r="E245" s="23" t="s">
        <v>129</v>
      </c>
      <c r="F245" s="20">
        <f>VLOOKUP(E245,Table9[#All],2,0)</f>
        <v>3</v>
      </c>
      <c r="G245" s="23" t="s">
        <v>122</v>
      </c>
      <c r="H245" s="20">
        <f>VLOOKUP(G245,Table10[#All],2,0)</f>
        <v>0</v>
      </c>
      <c r="I245" s="23" t="s">
        <v>119</v>
      </c>
      <c r="J245" s="20">
        <f>VLOOKUP(I245,Table11[#All],2,0)</f>
        <v>0</v>
      </c>
      <c r="K245" s="23" t="s">
        <v>98</v>
      </c>
      <c r="L245" s="20">
        <f>VLOOKUP(K245,Table12[#All],2,0)</f>
        <v>0</v>
      </c>
      <c r="M245" s="23" t="s">
        <v>98</v>
      </c>
      <c r="N245" s="20">
        <f>VLOOKUP(M245,Table13[#All],2,0)</f>
        <v>2</v>
      </c>
      <c r="O245" s="23" t="s">
        <v>98</v>
      </c>
      <c r="P245" s="20">
        <f>VLOOKUP(O245,Table14[#All],2,0)</f>
        <v>1</v>
      </c>
      <c r="Q245" s="23" t="s">
        <v>104</v>
      </c>
      <c r="R245" s="20">
        <f>VLOOKUP(Q245,Table16[#All],2,0)</f>
        <v>0</v>
      </c>
      <c r="S245" s="23" t="s">
        <v>111</v>
      </c>
      <c r="T245" s="20">
        <f>VLOOKUP(S245,Table17[#All],2,0)</f>
        <v>0</v>
      </c>
      <c r="U245" s="24">
        <v>120000</v>
      </c>
    </row>
    <row r="246" spans="1:21">
      <c r="A246" s="19" t="s">
        <v>165</v>
      </c>
      <c r="B246" s="20">
        <f>VLOOKUP(A246,Table7[#All],2,)</f>
        <v>12</v>
      </c>
      <c r="C246" s="20" t="s">
        <v>91</v>
      </c>
      <c r="D246" s="20">
        <f>VLOOKUP(C246,Table8[#All],2,0)</f>
        <v>0</v>
      </c>
      <c r="E246" s="20" t="s">
        <v>92</v>
      </c>
      <c r="F246" s="20">
        <f>VLOOKUP(E246,Table9[#All],2,0)</f>
        <v>0</v>
      </c>
      <c r="G246" s="20" t="s">
        <v>122</v>
      </c>
      <c r="H246" s="20">
        <f>VLOOKUP(G246,Table10[#All],2,0)</f>
        <v>0</v>
      </c>
      <c r="I246" s="20" t="s">
        <v>119</v>
      </c>
      <c r="J246" s="20">
        <f>VLOOKUP(I246,Table11[#All],2,0)</f>
        <v>0</v>
      </c>
      <c r="K246" s="20" t="s">
        <v>98</v>
      </c>
      <c r="L246" s="20">
        <f>VLOOKUP(K246,Table12[#All],2,0)</f>
        <v>0</v>
      </c>
      <c r="M246" s="20" t="s">
        <v>126</v>
      </c>
      <c r="N246" s="20">
        <f>VLOOKUP(M246,Table13[#All],2,0)</f>
        <v>0</v>
      </c>
      <c r="O246" s="20" t="s">
        <v>119</v>
      </c>
      <c r="P246" s="20">
        <f>VLOOKUP(O246,Table14[#All],2,0)</f>
        <v>0</v>
      </c>
      <c r="Q246" s="20" t="s">
        <v>104</v>
      </c>
      <c r="R246" s="20">
        <f>VLOOKUP(Q246,Table16[#All],2,0)</f>
        <v>0</v>
      </c>
      <c r="S246" s="20" t="s">
        <v>111</v>
      </c>
      <c r="T246" s="20">
        <f>VLOOKUP(S246,Table17[#All],2,0)</f>
        <v>0</v>
      </c>
      <c r="U246" s="21">
        <v>205000</v>
      </c>
    </row>
    <row r="247" spans="1:21">
      <c r="A247" s="22" t="s">
        <v>175</v>
      </c>
      <c r="B247" s="20">
        <f>VLOOKUP(A247,Table7[#All],2,)</f>
        <v>6</v>
      </c>
      <c r="C247" s="23" t="s">
        <v>91</v>
      </c>
      <c r="D247" s="20">
        <f>VLOOKUP(C247,Table8[#All],2,0)</f>
        <v>0</v>
      </c>
      <c r="E247" s="23" t="s">
        <v>92</v>
      </c>
      <c r="F247" s="20">
        <f>VLOOKUP(E247,Table9[#All],2,0)</f>
        <v>0</v>
      </c>
      <c r="G247" s="23" t="s">
        <v>93</v>
      </c>
      <c r="H247" s="20">
        <f>VLOOKUP(G247,Table10[#All],2,0)</f>
        <v>1</v>
      </c>
      <c r="I247" s="23" t="s">
        <v>119</v>
      </c>
      <c r="J247" s="20">
        <f>VLOOKUP(I247,Table11[#All],2,0)</f>
        <v>0</v>
      </c>
      <c r="K247" s="23" t="s">
        <v>98</v>
      </c>
      <c r="L247" s="20">
        <f>VLOOKUP(K247,Table12[#All],2,0)</f>
        <v>0</v>
      </c>
      <c r="M247" s="23" t="s">
        <v>119</v>
      </c>
      <c r="N247" s="20">
        <f>VLOOKUP(M247,Table13[#All],2,0)</f>
        <v>1</v>
      </c>
      <c r="O247" s="23" t="s">
        <v>98</v>
      </c>
      <c r="P247" s="20">
        <f>VLOOKUP(O247,Table14[#All],2,0)</f>
        <v>1</v>
      </c>
      <c r="Q247" s="23" t="s">
        <v>104</v>
      </c>
      <c r="R247" s="20">
        <f>VLOOKUP(Q247,Table16[#All],2,0)</f>
        <v>0</v>
      </c>
      <c r="S247" s="23" t="s">
        <v>111</v>
      </c>
      <c r="T247" s="20">
        <f>VLOOKUP(S247,Table17[#All],2,0)</f>
        <v>0</v>
      </c>
      <c r="U247" s="24">
        <v>241500</v>
      </c>
    </row>
    <row r="248" spans="1:21">
      <c r="A248" s="19" t="s">
        <v>188</v>
      </c>
      <c r="B248" s="20">
        <f>VLOOKUP(A248,Table7[#All],2,)</f>
        <v>7</v>
      </c>
      <c r="C248" s="20" t="s">
        <v>91</v>
      </c>
      <c r="D248" s="20">
        <f>VLOOKUP(C248,Table8[#All],2,0)</f>
        <v>0</v>
      </c>
      <c r="E248" s="20" t="s">
        <v>186</v>
      </c>
      <c r="F248" s="20">
        <f>VLOOKUP(E248,Table9[#All],2,0)</f>
        <v>1</v>
      </c>
      <c r="G248" s="20" t="s">
        <v>122</v>
      </c>
      <c r="H248" s="20">
        <f>VLOOKUP(G248,Table10[#All],2,0)</f>
        <v>0</v>
      </c>
      <c r="I248" s="20" t="s">
        <v>139</v>
      </c>
      <c r="J248" s="20">
        <f>VLOOKUP(I248,Table11[#All],2,0)</f>
        <v>4</v>
      </c>
      <c r="K248" s="20" t="s">
        <v>98</v>
      </c>
      <c r="L248" s="20">
        <f>VLOOKUP(K248,Table12[#All],2,0)</f>
        <v>0</v>
      </c>
      <c r="M248" s="20" t="s">
        <v>119</v>
      </c>
      <c r="N248" s="20">
        <f>VLOOKUP(M248,Table13[#All],2,0)</f>
        <v>1</v>
      </c>
      <c r="O248" s="20" t="s">
        <v>139</v>
      </c>
      <c r="P248" s="20">
        <f>VLOOKUP(O248,Table14[#All],2,0)</f>
        <v>3</v>
      </c>
      <c r="Q248" s="20" t="s">
        <v>104</v>
      </c>
      <c r="R248" s="20">
        <f>VLOOKUP(Q248,Table16[#All],2,0)</f>
        <v>0</v>
      </c>
      <c r="S248" s="20" t="s">
        <v>111</v>
      </c>
      <c r="T248" s="20">
        <f>VLOOKUP(S248,Table17[#All],2,0)</f>
        <v>0</v>
      </c>
      <c r="U248" s="21">
        <v>137000</v>
      </c>
    </row>
    <row r="249" spans="1:21">
      <c r="A249" s="22" t="s">
        <v>89</v>
      </c>
      <c r="B249" s="20">
        <f>VLOOKUP(A249,Table7[#All],2,)</f>
        <v>11</v>
      </c>
      <c r="C249" s="23" t="s">
        <v>91</v>
      </c>
      <c r="D249" s="20">
        <f>VLOOKUP(C249,Table8[#All],2,0)</f>
        <v>0</v>
      </c>
      <c r="E249" s="23" t="s">
        <v>92</v>
      </c>
      <c r="F249" s="20">
        <f>VLOOKUP(E249,Table9[#All],2,0)</f>
        <v>0</v>
      </c>
      <c r="G249" s="23" t="s">
        <v>93</v>
      </c>
      <c r="H249" s="20">
        <f>VLOOKUP(G249,Table10[#All],2,0)</f>
        <v>1</v>
      </c>
      <c r="I249" s="23" t="s">
        <v>98</v>
      </c>
      <c r="J249" s="20">
        <f>VLOOKUP(I249,Table11[#All],2,0)</f>
        <v>1</v>
      </c>
      <c r="K249" s="23" t="s">
        <v>98</v>
      </c>
      <c r="L249" s="20">
        <f>VLOOKUP(K249,Table12[#All],2,0)</f>
        <v>0</v>
      </c>
      <c r="M249" s="23" t="s">
        <v>126</v>
      </c>
      <c r="N249" s="20">
        <f>VLOOKUP(M249,Table13[#All],2,0)</f>
        <v>0</v>
      </c>
      <c r="O249" s="23" t="s">
        <v>98</v>
      </c>
      <c r="P249" s="20">
        <f>VLOOKUP(O249,Table14[#All],2,0)</f>
        <v>1</v>
      </c>
      <c r="Q249" s="23" t="s">
        <v>104</v>
      </c>
      <c r="R249" s="20">
        <f>VLOOKUP(Q249,Table16[#All],2,0)</f>
        <v>0</v>
      </c>
      <c r="S249" s="23" t="s">
        <v>111</v>
      </c>
      <c r="T249" s="20">
        <f>VLOOKUP(S249,Table17[#All],2,0)</f>
        <v>0</v>
      </c>
      <c r="U249" s="24">
        <v>140000</v>
      </c>
    </row>
    <row r="250" spans="1:21">
      <c r="A250" s="19" t="s">
        <v>209</v>
      </c>
      <c r="B250" s="20">
        <f>VLOOKUP(A250,Table7[#All],2,)</f>
        <v>0</v>
      </c>
      <c r="C250" s="20" t="s">
        <v>91</v>
      </c>
      <c r="D250" s="20">
        <f>VLOOKUP(C250,Table8[#All],2,0)</f>
        <v>0</v>
      </c>
      <c r="E250" s="20" t="s">
        <v>92</v>
      </c>
      <c r="F250" s="20">
        <f>VLOOKUP(E250,Table9[#All],2,0)</f>
        <v>0</v>
      </c>
      <c r="G250" s="20" t="s">
        <v>122</v>
      </c>
      <c r="H250" s="20">
        <f>VLOOKUP(G250,Table10[#All],2,0)</f>
        <v>0</v>
      </c>
      <c r="I250" s="20" t="s">
        <v>119</v>
      </c>
      <c r="J250" s="20">
        <f>VLOOKUP(I250,Table11[#All],2,0)</f>
        <v>0</v>
      </c>
      <c r="K250" s="20" t="s">
        <v>98</v>
      </c>
      <c r="L250" s="20">
        <f>VLOOKUP(K250,Table12[#All],2,0)</f>
        <v>0</v>
      </c>
      <c r="M250" s="20" t="s">
        <v>126</v>
      </c>
      <c r="N250" s="20">
        <f>VLOOKUP(M250,Table13[#All],2,0)</f>
        <v>0</v>
      </c>
      <c r="O250" s="20" t="s">
        <v>119</v>
      </c>
      <c r="P250" s="20">
        <f>VLOOKUP(O250,Table14[#All],2,0)</f>
        <v>0</v>
      </c>
      <c r="Q250" s="20" t="s">
        <v>104</v>
      </c>
      <c r="R250" s="20">
        <f>VLOOKUP(Q250,Table16[#All],2,0)</f>
        <v>0</v>
      </c>
      <c r="S250" s="20" t="s">
        <v>111</v>
      </c>
      <c r="T250" s="20">
        <f>VLOOKUP(S250,Table17[#All],2,0)</f>
        <v>0</v>
      </c>
      <c r="U250" s="21">
        <v>180000</v>
      </c>
    </row>
    <row r="251" spans="1:21">
      <c r="A251" s="22" t="s">
        <v>199</v>
      </c>
      <c r="B251" s="20">
        <f>VLOOKUP(A251,Table7[#All],2,)</f>
        <v>19</v>
      </c>
      <c r="C251" s="23" t="s">
        <v>91</v>
      </c>
      <c r="D251" s="20">
        <f>VLOOKUP(C251,Table8[#All],2,0)</f>
        <v>0</v>
      </c>
      <c r="E251" s="23" t="s">
        <v>92</v>
      </c>
      <c r="F251" s="20">
        <f>VLOOKUP(E251,Table9[#All],2,0)</f>
        <v>0</v>
      </c>
      <c r="G251" s="23" t="s">
        <v>176</v>
      </c>
      <c r="H251" s="20">
        <f>VLOOKUP(G251,Table10[#All],2,0)</f>
        <v>2</v>
      </c>
      <c r="I251" s="23" t="s">
        <v>119</v>
      </c>
      <c r="J251" s="20">
        <f>VLOOKUP(I251,Table11[#All],2,0)</f>
        <v>0</v>
      </c>
      <c r="K251" s="23" t="s">
        <v>98</v>
      </c>
      <c r="L251" s="20">
        <f>VLOOKUP(K251,Table12[#All],2,0)</f>
        <v>0</v>
      </c>
      <c r="M251" s="23" t="s">
        <v>119</v>
      </c>
      <c r="N251" s="20">
        <f>VLOOKUP(M251,Table13[#All],2,0)</f>
        <v>1</v>
      </c>
      <c r="O251" s="23" t="s">
        <v>119</v>
      </c>
      <c r="P251" s="20">
        <f>VLOOKUP(O251,Table14[#All],2,0)</f>
        <v>0</v>
      </c>
      <c r="Q251" s="23" t="s">
        <v>104</v>
      </c>
      <c r="R251" s="20">
        <f>VLOOKUP(Q251,Table16[#All],2,0)</f>
        <v>0</v>
      </c>
      <c r="S251" s="23" t="s">
        <v>111</v>
      </c>
      <c r="T251" s="20">
        <f>VLOOKUP(S251,Table17[#All],2,0)</f>
        <v>0</v>
      </c>
      <c r="U251" s="24">
        <v>277000</v>
      </c>
    </row>
    <row r="252" spans="1:21">
      <c r="A252" s="19" t="s">
        <v>197</v>
      </c>
      <c r="B252" s="20">
        <f>VLOOKUP(A252,Table7[#All],2,)</f>
        <v>8</v>
      </c>
      <c r="C252" s="20" t="s">
        <v>91</v>
      </c>
      <c r="D252" s="20">
        <f>VLOOKUP(C252,Table8[#All],2,0)</f>
        <v>0</v>
      </c>
      <c r="E252" s="20" t="s">
        <v>92</v>
      </c>
      <c r="F252" s="20">
        <f>VLOOKUP(E252,Table9[#All],2,0)</f>
        <v>0</v>
      </c>
      <c r="G252" s="20" t="s">
        <v>93</v>
      </c>
      <c r="H252" s="20">
        <f>VLOOKUP(G252,Table10[#All],2,0)</f>
        <v>1</v>
      </c>
      <c r="I252" s="20" t="s">
        <v>98</v>
      </c>
      <c r="J252" s="20">
        <f>VLOOKUP(I252,Table11[#All],2,0)</f>
        <v>1</v>
      </c>
      <c r="K252" s="20" t="s">
        <v>98</v>
      </c>
      <c r="L252" s="20">
        <f>VLOOKUP(K252,Table12[#All],2,0)</f>
        <v>0</v>
      </c>
      <c r="M252" s="20" t="s">
        <v>126</v>
      </c>
      <c r="N252" s="20">
        <f>VLOOKUP(M252,Table13[#All],2,0)</f>
        <v>0</v>
      </c>
      <c r="O252" s="20" t="s">
        <v>139</v>
      </c>
      <c r="P252" s="20">
        <f>VLOOKUP(O252,Table14[#All],2,0)</f>
        <v>3</v>
      </c>
      <c r="Q252" s="20" t="s">
        <v>104</v>
      </c>
      <c r="R252" s="20">
        <f>VLOOKUP(Q252,Table16[#All],2,0)</f>
        <v>0</v>
      </c>
      <c r="S252" s="20" t="s">
        <v>111</v>
      </c>
      <c r="T252" s="20">
        <f>VLOOKUP(S252,Table17[#All],2,0)</f>
        <v>0</v>
      </c>
      <c r="U252" s="21">
        <v>76500</v>
      </c>
    </row>
    <row r="253" spans="1:21">
      <c r="A253" s="22" t="s">
        <v>212</v>
      </c>
      <c r="B253" s="20">
        <f>VLOOKUP(A253,Table7[#All],2,)</f>
        <v>2</v>
      </c>
      <c r="C253" s="23" t="s">
        <v>91</v>
      </c>
      <c r="D253" s="20">
        <f>VLOOKUP(C253,Table8[#All],2,0)</f>
        <v>0</v>
      </c>
      <c r="E253" s="23" t="s">
        <v>129</v>
      </c>
      <c r="F253" s="20">
        <f>VLOOKUP(E253,Table9[#All],2,0)</f>
        <v>3</v>
      </c>
      <c r="G253" s="23" t="s">
        <v>93</v>
      </c>
      <c r="H253" s="20">
        <f>VLOOKUP(G253,Table10[#All],2,0)</f>
        <v>1</v>
      </c>
      <c r="I253" s="23" t="s">
        <v>119</v>
      </c>
      <c r="J253" s="20">
        <f>VLOOKUP(I253,Table11[#All],2,0)</f>
        <v>0</v>
      </c>
      <c r="K253" s="23" t="s">
        <v>98</v>
      </c>
      <c r="L253" s="20">
        <f>VLOOKUP(K253,Table12[#All],2,0)</f>
        <v>0</v>
      </c>
      <c r="M253" s="23" t="s">
        <v>126</v>
      </c>
      <c r="N253" s="20">
        <f>VLOOKUP(M253,Table13[#All],2,0)</f>
        <v>0</v>
      </c>
      <c r="O253" s="23" t="s">
        <v>119</v>
      </c>
      <c r="P253" s="20">
        <f>VLOOKUP(O253,Table14[#All],2,0)</f>
        <v>0</v>
      </c>
      <c r="Q253" s="23" t="s">
        <v>104</v>
      </c>
      <c r="R253" s="20">
        <f>VLOOKUP(Q253,Table16[#All],2,0)</f>
        <v>0</v>
      </c>
      <c r="S253" s="23" t="s">
        <v>178</v>
      </c>
      <c r="T253" s="20">
        <f>VLOOKUP(S253,Table17[#All],2,0)</f>
        <v>5</v>
      </c>
      <c r="U253" s="24">
        <v>235000</v>
      </c>
    </row>
    <row r="254" spans="1:21">
      <c r="A254" s="19" t="s">
        <v>165</v>
      </c>
      <c r="B254" s="20">
        <f>VLOOKUP(A254,Table7[#All],2,)</f>
        <v>12</v>
      </c>
      <c r="C254" s="20" t="s">
        <v>91</v>
      </c>
      <c r="D254" s="20">
        <f>VLOOKUP(C254,Table8[#All],2,0)</f>
        <v>0</v>
      </c>
      <c r="E254" s="20" t="s">
        <v>92</v>
      </c>
      <c r="F254" s="20">
        <f>VLOOKUP(E254,Table9[#All],2,0)</f>
        <v>0</v>
      </c>
      <c r="G254" s="20" t="s">
        <v>122</v>
      </c>
      <c r="H254" s="20">
        <f>VLOOKUP(G254,Table10[#All],2,0)</f>
        <v>0</v>
      </c>
      <c r="I254" s="20" t="s">
        <v>119</v>
      </c>
      <c r="J254" s="20">
        <f>VLOOKUP(I254,Table11[#All],2,0)</f>
        <v>0</v>
      </c>
      <c r="K254" s="20" t="s">
        <v>98</v>
      </c>
      <c r="L254" s="20">
        <f>VLOOKUP(K254,Table12[#All],2,0)</f>
        <v>0</v>
      </c>
      <c r="M254" s="20" t="s">
        <v>126</v>
      </c>
      <c r="N254" s="20">
        <f>VLOOKUP(M254,Table13[#All],2,0)</f>
        <v>0</v>
      </c>
      <c r="O254" s="20" t="s">
        <v>119</v>
      </c>
      <c r="P254" s="20">
        <f>VLOOKUP(O254,Table14[#All],2,0)</f>
        <v>0</v>
      </c>
      <c r="Q254" s="20" t="s">
        <v>104</v>
      </c>
      <c r="R254" s="20">
        <f>VLOOKUP(Q254,Table16[#All],2,0)</f>
        <v>0</v>
      </c>
      <c r="S254" s="20" t="s">
        <v>111</v>
      </c>
      <c r="T254" s="20">
        <f>VLOOKUP(S254,Table17[#All],2,0)</f>
        <v>0</v>
      </c>
      <c r="U254" s="21">
        <v>173000</v>
      </c>
    </row>
    <row r="255" spans="1:21">
      <c r="A255" s="22" t="s">
        <v>89</v>
      </c>
      <c r="B255" s="20">
        <f>VLOOKUP(A255,Table7[#All],2,)</f>
        <v>11</v>
      </c>
      <c r="C255" s="23" t="s">
        <v>91</v>
      </c>
      <c r="D255" s="20">
        <f>VLOOKUP(C255,Table8[#All],2,0)</f>
        <v>0</v>
      </c>
      <c r="E255" s="23" t="s">
        <v>92</v>
      </c>
      <c r="F255" s="20">
        <f>VLOOKUP(E255,Table9[#All],2,0)</f>
        <v>0</v>
      </c>
      <c r="G255" s="23" t="s">
        <v>158</v>
      </c>
      <c r="H255" s="20">
        <f>VLOOKUP(G255,Table10[#All],2,0)</f>
        <v>5</v>
      </c>
      <c r="I255" s="23" t="s">
        <v>119</v>
      </c>
      <c r="J255" s="20">
        <f>VLOOKUP(I255,Table11[#All],2,0)</f>
        <v>0</v>
      </c>
      <c r="K255" s="23" t="s">
        <v>98</v>
      </c>
      <c r="L255" s="20">
        <f>VLOOKUP(K255,Table12[#All],2,0)</f>
        <v>0</v>
      </c>
      <c r="M255" s="23" t="s">
        <v>126</v>
      </c>
      <c r="N255" s="20">
        <f>VLOOKUP(M255,Table13[#All],2,0)</f>
        <v>0</v>
      </c>
      <c r="O255" s="23" t="s">
        <v>119</v>
      </c>
      <c r="P255" s="20">
        <f>VLOOKUP(O255,Table14[#All],2,0)</f>
        <v>0</v>
      </c>
      <c r="Q255" s="23" t="s">
        <v>104</v>
      </c>
      <c r="R255" s="20">
        <f>VLOOKUP(Q255,Table16[#All],2,0)</f>
        <v>0</v>
      </c>
      <c r="S255" s="23" t="s">
        <v>111</v>
      </c>
      <c r="T255" s="20">
        <f>VLOOKUP(S255,Table17[#All],2,0)</f>
        <v>0</v>
      </c>
      <c r="U255" s="24">
        <v>158000</v>
      </c>
    </row>
    <row r="256" spans="1:21">
      <c r="A256" s="19" t="s">
        <v>89</v>
      </c>
      <c r="B256" s="20">
        <f>VLOOKUP(A256,Table7[#All],2,)</f>
        <v>11</v>
      </c>
      <c r="C256" s="20" t="s">
        <v>91</v>
      </c>
      <c r="D256" s="20">
        <f>VLOOKUP(C256,Table8[#All],2,0)</f>
        <v>0</v>
      </c>
      <c r="E256" s="20" t="s">
        <v>92</v>
      </c>
      <c r="F256" s="20">
        <f>VLOOKUP(E256,Table9[#All],2,0)</f>
        <v>0</v>
      </c>
      <c r="G256" s="20" t="s">
        <v>93</v>
      </c>
      <c r="H256" s="20">
        <f>VLOOKUP(G256,Table10[#All],2,0)</f>
        <v>1</v>
      </c>
      <c r="I256" s="20" t="s">
        <v>98</v>
      </c>
      <c r="J256" s="20">
        <f>VLOOKUP(I256,Table11[#All],2,0)</f>
        <v>1</v>
      </c>
      <c r="K256" s="20" t="s">
        <v>98</v>
      </c>
      <c r="L256" s="20">
        <f>VLOOKUP(K256,Table12[#All],2,0)</f>
        <v>0</v>
      </c>
      <c r="M256" s="20" t="s">
        <v>98</v>
      </c>
      <c r="N256" s="20">
        <f>VLOOKUP(M256,Table13[#All],2,0)</f>
        <v>2</v>
      </c>
      <c r="O256" s="20" t="s">
        <v>98</v>
      </c>
      <c r="P256" s="20">
        <f>VLOOKUP(O256,Table14[#All],2,0)</f>
        <v>1</v>
      </c>
      <c r="Q256" s="20" t="s">
        <v>104</v>
      </c>
      <c r="R256" s="20">
        <f>VLOOKUP(Q256,Table16[#All],2,0)</f>
        <v>0</v>
      </c>
      <c r="S256" s="20" t="s">
        <v>111</v>
      </c>
      <c r="T256" s="20">
        <f>VLOOKUP(S256,Table17[#All],2,0)</f>
        <v>0</v>
      </c>
      <c r="U256" s="21">
        <v>145000</v>
      </c>
    </row>
    <row r="257" spans="1:21">
      <c r="A257" s="22" t="s">
        <v>121</v>
      </c>
      <c r="B257" s="20">
        <f>VLOOKUP(A257,Table7[#All],2,)</f>
        <v>17</v>
      </c>
      <c r="C257" s="23" t="s">
        <v>91</v>
      </c>
      <c r="D257" s="20">
        <f>VLOOKUP(C257,Table8[#All],2,0)</f>
        <v>0</v>
      </c>
      <c r="E257" s="23" t="s">
        <v>92</v>
      </c>
      <c r="F257" s="20">
        <f>VLOOKUP(E257,Table9[#All],2,0)</f>
        <v>0</v>
      </c>
      <c r="G257" s="23" t="s">
        <v>122</v>
      </c>
      <c r="H257" s="20">
        <f>VLOOKUP(G257,Table10[#All],2,0)</f>
        <v>0</v>
      </c>
      <c r="I257" s="23" t="s">
        <v>119</v>
      </c>
      <c r="J257" s="20">
        <f>VLOOKUP(I257,Table11[#All],2,0)</f>
        <v>0</v>
      </c>
      <c r="K257" s="23" t="s">
        <v>98</v>
      </c>
      <c r="L257" s="20">
        <f>VLOOKUP(K257,Table12[#All],2,0)</f>
        <v>0</v>
      </c>
      <c r="M257" s="23" t="s">
        <v>126</v>
      </c>
      <c r="N257" s="20">
        <f>VLOOKUP(M257,Table13[#All],2,0)</f>
        <v>0</v>
      </c>
      <c r="O257" s="23" t="s">
        <v>119</v>
      </c>
      <c r="P257" s="20">
        <f>VLOOKUP(O257,Table14[#All],2,0)</f>
        <v>0</v>
      </c>
      <c r="Q257" s="23" t="s">
        <v>104</v>
      </c>
      <c r="R257" s="20">
        <f>VLOOKUP(Q257,Table16[#All],2,0)</f>
        <v>0</v>
      </c>
      <c r="S257" s="23" t="s">
        <v>111</v>
      </c>
      <c r="T257" s="20">
        <f>VLOOKUP(S257,Table17[#All],2,0)</f>
        <v>0</v>
      </c>
      <c r="U257" s="24">
        <v>230000</v>
      </c>
    </row>
    <row r="258" spans="1:21">
      <c r="A258" s="19" t="s">
        <v>163</v>
      </c>
      <c r="B258" s="20">
        <f>VLOOKUP(A258,Table7[#All],2,)</f>
        <v>5</v>
      </c>
      <c r="C258" s="20" t="s">
        <v>91</v>
      </c>
      <c r="D258" s="20">
        <f>VLOOKUP(C258,Table8[#All],2,0)</f>
        <v>0</v>
      </c>
      <c r="E258" s="20" t="s">
        <v>92</v>
      </c>
      <c r="F258" s="20">
        <f>VLOOKUP(E258,Table9[#All],2,0)</f>
        <v>0</v>
      </c>
      <c r="G258" s="20" t="s">
        <v>122</v>
      </c>
      <c r="H258" s="20">
        <f>VLOOKUP(G258,Table10[#All],2,0)</f>
        <v>0</v>
      </c>
      <c r="I258" s="20" t="s">
        <v>119</v>
      </c>
      <c r="J258" s="20">
        <f>VLOOKUP(I258,Table11[#All],2,0)</f>
        <v>0</v>
      </c>
      <c r="K258" s="20" t="s">
        <v>98</v>
      </c>
      <c r="L258" s="20">
        <f>VLOOKUP(K258,Table12[#All],2,0)</f>
        <v>0</v>
      </c>
      <c r="M258" s="20" t="s">
        <v>126</v>
      </c>
      <c r="N258" s="20">
        <f>VLOOKUP(M258,Table13[#All],2,0)</f>
        <v>0</v>
      </c>
      <c r="O258" s="20" t="s">
        <v>119</v>
      </c>
      <c r="P258" s="20">
        <f>VLOOKUP(O258,Table14[#All],2,0)</f>
        <v>0</v>
      </c>
      <c r="Q258" s="20" t="s">
        <v>104</v>
      </c>
      <c r="R258" s="20">
        <f>VLOOKUP(Q258,Table16[#All],2,0)</f>
        <v>0</v>
      </c>
      <c r="S258" s="20" t="s">
        <v>111</v>
      </c>
      <c r="T258" s="20">
        <f>VLOOKUP(S258,Table17[#All],2,0)</f>
        <v>0</v>
      </c>
      <c r="U258" s="21">
        <v>207500</v>
      </c>
    </row>
    <row r="259" spans="1:21">
      <c r="A259" s="22" t="s">
        <v>209</v>
      </c>
      <c r="B259" s="20">
        <f>VLOOKUP(A259,Table7[#All],2,)</f>
        <v>0</v>
      </c>
      <c r="C259" s="23" t="s">
        <v>91</v>
      </c>
      <c r="D259" s="20">
        <f>VLOOKUP(C259,Table8[#All],2,0)</f>
        <v>0</v>
      </c>
      <c r="E259" s="23" t="s">
        <v>92</v>
      </c>
      <c r="F259" s="20">
        <f>VLOOKUP(E259,Table9[#All],2,0)</f>
        <v>0</v>
      </c>
      <c r="G259" s="23" t="s">
        <v>93</v>
      </c>
      <c r="H259" s="20">
        <f>VLOOKUP(G259,Table10[#All],2,0)</f>
        <v>1</v>
      </c>
      <c r="I259" s="23" t="s">
        <v>119</v>
      </c>
      <c r="J259" s="20">
        <f>VLOOKUP(I259,Table11[#All],2,0)</f>
        <v>0</v>
      </c>
      <c r="K259" s="23" t="s">
        <v>98</v>
      </c>
      <c r="L259" s="20">
        <f>VLOOKUP(K259,Table12[#All],2,0)</f>
        <v>0</v>
      </c>
      <c r="M259" s="23" t="s">
        <v>126</v>
      </c>
      <c r="N259" s="20">
        <f>VLOOKUP(M259,Table13[#All],2,0)</f>
        <v>0</v>
      </c>
      <c r="O259" s="23" t="s">
        <v>119</v>
      </c>
      <c r="P259" s="20">
        <f>VLOOKUP(O259,Table14[#All],2,0)</f>
        <v>0</v>
      </c>
      <c r="Q259" s="23" t="s">
        <v>104</v>
      </c>
      <c r="R259" s="20">
        <f>VLOOKUP(Q259,Table16[#All],2,0)</f>
        <v>0</v>
      </c>
      <c r="S259" s="23" t="s">
        <v>172</v>
      </c>
      <c r="T259" s="20">
        <f>VLOOKUP(S259,Table17[#All],2,0)</f>
        <v>1</v>
      </c>
      <c r="U259" s="24">
        <v>220000</v>
      </c>
    </row>
    <row r="260" spans="1:21">
      <c r="A260" s="19" t="s">
        <v>209</v>
      </c>
      <c r="B260" s="20">
        <f>VLOOKUP(A260,Table7[#All],2,)</f>
        <v>0</v>
      </c>
      <c r="C260" s="20" t="s">
        <v>91</v>
      </c>
      <c r="D260" s="20">
        <f>VLOOKUP(C260,Table8[#All],2,0)</f>
        <v>0</v>
      </c>
      <c r="E260" s="20" t="s">
        <v>92</v>
      </c>
      <c r="F260" s="20">
        <f>VLOOKUP(E260,Table9[#All],2,0)</f>
        <v>0</v>
      </c>
      <c r="G260" s="20" t="s">
        <v>122</v>
      </c>
      <c r="H260" s="20">
        <f>VLOOKUP(G260,Table10[#All],2,0)</f>
        <v>0</v>
      </c>
      <c r="I260" s="20" t="s">
        <v>119</v>
      </c>
      <c r="J260" s="20">
        <f>VLOOKUP(I260,Table11[#All],2,0)</f>
        <v>0</v>
      </c>
      <c r="K260" s="20" t="s">
        <v>98</v>
      </c>
      <c r="L260" s="20">
        <f>VLOOKUP(K260,Table12[#All],2,0)</f>
        <v>0</v>
      </c>
      <c r="M260" s="20" t="s">
        <v>126</v>
      </c>
      <c r="N260" s="20">
        <f>VLOOKUP(M260,Table13[#All],2,0)</f>
        <v>0</v>
      </c>
      <c r="O260" s="20" t="s">
        <v>119</v>
      </c>
      <c r="P260" s="20">
        <f>VLOOKUP(O260,Table14[#All],2,0)</f>
        <v>0</v>
      </c>
      <c r="Q260" s="20" t="s">
        <v>104</v>
      </c>
      <c r="R260" s="20">
        <f>VLOOKUP(Q260,Table16[#All],2,0)</f>
        <v>0</v>
      </c>
      <c r="S260" s="20" t="s">
        <v>111</v>
      </c>
      <c r="T260" s="20">
        <f>VLOOKUP(S260,Table17[#All],2,0)</f>
        <v>0</v>
      </c>
      <c r="U260" s="21">
        <v>231500</v>
      </c>
    </row>
    <row r="261" spans="1:21">
      <c r="A261" s="22" t="s">
        <v>188</v>
      </c>
      <c r="B261" s="20">
        <f>VLOOKUP(A261,Table7[#All],2,)</f>
        <v>7</v>
      </c>
      <c r="C261" s="23" t="s">
        <v>91</v>
      </c>
      <c r="D261" s="20">
        <f>VLOOKUP(C261,Table8[#All],2,0)</f>
        <v>0</v>
      </c>
      <c r="E261" s="23" t="s">
        <v>92</v>
      </c>
      <c r="F261" s="20">
        <f>VLOOKUP(E261,Table9[#All],2,0)</f>
        <v>0</v>
      </c>
      <c r="G261" s="23" t="s">
        <v>93</v>
      </c>
      <c r="H261" s="20">
        <f>VLOOKUP(G261,Table10[#All],2,0)</f>
        <v>1</v>
      </c>
      <c r="I261" s="23" t="s">
        <v>83</v>
      </c>
      <c r="J261" s="20">
        <f>VLOOKUP(I261,Table11[#All],2,0)</f>
        <v>3</v>
      </c>
      <c r="K261" s="23" t="s">
        <v>83</v>
      </c>
      <c r="L261" s="20">
        <f>VLOOKUP(K261,Table12[#All],2,0)</f>
        <v>2</v>
      </c>
      <c r="M261" s="23" t="s">
        <v>119</v>
      </c>
      <c r="N261" s="20">
        <f>VLOOKUP(M261,Table13[#All],2,0)</f>
        <v>1</v>
      </c>
      <c r="O261" s="23" t="s">
        <v>98</v>
      </c>
      <c r="P261" s="20">
        <f>VLOOKUP(O261,Table14[#All],2,0)</f>
        <v>1</v>
      </c>
      <c r="Q261" s="23" t="s">
        <v>104</v>
      </c>
      <c r="R261" s="20">
        <f>VLOOKUP(Q261,Table16[#All],2,0)</f>
        <v>0</v>
      </c>
      <c r="S261" s="23" t="s">
        <v>111</v>
      </c>
      <c r="T261" s="20">
        <f>VLOOKUP(S261,Table17[#All],2,0)</f>
        <v>0</v>
      </c>
      <c r="U261" s="24">
        <v>97000</v>
      </c>
    </row>
    <row r="262" spans="1:21">
      <c r="A262" s="19" t="s">
        <v>89</v>
      </c>
      <c r="B262" s="20">
        <f>VLOOKUP(A262,Table7[#All],2,)</f>
        <v>11</v>
      </c>
      <c r="C262" s="20" t="s">
        <v>182</v>
      </c>
      <c r="D262" s="20">
        <f>VLOOKUP(C262,Table8[#All],2,0)</f>
        <v>3</v>
      </c>
      <c r="E262" s="20" t="s">
        <v>92</v>
      </c>
      <c r="F262" s="20">
        <f>VLOOKUP(E262,Table9[#All],2,0)</f>
        <v>0</v>
      </c>
      <c r="G262" s="20" t="s">
        <v>158</v>
      </c>
      <c r="H262" s="20">
        <f>VLOOKUP(G262,Table10[#All],2,0)</f>
        <v>5</v>
      </c>
      <c r="I262" s="20" t="s">
        <v>98</v>
      </c>
      <c r="J262" s="20">
        <f>VLOOKUP(I262,Table11[#All],2,0)</f>
        <v>1</v>
      </c>
      <c r="K262" s="20" t="s">
        <v>98</v>
      </c>
      <c r="L262" s="20">
        <f>VLOOKUP(K262,Table12[#All],2,0)</f>
        <v>0</v>
      </c>
      <c r="M262" s="20" t="s">
        <v>98</v>
      </c>
      <c r="N262" s="20">
        <f>VLOOKUP(M262,Table13[#All],2,0)</f>
        <v>2</v>
      </c>
      <c r="O262" s="20" t="s">
        <v>98</v>
      </c>
      <c r="P262" s="20">
        <f>VLOOKUP(O262,Table14[#All],2,0)</f>
        <v>1</v>
      </c>
      <c r="Q262" s="20" t="s">
        <v>104</v>
      </c>
      <c r="R262" s="20">
        <f>VLOOKUP(Q262,Table16[#All],2,0)</f>
        <v>0</v>
      </c>
      <c r="S262" s="20" t="s">
        <v>111</v>
      </c>
      <c r="T262" s="20">
        <f>VLOOKUP(S262,Table17[#All],2,0)</f>
        <v>0</v>
      </c>
      <c r="U262" s="21">
        <v>176000</v>
      </c>
    </row>
    <row r="263" spans="1:21">
      <c r="A263" s="22" t="s">
        <v>209</v>
      </c>
      <c r="B263" s="20">
        <f>VLOOKUP(A263,Table7[#All],2,)</f>
        <v>0</v>
      </c>
      <c r="C263" s="23" t="s">
        <v>91</v>
      </c>
      <c r="D263" s="20">
        <f>VLOOKUP(C263,Table8[#All],2,0)</f>
        <v>0</v>
      </c>
      <c r="E263" s="23" t="s">
        <v>92</v>
      </c>
      <c r="F263" s="20">
        <f>VLOOKUP(E263,Table9[#All],2,0)</f>
        <v>0</v>
      </c>
      <c r="G263" s="23" t="s">
        <v>122</v>
      </c>
      <c r="H263" s="20">
        <f>VLOOKUP(G263,Table10[#All],2,0)</f>
        <v>0</v>
      </c>
      <c r="I263" s="23" t="s">
        <v>126</v>
      </c>
      <c r="J263" s="20">
        <f>VLOOKUP(I263,Table11[#All],2,0)</f>
        <v>2</v>
      </c>
      <c r="K263" s="23" t="s">
        <v>98</v>
      </c>
      <c r="L263" s="20">
        <f>VLOOKUP(K263,Table12[#All],2,0)</f>
        <v>0</v>
      </c>
      <c r="M263" s="23" t="s">
        <v>126</v>
      </c>
      <c r="N263" s="20">
        <f>VLOOKUP(M263,Table13[#All],2,0)</f>
        <v>0</v>
      </c>
      <c r="O263" s="23" t="s">
        <v>126</v>
      </c>
      <c r="P263" s="20">
        <f>VLOOKUP(O263,Table14[#All],2,0)</f>
        <v>2</v>
      </c>
      <c r="Q263" s="23" t="s">
        <v>104</v>
      </c>
      <c r="R263" s="20">
        <f>VLOOKUP(Q263,Table16[#All],2,0)</f>
        <v>0</v>
      </c>
      <c r="S263" s="23" t="s">
        <v>150</v>
      </c>
      <c r="T263" s="20">
        <f>VLOOKUP(S263,Table17[#All],2,0)</f>
        <v>2</v>
      </c>
      <c r="U263" s="24">
        <v>276000</v>
      </c>
    </row>
    <row r="264" spans="1:21">
      <c r="A264" s="19" t="s">
        <v>169</v>
      </c>
      <c r="B264" s="20">
        <f>VLOOKUP(A264,Table7[#All],2,)</f>
        <v>9</v>
      </c>
      <c r="C264" s="20" t="s">
        <v>91</v>
      </c>
      <c r="D264" s="20">
        <f>VLOOKUP(C264,Table8[#All],2,0)</f>
        <v>0</v>
      </c>
      <c r="E264" s="20" t="s">
        <v>92</v>
      </c>
      <c r="F264" s="20">
        <f>VLOOKUP(E264,Table9[#All],2,0)</f>
        <v>0</v>
      </c>
      <c r="G264" s="20" t="s">
        <v>158</v>
      </c>
      <c r="H264" s="20">
        <f>VLOOKUP(G264,Table10[#All],2,0)</f>
        <v>5</v>
      </c>
      <c r="I264" s="20" t="s">
        <v>119</v>
      </c>
      <c r="J264" s="20">
        <f>VLOOKUP(I264,Table11[#All],2,0)</f>
        <v>0</v>
      </c>
      <c r="K264" s="20" t="s">
        <v>119</v>
      </c>
      <c r="L264" s="20">
        <f>VLOOKUP(K264,Table12[#All],2,0)</f>
        <v>1</v>
      </c>
      <c r="M264" s="20" t="s">
        <v>98</v>
      </c>
      <c r="N264" s="20">
        <f>VLOOKUP(M264,Table13[#All],2,0)</f>
        <v>2</v>
      </c>
      <c r="O264" s="20" t="s">
        <v>98</v>
      </c>
      <c r="P264" s="20">
        <f>VLOOKUP(O264,Table14[#All],2,0)</f>
        <v>1</v>
      </c>
      <c r="Q264" s="20" t="s">
        <v>104</v>
      </c>
      <c r="R264" s="20">
        <f>VLOOKUP(Q264,Table16[#All],2,0)</f>
        <v>0</v>
      </c>
      <c r="S264" s="20" t="s">
        <v>111</v>
      </c>
      <c r="T264" s="20">
        <f>VLOOKUP(S264,Table17[#All],2,0)</f>
        <v>0</v>
      </c>
      <c r="U264" s="21">
        <v>151000</v>
      </c>
    </row>
    <row r="265" spans="1:21">
      <c r="A265" s="22" t="s">
        <v>188</v>
      </c>
      <c r="B265" s="20">
        <f>VLOOKUP(A265,Table7[#All],2,)</f>
        <v>7</v>
      </c>
      <c r="C265" s="23" t="s">
        <v>91</v>
      </c>
      <c r="D265" s="20">
        <f>VLOOKUP(C265,Table8[#All],2,0)</f>
        <v>0</v>
      </c>
      <c r="E265" s="23" t="s">
        <v>92</v>
      </c>
      <c r="F265" s="20">
        <f>VLOOKUP(E265,Table9[#All],2,0)</f>
        <v>0</v>
      </c>
      <c r="G265" s="23" t="s">
        <v>176</v>
      </c>
      <c r="H265" s="20">
        <f>VLOOKUP(G265,Table10[#All],2,0)</f>
        <v>2</v>
      </c>
      <c r="I265" s="23" t="s">
        <v>98</v>
      </c>
      <c r="J265" s="20">
        <f>VLOOKUP(I265,Table11[#All],2,0)</f>
        <v>1</v>
      </c>
      <c r="K265" s="23" t="s">
        <v>98</v>
      </c>
      <c r="L265" s="20">
        <f>VLOOKUP(K265,Table12[#All],2,0)</f>
        <v>0</v>
      </c>
      <c r="M265" s="23" t="s">
        <v>98</v>
      </c>
      <c r="N265" s="20">
        <f>VLOOKUP(M265,Table13[#All],2,0)</f>
        <v>2</v>
      </c>
      <c r="O265" s="23" t="s">
        <v>98</v>
      </c>
      <c r="P265" s="20">
        <f>VLOOKUP(O265,Table14[#All],2,0)</f>
        <v>1</v>
      </c>
      <c r="Q265" s="23" t="s">
        <v>104</v>
      </c>
      <c r="R265" s="20">
        <f>VLOOKUP(Q265,Table16[#All],2,0)</f>
        <v>0</v>
      </c>
      <c r="S265" s="23" t="s">
        <v>111</v>
      </c>
      <c r="T265" s="20">
        <f>VLOOKUP(S265,Table17[#All],2,0)</f>
        <v>0</v>
      </c>
      <c r="U265" s="24">
        <v>130000</v>
      </c>
    </row>
    <row r="266" spans="1:21">
      <c r="A266" s="19" t="s">
        <v>188</v>
      </c>
      <c r="B266" s="20">
        <f>VLOOKUP(A266,Table7[#All],2,)</f>
        <v>7</v>
      </c>
      <c r="C266" s="20" t="s">
        <v>182</v>
      </c>
      <c r="D266" s="20">
        <f>VLOOKUP(C266,Table8[#All],2,0)</f>
        <v>3</v>
      </c>
      <c r="E266" s="20" t="s">
        <v>92</v>
      </c>
      <c r="F266" s="20">
        <f>VLOOKUP(E266,Table9[#All],2,0)</f>
        <v>0</v>
      </c>
      <c r="G266" s="20" t="s">
        <v>93</v>
      </c>
      <c r="H266" s="20">
        <f>VLOOKUP(G266,Table10[#All],2,0)</f>
        <v>1</v>
      </c>
      <c r="I266" s="20" t="s">
        <v>139</v>
      </c>
      <c r="J266" s="20">
        <f>VLOOKUP(I266,Table11[#All],2,0)</f>
        <v>4</v>
      </c>
      <c r="K266" s="20" t="s">
        <v>98</v>
      </c>
      <c r="L266" s="20">
        <f>VLOOKUP(K266,Table12[#All],2,0)</f>
        <v>0</v>
      </c>
      <c r="M266" s="20" t="s">
        <v>119</v>
      </c>
      <c r="N266" s="20">
        <f>VLOOKUP(M266,Table13[#All],2,0)</f>
        <v>1</v>
      </c>
      <c r="O266" s="20" t="s">
        <v>98</v>
      </c>
      <c r="P266" s="20">
        <f>VLOOKUP(O266,Table14[#All],2,0)</f>
        <v>1</v>
      </c>
      <c r="Q266" s="20" t="s">
        <v>167</v>
      </c>
      <c r="R266" s="20">
        <f>VLOOKUP(Q266,Table16[#All],2,0)</f>
        <v>1</v>
      </c>
      <c r="S266" s="20" t="s">
        <v>111</v>
      </c>
      <c r="T266" s="20">
        <f>VLOOKUP(S266,Table17[#All],2,0)</f>
        <v>0</v>
      </c>
      <c r="U266" s="21">
        <v>73000</v>
      </c>
    </row>
    <row r="267" spans="1:21">
      <c r="A267" s="22" t="s">
        <v>175</v>
      </c>
      <c r="B267" s="20">
        <f>VLOOKUP(A267,Table7[#All],2,)</f>
        <v>6</v>
      </c>
      <c r="C267" s="23" t="s">
        <v>91</v>
      </c>
      <c r="D267" s="20">
        <f>VLOOKUP(C267,Table8[#All],2,0)</f>
        <v>0</v>
      </c>
      <c r="E267" s="23" t="s">
        <v>92</v>
      </c>
      <c r="F267" s="20">
        <f>VLOOKUP(E267,Table9[#All],2,0)</f>
        <v>0</v>
      </c>
      <c r="G267" s="23" t="s">
        <v>93</v>
      </c>
      <c r="H267" s="20">
        <f>VLOOKUP(G267,Table10[#All],2,0)</f>
        <v>1</v>
      </c>
      <c r="I267" s="23" t="s">
        <v>119</v>
      </c>
      <c r="J267" s="20">
        <f>VLOOKUP(I267,Table11[#All],2,0)</f>
        <v>0</v>
      </c>
      <c r="K267" s="23" t="s">
        <v>98</v>
      </c>
      <c r="L267" s="20">
        <f>VLOOKUP(K267,Table12[#All],2,0)</f>
        <v>0</v>
      </c>
      <c r="M267" s="23" t="s">
        <v>98</v>
      </c>
      <c r="N267" s="20">
        <f>VLOOKUP(M267,Table13[#All],2,0)</f>
        <v>2</v>
      </c>
      <c r="O267" s="23" t="s">
        <v>119</v>
      </c>
      <c r="P267" s="20">
        <f>VLOOKUP(O267,Table14[#All],2,0)</f>
        <v>0</v>
      </c>
      <c r="Q267" s="23" t="s">
        <v>104</v>
      </c>
      <c r="R267" s="20">
        <f>VLOOKUP(Q267,Table16[#All],2,0)</f>
        <v>0</v>
      </c>
      <c r="S267" s="23" t="s">
        <v>111</v>
      </c>
      <c r="T267" s="20">
        <f>VLOOKUP(S267,Table17[#All],2,0)</f>
        <v>0</v>
      </c>
      <c r="U267" s="24">
        <v>175500</v>
      </c>
    </row>
    <row r="268" spans="1:21">
      <c r="A268" s="19" t="s">
        <v>121</v>
      </c>
      <c r="B268" s="20">
        <f>VLOOKUP(A268,Table7[#All],2,)</f>
        <v>17</v>
      </c>
      <c r="C268" s="20" t="s">
        <v>91</v>
      </c>
      <c r="D268" s="20">
        <f>VLOOKUP(C268,Table8[#All],2,0)</f>
        <v>0</v>
      </c>
      <c r="E268" s="20" t="s">
        <v>92</v>
      </c>
      <c r="F268" s="20">
        <f>VLOOKUP(E268,Table9[#All],2,0)</f>
        <v>0</v>
      </c>
      <c r="G268" s="20" t="s">
        <v>122</v>
      </c>
      <c r="H268" s="20">
        <f>VLOOKUP(G268,Table10[#All],2,0)</f>
        <v>0</v>
      </c>
      <c r="I268" s="20" t="s">
        <v>119</v>
      </c>
      <c r="J268" s="20">
        <f>VLOOKUP(I268,Table11[#All],2,0)</f>
        <v>0</v>
      </c>
      <c r="K268" s="20" t="s">
        <v>98</v>
      </c>
      <c r="L268" s="20">
        <f>VLOOKUP(K268,Table12[#All],2,0)</f>
        <v>0</v>
      </c>
      <c r="M268" s="20" t="s">
        <v>119</v>
      </c>
      <c r="N268" s="20">
        <f>VLOOKUP(M268,Table13[#All],2,0)</f>
        <v>1</v>
      </c>
      <c r="O268" s="20" t="s">
        <v>98</v>
      </c>
      <c r="P268" s="20">
        <f>VLOOKUP(O268,Table14[#All],2,0)</f>
        <v>1</v>
      </c>
      <c r="Q268" s="20" t="s">
        <v>104</v>
      </c>
      <c r="R268" s="20">
        <f>VLOOKUP(Q268,Table16[#All],2,0)</f>
        <v>0</v>
      </c>
      <c r="S268" s="20" t="s">
        <v>111</v>
      </c>
      <c r="T268" s="20">
        <f>VLOOKUP(S268,Table17[#All],2,0)</f>
        <v>0</v>
      </c>
      <c r="U268" s="21">
        <v>185000</v>
      </c>
    </row>
    <row r="269" spans="1:21">
      <c r="A269" s="22" t="s">
        <v>200</v>
      </c>
      <c r="B269" s="20">
        <f>VLOOKUP(A269,Table7[#All],2,)</f>
        <v>23</v>
      </c>
      <c r="C269" s="23" t="s">
        <v>91</v>
      </c>
      <c r="D269" s="20">
        <f>VLOOKUP(C269,Table8[#All],2,0)</f>
        <v>0</v>
      </c>
      <c r="E269" s="23" t="s">
        <v>92</v>
      </c>
      <c r="F269" s="20">
        <f>VLOOKUP(E269,Table9[#All],2,0)</f>
        <v>0</v>
      </c>
      <c r="G269" s="23" t="s">
        <v>246</v>
      </c>
      <c r="H269" s="20">
        <f>VLOOKUP(G269,Table10[#All],2,0)</f>
        <v>7</v>
      </c>
      <c r="I269" s="23" t="s">
        <v>98</v>
      </c>
      <c r="J269" s="20">
        <f>VLOOKUP(I269,Table11[#All],2,0)</f>
        <v>1</v>
      </c>
      <c r="K269" s="23" t="s">
        <v>98</v>
      </c>
      <c r="L269" s="20">
        <f>VLOOKUP(K269,Table12[#All],2,0)</f>
        <v>0</v>
      </c>
      <c r="M269" s="23" t="s">
        <v>126</v>
      </c>
      <c r="N269" s="20">
        <f>VLOOKUP(M269,Table13[#All],2,0)</f>
        <v>0</v>
      </c>
      <c r="O269" s="23" t="s">
        <v>119</v>
      </c>
      <c r="P269" s="20">
        <f>VLOOKUP(O269,Table14[#All],2,0)</f>
        <v>0</v>
      </c>
      <c r="Q269" s="23" t="s">
        <v>104</v>
      </c>
      <c r="R269" s="20">
        <f>VLOOKUP(Q269,Table16[#All],2,0)</f>
        <v>0</v>
      </c>
      <c r="S269" s="23" t="s">
        <v>111</v>
      </c>
      <c r="T269" s="20">
        <f>VLOOKUP(S269,Table17[#All],2,0)</f>
        <v>0</v>
      </c>
      <c r="U269" s="24">
        <v>179500</v>
      </c>
    </row>
    <row r="270" spans="1:21">
      <c r="A270" s="19" t="s">
        <v>214</v>
      </c>
      <c r="B270" s="20">
        <f>VLOOKUP(A270,Table7[#All],2,)</f>
        <v>13</v>
      </c>
      <c r="C270" s="20" t="s">
        <v>91</v>
      </c>
      <c r="D270" s="20">
        <f>VLOOKUP(C270,Table8[#All],2,0)</f>
        <v>0</v>
      </c>
      <c r="E270" s="20" t="s">
        <v>92</v>
      </c>
      <c r="F270" s="20">
        <f>VLOOKUP(E270,Table9[#All],2,0)</f>
        <v>0</v>
      </c>
      <c r="G270" s="20" t="s">
        <v>93</v>
      </c>
      <c r="H270" s="20">
        <f>VLOOKUP(G270,Table10[#All],2,0)</f>
        <v>1</v>
      </c>
      <c r="I270" s="20" t="s">
        <v>98</v>
      </c>
      <c r="J270" s="20">
        <f>VLOOKUP(I270,Table11[#All],2,0)</f>
        <v>1</v>
      </c>
      <c r="K270" s="20" t="s">
        <v>98</v>
      </c>
      <c r="L270" s="20">
        <f>VLOOKUP(K270,Table12[#All],2,0)</f>
        <v>0</v>
      </c>
      <c r="M270" s="20" t="s">
        <v>126</v>
      </c>
      <c r="N270" s="20">
        <f>VLOOKUP(M270,Table13[#All],2,0)</f>
        <v>0</v>
      </c>
      <c r="O270" s="20" t="s">
        <v>98</v>
      </c>
      <c r="P270" s="20">
        <f>VLOOKUP(O270,Table14[#All],2,0)</f>
        <v>1</v>
      </c>
      <c r="Q270" s="20" t="s">
        <v>104</v>
      </c>
      <c r="R270" s="20">
        <f>VLOOKUP(Q270,Table16[#All],2,0)</f>
        <v>0</v>
      </c>
      <c r="S270" s="20" t="s">
        <v>111</v>
      </c>
      <c r="T270" s="20">
        <f>VLOOKUP(S270,Table17[#All],2,0)</f>
        <v>0</v>
      </c>
      <c r="U270" s="21">
        <v>120500</v>
      </c>
    </row>
    <row r="271" spans="1:21">
      <c r="A271" s="22" t="s">
        <v>206</v>
      </c>
      <c r="B271" s="20">
        <f>VLOOKUP(A271,Table7[#All],2,)</f>
        <v>15</v>
      </c>
      <c r="C271" s="23" t="s">
        <v>91</v>
      </c>
      <c r="D271" s="20">
        <f>VLOOKUP(C271,Table8[#All],2,0)</f>
        <v>0</v>
      </c>
      <c r="E271" s="23" t="s">
        <v>92</v>
      </c>
      <c r="F271" s="20">
        <f>VLOOKUP(E271,Table9[#All],2,0)</f>
        <v>0</v>
      </c>
      <c r="G271" s="23" t="s">
        <v>93</v>
      </c>
      <c r="H271" s="20">
        <f>VLOOKUP(G271,Table10[#All],2,0)</f>
        <v>1</v>
      </c>
      <c r="I271" s="23" t="s">
        <v>98</v>
      </c>
      <c r="J271" s="20">
        <f>VLOOKUP(I271,Table11[#All],2,0)</f>
        <v>1</v>
      </c>
      <c r="K271" s="23" t="s">
        <v>119</v>
      </c>
      <c r="L271" s="20">
        <f>VLOOKUP(K271,Table12[#All],2,0)</f>
        <v>1</v>
      </c>
      <c r="M271" s="23" t="s">
        <v>98</v>
      </c>
      <c r="N271" s="20">
        <f>VLOOKUP(M271,Table13[#All],2,0)</f>
        <v>2</v>
      </c>
      <c r="O271" s="23" t="s">
        <v>98</v>
      </c>
      <c r="P271" s="20">
        <f>VLOOKUP(O271,Table14[#All],2,0)</f>
        <v>1</v>
      </c>
      <c r="Q271" s="23" t="s">
        <v>104</v>
      </c>
      <c r="R271" s="20">
        <f>VLOOKUP(Q271,Table16[#All],2,0)</f>
        <v>0</v>
      </c>
      <c r="S271" s="23" t="s">
        <v>111</v>
      </c>
      <c r="T271" s="20">
        <f>VLOOKUP(S271,Table17[#All],2,0)</f>
        <v>0</v>
      </c>
      <c r="U271" s="24">
        <v>148000</v>
      </c>
    </row>
    <row r="272" spans="1:21">
      <c r="A272" s="19" t="s">
        <v>163</v>
      </c>
      <c r="B272" s="20">
        <f>VLOOKUP(A272,Table7[#All],2,)</f>
        <v>5</v>
      </c>
      <c r="C272" s="20" t="s">
        <v>91</v>
      </c>
      <c r="D272" s="20">
        <f>VLOOKUP(C272,Table8[#All],2,0)</f>
        <v>0</v>
      </c>
      <c r="E272" s="20" t="s">
        <v>92</v>
      </c>
      <c r="F272" s="20">
        <f>VLOOKUP(E272,Table9[#All],2,0)</f>
        <v>0</v>
      </c>
      <c r="G272" s="20" t="s">
        <v>122</v>
      </c>
      <c r="H272" s="20">
        <f>VLOOKUP(G272,Table10[#All],2,0)</f>
        <v>0</v>
      </c>
      <c r="I272" s="20" t="s">
        <v>119</v>
      </c>
      <c r="J272" s="20">
        <f>VLOOKUP(I272,Table11[#All],2,0)</f>
        <v>0</v>
      </c>
      <c r="K272" s="20" t="s">
        <v>98</v>
      </c>
      <c r="L272" s="20">
        <f>VLOOKUP(K272,Table12[#All],2,0)</f>
        <v>0</v>
      </c>
      <c r="M272" s="20" t="s">
        <v>119</v>
      </c>
      <c r="N272" s="20">
        <f>VLOOKUP(M272,Table13[#All],2,0)</f>
        <v>1</v>
      </c>
      <c r="O272" s="20" t="s">
        <v>119</v>
      </c>
      <c r="P272" s="20">
        <f>VLOOKUP(O272,Table14[#All],2,0)</f>
        <v>0</v>
      </c>
      <c r="Q272" s="20" t="s">
        <v>104</v>
      </c>
      <c r="R272" s="20">
        <f>VLOOKUP(Q272,Table16[#All],2,0)</f>
        <v>0</v>
      </c>
      <c r="S272" s="20" t="s">
        <v>150</v>
      </c>
      <c r="T272" s="20">
        <f>VLOOKUP(S272,Table17[#All],2,0)</f>
        <v>2</v>
      </c>
      <c r="U272" s="21">
        <v>266000</v>
      </c>
    </row>
    <row r="273" spans="1:21">
      <c r="A273" s="22" t="s">
        <v>199</v>
      </c>
      <c r="B273" s="20">
        <f>VLOOKUP(A273,Table7[#All],2,)</f>
        <v>19</v>
      </c>
      <c r="C273" s="23" t="s">
        <v>91</v>
      </c>
      <c r="D273" s="20">
        <f>VLOOKUP(C273,Table8[#All],2,0)</f>
        <v>0</v>
      </c>
      <c r="E273" s="23" t="s">
        <v>92</v>
      </c>
      <c r="F273" s="20">
        <f>VLOOKUP(E273,Table9[#All],2,0)</f>
        <v>0</v>
      </c>
      <c r="G273" s="23" t="s">
        <v>93</v>
      </c>
      <c r="H273" s="20">
        <f>VLOOKUP(G273,Table10[#All],2,0)</f>
        <v>1</v>
      </c>
      <c r="I273" s="23" t="s">
        <v>119</v>
      </c>
      <c r="J273" s="20">
        <f>VLOOKUP(I273,Table11[#All],2,0)</f>
        <v>0</v>
      </c>
      <c r="K273" s="23" t="s">
        <v>98</v>
      </c>
      <c r="L273" s="20">
        <f>VLOOKUP(K273,Table12[#All],2,0)</f>
        <v>0</v>
      </c>
      <c r="M273" s="23" t="s">
        <v>126</v>
      </c>
      <c r="N273" s="20">
        <f>VLOOKUP(M273,Table13[#All],2,0)</f>
        <v>0</v>
      </c>
      <c r="O273" s="23" t="s">
        <v>98</v>
      </c>
      <c r="P273" s="20">
        <f>VLOOKUP(O273,Table14[#All],2,0)</f>
        <v>1</v>
      </c>
      <c r="Q273" s="23" t="s">
        <v>104</v>
      </c>
      <c r="R273" s="20">
        <f>VLOOKUP(Q273,Table16[#All],2,0)</f>
        <v>0</v>
      </c>
      <c r="S273" s="23" t="s">
        <v>111</v>
      </c>
      <c r="T273" s="20">
        <f>VLOOKUP(S273,Table17[#All],2,0)</f>
        <v>0</v>
      </c>
      <c r="U273" s="24">
        <v>241500</v>
      </c>
    </row>
    <row r="274" spans="1:21">
      <c r="A274" s="19" t="s">
        <v>162</v>
      </c>
      <c r="B274" s="20">
        <f>VLOOKUP(A274,Table7[#All],2,)</f>
        <v>3</v>
      </c>
      <c r="C274" s="20" t="s">
        <v>91</v>
      </c>
      <c r="D274" s="20">
        <f>VLOOKUP(C274,Table8[#All],2,0)</f>
        <v>0</v>
      </c>
      <c r="E274" s="20" t="s">
        <v>92</v>
      </c>
      <c r="F274" s="20">
        <f>VLOOKUP(E274,Table9[#All],2,0)</f>
        <v>0</v>
      </c>
      <c r="G274" s="20" t="s">
        <v>122</v>
      </c>
      <c r="H274" s="20">
        <f>VLOOKUP(G274,Table10[#All],2,0)</f>
        <v>0</v>
      </c>
      <c r="I274" s="20" t="s">
        <v>119</v>
      </c>
      <c r="J274" s="20">
        <f>VLOOKUP(I274,Table11[#All],2,0)</f>
        <v>0</v>
      </c>
      <c r="K274" s="20" t="s">
        <v>98</v>
      </c>
      <c r="L274" s="20">
        <f>VLOOKUP(K274,Table12[#All],2,0)</f>
        <v>0</v>
      </c>
      <c r="M274" s="20" t="s">
        <v>126</v>
      </c>
      <c r="N274" s="20">
        <f>VLOOKUP(M274,Table13[#All],2,0)</f>
        <v>0</v>
      </c>
      <c r="O274" s="20" t="s">
        <v>119</v>
      </c>
      <c r="P274" s="20">
        <f>VLOOKUP(O274,Table14[#All],2,0)</f>
        <v>0</v>
      </c>
      <c r="Q274" s="20" t="s">
        <v>104</v>
      </c>
      <c r="R274" s="20">
        <f>VLOOKUP(Q274,Table16[#All],2,0)</f>
        <v>0</v>
      </c>
      <c r="S274" s="20" t="s">
        <v>111</v>
      </c>
      <c r="T274" s="20">
        <f>VLOOKUP(S274,Table17[#All],2,0)</f>
        <v>0</v>
      </c>
      <c r="U274" s="21">
        <v>290000</v>
      </c>
    </row>
    <row r="275" spans="1:21">
      <c r="A275" s="22" t="s">
        <v>89</v>
      </c>
      <c r="B275" s="20">
        <f>VLOOKUP(A275,Table7[#All],2,)</f>
        <v>11</v>
      </c>
      <c r="C275" s="23" t="s">
        <v>90</v>
      </c>
      <c r="D275" s="20">
        <f>VLOOKUP(C275,Table8[#All],2,0)</f>
        <v>1</v>
      </c>
      <c r="E275" s="23" t="s">
        <v>92</v>
      </c>
      <c r="F275" s="20">
        <f>VLOOKUP(E275,Table9[#All],2,0)</f>
        <v>0</v>
      </c>
      <c r="G275" s="23" t="s">
        <v>93</v>
      </c>
      <c r="H275" s="20">
        <f>VLOOKUP(G275,Table10[#All],2,0)</f>
        <v>1</v>
      </c>
      <c r="I275" s="23" t="s">
        <v>98</v>
      </c>
      <c r="J275" s="20">
        <f>VLOOKUP(I275,Table11[#All],2,0)</f>
        <v>1</v>
      </c>
      <c r="K275" s="23" t="s">
        <v>98</v>
      </c>
      <c r="L275" s="20">
        <f>VLOOKUP(K275,Table12[#All],2,0)</f>
        <v>0</v>
      </c>
      <c r="M275" s="23" t="s">
        <v>119</v>
      </c>
      <c r="N275" s="20">
        <f>VLOOKUP(M275,Table13[#All],2,0)</f>
        <v>1</v>
      </c>
      <c r="O275" s="23" t="s">
        <v>98</v>
      </c>
      <c r="P275" s="20">
        <f>VLOOKUP(O275,Table14[#All],2,0)</f>
        <v>1</v>
      </c>
      <c r="Q275" s="23" t="s">
        <v>104</v>
      </c>
      <c r="R275" s="20">
        <f>VLOOKUP(Q275,Table16[#All],2,0)</f>
        <v>0</v>
      </c>
      <c r="S275" s="23" t="s">
        <v>111</v>
      </c>
      <c r="T275" s="20">
        <f>VLOOKUP(S275,Table17[#All],2,0)</f>
        <v>0</v>
      </c>
      <c r="U275" s="24">
        <v>139000</v>
      </c>
    </row>
    <row r="276" spans="1:21">
      <c r="A276" s="19" t="s">
        <v>217</v>
      </c>
      <c r="B276" s="20">
        <f>VLOOKUP(A276,Table7[#All],2,)</f>
        <v>4</v>
      </c>
      <c r="C276" s="20" t="s">
        <v>91</v>
      </c>
      <c r="D276" s="20">
        <f>VLOOKUP(C276,Table8[#All],2,0)</f>
        <v>0</v>
      </c>
      <c r="E276" s="20" t="s">
        <v>92</v>
      </c>
      <c r="F276" s="20">
        <f>VLOOKUP(E276,Table9[#All],2,0)</f>
        <v>0</v>
      </c>
      <c r="G276" s="20" t="s">
        <v>93</v>
      </c>
      <c r="H276" s="20">
        <f>VLOOKUP(G276,Table10[#All],2,0)</f>
        <v>1</v>
      </c>
      <c r="I276" s="20" t="s">
        <v>98</v>
      </c>
      <c r="J276" s="20">
        <f>VLOOKUP(I276,Table11[#All],2,0)</f>
        <v>1</v>
      </c>
      <c r="K276" s="20" t="s">
        <v>98</v>
      </c>
      <c r="L276" s="20">
        <f>VLOOKUP(K276,Table12[#All],2,0)</f>
        <v>0</v>
      </c>
      <c r="M276" s="20" t="s">
        <v>98</v>
      </c>
      <c r="N276" s="20">
        <f>VLOOKUP(M276,Table13[#All],2,0)</f>
        <v>2</v>
      </c>
      <c r="O276" s="20" t="s">
        <v>98</v>
      </c>
      <c r="P276" s="20">
        <f>VLOOKUP(O276,Table14[#All],2,0)</f>
        <v>1</v>
      </c>
      <c r="Q276" s="20" t="s">
        <v>104</v>
      </c>
      <c r="R276" s="20">
        <f>VLOOKUP(Q276,Table16[#All],2,0)</f>
        <v>0</v>
      </c>
      <c r="S276" s="20" t="s">
        <v>111</v>
      </c>
      <c r="T276" s="20">
        <f>VLOOKUP(S276,Table17[#All],2,0)</f>
        <v>0</v>
      </c>
      <c r="U276" s="21">
        <v>124500</v>
      </c>
    </row>
    <row r="277" spans="1:21">
      <c r="A277" s="22" t="s">
        <v>197</v>
      </c>
      <c r="B277" s="20">
        <f>VLOOKUP(A277,Table7[#All],2,)</f>
        <v>8</v>
      </c>
      <c r="C277" s="23" t="s">
        <v>91</v>
      </c>
      <c r="D277" s="20">
        <f>VLOOKUP(C277,Table8[#All],2,0)</f>
        <v>0</v>
      </c>
      <c r="E277" s="23" t="s">
        <v>92</v>
      </c>
      <c r="F277" s="20">
        <f>VLOOKUP(E277,Table9[#All],2,0)</f>
        <v>0</v>
      </c>
      <c r="G277" s="23" t="s">
        <v>176</v>
      </c>
      <c r="H277" s="20">
        <f>VLOOKUP(G277,Table10[#All],2,0)</f>
        <v>2</v>
      </c>
      <c r="I277" s="23" t="s">
        <v>98</v>
      </c>
      <c r="J277" s="20">
        <f>VLOOKUP(I277,Table11[#All],2,0)</f>
        <v>1</v>
      </c>
      <c r="K277" s="23" t="s">
        <v>98</v>
      </c>
      <c r="L277" s="20">
        <f>VLOOKUP(K277,Table12[#All],2,0)</f>
        <v>0</v>
      </c>
      <c r="M277" s="23" t="s">
        <v>119</v>
      </c>
      <c r="N277" s="20">
        <f>VLOOKUP(M277,Table13[#All],2,0)</f>
        <v>1</v>
      </c>
      <c r="O277" s="23" t="s">
        <v>126</v>
      </c>
      <c r="P277" s="20">
        <f>VLOOKUP(O277,Table14[#All],2,0)</f>
        <v>2</v>
      </c>
      <c r="Q277" s="23" t="s">
        <v>104</v>
      </c>
      <c r="R277" s="20">
        <f>VLOOKUP(Q277,Table16[#All],2,0)</f>
        <v>0</v>
      </c>
      <c r="S277" s="23" t="s">
        <v>111</v>
      </c>
      <c r="T277" s="20">
        <f>VLOOKUP(S277,Table17[#All],2,0)</f>
        <v>0</v>
      </c>
      <c r="U277" s="24">
        <v>205000</v>
      </c>
    </row>
    <row r="278" spans="1:21">
      <c r="A278" s="19" t="s">
        <v>217</v>
      </c>
      <c r="B278" s="20">
        <f>VLOOKUP(A278,Table7[#All],2,)</f>
        <v>4</v>
      </c>
      <c r="C278" s="20" t="s">
        <v>91</v>
      </c>
      <c r="D278" s="20">
        <f>VLOOKUP(C278,Table8[#All],2,0)</f>
        <v>0</v>
      </c>
      <c r="E278" s="20" t="s">
        <v>92</v>
      </c>
      <c r="F278" s="20">
        <f>VLOOKUP(E278,Table9[#All],2,0)</f>
        <v>0</v>
      </c>
      <c r="G278" s="20" t="s">
        <v>93</v>
      </c>
      <c r="H278" s="20">
        <f>VLOOKUP(G278,Table10[#All],2,0)</f>
        <v>1</v>
      </c>
      <c r="I278" s="20" t="s">
        <v>126</v>
      </c>
      <c r="J278" s="20">
        <f>VLOOKUP(I278,Table11[#All],2,0)</f>
        <v>2</v>
      </c>
      <c r="K278" s="20" t="s">
        <v>98</v>
      </c>
      <c r="L278" s="20">
        <f>VLOOKUP(K278,Table12[#All],2,0)</f>
        <v>0</v>
      </c>
      <c r="M278" s="20" t="s">
        <v>126</v>
      </c>
      <c r="N278" s="20">
        <f>VLOOKUP(M278,Table13[#All],2,0)</f>
        <v>0</v>
      </c>
      <c r="O278" s="20" t="s">
        <v>119</v>
      </c>
      <c r="P278" s="20">
        <f>VLOOKUP(O278,Table14[#All],2,0)</f>
        <v>0</v>
      </c>
      <c r="Q278" s="20" t="s">
        <v>104</v>
      </c>
      <c r="R278" s="20">
        <f>VLOOKUP(Q278,Table16[#All],2,0)</f>
        <v>0</v>
      </c>
      <c r="S278" s="20" t="s">
        <v>111</v>
      </c>
      <c r="T278" s="20">
        <f>VLOOKUP(S278,Table17[#All],2,0)</f>
        <v>0</v>
      </c>
      <c r="U278" s="21">
        <v>201000</v>
      </c>
    </row>
    <row r="279" spans="1:21">
      <c r="A279" s="22" t="s">
        <v>121</v>
      </c>
      <c r="B279" s="20">
        <f>VLOOKUP(A279,Table7[#All],2,)</f>
        <v>17</v>
      </c>
      <c r="C279" s="23" t="s">
        <v>91</v>
      </c>
      <c r="D279" s="20">
        <f>VLOOKUP(C279,Table8[#All],2,0)</f>
        <v>0</v>
      </c>
      <c r="E279" s="23" t="s">
        <v>92</v>
      </c>
      <c r="F279" s="20">
        <f>VLOOKUP(E279,Table9[#All],2,0)</f>
        <v>0</v>
      </c>
      <c r="G279" s="23" t="s">
        <v>93</v>
      </c>
      <c r="H279" s="20">
        <f>VLOOKUP(G279,Table10[#All],2,0)</f>
        <v>1</v>
      </c>
      <c r="I279" s="23" t="s">
        <v>98</v>
      </c>
      <c r="J279" s="20">
        <f>VLOOKUP(I279,Table11[#All],2,0)</f>
        <v>1</v>
      </c>
      <c r="K279" s="23" t="s">
        <v>98</v>
      </c>
      <c r="L279" s="20">
        <f>VLOOKUP(K279,Table12[#All],2,0)</f>
        <v>0</v>
      </c>
      <c r="M279" s="23" t="s">
        <v>126</v>
      </c>
      <c r="N279" s="20">
        <f>VLOOKUP(M279,Table13[#All],2,0)</f>
        <v>0</v>
      </c>
      <c r="O279" s="23" t="s">
        <v>98</v>
      </c>
      <c r="P279" s="20">
        <f>VLOOKUP(O279,Table14[#All],2,0)</f>
        <v>1</v>
      </c>
      <c r="Q279" s="23" t="s">
        <v>104</v>
      </c>
      <c r="R279" s="20">
        <f>VLOOKUP(Q279,Table16[#All],2,0)</f>
        <v>0</v>
      </c>
      <c r="S279" s="23" t="s">
        <v>111</v>
      </c>
      <c r="T279" s="20">
        <f>VLOOKUP(S279,Table17[#All],2,0)</f>
        <v>0</v>
      </c>
      <c r="U279" s="24">
        <v>141000</v>
      </c>
    </row>
    <row r="280" spans="1:21">
      <c r="A280" s="19" t="s">
        <v>147</v>
      </c>
      <c r="B280" s="20">
        <f>VLOOKUP(A280,Table7[#All],2,)</f>
        <v>10</v>
      </c>
      <c r="C280" s="20" t="s">
        <v>91</v>
      </c>
      <c r="D280" s="20">
        <f>VLOOKUP(C280,Table8[#All],2,0)</f>
        <v>0</v>
      </c>
      <c r="E280" s="20" t="s">
        <v>92</v>
      </c>
      <c r="F280" s="20">
        <f>VLOOKUP(E280,Table9[#All],2,0)</f>
        <v>0</v>
      </c>
      <c r="G280" s="20" t="s">
        <v>93</v>
      </c>
      <c r="H280" s="20">
        <f>VLOOKUP(G280,Table10[#All],2,0)</f>
        <v>1</v>
      </c>
      <c r="I280" s="20" t="s">
        <v>126</v>
      </c>
      <c r="J280" s="20">
        <f>VLOOKUP(I280,Table11[#All],2,0)</f>
        <v>2</v>
      </c>
      <c r="K280" s="20" t="s">
        <v>98</v>
      </c>
      <c r="L280" s="20">
        <f>VLOOKUP(K280,Table12[#All],2,0)</f>
        <v>0</v>
      </c>
      <c r="M280" s="20" t="s">
        <v>126</v>
      </c>
      <c r="N280" s="20">
        <f>VLOOKUP(M280,Table13[#All],2,0)</f>
        <v>0</v>
      </c>
      <c r="O280" s="20" t="s">
        <v>126</v>
      </c>
      <c r="P280" s="20">
        <f>VLOOKUP(O280,Table14[#All],2,0)</f>
        <v>2</v>
      </c>
      <c r="Q280" s="20" t="s">
        <v>104</v>
      </c>
      <c r="R280" s="20">
        <f>VLOOKUP(Q280,Table16[#All],2,0)</f>
        <v>0</v>
      </c>
      <c r="S280" s="20" t="s">
        <v>150</v>
      </c>
      <c r="T280" s="20">
        <f>VLOOKUP(S280,Table17[#All],2,0)</f>
        <v>2</v>
      </c>
      <c r="U280" s="21">
        <v>415298</v>
      </c>
    </row>
    <row r="281" spans="1:21">
      <c r="A281" s="22" t="s">
        <v>199</v>
      </c>
      <c r="B281" s="20">
        <f>VLOOKUP(A281,Table7[#All],2,)</f>
        <v>19</v>
      </c>
      <c r="C281" s="23" t="s">
        <v>91</v>
      </c>
      <c r="D281" s="20">
        <f>VLOOKUP(C281,Table8[#All],2,0)</f>
        <v>0</v>
      </c>
      <c r="E281" s="23" t="s">
        <v>92</v>
      </c>
      <c r="F281" s="20">
        <f>VLOOKUP(E281,Table9[#All],2,0)</f>
        <v>0</v>
      </c>
      <c r="G281" s="23" t="s">
        <v>122</v>
      </c>
      <c r="H281" s="20">
        <f>VLOOKUP(G281,Table10[#All],2,0)</f>
        <v>0</v>
      </c>
      <c r="I281" s="23" t="s">
        <v>119</v>
      </c>
      <c r="J281" s="20">
        <f>VLOOKUP(I281,Table11[#All],2,0)</f>
        <v>0</v>
      </c>
      <c r="K281" s="23" t="s">
        <v>98</v>
      </c>
      <c r="L281" s="20">
        <f>VLOOKUP(K281,Table12[#All],2,0)</f>
        <v>0</v>
      </c>
      <c r="M281" s="23" t="s">
        <v>126</v>
      </c>
      <c r="N281" s="20">
        <f>VLOOKUP(M281,Table13[#All],2,0)</f>
        <v>0</v>
      </c>
      <c r="O281" s="23" t="s">
        <v>98</v>
      </c>
      <c r="P281" s="20">
        <f>VLOOKUP(O281,Table14[#All],2,0)</f>
        <v>1</v>
      </c>
      <c r="Q281" s="23" t="s">
        <v>104</v>
      </c>
      <c r="R281" s="20">
        <f>VLOOKUP(Q281,Table16[#All],2,0)</f>
        <v>0</v>
      </c>
      <c r="S281" s="23" t="s">
        <v>111</v>
      </c>
      <c r="T281" s="20">
        <f>VLOOKUP(S281,Table17[#All],2,0)</f>
        <v>0</v>
      </c>
      <c r="U281" s="24">
        <v>192000</v>
      </c>
    </row>
    <row r="282" spans="1:21">
      <c r="A282" s="19" t="s">
        <v>165</v>
      </c>
      <c r="B282" s="20">
        <f>VLOOKUP(A282,Table7[#All],2,)</f>
        <v>12</v>
      </c>
      <c r="C282" s="20" t="s">
        <v>91</v>
      </c>
      <c r="D282" s="20">
        <f>VLOOKUP(C282,Table8[#All],2,0)</f>
        <v>0</v>
      </c>
      <c r="E282" s="20" t="s">
        <v>92</v>
      </c>
      <c r="F282" s="20">
        <f>VLOOKUP(E282,Table9[#All],2,0)</f>
        <v>0</v>
      </c>
      <c r="G282" s="20" t="s">
        <v>122</v>
      </c>
      <c r="H282" s="20">
        <f>VLOOKUP(G282,Table10[#All],2,0)</f>
        <v>0</v>
      </c>
      <c r="I282" s="20" t="s">
        <v>119</v>
      </c>
      <c r="J282" s="20">
        <f>VLOOKUP(I282,Table11[#All],2,0)</f>
        <v>0</v>
      </c>
      <c r="K282" s="20" t="s">
        <v>98</v>
      </c>
      <c r="L282" s="20">
        <f>VLOOKUP(K282,Table12[#All],2,0)</f>
        <v>0</v>
      </c>
      <c r="M282" s="20" t="s">
        <v>119</v>
      </c>
      <c r="N282" s="20">
        <f>VLOOKUP(M282,Table13[#All],2,0)</f>
        <v>1</v>
      </c>
      <c r="O282" s="20" t="s">
        <v>119</v>
      </c>
      <c r="P282" s="20">
        <f>VLOOKUP(O282,Table14[#All],2,0)</f>
        <v>0</v>
      </c>
      <c r="Q282" s="20" t="s">
        <v>104</v>
      </c>
      <c r="R282" s="20">
        <f>VLOOKUP(Q282,Table16[#All],2,0)</f>
        <v>0</v>
      </c>
      <c r="S282" s="20" t="s">
        <v>111</v>
      </c>
      <c r="T282" s="20">
        <f>VLOOKUP(S282,Table17[#All],2,0)</f>
        <v>0</v>
      </c>
      <c r="U282" s="21">
        <v>228500</v>
      </c>
    </row>
    <row r="283" spans="1:21">
      <c r="A283" s="22" t="s">
        <v>163</v>
      </c>
      <c r="B283" s="20">
        <f>VLOOKUP(A283,Table7[#All],2,)</f>
        <v>5</v>
      </c>
      <c r="C283" s="23" t="s">
        <v>91</v>
      </c>
      <c r="D283" s="20">
        <f>VLOOKUP(C283,Table8[#All],2,0)</f>
        <v>0</v>
      </c>
      <c r="E283" s="23" t="s">
        <v>92</v>
      </c>
      <c r="F283" s="20">
        <f>VLOOKUP(E283,Table9[#All],2,0)</f>
        <v>0</v>
      </c>
      <c r="G283" s="23" t="s">
        <v>93</v>
      </c>
      <c r="H283" s="20">
        <f>VLOOKUP(G283,Table10[#All],2,0)</f>
        <v>1</v>
      </c>
      <c r="I283" s="23" t="s">
        <v>119</v>
      </c>
      <c r="J283" s="20">
        <f>VLOOKUP(I283,Table11[#All],2,0)</f>
        <v>0</v>
      </c>
      <c r="K283" s="23" t="s">
        <v>98</v>
      </c>
      <c r="L283" s="20">
        <f>VLOOKUP(K283,Table12[#All],2,0)</f>
        <v>0</v>
      </c>
      <c r="M283" s="23" t="s">
        <v>119</v>
      </c>
      <c r="N283" s="20">
        <f>VLOOKUP(M283,Table13[#All],2,0)</f>
        <v>1</v>
      </c>
      <c r="O283" s="23" t="s">
        <v>119</v>
      </c>
      <c r="P283" s="20">
        <f>VLOOKUP(O283,Table14[#All],2,0)</f>
        <v>0</v>
      </c>
      <c r="Q283" s="23" t="s">
        <v>104</v>
      </c>
      <c r="R283" s="20">
        <f>VLOOKUP(Q283,Table16[#All],2,0)</f>
        <v>0</v>
      </c>
      <c r="S283" s="23" t="s">
        <v>150</v>
      </c>
      <c r="T283" s="20">
        <f>VLOOKUP(S283,Table17[#All],2,0)</f>
        <v>2</v>
      </c>
      <c r="U283" s="24">
        <v>185000</v>
      </c>
    </row>
    <row r="284" spans="1:21">
      <c r="A284" s="19" t="s">
        <v>147</v>
      </c>
      <c r="B284" s="20">
        <f>VLOOKUP(A284,Table7[#All],2,)</f>
        <v>10</v>
      </c>
      <c r="C284" s="20" t="s">
        <v>91</v>
      </c>
      <c r="D284" s="20">
        <f>VLOOKUP(C284,Table8[#All],2,0)</f>
        <v>0</v>
      </c>
      <c r="E284" s="20" t="s">
        <v>142</v>
      </c>
      <c r="F284" s="20">
        <f>VLOOKUP(E284,Table9[#All],2,0)</f>
        <v>4</v>
      </c>
      <c r="G284" s="20" t="s">
        <v>93</v>
      </c>
      <c r="H284" s="20">
        <f>VLOOKUP(G284,Table10[#All],2,0)</f>
        <v>1</v>
      </c>
      <c r="I284" s="20" t="s">
        <v>119</v>
      </c>
      <c r="J284" s="20">
        <f>VLOOKUP(I284,Table11[#All],2,0)</f>
        <v>0</v>
      </c>
      <c r="K284" s="20" t="s">
        <v>98</v>
      </c>
      <c r="L284" s="20">
        <f>VLOOKUP(K284,Table12[#All],2,0)</f>
        <v>0</v>
      </c>
      <c r="M284" s="20" t="s">
        <v>126</v>
      </c>
      <c r="N284" s="20">
        <f>VLOOKUP(M284,Table13[#All],2,0)</f>
        <v>0</v>
      </c>
      <c r="O284" s="20" t="s">
        <v>119</v>
      </c>
      <c r="P284" s="20">
        <f>VLOOKUP(O284,Table14[#All],2,0)</f>
        <v>0</v>
      </c>
      <c r="Q284" s="20" t="s">
        <v>104</v>
      </c>
      <c r="R284" s="20">
        <f>VLOOKUP(Q284,Table16[#All],2,0)</f>
        <v>0</v>
      </c>
      <c r="S284" s="20" t="s">
        <v>111</v>
      </c>
      <c r="T284" s="20">
        <f>VLOOKUP(S284,Table17[#All],2,0)</f>
        <v>0</v>
      </c>
      <c r="U284" s="21">
        <v>207500</v>
      </c>
    </row>
    <row r="285" spans="1:21">
      <c r="A285" s="22" t="s">
        <v>163</v>
      </c>
      <c r="B285" s="20">
        <f>VLOOKUP(A285,Table7[#All],2,)</f>
        <v>5</v>
      </c>
      <c r="C285" s="23" t="s">
        <v>90</v>
      </c>
      <c r="D285" s="20">
        <f>VLOOKUP(C285,Table8[#All],2,0)</f>
        <v>1</v>
      </c>
      <c r="E285" s="23" t="s">
        <v>92</v>
      </c>
      <c r="F285" s="20">
        <f>VLOOKUP(E285,Table9[#All],2,0)</f>
        <v>0</v>
      </c>
      <c r="G285" s="23" t="s">
        <v>93</v>
      </c>
      <c r="H285" s="20">
        <f>VLOOKUP(G285,Table10[#All],2,0)</f>
        <v>1</v>
      </c>
      <c r="I285" s="23" t="s">
        <v>119</v>
      </c>
      <c r="J285" s="20">
        <f>VLOOKUP(I285,Table11[#All],2,0)</f>
        <v>0</v>
      </c>
      <c r="K285" s="23" t="s">
        <v>98</v>
      </c>
      <c r="L285" s="20">
        <f>VLOOKUP(K285,Table12[#All],2,0)</f>
        <v>0</v>
      </c>
      <c r="M285" s="23" t="s">
        <v>126</v>
      </c>
      <c r="N285" s="20">
        <f>VLOOKUP(M285,Table13[#All],2,0)</f>
        <v>0</v>
      </c>
      <c r="O285" s="23" t="s">
        <v>119</v>
      </c>
      <c r="P285" s="20">
        <f>VLOOKUP(O285,Table14[#All],2,0)</f>
        <v>0</v>
      </c>
      <c r="Q285" s="23" t="s">
        <v>104</v>
      </c>
      <c r="R285" s="20">
        <f>VLOOKUP(Q285,Table16[#All],2,0)</f>
        <v>0</v>
      </c>
      <c r="S285" s="23" t="s">
        <v>150</v>
      </c>
      <c r="T285" s="20">
        <f>VLOOKUP(S285,Table17[#All],2,0)</f>
        <v>2</v>
      </c>
      <c r="U285" s="24">
        <v>244600</v>
      </c>
    </row>
    <row r="286" spans="1:21">
      <c r="A286" s="19" t="s">
        <v>165</v>
      </c>
      <c r="B286" s="20">
        <f>VLOOKUP(A286,Table7[#All],2,)</f>
        <v>12</v>
      </c>
      <c r="C286" s="20" t="s">
        <v>91</v>
      </c>
      <c r="D286" s="20">
        <f>VLOOKUP(C286,Table8[#All],2,0)</f>
        <v>0</v>
      </c>
      <c r="E286" s="20" t="s">
        <v>129</v>
      </c>
      <c r="F286" s="20">
        <f>VLOOKUP(E286,Table9[#All],2,0)</f>
        <v>3</v>
      </c>
      <c r="G286" s="20" t="s">
        <v>93</v>
      </c>
      <c r="H286" s="20">
        <f>VLOOKUP(G286,Table10[#All],2,0)</f>
        <v>1</v>
      </c>
      <c r="I286" s="20" t="s">
        <v>119</v>
      </c>
      <c r="J286" s="20">
        <f>VLOOKUP(I286,Table11[#All],2,0)</f>
        <v>0</v>
      </c>
      <c r="K286" s="20" t="s">
        <v>98</v>
      </c>
      <c r="L286" s="20">
        <f>VLOOKUP(K286,Table12[#All],2,0)</f>
        <v>0</v>
      </c>
      <c r="M286" s="20" t="s">
        <v>119</v>
      </c>
      <c r="N286" s="20">
        <f>VLOOKUP(M286,Table13[#All],2,0)</f>
        <v>1</v>
      </c>
      <c r="O286" s="20" t="s">
        <v>119</v>
      </c>
      <c r="P286" s="20">
        <f>VLOOKUP(O286,Table14[#All],2,0)</f>
        <v>0</v>
      </c>
      <c r="Q286" s="20" t="s">
        <v>104</v>
      </c>
      <c r="R286" s="20">
        <f>VLOOKUP(Q286,Table16[#All],2,0)</f>
        <v>0</v>
      </c>
      <c r="S286" s="20" t="s">
        <v>111</v>
      </c>
      <c r="T286" s="20">
        <f>VLOOKUP(S286,Table17[#All],2,0)</f>
        <v>0</v>
      </c>
      <c r="U286" s="21">
        <v>179200</v>
      </c>
    </row>
    <row r="287" spans="1:21">
      <c r="A287" s="22" t="s">
        <v>163</v>
      </c>
      <c r="B287" s="20">
        <f>VLOOKUP(A287,Table7[#All],2,)</f>
        <v>5</v>
      </c>
      <c r="C287" s="23" t="s">
        <v>91</v>
      </c>
      <c r="D287" s="20">
        <f>VLOOKUP(C287,Table8[#All],2,0)</f>
        <v>0</v>
      </c>
      <c r="E287" s="23" t="s">
        <v>129</v>
      </c>
      <c r="F287" s="20">
        <f>VLOOKUP(E287,Table9[#All],2,0)</f>
        <v>3</v>
      </c>
      <c r="G287" s="23" t="s">
        <v>122</v>
      </c>
      <c r="H287" s="20">
        <f>VLOOKUP(G287,Table10[#All],2,0)</f>
        <v>0</v>
      </c>
      <c r="I287" s="23" t="s">
        <v>119</v>
      </c>
      <c r="J287" s="20">
        <f>VLOOKUP(I287,Table11[#All],2,0)</f>
        <v>0</v>
      </c>
      <c r="K287" s="23" t="s">
        <v>98</v>
      </c>
      <c r="L287" s="20">
        <f>VLOOKUP(K287,Table12[#All],2,0)</f>
        <v>0</v>
      </c>
      <c r="M287" s="23" t="s">
        <v>126</v>
      </c>
      <c r="N287" s="20">
        <f>VLOOKUP(M287,Table13[#All],2,0)</f>
        <v>0</v>
      </c>
      <c r="O287" s="23" t="s">
        <v>119</v>
      </c>
      <c r="P287" s="20">
        <f>VLOOKUP(O287,Table14[#All],2,0)</f>
        <v>0</v>
      </c>
      <c r="Q287" s="23" t="s">
        <v>104</v>
      </c>
      <c r="R287" s="20">
        <f>VLOOKUP(Q287,Table16[#All],2,0)</f>
        <v>0</v>
      </c>
      <c r="S287" s="23" t="s">
        <v>150</v>
      </c>
      <c r="T287" s="20">
        <f>VLOOKUP(S287,Table17[#All],2,0)</f>
        <v>2</v>
      </c>
      <c r="U287" s="24">
        <v>164700</v>
      </c>
    </row>
    <row r="288" spans="1:21">
      <c r="A288" s="19" t="s">
        <v>89</v>
      </c>
      <c r="B288" s="20">
        <f>VLOOKUP(A288,Table7[#All],2,)</f>
        <v>11</v>
      </c>
      <c r="C288" s="20" t="s">
        <v>91</v>
      </c>
      <c r="D288" s="20">
        <f>VLOOKUP(C288,Table8[#All],2,0)</f>
        <v>0</v>
      </c>
      <c r="E288" s="20" t="s">
        <v>92</v>
      </c>
      <c r="F288" s="20">
        <f>VLOOKUP(E288,Table9[#All],2,0)</f>
        <v>0</v>
      </c>
      <c r="G288" s="20" t="s">
        <v>176</v>
      </c>
      <c r="H288" s="20">
        <f>VLOOKUP(G288,Table10[#All],2,0)</f>
        <v>2</v>
      </c>
      <c r="I288" s="20" t="s">
        <v>98</v>
      </c>
      <c r="J288" s="20">
        <f>VLOOKUP(I288,Table11[#All],2,0)</f>
        <v>1</v>
      </c>
      <c r="K288" s="20" t="s">
        <v>98</v>
      </c>
      <c r="L288" s="20">
        <f>VLOOKUP(K288,Table12[#All],2,0)</f>
        <v>0</v>
      </c>
      <c r="M288" s="20" t="s">
        <v>98</v>
      </c>
      <c r="N288" s="20">
        <f>VLOOKUP(M288,Table13[#All],2,0)</f>
        <v>2</v>
      </c>
      <c r="O288" s="20" t="s">
        <v>119</v>
      </c>
      <c r="P288" s="20">
        <f>VLOOKUP(O288,Table14[#All],2,0)</f>
        <v>0</v>
      </c>
      <c r="Q288" s="20" t="s">
        <v>104</v>
      </c>
      <c r="R288" s="20">
        <f>VLOOKUP(Q288,Table16[#All],2,0)</f>
        <v>0</v>
      </c>
      <c r="S288" s="20" t="s">
        <v>111</v>
      </c>
      <c r="T288" s="20">
        <f>VLOOKUP(S288,Table17[#All],2,0)</f>
        <v>0</v>
      </c>
      <c r="U288" s="21">
        <v>159000</v>
      </c>
    </row>
    <row r="289" spans="1:21">
      <c r="A289" s="22" t="s">
        <v>89</v>
      </c>
      <c r="B289" s="20">
        <f>VLOOKUP(A289,Table7[#All],2,)</f>
        <v>11</v>
      </c>
      <c r="C289" s="23" t="s">
        <v>91</v>
      </c>
      <c r="D289" s="20">
        <f>VLOOKUP(C289,Table8[#All],2,0)</f>
        <v>0</v>
      </c>
      <c r="E289" s="23" t="s">
        <v>92</v>
      </c>
      <c r="F289" s="20">
        <f>VLOOKUP(E289,Table9[#All],2,0)</f>
        <v>0</v>
      </c>
      <c r="G289" s="23" t="s">
        <v>93</v>
      </c>
      <c r="H289" s="20">
        <f>VLOOKUP(G289,Table10[#All],2,0)</f>
        <v>1</v>
      </c>
      <c r="I289" s="23" t="s">
        <v>98</v>
      </c>
      <c r="J289" s="20">
        <f>VLOOKUP(I289,Table11[#All],2,0)</f>
        <v>1</v>
      </c>
      <c r="K289" s="23" t="s">
        <v>98</v>
      </c>
      <c r="L289" s="20">
        <f>VLOOKUP(K289,Table12[#All],2,0)</f>
        <v>0</v>
      </c>
      <c r="M289" s="23" t="s">
        <v>98</v>
      </c>
      <c r="N289" s="20">
        <f>VLOOKUP(M289,Table13[#All],2,0)</f>
        <v>2</v>
      </c>
      <c r="O289" s="23" t="s">
        <v>98</v>
      </c>
      <c r="P289" s="20">
        <f>VLOOKUP(O289,Table14[#All],2,0)</f>
        <v>1</v>
      </c>
      <c r="Q289" s="23" t="s">
        <v>104</v>
      </c>
      <c r="R289" s="20">
        <f>VLOOKUP(Q289,Table16[#All],2,0)</f>
        <v>0</v>
      </c>
      <c r="S289" s="23" t="s">
        <v>111</v>
      </c>
      <c r="T289" s="20">
        <f>VLOOKUP(S289,Table17[#All],2,0)</f>
        <v>0</v>
      </c>
      <c r="U289" s="24">
        <v>88000</v>
      </c>
    </row>
    <row r="290" spans="1:21">
      <c r="A290" s="19" t="s">
        <v>169</v>
      </c>
      <c r="B290" s="20">
        <f>VLOOKUP(A290,Table7[#All],2,)</f>
        <v>9</v>
      </c>
      <c r="C290" s="20" t="s">
        <v>91</v>
      </c>
      <c r="D290" s="20">
        <f>VLOOKUP(C290,Table8[#All],2,0)</f>
        <v>0</v>
      </c>
      <c r="E290" s="20" t="s">
        <v>92</v>
      </c>
      <c r="F290" s="20">
        <f>VLOOKUP(E290,Table9[#All],2,0)</f>
        <v>0</v>
      </c>
      <c r="G290" s="20" t="s">
        <v>93</v>
      </c>
      <c r="H290" s="20">
        <f>VLOOKUP(G290,Table10[#All],2,0)</f>
        <v>1</v>
      </c>
      <c r="I290" s="20" t="s">
        <v>98</v>
      </c>
      <c r="J290" s="20">
        <f>VLOOKUP(I290,Table11[#All],2,0)</f>
        <v>1</v>
      </c>
      <c r="K290" s="20" t="s">
        <v>98</v>
      </c>
      <c r="L290" s="20">
        <f>VLOOKUP(K290,Table12[#All],2,0)</f>
        <v>0</v>
      </c>
      <c r="M290" s="20" t="s">
        <v>98</v>
      </c>
      <c r="N290" s="20">
        <f>VLOOKUP(M290,Table13[#All],2,0)</f>
        <v>2</v>
      </c>
      <c r="O290" s="20" t="s">
        <v>98</v>
      </c>
      <c r="P290" s="20">
        <f>VLOOKUP(O290,Table14[#All],2,0)</f>
        <v>1</v>
      </c>
      <c r="Q290" s="20" t="s">
        <v>104</v>
      </c>
      <c r="R290" s="20">
        <f>VLOOKUP(Q290,Table16[#All],2,0)</f>
        <v>0</v>
      </c>
      <c r="S290" s="20" t="s">
        <v>111</v>
      </c>
      <c r="T290" s="20">
        <f>VLOOKUP(S290,Table17[#All],2,0)</f>
        <v>0</v>
      </c>
      <c r="U290" s="21">
        <v>122000</v>
      </c>
    </row>
    <row r="291" spans="1:21">
      <c r="A291" s="22" t="s">
        <v>197</v>
      </c>
      <c r="B291" s="20">
        <f>VLOOKUP(A291,Table7[#All],2,)</f>
        <v>8</v>
      </c>
      <c r="C291" s="23" t="s">
        <v>225</v>
      </c>
      <c r="D291" s="20">
        <f>VLOOKUP(C291,Table8[#All],2,0)</f>
        <v>6</v>
      </c>
      <c r="E291" s="23" t="s">
        <v>92</v>
      </c>
      <c r="F291" s="20">
        <f>VLOOKUP(E291,Table9[#All],2,0)</f>
        <v>0</v>
      </c>
      <c r="G291" s="23" t="s">
        <v>122</v>
      </c>
      <c r="H291" s="20">
        <f>VLOOKUP(G291,Table10[#All],2,0)</f>
        <v>0</v>
      </c>
      <c r="I291" s="23" t="s">
        <v>98</v>
      </c>
      <c r="J291" s="20">
        <f>VLOOKUP(I291,Table11[#All],2,0)</f>
        <v>1</v>
      </c>
      <c r="K291" s="23" t="s">
        <v>98</v>
      </c>
      <c r="L291" s="20">
        <f>VLOOKUP(K291,Table12[#All],2,0)</f>
        <v>0</v>
      </c>
      <c r="M291" s="23" t="s">
        <v>126</v>
      </c>
      <c r="N291" s="20">
        <f>VLOOKUP(M291,Table13[#All],2,0)</f>
        <v>0</v>
      </c>
      <c r="O291" s="23" t="s">
        <v>98</v>
      </c>
      <c r="P291" s="20">
        <f>VLOOKUP(O291,Table14[#All],2,0)</f>
        <v>1</v>
      </c>
      <c r="Q291" s="23" t="s">
        <v>104</v>
      </c>
      <c r="R291" s="20">
        <f>VLOOKUP(Q291,Table16[#All],2,0)</f>
        <v>0</v>
      </c>
      <c r="S291" s="23" t="s">
        <v>111</v>
      </c>
      <c r="T291" s="20">
        <f>VLOOKUP(S291,Table17[#All],2,0)</f>
        <v>0</v>
      </c>
      <c r="U291" s="24">
        <v>153575</v>
      </c>
    </row>
    <row r="292" spans="1:21">
      <c r="A292" s="19" t="s">
        <v>209</v>
      </c>
      <c r="B292" s="20">
        <f>VLOOKUP(A292,Table7[#All],2,)</f>
        <v>0</v>
      </c>
      <c r="C292" s="20" t="s">
        <v>91</v>
      </c>
      <c r="D292" s="20">
        <f>VLOOKUP(C292,Table8[#All],2,0)</f>
        <v>0</v>
      </c>
      <c r="E292" s="20" t="s">
        <v>92</v>
      </c>
      <c r="F292" s="20">
        <f>VLOOKUP(E292,Table9[#All],2,0)</f>
        <v>0</v>
      </c>
      <c r="G292" s="20" t="s">
        <v>122</v>
      </c>
      <c r="H292" s="20">
        <f>VLOOKUP(G292,Table10[#All],2,0)</f>
        <v>0</v>
      </c>
      <c r="I292" s="20" t="s">
        <v>119</v>
      </c>
      <c r="J292" s="20">
        <f>VLOOKUP(I292,Table11[#All],2,0)</f>
        <v>0</v>
      </c>
      <c r="K292" s="20" t="s">
        <v>98</v>
      </c>
      <c r="L292" s="20">
        <f>VLOOKUP(K292,Table12[#All],2,0)</f>
        <v>0</v>
      </c>
      <c r="M292" s="20" t="s">
        <v>126</v>
      </c>
      <c r="N292" s="20">
        <f>VLOOKUP(M292,Table13[#All],2,0)</f>
        <v>0</v>
      </c>
      <c r="O292" s="20" t="s">
        <v>119</v>
      </c>
      <c r="P292" s="20">
        <f>VLOOKUP(O292,Table14[#All],2,0)</f>
        <v>0</v>
      </c>
      <c r="Q292" s="20" t="s">
        <v>104</v>
      </c>
      <c r="R292" s="20">
        <f>VLOOKUP(Q292,Table16[#All],2,0)</f>
        <v>0</v>
      </c>
      <c r="S292" s="20" t="s">
        <v>150</v>
      </c>
      <c r="T292" s="20">
        <f>VLOOKUP(S292,Table17[#All],2,0)</f>
        <v>2</v>
      </c>
      <c r="U292" s="21">
        <v>233230</v>
      </c>
    </row>
    <row r="293" spans="1:21">
      <c r="A293" s="22" t="s">
        <v>200</v>
      </c>
      <c r="B293" s="20">
        <f>VLOOKUP(A293,Table7[#All],2,)</f>
        <v>23</v>
      </c>
      <c r="C293" s="23" t="s">
        <v>91</v>
      </c>
      <c r="D293" s="20">
        <f>VLOOKUP(C293,Table8[#All],2,0)</f>
        <v>0</v>
      </c>
      <c r="E293" s="23" t="s">
        <v>186</v>
      </c>
      <c r="F293" s="20">
        <f>VLOOKUP(E293,Table9[#All],2,0)</f>
        <v>1</v>
      </c>
      <c r="G293" s="23" t="s">
        <v>122</v>
      </c>
      <c r="H293" s="20">
        <f>VLOOKUP(G293,Table10[#All],2,0)</f>
        <v>0</v>
      </c>
      <c r="I293" s="23" t="s">
        <v>98</v>
      </c>
      <c r="J293" s="20">
        <f>VLOOKUP(I293,Table11[#All],2,0)</f>
        <v>1</v>
      </c>
      <c r="K293" s="23" t="s">
        <v>139</v>
      </c>
      <c r="L293" s="20">
        <f>VLOOKUP(K293,Table12[#All],2,0)</f>
        <v>3</v>
      </c>
      <c r="M293" s="23" t="s">
        <v>126</v>
      </c>
      <c r="N293" s="20">
        <f>VLOOKUP(M293,Table13[#All],2,0)</f>
        <v>0</v>
      </c>
      <c r="O293" s="23" t="s">
        <v>139</v>
      </c>
      <c r="P293" s="20">
        <f>VLOOKUP(O293,Table14[#All],2,0)</f>
        <v>3</v>
      </c>
      <c r="Q293" s="23" t="s">
        <v>167</v>
      </c>
      <c r="R293" s="20">
        <f>VLOOKUP(Q293,Table16[#All],2,0)</f>
        <v>1</v>
      </c>
      <c r="S293" s="23" t="s">
        <v>111</v>
      </c>
      <c r="T293" s="20">
        <f>VLOOKUP(S293,Table17[#All],2,0)</f>
        <v>0</v>
      </c>
      <c r="U293" s="24">
        <v>135900</v>
      </c>
    </row>
    <row r="294" spans="1:21">
      <c r="A294" s="19" t="s">
        <v>206</v>
      </c>
      <c r="B294" s="20">
        <f>VLOOKUP(A294,Table7[#All],2,)</f>
        <v>15</v>
      </c>
      <c r="C294" s="20" t="s">
        <v>91</v>
      </c>
      <c r="D294" s="20">
        <f>VLOOKUP(C294,Table8[#All],2,0)</f>
        <v>0</v>
      </c>
      <c r="E294" s="20" t="s">
        <v>92</v>
      </c>
      <c r="F294" s="20">
        <f>VLOOKUP(E294,Table9[#All],2,0)</f>
        <v>0</v>
      </c>
      <c r="G294" s="20" t="s">
        <v>176</v>
      </c>
      <c r="H294" s="20">
        <f>VLOOKUP(G294,Table10[#All],2,0)</f>
        <v>2</v>
      </c>
      <c r="I294" s="20" t="s">
        <v>98</v>
      </c>
      <c r="J294" s="20">
        <f>VLOOKUP(I294,Table11[#All],2,0)</f>
        <v>1</v>
      </c>
      <c r="K294" s="20" t="s">
        <v>98</v>
      </c>
      <c r="L294" s="20">
        <f>VLOOKUP(K294,Table12[#All],2,0)</f>
        <v>0</v>
      </c>
      <c r="M294" s="20" t="s">
        <v>119</v>
      </c>
      <c r="N294" s="20">
        <f>VLOOKUP(M294,Table13[#All],2,0)</f>
        <v>1</v>
      </c>
      <c r="O294" s="20" t="s">
        <v>98</v>
      </c>
      <c r="P294" s="20">
        <f>VLOOKUP(O294,Table14[#All],2,0)</f>
        <v>1</v>
      </c>
      <c r="Q294" s="20" t="s">
        <v>104</v>
      </c>
      <c r="R294" s="20">
        <f>VLOOKUP(Q294,Table16[#All],2,0)</f>
        <v>0</v>
      </c>
      <c r="S294" s="20" t="s">
        <v>111</v>
      </c>
      <c r="T294" s="20">
        <f>VLOOKUP(S294,Table17[#All],2,0)</f>
        <v>0</v>
      </c>
      <c r="U294" s="21">
        <v>131000</v>
      </c>
    </row>
    <row r="295" spans="1:21">
      <c r="A295" s="22" t="s">
        <v>175</v>
      </c>
      <c r="B295" s="20">
        <f>VLOOKUP(A295,Table7[#All],2,)</f>
        <v>6</v>
      </c>
      <c r="C295" s="23" t="s">
        <v>221</v>
      </c>
      <c r="D295" s="20">
        <f>VLOOKUP(C295,Table8[#All],2,0)</f>
        <v>7</v>
      </c>
      <c r="E295" s="23" t="s">
        <v>92</v>
      </c>
      <c r="F295" s="20">
        <f>VLOOKUP(E295,Table9[#All],2,0)</f>
        <v>0</v>
      </c>
      <c r="G295" s="23" t="s">
        <v>122</v>
      </c>
      <c r="H295" s="20">
        <f>VLOOKUP(G295,Table10[#All],2,0)</f>
        <v>0</v>
      </c>
      <c r="I295" s="23" t="s">
        <v>98</v>
      </c>
      <c r="J295" s="20">
        <f>VLOOKUP(I295,Table11[#All],2,0)</f>
        <v>1</v>
      </c>
      <c r="K295" s="23" t="s">
        <v>98</v>
      </c>
      <c r="L295" s="20">
        <f>VLOOKUP(K295,Table12[#All],2,0)</f>
        <v>0</v>
      </c>
      <c r="M295" s="23" t="s">
        <v>139</v>
      </c>
      <c r="N295" s="20">
        <f>VLOOKUP(M295,Table13[#All],2,0)</f>
        <v>3</v>
      </c>
      <c r="O295" s="23" t="s">
        <v>119</v>
      </c>
      <c r="P295" s="20">
        <f>VLOOKUP(O295,Table14[#All],2,0)</f>
        <v>0</v>
      </c>
      <c r="Q295" s="23" t="s">
        <v>104</v>
      </c>
      <c r="R295" s="20">
        <f>VLOOKUP(Q295,Table16[#All],2,0)</f>
        <v>0</v>
      </c>
      <c r="S295" s="23" t="s">
        <v>111</v>
      </c>
      <c r="T295" s="20">
        <f>VLOOKUP(S295,Table17[#All],2,0)</f>
        <v>0</v>
      </c>
      <c r="U295" s="24">
        <v>235000</v>
      </c>
    </row>
    <row r="296" spans="1:21">
      <c r="A296" s="19" t="s">
        <v>89</v>
      </c>
      <c r="B296" s="20">
        <f>VLOOKUP(A296,Table7[#All],2,)</f>
        <v>11</v>
      </c>
      <c r="C296" s="20" t="s">
        <v>91</v>
      </c>
      <c r="D296" s="20">
        <f>VLOOKUP(C296,Table8[#All],2,0)</f>
        <v>0</v>
      </c>
      <c r="E296" s="20" t="s">
        <v>92</v>
      </c>
      <c r="F296" s="20">
        <f>VLOOKUP(E296,Table9[#All],2,0)</f>
        <v>0</v>
      </c>
      <c r="G296" s="20" t="s">
        <v>93</v>
      </c>
      <c r="H296" s="20">
        <f>VLOOKUP(G296,Table10[#All],2,0)</f>
        <v>1</v>
      </c>
      <c r="I296" s="20" t="s">
        <v>98</v>
      </c>
      <c r="J296" s="20">
        <f>VLOOKUP(I296,Table11[#All],2,0)</f>
        <v>1</v>
      </c>
      <c r="K296" s="20" t="s">
        <v>98</v>
      </c>
      <c r="L296" s="20">
        <f>VLOOKUP(K296,Table12[#All],2,0)</f>
        <v>0</v>
      </c>
      <c r="M296" s="20" t="s">
        <v>98</v>
      </c>
      <c r="N296" s="20">
        <f>VLOOKUP(M296,Table13[#All],2,0)</f>
        <v>2</v>
      </c>
      <c r="O296" s="20" t="s">
        <v>98</v>
      </c>
      <c r="P296" s="20">
        <f>VLOOKUP(O296,Table14[#All],2,0)</f>
        <v>1</v>
      </c>
      <c r="Q296" s="20" t="s">
        <v>104</v>
      </c>
      <c r="R296" s="20">
        <f>VLOOKUP(Q296,Table16[#All],2,0)</f>
        <v>0</v>
      </c>
      <c r="S296" s="20" t="s">
        <v>111</v>
      </c>
      <c r="T296" s="20">
        <f>VLOOKUP(S296,Table17[#All],2,0)</f>
        <v>0</v>
      </c>
      <c r="U296" s="21">
        <v>167000</v>
      </c>
    </row>
    <row r="297" spans="1:21">
      <c r="A297" s="22" t="s">
        <v>217</v>
      </c>
      <c r="B297" s="20">
        <f>VLOOKUP(A297,Table7[#All],2,)</f>
        <v>4</v>
      </c>
      <c r="C297" s="23" t="s">
        <v>91</v>
      </c>
      <c r="D297" s="20">
        <f>VLOOKUP(C297,Table8[#All],2,0)</f>
        <v>0</v>
      </c>
      <c r="E297" s="23" t="s">
        <v>92</v>
      </c>
      <c r="F297" s="20">
        <f>VLOOKUP(E297,Table9[#All],2,0)</f>
        <v>0</v>
      </c>
      <c r="G297" s="23" t="s">
        <v>158</v>
      </c>
      <c r="H297" s="20">
        <f>VLOOKUP(G297,Table10[#All],2,0)</f>
        <v>5</v>
      </c>
      <c r="I297" s="23" t="s">
        <v>98</v>
      </c>
      <c r="J297" s="20">
        <f>VLOOKUP(I297,Table11[#All],2,0)</f>
        <v>1</v>
      </c>
      <c r="K297" s="23" t="s">
        <v>98</v>
      </c>
      <c r="L297" s="20">
        <f>VLOOKUP(K297,Table12[#All],2,0)</f>
        <v>0</v>
      </c>
      <c r="M297" s="23" t="s">
        <v>98</v>
      </c>
      <c r="N297" s="20">
        <f>VLOOKUP(M297,Table13[#All],2,0)</f>
        <v>2</v>
      </c>
      <c r="O297" s="23" t="s">
        <v>98</v>
      </c>
      <c r="P297" s="20">
        <f>VLOOKUP(O297,Table14[#All],2,0)</f>
        <v>1</v>
      </c>
      <c r="Q297" s="23" t="s">
        <v>104</v>
      </c>
      <c r="R297" s="20">
        <f>VLOOKUP(Q297,Table16[#All],2,0)</f>
        <v>0</v>
      </c>
      <c r="S297" s="23" t="s">
        <v>111</v>
      </c>
      <c r="T297" s="20">
        <f>VLOOKUP(S297,Table17[#All],2,0)</f>
        <v>0</v>
      </c>
      <c r="U297" s="24">
        <v>142500</v>
      </c>
    </row>
    <row r="298" spans="1:21">
      <c r="A298" s="19" t="s">
        <v>214</v>
      </c>
      <c r="B298" s="20">
        <f>VLOOKUP(A298,Table7[#All],2,)</f>
        <v>13</v>
      </c>
      <c r="C298" s="20" t="s">
        <v>91</v>
      </c>
      <c r="D298" s="20">
        <f>VLOOKUP(C298,Table8[#All],2,0)</f>
        <v>0</v>
      </c>
      <c r="E298" s="20" t="s">
        <v>92</v>
      </c>
      <c r="F298" s="20">
        <f>VLOOKUP(E298,Table9[#All],2,0)</f>
        <v>0</v>
      </c>
      <c r="G298" s="20" t="s">
        <v>176</v>
      </c>
      <c r="H298" s="20">
        <f>VLOOKUP(G298,Table10[#All],2,0)</f>
        <v>2</v>
      </c>
      <c r="I298" s="20" t="s">
        <v>98</v>
      </c>
      <c r="J298" s="20">
        <f>VLOOKUP(I298,Table11[#All],2,0)</f>
        <v>1</v>
      </c>
      <c r="K298" s="20" t="s">
        <v>98</v>
      </c>
      <c r="L298" s="20">
        <f>VLOOKUP(K298,Table12[#All],2,0)</f>
        <v>0</v>
      </c>
      <c r="M298" s="20" t="s">
        <v>98</v>
      </c>
      <c r="N298" s="20">
        <f>VLOOKUP(M298,Table13[#All],2,0)</f>
        <v>2</v>
      </c>
      <c r="O298" s="20" t="s">
        <v>98</v>
      </c>
      <c r="P298" s="20">
        <f>VLOOKUP(O298,Table14[#All],2,0)</f>
        <v>1</v>
      </c>
      <c r="Q298" s="20" t="s">
        <v>104</v>
      </c>
      <c r="R298" s="20">
        <f>VLOOKUP(Q298,Table16[#All],2,0)</f>
        <v>0</v>
      </c>
      <c r="S298" s="20" t="s">
        <v>111</v>
      </c>
      <c r="T298" s="20">
        <f>VLOOKUP(S298,Table17[#All],2,0)</f>
        <v>0</v>
      </c>
      <c r="U298" s="21">
        <v>152000</v>
      </c>
    </row>
    <row r="299" spans="1:21">
      <c r="A299" s="22" t="s">
        <v>163</v>
      </c>
      <c r="B299" s="20">
        <f>VLOOKUP(A299,Table7[#All],2,)</f>
        <v>5</v>
      </c>
      <c r="C299" s="23" t="s">
        <v>91</v>
      </c>
      <c r="D299" s="20">
        <f>VLOOKUP(C299,Table8[#All],2,0)</f>
        <v>0</v>
      </c>
      <c r="E299" s="23" t="s">
        <v>92</v>
      </c>
      <c r="F299" s="20">
        <f>VLOOKUP(E299,Table9[#All],2,0)</f>
        <v>0</v>
      </c>
      <c r="G299" s="23" t="s">
        <v>122</v>
      </c>
      <c r="H299" s="20">
        <f>VLOOKUP(G299,Table10[#All],2,0)</f>
        <v>0</v>
      </c>
      <c r="I299" s="23" t="s">
        <v>119</v>
      </c>
      <c r="J299" s="20">
        <f>VLOOKUP(I299,Table11[#All],2,0)</f>
        <v>0</v>
      </c>
      <c r="K299" s="23" t="s">
        <v>98</v>
      </c>
      <c r="L299" s="20">
        <f>VLOOKUP(K299,Table12[#All],2,0)</f>
        <v>0</v>
      </c>
      <c r="M299" s="23" t="s">
        <v>126</v>
      </c>
      <c r="N299" s="20">
        <f>VLOOKUP(M299,Table13[#All],2,0)</f>
        <v>0</v>
      </c>
      <c r="O299" s="23" t="s">
        <v>119</v>
      </c>
      <c r="P299" s="20">
        <f>VLOOKUP(O299,Table14[#All],2,0)</f>
        <v>0</v>
      </c>
      <c r="Q299" s="23" t="s">
        <v>104</v>
      </c>
      <c r="R299" s="20">
        <f>VLOOKUP(Q299,Table16[#All],2,0)</f>
        <v>0</v>
      </c>
      <c r="S299" s="23" t="s">
        <v>111</v>
      </c>
      <c r="T299" s="20">
        <f>VLOOKUP(S299,Table17[#All],2,0)</f>
        <v>0</v>
      </c>
      <c r="U299" s="24">
        <v>239000</v>
      </c>
    </row>
    <row r="300" spans="1:21">
      <c r="A300" s="19" t="s">
        <v>175</v>
      </c>
      <c r="B300" s="20">
        <f>VLOOKUP(A300,Table7[#All],2,)</f>
        <v>6</v>
      </c>
      <c r="C300" s="20" t="s">
        <v>91</v>
      </c>
      <c r="D300" s="20">
        <f>VLOOKUP(C300,Table8[#All],2,0)</f>
        <v>0</v>
      </c>
      <c r="E300" s="20" t="s">
        <v>92</v>
      </c>
      <c r="F300" s="20">
        <f>VLOOKUP(E300,Table9[#All],2,0)</f>
        <v>0</v>
      </c>
      <c r="G300" s="20" t="s">
        <v>122</v>
      </c>
      <c r="H300" s="20">
        <f>VLOOKUP(G300,Table10[#All],2,0)</f>
        <v>0</v>
      </c>
      <c r="I300" s="20" t="s">
        <v>98</v>
      </c>
      <c r="J300" s="20">
        <f>VLOOKUP(I300,Table11[#All],2,0)</f>
        <v>1</v>
      </c>
      <c r="K300" s="20" t="s">
        <v>98</v>
      </c>
      <c r="L300" s="20">
        <f>VLOOKUP(K300,Table12[#All],2,0)</f>
        <v>0</v>
      </c>
      <c r="M300" s="20" t="s">
        <v>119</v>
      </c>
      <c r="N300" s="20">
        <f>VLOOKUP(M300,Table13[#All],2,0)</f>
        <v>1</v>
      </c>
      <c r="O300" s="20" t="s">
        <v>98</v>
      </c>
      <c r="P300" s="20">
        <f>VLOOKUP(O300,Table14[#All],2,0)</f>
        <v>1</v>
      </c>
      <c r="Q300" s="20" t="s">
        <v>104</v>
      </c>
      <c r="R300" s="20">
        <f>VLOOKUP(Q300,Table16[#All],2,0)</f>
        <v>0</v>
      </c>
      <c r="S300" s="20" t="s">
        <v>111</v>
      </c>
      <c r="T300" s="20">
        <f>VLOOKUP(S300,Table17[#All],2,0)</f>
        <v>0</v>
      </c>
      <c r="U300" s="21">
        <v>175000</v>
      </c>
    </row>
    <row r="301" spans="1:21">
      <c r="A301" s="22" t="s">
        <v>212</v>
      </c>
      <c r="B301" s="20">
        <f>VLOOKUP(A301,Table7[#All],2,)</f>
        <v>2</v>
      </c>
      <c r="C301" s="23" t="s">
        <v>91</v>
      </c>
      <c r="D301" s="20">
        <f>VLOOKUP(C301,Table8[#All],2,0)</f>
        <v>0</v>
      </c>
      <c r="E301" s="23" t="s">
        <v>92</v>
      </c>
      <c r="F301" s="20">
        <f>VLOOKUP(E301,Table9[#All],2,0)</f>
        <v>0</v>
      </c>
      <c r="G301" s="23" t="s">
        <v>93</v>
      </c>
      <c r="H301" s="20">
        <f>VLOOKUP(G301,Table10[#All],2,0)</f>
        <v>1</v>
      </c>
      <c r="I301" s="23" t="s">
        <v>98</v>
      </c>
      <c r="J301" s="20">
        <f>VLOOKUP(I301,Table11[#All],2,0)</f>
        <v>1</v>
      </c>
      <c r="K301" s="23" t="s">
        <v>98</v>
      </c>
      <c r="L301" s="20">
        <f>VLOOKUP(K301,Table12[#All],2,0)</f>
        <v>0</v>
      </c>
      <c r="M301" s="23" t="s">
        <v>126</v>
      </c>
      <c r="N301" s="20">
        <f>VLOOKUP(M301,Table13[#All],2,0)</f>
        <v>0</v>
      </c>
      <c r="O301" s="23" t="s">
        <v>119</v>
      </c>
      <c r="P301" s="20">
        <f>VLOOKUP(O301,Table14[#All],2,0)</f>
        <v>0</v>
      </c>
      <c r="Q301" s="23" t="s">
        <v>104</v>
      </c>
      <c r="R301" s="20">
        <f>VLOOKUP(Q301,Table16[#All],2,0)</f>
        <v>0</v>
      </c>
      <c r="S301" s="23" t="s">
        <v>178</v>
      </c>
      <c r="T301" s="20">
        <f>VLOOKUP(S301,Table17[#All],2,0)</f>
        <v>5</v>
      </c>
      <c r="U301" s="24">
        <v>158500</v>
      </c>
    </row>
    <row r="302" spans="1:21">
      <c r="A302" s="19" t="s">
        <v>212</v>
      </c>
      <c r="B302" s="20">
        <f>VLOOKUP(A302,Table7[#All],2,)</f>
        <v>2</v>
      </c>
      <c r="C302" s="20" t="s">
        <v>91</v>
      </c>
      <c r="D302" s="20">
        <f>VLOOKUP(C302,Table8[#All],2,0)</f>
        <v>0</v>
      </c>
      <c r="E302" s="20" t="s">
        <v>186</v>
      </c>
      <c r="F302" s="20">
        <f>VLOOKUP(E302,Table9[#All],2,0)</f>
        <v>1</v>
      </c>
      <c r="G302" s="20" t="s">
        <v>93</v>
      </c>
      <c r="H302" s="20">
        <f>VLOOKUP(G302,Table10[#All],2,0)</f>
        <v>1</v>
      </c>
      <c r="I302" s="20" t="s">
        <v>98</v>
      </c>
      <c r="J302" s="20">
        <f>VLOOKUP(I302,Table11[#All],2,0)</f>
        <v>1</v>
      </c>
      <c r="K302" s="20" t="s">
        <v>98</v>
      </c>
      <c r="L302" s="20">
        <f>VLOOKUP(K302,Table12[#All],2,0)</f>
        <v>0</v>
      </c>
      <c r="M302" s="20" t="s">
        <v>98</v>
      </c>
      <c r="N302" s="20">
        <f>VLOOKUP(M302,Table13[#All],2,0)</f>
        <v>2</v>
      </c>
      <c r="O302" s="20" t="s">
        <v>98</v>
      </c>
      <c r="P302" s="20">
        <f>VLOOKUP(O302,Table14[#All],2,0)</f>
        <v>1</v>
      </c>
      <c r="Q302" s="20" t="s">
        <v>104</v>
      </c>
      <c r="R302" s="20">
        <f>VLOOKUP(Q302,Table16[#All],2,0)</f>
        <v>0</v>
      </c>
      <c r="S302" s="20" t="s">
        <v>111</v>
      </c>
      <c r="T302" s="20">
        <f>VLOOKUP(S302,Table17[#All],2,0)</f>
        <v>0</v>
      </c>
      <c r="U302" s="21">
        <v>157000</v>
      </c>
    </row>
    <row r="303" spans="1:21">
      <c r="A303" s="22" t="s">
        <v>209</v>
      </c>
      <c r="B303" s="20">
        <f>VLOOKUP(A303,Table7[#All],2,)</f>
        <v>0</v>
      </c>
      <c r="C303" s="23" t="s">
        <v>91</v>
      </c>
      <c r="D303" s="20">
        <f>VLOOKUP(C303,Table8[#All],2,0)</f>
        <v>0</v>
      </c>
      <c r="E303" s="23" t="s">
        <v>92</v>
      </c>
      <c r="F303" s="20">
        <f>VLOOKUP(E303,Table9[#All],2,0)</f>
        <v>0</v>
      </c>
      <c r="G303" s="23" t="s">
        <v>122</v>
      </c>
      <c r="H303" s="20">
        <f>VLOOKUP(G303,Table10[#All],2,0)</f>
        <v>0</v>
      </c>
      <c r="I303" s="23" t="s">
        <v>119</v>
      </c>
      <c r="J303" s="20">
        <f>VLOOKUP(I303,Table11[#All],2,0)</f>
        <v>0</v>
      </c>
      <c r="K303" s="23" t="s">
        <v>98</v>
      </c>
      <c r="L303" s="20">
        <f>VLOOKUP(K303,Table12[#All],2,0)</f>
        <v>0</v>
      </c>
      <c r="M303" s="23" t="s">
        <v>126</v>
      </c>
      <c r="N303" s="20">
        <f>VLOOKUP(M303,Table13[#All],2,0)</f>
        <v>0</v>
      </c>
      <c r="O303" s="23" t="s">
        <v>119</v>
      </c>
      <c r="P303" s="20">
        <f>VLOOKUP(O303,Table14[#All],2,0)</f>
        <v>0</v>
      </c>
      <c r="Q303" s="23" t="s">
        <v>104</v>
      </c>
      <c r="R303" s="20">
        <f>VLOOKUP(Q303,Table16[#All],2,0)</f>
        <v>0</v>
      </c>
      <c r="S303" s="23" t="s">
        <v>111</v>
      </c>
      <c r="T303" s="20">
        <f>VLOOKUP(S303,Table17[#All],2,0)</f>
        <v>0</v>
      </c>
      <c r="U303" s="24">
        <v>267000</v>
      </c>
    </row>
    <row r="304" spans="1:21">
      <c r="A304" s="19" t="s">
        <v>209</v>
      </c>
      <c r="B304" s="20">
        <f>VLOOKUP(A304,Table7[#All],2,)</f>
        <v>0</v>
      </c>
      <c r="C304" s="20" t="s">
        <v>91</v>
      </c>
      <c r="D304" s="20">
        <f>VLOOKUP(C304,Table8[#All],2,0)</f>
        <v>0</v>
      </c>
      <c r="E304" s="20" t="s">
        <v>92</v>
      </c>
      <c r="F304" s="20">
        <f>VLOOKUP(E304,Table9[#All],2,0)</f>
        <v>0</v>
      </c>
      <c r="G304" s="20" t="s">
        <v>93</v>
      </c>
      <c r="H304" s="20">
        <f>VLOOKUP(G304,Table10[#All],2,0)</f>
        <v>1</v>
      </c>
      <c r="I304" s="20" t="s">
        <v>119</v>
      </c>
      <c r="J304" s="20">
        <f>VLOOKUP(I304,Table11[#All],2,0)</f>
        <v>0</v>
      </c>
      <c r="K304" s="20" t="s">
        <v>98</v>
      </c>
      <c r="L304" s="20">
        <f>VLOOKUP(K304,Table12[#All],2,0)</f>
        <v>0</v>
      </c>
      <c r="M304" s="20" t="s">
        <v>126</v>
      </c>
      <c r="N304" s="20">
        <f>VLOOKUP(M304,Table13[#All],2,0)</f>
        <v>0</v>
      </c>
      <c r="O304" s="20" t="s">
        <v>119</v>
      </c>
      <c r="P304" s="20">
        <f>VLOOKUP(O304,Table14[#All],2,0)</f>
        <v>0</v>
      </c>
      <c r="Q304" s="20" t="s">
        <v>104</v>
      </c>
      <c r="R304" s="20">
        <f>VLOOKUP(Q304,Table16[#All],2,0)</f>
        <v>0</v>
      </c>
      <c r="S304" s="20" t="s">
        <v>111</v>
      </c>
      <c r="T304" s="20">
        <f>VLOOKUP(S304,Table17[#All],2,0)</f>
        <v>0</v>
      </c>
      <c r="U304" s="21">
        <v>205000</v>
      </c>
    </row>
    <row r="305" spans="1:21">
      <c r="A305" s="22" t="s">
        <v>209</v>
      </c>
      <c r="B305" s="20">
        <f>VLOOKUP(A305,Table7[#All],2,)</f>
        <v>0</v>
      </c>
      <c r="C305" s="23" t="s">
        <v>91</v>
      </c>
      <c r="D305" s="20">
        <f>VLOOKUP(C305,Table8[#All],2,0)</f>
        <v>0</v>
      </c>
      <c r="E305" s="23" t="s">
        <v>92</v>
      </c>
      <c r="F305" s="20">
        <f>VLOOKUP(E305,Table9[#All],2,0)</f>
        <v>0</v>
      </c>
      <c r="G305" s="23" t="s">
        <v>93</v>
      </c>
      <c r="H305" s="20">
        <f>VLOOKUP(G305,Table10[#All],2,0)</f>
        <v>1</v>
      </c>
      <c r="I305" s="23" t="s">
        <v>98</v>
      </c>
      <c r="J305" s="20">
        <f>VLOOKUP(I305,Table11[#All],2,0)</f>
        <v>1</v>
      </c>
      <c r="K305" s="23" t="s">
        <v>98</v>
      </c>
      <c r="L305" s="20">
        <f>VLOOKUP(K305,Table12[#All],2,0)</f>
        <v>0</v>
      </c>
      <c r="M305" s="23" t="s">
        <v>98</v>
      </c>
      <c r="N305" s="20">
        <f>VLOOKUP(M305,Table13[#All],2,0)</f>
        <v>2</v>
      </c>
      <c r="O305" s="23" t="s">
        <v>98</v>
      </c>
      <c r="P305" s="20">
        <f>VLOOKUP(O305,Table14[#All],2,0)</f>
        <v>1</v>
      </c>
      <c r="Q305" s="23" t="s">
        <v>104</v>
      </c>
      <c r="R305" s="20">
        <f>VLOOKUP(Q305,Table16[#All],2,0)</f>
        <v>0</v>
      </c>
      <c r="S305" s="23" t="s">
        <v>172</v>
      </c>
      <c r="T305" s="20">
        <f>VLOOKUP(S305,Table17[#All],2,0)</f>
        <v>1</v>
      </c>
      <c r="U305" s="24">
        <v>149900</v>
      </c>
    </row>
    <row r="306" spans="1:21">
      <c r="A306" s="19" t="s">
        <v>188</v>
      </c>
      <c r="B306" s="20">
        <f>VLOOKUP(A306,Table7[#All],2,)</f>
        <v>7</v>
      </c>
      <c r="C306" s="20" t="s">
        <v>91</v>
      </c>
      <c r="D306" s="20">
        <f>VLOOKUP(C306,Table8[#All],2,0)</f>
        <v>0</v>
      </c>
      <c r="E306" s="20" t="s">
        <v>92</v>
      </c>
      <c r="F306" s="20">
        <f>VLOOKUP(E306,Table9[#All],2,0)</f>
        <v>0</v>
      </c>
      <c r="G306" s="20" t="s">
        <v>246</v>
      </c>
      <c r="H306" s="20">
        <f>VLOOKUP(G306,Table10[#All],2,0)</f>
        <v>7</v>
      </c>
      <c r="I306" s="20" t="s">
        <v>98</v>
      </c>
      <c r="J306" s="20">
        <f>VLOOKUP(I306,Table11[#All],2,0)</f>
        <v>1</v>
      </c>
      <c r="K306" s="20" t="s">
        <v>98</v>
      </c>
      <c r="L306" s="20">
        <f>VLOOKUP(K306,Table12[#All],2,0)</f>
        <v>0</v>
      </c>
      <c r="M306" s="20" t="s">
        <v>126</v>
      </c>
      <c r="N306" s="20">
        <f>VLOOKUP(M306,Table13[#All],2,0)</f>
        <v>0</v>
      </c>
      <c r="O306" s="20" t="s">
        <v>119</v>
      </c>
      <c r="P306" s="20">
        <f>VLOOKUP(O306,Table14[#All],2,0)</f>
        <v>0</v>
      </c>
      <c r="Q306" s="20" t="s">
        <v>104</v>
      </c>
      <c r="R306" s="20">
        <f>VLOOKUP(Q306,Table16[#All],2,0)</f>
        <v>0</v>
      </c>
      <c r="S306" s="20" t="s">
        <v>111</v>
      </c>
      <c r="T306" s="20">
        <f>VLOOKUP(S306,Table17[#All],2,0)</f>
        <v>0</v>
      </c>
      <c r="U306" s="21">
        <v>295000</v>
      </c>
    </row>
    <row r="307" spans="1:21">
      <c r="A307" s="22" t="s">
        <v>209</v>
      </c>
      <c r="B307" s="20">
        <f>VLOOKUP(A307,Table7[#All],2,)</f>
        <v>0</v>
      </c>
      <c r="C307" s="23" t="s">
        <v>91</v>
      </c>
      <c r="D307" s="20">
        <f>VLOOKUP(C307,Table8[#All],2,0)</f>
        <v>0</v>
      </c>
      <c r="E307" s="23" t="s">
        <v>92</v>
      </c>
      <c r="F307" s="20">
        <f>VLOOKUP(E307,Table9[#All],2,0)</f>
        <v>0</v>
      </c>
      <c r="G307" s="23" t="s">
        <v>93</v>
      </c>
      <c r="H307" s="20">
        <f>VLOOKUP(G307,Table10[#All],2,0)</f>
        <v>1</v>
      </c>
      <c r="I307" s="23" t="s">
        <v>119</v>
      </c>
      <c r="J307" s="20">
        <f>VLOOKUP(I307,Table11[#All],2,0)</f>
        <v>0</v>
      </c>
      <c r="K307" s="23" t="s">
        <v>98</v>
      </c>
      <c r="L307" s="20">
        <f>VLOOKUP(K307,Table12[#All],2,0)</f>
        <v>0</v>
      </c>
      <c r="M307" s="23" t="s">
        <v>126</v>
      </c>
      <c r="N307" s="20">
        <f>VLOOKUP(M307,Table13[#All],2,0)</f>
        <v>0</v>
      </c>
      <c r="O307" s="23" t="s">
        <v>119</v>
      </c>
      <c r="P307" s="20">
        <f>VLOOKUP(O307,Table14[#All],2,0)</f>
        <v>0</v>
      </c>
      <c r="Q307" s="23" t="s">
        <v>104</v>
      </c>
      <c r="R307" s="20">
        <f>VLOOKUP(Q307,Table16[#All],2,0)</f>
        <v>0</v>
      </c>
      <c r="S307" s="23" t="s">
        <v>111</v>
      </c>
      <c r="T307" s="20">
        <f>VLOOKUP(S307,Table17[#All],2,0)</f>
        <v>0</v>
      </c>
      <c r="U307" s="24">
        <v>305900</v>
      </c>
    </row>
    <row r="308" spans="1:21">
      <c r="A308" s="19" t="s">
        <v>165</v>
      </c>
      <c r="B308" s="20">
        <f>VLOOKUP(A308,Table7[#All],2,)</f>
        <v>12</v>
      </c>
      <c r="C308" s="20" t="s">
        <v>90</v>
      </c>
      <c r="D308" s="20">
        <f>VLOOKUP(C308,Table8[#All],2,0)</f>
        <v>1</v>
      </c>
      <c r="E308" s="20" t="s">
        <v>92</v>
      </c>
      <c r="F308" s="20">
        <f>VLOOKUP(E308,Table9[#All],2,0)</f>
        <v>0</v>
      </c>
      <c r="G308" s="20" t="s">
        <v>122</v>
      </c>
      <c r="H308" s="20">
        <f>VLOOKUP(G308,Table10[#All],2,0)</f>
        <v>0</v>
      </c>
      <c r="I308" s="20" t="s">
        <v>119</v>
      </c>
      <c r="J308" s="20">
        <f>VLOOKUP(I308,Table11[#All],2,0)</f>
        <v>0</v>
      </c>
      <c r="K308" s="20" t="s">
        <v>98</v>
      </c>
      <c r="L308" s="20">
        <f>VLOOKUP(K308,Table12[#All],2,0)</f>
        <v>0</v>
      </c>
      <c r="M308" s="20" t="s">
        <v>119</v>
      </c>
      <c r="N308" s="20">
        <f>VLOOKUP(M308,Table13[#All],2,0)</f>
        <v>1</v>
      </c>
      <c r="O308" s="20" t="s">
        <v>119</v>
      </c>
      <c r="P308" s="20">
        <f>VLOOKUP(O308,Table14[#All],2,0)</f>
        <v>0</v>
      </c>
      <c r="Q308" s="20" t="s">
        <v>104</v>
      </c>
      <c r="R308" s="20">
        <f>VLOOKUP(Q308,Table16[#All],2,0)</f>
        <v>0</v>
      </c>
      <c r="S308" s="20" t="s">
        <v>111</v>
      </c>
      <c r="T308" s="20">
        <f>VLOOKUP(S308,Table17[#All],2,0)</f>
        <v>0</v>
      </c>
      <c r="U308" s="21">
        <v>225000</v>
      </c>
    </row>
    <row r="309" spans="1:21">
      <c r="A309" s="22" t="s">
        <v>214</v>
      </c>
      <c r="B309" s="20">
        <f>VLOOKUP(A309,Table7[#All],2,)</f>
        <v>13</v>
      </c>
      <c r="C309" s="23" t="s">
        <v>182</v>
      </c>
      <c r="D309" s="20">
        <f>VLOOKUP(C309,Table8[#All],2,0)</f>
        <v>3</v>
      </c>
      <c r="E309" s="23" t="s">
        <v>92</v>
      </c>
      <c r="F309" s="20">
        <f>VLOOKUP(E309,Table9[#All],2,0)</f>
        <v>0</v>
      </c>
      <c r="G309" s="23" t="s">
        <v>176</v>
      </c>
      <c r="H309" s="20">
        <f>VLOOKUP(G309,Table10[#All],2,0)</f>
        <v>2</v>
      </c>
      <c r="I309" s="23" t="s">
        <v>98</v>
      </c>
      <c r="J309" s="20">
        <f>VLOOKUP(I309,Table11[#All],2,0)</f>
        <v>1</v>
      </c>
      <c r="K309" s="23" t="s">
        <v>98</v>
      </c>
      <c r="L309" s="20">
        <f>VLOOKUP(K309,Table12[#All],2,0)</f>
        <v>0</v>
      </c>
      <c r="M309" s="23" t="s">
        <v>98</v>
      </c>
      <c r="N309" s="20">
        <f>VLOOKUP(M309,Table13[#All],2,0)</f>
        <v>2</v>
      </c>
      <c r="O309" s="23" t="s">
        <v>139</v>
      </c>
      <c r="P309" s="20">
        <f>VLOOKUP(O309,Table14[#All],2,0)</f>
        <v>3</v>
      </c>
      <c r="Q309" s="23" t="s">
        <v>167</v>
      </c>
      <c r="R309" s="20">
        <f>VLOOKUP(Q309,Table16[#All],2,0)</f>
        <v>1</v>
      </c>
      <c r="S309" s="23" t="s">
        <v>111</v>
      </c>
      <c r="T309" s="20">
        <f>VLOOKUP(S309,Table17[#All],2,0)</f>
        <v>0</v>
      </c>
      <c r="U309" s="24">
        <v>89500</v>
      </c>
    </row>
    <row r="310" spans="1:21">
      <c r="A310" s="19" t="s">
        <v>206</v>
      </c>
      <c r="B310" s="20">
        <f>VLOOKUP(A310,Table7[#All],2,)</f>
        <v>15</v>
      </c>
      <c r="C310" s="20" t="s">
        <v>91</v>
      </c>
      <c r="D310" s="20">
        <f>VLOOKUP(C310,Table8[#All],2,0)</f>
        <v>0</v>
      </c>
      <c r="E310" s="20" t="s">
        <v>92</v>
      </c>
      <c r="F310" s="20">
        <f>VLOOKUP(E310,Table9[#All],2,0)</f>
        <v>0</v>
      </c>
      <c r="G310" s="20" t="s">
        <v>93</v>
      </c>
      <c r="H310" s="20">
        <f>VLOOKUP(G310,Table10[#All],2,0)</f>
        <v>1</v>
      </c>
      <c r="I310" s="20" t="s">
        <v>98</v>
      </c>
      <c r="J310" s="20">
        <f>VLOOKUP(I310,Table11[#All],2,0)</f>
        <v>1</v>
      </c>
      <c r="K310" s="20" t="s">
        <v>98</v>
      </c>
      <c r="L310" s="20">
        <f>VLOOKUP(K310,Table12[#All],2,0)</f>
        <v>0</v>
      </c>
      <c r="M310" s="20" t="s">
        <v>126</v>
      </c>
      <c r="N310" s="20">
        <f>VLOOKUP(M310,Table13[#All],2,0)</f>
        <v>0</v>
      </c>
      <c r="O310" s="20" t="s">
        <v>98</v>
      </c>
      <c r="P310" s="20">
        <f>VLOOKUP(O310,Table14[#All],2,0)</f>
        <v>1</v>
      </c>
      <c r="Q310" s="20" t="s">
        <v>104</v>
      </c>
      <c r="R310" s="20">
        <f>VLOOKUP(Q310,Table16[#All],2,0)</f>
        <v>0</v>
      </c>
      <c r="S310" s="20" t="s">
        <v>111</v>
      </c>
      <c r="T310" s="20">
        <f>VLOOKUP(S310,Table17[#All],2,0)</f>
        <v>0</v>
      </c>
      <c r="U310" s="21">
        <v>82500</v>
      </c>
    </row>
    <row r="311" spans="1:21">
      <c r="A311" s="22" t="s">
        <v>147</v>
      </c>
      <c r="B311" s="20">
        <f>VLOOKUP(A311,Table7[#All],2,)</f>
        <v>10</v>
      </c>
      <c r="C311" s="23" t="s">
        <v>91</v>
      </c>
      <c r="D311" s="20">
        <f>VLOOKUP(C311,Table8[#All],2,0)</f>
        <v>0</v>
      </c>
      <c r="E311" s="23" t="s">
        <v>92</v>
      </c>
      <c r="F311" s="20">
        <f>VLOOKUP(E311,Table9[#All],2,0)</f>
        <v>0</v>
      </c>
      <c r="G311" s="23" t="s">
        <v>93</v>
      </c>
      <c r="H311" s="20">
        <f>VLOOKUP(G311,Table10[#All],2,0)</f>
        <v>1</v>
      </c>
      <c r="I311" s="23" t="s">
        <v>126</v>
      </c>
      <c r="J311" s="20">
        <f>VLOOKUP(I311,Table11[#All],2,0)</f>
        <v>2</v>
      </c>
      <c r="K311" s="23" t="s">
        <v>98</v>
      </c>
      <c r="L311" s="20">
        <f>VLOOKUP(K311,Table12[#All],2,0)</f>
        <v>0</v>
      </c>
      <c r="M311" s="23" t="s">
        <v>126</v>
      </c>
      <c r="N311" s="20">
        <f>VLOOKUP(M311,Table13[#All],2,0)</f>
        <v>0</v>
      </c>
      <c r="O311" s="23" t="s">
        <v>126</v>
      </c>
      <c r="P311" s="20">
        <f>VLOOKUP(O311,Table14[#All],2,0)</f>
        <v>2</v>
      </c>
      <c r="Q311" s="23" t="s">
        <v>104</v>
      </c>
      <c r="R311" s="20">
        <f>VLOOKUP(Q311,Table16[#All],2,0)</f>
        <v>0</v>
      </c>
      <c r="S311" s="23" t="s">
        <v>111</v>
      </c>
      <c r="T311" s="20">
        <f>VLOOKUP(S311,Table17[#All],2,0)</f>
        <v>0</v>
      </c>
      <c r="U311" s="24">
        <v>360000</v>
      </c>
    </row>
    <row r="312" spans="1:21">
      <c r="A312" s="19" t="s">
        <v>121</v>
      </c>
      <c r="B312" s="20">
        <f>VLOOKUP(A312,Table7[#All],2,)</f>
        <v>17</v>
      </c>
      <c r="C312" s="20" t="s">
        <v>91</v>
      </c>
      <c r="D312" s="20">
        <f>VLOOKUP(C312,Table8[#All],2,0)</f>
        <v>0</v>
      </c>
      <c r="E312" s="20" t="s">
        <v>92</v>
      </c>
      <c r="F312" s="20">
        <f>VLOOKUP(E312,Table9[#All],2,0)</f>
        <v>0</v>
      </c>
      <c r="G312" s="20" t="s">
        <v>122</v>
      </c>
      <c r="H312" s="20">
        <f>VLOOKUP(G312,Table10[#All],2,0)</f>
        <v>0</v>
      </c>
      <c r="I312" s="20" t="s">
        <v>119</v>
      </c>
      <c r="J312" s="20">
        <f>VLOOKUP(I312,Table11[#All],2,0)</f>
        <v>0</v>
      </c>
      <c r="K312" s="20" t="s">
        <v>98</v>
      </c>
      <c r="L312" s="20">
        <f>VLOOKUP(K312,Table12[#All],2,0)</f>
        <v>0</v>
      </c>
      <c r="M312" s="20" t="s">
        <v>119</v>
      </c>
      <c r="N312" s="20">
        <f>VLOOKUP(M312,Table13[#All],2,0)</f>
        <v>1</v>
      </c>
      <c r="O312" s="20" t="s">
        <v>119</v>
      </c>
      <c r="P312" s="20">
        <f>VLOOKUP(O312,Table14[#All],2,0)</f>
        <v>0</v>
      </c>
      <c r="Q312" s="20" t="s">
        <v>104</v>
      </c>
      <c r="R312" s="20">
        <f>VLOOKUP(Q312,Table16[#All],2,0)</f>
        <v>0</v>
      </c>
      <c r="S312" s="20" t="s">
        <v>111</v>
      </c>
      <c r="T312" s="20">
        <f>VLOOKUP(S312,Table17[#All],2,0)</f>
        <v>0</v>
      </c>
      <c r="U312" s="21">
        <v>165600</v>
      </c>
    </row>
    <row r="313" spans="1:21">
      <c r="A313" s="22" t="s">
        <v>89</v>
      </c>
      <c r="B313" s="20">
        <f>VLOOKUP(A313,Table7[#All],2,)</f>
        <v>11</v>
      </c>
      <c r="C313" s="23" t="s">
        <v>91</v>
      </c>
      <c r="D313" s="20">
        <f>VLOOKUP(C313,Table8[#All],2,0)</f>
        <v>0</v>
      </c>
      <c r="E313" s="23" t="s">
        <v>92</v>
      </c>
      <c r="F313" s="20">
        <f>VLOOKUP(E313,Table9[#All],2,0)</f>
        <v>0</v>
      </c>
      <c r="G313" s="23" t="s">
        <v>93</v>
      </c>
      <c r="H313" s="20">
        <f>VLOOKUP(G313,Table10[#All],2,0)</f>
        <v>1</v>
      </c>
      <c r="I313" s="23" t="s">
        <v>98</v>
      </c>
      <c r="J313" s="20">
        <f>VLOOKUP(I313,Table11[#All],2,0)</f>
        <v>1</v>
      </c>
      <c r="K313" s="23" t="s">
        <v>98</v>
      </c>
      <c r="L313" s="20">
        <f>VLOOKUP(K313,Table12[#All],2,0)</f>
        <v>0</v>
      </c>
      <c r="M313" s="23" t="s">
        <v>126</v>
      </c>
      <c r="N313" s="20">
        <f>VLOOKUP(M313,Table13[#All],2,0)</f>
        <v>0</v>
      </c>
      <c r="O313" s="23" t="s">
        <v>98</v>
      </c>
      <c r="P313" s="20">
        <f>VLOOKUP(O313,Table14[#All],2,0)</f>
        <v>1</v>
      </c>
      <c r="Q313" s="23" t="s">
        <v>104</v>
      </c>
      <c r="R313" s="20">
        <f>VLOOKUP(Q313,Table16[#All],2,0)</f>
        <v>0</v>
      </c>
      <c r="S313" s="23" t="s">
        <v>111</v>
      </c>
      <c r="T313" s="20">
        <f>VLOOKUP(S313,Table17[#All],2,0)</f>
        <v>0</v>
      </c>
      <c r="U313" s="24">
        <v>132000</v>
      </c>
    </row>
    <row r="314" spans="1:21">
      <c r="A314" s="19" t="s">
        <v>188</v>
      </c>
      <c r="B314" s="20">
        <f>VLOOKUP(A314,Table7[#All],2,)</f>
        <v>7</v>
      </c>
      <c r="C314" s="20" t="s">
        <v>182</v>
      </c>
      <c r="D314" s="20">
        <f>VLOOKUP(C314,Table8[#All],2,0)</f>
        <v>3</v>
      </c>
      <c r="E314" s="20" t="s">
        <v>186</v>
      </c>
      <c r="F314" s="20">
        <f>VLOOKUP(E314,Table9[#All],2,0)</f>
        <v>1</v>
      </c>
      <c r="G314" s="20" t="s">
        <v>176</v>
      </c>
      <c r="H314" s="20">
        <f>VLOOKUP(G314,Table10[#All],2,0)</f>
        <v>2</v>
      </c>
      <c r="I314" s="20" t="s">
        <v>119</v>
      </c>
      <c r="J314" s="20">
        <f>VLOOKUP(I314,Table11[#All],2,0)</f>
        <v>0</v>
      </c>
      <c r="K314" s="20" t="s">
        <v>98</v>
      </c>
      <c r="L314" s="20">
        <f>VLOOKUP(K314,Table12[#All],2,0)</f>
        <v>0</v>
      </c>
      <c r="M314" s="20" t="s">
        <v>98</v>
      </c>
      <c r="N314" s="20">
        <f>VLOOKUP(M314,Table13[#All],2,0)</f>
        <v>2</v>
      </c>
      <c r="O314" s="20" t="s">
        <v>98</v>
      </c>
      <c r="P314" s="20">
        <f>VLOOKUP(O314,Table14[#All],2,0)</f>
        <v>1</v>
      </c>
      <c r="Q314" s="20" t="s">
        <v>104</v>
      </c>
      <c r="R314" s="20">
        <f>VLOOKUP(Q314,Table16[#All],2,0)</f>
        <v>0</v>
      </c>
      <c r="S314" s="20" t="s">
        <v>111</v>
      </c>
      <c r="T314" s="20">
        <f>VLOOKUP(S314,Table17[#All],2,0)</f>
        <v>0</v>
      </c>
      <c r="U314" s="21">
        <v>119900</v>
      </c>
    </row>
    <row r="315" spans="1:21">
      <c r="A315" s="22" t="s">
        <v>218</v>
      </c>
      <c r="B315" s="20">
        <f>VLOOKUP(A315,Table7[#All],2,)</f>
        <v>16</v>
      </c>
      <c r="C315" s="23" t="s">
        <v>91</v>
      </c>
      <c r="D315" s="20">
        <f>VLOOKUP(C315,Table8[#All],2,0)</f>
        <v>0</v>
      </c>
      <c r="E315" s="23" t="s">
        <v>92</v>
      </c>
      <c r="F315" s="20">
        <f>VLOOKUP(E315,Table9[#All],2,0)</f>
        <v>0</v>
      </c>
      <c r="G315" s="23" t="s">
        <v>93</v>
      </c>
      <c r="H315" s="20">
        <f>VLOOKUP(G315,Table10[#All],2,0)</f>
        <v>1</v>
      </c>
      <c r="I315" s="23" t="s">
        <v>119</v>
      </c>
      <c r="J315" s="20">
        <f>VLOOKUP(I315,Table11[#All],2,0)</f>
        <v>0</v>
      </c>
      <c r="K315" s="23" t="s">
        <v>98</v>
      </c>
      <c r="L315" s="20">
        <f>VLOOKUP(K315,Table12[#All],2,0)</f>
        <v>0</v>
      </c>
      <c r="M315" s="23" t="s">
        <v>98</v>
      </c>
      <c r="N315" s="20">
        <f>VLOOKUP(M315,Table13[#All],2,0)</f>
        <v>2</v>
      </c>
      <c r="O315" s="23" t="s">
        <v>98</v>
      </c>
      <c r="P315" s="20">
        <f>VLOOKUP(O315,Table14[#All],2,0)</f>
        <v>1</v>
      </c>
      <c r="Q315" s="23" t="s">
        <v>104</v>
      </c>
      <c r="R315" s="20">
        <f>VLOOKUP(Q315,Table16[#All],2,0)</f>
        <v>0</v>
      </c>
      <c r="S315" s="23" t="s">
        <v>111</v>
      </c>
      <c r="T315" s="20">
        <f>VLOOKUP(S315,Table17[#All],2,0)</f>
        <v>0</v>
      </c>
      <c r="U315" s="24">
        <v>375000</v>
      </c>
    </row>
    <row r="316" spans="1:21">
      <c r="A316" s="19" t="s">
        <v>188</v>
      </c>
      <c r="B316" s="20">
        <f>VLOOKUP(A316,Table7[#All],2,)</f>
        <v>7</v>
      </c>
      <c r="C316" s="20" t="s">
        <v>91</v>
      </c>
      <c r="D316" s="20">
        <f>VLOOKUP(C316,Table8[#All],2,0)</f>
        <v>0</v>
      </c>
      <c r="E316" s="20" t="s">
        <v>92</v>
      </c>
      <c r="F316" s="20">
        <f>VLOOKUP(E316,Table9[#All],2,0)</f>
        <v>0</v>
      </c>
      <c r="G316" s="20" t="s">
        <v>122</v>
      </c>
      <c r="H316" s="20">
        <f>VLOOKUP(G316,Table10[#All],2,0)</f>
        <v>0</v>
      </c>
      <c r="I316" s="20" t="s">
        <v>98</v>
      </c>
      <c r="J316" s="20">
        <f>VLOOKUP(I316,Table11[#All],2,0)</f>
        <v>1</v>
      </c>
      <c r="K316" s="20" t="s">
        <v>119</v>
      </c>
      <c r="L316" s="20">
        <f>VLOOKUP(K316,Table12[#All],2,0)</f>
        <v>1</v>
      </c>
      <c r="M316" s="20" t="s">
        <v>126</v>
      </c>
      <c r="N316" s="20">
        <f>VLOOKUP(M316,Table13[#All],2,0)</f>
        <v>0</v>
      </c>
      <c r="O316" s="20" t="s">
        <v>126</v>
      </c>
      <c r="P316" s="20">
        <f>VLOOKUP(O316,Table14[#All],2,0)</f>
        <v>2</v>
      </c>
      <c r="Q316" s="20" t="s">
        <v>104</v>
      </c>
      <c r="R316" s="20">
        <f>VLOOKUP(Q316,Table16[#All],2,0)</f>
        <v>0</v>
      </c>
      <c r="S316" s="20" t="s">
        <v>111</v>
      </c>
      <c r="T316" s="20">
        <f>VLOOKUP(S316,Table17[#All],2,0)</f>
        <v>0</v>
      </c>
      <c r="U316" s="21">
        <v>178000</v>
      </c>
    </row>
    <row r="317" spans="1:21">
      <c r="A317" s="22" t="s">
        <v>121</v>
      </c>
      <c r="B317" s="20">
        <f>VLOOKUP(A317,Table7[#All],2,)</f>
        <v>17</v>
      </c>
      <c r="C317" s="23" t="s">
        <v>91</v>
      </c>
      <c r="D317" s="20">
        <f>VLOOKUP(C317,Table8[#All],2,0)</f>
        <v>0</v>
      </c>
      <c r="E317" s="23" t="s">
        <v>92</v>
      </c>
      <c r="F317" s="20">
        <f>VLOOKUP(E317,Table9[#All],2,0)</f>
        <v>0</v>
      </c>
      <c r="G317" s="23" t="s">
        <v>122</v>
      </c>
      <c r="H317" s="20">
        <f>VLOOKUP(G317,Table10[#All],2,0)</f>
        <v>0</v>
      </c>
      <c r="I317" s="23" t="s">
        <v>119</v>
      </c>
      <c r="J317" s="20">
        <f>VLOOKUP(I317,Table11[#All],2,0)</f>
        <v>0</v>
      </c>
      <c r="K317" s="23" t="s">
        <v>98</v>
      </c>
      <c r="L317" s="20">
        <f>VLOOKUP(K317,Table12[#All],2,0)</f>
        <v>0</v>
      </c>
      <c r="M317" s="23" t="s">
        <v>126</v>
      </c>
      <c r="N317" s="20">
        <f>VLOOKUP(M317,Table13[#All],2,0)</f>
        <v>0</v>
      </c>
      <c r="O317" s="23" t="s">
        <v>119</v>
      </c>
      <c r="P317" s="20">
        <f>VLOOKUP(O317,Table14[#All],2,0)</f>
        <v>0</v>
      </c>
      <c r="Q317" s="23" t="s">
        <v>104</v>
      </c>
      <c r="R317" s="20">
        <f>VLOOKUP(Q317,Table16[#All],2,0)</f>
        <v>0</v>
      </c>
      <c r="S317" s="23" t="s">
        <v>111</v>
      </c>
      <c r="T317" s="20">
        <f>VLOOKUP(S317,Table17[#All],2,0)</f>
        <v>0</v>
      </c>
      <c r="U317" s="24">
        <v>188500</v>
      </c>
    </row>
    <row r="318" spans="1:21">
      <c r="A318" s="19" t="s">
        <v>175</v>
      </c>
      <c r="B318" s="20">
        <f>VLOOKUP(A318,Table7[#All],2,)</f>
        <v>6</v>
      </c>
      <c r="C318" s="20" t="s">
        <v>91</v>
      </c>
      <c r="D318" s="20">
        <f>VLOOKUP(C318,Table8[#All],2,0)</f>
        <v>0</v>
      </c>
      <c r="E318" s="20" t="s">
        <v>92</v>
      </c>
      <c r="F318" s="20">
        <f>VLOOKUP(E318,Table9[#All],2,0)</f>
        <v>0</v>
      </c>
      <c r="G318" s="20" t="s">
        <v>122</v>
      </c>
      <c r="H318" s="20">
        <f>VLOOKUP(G318,Table10[#All],2,0)</f>
        <v>0</v>
      </c>
      <c r="I318" s="20" t="s">
        <v>119</v>
      </c>
      <c r="J318" s="20">
        <f>VLOOKUP(I318,Table11[#All],2,0)</f>
        <v>0</v>
      </c>
      <c r="K318" s="20" t="s">
        <v>98</v>
      </c>
      <c r="L318" s="20">
        <f>VLOOKUP(K318,Table12[#All],2,0)</f>
        <v>0</v>
      </c>
      <c r="M318" s="20" t="s">
        <v>98</v>
      </c>
      <c r="N318" s="20">
        <f>VLOOKUP(M318,Table13[#All],2,0)</f>
        <v>2</v>
      </c>
      <c r="O318" s="20" t="s">
        <v>126</v>
      </c>
      <c r="P318" s="20">
        <f>VLOOKUP(O318,Table14[#All],2,0)</f>
        <v>2</v>
      </c>
      <c r="Q318" s="20" t="s">
        <v>104</v>
      </c>
      <c r="R318" s="20">
        <f>VLOOKUP(Q318,Table16[#All],2,0)</f>
        <v>0</v>
      </c>
      <c r="S318" s="20" t="s">
        <v>111</v>
      </c>
      <c r="T318" s="20">
        <f>VLOOKUP(S318,Table17[#All],2,0)</f>
        <v>0</v>
      </c>
      <c r="U318" s="21">
        <v>260000</v>
      </c>
    </row>
    <row r="319" spans="1:21">
      <c r="A319" s="22" t="s">
        <v>163</v>
      </c>
      <c r="B319" s="20">
        <f>VLOOKUP(A319,Table7[#All],2,)</f>
        <v>5</v>
      </c>
      <c r="C319" s="23" t="s">
        <v>91</v>
      </c>
      <c r="D319" s="20">
        <f>VLOOKUP(C319,Table8[#All],2,0)</f>
        <v>0</v>
      </c>
      <c r="E319" s="23" t="s">
        <v>92</v>
      </c>
      <c r="F319" s="20">
        <f>VLOOKUP(E319,Table9[#All],2,0)</f>
        <v>0</v>
      </c>
      <c r="G319" s="23" t="s">
        <v>122</v>
      </c>
      <c r="H319" s="20">
        <f>VLOOKUP(G319,Table10[#All],2,0)</f>
        <v>0</v>
      </c>
      <c r="I319" s="23" t="s">
        <v>119</v>
      </c>
      <c r="J319" s="20">
        <f>VLOOKUP(I319,Table11[#All],2,0)</f>
        <v>0</v>
      </c>
      <c r="K319" s="23" t="s">
        <v>98</v>
      </c>
      <c r="L319" s="20">
        <f>VLOOKUP(K319,Table12[#All],2,0)</f>
        <v>0</v>
      </c>
      <c r="M319" s="23" t="s">
        <v>126</v>
      </c>
      <c r="N319" s="20">
        <f>VLOOKUP(M319,Table13[#All],2,0)</f>
        <v>0</v>
      </c>
      <c r="O319" s="23" t="s">
        <v>119</v>
      </c>
      <c r="P319" s="20">
        <f>VLOOKUP(O319,Table14[#All],2,0)</f>
        <v>0</v>
      </c>
      <c r="Q319" s="23" t="s">
        <v>104</v>
      </c>
      <c r="R319" s="20">
        <f>VLOOKUP(Q319,Table16[#All],2,0)</f>
        <v>0</v>
      </c>
      <c r="S319" s="23" t="s">
        <v>111</v>
      </c>
      <c r="T319" s="20">
        <f>VLOOKUP(S319,Table17[#All],2,0)</f>
        <v>0</v>
      </c>
      <c r="U319" s="24">
        <v>270000</v>
      </c>
    </row>
    <row r="320" spans="1:21">
      <c r="A320" s="19" t="s">
        <v>162</v>
      </c>
      <c r="B320" s="20">
        <f>VLOOKUP(A320,Table7[#All],2,)</f>
        <v>3</v>
      </c>
      <c r="C320" s="20" t="s">
        <v>91</v>
      </c>
      <c r="D320" s="20">
        <f>VLOOKUP(C320,Table8[#All],2,0)</f>
        <v>0</v>
      </c>
      <c r="E320" s="20" t="s">
        <v>92</v>
      </c>
      <c r="F320" s="20">
        <f>VLOOKUP(E320,Table9[#All],2,0)</f>
        <v>0</v>
      </c>
      <c r="G320" s="20" t="s">
        <v>122</v>
      </c>
      <c r="H320" s="20">
        <f>VLOOKUP(G320,Table10[#All],2,0)</f>
        <v>0</v>
      </c>
      <c r="I320" s="20" t="s">
        <v>119</v>
      </c>
      <c r="J320" s="20">
        <f>VLOOKUP(I320,Table11[#All],2,0)</f>
        <v>0</v>
      </c>
      <c r="K320" s="20" t="s">
        <v>98</v>
      </c>
      <c r="L320" s="20">
        <f>VLOOKUP(K320,Table12[#All],2,0)</f>
        <v>0</v>
      </c>
      <c r="M320" s="20" t="s">
        <v>126</v>
      </c>
      <c r="N320" s="20">
        <f>VLOOKUP(M320,Table13[#All],2,0)</f>
        <v>0</v>
      </c>
      <c r="O320" s="20" t="s">
        <v>119</v>
      </c>
      <c r="P320" s="20">
        <f>VLOOKUP(O320,Table14[#All],2,0)</f>
        <v>0</v>
      </c>
      <c r="Q320" s="20" t="s">
        <v>104</v>
      </c>
      <c r="R320" s="20">
        <f>VLOOKUP(Q320,Table16[#All],2,0)</f>
        <v>0</v>
      </c>
      <c r="S320" s="20" t="s">
        <v>111</v>
      </c>
      <c r="T320" s="20">
        <f>VLOOKUP(S320,Table17[#All],2,0)</f>
        <v>0</v>
      </c>
      <c r="U320" s="21">
        <v>260000</v>
      </c>
    </row>
    <row r="321" spans="1:21">
      <c r="A321" s="22" t="s">
        <v>175</v>
      </c>
      <c r="B321" s="20">
        <f>VLOOKUP(A321,Table7[#All],2,)</f>
        <v>6</v>
      </c>
      <c r="C321" s="23" t="s">
        <v>91</v>
      </c>
      <c r="D321" s="20">
        <f>VLOOKUP(C321,Table8[#All],2,0)</f>
        <v>0</v>
      </c>
      <c r="E321" s="23" t="s">
        <v>92</v>
      </c>
      <c r="F321" s="20">
        <f>VLOOKUP(E321,Table9[#All],2,0)</f>
        <v>0</v>
      </c>
      <c r="G321" s="23" t="s">
        <v>158</v>
      </c>
      <c r="H321" s="20">
        <f>VLOOKUP(G321,Table10[#All],2,0)</f>
        <v>5</v>
      </c>
      <c r="I321" s="23" t="s">
        <v>119</v>
      </c>
      <c r="J321" s="20">
        <f>VLOOKUP(I321,Table11[#All],2,0)</f>
        <v>0</v>
      </c>
      <c r="K321" s="23" t="s">
        <v>98</v>
      </c>
      <c r="L321" s="20">
        <f>VLOOKUP(K321,Table12[#All],2,0)</f>
        <v>0</v>
      </c>
      <c r="M321" s="23" t="s">
        <v>98</v>
      </c>
      <c r="N321" s="20">
        <f>VLOOKUP(M321,Table13[#All],2,0)</f>
        <v>2</v>
      </c>
      <c r="O321" s="23" t="s">
        <v>98</v>
      </c>
      <c r="P321" s="20">
        <f>VLOOKUP(O321,Table14[#All],2,0)</f>
        <v>1</v>
      </c>
      <c r="Q321" s="23" t="s">
        <v>104</v>
      </c>
      <c r="R321" s="20">
        <f>VLOOKUP(Q321,Table16[#All],2,0)</f>
        <v>0</v>
      </c>
      <c r="S321" s="23" t="s">
        <v>111</v>
      </c>
      <c r="T321" s="20">
        <f>VLOOKUP(S321,Table17[#All],2,0)</f>
        <v>0</v>
      </c>
      <c r="U321" s="24">
        <v>187500</v>
      </c>
    </row>
    <row r="322" spans="1:21">
      <c r="A322" s="19" t="s">
        <v>147</v>
      </c>
      <c r="B322" s="20">
        <f>VLOOKUP(A322,Table7[#All],2,)</f>
        <v>10</v>
      </c>
      <c r="C322" s="20" t="s">
        <v>91</v>
      </c>
      <c r="D322" s="20">
        <f>VLOOKUP(C322,Table8[#All],2,0)</f>
        <v>0</v>
      </c>
      <c r="E322" s="20" t="s">
        <v>92</v>
      </c>
      <c r="F322" s="20">
        <f>VLOOKUP(E322,Table9[#All],2,0)</f>
        <v>0</v>
      </c>
      <c r="G322" s="20" t="s">
        <v>122</v>
      </c>
      <c r="H322" s="20">
        <f>VLOOKUP(G322,Table10[#All],2,0)</f>
        <v>0</v>
      </c>
      <c r="I322" s="20" t="s">
        <v>126</v>
      </c>
      <c r="J322" s="20">
        <f>VLOOKUP(I322,Table11[#All],2,0)</f>
        <v>2</v>
      </c>
      <c r="K322" s="20" t="s">
        <v>119</v>
      </c>
      <c r="L322" s="20">
        <f>VLOOKUP(K322,Table12[#All],2,0)</f>
        <v>1</v>
      </c>
      <c r="M322" s="20" t="s">
        <v>126</v>
      </c>
      <c r="N322" s="20">
        <f>VLOOKUP(M322,Table13[#All],2,0)</f>
        <v>0</v>
      </c>
      <c r="O322" s="20" t="s">
        <v>119</v>
      </c>
      <c r="P322" s="20">
        <f>VLOOKUP(O322,Table14[#All],2,0)</f>
        <v>0</v>
      </c>
      <c r="Q322" s="20" t="s">
        <v>104</v>
      </c>
      <c r="R322" s="20">
        <f>VLOOKUP(Q322,Table16[#All],2,0)</f>
        <v>0</v>
      </c>
      <c r="S322" s="20" t="s">
        <v>150</v>
      </c>
      <c r="T322" s="20">
        <f>VLOOKUP(S322,Table17[#All],2,0)</f>
        <v>2</v>
      </c>
      <c r="U322" s="21">
        <v>342643</v>
      </c>
    </row>
    <row r="323" spans="1:21">
      <c r="A323" s="22" t="s">
        <v>147</v>
      </c>
      <c r="B323" s="20">
        <f>VLOOKUP(A323,Table7[#All],2,)</f>
        <v>10</v>
      </c>
      <c r="C323" s="23" t="s">
        <v>91</v>
      </c>
      <c r="D323" s="20">
        <f>VLOOKUP(C323,Table8[#All],2,0)</f>
        <v>0</v>
      </c>
      <c r="E323" s="23" t="s">
        <v>92</v>
      </c>
      <c r="F323" s="20">
        <f>VLOOKUP(E323,Table9[#All],2,0)</f>
        <v>0</v>
      </c>
      <c r="G323" s="23" t="s">
        <v>122</v>
      </c>
      <c r="H323" s="20">
        <f>VLOOKUP(G323,Table10[#All],2,0)</f>
        <v>0</v>
      </c>
      <c r="I323" s="23" t="s">
        <v>126</v>
      </c>
      <c r="J323" s="20">
        <f>VLOOKUP(I323,Table11[#All],2,0)</f>
        <v>2</v>
      </c>
      <c r="K323" s="23" t="s">
        <v>98</v>
      </c>
      <c r="L323" s="20">
        <f>VLOOKUP(K323,Table12[#All],2,0)</f>
        <v>0</v>
      </c>
      <c r="M323" s="23" t="s">
        <v>126</v>
      </c>
      <c r="N323" s="20">
        <f>VLOOKUP(M323,Table13[#All],2,0)</f>
        <v>0</v>
      </c>
      <c r="O323" s="23" t="s">
        <v>119</v>
      </c>
      <c r="P323" s="20">
        <f>VLOOKUP(O323,Table14[#All],2,0)</f>
        <v>0</v>
      </c>
      <c r="Q323" s="23" t="s">
        <v>104</v>
      </c>
      <c r="R323" s="20">
        <f>VLOOKUP(Q323,Table16[#All],2,0)</f>
        <v>0</v>
      </c>
      <c r="S323" s="23" t="s">
        <v>111</v>
      </c>
      <c r="T323" s="20">
        <f>VLOOKUP(S323,Table17[#All],2,0)</f>
        <v>0</v>
      </c>
      <c r="U323" s="24">
        <v>354000</v>
      </c>
    </row>
    <row r="324" spans="1:21">
      <c r="A324" s="19" t="s">
        <v>165</v>
      </c>
      <c r="B324" s="20">
        <f>VLOOKUP(A324,Table7[#All],2,)</f>
        <v>12</v>
      </c>
      <c r="C324" s="20" t="s">
        <v>91</v>
      </c>
      <c r="D324" s="20">
        <f>VLOOKUP(C324,Table8[#All],2,0)</f>
        <v>0</v>
      </c>
      <c r="E324" s="20" t="s">
        <v>92</v>
      </c>
      <c r="F324" s="20">
        <f>VLOOKUP(E324,Table9[#All],2,0)</f>
        <v>0</v>
      </c>
      <c r="G324" s="20" t="s">
        <v>122</v>
      </c>
      <c r="H324" s="20">
        <f>VLOOKUP(G324,Table10[#All],2,0)</f>
        <v>0</v>
      </c>
      <c r="I324" s="20" t="s">
        <v>98</v>
      </c>
      <c r="J324" s="20">
        <f>VLOOKUP(I324,Table11[#All],2,0)</f>
        <v>1</v>
      </c>
      <c r="K324" s="20" t="s">
        <v>98</v>
      </c>
      <c r="L324" s="20">
        <f>VLOOKUP(K324,Table12[#All],2,0)</f>
        <v>0</v>
      </c>
      <c r="M324" s="20" t="s">
        <v>126</v>
      </c>
      <c r="N324" s="20">
        <f>VLOOKUP(M324,Table13[#All],2,0)</f>
        <v>0</v>
      </c>
      <c r="O324" s="20" t="s">
        <v>119</v>
      </c>
      <c r="P324" s="20">
        <f>VLOOKUP(O324,Table14[#All],2,0)</f>
        <v>0</v>
      </c>
      <c r="Q324" s="20" t="s">
        <v>104</v>
      </c>
      <c r="R324" s="20">
        <f>VLOOKUP(Q324,Table16[#All],2,0)</f>
        <v>0</v>
      </c>
      <c r="S324" s="20" t="s">
        <v>111</v>
      </c>
      <c r="T324" s="20">
        <f>VLOOKUP(S324,Table17[#All],2,0)</f>
        <v>0</v>
      </c>
      <c r="U324" s="21">
        <v>301000</v>
      </c>
    </row>
    <row r="325" spans="1:21">
      <c r="A325" s="22" t="s">
        <v>188</v>
      </c>
      <c r="B325" s="20">
        <f>VLOOKUP(A325,Table7[#All],2,)</f>
        <v>7</v>
      </c>
      <c r="C325" s="23" t="s">
        <v>91</v>
      </c>
      <c r="D325" s="20">
        <f>VLOOKUP(C325,Table8[#All],2,0)</f>
        <v>0</v>
      </c>
      <c r="E325" s="23" t="s">
        <v>92</v>
      </c>
      <c r="F325" s="20">
        <f>VLOOKUP(E325,Table9[#All],2,0)</f>
        <v>0</v>
      </c>
      <c r="G325" s="23" t="s">
        <v>93</v>
      </c>
      <c r="H325" s="20">
        <f>VLOOKUP(G325,Table10[#All],2,0)</f>
        <v>1</v>
      </c>
      <c r="I325" s="23" t="s">
        <v>98</v>
      </c>
      <c r="J325" s="20">
        <f>VLOOKUP(I325,Table11[#All],2,0)</f>
        <v>1</v>
      </c>
      <c r="K325" s="23" t="s">
        <v>98</v>
      </c>
      <c r="L325" s="20">
        <f>VLOOKUP(K325,Table12[#All],2,0)</f>
        <v>0</v>
      </c>
      <c r="M325" s="23" t="s">
        <v>126</v>
      </c>
      <c r="N325" s="20">
        <f>VLOOKUP(M325,Table13[#All],2,0)</f>
        <v>0</v>
      </c>
      <c r="O325" s="23" t="s">
        <v>98</v>
      </c>
      <c r="P325" s="20">
        <f>VLOOKUP(O325,Table14[#All],2,0)</f>
        <v>1</v>
      </c>
      <c r="Q325" s="23" t="s">
        <v>104</v>
      </c>
      <c r="R325" s="20">
        <f>VLOOKUP(Q325,Table16[#All],2,0)</f>
        <v>0</v>
      </c>
      <c r="S325" s="23" t="s">
        <v>111</v>
      </c>
      <c r="T325" s="20">
        <f>VLOOKUP(S325,Table17[#All],2,0)</f>
        <v>0</v>
      </c>
      <c r="U325" s="24">
        <v>126175</v>
      </c>
    </row>
    <row r="326" spans="1:21">
      <c r="A326" s="19" t="s">
        <v>89</v>
      </c>
      <c r="B326" s="20">
        <f>VLOOKUP(A326,Table7[#All],2,)</f>
        <v>11</v>
      </c>
      <c r="C326" s="20" t="s">
        <v>151</v>
      </c>
      <c r="D326" s="20">
        <f>VLOOKUP(C326,Table8[#All],2,0)</f>
        <v>2</v>
      </c>
      <c r="E326" s="20" t="s">
        <v>92</v>
      </c>
      <c r="F326" s="20">
        <f>VLOOKUP(E326,Table9[#All],2,0)</f>
        <v>0</v>
      </c>
      <c r="G326" s="20" t="s">
        <v>158</v>
      </c>
      <c r="H326" s="20">
        <f>VLOOKUP(G326,Table10[#All],2,0)</f>
        <v>5</v>
      </c>
      <c r="I326" s="20" t="s">
        <v>119</v>
      </c>
      <c r="J326" s="20">
        <f>VLOOKUP(I326,Table11[#All],2,0)</f>
        <v>0</v>
      </c>
      <c r="K326" s="20" t="s">
        <v>98</v>
      </c>
      <c r="L326" s="20">
        <f>VLOOKUP(K326,Table12[#All],2,0)</f>
        <v>0</v>
      </c>
      <c r="M326" s="20" t="s">
        <v>126</v>
      </c>
      <c r="N326" s="20">
        <f>VLOOKUP(M326,Table13[#All],2,0)</f>
        <v>0</v>
      </c>
      <c r="O326" s="20" t="s">
        <v>119</v>
      </c>
      <c r="P326" s="20">
        <f>VLOOKUP(O326,Table14[#All],2,0)</f>
        <v>0</v>
      </c>
      <c r="Q326" s="20" t="s">
        <v>104</v>
      </c>
      <c r="R326" s="20">
        <f>VLOOKUP(Q326,Table16[#All],2,0)</f>
        <v>0</v>
      </c>
      <c r="S326" s="20" t="s">
        <v>111</v>
      </c>
      <c r="T326" s="20">
        <f>VLOOKUP(S326,Table17[#All],2,0)</f>
        <v>0</v>
      </c>
      <c r="U326" s="21">
        <v>242000</v>
      </c>
    </row>
    <row r="327" spans="1:21">
      <c r="A327" s="22" t="s">
        <v>214</v>
      </c>
      <c r="B327" s="20">
        <f>VLOOKUP(A327,Table7[#All],2,)</f>
        <v>13</v>
      </c>
      <c r="C327" s="23" t="s">
        <v>226</v>
      </c>
      <c r="D327" s="20">
        <f>VLOOKUP(C327,Table8[#All],2,0)</f>
        <v>4</v>
      </c>
      <c r="E327" s="23" t="s">
        <v>92</v>
      </c>
      <c r="F327" s="20">
        <f>VLOOKUP(E327,Table9[#All],2,0)</f>
        <v>0</v>
      </c>
      <c r="G327" s="23" t="s">
        <v>238</v>
      </c>
      <c r="H327" s="20">
        <f>VLOOKUP(G327,Table10[#All],2,0)</f>
        <v>3</v>
      </c>
      <c r="I327" s="23" t="s">
        <v>98</v>
      </c>
      <c r="J327" s="20">
        <f>VLOOKUP(I327,Table11[#All],2,0)</f>
        <v>1</v>
      </c>
      <c r="K327" s="23" t="s">
        <v>98</v>
      </c>
      <c r="L327" s="20">
        <f>VLOOKUP(K327,Table12[#All],2,0)</f>
        <v>0</v>
      </c>
      <c r="M327" s="23" t="s">
        <v>134</v>
      </c>
      <c r="N327" s="20">
        <f>VLOOKUP(M327,Table13[#All],2,0)</f>
        <v>4</v>
      </c>
      <c r="O327" s="23" t="s">
        <v>98</v>
      </c>
      <c r="P327" s="20">
        <f>VLOOKUP(O327,Table14[#All],2,0)</f>
        <v>1</v>
      </c>
      <c r="Q327" s="23" t="s">
        <v>104</v>
      </c>
      <c r="R327" s="20">
        <f>VLOOKUP(Q327,Table16[#All],2,0)</f>
        <v>0</v>
      </c>
      <c r="S327" s="23" t="s">
        <v>111</v>
      </c>
      <c r="T327" s="20">
        <f>VLOOKUP(S327,Table17[#All],2,0)</f>
        <v>0</v>
      </c>
      <c r="U327" s="24">
        <v>87000</v>
      </c>
    </row>
    <row r="328" spans="1:21">
      <c r="A328" s="19" t="s">
        <v>227</v>
      </c>
      <c r="B328" s="20">
        <f>VLOOKUP(A328,Table7[#All],2,)</f>
        <v>1</v>
      </c>
      <c r="C328" s="20" t="s">
        <v>91</v>
      </c>
      <c r="D328" s="20">
        <f>VLOOKUP(C328,Table8[#All],2,0)</f>
        <v>0</v>
      </c>
      <c r="E328" s="20" t="s">
        <v>129</v>
      </c>
      <c r="F328" s="20">
        <f>VLOOKUP(E328,Table9[#All],2,0)</f>
        <v>3</v>
      </c>
      <c r="G328" s="20" t="s">
        <v>93</v>
      </c>
      <c r="H328" s="20">
        <f>VLOOKUP(G328,Table10[#All],2,0)</f>
        <v>1</v>
      </c>
      <c r="I328" s="20" t="s">
        <v>119</v>
      </c>
      <c r="J328" s="20">
        <f>VLOOKUP(I328,Table11[#All],2,0)</f>
        <v>0</v>
      </c>
      <c r="K328" s="20" t="s">
        <v>98</v>
      </c>
      <c r="L328" s="20">
        <f>VLOOKUP(K328,Table12[#All],2,0)</f>
        <v>0</v>
      </c>
      <c r="M328" s="20" t="s">
        <v>126</v>
      </c>
      <c r="N328" s="20">
        <f>VLOOKUP(M328,Table13[#All],2,0)</f>
        <v>0</v>
      </c>
      <c r="O328" s="20" t="s">
        <v>119</v>
      </c>
      <c r="P328" s="20">
        <f>VLOOKUP(O328,Table14[#All],2,0)</f>
        <v>0</v>
      </c>
      <c r="Q328" s="20" t="s">
        <v>104</v>
      </c>
      <c r="R328" s="20">
        <f>VLOOKUP(Q328,Table16[#All],2,0)</f>
        <v>0</v>
      </c>
      <c r="S328" s="20" t="s">
        <v>111</v>
      </c>
      <c r="T328" s="20">
        <f>VLOOKUP(S328,Table17[#All],2,0)</f>
        <v>0</v>
      </c>
      <c r="U328" s="21">
        <v>324000</v>
      </c>
    </row>
    <row r="329" spans="1:21">
      <c r="A329" s="22" t="s">
        <v>89</v>
      </c>
      <c r="B329" s="20">
        <f>VLOOKUP(A329,Table7[#All],2,)</f>
        <v>11</v>
      </c>
      <c r="C329" s="23" t="s">
        <v>91</v>
      </c>
      <c r="D329" s="20">
        <f>VLOOKUP(C329,Table8[#All],2,0)</f>
        <v>0</v>
      </c>
      <c r="E329" s="23" t="s">
        <v>92</v>
      </c>
      <c r="F329" s="20">
        <f>VLOOKUP(E329,Table9[#All],2,0)</f>
        <v>0</v>
      </c>
      <c r="G329" s="23" t="s">
        <v>93</v>
      </c>
      <c r="H329" s="20">
        <f>VLOOKUP(G329,Table10[#All],2,0)</f>
        <v>1</v>
      </c>
      <c r="I329" s="23" t="s">
        <v>98</v>
      </c>
      <c r="J329" s="20">
        <f>VLOOKUP(I329,Table11[#All],2,0)</f>
        <v>1</v>
      </c>
      <c r="K329" s="23" t="s">
        <v>98</v>
      </c>
      <c r="L329" s="20">
        <f>VLOOKUP(K329,Table12[#All],2,0)</f>
        <v>0</v>
      </c>
      <c r="M329" s="23" t="s">
        <v>98</v>
      </c>
      <c r="N329" s="20">
        <f>VLOOKUP(M329,Table13[#All],2,0)</f>
        <v>2</v>
      </c>
      <c r="O329" s="23" t="s">
        <v>98</v>
      </c>
      <c r="P329" s="20">
        <f>VLOOKUP(O329,Table14[#All],2,0)</f>
        <v>1</v>
      </c>
      <c r="Q329" s="23" t="s">
        <v>104</v>
      </c>
      <c r="R329" s="20">
        <f>VLOOKUP(Q329,Table16[#All],2,0)</f>
        <v>0</v>
      </c>
      <c r="S329" s="23" t="s">
        <v>111</v>
      </c>
      <c r="T329" s="20">
        <f>VLOOKUP(S329,Table17[#All],2,0)</f>
        <v>0</v>
      </c>
      <c r="U329" s="24">
        <v>145250</v>
      </c>
    </row>
    <row r="330" spans="1:21">
      <c r="A330" s="19" t="s">
        <v>197</v>
      </c>
      <c r="B330" s="20">
        <f>VLOOKUP(A330,Table7[#All],2,)</f>
        <v>8</v>
      </c>
      <c r="C330" s="20" t="s">
        <v>151</v>
      </c>
      <c r="D330" s="20">
        <f>VLOOKUP(C330,Table8[#All],2,0)</f>
        <v>2</v>
      </c>
      <c r="E330" s="20" t="s">
        <v>92</v>
      </c>
      <c r="F330" s="20">
        <f>VLOOKUP(E330,Table9[#All],2,0)</f>
        <v>0</v>
      </c>
      <c r="G330" s="20" t="s">
        <v>198</v>
      </c>
      <c r="H330" s="20">
        <f>VLOOKUP(G330,Table10[#All],2,0)</f>
        <v>6</v>
      </c>
      <c r="I330" s="20" t="s">
        <v>98</v>
      </c>
      <c r="J330" s="20">
        <f>VLOOKUP(I330,Table11[#All],2,0)</f>
        <v>1</v>
      </c>
      <c r="K330" s="20" t="s">
        <v>98</v>
      </c>
      <c r="L330" s="20">
        <f>VLOOKUP(K330,Table12[#All],2,0)</f>
        <v>0</v>
      </c>
      <c r="M330" s="20" t="s">
        <v>119</v>
      </c>
      <c r="N330" s="20">
        <f>VLOOKUP(M330,Table13[#All],2,0)</f>
        <v>1</v>
      </c>
      <c r="O330" s="20" t="s">
        <v>119</v>
      </c>
      <c r="P330" s="20">
        <f>VLOOKUP(O330,Table14[#All],2,0)</f>
        <v>0</v>
      </c>
      <c r="Q330" s="20" t="s">
        <v>104</v>
      </c>
      <c r="R330" s="20">
        <f>VLOOKUP(Q330,Table16[#All],2,0)</f>
        <v>0</v>
      </c>
      <c r="S330" s="20" t="s">
        <v>111</v>
      </c>
      <c r="T330" s="20">
        <f>VLOOKUP(S330,Table17[#All],2,0)</f>
        <v>0</v>
      </c>
      <c r="U330" s="21">
        <v>214500</v>
      </c>
    </row>
    <row r="331" spans="1:21">
      <c r="A331" s="22" t="s">
        <v>214</v>
      </c>
      <c r="B331" s="20">
        <f>VLOOKUP(A331,Table7[#All],2,)</f>
        <v>13</v>
      </c>
      <c r="C331" s="23" t="s">
        <v>91</v>
      </c>
      <c r="D331" s="20">
        <f>VLOOKUP(C331,Table8[#All],2,0)</f>
        <v>0</v>
      </c>
      <c r="E331" s="23" t="s">
        <v>92</v>
      </c>
      <c r="F331" s="20">
        <f>VLOOKUP(E331,Table9[#All],2,0)</f>
        <v>0</v>
      </c>
      <c r="G331" s="23" t="s">
        <v>122</v>
      </c>
      <c r="H331" s="20">
        <f>VLOOKUP(G331,Table10[#All],2,0)</f>
        <v>0</v>
      </c>
      <c r="I331" s="23" t="s">
        <v>98</v>
      </c>
      <c r="J331" s="20">
        <f>VLOOKUP(I331,Table11[#All],2,0)</f>
        <v>1</v>
      </c>
      <c r="K331" s="23" t="s">
        <v>98</v>
      </c>
      <c r="L331" s="20">
        <f>VLOOKUP(K331,Table12[#All],2,0)</f>
        <v>0</v>
      </c>
      <c r="M331" s="23" t="s">
        <v>98</v>
      </c>
      <c r="N331" s="20">
        <f>VLOOKUP(M331,Table13[#All],2,0)</f>
        <v>2</v>
      </c>
      <c r="O331" s="23" t="s">
        <v>98</v>
      </c>
      <c r="P331" s="20">
        <f>VLOOKUP(O331,Table14[#All],2,0)</f>
        <v>1</v>
      </c>
      <c r="Q331" s="23" t="s">
        <v>167</v>
      </c>
      <c r="R331" s="20">
        <f>VLOOKUP(Q331,Table16[#All],2,0)</f>
        <v>1</v>
      </c>
      <c r="S331" s="23" t="s">
        <v>111</v>
      </c>
      <c r="T331" s="20">
        <f>VLOOKUP(S331,Table17[#All],2,0)</f>
        <v>0</v>
      </c>
      <c r="U331" s="24">
        <v>78000</v>
      </c>
    </row>
    <row r="332" spans="1:21">
      <c r="A332" s="19" t="s">
        <v>89</v>
      </c>
      <c r="B332" s="20">
        <f>VLOOKUP(A332,Table7[#All],2,)</f>
        <v>11</v>
      </c>
      <c r="C332" s="20" t="s">
        <v>91</v>
      </c>
      <c r="D332" s="20">
        <f>VLOOKUP(C332,Table8[#All],2,0)</f>
        <v>0</v>
      </c>
      <c r="E332" s="20" t="s">
        <v>179</v>
      </c>
      <c r="F332" s="20">
        <f>VLOOKUP(E332,Table9[#All],2,0)</f>
        <v>2</v>
      </c>
      <c r="G332" s="20" t="s">
        <v>93</v>
      </c>
      <c r="H332" s="20">
        <f>VLOOKUP(G332,Table10[#All],2,0)</f>
        <v>1</v>
      </c>
      <c r="I332" s="20" t="s">
        <v>98</v>
      </c>
      <c r="J332" s="20">
        <f>VLOOKUP(I332,Table11[#All],2,0)</f>
        <v>1</v>
      </c>
      <c r="K332" s="20" t="s">
        <v>98</v>
      </c>
      <c r="L332" s="20">
        <f>VLOOKUP(K332,Table12[#All],2,0)</f>
        <v>0</v>
      </c>
      <c r="M332" s="20" t="s">
        <v>98</v>
      </c>
      <c r="N332" s="20">
        <f>VLOOKUP(M332,Table13[#All],2,0)</f>
        <v>2</v>
      </c>
      <c r="O332" s="20" t="s">
        <v>98</v>
      </c>
      <c r="P332" s="20">
        <f>VLOOKUP(O332,Table14[#All],2,0)</f>
        <v>1</v>
      </c>
      <c r="Q332" s="20" t="s">
        <v>104</v>
      </c>
      <c r="R332" s="20">
        <f>VLOOKUP(Q332,Table16[#All],2,0)</f>
        <v>0</v>
      </c>
      <c r="S332" s="20" t="s">
        <v>111</v>
      </c>
      <c r="T332" s="20">
        <f>VLOOKUP(S332,Table17[#All],2,0)</f>
        <v>0</v>
      </c>
      <c r="U332" s="21">
        <v>119000</v>
      </c>
    </row>
    <row r="333" spans="1:21">
      <c r="A333" s="22" t="s">
        <v>89</v>
      </c>
      <c r="B333" s="20">
        <f>VLOOKUP(A333,Table7[#All],2,)</f>
        <v>11</v>
      </c>
      <c r="C333" s="23" t="s">
        <v>91</v>
      </c>
      <c r="D333" s="20">
        <f>VLOOKUP(C333,Table8[#All],2,0)</f>
        <v>0</v>
      </c>
      <c r="E333" s="23" t="s">
        <v>92</v>
      </c>
      <c r="F333" s="20">
        <f>VLOOKUP(E333,Table9[#All],2,0)</f>
        <v>0</v>
      </c>
      <c r="G333" s="23" t="s">
        <v>93</v>
      </c>
      <c r="H333" s="20">
        <f>VLOOKUP(G333,Table10[#All],2,0)</f>
        <v>1</v>
      </c>
      <c r="I333" s="23" t="s">
        <v>98</v>
      </c>
      <c r="J333" s="20">
        <f>VLOOKUP(I333,Table11[#All],2,0)</f>
        <v>1</v>
      </c>
      <c r="K333" s="23" t="s">
        <v>98</v>
      </c>
      <c r="L333" s="20">
        <f>VLOOKUP(K333,Table12[#All],2,0)</f>
        <v>0</v>
      </c>
      <c r="M333" s="23" t="s">
        <v>139</v>
      </c>
      <c r="N333" s="20">
        <f>VLOOKUP(M333,Table13[#All],2,0)</f>
        <v>3</v>
      </c>
      <c r="O333" s="23" t="s">
        <v>98</v>
      </c>
      <c r="P333" s="20">
        <f>VLOOKUP(O333,Table14[#All],2,0)</f>
        <v>1</v>
      </c>
      <c r="Q333" s="23" t="s">
        <v>104</v>
      </c>
      <c r="R333" s="20">
        <f>VLOOKUP(Q333,Table16[#All],2,0)</f>
        <v>0</v>
      </c>
      <c r="S333" s="23" t="s">
        <v>111</v>
      </c>
      <c r="T333" s="20">
        <f>VLOOKUP(S333,Table17[#All],2,0)</f>
        <v>0</v>
      </c>
      <c r="U333" s="24">
        <v>139000</v>
      </c>
    </row>
    <row r="334" spans="1:21">
      <c r="A334" s="19" t="s">
        <v>147</v>
      </c>
      <c r="B334" s="20">
        <f>VLOOKUP(A334,Table7[#All],2,)</f>
        <v>10</v>
      </c>
      <c r="C334" s="20" t="s">
        <v>91</v>
      </c>
      <c r="D334" s="20">
        <f>VLOOKUP(C334,Table8[#All],2,0)</f>
        <v>0</v>
      </c>
      <c r="E334" s="20" t="s">
        <v>92</v>
      </c>
      <c r="F334" s="20">
        <f>VLOOKUP(E334,Table9[#All],2,0)</f>
        <v>0</v>
      </c>
      <c r="G334" s="20" t="s">
        <v>93</v>
      </c>
      <c r="H334" s="20">
        <f>VLOOKUP(G334,Table10[#All],2,0)</f>
        <v>1</v>
      </c>
      <c r="I334" s="20" t="s">
        <v>119</v>
      </c>
      <c r="J334" s="20">
        <f>VLOOKUP(I334,Table11[#All],2,0)</f>
        <v>0</v>
      </c>
      <c r="K334" s="20" t="s">
        <v>98</v>
      </c>
      <c r="L334" s="20">
        <f>VLOOKUP(K334,Table12[#All],2,0)</f>
        <v>0</v>
      </c>
      <c r="M334" s="20" t="s">
        <v>126</v>
      </c>
      <c r="N334" s="20">
        <f>VLOOKUP(M334,Table13[#All],2,0)</f>
        <v>0</v>
      </c>
      <c r="O334" s="20" t="s">
        <v>119</v>
      </c>
      <c r="P334" s="20">
        <f>VLOOKUP(O334,Table14[#All],2,0)</f>
        <v>0</v>
      </c>
      <c r="Q334" s="20" t="s">
        <v>104</v>
      </c>
      <c r="R334" s="20">
        <f>VLOOKUP(Q334,Table16[#All],2,0)</f>
        <v>0</v>
      </c>
      <c r="S334" s="20" t="s">
        <v>111</v>
      </c>
      <c r="T334" s="20">
        <f>VLOOKUP(S334,Table17[#All],2,0)</f>
        <v>0</v>
      </c>
      <c r="U334" s="21">
        <v>284000</v>
      </c>
    </row>
    <row r="335" spans="1:21">
      <c r="A335" s="22" t="s">
        <v>147</v>
      </c>
      <c r="B335" s="20">
        <f>VLOOKUP(A335,Table7[#All],2,)</f>
        <v>10</v>
      </c>
      <c r="C335" s="23" t="s">
        <v>91</v>
      </c>
      <c r="D335" s="20">
        <f>VLOOKUP(C335,Table8[#All],2,0)</f>
        <v>0</v>
      </c>
      <c r="E335" s="23" t="s">
        <v>129</v>
      </c>
      <c r="F335" s="20">
        <f>VLOOKUP(E335,Table9[#All],2,0)</f>
        <v>3</v>
      </c>
      <c r="G335" s="23" t="s">
        <v>93</v>
      </c>
      <c r="H335" s="20">
        <f>VLOOKUP(G335,Table10[#All],2,0)</f>
        <v>1</v>
      </c>
      <c r="I335" s="23" t="s">
        <v>119</v>
      </c>
      <c r="J335" s="20">
        <f>VLOOKUP(I335,Table11[#All],2,0)</f>
        <v>0</v>
      </c>
      <c r="K335" s="23" t="s">
        <v>98</v>
      </c>
      <c r="L335" s="20">
        <f>VLOOKUP(K335,Table12[#All],2,0)</f>
        <v>0</v>
      </c>
      <c r="M335" s="23" t="s">
        <v>126</v>
      </c>
      <c r="N335" s="20">
        <f>VLOOKUP(M335,Table13[#All],2,0)</f>
        <v>0</v>
      </c>
      <c r="O335" s="23" t="s">
        <v>119</v>
      </c>
      <c r="P335" s="20">
        <f>VLOOKUP(O335,Table14[#All],2,0)</f>
        <v>0</v>
      </c>
      <c r="Q335" s="23" t="s">
        <v>104</v>
      </c>
      <c r="R335" s="20">
        <f>VLOOKUP(Q335,Table16[#All],2,0)</f>
        <v>0</v>
      </c>
      <c r="S335" s="23" t="s">
        <v>111</v>
      </c>
      <c r="T335" s="20">
        <f>VLOOKUP(S335,Table17[#All],2,0)</f>
        <v>0</v>
      </c>
      <c r="U335" s="24">
        <v>207000</v>
      </c>
    </row>
    <row r="336" spans="1:21">
      <c r="A336" s="19" t="s">
        <v>121</v>
      </c>
      <c r="B336" s="20">
        <f>VLOOKUP(A336,Table7[#All],2,)</f>
        <v>17</v>
      </c>
      <c r="C336" s="20" t="s">
        <v>91</v>
      </c>
      <c r="D336" s="20">
        <f>VLOOKUP(C336,Table8[#All],2,0)</f>
        <v>0</v>
      </c>
      <c r="E336" s="20" t="s">
        <v>92</v>
      </c>
      <c r="F336" s="20">
        <f>VLOOKUP(E336,Table9[#All],2,0)</f>
        <v>0</v>
      </c>
      <c r="G336" s="20" t="s">
        <v>122</v>
      </c>
      <c r="H336" s="20">
        <f>VLOOKUP(G336,Table10[#All],2,0)</f>
        <v>0</v>
      </c>
      <c r="I336" s="20" t="s">
        <v>119</v>
      </c>
      <c r="J336" s="20">
        <f>VLOOKUP(I336,Table11[#All],2,0)</f>
        <v>0</v>
      </c>
      <c r="K336" s="20" t="s">
        <v>98</v>
      </c>
      <c r="L336" s="20">
        <f>VLOOKUP(K336,Table12[#All],2,0)</f>
        <v>0</v>
      </c>
      <c r="M336" s="20" t="s">
        <v>119</v>
      </c>
      <c r="N336" s="20">
        <f>VLOOKUP(M336,Table13[#All],2,0)</f>
        <v>1</v>
      </c>
      <c r="O336" s="20" t="s">
        <v>98</v>
      </c>
      <c r="P336" s="20">
        <f>VLOOKUP(O336,Table14[#All],2,0)</f>
        <v>1</v>
      </c>
      <c r="Q336" s="20" t="s">
        <v>104</v>
      </c>
      <c r="R336" s="20">
        <f>VLOOKUP(Q336,Table16[#All],2,0)</f>
        <v>0</v>
      </c>
      <c r="S336" s="20" t="s">
        <v>111</v>
      </c>
      <c r="T336" s="20">
        <f>VLOOKUP(S336,Table17[#All],2,0)</f>
        <v>0</v>
      </c>
      <c r="U336" s="21">
        <v>192000</v>
      </c>
    </row>
    <row r="337" spans="1:21">
      <c r="A337" s="22" t="s">
        <v>218</v>
      </c>
      <c r="B337" s="20">
        <f>VLOOKUP(A337,Table7[#All],2,)</f>
        <v>16</v>
      </c>
      <c r="C337" s="23" t="s">
        <v>91</v>
      </c>
      <c r="D337" s="20">
        <f>VLOOKUP(C337,Table8[#All],2,0)</f>
        <v>0</v>
      </c>
      <c r="E337" s="23" t="s">
        <v>186</v>
      </c>
      <c r="F337" s="20">
        <f>VLOOKUP(E337,Table9[#All],2,0)</f>
        <v>1</v>
      </c>
      <c r="G337" s="23" t="s">
        <v>176</v>
      </c>
      <c r="H337" s="20">
        <f>VLOOKUP(G337,Table10[#All],2,0)</f>
        <v>2</v>
      </c>
      <c r="I337" s="23" t="s">
        <v>98</v>
      </c>
      <c r="J337" s="20">
        <f>VLOOKUP(I337,Table11[#All],2,0)</f>
        <v>1</v>
      </c>
      <c r="K337" s="23" t="s">
        <v>98</v>
      </c>
      <c r="L337" s="20">
        <f>VLOOKUP(K337,Table12[#All],2,0)</f>
        <v>0</v>
      </c>
      <c r="M337" s="23" t="s">
        <v>126</v>
      </c>
      <c r="N337" s="20">
        <f>VLOOKUP(M337,Table13[#All],2,0)</f>
        <v>0</v>
      </c>
      <c r="O337" s="23" t="s">
        <v>98</v>
      </c>
      <c r="P337" s="20">
        <f>VLOOKUP(O337,Table14[#All],2,0)</f>
        <v>1</v>
      </c>
      <c r="Q337" s="23" t="s">
        <v>104</v>
      </c>
      <c r="R337" s="20">
        <f>VLOOKUP(Q337,Table16[#All],2,0)</f>
        <v>0</v>
      </c>
      <c r="S337" s="23" t="s">
        <v>111</v>
      </c>
      <c r="T337" s="20">
        <f>VLOOKUP(S337,Table17[#All],2,0)</f>
        <v>0</v>
      </c>
      <c r="U337" s="24">
        <v>228950</v>
      </c>
    </row>
    <row r="338" spans="1:21">
      <c r="A338" s="19" t="s">
        <v>128</v>
      </c>
      <c r="B338" s="20">
        <f>VLOOKUP(A338,Table7[#All],2,)</f>
        <v>18</v>
      </c>
      <c r="C338" s="20" t="s">
        <v>91</v>
      </c>
      <c r="D338" s="20">
        <f>VLOOKUP(C338,Table8[#All],2,0)</f>
        <v>0</v>
      </c>
      <c r="E338" s="20" t="s">
        <v>92</v>
      </c>
      <c r="F338" s="20">
        <f>VLOOKUP(E338,Table9[#All],2,0)</f>
        <v>0</v>
      </c>
      <c r="G338" s="20" t="s">
        <v>93</v>
      </c>
      <c r="H338" s="20">
        <f>VLOOKUP(G338,Table10[#All],2,0)</f>
        <v>1</v>
      </c>
      <c r="I338" s="20" t="s">
        <v>126</v>
      </c>
      <c r="J338" s="20">
        <f>VLOOKUP(I338,Table11[#All],2,0)</f>
        <v>2</v>
      </c>
      <c r="K338" s="20" t="s">
        <v>98</v>
      </c>
      <c r="L338" s="20">
        <f>VLOOKUP(K338,Table12[#All],2,0)</f>
        <v>0</v>
      </c>
      <c r="M338" s="20" t="s">
        <v>126</v>
      </c>
      <c r="N338" s="20">
        <f>VLOOKUP(M338,Table13[#All],2,0)</f>
        <v>0</v>
      </c>
      <c r="O338" s="20" t="s">
        <v>119</v>
      </c>
      <c r="P338" s="20">
        <f>VLOOKUP(O338,Table14[#All],2,0)</f>
        <v>0</v>
      </c>
      <c r="Q338" s="20" t="s">
        <v>104</v>
      </c>
      <c r="R338" s="20">
        <f>VLOOKUP(Q338,Table16[#All],2,0)</f>
        <v>0</v>
      </c>
      <c r="S338" s="20" t="s">
        <v>111</v>
      </c>
      <c r="T338" s="20">
        <f>VLOOKUP(S338,Table17[#All],2,0)</f>
        <v>0</v>
      </c>
      <c r="U338" s="21">
        <v>377426</v>
      </c>
    </row>
    <row r="339" spans="1:21">
      <c r="A339" s="22" t="s">
        <v>209</v>
      </c>
      <c r="B339" s="20">
        <f>VLOOKUP(A339,Table7[#All],2,)</f>
        <v>0</v>
      </c>
      <c r="C339" s="23" t="s">
        <v>91</v>
      </c>
      <c r="D339" s="20">
        <f>VLOOKUP(C339,Table8[#All],2,0)</f>
        <v>0</v>
      </c>
      <c r="E339" s="23" t="s">
        <v>92</v>
      </c>
      <c r="F339" s="20">
        <f>VLOOKUP(E339,Table9[#All],2,0)</f>
        <v>0</v>
      </c>
      <c r="G339" s="23" t="s">
        <v>93</v>
      </c>
      <c r="H339" s="20">
        <f>VLOOKUP(G339,Table10[#All],2,0)</f>
        <v>1</v>
      </c>
      <c r="I339" s="23" t="s">
        <v>119</v>
      </c>
      <c r="J339" s="20">
        <f>VLOOKUP(I339,Table11[#All],2,0)</f>
        <v>0</v>
      </c>
      <c r="K339" s="23" t="s">
        <v>98</v>
      </c>
      <c r="L339" s="20">
        <f>VLOOKUP(K339,Table12[#All],2,0)</f>
        <v>0</v>
      </c>
      <c r="M339" s="23" t="s">
        <v>126</v>
      </c>
      <c r="N339" s="20">
        <f>VLOOKUP(M339,Table13[#All],2,0)</f>
        <v>0</v>
      </c>
      <c r="O339" s="23" t="s">
        <v>119</v>
      </c>
      <c r="P339" s="20">
        <f>VLOOKUP(O339,Table14[#All],2,0)</f>
        <v>0</v>
      </c>
      <c r="Q339" s="23" t="s">
        <v>104</v>
      </c>
      <c r="R339" s="20">
        <f>VLOOKUP(Q339,Table16[#All],2,0)</f>
        <v>0</v>
      </c>
      <c r="S339" s="23" t="s">
        <v>111</v>
      </c>
      <c r="T339" s="20">
        <f>VLOOKUP(S339,Table17[#All],2,0)</f>
        <v>0</v>
      </c>
      <c r="U339" s="24">
        <v>214000</v>
      </c>
    </row>
    <row r="340" spans="1:21">
      <c r="A340" s="19" t="s">
        <v>175</v>
      </c>
      <c r="B340" s="20">
        <f>VLOOKUP(A340,Table7[#All],2,)</f>
        <v>6</v>
      </c>
      <c r="C340" s="20" t="s">
        <v>91</v>
      </c>
      <c r="D340" s="20">
        <f>VLOOKUP(C340,Table8[#All],2,0)</f>
        <v>0</v>
      </c>
      <c r="E340" s="20" t="s">
        <v>92</v>
      </c>
      <c r="F340" s="20">
        <f>VLOOKUP(E340,Table9[#All],2,0)</f>
        <v>0</v>
      </c>
      <c r="G340" s="20" t="s">
        <v>93</v>
      </c>
      <c r="H340" s="20">
        <f>VLOOKUP(G340,Table10[#All],2,0)</f>
        <v>1</v>
      </c>
      <c r="I340" s="20" t="s">
        <v>119</v>
      </c>
      <c r="J340" s="20">
        <f>VLOOKUP(I340,Table11[#All],2,0)</f>
        <v>0</v>
      </c>
      <c r="K340" s="20" t="s">
        <v>98</v>
      </c>
      <c r="L340" s="20">
        <f>VLOOKUP(K340,Table12[#All],2,0)</f>
        <v>0</v>
      </c>
      <c r="M340" s="20" t="s">
        <v>126</v>
      </c>
      <c r="N340" s="20">
        <f>VLOOKUP(M340,Table13[#All],2,0)</f>
        <v>0</v>
      </c>
      <c r="O340" s="20" t="s">
        <v>119</v>
      </c>
      <c r="P340" s="20">
        <f>VLOOKUP(O340,Table14[#All],2,0)</f>
        <v>0</v>
      </c>
      <c r="Q340" s="20" t="s">
        <v>104</v>
      </c>
      <c r="R340" s="20">
        <f>VLOOKUP(Q340,Table16[#All],2,0)</f>
        <v>0</v>
      </c>
      <c r="S340" s="20" t="s">
        <v>111</v>
      </c>
      <c r="T340" s="20">
        <f>VLOOKUP(S340,Table17[#All],2,0)</f>
        <v>0</v>
      </c>
      <c r="U340" s="21">
        <v>202500</v>
      </c>
    </row>
    <row r="341" spans="1:21">
      <c r="A341" s="22" t="s">
        <v>89</v>
      </c>
      <c r="B341" s="20">
        <f>VLOOKUP(A341,Table7[#All],2,)</f>
        <v>11</v>
      </c>
      <c r="C341" s="23" t="s">
        <v>90</v>
      </c>
      <c r="D341" s="20">
        <f>VLOOKUP(C341,Table8[#All],2,0)</f>
        <v>1</v>
      </c>
      <c r="E341" s="23" t="s">
        <v>92</v>
      </c>
      <c r="F341" s="20">
        <f>VLOOKUP(E341,Table9[#All],2,0)</f>
        <v>0</v>
      </c>
      <c r="G341" s="23" t="s">
        <v>93</v>
      </c>
      <c r="H341" s="20">
        <f>VLOOKUP(G341,Table10[#All],2,0)</f>
        <v>1</v>
      </c>
      <c r="I341" s="23" t="s">
        <v>98</v>
      </c>
      <c r="J341" s="20">
        <f>VLOOKUP(I341,Table11[#All],2,0)</f>
        <v>1</v>
      </c>
      <c r="K341" s="23" t="s">
        <v>139</v>
      </c>
      <c r="L341" s="20">
        <f>VLOOKUP(K341,Table12[#All],2,0)</f>
        <v>3</v>
      </c>
      <c r="M341" s="23" t="s">
        <v>98</v>
      </c>
      <c r="N341" s="20">
        <f>VLOOKUP(M341,Table13[#All],2,0)</f>
        <v>2</v>
      </c>
      <c r="O341" s="23" t="s">
        <v>98</v>
      </c>
      <c r="P341" s="20">
        <f>VLOOKUP(O341,Table14[#All],2,0)</f>
        <v>1</v>
      </c>
      <c r="Q341" s="23" t="s">
        <v>104</v>
      </c>
      <c r="R341" s="20">
        <f>VLOOKUP(Q341,Table16[#All],2,0)</f>
        <v>0</v>
      </c>
      <c r="S341" s="23" t="s">
        <v>111</v>
      </c>
      <c r="T341" s="20">
        <f>VLOOKUP(S341,Table17[#All],2,0)</f>
        <v>0</v>
      </c>
      <c r="U341" s="24">
        <v>155000</v>
      </c>
    </row>
    <row r="342" spans="1:21">
      <c r="A342" s="19" t="s">
        <v>218</v>
      </c>
      <c r="B342" s="20">
        <f>VLOOKUP(A342,Table7[#All],2,)</f>
        <v>16</v>
      </c>
      <c r="C342" s="20" t="s">
        <v>91</v>
      </c>
      <c r="D342" s="20">
        <f>VLOOKUP(C342,Table8[#All],2,0)</f>
        <v>0</v>
      </c>
      <c r="E342" s="20" t="s">
        <v>92</v>
      </c>
      <c r="F342" s="20">
        <f>VLOOKUP(E342,Table9[#All],2,0)</f>
        <v>0</v>
      </c>
      <c r="G342" s="20" t="s">
        <v>122</v>
      </c>
      <c r="H342" s="20">
        <f>VLOOKUP(G342,Table10[#All],2,0)</f>
        <v>0</v>
      </c>
      <c r="I342" s="20" t="s">
        <v>119</v>
      </c>
      <c r="J342" s="20">
        <f>VLOOKUP(I342,Table11[#All],2,0)</f>
        <v>0</v>
      </c>
      <c r="K342" s="20" t="s">
        <v>98</v>
      </c>
      <c r="L342" s="20">
        <f>VLOOKUP(K342,Table12[#All],2,0)</f>
        <v>0</v>
      </c>
      <c r="M342" s="20" t="s">
        <v>126</v>
      </c>
      <c r="N342" s="20">
        <f>VLOOKUP(M342,Table13[#All],2,0)</f>
        <v>0</v>
      </c>
      <c r="O342" s="20" t="s">
        <v>119</v>
      </c>
      <c r="P342" s="20">
        <f>VLOOKUP(O342,Table14[#All],2,0)</f>
        <v>0</v>
      </c>
      <c r="Q342" s="20" t="s">
        <v>104</v>
      </c>
      <c r="R342" s="20">
        <f>VLOOKUP(Q342,Table16[#All],2,0)</f>
        <v>0</v>
      </c>
      <c r="S342" s="20" t="s">
        <v>111</v>
      </c>
      <c r="T342" s="20">
        <f>VLOOKUP(S342,Table17[#All],2,0)</f>
        <v>0</v>
      </c>
      <c r="U342" s="21">
        <v>202900</v>
      </c>
    </row>
    <row r="343" spans="1:21">
      <c r="A343" s="22" t="s">
        <v>165</v>
      </c>
      <c r="B343" s="20">
        <f>VLOOKUP(A343,Table7[#All],2,)</f>
        <v>12</v>
      </c>
      <c r="C343" s="23" t="s">
        <v>90</v>
      </c>
      <c r="D343" s="20">
        <f>VLOOKUP(C343,Table8[#All],2,0)</f>
        <v>1</v>
      </c>
      <c r="E343" s="23" t="s">
        <v>92</v>
      </c>
      <c r="F343" s="20">
        <f>VLOOKUP(E343,Table9[#All],2,0)</f>
        <v>0</v>
      </c>
      <c r="G343" s="23" t="s">
        <v>93</v>
      </c>
      <c r="H343" s="20">
        <f>VLOOKUP(G343,Table10[#All],2,0)</f>
        <v>1</v>
      </c>
      <c r="I343" s="23" t="s">
        <v>98</v>
      </c>
      <c r="J343" s="20">
        <f>VLOOKUP(I343,Table11[#All],2,0)</f>
        <v>1</v>
      </c>
      <c r="K343" s="23" t="s">
        <v>139</v>
      </c>
      <c r="L343" s="20">
        <f>VLOOKUP(K343,Table12[#All],2,0)</f>
        <v>3</v>
      </c>
      <c r="M343" s="23" t="s">
        <v>119</v>
      </c>
      <c r="N343" s="20">
        <f>VLOOKUP(M343,Table13[#All],2,0)</f>
        <v>1</v>
      </c>
      <c r="O343" s="23" t="s">
        <v>98</v>
      </c>
      <c r="P343" s="20">
        <f>VLOOKUP(O343,Table14[#All],2,0)</f>
        <v>1</v>
      </c>
      <c r="Q343" s="23" t="s">
        <v>167</v>
      </c>
      <c r="R343" s="20">
        <f>VLOOKUP(Q343,Table16[#All],2,0)</f>
        <v>1</v>
      </c>
      <c r="S343" s="23" t="s">
        <v>111</v>
      </c>
      <c r="T343" s="20">
        <f>VLOOKUP(S343,Table17[#All],2,0)</f>
        <v>0</v>
      </c>
      <c r="U343" s="24">
        <v>82000</v>
      </c>
    </row>
    <row r="344" spans="1:21">
      <c r="A344" s="19" t="s">
        <v>89</v>
      </c>
      <c r="B344" s="20">
        <f>VLOOKUP(A344,Table7[#All],2,)</f>
        <v>11</v>
      </c>
      <c r="C344" s="20" t="s">
        <v>91</v>
      </c>
      <c r="D344" s="20">
        <f>VLOOKUP(C344,Table8[#All],2,0)</f>
        <v>0</v>
      </c>
      <c r="E344" s="20" t="s">
        <v>179</v>
      </c>
      <c r="F344" s="20">
        <f>VLOOKUP(E344,Table9[#All],2,0)</f>
        <v>2</v>
      </c>
      <c r="G344" s="20" t="s">
        <v>93</v>
      </c>
      <c r="H344" s="20">
        <f>VLOOKUP(G344,Table10[#All],2,0)</f>
        <v>1</v>
      </c>
      <c r="I344" s="20" t="s">
        <v>83</v>
      </c>
      <c r="J344" s="20">
        <f>VLOOKUP(I344,Table11[#All],2,0)</f>
        <v>3</v>
      </c>
      <c r="K344" s="20" t="s">
        <v>83</v>
      </c>
      <c r="L344" s="20">
        <f>VLOOKUP(K344,Table12[#All],2,0)</f>
        <v>2</v>
      </c>
      <c r="M344" s="20" t="s">
        <v>139</v>
      </c>
      <c r="N344" s="20">
        <f>VLOOKUP(M344,Table13[#All],2,0)</f>
        <v>3</v>
      </c>
      <c r="O344" s="20" t="s">
        <v>98</v>
      </c>
      <c r="P344" s="20">
        <f>VLOOKUP(O344,Table14[#All],2,0)</f>
        <v>1</v>
      </c>
      <c r="Q344" s="20" t="s">
        <v>104</v>
      </c>
      <c r="R344" s="20">
        <f>VLOOKUP(Q344,Table16[#All],2,0)</f>
        <v>0</v>
      </c>
      <c r="S344" s="20" t="s">
        <v>111</v>
      </c>
      <c r="T344" s="20">
        <f>VLOOKUP(S344,Table17[#All],2,0)</f>
        <v>0</v>
      </c>
      <c r="U344" s="21">
        <v>87500</v>
      </c>
    </row>
    <row r="345" spans="1:21">
      <c r="A345" s="22" t="s">
        <v>147</v>
      </c>
      <c r="B345" s="20">
        <f>VLOOKUP(A345,Table7[#All],2,)</f>
        <v>10</v>
      </c>
      <c r="C345" s="23" t="s">
        <v>91</v>
      </c>
      <c r="D345" s="20">
        <f>VLOOKUP(C345,Table8[#All],2,0)</f>
        <v>0</v>
      </c>
      <c r="E345" s="23" t="s">
        <v>129</v>
      </c>
      <c r="F345" s="20">
        <f>VLOOKUP(E345,Table9[#All],2,0)</f>
        <v>3</v>
      </c>
      <c r="G345" s="23" t="s">
        <v>93</v>
      </c>
      <c r="H345" s="20">
        <f>VLOOKUP(G345,Table10[#All],2,0)</f>
        <v>1</v>
      </c>
      <c r="I345" s="23" t="s">
        <v>126</v>
      </c>
      <c r="J345" s="20">
        <f>VLOOKUP(I345,Table11[#All],2,0)</f>
        <v>2</v>
      </c>
      <c r="K345" s="23" t="s">
        <v>98</v>
      </c>
      <c r="L345" s="20">
        <f>VLOOKUP(K345,Table12[#All],2,0)</f>
        <v>0</v>
      </c>
      <c r="M345" s="23" t="s">
        <v>126</v>
      </c>
      <c r="N345" s="20">
        <f>VLOOKUP(M345,Table13[#All],2,0)</f>
        <v>0</v>
      </c>
      <c r="O345" s="23" t="s">
        <v>126</v>
      </c>
      <c r="P345" s="20">
        <f>VLOOKUP(O345,Table14[#All],2,0)</f>
        <v>2</v>
      </c>
      <c r="Q345" s="23" t="s">
        <v>104</v>
      </c>
      <c r="R345" s="20">
        <f>VLOOKUP(Q345,Table16[#All],2,0)</f>
        <v>0</v>
      </c>
      <c r="S345" s="23" t="s">
        <v>111</v>
      </c>
      <c r="T345" s="20">
        <f>VLOOKUP(S345,Table17[#All],2,0)</f>
        <v>0</v>
      </c>
      <c r="U345" s="24">
        <v>266000</v>
      </c>
    </row>
    <row r="346" spans="1:21">
      <c r="A346" s="19" t="s">
        <v>219</v>
      </c>
      <c r="B346" s="20">
        <f>VLOOKUP(A346,Table7[#All],2,)</f>
        <v>14</v>
      </c>
      <c r="C346" s="20" t="s">
        <v>91</v>
      </c>
      <c r="D346" s="20">
        <f>VLOOKUP(C346,Table8[#All],2,0)</f>
        <v>0</v>
      </c>
      <c r="E346" s="20" t="s">
        <v>129</v>
      </c>
      <c r="F346" s="20">
        <f>VLOOKUP(E346,Table9[#All],2,0)</f>
        <v>3</v>
      </c>
      <c r="G346" s="20" t="s">
        <v>122</v>
      </c>
      <c r="H346" s="20">
        <f>VLOOKUP(G346,Table10[#All],2,0)</f>
        <v>0</v>
      </c>
      <c r="I346" s="20" t="s">
        <v>119</v>
      </c>
      <c r="J346" s="20">
        <f>VLOOKUP(I346,Table11[#All],2,0)</f>
        <v>0</v>
      </c>
      <c r="K346" s="20" t="s">
        <v>98</v>
      </c>
      <c r="L346" s="20">
        <f>VLOOKUP(K346,Table12[#All],2,0)</f>
        <v>0</v>
      </c>
      <c r="M346" s="20" t="s">
        <v>98</v>
      </c>
      <c r="N346" s="20">
        <f>VLOOKUP(M346,Table13[#All],2,0)</f>
        <v>2</v>
      </c>
      <c r="O346" s="20" t="s">
        <v>98</v>
      </c>
      <c r="P346" s="20">
        <f>VLOOKUP(O346,Table14[#All],2,0)</f>
        <v>1</v>
      </c>
      <c r="Q346" s="20" t="s">
        <v>104</v>
      </c>
      <c r="R346" s="20">
        <f>VLOOKUP(Q346,Table16[#All],2,0)</f>
        <v>0</v>
      </c>
      <c r="S346" s="20" t="s">
        <v>111</v>
      </c>
      <c r="T346" s="20">
        <f>VLOOKUP(S346,Table17[#All],2,0)</f>
        <v>0</v>
      </c>
      <c r="U346" s="21">
        <v>85000</v>
      </c>
    </row>
    <row r="347" spans="1:21">
      <c r="A347" s="22" t="s">
        <v>197</v>
      </c>
      <c r="B347" s="20">
        <f>VLOOKUP(A347,Table7[#All],2,)</f>
        <v>8</v>
      </c>
      <c r="C347" s="23" t="s">
        <v>225</v>
      </c>
      <c r="D347" s="20">
        <f>VLOOKUP(C347,Table8[#All],2,0)</f>
        <v>6</v>
      </c>
      <c r="E347" s="23" t="s">
        <v>92</v>
      </c>
      <c r="F347" s="20">
        <f>VLOOKUP(E347,Table9[#All],2,0)</f>
        <v>0</v>
      </c>
      <c r="G347" s="23" t="s">
        <v>176</v>
      </c>
      <c r="H347" s="20">
        <f>VLOOKUP(G347,Table10[#All],2,0)</f>
        <v>2</v>
      </c>
      <c r="I347" s="23" t="s">
        <v>98</v>
      </c>
      <c r="J347" s="20">
        <f>VLOOKUP(I347,Table11[#All],2,0)</f>
        <v>1</v>
      </c>
      <c r="K347" s="23" t="s">
        <v>98</v>
      </c>
      <c r="L347" s="20">
        <f>VLOOKUP(K347,Table12[#All],2,0)</f>
        <v>0</v>
      </c>
      <c r="M347" s="23" t="s">
        <v>119</v>
      </c>
      <c r="N347" s="20">
        <f>VLOOKUP(M347,Table13[#All],2,0)</f>
        <v>1</v>
      </c>
      <c r="O347" s="23" t="s">
        <v>139</v>
      </c>
      <c r="P347" s="20">
        <f>VLOOKUP(O347,Table14[#All],2,0)</f>
        <v>3</v>
      </c>
      <c r="Q347" s="23" t="s">
        <v>104</v>
      </c>
      <c r="R347" s="20">
        <f>VLOOKUP(Q347,Table16[#All],2,0)</f>
        <v>0</v>
      </c>
      <c r="S347" s="23" t="s">
        <v>111</v>
      </c>
      <c r="T347" s="20">
        <f>VLOOKUP(S347,Table17[#All],2,0)</f>
        <v>0</v>
      </c>
      <c r="U347" s="24">
        <v>140200</v>
      </c>
    </row>
    <row r="348" spans="1:21">
      <c r="A348" s="19" t="s">
        <v>89</v>
      </c>
      <c r="B348" s="20">
        <f>VLOOKUP(A348,Table7[#All],2,)</f>
        <v>11</v>
      </c>
      <c r="C348" s="20" t="s">
        <v>91</v>
      </c>
      <c r="D348" s="20">
        <f>VLOOKUP(C348,Table8[#All],2,0)</f>
        <v>0</v>
      </c>
      <c r="E348" s="20" t="s">
        <v>92</v>
      </c>
      <c r="F348" s="20">
        <f>VLOOKUP(E348,Table9[#All],2,0)</f>
        <v>0</v>
      </c>
      <c r="G348" s="20" t="s">
        <v>93</v>
      </c>
      <c r="H348" s="20">
        <f>VLOOKUP(G348,Table10[#All],2,0)</f>
        <v>1</v>
      </c>
      <c r="I348" s="20" t="s">
        <v>98</v>
      </c>
      <c r="J348" s="20">
        <f>VLOOKUP(I348,Table11[#All],2,0)</f>
        <v>1</v>
      </c>
      <c r="K348" s="20" t="s">
        <v>98</v>
      </c>
      <c r="L348" s="20">
        <f>VLOOKUP(K348,Table12[#All],2,0)</f>
        <v>0</v>
      </c>
      <c r="M348" s="20" t="s">
        <v>98</v>
      </c>
      <c r="N348" s="20">
        <f>VLOOKUP(M348,Table13[#All],2,0)</f>
        <v>2</v>
      </c>
      <c r="O348" s="20" t="s">
        <v>98</v>
      </c>
      <c r="P348" s="20">
        <f>VLOOKUP(O348,Table14[#All],2,0)</f>
        <v>1</v>
      </c>
      <c r="Q348" s="20" t="s">
        <v>104</v>
      </c>
      <c r="R348" s="20">
        <f>VLOOKUP(Q348,Table16[#All],2,0)</f>
        <v>0</v>
      </c>
      <c r="S348" s="20" t="s">
        <v>111</v>
      </c>
      <c r="T348" s="20">
        <f>VLOOKUP(S348,Table17[#All],2,0)</f>
        <v>0</v>
      </c>
      <c r="U348" s="21">
        <v>151500</v>
      </c>
    </row>
    <row r="349" spans="1:21">
      <c r="A349" s="22" t="s">
        <v>89</v>
      </c>
      <c r="B349" s="20">
        <f>VLOOKUP(A349,Table7[#All],2,)</f>
        <v>11</v>
      </c>
      <c r="C349" s="23" t="s">
        <v>91</v>
      </c>
      <c r="D349" s="20">
        <f>VLOOKUP(C349,Table8[#All],2,0)</f>
        <v>0</v>
      </c>
      <c r="E349" s="23" t="s">
        <v>92</v>
      </c>
      <c r="F349" s="20">
        <f>VLOOKUP(E349,Table9[#All],2,0)</f>
        <v>0</v>
      </c>
      <c r="G349" s="23" t="s">
        <v>93</v>
      </c>
      <c r="H349" s="20">
        <f>VLOOKUP(G349,Table10[#All],2,0)</f>
        <v>1</v>
      </c>
      <c r="I349" s="23" t="s">
        <v>98</v>
      </c>
      <c r="J349" s="20">
        <f>VLOOKUP(I349,Table11[#All],2,0)</f>
        <v>1</v>
      </c>
      <c r="K349" s="23" t="s">
        <v>98</v>
      </c>
      <c r="L349" s="20">
        <f>VLOOKUP(K349,Table12[#All],2,0)</f>
        <v>0</v>
      </c>
      <c r="M349" s="23" t="s">
        <v>126</v>
      </c>
      <c r="N349" s="20">
        <f>VLOOKUP(M349,Table13[#All],2,0)</f>
        <v>0</v>
      </c>
      <c r="O349" s="23" t="s">
        <v>98</v>
      </c>
      <c r="P349" s="20">
        <f>VLOOKUP(O349,Table14[#All],2,0)</f>
        <v>1</v>
      </c>
      <c r="Q349" s="23" t="s">
        <v>104</v>
      </c>
      <c r="R349" s="20">
        <f>VLOOKUP(Q349,Table16[#All],2,0)</f>
        <v>0</v>
      </c>
      <c r="S349" s="23" t="s">
        <v>111</v>
      </c>
      <c r="T349" s="20">
        <f>VLOOKUP(S349,Table17[#All],2,0)</f>
        <v>0</v>
      </c>
      <c r="U349" s="24">
        <v>157500</v>
      </c>
    </row>
    <row r="350" spans="1:21">
      <c r="A350" s="19" t="s">
        <v>147</v>
      </c>
      <c r="B350" s="20">
        <f>VLOOKUP(A350,Table7[#All],2,)</f>
        <v>10</v>
      </c>
      <c r="C350" s="20" t="s">
        <v>91</v>
      </c>
      <c r="D350" s="20">
        <f>VLOOKUP(C350,Table8[#All],2,0)</f>
        <v>0</v>
      </c>
      <c r="E350" s="20" t="s">
        <v>142</v>
      </c>
      <c r="F350" s="20">
        <f>VLOOKUP(E350,Table9[#All],2,0)</f>
        <v>4</v>
      </c>
      <c r="G350" s="20" t="s">
        <v>122</v>
      </c>
      <c r="H350" s="20">
        <f>VLOOKUP(G350,Table10[#All],2,0)</f>
        <v>0</v>
      </c>
      <c r="I350" s="20" t="s">
        <v>119</v>
      </c>
      <c r="J350" s="20">
        <f>VLOOKUP(I350,Table11[#All],2,0)</f>
        <v>0</v>
      </c>
      <c r="K350" s="20" t="s">
        <v>98</v>
      </c>
      <c r="L350" s="20">
        <f>VLOOKUP(K350,Table12[#All],2,0)</f>
        <v>0</v>
      </c>
      <c r="M350" s="20" t="s">
        <v>126</v>
      </c>
      <c r="N350" s="20">
        <f>VLOOKUP(M350,Table13[#All],2,0)</f>
        <v>0</v>
      </c>
      <c r="O350" s="20" t="s">
        <v>119</v>
      </c>
      <c r="P350" s="20">
        <f>VLOOKUP(O350,Table14[#All],2,0)</f>
        <v>0</v>
      </c>
      <c r="Q350" s="20" t="s">
        <v>104</v>
      </c>
      <c r="R350" s="20">
        <f>VLOOKUP(Q350,Table16[#All],2,0)</f>
        <v>0</v>
      </c>
      <c r="S350" s="20" t="s">
        <v>111</v>
      </c>
      <c r="T350" s="20">
        <f>VLOOKUP(S350,Table17[#All],2,0)</f>
        <v>0</v>
      </c>
      <c r="U350" s="21">
        <v>154000</v>
      </c>
    </row>
    <row r="351" spans="1:21">
      <c r="A351" s="22" t="s">
        <v>147</v>
      </c>
      <c r="B351" s="20">
        <f>VLOOKUP(A351,Table7[#All],2,)</f>
        <v>10</v>
      </c>
      <c r="C351" s="23" t="s">
        <v>91</v>
      </c>
      <c r="D351" s="20">
        <f>VLOOKUP(C351,Table8[#All],2,0)</f>
        <v>0</v>
      </c>
      <c r="E351" s="23" t="s">
        <v>92</v>
      </c>
      <c r="F351" s="20">
        <f>VLOOKUP(E351,Table9[#All],2,0)</f>
        <v>0</v>
      </c>
      <c r="G351" s="23" t="s">
        <v>122</v>
      </c>
      <c r="H351" s="20">
        <f>VLOOKUP(G351,Table10[#All],2,0)</f>
        <v>0</v>
      </c>
      <c r="I351" s="23" t="s">
        <v>126</v>
      </c>
      <c r="J351" s="20">
        <f>VLOOKUP(I351,Table11[#All],2,0)</f>
        <v>2</v>
      </c>
      <c r="K351" s="23" t="s">
        <v>98</v>
      </c>
      <c r="L351" s="20">
        <f>VLOOKUP(K351,Table12[#All],2,0)</f>
        <v>0</v>
      </c>
      <c r="M351" s="23" t="s">
        <v>126</v>
      </c>
      <c r="N351" s="20">
        <f>VLOOKUP(M351,Table13[#All],2,0)</f>
        <v>0</v>
      </c>
      <c r="O351" s="23" t="s">
        <v>126</v>
      </c>
      <c r="P351" s="20">
        <f>VLOOKUP(O351,Table14[#All],2,0)</f>
        <v>2</v>
      </c>
      <c r="Q351" s="23" t="s">
        <v>104</v>
      </c>
      <c r="R351" s="20">
        <f>VLOOKUP(Q351,Table16[#All],2,0)</f>
        <v>0</v>
      </c>
      <c r="S351" s="23" t="s">
        <v>150</v>
      </c>
      <c r="T351" s="20">
        <f>VLOOKUP(S351,Table17[#All],2,0)</f>
        <v>2</v>
      </c>
      <c r="U351" s="24">
        <v>437154</v>
      </c>
    </row>
    <row r="352" spans="1:21">
      <c r="A352" s="19" t="s">
        <v>147</v>
      </c>
      <c r="B352" s="20">
        <f>VLOOKUP(A352,Table7[#All],2,)</f>
        <v>10</v>
      </c>
      <c r="C352" s="20" t="s">
        <v>91</v>
      </c>
      <c r="D352" s="20">
        <f>VLOOKUP(C352,Table8[#All],2,0)</f>
        <v>0</v>
      </c>
      <c r="E352" s="20" t="s">
        <v>129</v>
      </c>
      <c r="F352" s="20">
        <f>VLOOKUP(E352,Table9[#All],2,0)</f>
        <v>3</v>
      </c>
      <c r="G352" s="20" t="s">
        <v>93</v>
      </c>
      <c r="H352" s="20">
        <f>VLOOKUP(G352,Table10[#All],2,0)</f>
        <v>1</v>
      </c>
      <c r="I352" s="20" t="s">
        <v>126</v>
      </c>
      <c r="J352" s="20">
        <f>VLOOKUP(I352,Table11[#All],2,0)</f>
        <v>2</v>
      </c>
      <c r="K352" s="20" t="s">
        <v>98</v>
      </c>
      <c r="L352" s="20">
        <f>VLOOKUP(K352,Table12[#All],2,0)</f>
        <v>0</v>
      </c>
      <c r="M352" s="20" t="s">
        <v>126</v>
      </c>
      <c r="N352" s="20">
        <f>VLOOKUP(M352,Table13[#All],2,0)</f>
        <v>0</v>
      </c>
      <c r="O352" s="20" t="s">
        <v>126</v>
      </c>
      <c r="P352" s="20">
        <f>VLOOKUP(O352,Table14[#All],2,0)</f>
        <v>2</v>
      </c>
      <c r="Q352" s="20" t="s">
        <v>104</v>
      </c>
      <c r="R352" s="20">
        <f>VLOOKUP(Q352,Table16[#All],2,0)</f>
        <v>0</v>
      </c>
      <c r="S352" s="20" t="s">
        <v>150</v>
      </c>
      <c r="T352" s="20">
        <f>VLOOKUP(S352,Table17[#All],2,0)</f>
        <v>2</v>
      </c>
      <c r="U352" s="21">
        <v>318061</v>
      </c>
    </row>
    <row r="353" spans="1:21">
      <c r="A353" s="22" t="s">
        <v>199</v>
      </c>
      <c r="B353" s="20">
        <f>VLOOKUP(A353,Table7[#All],2,)</f>
        <v>19</v>
      </c>
      <c r="C353" s="23" t="s">
        <v>91</v>
      </c>
      <c r="D353" s="20">
        <f>VLOOKUP(C353,Table8[#All],2,0)</f>
        <v>0</v>
      </c>
      <c r="E353" s="23" t="s">
        <v>92</v>
      </c>
      <c r="F353" s="20">
        <f>VLOOKUP(E353,Table9[#All],2,0)</f>
        <v>0</v>
      </c>
      <c r="G353" s="23" t="s">
        <v>93</v>
      </c>
      <c r="H353" s="20">
        <f>VLOOKUP(G353,Table10[#All],2,0)</f>
        <v>1</v>
      </c>
      <c r="I353" s="23" t="s">
        <v>119</v>
      </c>
      <c r="J353" s="20">
        <f>VLOOKUP(I353,Table11[#All],2,0)</f>
        <v>0</v>
      </c>
      <c r="K353" s="23" t="s">
        <v>98</v>
      </c>
      <c r="L353" s="20">
        <f>VLOOKUP(K353,Table12[#All],2,0)</f>
        <v>0</v>
      </c>
      <c r="M353" s="23" t="s">
        <v>119</v>
      </c>
      <c r="N353" s="20">
        <f>VLOOKUP(M353,Table13[#All],2,0)</f>
        <v>1</v>
      </c>
      <c r="O353" s="23" t="s">
        <v>119</v>
      </c>
      <c r="P353" s="20">
        <f>VLOOKUP(O353,Table14[#All],2,0)</f>
        <v>0</v>
      </c>
      <c r="Q353" s="23" t="s">
        <v>104</v>
      </c>
      <c r="R353" s="20">
        <f>VLOOKUP(Q353,Table16[#All],2,0)</f>
        <v>0</v>
      </c>
      <c r="S353" s="23" t="s">
        <v>172</v>
      </c>
      <c r="T353" s="20">
        <f>VLOOKUP(S353,Table17[#All],2,0)</f>
        <v>1</v>
      </c>
      <c r="U353" s="24">
        <v>190000</v>
      </c>
    </row>
    <row r="354" spans="1:21">
      <c r="A354" s="19" t="s">
        <v>206</v>
      </c>
      <c r="B354" s="20">
        <f>VLOOKUP(A354,Table7[#All],2,)</f>
        <v>15</v>
      </c>
      <c r="C354" s="20" t="s">
        <v>182</v>
      </c>
      <c r="D354" s="20">
        <f>VLOOKUP(C354,Table8[#All],2,0)</f>
        <v>3</v>
      </c>
      <c r="E354" s="20" t="s">
        <v>92</v>
      </c>
      <c r="F354" s="20">
        <f>VLOOKUP(E354,Table9[#All],2,0)</f>
        <v>0</v>
      </c>
      <c r="G354" s="20" t="s">
        <v>176</v>
      </c>
      <c r="H354" s="20">
        <f>VLOOKUP(G354,Table10[#All],2,0)</f>
        <v>2</v>
      </c>
      <c r="I354" s="20" t="s">
        <v>98</v>
      </c>
      <c r="J354" s="20">
        <f>VLOOKUP(I354,Table11[#All],2,0)</f>
        <v>1</v>
      </c>
      <c r="K354" s="20" t="s">
        <v>139</v>
      </c>
      <c r="L354" s="20">
        <f>VLOOKUP(K354,Table12[#All],2,0)</f>
        <v>3</v>
      </c>
      <c r="M354" s="20" t="s">
        <v>98</v>
      </c>
      <c r="N354" s="20">
        <f>VLOOKUP(M354,Table13[#All],2,0)</f>
        <v>2</v>
      </c>
      <c r="O354" s="20" t="s">
        <v>98</v>
      </c>
      <c r="P354" s="20">
        <f>VLOOKUP(O354,Table14[#All],2,0)</f>
        <v>1</v>
      </c>
      <c r="Q354" s="20" t="s">
        <v>104</v>
      </c>
      <c r="R354" s="20">
        <f>VLOOKUP(Q354,Table16[#All],2,0)</f>
        <v>0</v>
      </c>
      <c r="S354" s="20" t="s">
        <v>111</v>
      </c>
      <c r="T354" s="20">
        <f>VLOOKUP(S354,Table17[#All],2,0)</f>
        <v>0</v>
      </c>
      <c r="U354" s="21">
        <v>95000</v>
      </c>
    </row>
    <row r="355" spans="1:21">
      <c r="A355" s="22" t="s">
        <v>188</v>
      </c>
      <c r="B355" s="20">
        <f>VLOOKUP(A355,Table7[#All],2,)</f>
        <v>7</v>
      </c>
      <c r="C355" s="23" t="s">
        <v>91</v>
      </c>
      <c r="D355" s="20">
        <f>VLOOKUP(C355,Table8[#All],2,0)</f>
        <v>0</v>
      </c>
      <c r="E355" s="23" t="s">
        <v>92</v>
      </c>
      <c r="F355" s="20">
        <f>VLOOKUP(E355,Table9[#All],2,0)</f>
        <v>0</v>
      </c>
      <c r="G355" s="23" t="s">
        <v>93</v>
      </c>
      <c r="H355" s="20">
        <f>VLOOKUP(G355,Table10[#All],2,0)</f>
        <v>1</v>
      </c>
      <c r="I355" s="23" t="s">
        <v>98</v>
      </c>
      <c r="J355" s="20">
        <f>VLOOKUP(I355,Table11[#All],2,0)</f>
        <v>1</v>
      </c>
      <c r="K355" s="23" t="s">
        <v>98</v>
      </c>
      <c r="L355" s="20">
        <f>VLOOKUP(K355,Table12[#All],2,0)</f>
        <v>0</v>
      </c>
      <c r="M355" s="23" t="s">
        <v>119</v>
      </c>
      <c r="N355" s="20">
        <f>VLOOKUP(M355,Table13[#All],2,0)</f>
        <v>1</v>
      </c>
      <c r="O355" s="23" t="s">
        <v>98</v>
      </c>
      <c r="P355" s="20">
        <f>VLOOKUP(O355,Table14[#All],2,0)</f>
        <v>1</v>
      </c>
      <c r="Q355" s="23" t="s">
        <v>104</v>
      </c>
      <c r="R355" s="20">
        <f>VLOOKUP(Q355,Table16[#All],2,0)</f>
        <v>0</v>
      </c>
      <c r="S355" s="23" t="s">
        <v>111</v>
      </c>
      <c r="T355" s="20">
        <f>VLOOKUP(S355,Table17[#All],2,0)</f>
        <v>0</v>
      </c>
      <c r="U355" s="24">
        <v>105900</v>
      </c>
    </row>
    <row r="356" spans="1:21">
      <c r="A356" s="19" t="s">
        <v>200</v>
      </c>
      <c r="B356" s="20">
        <f>VLOOKUP(A356,Table7[#All],2,)</f>
        <v>23</v>
      </c>
      <c r="C356" s="20" t="s">
        <v>91</v>
      </c>
      <c r="D356" s="20">
        <f>VLOOKUP(C356,Table8[#All],2,0)</f>
        <v>0</v>
      </c>
      <c r="E356" s="20" t="s">
        <v>92</v>
      </c>
      <c r="F356" s="20">
        <f>VLOOKUP(E356,Table9[#All],2,0)</f>
        <v>0</v>
      </c>
      <c r="G356" s="20" t="s">
        <v>176</v>
      </c>
      <c r="H356" s="20">
        <f>VLOOKUP(G356,Table10[#All],2,0)</f>
        <v>2</v>
      </c>
      <c r="I356" s="20" t="s">
        <v>98</v>
      </c>
      <c r="J356" s="20">
        <f>VLOOKUP(I356,Table11[#All],2,0)</f>
        <v>1</v>
      </c>
      <c r="K356" s="20" t="s">
        <v>98</v>
      </c>
      <c r="L356" s="20">
        <f>VLOOKUP(K356,Table12[#All],2,0)</f>
        <v>0</v>
      </c>
      <c r="M356" s="20" t="s">
        <v>126</v>
      </c>
      <c r="N356" s="20">
        <f>VLOOKUP(M356,Table13[#All],2,0)</f>
        <v>0</v>
      </c>
      <c r="O356" s="20" t="s">
        <v>98</v>
      </c>
      <c r="P356" s="20">
        <f>VLOOKUP(O356,Table14[#All],2,0)</f>
        <v>1</v>
      </c>
      <c r="Q356" s="20" t="s">
        <v>104</v>
      </c>
      <c r="R356" s="20">
        <f>VLOOKUP(Q356,Table16[#All],2,0)</f>
        <v>0</v>
      </c>
      <c r="S356" s="20" t="s">
        <v>111</v>
      </c>
      <c r="T356" s="20">
        <f>VLOOKUP(S356,Table17[#All],2,0)</f>
        <v>0</v>
      </c>
      <c r="U356" s="21">
        <v>140000</v>
      </c>
    </row>
    <row r="357" spans="1:21">
      <c r="A357" s="22" t="s">
        <v>209</v>
      </c>
      <c r="B357" s="20">
        <f>VLOOKUP(A357,Table7[#All],2,)</f>
        <v>0</v>
      </c>
      <c r="C357" s="23" t="s">
        <v>91</v>
      </c>
      <c r="D357" s="20">
        <f>VLOOKUP(C357,Table8[#All],2,0)</f>
        <v>0</v>
      </c>
      <c r="E357" s="23" t="s">
        <v>92</v>
      </c>
      <c r="F357" s="20">
        <f>VLOOKUP(E357,Table9[#All],2,0)</f>
        <v>0</v>
      </c>
      <c r="G357" s="23" t="s">
        <v>93</v>
      </c>
      <c r="H357" s="20">
        <f>VLOOKUP(G357,Table10[#All],2,0)</f>
        <v>1</v>
      </c>
      <c r="I357" s="23" t="s">
        <v>119</v>
      </c>
      <c r="J357" s="20">
        <f>VLOOKUP(I357,Table11[#All],2,0)</f>
        <v>0</v>
      </c>
      <c r="K357" s="23" t="s">
        <v>119</v>
      </c>
      <c r="L357" s="20">
        <f>VLOOKUP(K357,Table12[#All],2,0)</f>
        <v>1</v>
      </c>
      <c r="M357" s="23" t="s">
        <v>126</v>
      </c>
      <c r="N357" s="20">
        <f>VLOOKUP(M357,Table13[#All],2,0)</f>
        <v>0</v>
      </c>
      <c r="O357" s="23" t="s">
        <v>119</v>
      </c>
      <c r="P357" s="20">
        <f>VLOOKUP(O357,Table14[#All],2,0)</f>
        <v>0</v>
      </c>
      <c r="Q357" s="23" t="s">
        <v>104</v>
      </c>
      <c r="R357" s="20">
        <f>VLOOKUP(Q357,Table16[#All],2,0)</f>
        <v>0</v>
      </c>
      <c r="S357" s="23" t="s">
        <v>111</v>
      </c>
      <c r="T357" s="20">
        <f>VLOOKUP(S357,Table17[#All],2,0)</f>
        <v>0</v>
      </c>
      <c r="U357" s="24">
        <v>177500</v>
      </c>
    </row>
    <row r="358" spans="1:21">
      <c r="A358" s="19" t="s">
        <v>121</v>
      </c>
      <c r="B358" s="20">
        <f>VLOOKUP(A358,Table7[#All],2,)</f>
        <v>17</v>
      </c>
      <c r="C358" s="20" t="s">
        <v>91</v>
      </c>
      <c r="D358" s="20">
        <f>VLOOKUP(C358,Table8[#All],2,0)</f>
        <v>0</v>
      </c>
      <c r="E358" s="20" t="s">
        <v>92</v>
      </c>
      <c r="F358" s="20">
        <f>VLOOKUP(E358,Table9[#All],2,0)</f>
        <v>0</v>
      </c>
      <c r="G358" s="20" t="s">
        <v>93</v>
      </c>
      <c r="H358" s="20">
        <f>VLOOKUP(G358,Table10[#All],2,0)</f>
        <v>1</v>
      </c>
      <c r="I358" s="20" t="s">
        <v>119</v>
      </c>
      <c r="J358" s="20">
        <f>VLOOKUP(I358,Table11[#All],2,0)</f>
        <v>0</v>
      </c>
      <c r="K358" s="20" t="s">
        <v>98</v>
      </c>
      <c r="L358" s="20">
        <f>VLOOKUP(K358,Table12[#All],2,0)</f>
        <v>0</v>
      </c>
      <c r="M358" s="20" t="s">
        <v>119</v>
      </c>
      <c r="N358" s="20">
        <f>VLOOKUP(M358,Table13[#All],2,0)</f>
        <v>1</v>
      </c>
      <c r="O358" s="20" t="s">
        <v>119</v>
      </c>
      <c r="P358" s="20">
        <f>VLOOKUP(O358,Table14[#All],2,0)</f>
        <v>0</v>
      </c>
      <c r="Q358" s="20" t="s">
        <v>104</v>
      </c>
      <c r="R358" s="20">
        <f>VLOOKUP(Q358,Table16[#All],2,0)</f>
        <v>0</v>
      </c>
      <c r="S358" s="20" t="s">
        <v>111</v>
      </c>
      <c r="T358" s="20">
        <f>VLOOKUP(S358,Table17[#All],2,0)</f>
        <v>0</v>
      </c>
      <c r="U358" s="21">
        <v>173000</v>
      </c>
    </row>
    <row r="359" spans="1:21">
      <c r="A359" s="22" t="s">
        <v>219</v>
      </c>
      <c r="B359" s="20">
        <f>VLOOKUP(A359,Table7[#All],2,)</f>
        <v>14</v>
      </c>
      <c r="C359" s="23" t="s">
        <v>91</v>
      </c>
      <c r="D359" s="20">
        <f>VLOOKUP(C359,Table8[#All],2,0)</f>
        <v>0</v>
      </c>
      <c r="E359" s="23" t="s">
        <v>129</v>
      </c>
      <c r="F359" s="20">
        <f>VLOOKUP(E359,Table9[#All],2,0)</f>
        <v>3</v>
      </c>
      <c r="G359" s="23" t="s">
        <v>93</v>
      </c>
      <c r="H359" s="20">
        <f>VLOOKUP(G359,Table10[#All],2,0)</f>
        <v>1</v>
      </c>
      <c r="I359" s="23" t="s">
        <v>119</v>
      </c>
      <c r="J359" s="20">
        <f>VLOOKUP(I359,Table11[#All],2,0)</f>
        <v>0</v>
      </c>
      <c r="K359" s="23" t="s">
        <v>98</v>
      </c>
      <c r="L359" s="20">
        <f>VLOOKUP(K359,Table12[#All],2,0)</f>
        <v>0</v>
      </c>
      <c r="M359" s="23" t="s">
        <v>98</v>
      </c>
      <c r="N359" s="20">
        <f>VLOOKUP(M359,Table13[#All],2,0)</f>
        <v>2</v>
      </c>
      <c r="O359" s="23" t="s">
        <v>98</v>
      </c>
      <c r="P359" s="20">
        <f>VLOOKUP(O359,Table14[#All],2,0)</f>
        <v>1</v>
      </c>
      <c r="Q359" s="23" t="s">
        <v>104</v>
      </c>
      <c r="R359" s="20">
        <f>VLOOKUP(Q359,Table16[#All],2,0)</f>
        <v>0</v>
      </c>
      <c r="S359" s="23" t="s">
        <v>111</v>
      </c>
      <c r="T359" s="20">
        <f>VLOOKUP(S359,Table17[#All],2,0)</f>
        <v>0</v>
      </c>
      <c r="U359" s="24">
        <v>134000</v>
      </c>
    </row>
    <row r="360" spans="1:21">
      <c r="A360" s="19" t="s">
        <v>199</v>
      </c>
      <c r="B360" s="20">
        <f>VLOOKUP(A360,Table7[#All],2,)</f>
        <v>19</v>
      </c>
      <c r="C360" s="20" t="s">
        <v>91</v>
      </c>
      <c r="D360" s="20">
        <f>VLOOKUP(C360,Table8[#All],2,0)</f>
        <v>0</v>
      </c>
      <c r="E360" s="20" t="s">
        <v>92</v>
      </c>
      <c r="F360" s="20">
        <f>VLOOKUP(E360,Table9[#All],2,0)</f>
        <v>0</v>
      </c>
      <c r="G360" s="20" t="s">
        <v>158</v>
      </c>
      <c r="H360" s="20">
        <f>VLOOKUP(G360,Table10[#All],2,0)</f>
        <v>5</v>
      </c>
      <c r="I360" s="20" t="s">
        <v>98</v>
      </c>
      <c r="J360" s="20">
        <f>VLOOKUP(I360,Table11[#All],2,0)</f>
        <v>1</v>
      </c>
      <c r="K360" s="20" t="s">
        <v>98</v>
      </c>
      <c r="L360" s="20">
        <f>VLOOKUP(K360,Table12[#All],2,0)</f>
        <v>0</v>
      </c>
      <c r="M360" s="20" t="s">
        <v>126</v>
      </c>
      <c r="N360" s="20">
        <f>VLOOKUP(M360,Table13[#All],2,0)</f>
        <v>0</v>
      </c>
      <c r="O360" s="20" t="s">
        <v>119</v>
      </c>
      <c r="P360" s="20">
        <f>VLOOKUP(O360,Table14[#All],2,0)</f>
        <v>0</v>
      </c>
      <c r="Q360" s="20" t="s">
        <v>104</v>
      </c>
      <c r="R360" s="20">
        <f>VLOOKUP(Q360,Table16[#All],2,0)</f>
        <v>0</v>
      </c>
      <c r="S360" s="20" t="s">
        <v>172</v>
      </c>
      <c r="T360" s="20">
        <f>VLOOKUP(S360,Table17[#All],2,0)</f>
        <v>1</v>
      </c>
      <c r="U360" s="21">
        <v>130000</v>
      </c>
    </row>
    <row r="361" spans="1:21">
      <c r="A361" s="22" t="s">
        <v>162</v>
      </c>
      <c r="B361" s="20">
        <f>VLOOKUP(A361,Table7[#All],2,)</f>
        <v>3</v>
      </c>
      <c r="C361" s="23" t="s">
        <v>91</v>
      </c>
      <c r="D361" s="20">
        <f>VLOOKUP(C361,Table8[#All],2,0)</f>
        <v>0</v>
      </c>
      <c r="E361" s="23" t="s">
        <v>92</v>
      </c>
      <c r="F361" s="20">
        <f>VLOOKUP(E361,Table9[#All],2,0)</f>
        <v>0</v>
      </c>
      <c r="G361" s="23" t="s">
        <v>122</v>
      </c>
      <c r="H361" s="20">
        <f>VLOOKUP(G361,Table10[#All],2,0)</f>
        <v>0</v>
      </c>
      <c r="I361" s="23" t="s">
        <v>119</v>
      </c>
      <c r="J361" s="20">
        <f>VLOOKUP(I361,Table11[#All],2,0)</f>
        <v>0</v>
      </c>
      <c r="K361" s="23" t="s">
        <v>98</v>
      </c>
      <c r="L361" s="20">
        <f>VLOOKUP(K361,Table12[#All],2,0)</f>
        <v>0</v>
      </c>
      <c r="M361" s="23" t="s">
        <v>126</v>
      </c>
      <c r="N361" s="20">
        <f>VLOOKUP(M361,Table13[#All],2,0)</f>
        <v>0</v>
      </c>
      <c r="O361" s="23" t="s">
        <v>119</v>
      </c>
      <c r="P361" s="20">
        <f>VLOOKUP(O361,Table14[#All],2,0)</f>
        <v>0</v>
      </c>
      <c r="Q361" s="23" t="s">
        <v>104</v>
      </c>
      <c r="R361" s="20">
        <f>VLOOKUP(Q361,Table16[#All],2,0)</f>
        <v>0</v>
      </c>
      <c r="S361" s="23" t="s">
        <v>111</v>
      </c>
      <c r="T361" s="20">
        <f>VLOOKUP(S361,Table17[#All],2,0)</f>
        <v>0</v>
      </c>
      <c r="U361" s="24">
        <v>280000</v>
      </c>
    </row>
    <row r="362" spans="1:21">
      <c r="A362" s="19" t="s">
        <v>217</v>
      </c>
      <c r="B362" s="20">
        <f>VLOOKUP(A362,Table7[#All],2,)</f>
        <v>4</v>
      </c>
      <c r="C362" s="20" t="s">
        <v>91</v>
      </c>
      <c r="D362" s="20">
        <f>VLOOKUP(C362,Table8[#All],2,0)</f>
        <v>0</v>
      </c>
      <c r="E362" s="20" t="s">
        <v>92</v>
      </c>
      <c r="F362" s="20">
        <f>VLOOKUP(E362,Table9[#All],2,0)</f>
        <v>0</v>
      </c>
      <c r="G362" s="20" t="s">
        <v>183</v>
      </c>
      <c r="H362" s="20">
        <f>VLOOKUP(G362,Table10[#All],2,0)</f>
        <v>4</v>
      </c>
      <c r="I362" s="20" t="s">
        <v>119</v>
      </c>
      <c r="J362" s="20">
        <f>VLOOKUP(I362,Table11[#All],2,0)</f>
        <v>0</v>
      </c>
      <c r="K362" s="20" t="s">
        <v>98</v>
      </c>
      <c r="L362" s="20">
        <f>VLOOKUP(K362,Table12[#All],2,0)</f>
        <v>0</v>
      </c>
      <c r="M362" s="20" t="s">
        <v>126</v>
      </c>
      <c r="N362" s="20">
        <f>VLOOKUP(M362,Table13[#All],2,0)</f>
        <v>0</v>
      </c>
      <c r="O362" s="20" t="s">
        <v>98</v>
      </c>
      <c r="P362" s="20">
        <f>VLOOKUP(O362,Table14[#All],2,0)</f>
        <v>1</v>
      </c>
      <c r="Q362" s="20" t="s">
        <v>104</v>
      </c>
      <c r="R362" s="20">
        <f>VLOOKUP(Q362,Table16[#All],2,0)</f>
        <v>0</v>
      </c>
      <c r="S362" s="20" t="s">
        <v>111</v>
      </c>
      <c r="T362" s="20">
        <f>VLOOKUP(S362,Table17[#All],2,0)</f>
        <v>0</v>
      </c>
      <c r="U362" s="21">
        <v>156000</v>
      </c>
    </row>
    <row r="363" spans="1:21">
      <c r="A363" s="22" t="s">
        <v>197</v>
      </c>
      <c r="B363" s="20">
        <f>VLOOKUP(A363,Table7[#All],2,)</f>
        <v>8</v>
      </c>
      <c r="C363" s="23" t="s">
        <v>91</v>
      </c>
      <c r="D363" s="20">
        <f>VLOOKUP(C363,Table8[#All],2,0)</f>
        <v>0</v>
      </c>
      <c r="E363" s="23" t="s">
        <v>92</v>
      </c>
      <c r="F363" s="20">
        <f>VLOOKUP(E363,Table9[#All],2,0)</f>
        <v>0</v>
      </c>
      <c r="G363" s="23" t="s">
        <v>176</v>
      </c>
      <c r="H363" s="20">
        <f>VLOOKUP(G363,Table10[#All],2,0)</f>
        <v>2</v>
      </c>
      <c r="I363" s="23" t="s">
        <v>98</v>
      </c>
      <c r="J363" s="20">
        <f>VLOOKUP(I363,Table11[#All],2,0)</f>
        <v>1</v>
      </c>
      <c r="K363" s="23" t="s">
        <v>98</v>
      </c>
      <c r="L363" s="20">
        <f>VLOOKUP(K363,Table12[#All],2,0)</f>
        <v>0</v>
      </c>
      <c r="M363" s="23" t="s">
        <v>119</v>
      </c>
      <c r="N363" s="20">
        <f>VLOOKUP(M363,Table13[#All],2,0)</f>
        <v>1</v>
      </c>
      <c r="O363" s="23" t="s">
        <v>98</v>
      </c>
      <c r="P363" s="20">
        <f>VLOOKUP(O363,Table14[#All],2,0)</f>
        <v>1</v>
      </c>
      <c r="Q363" s="23" t="s">
        <v>167</v>
      </c>
      <c r="R363" s="20">
        <f>VLOOKUP(Q363,Table16[#All],2,0)</f>
        <v>1</v>
      </c>
      <c r="S363" s="23" t="s">
        <v>111</v>
      </c>
      <c r="T363" s="20">
        <f>VLOOKUP(S363,Table17[#All],2,0)</f>
        <v>0</v>
      </c>
      <c r="U363" s="24">
        <v>145000</v>
      </c>
    </row>
    <row r="364" spans="1:21">
      <c r="A364" s="19" t="s">
        <v>206</v>
      </c>
      <c r="B364" s="20">
        <f>VLOOKUP(A364,Table7[#All],2,)</f>
        <v>15</v>
      </c>
      <c r="C364" s="20" t="s">
        <v>91</v>
      </c>
      <c r="D364" s="20">
        <f>VLOOKUP(C364,Table8[#All],2,0)</f>
        <v>0</v>
      </c>
      <c r="E364" s="20" t="s">
        <v>92</v>
      </c>
      <c r="F364" s="20">
        <f>VLOOKUP(E364,Table9[#All],2,0)</f>
        <v>0</v>
      </c>
      <c r="G364" s="20" t="s">
        <v>183</v>
      </c>
      <c r="H364" s="20">
        <f>VLOOKUP(G364,Table10[#All],2,0)</f>
        <v>4</v>
      </c>
      <c r="I364" s="20" t="s">
        <v>83</v>
      </c>
      <c r="J364" s="20">
        <f>VLOOKUP(I364,Table11[#All],2,0)</f>
        <v>3</v>
      </c>
      <c r="K364" s="20" t="s">
        <v>83</v>
      </c>
      <c r="L364" s="20">
        <f>VLOOKUP(K364,Table12[#All],2,0)</f>
        <v>2</v>
      </c>
      <c r="M364" s="20" t="s">
        <v>126</v>
      </c>
      <c r="N364" s="20">
        <f>VLOOKUP(M364,Table13[#All],2,0)</f>
        <v>0</v>
      </c>
      <c r="O364" s="20" t="s">
        <v>119</v>
      </c>
      <c r="P364" s="20">
        <f>VLOOKUP(O364,Table14[#All],2,0)</f>
        <v>0</v>
      </c>
      <c r="Q364" s="20" t="s">
        <v>104</v>
      </c>
      <c r="R364" s="20">
        <f>VLOOKUP(Q364,Table16[#All],2,0)</f>
        <v>0</v>
      </c>
      <c r="S364" s="20" t="s">
        <v>111</v>
      </c>
      <c r="T364" s="20">
        <f>VLOOKUP(S364,Table17[#All],2,0)</f>
        <v>0</v>
      </c>
      <c r="U364" s="21">
        <v>198500</v>
      </c>
    </row>
    <row r="365" spans="1:21">
      <c r="A365" s="22" t="s">
        <v>141</v>
      </c>
      <c r="B365" s="20">
        <f>VLOOKUP(A365,Table7[#All],2,)</f>
        <v>22</v>
      </c>
      <c r="C365" s="23" t="s">
        <v>91</v>
      </c>
      <c r="D365" s="20">
        <f>VLOOKUP(C365,Table8[#All],2,0)</f>
        <v>0</v>
      </c>
      <c r="E365" s="23" t="s">
        <v>142</v>
      </c>
      <c r="F365" s="20">
        <f>VLOOKUP(E365,Table9[#All],2,0)</f>
        <v>4</v>
      </c>
      <c r="G365" s="23" t="s">
        <v>122</v>
      </c>
      <c r="H365" s="20">
        <f>VLOOKUP(G365,Table10[#All],2,0)</f>
        <v>0</v>
      </c>
      <c r="I365" s="23" t="s">
        <v>98</v>
      </c>
      <c r="J365" s="20">
        <f>VLOOKUP(I365,Table11[#All],2,0)</f>
        <v>1</v>
      </c>
      <c r="K365" s="23" t="s">
        <v>98</v>
      </c>
      <c r="L365" s="20">
        <f>VLOOKUP(K365,Table12[#All],2,0)</f>
        <v>0</v>
      </c>
      <c r="M365" s="23" t="s">
        <v>119</v>
      </c>
      <c r="N365" s="20">
        <f>VLOOKUP(M365,Table13[#All],2,0)</f>
        <v>1</v>
      </c>
      <c r="O365" s="23" t="s">
        <v>119</v>
      </c>
      <c r="P365" s="20">
        <f>VLOOKUP(O365,Table14[#All],2,0)</f>
        <v>0</v>
      </c>
      <c r="Q365" s="23" t="s">
        <v>104</v>
      </c>
      <c r="R365" s="20">
        <f>VLOOKUP(Q365,Table16[#All],2,0)</f>
        <v>0</v>
      </c>
      <c r="S365" s="23" t="s">
        <v>111</v>
      </c>
      <c r="T365" s="20">
        <f>VLOOKUP(S365,Table17[#All],2,0)</f>
        <v>0</v>
      </c>
      <c r="U365" s="24">
        <v>118000</v>
      </c>
    </row>
    <row r="366" spans="1:21">
      <c r="A366" s="19" t="s">
        <v>175</v>
      </c>
      <c r="B366" s="20">
        <f>VLOOKUP(A366,Table7[#All],2,)</f>
        <v>6</v>
      </c>
      <c r="C366" s="20" t="s">
        <v>91</v>
      </c>
      <c r="D366" s="20">
        <f>VLOOKUP(C366,Table8[#All],2,0)</f>
        <v>0</v>
      </c>
      <c r="E366" s="20" t="s">
        <v>92</v>
      </c>
      <c r="F366" s="20">
        <f>VLOOKUP(E366,Table9[#All],2,0)</f>
        <v>0</v>
      </c>
      <c r="G366" s="20" t="s">
        <v>122</v>
      </c>
      <c r="H366" s="20">
        <f>VLOOKUP(G366,Table10[#All],2,0)</f>
        <v>0</v>
      </c>
      <c r="I366" s="20" t="s">
        <v>119</v>
      </c>
      <c r="J366" s="20">
        <f>VLOOKUP(I366,Table11[#All],2,0)</f>
        <v>0</v>
      </c>
      <c r="K366" s="20" t="s">
        <v>98</v>
      </c>
      <c r="L366" s="20">
        <f>VLOOKUP(K366,Table12[#All],2,0)</f>
        <v>0</v>
      </c>
      <c r="M366" s="20" t="s">
        <v>98</v>
      </c>
      <c r="N366" s="20">
        <f>VLOOKUP(M366,Table13[#All],2,0)</f>
        <v>2</v>
      </c>
      <c r="O366" s="20" t="s">
        <v>98</v>
      </c>
      <c r="P366" s="20">
        <f>VLOOKUP(O366,Table14[#All],2,0)</f>
        <v>1</v>
      </c>
      <c r="Q366" s="20" t="s">
        <v>104</v>
      </c>
      <c r="R366" s="20">
        <f>VLOOKUP(Q366,Table16[#All],2,0)</f>
        <v>0</v>
      </c>
      <c r="S366" s="20" t="s">
        <v>111</v>
      </c>
      <c r="T366" s="20">
        <f>VLOOKUP(S366,Table17[#All],2,0)</f>
        <v>0</v>
      </c>
      <c r="U366" s="21">
        <v>190000</v>
      </c>
    </row>
    <row r="367" spans="1:21">
      <c r="A367" s="22" t="s">
        <v>214</v>
      </c>
      <c r="B367" s="20">
        <f>VLOOKUP(A367,Table7[#All],2,)</f>
        <v>13</v>
      </c>
      <c r="C367" s="23" t="s">
        <v>91</v>
      </c>
      <c r="D367" s="20">
        <f>VLOOKUP(C367,Table8[#All],2,0)</f>
        <v>0</v>
      </c>
      <c r="E367" s="23" t="s">
        <v>92</v>
      </c>
      <c r="F367" s="20">
        <f>VLOOKUP(E367,Table9[#All],2,0)</f>
        <v>0</v>
      </c>
      <c r="G367" s="23" t="s">
        <v>122</v>
      </c>
      <c r="H367" s="20">
        <f>VLOOKUP(G367,Table10[#All],2,0)</f>
        <v>0</v>
      </c>
      <c r="I367" s="23" t="s">
        <v>98</v>
      </c>
      <c r="J367" s="20">
        <f>VLOOKUP(I367,Table11[#All],2,0)</f>
        <v>1</v>
      </c>
      <c r="K367" s="23" t="s">
        <v>139</v>
      </c>
      <c r="L367" s="20">
        <f>VLOOKUP(K367,Table12[#All],2,0)</f>
        <v>3</v>
      </c>
      <c r="M367" s="23" t="s">
        <v>119</v>
      </c>
      <c r="N367" s="20">
        <f>VLOOKUP(M367,Table13[#All],2,0)</f>
        <v>1</v>
      </c>
      <c r="O367" s="23" t="s">
        <v>98</v>
      </c>
      <c r="P367" s="20">
        <f>VLOOKUP(O367,Table14[#All],2,0)</f>
        <v>1</v>
      </c>
      <c r="Q367" s="23" t="s">
        <v>104</v>
      </c>
      <c r="R367" s="20">
        <f>VLOOKUP(Q367,Table16[#All],2,0)</f>
        <v>0</v>
      </c>
      <c r="S367" s="23" t="s">
        <v>111</v>
      </c>
      <c r="T367" s="20">
        <f>VLOOKUP(S367,Table17[#All],2,0)</f>
        <v>0</v>
      </c>
      <c r="U367" s="24">
        <v>147000</v>
      </c>
    </row>
    <row r="368" spans="1:21">
      <c r="A368" s="19" t="s">
        <v>89</v>
      </c>
      <c r="B368" s="20">
        <f>VLOOKUP(A368,Table7[#All],2,)</f>
        <v>11</v>
      </c>
      <c r="C368" s="20" t="s">
        <v>91</v>
      </c>
      <c r="D368" s="20">
        <f>VLOOKUP(C368,Table8[#All],2,0)</f>
        <v>0</v>
      </c>
      <c r="E368" s="20" t="s">
        <v>92</v>
      </c>
      <c r="F368" s="20">
        <f>VLOOKUP(E368,Table9[#All],2,0)</f>
        <v>0</v>
      </c>
      <c r="G368" s="20" t="s">
        <v>93</v>
      </c>
      <c r="H368" s="20">
        <f>VLOOKUP(G368,Table10[#All],2,0)</f>
        <v>1</v>
      </c>
      <c r="I368" s="20" t="s">
        <v>119</v>
      </c>
      <c r="J368" s="20">
        <f>VLOOKUP(I368,Table11[#All],2,0)</f>
        <v>0</v>
      </c>
      <c r="K368" s="20" t="s">
        <v>98</v>
      </c>
      <c r="L368" s="20">
        <f>VLOOKUP(K368,Table12[#All],2,0)</f>
        <v>0</v>
      </c>
      <c r="M368" s="20" t="s">
        <v>119</v>
      </c>
      <c r="N368" s="20">
        <f>VLOOKUP(M368,Table13[#All],2,0)</f>
        <v>1</v>
      </c>
      <c r="O368" s="20" t="s">
        <v>98</v>
      </c>
      <c r="P368" s="20">
        <f>VLOOKUP(O368,Table14[#All],2,0)</f>
        <v>1</v>
      </c>
      <c r="Q368" s="20" t="s">
        <v>104</v>
      </c>
      <c r="R368" s="20">
        <f>VLOOKUP(Q368,Table16[#All],2,0)</f>
        <v>0</v>
      </c>
      <c r="S368" s="20" t="s">
        <v>111</v>
      </c>
      <c r="T368" s="20">
        <f>VLOOKUP(S368,Table17[#All],2,0)</f>
        <v>0</v>
      </c>
      <c r="U368" s="21">
        <v>159000</v>
      </c>
    </row>
    <row r="369" spans="1:21">
      <c r="A369" s="22" t="s">
        <v>89</v>
      </c>
      <c r="B369" s="20">
        <f>VLOOKUP(A369,Table7[#All],2,)</f>
        <v>11</v>
      </c>
      <c r="C369" s="23" t="s">
        <v>91</v>
      </c>
      <c r="D369" s="20">
        <f>VLOOKUP(C369,Table8[#All],2,0)</f>
        <v>0</v>
      </c>
      <c r="E369" s="23" t="s">
        <v>92</v>
      </c>
      <c r="F369" s="20">
        <f>VLOOKUP(E369,Table9[#All],2,0)</f>
        <v>0</v>
      </c>
      <c r="G369" s="23" t="s">
        <v>158</v>
      </c>
      <c r="H369" s="20">
        <f>VLOOKUP(G369,Table10[#All],2,0)</f>
        <v>5</v>
      </c>
      <c r="I369" s="23" t="s">
        <v>119</v>
      </c>
      <c r="J369" s="20">
        <f>VLOOKUP(I369,Table11[#All],2,0)</f>
        <v>0</v>
      </c>
      <c r="K369" s="23" t="s">
        <v>98</v>
      </c>
      <c r="L369" s="20">
        <f>VLOOKUP(K369,Table12[#All],2,0)</f>
        <v>0</v>
      </c>
      <c r="M369" s="23" t="s">
        <v>119</v>
      </c>
      <c r="N369" s="20">
        <f>VLOOKUP(M369,Table13[#All],2,0)</f>
        <v>1</v>
      </c>
      <c r="O369" s="23" t="s">
        <v>98</v>
      </c>
      <c r="P369" s="20">
        <f>VLOOKUP(O369,Table14[#All],2,0)</f>
        <v>1</v>
      </c>
      <c r="Q369" s="23" t="s">
        <v>104</v>
      </c>
      <c r="R369" s="20">
        <f>VLOOKUP(Q369,Table16[#All],2,0)</f>
        <v>0</v>
      </c>
      <c r="S369" s="23" t="s">
        <v>111</v>
      </c>
      <c r="T369" s="20">
        <f>VLOOKUP(S369,Table17[#All],2,0)</f>
        <v>0</v>
      </c>
      <c r="U369" s="24">
        <v>165000</v>
      </c>
    </row>
    <row r="370" spans="1:21">
      <c r="A370" s="19" t="s">
        <v>89</v>
      </c>
      <c r="B370" s="20">
        <f>VLOOKUP(A370,Table7[#All],2,)</f>
        <v>11</v>
      </c>
      <c r="C370" s="20" t="s">
        <v>91</v>
      </c>
      <c r="D370" s="20">
        <f>VLOOKUP(C370,Table8[#All],2,0)</f>
        <v>0</v>
      </c>
      <c r="E370" s="20" t="s">
        <v>92</v>
      </c>
      <c r="F370" s="20">
        <f>VLOOKUP(E370,Table9[#All],2,0)</f>
        <v>0</v>
      </c>
      <c r="G370" s="20" t="s">
        <v>93</v>
      </c>
      <c r="H370" s="20">
        <f>VLOOKUP(G370,Table10[#All],2,0)</f>
        <v>1</v>
      </c>
      <c r="I370" s="20" t="s">
        <v>98</v>
      </c>
      <c r="J370" s="20">
        <f>VLOOKUP(I370,Table11[#All],2,0)</f>
        <v>1</v>
      </c>
      <c r="K370" s="20" t="s">
        <v>98</v>
      </c>
      <c r="L370" s="20">
        <f>VLOOKUP(K370,Table12[#All],2,0)</f>
        <v>0</v>
      </c>
      <c r="M370" s="20" t="s">
        <v>119</v>
      </c>
      <c r="N370" s="20">
        <f>VLOOKUP(M370,Table13[#All],2,0)</f>
        <v>1</v>
      </c>
      <c r="O370" s="20" t="s">
        <v>98</v>
      </c>
      <c r="P370" s="20">
        <f>VLOOKUP(O370,Table14[#All],2,0)</f>
        <v>1</v>
      </c>
      <c r="Q370" s="20" t="s">
        <v>104</v>
      </c>
      <c r="R370" s="20">
        <f>VLOOKUP(Q370,Table16[#All],2,0)</f>
        <v>0</v>
      </c>
      <c r="S370" s="20" t="s">
        <v>111</v>
      </c>
      <c r="T370" s="20">
        <f>VLOOKUP(S370,Table17[#All],2,0)</f>
        <v>0</v>
      </c>
      <c r="U370" s="21">
        <v>132000</v>
      </c>
    </row>
    <row r="371" spans="1:21">
      <c r="A371" s="22" t="s">
        <v>89</v>
      </c>
      <c r="B371" s="20">
        <f>VLOOKUP(A371,Table7[#All],2,)</f>
        <v>11</v>
      </c>
      <c r="C371" s="23" t="s">
        <v>91</v>
      </c>
      <c r="D371" s="20">
        <f>VLOOKUP(C371,Table8[#All],2,0)</f>
        <v>0</v>
      </c>
      <c r="E371" s="23" t="s">
        <v>92</v>
      </c>
      <c r="F371" s="20">
        <f>VLOOKUP(E371,Table9[#All],2,0)</f>
        <v>0</v>
      </c>
      <c r="G371" s="23" t="s">
        <v>93</v>
      </c>
      <c r="H371" s="20">
        <f>VLOOKUP(G371,Table10[#All],2,0)</f>
        <v>1</v>
      </c>
      <c r="I371" s="23" t="s">
        <v>98</v>
      </c>
      <c r="J371" s="20">
        <f>VLOOKUP(I371,Table11[#All],2,0)</f>
        <v>1</v>
      </c>
      <c r="K371" s="23" t="s">
        <v>98</v>
      </c>
      <c r="L371" s="20">
        <f>VLOOKUP(K371,Table12[#All],2,0)</f>
        <v>0</v>
      </c>
      <c r="M371" s="23" t="s">
        <v>126</v>
      </c>
      <c r="N371" s="20">
        <f>VLOOKUP(M371,Table13[#All],2,0)</f>
        <v>0</v>
      </c>
      <c r="O371" s="23" t="s">
        <v>119</v>
      </c>
      <c r="P371" s="20">
        <f>VLOOKUP(O371,Table14[#All],2,0)</f>
        <v>0</v>
      </c>
      <c r="Q371" s="23" t="s">
        <v>104</v>
      </c>
      <c r="R371" s="20">
        <f>VLOOKUP(Q371,Table16[#All],2,0)</f>
        <v>0</v>
      </c>
      <c r="S371" s="23" t="s">
        <v>111</v>
      </c>
      <c r="T371" s="20">
        <f>VLOOKUP(S371,Table17[#All],2,0)</f>
        <v>0</v>
      </c>
      <c r="U371" s="24">
        <v>162000</v>
      </c>
    </row>
    <row r="372" spans="1:21">
      <c r="A372" s="19" t="s">
        <v>121</v>
      </c>
      <c r="B372" s="20">
        <f>VLOOKUP(A372,Table7[#All],2,)</f>
        <v>17</v>
      </c>
      <c r="C372" s="20" t="s">
        <v>91</v>
      </c>
      <c r="D372" s="20">
        <f>VLOOKUP(C372,Table8[#All],2,0)</f>
        <v>0</v>
      </c>
      <c r="E372" s="20" t="s">
        <v>92</v>
      </c>
      <c r="F372" s="20">
        <f>VLOOKUP(E372,Table9[#All],2,0)</f>
        <v>0</v>
      </c>
      <c r="G372" s="20" t="s">
        <v>122</v>
      </c>
      <c r="H372" s="20">
        <f>VLOOKUP(G372,Table10[#All],2,0)</f>
        <v>0</v>
      </c>
      <c r="I372" s="20" t="s">
        <v>119</v>
      </c>
      <c r="J372" s="20">
        <f>VLOOKUP(I372,Table11[#All],2,0)</f>
        <v>0</v>
      </c>
      <c r="K372" s="20" t="s">
        <v>98</v>
      </c>
      <c r="L372" s="20">
        <f>VLOOKUP(K372,Table12[#All],2,0)</f>
        <v>0</v>
      </c>
      <c r="M372" s="20" t="s">
        <v>126</v>
      </c>
      <c r="N372" s="20">
        <f>VLOOKUP(M372,Table13[#All],2,0)</f>
        <v>0</v>
      </c>
      <c r="O372" s="20" t="s">
        <v>98</v>
      </c>
      <c r="P372" s="20">
        <f>VLOOKUP(O372,Table14[#All],2,0)</f>
        <v>1</v>
      </c>
      <c r="Q372" s="20" t="s">
        <v>104</v>
      </c>
      <c r="R372" s="20">
        <f>VLOOKUP(Q372,Table16[#All],2,0)</f>
        <v>0</v>
      </c>
      <c r="S372" s="20" t="s">
        <v>111</v>
      </c>
      <c r="T372" s="20">
        <f>VLOOKUP(S372,Table17[#All],2,0)</f>
        <v>0</v>
      </c>
      <c r="U372" s="21">
        <v>172400</v>
      </c>
    </row>
    <row r="373" spans="1:21">
      <c r="A373" s="22" t="s">
        <v>199</v>
      </c>
      <c r="B373" s="20">
        <f>VLOOKUP(A373,Table7[#All],2,)</f>
        <v>19</v>
      </c>
      <c r="C373" s="23" t="s">
        <v>90</v>
      </c>
      <c r="D373" s="20">
        <f>VLOOKUP(C373,Table8[#All],2,0)</f>
        <v>1</v>
      </c>
      <c r="E373" s="23" t="s">
        <v>92</v>
      </c>
      <c r="F373" s="20">
        <f>VLOOKUP(E373,Table9[#All],2,0)</f>
        <v>0</v>
      </c>
      <c r="G373" s="23" t="s">
        <v>176</v>
      </c>
      <c r="H373" s="20">
        <f>VLOOKUP(G373,Table10[#All],2,0)</f>
        <v>2</v>
      </c>
      <c r="I373" s="23" t="s">
        <v>83</v>
      </c>
      <c r="J373" s="20">
        <f>VLOOKUP(I373,Table11[#All],2,0)</f>
        <v>3</v>
      </c>
      <c r="K373" s="23" t="s">
        <v>83</v>
      </c>
      <c r="L373" s="20">
        <f>VLOOKUP(K373,Table12[#All],2,0)</f>
        <v>2</v>
      </c>
      <c r="M373" s="23" t="s">
        <v>98</v>
      </c>
      <c r="N373" s="20">
        <f>VLOOKUP(M373,Table13[#All],2,0)</f>
        <v>2</v>
      </c>
      <c r="O373" s="23" t="s">
        <v>98</v>
      </c>
      <c r="P373" s="20">
        <f>VLOOKUP(O373,Table14[#All],2,0)</f>
        <v>1</v>
      </c>
      <c r="Q373" s="23" t="s">
        <v>167</v>
      </c>
      <c r="R373" s="20">
        <f>VLOOKUP(Q373,Table16[#All],2,0)</f>
        <v>1</v>
      </c>
      <c r="S373" s="23" t="s">
        <v>111</v>
      </c>
      <c r="T373" s="20">
        <f>VLOOKUP(S373,Table17[#All],2,0)</f>
        <v>0</v>
      </c>
      <c r="U373" s="24">
        <v>134432</v>
      </c>
    </row>
    <row r="374" spans="1:21">
      <c r="A374" s="19" t="s">
        <v>165</v>
      </c>
      <c r="B374" s="20">
        <f>VLOOKUP(A374,Table7[#All],2,)</f>
        <v>12</v>
      </c>
      <c r="C374" s="20" t="s">
        <v>91</v>
      </c>
      <c r="D374" s="20">
        <f>VLOOKUP(C374,Table8[#All],2,0)</f>
        <v>0</v>
      </c>
      <c r="E374" s="20" t="s">
        <v>129</v>
      </c>
      <c r="F374" s="20">
        <f>VLOOKUP(E374,Table9[#All],2,0)</f>
        <v>3</v>
      </c>
      <c r="G374" s="20" t="s">
        <v>93</v>
      </c>
      <c r="H374" s="20">
        <f>VLOOKUP(G374,Table10[#All],2,0)</f>
        <v>1</v>
      </c>
      <c r="I374" s="20" t="s">
        <v>119</v>
      </c>
      <c r="J374" s="20">
        <f>VLOOKUP(I374,Table11[#All],2,0)</f>
        <v>0</v>
      </c>
      <c r="K374" s="20" t="s">
        <v>98</v>
      </c>
      <c r="L374" s="20">
        <f>VLOOKUP(K374,Table12[#All],2,0)</f>
        <v>0</v>
      </c>
      <c r="M374" s="20" t="s">
        <v>98</v>
      </c>
      <c r="N374" s="20">
        <f>VLOOKUP(M374,Table13[#All],2,0)</f>
        <v>2</v>
      </c>
      <c r="O374" s="20" t="s">
        <v>98</v>
      </c>
      <c r="P374" s="20">
        <f>VLOOKUP(O374,Table14[#All],2,0)</f>
        <v>1</v>
      </c>
      <c r="Q374" s="20" t="s">
        <v>104</v>
      </c>
      <c r="R374" s="20">
        <f>VLOOKUP(Q374,Table16[#All],2,0)</f>
        <v>0</v>
      </c>
      <c r="S374" s="20" t="s">
        <v>111</v>
      </c>
      <c r="T374" s="20">
        <f>VLOOKUP(S374,Table17[#All],2,0)</f>
        <v>0</v>
      </c>
      <c r="U374" s="21">
        <v>125000</v>
      </c>
    </row>
    <row r="375" spans="1:21">
      <c r="A375" s="22" t="s">
        <v>89</v>
      </c>
      <c r="B375" s="20">
        <f>VLOOKUP(A375,Table7[#All],2,)</f>
        <v>11</v>
      </c>
      <c r="C375" s="23" t="s">
        <v>91</v>
      </c>
      <c r="D375" s="20">
        <f>VLOOKUP(C375,Table8[#All],2,0)</f>
        <v>0</v>
      </c>
      <c r="E375" s="23" t="s">
        <v>92</v>
      </c>
      <c r="F375" s="20">
        <f>VLOOKUP(E375,Table9[#All],2,0)</f>
        <v>0</v>
      </c>
      <c r="G375" s="23" t="s">
        <v>93</v>
      </c>
      <c r="H375" s="20">
        <f>VLOOKUP(G375,Table10[#All],2,0)</f>
        <v>1</v>
      </c>
      <c r="I375" s="23" t="s">
        <v>98</v>
      </c>
      <c r="J375" s="20">
        <f>VLOOKUP(I375,Table11[#All],2,0)</f>
        <v>1</v>
      </c>
      <c r="K375" s="23" t="s">
        <v>98</v>
      </c>
      <c r="L375" s="20">
        <f>VLOOKUP(K375,Table12[#All],2,0)</f>
        <v>0</v>
      </c>
      <c r="M375" s="23" t="s">
        <v>98</v>
      </c>
      <c r="N375" s="20">
        <f>VLOOKUP(M375,Table13[#All],2,0)</f>
        <v>2</v>
      </c>
      <c r="O375" s="23" t="s">
        <v>98</v>
      </c>
      <c r="P375" s="20">
        <f>VLOOKUP(O375,Table14[#All],2,0)</f>
        <v>1</v>
      </c>
      <c r="Q375" s="23" t="s">
        <v>104</v>
      </c>
      <c r="R375" s="20">
        <f>VLOOKUP(Q375,Table16[#All],2,0)</f>
        <v>0</v>
      </c>
      <c r="S375" s="23" t="s">
        <v>111</v>
      </c>
      <c r="T375" s="20">
        <f>VLOOKUP(S375,Table17[#All],2,0)</f>
        <v>0</v>
      </c>
      <c r="U375" s="24">
        <v>123000</v>
      </c>
    </row>
    <row r="376" spans="1:21">
      <c r="A376" s="19" t="s">
        <v>209</v>
      </c>
      <c r="B376" s="20">
        <f>VLOOKUP(A376,Table7[#All],2,)</f>
        <v>0</v>
      </c>
      <c r="C376" s="20" t="s">
        <v>91</v>
      </c>
      <c r="D376" s="20">
        <f>VLOOKUP(C376,Table8[#All],2,0)</f>
        <v>0</v>
      </c>
      <c r="E376" s="20" t="s">
        <v>92</v>
      </c>
      <c r="F376" s="20">
        <f>VLOOKUP(E376,Table9[#All],2,0)</f>
        <v>0</v>
      </c>
      <c r="G376" s="20" t="s">
        <v>122</v>
      </c>
      <c r="H376" s="20">
        <f>VLOOKUP(G376,Table10[#All],2,0)</f>
        <v>0</v>
      </c>
      <c r="I376" s="20" t="s">
        <v>119</v>
      </c>
      <c r="J376" s="20">
        <f>VLOOKUP(I376,Table11[#All],2,0)</f>
        <v>0</v>
      </c>
      <c r="K376" s="20" t="s">
        <v>98</v>
      </c>
      <c r="L376" s="20">
        <f>VLOOKUP(K376,Table12[#All],2,0)</f>
        <v>0</v>
      </c>
      <c r="M376" s="20" t="s">
        <v>126</v>
      </c>
      <c r="N376" s="20">
        <f>VLOOKUP(M376,Table13[#All],2,0)</f>
        <v>0</v>
      </c>
      <c r="O376" s="20" t="s">
        <v>119</v>
      </c>
      <c r="P376" s="20">
        <f>VLOOKUP(O376,Table14[#All],2,0)</f>
        <v>0</v>
      </c>
      <c r="Q376" s="20" t="s">
        <v>104</v>
      </c>
      <c r="R376" s="20">
        <f>VLOOKUP(Q376,Table16[#All],2,0)</f>
        <v>0</v>
      </c>
      <c r="S376" s="20" t="s">
        <v>111</v>
      </c>
      <c r="T376" s="20">
        <f>VLOOKUP(S376,Table17[#All],2,0)</f>
        <v>0</v>
      </c>
      <c r="U376" s="21">
        <v>219500</v>
      </c>
    </row>
    <row r="377" spans="1:21">
      <c r="A377" s="22" t="s">
        <v>206</v>
      </c>
      <c r="B377" s="20">
        <f>VLOOKUP(A377,Table7[#All],2,)</f>
        <v>15</v>
      </c>
      <c r="C377" s="23" t="s">
        <v>91</v>
      </c>
      <c r="D377" s="20">
        <f>VLOOKUP(C377,Table8[#All],2,0)</f>
        <v>0</v>
      </c>
      <c r="E377" s="23" t="s">
        <v>92</v>
      </c>
      <c r="F377" s="20">
        <f>VLOOKUP(E377,Table9[#All],2,0)</f>
        <v>0</v>
      </c>
      <c r="G377" s="23" t="s">
        <v>93</v>
      </c>
      <c r="H377" s="20">
        <f>VLOOKUP(G377,Table10[#All],2,0)</f>
        <v>1</v>
      </c>
      <c r="I377" s="23" t="s">
        <v>139</v>
      </c>
      <c r="J377" s="20">
        <f>VLOOKUP(I377,Table11[#All],2,0)</f>
        <v>4</v>
      </c>
      <c r="K377" s="23" t="s">
        <v>134</v>
      </c>
      <c r="L377" s="20">
        <f>VLOOKUP(K377,Table12[#All],2,0)</f>
        <v>4</v>
      </c>
      <c r="M377" s="23" t="s">
        <v>119</v>
      </c>
      <c r="N377" s="20">
        <f>VLOOKUP(M377,Table13[#All],2,0)</f>
        <v>1</v>
      </c>
      <c r="O377" s="23" t="s">
        <v>139</v>
      </c>
      <c r="P377" s="20">
        <f>VLOOKUP(O377,Table14[#All],2,0)</f>
        <v>3</v>
      </c>
      <c r="Q377" s="23" t="s">
        <v>104</v>
      </c>
      <c r="R377" s="20">
        <f>VLOOKUP(Q377,Table16[#All],2,0)</f>
        <v>0</v>
      </c>
      <c r="S377" s="23" t="s">
        <v>111</v>
      </c>
      <c r="T377" s="20">
        <f>VLOOKUP(S377,Table17[#All],2,0)</f>
        <v>0</v>
      </c>
      <c r="U377" s="24">
        <v>61000</v>
      </c>
    </row>
    <row r="378" spans="1:21">
      <c r="A378" s="19" t="s">
        <v>209</v>
      </c>
      <c r="B378" s="20">
        <f>VLOOKUP(A378,Table7[#All],2,)</f>
        <v>0</v>
      </c>
      <c r="C378" s="20" t="s">
        <v>91</v>
      </c>
      <c r="D378" s="20">
        <f>VLOOKUP(C378,Table8[#All],2,0)</f>
        <v>0</v>
      </c>
      <c r="E378" s="20" t="s">
        <v>92</v>
      </c>
      <c r="F378" s="20">
        <f>VLOOKUP(E378,Table9[#All],2,0)</f>
        <v>0</v>
      </c>
      <c r="G378" s="20" t="s">
        <v>183</v>
      </c>
      <c r="H378" s="20">
        <f>VLOOKUP(G378,Table10[#All],2,0)</f>
        <v>4</v>
      </c>
      <c r="I378" s="20" t="s">
        <v>119</v>
      </c>
      <c r="J378" s="20">
        <f>VLOOKUP(I378,Table11[#All],2,0)</f>
        <v>0</v>
      </c>
      <c r="K378" s="20" t="s">
        <v>98</v>
      </c>
      <c r="L378" s="20">
        <f>VLOOKUP(K378,Table12[#All],2,0)</f>
        <v>0</v>
      </c>
      <c r="M378" s="20" t="s">
        <v>126</v>
      </c>
      <c r="N378" s="20">
        <f>VLOOKUP(M378,Table13[#All],2,0)</f>
        <v>0</v>
      </c>
      <c r="O378" s="20" t="s">
        <v>98</v>
      </c>
      <c r="P378" s="20">
        <f>VLOOKUP(O378,Table14[#All],2,0)</f>
        <v>1</v>
      </c>
      <c r="Q378" s="20" t="s">
        <v>104</v>
      </c>
      <c r="R378" s="20">
        <f>VLOOKUP(Q378,Table16[#All],2,0)</f>
        <v>0</v>
      </c>
      <c r="S378" s="20" t="s">
        <v>111</v>
      </c>
      <c r="T378" s="20">
        <f>VLOOKUP(S378,Table17[#All],2,0)</f>
        <v>0</v>
      </c>
      <c r="U378" s="21">
        <v>148000</v>
      </c>
    </row>
    <row r="379" spans="1:21">
      <c r="A379" s="22" t="s">
        <v>163</v>
      </c>
      <c r="B379" s="20">
        <f>VLOOKUP(A379,Table7[#All],2,)</f>
        <v>5</v>
      </c>
      <c r="C379" s="23" t="s">
        <v>91</v>
      </c>
      <c r="D379" s="20">
        <f>VLOOKUP(C379,Table8[#All],2,0)</f>
        <v>0</v>
      </c>
      <c r="E379" s="23" t="s">
        <v>92</v>
      </c>
      <c r="F379" s="20">
        <f>VLOOKUP(E379,Table9[#All],2,0)</f>
        <v>0</v>
      </c>
      <c r="G379" s="23" t="s">
        <v>122</v>
      </c>
      <c r="H379" s="20">
        <f>VLOOKUP(G379,Table10[#All],2,0)</f>
        <v>0</v>
      </c>
      <c r="I379" s="23" t="s">
        <v>119</v>
      </c>
      <c r="J379" s="20">
        <f>VLOOKUP(I379,Table11[#All],2,0)</f>
        <v>0</v>
      </c>
      <c r="K379" s="23" t="s">
        <v>98</v>
      </c>
      <c r="L379" s="20">
        <f>VLOOKUP(K379,Table12[#All],2,0)</f>
        <v>0</v>
      </c>
      <c r="M379" s="23" t="s">
        <v>126</v>
      </c>
      <c r="N379" s="20">
        <f>VLOOKUP(M379,Table13[#All],2,0)</f>
        <v>0</v>
      </c>
      <c r="O379" s="23" t="s">
        <v>119</v>
      </c>
      <c r="P379" s="20">
        <f>VLOOKUP(O379,Table14[#All],2,0)</f>
        <v>0</v>
      </c>
      <c r="Q379" s="23" t="s">
        <v>104</v>
      </c>
      <c r="R379" s="20">
        <f>VLOOKUP(Q379,Table16[#All],2,0)</f>
        <v>0</v>
      </c>
      <c r="S379" s="23" t="s">
        <v>111</v>
      </c>
      <c r="T379" s="20">
        <f>VLOOKUP(S379,Table17[#All],2,0)</f>
        <v>0</v>
      </c>
      <c r="U379" s="24">
        <v>340000</v>
      </c>
    </row>
    <row r="380" spans="1:21">
      <c r="A380" s="19" t="s">
        <v>128</v>
      </c>
      <c r="B380" s="20">
        <f>VLOOKUP(A380,Table7[#All],2,)</f>
        <v>18</v>
      </c>
      <c r="C380" s="20" t="s">
        <v>91</v>
      </c>
      <c r="D380" s="20">
        <f>VLOOKUP(C380,Table8[#All],2,0)</f>
        <v>0</v>
      </c>
      <c r="E380" s="20" t="s">
        <v>92</v>
      </c>
      <c r="F380" s="20">
        <f>VLOOKUP(E380,Table9[#All],2,0)</f>
        <v>0</v>
      </c>
      <c r="G380" s="20" t="s">
        <v>93</v>
      </c>
      <c r="H380" s="20">
        <f>VLOOKUP(G380,Table10[#All],2,0)</f>
        <v>1</v>
      </c>
      <c r="I380" s="20" t="s">
        <v>126</v>
      </c>
      <c r="J380" s="20">
        <f>VLOOKUP(I380,Table11[#All],2,0)</f>
        <v>2</v>
      </c>
      <c r="K380" s="20" t="s">
        <v>98</v>
      </c>
      <c r="L380" s="20">
        <f>VLOOKUP(K380,Table12[#All],2,0)</f>
        <v>0</v>
      </c>
      <c r="M380" s="20" t="s">
        <v>126</v>
      </c>
      <c r="N380" s="20">
        <f>VLOOKUP(M380,Table13[#All],2,0)</f>
        <v>0</v>
      </c>
      <c r="O380" s="20" t="s">
        <v>126</v>
      </c>
      <c r="P380" s="20">
        <f>VLOOKUP(O380,Table14[#All],2,0)</f>
        <v>2</v>
      </c>
      <c r="Q380" s="20" t="s">
        <v>104</v>
      </c>
      <c r="R380" s="20">
        <f>VLOOKUP(Q380,Table16[#All],2,0)</f>
        <v>0</v>
      </c>
      <c r="S380" s="20" t="s">
        <v>150</v>
      </c>
      <c r="T380" s="20">
        <f>VLOOKUP(S380,Table17[#All],2,0)</f>
        <v>2</v>
      </c>
      <c r="U380" s="21">
        <v>394432</v>
      </c>
    </row>
    <row r="381" spans="1:21">
      <c r="A381" s="22" t="s">
        <v>121</v>
      </c>
      <c r="B381" s="20">
        <f>VLOOKUP(A381,Table7[#All],2,)</f>
        <v>17</v>
      </c>
      <c r="C381" s="23" t="s">
        <v>225</v>
      </c>
      <c r="D381" s="20">
        <f>VLOOKUP(C381,Table8[#All],2,0)</f>
        <v>6</v>
      </c>
      <c r="E381" s="23" t="s">
        <v>92</v>
      </c>
      <c r="F381" s="20">
        <f>VLOOKUP(E381,Table9[#All],2,0)</f>
        <v>0</v>
      </c>
      <c r="G381" s="23" t="s">
        <v>122</v>
      </c>
      <c r="H381" s="20">
        <f>VLOOKUP(G381,Table10[#All],2,0)</f>
        <v>0</v>
      </c>
      <c r="I381" s="23" t="s">
        <v>119</v>
      </c>
      <c r="J381" s="20">
        <f>VLOOKUP(I381,Table11[#All],2,0)</f>
        <v>0</v>
      </c>
      <c r="K381" s="23" t="s">
        <v>98</v>
      </c>
      <c r="L381" s="20">
        <f>VLOOKUP(K381,Table12[#All],2,0)</f>
        <v>0</v>
      </c>
      <c r="M381" s="23" t="s">
        <v>126</v>
      </c>
      <c r="N381" s="20">
        <f>VLOOKUP(M381,Table13[#All],2,0)</f>
        <v>0</v>
      </c>
      <c r="O381" s="23" t="s">
        <v>98</v>
      </c>
      <c r="P381" s="20">
        <f>VLOOKUP(O381,Table14[#All],2,0)</f>
        <v>1</v>
      </c>
      <c r="Q381" s="23" t="s">
        <v>104</v>
      </c>
      <c r="R381" s="20">
        <f>VLOOKUP(Q381,Table16[#All],2,0)</f>
        <v>0</v>
      </c>
      <c r="S381" s="23" t="s">
        <v>111</v>
      </c>
      <c r="T381" s="20">
        <f>VLOOKUP(S381,Table17[#All],2,0)</f>
        <v>0</v>
      </c>
      <c r="U381" s="24">
        <v>179000</v>
      </c>
    </row>
    <row r="382" spans="1:21">
      <c r="A382" s="19" t="s">
        <v>200</v>
      </c>
      <c r="B382" s="20">
        <f>VLOOKUP(A382,Table7[#All],2,)</f>
        <v>23</v>
      </c>
      <c r="C382" s="20" t="s">
        <v>91</v>
      </c>
      <c r="D382" s="20">
        <f>VLOOKUP(C382,Table8[#All],2,0)</f>
        <v>0</v>
      </c>
      <c r="E382" s="20" t="s">
        <v>92</v>
      </c>
      <c r="F382" s="20">
        <f>VLOOKUP(E382,Table9[#All],2,0)</f>
        <v>0</v>
      </c>
      <c r="G382" s="20" t="s">
        <v>176</v>
      </c>
      <c r="H382" s="20">
        <f>VLOOKUP(G382,Table10[#All],2,0)</f>
        <v>2</v>
      </c>
      <c r="I382" s="20" t="s">
        <v>98</v>
      </c>
      <c r="J382" s="20">
        <f>VLOOKUP(I382,Table11[#All],2,0)</f>
        <v>1</v>
      </c>
      <c r="K382" s="20" t="s">
        <v>98</v>
      </c>
      <c r="L382" s="20">
        <f>VLOOKUP(K382,Table12[#All],2,0)</f>
        <v>0</v>
      </c>
      <c r="M382" s="20" t="s">
        <v>98</v>
      </c>
      <c r="N382" s="20">
        <f>VLOOKUP(M382,Table13[#All],2,0)</f>
        <v>2</v>
      </c>
      <c r="O382" s="20" t="s">
        <v>119</v>
      </c>
      <c r="P382" s="20">
        <f>VLOOKUP(O382,Table14[#All],2,0)</f>
        <v>0</v>
      </c>
      <c r="Q382" s="20" t="s">
        <v>104</v>
      </c>
      <c r="R382" s="20">
        <f>VLOOKUP(Q382,Table16[#All],2,0)</f>
        <v>0</v>
      </c>
      <c r="S382" s="20" t="s">
        <v>111</v>
      </c>
      <c r="T382" s="20">
        <f>VLOOKUP(S382,Table17[#All],2,0)</f>
        <v>0</v>
      </c>
      <c r="U382" s="21">
        <v>127000</v>
      </c>
    </row>
    <row r="383" spans="1:21">
      <c r="A383" s="22" t="s">
        <v>163</v>
      </c>
      <c r="B383" s="20">
        <f>VLOOKUP(A383,Table7[#All],2,)</f>
        <v>5</v>
      </c>
      <c r="C383" s="23" t="s">
        <v>91</v>
      </c>
      <c r="D383" s="20">
        <f>VLOOKUP(C383,Table8[#All],2,0)</f>
        <v>0</v>
      </c>
      <c r="E383" s="23" t="s">
        <v>92</v>
      </c>
      <c r="F383" s="20">
        <f>VLOOKUP(E383,Table9[#All],2,0)</f>
        <v>0</v>
      </c>
      <c r="G383" s="23" t="s">
        <v>93</v>
      </c>
      <c r="H383" s="20">
        <f>VLOOKUP(G383,Table10[#All],2,0)</f>
        <v>1</v>
      </c>
      <c r="I383" s="23" t="s">
        <v>119</v>
      </c>
      <c r="J383" s="20">
        <f>VLOOKUP(I383,Table11[#All],2,0)</f>
        <v>0</v>
      </c>
      <c r="K383" s="23" t="s">
        <v>119</v>
      </c>
      <c r="L383" s="20">
        <f>VLOOKUP(K383,Table12[#All],2,0)</f>
        <v>1</v>
      </c>
      <c r="M383" s="23" t="s">
        <v>126</v>
      </c>
      <c r="N383" s="20">
        <f>VLOOKUP(M383,Table13[#All],2,0)</f>
        <v>0</v>
      </c>
      <c r="O383" s="23" t="s">
        <v>119</v>
      </c>
      <c r="P383" s="20">
        <f>VLOOKUP(O383,Table14[#All],2,0)</f>
        <v>0</v>
      </c>
      <c r="Q383" s="23" t="s">
        <v>104</v>
      </c>
      <c r="R383" s="20">
        <f>VLOOKUP(Q383,Table16[#All],2,0)</f>
        <v>0</v>
      </c>
      <c r="S383" s="23" t="s">
        <v>150</v>
      </c>
      <c r="T383" s="20">
        <f>VLOOKUP(S383,Table17[#All],2,0)</f>
        <v>2</v>
      </c>
      <c r="U383" s="24">
        <v>187750</v>
      </c>
    </row>
    <row r="384" spans="1:21">
      <c r="A384" s="19" t="s">
        <v>209</v>
      </c>
      <c r="B384" s="20">
        <f>VLOOKUP(A384,Table7[#All],2,)</f>
        <v>0</v>
      </c>
      <c r="C384" s="20" t="s">
        <v>91</v>
      </c>
      <c r="D384" s="20">
        <f>VLOOKUP(C384,Table8[#All],2,0)</f>
        <v>0</v>
      </c>
      <c r="E384" s="20" t="s">
        <v>92</v>
      </c>
      <c r="F384" s="20">
        <f>VLOOKUP(E384,Table9[#All],2,0)</f>
        <v>0</v>
      </c>
      <c r="G384" s="20" t="s">
        <v>122</v>
      </c>
      <c r="H384" s="20">
        <f>VLOOKUP(G384,Table10[#All],2,0)</f>
        <v>0</v>
      </c>
      <c r="I384" s="20" t="s">
        <v>119</v>
      </c>
      <c r="J384" s="20">
        <f>VLOOKUP(I384,Table11[#All],2,0)</f>
        <v>0</v>
      </c>
      <c r="K384" s="20" t="s">
        <v>98</v>
      </c>
      <c r="L384" s="20">
        <f>VLOOKUP(K384,Table12[#All],2,0)</f>
        <v>0</v>
      </c>
      <c r="M384" s="20" t="s">
        <v>126</v>
      </c>
      <c r="N384" s="20">
        <f>VLOOKUP(M384,Table13[#All],2,0)</f>
        <v>0</v>
      </c>
      <c r="O384" s="20" t="s">
        <v>119</v>
      </c>
      <c r="P384" s="20">
        <f>VLOOKUP(O384,Table14[#All],2,0)</f>
        <v>0</v>
      </c>
      <c r="Q384" s="20" t="s">
        <v>104</v>
      </c>
      <c r="R384" s="20">
        <f>VLOOKUP(Q384,Table16[#All],2,0)</f>
        <v>0</v>
      </c>
      <c r="S384" s="20" t="s">
        <v>111</v>
      </c>
      <c r="T384" s="20">
        <f>VLOOKUP(S384,Table17[#All],2,0)</f>
        <v>0</v>
      </c>
      <c r="U384" s="21">
        <v>213500</v>
      </c>
    </row>
    <row r="385" spans="1:21">
      <c r="A385" s="22" t="s">
        <v>165</v>
      </c>
      <c r="B385" s="20">
        <f>VLOOKUP(A385,Table7[#All],2,)</f>
        <v>12</v>
      </c>
      <c r="C385" s="23" t="s">
        <v>91</v>
      </c>
      <c r="D385" s="20">
        <f>VLOOKUP(C385,Table8[#All],2,0)</f>
        <v>0</v>
      </c>
      <c r="E385" s="23" t="s">
        <v>92</v>
      </c>
      <c r="F385" s="20">
        <f>VLOOKUP(E385,Table9[#All],2,0)</f>
        <v>0</v>
      </c>
      <c r="G385" s="23" t="s">
        <v>238</v>
      </c>
      <c r="H385" s="20">
        <f>VLOOKUP(G385,Table10[#All],2,0)</f>
        <v>3</v>
      </c>
      <c r="I385" s="23" t="s">
        <v>139</v>
      </c>
      <c r="J385" s="20">
        <f>VLOOKUP(I385,Table11[#All],2,0)</f>
        <v>4</v>
      </c>
      <c r="K385" s="23" t="s">
        <v>139</v>
      </c>
      <c r="L385" s="20">
        <f>VLOOKUP(K385,Table12[#All],2,0)</f>
        <v>3</v>
      </c>
      <c r="M385" s="23" t="s">
        <v>98</v>
      </c>
      <c r="N385" s="20">
        <f>VLOOKUP(M385,Table13[#All],2,0)</f>
        <v>2</v>
      </c>
      <c r="O385" s="23" t="s">
        <v>98</v>
      </c>
      <c r="P385" s="20">
        <f>VLOOKUP(O385,Table14[#All],2,0)</f>
        <v>1</v>
      </c>
      <c r="Q385" s="23" t="s">
        <v>167</v>
      </c>
      <c r="R385" s="20">
        <f>VLOOKUP(Q385,Table16[#All],2,0)</f>
        <v>1</v>
      </c>
      <c r="S385" s="23" t="s">
        <v>111</v>
      </c>
      <c r="T385" s="20">
        <f>VLOOKUP(S385,Table17[#All],2,0)</f>
        <v>0</v>
      </c>
      <c r="U385" s="24">
        <v>76000</v>
      </c>
    </row>
    <row r="386" spans="1:21">
      <c r="A386" s="19" t="s">
        <v>199</v>
      </c>
      <c r="B386" s="20">
        <f>VLOOKUP(A386,Table7[#All],2,)</f>
        <v>19</v>
      </c>
      <c r="C386" s="20" t="s">
        <v>90</v>
      </c>
      <c r="D386" s="20">
        <f>VLOOKUP(C386,Table8[#All],2,0)</f>
        <v>1</v>
      </c>
      <c r="E386" s="20" t="s">
        <v>92</v>
      </c>
      <c r="F386" s="20">
        <f>VLOOKUP(E386,Table9[#All],2,0)</f>
        <v>0</v>
      </c>
      <c r="G386" s="20" t="s">
        <v>122</v>
      </c>
      <c r="H386" s="20">
        <f>VLOOKUP(G386,Table10[#All],2,0)</f>
        <v>0</v>
      </c>
      <c r="I386" s="20" t="s">
        <v>119</v>
      </c>
      <c r="J386" s="20">
        <f>VLOOKUP(I386,Table11[#All],2,0)</f>
        <v>0</v>
      </c>
      <c r="K386" s="20" t="s">
        <v>98</v>
      </c>
      <c r="L386" s="20">
        <f>VLOOKUP(K386,Table12[#All],2,0)</f>
        <v>0</v>
      </c>
      <c r="M386" s="20" t="s">
        <v>126</v>
      </c>
      <c r="N386" s="20">
        <f>VLOOKUP(M386,Table13[#All],2,0)</f>
        <v>0</v>
      </c>
      <c r="O386" s="20" t="s">
        <v>119</v>
      </c>
      <c r="P386" s="20">
        <f>VLOOKUP(O386,Table14[#All],2,0)</f>
        <v>0</v>
      </c>
      <c r="Q386" s="20" t="s">
        <v>104</v>
      </c>
      <c r="R386" s="20">
        <f>VLOOKUP(Q386,Table16[#All],2,0)</f>
        <v>0</v>
      </c>
      <c r="S386" s="20" t="s">
        <v>111</v>
      </c>
      <c r="T386" s="20">
        <f>VLOOKUP(S386,Table17[#All],2,0)</f>
        <v>0</v>
      </c>
      <c r="U386" s="21">
        <v>240000</v>
      </c>
    </row>
    <row r="387" spans="1:21">
      <c r="A387" s="22" t="s">
        <v>156</v>
      </c>
      <c r="B387" s="20">
        <f>VLOOKUP(A387,Table7[#All],2,)</f>
        <v>21</v>
      </c>
      <c r="C387" s="23" t="s">
        <v>91</v>
      </c>
      <c r="D387" s="20">
        <f>VLOOKUP(C387,Table8[#All],2,0)</f>
        <v>0</v>
      </c>
      <c r="E387" s="23" t="s">
        <v>129</v>
      </c>
      <c r="F387" s="20">
        <f>VLOOKUP(E387,Table9[#All],2,0)</f>
        <v>3</v>
      </c>
      <c r="G387" s="23" t="s">
        <v>93</v>
      </c>
      <c r="H387" s="20">
        <f>VLOOKUP(G387,Table10[#All],2,0)</f>
        <v>1</v>
      </c>
      <c r="I387" s="23" t="s">
        <v>119</v>
      </c>
      <c r="J387" s="20">
        <f>VLOOKUP(I387,Table11[#All],2,0)</f>
        <v>0</v>
      </c>
      <c r="K387" s="23" t="s">
        <v>98</v>
      </c>
      <c r="L387" s="20">
        <f>VLOOKUP(K387,Table12[#All],2,0)</f>
        <v>0</v>
      </c>
      <c r="M387" s="23" t="s">
        <v>126</v>
      </c>
      <c r="N387" s="20">
        <f>VLOOKUP(M387,Table13[#All],2,0)</f>
        <v>0</v>
      </c>
      <c r="O387" s="23" t="s">
        <v>119</v>
      </c>
      <c r="P387" s="20">
        <f>VLOOKUP(O387,Table14[#All],2,0)</f>
        <v>0</v>
      </c>
      <c r="Q387" s="23" t="s">
        <v>104</v>
      </c>
      <c r="R387" s="20">
        <f>VLOOKUP(Q387,Table16[#All],2,0)</f>
        <v>0</v>
      </c>
      <c r="S387" s="23" t="s">
        <v>111</v>
      </c>
      <c r="T387" s="20">
        <f>VLOOKUP(S387,Table17[#All],2,0)</f>
        <v>0</v>
      </c>
      <c r="U387" s="24">
        <v>192000</v>
      </c>
    </row>
    <row r="388" spans="1:21">
      <c r="A388" s="19" t="s">
        <v>206</v>
      </c>
      <c r="B388" s="20">
        <f>VLOOKUP(A388,Table7[#All],2,)</f>
        <v>15</v>
      </c>
      <c r="C388" s="20" t="s">
        <v>90</v>
      </c>
      <c r="D388" s="20">
        <f>VLOOKUP(C388,Table8[#All],2,0)</f>
        <v>1</v>
      </c>
      <c r="E388" s="20" t="s">
        <v>92</v>
      </c>
      <c r="F388" s="20">
        <f>VLOOKUP(E388,Table9[#All],2,0)</f>
        <v>0</v>
      </c>
      <c r="G388" s="20" t="s">
        <v>176</v>
      </c>
      <c r="H388" s="20">
        <f>VLOOKUP(G388,Table10[#All],2,0)</f>
        <v>2</v>
      </c>
      <c r="I388" s="20" t="s">
        <v>98</v>
      </c>
      <c r="J388" s="20">
        <f>VLOOKUP(I388,Table11[#All],2,0)</f>
        <v>1</v>
      </c>
      <c r="K388" s="20" t="s">
        <v>98</v>
      </c>
      <c r="L388" s="20">
        <f>VLOOKUP(K388,Table12[#All],2,0)</f>
        <v>0</v>
      </c>
      <c r="M388" s="20" t="s">
        <v>98</v>
      </c>
      <c r="N388" s="20">
        <f>VLOOKUP(M388,Table13[#All],2,0)</f>
        <v>2</v>
      </c>
      <c r="O388" s="20" t="s">
        <v>98</v>
      </c>
      <c r="P388" s="20">
        <f>VLOOKUP(O388,Table14[#All],2,0)</f>
        <v>1</v>
      </c>
      <c r="Q388" s="20" t="s">
        <v>167</v>
      </c>
      <c r="R388" s="20">
        <f>VLOOKUP(Q388,Table16[#All],2,0)</f>
        <v>1</v>
      </c>
      <c r="S388" s="20" t="s">
        <v>241</v>
      </c>
      <c r="T388" s="20">
        <f>VLOOKUP(S388,Table17[#All],2,0)</f>
        <v>3</v>
      </c>
      <c r="U388" s="21">
        <v>81000</v>
      </c>
    </row>
    <row r="389" spans="1:21">
      <c r="A389" s="22" t="s">
        <v>206</v>
      </c>
      <c r="B389" s="20">
        <f>VLOOKUP(A389,Table7[#All],2,)</f>
        <v>15</v>
      </c>
      <c r="C389" s="23" t="s">
        <v>91</v>
      </c>
      <c r="D389" s="20">
        <f>VLOOKUP(C389,Table8[#All],2,0)</f>
        <v>0</v>
      </c>
      <c r="E389" s="23" t="s">
        <v>92</v>
      </c>
      <c r="F389" s="20">
        <f>VLOOKUP(E389,Table9[#All],2,0)</f>
        <v>0</v>
      </c>
      <c r="G389" s="23" t="s">
        <v>158</v>
      </c>
      <c r="H389" s="20">
        <f>VLOOKUP(G389,Table10[#All],2,0)</f>
        <v>5</v>
      </c>
      <c r="I389" s="23" t="s">
        <v>98</v>
      </c>
      <c r="J389" s="20">
        <f>VLOOKUP(I389,Table11[#All],2,0)</f>
        <v>1</v>
      </c>
      <c r="K389" s="23" t="s">
        <v>98</v>
      </c>
      <c r="L389" s="20">
        <f>VLOOKUP(K389,Table12[#All],2,0)</f>
        <v>0</v>
      </c>
      <c r="M389" s="23" t="s">
        <v>126</v>
      </c>
      <c r="N389" s="20">
        <f>VLOOKUP(M389,Table13[#All],2,0)</f>
        <v>0</v>
      </c>
      <c r="O389" s="23" t="s">
        <v>98</v>
      </c>
      <c r="P389" s="20">
        <f>VLOOKUP(O389,Table14[#All],2,0)</f>
        <v>1</v>
      </c>
      <c r="Q389" s="23" t="s">
        <v>104</v>
      </c>
      <c r="R389" s="20">
        <f>VLOOKUP(Q389,Table16[#All],2,0)</f>
        <v>0</v>
      </c>
      <c r="S389" s="23" t="s">
        <v>172</v>
      </c>
      <c r="T389" s="20">
        <f>VLOOKUP(S389,Table17[#All],2,0)</f>
        <v>1</v>
      </c>
      <c r="U389" s="24">
        <v>125000</v>
      </c>
    </row>
    <row r="390" spans="1:21">
      <c r="A390" s="19" t="s">
        <v>209</v>
      </c>
      <c r="B390" s="20">
        <f>VLOOKUP(A390,Table7[#All],2,)</f>
        <v>0</v>
      </c>
      <c r="C390" s="20" t="s">
        <v>91</v>
      </c>
      <c r="D390" s="20">
        <f>VLOOKUP(C390,Table8[#All],2,0)</f>
        <v>0</v>
      </c>
      <c r="E390" s="20" t="s">
        <v>92</v>
      </c>
      <c r="F390" s="20">
        <f>VLOOKUP(E390,Table9[#All],2,0)</f>
        <v>0</v>
      </c>
      <c r="G390" s="20" t="s">
        <v>93</v>
      </c>
      <c r="H390" s="20">
        <f>VLOOKUP(G390,Table10[#All],2,0)</f>
        <v>1</v>
      </c>
      <c r="I390" s="20" t="s">
        <v>119</v>
      </c>
      <c r="J390" s="20">
        <f>VLOOKUP(I390,Table11[#All],2,0)</f>
        <v>0</v>
      </c>
      <c r="K390" s="20" t="s">
        <v>98</v>
      </c>
      <c r="L390" s="20">
        <f>VLOOKUP(K390,Table12[#All],2,0)</f>
        <v>0</v>
      </c>
      <c r="M390" s="20" t="s">
        <v>126</v>
      </c>
      <c r="N390" s="20">
        <f>VLOOKUP(M390,Table13[#All],2,0)</f>
        <v>0</v>
      </c>
      <c r="O390" s="20" t="s">
        <v>119</v>
      </c>
      <c r="P390" s="20">
        <f>VLOOKUP(O390,Table14[#All],2,0)</f>
        <v>0</v>
      </c>
      <c r="Q390" s="20" t="s">
        <v>104</v>
      </c>
      <c r="R390" s="20">
        <f>VLOOKUP(Q390,Table16[#All],2,0)</f>
        <v>0</v>
      </c>
      <c r="S390" s="20" t="s">
        <v>111</v>
      </c>
      <c r="T390" s="20">
        <f>VLOOKUP(S390,Table17[#All],2,0)</f>
        <v>0</v>
      </c>
      <c r="U390" s="21">
        <v>191000</v>
      </c>
    </row>
    <row r="391" spans="1:21">
      <c r="A391" s="22" t="s">
        <v>147</v>
      </c>
      <c r="B391" s="20">
        <f>VLOOKUP(A391,Table7[#All],2,)</f>
        <v>10</v>
      </c>
      <c r="C391" s="23" t="s">
        <v>91</v>
      </c>
      <c r="D391" s="20">
        <f>VLOOKUP(C391,Table8[#All],2,0)</f>
        <v>0</v>
      </c>
      <c r="E391" s="23" t="s">
        <v>92</v>
      </c>
      <c r="F391" s="20">
        <f>VLOOKUP(E391,Table9[#All],2,0)</f>
        <v>0</v>
      </c>
      <c r="G391" s="23" t="s">
        <v>122</v>
      </c>
      <c r="H391" s="20">
        <f>VLOOKUP(G391,Table10[#All],2,0)</f>
        <v>0</v>
      </c>
      <c r="I391" s="23" t="s">
        <v>126</v>
      </c>
      <c r="J391" s="20">
        <f>VLOOKUP(I391,Table11[#All],2,0)</f>
        <v>2</v>
      </c>
      <c r="K391" s="23" t="s">
        <v>98</v>
      </c>
      <c r="L391" s="20">
        <f>VLOOKUP(K391,Table12[#All],2,0)</f>
        <v>0</v>
      </c>
      <c r="M391" s="23" t="s">
        <v>126</v>
      </c>
      <c r="N391" s="20">
        <f>VLOOKUP(M391,Table13[#All],2,0)</f>
        <v>0</v>
      </c>
      <c r="O391" s="23" t="s">
        <v>126</v>
      </c>
      <c r="P391" s="20">
        <f>VLOOKUP(O391,Table14[#All],2,0)</f>
        <v>2</v>
      </c>
      <c r="Q391" s="23" t="s">
        <v>104</v>
      </c>
      <c r="R391" s="20">
        <f>VLOOKUP(Q391,Table16[#All],2,0)</f>
        <v>0</v>
      </c>
      <c r="S391" s="23" t="s">
        <v>150</v>
      </c>
      <c r="T391" s="20">
        <f>VLOOKUP(S391,Table17[#All],2,0)</f>
        <v>2</v>
      </c>
      <c r="U391" s="24">
        <v>426000</v>
      </c>
    </row>
    <row r="392" spans="1:21">
      <c r="A392" s="19" t="s">
        <v>206</v>
      </c>
      <c r="B392" s="20">
        <f>VLOOKUP(A392,Table7[#All],2,)</f>
        <v>15</v>
      </c>
      <c r="C392" s="20" t="s">
        <v>91</v>
      </c>
      <c r="D392" s="20">
        <f>VLOOKUP(C392,Table8[#All],2,0)</f>
        <v>0</v>
      </c>
      <c r="E392" s="20" t="s">
        <v>92</v>
      </c>
      <c r="F392" s="20">
        <f>VLOOKUP(E392,Table9[#All],2,0)</f>
        <v>0</v>
      </c>
      <c r="G392" s="20" t="s">
        <v>176</v>
      </c>
      <c r="H392" s="20">
        <f>VLOOKUP(G392,Table10[#All],2,0)</f>
        <v>2</v>
      </c>
      <c r="I392" s="20" t="s">
        <v>98</v>
      </c>
      <c r="J392" s="20">
        <f>VLOOKUP(I392,Table11[#All],2,0)</f>
        <v>1</v>
      </c>
      <c r="K392" s="20" t="s">
        <v>119</v>
      </c>
      <c r="L392" s="20">
        <f>VLOOKUP(K392,Table12[#All],2,0)</f>
        <v>1</v>
      </c>
      <c r="M392" s="20" t="s">
        <v>126</v>
      </c>
      <c r="N392" s="20">
        <f>VLOOKUP(M392,Table13[#All],2,0)</f>
        <v>0</v>
      </c>
      <c r="O392" s="20" t="s">
        <v>98</v>
      </c>
      <c r="P392" s="20">
        <f>VLOOKUP(O392,Table14[#All],2,0)</f>
        <v>1</v>
      </c>
      <c r="Q392" s="20" t="s">
        <v>104</v>
      </c>
      <c r="R392" s="20">
        <f>VLOOKUP(Q392,Table16[#All],2,0)</f>
        <v>0</v>
      </c>
      <c r="S392" s="20" t="s">
        <v>111</v>
      </c>
      <c r="T392" s="20">
        <f>VLOOKUP(S392,Table17[#All],2,0)</f>
        <v>0</v>
      </c>
      <c r="U392" s="21">
        <v>119000</v>
      </c>
    </row>
    <row r="393" spans="1:21">
      <c r="A393" s="22" t="s">
        <v>217</v>
      </c>
      <c r="B393" s="20">
        <f>VLOOKUP(A393,Table7[#All],2,)</f>
        <v>4</v>
      </c>
      <c r="C393" s="23" t="s">
        <v>91</v>
      </c>
      <c r="D393" s="20">
        <f>VLOOKUP(C393,Table8[#All],2,0)</f>
        <v>0</v>
      </c>
      <c r="E393" s="23" t="s">
        <v>92</v>
      </c>
      <c r="F393" s="20">
        <f>VLOOKUP(E393,Table9[#All],2,0)</f>
        <v>0</v>
      </c>
      <c r="G393" s="23" t="s">
        <v>122</v>
      </c>
      <c r="H393" s="20">
        <f>VLOOKUP(G393,Table10[#All],2,0)</f>
        <v>0</v>
      </c>
      <c r="I393" s="23" t="s">
        <v>126</v>
      </c>
      <c r="J393" s="20">
        <f>VLOOKUP(I393,Table11[#All],2,0)</f>
        <v>2</v>
      </c>
      <c r="K393" s="23" t="s">
        <v>98</v>
      </c>
      <c r="L393" s="20">
        <f>VLOOKUP(K393,Table12[#All],2,0)</f>
        <v>0</v>
      </c>
      <c r="M393" s="23" t="s">
        <v>126</v>
      </c>
      <c r="N393" s="20">
        <f>VLOOKUP(M393,Table13[#All],2,0)</f>
        <v>0</v>
      </c>
      <c r="O393" s="23" t="s">
        <v>119</v>
      </c>
      <c r="P393" s="20">
        <f>VLOOKUP(O393,Table14[#All],2,0)</f>
        <v>0</v>
      </c>
      <c r="Q393" s="23" t="s">
        <v>104</v>
      </c>
      <c r="R393" s="20">
        <f>VLOOKUP(Q393,Table16[#All],2,0)</f>
        <v>0</v>
      </c>
      <c r="S393" s="23" t="s">
        <v>111</v>
      </c>
      <c r="T393" s="20">
        <f>VLOOKUP(S393,Table17[#All],2,0)</f>
        <v>0</v>
      </c>
      <c r="U393" s="24">
        <v>215000</v>
      </c>
    </row>
    <row r="394" spans="1:21">
      <c r="A394" s="19" t="s">
        <v>89</v>
      </c>
      <c r="B394" s="20">
        <f>VLOOKUP(A394,Table7[#All],2,)</f>
        <v>11</v>
      </c>
      <c r="C394" s="20" t="s">
        <v>91</v>
      </c>
      <c r="D394" s="20">
        <f>VLOOKUP(C394,Table8[#All],2,0)</f>
        <v>0</v>
      </c>
      <c r="E394" s="20" t="s">
        <v>92</v>
      </c>
      <c r="F394" s="20">
        <f>VLOOKUP(E394,Table9[#All],2,0)</f>
        <v>0</v>
      </c>
      <c r="G394" s="20" t="s">
        <v>93</v>
      </c>
      <c r="H394" s="20">
        <f>VLOOKUP(G394,Table10[#All],2,0)</f>
        <v>1</v>
      </c>
      <c r="I394" s="20" t="s">
        <v>83</v>
      </c>
      <c r="J394" s="20">
        <f>VLOOKUP(I394,Table11[#All],2,0)</f>
        <v>3</v>
      </c>
      <c r="K394" s="20" t="s">
        <v>83</v>
      </c>
      <c r="L394" s="20">
        <f>VLOOKUP(K394,Table12[#All],2,0)</f>
        <v>2</v>
      </c>
      <c r="M394" s="20" t="s">
        <v>98</v>
      </c>
      <c r="N394" s="20">
        <f>VLOOKUP(M394,Table13[#All],2,0)</f>
        <v>2</v>
      </c>
      <c r="O394" s="20" t="s">
        <v>98</v>
      </c>
      <c r="P394" s="20">
        <f>VLOOKUP(O394,Table14[#All],2,0)</f>
        <v>1</v>
      </c>
      <c r="Q394" s="20" t="s">
        <v>104</v>
      </c>
      <c r="R394" s="20">
        <f>VLOOKUP(Q394,Table16[#All],2,0)</f>
        <v>0</v>
      </c>
      <c r="S394" s="20" t="s">
        <v>111</v>
      </c>
      <c r="T394" s="20">
        <f>VLOOKUP(S394,Table17[#All],2,0)</f>
        <v>0</v>
      </c>
      <c r="U394" s="21">
        <v>106500</v>
      </c>
    </row>
    <row r="395" spans="1:21">
      <c r="A395" s="22" t="s">
        <v>197</v>
      </c>
      <c r="B395" s="20">
        <f>VLOOKUP(A395,Table7[#All],2,)</f>
        <v>8</v>
      </c>
      <c r="C395" s="23" t="s">
        <v>90</v>
      </c>
      <c r="D395" s="20">
        <f>VLOOKUP(C395,Table8[#All],2,0)</f>
        <v>1</v>
      </c>
      <c r="E395" s="23" t="s">
        <v>92</v>
      </c>
      <c r="F395" s="20">
        <f>VLOOKUP(E395,Table9[#All],2,0)</f>
        <v>0</v>
      </c>
      <c r="G395" s="23" t="s">
        <v>93</v>
      </c>
      <c r="H395" s="20">
        <f>VLOOKUP(G395,Table10[#All],2,0)</f>
        <v>1</v>
      </c>
      <c r="I395" s="23" t="s">
        <v>98</v>
      </c>
      <c r="J395" s="20">
        <f>VLOOKUP(I395,Table11[#All],2,0)</f>
        <v>1</v>
      </c>
      <c r="K395" s="23" t="s">
        <v>98</v>
      </c>
      <c r="L395" s="20">
        <f>VLOOKUP(K395,Table12[#All],2,0)</f>
        <v>0</v>
      </c>
      <c r="M395" s="23" t="s">
        <v>98</v>
      </c>
      <c r="N395" s="20">
        <f>VLOOKUP(M395,Table13[#All],2,0)</f>
        <v>2</v>
      </c>
      <c r="O395" s="23" t="s">
        <v>98</v>
      </c>
      <c r="P395" s="20">
        <f>VLOOKUP(O395,Table14[#All],2,0)</f>
        <v>1</v>
      </c>
      <c r="Q395" s="23" t="s">
        <v>104</v>
      </c>
      <c r="R395" s="20">
        <f>VLOOKUP(Q395,Table16[#All],2,0)</f>
        <v>0</v>
      </c>
      <c r="S395" s="23" t="s">
        <v>172</v>
      </c>
      <c r="T395" s="20">
        <f>VLOOKUP(S395,Table17[#All],2,0)</f>
        <v>1</v>
      </c>
      <c r="U395" s="24">
        <v>100000</v>
      </c>
    </row>
    <row r="396" spans="1:21">
      <c r="A396" s="19" t="s">
        <v>188</v>
      </c>
      <c r="B396" s="20">
        <f>VLOOKUP(A396,Table7[#All],2,)</f>
        <v>7</v>
      </c>
      <c r="C396" s="20" t="s">
        <v>91</v>
      </c>
      <c r="D396" s="20">
        <f>VLOOKUP(C396,Table8[#All],2,0)</f>
        <v>0</v>
      </c>
      <c r="E396" s="20" t="s">
        <v>92</v>
      </c>
      <c r="F396" s="20">
        <f>VLOOKUP(E396,Table9[#All],2,0)</f>
        <v>0</v>
      </c>
      <c r="G396" s="20" t="s">
        <v>176</v>
      </c>
      <c r="H396" s="20">
        <f>VLOOKUP(G396,Table10[#All],2,0)</f>
        <v>2</v>
      </c>
      <c r="I396" s="20" t="s">
        <v>98</v>
      </c>
      <c r="J396" s="20">
        <f>VLOOKUP(I396,Table11[#All],2,0)</f>
        <v>1</v>
      </c>
      <c r="K396" s="20" t="s">
        <v>98</v>
      </c>
      <c r="L396" s="20">
        <f>VLOOKUP(K396,Table12[#All],2,0)</f>
        <v>0</v>
      </c>
      <c r="M396" s="20" t="s">
        <v>119</v>
      </c>
      <c r="N396" s="20">
        <f>VLOOKUP(M396,Table13[#All],2,0)</f>
        <v>1</v>
      </c>
      <c r="O396" s="20" t="s">
        <v>98</v>
      </c>
      <c r="P396" s="20">
        <f>VLOOKUP(O396,Table14[#All],2,0)</f>
        <v>1</v>
      </c>
      <c r="Q396" s="20" t="s">
        <v>104</v>
      </c>
      <c r="R396" s="20">
        <f>VLOOKUP(Q396,Table16[#All],2,0)</f>
        <v>0</v>
      </c>
      <c r="S396" s="20" t="s">
        <v>111</v>
      </c>
      <c r="T396" s="20">
        <f>VLOOKUP(S396,Table17[#All],2,0)</f>
        <v>0</v>
      </c>
      <c r="U396" s="21">
        <v>109000</v>
      </c>
    </row>
    <row r="397" spans="1:21">
      <c r="A397" s="22" t="s">
        <v>206</v>
      </c>
      <c r="B397" s="20">
        <f>VLOOKUP(A397,Table7[#All],2,)</f>
        <v>15</v>
      </c>
      <c r="C397" s="23" t="s">
        <v>91</v>
      </c>
      <c r="D397" s="20">
        <f>VLOOKUP(C397,Table8[#All],2,0)</f>
        <v>0</v>
      </c>
      <c r="E397" s="23" t="s">
        <v>92</v>
      </c>
      <c r="F397" s="20">
        <f>VLOOKUP(E397,Table9[#All],2,0)</f>
        <v>0</v>
      </c>
      <c r="G397" s="23" t="s">
        <v>93</v>
      </c>
      <c r="H397" s="20">
        <f>VLOOKUP(G397,Table10[#All],2,0)</f>
        <v>1</v>
      </c>
      <c r="I397" s="23" t="s">
        <v>98</v>
      </c>
      <c r="J397" s="20">
        <f>VLOOKUP(I397,Table11[#All],2,0)</f>
        <v>1</v>
      </c>
      <c r="K397" s="23" t="s">
        <v>98</v>
      </c>
      <c r="L397" s="20">
        <f>VLOOKUP(K397,Table12[#All],2,0)</f>
        <v>0</v>
      </c>
      <c r="M397" s="23" t="s">
        <v>98</v>
      </c>
      <c r="N397" s="20">
        <f>VLOOKUP(M397,Table13[#All],2,0)</f>
        <v>2</v>
      </c>
      <c r="O397" s="23" t="s">
        <v>98</v>
      </c>
      <c r="P397" s="20">
        <f>VLOOKUP(O397,Table14[#All],2,0)</f>
        <v>1</v>
      </c>
      <c r="Q397" s="23" t="s">
        <v>104</v>
      </c>
      <c r="R397" s="20">
        <f>VLOOKUP(Q397,Table16[#All],2,0)</f>
        <v>0</v>
      </c>
      <c r="S397" s="23" t="s">
        <v>111</v>
      </c>
      <c r="T397" s="20">
        <f>VLOOKUP(S397,Table17[#All],2,0)</f>
        <v>0</v>
      </c>
      <c r="U397" s="24">
        <v>129000</v>
      </c>
    </row>
    <row r="398" spans="1:21">
      <c r="A398" s="19" t="s">
        <v>209</v>
      </c>
      <c r="B398" s="20">
        <f>VLOOKUP(A398,Table7[#All],2,)</f>
        <v>0</v>
      </c>
      <c r="C398" s="20" t="s">
        <v>91</v>
      </c>
      <c r="D398" s="20">
        <f>VLOOKUP(C398,Table8[#All],2,0)</f>
        <v>0</v>
      </c>
      <c r="E398" s="20" t="s">
        <v>92</v>
      </c>
      <c r="F398" s="20">
        <f>VLOOKUP(E398,Table9[#All],2,0)</f>
        <v>0</v>
      </c>
      <c r="G398" s="20" t="s">
        <v>93</v>
      </c>
      <c r="H398" s="20">
        <f>VLOOKUP(G398,Table10[#All],2,0)</f>
        <v>1</v>
      </c>
      <c r="I398" s="20" t="s">
        <v>98</v>
      </c>
      <c r="J398" s="20">
        <f>VLOOKUP(I398,Table11[#All],2,0)</f>
        <v>1</v>
      </c>
      <c r="K398" s="20" t="s">
        <v>98</v>
      </c>
      <c r="L398" s="20">
        <f>VLOOKUP(K398,Table12[#All],2,0)</f>
        <v>0</v>
      </c>
      <c r="M398" s="20" t="s">
        <v>98</v>
      </c>
      <c r="N398" s="20">
        <f>VLOOKUP(M398,Table13[#All],2,0)</f>
        <v>2</v>
      </c>
      <c r="O398" s="20" t="s">
        <v>98</v>
      </c>
      <c r="P398" s="20">
        <f>VLOOKUP(O398,Table14[#All],2,0)</f>
        <v>1</v>
      </c>
      <c r="Q398" s="20" t="s">
        <v>104</v>
      </c>
      <c r="R398" s="20">
        <f>VLOOKUP(Q398,Table16[#All],2,0)</f>
        <v>0</v>
      </c>
      <c r="S398" s="20" t="s">
        <v>111</v>
      </c>
      <c r="T398" s="20">
        <f>VLOOKUP(S398,Table17[#All],2,0)</f>
        <v>0</v>
      </c>
      <c r="U398" s="21">
        <v>123000</v>
      </c>
    </row>
    <row r="399" spans="1:21">
      <c r="A399" s="22" t="s">
        <v>89</v>
      </c>
      <c r="B399" s="20">
        <f>VLOOKUP(A399,Table7[#All],2,)</f>
        <v>11</v>
      </c>
      <c r="C399" s="23" t="s">
        <v>151</v>
      </c>
      <c r="D399" s="20">
        <f>VLOOKUP(C399,Table8[#All],2,0)</f>
        <v>2</v>
      </c>
      <c r="E399" s="23" t="s">
        <v>92</v>
      </c>
      <c r="F399" s="20">
        <f>VLOOKUP(E399,Table9[#All],2,0)</f>
        <v>0</v>
      </c>
      <c r="G399" s="23" t="s">
        <v>122</v>
      </c>
      <c r="H399" s="20">
        <f>VLOOKUP(G399,Table10[#All],2,0)</f>
        <v>0</v>
      </c>
      <c r="I399" s="23" t="s">
        <v>98</v>
      </c>
      <c r="J399" s="20">
        <f>VLOOKUP(I399,Table11[#All],2,0)</f>
        <v>1</v>
      </c>
      <c r="K399" s="23" t="s">
        <v>98</v>
      </c>
      <c r="L399" s="20">
        <f>VLOOKUP(K399,Table12[#All],2,0)</f>
        <v>0</v>
      </c>
      <c r="M399" s="23" t="s">
        <v>98</v>
      </c>
      <c r="N399" s="20">
        <f>VLOOKUP(M399,Table13[#All],2,0)</f>
        <v>2</v>
      </c>
      <c r="O399" s="23" t="s">
        <v>98</v>
      </c>
      <c r="P399" s="20">
        <f>VLOOKUP(O399,Table14[#All],2,0)</f>
        <v>1</v>
      </c>
      <c r="Q399" s="23" t="s">
        <v>104</v>
      </c>
      <c r="R399" s="20">
        <f>VLOOKUP(Q399,Table16[#All],2,0)</f>
        <v>0</v>
      </c>
      <c r="S399" s="23" t="s">
        <v>111</v>
      </c>
      <c r="T399" s="20">
        <f>VLOOKUP(S399,Table17[#All],2,0)</f>
        <v>0</v>
      </c>
      <c r="U399" s="24">
        <v>169500</v>
      </c>
    </row>
    <row r="400" spans="1:21">
      <c r="A400" s="19" t="s">
        <v>214</v>
      </c>
      <c r="B400" s="20">
        <f>VLOOKUP(A400,Table7[#All],2,)</f>
        <v>13</v>
      </c>
      <c r="C400" s="20" t="s">
        <v>91</v>
      </c>
      <c r="D400" s="20">
        <f>VLOOKUP(C400,Table8[#All],2,0)</f>
        <v>0</v>
      </c>
      <c r="E400" s="20" t="s">
        <v>92</v>
      </c>
      <c r="F400" s="20">
        <f>VLOOKUP(E400,Table9[#All],2,0)</f>
        <v>0</v>
      </c>
      <c r="G400" s="20" t="s">
        <v>93</v>
      </c>
      <c r="H400" s="20">
        <f>VLOOKUP(G400,Table10[#All],2,0)</f>
        <v>1</v>
      </c>
      <c r="I400" s="20" t="s">
        <v>139</v>
      </c>
      <c r="J400" s="20">
        <f>VLOOKUP(I400,Table11[#All],2,0)</f>
        <v>4</v>
      </c>
      <c r="K400" s="20" t="s">
        <v>134</v>
      </c>
      <c r="L400" s="20">
        <f>VLOOKUP(K400,Table12[#All],2,0)</f>
        <v>4</v>
      </c>
      <c r="M400" s="20" t="s">
        <v>119</v>
      </c>
      <c r="N400" s="20">
        <f>VLOOKUP(M400,Table13[#All],2,0)</f>
        <v>1</v>
      </c>
      <c r="O400" s="20" t="s">
        <v>98</v>
      </c>
      <c r="P400" s="20">
        <f>VLOOKUP(O400,Table14[#All],2,0)</f>
        <v>1</v>
      </c>
      <c r="Q400" s="20" t="s">
        <v>167</v>
      </c>
      <c r="R400" s="20">
        <f>VLOOKUP(Q400,Table16[#All],2,0)</f>
        <v>1</v>
      </c>
      <c r="S400" s="20" t="s">
        <v>172</v>
      </c>
      <c r="T400" s="20">
        <f>VLOOKUP(S400,Table17[#All],2,0)</f>
        <v>1</v>
      </c>
      <c r="U400" s="21">
        <v>67000</v>
      </c>
    </row>
    <row r="401" spans="1:21">
      <c r="A401" s="22" t="s">
        <v>163</v>
      </c>
      <c r="B401" s="20">
        <f>VLOOKUP(A401,Table7[#All],2,)</f>
        <v>5</v>
      </c>
      <c r="C401" s="23" t="s">
        <v>91</v>
      </c>
      <c r="D401" s="20">
        <f>VLOOKUP(C401,Table8[#All],2,0)</f>
        <v>0</v>
      </c>
      <c r="E401" s="23" t="s">
        <v>92</v>
      </c>
      <c r="F401" s="20">
        <f>VLOOKUP(E401,Table9[#All],2,0)</f>
        <v>0</v>
      </c>
      <c r="G401" s="23" t="s">
        <v>122</v>
      </c>
      <c r="H401" s="20">
        <f>VLOOKUP(G401,Table10[#All],2,0)</f>
        <v>0</v>
      </c>
      <c r="I401" s="23" t="s">
        <v>119</v>
      </c>
      <c r="J401" s="20">
        <f>VLOOKUP(I401,Table11[#All],2,0)</f>
        <v>0</v>
      </c>
      <c r="K401" s="23" t="s">
        <v>98</v>
      </c>
      <c r="L401" s="20">
        <f>VLOOKUP(K401,Table12[#All],2,0)</f>
        <v>0</v>
      </c>
      <c r="M401" s="23" t="s">
        <v>126</v>
      </c>
      <c r="N401" s="20">
        <f>VLOOKUP(M401,Table13[#All],2,0)</f>
        <v>0</v>
      </c>
      <c r="O401" s="23" t="s">
        <v>119</v>
      </c>
      <c r="P401" s="20">
        <f>VLOOKUP(O401,Table14[#All],2,0)</f>
        <v>0</v>
      </c>
      <c r="Q401" s="23" t="s">
        <v>104</v>
      </c>
      <c r="R401" s="20">
        <f>VLOOKUP(Q401,Table16[#All],2,0)</f>
        <v>0</v>
      </c>
      <c r="S401" s="23" t="s">
        <v>111</v>
      </c>
      <c r="T401" s="20">
        <f>VLOOKUP(S401,Table17[#All],2,0)</f>
        <v>0</v>
      </c>
      <c r="U401" s="24">
        <v>241000</v>
      </c>
    </row>
    <row r="402" spans="1:21">
      <c r="A402" s="19" t="s">
        <v>227</v>
      </c>
      <c r="B402" s="20">
        <f>VLOOKUP(A402,Table7[#All],2,)</f>
        <v>1</v>
      </c>
      <c r="C402" s="20" t="s">
        <v>91</v>
      </c>
      <c r="D402" s="20">
        <f>VLOOKUP(C402,Table8[#All],2,0)</f>
        <v>0</v>
      </c>
      <c r="E402" s="20" t="s">
        <v>129</v>
      </c>
      <c r="F402" s="20">
        <f>VLOOKUP(E402,Table9[#All],2,0)</f>
        <v>3</v>
      </c>
      <c r="G402" s="20" t="s">
        <v>93</v>
      </c>
      <c r="H402" s="20">
        <f>VLOOKUP(G402,Table10[#All],2,0)</f>
        <v>1</v>
      </c>
      <c r="I402" s="20" t="s">
        <v>119</v>
      </c>
      <c r="J402" s="20">
        <f>VLOOKUP(I402,Table11[#All],2,0)</f>
        <v>0</v>
      </c>
      <c r="K402" s="20" t="s">
        <v>98</v>
      </c>
      <c r="L402" s="20">
        <f>VLOOKUP(K402,Table12[#All],2,0)</f>
        <v>0</v>
      </c>
      <c r="M402" s="20" t="s">
        <v>126</v>
      </c>
      <c r="N402" s="20">
        <f>VLOOKUP(M402,Table13[#All],2,0)</f>
        <v>0</v>
      </c>
      <c r="O402" s="20" t="s">
        <v>126</v>
      </c>
      <c r="P402" s="20">
        <f>VLOOKUP(O402,Table14[#All],2,0)</f>
        <v>2</v>
      </c>
      <c r="Q402" s="20" t="s">
        <v>104</v>
      </c>
      <c r="R402" s="20">
        <f>VLOOKUP(Q402,Table16[#All],2,0)</f>
        <v>0</v>
      </c>
      <c r="S402" s="20" t="s">
        <v>111</v>
      </c>
      <c r="T402" s="20">
        <f>VLOOKUP(S402,Table17[#All],2,0)</f>
        <v>0</v>
      </c>
      <c r="U402" s="21">
        <v>245500</v>
      </c>
    </row>
    <row r="403" spans="1:21">
      <c r="A403" s="22" t="s">
        <v>209</v>
      </c>
      <c r="B403" s="20">
        <f>VLOOKUP(A403,Table7[#All],2,)</f>
        <v>0</v>
      </c>
      <c r="C403" s="23" t="s">
        <v>91</v>
      </c>
      <c r="D403" s="20">
        <f>VLOOKUP(C403,Table8[#All],2,0)</f>
        <v>0</v>
      </c>
      <c r="E403" s="23" t="s">
        <v>92</v>
      </c>
      <c r="F403" s="20">
        <f>VLOOKUP(E403,Table9[#All],2,0)</f>
        <v>0</v>
      </c>
      <c r="G403" s="23" t="s">
        <v>93</v>
      </c>
      <c r="H403" s="20">
        <f>VLOOKUP(G403,Table10[#All],2,0)</f>
        <v>1</v>
      </c>
      <c r="I403" s="23" t="s">
        <v>119</v>
      </c>
      <c r="J403" s="20">
        <f>VLOOKUP(I403,Table11[#All],2,0)</f>
        <v>0</v>
      </c>
      <c r="K403" s="23" t="s">
        <v>98</v>
      </c>
      <c r="L403" s="20">
        <f>VLOOKUP(K403,Table12[#All],2,0)</f>
        <v>0</v>
      </c>
      <c r="M403" s="23" t="s">
        <v>126</v>
      </c>
      <c r="N403" s="20">
        <f>VLOOKUP(M403,Table13[#All],2,0)</f>
        <v>0</v>
      </c>
      <c r="O403" s="23" t="s">
        <v>119</v>
      </c>
      <c r="P403" s="20">
        <f>VLOOKUP(O403,Table14[#All],2,0)</f>
        <v>0</v>
      </c>
      <c r="Q403" s="23" t="s">
        <v>104</v>
      </c>
      <c r="R403" s="20">
        <f>VLOOKUP(Q403,Table16[#All],2,0)</f>
        <v>0</v>
      </c>
      <c r="S403" s="23" t="s">
        <v>150</v>
      </c>
      <c r="T403" s="20">
        <f>VLOOKUP(S403,Table17[#All],2,0)</f>
        <v>2</v>
      </c>
      <c r="U403" s="24">
        <v>164990</v>
      </c>
    </row>
    <row r="404" spans="1:21">
      <c r="A404" s="19" t="s">
        <v>169</v>
      </c>
      <c r="B404" s="20">
        <f>VLOOKUP(A404,Table7[#All],2,)</f>
        <v>9</v>
      </c>
      <c r="C404" s="20" t="s">
        <v>91</v>
      </c>
      <c r="D404" s="20">
        <f>VLOOKUP(C404,Table8[#All],2,0)</f>
        <v>0</v>
      </c>
      <c r="E404" s="20" t="s">
        <v>92</v>
      </c>
      <c r="F404" s="20">
        <f>VLOOKUP(E404,Table9[#All],2,0)</f>
        <v>0</v>
      </c>
      <c r="G404" s="20" t="s">
        <v>93</v>
      </c>
      <c r="H404" s="20">
        <f>VLOOKUP(G404,Table10[#All],2,0)</f>
        <v>1</v>
      </c>
      <c r="I404" s="20" t="s">
        <v>98</v>
      </c>
      <c r="J404" s="20">
        <f>VLOOKUP(I404,Table11[#All],2,0)</f>
        <v>1</v>
      </c>
      <c r="K404" s="20" t="s">
        <v>98</v>
      </c>
      <c r="L404" s="20">
        <f>VLOOKUP(K404,Table12[#All],2,0)</f>
        <v>0</v>
      </c>
      <c r="M404" s="20" t="s">
        <v>126</v>
      </c>
      <c r="N404" s="20">
        <f>VLOOKUP(M404,Table13[#All],2,0)</f>
        <v>0</v>
      </c>
      <c r="O404" s="20" t="s">
        <v>98</v>
      </c>
      <c r="P404" s="20">
        <f>VLOOKUP(O404,Table14[#All],2,0)</f>
        <v>1</v>
      </c>
      <c r="Q404" s="20" t="s">
        <v>167</v>
      </c>
      <c r="R404" s="20">
        <f>VLOOKUP(Q404,Table16[#All],2,0)</f>
        <v>1</v>
      </c>
      <c r="S404" s="20" t="s">
        <v>111</v>
      </c>
      <c r="T404" s="20">
        <f>VLOOKUP(S404,Table17[#All],2,0)</f>
        <v>0</v>
      </c>
      <c r="U404" s="21">
        <v>108000</v>
      </c>
    </row>
    <row r="405" spans="1:21">
      <c r="A405" s="22" t="s">
        <v>162</v>
      </c>
      <c r="B405" s="20">
        <f>VLOOKUP(A405,Table7[#All],2,)</f>
        <v>3</v>
      </c>
      <c r="C405" s="23" t="s">
        <v>91</v>
      </c>
      <c r="D405" s="20">
        <f>VLOOKUP(C405,Table8[#All],2,0)</f>
        <v>0</v>
      </c>
      <c r="E405" s="23" t="s">
        <v>92</v>
      </c>
      <c r="F405" s="20">
        <f>VLOOKUP(E405,Table9[#All],2,0)</f>
        <v>0</v>
      </c>
      <c r="G405" s="23" t="s">
        <v>122</v>
      </c>
      <c r="H405" s="20">
        <f>VLOOKUP(G405,Table10[#All],2,0)</f>
        <v>0</v>
      </c>
      <c r="I405" s="23" t="s">
        <v>119</v>
      </c>
      <c r="J405" s="20">
        <f>VLOOKUP(I405,Table11[#All],2,0)</f>
        <v>0</v>
      </c>
      <c r="K405" s="23" t="s">
        <v>98</v>
      </c>
      <c r="L405" s="20">
        <f>VLOOKUP(K405,Table12[#All],2,0)</f>
        <v>0</v>
      </c>
      <c r="M405" s="23" t="s">
        <v>119</v>
      </c>
      <c r="N405" s="20">
        <f>VLOOKUP(M405,Table13[#All],2,0)</f>
        <v>1</v>
      </c>
      <c r="O405" s="23" t="s">
        <v>119</v>
      </c>
      <c r="P405" s="20">
        <f>VLOOKUP(O405,Table14[#All],2,0)</f>
        <v>0</v>
      </c>
      <c r="Q405" s="23" t="s">
        <v>104</v>
      </c>
      <c r="R405" s="20">
        <f>VLOOKUP(Q405,Table16[#All],2,0)</f>
        <v>0</v>
      </c>
      <c r="S405" s="23" t="s">
        <v>172</v>
      </c>
      <c r="T405" s="20">
        <f>VLOOKUP(S405,Table17[#All],2,0)</f>
        <v>1</v>
      </c>
      <c r="U405" s="24">
        <v>258000</v>
      </c>
    </row>
    <row r="406" spans="1:21">
      <c r="A406" s="19" t="s">
        <v>121</v>
      </c>
      <c r="B406" s="20">
        <f>VLOOKUP(A406,Table7[#All],2,)</f>
        <v>17</v>
      </c>
      <c r="C406" s="20" t="s">
        <v>91</v>
      </c>
      <c r="D406" s="20">
        <f>VLOOKUP(C406,Table8[#All],2,0)</f>
        <v>0</v>
      </c>
      <c r="E406" s="20" t="s">
        <v>92</v>
      </c>
      <c r="F406" s="20">
        <f>VLOOKUP(E406,Table9[#All],2,0)</f>
        <v>0</v>
      </c>
      <c r="G406" s="20" t="s">
        <v>122</v>
      </c>
      <c r="H406" s="20">
        <f>VLOOKUP(G406,Table10[#All],2,0)</f>
        <v>0</v>
      </c>
      <c r="I406" s="20" t="s">
        <v>119</v>
      </c>
      <c r="J406" s="20">
        <f>VLOOKUP(I406,Table11[#All],2,0)</f>
        <v>0</v>
      </c>
      <c r="K406" s="20" t="s">
        <v>98</v>
      </c>
      <c r="L406" s="20">
        <f>VLOOKUP(K406,Table12[#All],2,0)</f>
        <v>0</v>
      </c>
      <c r="M406" s="20" t="s">
        <v>119</v>
      </c>
      <c r="N406" s="20">
        <f>VLOOKUP(M406,Table13[#All],2,0)</f>
        <v>1</v>
      </c>
      <c r="O406" s="20" t="s">
        <v>98</v>
      </c>
      <c r="P406" s="20">
        <f>VLOOKUP(O406,Table14[#All],2,0)</f>
        <v>1</v>
      </c>
      <c r="Q406" s="20" t="s">
        <v>104</v>
      </c>
      <c r="R406" s="20">
        <f>VLOOKUP(Q406,Table16[#All],2,0)</f>
        <v>0</v>
      </c>
      <c r="S406" s="20" t="s">
        <v>111</v>
      </c>
      <c r="T406" s="20">
        <f>VLOOKUP(S406,Table17[#All],2,0)</f>
        <v>0</v>
      </c>
      <c r="U406" s="21">
        <v>168000</v>
      </c>
    </row>
    <row r="407" spans="1:21">
      <c r="A407" s="22" t="s">
        <v>169</v>
      </c>
      <c r="B407" s="20">
        <f>VLOOKUP(A407,Table7[#All],2,)</f>
        <v>9</v>
      </c>
      <c r="C407" s="23" t="s">
        <v>90</v>
      </c>
      <c r="D407" s="20">
        <f>VLOOKUP(C407,Table8[#All],2,0)</f>
        <v>1</v>
      </c>
      <c r="E407" s="23" t="s">
        <v>92</v>
      </c>
      <c r="F407" s="20">
        <f>VLOOKUP(E407,Table9[#All],2,0)</f>
        <v>0</v>
      </c>
      <c r="G407" s="23" t="s">
        <v>93</v>
      </c>
      <c r="H407" s="20">
        <f>VLOOKUP(G407,Table10[#All],2,0)</f>
        <v>1</v>
      </c>
      <c r="I407" s="23" t="s">
        <v>98</v>
      </c>
      <c r="J407" s="20">
        <f>VLOOKUP(I407,Table11[#All],2,0)</f>
        <v>1</v>
      </c>
      <c r="K407" s="23" t="s">
        <v>98</v>
      </c>
      <c r="L407" s="20">
        <f>VLOOKUP(K407,Table12[#All],2,0)</f>
        <v>0</v>
      </c>
      <c r="M407" s="23" t="s">
        <v>126</v>
      </c>
      <c r="N407" s="20">
        <f>VLOOKUP(M407,Table13[#All],2,0)</f>
        <v>0</v>
      </c>
      <c r="O407" s="23" t="s">
        <v>98</v>
      </c>
      <c r="P407" s="20">
        <f>VLOOKUP(O407,Table14[#All],2,0)</f>
        <v>1</v>
      </c>
      <c r="Q407" s="23" t="s">
        <v>104</v>
      </c>
      <c r="R407" s="20">
        <f>VLOOKUP(Q407,Table16[#All],2,0)</f>
        <v>0</v>
      </c>
      <c r="S407" s="23" t="s">
        <v>111</v>
      </c>
      <c r="T407" s="20">
        <f>VLOOKUP(S407,Table17[#All],2,0)</f>
        <v>0</v>
      </c>
      <c r="U407" s="24">
        <v>150000</v>
      </c>
    </row>
    <row r="408" spans="1:21">
      <c r="A408" s="19" t="s">
        <v>200</v>
      </c>
      <c r="B408" s="20">
        <f>VLOOKUP(A408,Table7[#All],2,)</f>
        <v>23</v>
      </c>
      <c r="C408" s="20" t="s">
        <v>91</v>
      </c>
      <c r="D408" s="20">
        <f>VLOOKUP(C408,Table8[#All],2,0)</f>
        <v>0</v>
      </c>
      <c r="E408" s="20" t="s">
        <v>92</v>
      </c>
      <c r="F408" s="20">
        <f>VLOOKUP(E408,Table9[#All],2,0)</f>
        <v>0</v>
      </c>
      <c r="G408" s="20" t="s">
        <v>176</v>
      </c>
      <c r="H408" s="20">
        <f>VLOOKUP(G408,Table10[#All],2,0)</f>
        <v>2</v>
      </c>
      <c r="I408" s="20" t="s">
        <v>98</v>
      </c>
      <c r="J408" s="20">
        <f>VLOOKUP(I408,Table11[#All],2,0)</f>
        <v>1</v>
      </c>
      <c r="K408" s="20" t="s">
        <v>98</v>
      </c>
      <c r="L408" s="20">
        <f>VLOOKUP(K408,Table12[#All],2,0)</f>
        <v>0</v>
      </c>
      <c r="M408" s="20" t="s">
        <v>126</v>
      </c>
      <c r="N408" s="20">
        <f>VLOOKUP(M408,Table13[#All],2,0)</f>
        <v>0</v>
      </c>
      <c r="O408" s="20" t="s">
        <v>98</v>
      </c>
      <c r="P408" s="20">
        <f>VLOOKUP(O408,Table14[#All],2,0)</f>
        <v>1</v>
      </c>
      <c r="Q408" s="20" t="s">
        <v>104</v>
      </c>
      <c r="R408" s="20">
        <f>VLOOKUP(Q408,Table16[#All],2,0)</f>
        <v>0</v>
      </c>
      <c r="S408" s="20" t="s">
        <v>111</v>
      </c>
      <c r="T408" s="20">
        <f>VLOOKUP(S408,Table17[#All],2,0)</f>
        <v>0</v>
      </c>
      <c r="U408" s="21">
        <v>115000</v>
      </c>
    </row>
    <row r="409" spans="1:21">
      <c r="A409" s="22" t="s">
        <v>212</v>
      </c>
      <c r="B409" s="20">
        <f>VLOOKUP(A409,Table7[#All],2,)</f>
        <v>2</v>
      </c>
      <c r="C409" s="23" t="s">
        <v>91</v>
      </c>
      <c r="D409" s="20">
        <f>VLOOKUP(C409,Table8[#All],2,0)</f>
        <v>0</v>
      </c>
      <c r="E409" s="23" t="s">
        <v>92</v>
      </c>
      <c r="F409" s="20">
        <f>VLOOKUP(E409,Table9[#All],2,0)</f>
        <v>0</v>
      </c>
      <c r="G409" s="23" t="s">
        <v>122</v>
      </c>
      <c r="H409" s="20">
        <f>VLOOKUP(G409,Table10[#All],2,0)</f>
        <v>0</v>
      </c>
      <c r="I409" s="23" t="s">
        <v>119</v>
      </c>
      <c r="J409" s="20">
        <f>VLOOKUP(I409,Table11[#All],2,0)</f>
        <v>0</v>
      </c>
      <c r="K409" s="23" t="s">
        <v>98</v>
      </c>
      <c r="L409" s="20">
        <f>VLOOKUP(K409,Table12[#All],2,0)</f>
        <v>0</v>
      </c>
      <c r="M409" s="23" t="s">
        <v>126</v>
      </c>
      <c r="N409" s="20">
        <f>VLOOKUP(M409,Table13[#All],2,0)</f>
        <v>0</v>
      </c>
      <c r="O409" s="23" t="s">
        <v>98</v>
      </c>
      <c r="P409" s="20">
        <f>VLOOKUP(O409,Table14[#All],2,0)</f>
        <v>1</v>
      </c>
      <c r="Q409" s="23" t="s">
        <v>104</v>
      </c>
      <c r="R409" s="20">
        <f>VLOOKUP(Q409,Table16[#All],2,0)</f>
        <v>0</v>
      </c>
      <c r="S409" s="23" t="s">
        <v>111</v>
      </c>
      <c r="T409" s="20">
        <f>VLOOKUP(S409,Table17[#All],2,0)</f>
        <v>0</v>
      </c>
      <c r="U409" s="24">
        <v>177000</v>
      </c>
    </row>
    <row r="410" spans="1:21">
      <c r="A410" s="19" t="s">
        <v>147</v>
      </c>
      <c r="B410" s="20">
        <f>VLOOKUP(A410,Table7[#All],2,)</f>
        <v>10</v>
      </c>
      <c r="C410" s="20" t="s">
        <v>91</v>
      </c>
      <c r="D410" s="20">
        <f>VLOOKUP(C410,Table8[#All],2,0)</f>
        <v>0</v>
      </c>
      <c r="E410" s="20" t="s">
        <v>92</v>
      </c>
      <c r="F410" s="20">
        <f>VLOOKUP(E410,Table9[#All],2,0)</f>
        <v>0</v>
      </c>
      <c r="G410" s="20" t="s">
        <v>122</v>
      </c>
      <c r="H410" s="20">
        <f>VLOOKUP(G410,Table10[#All],2,0)</f>
        <v>0</v>
      </c>
      <c r="I410" s="20" t="s">
        <v>126</v>
      </c>
      <c r="J410" s="20">
        <f>VLOOKUP(I410,Table11[#All],2,0)</f>
        <v>2</v>
      </c>
      <c r="K410" s="20" t="s">
        <v>119</v>
      </c>
      <c r="L410" s="20">
        <f>VLOOKUP(K410,Table12[#All],2,0)</f>
        <v>1</v>
      </c>
      <c r="M410" s="20" t="s">
        <v>126</v>
      </c>
      <c r="N410" s="20">
        <f>VLOOKUP(M410,Table13[#All],2,0)</f>
        <v>0</v>
      </c>
      <c r="O410" s="20" t="s">
        <v>119</v>
      </c>
      <c r="P410" s="20">
        <f>VLOOKUP(O410,Table14[#All],2,0)</f>
        <v>0</v>
      </c>
      <c r="Q410" s="20" t="s">
        <v>104</v>
      </c>
      <c r="R410" s="20">
        <f>VLOOKUP(Q410,Table16[#All],2,0)</f>
        <v>0</v>
      </c>
      <c r="S410" s="20" t="s">
        <v>150</v>
      </c>
      <c r="T410" s="20">
        <f>VLOOKUP(S410,Table17[#All],2,0)</f>
        <v>2</v>
      </c>
      <c r="U410" s="21">
        <v>280000</v>
      </c>
    </row>
    <row r="411" spans="1:21">
      <c r="A411" s="22" t="s">
        <v>163</v>
      </c>
      <c r="B411" s="20">
        <f>VLOOKUP(A411,Table7[#All],2,)</f>
        <v>5</v>
      </c>
      <c r="C411" s="23" t="s">
        <v>91</v>
      </c>
      <c r="D411" s="20">
        <f>VLOOKUP(C411,Table8[#All],2,0)</f>
        <v>0</v>
      </c>
      <c r="E411" s="23" t="s">
        <v>92</v>
      </c>
      <c r="F411" s="20">
        <f>VLOOKUP(E411,Table9[#All],2,0)</f>
        <v>0</v>
      </c>
      <c r="G411" s="23" t="s">
        <v>122</v>
      </c>
      <c r="H411" s="20">
        <f>VLOOKUP(G411,Table10[#All],2,0)</f>
        <v>0</v>
      </c>
      <c r="I411" s="23" t="s">
        <v>126</v>
      </c>
      <c r="J411" s="20">
        <f>VLOOKUP(I411,Table11[#All],2,0)</f>
        <v>2</v>
      </c>
      <c r="K411" s="23" t="s">
        <v>98</v>
      </c>
      <c r="L411" s="20">
        <f>VLOOKUP(K411,Table12[#All],2,0)</f>
        <v>0</v>
      </c>
      <c r="M411" s="23" t="s">
        <v>126</v>
      </c>
      <c r="N411" s="20">
        <f>VLOOKUP(M411,Table13[#All],2,0)</f>
        <v>0</v>
      </c>
      <c r="O411" s="23" t="s">
        <v>126</v>
      </c>
      <c r="P411" s="20">
        <f>VLOOKUP(O411,Table14[#All],2,0)</f>
        <v>2</v>
      </c>
      <c r="Q411" s="23" t="s">
        <v>104</v>
      </c>
      <c r="R411" s="20">
        <f>VLOOKUP(Q411,Table16[#All],2,0)</f>
        <v>0</v>
      </c>
      <c r="S411" s="23" t="s">
        <v>150</v>
      </c>
      <c r="T411" s="20">
        <f>VLOOKUP(S411,Table17[#All],2,0)</f>
        <v>2</v>
      </c>
      <c r="U411" s="24">
        <v>339750</v>
      </c>
    </row>
    <row r="412" spans="1:21">
      <c r="A412" s="19" t="s">
        <v>206</v>
      </c>
      <c r="B412" s="20">
        <f>VLOOKUP(A412,Table7[#All],2,)</f>
        <v>15</v>
      </c>
      <c r="C412" s="20" t="s">
        <v>91</v>
      </c>
      <c r="D412" s="20">
        <f>VLOOKUP(C412,Table8[#All],2,0)</f>
        <v>0</v>
      </c>
      <c r="E412" s="20" t="s">
        <v>92</v>
      </c>
      <c r="F412" s="20">
        <f>VLOOKUP(E412,Table9[#All],2,0)</f>
        <v>0</v>
      </c>
      <c r="G412" s="20" t="s">
        <v>93</v>
      </c>
      <c r="H412" s="20">
        <f>VLOOKUP(G412,Table10[#All],2,0)</f>
        <v>1</v>
      </c>
      <c r="I412" s="20" t="s">
        <v>98</v>
      </c>
      <c r="J412" s="20">
        <f>VLOOKUP(I412,Table11[#All],2,0)</f>
        <v>1</v>
      </c>
      <c r="K412" s="20" t="s">
        <v>139</v>
      </c>
      <c r="L412" s="20">
        <f>VLOOKUP(K412,Table12[#All],2,0)</f>
        <v>3</v>
      </c>
      <c r="M412" s="20" t="s">
        <v>98</v>
      </c>
      <c r="N412" s="20">
        <f>VLOOKUP(M412,Table13[#All],2,0)</f>
        <v>2</v>
      </c>
      <c r="O412" s="20" t="s">
        <v>98</v>
      </c>
      <c r="P412" s="20">
        <f>VLOOKUP(O412,Table14[#All],2,0)</f>
        <v>1</v>
      </c>
      <c r="Q412" s="20" t="s">
        <v>104</v>
      </c>
      <c r="R412" s="20">
        <f>VLOOKUP(Q412,Table16[#All],2,0)</f>
        <v>0</v>
      </c>
      <c r="S412" s="20" t="s">
        <v>172</v>
      </c>
      <c r="T412" s="20">
        <f>VLOOKUP(S412,Table17[#All],2,0)</f>
        <v>1</v>
      </c>
      <c r="U412" s="21">
        <v>60000</v>
      </c>
    </row>
    <row r="413" spans="1:21">
      <c r="A413" s="22" t="s">
        <v>121</v>
      </c>
      <c r="B413" s="20">
        <f>VLOOKUP(A413,Table7[#All],2,)</f>
        <v>17</v>
      </c>
      <c r="C413" s="23" t="s">
        <v>91</v>
      </c>
      <c r="D413" s="20">
        <f>VLOOKUP(C413,Table8[#All],2,0)</f>
        <v>0</v>
      </c>
      <c r="E413" s="23" t="s">
        <v>186</v>
      </c>
      <c r="F413" s="20">
        <f>VLOOKUP(E413,Table9[#All],2,0)</f>
        <v>1</v>
      </c>
      <c r="G413" s="23" t="s">
        <v>93</v>
      </c>
      <c r="H413" s="20">
        <f>VLOOKUP(G413,Table10[#All],2,0)</f>
        <v>1</v>
      </c>
      <c r="I413" s="23" t="s">
        <v>98</v>
      </c>
      <c r="J413" s="20">
        <f>VLOOKUP(I413,Table11[#All],2,0)</f>
        <v>1</v>
      </c>
      <c r="K413" s="23" t="s">
        <v>98</v>
      </c>
      <c r="L413" s="20">
        <f>VLOOKUP(K413,Table12[#All],2,0)</f>
        <v>0</v>
      </c>
      <c r="M413" s="23" t="s">
        <v>98</v>
      </c>
      <c r="N413" s="20">
        <f>VLOOKUP(M413,Table13[#All],2,0)</f>
        <v>2</v>
      </c>
      <c r="O413" s="23" t="s">
        <v>98</v>
      </c>
      <c r="P413" s="20">
        <f>VLOOKUP(O413,Table14[#All],2,0)</f>
        <v>1</v>
      </c>
      <c r="Q413" s="23" t="s">
        <v>104</v>
      </c>
      <c r="R413" s="20">
        <f>VLOOKUP(Q413,Table16[#All],2,0)</f>
        <v>0</v>
      </c>
      <c r="S413" s="23" t="s">
        <v>111</v>
      </c>
      <c r="T413" s="20">
        <f>VLOOKUP(S413,Table17[#All],2,0)</f>
        <v>0</v>
      </c>
      <c r="U413" s="24">
        <v>145000</v>
      </c>
    </row>
    <row r="414" spans="1:21">
      <c r="A414" s="19" t="s">
        <v>163</v>
      </c>
      <c r="B414" s="20">
        <f>VLOOKUP(A414,Table7[#All],2,)</f>
        <v>5</v>
      </c>
      <c r="C414" s="20" t="s">
        <v>91</v>
      </c>
      <c r="D414" s="20">
        <f>VLOOKUP(C414,Table8[#All],2,0)</f>
        <v>0</v>
      </c>
      <c r="E414" s="20" t="s">
        <v>92</v>
      </c>
      <c r="F414" s="20">
        <f>VLOOKUP(E414,Table9[#All],2,0)</f>
        <v>0</v>
      </c>
      <c r="G414" s="20" t="s">
        <v>93</v>
      </c>
      <c r="H414" s="20">
        <f>VLOOKUP(G414,Table10[#All],2,0)</f>
        <v>1</v>
      </c>
      <c r="I414" s="20" t="s">
        <v>126</v>
      </c>
      <c r="J414" s="20">
        <f>VLOOKUP(I414,Table11[#All],2,0)</f>
        <v>2</v>
      </c>
      <c r="K414" s="20" t="s">
        <v>98</v>
      </c>
      <c r="L414" s="20">
        <f>VLOOKUP(K414,Table12[#All],2,0)</f>
        <v>0</v>
      </c>
      <c r="M414" s="20" t="s">
        <v>126</v>
      </c>
      <c r="N414" s="20">
        <f>VLOOKUP(M414,Table13[#All],2,0)</f>
        <v>0</v>
      </c>
      <c r="O414" s="20" t="s">
        <v>119</v>
      </c>
      <c r="P414" s="20">
        <f>VLOOKUP(O414,Table14[#All],2,0)</f>
        <v>0</v>
      </c>
      <c r="Q414" s="20" t="s">
        <v>104</v>
      </c>
      <c r="R414" s="20">
        <f>VLOOKUP(Q414,Table16[#All],2,0)</f>
        <v>0</v>
      </c>
      <c r="S414" s="20" t="s">
        <v>150</v>
      </c>
      <c r="T414" s="20">
        <f>VLOOKUP(S414,Table17[#All],2,0)</f>
        <v>2</v>
      </c>
      <c r="U414" s="21">
        <v>222000</v>
      </c>
    </row>
    <row r="415" spans="1:21">
      <c r="A415" s="22" t="s">
        <v>188</v>
      </c>
      <c r="B415" s="20">
        <f>VLOOKUP(A415,Table7[#All],2,)</f>
        <v>7</v>
      </c>
      <c r="C415" s="23" t="s">
        <v>182</v>
      </c>
      <c r="D415" s="20">
        <f>VLOOKUP(C415,Table8[#All],2,0)</f>
        <v>3</v>
      </c>
      <c r="E415" s="23" t="s">
        <v>92</v>
      </c>
      <c r="F415" s="20">
        <f>VLOOKUP(E415,Table9[#All],2,0)</f>
        <v>0</v>
      </c>
      <c r="G415" s="23" t="s">
        <v>93</v>
      </c>
      <c r="H415" s="20">
        <f>VLOOKUP(G415,Table10[#All],2,0)</f>
        <v>1</v>
      </c>
      <c r="I415" s="23" t="s">
        <v>98</v>
      </c>
      <c r="J415" s="20">
        <f>VLOOKUP(I415,Table11[#All],2,0)</f>
        <v>1</v>
      </c>
      <c r="K415" s="23" t="s">
        <v>98</v>
      </c>
      <c r="L415" s="20">
        <f>VLOOKUP(K415,Table12[#All],2,0)</f>
        <v>0</v>
      </c>
      <c r="M415" s="23" t="s">
        <v>119</v>
      </c>
      <c r="N415" s="20">
        <f>VLOOKUP(M415,Table13[#All],2,0)</f>
        <v>1</v>
      </c>
      <c r="O415" s="23" t="s">
        <v>98</v>
      </c>
      <c r="P415" s="20">
        <f>VLOOKUP(O415,Table14[#All],2,0)</f>
        <v>1</v>
      </c>
      <c r="Q415" s="23" t="s">
        <v>104</v>
      </c>
      <c r="R415" s="20">
        <f>VLOOKUP(Q415,Table16[#All],2,0)</f>
        <v>0</v>
      </c>
      <c r="S415" s="23" t="s">
        <v>111</v>
      </c>
      <c r="T415" s="20">
        <f>VLOOKUP(S415,Table17[#All],2,0)</f>
        <v>0</v>
      </c>
      <c r="U415" s="24">
        <v>115000</v>
      </c>
    </row>
    <row r="416" spans="1:21">
      <c r="A416" s="19" t="s">
        <v>165</v>
      </c>
      <c r="B416" s="20">
        <f>VLOOKUP(A416,Table7[#All],2,)</f>
        <v>12</v>
      </c>
      <c r="C416" s="20" t="s">
        <v>91</v>
      </c>
      <c r="D416" s="20">
        <f>VLOOKUP(C416,Table8[#All],2,0)</f>
        <v>0</v>
      </c>
      <c r="E416" s="20" t="s">
        <v>92</v>
      </c>
      <c r="F416" s="20">
        <f>VLOOKUP(E416,Table9[#All],2,0)</f>
        <v>0</v>
      </c>
      <c r="G416" s="20" t="s">
        <v>122</v>
      </c>
      <c r="H416" s="20">
        <f>VLOOKUP(G416,Table10[#All],2,0)</f>
        <v>0</v>
      </c>
      <c r="I416" s="20" t="s">
        <v>119</v>
      </c>
      <c r="J416" s="20">
        <f>VLOOKUP(I416,Table11[#All],2,0)</f>
        <v>0</v>
      </c>
      <c r="K416" s="20" t="s">
        <v>98</v>
      </c>
      <c r="L416" s="20">
        <f>VLOOKUP(K416,Table12[#All],2,0)</f>
        <v>0</v>
      </c>
      <c r="M416" s="20" t="s">
        <v>126</v>
      </c>
      <c r="N416" s="20">
        <f>VLOOKUP(M416,Table13[#All],2,0)</f>
        <v>0</v>
      </c>
      <c r="O416" s="20" t="s">
        <v>119</v>
      </c>
      <c r="P416" s="20">
        <f>VLOOKUP(O416,Table14[#All],2,0)</f>
        <v>0</v>
      </c>
      <c r="Q416" s="20" t="s">
        <v>104</v>
      </c>
      <c r="R416" s="20">
        <f>VLOOKUP(Q416,Table16[#All],2,0)</f>
        <v>0</v>
      </c>
      <c r="S416" s="20" t="s">
        <v>111</v>
      </c>
      <c r="T416" s="20">
        <f>VLOOKUP(S416,Table17[#All],2,0)</f>
        <v>0</v>
      </c>
      <c r="U416" s="21">
        <v>228000</v>
      </c>
    </row>
    <row r="417" spans="1:21">
      <c r="A417" s="22" t="s">
        <v>121</v>
      </c>
      <c r="B417" s="20">
        <f>VLOOKUP(A417,Table7[#All],2,)</f>
        <v>17</v>
      </c>
      <c r="C417" s="23" t="s">
        <v>91</v>
      </c>
      <c r="D417" s="20">
        <f>VLOOKUP(C417,Table8[#All],2,0)</f>
        <v>0</v>
      </c>
      <c r="E417" s="23" t="s">
        <v>92</v>
      </c>
      <c r="F417" s="20">
        <f>VLOOKUP(E417,Table9[#All],2,0)</f>
        <v>0</v>
      </c>
      <c r="G417" s="23" t="s">
        <v>93</v>
      </c>
      <c r="H417" s="20">
        <f>VLOOKUP(G417,Table10[#All],2,0)</f>
        <v>1</v>
      </c>
      <c r="I417" s="23" t="s">
        <v>119</v>
      </c>
      <c r="J417" s="20">
        <f>VLOOKUP(I417,Table11[#All],2,0)</f>
        <v>0</v>
      </c>
      <c r="K417" s="23" t="s">
        <v>98</v>
      </c>
      <c r="L417" s="20">
        <f>VLOOKUP(K417,Table12[#All],2,0)</f>
        <v>0</v>
      </c>
      <c r="M417" s="23" t="s">
        <v>126</v>
      </c>
      <c r="N417" s="20">
        <f>VLOOKUP(M417,Table13[#All],2,0)</f>
        <v>0</v>
      </c>
      <c r="O417" s="23" t="s">
        <v>119</v>
      </c>
      <c r="P417" s="20">
        <f>VLOOKUP(O417,Table14[#All],2,0)</f>
        <v>0</v>
      </c>
      <c r="Q417" s="23" t="s">
        <v>104</v>
      </c>
      <c r="R417" s="20">
        <f>VLOOKUP(Q417,Table16[#All],2,0)</f>
        <v>0</v>
      </c>
      <c r="S417" s="23" t="s">
        <v>150</v>
      </c>
      <c r="T417" s="20">
        <f>VLOOKUP(S417,Table17[#All],2,0)</f>
        <v>2</v>
      </c>
      <c r="U417" s="24">
        <v>181134</v>
      </c>
    </row>
    <row r="418" spans="1:21">
      <c r="A418" s="19" t="s">
        <v>169</v>
      </c>
      <c r="B418" s="20">
        <f>VLOOKUP(A418,Table7[#All],2,)</f>
        <v>9</v>
      </c>
      <c r="C418" s="20" t="s">
        <v>91</v>
      </c>
      <c r="D418" s="20">
        <f>VLOOKUP(C418,Table8[#All],2,0)</f>
        <v>0</v>
      </c>
      <c r="E418" s="20" t="s">
        <v>92</v>
      </c>
      <c r="F418" s="20">
        <f>VLOOKUP(E418,Table9[#All],2,0)</f>
        <v>0</v>
      </c>
      <c r="G418" s="20" t="s">
        <v>122</v>
      </c>
      <c r="H418" s="20">
        <f>VLOOKUP(G418,Table10[#All],2,0)</f>
        <v>0</v>
      </c>
      <c r="I418" s="20" t="s">
        <v>98</v>
      </c>
      <c r="J418" s="20">
        <f>VLOOKUP(I418,Table11[#All],2,0)</f>
        <v>1</v>
      </c>
      <c r="K418" s="20" t="s">
        <v>98</v>
      </c>
      <c r="L418" s="20">
        <f>VLOOKUP(K418,Table12[#All],2,0)</f>
        <v>0</v>
      </c>
      <c r="M418" s="20" t="s">
        <v>98</v>
      </c>
      <c r="N418" s="20">
        <f>VLOOKUP(M418,Table13[#All],2,0)</f>
        <v>2</v>
      </c>
      <c r="O418" s="20" t="s">
        <v>98</v>
      </c>
      <c r="P418" s="20">
        <f>VLOOKUP(O418,Table14[#All],2,0)</f>
        <v>1</v>
      </c>
      <c r="Q418" s="20" t="s">
        <v>104</v>
      </c>
      <c r="R418" s="20">
        <f>VLOOKUP(Q418,Table16[#All],2,0)</f>
        <v>0</v>
      </c>
      <c r="S418" s="20" t="s">
        <v>111</v>
      </c>
      <c r="T418" s="20">
        <f>VLOOKUP(S418,Table17[#All],2,0)</f>
        <v>0</v>
      </c>
      <c r="U418" s="21">
        <v>149500</v>
      </c>
    </row>
    <row r="419" spans="1:21">
      <c r="A419" s="22" t="s">
        <v>212</v>
      </c>
      <c r="B419" s="20">
        <f>VLOOKUP(A419,Table7[#All],2,)</f>
        <v>2</v>
      </c>
      <c r="C419" s="23" t="s">
        <v>90</v>
      </c>
      <c r="D419" s="20">
        <f>VLOOKUP(C419,Table8[#All],2,0)</f>
        <v>1</v>
      </c>
      <c r="E419" s="23" t="s">
        <v>92</v>
      </c>
      <c r="F419" s="20">
        <f>VLOOKUP(E419,Table9[#All],2,0)</f>
        <v>0</v>
      </c>
      <c r="G419" s="23" t="s">
        <v>122</v>
      </c>
      <c r="H419" s="20">
        <f>VLOOKUP(G419,Table10[#All],2,0)</f>
        <v>0</v>
      </c>
      <c r="I419" s="23" t="s">
        <v>119</v>
      </c>
      <c r="J419" s="20">
        <f>VLOOKUP(I419,Table11[#All],2,0)</f>
        <v>0</v>
      </c>
      <c r="K419" s="23" t="s">
        <v>98</v>
      </c>
      <c r="L419" s="20">
        <f>VLOOKUP(K419,Table12[#All],2,0)</f>
        <v>0</v>
      </c>
      <c r="M419" s="23" t="s">
        <v>98</v>
      </c>
      <c r="N419" s="20">
        <f>VLOOKUP(M419,Table13[#All],2,0)</f>
        <v>2</v>
      </c>
      <c r="O419" s="23" t="s">
        <v>98</v>
      </c>
      <c r="P419" s="20">
        <f>VLOOKUP(O419,Table14[#All],2,0)</f>
        <v>1</v>
      </c>
      <c r="Q419" s="23" t="s">
        <v>167</v>
      </c>
      <c r="R419" s="20">
        <f>VLOOKUP(Q419,Table16[#All],2,0)</f>
        <v>1</v>
      </c>
      <c r="S419" s="23" t="s">
        <v>111</v>
      </c>
      <c r="T419" s="20">
        <f>VLOOKUP(S419,Table17[#All],2,0)</f>
        <v>0</v>
      </c>
      <c r="U419" s="24">
        <v>239000</v>
      </c>
    </row>
    <row r="420" spans="1:21">
      <c r="A420" s="19" t="s">
        <v>206</v>
      </c>
      <c r="B420" s="20">
        <f>VLOOKUP(A420,Table7[#All],2,)</f>
        <v>15</v>
      </c>
      <c r="C420" s="20" t="s">
        <v>91</v>
      </c>
      <c r="D420" s="20">
        <f>VLOOKUP(C420,Table8[#All],2,0)</f>
        <v>0</v>
      </c>
      <c r="E420" s="20" t="s">
        <v>92</v>
      </c>
      <c r="F420" s="20">
        <f>VLOOKUP(E420,Table9[#All],2,0)</f>
        <v>0</v>
      </c>
      <c r="G420" s="20" t="s">
        <v>176</v>
      </c>
      <c r="H420" s="20">
        <f>VLOOKUP(G420,Table10[#All],2,0)</f>
        <v>2</v>
      </c>
      <c r="I420" s="20" t="s">
        <v>98</v>
      </c>
      <c r="J420" s="20">
        <f>VLOOKUP(I420,Table11[#All],2,0)</f>
        <v>1</v>
      </c>
      <c r="K420" s="20" t="s">
        <v>98</v>
      </c>
      <c r="L420" s="20">
        <f>VLOOKUP(K420,Table12[#All],2,0)</f>
        <v>0</v>
      </c>
      <c r="M420" s="20" t="s">
        <v>139</v>
      </c>
      <c r="N420" s="20">
        <f>VLOOKUP(M420,Table13[#All],2,0)</f>
        <v>3</v>
      </c>
      <c r="O420" s="20" t="s">
        <v>98</v>
      </c>
      <c r="P420" s="20">
        <f>VLOOKUP(O420,Table14[#All],2,0)</f>
        <v>1</v>
      </c>
      <c r="Q420" s="20" t="s">
        <v>191</v>
      </c>
      <c r="R420" s="20">
        <f>VLOOKUP(Q420,Table16[#All],2,0)</f>
        <v>2</v>
      </c>
      <c r="S420" s="20" t="s">
        <v>241</v>
      </c>
      <c r="T420" s="20">
        <f>VLOOKUP(S420,Table17[#All],2,0)</f>
        <v>3</v>
      </c>
      <c r="U420" s="21">
        <v>126000</v>
      </c>
    </row>
    <row r="421" spans="1:21">
      <c r="A421" s="22" t="s">
        <v>89</v>
      </c>
      <c r="B421" s="20">
        <f>VLOOKUP(A421,Table7[#All],2,)</f>
        <v>11</v>
      </c>
      <c r="C421" s="23" t="s">
        <v>91</v>
      </c>
      <c r="D421" s="20">
        <f>VLOOKUP(C421,Table8[#All],2,0)</f>
        <v>0</v>
      </c>
      <c r="E421" s="23" t="s">
        <v>92</v>
      </c>
      <c r="F421" s="20">
        <f>VLOOKUP(E421,Table9[#All],2,0)</f>
        <v>0</v>
      </c>
      <c r="G421" s="23" t="s">
        <v>93</v>
      </c>
      <c r="H421" s="20">
        <f>VLOOKUP(G421,Table10[#All],2,0)</f>
        <v>1</v>
      </c>
      <c r="I421" s="23" t="s">
        <v>98</v>
      </c>
      <c r="J421" s="20">
        <f>VLOOKUP(I421,Table11[#All],2,0)</f>
        <v>1</v>
      </c>
      <c r="K421" s="23" t="s">
        <v>98</v>
      </c>
      <c r="L421" s="20">
        <f>VLOOKUP(K421,Table12[#All],2,0)</f>
        <v>0</v>
      </c>
      <c r="M421" s="23" t="s">
        <v>126</v>
      </c>
      <c r="N421" s="20">
        <f>VLOOKUP(M421,Table13[#All],2,0)</f>
        <v>0</v>
      </c>
      <c r="O421" s="23" t="s">
        <v>98</v>
      </c>
      <c r="P421" s="20">
        <f>VLOOKUP(O421,Table14[#All],2,0)</f>
        <v>1</v>
      </c>
      <c r="Q421" s="23" t="s">
        <v>104</v>
      </c>
      <c r="R421" s="20">
        <f>VLOOKUP(Q421,Table16[#All],2,0)</f>
        <v>0</v>
      </c>
      <c r="S421" s="23" t="s">
        <v>111</v>
      </c>
      <c r="T421" s="20">
        <f>VLOOKUP(S421,Table17[#All],2,0)</f>
        <v>0</v>
      </c>
      <c r="U421" s="24">
        <v>142000</v>
      </c>
    </row>
    <row r="422" spans="1:21">
      <c r="A422" s="19" t="s">
        <v>217</v>
      </c>
      <c r="B422" s="20">
        <f>VLOOKUP(A422,Table7[#All],2,)</f>
        <v>4</v>
      </c>
      <c r="C422" s="20" t="s">
        <v>91</v>
      </c>
      <c r="D422" s="20">
        <f>VLOOKUP(C422,Table8[#All],2,0)</f>
        <v>0</v>
      </c>
      <c r="E422" s="20" t="s">
        <v>179</v>
      </c>
      <c r="F422" s="20">
        <f>VLOOKUP(E422,Table9[#All],2,0)</f>
        <v>2</v>
      </c>
      <c r="G422" s="20" t="s">
        <v>183</v>
      </c>
      <c r="H422" s="20">
        <f>VLOOKUP(G422,Table10[#All],2,0)</f>
        <v>4</v>
      </c>
      <c r="I422" s="20" t="s">
        <v>119</v>
      </c>
      <c r="J422" s="20">
        <f>VLOOKUP(I422,Table11[#All],2,0)</f>
        <v>0</v>
      </c>
      <c r="K422" s="20" t="s">
        <v>119</v>
      </c>
      <c r="L422" s="20">
        <f>VLOOKUP(K422,Table12[#All],2,0)</f>
        <v>1</v>
      </c>
      <c r="M422" s="20" t="s">
        <v>126</v>
      </c>
      <c r="N422" s="20">
        <f>VLOOKUP(M422,Table13[#All],2,0)</f>
        <v>0</v>
      </c>
      <c r="O422" s="20" t="s">
        <v>98</v>
      </c>
      <c r="P422" s="20">
        <f>VLOOKUP(O422,Table14[#All],2,0)</f>
        <v>1</v>
      </c>
      <c r="Q422" s="20" t="s">
        <v>104</v>
      </c>
      <c r="R422" s="20">
        <f>VLOOKUP(Q422,Table16[#All],2,0)</f>
        <v>0</v>
      </c>
      <c r="S422" s="20" t="s">
        <v>216</v>
      </c>
      <c r="T422" s="20">
        <f>VLOOKUP(S422,Table17[#All],2,0)</f>
        <v>4</v>
      </c>
      <c r="U422" s="21">
        <v>206300</v>
      </c>
    </row>
    <row r="423" spans="1:21">
      <c r="A423" s="22" t="s">
        <v>175</v>
      </c>
      <c r="B423" s="20">
        <f>VLOOKUP(A423,Table7[#All],2,)</f>
        <v>6</v>
      </c>
      <c r="C423" s="23" t="s">
        <v>91</v>
      </c>
      <c r="D423" s="20">
        <f>VLOOKUP(C423,Table8[#All],2,0)</f>
        <v>0</v>
      </c>
      <c r="E423" s="23" t="s">
        <v>92</v>
      </c>
      <c r="F423" s="20">
        <f>VLOOKUP(E423,Table9[#All],2,0)</f>
        <v>0</v>
      </c>
      <c r="G423" s="23" t="s">
        <v>93</v>
      </c>
      <c r="H423" s="20">
        <f>VLOOKUP(G423,Table10[#All],2,0)</f>
        <v>1</v>
      </c>
      <c r="I423" s="23" t="s">
        <v>119</v>
      </c>
      <c r="J423" s="20">
        <f>VLOOKUP(I423,Table11[#All],2,0)</f>
        <v>0</v>
      </c>
      <c r="K423" s="23" t="s">
        <v>98</v>
      </c>
      <c r="L423" s="20">
        <f>VLOOKUP(K423,Table12[#All],2,0)</f>
        <v>0</v>
      </c>
      <c r="M423" s="23" t="s">
        <v>119</v>
      </c>
      <c r="N423" s="20">
        <f>VLOOKUP(M423,Table13[#All],2,0)</f>
        <v>1</v>
      </c>
      <c r="O423" s="23" t="s">
        <v>119</v>
      </c>
      <c r="P423" s="20">
        <f>VLOOKUP(O423,Table14[#All],2,0)</f>
        <v>0</v>
      </c>
      <c r="Q423" s="23" t="s">
        <v>104</v>
      </c>
      <c r="R423" s="20">
        <f>VLOOKUP(Q423,Table16[#All],2,0)</f>
        <v>0</v>
      </c>
      <c r="S423" s="23" t="s">
        <v>111</v>
      </c>
      <c r="T423" s="20">
        <f>VLOOKUP(S423,Table17[#All],2,0)</f>
        <v>0</v>
      </c>
      <c r="U423" s="24">
        <v>215000</v>
      </c>
    </row>
    <row r="424" spans="1:21">
      <c r="A424" s="19" t="s">
        <v>217</v>
      </c>
      <c r="B424" s="20">
        <f>VLOOKUP(A424,Table7[#All],2,)</f>
        <v>4</v>
      </c>
      <c r="C424" s="20" t="s">
        <v>182</v>
      </c>
      <c r="D424" s="20">
        <f>VLOOKUP(C424,Table8[#All],2,0)</f>
        <v>3</v>
      </c>
      <c r="E424" s="20" t="s">
        <v>92</v>
      </c>
      <c r="F424" s="20">
        <f>VLOOKUP(E424,Table9[#All],2,0)</f>
        <v>0</v>
      </c>
      <c r="G424" s="20" t="s">
        <v>93</v>
      </c>
      <c r="H424" s="20">
        <f>VLOOKUP(G424,Table10[#All],2,0)</f>
        <v>1</v>
      </c>
      <c r="I424" s="20" t="s">
        <v>98</v>
      </c>
      <c r="J424" s="20">
        <f>VLOOKUP(I424,Table11[#All],2,0)</f>
        <v>1</v>
      </c>
      <c r="K424" s="20" t="s">
        <v>98</v>
      </c>
      <c r="L424" s="20">
        <f>VLOOKUP(K424,Table12[#All],2,0)</f>
        <v>0</v>
      </c>
      <c r="M424" s="20" t="s">
        <v>126</v>
      </c>
      <c r="N424" s="20">
        <f>VLOOKUP(M424,Table13[#All],2,0)</f>
        <v>0</v>
      </c>
      <c r="O424" s="20" t="s">
        <v>98</v>
      </c>
      <c r="P424" s="20">
        <f>VLOOKUP(O424,Table14[#All],2,0)</f>
        <v>1</v>
      </c>
      <c r="Q424" s="20" t="s">
        <v>167</v>
      </c>
      <c r="R424" s="20">
        <f>VLOOKUP(Q424,Table16[#All],2,0)</f>
        <v>1</v>
      </c>
      <c r="S424" s="20" t="s">
        <v>111</v>
      </c>
      <c r="T424" s="20">
        <f>VLOOKUP(S424,Table17[#All],2,0)</f>
        <v>0</v>
      </c>
      <c r="U424" s="21">
        <v>113000</v>
      </c>
    </row>
    <row r="425" spans="1:21">
      <c r="A425" s="22" t="s">
        <v>162</v>
      </c>
      <c r="B425" s="20">
        <f>VLOOKUP(A425,Table7[#All],2,)</f>
        <v>3</v>
      </c>
      <c r="C425" s="23" t="s">
        <v>91</v>
      </c>
      <c r="D425" s="20">
        <f>VLOOKUP(C425,Table8[#All],2,0)</f>
        <v>0</v>
      </c>
      <c r="E425" s="23" t="s">
        <v>92</v>
      </c>
      <c r="F425" s="20">
        <f>VLOOKUP(E425,Table9[#All],2,0)</f>
        <v>0</v>
      </c>
      <c r="G425" s="23" t="s">
        <v>122</v>
      </c>
      <c r="H425" s="20">
        <f>VLOOKUP(G425,Table10[#All],2,0)</f>
        <v>0</v>
      </c>
      <c r="I425" s="23" t="s">
        <v>119</v>
      </c>
      <c r="J425" s="20">
        <f>VLOOKUP(I425,Table11[#All],2,0)</f>
        <v>0</v>
      </c>
      <c r="K425" s="23" t="s">
        <v>98</v>
      </c>
      <c r="L425" s="20">
        <f>VLOOKUP(K425,Table12[#All],2,0)</f>
        <v>0</v>
      </c>
      <c r="M425" s="23" t="s">
        <v>119</v>
      </c>
      <c r="N425" s="20">
        <f>VLOOKUP(M425,Table13[#All],2,0)</f>
        <v>1</v>
      </c>
      <c r="O425" s="23" t="s">
        <v>119</v>
      </c>
      <c r="P425" s="20">
        <f>VLOOKUP(O425,Table14[#All],2,0)</f>
        <v>0</v>
      </c>
      <c r="Q425" s="23" t="s">
        <v>104</v>
      </c>
      <c r="R425" s="20">
        <f>VLOOKUP(Q425,Table16[#All],2,0)</f>
        <v>0</v>
      </c>
      <c r="S425" s="23" t="s">
        <v>111</v>
      </c>
      <c r="T425" s="20">
        <f>VLOOKUP(S425,Table17[#All],2,0)</f>
        <v>0</v>
      </c>
      <c r="U425" s="24">
        <v>315000</v>
      </c>
    </row>
    <row r="426" spans="1:21">
      <c r="A426" s="19" t="s">
        <v>89</v>
      </c>
      <c r="B426" s="20">
        <f>VLOOKUP(A426,Table7[#All],2,)</f>
        <v>11</v>
      </c>
      <c r="C426" s="20" t="s">
        <v>91</v>
      </c>
      <c r="D426" s="20">
        <f>VLOOKUP(C426,Table8[#All],2,0)</f>
        <v>0</v>
      </c>
      <c r="E426" s="20" t="s">
        <v>92</v>
      </c>
      <c r="F426" s="20">
        <f>VLOOKUP(E426,Table9[#All],2,0)</f>
        <v>0</v>
      </c>
      <c r="G426" s="20" t="s">
        <v>93</v>
      </c>
      <c r="H426" s="20">
        <f>VLOOKUP(G426,Table10[#All],2,0)</f>
        <v>1</v>
      </c>
      <c r="I426" s="20" t="s">
        <v>119</v>
      </c>
      <c r="J426" s="20">
        <f>VLOOKUP(I426,Table11[#All],2,0)</f>
        <v>0</v>
      </c>
      <c r="K426" s="20" t="s">
        <v>98</v>
      </c>
      <c r="L426" s="20">
        <f>VLOOKUP(K426,Table12[#All],2,0)</f>
        <v>0</v>
      </c>
      <c r="M426" s="20" t="s">
        <v>119</v>
      </c>
      <c r="N426" s="20">
        <f>VLOOKUP(M426,Table13[#All],2,0)</f>
        <v>1</v>
      </c>
      <c r="O426" s="20" t="s">
        <v>98</v>
      </c>
      <c r="P426" s="20">
        <f>VLOOKUP(O426,Table14[#All],2,0)</f>
        <v>1</v>
      </c>
      <c r="Q426" s="20" t="s">
        <v>104</v>
      </c>
      <c r="R426" s="20">
        <f>VLOOKUP(Q426,Table16[#All],2,0)</f>
        <v>0</v>
      </c>
      <c r="S426" s="20" t="s">
        <v>111</v>
      </c>
      <c r="T426" s="20">
        <f>VLOOKUP(S426,Table17[#All],2,0)</f>
        <v>0</v>
      </c>
      <c r="U426" s="21">
        <v>139000</v>
      </c>
    </row>
    <row r="427" spans="1:21">
      <c r="A427" s="22" t="s">
        <v>188</v>
      </c>
      <c r="B427" s="20">
        <f>VLOOKUP(A427,Table7[#All],2,)</f>
        <v>7</v>
      </c>
      <c r="C427" s="23" t="s">
        <v>91</v>
      </c>
      <c r="D427" s="20">
        <f>VLOOKUP(C427,Table8[#All],2,0)</f>
        <v>0</v>
      </c>
      <c r="E427" s="23" t="s">
        <v>92</v>
      </c>
      <c r="F427" s="20">
        <f>VLOOKUP(E427,Table9[#All],2,0)</f>
        <v>0</v>
      </c>
      <c r="G427" s="23" t="s">
        <v>122</v>
      </c>
      <c r="H427" s="20">
        <f>VLOOKUP(G427,Table10[#All],2,0)</f>
        <v>0</v>
      </c>
      <c r="I427" s="23" t="s">
        <v>98</v>
      </c>
      <c r="J427" s="20">
        <f>VLOOKUP(I427,Table11[#All],2,0)</f>
        <v>1</v>
      </c>
      <c r="K427" s="23" t="s">
        <v>98</v>
      </c>
      <c r="L427" s="20">
        <f>VLOOKUP(K427,Table12[#All],2,0)</f>
        <v>0</v>
      </c>
      <c r="M427" s="23" t="s">
        <v>119</v>
      </c>
      <c r="N427" s="20">
        <f>VLOOKUP(M427,Table13[#All],2,0)</f>
        <v>1</v>
      </c>
      <c r="O427" s="23" t="s">
        <v>98</v>
      </c>
      <c r="P427" s="20">
        <f>VLOOKUP(O427,Table14[#All],2,0)</f>
        <v>1</v>
      </c>
      <c r="Q427" s="23" t="s">
        <v>191</v>
      </c>
      <c r="R427" s="20">
        <f>VLOOKUP(Q427,Table16[#All],2,0)</f>
        <v>2</v>
      </c>
      <c r="S427" s="23" t="s">
        <v>111</v>
      </c>
      <c r="T427" s="20">
        <f>VLOOKUP(S427,Table17[#All],2,0)</f>
        <v>0</v>
      </c>
      <c r="U427" s="24">
        <v>135000</v>
      </c>
    </row>
    <row r="428" spans="1:21">
      <c r="A428" s="19" t="s">
        <v>165</v>
      </c>
      <c r="B428" s="20">
        <f>VLOOKUP(A428,Table7[#All],2,)</f>
        <v>12</v>
      </c>
      <c r="C428" s="20" t="s">
        <v>91</v>
      </c>
      <c r="D428" s="20">
        <f>VLOOKUP(C428,Table8[#All],2,0)</f>
        <v>0</v>
      </c>
      <c r="E428" s="20" t="s">
        <v>92</v>
      </c>
      <c r="F428" s="20">
        <f>VLOOKUP(E428,Table9[#All],2,0)</f>
        <v>0</v>
      </c>
      <c r="G428" s="20" t="s">
        <v>158</v>
      </c>
      <c r="H428" s="20">
        <f>VLOOKUP(G428,Table10[#All],2,0)</f>
        <v>5</v>
      </c>
      <c r="I428" s="20" t="s">
        <v>119</v>
      </c>
      <c r="J428" s="20">
        <f>VLOOKUP(I428,Table11[#All],2,0)</f>
        <v>0</v>
      </c>
      <c r="K428" s="20" t="s">
        <v>98</v>
      </c>
      <c r="L428" s="20">
        <f>VLOOKUP(K428,Table12[#All],2,0)</f>
        <v>0</v>
      </c>
      <c r="M428" s="20" t="s">
        <v>119</v>
      </c>
      <c r="N428" s="20">
        <f>VLOOKUP(M428,Table13[#All],2,0)</f>
        <v>1</v>
      </c>
      <c r="O428" s="20" t="s">
        <v>119</v>
      </c>
      <c r="P428" s="20">
        <f>VLOOKUP(O428,Table14[#All],2,0)</f>
        <v>0</v>
      </c>
      <c r="Q428" s="20" t="s">
        <v>104</v>
      </c>
      <c r="R428" s="20">
        <f>VLOOKUP(Q428,Table16[#All],2,0)</f>
        <v>0</v>
      </c>
      <c r="S428" s="20" t="s">
        <v>111</v>
      </c>
      <c r="T428" s="20">
        <f>VLOOKUP(S428,Table17[#All],2,0)</f>
        <v>0</v>
      </c>
      <c r="U428" s="21">
        <v>275000</v>
      </c>
    </row>
    <row r="429" spans="1:21">
      <c r="A429" s="22" t="s">
        <v>89</v>
      </c>
      <c r="B429" s="20">
        <f>VLOOKUP(A429,Table7[#All],2,)</f>
        <v>11</v>
      </c>
      <c r="C429" s="23" t="s">
        <v>91</v>
      </c>
      <c r="D429" s="20">
        <f>VLOOKUP(C429,Table8[#All],2,0)</f>
        <v>0</v>
      </c>
      <c r="E429" s="23" t="s">
        <v>92</v>
      </c>
      <c r="F429" s="20">
        <f>VLOOKUP(E429,Table9[#All],2,0)</f>
        <v>0</v>
      </c>
      <c r="G429" s="23" t="s">
        <v>93</v>
      </c>
      <c r="H429" s="20">
        <f>VLOOKUP(G429,Table10[#All],2,0)</f>
        <v>1</v>
      </c>
      <c r="I429" s="23" t="s">
        <v>98</v>
      </c>
      <c r="J429" s="20">
        <f>VLOOKUP(I429,Table11[#All],2,0)</f>
        <v>1</v>
      </c>
      <c r="K429" s="23" t="s">
        <v>98</v>
      </c>
      <c r="L429" s="20">
        <f>VLOOKUP(K429,Table12[#All],2,0)</f>
        <v>0</v>
      </c>
      <c r="M429" s="23" t="s">
        <v>126</v>
      </c>
      <c r="N429" s="20">
        <f>VLOOKUP(M429,Table13[#All],2,0)</f>
        <v>0</v>
      </c>
      <c r="O429" s="23" t="s">
        <v>98</v>
      </c>
      <c r="P429" s="20">
        <f>VLOOKUP(O429,Table14[#All],2,0)</f>
        <v>1</v>
      </c>
      <c r="Q429" s="23" t="s">
        <v>104</v>
      </c>
      <c r="R429" s="20">
        <f>VLOOKUP(Q429,Table16[#All],2,0)</f>
        <v>0</v>
      </c>
      <c r="S429" s="23" t="s">
        <v>111</v>
      </c>
      <c r="T429" s="20">
        <f>VLOOKUP(S429,Table17[#All],2,0)</f>
        <v>0</v>
      </c>
      <c r="U429" s="24">
        <v>109008</v>
      </c>
    </row>
    <row r="430" spans="1:21">
      <c r="A430" s="19" t="s">
        <v>209</v>
      </c>
      <c r="B430" s="20">
        <f>VLOOKUP(A430,Table7[#All],2,)</f>
        <v>0</v>
      </c>
      <c r="C430" s="20" t="s">
        <v>91</v>
      </c>
      <c r="D430" s="20">
        <f>VLOOKUP(C430,Table8[#All],2,0)</f>
        <v>0</v>
      </c>
      <c r="E430" s="20" t="s">
        <v>92</v>
      </c>
      <c r="F430" s="20">
        <f>VLOOKUP(E430,Table9[#All],2,0)</f>
        <v>0</v>
      </c>
      <c r="G430" s="20" t="s">
        <v>93</v>
      </c>
      <c r="H430" s="20">
        <f>VLOOKUP(G430,Table10[#All],2,0)</f>
        <v>1</v>
      </c>
      <c r="I430" s="20" t="s">
        <v>119</v>
      </c>
      <c r="J430" s="20">
        <f>VLOOKUP(I430,Table11[#All],2,0)</f>
        <v>0</v>
      </c>
      <c r="K430" s="20" t="s">
        <v>98</v>
      </c>
      <c r="L430" s="20">
        <f>VLOOKUP(K430,Table12[#All],2,0)</f>
        <v>0</v>
      </c>
      <c r="M430" s="20" t="s">
        <v>126</v>
      </c>
      <c r="N430" s="20">
        <f>VLOOKUP(M430,Table13[#All],2,0)</f>
        <v>0</v>
      </c>
      <c r="O430" s="20" t="s">
        <v>119</v>
      </c>
      <c r="P430" s="20">
        <f>VLOOKUP(O430,Table14[#All],2,0)</f>
        <v>0</v>
      </c>
      <c r="Q430" s="20" t="s">
        <v>104</v>
      </c>
      <c r="R430" s="20">
        <f>VLOOKUP(Q430,Table16[#All],2,0)</f>
        <v>0</v>
      </c>
      <c r="S430" s="20" t="s">
        <v>150</v>
      </c>
      <c r="T430" s="20">
        <f>VLOOKUP(S430,Table17[#All],2,0)</f>
        <v>2</v>
      </c>
      <c r="U430" s="21">
        <v>195400</v>
      </c>
    </row>
    <row r="431" spans="1:21">
      <c r="A431" s="22" t="s">
        <v>218</v>
      </c>
      <c r="B431" s="20">
        <f>VLOOKUP(A431,Table7[#All],2,)</f>
        <v>16</v>
      </c>
      <c r="C431" s="23" t="s">
        <v>91</v>
      </c>
      <c r="D431" s="20">
        <f>VLOOKUP(C431,Table8[#All],2,0)</f>
        <v>0</v>
      </c>
      <c r="E431" s="23" t="s">
        <v>92</v>
      </c>
      <c r="F431" s="20">
        <f>VLOOKUP(E431,Table9[#All],2,0)</f>
        <v>0</v>
      </c>
      <c r="G431" s="23" t="s">
        <v>93</v>
      </c>
      <c r="H431" s="20">
        <f>VLOOKUP(G431,Table10[#All],2,0)</f>
        <v>1</v>
      </c>
      <c r="I431" s="23" t="s">
        <v>119</v>
      </c>
      <c r="J431" s="20">
        <f>VLOOKUP(I431,Table11[#All],2,0)</f>
        <v>0</v>
      </c>
      <c r="K431" s="23" t="s">
        <v>98</v>
      </c>
      <c r="L431" s="20">
        <f>VLOOKUP(K431,Table12[#All],2,0)</f>
        <v>0</v>
      </c>
      <c r="M431" s="23" t="s">
        <v>98</v>
      </c>
      <c r="N431" s="20">
        <f>VLOOKUP(M431,Table13[#All],2,0)</f>
        <v>2</v>
      </c>
      <c r="O431" s="23" t="s">
        <v>119</v>
      </c>
      <c r="P431" s="20">
        <f>VLOOKUP(O431,Table14[#All],2,0)</f>
        <v>0</v>
      </c>
      <c r="Q431" s="23" t="s">
        <v>104</v>
      </c>
      <c r="R431" s="20">
        <f>VLOOKUP(Q431,Table16[#All],2,0)</f>
        <v>0</v>
      </c>
      <c r="S431" s="23" t="s">
        <v>111</v>
      </c>
      <c r="T431" s="20">
        <f>VLOOKUP(S431,Table17[#All],2,0)</f>
        <v>0</v>
      </c>
      <c r="U431" s="24">
        <v>175000</v>
      </c>
    </row>
    <row r="432" spans="1:21">
      <c r="A432" s="19" t="s">
        <v>141</v>
      </c>
      <c r="B432" s="20">
        <f>VLOOKUP(A432,Table7[#All],2,)</f>
        <v>22</v>
      </c>
      <c r="C432" s="20" t="s">
        <v>91</v>
      </c>
      <c r="D432" s="20">
        <f>VLOOKUP(C432,Table8[#All],2,0)</f>
        <v>0</v>
      </c>
      <c r="E432" s="20" t="s">
        <v>142</v>
      </c>
      <c r="F432" s="20">
        <f>VLOOKUP(E432,Table9[#All],2,0)</f>
        <v>4</v>
      </c>
      <c r="G432" s="20" t="s">
        <v>122</v>
      </c>
      <c r="H432" s="20">
        <f>VLOOKUP(G432,Table10[#All],2,0)</f>
        <v>0</v>
      </c>
      <c r="I432" s="20" t="s">
        <v>98</v>
      </c>
      <c r="J432" s="20">
        <f>VLOOKUP(I432,Table11[#All],2,0)</f>
        <v>1</v>
      </c>
      <c r="K432" s="20" t="s">
        <v>98</v>
      </c>
      <c r="L432" s="20">
        <f>VLOOKUP(K432,Table12[#All],2,0)</f>
        <v>0</v>
      </c>
      <c r="M432" s="20" t="s">
        <v>98</v>
      </c>
      <c r="N432" s="20">
        <f>VLOOKUP(M432,Table13[#All],2,0)</f>
        <v>2</v>
      </c>
      <c r="O432" s="20" t="s">
        <v>98</v>
      </c>
      <c r="P432" s="20">
        <f>VLOOKUP(O432,Table14[#All],2,0)</f>
        <v>1</v>
      </c>
      <c r="Q432" s="20" t="s">
        <v>104</v>
      </c>
      <c r="R432" s="20">
        <f>VLOOKUP(Q432,Table16[#All],2,0)</f>
        <v>0</v>
      </c>
      <c r="S432" s="20" t="s">
        <v>172</v>
      </c>
      <c r="T432" s="20">
        <f>VLOOKUP(S432,Table17[#All],2,0)</f>
        <v>1</v>
      </c>
      <c r="U432" s="21">
        <v>85400</v>
      </c>
    </row>
    <row r="433" spans="1:21">
      <c r="A433" s="22" t="s">
        <v>188</v>
      </c>
      <c r="B433" s="20">
        <f>VLOOKUP(A433,Table7[#All],2,)</f>
        <v>7</v>
      </c>
      <c r="C433" s="23" t="s">
        <v>90</v>
      </c>
      <c r="D433" s="20">
        <f>VLOOKUP(C433,Table8[#All],2,0)</f>
        <v>1</v>
      </c>
      <c r="E433" s="23" t="s">
        <v>92</v>
      </c>
      <c r="F433" s="20">
        <f>VLOOKUP(E433,Table9[#All],2,0)</f>
        <v>0</v>
      </c>
      <c r="G433" s="23" t="s">
        <v>176</v>
      </c>
      <c r="H433" s="20">
        <f>VLOOKUP(G433,Table10[#All],2,0)</f>
        <v>2</v>
      </c>
      <c r="I433" s="23" t="s">
        <v>98</v>
      </c>
      <c r="J433" s="20">
        <f>VLOOKUP(I433,Table11[#All],2,0)</f>
        <v>1</v>
      </c>
      <c r="K433" s="23" t="s">
        <v>98</v>
      </c>
      <c r="L433" s="20">
        <f>VLOOKUP(K433,Table12[#All],2,0)</f>
        <v>0</v>
      </c>
      <c r="M433" s="23" t="s">
        <v>119</v>
      </c>
      <c r="N433" s="20">
        <f>VLOOKUP(M433,Table13[#All],2,0)</f>
        <v>1</v>
      </c>
      <c r="O433" s="23" t="s">
        <v>98</v>
      </c>
      <c r="P433" s="20">
        <f>VLOOKUP(O433,Table14[#All],2,0)</f>
        <v>1</v>
      </c>
      <c r="Q433" s="23" t="s">
        <v>167</v>
      </c>
      <c r="R433" s="20">
        <f>VLOOKUP(Q433,Table16[#All],2,0)</f>
        <v>1</v>
      </c>
      <c r="S433" s="23" t="s">
        <v>172</v>
      </c>
      <c r="T433" s="20">
        <f>VLOOKUP(S433,Table17[#All],2,0)</f>
        <v>1</v>
      </c>
      <c r="U433" s="24">
        <v>79900</v>
      </c>
    </row>
    <row r="434" spans="1:21">
      <c r="A434" s="19" t="s">
        <v>141</v>
      </c>
      <c r="B434" s="20">
        <f>VLOOKUP(A434,Table7[#All],2,)</f>
        <v>22</v>
      </c>
      <c r="C434" s="20" t="s">
        <v>91</v>
      </c>
      <c r="D434" s="20">
        <f>VLOOKUP(C434,Table8[#All],2,0)</f>
        <v>0</v>
      </c>
      <c r="E434" s="20" t="s">
        <v>129</v>
      </c>
      <c r="F434" s="20">
        <f>VLOOKUP(E434,Table9[#All],2,0)</f>
        <v>3</v>
      </c>
      <c r="G434" s="20" t="s">
        <v>122</v>
      </c>
      <c r="H434" s="20">
        <f>VLOOKUP(G434,Table10[#All],2,0)</f>
        <v>0</v>
      </c>
      <c r="I434" s="20" t="s">
        <v>98</v>
      </c>
      <c r="J434" s="20">
        <f>VLOOKUP(I434,Table11[#All],2,0)</f>
        <v>1</v>
      </c>
      <c r="K434" s="20" t="s">
        <v>98</v>
      </c>
      <c r="L434" s="20">
        <f>VLOOKUP(K434,Table12[#All],2,0)</f>
        <v>0</v>
      </c>
      <c r="M434" s="20" t="s">
        <v>126</v>
      </c>
      <c r="N434" s="20">
        <f>VLOOKUP(M434,Table13[#All],2,0)</f>
        <v>0</v>
      </c>
      <c r="O434" s="20" t="s">
        <v>98</v>
      </c>
      <c r="P434" s="20">
        <f>VLOOKUP(O434,Table14[#All],2,0)</f>
        <v>1</v>
      </c>
      <c r="Q434" s="20" t="s">
        <v>104</v>
      </c>
      <c r="R434" s="20">
        <f>VLOOKUP(Q434,Table16[#All],2,0)</f>
        <v>0</v>
      </c>
      <c r="S434" s="20" t="s">
        <v>111</v>
      </c>
      <c r="T434" s="20">
        <f>VLOOKUP(S434,Table17[#All],2,0)</f>
        <v>0</v>
      </c>
      <c r="U434" s="21">
        <v>122500</v>
      </c>
    </row>
    <row r="435" spans="1:21">
      <c r="A435" s="22" t="s">
        <v>121</v>
      </c>
      <c r="B435" s="20">
        <f>VLOOKUP(A435,Table7[#All],2,)</f>
        <v>17</v>
      </c>
      <c r="C435" s="23" t="s">
        <v>91</v>
      </c>
      <c r="D435" s="20">
        <f>VLOOKUP(C435,Table8[#All],2,0)</f>
        <v>0</v>
      </c>
      <c r="E435" s="23" t="s">
        <v>92</v>
      </c>
      <c r="F435" s="20">
        <f>VLOOKUP(E435,Table9[#All],2,0)</f>
        <v>0</v>
      </c>
      <c r="G435" s="23" t="s">
        <v>122</v>
      </c>
      <c r="H435" s="20">
        <f>VLOOKUP(G435,Table10[#All],2,0)</f>
        <v>0</v>
      </c>
      <c r="I435" s="23" t="s">
        <v>119</v>
      </c>
      <c r="J435" s="20">
        <f>VLOOKUP(I435,Table11[#All],2,0)</f>
        <v>0</v>
      </c>
      <c r="K435" s="23" t="s">
        <v>98</v>
      </c>
      <c r="L435" s="20">
        <f>VLOOKUP(K435,Table12[#All],2,0)</f>
        <v>0</v>
      </c>
      <c r="M435" s="23" t="s">
        <v>126</v>
      </c>
      <c r="N435" s="20">
        <f>VLOOKUP(M435,Table13[#All],2,0)</f>
        <v>0</v>
      </c>
      <c r="O435" s="23" t="s">
        <v>98</v>
      </c>
      <c r="P435" s="20">
        <f>VLOOKUP(O435,Table14[#All],2,0)</f>
        <v>1</v>
      </c>
      <c r="Q435" s="23" t="s">
        <v>104</v>
      </c>
      <c r="R435" s="20">
        <f>VLOOKUP(Q435,Table16[#All],2,0)</f>
        <v>0</v>
      </c>
      <c r="S435" s="23" t="s">
        <v>111</v>
      </c>
      <c r="T435" s="20">
        <f>VLOOKUP(S435,Table17[#All],2,0)</f>
        <v>0</v>
      </c>
      <c r="U435" s="24">
        <v>181000</v>
      </c>
    </row>
    <row r="436" spans="1:21">
      <c r="A436" s="19" t="s">
        <v>219</v>
      </c>
      <c r="B436" s="20">
        <f>VLOOKUP(A436,Table7[#All],2,)</f>
        <v>14</v>
      </c>
      <c r="C436" s="20" t="s">
        <v>91</v>
      </c>
      <c r="D436" s="20">
        <f>VLOOKUP(C436,Table8[#All],2,0)</f>
        <v>0</v>
      </c>
      <c r="E436" s="20" t="s">
        <v>142</v>
      </c>
      <c r="F436" s="20">
        <f>VLOOKUP(E436,Table9[#All],2,0)</f>
        <v>4</v>
      </c>
      <c r="G436" s="20" t="s">
        <v>183</v>
      </c>
      <c r="H436" s="20">
        <f>VLOOKUP(G436,Table10[#All],2,0)</f>
        <v>4</v>
      </c>
      <c r="I436" s="20" t="s">
        <v>119</v>
      </c>
      <c r="J436" s="20">
        <f>VLOOKUP(I436,Table11[#All],2,0)</f>
        <v>0</v>
      </c>
      <c r="K436" s="20" t="s">
        <v>98</v>
      </c>
      <c r="L436" s="20">
        <f>VLOOKUP(K436,Table12[#All],2,0)</f>
        <v>0</v>
      </c>
      <c r="M436" s="20" t="s">
        <v>119</v>
      </c>
      <c r="N436" s="20">
        <f>VLOOKUP(M436,Table13[#All],2,0)</f>
        <v>1</v>
      </c>
      <c r="O436" s="20" t="s">
        <v>98</v>
      </c>
      <c r="P436" s="20">
        <f>VLOOKUP(O436,Table14[#All],2,0)</f>
        <v>1</v>
      </c>
      <c r="Q436" s="20" t="s">
        <v>104</v>
      </c>
      <c r="R436" s="20">
        <f>VLOOKUP(Q436,Table16[#All],2,0)</f>
        <v>0</v>
      </c>
      <c r="S436" s="20" t="s">
        <v>111</v>
      </c>
      <c r="T436" s="20">
        <f>VLOOKUP(S436,Table17[#All],2,0)</f>
        <v>0</v>
      </c>
      <c r="U436" s="21">
        <v>81000</v>
      </c>
    </row>
    <row r="437" spans="1:21">
      <c r="A437" s="22" t="s">
        <v>209</v>
      </c>
      <c r="B437" s="20">
        <f>VLOOKUP(A437,Table7[#All],2,)</f>
        <v>0</v>
      </c>
      <c r="C437" s="23" t="s">
        <v>151</v>
      </c>
      <c r="D437" s="20">
        <f>VLOOKUP(C437,Table8[#All],2,0)</f>
        <v>2</v>
      </c>
      <c r="E437" s="23" t="s">
        <v>92</v>
      </c>
      <c r="F437" s="20">
        <f>VLOOKUP(E437,Table9[#All],2,0)</f>
        <v>0</v>
      </c>
      <c r="G437" s="23" t="s">
        <v>122</v>
      </c>
      <c r="H437" s="20">
        <f>VLOOKUP(G437,Table10[#All],2,0)</f>
        <v>0</v>
      </c>
      <c r="I437" s="23" t="s">
        <v>119</v>
      </c>
      <c r="J437" s="20">
        <f>VLOOKUP(I437,Table11[#All],2,0)</f>
        <v>0</v>
      </c>
      <c r="K437" s="23" t="s">
        <v>98</v>
      </c>
      <c r="L437" s="20">
        <f>VLOOKUP(K437,Table12[#All],2,0)</f>
        <v>0</v>
      </c>
      <c r="M437" s="23" t="s">
        <v>126</v>
      </c>
      <c r="N437" s="20">
        <f>VLOOKUP(M437,Table13[#All],2,0)</f>
        <v>0</v>
      </c>
      <c r="O437" s="23" t="s">
        <v>119</v>
      </c>
      <c r="P437" s="20">
        <f>VLOOKUP(O437,Table14[#All],2,0)</f>
        <v>0</v>
      </c>
      <c r="Q437" s="23" t="s">
        <v>104</v>
      </c>
      <c r="R437" s="20">
        <f>VLOOKUP(Q437,Table16[#All],2,0)</f>
        <v>0</v>
      </c>
      <c r="S437" s="23" t="s">
        <v>111</v>
      </c>
      <c r="T437" s="20">
        <f>VLOOKUP(S437,Table17[#All],2,0)</f>
        <v>0</v>
      </c>
      <c r="U437" s="24">
        <v>212000</v>
      </c>
    </row>
    <row r="438" spans="1:21">
      <c r="A438" s="19" t="s">
        <v>188</v>
      </c>
      <c r="B438" s="20">
        <f>VLOOKUP(A438,Table7[#All],2,)</f>
        <v>7</v>
      </c>
      <c r="C438" s="20" t="s">
        <v>91</v>
      </c>
      <c r="D438" s="20">
        <f>VLOOKUP(C438,Table8[#All],2,0)</f>
        <v>0</v>
      </c>
      <c r="E438" s="20" t="s">
        <v>92</v>
      </c>
      <c r="F438" s="20">
        <f>VLOOKUP(E438,Table9[#All],2,0)</f>
        <v>0</v>
      </c>
      <c r="G438" s="20" t="s">
        <v>176</v>
      </c>
      <c r="H438" s="20">
        <f>VLOOKUP(G438,Table10[#All],2,0)</f>
        <v>2</v>
      </c>
      <c r="I438" s="20" t="s">
        <v>139</v>
      </c>
      <c r="J438" s="20">
        <f>VLOOKUP(I438,Table11[#All],2,0)</f>
        <v>4</v>
      </c>
      <c r="K438" s="20" t="s">
        <v>98</v>
      </c>
      <c r="L438" s="20">
        <f>VLOOKUP(K438,Table12[#All],2,0)</f>
        <v>0</v>
      </c>
      <c r="M438" s="20" t="s">
        <v>98</v>
      </c>
      <c r="N438" s="20">
        <f>VLOOKUP(M438,Table13[#All],2,0)</f>
        <v>2</v>
      </c>
      <c r="O438" s="20" t="s">
        <v>98</v>
      </c>
      <c r="P438" s="20">
        <f>VLOOKUP(O438,Table14[#All],2,0)</f>
        <v>1</v>
      </c>
      <c r="Q438" s="20" t="s">
        <v>104</v>
      </c>
      <c r="R438" s="20">
        <f>VLOOKUP(Q438,Table16[#All],2,0)</f>
        <v>0</v>
      </c>
      <c r="S438" s="20" t="s">
        <v>111</v>
      </c>
      <c r="T438" s="20">
        <f>VLOOKUP(S438,Table17[#All],2,0)</f>
        <v>0</v>
      </c>
      <c r="U438" s="21">
        <v>116000</v>
      </c>
    </row>
    <row r="439" spans="1:21">
      <c r="A439" s="22" t="s">
        <v>197</v>
      </c>
      <c r="B439" s="20">
        <f>VLOOKUP(A439,Table7[#All],2,)</f>
        <v>8</v>
      </c>
      <c r="C439" s="23" t="s">
        <v>91</v>
      </c>
      <c r="D439" s="20">
        <f>VLOOKUP(C439,Table8[#All],2,0)</f>
        <v>0</v>
      </c>
      <c r="E439" s="23" t="s">
        <v>92</v>
      </c>
      <c r="F439" s="20">
        <f>VLOOKUP(E439,Table9[#All],2,0)</f>
        <v>0</v>
      </c>
      <c r="G439" s="23" t="s">
        <v>238</v>
      </c>
      <c r="H439" s="20">
        <f>VLOOKUP(G439,Table10[#All],2,0)</f>
        <v>3</v>
      </c>
      <c r="I439" s="23" t="s">
        <v>98</v>
      </c>
      <c r="J439" s="20">
        <f>VLOOKUP(I439,Table11[#All],2,0)</f>
        <v>1</v>
      </c>
      <c r="K439" s="23" t="s">
        <v>98</v>
      </c>
      <c r="L439" s="20">
        <f>VLOOKUP(K439,Table12[#All],2,0)</f>
        <v>0</v>
      </c>
      <c r="M439" s="23" t="s">
        <v>119</v>
      </c>
      <c r="N439" s="20">
        <f>VLOOKUP(M439,Table13[#All],2,0)</f>
        <v>1</v>
      </c>
      <c r="O439" s="23" t="s">
        <v>98</v>
      </c>
      <c r="P439" s="20">
        <f>VLOOKUP(O439,Table14[#All],2,0)</f>
        <v>1</v>
      </c>
      <c r="Q439" s="23" t="s">
        <v>104</v>
      </c>
      <c r="R439" s="20">
        <f>VLOOKUP(Q439,Table16[#All],2,0)</f>
        <v>0</v>
      </c>
      <c r="S439" s="23" t="s">
        <v>111</v>
      </c>
      <c r="T439" s="20">
        <f>VLOOKUP(S439,Table17[#All],2,0)</f>
        <v>0</v>
      </c>
      <c r="U439" s="24">
        <v>119000</v>
      </c>
    </row>
    <row r="440" spans="1:21">
      <c r="A440" s="19" t="s">
        <v>212</v>
      </c>
      <c r="B440" s="20">
        <f>VLOOKUP(A440,Table7[#All],2,)</f>
        <v>2</v>
      </c>
      <c r="C440" s="20" t="s">
        <v>91</v>
      </c>
      <c r="D440" s="20">
        <f>VLOOKUP(C440,Table8[#All],2,0)</f>
        <v>0</v>
      </c>
      <c r="E440" s="20" t="s">
        <v>92</v>
      </c>
      <c r="F440" s="20">
        <f>VLOOKUP(E440,Table9[#All],2,0)</f>
        <v>0</v>
      </c>
      <c r="G440" s="20" t="s">
        <v>93</v>
      </c>
      <c r="H440" s="20">
        <f>VLOOKUP(G440,Table10[#All],2,0)</f>
        <v>1</v>
      </c>
      <c r="I440" s="20" t="s">
        <v>98</v>
      </c>
      <c r="J440" s="20">
        <f>VLOOKUP(I440,Table11[#All],2,0)</f>
        <v>1</v>
      </c>
      <c r="K440" s="20" t="s">
        <v>98</v>
      </c>
      <c r="L440" s="20">
        <f>VLOOKUP(K440,Table12[#All],2,0)</f>
        <v>0</v>
      </c>
      <c r="M440" s="20" t="s">
        <v>98</v>
      </c>
      <c r="N440" s="20">
        <f>VLOOKUP(M440,Table13[#All],2,0)</f>
        <v>2</v>
      </c>
      <c r="O440" s="20" t="s">
        <v>119</v>
      </c>
      <c r="P440" s="20">
        <f>VLOOKUP(O440,Table14[#All],2,0)</f>
        <v>0</v>
      </c>
      <c r="Q440" s="20" t="s">
        <v>191</v>
      </c>
      <c r="R440" s="20">
        <f>VLOOKUP(Q440,Table16[#All],2,0)</f>
        <v>2</v>
      </c>
      <c r="S440" s="20" t="s">
        <v>111</v>
      </c>
      <c r="T440" s="20">
        <f>VLOOKUP(S440,Table17[#All],2,0)</f>
        <v>0</v>
      </c>
      <c r="U440" s="21">
        <v>90350</v>
      </c>
    </row>
    <row r="441" spans="1:21">
      <c r="A441" s="22" t="s">
        <v>206</v>
      </c>
      <c r="B441" s="20">
        <f>VLOOKUP(A441,Table7[#All],2,)</f>
        <v>15</v>
      </c>
      <c r="C441" s="23" t="s">
        <v>91</v>
      </c>
      <c r="D441" s="20">
        <f>VLOOKUP(C441,Table8[#All],2,0)</f>
        <v>0</v>
      </c>
      <c r="E441" s="23" t="s">
        <v>92</v>
      </c>
      <c r="F441" s="20">
        <f>VLOOKUP(E441,Table9[#All],2,0)</f>
        <v>0</v>
      </c>
      <c r="G441" s="23" t="s">
        <v>176</v>
      </c>
      <c r="H441" s="20">
        <f>VLOOKUP(G441,Table10[#All],2,0)</f>
        <v>2</v>
      </c>
      <c r="I441" s="23" t="s">
        <v>98</v>
      </c>
      <c r="J441" s="20">
        <f>VLOOKUP(I441,Table11[#All],2,0)</f>
        <v>1</v>
      </c>
      <c r="K441" s="23" t="s">
        <v>139</v>
      </c>
      <c r="L441" s="20">
        <f>VLOOKUP(K441,Table12[#All],2,0)</f>
        <v>3</v>
      </c>
      <c r="M441" s="23" t="s">
        <v>119</v>
      </c>
      <c r="N441" s="20">
        <f>VLOOKUP(M441,Table13[#All],2,0)</f>
        <v>1</v>
      </c>
      <c r="O441" s="23" t="s">
        <v>119</v>
      </c>
      <c r="P441" s="20">
        <f>VLOOKUP(O441,Table14[#All],2,0)</f>
        <v>0</v>
      </c>
      <c r="Q441" s="23" t="s">
        <v>104</v>
      </c>
      <c r="R441" s="20">
        <f>VLOOKUP(Q441,Table16[#All],2,0)</f>
        <v>0</v>
      </c>
      <c r="S441" s="23" t="s">
        <v>111</v>
      </c>
      <c r="T441" s="20">
        <f>VLOOKUP(S441,Table17[#All],2,0)</f>
        <v>0</v>
      </c>
      <c r="U441" s="24">
        <v>110000</v>
      </c>
    </row>
    <row r="442" spans="1:21">
      <c r="A442" s="19" t="s">
        <v>147</v>
      </c>
      <c r="B442" s="20">
        <f>VLOOKUP(A442,Table7[#All],2,)</f>
        <v>10</v>
      </c>
      <c r="C442" s="20" t="s">
        <v>91</v>
      </c>
      <c r="D442" s="20">
        <f>VLOOKUP(C442,Table8[#All],2,0)</f>
        <v>0</v>
      </c>
      <c r="E442" s="20" t="s">
        <v>92</v>
      </c>
      <c r="F442" s="20">
        <f>VLOOKUP(E442,Table9[#All],2,0)</f>
        <v>0</v>
      </c>
      <c r="G442" s="20" t="s">
        <v>93</v>
      </c>
      <c r="H442" s="20">
        <f>VLOOKUP(G442,Table10[#All],2,0)</f>
        <v>1</v>
      </c>
      <c r="I442" s="20" t="s">
        <v>126</v>
      </c>
      <c r="J442" s="20">
        <f>VLOOKUP(I442,Table11[#All],2,0)</f>
        <v>2</v>
      </c>
      <c r="K442" s="20" t="s">
        <v>98</v>
      </c>
      <c r="L442" s="20">
        <f>VLOOKUP(K442,Table12[#All],2,0)</f>
        <v>0</v>
      </c>
      <c r="M442" s="20" t="s">
        <v>126</v>
      </c>
      <c r="N442" s="20">
        <f>VLOOKUP(M442,Table13[#All],2,0)</f>
        <v>0</v>
      </c>
      <c r="O442" s="20" t="s">
        <v>126</v>
      </c>
      <c r="P442" s="20">
        <f>VLOOKUP(O442,Table14[#All],2,0)</f>
        <v>2</v>
      </c>
      <c r="Q442" s="20" t="s">
        <v>104</v>
      </c>
      <c r="R442" s="20">
        <f>VLOOKUP(Q442,Table16[#All],2,0)</f>
        <v>0</v>
      </c>
      <c r="S442" s="20" t="s">
        <v>111</v>
      </c>
      <c r="T442" s="20">
        <f>VLOOKUP(S442,Table17[#All],2,0)</f>
        <v>0</v>
      </c>
      <c r="U442" s="21">
        <v>555000</v>
      </c>
    </row>
    <row r="443" spans="1:21">
      <c r="A443" s="22" t="s">
        <v>206</v>
      </c>
      <c r="B443" s="20">
        <f>VLOOKUP(A443,Table7[#All],2,)</f>
        <v>15</v>
      </c>
      <c r="C443" s="23" t="s">
        <v>91</v>
      </c>
      <c r="D443" s="20">
        <f>VLOOKUP(C443,Table8[#All],2,0)</f>
        <v>0</v>
      </c>
      <c r="E443" s="23" t="s">
        <v>179</v>
      </c>
      <c r="F443" s="20">
        <f>VLOOKUP(E443,Table9[#All],2,0)</f>
        <v>2</v>
      </c>
      <c r="G443" s="23" t="s">
        <v>93</v>
      </c>
      <c r="H443" s="20">
        <f>VLOOKUP(G443,Table10[#All],2,0)</f>
        <v>1</v>
      </c>
      <c r="I443" s="23" t="s">
        <v>98</v>
      </c>
      <c r="J443" s="20">
        <f>VLOOKUP(I443,Table11[#All],2,0)</f>
        <v>1</v>
      </c>
      <c r="K443" s="23" t="s">
        <v>98</v>
      </c>
      <c r="L443" s="20">
        <f>VLOOKUP(K443,Table12[#All],2,0)</f>
        <v>0</v>
      </c>
      <c r="M443" s="23" t="s">
        <v>98</v>
      </c>
      <c r="N443" s="20">
        <f>VLOOKUP(M443,Table13[#All],2,0)</f>
        <v>2</v>
      </c>
      <c r="O443" s="23" t="s">
        <v>139</v>
      </c>
      <c r="P443" s="20">
        <f>VLOOKUP(O443,Table14[#All],2,0)</f>
        <v>3</v>
      </c>
      <c r="Q443" s="23" t="s">
        <v>104</v>
      </c>
      <c r="R443" s="20">
        <f>VLOOKUP(Q443,Table16[#All],2,0)</f>
        <v>0</v>
      </c>
      <c r="S443" s="23" t="s">
        <v>111</v>
      </c>
      <c r="T443" s="20">
        <f>VLOOKUP(S443,Table17[#All],2,0)</f>
        <v>0</v>
      </c>
      <c r="U443" s="24">
        <v>118000</v>
      </c>
    </row>
    <row r="444" spans="1:21">
      <c r="A444" s="19" t="s">
        <v>197</v>
      </c>
      <c r="B444" s="20">
        <f>VLOOKUP(A444,Table7[#All],2,)</f>
        <v>8</v>
      </c>
      <c r="C444" s="20" t="s">
        <v>91</v>
      </c>
      <c r="D444" s="20">
        <f>VLOOKUP(C444,Table8[#All],2,0)</f>
        <v>0</v>
      </c>
      <c r="E444" s="20" t="s">
        <v>92</v>
      </c>
      <c r="F444" s="20">
        <f>VLOOKUP(E444,Table9[#All],2,0)</f>
        <v>0</v>
      </c>
      <c r="G444" s="20" t="s">
        <v>176</v>
      </c>
      <c r="H444" s="20">
        <f>VLOOKUP(G444,Table10[#All],2,0)</f>
        <v>2</v>
      </c>
      <c r="I444" s="20" t="s">
        <v>98</v>
      </c>
      <c r="J444" s="20">
        <f>VLOOKUP(I444,Table11[#All],2,0)</f>
        <v>1</v>
      </c>
      <c r="K444" s="20" t="s">
        <v>98</v>
      </c>
      <c r="L444" s="20">
        <f>VLOOKUP(K444,Table12[#All],2,0)</f>
        <v>0</v>
      </c>
      <c r="M444" s="20" t="s">
        <v>98</v>
      </c>
      <c r="N444" s="20">
        <f>VLOOKUP(M444,Table13[#All],2,0)</f>
        <v>2</v>
      </c>
      <c r="O444" s="20" t="s">
        <v>98</v>
      </c>
      <c r="P444" s="20">
        <f>VLOOKUP(O444,Table14[#All],2,0)</f>
        <v>1</v>
      </c>
      <c r="Q444" s="20" t="s">
        <v>191</v>
      </c>
      <c r="R444" s="20">
        <f>VLOOKUP(Q444,Table16[#All],2,0)</f>
        <v>2</v>
      </c>
      <c r="S444" s="20" t="s">
        <v>111</v>
      </c>
      <c r="T444" s="20">
        <f>VLOOKUP(S444,Table17[#All],2,0)</f>
        <v>0</v>
      </c>
      <c r="U444" s="21">
        <v>162900</v>
      </c>
    </row>
    <row r="445" spans="1:21">
      <c r="A445" s="22" t="s">
        <v>156</v>
      </c>
      <c r="B445" s="20">
        <f>VLOOKUP(A445,Table7[#All],2,)</f>
        <v>21</v>
      </c>
      <c r="C445" s="23" t="s">
        <v>91</v>
      </c>
      <c r="D445" s="20">
        <f>VLOOKUP(C445,Table8[#All],2,0)</f>
        <v>0</v>
      </c>
      <c r="E445" s="23" t="s">
        <v>129</v>
      </c>
      <c r="F445" s="20">
        <f>VLOOKUP(E445,Table9[#All],2,0)</f>
        <v>3</v>
      </c>
      <c r="G445" s="23" t="s">
        <v>93</v>
      </c>
      <c r="H445" s="20">
        <f>VLOOKUP(G445,Table10[#All],2,0)</f>
        <v>1</v>
      </c>
      <c r="I445" s="23" t="s">
        <v>126</v>
      </c>
      <c r="J445" s="20">
        <f>VLOOKUP(I445,Table11[#All],2,0)</f>
        <v>2</v>
      </c>
      <c r="K445" s="23" t="s">
        <v>98</v>
      </c>
      <c r="L445" s="20">
        <f>VLOOKUP(K445,Table12[#All],2,0)</f>
        <v>0</v>
      </c>
      <c r="M445" s="23" t="s">
        <v>126</v>
      </c>
      <c r="N445" s="20">
        <f>VLOOKUP(M445,Table13[#All],2,0)</f>
        <v>0</v>
      </c>
      <c r="O445" s="23" t="s">
        <v>119</v>
      </c>
      <c r="P445" s="20">
        <f>VLOOKUP(O445,Table14[#All],2,0)</f>
        <v>0</v>
      </c>
      <c r="Q445" s="23" t="s">
        <v>104</v>
      </c>
      <c r="R445" s="20">
        <f>VLOOKUP(Q445,Table16[#All],2,0)</f>
        <v>0</v>
      </c>
      <c r="S445" s="23" t="s">
        <v>150</v>
      </c>
      <c r="T445" s="20">
        <f>VLOOKUP(S445,Table17[#All],2,0)</f>
        <v>2</v>
      </c>
      <c r="U445" s="24">
        <v>172500</v>
      </c>
    </row>
    <row r="446" spans="1:21">
      <c r="A446" s="19" t="s">
        <v>209</v>
      </c>
      <c r="B446" s="20">
        <f>VLOOKUP(A446,Table7[#All],2,)</f>
        <v>0</v>
      </c>
      <c r="C446" s="20" t="s">
        <v>91</v>
      </c>
      <c r="D446" s="20">
        <f>VLOOKUP(C446,Table8[#All],2,0)</f>
        <v>0</v>
      </c>
      <c r="E446" s="20" t="s">
        <v>92</v>
      </c>
      <c r="F446" s="20">
        <f>VLOOKUP(E446,Table9[#All],2,0)</f>
        <v>0</v>
      </c>
      <c r="G446" s="20" t="s">
        <v>122</v>
      </c>
      <c r="H446" s="20">
        <f>VLOOKUP(G446,Table10[#All],2,0)</f>
        <v>0</v>
      </c>
      <c r="I446" s="20" t="s">
        <v>119</v>
      </c>
      <c r="J446" s="20">
        <f>VLOOKUP(I446,Table11[#All],2,0)</f>
        <v>0</v>
      </c>
      <c r="K446" s="20" t="s">
        <v>98</v>
      </c>
      <c r="L446" s="20">
        <f>VLOOKUP(K446,Table12[#All],2,0)</f>
        <v>0</v>
      </c>
      <c r="M446" s="20" t="s">
        <v>126</v>
      </c>
      <c r="N446" s="20">
        <f>VLOOKUP(M446,Table13[#All],2,0)</f>
        <v>0</v>
      </c>
      <c r="O446" s="20" t="s">
        <v>119</v>
      </c>
      <c r="P446" s="20">
        <f>VLOOKUP(O446,Table14[#All],2,0)</f>
        <v>0</v>
      </c>
      <c r="Q446" s="20" t="s">
        <v>104</v>
      </c>
      <c r="R446" s="20">
        <f>VLOOKUP(Q446,Table16[#All],2,0)</f>
        <v>0</v>
      </c>
      <c r="S446" s="20" t="s">
        <v>111</v>
      </c>
      <c r="T446" s="20">
        <f>VLOOKUP(S446,Table17[#All],2,0)</f>
        <v>0</v>
      </c>
      <c r="U446" s="21">
        <v>210000</v>
      </c>
    </row>
    <row r="447" spans="1:21">
      <c r="A447" s="22" t="s">
        <v>206</v>
      </c>
      <c r="B447" s="20">
        <f>VLOOKUP(A447,Table7[#All],2,)</f>
        <v>15</v>
      </c>
      <c r="C447" s="23" t="s">
        <v>91</v>
      </c>
      <c r="D447" s="20">
        <f>VLOOKUP(C447,Table8[#All],2,0)</f>
        <v>0</v>
      </c>
      <c r="E447" s="23" t="s">
        <v>92</v>
      </c>
      <c r="F447" s="20">
        <f>VLOOKUP(E447,Table9[#All],2,0)</f>
        <v>0</v>
      </c>
      <c r="G447" s="23" t="s">
        <v>93</v>
      </c>
      <c r="H447" s="20">
        <f>VLOOKUP(G447,Table10[#All],2,0)</f>
        <v>1</v>
      </c>
      <c r="I447" s="23" t="s">
        <v>98</v>
      </c>
      <c r="J447" s="20">
        <f>VLOOKUP(I447,Table11[#All],2,0)</f>
        <v>1</v>
      </c>
      <c r="K447" s="23" t="s">
        <v>98</v>
      </c>
      <c r="L447" s="20">
        <f>VLOOKUP(K447,Table12[#All],2,0)</f>
        <v>0</v>
      </c>
      <c r="M447" s="23" t="s">
        <v>139</v>
      </c>
      <c r="N447" s="20">
        <f>VLOOKUP(M447,Table13[#All],2,0)</f>
        <v>3</v>
      </c>
      <c r="O447" s="23" t="s">
        <v>98</v>
      </c>
      <c r="P447" s="20">
        <f>VLOOKUP(O447,Table14[#All],2,0)</f>
        <v>1</v>
      </c>
      <c r="Q447" s="23" t="s">
        <v>104</v>
      </c>
      <c r="R447" s="20">
        <f>VLOOKUP(Q447,Table16[#All],2,0)</f>
        <v>0</v>
      </c>
      <c r="S447" s="23" t="s">
        <v>111</v>
      </c>
      <c r="T447" s="20">
        <f>VLOOKUP(S447,Table17[#All],2,0)</f>
        <v>0</v>
      </c>
      <c r="U447" s="24">
        <v>127500</v>
      </c>
    </row>
    <row r="448" spans="1:21">
      <c r="A448" s="19" t="s">
        <v>89</v>
      </c>
      <c r="B448" s="20">
        <f>VLOOKUP(A448,Table7[#All],2,)</f>
        <v>11</v>
      </c>
      <c r="C448" s="20" t="s">
        <v>221</v>
      </c>
      <c r="D448" s="20">
        <f>VLOOKUP(C448,Table8[#All],2,0)</f>
        <v>7</v>
      </c>
      <c r="E448" s="20" t="s">
        <v>92</v>
      </c>
      <c r="F448" s="20">
        <f>VLOOKUP(E448,Table9[#All],2,0)</f>
        <v>0</v>
      </c>
      <c r="G448" s="20" t="s">
        <v>93</v>
      </c>
      <c r="H448" s="20">
        <f>VLOOKUP(G448,Table10[#All],2,0)</f>
        <v>1</v>
      </c>
      <c r="I448" s="20" t="s">
        <v>98</v>
      </c>
      <c r="J448" s="20">
        <f>VLOOKUP(I448,Table11[#All],2,0)</f>
        <v>1</v>
      </c>
      <c r="K448" s="20" t="s">
        <v>98</v>
      </c>
      <c r="L448" s="20">
        <f>VLOOKUP(K448,Table12[#All],2,0)</f>
        <v>0</v>
      </c>
      <c r="M448" s="20" t="s">
        <v>126</v>
      </c>
      <c r="N448" s="20">
        <f>VLOOKUP(M448,Table13[#All],2,0)</f>
        <v>0</v>
      </c>
      <c r="O448" s="20" t="s">
        <v>119</v>
      </c>
      <c r="P448" s="20">
        <f>VLOOKUP(O448,Table14[#All],2,0)</f>
        <v>0</v>
      </c>
      <c r="Q448" s="20" t="s">
        <v>104</v>
      </c>
      <c r="R448" s="20">
        <f>VLOOKUP(Q448,Table16[#All],2,0)</f>
        <v>0</v>
      </c>
      <c r="S448" s="20" t="s">
        <v>111</v>
      </c>
      <c r="T448" s="20">
        <f>VLOOKUP(S448,Table17[#All],2,0)</f>
        <v>0</v>
      </c>
      <c r="U448" s="21">
        <v>190000</v>
      </c>
    </row>
    <row r="449" spans="1:21">
      <c r="A449" s="22" t="s">
        <v>121</v>
      </c>
      <c r="B449" s="20">
        <f>VLOOKUP(A449,Table7[#All],2,)</f>
        <v>17</v>
      </c>
      <c r="C449" s="23" t="s">
        <v>91</v>
      </c>
      <c r="D449" s="20">
        <f>VLOOKUP(C449,Table8[#All],2,0)</f>
        <v>0</v>
      </c>
      <c r="E449" s="23" t="s">
        <v>92</v>
      </c>
      <c r="F449" s="20">
        <f>VLOOKUP(E449,Table9[#All],2,0)</f>
        <v>0</v>
      </c>
      <c r="G449" s="23" t="s">
        <v>122</v>
      </c>
      <c r="H449" s="20">
        <f>VLOOKUP(G449,Table10[#All],2,0)</f>
        <v>0</v>
      </c>
      <c r="I449" s="23" t="s">
        <v>119</v>
      </c>
      <c r="J449" s="20">
        <f>VLOOKUP(I449,Table11[#All],2,0)</f>
        <v>0</v>
      </c>
      <c r="K449" s="23" t="s">
        <v>98</v>
      </c>
      <c r="L449" s="20">
        <f>VLOOKUP(K449,Table12[#All],2,0)</f>
        <v>0</v>
      </c>
      <c r="M449" s="23" t="s">
        <v>119</v>
      </c>
      <c r="N449" s="20">
        <f>VLOOKUP(M449,Table13[#All],2,0)</f>
        <v>1</v>
      </c>
      <c r="O449" s="23" t="s">
        <v>119</v>
      </c>
      <c r="P449" s="20">
        <f>VLOOKUP(O449,Table14[#All],2,0)</f>
        <v>0</v>
      </c>
      <c r="Q449" s="23" t="s">
        <v>104</v>
      </c>
      <c r="R449" s="20">
        <f>VLOOKUP(Q449,Table16[#All],2,0)</f>
        <v>0</v>
      </c>
      <c r="S449" s="23" t="s">
        <v>111</v>
      </c>
      <c r="T449" s="20">
        <f>VLOOKUP(S449,Table17[#All],2,0)</f>
        <v>0</v>
      </c>
      <c r="U449" s="24">
        <v>199900</v>
      </c>
    </row>
    <row r="450" spans="1:21">
      <c r="A450" s="19" t="s">
        <v>214</v>
      </c>
      <c r="B450" s="20">
        <f>VLOOKUP(A450,Table7[#All],2,)</f>
        <v>13</v>
      </c>
      <c r="C450" s="20" t="s">
        <v>91</v>
      </c>
      <c r="D450" s="20">
        <f>VLOOKUP(C450,Table8[#All],2,0)</f>
        <v>0</v>
      </c>
      <c r="E450" s="20" t="s">
        <v>92</v>
      </c>
      <c r="F450" s="20">
        <f>VLOOKUP(E450,Table9[#All],2,0)</f>
        <v>0</v>
      </c>
      <c r="G450" s="20" t="s">
        <v>176</v>
      </c>
      <c r="H450" s="20">
        <f>VLOOKUP(G450,Table10[#All],2,0)</f>
        <v>2</v>
      </c>
      <c r="I450" s="20" t="s">
        <v>98</v>
      </c>
      <c r="J450" s="20">
        <f>VLOOKUP(I450,Table11[#All],2,0)</f>
        <v>1</v>
      </c>
      <c r="K450" s="20" t="s">
        <v>98</v>
      </c>
      <c r="L450" s="20">
        <f>VLOOKUP(K450,Table12[#All],2,0)</f>
        <v>0</v>
      </c>
      <c r="M450" s="20" t="s">
        <v>98</v>
      </c>
      <c r="N450" s="20">
        <f>VLOOKUP(M450,Table13[#All],2,0)</f>
        <v>2</v>
      </c>
      <c r="O450" s="20" t="s">
        <v>98</v>
      </c>
      <c r="P450" s="20">
        <f>VLOOKUP(O450,Table14[#All],2,0)</f>
        <v>1</v>
      </c>
      <c r="Q450" s="20" t="s">
        <v>167</v>
      </c>
      <c r="R450" s="20">
        <f>VLOOKUP(Q450,Table16[#All],2,0)</f>
        <v>1</v>
      </c>
      <c r="S450" s="20" t="s">
        <v>111</v>
      </c>
      <c r="T450" s="20">
        <f>VLOOKUP(S450,Table17[#All],2,0)</f>
        <v>0</v>
      </c>
      <c r="U450" s="21">
        <v>119500</v>
      </c>
    </row>
    <row r="451" spans="1:21">
      <c r="A451" s="22" t="s">
        <v>188</v>
      </c>
      <c r="B451" s="20">
        <f>VLOOKUP(A451,Table7[#All],2,)</f>
        <v>7</v>
      </c>
      <c r="C451" s="23" t="s">
        <v>91</v>
      </c>
      <c r="D451" s="20">
        <f>VLOOKUP(C451,Table8[#All],2,0)</f>
        <v>0</v>
      </c>
      <c r="E451" s="23" t="s">
        <v>92</v>
      </c>
      <c r="F451" s="20">
        <f>VLOOKUP(E451,Table9[#All],2,0)</f>
        <v>0</v>
      </c>
      <c r="G451" s="23" t="s">
        <v>176</v>
      </c>
      <c r="H451" s="20">
        <f>VLOOKUP(G451,Table10[#All],2,0)</f>
        <v>2</v>
      </c>
      <c r="I451" s="23" t="s">
        <v>98</v>
      </c>
      <c r="J451" s="20">
        <f>VLOOKUP(I451,Table11[#All],2,0)</f>
        <v>1</v>
      </c>
      <c r="K451" s="23" t="s">
        <v>98</v>
      </c>
      <c r="L451" s="20">
        <f>VLOOKUP(K451,Table12[#All],2,0)</f>
        <v>0</v>
      </c>
      <c r="M451" s="23" t="s">
        <v>126</v>
      </c>
      <c r="N451" s="20">
        <f>VLOOKUP(M451,Table13[#All],2,0)</f>
        <v>0</v>
      </c>
      <c r="O451" s="23" t="s">
        <v>98</v>
      </c>
      <c r="P451" s="20">
        <f>VLOOKUP(O451,Table14[#All],2,0)</f>
        <v>1</v>
      </c>
      <c r="Q451" s="23" t="s">
        <v>104</v>
      </c>
      <c r="R451" s="20">
        <f>VLOOKUP(Q451,Table16[#All],2,0)</f>
        <v>0</v>
      </c>
      <c r="S451" s="23" t="s">
        <v>111</v>
      </c>
      <c r="T451" s="20">
        <f>VLOOKUP(S451,Table17[#All],2,0)</f>
        <v>0</v>
      </c>
      <c r="U451" s="24">
        <v>120000</v>
      </c>
    </row>
    <row r="452" spans="1:21">
      <c r="A452" s="19" t="s">
        <v>188</v>
      </c>
      <c r="B452" s="20">
        <f>VLOOKUP(A452,Table7[#All],2,)</f>
        <v>7</v>
      </c>
      <c r="C452" s="20" t="s">
        <v>91</v>
      </c>
      <c r="D452" s="20">
        <f>VLOOKUP(C452,Table8[#All],2,0)</f>
        <v>0</v>
      </c>
      <c r="E452" s="20" t="s">
        <v>92</v>
      </c>
      <c r="F452" s="20">
        <f>VLOOKUP(E452,Table9[#All],2,0)</f>
        <v>0</v>
      </c>
      <c r="G452" s="20" t="s">
        <v>93</v>
      </c>
      <c r="H452" s="20">
        <f>VLOOKUP(G452,Table10[#All],2,0)</f>
        <v>1</v>
      </c>
      <c r="I452" s="20" t="s">
        <v>98</v>
      </c>
      <c r="J452" s="20">
        <f>VLOOKUP(I452,Table11[#All],2,0)</f>
        <v>1</v>
      </c>
      <c r="K452" s="20" t="s">
        <v>98</v>
      </c>
      <c r="L452" s="20">
        <f>VLOOKUP(K452,Table12[#All],2,0)</f>
        <v>0</v>
      </c>
      <c r="M452" s="20" t="s">
        <v>126</v>
      </c>
      <c r="N452" s="20">
        <f>VLOOKUP(M452,Table13[#All],2,0)</f>
        <v>0</v>
      </c>
      <c r="O452" s="20" t="s">
        <v>119</v>
      </c>
      <c r="P452" s="20">
        <f>VLOOKUP(O452,Table14[#All],2,0)</f>
        <v>0</v>
      </c>
      <c r="Q452" s="20" t="s">
        <v>167</v>
      </c>
      <c r="R452" s="20">
        <f>VLOOKUP(Q452,Table16[#All],2,0)</f>
        <v>1</v>
      </c>
      <c r="S452" s="20" t="s">
        <v>111</v>
      </c>
      <c r="T452" s="20">
        <f>VLOOKUP(S452,Table17[#All],2,0)</f>
        <v>0</v>
      </c>
      <c r="U452" s="21">
        <v>110000</v>
      </c>
    </row>
    <row r="453" spans="1:21">
      <c r="A453" s="22" t="s">
        <v>199</v>
      </c>
      <c r="B453" s="20">
        <f>VLOOKUP(A453,Table7[#All],2,)</f>
        <v>19</v>
      </c>
      <c r="C453" s="23" t="s">
        <v>91</v>
      </c>
      <c r="D453" s="20">
        <f>VLOOKUP(C453,Table8[#All],2,0)</f>
        <v>0</v>
      </c>
      <c r="E453" s="23" t="s">
        <v>92</v>
      </c>
      <c r="F453" s="20">
        <f>VLOOKUP(E453,Table9[#All],2,0)</f>
        <v>0</v>
      </c>
      <c r="G453" s="23" t="s">
        <v>93</v>
      </c>
      <c r="H453" s="20">
        <f>VLOOKUP(G453,Table10[#All],2,0)</f>
        <v>1</v>
      </c>
      <c r="I453" s="23" t="s">
        <v>119</v>
      </c>
      <c r="J453" s="20">
        <f>VLOOKUP(I453,Table11[#All],2,0)</f>
        <v>0</v>
      </c>
      <c r="K453" s="23" t="s">
        <v>98</v>
      </c>
      <c r="L453" s="20">
        <f>VLOOKUP(K453,Table12[#All],2,0)</f>
        <v>0</v>
      </c>
      <c r="M453" s="23" t="s">
        <v>98</v>
      </c>
      <c r="N453" s="20">
        <f>VLOOKUP(M453,Table13[#All],2,0)</f>
        <v>2</v>
      </c>
      <c r="O453" s="23" t="s">
        <v>119</v>
      </c>
      <c r="P453" s="20">
        <f>VLOOKUP(O453,Table14[#All],2,0)</f>
        <v>0</v>
      </c>
      <c r="Q453" s="23" t="s">
        <v>104</v>
      </c>
      <c r="R453" s="20">
        <f>VLOOKUP(Q453,Table16[#All],2,0)</f>
        <v>0</v>
      </c>
      <c r="S453" s="23" t="s">
        <v>111</v>
      </c>
      <c r="T453" s="20">
        <f>VLOOKUP(S453,Table17[#All],2,0)</f>
        <v>0</v>
      </c>
      <c r="U453" s="24">
        <v>280000</v>
      </c>
    </row>
    <row r="454" spans="1:21">
      <c r="A454" s="19" t="s">
        <v>218</v>
      </c>
      <c r="B454" s="20">
        <f>VLOOKUP(A454,Table7[#All],2,)</f>
        <v>16</v>
      </c>
      <c r="C454" s="20" t="s">
        <v>91</v>
      </c>
      <c r="D454" s="20">
        <f>VLOOKUP(C454,Table8[#All],2,0)</f>
        <v>0</v>
      </c>
      <c r="E454" s="20" t="s">
        <v>92</v>
      </c>
      <c r="F454" s="20">
        <f>VLOOKUP(E454,Table9[#All],2,0)</f>
        <v>0</v>
      </c>
      <c r="G454" s="20" t="s">
        <v>122</v>
      </c>
      <c r="H454" s="20">
        <f>VLOOKUP(G454,Table10[#All],2,0)</f>
        <v>0</v>
      </c>
      <c r="I454" s="20" t="s">
        <v>126</v>
      </c>
      <c r="J454" s="20">
        <f>VLOOKUP(I454,Table11[#All],2,0)</f>
        <v>2</v>
      </c>
      <c r="K454" s="20" t="s">
        <v>98</v>
      </c>
      <c r="L454" s="20">
        <f>VLOOKUP(K454,Table12[#All],2,0)</f>
        <v>0</v>
      </c>
      <c r="M454" s="20" t="s">
        <v>126</v>
      </c>
      <c r="N454" s="20">
        <f>VLOOKUP(M454,Table13[#All],2,0)</f>
        <v>0</v>
      </c>
      <c r="O454" s="20" t="s">
        <v>98</v>
      </c>
      <c r="P454" s="20">
        <f>VLOOKUP(O454,Table14[#All],2,0)</f>
        <v>1</v>
      </c>
      <c r="Q454" s="20" t="s">
        <v>104</v>
      </c>
      <c r="R454" s="20">
        <f>VLOOKUP(Q454,Table16[#All],2,0)</f>
        <v>0</v>
      </c>
      <c r="S454" s="20" t="s">
        <v>111</v>
      </c>
      <c r="T454" s="20">
        <f>VLOOKUP(S454,Table17[#All],2,0)</f>
        <v>0</v>
      </c>
      <c r="U454" s="21">
        <v>204000</v>
      </c>
    </row>
    <row r="455" spans="1:21">
      <c r="A455" s="22" t="s">
        <v>163</v>
      </c>
      <c r="B455" s="20">
        <f>VLOOKUP(A455,Table7[#All],2,)</f>
        <v>5</v>
      </c>
      <c r="C455" s="23" t="s">
        <v>91</v>
      </c>
      <c r="D455" s="20">
        <f>VLOOKUP(C455,Table8[#All],2,0)</f>
        <v>0</v>
      </c>
      <c r="E455" s="23" t="s">
        <v>92</v>
      </c>
      <c r="F455" s="20">
        <f>VLOOKUP(E455,Table9[#All],2,0)</f>
        <v>0</v>
      </c>
      <c r="G455" s="23" t="s">
        <v>122</v>
      </c>
      <c r="H455" s="20">
        <f>VLOOKUP(G455,Table10[#All],2,0)</f>
        <v>0</v>
      </c>
      <c r="I455" s="23" t="s">
        <v>119</v>
      </c>
      <c r="J455" s="20">
        <f>VLOOKUP(I455,Table11[#All],2,0)</f>
        <v>0</v>
      </c>
      <c r="K455" s="23" t="s">
        <v>98</v>
      </c>
      <c r="L455" s="20">
        <f>VLOOKUP(K455,Table12[#All],2,0)</f>
        <v>0</v>
      </c>
      <c r="M455" s="23" t="s">
        <v>126</v>
      </c>
      <c r="N455" s="20">
        <f>VLOOKUP(M455,Table13[#All],2,0)</f>
        <v>0</v>
      </c>
      <c r="O455" s="23" t="s">
        <v>119</v>
      </c>
      <c r="P455" s="20">
        <f>VLOOKUP(O455,Table14[#All],2,0)</f>
        <v>0</v>
      </c>
      <c r="Q455" s="23" t="s">
        <v>104</v>
      </c>
      <c r="R455" s="20">
        <f>VLOOKUP(Q455,Table16[#All],2,0)</f>
        <v>0</v>
      </c>
      <c r="S455" s="23" t="s">
        <v>111</v>
      </c>
      <c r="T455" s="20">
        <f>VLOOKUP(S455,Table17[#All],2,0)</f>
        <v>0</v>
      </c>
      <c r="U455" s="24">
        <v>210000</v>
      </c>
    </row>
    <row r="456" spans="1:21">
      <c r="A456" s="19" t="s">
        <v>217</v>
      </c>
      <c r="B456" s="20">
        <f>VLOOKUP(A456,Table7[#All],2,)</f>
        <v>4</v>
      </c>
      <c r="C456" s="20" t="s">
        <v>91</v>
      </c>
      <c r="D456" s="20">
        <f>VLOOKUP(C456,Table8[#All],2,0)</f>
        <v>0</v>
      </c>
      <c r="E456" s="20" t="s">
        <v>179</v>
      </c>
      <c r="F456" s="20">
        <f>VLOOKUP(E456,Table9[#All],2,0)</f>
        <v>2</v>
      </c>
      <c r="G456" s="20" t="s">
        <v>93</v>
      </c>
      <c r="H456" s="20">
        <f>VLOOKUP(G456,Table10[#All],2,0)</f>
        <v>1</v>
      </c>
      <c r="I456" s="20" t="s">
        <v>98</v>
      </c>
      <c r="J456" s="20">
        <f>VLOOKUP(I456,Table11[#All],2,0)</f>
        <v>1</v>
      </c>
      <c r="K456" s="20" t="s">
        <v>98</v>
      </c>
      <c r="L456" s="20">
        <f>VLOOKUP(K456,Table12[#All],2,0)</f>
        <v>0</v>
      </c>
      <c r="M456" s="20" t="s">
        <v>98</v>
      </c>
      <c r="N456" s="20">
        <f>VLOOKUP(M456,Table13[#All],2,0)</f>
        <v>2</v>
      </c>
      <c r="O456" s="20" t="s">
        <v>98</v>
      </c>
      <c r="P456" s="20">
        <f>VLOOKUP(O456,Table14[#All],2,0)</f>
        <v>1</v>
      </c>
      <c r="Q456" s="20" t="s">
        <v>104</v>
      </c>
      <c r="R456" s="20">
        <f>VLOOKUP(Q456,Table16[#All],2,0)</f>
        <v>0</v>
      </c>
      <c r="S456" s="20" t="s">
        <v>178</v>
      </c>
      <c r="T456" s="20">
        <f>VLOOKUP(S456,Table17[#All],2,0)</f>
        <v>5</v>
      </c>
      <c r="U456" s="21">
        <v>188000</v>
      </c>
    </row>
    <row r="457" spans="1:21">
      <c r="A457" s="22" t="s">
        <v>175</v>
      </c>
      <c r="B457" s="20">
        <f>VLOOKUP(A457,Table7[#All],2,)</f>
        <v>6</v>
      </c>
      <c r="C457" s="23" t="s">
        <v>91</v>
      </c>
      <c r="D457" s="20">
        <f>VLOOKUP(C457,Table8[#All],2,0)</f>
        <v>0</v>
      </c>
      <c r="E457" s="23" t="s">
        <v>92</v>
      </c>
      <c r="F457" s="20">
        <f>VLOOKUP(E457,Table9[#All],2,0)</f>
        <v>0</v>
      </c>
      <c r="G457" s="23" t="s">
        <v>93</v>
      </c>
      <c r="H457" s="20">
        <f>VLOOKUP(G457,Table10[#All],2,0)</f>
        <v>1</v>
      </c>
      <c r="I457" s="23" t="s">
        <v>98</v>
      </c>
      <c r="J457" s="20">
        <f>VLOOKUP(I457,Table11[#All],2,0)</f>
        <v>1</v>
      </c>
      <c r="K457" s="23" t="s">
        <v>98</v>
      </c>
      <c r="L457" s="20">
        <f>VLOOKUP(K457,Table12[#All],2,0)</f>
        <v>0</v>
      </c>
      <c r="M457" s="23" t="s">
        <v>139</v>
      </c>
      <c r="N457" s="20">
        <f>VLOOKUP(M457,Table13[#All],2,0)</f>
        <v>3</v>
      </c>
      <c r="O457" s="23" t="s">
        <v>98</v>
      </c>
      <c r="P457" s="20">
        <f>VLOOKUP(O457,Table14[#All],2,0)</f>
        <v>1</v>
      </c>
      <c r="Q457" s="23" t="s">
        <v>104</v>
      </c>
      <c r="R457" s="20">
        <f>VLOOKUP(Q457,Table16[#All],2,0)</f>
        <v>0</v>
      </c>
      <c r="S457" s="23" t="s">
        <v>111</v>
      </c>
      <c r="T457" s="20">
        <f>VLOOKUP(S457,Table17[#All],2,0)</f>
        <v>0</v>
      </c>
      <c r="U457" s="24">
        <v>175500</v>
      </c>
    </row>
    <row r="458" spans="1:21">
      <c r="A458" s="19" t="s">
        <v>188</v>
      </c>
      <c r="B458" s="20">
        <f>VLOOKUP(A458,Table7[#All],2,)</f>
        <v>7</v>
      </c>
      <c r="C458" s="20" t="s">
        <v>91</v>
      </c>
      <c r="D458" s="20">
        <f>VLOOKUP(C458,Table8[#All],2,0)</f>
        <v>0</v>
      </c>
      <c r="E458" s="20" t="s">
        <v>92</v>
      </c>
      <c r="F458" s="20">
        <f>VLOOKUP(E458,Table9[#All],2,0)</f>
        <v>0</v>
      </c>
      <c r="G458" s="20" t="s">
        <v>122</v>
      </c>
      <c r="H458" s="20">
        <f>VLOOKUP(G458,Table10[#All],2,0)</f>
        <v>0</v>
      </c>
      <c r="I458" s="20" t="s">
        <v>98</v>
      </c>
      <c r="J458" s="20">
        <f>VLOOKUP(I458,Table11[#All],2,0)</f>
        <v>1</v>
      </c>
      <c r="K458" s="20" t="s">
        <v>98</v>
      </c>
      <c r="L458" s="20">
        <f>VLOOKUP(K458,Table12[#All],2,0)</f>
        <v>0</v>
      </c>
      <c r="M458" s="20" t="s">
        <v>139</v>
      </c>
      <c r="N458" s="20">
        <f>VLOOKUP(M458,Table13[#All],2,0)</f>
        <v>3</v>
      </c>
      <c r="O458" s="20" t="s">
        <v>98</v>
      </c>
      <c r="P458" s="20">
        <f>VLOOKUP(O458,Table14[#All],2,0)</f>
        <v>1</v>
      </c>
      <c r="Q458" s="20" t="s">
        <v>104</v>
      </c>
      <c r="R458" s="20">
        <f>VLOOKUP(Q458,Table16[#All],2,0)</f>
        <v>0</v>
      </c>
      <c r="S458" s="20" t="s">
        <v>172</v>
      </c>
      <c r="T458" s="20">
        <f>VLOOKUP(S458,Table17[#All],2,0)</f>
        <v>1</v>
      </c>
      <c r="U458" s="21">
        <v>98000</v>
      </c>
    </row>
    <row r="459" spans="1:21">
      <c r="A459" s="22" t="s">
        <v>199</v>
      </c>
      <c r="B459" s="20">
        <f>VLOOKUP(A459,Table7[#All],2,)</f>
        <v>19</v>
      </c>
      <c r="C459" s="23" t="s">
        <v>91</v>
      </c>
      <c r="D459" s="20">
        <f>VLOOKUP(C459,Table8[#All],2,0)</f>
        <v>0</v>
      </c>
      <c r="E459" s="23" t="s">
        <v>92</v>
      </c>
      <c r="F459" s="20">
        <f>VLOOKUP(E459,Table9[#All],2,0)</f>
        <v>0</v>
      </c>
      <c r="G459" s="23" t="s">
        <v>93</v>
      </c>
      <c r="H459" s="20">
        <f>VLOOKUP(G459,Table10[#All],2,0)</f>
        <v>1</v>
      </c>
      <c r="I459" s="23" t="s">
        <v>119</v>
      </c>
      <c r="J459" s="20">
        <f>VLOOKUP(I459,Table11[#All],2,0)</f>
        <v>0</v>
      </c>
      <c r="K459" s="23" t="s">
        <v>98</v>
      </c>
      <c r="L459" s="20">
        <f>VLOOKUP(K459,Table12[#All],2,0)</f>
        <v>0</v>
      </c>
      <c r="M459" s="23" t="s">
        <v>126</v>
      </c>
      <c r="N459" s="20">
        <f>VLOOKUP(M459,Table13[#All],2,0)</f>
        <v>0</v>
      </c>
      <c r="O459" s="23" t="s">
        <v>119</v>
      </c>
      <c r="P459" s="20">
        <f>VLOOKUP(O459,Table14[#All],2,0)</f>
        <v>0</v>
      </c>
      <c r="Q459" s="23" t="s">
        <v>104</v>
      </c>
      <c r="R459" s="20">
        <f>VLOOKUP(Q459,Table16[#All],2,0)</f>
        <v>0</v>
      </c>
      <c r="S459" s="23" t="s">
        <v>111</v>
      </c>
      <c r="T459" s="20">
        <f>VLOOKUP(S459,Table17[#All],2,0)</f>
        <v>0</v>
      </c>
      <c r="U459" s="24">
        <v>256000</v>
      </c>
    </row>
    <row r="460" spans="1:21">
      <c r="A460" s="19" t="s">
        <v>188</v>
      </c>
      <c r="B460" s="20">
        <f>VLOOKUP(A460,Table7[#All],2,)</f>
        <v>7</v>
      </c>
      <c r="C460" s="20" t="s">
        <v>91</v>
      </c>
      <c r="D460" s="20">
        <f>VLOOKUP(C460,Table8[#All],2,0)</f>
        <v>0</v>
      </c>
      <c r="E460" s="20" t="s">
        <v>92</v>
      </c>
      <c r="F460" s="20">
        <f>VLOOKUP(E460,Table9[#All],2,0)</f>
        <v>0</v>
      </c>
      <c r="G460" s="20" t="s">
        <v>122</v>
      </c>
      <c r="H460" s="20">
        <f>VLOOKUP(G460,Table10[#All],2,0)</f>
        <v>0</v>
      </c>
      <c r="I460" s="20" t="s">
        <v>98</v>
      </c>
      <c r="J460" s="20">
        <f>VLOOKUP(I460,Table11[#All],2,0)</f>
        <v>1</v>
      </c>
      <c r="K460" s="20" t="s">
        <v>98</v>
      </c>
      <c r="L460" s="20">
        <f>VLOOKUP(K460,Table12[#All],2,0)</f>
        <v>0</v>
      </c>
      <c r="M460" s="20" t="s">
        <v>139</v>
      </c>
      <c r="N460" s="20">
        <f>VLOOKUP(M460,Table13[#All],2,0)</f>
        <v>3</v>
      </c>
      <c r="O460" s="20" t="s">
        <v>119</v>
      </c>
      <c r="P460" s="20">
        <f>VLOOKUP(O460,Table14[#All],2,0)</f>
        <v>0</v>
      </c>
      <c r="Q460" s="20" t="s">
        <v>104</v>
      </c>
      <c r="R460" s="20">
        <f>VLOOKUP(Q460,Table16[#All],2,0)</f>
        <v>0</v>
      </c>
      <c r="S460" s="20" t="s">
        <v>111</v>
      </c>
      <c r="T460" s="20">
        <f>VLOOKUP(S460,Table17[#All],2,0)</f>
        <v>0</v>
      </c>
      <c r="U460" s="21">
        <v>161000</v>
      </c>
    </row>
    <row r="461" spans="1:21">
      <c r="A461" s="22" t="s">
        <v>197</v>
      </c>
      <c r="B461" s="20">
        <f>VLOOKUP(A461,Table7[#All],2,)</f>
        <v>8</v>
      </c>
      <c r="C461" s="23" t="s">
        <v>91</v>
      </c>
      <c r="D461" s="20">
        <f>VLOOKUP(C461,Table8[#All],2,0)</f>
        <v>0</v>
      </c>
      <c r="E461" s="23" t="s">
        <v>92</v>
      </c>
      <c r="F461" s="20">
        <f>VLOOKUP(E461,Table9[#All],2,0)</f>
        <v>0</v>
      </c>
      <c r="G461" s="23" t="s">
        <v>176</v>
      </c>
      <c r="H461" s="20">
        <f>VLOOKUP(G461,Table10[#All],2,0)</f>
        <v>2</v>
      </c>
      <c r="I461" s="23" t="s">
        <v>98</v>
      </c>
      <c r="J461" s="20">
        <f>VLOOKUP(I461,Table11[#All],2,0)</f>
        <v>1</v>
      </c>
      <c r="K461" s="23" t="s">
        <v>98</v>
      </c>
      <c r="L461" s="20">
        <f>VLOOKUP(K461,Table12[#All],2,0)</f>
        <v>0</v>
      </c>
      <c r="M461" s="23" t="s">
        <v>98</v>
      </c>
      <c r="N461" s="20">
        <f>VLOOKUP(M461,Table13[#All],2,0)</f>
        <v>2</v>
      </c>
      <c r="O461" s="23" t="s">
        <v>119</v>
      </c>
      <c r="P461" s="20">
        <f>VLOOKUP(O461,Table14[#All],2,0)</f>
        <v>0</v>
      </c>
      <c r="Q461" s="23" t="s">
        <v>104</v>
      </c>
      <c r="R461" s="20">
        <f>VLOOKUP(Q461,Table16[#All],2,0)</f>
        <v>0</v>
      </c>
      <c r="S461" s="23" t="s">
        <v>111</v>
      </c>
      <c r="T461" s="20">
        <f>VLOOKUP(S461,Table17[#All],2,0)</f>
        <v>0</v>
      </c>
      <c r="U461" s="24">
        <v>110000</v>
      </c>
    </row>
    <row r="462" spans="1:21">
      <c r="A462" s="19" t="s">
        <v>163</v>
      </c>
      <c r="B462" s="20">
        <f>VLOOKUP(A462,Table7[#All],2,)</f>
        <v>5</v>
      </c>
      <c r="C462" s="20" t="s">
        <v>225</v>
      </c>
      <c r="D462" s="20">
        <f>VLOOKUP(C462,Table8[#All],2,0)</f>
        <v>6</v>
      </c>
      <c r="E462" s="20" t="s">
        <v>92</v>
      </c>
      <c r="F462" s="20">
        <f>VLOOKUP(E462,Table9[#All],2,0)</f>
        <v>0</v>
      </c>
      <c r="G462" s="20" t="s">
        <v>122</v>
      </c>
      <c r="H462" s="20">
        <f>VLOOKUP(G462,Table10[#All],2,0)</f>
        <v>0</v>
      </c>
      <c r="I462" s="20" t="s">
        <v>119</v>
      </c>
      <c r="J462" s="20">
        <f>VLOOKUP(I462,Table11[#All],2,0)</f>
        <v>0</v>
      </c>
      <c r="K462" s="20" t="s">
        <v>98</v>
      </c>
      <c r="L462" s="20">
        <f>VLOOKUP(K462,Table12[#All],2,0)</f>
        <v>0</v>
      </c>
      <c r="M462" s="20" t="s">
        <v>126</v>
      </c>
      <c r="N462" s="20">
        <f>VLOOKUP(M462,Table13[#All],2,0)</f>
        <v>0</v>
      </c>
      <c r="O462" s="20" t="s">
        <v>98</v>
      </c>
      <c r="P462" s="20">
        <f>VLOOKUP(O462,Table14[#All],2,0)</f>
        <v>1</v>
      </c>
      <c r="Q462" s="20" t="s">
        <v>104</v>
      </c>
      <c r="R462" s="20">
        <f>VLOOKUP(Q462,Table16[#All],2,0)</f>
        <v>0</v>
      </c>
      <c r="S462" s="20" t="s">
        <v>150</v>
      </c>
      <c r="T462" s="20">
        <f>VLOOKUP(S462,Table17[#All],2,0)</f>
        <v>2</v>
      </c>
      <c r="U462" s="21">
        <v>263435</v>
      </c>
    </row>
    <row r="463" spans="1:21">
      <c r="A463" s="22" t="s">
        <v>200</v>
      </c>
      <c r="B463" s="20">
        <f>VLOOKUP(A463,Table7[#All],2,)</f>
        <v>23</v>
      </c>
      <c r="C463" s="23" t="s">
        <v>90</v>
      </c>
      <c r="D463" s="20">
        <f>VLOOKUP(C463,Table8[#All],2,0)</f>
        <v>1</v>
      </c>
      <c r="E463" s="23" t="s">
        <v>92</v>
      </c>
      <c r="F463" s="20">
        <f>VLOOKUP(E463,Table9[#All],2,0)</f>
        <v>0</v>
      </c>
      <c r="G463" s="23" t="s">
        <v>122</v>
      </c>
      <c r="H463" s="20">
        <f>VLOOKUP(G463,Table10[#All],2,0)</f>
        <v>0</v>
      </c>
      <c r="I463" s="23" t="s">
        <v>119</v>
      </c>
      <c r="J463" s="20">
        <f>VLOOKUP(I463,Table11[#All],2,0)</f>
        <v>0</v>
      </c>
      <c r="K463" s="23" t="s">
        <v>119</v>
      </c>
      <c r="L463" s="20">
        <f>VLOOKUP(K463,Table12[#All],2,0)</f>
        <v>1</v>
      </c>
      <c r="M463" s="23" t="s">
        <v>126</v>
      </c>
      <c r="N463" s="20">
        <f>VLOOKUP(M463,Table13[#All],2,0)</f>
        <v>0</v>
      </c>
      <c r="O463" s="23" t="s">
        <v>119</v>
      </c>
      <c r="P463" s="20">
        <f>VLOOKUP(O463,Table14[#All],2,0)</f>
        <v>0</v>
      </c>
      <c r="Q463" s="23" t="s">
        <v>104</v>
      </c>
      <c r="R463" s="20">
        <f>VLOOKUP(Q463,Table16[#All],2,0)</f>
        <v>0</v>
      </c>
      <c r="S463" s="23" t="s">
        <v>111</v>
      </c>
      <c r="T463" s="20">
        <f>VLOOKUP(S463,Table17[#All],2,0)</f>
        <v>0</v>
      </c>
      <c r="U463" s="24">
        <v>155000</v>
      </c>
    </row>
    <row r="464" spans="1:21">
      <c r="A464" s="19" t="s">
        <v>169</v>
      </c>
      <c r="B464" s="20">
        <f>VLOOKUP(A464,Table7[#All],2,)</f>
        <v>9</v>
      </c>
      <c r="C464" s="20" t="s">
        <v>91</v>
      </c>
      <c r="D464" s="20">
        <f>VLOOKUP(C464,Table8[#All],2,0)</f>
        <v>0</v>
      </c>
      <c r="E464" s="20" t="s">
        <v>92</v>
      </c>
      <c r="F464" s="20">
        <f>VLOOKUP(E464,Table9[#All],2,0)</f>
        <v>0</v>
      </c>
      <c r="G464" s="20" t="s">
        <v>93</v>
      </c>
      <c r="H464" s="20">
        <f>VLOOKUP(G464,Table10[#All],2,0)</f>
        <v>1</v>
      </c>
      <c r="I464" s="20" t="s">
        <v>98</v>
      </c>
      <c r="J464" s="20">
        <f>VLOOKUP(I464,Table11[#All],2,0)</f>
        <v>1</v>
      </c>
      <c r="K464" s="20" t="s">
        <v>98</v>
      </c>
      <c r="L464" s="20">
        <f>VLOOKUP(K464,Table12[#All],2,0)</f>
        <v>0</v>
      </c>
      <c r="M464" s="20" t="s">
        <v>119</v>
      </c>
      <c r="N464" s="20">
        <f>VLOOKUP(M464,Table13[#All],2,0)</f>
        <v>1</v>
      </c>
      <c r="O464" s="20" t="s">
        <v>98</v>
      </c>
      <c r="P464" s="20">
        <f>VLOOKUP(O464,Table14[#All],2,0)</f>
        <v>1</v>
      </c>
      <c r="Q464" s="20" t="s">
        <v>104</v>
      </c>
      <c r="R464" s="20">
        <f>VLOOKUP(Q464,Table16[#All],2,0)</f>
        <v>0</v>
      </c>
      <c r="S464" s="20" t="s">
        <v>111</v>
      </c>
      <c r="T464" s="20">
        <f>VLOOKUP(S464,Table17[#All],2,0)</f>
        <v>0</v>
      </c>
      <c r="U464" s="21">
        <v>62383</v>
      </c>
    </row>
    <row r="465" spans="1:21">
      <c r="A465" s="22" t="s">
        <v>212</v>
      </c>
      <c r="B465" s="20">
        <f>VLOOKUP(A465,Table7[#All],2,)</f>
        <v>2</v>
      </c>
      <c r="C465" s="23" t="s">
        <v>91</v>
      </c>
      <c r="D465" s="20">
        <f>VLOOKUP(C465,Table8[#All],2,0)</f>
        <v>0</v>
      </c>
      <c r="E465" s="23" t="s">
        <v>92</v>
      </c>
      <c r="F465" s="20">
        <f>VLOOKUP(E465,Table9[#All],2,0)</f>
        <v>0</v>
      </c>
      <c r="G465" s="23" t="s">
        <v>122</v>
      </c>
      <c r="H465" s="20">
        <f>VLOOKUP(G465,Table10[#All],2,0)</f>
        <v>0</v>
      </c>
      <c r="I465" s="23" t="s">
        <v>98</v>
      </c>
      <c r="J465" s="20">
        <f>VLOOKUP(I465,Table11[#All],2,0)</f>
        <v>1</v>
      </c>
      <c r="K465" s="23" t="s">
        <v>98</v>
      </c>
      <c r="L465" s="20">
        <f>VLOOKUP(K465,Table12[#All],2,0)</f>
        <v>0</v>
      </c>
      <c r="M465" s="23" t="s">
        <v>139</v>
      </c>
      <c r="N465" s="20">
        <f>VLOOKUP(M465,Table13[#All],2,0)</f>
        <v>3</v>
      </c>
      <c r="O465" s="23" t="s">
        <v>98</v>
      </c>
      <c r="P465" s="20">
        <f>VLOOKUP(O465,Table14[#All],2,0)</f>
        <v>1</v>
      </c>
      <c r="Q465" s="23" t="s">
        <v>104</v>
      </c>
      <c r="R465" s="20">
        <f>VLOOKUP(Q465,Table16[#All],2,0)</f>
        <v>0</v>
      </c>
      <c r="S465" s="23" t="s">
        <v>111</v>
      </c>
      <c r="T465" s="20">
        <f>VLOOKUP(S465,Table17[#All],2,0)</f>
        <v>0</v>
      </c>
      <c r="U465" s="24">
        <v>188700</v>
      </c>
    </row>
    <row r="466" spans="1:21">
      <c r="A466" s="19" t="s">
        <v>209</v>
      </c>
      <c r="B466" s="20">
        <f>VLOOKUP(A466,Table7[#All],2,)</f>
        <v>0</v>
      </c>
      <c r="C466" s="20" t="s">
        <v>91</v>
      </c>
      <c r="D466" s="20">
        <f>VLOOKUP(C466,Table8[#All],2,0)</f>
        <v>0</v>
      </c>
      <c r="E466" s="20" t="s">
        <v>92</v>
      </c>
      <c r="F466" s="20">
        <f>VLOOKUP(E466,Table9[#All],2,0)</f>
        <v>0</v>
      </c>
      <c r="G466" s="20" t="s">
        <v>93</v>
      </c>
      <c r="H466" s="20">
        <f>VLOOKUP(G466,Table10[#All],2,0)</f>
        <v>1</v>
      </c>
      <c r="I466" s="20" t="s">
        <v>119</v>
      </c>
      <c r="J466" s="20">
        <f>VLOOKUP(I466,Table11[#All],2,0)</f>
        <v>0</v>
      </c>
      <c r="K466" s="20" t="s">
        <v>98</v>
      </c>
      <c r="L466" s="20">
        <f>VLOOKUP(K466,Table12[#All],2,0)</f>
        <v>0</v>
      </c>
      <c r="M466" s="20" t="s">
        <v>98</v>
      </c>
      <c r="N466" s="20">
        <f>VLOOKUP(M466,Table13[#All],2,0)</f>
        <v>2</v>
      </c>
      <c r="O466" s="20" t="s">
        <v>98</v>
      </c>
      <c r="P466" s="20">
        <f>VLOOKUP(O466,Table14[#All],2,0)</f>
        <v>1</v>
      </c>
      <c r="Q466" s="20" t="s">
        <v>104</v>
      </c>
      <c r="R466" s="20">
        <f>VLOOKUP(Q466,Table16[#All],2,0)</f>
        <v>0</v>
      </c>
      <c r="S466" s="20" t="s">
        <v>111</v>
      </c>
      <c r="T466" s="20">
        <f>VLOOKUP(S466,Table17[#All],2,0)</f>
        <v>0</v>
      </c>
      <c r="U466" s="21">
        <v>124000</v>
      </c>
    </row>
    <row r="467" spans="1:21">
      <c r="A467" s="22" t="s">
        <v>156</v>
      </c>
      <c r="B467" s="20">
        <f>VLOOKUP(A467,Table7[#All],2,)</f>
        <v>21</v>
      </c>
      <c r="C467" s="23" t="s">
        <v>91</v>
      </c>
      <c r="D467" s="20">
        <f>VLOOKUP(C467,Table8[#All],2,0)</f>
        <v>0</v>
      </c>
      <c r="E467" s="23" t="s">
        <v>129</v>
      </c>
      <c r="F467" s="20">
        <f>VLOOKUP(E467,Table9[#All],2,0)</f>
        <v>3</v>
      </c>
      <c r="G467" s="23" t="s">
        <v>93</v>
      </c>
      <c r="H467" s="20">
        <f>VLOOKUP(G467,Table10[#All],2,0)</f>
        <v>1</v>
      </c>
      <c r="I467" s="23" t="s">
        <v>119</v>
      </c>
      <c r="J467" s="20">
        <f>VLOOKUP(I467,Table11[#All],2,0)</f>
        <v>0</v>
      </c>
      <c r="K467" s="23" t="s">
        <v>98</v>
      </c>
      <c r="L467" s="20">
        <f>VLOOKUP(K467,Table12[#All],2,0)</f>
        <v>0</v>
      </c>
      <c r="M467" s="23" t="s">
        <v>126</v>
      </c>
      <c r="N467" s="20">
        <f>VLOOKUP(M467,Table13[#All],2,0)</f>
        <v>0</v>
      </c>
      <c r="O467" s="23" t="s">
        <v>119</v>
      </c>
      <c r="P467" s="20">
        <f>VLOOKUP(O467,Table14[#All],2,0)</f>
        <v>0</v>
      </c>
      <c r="Q467" s="23" t="s">
        <v>104</v>
      </c>
      <c r="R467" s="20">
        <f>VLOOKUP(Q467,Table16[#All],2,0)</f>
        <v>0</v>
      </c>
      <c r="S467" s="23" t="s">
        <v>111</v>
      </c>
      <c r="T467" s="20">
        <f>VLOOKUP(S467,Table17[#All],2,0)</f>
        <v>0</v>
      </c>
      <c r="U467" s="24">
        <v>178740</v>
      </c>
    </row>
    <row r="468" spans="1:21">
      <c r="A468" s="19" t="s">
        <v>89</v>
      </c>
      <c r="B468" s="20">
        <f>VLOOKUP(A468,Table7[#All],2,)</f>
        <v>11</v>
      </c>
      <c r="C468" s="20" t="s">
        <v>91</v>
      </c>
      <c r="D468" s="20">
        <f>VLOOKUP(C468,Table8[#All],2,0)</f>
        <v>0</v>
      </c>
      <c r="E468" s="20" t="s">
        <v>92</v>
      </c>
      <c r="F468" s="20">
        <f>VLOOKUP(E468,Table9[#All],2,0)</f>
        <v>0</v>
      </c>
      <c r="G468" s="20" t="s">
        <v>93</v>
      </c>
      <c r="H468" s="20">
        <f>VLOOKUP(G468,Table10[#All],2,0)</f>
        <v>1</v>
      </c>
      <c r="I468" s="20" t="s">
        <v>98</v>
      </c>
      <c r="J468" s="20">
        <f>VLOOKUP(I468,Table11[#All],2,0)</f>
        <v>1</v>
      </c>
      <c r="K468" s="20" t="s">
        <v>119</v>
      </c>
      <c r="L468" s="20">
        <f>VLOOKUP(K468,Table12[#All],2,0)</f>
        <v>1</v>
      </c>
      <c r="M468" s="20" t="s">
        <v>98</v>
      </c>
      <c r="N468" s="20">
        <f>VLOOKUP(M468,Table13[#All],2,0)</f>
        <v>2</v>
      </c>
      <c r="O468" s="20" t="s">
        <v>98</v>
      </c>
      <c r="P468" s="20">
        <f>VLOOKUP(O468,Table14[#All],2,0)</f>
        <v>1</v>
      </c>
      <c r="Q468" s="20" t="s">
        <v>104</v>
      </c>
      <c r="R468" s="20">
        <f>VLOOKUP(Q468,Table16[#All],2,0)</f>
        <v>0</v>
      </c>
      <c r="S468" s="20" t="s">
        <v>111</v>
      </c>
      <c r="T468" s="20">
        <f>VLOOKUP(S468,Table17[#All],2,0)</f>
        <v>0</v>
      </c>
      <c r="U468" s="21">
        <v>167000</v>
      </c>
    </row>
    <row r="469" spans="1:21">
      <c r="A469" s="22" t="s">
        <v>89</v>
      </c>
      <c r="B469" s="20">
        <f>VLOOKUP(A469,Table7[#All],2,)</f>
        <v>11</v>
      </c>
      <c r="C469" s="23" t="s">
        <v>182</v>
      </c>
      <c r="D469" s="20">
        <f>VLOOKUP(C469,Table8[#All],2,0)</f>
        <v>3</v>
      </c>
      <c r="E469" s="23" t="s">
        <v>92</v>
      </c>
      <c r="F469" s="20">
        <f>VLOOKUP(E469,Table9[#All],2,0)</f>
        <v>0</v>
      </c>
      <c r="G469" s="23" t="s">
        <v>122</v>
      </c>
      <c r="H469" s="20">
        <f>VLOOKUP(G469,Table10[#All],2,0)</f>
        <v>0</v>
      </c>
      <c r="I469" s="23" t="s">
        <v>98</v>
      </c>
      <c r="J469" s="20">
        <f>VLOOKUP(I469,Table11[#All],2,0)</f>
        <v>1</v>
      </c>
      <c r="K469" s="23" t="s">
        <v>98</v>
      </c>
      <c r="L469" s="20">
        <f>VLOOKUP(K469,Table12[#All],2,0)</f>
        <v>0</v>
      </c>
      <c r="M469" s="23" t="s">
        <v>126</v>
      </c>
      <c r="N469" s="20">
        <f>VLOOKUP(M469,Table13[#All],2,0)</f>
        <v>0</v>
      </c>
      <c r="O469" s="23" t="s">
        <v>119</v>
      </c>
      <c r="P469" s="20">
        <f>VLOOKUP(O469,Table14[#All],2,0)</f>
        <v>0</v>
      </c>
      <c r="Q469" s="23" t="s">
        <v>104</v>
      </c>
      <c r="R469" s="20">
        <f>VLOOKUP(Q469,Table16[#All],2,0)</f>
        <v>0</v>
      </c>
      <c r="S469" s="23" t="s">
        <v>111</v>
      </c>
      <c r="T469" s="20">
        <f>VLOOKUP(S469,Table17[#All],2,0)</f>
        <v>0</v>
      </c>
      <c r="U469" s="24">
        <v>146500</v>
      </c>
    </row>
    <row r="470" spans="1:21">
      <c r="A470" s="19" t="s">
        <v>147</v>
      </c>
      <c r="B470" s="20">
        <f>VLOOKUP(A470,Table7[#All],2,)</f>
        <v>10</v>
      </c>
      <c r="C470" s="20" t="s">
        <v>91</v>
      </c>
      <c r="D470" s="20">
        <f>VLOOKUP(C470,Table8[#All],2,0)</f>
        <v>0</v>
      </c>
      <c r="E470" s="20" t="s">
        <v>92</v>
      </c>
      <c r="F470" s="20">
        <f>VLOOKUP(E470,Table9[#All],2,0)</f>
        <v>0</v>
      </c>
      <c r="G470" s="20" t="s">
        <v>93</v>
      </c>
      <c r="H470" s="20">
        <f>VLOOKUP(G470,Table10[#All],2,0)</f>
        <v>1</v>
      </c>
      <c r="I470" s="20" t="s">
        <v>119</v>
      </c>
      <c r="J470" s="20">
        <f>VLOOKUP(I470,Table11[#All],2,0)</f>
        <v>0</v>
      </c>
      <c r="K470" s="20" t="s">
        <v>98</v>
      </c>
      <c r="L470" s="20">
        <f>VLOOKUP(K470,Table12[#All],2,0)</f>
        <v>0</v>
      </c>
      <c r="M470" s="20" t="s">
        <v>126</v>
      </c>
      <c r="N470" s="20">
        <f>VLOOKUP(M470,Table13[#All],2,0)</f>
        <v>0</v>
      </c>
      <c r="O470" s="20" t="s">
        <v>119</v>
      </c>
      <c r="P470" s="20">
        <f>VLOOKUP(O470,Table14[#All],2,0)</f>
        <v>0</v>
      </c>
      <c r="Q470" s="20" t="s">
        <v>104</v>
      </c>
      <c r="R470" s="20">
        <f>VLOOKUP(Q470,Table16[#All],2,0)</f>
        <v>0</v>
      </c>
      <c r="S470" s="20" t="s">
        <v>111</v>
      </c>
      <c r="T470" s="20">
        <f>VLOOKUP(S470,Table17[#All],2,0)</f>
        <v>0</v>
      </c>
      <c r="U470" s="21">
        <v>250000</v>
      </c>
    </row>
    <row r="471" spans="1:21">
      <c r="A471" s="22" t="s">
        <v>165</v>
      </c>
      <c r="B471" s="20">
        <f>VLOOKUP(A471,Table7[#All],2,)</f>
        <v>12</v>
      </c>
      <c r="C471" s="23" t="s">
        <v>170</v>
      </c>
      <c r="D471" s="20">
        <f>VLOOKUP(C471,Table8[#All],2,0)</f>
        <v>8</v>
      </c>
      <c r="E471" s="23" t="s">
        <v>92</v>
      </c>
      <c r="F471" s="20">
        <f>VLOOKUP(E471,Table9[#All],2,0)</f>
        <v>0</v>
      </c>
      <c r="G471" s="23" t="s">
        <v>122</v>
      </c>
      <c r="H471" s="20">
        <f>VLOOKUP(G471,Table10[#All],2,0)</f>
        <v>0</v>
      </c>
      <c r="I471" s="23" t="s">
        <v>119</v>
      </c>
      <c r="J471" s="20">
        <f>VLOOKUP(I471,Table11[#All],2,0)</f>
        <v>0</v>
      </c>
      <c r="K471" s="23" t="s">
        <v>98</v>
      </c>
      <c r="L471" s="20">
        <f>VLOOKUP(K471,Table12[#All],2,0)</f>
        <v>0</v>
      </c>
      <c r="M471" s="23" t="s">
        <v>126</v>
      </c>
      <c r="N471" s="20">
        <f>VLOOKUP(M471,Table13[#All],2,0)</f>
        <v>0</v>
      </c>
      <c r="O471" s="23" t="s">
        <v>119</v>
      </c>
      <c r="P471" s="20">
        <f>VLOOKUP(O471,Table14[#All],2,0)</f>
        <v>0</v>
      </c>
      <c r="Q471" s="23" t="s">
        <v>104</v>
      </c>
      <c r="R471" s="20">
        <f>VLOOKUP(Q471,Table16[#All],2,0)</f>
        <v>0</v>
      </c>
      <c r="S471" s="23" t="s">
        <v>111</v>
      </c>
      <c r="T471" s="20">
        <f>VLOOKUP(S471,Table17[#All],2,0)</f>
        <v>0</v>
      </c>
      <c r="U471" s="24">
        <v>187000</v>
      </c>
    </row>
    <row r="472" spans="1:21">
      <c r="A472" s="19" t="s">
        <v>128</v>
      </c>
      <c r="B472" s="20">
        <f>VLOOKUP(A472,Table7[#All],2,)</f>
        <v>18</v>
      </c>
      <c r="C472" s="20" t="s">
        <v>91</v>
      </c>
      <c r="D472" s="20">
        <f>VLOOKUP(C472,Table8[#All],2,0)</f>
        <v>0</v>
      </c>
      <c r="E472" s="20" t="s">
        <v>129</v>
      </c>
      <c r="F472" s="20">
        <f>VLOOKUP(E472,Table9[#All],2,0)</f>
        <v>3</v>
      </c>
      <c r="G472" s="20" t="s">
        <v>93</v>
      </c>
      <c r="H472" s="20">
        <f>VLOOKUP(G472,Table10[#All],2,0)</f>
        <v>1</v>
      </c>
      <c r="I472" s="20" t="s">
        <v>119</v>
      </c>
      <c r="J472" s="20">
        <f>VLOOKUP(I472,Table11[#All],2,0)</f>
        <v>0</v>
      </c>
      <c r="K472" s="20" t="s">
        <v>98</v>
      </c>
      <c r="L472" s="20">
        <f>VLOOKUP(K472,Table12[#All],2,0)</f>
        <v>0</v>
      </c>
      <c r="M472" s="20" t="s">
        <v>98</v>
      </c>
      <c r="N472" s="20">
        <f>VLOOKUP(M472,Table13[#All],2,0)</f>
        <v>2</v>
      </c>
      <c r="O472" s="20" t="s">
        <v>119</v>
      </c>
      <c r="P472" s="20">
        <f>VLOOKUP(O472,Table14[#All],2,0)</f>
        <v>0</v>
      </c>
      <c r="Q472" s="20" t="s">
        <v>104</v>
      </c>
      <c r="R472" s="20">
        <f>VLOOKUP(Q472,Table16[#All],2,0)</f>
        <v>0</v>
      </c>
      <c r="S472" s="20" t="s">
        <v>111</v>
      </c>
      <c r="T472" s="20">
        <f>VLOOKUP(S472,Table17[#All],2,0)</f>
        <v>0</v>
      </c>
      <c r="U472" s="21">
        <v>212000</v>
      </c>
    </row>
    <row r="473" spans="1:21">
      <c r="A473" s="22" t="s">
        <v>175</v>
      </c>
      <c r="B473" s="20">
        <f>VLOOKUP(A473,Table7[#All],2,)</f>
        <v>6</v>
      </c>
      <c r="C473" s="23" t="s">
        <v>221</v>
      </c>
      <c r="D473" s="20">
        <f>VLOOKUP(C473,Table8[#All],2,0)</f>
        <v>7</v>
      </c>
      <c r="E473" s="23" t="s">
        <v>92</v>
      </c>
      <c r="F473" s="20">
        <f>VLOOKUP(E473,Table9[#All],2,0)</f>
        <v>0</v>
      </c>
      <c r="G473" s="23" t="s">
        <v>122</v>
      </c>
      <c r="H473" s="20">
        <f>VLOOKUP(G473,Table10[#All],2,0)</f>
        <v>0</v>
      </c>
      <c r="I473" s="23" t="s">
        <v>119</v>
      </c>
      <c r="J473" s="20">
        <f>VLOOKUP(I473,Table11[#All],2,0)</f>
        <v>0</v>
      </c>
      <c r="K473" s="23" t="s">
        <v>98</v>
      </c>
      <c r="L473" s="20">
        <f>VLOOKUP(K473,Table12[#All],2,0)</f>
        <v>0</v>
      </c>
      <c r="M473" s="23" t="s">
        <v>98</v>
      </c>
      <c r="N473" s="20">
        <f>VLOOKUP(M473,Table13[#All],2,0)</f>
        <v>2</v>
      </c>
      <c r="O473" s="23" t="s">
        <v>98</v>
      </c>
      <c r="P473" s="20">
        <f>VLOOKUP(O473,Table14[#All],2,0)</f>
        <v>1</v>
      </c>
      <c r="Q473" s="23" t="s">
        <v>104</v>
      </c>
      <c r="R473" s="20">
        <f>VLOOKUP(Q473,Table16[#All],2,0)</f>
        <v>0</v>
      </c>
      <c r="S473" s="23" t="s">
        <v>111</v>
      </c>
      <c r="T473" s="20">
        <f>VLOOKUP(S473,Table17[#All],2,0)</f>
        <v>0</v>
      </c>
      <c r="U473" s="24">
        <v>190000</v>
      </c>
    </row>
    <row r="474" spans="1:21">
      <c r="A474" s="19" t="s">
        <v>206</v>
      </c>
      <c r="B474" s="20">
        <f>VLOOKUP(A474,Table7[#All],2,)</f>
        <v>15</v>
      </c>
      <c r="C474" s="20" t="s">
        <v>91</v>
      </c>
      <c r="D474" s="20">
        <f>VLOOKUP(C474,Table8[#All],2,0)</f>
        <v>0</v>
      </c>
      <c r="E474" s="20" t="s">
        <v>129</v>
      </c>
      <c r="F474" s="20">
        <f>VLOOKUP(E474,Table9[#All],2,0)</f>
        <v>3</v>
      </c>
      <c r="G474" s="20" t="s">
        <v>158</v>
      </c>
      <c r="H474" s="20">
        <f>VLOOKUP(G474,Table10[#All],2,0)</f>
        <v>5</v>
      </c>
      <c r="I474" s="20" t="s">
        <v>119</v>
      </c>
      <c r="J474" s="20">
        <f>VLOOKUP(I474,Table11[#All],2,0)</f>
        <v>0</v>
      </c>
      <c r="K474" s="20" t="s">
        <v>98</v>
      </c>
      <c r="L474" s="20">
        <f>VLOOKUP(K474,Table12[#All],2,0)</f>
        <v>0</v>
      </c>
      <c r="M474" s="20" t="s">
        <v>126</v>
      </c>
      <c r="N474" s="20">
        <f>VLOOKUP(M474,Table13[#All],2,0)</f>
        <v>0</v>
      </c>
      <c r="O474" s="20" t="s">
        <v>98</v>
      </c>
      <c r="P474" s="20">
        <f>VLOOKUP(O474,Table14[#All],2,0)</f>
        <v>1</v>
      </c>
      <c r="Q474" s="20" t="s">
        <v>104</v>
      </c>
      <c r="R474" s="20">
        <f>VLOOKUP(Q474,Table16[#All],2,0)</f>
        <v>0</v>
      </c>
      <c r="S474" s="20" t="s">
        <v>111</v>
      </c>
      <c r="T474" s="20">
        <f>VLOOKUP(S474,Table17[#All],2,0)</f>
        <v>0</v>
      </c>
      <c r="U474" s="21">
        <v>148000</v>
      </c>
    </row>
    <row r="475" spans="1:21">
      <c r="A475" s="22" t="s">
        <v>147</v>
      </c>
      <c r="B475" s="20">
        <f>VLOOKUP(A475,Table7[#All],2,)</f>
        <v>10</v>
      </c>
      <c r="C475" s="23" t="s">
        <v>91</v>
      </c>
      <c r="D475" s="20">
        <f>VLOOKUP(C475,Table8[#All],2,0)</f>
        <v>0</v>
      </c>
      <c r="E475" s="23" t="s">
        <v>92</v>
      </c>
      <c r="F475" s="20">
        <f>VLOOKUP(E475,Table9[#All],2,0)</f>
        <v>0</v>
      </c>
      <c r="G475" s="23" t="s">
        <v>93</v>
      </c>
      <c r="H475" s="20">
        <f>VLOOKUP(G475,Table10[#All],2,0)</f>
        <v>1</v>
      </c>
      <c r="I475" s="23" t="s">
        <v>126</v>
      </c>
      <c r="J475" s="20">
        <f>VLOOKUP(I475,Table11[#All],2,0)</f>
        <v>2</v>
      </c>
      <c r="K475" s="23" t="s">
        <v>98</v>
      </c>
      <c r="L475" s="20">
        <f>VLOOKUP(K475,Table12[#All],2,0)</f>
        <v>0</v>
      </c>
      <c r="M475" s="23" t="s">
        <v>126</v>
      </c>
      <c r="N475" s="20">
        <f>VLOOKUP(M475,Table13[#All],2,0)</f>
        <v>0</v>
      </c>
      <c r="O475" s="23" t="s">
        <v>119</v>
      </c>
      <c r="P475" s="20">
        <f>VLOOKUP(O475,Table14[#All],2,0)</f>
        <v>0</v>
      </c>
      <c r="Q475" s="23" t="s">
        <v>104</v>
      </c>
      <c r="R475" s="20">
        <f>VLOOKUP(Q475,Table16[#All],2,0)</f>
        <v>0</v>
      </c>
      <c r="S475" s="23" t="s">
        <v>150</v>
      </c>
      <c r="T475" s="20">
        <f>VLOOKUP(S475,Table17[#All],2,0)</f>
        <v>2</v>
      </c>
      <c r="U475" s="24">
        <v>440000</v>
      </c>
    </row>
    <row r="476" spans="1:21">
      <c r="A476" s="19" t="s">
        <v>128</v>
      </c>
      <c r="B476" s="20">
        <f>VLOOKUP(A476,Table7[#All],2,)</f>
        <v>18</v>
      </c>
      <c r="C476" s="20" t="s">
        <v>91</v>
      </c>
      <c r="D476" s="20">
        <f>VLOOKUP(C476,Table8[#All],2,0)</f>
        <v>0</v>
      </c>
      <c r="E476" s="20" t="s">
        <v>129</v>
      </c>
      <c r="F476" s="20">
        <f>VLOOKUP(E476,Table9[#All],2,0)</f>
        <v>3</v>
      </c>
      <c r="G476" s="20" t="s">
        <v>93</v>
      </c>
      <c r="H476" s="20">
        <f>VLOOKUP(G476,Table10[#All],2,0)</f>
        <v>1</v>
      </c>
      <c r="I476" s="20" t="s">
        <v>119</v>
      </c>
      <c r="J476" s="20">
        <f>VLOOKUP(I476,Table11[#All],2,0)</f>
        <v>0</v>
      </c>
      <c r="K476" s="20" t="s">
        <v>98</v>
      </c>
      <c r="L476" s="20">
        <f>VLOOKUP(K476,Table12[#All],2,0)</f>
        <v>0</v>
      </c>
      <c r="M476" s="20" t="s">
        <v>126</v>
      </c>
      <c r="N476" s="20">
        <f>VLOOKUP(M476,Table13[#All],2,0)</f>
        <v>0</v>
      </c>
      <c r="O476" s="20" t="s">
        <v>126</v>
      </c>
      <c r="P476" s="20">
        <f>VLOOKUP(O476,Table14[#All],2,0)</f>
        <v>2</v>
      </c>
      <c r="Q476" s="20" t="s">
        <v>104</v>
      </c>
      <c r="R476" s="20">
        <f>VLOOKUP(Q476,Table16[#All],2,0)</f>
        <v>0</v>
      </c>
      <c r="S476" s="20" t="s">
        <v>111</v>
      </c>
      <c r="T476" s="20">
        <f>VLOOKUP(S476,Table17[#All],2,0)</f>
        <v>0</v>
      </c>
      <c r="U476" s="21">
        <v>251000</v>
      </c>
    </row>
    <row r="477" spans="1:21">
      <c r="A477" s="22" t="s">
        <v>169</v>
      </c>
      <c r="B477" s="20">
        <f>VLOOKUP(A477,Table7[#All],2,)</f>
        <v>9</v>
      </c>
      <c r="C477" s="23" t="s">
        <v>91</v>
      </c>
      <c r="D477" s="20">
        <f>VLOOKUP(C477,Table8[#All],2,0)</f>
        <v>0</v>
      </c>
      <c r="E477" s="23" t="s">
        <v>92</v>
      </c>
      <c r="F477" s="20">
        <f>VLOOKUP(E477,Table9[#All],2,0)</f>
        <v>0</v>
      </c>
      <c r="G477" s="23" t="s">
        <v>93</v>
      </c>
      <c r="H477" s="20">
        <f>VLOOKUP(G477,Table10[#All],2,0)</f>
        <v>1</v>
      </c>
      <c r="I477" s="23" t="s">
        <v>98</v>
      </c>
      <c r="J477" s="20">
        <f>VLOOKUP(I477,Table11[#All],2,0)</f>
        <v>1</v>
      </c>
      <c r="K477" s="23" t="s">
        <v>98</v>
      </c>
      <c r="L477" s="20">
        <f>VLOOKUP(K477,Table12[#All],2,0)</f>
        <v>0</v>
      </c>
      <c r="M477" s="23" t="s">
        <v>98</v>
      </c>
      <c r="N477" s="20">
        <f>VLOOKUP(M477,Table13[#All],2,0)</f>
        <v>2</v>
      </c>
      <c r="O477" s="23" t="s">
        <v>98</v>
      </c>
      <c r="P477" s="20">
        <f>VLOOKUP(O477,Table14[#All],2,0)</f>
        <v>1</v>
      </c>
      <c r="Q477" s="23" t="s">
        <v>104</v>
      </c>
      <c r="R477" s="20">
        <f>VLOOKUP(Q477,Table16[#All],2,0)</f>
        <v>0</v>
      </c>
      <c r="S477" s="23" t="s">
        <v>111</v>
      </c>
      <c r="T477" s="20">
        <f>VLOOKUP(S477,Table17[#All],2,0)</f>
        <v>0</v>
      </c>
      <c r="U477" s="24">
        <v>132500</v>
      </c>
    </row>
    <row r="478" spans="1:21">
      <c r="A478" s="19" t="s">
        <v>209</v>
      </c>
      <c r="B478" s="20">
        <f>VLOOKUP(A478,Table7[#All],2,)</f>
        <v>0</v>
      </c>
      <c r="C478" s="20" t="s">
        <v>91</v>
      </c>
      <c r="D478" s="20">
        <f>VLOOKUP(C478,Table8[#All],2,0)</f>
        <v>0</v>
      </c>
      <c r="E478" s="20" t="s">
        <v>92</v>
      </c>
      <c r="F478" s="20">
        <f>VLOOKUP(E478,Table9[#All],2,0)</f>
        <v>0</v>
      </c>
      <c r="G478" s="20" t="s">
        <v>93</v>
      </c>
      <c r="H478" s="20">
        <f>VLOOKUP(G478,Table10[#All],2,0)</f>
        <v>1</v>
      </c>
      <c r="I478" s="20" t="s">
        <v>119</v>
      </c>
      <c r="J478" s="20">
        <f>VLOOKUP(I478,Table11[#All],2,0)</f>
        <v>0</v>
      </c>
      <c r="K478" s="20" t="s">
        <v>98</v>
      </c>
      <c r="L478" s="20">
        <f>VLOOKUP(K478,Table12[#All],2,0)</f>
        <v>0</v>
      </c>
      <c r="M478" s="20" t="s">
        <v>126</v>
      </c>
      <c r="N478" s="20">
        <f>VLOOKUP(M478,Table13[#All],2,0)</f>
        <v>0</v>
      </c>
      <c r="O478" s="20" t="s">
        <v>119</v>
      </c>
      <c r="P478" s="20">
        <f>VLOOKUP(O478,Table14[#All],2,0)</f>
        <v>0</v>
      </c>
      <c r="Q478" s="20" t="s">
        <v>104</v>
      </c>
      <c r="R478" s="20">
        <f>VLOOKUP(Q478,Table16[#All],2,0)</f>
        <v>0</v>
      </c>
      <c r="S478" s="20" t="s">
        <v>111</v>
      </c>
      <c r="T478" s="20">
        <f>VLOOKUP(S478,Table17[#All],2,0)</f>
        <v>0</v>
      </c>
      <c r="U478" s="21">
        <v>208900</v>
      </c>
    </row>
    <row r="479" spans="1:21">
      <c r="A479" s="22" t="s">
        <v>147</v>
      </c>
      <c r="B479" s="20">
        <f>VLOOKUP(A479,Table7[#All],2,)</f>
        <v>10</v>
      </c>
      <c r="C479" s="23" t="s">
        <v>91</v>
      </c>
      <c r="D479" s="20">
        <f>VLOOKUP(C479,Table8[#All],2,0)</f>
        <v>0</v>
      </c>
      <c r="E479" s="23" t="s">
        <v>92</v>
      </c>
      <c r="F479" s="20">
        <f>VLOOKUP(E479,Table9[#All],2,0)</f>
        <v>0</v>
      </c>
      <c r="G479" s="23" t="s">
        <v>122</v>
      </c>
      <c r="H479" s="20">
        <f>VLOOKUP(G479,Table10[#All],2,0)</f>
        <v>0</v>
      </c>
      <c r="I479" s="23" t="s">
        <v>119</v>
      </c>
      <c r="J479" s="20">
        <f>VLOOKUP(I479,Table11[#All],2,0)</f>
        <v>0</v>
      </c>
      <c r="K479" s="23" t="s">
        <v>98</v>
      </c>
      <c r="L479" s="20">
        <f>VLOOKUP(K479,Table12[#All],2,0)</f>
        <v>0</v>
      </c>
      <c r="M479" s="23" t="s">
        <v>126</v>
      </c>
      <c r="N479" s="20">
        <f>VLOOKUP(M479,Table13[#All],2,0)</f>
        <v>0</v>
      </c>
      <c r="O479" s="23" t="s">
        <v>126</v>
      </c>
      <c r="P479" s="20">
        <f>VLOOKUP(O479,Table14[#All],2,0)</f>
        <v>2</v>
      </c>
      <c r="Q479" s="23" t="s">
        <v>104</v>
      </c>
      <c r="R479" s="20">
        <f>VLOOKUP(Q479,Table16[#All],2,0)</f>
        <v>0</v>
      </c>
      <c r="S479" s="23" t="s">
        <v>111</v>
      </c>
      <c r="T479" s="20">
        <f>VLOOKUP(S479,Table17[#All],2,0)</f>
        <v>0</v>
      </c>
      <c r="U479" s="24">
        <v>380000</v>
      </c>
    </row>
    <row r="480" spans="1:21">
      <c r="A480" s="19" t="s">
        <v>209</v>
      </c>
      <c r="B480" s="20">
        <f>VLOOKUP(A480,Table7[#All],2,)</f>
        <v>0</v>
      </c>
      <c r="C480" s="20" t="s">
        <v>91</v>
      </c>
      <c r="D480" s="20">
        <f>VLOOKUP(C480,Table8[#All],2,0)</f>
        <v>0</v>
      </c>
      <c r="E480" s="20" t="s">
        <v>92</v>
      </c>
      <c r="F480" s="20">
        <f>VLOOKUP(E480,Table9[#All],2,0)</f>
        <v>0</v>
      </c>
      <c r="G480" s="20" t="s">
        <v>93</v>
      </c>
      <c r="H480" s="20">
        <f>VLOOKUP(G480,Table10[#All],2,0)</f>
        <v>1</v>
      </c>
      <c r="I480" s="20" t="s">
        <v>126</v>
      </c>
      <c r="J480" s="20">
        <f>VLOOKUP(I480,Table11[#All],2,0)</f>
        <v>2</v>
      </c>
      <c r="K480" s="20" t="s">
        <v>98</v>
      </c>
      <c r="L480" s="20">
        <f>VLOOKUP(K480,Table12[#All],2,0)</f>
        <v>0</v>
      </c>
      <c r="M480" s="20" t="s">
        <v>126</v>
      </c>
      <c r="N480" s="20">
        <f>VLOOKUP(M480,Table13[#All],2,0)</f>
        <v>0</v>
      </c>
      <c r="O480" s="20" t="s">
        <v>119</v>
      </c>
      <c r="P480" s="20">
        <f>VLOOKUP(O480,Table14[#All],2,0)</f>
        <v>0</v>
      </c>
      <c r="Q480" s="20" t="s">
        <v>104</v>
      </c>
      <c r="R480" s="20">
        <f>VLOOKUP(Q480,Table16[#All],2,0)</f>
        <v>0</v>
      </c>
      <c r="S480" s="20" t="s">
        <v>111</v>
      </c>
      <c r="T480" s="20">
        <f>VLOOKUP(S480,Table17[#All],2,0)</f>
        <v>0</v>
      </c>
      <c r="U480" s="21">
        <v>297000</v>
      </c>
    </row>
    <row r="481" spans="1:21">
      <c r="A481" s="22" t="s">
        <v>188</v>
      </c>
      <c r="B481" s="20">
        <f>VLOOKUP(A481,Table7[#All],2,)</f>
        <v>7</v>
      </c>
      <c r="C481" s="23" t="s">
        <v>91</v>
      </c>
      <c r="D481" s="20">
        <f>VLOOKUP(C481,Table8[#All],2,0)</f>
        <v>0</v>
      </c>
      <c r="E481" s="23" t="s">
        <v>92</v>
      </c>
      <c r="F481" s="20">
        <f>VLOOKUP(E481,Table9[#All],2,0)</f>
        <v>0</v>
      </c>
      <c r="G481" s="23" t="s">
        <v>93</v>
      </c>
      <c r="H481" s="20">
        <f>VLOOKUP(G481,Table10[#All],2,0)</f>
        <v>1</v>
      </c>
      <c r="I481" s="23" t="s">
        <v>139</v>
      </c>
      <c r="J481" s="20">
        <f>VLOOKUP(I481,Table11[#All],2,0)</f>
        <v>4</v>
      </c>
      <c r="K481" s="23" t="s">
        <v>98</v>
      </c>
      <c r="L481" s="20">
        <f>VLOOKUP(K481,Table12[#All],2,0)</f>
        <v>0</v>
      </c>
      <c r="M481" s="23" t="s">
        <v>98</v>
      </c>
      <c r="N481" s="20">
        <f>VLOOKUP(M481,Table13[#All],2,0)</f>
        <v>2</v>
      </c>
      <c r="O481" s="23" t="s">
        <v>98</v>
      </c>
      <c r="P481" s="20">
        <f>VLOOKUP(O481,Table14[#All],2,0)</f>
        <v>1</v>
      </c>
      <c r="Q481" s="23" t="s">
        <v>104</v>
      </c>
      <c r="R481" s="20">
        <f>VLOOKUP(Q481,Table16[#All],2,0)</f>
        <v>0</v>
      </c>
      <c r="S481" s="23" t="s">
        <v>216</v>
      </c>
      <c r="T481" s="20">
        <f>VLOOKUP(S481,Table17[#All],2,0)</f>
        <v>4</v>
      </c>
      <c r="U481" s="24">
        <v>89471</v>
      </c>
    </row>
    <row r="482" spans="1:21">
      <c r="A482" s="19" t="s">
        <v>147</v>
      </c>
      <c r="B482" s="20">
        <f>VLOOKUP(A482,Table7[#All],2,)</f>
        <v>10</v>
      </c>
      <c r="C482" s="20" t="s">
        <v>91</v>
      </c>
      <c r="D482" s="20">
        <f>VLOOKUP(C482,Table8[#All],2,0)</f>
        <v>0</v>
      </c>
      <c r="E482" s="20" t="s">
        <v>92</v>
      </c>
      <c r="F482" s="20">
        <f>VLOOKUP(E482,Table9[#All],2,0)</f>
        <v>0</v>
      </c>
      <c r="G482" s="20" t="s">
        <v>93</v>
      </c>
      <c r="H482" s="20">
        <f>VLOOKUP(G482,Table10[#All],2,0)</f>
        <v>1</v>
      </c>
      <c r="I482" s="20" t="s">
        <v>126</v>
      </c>
      <c r="J482" s="20">
        <f>VLOOKUP(I482,Table11[#All],2,0)</f>
        <v>2</v>
      </c>
      <c r="K482" s="20" t="s">
        <v>98</v>
      </c>
      <c r="L482" s="20">
        <f>VLOOKUP(K482,Table12[#All],2,0)</f>
        <v>0</v>
      </c>
      <c r="M482" s="20" t="s">
        <v>126</v>
      </c>
      <c r="N482" s="20">
        <f>VLOOKUP(M482,Table13[#All],2,0)</f>
        <v>0</v>
      </c>
      <c r="O482" s="20" t="s">
        <v>119</v>
      </c>
      <c r="P482" s="20">
        <f>VLOOKUP(O482,Table14[#All],2,0)</f>
        <v>0</v>
      </c>
      <c r="Q482" s="20" t="s">
        <v>104</v>
      </c>
      <c r="R482" s="20">
        <f>VLOOKUP(Q482,Table16[#All],2,0)</f>
        <v>0</v>
      </c>
      <c r="S482" s="20" t="s">
        <v>111</v>
      </c>
      <c r="T482" s="20">
        <f>VLOOKUP(S482,Table17[#All],2,0)</f>
        <v>0</v>
      </c>
      <c r="U482" s="21">
        <v>326000</v>
      </c>
    </row>
    <row r="483" spans="1:21">
      <c r="A483" s="22" t="s">
        <v>147</v>
      </c>
      <c r="B483" s="20">
        <f>VLOOKUP(A483,Table7[#All],2,)</f>
        <v>10</v>
      </c>
      <c r="C483" s="23" t="s">
        <v>91</v>
      </c>
      <c r="D483" s="20">
        <f>VLOOKUP(C483,Table8[#All],2,0)</f>
        <v>0</v>
      </c>
      <c r="E483" s="23" t="s">
        <v>92</v>
      </c>
      <c r="F483" s="20">
        <f>VLOOKUP(E483,Table9[#All],2,0)</f>
        <v>0</v>
      </c>
      <c r="G483" s="23" t="s">
        <v>93</v>
      </c>
      <c r="H483" s="20">
        <f>VLOOKUP(G483,Table10[#All],2,0)</f>
        <v>1</v>
      </c>
      <c r="I483" s="23" t="s">
        <v>126</v>
      </c>
      <c r="J483" s="20">
        <f>VLOOKUP(I483,Table11[#All],2,0)</f>
        <v>2</v>
      </c>
      <c r="K483" s="23" t="s">
        <v>98</v>
      </c>
      <c r="L483" s="20">
        <f>VLOOKUP(K483,Table12[#All],2,0)</f>
        <v>0</v>
      </c>
      <c r="M483" s="23" t="s">
        <v>126</v>
      </c>
      <c r="N483" s="20">
        <f>VLOOKUP(M483,Table13[#All],2,0)</f>
        <v>0</v>
      </c>
      <c r="O483" s="23" t="s">
        <v>126</v>
      </c>
      <c r="P483" s="20">
        <f>VLOOKUP(O483,Table14[#All],2,0)</f>
        <v>2</v>
      </c>
      <c r="Q483" s="23" t="s">
        <v>104</v>
      </c>
      <c r="R483" s="20">
        <f>VLOOKUP(Q483,Table16[#All],2,0)</f>
        <v>0</v>
      </c>
      <c r="S483" s="23" t="s">
        <v>111</v>
      </c>
      <c r="T483" s="20">
        <f>VLOOKUP(S483,Table17[#All],2,0)</f>
        <v>0</v>
      </c>
      <c r="U483" s="24">
        <v>374000</v>
      </c>
    </row>
    <row r="484" spans="1:21">
      <c r="A484" s="19" t="s">
        <v>188</v>
      </c>
      <c r="B484" s="20">
        <f>VLOOKUP(A484,Table7[#All],2,)</f>
        <v>7</v>
      </c>
      <c r="C484" s="20" t="s">
        <v>91</v>
      </c>
      <c r="D484" s="20">
        <f>VLOOKUP(C484,Table8[#All],2,0)</f>
        <v>0</v>
      </c>
      <c r="E484" s="20" t="s">
        <v>92</v>
      </c>
      <c r="F484" s="20">
        <f>VLOOKUP(E484,Table9[#All],2,0)</f>
        <v>0</v>
      </c>
      <c r="G484" s="20" t="s">
        <v>122</v>
      </c>
      <c r="H484" s="20">
        <f>VLOOKUP(G484,Table10[#All],2,0)</f>
        <v>0</v>
      </c>
      <c r="I484" s="20" t="s">
        <v>98</v>
      </c>
      <c r="J484" s="20">
        <f>VLOOKUP(I484,Table11[#All],2,0)</f>
        <v>1</v>
      </c>
      <c r="K484" s="20" t="s">
        <v>98</v>
      </c>
      <c r="L484" s="20">
        <f>VLOOKUP(K484,Table12[#All],2,0)</f>
        <v>0</v>
      </c>
      <c r="M484" s="20" t="s">
        <v>126</v>
      </c>
      <c r="N484" s="20">
        <f>VLOOKUP(M484,Table13[#All],2,0)</f>
        <v>0</v>
      </c>
      <c r="O484" s="20" t="s">
        <v>126</v>
      </c>
      <c r="P484" s="20">
        <f>VLOOKUP(O484,Table14[#All],2,0)</f>
        <v>2</v>
      </c>
      <c r="Q484" s="20" t="s">
        <v>104</v>
      </c>
      <c r="R484" s="20">
        <f>VLOOKUP(Q484,Table16[#All],2,0)</f>
        <v>0</v>
      </c>
      <c r="S484" s="20" t="s">
        <v>111</v>
      </c>
      <c r="T484" s="20">
        <f>VLOOKUP(S484,Table17[#All],2,0)</f>
        <v>0</v>
      </c>
      <c r="U484" s="21">
        <v>155000</v>
      </c>
    </row>
    <row r="485" spans="1:21">
      <c r="A485" s="22" t="s">
        <v>217</v>
      </c>
      <c r="B485" s="20">
        <f>VLOOKUP(A485,Table7[#All],2,)</f>
        <v>4</v>
      </c>
      <c r="C485" s="23" t="s">
        <v>91</v>
      </c>
      <c r="D485" s="20">
        <f>VLOOKUP(C485,Table8[#All],2,0)</f>
        <v>0</v>
      </c>
      <c r="E485" s="23" t="s">
        <v>142</v>
      </c>
      <c r="F485" s="20">
        <f>VLOOKUP(E485,Table9[#All],2,0)</f>
        <v>4</v>
      </c>
      <c r="G485" s="23" t="s">
        <v>93</v>
      </c>
      <c r="H485" s="20">
        <f>VLOOKUP(G485,Table10[#All],2,0)</f>
        <v>1</v>
      </c>
      <c r="I485" s="23" t="s">
        <v>126</v>
      </c>
      <c r="J485" s="20">
        <f>VLOOKUP(I485,Table11[#All],2,0)</f>
        <v>2</v>
      </c>
      <c r="K485" s="23" t="s">
        <v>98</v>
      </c>
      <c r="L485" s="20">
        <f>VLOOKUP(K485,Table12[#All],2,0)</f>
        <v>0</v>
      </c>
      <c r="M485" s="23" t="s">
        <v>126</v>
      </c>
      <c r="N485" s="20">
        <f>VLOOKUP(M485,Table13[#All],2,0)</f>
        <v>0</v>
      </c>
      <c r="O485" s="23" t="s">
        <v>98</v>
      </c>
      <c r="P485" s="20">
        <f>VLOOKUP(O485,Table14[#All],2,0)</f>
        <v>1</v>
      </c>
      <c r="Q485" s="23" t="s">
        <v>104</v>
      </c>
      <c r="R485" s="20">
        <f>VLOOKUP(Q485,Table16[#All],2,0)</f>
        <v>0</v>
      </c>
      <c r="S485" s="23" t="s">
        <v>111</v>
      </c>
      <c r="T485" s="20">
        <f>VLOOKUP(S485,Table17[#All],2,0)</f>
        <v>0</v>
      </c>
      <c r="U485" s="24">
        <v>164000</v>
      </c>
    </row>
    <row r="486" spans="1:21">
      <c r="A486" s="19" t="s">
        <v>169</v>
      </c>
      <c r="B486" s="20">
        <f>VLOOKUP(A486,Table7[#All],2,)</f>
        <v>9</v>
      </c>
      <c r="C486" s="20" t="s">
        <v>91</v>
      </c>
      <c r="D486" s="20">
        <f>VLOOKUP(C486,Table8[#All],2,0)</f>
        <v>0</v>
      </c>
      <c r="E486" s="20" t="s">
        <v>92</v>
      </c>
      <c r="F486" s="20">
        <f>VLOOKUP(E486,Table9[#All],2,0)</f>
        <v>0</v>
      </c>
      <c r="G486" s="20" t="s">
        <v>93</v>
      </c>
      <c r="H486" s="20">
        <f>VLOOKUP(G486,Table10[#All],2,0)</f>
        <v>1</v>
      </c>
      <c r="I486" s="20" t="s">
        <v>98</v>
      </c>
      <c r="J486" s="20">
        <f>VLOOKUP(I486,Table11[#All],2,0)</f>
        <v>1</v>
      </c>
      <c r="K486" s="20" t="s">
        <v>98</v>
      </c>
      <c r="L486" s="20">
        <f>VLOOKUP(K486,Table12[#All],2,0)</f>
        <v>0</v>
      </c>
      <c r="M486" s="20" t="s">
        <v>119</v>
      </c>
      <c r="N486" s="20">
        <f>VLOOKUP(M486,Table13[#All],2,0)</f>
        <v>1</v>
      </c>
      <c r="O486" s="20" t="s">
        <v>119</v>
      </c>
      <c r="P486" s="20">
        <f>VLOOKUP(O486,Table14[#All],2,0)</f>
        <v>0</v>
      </c>
      <c r="Q486" s="20" t="s">
        <v>104</v>
      </c>
      <c r="R486" s="20">
        <f>VLOOKUP(Q486,Table16[#All],2,0)</f>
        <v>0</v>
      </c>
      <c r="S486" s="20" t="s">
        <v>111</v>
      </c>
      <c r="T486" s="20">
        <f>VLOOKUP(S486,Table17[#All],2,0)</f>
        <v>0</v>
      </c>
      <c r="U486" s="21">
        <v>132500</v>
      </c>
    </row>
    <row r="487" spans="1:21">
      <c r="A487" s="22" t="s">
        <v>89</v>
      </c>
      <c r="B487" s="20">
        <f>VLOOKUP(A487,Table7[#All],2,)</f>
        <v>11</v>
      </c>
      <c r="C487" s="23" t="s">
        <v>91</v>
      </c>
      <c r="D487" s="20">
        <f>VLOOKUP(C487,Table8[#All],2,0)</f>
        <v>0</v>
      </c>
      <c r="E487" s="23" t="s">
        <v>92</v>
      </c>
      <c r="F487" s="20">
        <f>VLOOKUP(E487,Table9[#All],2,0)</f>
        <v>0</v>
      </c>
      <c r="G487" s="23" t="s">
        <v>93</v>
      </c>
      <c r="H487" s="20">
        <f>VLOOKUP(G487,Table10[#All],2,0)</f>
        <v>1</v>
      </c>
      <c r="I487" s="23" t="s">
        <v>98</v>
      </c>
      <c r="J487" s="20">
        <f>VLOOKUP(I487,Table11[#All],2,0)</f>
        <v>1</v>
      </c>
      <c r="K487" s="23" t="s">
        <v>98</v>
      </c>
      <c r="L487" s="20">
        <f>VLOOKUP(K487,Table12[#All],2,0)</f>
        <v>0</v>
      </c>
      <c r="M487" s="23" t="s">
        <v>119</v>
      </c>
      <c r="N487" s="20">
        <f>VLOOKUP(M487,Table13[#All],2,0)</f>
        <v>1</v>
      </c>
      <c r="O487" s="23" t="s">
        <v>119</v>
      </c>
      <c r="P487" s="20">
        <f>VLOOKUP(O487,Table14[#All],2,0)</f>
        <v>0</v>
      </c>
      <c r="Q487" s="23" t="s">
        <v>104</v>
      </c>
      <c r="R487" s="20">
        <f>VLOOKUP(Q487,Table16[#All],2,0)</f>
        <v>0</v>
      </c>
      <c r="S487" s="23" t="s">
        <v>111</v>
      </c>
      <c r="T487" s="20">
        <f>VLOOKUP(S487,Table17[#All],2,0)</f>
        <v>0</v>
      </c>
      <c r="U487" s="24">
        <v>147000</v>
      </c>
    </row>
    <row r="488" spans="1:21">
      <c r="A488" s="19" t="s">
        <v>89</v>
      </c>
      <c r="B488" s="20">
        <f>VLOOKUP(A488,Table7[#All],2,)</f>
        <v>11</v>
      </c>
      <c r="C488" s="20" t="s">
        <v>91</v>
      </c>
      <c r="D488" s="20">
        <f>VLOOKUP(C488,Table8[#All],2,0)</f>
        <v>0</v>
      </c>
      <c r="E488" s="20" t="s">
        <v>92</v>
      </c>
      <c r="F488" s="20">
        <f>VLOOKUP(E488,Table9[#All],2,0)</f>
        <v>0</v>
      </c>
      <c r="G488" s="20" t="s">
        <v>93</v>
      </c>
      <c r="H488" s="20">
        <f>VLOOKUP(G488,Table10[#All],2,0)</f>
        <v>1</v>
      </c>
      <c r="I488" s="20" t="s">
        <v>98</v>
      </c>
      <c r="J488" s="20">
        <f>VLOOKUP(I488,Table11[#All],2,0)</f>
        <v>1</v>
      </c>
      <c r="K488" s="20" t="s">
        <v>98</v>
      </c>
      <c r="L488" s="20">
        <f>VLOOKUP(K488,Table12[#All],2,0)</f>
        <v>0</v>
      </c>
      <c r="M488" s="20" t="s">
        <v>98</v>
      </c>
      <c r="N488" s="20">
        <f>VLOOKUP(M488,Table13[#All],2,0)</f>
        <v>2</v>
      </c>
      <c r="O488" s="20" t="s">
        <v>98</v>
      </c>
      <c r="P488" s="20">
        <f>VLOOKUP(O488,Table14[#All],2,0)</f>
        <v>1</v>
      </c>
      <c r="Q488" s="20" t="s">
        <v>104</v>
      </c>
      <c r="R488" s="20">
        <f>VLOOKUP(Q488,Table16[#All],2,0)</f>
        <v>0</v>
      </c>
      <c r="S488" s="20" t="s">
        <v>111</v>
      </c>
      <c r="T488" s="20">
        <f>VLOOKUP(S488,Table17[#All],2,0)</f>
        <v>0</v>
      </c>
      <c r="U488" s="21">
        <v>156000</v>
      </c>
    </row>
    <row r="489" spans="1:21">
      <c r="A489" s="22" t="s">
        <v>175</v>
      </c>
      <c r="B489" s="20">
        <f>VLOOKUP(A489,Table7[#All],2,)</f>
        <v>6</v>
      </c>
      <c r="C489" s="23" t="s">
        <v>91</v>
      </c>
      <c r="D489" s="20">
        <f>VLOOKUP(C489,Table8[#All],2,0)</f>
        <v>0</v>
      </c>
      <c r="E489" s="23" t="s">
        <v>92</v>
      </c>
      <c r="F489" s="20">
        <f>VLOOKUP(E489,Table9[#All],2,0)</f>
        <v>0</v>
      </c>
      <c r="G489" s="23" t="s">
        <v>93</v>
      </c>
      <c r="H489" s="20">
        <f>VLOOKUP(G489,Table10[#All],2,0)</f>
        <v>1</v>
      </c>
      <c r="I489" s="23" t="s">
        <v>119</v>
      </c>
      <c r="J489" s="20">
        <f>VLOOKUP(I489,Table11[#All],2,0)</f>
        <v>0</v>
      </c>
      <c r="K489" s="23" t="s">
        <v>98</v>
      </c>
      <c r="L489" s="20">
        <f>VLOOKUP(K489,Table12[#All],2,0)</f>
        <v>0</v>
      </c>
      <c r="M489" s="23" t="s">
        <v>119</v>
      </c>
      <c r="N489" s="20">
        <f>VLOOKUP(M489,Table13[#All],2,0)</f>
        <v>1</v>
      </c>
      <c r="O489" s="23" t="s">
        <v>98</v>
      </c>
      <c r="P489" s="20">
        <f>VLOOKUP(O489,Table14[#All],2,0)</f>
        <v>1</v>
      </c>
      <c r="Q489" s="23" t="s">
        <v>104</v>
      </c>
      <c r="R489" s="20">
        <f>VLOOKUP(Q489,Table16[#All],2,0)</f>
        <v>0</v>
      </c>
      <c r="S489" s="23" t="s">
        <v>111</v>
      </c>
      <c r="T489" s="20">
        <f>VLOOKUP(S489,Table17[#All],2,0)</f>
        <v>0</v>
      </c>
      <c r="U489" s="24">
        <v>175000</v>
      </c>
    </row>
    <row r="490" spans="1:21">
      <c r="A490" s="19" t="s">
        <v>188</v>
      </c>
      <c r="B490" s="20">
        <f>VLOOKUP(A490,Table7[#All],2,)</f>
        <v>7</v>
      </c>
      <c r="C490" s="20" t="s">
        <v>91</v>
      </c>
      <c r="D490" s="20">
        <f>VLOOKUP(C490,Table8[#All],2,0)</f>
        <v>0</v>
      </c>
      <c r="E490" s="20" t="s">
        <v>186</v>
      </c>
      <c r="F490" s="20">
        <f>VLOOKUP(E490,Table9[#All],2,0)</f>
        <v>1</v>
      </c>
      <c r="G490" s="20" t="s">
        <v>176</v>
      </c>
      <c r="H490" s="20">
        <f>VLOOKUP(G490,Table10[#All],2,0)</f>
        <v>2</v>
      </c>
      <c r="I490" s="20" t="s">
        <v>98</v>
      </c>
      <c r="J490" s="20">
        <f>VLOOKUP(I490,Table11[#All],2,0)</f>
        <v>1</v>
      </c>
      <c r="K490" s="20" t="s">
        <v>139</v>
      </c>
      <c r="L490" s="20">
        <f>VLOOKUP(K490,Table12[#All],2,0)</f>
        <v>3</v>
      </c>
      <c r="M490" s="20" t="s">
        <v>98</v>
      </c>
      <c r="N490" s="20">
        <f>VLOOKUP(M490,Table13[#All],2,0)</f>
        <v>2</v>
      </c>
      <c r="O490" s="20" t="s">
        <v>98</v>
      </c>
      <c r="P490" s="20">
        <f>VLOOKUP(O490,Table14[#All],2,0)</f>
        <v>1</v>
      </c>
      <c r="Q490" s="20" t="s">
        <v>167</v>
      </c>
      <c r="R490" s="20">
        <f>VLOOKUP(Q490,Table16[#All],2,0)</f>
        <v>1</v>
      </c>
      <c r="S490" s="20" t="s">
        <v>111</v>
      </c>
      <c r="T490" s="20">
        <f>VLOOKUP(S490,Table17[#All],2,0)</f>
        <v>0</v>
      </c>
      <c r="U490" s="21">
        <v>160000</v>
      </c>
    </row>
    <row r="491" spans="1:21">
      <c r="A491" s="22" t="s">
        <v>219</v>
      </c>
      <c r="B491" s="20">
        <f>VLOOKUP(A491,Table7[#All],2,)</f>
        <v>14</v>
      </c>
      <c r="C491" s="23" t="s">
        <v>91</v>
      </c>
      <c r="D491" s="20">
        <f>VLOOKUP(C491,Table8[#All],2,0)</f>
        <v>0</v>
      </c>
      <c r="E491" s="23" t="s">
        <v>142</v>
      </c>
      <c r="F491" s="20">
        <f>VLOOKUP(E491,Table9[#All],2,0)</f>
        <v>4</v>
      </c>
      <c r="G491" s="23" t="s">
        <v>183</v>
      </c>
      <c r="H491" s="20">
        <f>VLOOKUP(G491,Table10[#All],2,0)</f>
        <v>4</v>
      </c>
      <c r="I491" s="23" t="s">
        <v>119</v>
      </c>
      <c r="J491" s="20">
        <f>VLOOKUP(I491,Table11[#All],2,0)</f>
        <v>0</v>
      </c>
      <c r="K491" s="23" t="s">
        <v>98</v>
      </c>
      <c r="L491" s="20">
        <f>VLOOKUP(K491,Table12[#All],2,0)</f>
        <v>0</v>
      </c>
      <c r="M491" s="23" t="s">
        <v>98</v>
      </c>
      <c r="N491" s="20">
        <f>VLOOKUP(M491,Table13[#All],2,0)</f>
        <v>2</v>
      </c>
      <c r="O491" s="23" t="s">
        <v>119</v>
      </c>
      <c r="P491" s="20">
        <f>VLOOKUP(O491,Table14[#All],2,0)</f>
        <v>0</v>
      </c>
      <c r="Q491" s="23" t="s">
        <v>104</v>
      </c>
      <c r="R491" s="20">
        <f>VLOOKUP(Q491,Table16[#All],2,0)</f>
        <v>0</v>
      </c>
      <c r="S491" s="23" t="s">
        <v>111</v>
      </c>
      <c r="T491" s="20">
        <f>VLOOKUP(S491,Table17[#All],2,0)</f>
        <v>0</v>
      </c>
      <c r="U491" s="24">
        <v>86000</v>
      </c>
    </row>
    <row r="492" spans="1:21">
      <c r="A492" s="19" t="s">
        <v>219</v>
      </c>
      <c r="B492" s="20">
        <f>VLOOKUP(A492,Table7[#All],2,)</f>
        <v>14</v>
      </c>
      <c r="C492" s="20" t="s">
        <v>91</v>
      </c>
      <c r="D492" s="20">
        <f>VLOOKUP(C492,Table8[#All],2,0)</f>
        <v>0</v>
      </c>
      <c r="E492" s="20" t="s">
        <v>129</v>
      </c>
      <c r="F492" s="20">
        <f>VLOOKUP(E492,Table9[#All],2,0)</f>
        <v>3</v>
      </c>
      <c r="G492" s="20" t="s">
        <v>122</v>
      </c>
      <c r="H492" s="20">
        <f>VLOOKUP(G492,Table10[#All],2,0)</f>
        <v>0</v>
      </c>
      <c r="I492" s="20" t="s">
        <v>119</v>
      </c>
      <c r="J492" s="20">
        <f>VLOOKUP(I492,Table11[#All],2,0)</f>
        <v>0</v>
      </c>
      <c r="K492" s="20" t="s">
        <v>98</v>
      </c>
      <c r="L492" s="20">
        <f>VLOOKUP(K492,Table12[#All],2,0)</f>
        <v>0</v>
      </c>
      <c r="M492" s="20" t="s">
        <v>98</v>
      </c>
      <c r="N492" s="20">
        <f>VLOOKUP(M492,Table13[#All],2,0)</f>
        <v>2</v>
      </c>
      <c r="O492" s="20" t="s">
        <v>98</v>
      </c>
      <c r="P492" s="20">
        <f>VLOOKUP(O492,Table14[#All],2,0)</f>
        <v>1</v>
      </c>
      <c r="Q492" s="20" t="s">
        <v>104</v>
      </c>
      <c r="R492" s="20">
        <f>VLOOKUP(Q492,Table16[#All],2,0)</f>
        <v>0</v>
      </c>
      <c r="S492" s="20" t="s">
        <v>111</v>
      </c>
      <c r="T492" s="20">
        <f>VLOOKUP(S492,Table17[#All],2,0)</f>
        <v>0</v>
      </c>
      <c r="U492" s="21">
        <v>115000</v>
      </c>
    </row>
    <row r="493" spans="1:21">
      <c r="A493" s="22" t="s">
        <v>89</v>
      </c>
      <c r="B493" s="20">
        <f>VLOOKUP(A493,Table7[#All],2,)</f>
        <v>11</v>
      </c>
      <c r="C493" s="23" t="s">
        <v>182</v>
      </c>
      <c r="D493" s="20">
        <f>VLOOKUP(C493,Table8[#All],2,0)</f>
        <v>3</v>
      </c>
      <c r="E493" s="23" t="s">
        <v>92</v>
      </c>
      <c r="F493" s="20">
        <f>VLOOKUP(E493,Table9[#All],2,0)</f>
        <v>0</v>
      </c>
      <c r="G493" s="23" t="s">
        <v>176</v>
      </c>
      <c r="H493" s="20">
        <f>VLOOKUP(G493,Table10[#All],2,0)</f>
        <v>2</v>
      </c>
      <c r="I493" s="23" t="s">
        <v>98</v>
      </c>
      <c r="J493" s="20">
        <f>VLOOKUP(I493,Table11[#All],2,0)</f>
        <v>1</v>
      </c>
      <c r="K493" s="23" t="s">
        <v>98</v>
      </c>
      <c r="L493" s="20">
        <f>VLOOKUP(K493,Table12[#All],2,0)</f>
        <v>0</v>
      </c>
      <c r="M493" s="23" t="s">
        <v>98</v>
      </c>
      <c r="N493" s="20">
        <f>VLOOKUP(M493,Table13[#All],2,0)</f>
        <v>2</v>
      </c>
      <c r="O493" s="23" t="s">
        <v>139</v>
      </c>
      <c r="P493" s="20">
        <f>VLOOKUP(O493,Table14[#All],2,0)</f>
        <v>3</v>
      </c>
      <c r="Q493" s="23" t="s">
        <v>104</v>
      </c>
      <c r="R493" s="20">
        <f>VLOOKUP(Q493,Table16[#All],2,0)</f>
        <v>0</v>
      </c>
      <c r="S493" s="23" t="s">
        <v>111</v>
      </c>
      <c r="T493" s="20">
        <f>VLOOKUP(S493,Table17[#All],2,0)</f>
        <v>0</v>
      </c>
      <c r="U493" s="24">
        <v>133000</v>
      </c>
    </row>
    <row r="494" spans="1:21">
      <c r="A494" s="19" t="s">
        <v>121</v>
      </c>
      <c r="B494" s="20">
        <f>VLOOKUP(A494,Table7[#All],2,)</f>
        <v>17</v>
      </c>
      <c r="C494" s="20" t="s">
        <v>91</v>
      </c>
      <c r="D494" s="20">
        <f>VLOOKUP(C494,Table8[#All],2,0)</f>
        <v>0</v>
      </c>
      <c r="E494" s="20" t="s">
        <v>92</v>
      </c>
      <c r="F494" s="20">
        <f>VLOOKUP(E494,Table9[#All],2,0)</f>
        <v>0</v>
      </c>
      <c r="G494" s="20" t="s">
        <v>122</v>
      </c>
      <c r="H494" s="20">
        <f>VLOOKUP(G494,Table10[#All],2,0)</f>
        <v>0</v>
      </c>
      <c r="I494" s="20" t="s">
        <v>119</v>
      </c>
      <c r="J494" s="20">
        <f>VLOOKUP(I494,Table11[#All],2,0)</f>
        <v>0</v>
      </c>
      <c r="K494" s="20" t="s">
        <v>98</v>
      </c>
      <c r="L494" s="20">
        <f>VLOOKUP(K494,Table12[#All],2,0)</f>
        <v>0</v>
      </c>
      <c r="M494" s="20" t="s">
        <v>119</v>
      </c>
      <c r="N494" s="20">
        <f>VLOOKUP(M494,Table13[#All],2,0)</f>
        <v>1</v>
      </c>
      <c r="O494" s="20" t="s">
        <v>98</v>
      </c>
      <c r="P494" s="20">
        <f>VLOOKUP(O494,Table14[#All],2,0)</f>
        <v>1</v>
      </c>
      <c r="Q494" s="20" t="s">
        <v>104</v>
      </c>
      <c r="R494" s="20">
        <f>VLOOKUP(Q494,Table16[#All],2,0)</f>
        <v>0</v>
      </c>
      <c r="S494" s="20" t="s">
        <v>150</v>
      </c>
      <c r="T494" s="20">
        <f>VLOOKUP(S494,Table17[#All],2,0)</f>
        <v>2</v>
      </c>
      <c r="U494" s="21">
        <v>172785</v>
      </c>
    </row>
    <row r="495" spans="1:21">
      <c r="A495" s="22" t="s">
        <v>89</v>
      </c>
      <c r="B495" s="20">
        <f>VLOOKUP(A495,Table7[#All],2,)</f>
        <v>11</v>
      </c>
      <c r="C495" s="23" t="s">
        <v>91</v>
      </c>
      <c r="D495" s="20">
        <f>VLOOKUP(C495,Table8[#All],2,0)</f>
        <v>0</v>
      </c>
      <c r="E495" s="23" t="s">
        <v>92</v>
      </c>
      <c r="F495" s="20">
        <f>VLOOKUP(E495,Table9[#All],2,0)</f>
        <v>0</v>
      </c>
      <c r="G495" s="23" t="s">
        <v>93</v>
      </c>
      <c r="H495" s="20">
        <f>VLOOKUP(G495,Table10[#All],2,0)</f>
        <v>1</v>
      </c>
      <c r="I495" s="23" t="s">
        <v>98</v>
      </c>
      <c r="J495" s="20">
        <f>VLOOKUP(I495,Table11[#All],2,0)</f>
        <v>1</v>
      </c>
      <c r="K495" s="23" t="s">
        <v>98</v>
      </c>
      <c r="L495" s="20">
        <f>VLOOKUP(K495,Table12[#All],2,0)</f>
        <v>0</v>
      </c>
      <c r="M495" s="23" t="s">
        <v>98</v>
      </c>
      <c r="N495" s="20">
        <f>VLOOKUP(M495,Table13[#All],2,0)</f>
        <v>2</v>
      </c>
      <c r="O495" s="23" t="s">
        <v>98</v>
      </c>
      <c r="P495" s="20">
        <f>VLOOKUP(O495,Table14[#All],2,0)</f>
        <v>1</v>
      </c>
      <c r="Q495" s="23" t="s">
        <v>104</v>
      </c>
      <c r="R495" s="20">
        <f>VLOOKUP(Q495,Table16[#All],2,0)</f>
        <v>0</v>
      </c>
      <c r="S495" s="23" t="s">
        <v>111</v>
      </c>
      <c r="T495" s="20">
        <f>VLOOKUP(S495,Table17[#All],2,0)</f>
        <v>0</v>
      </c>
      <c r="U495" s="24">
        <v>155000</v>
      </c>
    </row>
    <row r="496" spans="1:21">
      <c r="A496" s="19" t="s">
        <v>188</v>
      </c>
      <c r="B496" s="20">
        <f>VLOOKUP(A496,Table7[#All],2,)</f>
        <v>7</v>
      </c>
      <c r="C496" s="20" t="s">
        <v>182</v>
      </c>
      <c r="D496" s="20">
        <f>VLOOKUP(C496,Table8[#All],2,0)</f>
        <v>3</v>
      </c>
      <c r="E496" s="20" t="s">
        <v>92</v>
      </c>
      <c r="F496" s="20">
        <f>VLOOKUP(E496,Table9[#All],2,0)</f>
        <v>0</v>
      </c>
      <c r="G496" s="20" t="s">
        <v>93</v>
      </c>
      <c r="H496" s="20">
        <f>VLOOKUP(G496,Table10[#All],2,0)</f>
        <v>1</v>
      </c>
      <c r="I496" s="20" t="s">
        <v>139</v>
      </c>
      <c r="J496" s="20">
        <f>VLOOKUP(I496,Table11[#All],2,0)</f>
        <v>4</v>
      </c>
      <c r="K496" s="20" t="s">
        <v>98</v>
      </c>
      <c r="L496" s="20">
        <f>VLOOKUP(K496,Table12[#All],2,0)</f>
        <v>0</v>
      </c>
      <c r="M496" s="20" t="s">
        <v>119</v>
      </c>
      <c r="N496" s="20">
        <f>VLOOKUP(M496,Table13[#All],2,0)</f>
        <v>1</v>
      </c>
      <c r="O496" s="20" t="s">
        <v>98</v>
      </c>
      <c r="P496" s="20">
        <f>VLOOKUP(O496,Table14[#All],2,0)</f>
        <v>1</v>
      </c>
      <c r="Q496" s="20" t="s">
        <v>104</v>
      </c>
      <c r="R496" s="20">
        <f>VLOOKUP(Q496,Table16[#All],2,0)</f>
        <v>0</v>
      </c>
      <c r="S496" s="20" t="s">
        <v>111</v>
      </c>
      <c r="T496" s="20">
        <f>VLOOKUP(S496,Table17[#All],2,0)</f>
        <v>0</v>
      </c>
      <c r="U496" s="21">
        <v>91300</v>
      </c>
    </row>
    <row r="497" spans="1:21">
      <c r="A497" s="22" t="s">
        <v>214</v>
      </c>
      <c r="B497" s="20">
        <f>VLOOKUP(A497,Table7[#All],2,)</f>
        <v>13</v>
      </c>
      <c r="C497" s="23" t="s">
        <v>91</v>
      </c>
      <c r="D497" s="20">
        <f>VLOOKUP(C497,Table8[#All],2,0)</f>
        <v>0</v>
      </c>
      <c r="E497" s="23" t="s">
        <v>92</v>
      </c>
      <c r="F497" s="20">
        <f>VLOOKUP(E497,Table9[#All],2,0)</f>
        <v>0</v>
      </c>
      <c r="G497" s="23" t="s">
        <v>93</v>
      </c>
      <c r="H497" s="20">
        <f>VLOOKUP(G497,Table10[#All],2,0)</f>
        <v>1</v>
      </c>
      <c r="I497" s="23" t="s">
        <v>98</v>
      </c>
      <c r="J497" s="20">
        <f>VLOOKUP(I497,Table11[#All],2,0)</f>
        <v>1</v>
      </c>
      <c r="K497" s="23" t="s">
        <v>98</v>
      </c>
      <c r="L497" s="20">
        <f>VLOOKUP(K497,Table12[#All],2,0)</f>
        <v>0</v>
      </c>
      <c r="M497" s="23" t="s">
        <v>98</v>
      </c>
      <c r="N497" s="20">
        <f>VLOOKUP(M497,Table13[#All],2,0)</f>
        <v>2</v>
      </c>
      <c r="O497" s="23" t="s">
        <v>98</v>
      </c>
      <c r="P497" s="20">
        <f>VLOOKUP(O497,Table14[#All],2,0)</f>
        <v>1</v>
      </c>
      <c r="Q497" s="23" t="s">
        <v>167</v>
      </c>
      <c r="R497" s="20">
        <f>VLOOKUP(Q497,Table16[#All],2,0)</f>
        <v>1</v>
      </c>
      <c r="S497" s="23" t="s">
        <v>172</v>
      </c>
      <c r="T497" s="20">
        <f>VLOOKUP(S497,Table17[#All],2,0)</f>
        <v>1</v>
      </c>
      <c r="U497" s="24">
        <v>34900</v>
      </c>
    </row>
    <row r="498" spans="1:21">
      <c r="A498" s="19" t="s">
        <v>162</v>
      </c>
      <c r="B498" s="20">
        <f>VLOOKUP(A498,Table7[#All],2,)</f>
        <v>3</v>
      </c>
      <c r="C498" s="20" t="s">
        <v>91</v>
      </c>
      <c r="D498" s="20">
        <f>VLOOKUP(C498,Table8[#All],2,0)</f>
        <v>0</v>
      </c>
      <c r="E498" s="20" t="s">
        <v>92</v>
      </c>
      <c r="F498" s="20">
        <f>VLOOKUP(E498,Table9[#All],2,0)</f>
        <v>0</v>
      </c>
      <c r="G498" s="20" t="s">
        <v>93</v>
      </c>
      <c r="H498" s="20">
        <f>VLOOKUP(G498,Table10[#All],2,0)</f>
        <v>1</v>
      </c>
      <c r="I498" s="20" t="s">
        <v>119</v>
      </c>
      <c r="J498" s="20">
        <f>VLOOKUP(I498,Table11[#All],2,0)</f>
        <v>0</v>
      </c>
      <c r="K498" s="20" t="s">
        <v>98</v>
      </c>
      <c r="L498" s="20">
        <f>VLOOKUP(K498,Table12[#All],2,0)</f>
        <v>0</v>
      </c>
      <c r="M498" s="20" t="s">
        <v>126</v>
      </c>
      <c r="N498" s="20">
        <f>VLOOKUP(M498,Table13[#All],2,0)</f>
        <v>0</v>
      </c>
      <c r="O498" s="20" t="s">
        <v>119</v>
      </c>
      <c r="P498" s="20">
        <f>VLOOKUP(O498,Table14[#All],2,0)</f>
        <v>0</v>
      </c>
      <c r="Q498" s="20" t="s">
        <v>104</v>
      </c>
      <c r="R498" s="20">
        <f>VLOOKUP(Q498,Table16[#All],2,0)</f>
        <v>0</v>
      </c>
      <c r="S498" s="20" t="s">
        <v>111</v>
      </c>
      <c r="T498" s="20">
        <f>VLOOKUP(S498,Table17[#All],2,0)</f>
        <v>0</v>
      </c>
      <c r="U498" s="21">
        <v>430000</v>
      </c>
    </row>
    <row r="499" spans="1:21">
      <c r="A499" s="22" t="s">
        <v>197</v>
      </c>
      <c r="B499" s="20">
        <f>VLOOKUP(A499,Table7[#All],2,)</f>
        <v>8</v>
      </c>
      <c r="C499" s="23" t="s">
        <v>91</v>
      </c>
      <c r="D499" s="20">
        <f>VLOOKUP(C499,Table8[#All],2,0)</f>
        <v>0</v>
      </c>
      <c r="E499" s="23" t="s">
        <v>92</v>
      </c>
      <c r="F499" s="20">
        <f>VLOOKUP(E499,Table9[#All],2,0)</f>
        <v>0</v>
      </c>
      <c r="G499" s="23" t="s">
        <v>176</v>
      </c>
      <c r="H499" s="20">
        <f>VLOOKUP(G499,Table10[#All],2,0)</f>
        <v>2</v>
      </c>
      <c r="I499" s="23" t="s">
        <v>98</v>
      </c>
      <c r="J499" s="20">
        <f>VLOOKUP(I499,Table11[#All],2,0)</f>
        <v>1</v>
      </c>
      <c r="K499" s="23" t="s">
        <v>98</v>
      </c>
      <c r="L499" s="20">
        <f>VLOOKUP(K499,Table12[#All],2,0)</f>
        <v>0</v>
      </c>
      <c r="M499" s="23" t="s">
        <v>126</v>
      </c>
      <c r="N499" s="20">
        <f>VLOOKUP(M499,Table13[#All],2,0)</f>
        <v>0</v>
      </c>
      <c r="O499" s="23" t="s">
        <v>98</v>
      </c>
      <c r="P499" s="20">
        <f>VLOOKUP(O499,Table14[#All],2,0)</f>
        <v>1</v>
      </c>
      <c r="Q499" s="23" t="s">
        <v>167</v>
      </c>
      <c r="R499" s="20">
        <f>VLOOKUP(Q499,Table16[#All],2,0)</f>
        <v>1</v>
      </c>
      <c r="S499" s="23" t="s">
        <v>111</v>
      </c>
      <c r="T499" s="20">
        <f>VLOOKUP(S499,Table17[#All],2,0)</f>
        <v>0</v>
      </c>
      <c r="U499" s="24">
        <v>184000</v>
      </c>
    </row>
    <row r="500" spans="1:21">
      <c r="A500" s="19" t="s">
        <v>169</v>
      </c>
      <c r="B500" s="20">
        <f>VLOOKUP(A500,Table7[#All],2,)</f>
        <v>9</v>
      </c>
      <c r="C500" s="20" t="s">
        <v>91</v>
      </c>
      <c r="D500" s="20">
        <f>VLOOKUP(C500,Table8[#All],2,0)</f>
        <v>0</v>
      </c>
      <c r="E500" s="20" t="s">
        <v>92</v>
      </c>
      <c r="F500" s="20">
        <f>VLOOKUP(E500,Table9[#All],2,0)</f>
        <v>0</v>
      </c>
      <c r="G500" s="20" t="s">
        <v>93</v>
      </c>
      <c r="H500" s="20">
        <f>VLOOKUP(G500,Table10[#All],2,0)</f>
        <v>1</v>
      </c>
      <c r="I500" s="20" t="s">
        <v>98</v>
      </c>
      <c r="J500" s="20">
        <f>VLOOKUP(I500,Table11[#All],2,0)</f>
        <v>1</v>
      </c>
      <c r="K500" s="20" t="s">
        <v>98</v>
      </c>
      <c r="L500" s="20">
        <f>VLOOKUP(K500,Table12[#All],2,0)</f>
        <v>0</v>
      </c>
      <c r="M500" s="20" t="s">
        <v>126</v>
      </c>
      <c r="N500" s="20">
        <f>VLOOKUP(M500,Table13[#All],2,0)</f>
        <v>0</v>
      </c>
      <c r="O500" s="20" t="s">
        <v>119</v>
      </c>
      <c r="P500" s="20">
        <f>VLOOKUP(O500,Table14[#All],2,0)</f>
        <v>0</v>
      </c>
      <c r="Q500" s="20" t="s">
        <v>104</v>
      </c>
      <c r="R500" s="20">
        <f>VLOOKUP(Q500,Table16[#All],2,0)</f>
        <v>0</v>
      </c>
      <c r="S500" s="20" t="s">
        <v>111</v>
      </c>
      <c r="T500" s="20">
        <f>VLOOKUP(S500,Table17[#All],2,0)</f>
        <v>0</v>
      </c>
      <c r="U500" s="21">
        <v>130000</v>
      </c>
    </row>
    <row r="501" spans="1:21">
      <c r="A501" s="22" t="s">
        <v>89</v>
      </c>
      <c r="B501" s="20">
        <f>VLOOKUP(A501,Table7[#All],2,)</f>
        <v>11</v>
      </c>
      <c r="C501" s="23" t="s">
        <v>91</v>
      </c>
      <c r="D501" s="20">
        <f>VLOOKUP(C501,Table8[#All],2,0)</f>
        <v>0</v>
      </c>
      <c r="E501" s="23" t="s">
        <v>92</v>
      </c>
      <c r="F501" s="20">
        <f>VLOOKUP(E501,Table9[#All],2,0)</f>
        <v>0</v>
      </c>
      <c r="G501" s="23" t="s">
        <v>93</v>
      </c>
      <c r="H501" s="20">
        <f>VLOOKUP(G501,Table10[#All],2,0)</f>
        <v>1</v>
      </c>
      <c r="I501" s="23" t="s">
        <v>98</v>
      </c>
      <c r="J501" s="20">
        <f>VLOOKUP(I501,Table11[#All],2,0)</f>
        <v>1</v>
      </c>
      <c r="K501" s="23" t="s">
        <v>98</v>
      </c>
      <c r="L501" s="20">
        <f>VLOOKUP(K501,Table12[#All],2,0)</f>
        <v>0</v>
      </c>
      <c r="M501" s="23" t="s">
        <v>139</v>
      </c>
      <c r="N501" s="20">
        <f>VLOOKUP(M501,Table13[#All],2,0)</f>
        <v>3</v>
      </c>
      <c r="O501" s="23" t="s">
        <v>98</v>
      </c>
      <c r="P501" s="20">
        <f>VLOOKUP(O501,Table14[#All],2,0)</f>
        <v>1</v>
      </c>
      <c r="Q501" s="23" t="s">
        <v>104</v>
      </c>
      <c r="R501" s="20">
        <f>VLOOKUP(Q501,Table16[#All],2,0)</f>
        <v>0</v>
      </c>
      <c r="S501" s="23" t="s">
        <v>111</v>
      </c>
      <c r="T501" s="20">
        <f>VLOOKUP(S501,Table17[#All],2,0)</f>
        <v>0</v>
      </c>
      <c r="U501" s="24">
        <v>120000</v>
      </c>
    </row>
    <row r="502" spans="1:21">
      <c r="A502" s="19" t="s">
        <v>141</v>
      </c>
      <c r="B502" s="20">
        <f>VLOOKUP(A502,Table7[#All],2,)</f>
        <v>22</v>
      </c>
      <c r="C502" s="20" t="s">
        <v>91</v>
      </c>
      <c r="D502" s="20">
        <f>VLOOKUP(C502,Table8[#All],2,0)</f>
        <v>0</v>
      </c>
      <c r="E502" s="20" t="s">
        <v>142</v>
      </c>
      <c r="F502" s="20">
        <f>VLOOKUP(E502,Table9[#All],2,0)</f>
        <v>4</v>
      </c>
      <c r="G502" s="20" t="s">
        <v>122</v>
      </c>
      <c r="H502" s="20">
        <f>VLOOKUP(G502,Table10[#All],2,0)</f>
        <v>0</v>
      </c>
      <c r="I502" s="20" t="s">
        <v>98</v>
      </c>
      <c r="J502" s="20">
        <f>VLOOKUP(I502,Table11[#All],2,0)</f>
        <v>1</v>
      </c>
      <c r="K502" s="20" t="s">
        <v>98</v>
      </c>
      <c r="L502" s="20">
        <f>VLOOKUP(K502,Table12[#All],2,0)</f>
        <v>0</v>
      </c>
      <c r="M502" s="20" t="s">
        <v>98</v>
      </c>
      <c r="N502" s="20">
        <f>VLOOKUP(M502,Table13[#All],2,0)</f>
        <v>2</v>
      </c>
      <c r="O502" s="20" t="s">
        <v>98</v>
      </c>
      <c r="P502" s="20">
        <f>VLOOKUP(O502,Table14[#All],2,0)</f>
        <v>1</v>
      </c>
      <c r="Q502" s="20" t="s">
        <v>104</v>
      </c>
      <c r="R502" s="20">
        <f>VLOOKUP(Q502,Table16[#All],2,0)</f>
        <v>0</v>
      </c>
      <c r="S502" s="20" t="s">
        <v>111</v>
      </c>
      <c r="T502" s="20">
        <f>VLOOKUP(S502,Table17[#All],2,0)</f>
        <v>0</v>
      </c>
      <c r="U502" s="21">
        <v>113000</v>
      </c>
    </row>
    <row r="503" spans="1:21">
      <c r="A503" s="22" t="s">
        <v>163</v>
      </c>
      <c r="B503" s="20">
        <f>VLOOKUP(A503,Table7[#All],2,)</f>
        <v>5</v>
      </c>
      <c r="C503" s="23" t="s">
        <v>91</v>
      </c>
      <c r="D503" s="20">
        <f>VLOOKUP(C503,Table8[#All],2,0)</f>
        <v>0</v>
      </c>
      <c r="E503" s="23" t="s">
        <v>92</v>
      </c>
      <c r="F503" s="20">
        <f>VLOOKUP(E503,Table9[#All],2,0)</f>
        <v>0</v>
      </c>
      <c r="G503" s="23" t="s">
        <v>122</v>
      </c>
      <c r="H503" s="20">
        <f>VLOOKUP(G503,Table10[#All],2,0)</f>
        <v>0</v>
      </c>
      <c r="I503" s="23" t="s">
        <v>119</v>
      </c>
      <c r="J503" s="20">
        <f>VLOOKUP(I503,Table11[#All],2,0)</f>
        <v>0</v>
      </c>
      <c r="K503" s="23" t="s">
        <v>98</v>
      </c>
      <c r="L503" s="20">
        <f>VLOOKUP(K503,Table12[#All],2,0)</f>
        <v>0</v>
      </c>
      <c r="M503" s="23" t="s">
        <v>119</v>
      </c>
      <c r="N503" s="20">
        <f>VLOOKUP(M503,Table13[#All],2,0)</f>
        <v>1</v>
      </c>
      <c r="O503" s="23" t="s">
        <v>119</v>
      </c>
      <c r="P503" s="20">
        <f>VLOOKUP(O503,Table14[#All],2,0)</f>
        <v>0</v>
      </c>
      <c r="Q503" s="23" t="s">
        <v>104</v>
      </c>
      <c r="R503" s="20">
        <f>VLOOKUP(Q503,Table16[#All],2,0)</f>
        <v>0</v>
      </c>
      <c r="S503" s="23" t="s">
        <v>111</v>
      </c>
      <c r="T503" s="20">
        <f>VLOOKUP(S503,Table17[#All],2,0)</f>
        <v>0</v>
      </c>
      <c r="U503" s="24">
        <v>226700</v>
      </c>
    </row>
    <row r="504" spans="1:21">
      <c r="A504" s="19" t="s">
        <v>206</v>
      </c>
      <c r="B504" s="20">
        <f>VLOOKUP(A504,Table7[#All],2,)</f>
        <v>15</v>
      </c>
      <c r="C504" s="20" t="s">
        <v>90</v>
      </c>
      <c r="D504" s="20">
        <f>VLOOKUP(C504,Table8[#All],2,0)</f>
        <v>1</v>
      </c>
      <c r="E504" s="20" t="s">
        <v>92</v>
      </c>
      <c r="F504" s="20">
        <f>VLOOKUP(E504,Table9[#All],2,0)</f>
        <v>0</v>
      </c>
      <c r="G504" s="20" t="s">
        <v>93</v>
      </c>
      <c r="H504" s="20">
        <f>VLOOKUP(G504,Table10[#All],2,0)</f>
        <v>1</v>
      </c>
      <c r="I504" s="20" t="s">
        <v>98</v>
      </c>
      <c r="J504" s="20">
        <f>VLOOKUP(I504,Table11[#All],2,0)</f>
        <v>1</v>
      </c>
      <c r="K504" s="20" t="s">
        <v>98</v>
      </c>
      <c r="L504" s="20">
        <f>VLOOKUP(K504,Table12[#All],2,0)</f>
        <v>0</v>
      </c>
      <c r="M504" s="20" t="s">
        <v>126</v>
      </c>
      <c r="N504" s="20">
        <f>VLOOKUP(M504,Table13[#All],2,0)</f>
        <v>0</v>
      </c>
      <c r="O504" s="20" t="s">
        <v>98</v>
      </c>
      <c r="P504" s="20">
        <f>VLOOKUP(O504,Table14[#All],2,0)</f>
        <v>1</v>
      </c>
      <c r="Q504" s="20" t="s">
        <v>104</v>
      </c>
      <c r="R504" s="20">
        <f>VLOOKUP(Q504,Table16[#All],2,0)</f>
        <v>0</v>
      </c>
      <c r="S504" s="20" t="s">
        <v>111</v>
      </c>
      <c r="T504" s="20">
        <f>VLOOKUP(S504,Table17[#All],2,0)</f>
        <v>0</v>
      </c>
      <c r="U504" s="21">
        <v>140000</v>
      </c>
    </row>
    <row r="505" spans="1:21">
      <c r="A505" s="22" t="s">
        <v>212</v>
      </c>
      <c r="B505" s="20">
        <f>VLOOKUP(A505,Table7[#All],2,)</f>
        <v>2</v>
      </c>
      <c r="C505" s="23" t="s">
        <v>91</v>
      </c>
      <c r="D505" s="20">
        <f>VLOOKUP(C505,Table8[#All],2,0)</f>
        <v>0</v>
      </c>
      <c r="E505" s="23" t="s">
        <v>92</v>
      </c>
      <c r="F505" s="20">
        <f>VLOOKUP(E505,Table9[#All],2,0)</f>
        <v>0</v>
      </c>
      <c r="G505" s="23" t="s">
        <v>93</v>
      </c>
      <c r="H505" s="20">
        <f>VLOOKUP(G505,Table10[#All],2,0)</f>
        <v>1</v>
      </c>
      <c r="I505" s="23" t="s">
        <v>98</v>
      </c>
      <c r="J505" s="20">
        <f>VLOOKUP(I505,Table11[#All],2,0)</f>
        <v>1</v>
      </c>
      <c r="K505" s="23" t="s">
        <v>98</v>
      </c>
      <c r="L505" s="20">
        <f>VLOOKUP(K505,Table12[#All],2,0)</f>
        <v>0</v>
      </c>
      <c r="M505" s="23" t="s">
        <v>98</v>
      </c>
      <c r="N505" s="20">
        <f>VLOOKUP(M505,Table13[#All],2,0)</f>
        <v>2</v>
      </c>
      <c r="O505" s="23" t="s">
        <v>98</v>
      </c>
      <c r="P505" s="20">
        <f>VLOOKUP(O505,Table14[#All],2,0)</f>
        <v>1</v>
      </c>
      <c r="Q505" s="23" t="s">
        <v>104</v>
      </c>
      <c r="R505" s="20">
        <f>VLOOKUP(Q505,Table16[#All],2,0)</f>
        <v>0</v>
      </c>
      <c r="S505" s="23" t="s">
        <v>111</v>
      </c>
      <c r="T505" s="20">
        <f>VLOOKUP(S505,Table17[#All],2,0)</f>
        <v>0</v>
      </c>
      <c r="U505" s="24">
        <v>289000</v>
      </c>
    </row>
    <row r="506" spans="1:21">
      <c r="A506" s="19" t="s">
        <v>145</v>
      </c>
      <c r="B506" s="20">
        <f>VLOOKUP(A506,Table7[#All],2,)</f>
        <v>20</v>
      </c>
      <c r="C506" s="20" t="s">
        <v>91</v>
      </c>
      <c r="D506" s="20">
        <f>VLOOKUP(C506,Table8[#All],2,0)</f>
        <v>0</v>
      </c>
      <c r="E506" s="20" t="s">
        <v>129</v>
      </c>
      <c r="F506" s="20">
        <f>VLOOKUP(E506,Table9[#All],2,0)</f>
        <v>3</v>
      </c>
      <c r="G506" s="20" t="s">
        <v>122</v>
      </c>
      <c r="H506" s="20">
        <f>VLOOKUP(G506,Table10[#All],2,0)</f>
        <v>0</v>
      </c>
      <c r="I506" s="20" t="s">
        <v>98</v>
      </c>
      <c r="J506" s="20">
        <f>VLOOKUP(I506,Table11[#All],2,0)</f>
        <v>1</v>
      </c>
      <c r="K506" s="20" t="s">
        <v>98</v>
      </c>
      <c r="L506" s="20">
        <f>VLOOKUP(K506,Table12[#All],2,0)</f>
        <v>0</v>
      </c>
      <c r="M506" s="20" t="s">
        <v>98</v>
      </c>
      <c r="N506" s="20">
        <f>VLOOKUP(M506,Table13[#All],2,0)</f>
        <v>2</v>
      </c>
      <c r="O506" s="20" t="s">
        <v>98</v>
      </c>
      <c r="P506" s="20">
        <f>VLOOKUP(O506,Table14[#All],2,0)</f>
        <v>1</v>
      </c>
      <c r="Q506" s="20" t="s">
        <v>104</v>
      </c>
      <c r="R506" s="20">
        <f>VLOOKUP(Q506,Table16[#All],2,0)</f>
        <v>0</v>
      </c>
      <c r="S506" s="20" t="s">
        <v>111</v>
      </c>
      <c r="T506" s="20">
        <f>VLOOKUP(S506,Table17[#All],2,0)</f>
        <v>0</v>
      </c>
      <c r="U506" s="21">
        <v>147000</v>
      </c>
    </row>
    <row r="507" spans="1:21">
      <c r="A507" s="22" t="s">
        <v>188</v>
      </c>
      <c r="B507" s="20">
        <f>VLOOKUP(A507,Table7[#All],2,)</f>
        <v>7</v>
      </c>
      <c r="C507" s="23" t="s">
        <v>182</v>
      </c>
      <c r="D507" s="20">
        <f>VLOOKUP(C507,Table8[#All],2,0)</f>
        <v>3</v>
      </c>
      <c r="E507" s="23" t="s">
        <v>179</v>
      </c>
      <c r="F507" s="20">
        <f>VLOOKUP(E507,Table9[#All],2,0)</f>
        <v>2</v>
      </c>
      <c r="G507" s="23" t="s">
        <v>122</v>
      </c>
      <c r="H507" s="20">
        <f>VLOOKUP(G507,Table10[#All],2,0)</f>
        <v>0</v>
      </c>
      <c r="I507" s="23" t="s">
        <v>98</v>
      </c>
      <c r="J507" s="20">
        <f>VLOOKUP(I507,Table11[#All],2,0)</f>
        <v>1</v>
      </c>
      <c r="K507" s="23" t="s">
        <v>98</v>
      </c>
      <c r="L507" s="20">
        <f>VLOOKUP(K507,Table12[#All],2,0)</f>
        <v>0</v>
      </c>
      <c r="M507" s="23" t="s">
        <v>119</v>
      </c>
      <c r="N507" s="20">
        <f>VLOOKUP(M507,Table13[#All],2,0)</f>
        <v>1</v>
      </c>
      <c r="O507" s="23" t="s">
        <v>98</v>
      </c>
      <c r="P507" s="20">
        <f>VLOOKUP(O507,Table14[#All],2,0)</f>
        <v>1</v>
      </c>
      <c r="Q507" s="23" t="s">
        <v>167</v>
      </c>
      <c r="R507" s="20">
        <f>VLOOKUP(Q507,Table16[#All],2,0)</f>
        <v>1</v>
      </c>
      <c r="S507" s="23" t="s">
        <v>111</v>
      </c>
      <c r="T507" s="20">
        <f>VLOOKUP(S507,Table17[#All],2,0)</f>
        <v>0</v>
      </c>
      <c r="U507" s="24">
        <v>124500</v>
      </c>
    </row>
    <row r="508" spans="1:21">
      <c r="A508" s="19" t="s">
        <v>165</v>
      </c>
      <c r="B508" s="20">
        <f>VLOOKUP(A508,Table7[#All],2,)</f>
        <v>12</v>
      </c>
      <c r="C508" s="20" t="s">
        <v>91</v>
      </c>
      <c r="D508" s="20">
        <f>VLOOKUP(C508,Table8[#All],2,0)</f>
        <v>0</v>
      </c>
      <c r="E508" s="20" t="s">
        <v>92</v>
      </c>
      <c r="F508" s="20">
        <f>VLOOKUP(E508,Table9[#All],2,0)</f>
        <v>0</v>
      </c>
      <c r="G508" s="20" t="s">
        <v>122</v>
      </c>
      <c r="H508" s="20">
        <f>VLOOKUP(G508,Table10[#All],2,0)</f>
        <v>0</v>
      </c>
      <c r="I508" s="20" t="s">
        <v>119</v>
      </c>
      <c r="J508" s="20">
        <f>VLOOKUP(I508,Table11[#All],2,0)</f>
        <v>0</v>
      </c>
      <c r="K508" s="20" t="s">
        <v>98</v>
      </c>
      <c r="L508" s="20">
        <f>VLOOKUP(K508,Table12[#All],2,0)</f>
        <v>0</v>
      </c>
      <c r="M508" s="20" t="s">
        <v>126</v>
      </c>
      <c r="N508" s="20">
        <f>VLOOKUP(M508,Table13[#All],2,0)</f>
        <v>0</v>
      </c>
      <c r="O508" s="20" t="s">
        <v>119</v>
      </c>
      <c r="P508" s="20">
        <f>VLOOKUP(O508,Table14[#All],2,0)</f>
        <v>0</v>
      </c>
      <c r="Q508" s="20" t="s">
        <v>104</v>
      </c>
      <c r="R508" s="20">
        <f>VLOOKUP(Q508,Table16[#All],2,0)</f>
        <v>0</v>
      </c>
      <c r="S508" s="20" t="s">
        <v>111</v>
      </c>
      <c r="T508" s="20">
        <f>VLOOKUP(S508,Table17[#All],2,0)</f>
        <v>0</v>
      </c>
      <c r="U508" s="21">
        <v>215000</v>
      </c>
    </row>
    <row r="509" spans="1:21">
      <c r="A509" s="22" t="s">
        <v>163</v>
      </c>
      <c r="B509" s="20">
        <f>VLOOKUP(A509,Table7[#All],2,)</f>
        <v>5</v>
      </c>
      <c r="C509" s="23" t="s">
        <v>91</v>
      </c>
      <c r="D509" s="20">
        <f>VLOOKUP(C509,Table8[#All],2,0)</f>
        <v>0</v>
      </c>
      <c r="E509" s="23" t="s">
        <v>92</v>
      </c>
      <c r="F509" s="20">
        <f>VLOOKUP(E509,Table9[#All],2,0)</f>
        <v>0</v>
      </c>
      <c r="G509" s="23" t="s">
        <v>93</v>
      </c>
      <c r="H509" s="20">
        <f>VLOOKUP(G509,Table10[#All],2,0)</f>
        <v>1</v>
      </c>
      <c r="I509" s="23" t="s">
        <v>119</v>
      </c>
      <c r="J509" s="20">
        <f>VLOOKUP(I509,Table11[#All],2,0)</f>
        <v>0</v>
      </c>
      <c r="K509" s="23" t="s">
        <v>98</v>
      </c>
      <c r="L509" s="20">
        <f>VLOOKUP(K509,Table12[#All],2,0)</f>
        <v>0</v>
      </c>
      <c r="M509" s="23" t="s">
        <v>126</v>
      </c>
      <c r="N509" s="20">
        <f>VLOOKUP(M509,Table13[#All],2,0)</f>
        <v>0</v>
      </c>
      <c r="O509" s="23" t="s">
        <v>119</v>
      </c>
      <c r="P509" s="20">
        <f>VLOOKUP(O509,Table14[#All],2,0)</f>
        <v>0</v>
      </c>
      <c r="Q509" s="23" t="s">
        <v>104</v>
      </c>
      <c r="R509" s="20">
        <f>VLOOKUP(Q509,Table16[#All],2,0)</f>
        <v>0</v>
      </c>
      <c r="S509" s="23" t="s">
        <v>150</v>
      </c>
      <c r="T509" s="20">
        <f>VLOOKUP(S509,Table17[#All],2,0)</f>
        <v>2</v>
      </c>
      <c r="U509" s="24">
        <v>208300</v>
      </c>
    </row>
    <row r="510" spans="1:21">
      <c r="A510" s="19" t="s">
        <v>188</v>
      </c>
      <c r="B510" s="20">
        <f>VLOOKUP(A510,Table7[#All],2,)</f>
        <v>7</v>
      </c>
      <c r="C510" s="20" t="s">
        <v>91</v>
      </c>
      <c r="D510" s="20">
        <f>VLOOKUP(C510,Table8[#All],2,0)</f>
        <v>0</v>
      </c>
      <c r="E510" s="20" t="s">
        <v>92</v>
      </c>
      <c r="F510" s="20">
        <f>VLOOKUP(E510,Table9[#All],2,0)</f>
        <v>0</v>
      </c>
      <c r="G510" s="20" t="s">
        <v>122</v>
      </c>
      <c r="H510" s="20">
        <f>VLOOKUP(G510,Table10[#All],2,0)</f>
        <v>0</v>
      </c>
      <c r="I510" s="20" t="s">
        <v>98</v>
      </c>
      <c r="J510" s="20">
        <f>VLOOKUP(I510,Table11[#All],2,0)</f>
        <v>1</v>
      </c>
      <c r="K510" s="20" t="s">
        <v>98</v>
      </c>
      <c r="L510" s="20">
        <f>VLOOKUP(K510,Table12[#All],2,0)</f>
        <v>0</v>
      </c>
      <c r="M510" s="20" t="s">
        <v>126</v>
      </c>
      <c r="N510" s="20">
        <f>VLOOKUP(M510,Table13[#All],2,0)</f>
        <v>0</v>
      </c>
      <c r="O510" s="20" t="s">
        <v>119</v>
      </c>
      <c r="P510" s="20">
        <f>VLOOKUP(O510,Table14[#All],2,0)</f>
        <v>0</v>
      </c>
      <c r="Q510" s="20" t="s">
        <v>167</v>
      </c>
      <c r="R510" s="20">
        <f>VLOOKUP(Q510,Table16[#All],2,0)</f>
        <v>1</v>
      </c>
      <c r="S510" s="20" t="s">
        <v>111</v>
      </c>
      <c r="T510" s="20">
        <f>VLOOKUP(S510,Table17[#All],2,0)</f>
        <v>0</v>
      </c>
      <c r="U510" s="21">
        <v>161000</v>
      </c>
    </row>
    <row r="511" spans="1:21">
      <c r="A511" s="22" t="s">
        <v>89</v>
      </c>
      <c r="B511" s="20">
        <f>VLOOKUP(A511,Table7[#All],2,)</f>
        <v>11</v>
      </c>
      <c r="C511" s="23" t="s">
        <v>91</v>
      </c>
      <c r="D511" s="20">
        <f>VLOOKUP(C511,Table8[#All],2,0)</f>
        <v>0</v>
      </c>
      <c r="E511" s="23" t="s">
        <v>92</v>
      </c>
      <c r="F511" s="20">
        <f>VLOOKUP(E511,Table9[#All],2,0)</f>
        <v>0</v>
      </c>
      <c r="G511" s="23" t="s">
        <v>93</v>
      </c>
      <c r="H511" s="20">
        <f>VLOOKUP(G511,Table10[#All],2,0)</f>
        <v>1</v>
      </c>
      <c r="I511" s="23" t="s">
        <v>98</v>
      </c>
      <c r="J511" s="20">
        <f>VLOOKUP(I511,Table11[#All],2,0)</f>
        <v>1</v>
      </c>
      <c r="K511" s="23" t="s">
        <v>98</v>
      </c>
      <c r="L511" s="20">
        <f>VLOOKUP(K511,Table12[#All],2,0)</f>
        <v>0</v>
      </c>
      <c r="M511" s="23" t="s">
        <v>126</v>
      </c>
      <c r="N511" s="20">
        <f>VLOOKUP(M511,Table13[#All],2,0)</f>
        <v>0</v>
      </c>
      <c r="O511" s="23" t="s">
        <v>98</v>
      </c>
      <c r="P511" s="20">
        <f>VLOOKUP(O511,Table14[#All],2,0)</f>
        <v>1</v>
      </c>
      <c r="Q511" s="23" t="s">
        <v>104</v>
      </c>
      <c r="R511" s="20">
        <f>VLOOKUP(Q511,Table16[#All],2,0)</f>
        <v>0</v>
      </c>
      <c r="S511" s="23" t="s">
        <v>111</v>
      </c>
      <c r="T511" s="20">
        <f>VLOOKUP(S511,Table17[#All],2,0)</f>
        <v>0</v>
      </c>
      <c r="U511" s="24">
        <v>124500</v>
      </c>
    </row>
    <row r="512" spans="1:21">
      <c r="A512" s="19" t="s">
        <v>89</v>
      </c>
      <c r="B512" s="20">
        <f>VLOOKUP(A512,Table7[#All],2,)</f>
        <v>11</v>
      </c>
      <c r="C512" s="20" t="s">
        <v>91</v>
      </c>
      <c r="D512" s="20">
        <f>VLOOKUP(C512,Table8[#All],2,0)</f>
        <v>0</v>
      </c>
      <c r="E512" s="20" t="s">
        <v>92</v>
      </c>
      <c r="F512" s="20">
        <f>VLOOKUP(E512,Table9[#All],2,0)</f>
        <v>0</v>
      </c>
      <c r="G512" s="20" t="s">
        <v>93</v>
      </c>
      <c r="H512" s="20">
        <f>VLOOKUP(G512,Table10[#All],2,0)</f>
        <v>1</v>
      </c>
      <c r="I512" s="20" t="s">
        <v>98</v>
      </c>
      <c r="J512" s="20">
        <f>VLOOKUP(I512,Table11[#All],2,0)</f>
        <v>1</v>
      </c>
      <c r="K512" s="20" t="s">
        <v>98</v>
      </c>
      <c r="L512" s="20">
        <f>VLOOKUP(K512,Table12[#All],2,0)</f>
        <v>0</v>
      </c>
      <c r="M512" s="20" t="s">
        <v>126</v>
      </c>
      <c r="N512" s="20">
        <f>VLOOKUP(M512,Table13[#All],2,0)</f>
        <v>0</v>
      </c>
      <c r="O512" s="20" t="s">
        <v>98</v>
      </c>
      <c r="P512" s="20">
        <f>VLOOKUP(O512,Table14[#All],2,0)</f>
        <v>1</v>
      </c>
      <c r="Q512" s="20" t="s">
        <v>104</v>
      </c>
      <c r="R512" s="20">
        <f>VLOOKUP(Q512,Table16[#All],2,0)</f>
        <v>0</v>
      </c>
      <c r="S512" s="20" t="s">
        <v>111</v>
      </c>
      <c r="T512" s="20">
        <f>VLOOKUP(S512,Table17[#All],2,0)</f>
        <v>0</v>
      </c>
      <c r="U512" s="21">
        <v>164900</v>
      </c>
    </row>
    <row r="513" spans="1:21">
      <c r="A513" s="22" t="s">
        <v>147</v>
      </c>
      <c r="B513" s="20">
        <f>VLOOKUP(A513,Table7[#All],2,)</f>
        <v>10</v>
      </c>
      <c r="C513" s="23" t="s">
        <v>91</v>
      </c>
      <c r="D513" s="20">
        <f>VLOOKUP(C513,Table8[#All],2,0)</f>
        <v>0</v>
      </c>
      <c r="E513" s="23" t="s">
        <v>129</v>
      </c>
      <c r="F513" s="20">
        <f>VLOOKUP(E513,Table9[#All],2,0)</f>
        <v>3</v>
      </c>
      <c r="G513" s="23" t="s">
        <v>93</v>
      </c>
      <c r="H513" s="20">
        <f>VLOOKUP(G513,Table10[#All],2,0)</f>
        <v>1</v>
      </c>
      <c r="I513" s="23" t="s">
        <v>119</v>
      </c>
      <c r="J513" s="20">
        <f>VLOOKUP(I513,Table11[#All],2,0)</f>
        <v>0</v>
      </c>
      <c r="K513" s="23" t="s">
        <v>98</v>
      </c>
      <c r="L513" s="20">
        <f>VLOOKUP(K513,Table12[#All],2,0)</f>
        <v>0</v>
      </c>
      <c r="M513" s="23" t="s">
        <v>126</v>
      </c>
      <c r="N513" s="20">
        <f>VLOOKUP(M513,Table13[#All],2,0)</f>
        <v>0</v>
      </c>
      <c r="O513" s="23" t="s">
        <v>119</v>
      </c>
      <c r="P513" s="20">
        <f>VLOOKUP(O513,Table14[#All],2,0)</f>
        <v>0</v>
      </c>
      <c r="Q513" s="23" t="s">
        <v>104</v>
      </c>
      <c r="R513" s="20">
        <f>VLOOKUP(Q513,Table16[#All],2,0)</f>
        <v>0</v>
      </c>
      <c r="S513" s="23" t="s">
        <v>150</v>
      </c>
      <c r="T513" s="20">
        <f>VLOOKUP(S513,Table17[#All],2,0)</f>
        <v>2</v>
      </c>
      <c r="U513" s="24">
        <v>202665</v>
      </c>
    </row>
    <row r="514" spans="1:21">
      <c r="A514" s="19" t="s">
        <v>89</v>
      </c>
      <c r="B514" s="20">
        <f>VLOOKUP(A514,Table7[#All],2,)</f>
        <v>11</v>
      </c>
      <c r="C514" s="20" t="s">
        <v>90</v>
      </c>
      <c r="D514" s="20">
        <f>VLOOKUP(C514,Table8[#All],2,0)</f>
        <v>1</v>
      </c>
      <c r="E514" s="20" t="s">
        <v>92</v>
      </c>
      <c r="F514" s="20">
        <f>VLOOKUP(E514,Table9[#All],2,0)</f>
        <v>0</v>
      </c>
      <c r="G514" s="20" t="s">
        <v>93</v>
      </c>
      <c r="H514" s="20">
        <f>VLOOKUP(G514,Table10[#All],2,0)</f>
        <v>1</v>
      </c>
      <c r="I514" s="20" t="s">
        <v>98</v>
      </c>
      <c r="J514" s="20">
        <f>VLOOKUP(I514,Table11[#All],2,0)</f>
        <v>1</v>
      </c>
      <c r="K514" s="20" t="s">
        <v>98</v>
      </c>
      <c r="L514" s="20">
        <f>VLOOKUP(K514,Table12[#All],2,0)</f>
        <v>0</v>
      </c>
      <c r="M514" s="20" t="s">
        <v>98</v>
      </c>
      <c r="N514" s="20">
        <f>VLOOKUP(M514,Table13[#All],2,0)</f>
        <v>2</v>
      </c>
      <c r="O514" s="20" t="s">
        <v>98</v>
      </c>
      <c r="P514" s="20">
        <f>VLOOKUP(O514,Table14[#All],2,0)</f>
        <v>1</v>
      </c>
      <c r="Q514" s="20" t="s">
        <v>104</v>
      </c>
      <c r="R514" s="20">
        <f>VLOOKUP(Q514,Table16[#All],2,0)</f>
        <v>0</v>
      </c>
      <c r="S514" s="20" t="s">
        <v>111</v>
      </c>
      <c r="T514" s="20">
        <f>VLOOKUP(S514,Table17[#All],2,0)</f>
        <v>0</v>
      </c>
      <c r="U514" s="21">
        <v>129900</v>
      </c>
    </row>
    <row r="515" spans="1:21">
      <c r="A515" s="22" t="s">
        <v>217</v>
      </c>
      <c r="B515" s="20">
        <f>VLOOKUP(A515,Table7[#All],2,)</f>
        <v>4</v>
      </c>
      <c r="C515" s="23" t="s">
        <v>91</v>
      </c>
      <c r="D515" s="20">
        <f>VLOOKUP(C515,Table8[#All],2,0)</f>
        <v>0</v>
      </c>
      <c r="E515" s="23" t="s">
        <v>92</v>
      </c>
      <c r="F515" s="20">
        <f>VLOOKUP(E515,Table9[#All],2,0)</f>
        <v>0</v>
      </c>
      <c r="G515" s="23" t="s">
        <v>93</v>
      </c>
      <c r="H515" s="20">
        <f>VLOOKUP(G515,Table10[#All],2,0)</f>
        <v>1</v>
      </c>
      <c r="I515" s="23" t="s">
        <v>98</v>
      </c>
      <c r="J515" s="20">
        <f>VLOOKUP(I515,Table11[#All],2,0)</f>
        <v>1</v>
      </c>
      <c r="K515" s="23" t="s">
        <v>98</v>
      </c>
      <c r="L515" s="20">
        <f>VLOOKUP(K515,Table12[#All],2,0)</f>
        <v>0</v>
      </c>
      <c r="M515" s="23" t="s">
        <v>98</v>
      </c>
      <c r="N515" s="20">
        <f>VLOOKUP(M515,Table13[#All],2,0)</f>
        <v>2</v>
      </c>
      <c r="O515" s="23" t="s">
        <v>98</v>
      </c>
      <c r="P515" s="20">
        <f>VLOOKUP(O515,Table14[#All],2,0)</f>
        <v>1</v>
      </c>
      <c r="Q515" s="23" t="s">
        <v>104</v>
      </c>
      <c r="R515" s="20">
        <f>VLOOKUP(Q515,Table16[#All],2,0)</f>
        <v>0</v>
      </c>
      <c r="S515" s="23" t="s">
        <v>111</v>
      </c>
      <c r="T515" s="20">
        <f>VLOOKUP(S515,Table17[#All],2,0)</f>
        <v>0</v>
      </c>
      <c r="U515" s="24">
        <v>134000</v>
      </c>
    </row>
    <row r="516" spans="1:21">
      <c r="A516" s="19" t="s">
        <v>212</v>
      </c>
      <c r="B516" s="20">
        <f>VLOOKUP(A516,Table7[#All],2,)</f>
        <v>2</v>
      </c>
      <c r="C516" s="20" t="s">
        <v>91</v>
      </c>
      <c r="D516" s="20">
        <f>VLOOKUP(C516,Table8[#All],2,0)</f>
        <v>0</v>
      </c>
      <c r="E516" s="20" t="s">
        <v>92</v>
      </c>
      <c r="F516" s="20">
        <f>VLOOKUP(E516,Table9[#All],2,0)</f>
        <v>0</v>
      </c>
      <c r="G516" s="20" t="s">
        <v>238</v>
      </c>
      <c r="H516" s="20">
        <f>VLOOKUP(G516,Table10[#All],2,0)</f>
        <v>3</v>
      </c>
      <c r="I516" s="20" t="s">
        <v>98</v>
      </c>
      <c r="J516" s="20">
        <f>VLOOKUP(I516,Table11[#All],2,0)</f>
        <v>1</v>
      </c>
      <c r="K516" s="20" t="s">
        <v>98</v>
      </c>
      <c r="L516" s="20">
        <f>VLOOKUP(K516,Table12[#All],2,0)</f>
        <v>0</v>
      </c>
      <c r="M516" s="20" t="s">
        <v>139</v>
      </c>
      <c r="N516" s="20">
        <f>VLOOKUP(M516,Table13[#All],2,0)</f>
        <v>3</v>
      </c>
      <c r="O516" s="20" t="s">
        <v>98</v>
      </c>
      <c r="P516" s="20">
        <f>VLOOKUP(O516,Table14[#All],2,0)</f>
        <v>1</v>
      </c>
      <c r="Q516" s="20" t="s">
        <v>104</v>
      </c>
      <c r="R516" s="20">
        <f>VLOOKUP(Q516,Table16[#All],2,0)</f>
        <v>0</v>
      </c>
      <c r="S516" s="20" t="s">
        <v>111</v>
      </c>
      <c r="T516" s="20">
        <f>VLOOKUP(S516,Table17[#All],2,0)</f>
        <v>0</v>
      </c>
      <c r="U516" s="21">
        <v>96500</v>
      </c>
    </row>
    <row r="517" spans="1:21">
      <c r="A517" s="22" t="s">
        <v>147</v>
      </c>
      <c r="B517" s="20">
        <f>VLOOKUP(A517,Table7[#All],2,)</f>
        <v>10</v>
      </c>
      <c r="C517" s="23" t="s">
        <v>91</v>
      </c>
      <c r="D517" s="20">
        <f>VLOOKUP(C517,Table8[#All],2,0)</f>
        <v>0</v>
      </c>
      <c r="E517" s="23" t="s">
        <v>92</v>
      </c>
      <c r="F517" s="20">
        <f>VLOOKUP(E517,Table9[#All],2,0)</f>
        <v>0</v>
      </c>
      <c r="G517" s="23" t="s">
        <v>93</v>
      </c>
      <c r="H517" s="20">
        <f>VLOOKUP(G517,Table10[#All],2,0)</f>
        <v>1</v>
      </c>
      <c r="I517" s="23" t="s">
        <v>126</v>
      </c>
      <c r="J517" s="20">
        <f>VLOOKUP(I517,Table11[#All],2,0)</f>
        <v>2</v>
      </c>
      <c r="K517" s="23" t="s">
        <v>98</v>
      </c>
      <c r="L517" s="20">
        <f>VLOOKUP(K517,Table12[#All],2,0)</f>
        <v>0</v>
      </c>
      <c r="M517" s="23" t="s">
        <v>126</v>
      </c>
      <c r="N517" s="20">
        <f>VLOOKUP(M517,Table13[#All],2,0)</f>
        <v>0</v>
      </c>
      <c r="O517" s="23" t="s">
        <v>126</v>
      </c>
      <c r="P517" s="20">
        <f>VLOOKUP(O517,Table14[#All],2,0)</f>
        <v>2</v>
      </c>
      <c r="Q517" s="23" t="s">
        <v>104</v>
      </c>
      <c r="R517" s="20">
        <f>VLOOKUP(Q517,Table16[#All],2,0)</f>
        <v>0</v>
      </c>
      <c r="S517" s="23" t="s">
        <v>150</v>
      </c>
      <c r="T517" s="20">
        <f>VLOOKUP(S517,Table17[#All],2,0)</f>
        <v>2</v>
      </c>
      <c r="U517" s="24">
        <v>402861</v>
      </c>
    </row>
    <row r="518" spans="1:21">
      <c r="A518" s="19" t="s">
        <v>175</v>
      </c>
      <c r="B518" s="20">
        <f>VLOOKUP(A518,Table7[#All],2,)</f>
        <v>6</v>
      </c>
      <c r="C518" s="20" t="s">
        <v>91</v>
      </c>
      <c r="D518" s="20">
        <f>VLOOKUP(C518,Table8[#All],2,0)</f>
        <v>0</v>
      </c>
      <c r="E518" s="20" t="s">
        <v>92</v>
      </c>
      <c r="F518" s="20">
        <f>VLOOKUP(E518,Table9[#All],2,0)</f>
        <v>0</v>
      </c>
      <c r="G518" s="20" t="s">
        <v>158</v>
      </c>
      <c r="H518" s="20">
        <f>VLOOKUP(G518,Table10[#All],2,0)</f>
        <v>5</v>
      </c>
      <c r="I518" s="20" t="s">
        <v>98</v>
      </c>
      <c r="J518" s="20">
        <f>VLOOKUP(I518,Table11[#All],2,0)</f>
        <v>1</v>
      </c>
      <c r="K518" s="20" t="s">
        <v>98</v>
      </c>
      <c r="L518" s="20">
        <f>VLOOKUP(K518,Table12[#All],2,0)</f>
        <v>0</v>
      </c>
      <c r="M518" s="20" t="s">
        <v>98</v>
      </c>
      <c r="N518" s="20">
        <f>VLOOKUP(M518,Table13[#All],2,0)</f>
        <v>2</v>
      </c>
      <c r="O518" s="20" t="s">
        <v>98</v>
      </c>
      <c r="P518" s="20">
        <f>VLOOKUP(O518,Table14[#All],2,0)</f>
        <v>1</v>
      </c>
      <c r="Q518" s="20" t="s">
        <v>104</v>
      </c>
      <c r="R518" s="20">
        <f>VLOOKUP(Q518,Table16[#All],2,0)</f>
        <v>0</v>
      </c>
      <c r="S518" s="20" t="s">
        <v>172</v>
      </c>
      <c r="T518" s="20">
        <f>VLOOKUP(S518,Table17[#All],2,0)</f>
        <v>1</v>
      </c>
      <c r="U518" s="21">
        <v>158000</v>
      </c>
    </row>
    <row r="519" spans="1:21">
      <c r="A519" s="22" t="s">
        <v>162</v>
      </c>
      <c r="B519" s="20">
        <f>VLOOKUP(A519,Table7[#All],2,)</f>
        <v>3</v>
      </c>
      <c r="C519" s="23" t="s">
        <v>91</v>
      </c>
      <c r="D519" s="20">
        <f>VLOOKUP(C519,Table8[#All],2,0)</f>
        <v>0</v>
      </c>
      <c r="E519" s="23" t="s">
        <v>92</v>
      </c>
      <c r="F519" s="20">
        <f>VLOOKUP(E519,Table9[#All],2,0)</f>
        <v>0</v>
      </c>
      <c r="G519" s="23" t="s">
        <v>122</v>
      </c>
      <c r="H519" s="20">
        <f>VLOOKUP(G519,Table10[#All],2,0)</f>
        <v>0</v>
      </c>
      <c r="I519" s="23" t="s">
        <v>119</v>
      </c>
      <c r="J519" s="20">
        <f>VLOOKUP(I519,Table11[#All],2,0)</f>
        <v>0</v>
      </c>
      <c r="K519" s="23" t="s">
        <v>98</v>
      </c>
      <c r="L519" s="20">
        <f>VLOOKUP(K519,Table12[#All],2,0)</f>
        <v>0</v>
      </c>
      <c r="M519" s="23" t="s">
        <v>126</v>
      </c>
      <c r="N519" s="20">
        <f>VLOOKUP(M519,Table13[#All],2,0)</f>
        <v>0</v>
      </c>
      <c r="O519" s="23" t="s">
        <v>119</v>
      </c>
      <c r="P519" s="20">
        <f>VLOOKUP(O519,Table14[#All],2,0)</f>
        <v>0</v>
      </c>
      <c r="Q519" s="23" t="s">
        <v>104</v>
      </c>
      <c r="R519" s="20">
        <f>VLOOKUP(Q519,Table16[#All],2,0)</f>
        <v>0</v>
      </c>
      <c r="S519" s="23" t="s">
        <v>111</v>
      </c>
      <c r="T519" s="20">
        <f>VLOOKUP(S519,Table17[#All],2,0)</f>
        <v>0</v>
      </c>
      <c r="U519" s="24">
        <v>265000</v>
      </c>
    </row>
    <row r="520" spans="1:21">
      <c r="A520" s="19" t="s">
        <v>209</v>
      </c>
      <c r="B520" s="20">
        <f>VLOOKUP(A520,Table7[#All],2,)</f>
        <v>0</v>
      </c>
      <c r="C520" s="20" t="s">
        <v>91</v>
      </c>
      <c r="D520" s="20">
        <f>VLOOKUP(C520,Table8[#All],2,0)</f>
        <v>0</v>
      </c>
      <c r="E520" s="20" t="s">
        <v>92</v>
      </c>
      <c r="F520" s="20">
        <f>VLOOKUP(E520,Table9[#All],2,0)</f>
        <v>0</v>
      </c>
      <c r="G520" s="20" t="s">
        <v>122</v>
      </c>
      <c r="H520" s="20">
        <f>VLOOKUP(G520,Table10[#All],2,0)</f>
        <v>0</v>
      </c>
      <c r="I520" s="20" t="s">
        <v>119</v>
      </c>
      <c r="J520" s="20">
        <f>VLOOKUP(I520,Table11[#All],2,0)</f>
        <v>0</v>
      </c>
      <c r="K520" s="20" t="s">
        <v>98</v>
      </c>
      <c r="L520" s="20">
        <f>VLOOKUP(K520,Table12[#All],2,0)</f>
        <v>0</v>
      </c>
      <c r="M520" s="20" t="s">
        <v>126</v>
      </c>
      <c r="N520" s="20">
        <f>VLOOKUP(M520,Table13[#All],2,0)</f>
        <v>0</v>
      </c>
      <c r="O520" s="20" t="s">
        <v>98</v>
      </c>
      <c r="P520" s="20">
        <f>VLOOKUP(O520,Table14[#All],2,0)</f>
        <v>1</v>
      </c>
      <c r="Q520" s="20" t="s">
        <v>104</v>
      </c>
      <c r="R520" s="20">
        <f>VLOOKUP(Q520,Table16[#All],2,0)</f>
        <v>0</v>
      </c>
      <c r="S520" s="20" t="s">
        <v>111</v>
      </c>
      <c r="T520" s="20">
        <f>VLOOKUP(S520,Table17[#All],2,0)</f>
        <v>0</v>
      </c>
      <c r="U520" s="21">
        <v>211000</v>
      </c>
    </row>
    <row r="521" spans="1:21">
      <c r="A521" s="22" t="s">
        <v>212</v>
      </c>
      <c r="B521" s="20">
        <f>VLOOKUP(A521,Table7[#All],2,)</f>
        <v>2</v>
      </c>
      <c r="C521" s="23" t="s">
        <v>91</v>
      </c>
      <c r="D521" s="20">
        <f>VLOOKUP(C521,Table8[#All],2,0)</f>
        <v>0</v>
      </c>
      <c r="E521" s="23" t="s">
        <v>92</v>
      </c>
      <c r="F521" s="20">
        <f>VLOOKUP(E521,Table9[#All],2,0)</f>
        <v>0</v>
      </c>
      <c r="G521" s="23" t="s">
        <v>122</v>
      </c>
      <c r="H521" s="20">
        <f>VLOOKUP(G521,Table10[#All],2,0)</f>
        <v>0</v>
      </c>
      <c r="I521" s="23" t="s">
        <v>119</v>
      </c>
      <c r="J521" s="20">
        <f>VLOOKUP(I521,Table11[#All],2,0)</f>
        <v>0</v>
      </c>
      <c r="K521" s="23" t="s">
        <v>98</v>
      </c>
      <c r="L521" s="20">
        <f>VLOOKUP(K521,Table12[#All],2,0)</f>
        <v>0</v>
      </c>
      <c r="M521" s="23" t="s">
        <v>126</v>
      </c>
      <c r="N521" s="20">
        <f>VLOOKUP(M521,Table13[#All],2,0)</f>
        <v>0</v>
      </c>
      <c r="O521" s="23" t="s">
        <v>119</v>
      </c>
      <c r="P521" s="20">
        <f>VLOOKUP(O521,Table14[#All],2,0)</f>
        <v>0</v>
      </c>
      <c r="Q521" s="23" t="s">
        <v>104</v>
      </c>
      <c r="R521" s="20">
        <f>VLOOKUP(Q521,Table16[#All],2,0)</f>
        <v>0</v>
      </c>
      <c r="S521" s="23" t="s">
        <v>111</v>
      </c>
      <c r="T521" s="20">
        <f>VLOOKUP(S521,Table17[#All],2,0)</f>
        <v>0</v>
      </c>
      <c r="U521" s="24">
        <v>234000</v>
      </c>
    </row>
    <row r="522" spans="1:21">
      <c r="A522" s="19" t="s">
        <v>188</v>
      </c>
      <c r="B522" s="20">
        <f>VLOOKUP(A522,Table7[#All],2,)</f>
        <v>7</v>
      </c>
      <c r="C522" s="20" t="s">
        <v>91</v>
      </c>
      <c r="D522" s="20">
        <f>VLOOKUP(C522,Table8[#All],2,0)</f>
        <v>0</v>
      </c>
      <c r="E522" s="20" t="s">
        <v>186</v>
      </c>
      <c r="F522" s="20">
        <f>VLOOKUP(E522,Table9[#All],2,0)</f>
        <v>1</v>
      </c>
      <c r="G522" s="20" t="s">
        <v>122</v>
      </c>
      <c r="H522" s="20">
        <f>VLOOKUP(G522,Table10[#All],2,0)</f>
        <v>0</v>
      </c>
      <c r="I522" s="20" t="s">
        <v>83</v>
      </c>
      <c r="J522" s="20">
        <f>VLOOKUP(I522,Table11[#All],2,0)</f>
        <v>3</v>
      </c>
      <c r="K522" s="20" t="s">
        <v>83</v>
      </c>
      <c r="L522" s="20">
        <f>VLOOKUP(K522,Table12[#All],2,0)</f>
        <v>2</v>
      </c>
      <c r="M522" s="20" t="s">
        <v>98</v>
      </c>
      <c r="N522" s="20">
        <f>VLOOKUP(M522,Table13[#All],2,0)</f>
        <v>2</v>
      </c>
      <c r="O522" s="20" t="s">
        <v>98</v>
      </c>
      <c r="P522" s="20">
        <f>VLOOKUP(O522,Table14[#All],2,0)</f>
        <v>1</v>
      </c>
      <c r="Q522" s="20" t="s">
        <v>167</v>
      </c>
      <c r="R522" s="20">
        <f>VLOOKUP(Q522,Table16[#All],2,0)</f>
        <v>1</v>
      </c>
      <c r="S522" s="20" t="s">
        <v>111</v>
      </c>
      <c r="T522" s="20">
        <f>VLOOKUP(S522,Table17[#All],2,0)</f>
        <v>0</v>
      </c>
      <c r="U522" s="21">
        <v>106250</v>
      </c>
    </row>
    <row r="523" spans="1:21">
      <c r="A523" s="22" t="s">
        <v>89</v>
      </c>
      <c r="B523" s="20">
        <f>VLOOKUP(A523,Table7[#All],2,)</f>
        <v>11</v>
      </c>
      <c r="C523" s="23" t="s">
        <v>90</v>
      </c>
      <c r="D523" s="20">
        <f>VLOOKUP(C523,Table8[#All],2,0)</f>
        <v>1</v>
      </c>
      <c r="E523" s="23" t="s">
        <v>92</v>
      </c>
      <c r="F523" s="20">
        <f>VLOOKUP(E523,Table9[#All],2,0)</f>
        <v>0</v>
      </c>
      <c r="G523" s="23" t="s">
        <v>93</v>
      </c>
      <c r="H523" s="20">
        <f>VLOOKUP(G523,Table10[#All],2,0)</f>
        <v>1</v>
      </c>
      <c r="I523" s="23" t="s">
        <v>98</v>
      </c>
      <c r="J523" s="20">
        <f>VLOOKUP(I523,Table11[#All],2,0)</f>
        <v>1</v>
      </c>
      <c r="K523" s="23" t="s">
        <v>98</v>
      </c>
      <c r="L523" s="20">
        <f>VLOOKUP(K523,Table12[#All],2,0)</f>
        <v>0</v>
      </c>
      <c r="M523" s="23" t="s">
        <v>126</v>
      </c>
      <c r="N523" s="20">
        <f>VLOOKUP(M523,Table13[#All],2,0)</f>
        <v>0</v>
      </c>
      <c r="O523" s="23" t="s">
        <v>98</v>
      </c>
      <c r="P523" s="20">
        <f>VLOOKUP(O523,Table14[#All],2,0)</f>
        <v>1</v>
      </c>
      <c r="Q523" s="23" t="s">
        <v>104</v>
      </c>
      <c r="R523" s="20">
        <f>VLOOKUP(Q523,Table16[#All],2,0)</f>
        <v>0</v>
      </c>
      <c r="S523" s="23" t="s">
        <v>111</v>
      </c>
      <c r="T523" s="20">
        <f>VLOOKUP(S523,Table17[#All],2,0)</f>
        <v>0</v>
      </c>
      <c r="U523" s="24">
        <v>150000</v>
      </c>
    </row>
    <row r="524" spans="1:21">
      <c r="A524" s="19" t="s">
        <v>197</v>
      </c>
      <c r="B524" s="20">
        <f>VLOOKUP(A524,Table7[#All],2,)</f>
        <v>8</v>
      </c>
      <c r="C524" s="20" t="s">
        <v>90</v>
      </c>
      <c r="D524" s="20">
        <f>VLOOKUP(C524,Table8[#All],2,0)</f>
        <v>1</v>
      </c>
      <c r="E524" s="20" t="s">
        <v>92</v>
      </c>
      <c r="F524" s="20">
        <f>VLOOKUP(E524,Table9[#All],2,0)</f>
        <v>0</v>
      </c>
      <c r="G524" s="20" t="s">
        <v>176</v>
      </c>
      <c r="H524" s="20">
        <f>VLOOKUP(G524,Table10[#All],2,0)</f>
        <v>2</v>
      </c>
      <c r="I524" s="20" t="s">
        <v>98</v>
      </c>
      <c r="J524" s="20">
        <f>VLOOKUP(I524,Table11[#All],2,0)</f>
        <v>1</v>
      </c>
      <c r="K524" s="20" t="s">
        <v>98</v>
      </c>
      <c r="L524" s="20">
        <f>VLOOKUP(K524,Table12[#All],2,0)</f>
        <v>0</v>
      </c>
      <c r="M524" s="20" t="s">
        <v>126</v>
      </c>
      <c r="N524" s="20">
        <f>VLOOKUP(M524,Table13[#All],2,0)</f>
        <v>0</v>
      </c>
      <c r="O524" s="20" t="s">
        <v>98</v>
      </c>
      <c r="P524" s="20">
        <f>VLOOKUP(O524,Table14[#All],2,0)</f>
        <v>1</v>
      </c>
      <c r="Q524" s="20" t="s">
        <v>104</v>
      </c>
      <c r="R524" s="20">
        <f>VLOOKUP(Q524,Table16[#All],2,0)</f>
        <v>0</v>
      </c>
      <c r="S524" s="20" t="s">
        <v>111</v>
      </c>
      <c r="T524" s="20">
        <f>VLOOKUP(S524,Table17[#All],2,0)</f>
        <v>0</v>
      </c>
      <c r="U524" s="21">
        <v>159000</v>
      </c>
    </row>
    <row r="525" spans="1:21">
      <c r="A525" s="22" t="s">
        <v>206</v>
      </c>
      <c r="B525" s="20">
        <f>VLOOKUP(A525,Table7[#All],2,)</f>
        <v>15</v>
      </c>
      <c r="C525" s="23" t="s">
        <v>151</v>
      </c>
      <c r="D525" s="20">
        <f>VLOOKUP(C525,Table8[#All],2,0)</f>
        <v>2</v>
      </c>
      <c r="E525" s="23" t="s">
        <v>92</v>
      </c>
      <c r="F525" s="20">
        <f>VLOOKUP(E525,Table9[#All],2,0)</f>
        <v>0</v>
      </c>
      <c r="G525" s="23" t="s">
        <v>122</v>
      </c>
      <c r="H525" s="20">
        <f>VLOOKUP(G525,Table10[#All],2,0)</f>
        <v>0</v>
      </c>
      <c r="I525" s="23" t="s">
        <v>126</v>
      </c>
      <c r="J525" s="20">
        <f>VLOOKUP(I525,Table11[#All],2,0)</f>
        <v>2</v>
      </c>
      <c r="K525" s="23" t="s">
        <v>98</v>
      </c>
      <c r="L525" s="20">
        <f>VLOOKUP(K525,Table12[#All],2,0)</f>
        <v>0</v>
      </c>
      <c r="M525" s="23" t="s">
        <v>126</v>
      </c>
      <c r="N525" s="20">
        <f>VLOOKUP(M525,Table13[#All],2,0)</f>
        <v>0</v>
      </c>
      <c r="O525" s="23" t="s">
        <v>126</v>
      </c>
      <c r="P525" s="20">
        <f>VLOOKUP(O525,Table14[#All],2,0)</f>
        <v>2</v>
      </c>
      <c r="Q525" s="23" t="s">
        <v>104</v>
      </c>
      <c r="R525" s="20">
        <f>VLOOKUP(Q525,Table16[#All],2,0)</f>
        <v>0</v>
      </c>
      <c r="S525" s="23" t="s">
        <v>150</v>
      </c>
      <c r="T525" s="20">
        <f>VLOOKUP(S525,Table17[#All],2,0)</f>
        <v>2</v>
      </c>
      <c r="U525" s="24">
        <v>184750</v>
      </c>
    </row>
    <row r="526" spans="1:21">
      <c r="A526" s="19" t="s">
        <v>162</v>
      </c>
      <c r="B526" s="20">
        <f>VLOOKUP(A526,Table7[#All],2,)</f>
        <v>3</v>
      </c>
      <c r="C526" s="20" t="s">
        <v>91</v>
      </c>
      <c r="D526" s="20">
        <f>VLOOKUP(C526,Table8[#All],2,0)</f>
        <v>0</v>
      </c>
      <c r="E526" s="20" t="s">
        <v>92</v>
      </c>
      <c r="F526" s="20">
        <f>VLOOKUP(E526,Table9[#All],2,0)</f>
        <v>0</v>
      </c>
      <c r="G526" s="20" t="s">
        <v>122</v>
      </c>
      <c r="H526" s="20">
        <f>VLOOKUP(G526,Table10[#All],2,0)</f>
        <v>0</v>
      </c>
      <c r="I526" s="20" t="s">
        <v>119</v>
      </c>
      <c r="J526" s="20">
        <f>VLOOKUP(I526,Table11[#All],2,0)</f>
        <v>0</v>
      </c>
      <c r="K526" s="20" t="s">
        <v>98</v>
      </c>
      <c r="L526" s="20">
        <f>VLOOKUP(K526,Table12[#All],2,0)</f>
        <v>0</v>
      </c>
      <c r="M526" s="20" t="s">
        <v>126</v>
      </c>
      <c r="N526" s="20">
        <f>VLOOKUP(M526,Table13[#All],2,0)</f>
        <v>0</v>
      </c>
      <c r="O526" s="20" t="s">
        <v>119</v>
      </c>
      <c r="P526" s="20">
        <f>VLOOKUP(O526,Table14[#All],2,0)</f>
        <v>0</v>
      </c>
      <c r="Q526" s="20" t="s">
        <v>104</v>
      </c>
      <c r="R526" s="20">
        <f>VLOOKUP(Q526,Table16[#All],2,0)</f>
        <v>0</v>
      </c>
      <c r="S526" s="20" t="s">
        <v>111</v>
      </c>
      <c r="T526" s="20">
        <f>VLOOKUP(S526,Table17[#All],2,0)</f>
        <v>0</v>
      </c>
      <c r="U526" s="21">
        <v>315750</v>
      </c>
    </row>
    <row r="527" spans="1:21">
      <c r="A527" s="22" t="s">
        <v>163</v>
      </c>
      <c r="B527" s="20">
        <f>VLOOKUP(A527,Table7[#All],2,)</f>
        <v>5</v>
      </c>
      <c r="C527" s="23" t="s">
        <v>91</v>
      </c>
      <c r="D527" s="20">
        <f>VLOOKUP(C527,Table8[#All],2,0)</f>
        <v>0</v>
      </c>
      <c r="E527" s="23" t="s">
        <v>92</v>
      </c>
      <c r="F527" s="20">
        <f>VLOOKUP(E527,Table9[#All],2,0)</f>
        <v>0</v>
      </c>
      <c r="G527" s="23" t="s">
        <v>93</v>
      </c>
      <c r="H527" s="20">
        <f>VLOOKUP(G527,Table10[#All],2,0)</f>
        <v>1</v>
      </c>
      <c r="I527" s="23" t="s">
        <v>119</v>
      </c>
      <c r="J527" s="20">
        <f>VLOOKUP(I527,Table11[#All],2,0)</f>
        <v>0</v>
      </c>
      <c r="K527" s="23" t="s">
        <v>98</v>
      </c>
      <c r="L527" s="20">
        <f>VLOOKUP(K527,Table12[#All],2,0)</f>
        <v>0</v>
      </c>
      <c r="M527" s="23" t="s">
        <v>126</v>
      </c>
      <c r="N527" s="20">
        <f>VLOOKUP(M527,Table13[#All],2,0)</f>
        <v>0</v>
      </c>
      <c r="O527" s="23" t="s">
        <v>119</v>
      </c>
      <c r="P527" s="20">
        <f>VLOOKUP(O527,Table14[#All],2,0)</f>
        <v>0</v>
      </c>
      <c r="Q527" s="23" t="s">
        <v>104</v>
      </c>
      <c r="R527" s="20">
        <f>VLOOKUP(Q527,Table16[#All],2,0)</f>
        <v>0</v>
      </c>
      <c r="S527" s="23" t="s">
        <v>111</v>
      </c>
      <c r="T527" s="20">
        <f>VLOOKUP(S527,Table17[#All],2,0)</f>
        <v>0</v>
      </c>
      <c r="U527" s="24">
        <v>176000</v>
      </c>
    </row>
    <row r="528" spans="1:21">
      <c r="A528" s="19" t="s">
        <v>89</v>
      </c>
      <c r="B528" s="20">
        <f>VLOOKUP(A528,Table7[#All],2,)</f>
        <v>11</v>
      </c>
      <c r="C528" s="20" t="s">
        <v>91</v>
      </c>
      <c r="D528" s="20">
        <f>VLOOKUP(C528,Table8[#All],2,0)</f>
        <v>0</v>
      </c>
      <c r="E528" s="20" t="s">
        <v>92</v>
      </c>
      <c r="F528" s="20">
        <f>VLOOKUP(E528,Table9[#All],2,0)</f>
        <v>0</v>
      </c>
      <c r="G528" s="20" t="s">
        <v>93</v>
      </c>
      <c r="H528" s="20">
        <f>VLOOKUP(G528,Table10[#All],2,0)</f>
        <v>1</v>
      </c>
      <c r="I528" s="20" t="s">
        <v>119</v>
      </c>
      <c r="J528" s="20">
        <f>VLOOKUP(I528,Table11[#All],2,0)</f>
        <v>0</v>
      </c>
      <c r="K528" s="20" t="s">
        <v>98</v>
      </c>
      <c r="L528" s="20">
        <f>VLOOKUP(K528,Table12[#All],2,0)</f>
        <v>0</v>
      </c>
      <c r="M528" s="20" t="s">
        <v>98</v>
      </c>
      <c r="N528" s="20">
        <f>VLOOKUP(M528,Table13[#All],2,0)</f>
        <v>2</v>
      </c>
      <c r="O528" s="20" t="s">
        <v>98</v>
      </c>
      <c r="P528" s="20">
        <f>VLOOKUP(O528,Table14[#All],2,0)</f>
        <v>1</v>
      </c>
      <c r="Q528" s="20" t="s">
        <v>104</v>
      </c>
      <c r="R528" s="20">
        <f>VLOOKUP(Q528,Table16[#All],2,0)</f>
        <v>0</v>
      </c>
      <c r="S528" s="20" t="s">
        <v>111</v>
      </c>
      <c r="T528" s="20">
        <f>VLOOKUP(S528,Table17[#All],2,0)</f>
        <v>0</v>
      </c>
      <c r="U528" s="21">
        <v>132000</v>
      </c>
    </row>
    <row r="529" spans="1:21">
      <c r="A529" s="22" t="s">
        <v>147</v>
      </c>
      <c r="B529" s="20">
        <f>VLOOKUP(A529,Table7[#All],2,)</f>
        <v>10</v>
      </c>
      <c r="C529" s="23" t="s">
        <v>91</v>
      </c>
      <c r="D529" s="20">
        <f>VLOOKUP(C529,Table8[#All],2,0)</f>
        <v>0</v>
      </c>
      <c r="E529" s="23" t="s">
        <v>92</v>
      </c>
      <c r="F529" s="20">
        <f>VLOOKUP(E529,Table9[#All],2,0)</f>
        <v>0</v>
      </c>
      <c r="G529" s="23" t="s">
        <v>122</v>
      </c>
      <c r="H529" s="20">
        <f>VLOOKUP(G529,Table10[#All],2,0)</f>
        <v>0</v>
      </c>
      <c r="I529" s="23" t="s">
        <v>126</v>
      </c>
      <c r="J529" s="20">
        <f>VLOOKUP(I529,Table11[#All],2,0)</f>
        <v>2</v>
      </c>
      <c r="K529" s="23" t="s">
        <v>98</v>
      </c>
      <c r="L529" s="20">
        <f>VLOOKUP(K529,Table12[#All],2,0)</f>
        <v>0</v>
      </c>
      <c r="M529" s="23" t="s">
        <v>126</v>
      </c>
      <c r="N529" s="20">
        <f>VLOOKUP(M529,Table13[#All],2,0)</f>
        <v>0</v>
      </c>
      <c r="O529" s="23" t="s">
        <v>126</v>
      </c>
      <c r="P529" s="20">
        <f>VLOOKUP(O529,Table14[#All],2,0)</f>
        <v>2</v>
      </c>
      <c r="Q529" s="23" t="s">
        <v>104</v>
      </c>
      <c r="R529" s="20">
        <f>VLOOKUP(Q529,Table16[#All],2,0)</f>
        <v>0</v>
      </c>
      <c r="S529" s="23" t="s">
        <v>150</v>
      </c>
      <c r="T529" s="20">
        <f>VLOOKUP(S529,Table17[#All],2,0)</f>
        <v>2</v>
      </c>
      <c r="U529" s="24">
        <v>446261</v>
      </c>
    </row>
    <row r="530" spans="1:21">
      <c r="A530" s="19" t="s">
        <v>206</v>
      </c>
      <c r="B530" s="20">
        <f>VLOOKUP(A530,Table7[#All],2,)</f>
        <v>15</v>
      </c>
      <c r="C530" s="20" t="s">
        <v>91</v>
      </c>
      <c r="D530" s="20">
        <f>VLOOKUP(C530,Table8[#All],2,0)</f>
        <v>0</v>
      </c>
      <c r="E530" s="20" t="s">
        <v>92</v>
      </c>
      <c r="F530" s="20">
        <f>VLOOKUP(E530,Table9[#All],2,0)</f>
        <v>0</v>
      </c>
      <c r="G530" s="20" t="s">
        <v>93</v>
      </c>
      <c r="H530" s="20">
        <f>VLOOKUP(G530,Table10[#All],2,0)</f>
        <v>1</v>
      </c>
      <c r="I530" s="20" t="s">
        <v>98</v>
      </c>
      <c r="J530" s="20">
        <f>VLOOKUP(I530,Table11[#All],2,0)</f>
        <v>1</v>
      </c>
      <c r="K530" s="20" t="s">
        <v>98</v>
      </c>
      <c r="L530" s="20">
        <f>VLOOKUP(K530,Table12[#All],2,0)</f>
        <v>0</v>
      </c>
      <c r="M530" s="20" t="s">
        <v>126</v>
      </c>
      <c r="N530" s="20">
        <f>VLOOKUP(M530,Table13[#All],2,0)</f>
        <v>0</v>
      </c>
      <c r="O530" s="20" t="s">
        <v>98</v>
      </c>
      <c r="P530" s="20">
        <f>VLOOKUP(O530,Table14[#All],2,0)</f>
        <v>1</v>
      </c>
      <c r="Q530" s="20" t="s">
        <v>167</v>
      </c>
      <c r="R530" s="20">
        <f>VLOOKUP(Q530,Table16[#All],2,0)</f>
        <v>1</v>
      </c>
      <c r="S530" s="20" t="s">
        <v>111</v>
      </c>
      <c r="T530" s="20">
        <f>VLOOKUP(S530,Table17[#All],2,0)</f>
        <v>0</v>
      </c>
      <c r="U530" s="21">
        <v>86000</v>
      </c>
    </row>
    <row r="531" spans="1:21">
      <c r="A531" s="22" t="s">
        <v>212</v>
      </c>
      <c r="B531" s="20">
        <f>VLOOKUP(A531,Table7[#All],2,)</f>
        <v>2</v>
      </c>
      <c r="C531" s="23" t="s">
        <v>91</v>
      </c>
      <c r="D531" s="20">
        <f>VLOOKUP(C531,Table8[#All],2,0)</f>
        <v>0</v>
      </c>
      <c r="E531" s="23" t="s">
        <v>92</v>
      </c>
      <c r="F531" s="20">
        <f>VLOOKUP(E531,Table9[#All],2,0)</f>
        <v>0</v>
      </c>
      <c r="G531" s="23" t="s">
        <v>93</v>
      </c>
      <c r="H531" s="20">
        <f>VLOOKUP(G531,Table10[#All],2,0)</f>
        <v>1</v>
      </c>
      <c r="I531" s="23" t="s">
        <v>98</v>
      </c>
      <c r="J531" s="20">
        <f>VLOOKUP(I531,Table11[#All],2,0)</f>
        <v>1</v>
      </c>
      <c r="K531" s="23" t="s">
        <v>98</v>
      </c>
      <c r="L531" s="20">
        <f>VLOOKUP(K531,Table12[#All],2,0)</f>
        <v>0</v>
      </c>
      <c r="M531" s="23" t="s">
        <v>98</v>
      </c>
      <c r="N531" s="20">
        <f>VLOOKUP(M531,Table13[#All],2,0)</f>
        <v>2</v>
      </c>
      <c r="O531" s="23" t="s">
        <v>98</v>
      </c>
      <c r="P531" s="20">
        <f>VLOOKUP(O531,Table14[#All],2,0)</f>
        <v>1</v>
      </c>
      <c r="Q531" s="23" t="s">
        <v>104</v>
      </c>
      <c r="R531" s="20">
        <f>VLOOKUP(Q531,Table16[#All],2,0)</f>
        <v>0</v>
      </c>
      <c r="S531" s="23" t="s">
        <v>216</v>
      </c>
      <c r="T531" s="20">
        <f>VLOOKUP(S531,Table17[#All],2,0)</f>
        <v>4</v>
      </c>
      <c r="U531" s="24">
        <v>200624</v>
      </c>
    </row>
    <row r="532" spans="1:21">
      <c r="A532" s="19" t="s">
        <v>218</v>
      </c>
      <c r="B532" s="20">
        <f>VLOOKUP(A532,Table7[#All],2,)</f>
        <v>16</v>
      </c>
      <c r="C532" s="20" t="s">
        <v>91</v>
      </c>
      <c r="D532" s="20">
        <f>VLOOKUP(C532,Table8[#All],2,0)</f>
        <v>0</v>
      </c>
      <c r="E532" s="20" t="s">
        <v>92</v>
      </c>
      <c r="F532" s="20">
        <f>VLOOKUP(E532,Table9[#All],2,0)</f>
        <v>0</v>
      </c>
      <c r="G532" s="20" t="s">
        <v>158</v>
      </c>
      <c r="H532" s="20">
        <f>VLOOKUP(G532,Table10[#All],2,0)</f>
        <v>5</v>
      </c>
      <c r="I532" s="20" t="s">
        <v>119</v>
      </c>
      <c r="J532" s="20">
        <f>VLOOKUP(I532,Table11[#All],2,0)</f>
        <v>0</v>
      </c>
      <c r="K532" s="20" t="s">
        <v>98</v>
      </c>
      <c r="L532" s="20">
        <f>VLOOKUP(K532,Table12[#All],2,0)</f>
        <v>0</v>
      </c>
      <c r="M532" s="20" t="s">
        <v>126</v>
      </c>
      <c r="N532" s="20">
        <f>VLOOKUP(M532,Table13[#All],2,0)</f>
        <v>0</v>
      </c>
      <c r="O532" s="20" t="s">
        <v>119</v>
      </c>
      <c r="P532" s="20">
        <f>VLOOKUP(O532,Table14[#All],2,0)</f>
        <v>0</v>
      </c>
      <c r="Q532" s="20" t="s">
        <v>104</v>
      </c>
      <c r="R532" s="20">
        <f>VLOOKUP(Q532,Table16[#All],2,0)</f>
        <v>0</v>
      </c>
      <c r="S532" s="20" t="s">
        <v>172</v>
      </c>
      <c r="T532" s="20">
        <f>VLOOKUP(S532,Table17[#All],2,0)</f>
        <v>1</v>
      </c>
      <c r="U532" s="21">
        <v>175000</v>
      </c>
    </row>
    <row r="533" spans="1:21">
      <c r="A533" s="22" t="s">
        <v>197</v>
      </c>
      <c r="B533" s="20">
        <f>VLOOKUP(A533,Table7[#All],2,)</f>
        <v>8</v>
      </c>
      <c r="C533" s="23" t="s">
        <v>220</v>
      </c>
      <c r="D533" s="20">
        <f>VLOOKUP(C533,Table8[#All],2,0)</f>
        <v>5</v>
      </c>
      <c r="E533" s="23" t="s">
        <v>92</v>
      </c>
      <c r="F533" s="20">
        <f>VLOOKUP(E533,Table9[#All],2,0)</f>
        <v>0</v>
      </c>
      <c r="G533" s="23" t="s">
        <v>122</v>
      </c>
      <c r="H533" s="20">
        <f>VLOOKUP(G533,Table10[#All],2,0)</f>
        <v>0</v>
      </c>
      <c r="I533" s="23" t="s">
        <v>139</v>
      </c>
      <c r="J533" s="20">
        <f>VLOOKUP(I533,Table11[#All],2,0)</f>
        <v>4</v>
      </c>
      <c r="K533" s="23" t="s">
        <v>139</v>
      </c>
      <c r="L533" s="20">
        <f>VLOOKUP(K533,Table12[#All],2,0)</f>
        <v>3</v>
      </c>
      <c r="M533" s="23" t="s">
        <v>126</v>
      </c>
      <c r="N533" s="20">
        <f>VLOOKUP(M533,Table13[#All],2,0)</f>
        <v>0</v>
      </c>
      <c r="O533" s="23" t="s">
        <v>98</v>
      </c>
      <c r="P533" s="20">
        <f>VLOOKUP(O533,Table14[#All],2,0)</f>
        <v>1</v>
      </c>
      <c r="Q533" s="23" t="s">
        <v>104</v>
      </c>
      <c r="R533" s="20">
        <f>VLOOKUP(Q533,Table16[#All],2,0)</f>
        <v>0</v>
      </c>
      <c r="S533" s="23" t="s">
        <v>111</v>
      </c>
      <c r="T533" s="20">
        <f>VLOOKUP(S533,Table17[#All],2,0)</f>
        <v>0</v>
      </c>
      <c r="U533" s="24">
        <v>128000</v>
      </c>
    </row>
    <row r="534" spans="1:21">
      <c r="A534" s="19" t="s">
        <v>89</v>
      </c>
      <c r="B534" s="20">
        <f>VLOOKUP(A534,Table7[#All],2,)</f>
        <v>11</v>
      </c>
      <c r="C534" s="20" t="s">
        <v>91</v>
      </c>
      <c r="D534" s="20">
        <f>VLOOKUP(C534,Table8[#All],2,0)</f>
        <v>0</v>
      </c>
      <c r="E534" s="20" t="s">
        <v>92</v>
      </c>
      <c r="F534" s="20">
        <f>VLOOKUP(E534,Table9[#All],2,0)</f>
        <v>0</v>
      </c>
      <c r="G534" s="20" t="s">
        <v>93</v>
      </c>
      <c r="H534" s="20">
        <f>VLOOKUP(G534,Table10[#All],2,0)</f>
        <v>1</v>
      </c>
      <c r="I534" s="20" t="s">
        <v>83</v>
      </c>
      <c r="J534" s="20">
        <f>VLOOKUP(I534,Table11[#All],2,0)</f>
        <v>3</v>
      </c>
      <c r="K534" s="20" t="s">
        <v>83</v>
      </c>
      <c r="L534" s="20">
        <f>VLOOKUP(K534,Table12[#All],2,0)</f>
        <v>2</v>
      </c>
      <c r="M534" s="20" t="s">
        <v>126</v>
      </c>
      <c r="N534" s="20">
        <f>VLOOKUP(M534,Table13[#All],2,0)</f>
        <v>0</v>
      </c>
      <c r="O534" s="20" t="s">
        <v>98</v>
      </c>
      <c r="P534" s="20">
        <f>VLOOKUP(O534,Table14[#All],2,0)</f>
        <v>1</v>
      </c>
      <c r="Q534" s="20" t="s">
        <v>104</v>
      </c>
      <c r="R534" s="20">
        <f>VLOOKUP(Q534,Table16[#All],2,0)</f>
        <v>0</v>
      </c>
      <c r="S534" s="20" t="s">
        <v>111</v>
      </c>
      <c r="T534" s="20">
        <f>VLOOKUP(S534,Table17[#All],2,0)</f>
        <v>0</v>
      </c>
      <c r="U534" s="21">
        <v>107500</v>
      </c>
    </row>
    <row r="535" spans="1:21">
      <c r="A535" s="22" t="s">
        <v>197</v>
      </c>
      <c r="B535" s="20">
        <f>VLOOKUP(A535,Table7[#All],2,)</f>
        <v>8</v>
      </c>
      <c r="C535" s="23" t="s">
        <v>91</v>
      </c>
      <c r="D535" s="20">
        <f>VLOOKUP(C535,Table8[#All],2,0)</f>
        <v>0</v>
      </c>
      <c r="E535" s="23" t="s">
        <v>92</v>
      </c>
      <c r="F535" s="20">
        <f>VLOOKUP(E535,Table9[#All],2,0)</f>
        <v>0</v>
      </c>
      <c r="G535" s="23" t="s">
        <v>93</v>
      </c>
      <c r="H535" s="20">
        <f>VLOOKUP(G535,Table10[#All],2,0)</f>
        <v>1</v>
      </c>
      <c r="I535" s="23" t="s">
        <v>83</v>
      </c>
      <c r="J535" s="20">
        <f>VLOOKUP(I535,Table11[#All],2,0)</f>
        <v>3</v>
      </c>
      <c r="K535" s="23" t="s">
        <v>83</v>
      </c>
      <c r="L535" s="20">
        <f>VLOOKUP(K535,Table12[#All],2,0)</f>
        <v>2</v>
      </c>
      <c r="M535" s="23" t="s">
        <v>139</v>
      </c>
      <c r="N535" s="20">
        <f>VLOOKUP(M535,Table13[#All],2,0)</f>
        <v>3</v>
      </c>
      <c r="O535" s="23" t="s">
        <v>139</v>
      </c>
      <c r="P535" s="20">
        <f>VLOOKUP(O535,Table14[#All],2,0)</f>
        <v>3</v>
      </c>
      <c r="Q535" s="23" t="s">
        <v>167</v>
      </c>
      <c r="R535" s="20">
        <f>VLOOKUP(Q535,Table16[#All],2,0)</f>
        <v>1</v>
      </c>
      <c r="S535" s="23" t="s">
        <v>111</v>
      </c>
      <c r="T535" s="20">
        <f>VLOOKUP(S535,Table17[#All],2,0)</f>
        <v>0</v>
      </c>
      <c r="U535" s="24">
        <v>39300</v>
      </c>
    </row>
    <row r="536" spans="1:21">
      <c r="A536" s="19" t="s">
        <v>121</v>
      </c>
      <c r="B536" s="20">
        <f>VLOOKUP(A536,Table7[#All],2,)</f>
        <v>17</v>
      </c>
      <c r="C536" s="20" t="s">
        <v>91</v>
      </c>
      <c r="D536" s="20">
        <f>VLOOKUP(C536,Table8[#All],2,0)</f>
        <v>0</v>
      </c>
      <c r="E536" s="20" t="s">
        <v>92</v>
      </c>
      <c r="F536" s="20">
        <f>VLOOKUP(E536,Table9[#All],2,0)</f>
        <v>0</v>
      </c>
      <c r="G536" s="20" t="s">
        <v>122</v>
      </c>
      <c r="H536" s="20">
        <f>VLOOKUP(G536,Table10[#All],2,0)</f>
        <v>0</v>
      </c>
      <c r="I536" s="20" t="s">
        <v>126</v>
      </c>
      <c r="J536" s="20">
        <f>VLOOKUP(I536,Table11[#All],2,0)</f>
        <v>2</v>
      </c>
      <c r="K536" s="20" t="s">
        <v>119</v>
      </c>
      <c r="L536" s="20">
        <f>VLOOKUP(K536,Table12[#All],2,0)</f>
        <v>1</v>
      </c>
      <c r="M536" s="20" t="s">
        <v>126</v>
      </c>
      <c r="N536" s="20">
        <f>VLOOKUP(M536,Table13[#All],2,0)</f>
        <v>0</v>
      </c>
      <c r="O536" s="20" t="s">
        <v>119</v>
      </c>
      <c r="P536" s="20">
        <f>VLOOKUP(O536,Table14[#All],2,0)</f>
        <v>0</v>
      </c>
      <c r="Q536" s="20" t="s">
        <v>104</v>
      </c>
      <c r="R536" s="20">
        <f>VLOOKUP(Q536,Table16[#All],2,0)</f>
        <v>0</v>
      </c>
      <c r="S536" s="20" t="s">
        <v>111</v>
      </c>
      <c r="T536" s="20">
        <f>VLOOKUP(S536,Table17[#All],2,0)</f>
        <v>0</v>
      </c>
      <c r="U536" s="21">
        <v>178000</v>
      </c>
    </row>
    <row r="537" spans="1:21">
      <c r="A537" s="22" t="s">
        <v>206</v>
      </c>
      <c r="B537" s="20">
        <f>VLOOKUP(A537,Table7[#All],2,)</f>
        <v>15</v>
      </c>
      <c r="C537" s="23" t="s">
        <v>91</v>
      </c>
      <c r="D537" s="20">
        <f>VLOOKUP(C537,Table8[#All],2,0)</f>
        <v>0</v>
      </c>
      <c r="E537" s="23" t="s">
        <v>186</v>
      </c>
      <c r="F537" s="20">
        <f>VLOOKUP(E537,Table9[#All],2,0)</f>
        <v>1</v>
      </c>
      <c r="G537" s="23" t="s">
        <v>122</v>
      </c>
      <c r="H537" s="20">
        <f>VLOOKUP(G537,Table10[#All],2,0)</f>
        <v>0</v>
      </c>
      <c r="I537" s="23" t="s">
        <v>119</v>
      </c>
      <c r="J537" s="20">
        <f>VLOOKUP(I537,Table11[#All],2,0)</f>
        <v>0</v>
      </c>
      <c r="K537" s="23" t="s">
        <v>98</v>
      </c>
      <c r="L537" s="20">
        <f>VLOOKUP(K537,Table12[#All],2,0)</f>
        <v>0</v>
      </c>
      <c r="M537" s="23" t="s">
        <v>98</v>
      </c>
      <c r="N537" s="20">
        <f>VLOOKUP(M537,Table13[#All],2,0)</f>
        <v>2</v>
      </c>
      <c r="O537" s="23" t="s">
        <v>98</v>
      </c>
      <c r="P537" s="20">
        <f>VLOOKUP(O537,Table14[#All],2,0)</f>
        <v>1</v>
      </c>
      <c r="Q537" s="23" t="s">
        <v>167</v>
      </c>
      <c r="R537" s="20">
        <f>VLOOKUP(Q537,Table16[#All],2,0)</f>
        <v>1</v>
      </c>
      <c r="S537" s="23" t="s">
        <v>111</v>
      </c>
      <c r="T537" s="20">
        <f>VLOOKUP(S537,Table17[#All],2,0)</f>
        <v>0</v>
      </c>
      <c r="U537" s="24">
        <v>107500</v>
      </c>
    </row>
    <row r="538" spans="1:21">
      <c r="A538" s="19" t="s">
        <v>209</v>
      </c>
      <c r="B538" s="20">
        <f>VLOOKUP(A538,Table7[#All],2,)</f>
        <v>0</v>
      </c>
      <c r="C538" s="20" t="s">
        <v>91</v>
      </c>
      <c r="D538" s="20">
        <f>VLOOKUP(C538,Table8[#All],2,0)</f>
        <v>0</v>
      </c>
      <c r="E538" s="20" t="s">
        <v>92</v>
      </c>
      <c r="F538" s="20">
        <f>VLOOKUP(E538,Table9[#All],2,0)</f>
        <v>0</v>
      </c>
      <c r="G538" s="20" t="s">
        <v>122</v>
      </c>
      <c r="H538" s="20">
        <f>VLOOKUP(G538,Table10[#All],2,0)</f>
        <v>0</v>
      </c>
      <c r="I538" s="20" t="s">
        <v>119</v>
      </c>
      <c r="J538" s="20">
        <f>VLOOKUP(I538,Table11[#All],2,0)</f>
        <v>0</v>
      </c>
      <c r="K538" s="20" t="s">
        <v>98</v>
      </c>
      <c r="L538" s="20">
        <f>VLOOKUP(K538,Table12[#All],2,0)</f>
        <v>0</v>
      </c>
      <c r="M538" s="20" t="s">
        <v>126</v>
      </c>
      <c r="N538" s="20">
        <f>VLOOKUP(M538,Table13[#All],2,0)</f>
        <v>0</v>
      </c>
      <c r="O538" s="20" t="s">
        <v>119</v>
      </c>
      <c r="P538" s="20">
        <f>VLOOKUP(O538,Table14[#All],2,0)</f>
        <v>0</v>
      </c>
      <c r="Q538" s="20" t="s">
        <v>104</v>
      </c>
      <c r="R538" s="20">
        <f>VLOOKUP(Q538,Table16[#All],2,0)</f>
        <v>0</v>
      </c>
      <c r="S538" s="20" t="s">
        <v>111</v>
      </c>
      <c r="T538" s="20">
        <f>VLOOKUP(S538,Table17[#All],2,0)</f>
        <v>0</v>
      </c>
      <c r="U538" s="21">
        <v>188000</v>
      </c>
    </row>
    <row r="539" spans="1:21">
      <c r="A539" s="22" t="s">
        <v>89</v>
      </c>
      <c r="B539" s="20">
        <f>VLOOKUP(A539,Table7[#All],2,)</f>
        <v>11</v>
      </c>
      <c r="C539" s="23" t="s">
        <v>91</v>
      </c>
      <c r="D539" s="20">
        <f>VLOOKUP(C539,Table8[#All],2,0)</f>
        <v>0</v>
      </c>
      <c r="E539" s="23" t="s">
        <v>92</v>
      </c>
      <c r="F539" s="20">
        <f>VLOOKUP(E539,Table9[#All],2,0)</f>
        <v>0</v>
      </c>
      <c r="G539" s="23" t="s">
        <v>93</v>
      </c>
      <c r="H539" s="20">
        <f>VLOOKUP(G539,Table10[#All],2,0)</f>
        <v>1</v>
      </c>
      <c r="I539" s="23" t="s">
        <v>98</v>
      </c>
      <c r="J539" s="20">
        <f>VLOOKUP(I539,Table11[#All],2,0)</f>
        <v>1</v>
      </c>
      <c r="K539" s="23" t="s">
        <v>98</v>
      </c>
      <c r="L539" s="20">
        <f>VLOOKUP(K539,Table12[#All],2,0)</f>
        <v>0</v>
      </c>
      <c r="M539" s="23" t="s">
        <v>98</v>
      </c>
      <c r="N539" s="20">
        <f>VLOOKUP(M539,Table13[#All],2,0)</f>
        <v>2</v>
      </c>
      <c r="O539" s="23" t="s">
        <v>98</v>
      </c>
      <c r="P539" s="20">
        <f>VLOOKUP(O539,Table14[#All],2,0)</f>
        <v>1</v>
      </c>
      <c r="Q539" s="23" t="s">
        <v>104</v>
      </c>
      <c r="R539" s="20">
        <f>VLOOKUP(Q539,Table16[#All],2,0)</f>
        <v>0</v>
      </c>
      <c r="S539" s="23" t="s">
        <v>111</v>
      </c>
      <c r="T539" s="20">
        <f>VLOOKUP(S539,Table17[#All],2,0)</f>
        <v>0</v>
      </c>
      <c r="U539" s="24">
        <v>111250</v>
      </c>
    </row>
    <row r="540" spans="1:21">
      <c r="A540" s="19" t="s">
        <v>169</v>
      </c>
      <c r="B540" s="20">
        <f>VLOOKUP(A540,Table7[#All],2,)</f>
        <v>9</v>
      </c>
      <c r="C540" s="20" t="s">
        <v>91</v>
      </c>
      <c r="D540" s="20">
        <f>VLOOKUP(C540,Table8[#All],2,0)</f>
        <v>0</v>
      </c>
      <c r="E540" s="20" t="s">
        <v>92</v>
      </c>
      <c r="F540" s="20">
        <f>VLOOKUP(E540,Table9[#All],2,0)</f>
        <v>0</v>
      </c>
      <c r="G540" s="20" t="s">
        <v>93</v>
      </c>
      <c r="H540" s="20">
        <f>VLOOKUP(G540,Table10[#All],2,0)</f>
        <v>1</v>
      </c>
      <c r="I540" s="20" t="s">
        <v>98</v>
      </c>
      <c r="J540" s="20">
        <f>VLOOKUP(I540,Table11[#All],2,0)</f>
        <v>1</v>
      </c>
      <c r="K540" s="20" t="s">
        <v>98</v>
      </c>
      <c r="L540" s="20">
        <f>VLOOKUP(K540,Table12[#All],2,0)</f>
        <v>0</v>
      </c>
      <c r="M540" s="20" t="s">
        <v>98</v>
      </c>
      <c r="N540" s="20">
        <f>VLOOKUP(M540,Table13[#All],2,0)</f>
        <v>2</v>
      </c>
      <c r="O540" s="20" t="s">
        <v>98</v>
      </c>
      <c r="P540" s="20">
        <f>VLOOKUP(O540,Table14[#All],2,0)</f>
        <v>1</v>
      </c>
      <c r="Q540" s="20" t="s">
        <v>104</v>
      </c>
      <c r="R540" s="20">
        <f>VLOOKUP(Q540,Table16[#All],2,0)</f>
        <v>0</v>
      </c>
      <c r="S540" s="20" t="s">
        <v>111</v>
      </c>
      <c r="T540" s="20">
        <f>VLOOKUP(S540,Table17[#All],2,0)</f>
        <v>0</v>
      </c>
      <c r="U540" s="21">
        <v>158000</v>
      </c>
    </row>
    <row r="541" spans="1:21">
      <c r="A541" s="22" t="s">
        <v>209</v>
      </c>
      <c r="B541" s="20">
        <f>VLOOKUP(A541,Table7[#All],2,)</f>
        <v>0</v>
      </c>
      <c r="C541" s="23" t="s">
        <v>91</v>
      </c>
      <c r="D541" s="20">
        <f>VLOOKUP(C541,Table8[#All],2,0)</f>
        <v>0</v>
      </c>
      <c r="E541" s="23" t="s">
        <v>92</v>
      </c>
      <c r="F541" s="20">
        <f>VLOOKUP(E541,Table9[#All],2,0)</f>
        <v>0</v>
      </c>
      <c r="G541" s="23" t="s">
        <v>93</v>
      </c>
      <c r="H541" s="20">
        <f>VLOOKUP(G541,Table10[#All],2,0)</f>
        <v>1</v>
      </c>
      <c r="I541" s="23" t="s">
        <v>119</v>
      </c>
      <c r="J541" s="20">
        <f>VLOOKUP(I541,Table11[#All],2,0)</f>
        <v>0</v>
      </c>
      <c r="K541" s="23" t="s">
        <v>98</v>
      </c>
      <c r="L541" s="20">
        <f>VLOOKUP(K541,Table12[#All],2,0)</f>
        <v>0</v>
      </c>
      <c r="M541" s="23" t="s">
        <v>126</v>
      </c>
      <c r="N541" s="20">
        <f>VLOOKUP(M541,Table13[#All],2,0)</f>
        <v>0</v>
      </c>
      <c r="O541" s="23" t="s">
        <v>119</v>
      </c>
      <c r="P541" s="20">
        <f>VLOOKUP(O541,Table14[#All],2,0)</f>
        <v>0</v>
      </c>
      <c r="Q541" s="23" t="s">
        <v>104</v>
      </c>
      <c r="R541" s="20">
        <f>VLOOKUP(Q541,Table16[#All],2,0)</f>
        <v>0</v>
      </c>
      <c r="S541" s="23" t="s">
        <v>111</v>
      </c>
      <c r="T541" s="20">
        <f>VLOOKUP(S541,Table17[#All],2,0)</f>
        <v>0</v>
      </c>
      <c r="U541" s="24">
        <v>272000</v>
      </c>
    </row>
    <row r="542" spans="1:21">
      <c r="A542" s="19" t="s">
        <v>218</v>
      </c>
      <c r="B542" s="20">
        <f>VLOOKUP(A542,Table7[#All],2,)</f>
        <v>16</v>
      </c>
      <c r="C542" s="20" t="s">
        <v>91</v>
      </c>
      <c r="D542" s="20">
        <f>VLOOKUP(C542,Table8[#All],2,0)</f>
        <v>0</v>
      </c>
      <c r="E542" s="20" t="s">
        <v>92</v>
      </c>
      <c r="F542" s="20">
        <f>VLOOKUP(E542,Table9[#All],2,0)</f>
        <v>0</v>
      </c>
      <c r="G542" s="20" t="s">
        <v>93</v>
      </c>
      <c r="H542" s="20">
        <f>VLOOKUP(G542,Table10[#All],2,0)</f>
        <v>1</v>
      </c>
      <c r="I542" s="20" t="s">
        <v>126</v>
      </c>
      <c r="J542" s="20">
        <f>VLOOKUP(I542,Table11[#All],2,0)</f>
        <v>2</v>
      </c>
      <c r="K542" s="20" t="s">
        <v>98</v>
      </c>
      <c r="L542" s="20">
        <f>VLOOKUP(K542,Table12[#All],2,0)</f>
        <v>0</v>
      </c>
      <c r="M542" s="20" t="s">
        <v>126</v>
      </c>
      <c r="N542" s="20">
        <f>VLOOKUP(M542,Table13[#All],2,0)</f>
        <v>0</v>
      </c>
      <c r="O542" s="20" t="s">
        <v>126</v>
      </c>
      <c r="P542" s="20">
        <f>VLOOKUP(O542,Table14[#All],2,0)</f>
        <v>2</v>
      </c>
      <c r="Q542" s="20" t="s">
        <v>104</v>
      </c>
      <c r="R542" s="20">
        <f>VLOOKUP(Q542,Table16[#All],2,0)</f>
        <v>0</v>
      </c>
      <c r="S542" s="20" t="s">
        <v>111</v>
      </c>
      <c r="T542" s="20">
        <f>VLOOKUP(S542,Table17[#All],2,0)</f>
        <v>0</v>
      </c>
      <c r="U542" s="21">
        <v>315000</v>
      </c>
    </row>
    <row r="543" spans="1:21">
      <c r="A543" s="22" t="s">
        <v>162</v>
      </c>
      <c r="B543" s="20">
        <f>VLOOKUP(A543,Table7[#All],2,)</f>
        <v>3</v>
      </c>
      <c r="C543" s="23" t="s">
        <v>91</v>
      </c>
      <c r="D543" s="20">
        <f>VLOOKUP(C543,Table8[#All],2,0)</f>
        <v>0</v>
      </c>
      <c r="E543" s="23" t="s">
        <v>92</v>
      </c>
      <c r="F543" s="20">
        <f>VLOOKUP(E543,Table9[#All],2,0)</f>
        <v>0</v>
      </c>
      <c r="G543" s="23" t="s">
        <v>122</v>
      </c>
      <c r="H543" s="20">
        <f>VLOOKUP(G543,Table10[#All],2,0)</f>
        <v>0</v>
      </c>
      <c r="I543" s="23" t="s">
        <v>119</v>
      </c>
      <c r="J543" s="20">
        <f>VLOOKUP(I543,Table11[#All],2,0)</f>
        <v>0</v>
      </c>
      <c r="K543" s="23" t="s">
        <v>98</v>
      </c>
      <c r="L543" s="20">
        <f>VLOOKUP(K543,Table12[#All],2,0)</f>
        <v>0</v>
      </c>
      <c r="M543" s="23" t="s">
        <v>126</v>
      </c>
      <c r="N543" s="20">
        <f>VLOOKUP(M543,Table13[#All],2,0)</f>
        <v>0</v>
      </c>
      <c r="O543" s="23" t="s">
        <v>119</v>
      </c>
      <c r="P543" s="20">
        <f>VLOOKUP(O543,Table14[#All],2,0)</f>
        <v>0</v>
      </c>
      <c r="Q543" s="23" t="s">
        <v>104</v>
      </c>
      <c r="R543" s="20">
        <f>VLOOKUP(Q543,Table16[#All],2,0)</f>
        <v>0</v>
      </c>
      <c r="S543" s="23" t="s">
        <v>111</v>
      </c>
      <c r="T543" s="20">
        <f>VLOOKUP(S543,Table17[#All],2,0)</f>
        <v>0</v>
      </c>
      <c r="U543" s="24">
        <v>248000</v>
      </c>
    </row>
    <row r="544" spans="1:21">
      <c r="A544" s="19" t="s">
        <v>175</v>
      </c>
      <c r="B544" s="20">
        <f>VLOOKUP(A544,Table7[#All],2,)</f>
        <v>6</v>
      </c>
      <c r="C544" s="20" t="s">
        <v>225</v>
      </c>
      <c r="D544" s="20">
        <f>VLOOKUP(C544,Table8[#All],2,0)</f>
        <v>6</v>
      </c>
      <c r="E544" s="20" t="s">
        <v>92</v>
      </c>
      <c r="F544" s="20">
        <f>VLOOKUP(E544,Table9[#All],2,0)</f>
        <v>0</v>
      </c>
      <c r="G544" s="20" t="s">
        <v>93</v>
      </c>
      <c r="H544" s="20">
        <f>VLOOKUP(G544,Table10[#All],2,0)</f>
        <v>1</v>
      </c>
      <c r="I544" s="20" t="s">
        <v>126</v>
      </c>
      <c r="J544" s="20">
        <f>VLOOKUP(I544,Table11[#All],2,0)</f>
        <v>2</v>
      </c>
      <c r="K544" s="20" t="s">
        <v>98</v>
      </c>
      <c r="L544" s="20">
        <f>VLOOKUP(K544,Table12[#All],2,0)</f>
        <v>0</v>
      </c>
      <c r="M544" s="20" t="s">
        <v>126</v>
      </c>
      <c r="N544" s="20">
        <f>VLOOKUP(M544,Table13[#All],2,0)</f>
        <v>0</v>
      </c>
      <c r="O544" s="20" t="s">
        <v>119</v>
      </c>
      <c r="P544" s="20">
        <f>VLOOKUP(O544,Table14[#All],2,0)</f>
        <v>0</v>
      </c>
      <c r="Q544" s="20" t="s">
        <v>104</v>
      </c>
      <c r="R544" s="20">
        <f>VLOOKUP(Q544,Table16[#All],2,0)</f>
        <v>0</v>
      </c>
      <c r="S544" s="20" t="s">
        <v>111</v>
      </c>
      <c r="T544" s="20">
        <f>VLOOKUP(S544,Table17[#All],2,0)</f>
        <v>0</v>
      </c>
      <c r="U544" s="21">
        <v>213250</v>
      </c>
    </row>
    <row r="545" spans="1:21">
      <c r="A545" s="22" t="s">
        <v>89</v>
      </c>
      <c r="B545" s="20">
        <f>VLOOKUP(A545,Table7[#All],2,)</f>
        <v>11</v>
      </c>
      <c r="C545" s="23" t="s">
        <v>91</v>
      </c>
      <c r="D545" s="20">
        <f>VLOOKUP(C545,Table8[#All],2,0)</f>
        <v>0</v>
      </c>
      <c r="E545" s="23" t="s">
        <v>129</v>
      </c>
      <c r="F545" s="20">
        <f>VLOOKUP(E545,Table9[#All],2,0)</f>
        <v>3</v>
      </c>
      <c r="G545" s="23" t="s">
        <v>183</v>
      </c>
      <c r="H545" s="20">
        <f>VLOOKUP(G545,Table10[#All],2,0)</f>
        <v>4</v>
      </c>
      <c r="I545" s="23" t="s">
        <v>119</v>
      </c>
      <c r="J545" s="20">
        <f>VLOOKUP(I545,Table11[#All],2,0)</f>
        <v>0</v>
      </c>
      <c r="K545" s="23" t="s">
        <v>98</v>
      </c>
      <c r="L545" s="20">
        <f>VLOOKUP(K545,Table12[#All],2,0)</f>
        <v>0</v>
      </c>
      <c r="M545" s="23" t="s">
        <v>126</v>
      </c>
      <c r="N545" s="20">
        <f>VLOOKUP(M545,Table13[#All],2,0)</f>
        <v>0</v>
      </c>
      <c r="O545" s="23" t="s">
        <v>98</v>
      </c>
      <c r="P545" s="20">
        <f>VLOOKUP(O545,Table14[#All],2,0)</f>
        <v>1</v>
      </c>
      <c r="Q545" s="23" t="s">
        <v>104</v>
      </c>
      <c r="R545" s="20">
        <f>VLOOKUP(Q545,Table16[#All],2,0)</f>
        <v>0</v>
      </c>
      <c r="S545" s="23" t="s">
        <v>111</v>
      </c>
      <c r="T545" s="20">
        <f>VLOOKUP(S545,Table17[#All],2,0)</f>
        <v>0</v>
      </c>
      <c r="U545" s="24">
        <v>133000</v>
      </c>
    </row>
    <row r="546" spans="1:21">
      <c r="A546" s="19" t="s">
        <v>121</v>
      </c>
      <c r="B546" s="20">
        <f>VLOOKUP(A546,Table7[#All],2,)</f>
        <v>17</v>
      </c>
      <c r="C546" s="20" t="s">
        <v>91</v>
      </c>
      <c r="D546" s="20">
        <f>VLOOKUP(C546,Table8[#All],2,0)</f>
        <v>0</v>
      </c>
      <c r="E546" s="20" t="s">
        <v>92</v>
      </c>
      <c r="F546" s="20">
        <f>VLOOKUP(E546,Table9[#All],2,0)</f>
        <v>0</v>
      </c>
      <c r="G546" s="20" t="s">
        <v>122</v>
      </c>
      <c r="H546" s="20">
        <f>VLOOKUP(G546,Table10[#All],2,0)</f>
        <v>0</v>
      </c>
      <c r="I546" s="20" t="s">
        <v>119</v>
      </c>
      <c r="J546" s="20">
        <f>VLOOKUP(I546,Table11[#All],2,0)</f>
        <v>0</v>
      </c>
      <c r="K546" s="20" t="s">
        <v>119</v>
      </c>
      <c r="L546" s="20">
        <f>VLOOKUP(K546,Table12[#All],2,0)</f>
        <v>1</v>
      </c>
      <c r="M546" s="20" t="s">
        <v>126</v>
      </c>
      <c r="N546" s="20">
        <f>VLOOKUP(M546,Table13[#All],2,0)</f>
        <v>0</v>
      </c>
      <c r="O546" s="20" t="s">
        <v>119</v>
      </c>
      <c r="P546" s="20">
        <f>VLOOKUP(O546,Table14[#All],2,0)</f>
        <v>0</v>
      </c>
      <c r="Q546" s="20" t="s">
        <v>104</v>
      </c>
      <c r="R546" s="20">
        <f>VLOOKUP(Q546,Table16[#All],2,0)</f>
        <v>0</v>
      </c>
      <c r="S546" s="20" t="s">
        <v>150</v>
      </c>
      <c r="T546" s="20">
        <f>VLOOKUP(S546,Table17[#All],2,0)</f>
        <v>2</v>
      </c>
      <c r="U546" s="21">
        <v>179665</v>
      </c>
    </row>
    <row r="547" spans="1:21">
      <c r="A547" s="22" t="s">
        <v>175</v>
      </c>
      <c r="B547" s="20">
        <f>VLOOKUP(A547,Table7[#All],2,)</f>
        <v>6</v>
      </c>
      <c r="C547" s="23" t="s">
        <v>91</v>
      </c>
      <c r="D547" s="20">
        <f>VLOOKUP(C547,Table8[#All],2,0)</f>
        <v>0</v>
      </c>
      <c r="E547" s="23" t="s">
        <v>92</v>
      </c>
      <c r="F547" s="20">
        <f>VLOOKUP(E547,Table9[#All],2,0)</f>
        <v>0</v>
      </c>
      <c r="G547" s="23" t="s">
        <v>176</v>
      </c>
      <c r="H547" s="20">
        <f>VLOOKUP(G547,Table10[#All],2,0)</f>
        <v>2</v>
      </c>
      <c r="I547" s="23" t="s">
        <v>119</v>
      </c>
      <c r="J547" s="20">
        <f>VLOOKUP(I547,Table11[#All],2,0)</f>
        <v>0</v>
      </c>
      <c r="K547" s="23" t="s">
        <v>119</v>
      </c>
      <c r="L547" s="20">
        <f>VLOOKUP(K547,Table12[#All],2,0)</f>
        <v>1</v>
      </c>
      <c r="M547" s="23" t="s">
        <v>119</v>
      </c>
      <c r="N547" s="20">
        <f>VLOOKUP(M547,Table13[#All],2,0)</f>
        <v>1</v>
      </c>
      <c r="O547" s="23" t="s">
        <v>119</v>
      </c>
      <c r="P547" s="20">
        <f>VLOOKUP(O547,Table14[#All],2,0)</f>
        <v>0</v>
      </c>
      <c r="Q547" s="23" t="s">
        <v>104</v>
      </c>
      <c r="R547" s="20">
        <f>VLOOKUP(Q547,Table16[#All],2,0)</f>
        <v>0</v>
      </c>
      <c r="S547" s="23" t="s">
        <v>111</v>
      </c>
      <c r="T547" s="20">
        <f>VLOOKUP(S547,Table17[#All],2,0)</f>
        <v>0</v>
      </c>
      <c r="U547" s="24">
        <v>229000</v>
      </c>
    </row>
    <row r="548" spans="1:21">
      <c r="A548" s="19" t="s">
        <v>197</v>
      </c>
      <c r="B548" s="20">
        <f>VLOOKUP(A548,Table7[#All],2,)</f>
        <v>8</v>
      </c>
      <c r="C548" s="20" t="s">
        <v>91</v>
      </c>
      <c r="D548" s="20">
        <f>VLOOKUP(C548,Table8[#All],2,0)</f>
        <v>0</v>
      </c>
      <c r="E548" s="20" t="s">
        <v>92</v>
      </c>
      <c r="F548" s="20">
        <f>VLOOKUP(E548,Table9[#All],2,0)</f>
        <v>0</v>
      </c>
      <c r="G548" s="20" t="s">
        <v>176</v>
      </c>
      <c r="H548" s="20">
        <f>VLOOKUP(G548,Table10[#All],2,0)</f>
        <v>2</v>
      </c>
      <c r="I548" s="20" t="s">
        <v>119</v>
      </c>
      <c r="J548" s="20">
        <f>VLOOKUP(I548,Table11[#All],2,0)</f>
        <v>0</v>
      </c>
      <c r="K548" s="20" t="s">
        <v>98</v>
      </c>
      <c r="L548" s="20">
        <f>VLOOKUP(K548,Table12[#All],2,0)</f>
        <v>0</v>
      </c>
      <c r="M548" s="20" t="s">
        <v>126</v>
      </c>
      <c r="N548" s="20">
        <f>VLOOKUP(M548,Table13[#All],2,0)</f>
        <v>0</v>
      </c>
      <c r="O548" s="20" t="s">
        <v>98</v>
      </c>
      <c r="P548" s="20">
        <f>VLOOKUP(O548,Table14[#All],2,0)</f>
        <v>1</v>
      </c>
      <c r="Q548" s="20" t="s">
        <v>104</v>
      </c>
      <c r="R548" s="20">
        <f>VLOOKUP(Q548,Table16[#All],2,0)</f>
        <v>0</v>
      </c>
      <c r="S548" s="20" t="s">
        <v>111</v>
      </c>
      <c r="T548" s="20">
        <f>VLOOKUP(S548,Table17[#All],2,0)</f>
        <v>0</v>
      </c>
      <c r="U548" s="21">
        <v>210000</v>
      </c>
    </row>
    <row r="549" spans="1:21">
      <c r="A549" s="22" t="s">
        <v>217</v>
      </c>
      <c r="B549" s="20">
        <f>VLOOKUP(A549,Table7[#All],2,)</f>
        <v>4</v>
      </c>
      <c r="C549" s="23" t="s">
        <v>91</v>
      </c>
      <c r="D549" s="20">
        <f>VLOOKUP(C549,Table8[#All],2,0)</f>
        <v>0</v>
      </c>
      <c r="E549" s="23" t="s">
        <v>92</v>
      </c>
      <c r="F549" s="20">
        <f>VLOOKUP(E549,Table9[#All],2,0)</f>
        <v>0</v>
      </c>
      <c r="G549" s="23" t="s">
        <v>183</v>
      </c>
      <c r="H549" s="20">
        <f>VLOOKUP(G549,Table10[#All],2,0)</f>
        <v>4</v>
      </c>
      <c r="I549" s="23" t="s">
        <v>119</v>
      </c>
      <c r="J549" s="20">
        <f>VLOOKUP(I549,Table11[#All],2,0)</f>
        <v>0</v>
      </c>
      <c r="K549" s="23" t="s">
        <v>98</v>
      </c>
      <c r="L549" s="20">
        <f>VLOOKUP(K549,Table12[#All],2,0)</f>
        <v>0</v>
      </c>
      <c r="M549" s="23" t="s">
        <v>126</v>
      </c>
      <c r="N549" s="20">
        <f>VLOOKUP(M549,Table13[#All],2,0)</f>
        <v>0</v>
      </c>
      <c r="O549" s="23" t="s">
        <v>98</v>
      </c>
      <c r="P549" s="20">
        <f>VLOOKUP(O549,Table14[#All],2,0)</f>
        <v>1</v>
      </c>
      <c r="Q549" s="23" t="s">
        <v>104</v>
      </c>
      <c r="R549" s="20">
        <f>VLOOKUP(Q549,Table16[#All],2,0)</f>
        <v>0</v>
      </c>
      <c r="S549" s="23" t="s">
        <v>111</v>
      </c>
      <c r="T549" s="20">
        <f>VLOOKUP(S549,Table17[#All],2,0)</f>
        <v>0</v>
      </c>
      <c r="U549" s="24">
        <v>129500</v>
      </c>
    </row>
    <row r="550" spans="1:21">
      <c r="A550" s="19" t="s">
        <v>188</v>
      </c>
      <c r="B550" s="20">
        <f>VLOOKUP(A550,Table7[#All],2,)</f>
        <v>7</v>
      </c>
      <c r="C550" s="20" t="s">
        <v>90</v>
      </c>
      <c r="D550" s="20">
        <f>VLOOKUP(C550,Table8[#All],2,0)</f>
        <v>1</v>
      </c>
      <c r="E550" s="20" t="s">
        <v>92</v>
      </c>
      <c r="F550" s="20">
        <f>VLOOKUP(E550,Table9[#All],2,0)</f>
        <v>0</v>
      </c>
      <c r="G550" s="20" t="s">
        <v>93</v>
      </c>
      <c r="H550" s="20">
        <f>VLOOKUP(G550,Table10[#All],2,0)</f>
        <v>1</v>
      </c>
      <c r="I550" s="20" t="s">
        <v>98</v>
      </c>
      <c r="J550" s="20">
        <f>VLOOKUP(I550,Table11[#All],2,0)</f>
        <v>1</v>
      </c>
      <c r="K550" s="20" t="s">
        <v>98</v>
      </c>
      <c r="L550" s="20">
        <f>VLOOKUP(K550,Table12[#All],2,0)</f>
        <v>0</v>
      </c>
      <c r="M550" s="20" t="s">
        <v>98</v>
      </c>
      <c r="N550" s="20">
        <f>VLOOKUP(M550,Table13[#All],2,0)</f>
        <v>2</v>
      </c>
      <c r="O550" s="20" t="s">
        <v>98</v>
      </c>
      <c r="P550" s="20">
        <f>VLOOKUP(O550,Table14[#All],2,0)</f>
        <v>1</v>
      </c>
      <c r="Q550" s="20" t="s">
        <v>104</v>
      </c>
      <c r="R550" s="20">
        <f>VLOOKUP(Q550,Table16[#All],2,0)</f>
        <v>0</v>
      </c>
      <c r="S550" s="20" t="s">
        <v>111</v>
      </c>
      <c r="T550" s="20">
        <f>VLOOKUP(S550,Table17[#All],2,0)</f>
        <v>0</v>
      </c>
      <c r="U550" s="21">
        <v>125000</v>
      </c>
    </row>
    <row r="551" spans="1:21">
      <c r="A551" s="22" t="s">
        <v>163</v>
      </c>
      <c r="B551" s="20">
        <f>VLOOKUP(A551,Table7[#All],2,)</f>
        <v>5</v>
      </c>
      <c r="C551" s="23" t="s">
        <v>91</v>
      </c>
      <c r="D551" s="20">
        <f>VLOOKUP(C551,Table8[#All],2,0)</f>
        <v>0</v>
      </c>
      <c r="E551" s="23" t="s">
        <v>92</v>
      </c>
      <c r="F551" s="20">
        <f>VLOOKUP(E551,Table9[#All],2,0)</f>
        <v>0</v>
      </c>
      <c r="G551" s="23" t="s">
        <v>122</v>
      </c>
      <c r="H551" s="20">
        <f>VLOOKUP(G551,Table10[#All],2,0)</f>
        <v>0</v>
      </c>
      <c r="I551" s="23" t="s">
        <v>119</v>
      </c>
      <c r="J551" s="20">
        <f>VLOOKUP(I551,Table11[#All],2,0)</f>
        <v>0</v>
      </c>
      <c r="K551" s="23" t="s">
        <v>98</v>
      </c>
      <c r="L551" s="20">
        <f>VLOOKUP(K551,Table12[#All],2,0)</f>
        <v>0</v>
      </c>
      <c r="M551" s="23" t="s">
        <v>126</v>
      </c>
      <c r="N551" s="20">
        <f>VLOOKUP(M551,Table13[#All],2,0)</f>
        <v>0</v>
      </c>
      <c r="O551" s="23" t="s">
        <v>119</v>
      </c>
      <c r="P551" s="20">
        <f>VLOOKUP(O551,Table14[#All],2,0)</f>
        <v>0</v>
      </c>
      <c r="Q551" s="23" t="s">
        <v>104</v>
      </c>
      <c r="R551" s="20">
        <f>VLOOKUP(Q551,Table16[#All],2,0)</f>
        <v>0</v>
      </c>
      <c r="S551" s="23" t="s">
        <v>111</v>
      </c>
      <c r="T551" s="20">
        <f>VLOOKUP(S551,Table17[#All],2,0)</f>
        <v>0</v>
      </c>
      <c r="U551" s="24">
        <v>263000</v>
      </c>
    </row>
    <row r="552" spans="1:21">
      <c r="A552" s="19" t="s">
        <v>145</v>
      </c>
      <c r="B552" s="20">
        <f>VLOOKUP(A552,Table7[#All],2,)</f>
        <v>20</v>
      </c>
      <c r="C552" s="20" t="s">
        <v>91</v>
      </c>
      <c r="D552" s="20">
        <f>VLOOKUP(C552,Table8[#All],2,0)</f>
        <v>0</v>
      </c>
      <c r="E552" s="20" t="s">
        <v>129</v>
      </c>
      <c r="F552" s="20">
        <f>VLOOKUP(E552,Table9[#All],2,0)</f>
        <v>3</v>
      </c>
      <c r="G552" s="20" t="s">
        <v>93</v>
      </c>
      <c r="H552" s="20">
        <f>VLOOKUP(G552,Table10[#All],2,0)</f>
        <v>1</v>
      </c>
      <c r="I552" s="20" t="s">
        <v>119</v>
      </c>
      <c r="J552" s="20">
        <f>VLOOKUP(I552,Table11[#All],2,0)</f>
        <v>0</v>
      </c>
      <c r="K552" s="20" t="s">
        <v>98</v>
      </c>
      <c r="L552" s="20">
        <f>VLOOKUP(K552,Table12[#All],2,0)</f>
        <v>0</v>
      </c>
      <c r="M552" s="20" t="s">
        <v>98</v>
      </c>
      <c r="N552" s="20">
        <f>VLOOKUP(M552,Table13[#All],2,0)</f>
        <v>2</v>
      </c>
      <c r="O552" s="20" t="s">
        <v>98</v>
      </c>
      <c r="P552" s="20">
        <f>VLOOKUP(O552,Table14[#All],2,0)</f>
        <v>1</v>
      </c>
      <c r="Q552" s="20" t="s">
        <v>104</v>
      </c>
      <c r="R552" s="20">
        <f>VLOOKUP(Q552,Table16[#All],2,0)</f>
        <v>0</v>
      </c>
      <c r="S552" s="20" t="s">
        <v>172</v>
      </c>
      <c r="T552" s="20">
        <f>VLOOKUP(S552,Table17[#All],2,0)</f>
        <v>1</v>
      </c>
      <c r="U552" s="21">
        <v>140000</v>
      </c>
    </row>
    <row r="553" spans="1:21">
      <c r="A553" s="22" t="s">
        <v>188</v>
      </c>
      <c r="B553" s="20">
        <f>VLOOKUP(A553,Table7[#All],2,)</f>
        <v>7</v>
      </c>
      <c r="C553" s="23" t="s">
        <v>91</v>
      </c>
      <c r="D553" s="20">
        <f>VLOOKUP(C553,Table8[#All],2,0)</f>
        <v>0</v>
      </c>
      <c r="E553" s="23" t="s">
        <v>92</v>
      </c>
      <c r="F553" s="20">
        <f>VLOOKUP(E553,Table9[#All],2,0)</f>
        <v>0</v>
      </c>
      <c r="G553" s="23" t="s">
        <v>93</v>
      </c>
      <c r="H553" s="20">
        <f>VLOOKUP(G553,Table10[#All],2,0)</f>
        <v>1</v>
      </c>
      <c r="I553" s="23" t="s">
        <v>98</v>
      </c>
      <c r="J553" s="20">
        <f>VLOOKUP(I553,Table11[#All],2,0)</f>
        <v>1</v>
      </c>
      <c r="K553" s="23" t="s">
        <v>98</v>
      </c>
      <c r="L553" s="20">
        <f>VLOOKUP(K553,Table12[#All],2,0)</f>
        <v>0</v>
      </c>
      <c r="M553" s="23" t="s">
        <v>119</v>
      </c>
      <c r="N553" s="20">
        <f>VLOOKUP(M553,Table13[#All],2,0)</f>
        <v>1</v>
      </c>
      <c r="O553" s="23" t="s">
        <v>98</v>
      </c>
      <c r="P553" s="20">
        <f>VLOOKUP(O553,Table14[#All],2,0)</f>
        <v>1</v>
      </c>
      <c r="Q553" s="23" t="s">
        <v>104</v>
      </c>
      <c r="R553" s="20">
        <f>VLOOKUP(Q553,Table16[#All],2,0)</f>
        <v>0</v>
      </c>
      <c r="S553" s="23" t="s">
        <v>111</v>
      </c>
      <c r="T553" s="20">
        <f>VLOOKUP(S553,Table17[#All],2,0)</f>
        <v>0</v>
      </c>
      <c r="U553" s="24">
        <v>112500</v>
      </c>
    </row>
    <row r="554" spans="1:21">
      <c r="A554" s="19" t="s">
        <v>147</v>
      </c>
      <c r="B554" s="20">
        <f>VLOOKUP(A554,Table7[#All],2,)</f>
        <v>10</v>
      </c>
      <c r="C554" s="20" t="s">
        <v>91</v>
      </c>
      <c r="D554" s="20">
        <f>VLOOKUP(C554,Table8[#All],2,0)</f>
        <v>0</v>
      </c>
      <c r="E554" s="20" t="s">
        <v>92</v>
      </c>
      <c r="F554" s="20">
        <f>VLOOKUP(E554,Table9[#All],2,0)</f>
        <v>0</v>
      </c>
      <c r="G554" s="20" t="s">
        <v>93</v>
      </c>
      <c r="H554" s="20">
        <f>VLOOKUP(G554,Table10[#All],2,0)</f>
        <v>1</v>
      </c>
      <c r="I554" s="20" t="s">
        <v>126</v>
      </c>
      <c r="J554" s="20">
        <f>VLOOKUP(I554,Table11[#All],2,0)</f>
        <v>2</v>
      </c>
      <c r="K554" s="20" t="s">
        <v>98</v>
      </c>
      <c r="L554" s="20">
        <f>VLOOKUP(K554,Table12[#All],2,0)</f>
        <v>0</v>
      </c>
      <c r="M554" s="20" t="s">
        <v>126</v>
      </c>
      <c r="N554" s="20">
        <f>VLOOKUP(M554,Table13[#All],2,0)</f>
        <v>0</v>
      </c>
      <c r="O554" s="20" t="s">
        <v>119</v>
      </c>
      <c r="P554" s="20">
        <f>VLOOKUP(O554,Table14[#All],2,0)</f>
        <v>0</v>
      </c>
      <c r="Q554" s="20" t="s">
        <v>104</v>
      </c>
      <c r="R554" s="20">
        <f>VLOOKUP(Q554,Table16[#All],2,0)</f>
        <v>0</v>
      </c>
      <c r="S554" s="20" t="s">
        <v>111</v>
      </c>
      <c r="T554" s="20">
        <f>VLOOKUP(S554,Table17[#All],2,0)</f>
        <v>0</v>
      </c>
      <c r="U554" s="21">
        <v>255500</v>
      </c>
    </row>
    <row r="555" spans="1:21">
      <c r="A555" s="22" t="s">
        <v>206</v>
      </c>
      <c r="B555" s="20">
        <f>VLOOKUP(A555,Table7[#All],2,)</f>
        <v>15</v>
      </c>
      <c r="C555" s="23" t="s">
        <v>90</v>
      </c>
      <c r="D555" s="20">
        <f>VLOOKUP(C555,Table8[#All],2,0)</f>
        <v>1</v>
      </c>
      <c r="E555" s="23" t="s">
        <v>92</v>
      </c>
      <c r="F555" s="20">
        <f>VLOOKUP(E555,Table9[#All],2,0)</f>
        <v>0</v>
      </c>
      <c r="G555" s="23" t="s">
        <v>93</v>
      </c>
      <c r="H555" s="20">
        <f>VLOOKUP(G555,Table10[#All],2,0)</f>
        <v>1</v>
      </c>
      <c r="I555" s="23" t="s">
        <v>83</v>
      </c>
      <c r="J555" s="20">
        <f>VLOOKUP(I555,Table11[#All],2,0)</f>
        <v>3</v>
      </c>
      <c r="K555" s="23" t="s">
        <v>83</v>
      </c>
      <c r="L555" s="20">
        <f>VLOOKUP(K555,Table12[#All],2,0)</f>
        <v>2</v>
      </c>
      <c r="M555" s="23" t="s">
        <v>126</v>
      </c>
      <c r="N555" s="20">
        <f>VLOOKUP(M555,Table13[#All],2,0)</f>
        <v>0</v>
      </c>
      <c r="O555" s="23" t="s">
        <v>119</v>
      </c>
      <c r="P555" s="20">
        <f>VLOOKUP(O555,Table14[#All],2,0)</f>
        <v>0</v>
      </c>
      <c r="Q555" s="23" t="s">
        <v>167</v>
      </c>
      <c r="R555" s="20">
        <f>VLOOKUP(Q555,Table16[#All],2,0)</f>
        <v>1</v>
      </c>
      <c r="S555" s="23" t="s">
        <v>111</v>
      </c>
      <c r="T555" s="20">
        <f>VLOOKUP(S555,Table17[#All],2,0)</f>
        <v>0</v>
      </c>
      <c r="U555" s="24">
        <v>108000</v>
      </c>
    </row>
    <row r="556" spans="1:21">
      <c r="A556" s="19" t="s">
        <v>147</v>
      </c>
      <c r="B556" s="20">
        <f>VLOOKUP(A556,Table7[#All],2,)</f>
        <v>10</v>
      </c>
      <c r="C556" s="20" t="s">
        <v>91</v>
      </c>
      <c r="D556" s="20">
        <f>VLOOKUP(C556,Table8[#All],2,0)</f>
        <v>0</v>
      </c>
      <c r="E556" s="20" t="s">
        <v>92</v>
      </c>
      <c r="F556" s="20">
        <f>VLOOKUP(E556,Table9[#All],2,0)</f>
        <v>0</v>
      </c>
      <c r="G556" s="20" t="s">
        <v>122</v>
      </c>
      <c r="H556" s="20">
        <f>VLOOKUP(G556,Table10[#All],2,0)</f>
        <v>0</v>
      </c>
      <c r="I556" s="20" t="s">
        <v>119</v>
      </c>
      <c r="J556" s="20">
        <f>VLOOKUP(I556,Table11[#All],2,0)</f>
        <v>0</v>
      </c>
      <c r="K556" s="20" t="s">
        <v>98</v>
      </c>
      <c r="L556" s="20">
        <f>VLOOKUP(K556,Table12[#All],2,0)</f>
        <v>0</v>
      </c>
      <c r="M556" s="20" t="s">
        <v>126</v>
      </c>
      <c r="N556" s="20">
        <f>VLOOKUP(M556,Table13[#All],2,0)</f>
        <v>0</v>
      </c>
      <c r="O556" s="20" t="s">
        <v>119</v>
      </c>
      <c r="P556" s="20">
        <f>VLOOKUP(O556,Table14[#All],2,0)</f>
        <v>0</v>
      </c>
      <c r="Q556" s="20" t="s">
        <v>104</v>
      </c>
      <c r="R556" s="20">
        <f>VLOOKUP(Q556,Table16[#All],2,0)</f>
        <v>0</v>
      </c>
      <c r="S556" s="20" t="s">
        <v>111</v>
      </c>
      <c r="T556" s="20">
        <f>VLOOKUP(S556,Table17[#All],2,0)</f>
        <v>0</v>
      </c>
      <c r="U556" s="21">
        <v>284000</v>
      </c>
    </row>
    <row r="557" spans="1:21">
      <c r="A557" s="22" t="s">
        <v>197</v>
      </c>
      <c r="B557" s="20">
        <f>VLOOKUP(A557,Table7[#All],2,)</f>
        <v>8</v>
      </c>
      <c r="C557" s="23" t="s">
        <v>91</v>
      </c>
      <c r="D557" s="20">
        <f>VLOOKUP(C557,Table8[#All],2,0)</f>
        <v>0</v>
      </c>
      <c r="E557" s="23" t="s">
        <v>92</v>
      </c>
      <c r="F557" s="20">
        <f>VLOOKUP(E557,Table9[#All],2,0)</f>
        <v>0</v>
      </c>
      <c r="G557" s="23" t="s">
        <v>238</v>
      </c>
      <c r="H557" s="20">
        <f>VLOOKUP(G557,Table10[#All],2,0)</f>
        <v>3</v>
      </c>
      <c r="I557" s="23" t="s">
        <v>98</v>
      </c>
      <c r="J557" s="20">
        <f>VLOOKUP(I557,Table11[#All],2,0)</f>
        <v>1</v>
      </c>
      <c r="K557" s="23" t="s">
        <v>139</v>
      </c>
      <c r="L557" s="20">
        <f>VLOOKUP(K557,Table12[#All],2,0)</f>
        <v>3</v>
      </c>
      <c r="M557" s="23" t="s">
        <v>98</v>
      </c>
      <c r="N557" s="20">
        <f>VLOOKUP(M557,Table13[#All],2,0)</f>
        <v>2</v>
      </c>
      <c r="O557" s="23" t="s">
        <v>98</v>
      </c>
      <c r="P557" s="20">
        <f>VLOOKUP(O557,Table14[#All],2,0)</f>
        <v>1</v>
      </c>
      <c r="Q557" s="23" t="s">
        <v>104</v>
      </c>
      <c r="R557" s="20">
        <f>VLOOKUP(Q557,Table16[#All],2,0)</f>
        <v>0</v>
      </c>
      <c r="S557" s="23" t="s">
        <v>111</v>
      </c>
      <c r="T557" s="20">
        <f>VLOOKUP(S557,Table17[#All],2,0)</f>
        <v>0</v>
      </c>
      <c r="U557" s="24">
        <v>113000</v>
      </c>
    </row>
    <row r="558" spans="1:21">
      <c r="A558" s="19" t="s">
        <v>89</v>
      </c>
      <c r="B558" s="20">
        <f>VLOOKUP(A558,Table7[#All],2,)</f>
        <v>11</v>
      </c>
      <c r="C558" s="20" t="s">
        <v>91</v>
      </c>
      <c r="D558" s="20">
        <f>VLOOKUP(C558,Table8[#All],2,0)</f>
        <v>0</v>
      </c>
      <c r="E558" s="20" t="s">
        <v>92</v>
      </c>
      <c r="F558" s="20">
        <f>VLOOKUP(E558,Table9[#All],2,0)</f>
        <v>0</v>
      </c>
      <c r="G558" s="20" t="s">
        <v>93</v>
      </c>
      <c r="H558" s="20">
        <f>VLOOKUP(G558,Table10[#All],2,0)</f>
        <v>1</v>
      </c>
      <c r="I558" s="20" t="s">
        <v>98</v>
      </c>
      <c r="J558" s="20">
        <f>VLOOKUP(I558,Table11[#All],2,0)</f>
        <v>1</v>
      </c>
      <c r="K558" s="20" t="s">
        <v>98</v>
      </c>
      <c r="L558" s="20">
        <f>VLOOKUP(K558,Table12[#All],2,0)</f>
        <v>0</v>
      </c>
      <c r="M558" s="20" t="s">
        <v>98</v>
      </c>
      <c r="N558" s="20">
        <f>VLOOKUP(M558,Table13[#All],2,0)</f>
        <v>2</v>
      </c>
      <c r="O558" s="20" t="s">
        <v>98</v>
      </c>
      <c r="P558" s="20">
        <f>VLOOKUP(O558,Table14[#All],2,0)</f>
        <v>1</v>
      </c>
      <c r="Q558" s="20" t="s">
        <v>104</v>
      </c>
      <c r="R558" s="20">
        <f>VLOOKUP(Q558,Table16[#All],2,0)</f>
        <v>0</v>
      </c>
      <c r="S558" s="20" t="s">
        <v>111</v>
      </c>
      <c r="T558" s="20">
        <f>VLOOKUP(S558,Table17[#All],2,0)</f>
        <v>0</v>
      </c>
      <c r="U558" s="21">
        <v>141000</v>
      </c>
    </row>
    <row r="559" spans="1:21">
      <c r="A559" s="22" t="s">
        <v>214</v>
      </c>
      <c r="B559" s="20">
        <f>VLOOKUP(A559,Table7[#All],2,)</f>
        <v>13</v>
      </c>
      <c r="C559" s="23" t="s">
        <v>91</v>
      </c>
      <c r="D559" s="20">
        <f>VLOOKUP(C559,Table8[#All],2,0)</f>
        <v>0</v>
      </c>
      <c r="E559" s="23" t="s">
        <v>92</v>
      </c>
      <c r="F559" s="20">
        <f>VLOOKUP(E559,Table9[#All],2,0)</f>
        <v>0</v>
      </c>
      <c r="G559" s="23" t="s">
        <v>176</v>
      </c>
      <c r="H559" s="20">
        <f>VLOOKUP(G559,Table10[#All],2,0)</f>
        <v>2</v>
      </c>
      <c r="I559" s="23" t="s">
        <v>98</v>
      </c>
      <c r="J559" s="20">
        <f>VLOOKUP(I559,Table11[#All],2,0)</f>
        <v>1</v>
      </c>
      <c r="K559" s="23" t="s">
        <v>98</v>
      </c>
      <c r="L559" s="20">
        <f>VLOOKUP(K559,Table12[#All],2,0)</f>
        <v>0</v>
      </c>
      <c r="M559" s="23" t="s">
        <v>119</v>
      </c>
      <c r="N559" s="20">
        <f>VLOOKUP(M559,Table13[#All],2,0)</f>
        <v>1</v>
      </c>
      <c r="O559" s="23" t="s">
        <v>98</v>
      </c>
      <c r="P559" s="20">
        <f>VLOOKUP(O559,Table14[#All],2,0)</f>
        <v>1</v>
      </c>
      <c r="Q559" s="23" t="s">
        <v>104</v>
      </c>
      <c r="R559" s="20">
        <f>VLOOKUP(Q559,Table16[#All],2,0)</f>
        <v>0</v>
      </c>
      <c r="S559" s="23" t="s">
        <v>111</v>
      </c>
      <c r="T559" s="20">
        <f>VLOOKUP(S559,Table17[#All],2,0)</f>
        <v>0</v>
      </c>
      <c r="U559" s="24">
        <v>108000</v>
      </c>
    </row>
    <row r="560" spans="1:21">
      <c r="A560" s="19" t="s">
        <v>121</v>
      </c>
      <c r="B560" s="20">
        <f>VLOOKUP(A560,Table7[#All],2,)</f>
        <v>17</v>
      </c>
      <c r="C560" s="20" t="s">
        <v>91</v>
      </c>
      <c r="D560" s="20">
        <f>VLOOKUP(C560,Table8[#All],2,0)</f>
        <v>0</v>
      </c>
      <c r="E560" s="20" t="s">
        <v>92</v>
      </c>
      <c r="F560" s="20">
        <f>VLOOKUP(E560,Table9[#All],2,0)</f>
        <v>0</v>
      </c>
      <c r="G560" s="20" t="s">
        <v>122</v>
      </c>
      <c r="H560" s="20">
        <f>VLOOKUP(G560,Table10[#All],2,0)</f>
        <v>0</v>
      </c>
      <c r="I560" s="20" t="s">
        <v>119</v>
      </c>
      <c r="J560" s="20">
        <f>VLOOKUP(I560,Table11[#All],2,0)</f>
        <v>0</v>
      </c>
      <c r="K560" s="20" t="s">
        <v>98</v>
      </c>
      <c r="L560" s="20">
        <f>VLOOKUP(K560,Table12[#All],2,0)</f>
        <v>0</v>
      </c>
      <c r="M560" s="20" t="s">
        <v>126</v>
      </c>
      <c r="N560" s="20">
        <f>VLOOKUP(M560,Table13[#All],2,0)</f>
        <v>0</v>
      </c>
      <c r="O560" s="20" t="s">
        <v>98</v>
      </c>
      <c r="P560" s="20">
        <f>VLOOKUP(O560,Table14[#All],2,0)</f>
        <v>1</v>
      </c>
      <c r="Q560" s="20" t="s">
        <v>104</v>
      </c>
      <c r="R560" s="20">
        <f>VLOOKUP(Q560,Table16[#All],2,0)</f>
        <v>0</v>
      </c>
      <c r="S560" s="20" t="s">
        <v>111</v>
      </c>
      <c r="T560" s="20">
        <f>VLOOKUP(S560,Table17[#All],2,0)</f>
        <v>0</v>
      </c>
      <c r="U560" s="21">
        <v>175000</v>
      </c>
    </row>
    <row r="561" spans="1:21">
      <c r="A561" s="22" t="s">
        <v>156</v>
      </c>
      <c r="B561" s="20">
        <f>VLOOKUP(A561,Table7[#All],2,)</f>
        <v>21</v>
      </c>
      <c r="C561" s="23" t="s">
        <v>91</v>
      </c>
      <c r="D561" s="20">
        <f>VLOOKUP(C561,Table8[#All],2,0)</f>
        <v>0</v>
      </c>
      <c r="E561" s="23" t="s">
        <v>129</v>
      </c>
      <c r="F561" s="20">
        <f>VLOOKUP(E561,Table9[#All],2,0)</f>
        <v>3</v>
      </c>
      <c r="G561" s="23" t="s">
        <v>93</v>
      </c>
      <c r="H561" s="20">
        <f>VLOOKUP(G561,Table10[#All],2,0)</f>
        <v>1</v>
      </c>
      <c r="I561" s="23" t="s">
        <v>119</v>
      </c>
      <c r="J561" s="20">
        <f>VLOOKUP(I561,Table11[#All],2,0)</f>
        <v>0</v>
      </c>
      <c r="K561" s="23" t="s">
        <v>98</v>
      </c>
      <c r="L561" s="20">
        <f>VLOOKUP(K561,Table12[#All],2,0)</f>
        <v>0</v>
      </c>
      <c r="M561" s="23" t="s">
        <v>126</v>
      </c>
      <c r="N561" s="20">
        <f>VLOOKUP(M561,Table13[#All],2,0)</f>
        <v>0</v>
      </c>
      <c r="O561" s="23" t="s">
        <v>119</v>
      </c>
      <c r="P561" s="20">
        <f>VLOOKUP(O561,Table14[#All],2,0)</f>
        <v>0</v>
      </c>
      <c r="Q561" s="23" t="s">
        <v>104</v>
      </c>
      <c r="R561" s="20">
        <f>VLOOKUP(Q561,Table16[#All],2,0)</f>
        <v>0</v>
      </c>
      <c r="S561" s="23" t="s">
        <v>111</v>
      </c>
      <c r="T561" s="20">
        <f>VLOOKUP(S561,Table17[#All],2,0)</f>
        <v>0</v>
      </c>
      <c r="U561" s="24">
        <v>234000</v>
      </c>
    </row>
    <row r="562" spans="1:21">
      <c r="A562" s="19" t="s">
        <v>169</v>
      </c>
      <c r="B562" s="20">
        <f>VLOOKUP(A562,Table7[#All],2,)</f>
        <v>9</v>
      </c>
      <c r="C562" s="20" t="s">
        <v>91</v>
      </c>
      <c r="D562" s="20">
        <f>VLOOKUP(C562,Table8[#All],2,0)</f>
        <v>0</v>
      </c>
      <c r="E562" s="20" t="s">
        <v>92</v>
      </c>
      <c r="F562" s="20">
        <f>VLOOKUP(E562,Table9[#All],2,0)</f>
        <v>0</v>
      </c>
      <c r="G562" s="20" t="s">
        <v>93</v>
      </c>
      <c r="H562" s="20">
        <f>VLOOKUP(G562,Table10[#All],2,0)</f>
        <v>1</v>
      </c>
      <c r="I562" s="20" t="s">
        <v>119</v>
      </c>
      <c r="J562" s="20">
        <f>VLOOKUP(I562,Table11[#All],2,0)</f>
        <v>0</v>
      </c>
      <c r="K562" s="20" t="s">
        <v>98</v>
      </c>
      <c r="L562" s="20">
        <f>VLOOKUP(K562,Table12[#All],2,0)</f>
        <v>0</v>
      </c>
      <c r="M562" s="20" t="s">
        <v>98</v>
      </c>
      <c r="N562" s="20">
        <f>VLOOKUP(M562,Table13[#All],2,0)</f>
        <v>2</v>
      </c>
      <c r="O562" s="20" t="s">
        <v>98</v>
      </c>
      <c r="P562" s="20">
        <f>VLOOKUP(O562,Table14[#All],2,0)</f>
        <v>1</v>
      </c>
      <c r="Q562" s="20" t="s">
        <v>104</v>
      </c>
      <c r="R562" s="20">
        <f>VLOOKUP(Q562,Table16[#All],2,0)</f>
        <v>0</v>
      </c>
      <c r="S562" s="20" t="s">
        <v>111</v>
      </c>
      <c r="T562" s="20">
        <f>VLOOKUP(S562,Table17[#All],2,0)</f>
        <v>0</v>
      </c>
      <c r="U562" s="21">
        <v>121500</v>
      </c>
    </row>
    <row r="563" spans="1:21">
      <c r="A563" s="22" t="s">
        <v>217</v>
      </c>
      <c r="B563" s="20">
        <f>VLOOKUP(A563,Table7[#All],2,)</f>
        <v>4</v>
      </c>
      <c r="C563" s="23" t="s">
        <v>91</v>
      </c>
      <c r="D563" s="20">
        <f>VLOOKUP(C563,Table8[#All],2,0)</f>
        <v>0</v>
      </c>
      <c r="E563" s="23" t="s">
        <v>92</v>
      </c>
      <c r="F563" s="20">
        <f>VLOOKUP(E563,Table9[#All],2,0)</f>
        <v>0</v>
      </c>
      <c r="G563" s="23" t="s">
        <v>93</v>
      </c>
      <c r="H563" s="20">
        <f>VLOOKUP(G563,Table10[#All],2,0)</f>
        <v>1</v>
      </c>
      <c r="I563" s="23" t="s">
        <v>119</v>
      </c>
      <c r="J563" s="20">
        <f>VLOOKUP(I563,Table11[#All],2,0)</f>
        <v>0</v>
      </c>
      <c r="K563" s="23" t="s">
        <v>98</v>
      </c>
      <c r="L563" s="20">
        <f>VLOOKUP(K563,Table12[#All],2,0)</f>
        <v>0</v>
      </c>
      <c r="M563" s="23" t="s">
        <v>119</v>
      </c>
      <c r="N563" s="20">
        <f>VLOOKUP(M563,Table13[#All],2,0)</f>
        <v>1</v>
      </c>
      <c r="O563" s="23" t="s">
        <v>98</v>
      </c>
      <c r="P563" s="20">
        <f>VLOOKUP(O563,Table14[#All],2,0)</f>
        <v>1</v>
      </c>
      <c r="Q563" s="23" t="s">
        <v>104</v>
      </c>
      <c r="R563" s="20">
        <f>VLOOKUP(Q563,Table16[#All],2,0)</f>
        <v>0</v>
      </c>
      <c r="S563" s="23" t="s">
        <v>111</v>
      </c>
      <c r="T563" s="20">
        <f>VLOOKUP(S563,Table17[#All],2,0)</f>
        <v>0</v>
      </c>
      <c r="U563" s="24">
        <v>170000</v>
      </c>
    </row>
    <row r="564" spans="1:21">
      <c r="A564" s="19" t="s">
        <v>206</v>
      </c>
      <c r="B564" s="20">
        <f>VLOOKUP(A564,Table7[#All],2,)</f>
        <v>15</v>
      </c>
      <c r="C564" s="20" t="s">
        <v>91</v>
      </c>
      <c r="D564" s="20">
        <f>VLOOKUP(C564,Table8[#All],2,0)</f>
        <v>0</v>
      </c>
      <c r="E564" s="20" t="s">
        <v>92</v>
      </c>
      <c r="F564" s="20">
        <f>VLOOKUP(E564,Table9[#All],2,0)</f>
        <v>0</v>
      </c>
      <c r="G564" s="20" t="s">
        <v>93</v>
      </c>
      <c r="H564" s="20">
        <f>VLOOKUP(G564,Table10[#All],2,0)</f>
        <v>1</v>
      </c>
      <c r="I564" s="20" t="s">
        <v>98</v>
      </c>
      <c r="J564" s="20">
        <f>VLOOKUP(I564,Table11[#All],2,0)</f>
        <v>1</v>
      </c>
      <c r="K564" s="20" t="s">
        <v>98</v>
      </c>
      <c r="L564" s="20">
        <f>VLOOKUP(K564,Table12[#All],2,0)</f>
        <v>0</v>
      </c>
      <c r="M564" s="20" t="s">
        <v>126</v>
      </c>
      <c r="N564" s="20">
        <f>VLOOKUP(M564,Table13[#All],2,0)</f>
        <v>0</v>
      </c>
      <c r="O564" s="20" t="s">
        <v>98</v>
      </c>
      <c r="P564" s="20">
        <f>VLOOKUP(O564,Table14[#All],2,0)</f>
        <v>1</v>
      </c>
      <c r="Q564" s="20" t="s">
        <v>104</v>
      </c>
      <c r="R564" s="20">
        <f>VLOOKUP(Q564,Table16[#All],2,0)</f>
        <v>0</v>
      </c>
      <c r="S564" s="20" t="s">
        <v>111</v>
      </c>
      <c r="T564" s="20">
        <f>VLOOKUP(S564,Table17[#All],2,0)</f>
        <v>0</v>
      </c>
      <c r="U564" s="21">
        <v>108000</v>
      </c>
    </row>
    <row r="565" spans="1:21">
      <c r="A565" s="22" t="s">
        <v>206</v>
      </c>
      <c r="B565" s="20">
        <f>VLOOKUP(A565,Table7[#All],2,)</f>
        <v>15</v>
      </c>
      <c r="C565" s="23" t="s">
        <v>91</v>
      </c>
      <c r="D565" s="20">
        <f>VLOOKUP(C565,Table8[#All],2,0)</f>
        <v>0</v>
      </c>
      <c r="E565" s="23" t="s">
        <v>92</v>
      </c>
      <c r="F565" s="20">
        <f>VLOOKUP(E565,Table9[#All],2,0)</f>
        <v>0</v>
      </c>
      <c r="G565" s="23" t="s">
        <v>176</v>
      </c>
      <c r="H565" s="20">
        <f>VLOOKUP(G565,Table10[#All],2,0)</f>
        <v>2</v>
      </c>
      <c r="I565" s="23" t="s">
        <v>119</v>
      </c>
      <c r="J565" s="20">
        <f>VLOOKUP(I565,Table11[#All],2,0)</f>
        <v>0</v>
      </c>
      <c r="K565" s="23" t="s">
        <v>98</v>
      </c>
      <c r="L565" s="20">
        <f>VLOOKUP(K565,Table12[#All],2,0)</f>
        <v>0</v>
      </c>
      <c r="M565" s="23" t="s">
        <v>126</v>
      </c>
      <c r="N565" s="20">
        <f>VLOOKUP(M565,Table13[#All],2,0)</f>
        <v>0</v>
      </c>
      <c r="O565" s="23" t="s">
        <v>98</v>
      </c>
      <c r="P565" s="20">
        <f>VLOOKUP(O565,Table14[#All],2,0)</f>
        <v>1</v>
      </c>
      <c r="Q565" s="23" t="s">
        <v>167</v>
      </c>
      <c r="R565" s="20">
        <f>VLOOKUP(Q565,Table16[#All],2,0)</f>
        <v>1</v>
      </c>
      <c r="S565" s="23" t="s">
        <v>111</v>
      </c>
      <c r="T565" s="20">
        <f>VLOOKUP(S565,Table17[#All],2,0)</f>
        <v>0</v>
      </c>
      <c r="U565" s="24">
        <v>185000</v>
      </c>
    </row>
    <row r="566" spans="1:21">
      <c r="A566" s="19" t="s">
        <v>162</v>
      </c>
      <c r="B566" s="20">
        <f>VLOOKUP(A566,Table7[#All],2,)</f>
        <v>3</v>
      </c>
      <c r="C566" s="20" t="s">
        <v>91</v>
      </c>
      <c r="D566" s="20">
        <f>VLOOKUP(C566,Table8[#All],2,0)</f>
        <v>0</v>
      </c>
      <c r="E566" s="20" t="s">
        <v>92</v>
      </c>
      <c r="F566" s="20">
        <f>VLOOKUP(E566,Table9[#All],2,0)</f>
        <v>0</v>
      </c>
      <c r="G566" s="20" t="s">
        <v>122</v>
      </c>
      <c r="H566" s="20">
        <f>VLOOKUP(G566,Table10[#All],2,0)</f>
        <v>0</v>
      </c>
      <c r="I566" s="20" t="s">
        <v>119</v>
      </c>
      <c r="J566" s="20">
        <f>VLOOKUP(I566,Table11[#All],2,0)</f>
        <v>0</v>
      </c>
      <c r="K566" s="20" t="s">
        <v>98</v>
      </c>
      <c r="L566" s="20">
        <f>VLOOKUP(K566,Table12[#All],2,0)</f>
        <v>0</v>
      </c>
      <c r="M566" s="20" t="s">
        <v>126</v>
      </c>
      <c r="N566" s="20">
        <f>VLOOKUP(M566,Table13[#All],2,0)</f>
        <v>0</v>
      </c>
      <c r="O566" s="20" t="s">
        <v>119</v>
      </c>
      <c r="P566" s="20">
        <f>VLOOKUP(O566,Table14[#All],2,0)</f>
        <v>0</v>
      </c>
      <c r="Q566" s="20" t="s">
        <v>104</v>
      </c>
      <c r="R566" s="20">
        <f>VLOOKUP(Q566,Table16[#All],2,0)</f>
        <v>0</v>
      </c>
      <c r="S566" s="20" t="s">
        <v>111</v>
      </c>
      <c r="T566" s="20">
        <f>VLOOKUP(S566,Table17[#All],2,0)</f>
        <v>0</v>
      </c>
      <c r="U566" s="21">
        <v>268000</v>
      </c>
    </row>
    <row r="567" spans="1:21">
      <c r="A567" s="22" t="s">
        <v>200</v>
      </c>
      <c r="B567" s="20">
        <f>VLOOKUP(A567,Table7[#All],2,)</f>
        <v>23</v>
      </c>
      <c r="C567" s="23" t="s">
        <v>91</v>
      </c>
      <c r="D567" s="20">
        <f>VLOOKUP(C567,Table8[#All],2,0)</f>
        <v>0</v>
      </c>
      <c r="E567" s="23" t="s">
        <v>92</v>
      </c>
      <c r="F567" s="20">
        <f>VLOOKUP(E567,Table9[#All],2,0)</f>
        <v>0</v>
      </c>
      <c r="G567" s="23" t="s">
        <v>122</v>
      </c>
      <c r="H567" s="20">
        <f>VLOOKUP(G567,Table10[#All],2,0)</f>
        <v>0</v>
      </c>
      <c r="I567" s="23" t="s">
        <v>119</v>
      </c>
      <c r="J567" s="20">
        <f>VLOOKUP(I567,Table11[#All],2,0)</f>
        <v>0</v>
      </c>
      <c r="K567" s="23" t="s">
        <v>98</v>
      </c>
      <c r="L567" s="20">
        <f>VLOOKUP(K567,Table12[#All],2,0)</f>
        <v>0</v>
      </c>
      <c r="M567" s="23" t="s">
        <v>98</v>
      </c>
      <c r="N567" s="20">
        <f>VLOOKUP(M567,Table13[#All],2,0)</f>
        <v>2</v>
      </c>
      <c r="O567" s="23" t="s">
        <v>139</v>
      </c>
      <c r="P567" s="20">
        <f>VLOOKUP(O567,Table14[#All],2,0)</f>
        <v>3</v>
      </c>
      <c r="Q567" s="23" t="s">
        <v>104</v>
      </c>
      <c r="R567" s="20">
        <f>VLOOKUP(Q567,Table16[#All],2,0)</f>
        <v>0</v>
      </c>
      <c r="S567" s="23" t="s">
        <v>111</v>
      </c>
      <c r="T567" s="20">
        <f>VLOOKUP(S567,Table17[#All],2,0)</f>
        <v>0</v>
      </c>
      <c r="U567" s="24">
        <v>128000</v>
      </c>
    </row>
    <row r="568" spans="1:21">
      <c r="A568" s="19" t="s">
        <v>128</v>
      </c>
      <c r="B568" s="20">
        <f>VLOOKUP(A568,Table7[#All],2,)</f>
        <v>18</v>
      </c>
      <c r="C568" s="20" t="s">
        <v>91</v>
      </c>
      <c r="D568" s="20">
        <f>VLOOKUP(C568,Table8[#All],2,0)</f>
        <v>0</v>
      </c>
      <c r="E568" s="20" t="s">
        <v>92</v>
      </c>
      <c r="F568" s="20">
        <f>VLOOKUP(E568,Table9[#All],2,0)</f>
        <v>0</v>
      </c>
      <c r="G568" s="20" t="s">
        <v>122</v>
      </c>
      <c r="H568" s="20">
        <f>VLOOKUP(G568,Table10[#All],2,0)</f>
        <v>0</v>
      </c>
      <c r="I568" s="20" t="s">
        <v>119</v>
      </c>
      <c r="J568" s="20">
        <f>VLOOKUP(I568,Table11[#All],2,0)</f>
        <v>0</v>
      </c>
      <c r="K568" s="20" t="s">
        <v>119</v>
      </c>
      <c r="L568" s="20">
        <f>VLOOKUP(K568,Table12[#All],2,0)</f>
        <v>1</v>
      </c>
      <c r="M568" s="20" t="s">
        <v>126</v>
      </c>
      <c r="N568" s="20">
        <f>VLOOKUP(M568,Table13[#All],2,0)</f>
        <v>0</v>
      </c>
      <c r="O568" s="20" t="s">
        <v>126</v>
      </c>
      <c r="P568" s="20">
        <f>VLOOKUP(O568,Table14[#All],2,0)</f>
        <v>2</v>
      </c>
      <c r="Q568" s="20" t="s">
        <v>104</v>
      </c>
      <c r="R568" s="20">
        <f>VLOOKUP(Q568,Table16[#All],2,0)</f>
        <v>0</v>
      </c>
      <c r="S568" s="20" t="s">
        <v>111</v>
      </c>
      <c r="T568" s="20">
        <f>VLOOKUP(S568,Table17[#All],2,0)</f>
        <v>0</v>
      </c>
      <c r="U568" s="21">
        <v>325000</v>
      </c>
    </row>
    <row r="569" spans="1:21">
      <c r="A569" s="22" t="s">
        <v>147</v>
      </c>
      <c r="B569" s="20">
        <f>VLOOKUP(A569,Table7[#All],2,)</f>
        <v>10</v>
      </c>
      <c r="C569" s="23" t="s">
        <v>91</v>
      </c>
      <c r="D569" s="20">
        <f>VLOOKUP(C569,Table8[#All],2,0)</f>
        <v>0</v>
      </c>
      <c r="E569" s="23" t="s">
        <v>92</v>
      </c>
      <c r="F569" s="20">
        <f>VLOOKUP(E569,Table9[#All],2,0)</f>
        <v>0</v>
      </c>
      <c r="G569" s="23" t="s">
        <v>93</v>
      </c>
      <c r="H569" s="20">
        <f>VLOOKUP(G569,Table10[#All],2,0)</f>
        <v>1</v>
      </c>
      <c r="I569" s="23" t="s">
        <v>119</v>
      </c>
      <c r="J569" s="20">
        <f>VLOOKUP(I569,Table11[#All],2,0)</f>
        <v>0</v>
      </c>
      <c r="K569" s="23" t="s">
        <v>98</v>
      </c>
      <c r="L569" s="20">
        <f>VLOOKUP(K569,Table12[#All],2,0)</f>
        <v>0</v>
      </c>
      <c r="M569" s="23" t="s">
        <v>126</v>
      </c>
      <c r="N569" s="20">
        <f>VLOOKUP(M569,Table13[#All],2,0)</f>
        <v>0</v>
      </c>
      <c r="O569" s="23" t="s">
        <v>119</v>
      </c>
      <c r="P569" s="20">
        <f>VLOOKUP(O569,Table14[#All],2,0)</f>
        <v>0</v>
      </c>
      <c r="Q569" s="23" t="s">
        <v>104</v>
      </c>
      <c r="R569" s="20">
        <f>VLOOKUP(Q569,Table16[#All],2,0)</f>
        <v>0</v>
      </c>
      <c r="S569" s="23" t="s">
        <v>111</v>
      </c>
      <c r="T569" s="20">
        <f>VLOOKUP(S569,Table17[#All],2,0)</f>
        <v>0</v>
      </c>
      <c r="U569" s="24">
        <v>214000</v>
      </c>
    </row>
    <row r="570" spans="1:21">
      <c r="A570" s="19" t="s">
        <v>165</v>
      </c>
      <c r="B570" s="20">
        <f>VLOOKUP(A570,Table7[#All],2,)</f>
        <v>12</v>
      </c>
      <c r="C570" s="20" t="s">
        <v>91</v>
      </c>
      <c r="D570" s="20">
        <f>VLOOKUP(C570,Table8[#All],2,0)</f>
        <v>0</v>
      </c>
      <c r="E570" s="20" t="s">
        <v>92</v>
      </c>
      <c r="F570" s="20">
        <f>VLOOKUP(E570,Table9[#All],2,0)</f>
        <v>0</v>
      </c>
      <c r="G570" s="20" t="s">
        <v>176</v>
      </c>
      <c r="H570" s="20">
        <f>VLOOKUP(G570,Table10[#All],2,0)</f>
        <v>2</v>
      </c>
      <c r="I570" s="20" t="s">
        <v>119</v>
      </c>
      <c r="J570" s="20">
        <f>VLOOKUP(I570,Table11[#All],2,0)</f>
        <v>0</v>
      </c>
      <c r="K570" s="20" t="s">
        <v>98</v>
      </c>
      <c r="L570" s="20">
        <f>VLOOKUP(K570,Table12[#All],2,0)</f>
        <v>0</v>
      </c>
      <c r="M570" s="20" t="s">
        <v>126</v>
      </c>
      <c r="N570" s="20">
        <f>VLOOKUP(M570,Table13[#All],2,0)</f>
        <v>0</v>
      </c>
      <c r="O570" s="20" t="s">
        <v>119</v>
      </c>
      <c r="P570" s="20">
        <f>VLOOKUP(O570,Table14[#All],2,0)</f>
        <v>0</v>
      </c>
      <c r="Q570" s="20" t="s">
        <v>104</v>
      </c>
      <c r="R570" s="20">
        <f>VLOOKUP(Q570,Table16[#All],2,0)</f>
        <v>0</v>
      </c>
      <c r="S570" s="20" t="s">
        <v>111</v>
      </c>
      <c r="T570" s="20">
        <f>VLOOKUP(S570,Table17[#All],2,0)</f>
        <v>0</v>
      </c>
      <c r="U570" s="21">
        <v>316600</v>
      </c>
    </row>
    <row r="571" spans="1:21">
      <c r="A571" s="22" t="s">
        <v>89</v>
      </c>
      <c r="B571" s="20">
        <f>VLOOKUP(A571,Table7[#All],2,)</f>
        <v>11</v>
      </c>
      <c r="C571" s="23" t="s">
        <v>91</v>
      </c>
      <c r="D571" s="20">
        <f>VLOOKUP(C571,Table8[#All],2,0)</f>
        <v>0</v>
      </c>
      <c r="E571" s="23" t="s">
        <v>179</v>
      </c>
      <c r="F571" s="20">
        <f>VLOOKUP(E571,Table9[#All],2,0)</f>
        <v>2</v>
      </c>
      <c r="G571" s="23" t="s">
        <v>183</v>
      </c>
      <c r="H571" s="20">
        <f>VLOOKUP(G571,Table10[#All],2,0)</f>
        <v>4</v>
      </c>
      <c r="I571" s="23" t="s">
        <v>119</v>
      </c>
      <c r="J571" s="20">
        <f>VLOOKUP(I571,Table11[#All],2,0)</f>
        <v>0</v>
      </c>
      <c r="K571" s="23" t="s">
        <v>98</v>
      </c>
      <c r="L571" s="20">
        <f>VLOOKUP(K571,Table12[#All],2,0)</f>
        <v>0</v>
      </c>
      <c r="M571" s="23" t="s">
        <v>98</v>
      </c>
      <c r="N571" s="20">
        <f>VLOOKUP(M571,Table13[#All],2,0)</f>
        <v>2</v>
      </c>
      <c r="O571" s="23" t="s">
        <v>98</v>
      </c>
      <c r="P571" s="20">
        <f>VLOOKUP(O571,Table14[#All],2,0)</f>
        <v>1</v>
      </c>
      <c r="Q571" s="23" t="s">
        <v>104</v>
      </c>
      <c r="R571" s="20">
        <f>VLOOKUP(Q571,Table16[#All],2,0)</f>
        <v>0</v>
      </c>
      <c r="S571" s="23" t="s">
        <v>111</v>
      </c>
      <c r="T571" s="20">
        <f>VLOOKUP(S571,Table17[#All],2,0)</f>
        <v>0</v>
      </c>
      <c r="U571" s="24">
        <v>135960</v>
      </c>
    </row>
    <row r="572" spans="1:21">
      <c r="A572" s="19" t="s">
        <v>89</v>
      </c>
      <c r="B572" s="20">
        <f>VLOOKUP(A572,Table7[#All],2,)</f>
        <v>11</v>
      </c>
      <c r="C572" s="20" t="s">
        <v>91</v>
      </c>
      <c r="D572" s="20">
        <f>VLOOKUP(C572,Table8[#All],2,0)</f>
        <v>0</v>
      </c>
      <c r="E572" s="20" t="s">
        <v>179</v>
      </c>
      <c r="F572" s="20">
        <f>VLOOKUP(E572,Table9[#All],2,0)</f>
        <v>2</v>
      </c>
      <c r="G572" s="20" t="s">
        <v>93</v>
      </c>
      <c r="H572" s="20">
        <f>VLOOKUP(G572,Table10[#All],2,0)</f>
        <v>1</v>
      </c>
      <c r="I572" s="20" t="s">
        <v>98</v>
      </c>
      <c r="J572" s="20">
        <f>VLOOKUP(I572,Table11[#All],2,0)</f>
        <v>1</v>
      </c>
      <c r="K572" s="20" t="s">
        <v>98</v>
      </c>
      <c r="L572" s="20">
        <f>VLOOKUP(K572,Table12[#All],2,0)</f>
        <v>0</v>
      </c>
      <c r="M572" s="20" t="s">
        <v>98</v>
      </c>
      <c r="N572" s="20">
        <f>VLOOKUP(M572,Table13[#All],2,0)</f>
        <v>2</v>
      </c>
      <c r="O572" s="20" t="s">
        <v>98</v>
      </c>
      <c r="P572" s="20">
        <f>VLOOKUP(O572,Table14[#All],2,0)</f>
        <v>1</v>
      </c>
      <c r="Q572" s="20" t="s">
        <v>104</v>
      </c>
      <c r="R572" s="20">
        <f>VLOOKUP(Q572,Table16[#All],2,0)</f>
        <v>0</v>
      </c>
      <c r="S572" s="20" t="s">
        <v>111</v>
      </c>
      <c r="T572" s="20">
        <f>VLOOKUP(S572,Table17[#All],2,0)</f>
        <v>0</v>
      </c>
      <c r="U572" s="21">
        <v>142600</v>
      </c>
    </row>
    <row r="573" spans="1:21">
      <c r="A573" s="22" t="s">
        <v>89</v>
      </c>
      <c r="B573" s="20">
        <f>VLOOKUP(A573,Table7[#All],2,)</f>
        <v>11</v>
      </c>
      <c r="C573" s="23" t="s">
        <v>91</v>
      </c>
      <c r="D573" s="20">
        <f>VLOOKUP(C573,Table8[#All],2,0)</f>
        <v>0</v>
      </c>
      <c r="E573" s="23" t="s">
        <v>92</v>
      </c>
      <c r="F573" s="20">
        <f>VLOOKUP(E573,Table9[#All],2,0)</f>
        <v>0</v>
      </c>
      <c r="G573" s="23" t="s">
        <v>93</v>
      </c>
      <c r="H573" s="20">
        <f>VLOOKUP(G573,Table10[#All],2,0)</f>
        <v>1</v>
      </c>
      <c r="I573" s="23" t="s">
        <v>98</v>
      </c>
      <c r="J573" s="20">
        <f>VLOOKUP(I573,Table11[#All],2,0)</f>
        <v>1</v>
      </c>
      <c r="K573" s="23" t="s">
        <v>98</v>
      </c>
      <c r="L573" s="20">
        <f>VLOOKUP(K573,Table12[#All],2,0)</f>
        <v>0</v>
      </c>
      <c r="M573" s="23" t="s">
        <v>126</v>
      </c>
      <c r="N573" s="20">
        <f>VLOOKUP(M573,Table13[#All],2,0)</f>
        <v>0</v>
      </c>
      <c r="O573" s="23" t="s">
        <v>119</v>
      </c>
      <c r="P573" s="20">
        <f>VLOOKUP(O573,Table14[#All],2,0)</f>
        <v>0</v>
      </c>
      <c r="Q573" s="23" t="s">
        <v>104</v>
      </c>
      <c r="R573" s="20">
        <f>VLOOKUP(Q573,Table16[#All],2,0)</f>
        <v>0</v>
      </c>
      <c r="S573" s="23" t="s">
        <v>172</v>
      </c>
      <c r="T573" s="20">
        <f>VLOOKUP(S573,Table17[#All],2,0)</f>
        <v>1</v>
      </c>
      <c r="U573" s="24">
        <v>120000</v>
      </c>
    </row>
    <row r="574" spans="1:21">
      <c r="A574" s="19" t="s">
        <v>218</v>
      </c>
      <c r="B574" s="20">
        <f>VLOOKUP(A574,Table7[#All],2,)</f>
        <v>16</v>
      </c>
      <c r="C574" s="20" t="s">
        <v>91</v>
      </c>
      <c r="D574" s="20">
        <f>VLOOKUP(C574,Table8[#All],2,0)</f>
        <v>0</v>
      </c>
      <c r="E574" s="20" t="s">
        <v>92</v>
      </c>
      <c r="F574" s="20">
        <f>VLOOKUP(E574,Table9[#All],2,0)</f>
        <v>0</v>
      </c>
      <c r="G574" s="20" t="s">
        <v>122</v>
      </c>
      <c r="H574" s="20">
        <f>VLOOKUP(G574,Table10[#All],2,0)</f>
        <v>0</v>
      </c>
      <c r="I574" s="20" t="s">
        <v>126</v>
      </c>
      <c r="J574" s="20">
        <f>VLOOKUP(I574,Table11[#All],2,0)</f>
        <v>2</v>
      </c>
      <c r="K574" s="20" t="s">
        <v>98</v>
      </c>
      <c r="L574" s="20">
        <f>VLOOKUP(K574,Table12[#All],2,0)</f>
        <v>0</v>
      </c>
      <c r="M574" s="20" t="s">
        <v>119</v>
      </c>
      <c r="N574" s="20">
        <f>VLOOKUP(M574,Table13[#All],2,0)</f>
        <v>1</v>
      </c>
      <c r="O574" s="20" t="s">
        <v>119</v>
      </c>
      <c r="P574" s="20">
        <f>VLOOKUP(O574,Table14[#All],2,0)</f>
        <v>0</v>
      </c>
      <c r="Q574" s="20" t="s">
        <v>104</v>
      </c>
      <c r="R574" s="20">
        <f>VLOOKUP(Q574,Table16[#All],2,0)</f>
        <v>0</v>
      </c>
      <c r="S574" s="20" t="s">
        <v>150</v>
      </c>
      <c r="T574" s="20">
        <f>VLOOKUP(S574,Table17[#All],2,0)</f>
        <v>2</v>
      </c>
      <c r="U574" s="21">
        <v>224500</v>
      </c>
    </row>
    <row r="575" spans="1:21">
      <c r="A575" s="22" t="s">
        <v>121</v>
      </c>
      <c r="B575" s="20">
        <f>VLOOKUP(A575,Table7[#All],2,)</f>
        <v>17</v>
      </c>
      <c r="C575" s="23" t="s">
        <v>91</v>
      </c>
      <c r="D575" s="20">
        <f>VLOOKUP(C575,Table8[#All],2,0)</f>
        <v>0</v>
      </c>
      <c r="E575" s="23" t="s">
        <v>92</v>
      </c>
      <c r="F575" s="20">
        <f>VLOOKUP(E575,Table9[#All],2,0)</f>
        <v>0</v>
      </c>
      <c r="G575" s="23" t="s">
        <v>158</v>
      </c>
      <c r="H575" s="20">
        <f>VLOOKUP(G575,Table10[#All],2,0)</f>
        <v>5</v>
      </c>
      <c r="I575" s="23" t="s">
        <v>119</v>
      </c>
      <c r="J575" s="20">
        <f>VLOOKUP(I575,Table11[#All],2,0)</f>
        <v>0</v>
      </c>
      <c r="K575" s="23" t="s">
        <v>98</v>
      </c>
      <c r="L575" s="20">
        <f>VLOOKUP(K575,Table12[#All],2,0)</f>
        <v>0</v>
      </c>
      <c r="M575" s="23" t="s">
        <v>126</v>
      </c>
      <c r="N575" s="20">
        <f>VLOOKUP(M575,Table13[#All],2,0)</f>
        <v>0</v>
      </c>
      <c r="O575" s="23" t="s">
        <v>98</v>
      </c>
      <c r="P575" s="20">
        <f>VLOOKUP(O575,Table14[#All],2,0)</f>
        <v>1</v>
      </c>
      <c r="Q575" s="23" t="s">
        <v>104</v>
      </c>
      <c r="R575" s="20">
        <f>VLOOKUP(Q575,Table16[#All],2,0)</f>
        <v>0</v>
      </c>
      <c r="S575" s="23" t="s">
        <v>111</v>
      </c>
      <c r="T575" s="20">
        <f>VLOOKUP(S575,Table17[#All],2,0)</f>
        <v>0</v>
      </c>
      <c r="U575" s="24">
        <v>170000</v>
      </c>
    </row>
    <row r="576" spans="1:21">
      <c r="A576" s="19" t="s">
        <v>89</v>
      </c>
      <c r="B576" s="20">
        <f>VLOOKUP(A576,Table7[#All],2,)</f>
        <v>11</v>
      </c>
      <c r="C576" s="20" t="s">
        <v>91</v>
      </c>
      <c r="D576" s="20">
        <f>VLOOKUP(C576,Table8[#All],2,0)</f>
        <v>0</v>
      </c>
      <c r="E576" s="20" t="s">
        <v>92</v>
      </c>
      <c r="F576" s="20">
        <f>VLOOKUP(E576,Table9[#All],2,0)</f>
        <v>0</v>
      </c>
      <c r="G576" s="20" t="s">
        <v>158</v>
      </c>
      <c r="H576" s="20">
        <f>VLOOKUP(G576,Table10[#All],2,0)</f>
        <v>5</v>
      </c>
      <c r="I576" s="20" t="s">
        <v>98</v>
      </c>
      <c r="J576" s="20">
        <f>VLOOKUP(I576,Table11[#All],2,0)</f>
        <v>1</v>
      </c>
      <c r="K576" s="20" t="s">
        <v>98</v>
      </c>
      <c r="L576" s="20">
        <f>VLOOKUP(K576,Table12[#All],2,0)</f>
        <v>0</v>
      </c>
      <c r="M576" s="20" t="s">
        <v>98</v>
      </c>
      <c r="N576" s="20">
        <f>VLOOKUP(M576,Table13[#All],2,0)</f>
        <v>2</v>
      </c>
      <c r="O576" s="20" t="s">
        <v>98</v>
      </c>
      <c r="P576" s="20">
        <f>VLOOKUP(O576,Table14[#All],2,0)</f>
        <v>1</v>
      </c>
      <c r="Q576" s="20" t="s">
        <v>104</v>
      </c>
      <c r="R576" s="20">
        <f>VLOOKUP(Q576,Table16[#All],2,0)</f>
        <v>0</v>
      </c>
      <c r="S576" s="20" t="s">
        <v>111</v>
      </c>
      <c r="T576" s="20">
        <f>VLOOKUP(S576,Table17[#All],2,0)</f>
        <v>0</v>
      </c>
      <c r="U576" s="21">
        <v>139000</v>
      </c>
    </row>
    <row r="577" spans="1:21">
      <c r="A577" s="22" t="s">
        <v>89</v>
      </c>
      <c r="B577" s="20">
        <f>VLOOKUP(A577,Table7[#All],2,)</f>
        <v>11</v>
      </c>
      <c r="C577" s="23" t="s">
        <v>91</v>
      </c>
      <c r="D577" s="20">
        <f>VLOOKUP(C577,Table8[#All],2,0)</f>
        <v>0</v>
      </c>
      <c r="E577" s="23" t="s">
        <v>92</v>
      </c>
      <c r="F577" s="20">
        <f>VLOOKUP(E577,Table9[#All],2,0)</f>
        <v>0</v>
      </c>
      <c r="G577" s="23" t="s">
        <v>176</v>
      </c>
      <c r="H577" s="20">
        <f>VLOOKUP(G577,Table10[#All],2,0)</f>
        <v>2</v>
      </c>
      <c r="I577" s="23" t="s">
        <v>98</v>
      </c>
      <c r="J577" s="20">
        <f>VLOOKUP(I577,Table11[#All],2,0)</f>
        <v>1</v>
      </c>
      <c r="K577" s="23" t="s">
        <v>98</v>
      </c>
      <c r="L577" s="20">
        <f>VLOOKUP(K577,Table12[#All],2,0)</f>
        <v>0</v>
      </c>
      <c r="M577" s="23" t="s">
        <v>98</v>
      </c>
      <c r="N577" s="20">
        <f>VLOOKUP(M577,Table13[#All],2,0)</f>
        <v>2</v>
      </c>
      <c r="O577" s="23" t="s">
        <v>98</v>
      </c>
      <c r="P577" s="20">
        <f>VLOOKUP(O577,Table14[#All],2,0)</f>
        <v>1</v>
      </c>
      <c r="Q577" s="23" t="s">
        <v>104</v>
      </c>
      <c r="R577" s="20">
        <f>VLOOKUP(Q577,Table16[#All],2,0)</f>
        <v>0</v>
      </c>
      <c r="S577" s="23" t="s">
        <v>172</v>
      </c>
      <c r="T577" s="20">
        <f>VLOOKUP(S577,Table17[#All],2,0)</f>
        <v>1</v>
      </c>
      <c r="U577" s="24">
        <v>118500</v>
      </c>
    </row>
    <row r="578" spans="1:21">
      <c r="A578" s="19" t="s">
        <v>200</v>
      </c>
      <c r="B578" s="20">
        <f>VLOOKUP(A578,Table7[#All],2,)</f>
        <v>23</v>
      </c>
      <c r="C578" s="20" t="s">
        <v>91</v>
      </c>
      <c r="D578" s="20">
        <f>VLOOKUP(C578,Table8[#All],2,0)</f>
        <v>0</v>
      </c>
      <c r="E578" s="20" t="s">
        <v>92</v>
      </c>
      <c r="F578" s="20">
        <f>VLOOKUP(E578,Table9[#All],2,0)</f>
        <v>0</v>
      </c>
      <c r="G578" s="20" t="s">
        <v>176</v>
      </c>
      <c r="H578" s="20">
        <f>VLOOKUP(G578,Table10[#All],2,0)</f>
        <v>2</v>
      </c>
      <c r="I578" s="20" t="s">
        <v>98</v>
      </c>
      <c r="J578" s="20">
        <f>VLOOKUP(I578,Table11[#All],2,0)</f>
        <v>1</v>
      </c>
      <c r="K578" s="20" t="s">
        <v>98</v>
      </c>
      <c r="L578" s="20">
        <f>VLOOKUP(K578,Table12[#All],2,0)</f>
        <v>0</v>
      </c>
      <c r="M578" s="20" t="s">
        <v>119</v>
      </c>
      <c r="N578" s="20">
        <f>VLOOKUP(M578,Table13[#All],2,0)</f>
        <v>1</v>
      </c>
      <c r="O578" s="20" t="s">
        <v>98</v>
      </c>
      <c r="P578" s="20">
        <f>VLOOKUP(O578,Table14[#All],2,0)</f>
        <v>1</v>
      </c>
      <c r="Q578" s="20" t="s">
        <v>104</v>
      </c>
      <c r="R578" s="20">
        <f>VLOOKUP(Q578,Table16[#All],2,0)</f>
        <v>0</v>
      </c>
      <c r="S578" s="20" t="s">
        <v>111</v>
      </c>
      <c r="T578" s="20">
        <f>VLOOKUP(S578,Table17[#All],2,0)</f>
        <v>0</v>
      </c>
      <c r="U578" s="21">
        <v>145000</v>
      </c>
    </row>
    <row r="579" spans="1:21">
      <c r="A579" s="22" t="s">
        <v>169</v>
      </c>
      <c r="B579" s="20">
        <f>VLOOKUP(A579,Table7[#All],2,)</f>
        <v>9</v>
      </c>
      <c r="C579" s="23" t="s">
        <v>91</v>
      </c>
      <c r="D579" s="20">
        <f>VLOOKUP(C579,Table8[#All],2,0)</f>
        <v>0</v>
      </c>
      <c r="E579" s="23" t="s">
        <v>92</v>
      </c>
      <c r="F579" s="20">
        <f>VLOOKUP(E579,Table9[#All],2,0)</f>
        <v>0</v>
      </c>
      <c r="G579" s="23" t="s">
        <v>158</v>
      </c>
      <c r="H579" s="20">
        <f>VLOOKUP(G579,Table10[#All],2,0)</f>
        <v>5</v>
      </c>
      <c r="I579" s="23" t="s">
        <v>98</v>
      </c>
      <c r="J579" s="20">
        <f>VLOOKUP(I579,Table11[#All],2,0)</f>
        <v>1</v>
      </c>
      <c r="K579" s="23" t="s">
        <v>98</v>
      </c>
      <c r="L579" s="20">
        <f>VLOOKUP(K579,Table12[#All],2,0)</f>
        <v>0</v>
      </c>
      <c r="M579" s="23" t="s">
        <v>126</v>
      </c>
      <c r="N579" s="20">
        <f>VLOOKUP(M579,Table13[#All],2,0)</f>
        <v>0</v>
      </c>
      <c r="O579" s="23" t="s">
        <v>98</v>
      </c>
      <c r="P579" s="20">
        <f>VLOOKUP(O579,Table14[#All],2,0)</f>
        <v>1</v>
      </c>
      <c r="Q579" s="23" t="s">
        <v>104</v>
      </c>
      <c r="R579" s="20">
        <f>VLOOKUP(Q579,Table16[#All],2,0)</f>
        <v>0</v>
      </c>
      <c r="S579" s="23" t="s">
        <v>172</v>
      </c>
      <c r="T579" s="20">
        <f>VLOOKUP(S579,Table17[#All],2,0)</f>
        <v>1</v>
      </c>
      <c r="U579" s="24">
        <v>164500</v>
      </c>
    </row>
    <row r="580" spans="1:21">
      <c r="A580" s="19" t="s">
        <v>163</v>
      </c>
      <c r="B580" s="20">
        <f>VLOOKUP(A580,Table7[#All],2,)</f>
        <v>5</v>
      </c>
      <c r="C580" s="20" t="s">
        <v>91</v>
      </c>
      <c r="D580" s="20">
        <f>VLOOKUP(C580,Table8[#All],2,0)</f>
        <v>0</v>
      </c>
      <c r="E580" s="20" t="s">
        <v>129</v>
      </c>
      <c r="F580" s="20">
        <f>VLOOKUP(E580,Table9[#All],2,0)</f>
        <v>3</v>
      </c>
      <c r="G580" s="20" t="s">
        <v>122</v>
      </c>
      <c r="H580" s="20">
        <f>VLOOKUP(G580,Table10[#All],2,0)</f>
        <v>0</v>
      </c>
      <c r="I580" s="20" t="s">
        <v>119</v>
      </c>
      <c r="J580" s="20">
        <f>VLOOKUP(I580,Table11[#All],2,0)</f>
        <v>0</v>
      </c>
      <c r="K580" s="20" t="s">
        <v>98</v>
      </c>
      <c r="L580" s="20">
        <f>VLOOKUP(K580,Table12[#All],2,0)</f>
        <v>0</v>
      </c>
      <c r="M580" s="20" t="s">
        <v>126</v>
      </c>
      <c r="N580" s="20">
        <f>VLOOKUP(M580,Table13[#All],2,0)</f>
        <v>0</v>
      </c>
      <c r="O580" s="20" t="s">
        <v>119</v>
      </c>
      <c r="P580" s="20">
        <f>VLOOKUP(O580,Table14[#All],2,0)</f>
        <v>0</v>
      </c>
      <c r="Q580" s="20" t="s">
        <v>104</v>
      </c>
      <c r="R580" s="20">
        <f>VLOOKUP(Q580,Table16[#All],2,0)</f>
        <v>0</v>
      </c>
      <c r="S580" s="20" t="s">
        <v>172</v>
      </c>
      <c r="T580" s="20">
        <f>VLOOKUP(S580,Table17[#All],2,0)</f>
        <v>1</v>
      </c>
      <c r="U580" s="21">
        <v>146000</v>
      </c>
    </row>
    <row r="581" spans="1:21">
      <c r="A581" s="22" t="s">
        <v>188</v>
      </c>
      <c r="B581" s="20">
        <f>VLOOKUP(A581,Table7[#All],2,)</f>
        <v>7</v>
      </c>
      <c r="C581" s="23" t="s">
        <v>91</v>
      </c>
      <c r="D581" s="20">
        <f>VLOOKUP(C581,Table8[#All],2,0)</f>
        <v>0</v>
      </c>
      <c r="E581" s="23" t="s">
        <v>92</v>
      </c>
      <c r="F581" s="20">
        <f>VLOOKUP(E581,Table9[#All],2,0)</f>
        <v>0</v>
      </c>
      <c r="G581" s="23" t="s">
        <v>176</v>
      </c>
      <c r="H581" s="20">
        <f>VLOOKUP(G581,Table10[#All],2,0)</f>
        <v>2</v>
      </c>
      <c r="I581" s="23" t="s">
        <v>98</v>
      </c>
      <c r="J581" s="20">
        <f>VLOOKUP(I581,Table11[#All],2,0)</f>
        <v>1</v>
      </c>
      <c r="K581" s="23" t="s">
        <v>98</v>
      </c>
      <c r="L581" s="20">
        <f>VLOOKUP(K581,Table12[#All],2,0)</f>
        <v>0</v>
      </c>
      <c r="M581" s="23" t="s">
        <v>126</v>
      </c>
      <c r="N581" s="20">
        <f>VLOOKUP(M581,Table13[#All],2,0)</f>
        <v>0</v>
      </c>
      <c r="O581" s="23" t="s">
        <v>98</v>
      </c>
      <c r="P581" s="20">
        <f>VLOOKUP(O581,Table14[#All],2,0)</f>
        <v>1</v>
      </c>
      <c r="Q581" s="23" t="s">
        <v>104</v>
      </c>
      <c r="R581" s="20">
        <f>VLOOKUP(Q581,Table16[#All],2,0)</f>
        <v>0</v>
      </c>
      <c r="S581" s="23" t="s">
        <v>111</v>
      </c>
      <c r="T581" s="20">
        <f>VLOOKUP(S581,Table17[#All],2,0)</f>
        <v>0</v>
      </c>
      <c r="U581" s="24">
        <v>131500</v>
      </c>
    </row>
    <row r="582" spans="1:21">
      <c r="A582" s="19" t="s">
        <v>89</v>
      </c>
      <c r="B582" s="20">
        <f>VLOOKUP(A582,Table7[#All],2,)</f>
        <v>11</v>
      </c>
      <c r="C582" s="20" t="s">
        <v>91</v>
      </c>
      <c r="D582" s="20">
        <f>VLOOKUP(C582,Table8[#All],2,0)</f>
        <v>0</v>
      </c>
      <c r="E582" s="20" t="s">
        <v>92</v>
      </c>
      <c r="F582" s="20">
        <f>VLOOKUP(E582,Table9[#All],2,0)</f>
        <v>0</v>
      </c>
      <c r="G582" s="20" t="s">
        <v>93</v>
      </c>
      <c r="H582" s="20">
        <f>VLOOKUP(G582,Table10[#All],2,0)</f>
        <v>1</v>
      </c>
      <c r="I582" s="20" t="s">
        <v>98</v>
      </c>
      <c r="J582" s="20">
        <f>VLOOKUP(I582,Table11[#All],2,0)</f>
        <v>1</v>
      </c>
      <c r="K582" s="20" t="s">
        <v>98</v>
      </c>
      <c r="L582" s="20">
        <f>VLOOKUP(K582,Table12[#All],2,0)</f>
        <v>0</v>
      </c>
      <c r="M582" s="20" t="s">
        <v>126</v>
      </c>
      <c r="N582" s="20">
        <f>VLOOKUP(M582,Table13[#All],2,0)</f>
        <v>0</v>
      </c>
      <c r="O582" s="20" t="s">
        <v>119</v>
      </c>
      <c r="P582" s="20">
        <f>VLOOKUP(O582,Table14[#All],2,0)</f>
        <v>0</v>
      </c>
      <c r="Q582" s="20" t="s">
        <v>104</v>
      </c>
      <c r="R582" s="20">
        <f>VLOOKUP(Q582,Table16[#All],2,0)</f>
        <v>0</v>
      </c>
      <c r="S582" s="20" t="s">
        <v>111</v>
      </c>
      <c r="T582" s="20">
        <f>VLOOKUP(S582,Table17[#All],2,0)</f>
        <v>0</v>
      </c>
      <c r="U582" s="21">
        <v>181900</v>
      </c>
    </row>
    <row r="583" spans="1:21">
      <c r="A583" s="22" t="s">
        <v>147</v>
      </c>
      <c r="B583" s="20">
        <f>VLOOKUP(A583,Table7[#All],2,)</f>
        <v>10</v>
      </c>
      <c r="C583" s="23" t="s">
        <v>91</v>
      </c>
      <c r="D583" s="20">
        <f>VLOOKUP(C583,Table8[#All],2,0)</f>
        <v>0</v>
      </c>
      <c r="E583" s="23" t="s">
        <v>92</v>
      </c>
      <c r="F583" s="20">
        <f>VLOOKUP(E583,Table9[#All],2,0)</f>
        <v>0</v>
      </c>
      <c r="G583" s="23" t="s">
        <v>93</v>
      </c>
      <c r="H583" s="20">
        <f>VLOOKUP(G583,Table10[#All],2,0)</f>
        <v>1</v>
      </c>
      <c r="I583" s="23" t="s">
        <v>126</v>
      </c>
      <c r="J583" s="20">
        <f>VLOOKUP(I583,Table11[#All],2,0)</f>
        <v>2</v>
      </c>
      <c r="K583" s="23" t="s">
        <v>98</v>
      </c>
      <c r="L583" s="20">
        <f>VLOOKUP(K583,Table12[#All],2,0)</f>
        <v>0</v>
      </c>
      <c r="M583" s="23" t="s">
        <v>126</v>
      </c>
      <c r="N583" s="20">
        <f>VLOOKUP(M583,Table13[#All],2,0)</f>
        <v>0</v>
      </c>
      <c r="O583" s="23" t="s">
        <v>126</v>
      </c>
      <c r="P583" s="20">
        <f>VLOOKUP(O583,Table14[#All],2,0)</f>
        <v>2</v>
      </c>
      <c r="Q583" s="23" t="s">
        <v>104</v>
      </c>
      <c r="R583" s="20">
        <f>VLOOKUP(Q583,Table16[#All],2,0)</f>
        <v>0</v>
      </c>
      <c r="S583" s="23" t="s">
        <v>150</v>
      </c>
      <c r="T583" s="20">
        <f>VLOOKUP(S583,Table17[#All],2,0)</f>
        <v>2</v>
      </c>
      <c r="U583" s="24">
        <v>253293</v>
      </c>
    </row>
    <row r="584" spans="1:21">
      <c r="A584" s="19" t="s">
        <v>206</v>
      </c>
      <c r="B584" s="20">
        <f>VLOOKUP(A584,Table7[#All],2,)</f>
        <v>15</v>
      </c>
      <c r="C584" s="20" t="s">
        <v>91</v>
      </c>
      <c r="D584" s="20">
        <f>VLOOKUP(C584,Table8[#All],2,0)</f>
        <v>0</v>
      </c>
      <c r="E584" s="20" t="s">
        <v>179</v>
      </c>
      <c r="F584" s="20">
        <f>VLOOKUP(E584,Table9[#All],2,0)</f>
        <v>2</v>
      </c>
      <c r="G584" s="20" t="s">
        <v>183</v>
      </c>
      <c r="H584" s="20">
        <f>VLOOKUP(G584,Table10[#All],2,0)</f>
        <v>4</v>
      </c>
      <c r="I584" s="20" t="s">
        <v>119</v>
      </c>
      <c r="J584" s="20">
        <f>VLOOKUP(I584,Table11[#All],2,0)</f>
        <v>0</v>
      </c>
      <c r="K584" s="20" t="s">
        <v>98</v>
      </c>
      <c r="L584" s="20">
        <f>VLOOKUP(K584,Table12[#All],2,0)</f>
        <v>0</v>
      </c>
      <c r="M584" s="20" t="s">
        <v>98</v>
      </c>
      <c r="N584" s="20">
        <f>VLOOKUP(M584,Table13[#All],2,0)</f>
        <v>2</v>
      </c>
      <c r="O584" s="20" t="s">
        <v>98</v>
      </c>
      <c r="P584" s="20">
        <f>VLOOKUP(O584,Table14[#All],2,0)</f>
        <v>1</v>
      </c>
      <c r="Q584" s="20" t="s">
        <v>104</v>
      </c>
      <c r="R584" s="20">
        <f>VLOOKUP(Q584,Table16[#All],2,0)</f>
        <v>0</v>
      </c>
      <c r="S584" s="20" t="s">
        <v>111</v>
      </c>
      <c r="T584" s="20">
        <f>VLOOKUP(S584,Table17[#All],2,0)</f>
        <v>0</v>
      </c>
      <c r="U584" s="21">
        <v>118500</v>
      </c>
    </row>
    <row r="585" spans="1:21">
      <c r="A585" s="22" t="s">
        <v>188</v>
      </c>
      <c r="B585" s="20">
        <f>VLOOKUP(A585,Table7[#All],2,)</f>
        <v>7</v>
      </c>
      <c r="C585" s="23" t="s">
        <v>182</v>
      </c>
      <c r="D585" s="20">
        <f>VLOOKUP(C585,Table8[#All],2,0)</f>
        <v>3</v>
      </c>
      <c r="E585" s="23" t="s">
        <v>92</v>
      </c>
      <c r="F585" s="20">
        <f>VLOOKUP(E585,Table9[#All],2,0)</f>
        <v>0</v>
      </c>
      <c r="G585" s="23" t="s">
        <v>198</v>
      </c>
      <c r="H585" s="20">
        <f>VLOOKUP(G585,Table10[#All],2,0)</f>
        <v>6</v>
      </c>
      <c r="I585" s="23" t="s">
        <v>98</v>
      </c>
      <c r="J585" s="20">
        <f>VLOOKUP(I585,Table11[#All],2,0)</f>
        <v>1</v>
      </c>
      <c r="K585" s="23" t="s">
        <v>98</v>
      </c>
      <c r="L585" s="20">
        <f>VLOOKUP(K585,Table12[#All],2,0)</f>
        <v>0</v>
      </c>
      <c r="M585" s="23" t="s">
        <v>119</v>
      </c>
      <c r="N585" s="20">
        <f>VLOOKUP(M585,Table13[#All],2,0)</f>
        <v>1</v>
      </c>
      <c r="O585" s="23" t="s">
        <v>119</v>
      </c>
      <c r="P585" s="20">
        <f>VLOOKUP(O585,Table14[#All],2,0)</f>
        <v>0</v>
      </c>
      <c r="Q585" s="23" t="s">
        <v>104</v>
      </c>
      <c r="R585" s="20">
        <f>VLOOKUP(Q585,Table16[#All],2,0)</f>
        <v>0</v>
      </c>
      <c r="S585" s="23" t="s">
        <v>111</v>
      </c>
      <c r="T585" s="20">
        <f>VLOOKUP(S585,Table17[#All],2,0)</f>
        <v>0</v>
      </c>
      <c r="U585" s="24">
        <v>325000</v>
      </c>
    </row>
    <row r="586" spans="1:21">
      <c r="A586" s="19" t="s">
        <v>197</v>
      </c>
      <c r="B586" s="20">
        <f>VLOOKUP(A586,Table7[#All],2,)</f>
        <v>8</v>
      </c>
      <c r="C586" s="20" t="s">
        <v>91</v>
      </c>
      <c r="D586" s="20">
        <f>VLOOKUP(C586,Table8[#All],2,0)</f>
        <v>0</v>
      </c>
      <c r="E586" s="20" t="s">
        <v>92</v>
      </c>
      <c r="F586" s="20">
        <f>VLOOKUP(E586,Table9[#All],2,0)</f>
        <v>0</v>
      </c>
      <c r="G586" s="20" t="s">
        <v>176</v>
      </c>
      <c r="H586" s="20">
        <f>VLOOKUP(G586,Table10[#All],2,0)</f>
        <v>2</v>
      </c>
      <c r="I586" s="20" t="s">
        <v>98</v>
      </c>
      <c r="J586" s="20">
        <f>VLOOKUP(I586,Table11[#All],2,0)</f>
        <v>1</v>
      </c>
      <c r="K586" s="20" t="s">
        <v>98</v>
      </c>
      <c r="L586" s="20">
        <f>VLOOKUP(K586,Table12[#All],2,0)</f>
        <v>0</v>
      </c>
      <c r="M586" s="20" t="s">
        <v>126</v>
      </c>
      <c r="N586" s="20">
        <f>VLOOKUP(M586,Table13[#All],2,0)</f>
        <v>0</v>
      </c>
      <c r="O586" s="20" t="s">
        <v>119</v>
      </c>
      <c r="P586" s="20">
        <f>VLOOKUP(O586,Table14[#All],2,0)</f>
        <v>0</v>
      </c>
      <c r="Q586" s="20" t="s">
        <v>104</v>
      </c>
      <c r="R586" s="20">
        <f>VLOOKUP(Q586,Table16[#All],2,0)</f>
        <v>0</v>
      </c>
      <c r="S586" s="20" t="s">
        <v>111</v>
      </c>
      <c r="T586" s="20">
        <f>VLOOKUP(S586,Table17[#All],2,0)</f>
        <v>0</v>
      </c>
      <c r="U586" s="21">
        <v>133000</v>
      </c>
    </row>
    <row r="587" spans="1:21">
      <c r="A587" s="22" t="s">
        <v>218</v>
      </c>
      <c r="B587" s="20">
        <f>VLOOKUP(A587,Table7[#All],2,)</f>
        <v>16</v>
      </c>
      <c r="C587" s="23" t="s">
        <v>91</v>
      </c>
      <c r="D587" s="20">
        <f>VLOOKUP(C587,Table8[#All],2,0)</f>
        <v>0</v>
      </c>
      <c r="E587" s="23" t="s">
        <v>92</v>
      </c>
      <c r="F587" s="20">
        <f>VLOOKUP(E587,Table9[#All],2,0)</f>
        <v>0</v>
      </c>
      <c r="G587" s="23" t="s">
        <v>93</v>
      </c>
      <c r="H587" s="20">
        <f>VLOOKUP(G587,Table10[#All],2,0)</f>
        <v>1</v>
      </c>
      <c r="I587" s="23" t="s">
        <v>126</v>
      </c>
      <c r="J587" s="20">
        <f>VLOOKUP(I587,Table11[#All],2,0)</f>
        <v>2</v>
      </c>
      <c r="K587" s="23" t="s">
        <v>98</v>
      </c>
      <c r="L587" s="20">
        <f>VLOOKUP(K587,Table12[#All],2,0)</f>
        <v>0</v>
      </c>
      <c r="M587" s="23" t="s">
        <v>126</v>
      </c>
      <c r="N587" s="20">
        <f>VLOOKUP(M587,Table13[#All],2,0)</f>
        <v>0</v>
      </c>
      <c r="O587" s="23" t="s">
        <v>119</v>
      </c>
      <c r="P587" s="20">
        <f>VLOOKUP(O587,Table14[#All],2,0)</f>
        <v>0</v>
      </c>
      <c r="Q587" s="23" t="s">
        <v>104</v>
      </c>
      <c r="R587" s="20">
        <f>VLOOKUP(Q587,Table16[#All],2,0)</f>
        <v>0</v>
      </c>
      <c r="S587" s="23" t="s">
        <v>150</v>
      </c>
      <c r="T587" s="20">
        <f>VLOOKUP(S587,Table17[#All],2,0)</f>
        <v>2</v>
      </c>
      <c r="U587" s="24">
        <v>369900</v>
      </c>
    </row>
    <row r="588" spans="1:21">
      <c r="A588" s="19" t="s">
        <v>197</v>
      </c>
      <c r="B588" s="20">
        <f>VLOOKUP(A588,Table7[#All],2,)</f>
        <v>8</v>
      </c>
      <c r="C588" s="20" t="s">
        <v>225</v>
      </c>
      <c r="D588" s="20">
        <f>VLOOKUP(C588,Table8[#All],2,0)</f>
        <v>6</v>
      </c>
      <c r="E588" s="20" t="s">
        <v>92</v>
      </c>
      <c r="F588" s="20">
        <f>VLOOKUP(E588,Table9[#All],2,0)</f>
        <v>0</v>
      </c>
      <c r="G588" s="20" t="s">
        <v>93</v>
      </c>
      <c r="H588" s="20">
        <f>VLOOKUP(G588,Table10[#All],2,0)</f>
        <v>1</v>
      </c>
      <c r="I588" s="20" t="s">
        <v>98</v>
      </c>
      <c r="J588" s="20">
        <f>VLOOKUP(I588,Table11[#All],2,0)</f>
        <v>1</v>
      </c>
      <c r="K588" s="20" t="s">
        <v>119</v>
      </c>
      <c r="L588" s="20">
        <f>VLOOKUP(K588,Table12[#All],2,0)</f>
        <v>1</v>
      </c>
      <c r="M588" s="20" t="s">
        <v>126</v>
      </c>
      <c r="N588" s="20">
        <f>VLOOKUP(M588,Table13[#All],2,0)</f>
        <v>0</v>
      </c>
      <c r="O588" s="20" t="s">
        <v>139</v>
      </c>
      <c r="P588" s="20">
        <f>VLOOKUP(O588,Table14[#All],2,0)</f>
        <v>3</v>
      </c>
      <c r="Q588" s="20" t="s">
        <v>167</v>
      </c>
      <c r="R588" s="20">
        <f>VLOOKUP(Q588,Table16[#All],2,0)</f>
        <v>1</v>
      </c>
      <c r="S588" s="20" t="s">
        <v>111</v>
      </c>
      <c r="T588" s="20">
        <f>VLOOKUP(S588,Table17[#All],2,0)</f>
        <v>0</v>
      </c>
      <c r="U588" s="21">
        <v>130000</v>
      </c>
    </row>
    <row r="589" spans="1:21">
      <c r="A589" s="22" t="s">
        <v>169</v>
      </c>
      <c r="B589" s="20">
        <f>VLOOKUP(A589,Table7[#All],2,)</f>
        <v>9</v>
      </c>
      <c r="C589" s="23" t="s">
        <v>91</v>
      </c>
      <c r="D589" s="20">
        <f>VLOOKUP(C589,Table8[#All],2,0)</f>
        <v>0</v>
      </c>
      <c r="E589" s="23" t="s">
        <v>92</v>
      </c>
      <c r="F589" s="20">
        <f>VLOOKUP(E589,Table9[#All],2,0)</f>
        <v>0</v>
      </c>
      <c r="G589" s="23" t="s">
        <v>183</v>
      </c>
      <c r="H589" s="20">
        <f>VLOOKUP(G589,Table10[#All],2,0)</f>
        <v>4</v>
      </c>
      <c r="I589" s="23" t="s">
        <v>98</v>
      </c>
      <c r="J589" s="20">
        <f>VLOOKUP(I589,Table11[#All],2,0)</f>
        <v>1</v>
      </c>
      <c r="K589" s="23" t="s">
        <v>98</v>
      </c>
      <c r="L589" s="20">
        <f>VLOOKUP(K589,Table12[#All],2,0)</f>
        <v>0</v>
      </c>
      <c r="M589" s="23" t="s">
        <v>98</v>
      </c>
      <c r="N589" s="20">
        <f>VLOOKUP(M589,Table13[#All],2,0)</f>
        <v>2</v>
      </c>
      <c r="O589" s="23" t="s">
        <v>98</v>
      </c>
      <c r="P589" s="20">
        <f>VLOOKUP(O589,Table14[#All],2,0)</f>
        <v>1</v>
      </c>
      <c r="Q589" s="23" t="s">
        <v>104</v>
      </c>
      <c r="R589" s="20">
        <f>VLOOKUP(Q589,Table16[#All],2,0)</f>
        <v>0</v>
      </c>
      <c r="S589" s="23" t="s">
        <v>111</v>
      </c>
      <c r="T589" s="20">
        <f>VLOOKUP(S589,Table17[#All],2,0)</f>
        <v>0</v>
      </c>
      <c r="U589" s="24">
        <v>137000</v>
      </c>
    </row>
    <row r="590" spans="1:21">
      <c r="A590" s="19" t="s">
        <v>199</v>
      </c>
      <c r="B590" s="20">
        <f>VLOOKUP(A590,Table7[#All],2,)</f>
        <v>19</v>
      </c>
      <c r="C590" s="20" t="s">
        <v>91</v>
      </c>
      <c r="D590" s="20">
        <f>VLOOKUP(C590,Table8[#All],2,0)</f>
        <v>0</v>
      </c>
      <c r="E590" s="20" t="s">
        <v>92</v>
      </c>
      <c r="F590" s="20">
        <f>VLOOKUP(E590,Table9[#All],2,0)</f>
        <v>0</v>
      </c>
      <c r="G590" s="20" t="s">
        <v>93</v>
      </c>
      <c r="H590" s="20">
        <f>VLOOKUP(G590,Table10[#All],2,0)</f>
        <v>1</v>
      </c>
      <c r="I590" s="20" t="s">
        <v>98</v>
      </c>
      <c r="J590" s="20">
        <f>VLOOKUP(I590,Table11[#All],2,0)</f>
        <v>1</v>
      </c>
      <c r="K590" s="20" t="s">
        <v>98</v>
      </c>
      <c r="L590" s="20">
        <f>VLOOKUP(K590,Table12[#All],2,0)</f>
        <v>0</v>
      </c>
      <c r="M590" s="20" t="s">
        <v>126</v>
      </c>
      <c r="N590" s="20">
        <f>VLOOKUP(M590,Table13[#All],2,0)</f>
        <v>0</v>
      </c>
      <c r="O590" s="20" t="s">
        <v>126</v>
      </c>
      <c r="P590" s="20">
        <f>VLOOKUP(O590,Table14[#All],2,0)</f>
        <v>2</v>
      </c>
      <c r="Q590" s="20" t="s">
        <v>104</v>
      </c>
      <c r="R590" s="20">
        <f>VLOOKUP(Q590,Table16[#All],2,0)</f>
        <v>0</v>
      </c>
      <c r="S590" s="20" t="s">
        <v>150</v>
      </c>
      <c r="T590" s="20">
        <f>VLOOKUP(S590,Table17[#All],2,0)</f>
        <v>2</v>
      </c>
      <c r="U590" s="21">
        <v>143000</v>
      </c>
    </row>
    <row r="591" spans="1:21">
      <c r="A591" s="22" t="s">
        <v>197</v>
      </c>
      <c r="B591" s="20">
        <f>VLOOKUP(A591,Table7[#All],2,)</f>
        <v>8</v>
      </c>
      <c r="C591" s="23" t="s">
        <v>225</v>
      </c>
      <c r="D591" s="20">
        <f>VLOOKUP(C591,Table8[#All],2,0)</f>
        <v>6</v>
      </c>
      <c r="E591" s="23" t="s">
        <v>92</v>
      </c>
      <c r="F591" s="20">
        <f>VLOOKUP(E591,Table9[#All],2,0)</f>
        <v>0</v>
      </c>
      <c r="G591" s="23" t="s">
        <v>93</v>
      </c>
      <c r="H591" s="20">
        <f>VLOOKUP(G591,Table10[#All],2,0)</f>
        <v>1</v>
      </c>
      <c r="I591" s="23" t="s">
        <v>98</v>
      </c>
      <c r="J591" s="20">
        <f>VLOOKUP(I591,Table11[#All],2,0)</f>
        <v>1</v>
      </c>
      <c r="K591" s="23" t="s">
        <v>98</v>
      </c>
      <c r="L591" s="20">
        <f>VLOOKUP(K591,Table12[#All],2,0)</f>
        <v>0</v>
      </c>
      <c r="M591" s="23" t="s">
        <v>98</v>
      </c>
      <c r="N591" s="20">
        <f>VLOOKUP(M591,Table13[#All],2,0)</f>
        <v>2</v>
      </c>
      <c r="O591" s="23" t="s">
        <v>98</v>
      </c>
      <c r="P591" s="20">
        <f>VLOOKUP(O591,Table14[#All],2,0)</f>
        <v>1</v>
      </c>
      <c r="Q591" s="23" t="s">
        <v>191</v>
      </c>
      <c r="R591" s="20">
        <f>VLOOKUP(Q591,Table16[#All],2,0)</f>
        <v>2</v>
      </c>
      <c r="S591" s="23" t="s">
        <v>111</v>
      </c>
      <c r="T591" s="20">
        <f>VLOOKUP(S591,Table17[#All],2,0)</f>
        <v>0</v>
      </c>
      <c r="U591" s="24">
        <v>79500</v>
      </c>
    </row>
    <row r="592" spans="1:21">
      <c r="A592" s="19" t="s">
        <v>209</v>
      </c>
      <c r="B592" s="20">
        <f>VLOOKUP(A592,Table7[#All],2,)</f>
        <v>0</v>
      </c>
      <c r="C592" s="20" t="s">
        <v>91</v>
      </c>
      <c r="D592" s="20">
        <f>VLOOKUP(C592,Table8[#All],2,0)</f>
        <v>0</v>
      </c>
      <c r="E592" s="20" t="s">
        <v>92</v>
      </c>
      <c r="F592" s="20">
        <f>VLOOKUP(E592,Table9[#All],2,0)</f>
        <v>0</v>
      </c>
      <c r="G592" s="20" t="s">
        <v>122</v>
      </c>
      <c r="H592" s="20">
        <f>VLOOKUP(G592,Table10[#All],2,0)</f>
        <v>0</v>
      </c>
      <c r="I592" s="20" t="s">
        <v>119</v>
      </c>
      <c r="J592" s="20">
        <f>VLOOKUP(I592,Table11[#All],2,0)</f>
        <v>0</v>
      </c>
      <c r="K592" s="20" t="s">
        <v>98</v>
      </c>
      <c r="L592" s="20">
        <f>VLOOKUP(K592,Table12[#All],2,0)</f>
        <v>0</v>
      </c>
      <c r="M592" s="20" t="s">
        <v>126</v>
      </c>
      <c r="N592" s="20">
        <f>VLOOKUP(M592,Table13[#All],2,0)</f>
        <v>0</v>
      </c>
      <c r="O592" s="20" t="s">
        <v>119</v>
      </c>
      <c r="P592" s="20">
        <f>VLOOKUP(O592,Table14[#All],2,0)</f>
        <v>0</v>
      </c>
      <c r="Q592" s="20" t="s">
        <v>104</v>
      </c>
      <c r="R592" s="20">
        <f>VLOOKUP(Q592,Table16[#All],2,0)</f>
        <v>0</v>
      </c>
      <c r="S592" s="20" t="s">
        <v>111</v>
      </c>
      <c r="T592" s="20">
        <f>VLOOKUP(S592,Table17[#All],2,0)</f>
        <v>0</v>
      </c>
      <c r="U592" s="21">
        <v>185900</v>
      </c>
    </row>
    <row r="593" spans="1:21">
      <c r="A593" s="22" t="s">
        <v>147</v>
      </c>
      <c r="B593" s="20">
        <f>VLOOKUP(A593,Table7[#All],2,)</f>
        <v>10</v>
      </c>
      <c r="C593" s="23" t="s">
        <v>91</v>
      </c>
      <c r="D593" s="20">
        <f>VLOOKUP(C593,Table8[#All],2,0)</f>
        <v>0</v>
      </c>
      <c r="E593" s="23" t="s">
        <v>92</v>
      </c>
      <c r="F593" s="20">
        <f>VLOOKUP(E593,Table9[#All],2,0)</f>
        <v>0</v>
      </c>
      <c r="G593" s="23" t="s">
        <v>122</v>
      </c>
      <c r="H593" s="20">
        <f>VLOOKUP(G593,Table10[#All],2,0)</f>
        <v>0</v>
      </c>
      <c r="I593" s="23" t="s">
        <v>126</v>
      </c>
      <c r="J593" s="20">
        <f>VLOOKUP(I593,Table11[#All],2,0)</f>
        <v>2</v>
      </c>
      <c r="K593" s="23" t="s">
        <v>98</v>
      </c>
      <c r="L593" s="20">
        <f>VLOOKUP(K593,Table12[#All],2,0)</f>
        <v>0</v>
      </c>
      <c r="M593" s="23" t="s">
        <v>126</v>
      </c>
      <c r="N593" s="20">
        <f>VLOOKUP(M593,Table13[#All],2,0)</f>
        <v>0</v>
      </c>
      <c r="O593" s="23" t="s">
        <v>126</v>
      </c>
      <c r="P593" s="20">
        <f>VLOOKUP(O593,Table14[#All],2,0)</f>
        <v>2</v>
      </c>
      <c r="Q593" s="23" t="s">
        <v>104</v>
      </c>
      <c r="R593" s="20">
        <f>VLOOKUP(Q593,Table16[#All],2,0)</f>
        <v>0</v>
      </c>
      <c r="S593" s="23" t="s">
        <v>111</v>
      </c>
      <c r="T593" s="20">
        <f>VLOOKUP(S593,Table17[#All],2,0)</f>
        <v>0</v>
      </c>
      <c r="U593" s="24">
        <v>451950</v>
      </c>
    </row>
    <row r="594" spans="1:21">
      <c r="A594" s="19" t="s">
        <v>217</v>
      </c>
      <c r="B594" s="20">
        <f>VLOOKUP(A594,Table7[#All],2,)</f>
        <v>4</v>
      </c>
      <c r="C594" s="20" t="s">
        <v>91</v>
      </c>
      <c r="D594" s="20">
        <f>VLOOKUP(C594,Table8[#All],2,0)</f>
        <v>0</v>
      </c>
      <c r="E594" s="20" t="s">
        <v>92</v>
      </c>
      <c r="F594" s="20">
        <f>VLOOKUP(E594,Table9[#All],2,0)</f>
        <v>0</v>
      </c>
      <c r="G594" s="20" t="s">
        <v>93</v>
      </c>
      <c r="H594" s="20">
        <f>VLOOKUP(G594,Table10[#All],2,0)</f>
        <v>1</v>
      </c>
      <c r="I594" s="20" t="s">
        <v>98</v>
      </c>
      <c r="J594" s="20">
        <f>VLOOKUP(I594,Table11[#All],2,0)</f>
        <v>1</v>
      </c>
      <c r="K594" s="20" t="s">
        <v>119</v>
      </c>
      <c r="L594" s="20">
        <f>VLOOKUP(K594,Table12[#All],2,0)</f>
        <v>1</v>
      </c>
      <c r="M594" s="20" t="s">
        <v>126</v>
      </c>
      <c r="N594" s="20">
        <f>VLOOKUP(M594,Table13[#All],2,0)</f>
        <v>0</v>
      </c>
      <c r="O594" s="20" t="s">
        <v>98</v>
      </c>
      <c r="P594" s="20">
        <f>VLOOKUP(O594,Table14[#All],2,0)</f>
        <v>1</v>
      </c>
      <c r="Q594" s="20" t="s">
        <v>104</v>
      </c>
      <c r="R594" s="20">
        <f>VLOOKUP(Q594,Table16[#All],2,0)</f>
        <v>0</v>
      </c>
      <c r="S594" s="20" t="s">
        <v>111</v>
      </c>
      <c r="T594" s="20">
        <f>VLOOKUP(S594,Table17[#All],2,0)</f>
        <v>0</v>
      </c>
      <c r="U594" s="21">
        <v>138000</v>
      </c>
    </row>
    <row r="595" spans="1:21">
      <c r="A595" s="22" t="s">
        <v>209</v>
      </c>
      <c r="B595" s="20">
        <f>VLOOKUP(A595,Table7[#All],2,)</f>
        <v>0</v>
      </c>
      <c r="C595" s="23" t="s">
        <v>91</v>
      </c>
      <c r="D595" s="20">
        <f>VLOOKUP(C595,Table8[#All],2,0)</f>
        <v>0</v>
      </c>
      <c r="E595" s="23" t="s">
        <v>129</v>
      </c>
      <c r="F595" s="20">
        <f>VLOOKUP(E595,Table9[#All],2,0)</f>
        <v>3</v>
      </c>
      <c r="G595" s="23" t="s">
        <v>93</v>
      </c>
      <c r="H595" s="20">
        <f>VLOOKUP(G595,Table10[#All],2,0)</f>
        <v>1</v>
      </c>
      <c r="I595" s="23" t="s">
        <v>119</v>
      </c>
      <c r="J595" s="20">
        <f>VLOOKUP(I595,Table11[#All],2,0)</f>
        <v>0</v>
      </c>
      <c r="K595" s="23" t="s">
        <v>98</v>
      </c>
      <c r="L595" s="20">
        <f>VLOOKUP(K595,Table12[#All],2,0)</f>
        <v>0</v>
      </c>
      <c r="M595" s="23" t="s">
        <v>126</v>
      </c>
      <c r="N595" s="20">
        <f>VLOOKUP(M595,Table13[#All],2,0)</f>
        <v>0</v>
      </c>
      <c r="O595" s="23" t="s">
        <v>119</v>
      </c>
      <c r="P595" s="20">
        <f>VLOOKUP(O595,Table14[#All],2,0)</f>
        <v>0</v>
      </c>
      <c r="Q595" s="23" t="s">
        <v>104</v>
      </c>
      <c r="R595" s="20">
        <f>VLOOKUP(Q595,Table16[#All],2,0)</f>
        <v>0</v>
      </c>
      <c r="S595" s="23" t="s">
        <v>111</v>
      </c>
      <c r="T595" s="20">
        <f>VLOOKUP(S595,Table17[#All],2,0)</f>
        <v>0</v>
      </c>
      <c r="U595" s="24">
        <v>140000</v>
      </c>
    </row>
    <row r="596" spans="1:21">
      <c r="A596" s="19" t="s">
        <v>209</v>
      </c>
      <c r="B596" s="20">
        <f>VLOOKUP(A596,Table7[#All],2,)</f>
        <v>0</v>
      </c>
      <c r="C596" s="20" t="s">
        <v>91</v>
      </c>
      <c r="D596" s="20">
        <f>VLOOKUP(C596,Table8[#All],2,0)</f>
        <v>0</v>
      </c>
      <c r="E596" s="20" t="s">
        <v>92</v>
      </c>
      <c r="F596" s="20">
        <f>VLOOKUP(E596,Table9[#All],2,0)</f>
        <v>0</v>
      </c>
      <c r="G596" s="20" t="s">
        <v>93</v>
      </c>
      <c r="H596" s="20">
        <f>VLOOKUP(G596,Table10[#All],2,0)</f>
        <v>1</v>
      </c>
      <c r="I596" s="20" t="s">
        <v>119</v>
      </c>
      <c r="J596" s="20">
        <f>VLOOKUP(I596,Table11[#All],2,0)</f>
        <v>0</v>
      </c>
      <c r="K596" s="20" t="s">
        <v>98</v>
      </c>
      <c r="L596" s="20">
        <f>VLOOKUP(K596,Table12[#All],2,0)</f>
        <v>0</v>
      </c>
      <c r="M596" s="20" t="s">
        <v>98</v>
      </c>
      <c r="N596" s="20">
        <f>VLOOKUP(M596,Table13[#All],2,0)</f>
        <v>2</v>
      </c>
      <c r="O596" s="20" t="s">
        <v>98</v>
      </c>
      <c r="P596" s="20">
        <f>VLOOKUP(O596,Table14[#All],2,0)</f>
        <v>1</v>
      </c>
      <c r="Q596" s="20" t="s">
        <v>104</v>
      </c>
      <c r="R596" s="20">
        <f>VLOOKUP(Q596,Table16[#All],2,0)</f>
        <v>0</v>
      </c>
      <c r="S596" s="20" t="s">
        <v>111</v>
      </c>
      <c r="T596" s="20">
        <f>VLOOKUP(S596,Table17[#All],2,0)</f>
        <v>0</v>
      </c>
      <c r="U596" s="21">
        <v>110000</v>
      </c>
    </row>
    <row r="597" spans="1:21">
      <c r="A597" s="22" t="s">
        <v>128</v>
      </c>
      <c r="B597" s="20">
        <f>VLOOKUP(A597,Table7[#All],2,)</f>
        <v>18</v>
      </c>
      <c r="C597" s="23" t="s">
        <v>91</v>
      </c>
      <c r="D597" s="20">
        <f>VLOOKUP(C597,Table8[#All],2,0)</f>
        <v>0</v>
      </c>
      <c r="E597" s="23" t="s">
        <v>92</v>
      </c>
      <c r="F597" s="20">
        <f>VLOOKUP(E597,Table9[#All],2,0)</f>
        <v>0</v>
      </c>
      <c r="G597" s="23" t="s">
        <v>93</v>
      </c>
      <c r="H597" s="20">
        <f>VLOOKUP(G597,Table10[#All],2,0)</f>
        <v>1</v>
      </c>
      <c r="I597" s="23" t="s">
        <v>119</v>
      </c>
      <c r="J597" s="20">
        <f>VLOOKUP(I597,Table11[#All],2,0)</f>
        <v>0</v>
      </c>
      <c r="K597" s="23" t="s">
        <v>98</v>
      </c>
      <c r="L597" s="20">
        <f>VLOOKUP(K597,Table12[#All],2,0)</f>
        <v>0</v>
      </c>
      <c r="M597" s="23" t="s">
        <v>126</v>
      </c>
      <c r="N597" s="20">
        <f>VLOOKUP(M597,Table13[#All],2,0)</f>
        <v>0</v>
      </c>
      <c r="O597" s="23" t="s">
        <v>119</v>
      </c>
      <c r="P597" s="20">
        <f>VLOOKUP(O597,Table14[#All],2,0)</f>
        <v>0</v>
      </c>
      <c r="Q597" s="23" t="s">
        <v>104</v>
      </c>
      <c r="R597" s="20">
        <f>VLOOKUP(Q597,Table16[#All],2,0)</f>
        <v>0</v>
      </c>
      <c r="S597" s="23" t="s">
        <v>150</v>
      </c>
      <c r="T597" s="20">
        <f>VLOOKUP(S597,Table17[#All],2,0)</f>
        <v>2</v>
      </c>
      <c r="U597" s="24">
        <v>319000</v>
      </c>
    </row>
    <row r="598" spans="1:21">
      <c r="A598" s="19" t="s">
        <v>188</v>
      </c>
      <c r="B598" s="20">
        <f>VLOOKUP(A598,Table7[#All],2,)</f>
        <v>7</v>
      </c>
      <c r="C598" s="20" t="s">
        <v>91</v>
      </c>
      <c r="D598" s="20">
        <f>VLOOKUP(C598,Table8[#All],2,0)</f>
        <v>0</v>
      </c>
      <c r="E598" s="20" t="s">
        <v>92</v>
      </c>
      <c r="F598" s="20">
        <f>VLOOKUP(E598,Table9[#All],2,0)</f>
        <v>0</v>
      </c>
      <c r="G598" s="20" t="s">
        <v>122</v>
      </c>
      <c r="H598" s="20">
        <f>VLOOKUP(G598,Table10[#All],2,0)</f>
        <v>0</v>
      </c>
      <c r="I598" s="20" t="s">
        <v>98</v>
      </c>
      <c r="J598" s="20">
        <f>VLOOKUP(I598,Table11[#All],2,0)</f>
        <v>1</v>
      </c>
      <c r="K598" s="20" t="s">
        <v>98</v>
      </c>
      <c r="L598" s="20">
        <f>VLOOKUP(K598,Table12[#All],2,0)</f>
        <v>0</v>
      </c>
      <c r="M598" s="20" t="s">
        <v>126</v>
      </c>
      <c r="N598" s="20">
        <f>VLOOKUP(M598,Table13[#All],2,0)</f>
        <v>0</v>
      </c>
      <c r="O598" s="20" t="s">
        <v>98</v>
      </c>
      <c r="P598" s="20">
        <f>VLOOKUP(O598,Table14[#All],2,0)</f>
        <v>1</v>
      </c>
      <c r="Q598" s="20" t="s">
        <v>167</v>
      </c>
      <c r="R598" s="20">
        <f>VLOOKUP(Q598,Table16[#All],2,0)</f>
        <v>1</v>
      </c>
      <c r="S598" s="20" t="s">
        <v>111</v>
      </c>
      <c r="T598" s="20">
        <f>VLOOKUP(S598,Table17[#All],2,0)</f>
        <v>0</v>
      </c>
      <c r="U598" s="21">
        <v>114504</v>
      </c>
    </row>
    <row r="599" spans="1:21">
      <c r="A599" s="22" t="s">
        <v>156</v>
      </c>
      <c r="B599" s="20">
        <f>VLOOKUP(A599,Table7[#All],2,)</f>
        <v>21</v>
      </c>
      <c r="C599" s="23" t="s">
        <v>91</v>
      </c>
      <c r="D599" s="20">
        <f>VLOOKUP(C599,Table8[#All],2,0)</f>
        <v>0</v>
      </c>
      <c r="E599" s="23" t="s">
        <v>129</v>
      </c>
      <c r="F599" s="20">
        <f>VLOOKUP(E599,Table9[#All],2,0)</f>
        <v>3</v>
      </c>
      <c r="G599" s="23" t="s">
        <v>93</v>
      </c>
      <c r="H599" s="20">
        <f>VLOOKUP(G599,Table10[#All],2,0)</f>
        <v>1</v>
      </c>
      <c r="I599" s="23" t="s">
        <v>126</v>
      </c>
      <c r="J599" s="20">
        <f>VLOOKUP(I599,Table11[#All],2,0)</f>
        <v>2</v>
      </c>
      <c r="K599" s="23" t="s">
        <v>98</v>
      </c>
      <c r="L599" s="20">
        <f>VLOOKUP(K599,Table12[#All],2,0)</f>
        <v>0</v>
      </c>
      <c r="M599" s="23" t="s">
        <v>126</v>
      </c>
      <c r="N599" s="20">
        <f>VLOOKUP(M599,Table13[#All],2,0)</f>
        <v>0</v>
      </c>
      <c r="O599" s="23" t="s">
        <v>119</v>
      </c>
      <c r="P599" s="20">
        <f>VLOOKUP(O599,Table14[#All],2,0)</f>
        <v>0</v>
      </c>
      <c r="Q599" s="23" t="s">
        <v>104</v>
      </c>
      <c r="R599" s="20">
        <f>VLOOKUP(Q599,Table16[#All],2,0)</f>
        <v>0</v>
      </c>
      <c r="S599" s="23" t="s">
        <v>150</v>
      </c>
      <c r="T599" s="20">
        <f>VLOOKUP(S599,Table17[#All],2,0)</f>
        <v>2</v>
      </c>
      <c r="U599" s="24">
        <v>194201</v>
      </c>
    </row>
    <row r="600" spans="1:21">
      <c r="A600" s="19" t="s">
        <v>212</v>
      </c>
      <c r="B600" s="20">
        <f>VLOOKUP(A600,Table7[#All],2,)</f>
        <v>2</v>
      </c>
      <c r="C600" s="20" t="s">
        <v>91</v>
      </c>
      <c r="D600" s="20">
        <f>VLOOKUP(C600,Table8[#All],2,0)</f>
        <v>0</v>
      </c>
      <c r="E600" s="20" t="s">
        <v>92</v>
      </c>
      <c r="F600" s="20">
        <f>VLOOKUP(E600,Table9[#All],2,0)</f>
        <v>0</v>
      </c>
      <c r="G600" s="20" t="s">
        <v>93</v>
      </c>
      <c r="H600" s="20">
        <f>VLOOKUP(G600,Table10[#All],2,0)</f>
        <v>1</v>
      </c>
      <c r="I600" s="20" t="s">
        <v>119</v>
      </c>
      <c r="J600" s="20">
        <f>VLOOKUP(I600,Table11[#All],2,0)</f>
        <v>0</v>
      </c>
      <c r="K600" s="20" t="s">
        <v>98</v>
      </c>
      <c r="L600" s="20">
        <f>VLOOKUP(K600,Table12[#All],2,0)</f>
        <v>0</v>
      </c>
      <c r="M600" s="20" t="s">
        <v>126</v>
      </c>
      <c r="N600" s="20">
        <f>VLOOKUP(M600,Table13[#All],2,0)</f>
        <v>0</v>
      </c>
      <c r="O600" s="20" t="s">
        <v>119</v>
      </c>
      <c r="P600" s="20">
        <f>VLOOKUP(O600,Table14[#All],2,0)</f>
        <v>0</v>
      </c>
      <c r="Q600" s="20" t="s">
        <v>104</v>
      </c>
      <c r="R600" s="20">
        <f>VLOOKUP(Q600,Table16[#All],2,0)</f>
        <v>0</v>
      </c>
      <c r="S600" s="20" t="s">
        <v>111</v>
      </c>
      <c r="T600" s="20">
        <f>VLOOKUP(S600,Table17[#All],2,0)</f>
        <v>0</v>
      </c>
      <c r="U600" s="21">
        <v>217500</v>
      </c>
    </row>
    <row r="601" spans="1:21">
      <c r="A601" s="22" t="s">
        <v>213</v>
      </c>
      <c r="B601" s="20">
        <f>VLOOKUP(A601,Table7[#All],2,)</f>
        <v>24</v>
      </c>
      <c r="C601" s="23" t="s">
        <v>91</v>
      </c>
      <c r="D601" s="20">
        <f>VLOOKUP(C601,Table8[#All],2,0)</f>
        <v>0</v>
      </c>
      <c r="E601" s="23" t="s">
        <v>142</v>
      </c>
      <c r="F601" s="20">
        <f>VLOOKUP(E601,Table9[#All],2,0)</f>
        <v>4</v>
      </c>
      <c r="G601" s="23" t="s">
        <v>122</v>
      </c>
      <c r="H601" s="20">
        <f>VLOOKUP(G601,Table10[#All],2,0)</f>
        <v>0</v>
      </c>
      <c r="I601" s="23" t="s">
        <v>119</v>
      </c>
      <c r="J601" s="20">
        <f>VLOOKUP(I601,Table11[#All],2,0)</f>
        <v>0</v>
      </c>
      <c r="K601" s="23" t="s">
        <v>98</v>
      </c>
      <c r="L601" s="20">
        <f>VLOOKUP(K601,Table12[#All],2,0)</f>
        <v>0</v>
      </c>
      <c r="M601" s="23" t="s">
        <v>98</v>
      </c>
      <c r="N601" s="20">
        <f>VLOOKUP(M601,Table13[#All],2,0)</f>
        <v>2</v>
      </c>
      <c r="O601" s="23" t="s">
        <v>98</v>
      </c>
      <c r="P601" s="20">
        <f>VLOOKUP(O601,Table14[#All],2,0)</f>
        <v>1</v>
      </c>
      <c r="Q601" s="23" t="s">
        <v>104</v>
      </c>
      <c r="R601" s="20">
        <f>VLOOKUP(Q601,Table16[#All],2,0)</f>
        <v>0</v>
      </c>
      <c r="S601" s="23" t="s">
        <v>111</v>
      </c>
      <c r="T601" s="20">
        <f>VLOOKUP(S601,Table17[#All],2,0)</f>
        <v>0</v>
      </c>
      <c r="U601" s="24">
        <v>151000</v>
      </c>
    </row>
    <row r="602" spans="1:21">
      <c r="A602" s="19" t="s">
        <v>147</v>
      </c>
      <c r="B602" s="20">
        <f>VLOOKUP(A602,Table7[#All],2,)</f>
        <v>10</v>
      </c>
      <c r="C602" s="20" t="s">
        <v>91</v>
      </c>
      <c r="D602" s="20">
        <f>VLOOKUP(C602,Table8[#All],2,0)</f>
        <v>0</v>
      </c>
      <c r="E602" s="20" t="s">
        <v>92</v>
      </c>
      <c r="F602" s="20">
        <f>VLOOKUP(E602,Table9[#All],2,0)</f>
        <v>0</v>
      </c>
      <c r="G602" s="20" t="s">
        <v>122</v>
      </c>
      <c r="H602" s="20">
        <f>VLOOKUP(G602,Table10[#All],2,0)</f>
        <v>0</v>
      </c>
      <c r="I602" s="20" t="s">
        <v>119</v>
      </c>
      <c r="J602" s="20">
        <f>VLOOKUP(I602,Table11[#All],2,0)</f>
        <v>0</v>
      </c>
      <c r="K602" s="20" t="s">
        <v>98</v>
      </c>
      <c r="L602" s="20">
        <f>VLOOKUP(K602,Table12[#All],2,0)</f>
        <v>0</v>
      </c>
      <c r="M602" s="20" t="s">
        <v>126</v>
      </c>
      <c r="N602" s="20">
        <f>VLOOKUP(M602,Table13[#All],2,0)</f>
        <v>0</v>
      </c>
      <c r="O602" s="20" t="s">
        <v>126</v>
      </c>
      <c r="P602" s="20">
        <f>VLOOKUP(O602,Table14[#All],2,0)</f>
        <v>2</v>
      </c>
      <c r="Q602" s="20" t="s">
        <v>104</v>
      </c>
      <c r="R602" s="20">
        <f>VLOOKUP(Q602,Table16[#All],2,0)</f>
        <v>0</v>
      </c>
      <c r="S602" s="20" t="s">
        <v>111</v>
      </c>
      <c r="T602" s="20">
        <f>VLOOKUP(S602,Table17[#All],2,0)</f>
        <v>0</v>
      </c>
      <c r="U602" s="21">
        <v>275000</v>
      </c>
    </row>
    <row r="603" spans="1:21">
      <c r="A603" s="22" t="s">
        <v>214</v>
      </c>
      <c r="B603" s="20">
        <f>VLOOKUP(A603,Table7[#All],2,)</f>
        <v>13</v>
      </c>
      <c r="C603" s="23" t="s">
        <v>91</v>
      </c>
      <c r="D603" s="20">
        <f>VLOOKUP(C603,Table8[#All],2,0)</f>
        <v>0</v>
      </c>
      <c r="E603" s="23" t="s">
        <v>92</v>
      </c>
      <c r="F603" s="20">
        <f>VLOOKUP(E603,Table9[#All],2,0)</f>
        <v>0</v>
      </c>
      <c r="G603" s="23" t="s">
        <v>176</v>
      </c>
      <c r="H603" s="20">
        <f>VLOOKUP(G603,Table10[#All],2,0)</f>
        <v>2</v>
      </c>
      <c r="I603" s="23" t="s">
        <v>98</v>
      </c>
      <c r="J603" s="20">
        <f>VLOOKUP(I603,Table11[#All],2,0)</f>
        <v>1</v>
      </c>
      <c r="K603" s="23" t="s">
        <v>98</v>
      </c>
      <c r="L603" s="20">
        <f>VLOOKUP(K603,Table12[#All],2,0)</f>
        <v>0</v>
      </c>
      <c r="M603" s="23" t="s">
        <v>98</v>
      </c>
      <c r="N603" s="20">
        <f>VLOOKUP(M603,Table13[#All],2,0)</f>
        <v>2</v>
      </c>
      <c r="O603" s="23" t="s">
        <v>119</v>
      </c>
      <c r="P603" s="20">
        <f>VLOOKUP(O603,Table14[#All],2,0)</f>
        <v>0</v>
      </c>
      <c r="Q603" s="23" t="s">
        <v>191</v>
      </c>
      <c r="R603" s="20">
        <f>VLOOKUP(Q603,Table16[#All],2,0)</f>
        <v>2</v>
      </c>
      <c r="S603" s="23" t="s">
        <v>111</v>
      </c>
      <c r="T603" s="20">
        <f>VLOOKUP(S603,Table17[#All],2,0)</f>
        <v>0</v>
      </c>
      <c r="U603" s="24">
        <v>141000</v>
      </c>
    </row>
    <row r="604" spans="1:21">
      <c r="A604" s="19" t="s">
        <v>165</v>
      </c>
      <c r="B604" s="20">
        <f>VLOOKUP(A604,Table7[#All],2,)</f>
        <v>12</v>
      </c>
      <c r="C604" s="20" t="s">
        <v>91</v>
      </c>
      <c r="D604" s="20">
        <f>VLOOKUP(C604,Table8[#All],2,0)</f>
        <v>0</v>
      </c>
      <c r="E604" s="20" t="s">
        <v>92</v>
      </c>
      <c r="F604" s="20">
        <f>VLOOKUP(E604,Table9[#All],2,0)</f>
        <v>0</v>
      </c>
      <c r="G604" s="20" t="s">
        <v>122</v>
      </c>
      <c r="H604" s="20">
        <f>VLOOKUP(G604,Table10[#All],2,0)</f>
        <v>0</v>
      </c>
      <c r="I604" s="20" t="s">
        <v>119</v>
      </c>
      <c r="J604" s="20">
        <f>VLOOKUP(I604,Table11[#All],2,0)</f>
        <v>0</v>
      </c>
      <c r="K604" s="20" t="s">
        <v>98</v>
      </c>
      <c r="L604" s="20">
        <f>VLOOKUP(K604,Table12[#All],2,0)</f>
        <v>0</v>
      </c>
      <c r="M604" s="20" t="s">
        <v>126</v>
      </c>
      <c r="N604" s="20">
        <f>VLOOKUP(M604,Table13[#All],2,0)</f>
        <v>0</v>
      </c>
      <c r="O604" s="20" t="s">
        <v>119</v>
      </c>
      <c r="P604" s="20">
        <f>VLOOKUP(O604,Table14[#All],2,0)</f>
        <v>0</v>
      </c>
      <c r="Q604" s="20" t="s">
        <v>104</v>
      </c>
      <c r="R604" s="20">
        <f>VLOOKUP(Q604,Table16[#All],2,0)</f>
        <v>0</v>
      </c>
      <c r="S604" s="20" t="s">
        <v>172</v>
      </c>
      <c r="T604" s="20">
        <f>VLOOKUP(S604,Table17[#All],2,0)</f>
        <v>1</v>
      </c>
      <c r="U604" s="21">
        <v>220000</v>
      </c>
    </row>
    <row r="605" spans="1:21">
      <c r="A605" s="22" t="s">
        <v>163</v>
      </c>
      <c r="B605" s="20">
        <f>VLOOKUP(A605,Table7[#All],2,)</f>
        <v>5</v>
      </c>
      <c r="C605" s="23" t="s">
        <v>91</v>
      </c>
      <c r="D605" s="20">
        <f>VLOOKUP(C605,Table8[#All],2,0)</f>
        <v>0</v>
      </c>
      <c r="E605" s="23" t="s">
        <v>129</v>
      </c>
      <c r="F605" s="20">
        <f>VLOOKUP(E605,Table9[#All],2,0)</f>
        <v>3</v>
      </c>
      <c r="G605" s="23" t="s">
        <v>122</v>
      </c>
      <c r="H605" s="20">
        <f>VLOOKUP(G605,Table10[#All],2,0)</f>
        <v>0</v>
      </c>
      <c r="I605" s="23" t="s">
        <v>119</v>
      </c>
      <c r="J605" s="20">
        <f>VLOOKUP(I605,Table11[#All],2,0)</f>
        <v>0</v>
      </c>
      <c r="K605" s="23" t="s">
        <v>98</v>
      </c>
      <c r="L605" s="20">
        <f>VLOOKUP(K605,Table12[#All],2,0)</f>
        <v>0</v>
      </c>
      <c r="M605" s="23" t="s">
        <v>126</v>
      </c>
      <c r="N605" s="20">
        <f>VLOOKUP(M605,Table13[#All],2,0)</f>
        <v>0</v>
      </c>
      <c r="O605" s="23" t="s">
        <v>119</v>
      </c>
      <c r="P605" s="20">
        <f>VLOOKUP(O605,Table14[#All],2,0)</f>
        <v>0</v>
      </c>
      <c r="Q605" s="23" t="s">
        <v>104</v>
      </c>
      <c r="R605" s="20">
        <f>VLOOKUP(Q605,Table16[#All],2,0)</f>
        <v>0</v>
      </c>
      <c r="S605" s="23" t="s">
        <v>111</v>
      </c>
      <c r="T605" s="20">
        <f>VLOOKUP(S605,Table17[#All],2,0)</f>
        <v>0</v>
      </c>
      <c r="U605" s="24">
        <v>151000</v>
      </c>
    </row>
    <row r="606" spans="1:21">
      <c r="A606" s="19" t="s">
        <v>209</v>
      </c>
      <c r="B606" s="20">
        <f>VLOOKUP(A606,Table7[#All],2,)</f>
        <v>0</v>
      </c>
      <c r="C606" s="20" t="s">
        <v>91</v>
      </c>
      <c r="D606" s="20">
        <f>VLOOKUP(C606,Table8[#All],2,0)</f>
        <v>0</v>
      </c>
      <c r="E606" s="20" t="s">
        <v>92</v>
      </c>
      <c r="F606" s="20">
        <f>VLOOKUP(E606,Table9[#All],2,0)</f>
        <v>0</v>
      </c>
      <c r="G606" s="20" t="s">
        <v>93</v>
      </c>
      <c r="H606" s="20">
        <f>VLOOKUP(G606,Table10[#All],2,0)</f>
        <v>1</v>
      </c>
      <c r="I606" s="20" t="s">
        <v>119</v>
      </c>
      <c r="J606" s="20">
        <f>VLOOKUP(I606,Table11[#All],2,0)</f>
        <v>0</v>
      </c>
      <c r="K606" s="20" t="s">
        <v>98</v>
      </c>
      <c r="L606" s="20">
        <f>VLOOKUP(K606,Table12[#All],2,0)</f>
        <v>0</v>
      </c>
      <c r="M606" s="20" t="s">
        <v>126</v>
      </c>
      <c r="N606" s="20">
        <f>VLOOKUP(M606,Table13[#All],2,0)</f>
        <v>0</v>
      </c>
      <c r="O606" s="20" t="s">
        <v>119</v>
      </c>
      <c r="P606" s="20">
        <f>VLOOKUP(O606,Table14[#All],2,0)</f>
        <v>0</v>
      </c>
      <c r="Q606" s="20" t="s">
        <v>104</v>
      </c>
      <c r="R606" s="20">
        <f>VLOOKUP(Q606,Table16[#All],2,0)</f>
        <v>0</v>
      </c>
      <c r="S606" s="20" t="s">
        <v>111</v>
      </c>
      <c r="T606" s="20">
        <f>VLOOKUP(S606,Table17[#All],2,0)</f>
        <v>0</v>
      </c>
      <c r="U606" s="21">
        <v>221000</v>
      </c>
    </row>
    <row r="607" spans="1:21">
      <c r="A607" s="22" t="s">
        <v>89</v>
      </c>
      <c r="B607" s="20">
        <f>VLOOKUP(A607,Table7[#All],2,)</f>
        <v>11</v>
      </c>
      <c r="C607" s="23" t="s">
        <v>91</v>
      </c>
      <c r="D607" s="20">
        <f>VLOOKUP(C607,Table8[#All],2,0)</f>
        <v>0</v>
      </c>
      <c r="E607" s="23" t="s">
        <v>92</v>
      </c>
      <c r="F607" s="20">
        <f>VLOOKUP(E607,Table9[#All],2,0)</f>
        <v>0</v>
      </c>
      <c r="G607" s="23" t="s">
        <v>122</v>
      </c>
      <c r="H607" s="20">
        <f>VLOOKUP(G607,Table10[#All],2,0)</f>
        <v>0</v>
      </c>
      <c r="I607" s="23" t="s">
        <v>98</v>
      </c>
      <c r="J607" s="20">
        <f>VLOOKUP(I607,Table11[#All],2,0)</f>
        <v>1</v>
      </c>
      <c r="K607" s="23" t="s">
        <v>98</v>
      </c>
      <c r="L607" s="20">
        <f>VLOOKUP(K607,Table12[#All],2,0)</f>
        <v>0</v>
      </c>
      <c r="M607" s="23" t="s">
        <v>98</v>
      </c>
      <c r="N607" s="20">
        <f>VLOOKUP(M607,Table13[#All],2,0)</f>
        <v>2</v>
      </c>
      <c r="O607" s="23" t="s">
        <v>98</v>
      </c>
      <c r="P607" s="20">
        <f>VLOOKUP(O607,Table14[#All],2,0)</f>
        <v>1</v>
      </c>
      <c r="Q607" s="23" t="s">
        <v>104</v>
      </c>
      <c r="R607" s="20">
        <f>VLOOKUP(Q607,Table16[#All],2,0)</f>
        <v>0</v>
      </c>
      <c r="S607" s="23" t="s">
        <v>111</v>
      </c>
      <c r="T607" s="20">
        <f>VLOOKUP(S607,Table17[#All],2,0)</f>
        <v>0</v>
      </c>
      <c r="U607" s="24">
        <v>205000</v>
      </c>
    </row>
    <row r="608" spans="1:21">
      <c r="A608" s="19" t="s">
        <v>209</v>
      </c>
      <c r="B608" s="20">
        <f>VLOOKUP(A608,Table7[#All],2,)</f>
        <v>0</v>
      </c>
      <c r="C608" s="20" t="s">
        <v>91</v>
      </c>
      <c r="D608" s="20">
        <f>VLOOKUP(C608,Table8[#All],2,0)</f>
        <v>0</v>
      </c>
      <c r="E608" s="20" t="s">
        <v>92</v>
      </c>
      <c r="F608" s="20">
        <f>VLOOKUP(E608,Table9[#All],2,0)</f>
        <v>0</v>
      </c>
      <c r="G608" s="20" t="s">
        <v>93</v>
      </c>
      <c r="H608" s="20">
        <f>VLOOKUP(G608,Table10[#All],2,0)</f>
        <v>1</v>
      </c>
      <c r="I608" s="20" t="s">
        <v>119</v>
      </c>
      <c r="J608" s="20">
        <f>VLOOKUP(I608,Table11[#All],2,0)</f>
        <v>0</v>
      </c>
      <c r="K608" s="20" t="s">
        <v>98</v>
      </c>
      <c r="L608" s="20">
        <f>VLOOKUP(K608,Table12[#All],2,0)</f>
        <v>0</v>
      </c>
      <c r="M608" s="20" t="s">
        <v>119</v>
      </c>
      <c r="N608" s="20">
        <f>VLOOKUP(M608,Table13[#All],2,0)</f>
        <v>1</v>
      </c>
      <c r="O608" s="20" t="s">
        <v>119</v>
      </c>
      <c r="P608" s="20">
        <f>VLOOKUP(O608,Table14[#All],2,0)</f>
        <v>0</v>
      </c>
      <c r="Q608" s="20" t="s">
        <v>104</v>
      </c>
      <c r="R608" s="20">
        <f>VLOOKUP(Q608,Table16[#All],2,0)</f>
        <v>0</v>
      </c>
      <c r="S608" s="20" t="s">
        <v>111</v>
      </c>
      <c r="T608" s="20">
        <f>VLOOKUP(S608,Table17[#All],2,0)</f>
        <v>0</v>
      </c>
      <c r="U608" s="21">
        <v>152000</v>
      </c>
    </row>
    <row r="609" spans="1:21">
      <c r="A609" s="22" t="s">
        <v>206</v>
      </c>
      <c r="B609" s="20">
        <f>VLOOKUP(A609,Table7[#All],2,)</f>
        <v>15</v>
      </c>
      <c r="C609" s="23" t="s">
        <v>91</v>
      </c>
      <c r="D609" s="20">
        <f>VLOOKUP(C609,Table8[#All],2,0)</f>
        <v>0</v>
      </c>
      <c r="E609" s="23" t="s">
        <v>92</v>
      </c>
      <c r="F609" s="20">
        <f>VLOOKUP(E609,Table9[#All],2,0)</f>
        <v>0</v>
      </c>
      <c r="G609" s="23" t="s">
        <v>122</v>
      </c>
      <c r="H609" s="20">
        <f>VLOOKUP(G609,Table10[#All],2,0)</f>
        <v>0</v>
      </c>
      <c r="I609" s="23" t="s">
        <v>98</v>
      </c>
      <c r="J609" s="20">
        <f>VLOOKUP(I609,Table11[#All],2,0)</f>
        <v>1</v>
      </c>
      <c r="K609" s="23" t="s">
        <v>119</v>
      </c>
      <c r="L609" s="20">
        <f>VLOOKUP(K609,Table12[#All],2,0)</f>
        <v>1</v>
      </c>
      <c r="M609" s="23" t="s">
        <v>126</v>
      </c>
      <c r="N609" s="20">
        <f>VLOOKUP(M609,Table13[#All],2,0)</f>
        <v>0</v>
      </c>
      <c r="O609" s="23" t="s">
        <v>126</v>
      </c>
      <c r="P609" s="20">
        <f>VLOOKUP(O609,Table14[#All],2,0)</f>
        <v>2</v>
      </c>
      <c r="Q609" s="23" t="s">
        <v>104</v>
      </c>
      <c r="R609" s="20">
        <f>VLOOKUP(Q609,Table16[#All],2,0)</f>
        <v>0</v>
      </c>
      <c r="S609" s="23" t="s">
        <v>111</v>
      </c>
      <c r="T609" s="20">
        <f>VLOOKUP(S609,Table17[#All],2,0)</f>
        <v>0</v>
      </c>
      <c r="U609" s="24">
        <v>225000</v>
      </c>
    </row>
    <row r="610" spans="1:21">
      <c r="A610" s="19" t="s">
        <v>212</v>
      </c>
      <c r="B610" s="20">
        <f>VLOOKUP(A610,Table7[#All],2,)</f>
        <v>2</v>
      </c>
      <c r="C610" s="20" t="s">
        <v>91</v>
      </c>
      <c r="D610" s="20">
        <f>VLOOKUP(C610,Table8[#All],2,0)</f>
        <v>0</v>
      </c>
      <c r="E610" s="20" t="s">
        <v>92</v>
      </c>
      <c r="F610" s="20">
        <f>VLOOKUP(E610,Table9[#All],2,0)</f>
        <v>0</v>
      </c>
      <c r="G610" s="20" t="s">
        <v>122</v>
      </c>
      <c r="H610" s="20">
        <f>VLOOKUP(G610,Table10[#All],2,0)</f>
        <v>0</v>
      </c>
      <c r="I610" s="20" t="s">
        <v>119</v>
      </c>
      <c r="J610" s="20">
        <f>VLOOKUP(I610,Table11[#All],2,0)</f>
        <v>0</v>
      </c>
      <c r="K610" s="20" t="s">
        <v>98</v>
      </c>
      <c r="L610" s="20">
        <f>VLOOKUP(K610,Table12[#All],2,0)</f>
        <v>0</v>
      </c>
      <c r="M610" s="20" t="s">
        <v>98</v>
      </c>
      <c r="N610" s="20">
        <f>VLOOKUP(M610,Table13[#All],2,0)</f>
        <v>2</v>
      </c>
      <c r="O610" s="20" t="s">
        <v>98</v>
      </c>
      <c r="P610" s="20">
        <f>VLOOKUP(O610,Table14[#All],2,0)</f>
        <v>1</v>
      </c>
      <c r="Q610" s="20" t="s">
        <v>104</v>
      </c>
      <c r="R610" s="20">
        <f>VLOOKUP(Q610,Table16[#All],2,0)</f>
        <v>0</v>
      </c>
      <c r="S610" s="20" t="s">
        <v>216</v>
      </c>
      <c r="T610" s="20">
        <f>VLOOKUP(S610,Table17[#All],2,0)</f>
        <v>4</v>
      </c>
      <c r="U610" s="21">
        <v>359100</v>
      </c>
    </row>
    <row r="611" spans="1:21">
      <c r="A611" s="22" t="s">
        <v>169</v>
      </c>
      <c r="B611" s="20">
        <f>VLOOKUP(A611,Table7[#All],2,)</f>
        <v>9</v>
      </c>
      <c r="C611" s="23" t="s">
        <v>90</v>
      </c>
      <c r="D611" s="20">
        <f>VLOOKUP(C611,Table8[#All],2,0)</f>
        <v>1</v>
      </c>
      <c r="E611" s="23" t="s">
        <v>92</v>
      </c>
      <c r="F611" s="20">
        <f>VLOOKUP(E611,Table9[#All],2,0)</f>
        <v>0</v>
      </c>
      <c r="G611" s="23" t="s">
        <v>93</v>
      </c>
      <c r="H611" s="20">
        <f>VLOOKUP(G611,Table10[#All],2,0)</f>
        <v>1</v>
      </c>
      <c r="I611" s="23" t="s">
        <v>98</v>
      </c>
      <c r="J611" s="20">
        <f>VLOOKUP(I611,Table11[#All],2,0)</f>
        <v>1</v>
      </c>
      <c r="K611" s="23" t="s">
        <v>98</v>
      </c>
      <c r="L611" s="20">
        <f>VLOOKUP(K611,Table12[#All],2,0)</f>
        <v>0</v>
      </c>
      <c r="M611" s="23" t="s">
        <v>119</v>
      </c>
      <c r="N611" s="20">
        <f>VLOOKUP(M611,Table13[#All],2,0)</f>
        <v>1</v>
      </c>
      <c r="O611" s="23" t="s">
        <v>98</v>
      </c>
      <c r="P611" s="20">
        <f>VLOOKUP(O611,Table14[#All],2,0)</f>
        <v>1</v>
      </c>
      <c r="Q611" s="23" t="s">
        <v>104</v>
      </c>
      <c r="R611" s="20">
        <f>VLOOKUP(Q611,Table16[#All],2,0)</f>
        <v>0</v>
      </c>
      <c r="S611" s="23" t="s">
        <v>111</v>
      </c>
      <c r="T611" s="20">
        <f>VLOOKUP(S611,Table17[#All],2,0)</f>
        <v>0</v>
      </c>
      <c r="U611" s="24">
        <v>118500</v>
      </c>
    </row>
    <row r="612" spans="1:21">
      <c r="A612" s="19" t="s">
        <v>209</v>
      </c>
      <c r="B612" s="20">
        <f>VLOOKUP(A612,Table7[#All],2,)</f>
        <v>0</v>
      </c>
      <c r="C612" s="20" t="s">
        <v>151</v>
      </c>
      <c r="D612" s="20">
        <f>VLOOKUP(C612,Table8[#All],2,0)</f>
        <v>2</v>
      </c>
      <c r="E612" s="20" t="s">
        <v>92</v>
      </c>
      <c r="F612" s="20">
        <f>VLOOKUP(E612,Table9[#All],2,0)</f>
        <v>0</v>
      </c>
      <c r="G612" s="20" t="s">
        <v>122</v>
      </c>
      <c r="H612" s="20">
        <f>VLOOKUP(G612,Table10[#All],2,0)</f>
        <v>0</v>
      </c>
      <c r="I612" s="20" t="s">
        <v>126</v>
      </c>
      <c r="J612" s="20">
        <f>VLOOKUP(I612,Table11[#All],2,0)</f>
        <v>2</v>
      </c>
      <c r="K612" s="20" t="s">
        <v>98</v>
      </c>
      <c r="L612" s="20">
        <f>VLOOKUP(K612,Table12[#All],2,0)</f>
        <v>0</v>
      </c>
      <c r="M612" s="20" t="s">
        <v>126</v>
      </c>
      <c r="N612" s="20">
        <f>VLOOKUP(M612,Table13[#All],2,0)</f>
        <v>0</v>
      </c>
      <c r="O612" s="20" t="s">
        <v>126</v>
      </c>
      <c r="P612" s="20">
        <f>VLOOKUP(O612,Table14[#All],2,0)</f>
        <v>2</v>
      </c>
      <c r="Q612" s="20" t="s">
        <v>104</v>
      </c>
      <c r="R612" s="20">
        <f>VLOOKUP(Q612,Table16[#All],2,0)</f>
        <v>0</v>
      </c>
      <c r="S612" s="20" t="s">
        <v>111</v>
      </c>
      <c r="T612" s="20">
        <f>VLOOKUP(S612,Table17[#All],2,0)</f>
        <v>0</v>
      </c>
      <c r="U612" s="21">
        <v>313000</v>
      </c>
    </row>
    <row r="613" spans="1:21">
      <c r="A613" s="22" t="s">
        <v>175</v>
      </c>
      <c r="B613" s="20">
        <f>VLOOKUP(A613,Table7[#All],2,)</f>
        <v>6</v>
      </c>
      <c r="C613" s="23" t="s">
        <v>91</v>
      </c>
      <c r="D613" s="20">
        <f>VLOOKUP(C613,Table8[#All],2,0)</f>
        <v>0</v>
      </c>
      <c r="E613" s="23" t="s">
        <v>92</v>
      </c>
      <c r="F613" s="20">
        <f>VLOOKUP(E613,Table9[#All],2,0)</f>
        <v>0</v>
      </c>
      <c r="G613" s="23" t="s">
        <v>158</v>
      </c>
      <c r="H613" s="20">
        <f>VLOOKUP(G613,Table10[#All],2,0)</f>
        <v>5</v>
      </c>
      <c r="I613" s="23" t="s">
        <v>119</v>
      </c>
      <c r="J613" s="20">
        <f>VLOOKUP(I613,Table11[#All],2,0)</f>
        <v>0</v>
      </c>
      <c r="K613" s="23" t="s">
        <v>98</v>
      </c>
      <c r="L613" s="20">
        <f>VLOOKUP(K613,Table12[#All],2,0)</f>
        <v>0</v>
      </c>
      <c r="M613" s="23" t="s">
        <v>98</v>
      </c>
      <c r="N613" s="20">
        <f>VLOOKUP(M613,Table13[#All],2,0)</f>
        <v>2</v>
      </c>
      <c r="O613" s="23" t="s">
        <v>98</v>
      </c>
      <c r="P613" s="20">
        <f>VLOOKUP(O613,Table14[#All],2,0)</f>
        <v>1</v>
      </c>
      <c r="Q613" s="23" t="s">
        <v>104</v>
      </c>
      <c r="R613" s="20">
        <f>VLOOKUP(Q613,Table16[#All],2,0)</f>
        <v>0</v>
      </c>
      <c r="S613" s="23" t="s">
        <v>111</v>
      </c>
      <c r="T613" s="20">
        <f>VLOOKUP(S613,Table17[#All],2,0)</f>
        <v>0</v>
      </c>
      <c r="U613" s="24">
        <v>148000</v>
      </c>
    </row>
    <row r="614" spans="1:21">
      <c r="A614" s="19" t="s">
        <v>209</v>
      </c>
      <c r="B614" s="20">
        <f>VLOOKUP(A614,Table7[#All],2,)</f>
        <v>0</v>
      </c>
      <c r="C614" s="20" t="s">
        <v>91</v>
      </c>
      <c r="D614" s="20">
        <f>VLOOKUP(C614,Table8[#All],2,0)</f>
        <v>0</v>
      </c>
      <c r="E614" s="20" t="s">
        <v>92</v>
      </c>
      <c r="F614" s="20">
        <f>VLOOKUP(E614,Table9[#All],2,0)</f>
        <v>0</v>
      </c>
      <c r="G614" s="20" t="s">
        <v>122</v>
      </c>
      <c r="H614" s="20">
        <f>VLOOKUP(G614,Table10[#All],2,0)</f>
        <v>0</v>
      </c>
      <c r="I614" s="20" t="s">
        <v>119</v>
      </c>
      <c r="J614" s="20">
        <f>VLOOKUP(I614,Table11[#All],2,0)</f>
        <v>0</v>
      </c>
      <c r="K614" s="20" t="s">
        <v>98</v>
      </c>
      <c r="L614" s="20">
        <f>VLOOKUP(K614,Table12[#All],2,0)</f>
        <v>0</v>
      </c>
      <c r="M614" s="20" t="s">
        <v>126</v>
      </c>
      <c r="N614" s="20">
        <f>VLOOKUP(M614,Table13[#All],2,0)</f>
        <v>0</v>
      </c>
      <c r="O614" s="20" t="s">
        <v>126</v>
      </c>
      <c r="P614" s="20">
        <f>VLOOKUP(O614,Table14[#All],2,0)</f>
        <v>2</v>
      </c>
      <c r="Q614" s="20" t="s">
        <v>104</v>
      </c>
      <c r="R614" s="20">
        <f>VLOOKUP(Q614,Table16[#All],2,0)</f>
        <v>0</v>
      </c>
      <c r="S614" s="20" t="s">
        <v>111</v>
      </c>
      <c r="T614" s="20">
        <f>VLOOKUP(S614,Table17[#All],2,0)</f>
        <v>0</v>
      </c>
      <c r="U614" s="21">
        <v>261500</v>
      </c>
    </row>
    <row r="615" spans="1:21">
      <c r="A615" s="22" t="s">
        <v>217</v>
      </c>
      <c r="B615" s="20">
        <f>VLOOKUP(A615,Table7[#All],2,)</f>
        <v>4</v>
      </c>
      <c r="C615" s="23" t="s">
        <v>90</v>
      </c>
      <c r="D615" s="20">
        <f>VLOOKUP(C615,Table8[#All],2,0)</f>
        <v>1</v>
      </c>
      <c r="E615" s="23" t="s">
        <v>92</v>
      </c>
      <c r="F615" s="20">
        <f>VLOOKUP(E615,Table9[#All],2,0)</f>
        <v>0</v>
      </c>
      <c r="G615" s="23" t="s">
        <v>93</v>
      </c>
      <c r="H615" s="20">
        <f>VLOOKUP(G615,Table10[#All],2,0)</f>
        <v>1</v>
      </c>
      <c r="I615" s="23" t="s">
        <v>119</v>
      </c>
      <c r="J615" s="20">
        <f>VLOOKUP(I615,Table11[#All],2,0)</f>
        <v>0</v>
      </c>
      <c r="K615" s="23" t="s">
        <v>98</v>
      </c>
      <c r="L615" s="20">
        <f>VLOOKUP(K615,Table12[#All],2,0)</f>
        <v>0</v>
      </c>
      <c r="M615" s="23" t="s">
        <v>126</v>
      </c>
      <c r="N615" s="20">
        <f>VLOOKUP(M615,Table13[#All],2,0)</f>
        <v>0</v>
      </c>
      <c r="O615" s="23" t="s">
        <v>98</v>
      </c>
      <c r="P615" s="20">
        <f>VLOOKUP(O615,Table14[#All],2,0)</f>
        <v>1</v>
      </c>
      <c r="Q615" s="23" t="s">
        <v>104</v>
      </c>
      <c r="R615" s="20">
        <f>VLOOKUP(Q615,Table16[#All],2,0)</f>
        <v>0</v>
      </c>
      <c r="S615" s="23" t="s">
        <v>150</v>
      </c>
      <c r="T615" s="20">
        <f>VLOOKUP(S615,Table17[#All],2,0)</f>
        <v>2</v>
      </c>
      <c r="U615" s="24">
        <v>147000</v>
      </c>
    </row>
    <row r="616" spans="1:21">
      <c r="A616" s="19" t="s">
        <v>219</v>
      </c>
      <c r="B616" s="20">
        <f>VLOOKUP(A616,Table7[#All],2,)</f>
        <v>14</v>
      </c>
      <c r="C616" s="20" t="s">
        <v>91</v>
      </c>
      <c r="D616" s="20">
        <f>VLOOKUP(C616,Table8[#All],2,0)</f>
        <v>0</v>
      </c>
      <c r="E616" s="20" t="s">
        <v>129</v>
      </c>
      <c r="F616" s="20">
        <f>VLOOKUP(E616,Table9[#All],2,0)</f>
        <v>3</v>
      </c>
      <c r="G616" s="20" t="s">
        <v>183</v>
      </c>
      <c r="H616" s="20">
        <f>VLOOKUP(G616,Table10[#All],2,0)</f>
        <v>4</v>
      </c>
      <c r="I616" s="20" t="s">
        <v>119</v>
      </c>
      <c r="J616" s="20">
        <f>VLOOKUP(I616,Table11[#All],2,0)</f>
        <v>0</v>
      </c>
      <c r="K616" s="20" t="s">
        <v>98</v>
      </c>
      <c r="L616" s="20">
        <f>VLOOKUP(K616,Table12[#All],2,0)</f>
        <v>0</v>
      </c>
      <c r="M616" s="20" t="s">
        <v>126</v>
      </c>
      <c r="N616" s="20">
        <f>VLOOKUP(M616,Table13[#All],2,0)</f>
        <v>0</v>
      </c>
      <c r="O616" s="20" t="s">
        <v>98</v>
      </c>
      <c r="P616" s="20">
        <f>VLOOKUP(O616,Table14[#All],2,0)</f>
        <v>1</v>
      </c>
      <c r="Q616" s="20" t="s">
        <v>104</v>
      </c>
      <c r="R616" s="20">
        <f>VLOOKUP(Q616,Table16[#All],2,0)</f>
        <v>0</v>
      </c>
      <c r="S616" s="20" t="s">
        <v>111</v>
      </c>
      <c r="T616" s="20">
        <f>VLOOKUP(S616,Table17[#All],2,0)</f>
        <v>0</v>
      </c>
      <c r="U616" s="21">
        <v>75500</v>
      </c>
    </row>
    <row r="617" spans="1:21">
      <c r="A617" s="22" t="s">
        <v>89</v>
      </c>
      <c r="B617" s="20">
        <f>VLOOKUP(A617,Table7[#All],2,)</f>
        <v>11</v>
      </c>
      <c r="C617" s="23" t="s">
        <v>90</v>
      </c>
      <c r="D617" s="20">
        <f>VLOOKUP(C617,Table8[#All],2,0)</f>
        <v>1</v>
      </c>
      <c r="E617" s="23" t="s">
        <v>92</v>
      </c>
      <c r="F617" s="20">
        <f>VLOOKUP(E617,Table9[#All],2,0)</f>
        <v>0</v>
      </c>
      <c r="G617" s="23" t="s">
        <v>183</v>
      </c>
      <c r="H617" s="20">
        <f>VLOOKUP(G617,Table10[#All],2,0)</f>
        <v>4</v>
      </c>
      <c r="I617" s="23" t="s">
        <v>98</v>
      </c>
      <c r="J617" s="20">
        <f>VLOOKUP(I617,Table11[#All],2,0)</f>
        <v>1</v>
      </c>
      <c r="K617" s="23" t="s">
        <v>98</v>
      </c>
      <c r="L617" s="20">
        <f>VLOOKUP(K617,Table12[#All],2,0)</f>
        <v>0</v>
      </c>
      <c r="M617" s="23" t="s">
        <v>126</v>
      </c>
      <c r="N617" s="20">
        <f>VLOOKUP(M617,Table13[#All],2,0)</f>
        <v>0</v>
      </c>
      <c r="O617" s="23" t="s">
        <v>119</v>
      </c>
      <c r="P617" s="20">
        <f>VLOOKUP(O617,Table14[#All],2,0)</f>
        <v>0</v>
      </c>
      <c r="Q617" s="23" t="s">
        <v>104</v>
      </c>
      <c r="R617" s="20">
        <f>VLOOKUP(Q617,Table16[#All],2,0)</f>
        <v>0</v>
      </c>
      <c r="S617" s="23" t="s">
        <v>172</v>
      </c>
      <c r="T617" s="20">
        <f>VLOOKUP(S617,Table17[#All],2,0)</f>
        <v>1</v>
      </c>
      <c r="U617" s="24">
        <v>137500</v>
      </c>
    </row>
    <row r="618" spans="1:21">
      <c r="A618" s="19" t="s">
        <v>121</v>
      </c>
      <c r="B618" s="20">
        <f>VLOOKUP(A618,Table7[#All],2,)</f>
        <v>17</v>
      </c>
      <c r="C618" s="20" t="s">
        <v>91</v>
      </c>
      <c r="D618" s="20">
        <f>VLOOKUP(C618,Table8[#All],2,0)</f>
        <v>0</v>
      </c>
      <c r="E618" s="20" t="s">
        <v>92</v>
      </c>
      <c r="F618" s="20">
        <f>VLOOKUP(E618,Table9[#All],2,0)</f>
        <v>0</v>
      </c>
      <c r="G618" s="20" t="s">
        <v>122</v>
      </c>
      <c r="H618" s="20">
        <f>VLOOKUP(G618,Table10[#All],2,0)</f>
        <v>0</v>
      </c>
      <c r="I618" s="20" t="s">
        <v>119</v>
      </c>
      <c r="J618" s="20">
        <f>VLOOKUP(I618,Table11[#All],2,0)</f>
        <v>0</v>
      </c>
      <c r="K618" s="20" t="s">
        <v>98</v>
      </c>
      <c r="L618" s="20">
        <f>VLOOKUP(K618,Table12[#All],2,0)</f>
        <v>0</v>
      </c>
      <c r="M618" s="20" t="s">
        <v>126</v>
      </c>
      <c r="N618" s="20">
        <f>VLOOKUP(M618,Table13[#All],2,0)</f>
        <v>0</v>
      </c>
      <c r="O618" s="20" t="s">
        <v>119</v>
      </c>
      <c r="P618" s="20">
        <f>VLOOKUP(O618,Table14[#All],2,0)</f>
        <v>0</v>
      </c>
      <c r="Q618" s="20" t="s">
        <v>104</v>
      </c>
      <c r="R618" s="20">
        <f>VLOOKUP(Q618,Table16[#All],2,0)</f>
        <v>0</v>
      </c>
      <c r="S618" s="20" t="s">
        <v>111</v>
      </c>
      <c r="T618" s="20">
        <f>VLOOKUP(S618,Table17[#All],2,0)</f>
        <v>0</v>
      </c>
      <c r="U618" s="21">
        <v>183200</v>
      </c>
    </row>
    <row r="619" spans="1:21">
      <c r="A619" s="22" t="s">
        <v>89</v>
      </c>
      <c r="B619" s="20">
        <f>VLOOKUP(A619,Table7[#All],2,)</f>
        <v>11</v>
      </c>
      <c r="C619" s="23" t="s">
        <v>182</v>
      </c>
      <c r="D619" s="20">
        <f>VLOOKUP(C619,Table8[#All],2,0)</f>
        <v>3</v>
      </c>
      <c r="E619" s="23" t="s">
        <v>92</v>
      </c>
      <c r="F619" s="20">
        <f>VLOOKUP(E619,Table9[#All],2,0)</f>
        <v>0</v>
      </c>
      <c r="G619" s="23" t="s">
        <v>238</v>
      </c>
      <c r="H619" s="20">
        <f>VLOOKUP(G619,Table10[#All],2,0)</f>
        <v>3</v>
      </c>
      <c r="I619" s="23" t="s">
        <v>98</v>
      </c>
      <c r="J619" s="20">
        <f>VLOOKUP(I619,Table11[#All],2,0)</f>
        <v>1</v>
      </c>
      <c r="K619" s="23" t="s">
        <v>98</v>
      </c>
      <c r="L619" s="20">
        <f>VLOOKUP(K619,Table12[#All],2,0)</f>
        <v>0</v>
      </c>
      <c r="M619" s="23" t="s">
        <v>119</v>
      </c>
      <c r="N619" s="20">
        <f>VLOOKUP(M619,Table13[#All],2,0)</f>
        <v>1</v>
      </c>
      <c r="O619" s="23" t="s">
        <v>119</v>
      </c>
      <c r="P619" s="20">
        <f>VLOOKUP(O619,Table14[#All],2,0)</f>
        <v>0</v>
      </c>
      <c r="Q619" s="23" t="s">
        <v>104</v>
      </c>
      <c r="R619" s="20">
        <f>VLOOKUP(Q619,Table16[#All],2,0)</f>
        <v>0</v>
      </c>
      <c r="S619" s="23" t="s">
        <v>111</v>
      </c>
      <c r="T619" s="20">
        <f>VLOOKUP(S619,Table17[#All],2,0)</f>
        <v>0</v>
      </c>
      <c r="U619" s="24">
        <v>105500</v>
      </c>
    </row>
    <row r="620" spans="1:21">
      <c r="A620" s="19" t="s">
        <v>147</v>
      </c>
      <c r="B620" s="20">
        <f>VLOOKUP(A620,Table7[#All],2,)</f>
        <v>10</v>
      </c>
      <c r="C620" s="20" t="s">
        <v>91</v>
      </c>
      <c r="D620" s="20">
        <f>VLOOKUP(C620,Table8[#All],2,0)</f>
        <v>0</v>
      </c>
      <c r="E620" s="20" t="s">
        <v>92</v>
      </c>
      <c r="F620" s="20">
        <f>VLOOKUP(E620,Table9[#All],2,0)</f>
        <v>0</v>
      </c>
      <c r="G620" s="20" t="s">
        <v>93</v>
      </c>
      <c r="H620" s="20">
        <f>VLOOKUP(G620,Table10[#All],2,0)</f>
        <v>1</v>
      </c>
      <c r="I620" s="20" t="s">
        <v>126</v>
      </c>
      <c r="J620" s="20">
        <f>VLOOKUP(I620,Table11[#All],2,0)</f>
        <v>2</v>
      </c>
      <c r="K620" s="20" t="s">
        <v>98</v>
      </c>
      <c r="L620" s="20">
        <f>VLOOKUP(K620,Table12[#All],2,0)</f>
        <v>0</v>
      </c>
      <c r="M620" s="20" t="s">
        <v>126</v>
      </c>
      <c r="N620" s="20">
        <f>VLOOKUP(M620,Table13[#All],2,0)</f>
        <v>0</v>
      </c>
      <c r="O620" s="20" t="s">
        <v>119</v>
      </c>
      <c r="P620" s="20">
        <f>VLOOKUP(O620,Table14[#All],2,0)</f>
        <v>0</v>
      </c>
      <c r="Q620" s="20" t="s">
        <v>104</v>
      </c>
      <c r="R620" s="20">
        <f>VLOOKUP(Q620,Table16[#All],2,0)</f>
        <v>0</v>
      </c>
      <c r="S620" s="20" t="s">
        <v>150</v>
      </c>
      <c r="T620" s="20">
        <f>VLOOKUP(S620,Table17[#All],2,0)</f>
        <v>2</v>
      </c>
      <c r="U620" s="21">
        <v>314813</v>
      </c>
    </row>
    <row r="621" spans="1:21">
      <c r="A621" s="22" t="s">
        <v>218</v>
      </c>
      <c r="B621" s="20">
        <f>VLOOKUP(A621,Table7[#All],2,)</f>
        <v>16</v>
      </c>
      <c r="C621" s="23" t="s">
        <v>91</v>
      </c>
      <c r="D621" s="20">
        <f>VLOOKUP(C621,Table8[#All],2,0)</f>
        <v>0</v>
      </c>
      <c r="E621" s="23" t="s">
        <v>92</v>
      </c>
      <c r="F621" s="20">
        <f>VLOOKUP(E621,Table9[#All],2,0)</f>
        <v>0</v>
      </c>
      <c r="G621" s="23" t="s">
        <v>122</v>
      </c>
      <c r="H621" s="20">
        <f>VLOOKUP(G621,Table10[#All],2,0)</f>
        <v>0</v>
      </c>
      <c r="I621" s="23" t="s">
        <v>119</v>
      </c>
      <c r="J621" s="20">
        <f>VLOOKUP(I621,Table11[#All],2,0)</f>
        <v>0</v>
      </c>
      <c r="K621" s="23" t="s">
        <v>98</v>
      </c>
      <c r="L621" s="20">
        <f>VLOOKUP(K621,Table12[#All],2,0)</f>
        <v>0</v>
      </c>
      <c r="M621" s="23" t="s">
        <v>126</v>
      </c>
      <c r="N621" s="20">
        <f>VLOOKUP(M621,Table13[#All],2,0)</f>
        <v>0</v>
      </c>
      <c r="O621" s="23" t="s">
        <v>119</v>
      </c>
      <c r="P621" s="20">
        <f>VLOOKUP(O621,Table14[#All],2,0)</f>
        <v>0</v>
      </c>
      <c r="Q621" s="23" t="s">
        <v>104</v>
      </c>
      <c r="R621" s="20">
        <f>VLOOKUP(Q621,Table16[#All],2,0)</f>
        <v>0</v>
      </c>
      <c r="S621" s="23" t="s">
        <v>111</v>
      </c>
      <c r="T621" s="20">
        <f>VLOOKUP(S621,Table17[#All],2,0)</f>
        <v>0</v>
      </c>
      <c r="U621" s="24">
        <v>305000</v>
      </c>
    </row>
    <row r="622" spans="1:21">
      <c r="A622" s="19" t="s">
        <v>206</v>
      </c>
      <c r="B622" s="20">
        <f>VLOOKUP(A622,Table7[#All],2,)</f>
        <v>15</v>
      </c>
      <c r="C622" s="20" t="s">
        <v>91</v>
      </c>
      <c r="D622" s="20">
        <f>VLOOKUP(C622,Table8[#All],2,0)</f>
        <v>0</v>
      </c>
      <c r="E622" s="20" t="s">
        <v>92</v>
      </c>
      <c r="F622" s="20">
        <f>VLOOKUP(E622,Table9[#All],2,0)</f>
        <v>0</v>
      </c>
      <c r="G622" s="20" t="s">
        <v>93</v>
      </c>
      <c r="H622" s="20">
        <f>VLOOKUP(G622,Table10[#All],2,0)</f>
        <v>1</v>
      </c>
      <c r="I622" s="20" t="s">
        <v>98</v>
      </c>
      <c r="J622" s="20">
        <f>VLOOKUP(I622,Table11[#All],2,0)</f>
        <v>1</v>
      </c>
      <c r="K622" s="20" t="s">
        <v>98</v>
      </c>
      <c r="L622" s="20">
        <f>VLOOKUP(K622,Table12[#All],2,0)</f>
        <v>0</v>
      </c>
      <c r="M622" s="20" t="s">
        <v>98</v>
      </c>
      <c r="N622" s="20">
        <f>VLOOKUP(M622,Table13[#All],2,0)</f>
        <v>2</v>
      </c>
      <c r="O622" s="20" t="s">
        <v>98</v>
      </c>
      <c r="P622" s="20">
        <f>VLOOKUP(O622,Table14[#All],2,0)</f>
        <v>1</v>
      </c>
      <c r="Q622" s="20" t="s">
        <v>167</v>
      </c>
      <c r="R622" s="20">
        <f>VLOOKUP(Q622,Table16[#All],2,0)</f>
        <v>1</v>
      </c>
      <c r="S622" s="20" t="s">
        <v>111</v>
      </c>
      <c r="T622" s="20">
        <f>VLOOKUP(S622,Table17[#All],2,0)</f>
        <v>0</v>
      </c>
      <c r="U622" s="21">
        <v>67000</v>
      </c>
    </row>
    <row r="623" spans="1:21">
      <c r="A623" s="22" t="s">
        <v>175</v>
      </c>
      <c r="B623" s="20">
        <f>VLOOKUP(A623,Table7[#All],2,)</f>
        <v>6</v>
      </c>
      <c r="C623" s="23" t="s">
        <v>91</v>
      </c>
      <c r="D623" s="20">
        <f>VLOOKUP(C623,Table8[#All],2,0)</f>
        <v>0</v>
      </c>
      <c r="E623" s="23" t="s">
        <v>92</v>
      </c>
      <c r="F623" s="20">
        <f>VLOOKUP(E623,Table9[#All],2,0)</f>
        <v>0</v>
      </c>
      <c r="G623" s="23" t="s">
        <v>122</v>
      </c>
      <c r="H623" s="20">
        <f>VLOOKUP(G623,Table10[#All],2,0)</f>
        <v>0</v>
      </c>
      <c r="I623" s="23" t="s">
        <v>98</v>
      </c>
      <c r="J623" s="20">
        <f>VLOOKUP(I623,Table11[#All],2,0)</f>
        <v>1</v>
      </c>
      <c r="K623" s="23" t="s">
        <v>98</v>
      </c>
      <c r="L623" s="20">
        <f>VLOOKUP(K623,Table12[#All],2,0)</f>
        <v>0</v>
      </c>
      <c r="M623" s="23" t="s">
        <v>98</v>
      </c>
      <c r="N623" s="20">
        <f>VLOOKUP(M623,Table13[#All],2,0)</f>
        <v>2</v>
      </c>
      <c r="O623" s="23" t="s">
        <v>98</v>
      </c>
      <c r="P623" s="20">
        <f>VLOOKUP(O623,Table14[#All],2,0)</f>
        <v>1</v>
      </c>
      <c r="Q623" s="23" t="s">
        <v>104</v>
      </c>
      <c r="R623" s="20">
        <f>VLOOKUP(Q623,Table16[#All],2,0)</f>
        <v>0</v>
      </c>
      <c r="S623" s="23" t="s">
        <v>111</v>
      </c>
      <c r="T623" s="20">
        <f>VLOOKUP(S623,Table17[#All],2,0)</f>
        <v>0</v>
      </c>
      <c r="U623" s="24">
        <v>240000</v>
      </c>
    </row>
    <row r="624" spans="1:21">
      <c r="A624" s="19" t="s">
        <v>169</v>
      </c>
      <c r="B624" s="20">
        <f>VLOOKUP(A624,Table7[#All],2,)</f>
        <v>9</v>
      </c>
      <c r="C624" s="20" t="s">
        <v>91</v>
      </c>
      <c r="D624" s="20">
        <f>VLOOKUP(C624,Table8[#All],2,0)</f>
        <v>0</v>
      </c>
      <c r="E624" s="20" t="s">
        <v>92</v>
      </c>
      <c r="F624" s="20">
        <f>VLOOKUP(E624,Table9[#All],2,0)</f>
        <v>0</v>
      </c>
      <c r="G624" s="20" t="s">
        <v>93</v>
      </c>
      <c r="H624" s="20">
        <f>VLOOKUP(G624,Table10[#All],2,0)</f>
        <v>1</v>
      </c>
      <c r="I624" s="20" t="s">
        <v>98</v>
      </c>
      <c r="J624" s="20">
        <f>VLOOKUP(I624,Table11[#All],2,0)</f>
        <v>1</v>
      </c>
      <c r="K624" s="20" t="s">
        <v>98</v>
      </c>
      <c r="L624" s="20">
        <f>VLOOKUP(K624,Table12[#All],2,0)</f>
        <v>0</v>
      </c>
      <c r="M624" s="20" t="s">
        <v>98</v>
      </c>
      <c r="N624" s="20">
        <f>VLOOKUP(M624,Table13[#All],2,0)</f>
        <v>2</v>
      </c>
      <c r="O624" s="20" t="s">
        <v>98</v>
      </c>
      <c r="P624" s="20">
        <f>VLOOKUP(O624,Table14[#All],2,0)</f>
        <v>1</v>
      </c>
      <c r="Q624" s="20" t="s">
        <v>104</v>
      </c>
      <c r="R624" s="20">
        <f>VLOOKUP(Q624,Table16[#All],2,0)</f>
        <v>0</v>
      </c>
      <c r="S624" s="20" t="s">
        <v>111</v>
      </c>
      <c r="T624" s="20">
        <f>VLOOKUP(S624,Table17[#All],2,0)</f>
        <v>0</v>
      </c>
      <c r="U624" s="21">
        <v>135000</v>
      </c>
    </row>
    <row r="625" spans="1:21">
      <c r="A625" s="22" t="s">
        <v>163</v>
      </c>
      <c r="B625" s="20">
        <f>VLOOKUP(A625,Table7[#All],2,)</f>
        <v>5</v>
      </c>
      <c r="C625" s="23" t="s">
        <v>91</v>
      </c>
      <c r="D625" s="20">
        <f>VLOOKUP(C625,Table8[#All],2,0)</f>
        <v>0</v>
      </c>
      <c r="E625" s="23" t="s">
        <v>129</v>
      </c>
      <c r="F625" s="20">
        <f>VLOOKUP(E625,Table9[#All],2,0)</f>
        <v>3</v>
      </c>
      <c r="G625" s="23" t="s">
        <v>122</v>
      </c>
      <c r="H625" s="20">
        <f>VLOOKUP(G625,Table10[#All],2,0)</f>
        <v>0</v>
      </c>
      <c r="I625" s="23" t="s">
        <v>119</v>
      </c>
      <c r="J625" s="20">
        <f>VLOOKUP(I625,Table11[#All],2,0)</f>
        <v>0</v>
      </c>
      <c r="K625" s="23" t="s">
        <v>98</v>
      </c>
      <c r="L625" s="20">
        <f>VLOOKUP(K625,Table12[#All],2,0)</f>
        <v>0</v>
      </c>
      <c r="M625" s="23" t="s">
        <v>126</v>
      </c>
      <c r="N625" s="20">
        <f>VLOOKUP(M625,Table13[#All],2,0)</f>
        <v>0</v>
      </c>
      <c r="O625" s="23" t="s">
        <v>119</v>
      </c>
      <c r="P625" s="20">
        <f>VLOOKUP(O625,Table14[#All],2,0)</f>
        <v>0</v>
      </c>
      <c r="Q625" s="23" t="s">
        <v>104</v>
      </c>
      <c r="R625" s="20">
        <f>VLOOKUP(Q625,Table16[#All],2,0)</f>
        <v>0</v>
      </c>
      <c r="S625" s="23" t="s">
        <v>111</v>
      </c>
      <c r="T625" s="20">
        <f>VLOOKUP(S625,Table17[#All],2,0)</f>
        <v>0</v>
      </c>
      <c r="U625" s="24">
        <v>168500</v>
      </c>
    </row>
    <row r="626" spans="1:21">
      <c r="A626" s="19" t="s">
        <v>175</v>
      </c>
      <c r="B626" s="20">
        <f>VLOOKUP(A626,Table7[#All],2,)</f>
        <v>6</v>
      </c>
      <c r="C626" s="20" t="s">
        <v>91</v>
      </c>
      <c r="D626" s="20">
        <f>VLOOKUP(C626,Table8[#All],2,0)</f>
        <v>0</v>
      </c>
      <c r="E626" s="20" t="s">
        <v>92</v>
      </c>
      <c r="F626" s="20">
        <f>VLOOKUP(E626,Table9[#All],2,0)</f>
        <v>0</v>
      </c>
      <c r="G626" s="20" t="s">
        <v>122</v>
      </c>
      <c r="H626" s="20">
        <f>VLOOKUP(G626,Table10[#All],2,0)</f>
        <v>0</v>
      </c>
      <c r="I626" s="20" t="s">
        <v>98</v>
      </c>
      <c r="J626" s="20">
        <f>VLOOKUP(I626,Table11[#All],2,0)</f>
        <v>1</v>
      </c>
      <c r="K626" s="20" t="s">
        <v>98</v>
      </c>
      <c r="L626" s="20">
        <f>VLOOKUP(K626,Table12[#All],2,0)</f>
        <v>0</v>
      </c>
      <c r="M626" s="20" t="s">
        <v>119</v>
      </c>
      <c r="N626" s="20">
        <f>VLOOKUP(M626,Table13[#All],2,0)</f>
        <v>1</v>
      </c>
      <c r="O626" s="20" t="s">
        <v>98</v>
      </c>
      <c r="P626" s="20">
        <f>VLOOKUP(O626,Table14[#All],2,0)</f>
        <v>1</v>
      </c>
      <c r="Q626" s="20" t="s">
        <v>104</v>
      </c>
      <c r="R626" s="20">
        <f>VLOOKUP(Q626,Table16[#All],2,0)</f>
        <v>0</v>
      </c>
      <c r="S626" s="20" t="s">
        <v>111</v>
      </c>
      <c r="T626" s="20">
        <f>VLOOKUP(S626,Table17[#All],2,0)</f>
        <v>0</v>
      </c>
      <c r="U626" s="21">
        <v>165150</v>
      </c>
    </row>
    <row r="627" spans="1:21">
      <c r="A627" s="22" t="s">
        <v>89</v>
      </c>
      <c r="B627" s="20">
        <f>VLOOKUP(A627,Table7[#All],2,)</f>
        <v>11</v>
      </c>
      <c r="C627" s="23" t="s">
        <v>91</v>
      </c>
      <c r="D627" s="20">
        <f>VLOOKUP(C627,Table8[#All],2,0)</f>
        <v>0</v>
      </c>
      <c r="E627" s="23" t="s">
        <v>92</v>
      </c>
      <c r="F627" s="20">
        <f>VLOOKUP(E627,Table9[#All],2,0)</f>
        <v>0</v>
      </c>
      <c r="G627" s="23" t="s">
        <v>93</v>
      </c>
      <c r="H627" s="20">
        <f>VLOOKUP(G627,Table10[#All],2,0)</f>
        <v>1</v>
      </c>
      <c r="I627" s="23" t="s">
        <v>98</v>
      </c>
      <c r="J627" s="20">
        <f>VLOOKUP(I627,Table11[#All],2,0)</f>
        <v>1</v>
      </c>
      <c r="K627" s="23" t="s">
        <v>98</v>
      </c>
      <c r="L627" s="20">
        <f>VLOOKUP(K627,Table12[#All],2,0)</f>
        <v>0</v>
      </c>
      <c r="M627" s="23" t="s">
        <v>98</v>
      </c>
      <c r="N627" s="20">
        <f>VLOOKUP(M627,Table13[#All],2,0)</f>
        <v>2</v>
      </c>
      <c r="O627" s="23" t="s">
        <v>98</v>
      </c>
      <c r="P627" s="20">
        <f>VLOOKUP(O627,Table14[#All],2,0)</f>
        <v>1</v>
      </c>
      <c r="Q627" s="23" t="s">
        <v>104</v>
      </c>
      <c r="R627" s="20">
        <f>VLOOKUP(Q627,Table16[#All],2,0)</f>
        <v>0</v>
      </c>
      <c r="S627" s="23" t="s">
        <v>111</v>
      </c>
      <c r="T627" s="20">
        <f>VLOOKUP(S627,Table17[#All],2,0)</f>
        <v>0</v>
      </c>
      <c r="U627" s="24">
        <v>160000</v>
      </c>
    </row>
    <row r="628" spans="1:21">
      <c r="A628" s="19" t="s">
        <v>89</v>
      </c>
      <c r="B628" s="20">
        <f>VLOOKUP(A628,Table7[#All],2,)</f>
        <v>11</v>
      </c>
      <c r="C628" s="20" t="s">
        <v>91</v>
      </c>
      <c r="D628" s="20">
        <f>VLOOKUP(C628,Table8[#All],2,0)</f>
        <v>0</v>
      </c>
      <c r="E628" s="20" t="s">
        <v>92</v>
      </c>
      <c r="F628" s="20">
        <f>VLOOKUP(E628,Table9[#All],2,0)</f>
        <v>0</v>
      </c>
      <c r="G628" s="20" t="s">
        <v>93</v>
      </c>
      <c r="H628" s="20">
        <f>VLOOKUP(G628,Table10[#All],2,0)</f>
        <v>1</v>
      </c>
      <c r="I628" s="20" t="s">
        <v>98</v>
      </c>
      <c r="J628" s="20">
        <f>VLOOKUP(I628,Table11[#All],2,0)</f>
        <v>1</v>
      </c>
      <c r="K628" s="20" t="s">
        <v>98</v>
      </c>
      <c r="L628" s="20">
        <f>VLOOKUP(K628,Table12[#All],2,0)</f>
        <v>0</v>
      </c>
      <c r="M628" s="20" t="s">
        <v>98</v>
      </c>
      <c r="N628" s="20">
        <f>VLOOKUP(M628,Table13[#All],2,0)</f>
        <v>2</v>
      </c>
      <c r="O628" s="20" t="s">
        <v>98</v>
      </c>
      <c r="P628" s="20">
        <f>VLOOKUP(O628,Table14[#All],2,0)</f>
        <v>1</v>
      </c>
      <c r="Q628" s="20" t="s">
        <v>104</v>
      </c>
      <c r="R628" s="20">
        <f>VLOOKUP(Q628,Table16[#All],2,0)</f>
        <v>0</v>
      </c>
      <c r="S628" s="20" t="s">
        <v>111</v>
      </c>
      <c r="T628" s="20">
        <f>VLOOKUP(S628,Table17[#All],2,0)</f>
        <v>0</v>
      </c>
      <c r="U628" s="21">
        <v>139900</v>
      </c>
    </row>
    <row r="629" spans="1:21">
      <c r="A629" s="22" t="s">
        <v>89</v>
      </c>
      <c r="B629" s="20">
        <f>VLOOKUP(A629,Table7[#All],2,)</f>
        <v>11</v>
      </c>
      <c r="C629" s="23" t="s">
        <v>91</v>
      </c>
      <c r="D629" s="20">
        <f>VLOOKUP(C629,Table8[#All],2,0)</f>
        <v>0</v>
      </c>
      <c r="E629" s="23" t="s">
        <v>92</v>
      </c>
      <c r="F629" s="20">
        <f>VLOOKUP(E629,Table9[#All],2,0)</f>
        <v>0</v>
      </c>
      <c r="G629" s="23" t="s">
        <v>158</v>
      </c>
      <c r="H629" s="20">
        <f>VLOOKUP(G629,Table10[#All],2,0)</f>
        <v>5</v>
      </c>
      <c r="I629" s="23" t="s">
        <v>98</v>
      </c>
      <c r="J629" s="20">
        <f>VLOOKUP(I629,Table11[#All],2,0)</f>
        <v>1</v>
      </c>
      <c r="K629" s="23" t="s">
        <v>98</v>
      </c>
      <c r="L629" s="20">
        <f>VLOOKUP(K629,Table12[#All],2,0)</f>
        <v>0</v>
      </c>
      <c r="M629" s="23" t="s">
        <v>126</v>
      </c>
      <c r="N629" s="20">
        <f>VLOOKUP(M629,Table13[#All],2,0)</f>
        <v>0</v>
      </c>
      <c r="O629" s="23" t="s">
        <v>98</v>
      </c>
      <c r="P629" s="20">
        <f>VLOOKUP(O629,Table14[#All],2,0)</f>
        <v>1</v>
      </c>
      <c r="Q629" s="23" t="s">
        <v>104</v>
      </c>
      <c r="R629" s="20">
        <f>VLOOKUP(Q629,Table16[#All],2,0)</f>
        <v>0</v>
      </c>
      <c r="S629" s="23" t="s">
        <v>111</v>
      </c>
      <c r="T629" s="20">
        <f>VLOOKUP(S629,Table17[#All],2,0)</f>
        <v>0</v>
      </c>
      <c r="U629" s="24">
        <v>153000</v>
      </c>
    </row>
    <row r="630" spans="1:21">
      <c r="A630" s="19" t="s">
        <v>89</v>
      </c>
      <c r="B630" s="20">
        <f>VLOOKUP(A630,Table7[#All],2,)</f>
        <v>11</v>
      </c>
      <c r="C630" s="20" t="s">
        <v>91</v>
      </c>
      <c r="D630" s="20">
        <f>VLOOKUP(C630,Table8[#All],2,0)</f>
        <v>0</v>
      </c>
      <c r="E630" s="20" t="s">
        <v>92</v>
      </c>
      <c r="F630" s="20">
        <f>VLOOKUP(E630,Table9[#All],2,0)</f>
        <v>0</v>
      </c>
      <c r="G630" s="20" t="s">
        <v>122</v>
      </c>
      <c r="H630" s="20">
        <f>VLOOKUP(G630,Table10[#All],2,0)</f>
        <v>0</v>
      </c>
      <c r="I630" s="20" t="s">
        <v>119</v>
      </c>
      <c r="J630" s="20">
        <f>VLOOKUP(I630,Table11[#All],2,0)</f>
        <v>0</v>
      </c>
      <c r="K630" s="20" t="s">
        <v>98</v>
      </c>
      <c r="L630" s="20">
        <f>VLOOKUP(K630,Table12[#All],2,0)</f>
        <v>0</v>
      </c>
      <c r="M630" s="20" t="s">
        <v>98</v>
      </c>
      <c r="N630" s="20">
        <f>VLOOKUP(M630,Table13[#All],2,0)</f>
        <v>2</v>
      </c>
      <c r="O630" s="20" t="s">
        <v>139</v>
      </c>
      <c r="P630" s="20">
        <f>VLOOKUP(O630,Table14[#All],2,0)</f>
        <v>3</v>
      </c>
      <c r="Q630" s="20" t="s">
        <v>104</v>
      </c>
      <c r="R630" s="20">
        <f>VLOOKUP(Q630,Table16[#All],2,0)</f>
        <v>0</v>
      </c>
      <c r="S630" s="20" t="s">
        <v>178</v>
      </c>
      <c r="T630" s="20">
        <f>VLOOKUP(S630,Table17[#All],2,0)</f>
        <v>5</v>
      </c>
      <c r="U630" s="21">
        <v>135000</v>
      </c>
    </row>
    <row r="631" spans="1:21">
      <c r="A631" s="22" t="s">
        <v>89</v>
      </c>
      <c r="B631" s="20">
        <f>VLOOKUP(A631,Table7[#All],2,)</f>
        <v>11</v>
      </c>
      <c r="C631" s="23" t="s">
        <v>90</v>
      </c>
      <c r="D631" s="20">
        <f>VLOOKUP(C631,Table8[#All],2,0)</f>
        <v>1</v>
      </c>
      <c r="E631" s="23" t="s">
        <v>92</v>
      </c>
      <c r="F631" s="20">
        <f>VLOOKUP(E631,Table9[#All],2,0)</f>
        <v>0</v>
      </c>
      <c r="G631" s="23" t="s">
        <v>158</v>
      </c>
      <c r="H631" s="20">
        <f>VLOOKUP(G631,Table10[#All],2,0)</f>
        <v>5</v>
      </c>
      <c r="I631" s="23" t="s">
        <v>98</v>
      </c>
      <c r="J631" s="20">
        <f>VLOOKUP(I631,Table11[#All],2,0)</f>
        <v>1</v>
      </c>
      <c r="K631" s="23" t="s">
        <v>98</v>
      </c>
      <c r="L631" s="20">
        <f>VLOOKUP(K631,Table12[#All],2,0)</f>
        <v>0</v>
      </c>
      <c r="M631" s="23" t="s">
        <v>98</v>
      </c>
      <c r="N631" s="20">
        <f>VLOOKUP(M631,Table13[#All],2,0)</f>
        <v>2</v>
      </c>
      <c r="O631" s="23" t="s">
        <v>98</v>
      </c>
      <c r="P631" s="20">
        <f>VLOOKUP(O631,Table14[#All],2,0)</f>
        <v>1</v>
      </c>
      <c r="Q631" s="23" t="s">
        <v>104</v>
      </c>
      <c r="R631" s="20">
        <f>VLOOKUP(Q631,Table16[#All],2,0)</f>
        <v>0</v>
      </c>
      <c r="S631" s="23" t="s">
        <v>111</v>
      </c>
      <c r="T631" s="20">
        <f>VLOOKUP(S631,Table17[#All],2,0)</f>
        <v>0</v>
      </c>
      <c r="U631" s="24">
        <v>168500</v>
      </c>
    </row>
    <row r="632" spans="1:21">
      <c r="A632" s="19" t="s">
        <v>188</v>
      </c>
      <c r="B632" s="20">
        <f>VLOOKUP(A632,Table7[#All],2,)</f>
        <v>7</v>
      </c>
      <c r="C632" s="20" t="s">
        <v>182</v>
      </c>
      <c r="D632" s="20">
        <f>VLOOKUP(C632,Table8[#All],2,0)</f>
        <v>3</v>
      </c>
      <c r="E632" s="20" t="s">
        <v>92</v>
      </c>
      <c r="F632" s="20">
        <f>VLOOKUP(E632,Table9[#All],2,0)</f>
        <v>0</v>
      </c>
      <c r="G632" s="20" t="s">
        <v>122</v>
      </c>
      <c r="H632" s="20">
        <f>VLOOKUP(G632,Table10[#All],2,0)</f>
        <v>0</v>
      </c>
      <c r="I632" s="20" t="s">
        <v>139</v>
      </c>
      <c r="J632" s="20">
        <f>VLOOKUP(I632,Table11[#All],2,0)</f>
        <v>4</v>
      </c>
      <c r="K632" s="20" t="s">
        <v>139</v>
      </c>
      <c r="L632" s="20">
        <f>VLOOKUP(K632,Table12[#All],2,0)</f>
        <v>3</v>
      </c>
      <c r="M632" s="20" t="s">
        <v>98</v>
      </c>
      <c r="N632" s="20">
        <f>VLOOKUP(M632,Table13[#All],2,0)</f>
        <v>2</v>
      </c>
      <c r="O632" s="20" t="s">
        <v>126</v>
      </c>
      <c r="P632" s="20">
        <f>VLOOKUP(O632,Table14[#All],2,0)</f>
        <v>2</v>
      </c>
      <c r="Q632" s="20" t="s">
        <v>167</v>
      </c>
      <c r="R632" s="20">
        <f>VLOOKUP(Q632,Table16[#All],2,0)</f>
        <v>1</v>
      </c>
      <c r="S632" s="20" t="s">
        <v>172</v>
      </c>
      <c r="T632" s="20">
        <f>VLOOKUP(S632,Table17[#All],2,0)</f>
        <v>1</v>
      </c>
      <c r="U632" s="21">
        <v>124000</v>
      </c>
    </row>
    <row r="633" spans="1:21">
      <c r="A633" s="22" t="s">
        <v>147</v>
      </c>
      <c r="B633" s="20">
        <f>VLOOKUP(A633,Table7[#All],2,)</f>
        <v>10</v>
      </c>
      <c r="C633" s="23" t="s">
        <v>91</v>
      </c>
      <c r="D633" s="20">
        <f>VLOOKUP(C633,Table8[#All],2,0)</f>
        <v>0</v>
      </c>
      <c r="E633" s="23" t="s">
        <v>142</v>
      </c>
      <c r="F633" s="20">
        <f>VLOOKUP(E633,Table9[#All],2,0)</f>
        <v>4</v>
      </c>
      <c r="G633" s="23" t="s">
        <v>93</v>
      </c>
      <c r="H633" s="20">
        <f>VLOOKUP(G633,Table10[#All],2,0)</f>
        <v>1</v>
      </c>
      <c r="I633" s="23" t="s">
        <v>119</v>
      </c>
      <c r="J633" s="20">
        <f>VLOOKUP(I633,Table11[#All],2,0)</f>
        <v>0</v>
      </c>
      <c r="K633" s="23" t="s">
        <v>119</v>
      </c>
      <c r="L633" s="20">
        <f>VLOOKUP(K633,Table12[#All],2,0)</f>
        <v>1</v>
      </c>
      <c r="M633" s="23" t="s">
        <v>126</v>
      </c>
      <c r="N633" s="20">
        <f>VLOOKUP(M633,Table13[#All],2,0)</f>
        <v>0</v>
      </c>
      <c r="O633" s="23" t="s">
        <v>119</v>
      </c>
      <c r="P633" s="20">
        <f>VLOOKUP(O633,Table14[#All],2,0)</f>
        <v>0</v>
      </c>
      <c r="Q633" s="23" t="s">
        <v>104</v>
      </c>
      <c r="R633" s="20">
        <f>VLOOKUP(Q633,Table16[#All],2,0)</f>
        <v>0</v>
      </c>
      <c r="S633" s="23" t="s">
        <v>111</v>
      </c>
      <c r="T633" s="20">
        <f>VLOOKUP(S633,Table17[#All],2,0)</f>
        <v>0</v>
      </c>
      <c r="U633" s="24">
        <v>209500</v>
      </c>
    </row>
    <row r="634" spans="1:21">
      <c r="A634" s="19" t="s">
        <v>175</v>
      </c>
      <c r="B634" s="20">
        <f>VLOOKUP(A634,Table7[#All],2,)</f>
        <v>6</v>
      </c>
      <c r="C634" s="20" t="s">
        <v>91</v>
      </c>
      <c r="D634" s="20">
        <f>VLOOKUP(C634,Table8[#All],2,0)</f>
        <v>0</v>
      </c>
      <c r="E634" s="20" t="s">
        <v>92</v>
      </c>
      <c r="F634" s="20">
        <f>VLOOKUP(E634,Table9[#All],2,0)</f>
        <v>0</v>
      </c>
      <c r="G634" s="20" t="s">
        <v>93</v>
      </c>
      <c r="H634" s="20">
        <f>VLOOKUP(G634,Table10[#All],2,0)</f>
        <v>1</v>
      </c>
      <c r="I634" s="20" t="s">
        <v>98</v>
      </c>
      <c r="J634" s="20">
        <f>VLOOKUP(I634,Table11[#All],2,0)</f>
        <v>1</v>
      </c>
      <c r="K634" s="20" t="s">
        <v>98</v>
      </c>
      <c r="L634" s="20">
        <f>VLOOKUP(K634,Table12[#All],2,0)</f>
        <v>0</v>
      </c>
      <c r="M634" s="20" t="s">
        <v>98</v>
      </c>
      <c r="N634" s="20">
        <f>VLOOKUP(M634,Table13[#All],2,0)</f>
        <v>2</v>
      </c>
      <c r="O634" s="20" t="s">
        <v>98</v>
      </c>
      <c r="P634" s="20">
        <f>VLOOKUP(O634,Table14[#All],2,0)</f>
        <v>1</v>
      </c>
      <c r="Q634" s="20" t="s">
        <v>104</v>
      </c>
      <c r="R634" s="20">
        <f>VLOOKUP(Q634,Table16[#All],2,0)</f>
        <v>0</v>
      </c>
      <c r="S634" s="20" t="s">
        <v>178</v>
      </c>
      <c r="T634" s="20">
        <f>VLOOKUP(S634,Table17[#All],2,0)</f>
        <v>5</v>
      </c>
      <c r="U634" s="21">
        <v>82500</v>
      </c>
    </row>
    <row r="635" spans="1:21">
      <c r="A635" s="22" t="s">
        <v>89</v>
      </c>
      <c r="B635" s="20">
        <f>VLOOKUP(A635,Table7[#All],2,)</f>
        <v>11</v>
      </c>
      <c r="C635" s="23" t="s">
        <v>91</v>
      </c>
      <c r="D635" s="20">
        <f>VLOOKUP(C635,Table8[#All],2,0)</f>
        <v>0</v>
      </c>
      <c r="E635" s="23" t="s">
        <v>92</v>
      </c>
      <c r="F635" s="20">
        <f>VLOOKUP(E635,Table9[#All],2,0)</f>
        <v>0</v>
      </c>
      <c r="G635" s="23" t="s">
        <v>93</v>
      </c>
      <c r="H635" s="20">
        <f>VLOOKUP(G635,Table10[#All],2,0)</f>
        <v>1</v>
      </c>
      <c r="I635" s="23" t="s">
        <v>98</v>
      </c>
      <c r="J635" s="20">
        <f>VLOOKUP(I635,Table11[#All],2,0)</f>
        <v>1</v>
      </c>
      <c r="K635" s="23" t="s">
        <v>98</v>
      </c>
      <c r="L635" s="20">
        <f>VLOOKUP(K635,Table12[#All],2,0)</f>
        <v>0</v>
      </c>
      <c r="M635" s="23" t="s">
        <v>98</v>
      </c>
      <c r="N635" s="20">
        <f>VLOOKUP(M635,Table13[#All],2,0)</f>
        <v>2</v>
      </c>
      <c r="O635" s="23" t="s">
        <v>98</v>
      </c>
      <c r="P635" s="20">
        <f>VLOOKUP(O635,Table14[#All],2,0)</f>
        <v>1</v>
      </c>
      <c r="Q635" s="23" t="s">
        <v>104</v>
      </c>
      <c r="R635" s="20">
        <f>VLOOKUP(Q635,Table16[#All],2,0)</f>
        <v>0</v>
      </c>
      <c r="S635" s="23" t="s">
        <v>111</v>
      </c>
      <c r="T635" s="20">
        <f>VLOOKUP(S635,Table17[#All],2,0)</f>
        <v>0</v>
      </c>
      <c r="U635" s="24">
        <v>139400</v>
      </c>
    </row>
    <row r="636" spans="1:21">
      <c r="A636" s="19" t="s">
        <v>188</v>
      </c>
      <c r="B636" s="20">
        <f>VLOOKUP(A636,Table7[#All],2,)</f>
        <v>7</v>
      </c>
      <c r="C636" s="20" t="s">
        <v>91</v>
      </c>
      <c r="D636" s="20">
        <f>VLOOKUP(C636,Table8[#All],2,0)</f>
        <v>0</v>
      </c>
      <c r="E636" s="20" t="s">
        <v>179</v>
      </c>
      <c r="F636" s="20">
        <f>VLOOKUP(E636,Table9[#All],2,0)</f>
        <v>2</v>
      </c>
      <c r="G636" s="20" t="s">
        <v>183</v>
      </c>
      <c r="H636" s="20">
        <f>VLOOKUP(G636,Table10[#All],2,0)</f>
        <v>4</v>
      </c>
      <c r="I636" s="20" t="s">
        <v>98</v>
      </c>
      <c r="J636" s="20">
        <f>VLOOKUP(I636,Table11[#All],2,0)</f>
        <v>1</v>
      </c>
      <c r="K636" s="20" t="s">
        <v>98</v>
      </c>
      <c r="L636" s="20">
        <f>VLOOKUP(K636,Table12[#All],2,0)</f>
        <v>0</v>
      </c>
      <c r="M636" s="20" t="s">
        <v>119</v>
      </c>
      <c r="N636" s="20">
        <f>VLOOKUP(M636,Table13[#All],2,0)</f>
        <v>1</v>
      </c>
      <c r="O636" s="20" t="s">
        <v>98</v>
      </c>
      <c r="P636" s="20">
        <f>VLOOKUP(O636,Table14[#All],2,0)</f>
        <v>1</v>
      </c>
      <c r="Q636" s="20" t="s">
        <v>104</v>
      </c>
      <c r="R636" s="20">
        <f>VLOOKUP(Q636,Table16[#All],2,0)</f>
        <v>0</v>
      </c>
      <c r="S636" s="20" t="s">
        <v>111</v>
      </c>
      <c r="T636" s="20">
        <f>VLOOKUP(S636,Table17[#All],2,0)</f>
        <v>0</v>
      </c>
      <c r="U636" s="21">
        <v>144000</v>
      </c>
    </row>
    <row r="637" spans="1:21">
      <c r="A637" s="22" t="s">
        <v>200</v>
      </c>
      <c r="B637" s="20">
        <f>VLOOKUP(A637,Table7[#All],2,)</f>
        <v>23</v>
      </c>
      <c r="C637" s="23" t="s">
        <v>90</v>
      </c>
      <c r="D637" s="20">
        <f>VLOOKUP(C637,Table8[#All],2,0)</f>
        <v>1</v>
      </c>
      <c r="E637" s="23" t="s">
        <v>186</v>
      </c>
      <c r="F637" s="20">
        <f>VLOOKUP(E637,Table9[#All],2,0)</f>
        <v>1</v>
      </c>
      <c r="G637" s="23" t="s">
        <v>246</v>
      </c>
      <c r="H637" s="20">
        <f>VLOOKUP(G637,Table10[#All],2,0)</f>
        <v>7</v>
      </c>
      <c r="I637" s="23" t="s">
        <v>98</v>
      </c>
      <c r="J637" s="20">
        <f>VLOOKUP(I637,Table11[#All],2,0)</f>
        <v>1</v>
      </c>
      <c r="K637" s="23" t="s">
        <v>139</v>
      </c>
      <c r="L637" s="20">
        <f>VLOOKUP(K637,Table12[#All],2,0)</f>
        <v>3</v>
      </c>
      <c r="M637" s="23" t="s">
        <v>126</v>
      </c>
      <c r="N637" s="20">
        <f>VLOOKUP(M637,Table13[#All],2,0)</f>
        <v>0</v>
      </c>
      <c r="O637" s="23" t="s">
        <v>139</v>
      </c>
      <c r="P637" s="20">
        <f>VLOOKUP(O637,Table14[#All],2,0)</f>
        <v>3</v>
      </c>
      <c r="Q637" s="23" t="s">
        <v>167</v>
      </c>
      <c r="R637" s="20">
        <f>VLOOKUP(Q637,Table16[#All],2,0)</f>
        <v>1</v>
      </c>
      <c r="S637" s="23" t="s">
        <v>172</v>
      </c>
      <c r="T637" s="20">
        <f>VLOOKUP(S637,Table17[#All],2,0)</f>
        <v>1</v>
      </c>
      <c r="U637" s="24">
        <v>200000</v>
      </c>
    </row>
    <row r="638" spans="1:21">
      <c r="A638" s="19" t="s">
        <v>197</v>
      </c>
      <c r="B638" s="20">
        <f>VLOOKUP(A638,Table7[#All],2,)</f>
        <v>8</v>
      </c>
      <c r="C638" s="20" t="s">
        <v>91</v>
      </c>
      <c r="D638" s="20">
        <f>VLOOKUP(C638,Table8[#All],2,0)</f>
        <v>0</v>
      </c>
      <c r="E638" s="20" t="s">
        <v>92</v>
      </c>
      <c r="F638" s="20">
        <f>VLOOKUP(E638,Table9[#All],2,0)</f>
        <v>0</v>
      </c>
      <c r="G638" s="20" t="s">
        <v>93</v>
      </c>
      <c r="H638" s="20">
        <f>VLOOKUP(G638,Table10[#All],2,0)</f>
        <v>1</v>
      </c>
      <c r="I638" s="20" t="s">
        <v>98</v>
      </c>
      <c r="J638" s="20">
        <f>VLOOKUP(I638,Table11[#All],2,0)</f>
        <v>1</v>
      </c>
      <c r="K638" s="20" t="s">
        <v>139</v>
      </c>
      <c r="L638" s="20">
        <f>VLOOKUP(K638,Table12[#All],2,0)</f>
        <v>3</v>
      </c>
      <c r="M638" s="20" t="s">
        <v>139</v>
      </c>
      <c r="N638" s="20">
        <f>VLOOKUP(M638,Table13[#All],2,0)</f>
        <v>3</v>
      </c>
      <c r="O638" s="20" t="s">
        <v>139</v>
      </c>
      <c r="P638" s="20">
        <f>VLOOKUP(O638,Table14[#All],2,0)</f>
        <v>3</v>
      </c>
      <c r="Q638" s="20" t="s">
        <v>167</v>
      </c>
      <c r="R638" s="20">
        <f>VLOOKUP(Q638,Table16[#All],2,0)</f>
        <v>1</v>
      </c>
      <c r="S638" s="20" t="s">
        <v>111</v>
      </c>
      <c r="T638" s="20">
        <f>VLOOKUP(S638,Table17[#All],2,0)</f>
        <v>0</v>
      </c>
      <c r="U638" s="21">
        <v>60000</v>
      </c>
    </row>
    <row r="639" spans="1:21">
      <c r="A639" s="22" t="s">
        <v>188</v>
      </c>
      <c r="B639" s="20">
        <f>VLOOKUP(A639,Table7[#All],2,)</f>
        <v>7</v>
      </c>
      <c r="C639" s="23" t="s">
        <v>91</v>
      </c>
      <c r="D639" s="20">
        <f>VLOOKUP(C639,Table8[#All],2,0)</f>
        <v>0</v>
      </c>
      <c r="E639" s="23" t="s">
        <v>186</v>
      </c>
      <c r="F639" s="20">
        <f>VLOOKUP(E639,Table9[#All],2,0)</f>
        <v>1</v>
      </c>
      <c r="G639" s="23" t="s">
        <v>176</v>
      </c>
      <c r="H639" s="20">
        <f>VLOOKUP(G639,Table10[#All],2,0)</f>
        <v>2</v>
      </c>
      <c r="I639" s="23" t="s">
        <v>98</v>
      </c>
      <c r="J639" s="20">
        <f>VLOOKUP(I639,Table11[#All],2,0)</f>
        <v>1</v>
      </c>
      <c r="K639" s="23" t="s">
        <v>98</v>
      </c>
      <c r="L639" s="20">
        <f>VLOOKUP(K639,Table12[#All],2,0)</f>
        <v>0</v>
      </c>
      <c r="M639" s="23" t="s">
        <v>98</v>
      </c>
      <c r="N639" s="20">
        <f>VLOOKUP(M639,Table13[#All],2,0)</f>
        <v>2</v>
      </c>
      <c r="O639" s="23" t="s">
        <v>119</v>
      </c>
      <c r="P639" s="20">
        <f>VLOOKUP(O639,Table14[#All],2,0)</f>
        <v>0</v>
      </c>
      <c r="Q639" s="23" t="s">
        <v>104</v>
      </c>
      <c r="R639" s="20">
        <f>VLOOKUP(Q639,Table16[#All],2,0)</f>
        <v>0</v>
      </c>
      <c r="S639" s="23" t="s">
        <v>111</v>
      </c>
      <c r="T639" s="20">
        <f>VLOOKUP(S639,Table17[#All],2,0)</f>
        <v>0</v>
      </c>
      <c r="U639" s="24">
        <v>93000</v>
      </c>
    </row>
    <row r="640" spans="1:21">
      <c r="A640" s="19" t="s">
        <v>206</v>
      </c>
      <c r="B640" s="20">
        <f>VLOOKUP(A640,Table7[#All],2,)</f>
        <v>15</v>
      </c>
      <c r="C640" s="20" t="s">
        <v>90</v>
      </c>
      <c r="D640" s="20">
        <f>VLOOKUP(C640,Table8[#All],2,0)</f>
        <v>1</v>
      </c>
      <c r="E640" s="20" t="s">
        <v>92</v>
      </c>
      <c r="F640" s="20">
        <f>VLOOKUP(E640,Table9[#All],2,0)</f>
        <v>0</v>
      </c>
      <c r="G640" s="20" t="s">
        <v>93</v>
      </c>
      <c r="H640" s="20">
        <f>VLOOKUP(G640,Table10[#All],2,0)</f>
        <v>1</v>
      </c>
      <c r="I640" s="20" t="s">
        <v>139</v>
      </c>
      <c r="J640" s="20">
        <f>VLOOKUP(I640,Table11[#All],2,0)</f>
        <v>4</v>
      </c>
      <c r="K640" s="20" t="s">
        <v>98</v>
      </c>
      <c r="L640" s="20">
        <f>VLOOKUP(K640,Table12[#All],2,0)</f>
        <v>0</v>
      </c>
      <c r="M640" s="20" t="s">
        <v>119</v>
      </c>
      <c r="N640" s="20">
        <f>VLOOKUP(M640,Table13[#All],2,0)</f>
        <v>1</v>
      </c>
      <c r="O640" s="20" t="s">
        <v>98</v>
      </c>
      <c r="P640" s="20">
        <f>VLOOKUP(O640,Table14[#All],2,0)</f>
        <v>1</v>
      </c>
      <c r="Q640" s="20" t="s">
        <v>191</v>
      </c>
      <c r="R640" s="20">
        <f>VLOOKUP(Q640,Table16[#All],2,0)</f>
        <v>2</v>
      </c>
      <c r="S640" s="20" t="s">
        <v>111</v>
      </c>
      <c r="T640" s="20">
        <f>VLOOKUP(S640,Table17[#All],2,0)</f>
        <v>0</v>
      </c>
      <c r="U640" s="21">
        <v>85000</v>
      </c>
    </row>
    <row r="641" spans="1:21">
      <c r="A641" s="22" t="s">
        <v>156</v>
      </c>
      <c r="B641" s="20">
        <f>VLOOKUP(A641,Table7[#All],2,)</f>
        <v>21</v>
      </c>
      <c r="C641" s="23" t="s">
        <v>91</v>
      </c>
      <c r="D641" s="20">
        <f>VLOOKUP(C641,Table8[#All],2,0)</f>
        <v>0</v>
      </c>
      <c r="E641" s="23" t="s">
        <v>129</v>
      </c>
      <c r="F641" s="20">
        <f>VLOOKUP(E641,Table9[#All],2,0)</f>
        <v>3</v>
      </c>
      <c r="G641" s="23" t="s">
        <v>93</v>
      </c>
      <c r="H641" s="20">
        <f>VLOOKUP(G641,Table10[#All],2,0)</f>
        <v>1</v>
      </c>
      <c r="I641" s="23" t="s">
        <v>119</v>
      </c>
      <c r="J641" s="20">
        <f>VLOOKUP(I641,Table11[#All],2,0)</f>
        <v>0</v>
      </c>
      <c r="K641" s="23" t="s">
        <v>119</v>
      </c>
      <c r="L641" s="20">
        <f>VLOOKUP(K641,Table12[#All],2,0)</f>
        <v>1</v>
      </c>
      <c r="M641" s="23" t="s">
        <v>126</v>
      </c>
      <c r="N641" s="20">
        <f>VLOOKUP(M641,Table13[#All],2,0)</f>
        <v>0</v>
      </c>
      <c r="O641" s="23" t="s">
        <v>126</v>
      </c>
      <c r="P641" s="20">
        <f>VLOOKUP(O641,Table14[#All],2,0)</f>
        <v>2</v>
      </c>
      <c r="Q641" s="23" t="s">
        <v>104</v>
      </c>
      <c r="R641" s="20">
        <f>VLOOKUP(Q641,Table16[#All],2,0)</f>
        <v>0</v>
      </c>
      <c r="S641" s="23" t="s">
        <v>150</v>
      </c>
      <c r="T641" s="20">
        <f>VLOOKUP(S641,Table17[#All],2,0)</f>
        <v>2</v>
      </c>
      <c r="U641" s="24">
        <v>264561</v>
      </c>
    </row>
    <row r="642" spans="1:21">
      <c r="A642" s="19" t="s">
        <v>147</v>
      </c>
      <c r="B642" s="20">
        <f>VLOOKUP(A642,Table7[#All],2,)</f>
        <v>10</v>
      </c>
      <c r="C642" s="20" t="s">
        <v>91</v>
      </c>
      <c r="D642" s="20">
        <f>VLOOKUP(C642,Table8[#All],2,0)</f>
        <v>0</v>
      </c>
      <c r="E642" s="20" t="s">
        <v>129</v>
      </c>
      <c r="F642" s="20">
        <f>VLOOKUP(E642,Table9[#All],2,0)</f>
        <v>3</v>
      </c>
      <c r="G642" s="20" t="s">
        <v>93</v>
      </c>
      <c r="H642" s="20">
        <f>VLOOKUP(G642,Table10[#All],2,0)</f>
        <v>1</v>
      </c>
      <c r="I642" s="20" t="s">
        <v>126</v>
      </c>
      <c r="J642" s="20">
        <f>VLOOKUP(I642,Table11[#All],2,0)</f>
        <v>2</v>
      </c>
      <c r="K642" s="20" t="s">
        <v>98</v>
      </c>
      <c r="L642" s="20">
        <f>VLOOKUP(K642,Table12[#All],2,0)</f>
        <v>0</v>
      </c>
      <c r="M642" s="20" t="s">
        <v>126</v>
      </c>
      <c r="N642" s="20">
        <f>VLOOKUP(M642,Table13[#All],2,0)</f>
        <v>0</v>
      </c>
      <c r="O642" s="20" t="s">
        <v>126</v>
      </c>
      <c r="P642" s="20">
        <f>VLOOKUP(O642,Table14[#All],2,0)</f>
        <v>2</v>
      </c>
      <c r="Q642" s="20" t="s">
        <v>104</v>
      </c>
      <c r="R642" s="20">
        <f>VLOOKUP(Q642,Table16[#All],2,0)</f>
        <v>0</v>
      </c>
      <c r="S642" s="20" t="s">
        <v>111</v>
      </c>
      <c r="T642" s="20">
        <f>VLOOKUP(S642,Table17[#All],2,0)</f>
        <v>0</v>
      </c>
      <c r="U642" s="21">
        <v>274000</v>
      </c>
    </row>
    <row r="643" spans="1:21">
      <c r="A643" s="22" t="s">
        <v>163</v>
      </c>
      <c r="B643" s="20">
        <f>VLOOKUP(A643,Table7[#All],2,)</f>
        <v>5</v>
      </c>
      <c r="C643" s="23" t="s">
        <v>91</v>
      </c>
      <c r="D643" s="20">
        <f>VLOOKUP(C643,Table8[#All],2,0)</f>
        <v>0</v>
      </c>
      <c r="E643" s="23" t="s">
        <v>92</v>
      </c>
      <c r="F643" s="20">
        <f>VLOOKUP(E643,Table9[#All],2,0)</f>
        <v>0</v>
      </c>
      <c r="G643" s="23" t="s">
        <v>122</v>
      </c>
      <c r="H643" s="20">
        <f>VLOOKUP(G643,Table10[#All],2,0)</f>
        <v>0</v>
      </c>
      <c r="I643" s="23" t="s">
        <v>119</v>
      </c>
      <c r="J643" s="20">
        <f>VLOOKUP(I643,Table11[#All],2,0)</f>
        <v>0</v>
      </c>
      <c r="K643" s="23" t="s">
        <v>98</v>
      </c>
      <c r="L643" s="20">
        <f>VLOOKUP(K643,Table12[#All],2,0)</f>
        <v>0</v>
      </c>
      <c r="M643" s="23" t="s">
        <v>126</v>
      </c>
      <c r="N643" s="20">
        <f>VLOOKUP(M643,Table13[#All],2,0)</f>
        <v>0</v>
      </c>
      <c r="O643" s="23" t="s">
        <v>119</v>
      </c>
      <c r="P643" s="20">
        <f>VLOOKUP(O643,Table14[#All],2,0)</f>
        <v>0</v>
      </c>
      <c r="Q643" s="23" t="s">
        <v>104</v>
      </c>
      <c r="R643" s="20">
        <f>VLOOKUP(Q643,Table16[#All],2,0)</f>
        <v>0</v>
      </c>
      <c r="S643" s="23" t="s">
        <v>111</v>
      </c>
      <c r="T643" s="20">
        <f>VLOOKUP(S643,Table17[#All],2,0)</f>
        <v>0</v>
      </c>
      <c r="U643" s="24">
        <v>226000</v>
      </c>
    </row>
    <row r="644" spans="1:21">
      <c r="A644" s="19" t="s">
        <v>89</v>
      </c>
      <c r="B644" s="20">
        <f>VLOOKUP(A644,Table7[#All],2,)</f>
        <v>11</v>
      </c>
      <c r="C644" s="20" t="s">
        <v>91</v>
      </c>
      <c r="D644" s="20">
        <f>VLOOKUP(C644,Table8[#All],2,0)</f>
        <v>0</v>
      </c>
      <c r="E644" s="20" t="s">
        <v>92</v>
      </c>
      <c r="F644" s="20">
        <f>VLOOKUP(E644,Table9[#All],2,0)</f>
        <v>0</v>
      </c>
      <c r="G644" s="20" t="s">
        <v>158</v>
      </c>
      <c r="H644" s="20">
        <f>VLOOKUP(G644,Table10[#All],2,0)</f>
        <v>5</v>
      </c>
      <c r="I644" s="20" t="s">
        <v>119</v>
      </c>
      <c r="J644" s="20">
        <f>VLOOKUP(I644,Table11[#All],2,0)</f>
        <v>0</v>
      </c>
      <c r="K644" s="20" t="s">
        <v>98</v>
      </c>
      <c r="L644" s="20">
        <f>VLOOKUP(K644,Table12[#All],2,0)</f>
        <v>0</v>
      </c>
      <c r="M644" s="20" t="s">
        <v>119</v>
      </c>
      <c r="N644" s="20">
        <f>VLOOKUP(M644,Table13[#All],2,0)</f>
        <v>1</v>
      </c>
      <c r="O644" s="20" t="s">
        <v>126</v>
      </c>
      <c r="P644" s="20">
        <f>VLOOKUP(O644,Table14[#All],2,0)</f>
        <v>2</v>
      </c>
      <c r="Q644" s="20" t="s">
        <v>104</v>
      </c>
      <c r="R644" s="20">
        <f>VLOOKUP(Q644,Table16[#All],2,0)</f>
        <v>0</v>
      </c>
      <c r="S644" s="20" t="s">
        <v>111</v>
      </c>
      <c r="T644" s="20">
        <f>VLOOKUP(S644,Table17[#All],2,0)</f>
        <v>0</v>
      </c>
      <c r="U644" s="21">
        <v>345000</v>
      </c>
    </row>
    <row r="645" spans="1:21">
      <c r="A645" s="22" t="s">
        <v>175</v>
      </c>
      <c r="B645" s="20">
        <f>VLOOKUP(A645,Table7[#All],2,)</f>
        <v>6</v>
      </c>
      <c r="C645" s="23" t="s">
        <v>225</v>
      </c>
      <c r="D645" s="20">
        <f>VLOOKUP(C645,Table8[#All],2,0)</f>
        <v>6</v>
      </c>
      <c r="E645" s="23" t="s">
        <v>92</v>
      </c>
      <c r="F645" s="20">
        <f>VLOOKUP(E645,Table9[#All],2,0)</f>
        <v>0</v>
      </c>
      <c r="G645" s="23" t="s">
        <v>122</v>
      </c>
      <c r="H645" s="20">
        <f>VLOOKUP(G645,Table10[#All],2,0)</f>
        <v>0</v>
      </c>
      <c r="I645" s="23" t="s">
        <v>98</v>
      </c>
      <c r="J645" s="20">
        <f>VLOOKUP(I645,Table11[#All],2,0)</f>
        <v>1</v>
      </c>
      <c r="K645" s="23" t="s">
        <v>98</v>
      </c>
      <c r="L645" s="20">
        <f>VLOOKUP(K645,Table12[#All],2,0)</f>
        <v>0</v>
      </c>
      <c r="M645" s="23" t="s">
        <v>126</v>
      </c>
      <c r="N645" s="20">
        <f>VLOOKUP(M645,Table13[#All],2,0)</f>
        <v>0</v>
      </c>
      <c r="O645" s="23" t="s">
        <v>98</v>
      </c>
      <c r="P645" s="20">
        <f>VLOOKUP(O645,Table14[#All],2,0)</f>
        <v>1</v>
      </c>
      <c r="Q645" s="23" t="s">
        <v>104</v>
      </c>
      <c r="R645" s="20">
        <f>VLOOKUP(Q645,Table16[#All],2,0)</f>
        <v>0</v>
      </c>
      <c r="S645" s="23" t="s">
        <v>111</v>
      </c>
      <c r="T645" s="20">
        <f>VLOOKUP(S645,Table17[#All],2,0)</f>
        <v>0</v>
      </c>
      <c r="U645" s="24">
        <v>152000</v>
      </c>
    </row>
    <row r="646" spans="1:21">
      <c r="A646" s="19" t="s">
        <v>163</v>
      </c>
      <c r="B646" s="20">
        <f>VLOOKUP(A646,Table7[#All],2,)</f>
        <v>5</v>
      </c>
      <c r="C646" s="20" t="s">
        <v>91</v>
      </c>
      <c r="D646" s="20">
        <f>VLOOKUP(C646,Table8[#All],2,0)</f>
        <v>0</v>
      </c>
      <c r="E646" s="20" t="s">
        <v>92</v>
      </c>
      <c r="F646" s="20">
        <f>VLOOKUP(E646,Table9[#All],2,0)</f>
        <v>0</v>
      </c>
      <c r="G646" s="20" t="s">
        <v>93</v>
      </c>
      <c r="H646" s="20">
        <f>VLOOKUP(G646,Table10[#All],2,0)</f>
        <v>1</v>
      </c>
      <c r="I646" s="20" t="s">
        <v>126</v>
      </c>
      <c r="J646" s="20">
        <f>VLOOKUP(I646,Table11[#All],2,0)</f>
        <v>2</v>
      </c>
      <c r="K646" s="20" t="s">
        <v>98</v>
      </c>
      <c r="L646" s="20">
        <f>VLOOKUP(K646,Table12[#All],2,0)</f>
        <v>0</v>
      </c>
      <c r="M646" s="20" t="s">
        <v>126</v>
      </c>
      <c r="N646" s="20">
        <f>VLOOKUP(M646,Table13[#All],2,0)</f>
        <v>0</v>
      </c>
      <c r="O646" s="20" t="s">
        <v>126</v>
      </c>
      <c r="P646" s="20">
        <f>VLOOKUP(O646,Table14[#All],2,0)</f>
        <v>2</v>
      </c>
      <c r="Q646" s="20" t="s">
        <v>104</v>
      </c>
      <c r="R646" s="20">
        <f>VLOOKUP(Q646,Table16[#All],2,0)</f>
        <v>0</v>
      </c>
      <c r="S646" s="20" t="s">
        <v>150</v>
      </c>
      <c r="T646" s="20">
        <f>VLOOKUP(S646,Table17[#All],2,0)</f>
        <v>2</v>
      </c>
      <c r="U646" s="21">
        <v>370878</v>
      </c>
    </row>
    <row r="647" spans="1:21">
      <c r="A647" s="22" t="s">
        <v>89</v>
      </c>
      <c r="B647" s="20">
        <f>VLOOKUP(A647,Table7[#All],2,)</f>
        <v>11</v>
      </c>
      <c r="C647" s="23" t="s">
        <v>91</v>
      </c>
      <c r="D647" s="20">
        <f>VLOOKUP(C647,Table8[#All],2,0)</f>
        <v>0</v>
      </c>
      <c r="E647" s="23" t="s">
        <v>92</v>
      </c>
      <c r="F647" s="20">
        <f>VLOOKUP(E647,Table9[#All],2,0)</f>
        <v>0</v>
      </c>
      <c r="G647" s="23" t="s">
        <v>93</v>
      </c>
      <c r="H647" s="20">
        <f>VLOOKUP(G647,Table10[#All],2,0)</f>
        <v>1</v>
      </c>
      <c r="I647" s="23" t="s">
        <v>98</v>
      </c>
      <c r="J647" s="20">
        <f>VLOOKUP(I647,Table11[#All],2,0)</f>
        <v>1</v>
      </c>
      <c r="K647" s="23" t="s">
        <v>98</v>
      </c>
      <c r="L647" s="20">
        <f>VLOOKUP(K647,Table12[#All],2,0)</f>
        <v>0</v>
      </c>
      <c r="M647" s="23" t="s">
        <v>98</v>
      </c>
      <c r="N647" s="20">
        <f>VLOOKUP(M647,Table13[#All],2,0)</f>
        <v>2</v>
      </c>
      <c r="O647" s="23" t="s">
        <v>98</v>
      </c>
      <c r="P647" s="20">
        <f>VLOOKUP(O647,Table14[#All],2,0)</f>
        <v>1</v>
      </c>
      <c r="Q647" s="23" t="s">
        <v>104</v>
      </c>
      <c r="R647" s="20">
        <f>VLOOKUP(Q647,Table16[#All],2,0)</f>
        <v>0</v>
      </c>
      <c r="S647" s="23" t="s">
        <v>111</v>
      </c>
      <c r="T647" s="20">
        <f>VLOOKUP(S647,Table17[#All],2,0)</f>
        <v>0</v>
      </c>
      <c r="U647" s="24">
        <v>143250</v>
      </c>
    </row>
    <row r="648" spans="1:21">
      <c r="A648" s="19" t="s">
        <v>89</v>
      </c>
      <c r="B648" s="20">
        <f>VLOOKUP(A648,Table7[#All],2,)</f>
        <v>11</v>
      </c>
      <c r="C648" s="20" t="s">
        <v>91</v>
      </c>
      <c r="D648" s="20">
        <f>VLOOKUP(C648,Table8[#All],2,0)</f>
        <v>0</v>
      </c>
      <c r="E648" s="20" t="s">
        <v>92</v>
      </c>
      <c r="F648" s="20">
        <f>VLOOKUP(E648,Table9[#All],2,0)</f>
        <v>0</v>
      </c>
      <c r="G648" s="20" t="s">
        <v>93</v>
      </c>
      <c r="H648" s="20">
        <f>VLOOKUP(G648,Table10[#All],2,0)</f>
        <v>1</v>
      </c>
      <c r="I648" s="20" t="s">
        <v>83</v>
      </c>
      <c r="J648" s="20">
        <f>VLOOKUP(I648,Table11[#All],2,0)</f>
        <v>3</v>
      </c>
      <c r="K648" s="20" t="s">
        <v>83</v>
      </c>
      <c r="L648" s="20">
        <f>VLOOKUP(K648,Table12[#All],2,0)</f>
        <v>2</v>
      </c>
      <c r="M648" s="20" t="s">
        <v>119</v>
      </c>
      <c r="N648" s="20">
        <f>VLOOKUP(M648,Table13[#All],2,0)</f>
        <v>1</v>
      </c>
      <c r="O648" s="20" t="s">
        <v>98</v>
      </c>
      <c r="P648" s="20">
        <f>VLOOKUP(O648,Table14[#All],2,0)</f>
        <v>1</v>
      </c>
      <c r="Q648" s="20" t="s">
        <v>104</v>
      </c>
      <c r="R648" s="20">
        <f>VLOOKUP(Q648,Table16[#All],2,0)</f>
        <v>0</v>
      </c>
      <c r="S648" s="20" t="s">
        <v>111</v>
      </c>
      <c r="T648" s="20">
        <f>VLOOKUP(S648,Table17[#All],2,0)</f>
        <v>0</v>
      </c>
      <c r="U648" s="21">
        <v>98300</v>
      </c>
    </row>
    <row r="649" spans="1:21">
      <c r="A649" s="22" t="s">
        <v>206</v>
      </c>
      <c r="B649" s="20">
        <f>VLOOKUP(A649,Table7[#All],2,)</f>
        <v>15</v>
      </c>
      <c r="C649" s="23" t="s">
        <v>91</v>
      </c>
      <c r="D649" s="20">
        <f>VLOOKUP(C649,Table8[#All],2,0)</f>
        <v>0</v>
      </c>
      <c r="E649" s="23" t="s">
        <v>92</v>
      </c>
      <c r="F649" s="20">
        <f>VLOOKUP(E649,Table9[#All],2,0)</f>
        <v>0</v>
      </c>
      <c r="G649" s="23" t="s">
        <v>93</v>
      </c>
      <c r="H649" s="20">
        <f>VLOOKUP(G649,Table10[#All],2,0)</f>
        <v>1</v>
      </c>
      <c r="I649" s="23" t="s">
        <v>98</v>
      </c>
      <c r="J649" s="20">
        <f>VLOOKUP(I649,Table11[#All],2,0)</f>
        <v>1</v>
      </c>
      <c r="K649" s="23" t="s">
        <v>98</v>
      </c>
      <c r="L649" s="20">
        <f>VLOOKUP(K649,Table12[#All],2,0)</f>
        <v>0</v>
      </c>
      <c r="M649" s="23" t="s">
        <v>126</v>
      </c>
      <c r="N649" s="20">
        <f>VLOOKUP(M649,Table13[#All],2,0)</f>
        <v>0</v>
      </c>
      <c r="O649" s="23" t="s">
        <v>98</v>
      </c>
      <c r="P649" s="20">
        <f>VLOOKUP(O649,Table14[#All],2,0)</f>
        <v>1</v>
      </c>
      <c r="Q649" s="23" t="s">
        <v>104</v>
      </c>
      <c r="R649" s="20">
        <f>VLOOKUP(Q649,Table16[#All],2,0)</f>
        <v>0</v>
      </c>
      <c r="S649" s="23" t="s">
        <v>111</v>
      </c>
      <c r="T649" s="20">
        <f>VLOOKUP(S649,Table17[#All],2,0)</f>
        <v>0</v>
      </c>
      <c r="U649" s="24">
        <v>155000</v>
      </c>
    </row>
    <row r="650" spans="1:21">
      <c r="A650" s="19" t="s">
        <v>89</v>
      </c>
      <c r="B650" s="20">
        <f>VLOOKUP(A650,Table7[#All],2,)</f>
        <v>11</v>
      </c>
      <c r="C650" s="20" t="s">
        <v>151</v>
      </c>
      <c r="D650" s="20">
        <f>VLOOKUP(C650,Table8[#All],2,0)</f>
        <v>2</v>
      </c>
      <c r="E650" s="20" t="s">
        <v>92</v>
      </c>
      <c r="F650" s="20">
        <f>VLOOKUP(E650,Table9[#All],2,0)</f>
        <v>0</v>
      </c>
      <c r="G650" s="20" t="s">
        <v>122</v>
      </c>
      <c r="H650" s="20">
        <f>VLOOKUP(G650,Table10[#All],2,0)</f>
        <v>0</v>
      </c>
      <c r="I650" s="20" t="s">
        <v>98</v>
      </c>
      <c r="J650" s="20">
        <f>VLOOKUP(I650,Table11[#All],2,0)</f>
        <v>1</v>
      </c>
      <c r="K650" s="20" t="s">
        <v>98</v>
      </c>
      <c r="L650" s="20">
        <f>VLOOKUP(K650,Table12[#All],2,0)</f>
        <v>0</v>
      </c>
      <c r="M650" s="20" t="s">
        <v>98</v>
      </c>
      <c r="N650" s="20">
        <f>VLOOKUP(M650,Table13[#All],2,0)</f>
        <v>2</v>
      </c>
      <c r="O650" s="20" t="s">
        <v>98</v>
      </c>
      <c r="P650" s="20">
        <f>VLOOKUP(O650,Table14[#All],2,0)</f>
        <v>1</v>
      </c>
      <c r="Q650" s="20" t="s">
        <v>104</v>
      </c>
      <c r="R650" s="20">
        <f>VLOOKUP(Q650,Table16[#All],2,0)</f>
        <v>0</v>
      </c>
      <c r="S650" s="20" t="s">
        <v>111</v>
      </c>
      <c r="T650" s="20">
        <f>VLOOKUP(S650,Table17[#All],2,0)</f>
        <v>0</v>
      </c>
      <c r="U650" s="21">
        <v>155000</v>
      </c>
    </row>
    <row r="651" spans="1:21">
      <c r="A651" s="22" t="s">
        <v>219</v>
      </c>
      <c r="B651" s="20">
        <f>VLOOKUP(A651,Table7[#All],2,)</f>
        <v>14</v>
      </c>
      <c r="C651" s="23" t="s">
        <v>91</v>
      </c>
      <c r="D651" s="20">
        <f>VLOOKUP(C651,Table8[#All],2,0)</f>
        <v>0</v>
      </c>
      <c r="E651" s="23" t="s">
        <v>142</v>
      </c>
      <c r="F651" s="20">
        <f>VLOOKUP(E651,Table9[#All],2,0)</f>
        <v>4</v>
      </c>
      <c r="G651" s="23" t="s">
        <v>183</v>
      </c>
      <c r="H651" s="20">
        <f>VLOOKUP(G651,Table10[#All],2,0)</f>
        <v>4</v>
      </c>
      <c r="I651" s="23" t="s">
        <v>119</v>
      </c>
      <c r="J651" s="20">
        <f>VLOOKUP(I651,Table11[#All],2,0)</f>
        <v>0</v>
      </c>
      <c r="K651" s="23" t="s">
        <v>98</v>
      </c>
      <c r="L651" s="20">
        <f>VLOOKUP(K651,Table12[#All],2,0)</f>
        <v>0</v>
      </c>
      <c r="M651" s="23" t="s">
        <v>119</v>
      </c>
      <c r="N651" s="20">
        <f>VLOOKUP(M651,Table13[#All],2,0)</f>
        <v>1</v>
      </c>
      <c r="O651" s="23" t="s">
        <v>98</v>
      </c>
      <c r="P651" s="20">
        <f>VLOOKUP(O651,Table14[#All],2,0)</f>
        <v>1</v>
      </c>
      <c r="Q651" s="23" t="s">
        <v>104</v>
      </c>
      <c r="R651" s="20">
        <f>VLOOKUP(Q651,Table16[#All],2,0)</f>
        <v>0</v>
      </c>
      <c r="S651" s="23" t="s">
        <v>111</v>
      </c>
      <c r="T651" s="20">
        <f>VLOOKUP(S651,Table17[#All],2,0)</f>
        <v>0</v>
      </c>
      <c r="U651" s="24">
        <v>84500</v>
      </c>
    </row>
    <row r="652" spans="1:21">
      <c r="A652" s="19" t="s">
        <v>163</v>
      </c>
      <c r="B652" s="20">
        <f>VLOOKUP(A652,Table7[#All],2,)</f>
        <v>5</v>
      </c>
      <c r="C652" s="20" t="s">
        <v>91</v>
      </c>
      <c r="D652" s="20">
        <f>VLOOKUP(C652,Table8[#All],2,0)</f>
        <v>0</v>
      </c>
      <c r="E652" s="20" t="s">
        <v>92</v>
      </c>
      <c r="F652" s="20">
        <f>VLOOKUP(E652,Table9[#All],2,0)</f>
        <v>0</v>
      </c>
      <c r="G652" s="20" t="s">
        <v>122</v>
      </c>
      <c r="H652" s="20">
        <f>VLOOKUP(G652,Table10[#All],2,0)</f>
        <v>0</v>
      </c>
      <c r="I652" s="20" t="s">
        <v>119</v>
      </c>
      <c r="J652" s="20">
        <f>VLOOKUP(I652,Table11[#All],2,0)</f>
        <v>0</v>
      </c>
      <c r="K652" s="20" t="s">
        <v>98</v>
      </c>
      <c r="L652" s="20">
        <f>VLOOKUP(K652,Table12[#All],2,0)</f>
        <v>0</v>
      </c>
      <c r="M652" s="20" t="s">
        <v>126</v>
      </c>
      <c r="N652" s="20">
        <f>VLOOKUP(M652,Table13[#All],2,0)</f>
        <v>0</v>
      </c>
      <c r="O652" s="20" t="s">
        <v>119</v>
      </c>
      <c r="P652" s="20">
        <f>VLOOKUP(O652,Table14[#All],2,0)</f>
        <v>0</v>
      </c>
      <c r="Q652" s="20" t="s">
        <v>104</v>
      </c>
      <c r="R652" s="20">
        <f>VLOOKUP(Q652,Table16[#All],2,0)</f>
        <v>0</v>
      </c>
      <c r="S652" s="20" t="s">
        <v>111</v>
      </c>
      <c r="T652" s="20">
        <f>VLOOKUP(S652,Table17[#All],2,0)</f>
        <v>0</v>
      </c>
      <c r="U652" s="21">
        <v>205950</v>
      </c>
    </row>
    <row r="653" spans="1:21">
      <c r="A653" s="22" t="s">
        <v>206</v>
      </c>
      <c r="B653" s="20">
        <f>VLOOKUP(A653,Table7[#All],2,)</f>
        <v>15</v>
      </c>
      <c r="C653" s="23" t="s">
        <v>182</v>
      </c>
      <c r="D653" s="20">
        <f>VLOOKUP(C653,Table8[#All],2,0)</f>
        <v>3</v>
      </c>
      <c r="E653" s="23" t="s">
        <v>92</v>
      </c>
      <c r="F653" s="20">
        <f>VLOOKUP(E653,Table9[#All],2,0)</f>
        <v>0</v>
      </c>
      <c r="G653" s="23" t="s">
        <v>122</v>
      </c>
      <c r="H653" s="20">
        <f>VLOOKUP(G653,Table10[#All],2,0)</f>
        <v>0</v>
      </c>
      <c r="I653" s="23" t="s">
        <v>98</v>
      </c>
      <c r="J653" s="20">
        <f>VLOOKUP(I653,Table11[#All],2,0)</f>
        <v>1</v>
      </c>
      <c r="K653" s="23" t="s">
        <v>98</v>
      </c>
      <c r="L653" s="20">
        <f>VLOOKUP(K653,Table12[#All],2,0)</f>
        <v>0</v>
      </c>
      <c r="M653" s="23" t="s">
        <v>98</v>
      </c>
      <c r="N653" s="20">
        <f>VLOOKUP(M653,Table13[#All],2,0)</f>
        <v>2</v>
      </c>
      <c r="O653" s="23" t="s">
        <v>98</v>
      </c>
      <c r="P653" s="20">
        <f>VLOOKUP(O653,Table14[#All],2,0)</f>
        <v>1</v>
      </c>
      <c r="Q653" s="23" t="s">
        <v>191</v>
      </c>
      <c r="R653" s="20">
        <f>VLOOKUP(Q653,Table16[#All],2,0)</f>
        <v>2</v>
      </c>
      <c r="S653" s="23" t="s">
        <v>111</v>
      </c>
      <c r="T653" s="20">
        <f>VLOOKUP(S653,Table17[#All],2,0)</f>
        <v>0</v>
      </c>
      <c r="U653" s="24">
        <v>108000</v>
      </c>
    </row>
    <row r="654" spans="1:21">
      <c r="A654" s="19" t="s">
        <v>209</v>
      </c>
      <c r="B654" s="20">
        <f>VLOOKUP(A654,Table7[#All],2,)</f>
        <v>0</v>
      </c>
      <c r="C654" s="20" t="s">
        <v>91</v>
      </c>
      <c r="D654" s="20">
        <f>VLOOKUP(C654,Table8[#All],2,0)</f>
        <v>0</v>
      </c>
      <c r="E654" s="20" t="s">
        <v>92</v>
      </c>
      <c r="F654" s="20">
        <f>VLOOKUP(E654,Table9[#All],2,0)</f>
        <v>0</v>
      </c>
      <c r="G654" s="20" t="s">
        <v>122</v>
      </c>
      <c r="H654" s="20">
        <f>VLOOKUP(G654,Table10[#All],2,0)</f>
        <v>0</v>
      </c>
      <c r="I654" s="20" t="s">
        <v>119</v>
      </c>
      <c r="J654" s="20">
        <f>VLOOKUP(I654,Table11[#All],2,0)</f>
        <v>0</v>
      </c>
      <c r="K654" s="20" t="s">
        <v>98</v>
      </c>
      <c r="L654" s="20">
        <f>VLOOKUP(K654,Table12[#All],2,0)</f>
        <v>0</v>
      </c>
      <c r="M654" s="20" t="s">
        <v>126</v>
      </c>
      <c r="N654" s="20">
        <f>VLOOKUP(M654,Table13[#All],2,0)</f>
        <v>0</v>
      </c>
      <c r="O654" s="20" t="s">
        <v>119</v>
      </c>
      <c r="P654" s="20">
        <f>VLOOKUP(O654,Table14[#All],2,0)</f>
        <v>0</v>
      </c>
      <c r="Q654" s="20" t="s">
        <v>104</v>
      </c>
      <c r="R654" s="20">
        <f>VLOOKUP(Q654,Table16[#All],2,0)</f>
        <v>0</v>
      </c>
      <c r="S654" s="20" t="s">
        <v>111</v>
      </c>
      <c r="T654" s="20">
        <f>VLOOKUP(S654,Table17[#All],2,0)</f>
        <v>0</v>
      </c>
      <c r="U654" s="21">
        <v>191000</v>
      </c>
    </row>
    <row r="655" spans="1:21">
      <c r="A655" s="22" t="s">
        <v>214</v>
      </c>
      <c r="B655" s="20">
        <f>VLOOKUP(A655,Table7[#All],2,)</f>
        <v>13</v>
      </c>
      <c r="C655" s="23" t="s">
        <v>91</v>
      </c>
      <c r="D655" s="20">
        <f>VLOOKUP(C655,Table8[#All],2,0)</f>
        <v>0</v>
      </c>
      <c r="E655" s="23" t="s">
        <v>92</v>
      </c>
      <c r="F655" s="20">
        <f>VLOOKUP(E655,Table9[#All],2,0)</f>
        <v>0</v>
      </c>
      <c r="G655" s="23" t="s">
        <v>176</v>
      </c>
      <c r="H655" s="20">
        <f>VLOOKUP(G655,Table10[#All],2,0)</f>
        <v>2</v>
      </c>
      <c r="I655" s="23" t="s">
        <v>98</v>
      </c>
      <c r="J655" s="20">
        <f>VLOOKUP(I655,Table11[#All],2,0)</f>
        <v>1</v>
      </c>
      <c r="K655" s="23" t="s">
        <v>98</v>
      </c>
      <c r="L655" s="20">
        <f>VLOOKUP(K655,Table12[#All],2,0)</f>
        <v>0</v>
      </c>
      <c r="M655" s="23" t="s">
        <v>126</v>
      </c>
      <c r="N655" s="20">
        <f>VLOOKUP(M655,Table13[#All],2,0)</f>
        <v>0</v>
      </c>
      <c r="O655" s="23" t="s">
        <v>98</v>
      </c>
      <c r="P655" s="20">
        <f>VLOOKUP(O655,Table14[#All],2,0)</f>
        <v>1</v>
      </c>
      <c r="Q655" s="23" t="s">
        <v>104</v>
      </c>
      <c r="R655" s="20">
        <f>VLOOKUP(Q655,Table16[#All],2,0)</f>
        <v>0</v>
      </c>
      <c r="S655" s="23" t="s">
        <v>111</v>
      </c>
      <c r="T655" s="20">
        <f>VLOOKUP(S655,Table17[#All],2,0)</f>
        <v>0</v>
      </c>
      <c r="U655" s="24">
        <v>135000</v>
      </c>
    </row>
    <row r="656" spans="1:21">
      <c r="A656" s="19" t="s">
        <v>162</v>
      </c>
      <c r="B656" s="20">
        <f>VLOOKUP(A656,Table7[#All],2,)</f>
        <v>3</v>
      </c>
      <c r="C656" s="20" t="s">
        <v>91</v>
      </c>
      <c r="D656" s="20">
        <f>VLOOKUP(C656,Table8[#All],2,0)</f>
        <v>0</v>
      </c>
      <c r="E656" s="20" t="s">
        <v>92</v>
      </c>
      <c r="F656" s="20">
        <f>VLOOKUP(E656,Table9[#All],2,0)</f>
        <v>0</v>
      </c>
      <c r="G656" s="20" t="s">
        <v>93</v>
      </c>
      <c r="H656" s="20">
        <f>VLOOKUP(G656,Table10[#All],2,0)</f>
        <v>1</v>
      </c>
      <c r="I656" s="20" t="s">
        <v>119</v>
      </c>
      <c r="J656" s="20">
        <f>VLOOKUP(I656,Table11[#All],2,0)</f>
        <v>0</v>
      </c>
      <c r="K656" s="20" t="s">
        <v>98</v>
      </c>
      <c r="L656" s="20">
        <f>VLOOKUP(K656,Table12[#All],2,0)</f>
        <v>0</v>
      </c>
      <c r="M656" s="20" t="s">
        <v>126</v>
      </c>
      <c r="N656" s="20">
        <f>VLOOKUP(M656,Table13[#All],2,0)</f>
        <v>0</v>
      </c>
      <c r="O656" s="20" t="s">
        <v>119</v>
      </c>
      <c r="P656" s="20">
        <f>VLOOKUP(O656,Table14[#All],2,0)</f>
        <v>0</v>
      </c>
      <c r="Q656" s="20" t="s">
        <v>104</v>
      </c>
      <c r="R656" s="20">
        <f>VLOOKUP(Q656,Table16[#All],2,0)</f>
        <v>0</v>
      </c>
      <c r="S656" s="20" t="s">
        <v>111</v>
      </c>
      <c r="T656" s="20">
        <f>VLOOKUP(S656,Table17[#All],2,0)</f>
        <v>0</v>
      </c>
      <c r="U656" s="21">
        <v>350000</v>
      </c>
    </row>
    <row r="657" spans="1:21">
      <c r="A657" s="22" t="s">
        <v>141</v>
      </c>
      <c r="B657" s="20">
        <f>VLOOKUP(A657,Table7[#All],2,)</f>
        <v>22</v>
      </c>
      <c r="C657" s="23" t="s">
        <v>91</v>
      </c>
      <c r="D657" s="20">
        <f>VLOOKUP(C657,Table8[#All],2,0)</f>
        <v>0</v>
      </c>
      <c r="E657" s="23" t="s">
        <v>142</v>
      </c>
      <c r="F657" s="20">
        <f>VLOOKUP(E657,Table9[#All],2,0)</f>
        <v>4</v>
      </c>
      <c r="G657" s="23" t="s">
        <v>122</v>
      </c>
      <c r="H657" s="20">
        <f>VLOOKUP(G657,Table10[#All],2,0)</f>
        <v>0</v>
      </c>
      <c r="I657" s="23" t="s">
        <v>98</v>
      </c>
      <c r="J657" s="20">
        <f>VLOOKUP(I657,Table11[#All],2,0)</f>
        <v>1</v>
      </c>
      <c r="K657" s="23" t="s">
        <v>98</v>
      </c>
      <c r="L657" s="20">
        <f>VLOOKUP(K657,Table12[#All],2,0)</f>
        <v>0</v>
      </c>
      <c r="M657" s="23" t="s">
        <v>98</v>
      </c>
      <c r="N657" s="20">
        <f>VLOOKUP(M657,Table13[#All],2,0)</f>
        <v>2</v>
      </c>
      <c r="O657" s="23" t="s">
        <v>98</v>
      </c>
      <c r="P657" s="20">
        <f>VLOOKUP(O657,Table14[#All],2,0)</f>
        <v>1</v>
      </c>
      <c r="Q657" s="23" t="s">
        <v>104</v>
      </c>
      <c r="R657" s="20">
        <f>VLOOKUP(Q657,Table16[#All],2,0)</f>
        <v>0</v>
      </c>
      <c r="S657" s="23" t="s">
        <v>178</v>
      </c>
      <c r="T657" s="20">
        <f>VLOOKUP(S657,Table17[#All],2,0)</f>
        <v>5</v>
      </c>
      <c r="U657" s="24">
        <v>88000</v>
      </c>
    </row>
    <row r="658" spans="1:21">
      <c r="A658" s="19" t="s">
        <v>89</v>
      </c>
      <c r="B658" s="20">
        <f>VLOOKUP(A658,Table7[#All],2,)</f>
        <v>11</v>
      </c>
      <c r="C658" s="20" t="s">
        <v>91</v>
      </c>
      <c r="D658" s="20">
        <f>VLOOKUP(C658,Table8[#All],2,0)</f>
        <v>0</v>
      </c>
      <c r="E658" s="20" t="s">
        <v>92</v>
      </c>
      <c r="F658" s="20">
        <f>VLOOKUP(E658,Table9[#All],2,0)</f>
        <v>0</v>
      </c>
      <c r="G658" s="20" t="s">
        <v>93</v>
      </c>
      <c r="H658" s="20">
        <f>VLOOKUP(G658,Table10[#All],2,0)</f>
        <v>1</v>
      </c>
      <c r="I658" s="20" t="s">
        <v>98</v>
      </c>
      <c r="J658" s="20">
        <f>VLOOKUP(I658,Table11[#All],2,0)</f>
        <v>1</v>
      </c>
      <c r="K658" s="20" t="s">
        <v>98</v>
      </c>
      <c r="L658" s="20">
        <f>VLOOKUP(K658,Table12[#All],2,0)</f>
        <v>0</v>
      </c>
      <c r="M658" s="20" t="s">
        <v>126</v>
      </c>
      <c r="N658" s="20">
        <f>VLOOKUP(M658,Table13[#All],2,0)</f>
        <v>0</v>
      </c>
      <c r="O658" s="20" t="s">
        <v>119</v>
      </c>
      <c r="P658" s="20">
        <f>VLOOKUP(O658,Table14[#All],2,0)</f>
        <v>0</v>
      </c>
      <c r="Q658" s="20" t="s">
        <v>104</v>
      </c>
      <c r="R658" s="20">
        <f>VLOOKUP(Q658,Table16[#All],2,0)</f>
        <v>0</v>
      </c>
      <c r="S658" s="20" t="s">
        <v>111</v>
      </c>
      <c r="T658" s="20">
        <f>VLOOKUP(S658,Table17[#All],2,0)</f>
        <v>0</v>
      </c>
      <c r="U658" s="21">
        <v>145500</v>
      </c>
    </row>
    <row r="659" spans="1:21">
      <c r="A659" s="22" t="s">
        <v>212</v>
      </c>
      <c r="B659" s="20">
        <f>VLOOKUP(A659,Table7[#All],2,)</f>
        <v>2</v>
      </c>
      <c r="C659" s="23" t="s">
        <v>91</v>
      </c>
      <c r="D659" s="20">
        <f>VLOOKUP(C659,Table8[#All],2,0)</f>
        <v>0</v>
      </c>
      <c r="E659" s="23" t="s">
        <v>92</v>
      </c>
      <c r="F659" s="20">
        <f>VLOOKUP(E659,Table9[#All],2,0)</f>
        <v>0</v>
      </c>
      <c r="G659" s="23" t="s">
        <v>122</v>
      </c>
      <c r="H659" s="20">
        <f>VLOOKUP(G659,Table10[#All],2,0)</f>
        <v>0</v>
      </c>
      <c r="I659" s="23" t="s">
        <v>119</v>
      </c>
      <c r="J659" s="20">
        <f>VLOOKUP(I659,Table11[#All],2,0)</f>
        <v>0</v>
      </c>
      <c r="K659" s="23" t="s">
        <v>98</v>
      </c>
      <c r="L659" s="20">
        <f>VLOOKUP(K659,Table12[#All],2,0)</f>
        <v>0</v>
      </c>
      <c r="M659" s="23" t="s">
        <v>98</v>
      </c>
      <c r="N659" s="20">
        <f>VLOOKUP(M659,Table13[#All],2,0)</f>
        <v>2</v>
      </c>
      <c r="O659" s="23" t="s">
        <v>98</v>
      </c>
      <c r="P659" s="20">
        <f>VLOOKUP(O659,Table14[#All],2,0)</f>
        <v>1</v>
      </c>
      <c r="Q659" s="23" t="s">
        <v>191</v>
      </c>
      <c r="R659" s="20">
        <f>VLOOKUP(Q659,Table16[#All],2,0)</f>
        <v>2</v>
      </c>
      <c r="S659" s="23" t="s">
        <v>111</v>
      </c>
      <c r="T659" s="20">
        <f>VLOOKUP(S659,Table17[#All],2,0)</f>
        <v>0</v>
      </c>
      <c r="U659" s="24">
        <v>149000</v>
      </c>
    </row>
    <row r="660" spans="1:21">
      <c r="A660" s="19" t="s">
        <v>89</v>
      </c>
      <c r="B660" s="20">
        <f>VLOOKUP(A660,Table7[#All],2,)</f>
        <v>11</v>
      </c>
      <c r="C660" s="20" t="s">
        <v>182</v>
      </c>
      <c r="D660" s="20">
        <f>VLOOKUP(C660,Table8[#All],2,0)</f>
        <v>3</v>
      </c>
      <c r="E660" s="20" t="s">
        <v>92</v>
      </c>
      <c r="F660" s="20">
        <f>VLOOKUP(E660,Table9[#All],2,0)</f>
        <v>0</v>
      </c>
      <c r="G660" s="20" t="s">
        <v>176</v>
      </c>
      <c r="H660" s="20">
        <f>VLOOKUP(G660,Table10[#All],2,0)</f>
        <v>2</v>
      </c>
      <c r="I660" s="20" t="s">
        <v>98</v>
      </c>
      <c r="J660" s="20">
        <f>VLOOKUP(I660,Table11[#All],2,0)</f>
        <v>1</v>
      </c>
      <c r="K660" s="20" t="s">
        <v>98</v>
      </c>
      <c r="L660" s="20">
        <f>VLOOKUP(K660,Table12[#All],2,0)</f>
        <v>0</v>
      </c>
      <c r="M660" s="20" t="s">
        <v>98</v>
      </c>
      <c r="N660" s="20">
        <f>VLOOKUP(M660,Table13[#All],2,0)</f>
        <v>2</v>
      </c>
      <c r="O660" s="20" t="s">
        <v>98</v>
      </c>
      <c r="P660" s="20">
        <f>VLOOKUP(O660,Table14[#All],2,0)</f>
        <v>1</v>
      </c>
      <c r="Q660" s="20" t="s">
        <v>104</v>
      </c>
      <c r="R660" s="20">
        <f>VLOOKUP(Q660,Table16[#All],2,0)</f>
        <v>0</v>
      </c>
      <c r="S660" s="20" t="s">
        <v>172</v>
      </c>
      <c r="T660" s="20">
        <f>VLOOKUP(S660,Table17[#All],2,0)</f>
        <v>1</v>
      </c>
      <c r="U660" s="21">
        <v>97500</v>
      </c>
    </row>
    <row r="661" spans="1:21">
      <c r="A661" s="22" t="s">
        <v>206</v>
      </c>
      <c r="B661" s="20">
        <f>VLOOKUP(A661,Table7[#All],2,)</f>
        <v>15</v>
      </c>
      <c r="C661" s="23" t="s">
        <v>91</v>
      </c>
      <c r="D661" s="20">
        <f>VLOOKUP(C661,Table8[#All],2,0)</f>
        <v>0</v>
      </c>
      <c r="E661" s="23" t="s">
        <v>92</v>
      </c>
      <c r="F661" s="20">
        <f>VLOOKUP(E661,Table9[#All],2,0)</f>
        <v>0</v>
      </c>
      <c r="G661" s="23" t="s">
        <v>93</v>
      </c>
      <c r="H661" s="20">
        <f>VLOOKUP(G661,Table10[#All],2,0)</f>
        <v>1</v>
      </c>
      <c r="I661" s="23" t="s">
        <v>98</v>
      </c>
      <c r="J661" s="20">
        <f>VLOOKUP(I661,Table11[#All],2,0)</f>
        <v>1</v>
      </c>
      <c r="K661" s="23" t="s">
        <v>98</v>
      </c>
      <c r="L661" s="20">
        <f>VLOOKUP(K661,Table12[#All],2,0)</f>
        <v>0</v>
      </c>
      <c r="M661" s="23" t="s">
        <v>126</v>
      </c>
      <c r="N661" s="20">
        <f>VLOOKUP(M661,Table13[#All],2,0)</f>
        <v>0</v>
      </c>
      <c r="O661" s="23" t="s">
        <v>98</v>
      </c>
      <c r="P661" s="20">
        <f>VLOOKUP(O661,Table14[#All],2,0)</f>
        <v>1</v>
      </c>
      <c r="Q661" s="23" t="s">
        <v>104</v>
      </c>
      <c r="R661" s="20">
        <f>VLOOKUP(Q661,Table16[#All],2,0)</f>
        <v>0</v>
      </c>
      <c r="S661" s="23" t="s">
        <v>111</v>
      </c>
      <c r="T661" s="20">
        <f>VLOOKUP(S661,Table17[#All],2,0)</f>
        <v>0</v>
      </c>
      <c r="U661" s="24">
        <v>167000</v>
      </c>
    </row>
    <row r="662" spans="1:21">
      <c r="A662" s="19" t="s">
        <v>175</v>
      </c>
      <c r="B662" s="20">
        <f>VLOOKUP(A662,Table7[#All],2,)</f>
        <v>6</v>
      </c>
      <c r="C662" s="20" t="s">
        <v>91</v>
      </c>
      <c r="D662" s="20">
        <f>VLOOKUP(C662,Table8[#All],2,0)</f>
        <v>0</v>
      </c>
      <c r="E662" s="20" t="s">
        <v>92</v>
      </c>
      <c r="F662" s="20">
        <f>VLOOKUP(E662,Table9[#All],2,0)</f>
        <v>0</v>
      </c>
      <c r="G662" s="20" t="s">
        <v>122</v>
      </c>
      <c r="H662" s="20">
        <f>VLOOKUP(G662,Table10[#All],2,0)</f>
        <v>0</v>
      </c>
      <c r="I662" s="20" t="s">
        <v>119</v>
      </c>
      <c r="J662" s="20">
        <f>VLOOKUP(I662,Table11[#All],2,0)</f>
        <v>0</v>
      </c>
      <c r="K662" s="20" t="s">
        <v>98</v>
      </c>
      <c r="L662" s="20">
        <f>VLOOKUP(K662,Table12[#All],2,0)</f>
        <v>0</v>
      </c>
      <c r="M662" s="20" t="s">
        <v>98</v>
      </c>
      <c r="N662" s="20">
        <f>VLOOKUP(M662,Table13[#All],2,0)</f>
        <v>2</v>
      </c>
      <c r="O662" s="20" t="s">
        <v>98</v>
      </c>
      <c r="P662" s="20">
        <f>VLOOKUP(O662,Table14[#All],2,0)</f>
        <v>1</v>
      </c>
      <c r="Q662" s="20" t="s">
        <v>104</v>
      </c>
      <c r="R662" s="20">
        <f>VLOOKUP(Q662,Table16[#All],2,0)</f>
        <v>0</v>
      </c>
      <c r="S662" s="20" t="s">
        <v>111</v>
      </c>
      <c r="T662" s="20">
        <f>VLOOKUP(S662,Table17[#All],2,0)</f>
        <v>0</v>
      </c>
      <c r="U662" s="21">
        <v>197900</v>
      </c>
    </row>
    <row r="663" spans="1:21">
      <c r="A663" s="22" t="s">
        <v>162</v>
      </c>
      <c r="B663" s="20">
        <f>VLOOKUP(A663,Table7[#All],2,)</f>
        <v>3</v>
      </c>
      <c r="C663" s="23" t="s">
        <v>91</v>
      </c>
      <c r="D663" s="20">
        <f>VLOOKUP(C663,Table8[#All],2,0)</f>
        <v>0</v>
      </c>
      <c r="E663" s="23" t="s">
        <v>92</v>
      </c>
      <c r="F663" s="20">
        <f>VLOOKUP(E663,Table9[#All],2,0)</f>
        <v>0</v>
      </c>
      <c r="G663" s="23" t="s">
        <v>122</v>
      </c>
      <c r="H663" s="20">
        <f>VLOOKUP(G663,Table10[#All],2,0)</f>
        <v>0</v>
      </c>
      <c r="I663" s="23" t="s">
        <v>119</v>
      </c>
      <c r="J663" s="20">
        <f>VLOOKUP(I663,Table11[#All],2,0)</f>
        <v>0</v>
      </c>
      <c r="K663" s="23" t="s">
        <v>119</v>
      </c>
      <c r="L663" s="20">
        <f>VLOOKUP(K663,Table12[#All],2,0)</f>
        <v>1</v>
      </c>
      <c r="M663" s="23" t="s">
        <v>126</v>
      </c>
      <c r="N663" s="20">
        <f>VLOOKUP(M663,Table13[#All],2,0)</f>
        <v>0</v>
      </c>
      <c r="O663" s="23" t="s">
        <v>119</v>
      </c>
      <c r="P663" s="20">
        <f>VLOOKUP(O663,Table14[#All],2,0)</f>
        <v>0</v>
      </c>
      <c r="Q663" s="23" t="s">
        <v>104</v>
      </c>
      <c r="R663" s="20">
        <f>VLOOKUP(Q663,Table16[#All],2,0)</f>
        <v>0</v>
      </c>
      <c r="S663" s="23" t="s">
        <v>111</v>
      </c>
      <c r="T663" s="20">
        <f>VLOOKUP(S663,Table17[#All],2,0)</f>
        <v>0</v>
      </c>
      <c r="U663" s="24">
        <v>402000</v>
      </c>
    </row>
    <row r="664" spans="1:21">
      <c r="A664" s="19" t="s">
        <v>89</v>
      </c>
      <c r="B664" s="20">
        <f>VLOOKUP(A664,Table7[#All],2,)</f>
        <v>11</v>
      </c>
      <c r="C664" s="20" t="s">
        <v>91</v>
      </c>
      <c r="D664" s="20">
        <f>VLOOKUP(C664,Table8[#All],2,0)</f>
        <v>0</v>
      </c>
      <c r="E664" s="20" t="s">
        <v>92</v>
      </c>
      <c r="F664" s="20">
        <f>VLOOKUP(E664,Table9[#All],2,0)</f>
        <v>0</v>
      </c>
      <c r="G664" s="20" t="s">
        <v>93</v>
      </c>
      <c r="H664" s="20">
        <f>VLOOKUP(G664,Table10[#All],2,0)</f>
        <v>1</v>
      </c>
      <c r="I664" s="20" t="s">
        <v>139</v>
      </c>
      <c r="J664" s="20">
        <f>VLOOKUP(I664,Table11[#All],2,0)</f>
        <v>4</v>
      </c>
      <c r="K664" s="20" t="s">
        <v>139</v>
      </c>
      <c r="L664" s="20">
        <f>VLOOKUP(K664,Table12[#All],2,0)</f>
        <v>3</v>
      </c>
      <c r="M664" s="20" t="s">
        <v>119</v>
      </c>
      <c r="N664" s="20">
        <f>VLOOKUP(M664,Table13[#All],2,0)</f>
        <v>1</v>
      </c>
      <c r="O664" s="20" t="s">
        <v>98</v>
      </c>
      <c r="P664" s="20">
        <f>VLOOKUP(O664,Table14[#All],2,0)</f>
        <v>1</v>
      </c>
      <c r="Q664" s="20" t="s">
        <v>104</v>
      </c>
      <c r="R664" s="20">
        <f>VLOOKUP(Q664,Table16[#All],2,0)</f>
        <v>0</v>
      </c>
      <c r="S664" s="20" t="s">
        <v>111</v>
      </c>
      <c r="T664" s="20">
        <f>VLOOKUP(S664,Table17[#All],2,0)</f>
        <v>0</v>
      </c>
      <c r="U664" s="21">
        <v>110000</v>
      </c>
    </row>
    <row r="665" spans="1:21">
      <c r="A665" s="22" t="s">
        <v>206</v>
      </c>
      <c r="B665" s="20">
        <f>VLOOKUP(A665,Table7[#All],2,)</f>
        <v>15</v>
      </c>
      <c r="C665" s="23" t="s">
        <v>91</v>
      </c>
      <c r="D665" s="20">
        <f>VLOOKUP(C665,Table8[#All],2,0)</f>
        <v>0</v>
      </c>
      <c r="E665" s="23" t="s">
        <v>92</v>
      </c>
      <c r="F665" s="20">
        <f>VLOOKUP(E665,Table9[#All],2,0)</f>
        <v>0</v>
      </c>
      <c r="G665" s="23" t="s">
        <v>183</v>
      </c>
      <c r="H665" s="20">
        <f>VLOOKUP(G665,Table10[#All],2,0)</f>
        <v>4</v>
      </c>
      <c r="I665" s="23" t="s">
        <v>119</v>
      </c>
      <c r="J665" s="20">
        <f>VLOOKUP(I665,Table11[#All],2,0)</f>
        <v>0</v>
      </c>
      <c r="K665" s="23" t="s">
        <v>98</v>
      </c>
      <c r="L665" s="20">
        <f>VLOOKUP(K665,Table12[#All],2,0)</f>
        <v>0</v>
      </c>
      <c r="M665" s="23" t="s">
        <v>98</v>
      </c>
      <c r="N665" s="20">
        <f>VLOOKUP(M665,Table13[#All],2,0)</f>
        <v>2</v>
      </c>
      <c r="O665" s="23" t="s">
        <v>98</v>
      </c>
      <c r="P665" s="20">
        <f>VLOOKUP(O665,Table14[#All],2,0)</f>
        <v>1</v>
      </c>
      <c r="Q665" s="23" t="s">
        <v>104</v>
      </c>
      <c r="R665" s="20">
        <f>VLOOKUP(Q665,Table16[#All],2,0)</f>
        <v>0</v>
      </c>
      <c r="S665" s="23" t="s">
        <v>111</v>
      </c>
      <c r="T665" s="20">
        <f>VLOOKUP(S665,Table17[#All],2,0)</f>
        <v>0</v>
      </c>
      <c r="U665" s="24">
        <v>137500</v>
      </c>
    </row>
    <row r="666" spans="1:21">
      <c r="A666" s="19" t="s">
        <v>163</v>
      </c>
      <c r="B666" s="20">
        <f>VLOOKUP(A666,Table7[#All],2,)</f>
        <v>5</v>
      </c>
      <c r="C666" s="20" t="s">
        <v>225</v>
      </c>
      <c r="D666" s="20">
        <f>VLOOKUP(C666,Table8[#All],2,0)</f>
        <v>6</v>
      </c>
      <c r="E666" s="20" t="s">
        <v>92</v>
      </c>
      <c r="F666" s="20">
        <f>VLOOKUP(E666,Table9[#All],2,0)</f>
        <v>0</v>
      </c>
      <c r="G666" s="20" t="s">
        <v>93</v>
      </c>
      <c r="H666" s="20">
        <f>VLOOKUP(G666,Table10[#All],2,0)</f>
        <v>1</v>
      </c>
      <c r="I666" s="20" t="s">
        <v>126</v>
      </c>
      <c r="J666" s="20">
        <f>VLOOKUP(I666,Table11[#All],2,0)</f>
        <v>2</v>
      </c>
      <c r="K666" s="20" t="s">
        <v>98</v>
      </c>
      <c r="L666" s="20">
        <f>VLOOKUP(K666,Table12[#All],2,0)</f>
        <v>0</v>
      </c>
      <c r="M666" s="20" t="s">
        <v>126</v>
      </c>
      <c r="N666" s="20">
        <f>VLOOKUP(M666,Table13[#All],2,0)</f>
        <v>0</v>
      </c>
      <c r="O666" s="20" t="s">
        <v>126</v>
      </c>
      <c r="P666" s="20">
        <f>VLOOKUP(O666,Table14[#All],2,0)</f>
        <v>2</v>
      </c>
      <c r="Q666" s="20" t="s">
        <v>104</v>
      </c>
      <c r="R666" s="20">
        <f>VLOOKUP(Q666,Table16[#All],2,0)</f>
        <v>0</v>
      </c>
      <c r="S666" s="20" t="s">
        <v>150</v>
      </c>
      <c r="T666" s="20">
        <f>VLOOKUP(S666,Table17[#All],2,0)</f>
        <v>2</v>
      </c>
      <c r="U666" s="21">
        <v>423000</v>
      </c>
    </row>
    <row r="667" spans="1:21">
      <c r="A667" s="22" t="s">
        <v>121</v>
      </c>
      <c r="B667" s="20">
        <f>VLOOKUP(A667,Table7[#All],2,)</f>
        <v>17</v>
      </c>
      <c r="C667" s="23" t="s">
        <v>91</v>
      </c>
      <c r="D667" s="20">
        <f>VLOOKUP(C667,Table8[#All],2,0)</f>
        <v>0</v>
      </c>
      <c r="E667" s="23" t="s">
        <v>92</v>
      </c>
      <c r="F667" s="20">
        <f>VLOOKUP(E667,Table9[#All],2,0)</f>
        <v>0</v>
      </c>
      <c r="G667" s="23" t="s">
        <v>122</v>
      </c>
      <c r="H667" s="20">
        <f>VLOOKUP(G667,Table10[#All],2,0)</f>
        <v>0</v>
      </c>
      <c r="I667" s="23" t="s">
        <v>119</v>
      </c>
      <c r="J667" s="20">
        <f>VLOOKUP(I667,Table11[#All],2,0)</f>
        <v>0</v>
      </c>
      <c r="K667" s="23" t="s">
        <v>98</v>
      </c>
      <c r="L667" s="20">
        <f>VLOOKUP(K667,Table12[#All],2,0)</f>
        <v>0</v>
      </c>
      <c r="M667" s="23" t="s">
        <v>126</v>
      </c>
      <c r="N667" s="20">
        <f>VLOOKUP(M667,Table13[#All],2,0)</f>
        <v>0</v>
      </c>
      <c r="O667" s="23" t="s">
        <v>119</v>
      </c>
      <c r="P667" s="20">
        <f>VLOOKUP(O667,Table14[#All],2,0)</f>
        <v>0</v>
      </c>
      <c r="Q667" s="23" t="s">
        <v>104</v>
      </c>
      <c r="R667" s="20">
        <f>VLOOKUP(Q667,Table16[#All],2,0)</f>
        <v>0</v>
      </c>
      <c r="S667" s="23" t="s">
        <v>111</v>
      </c>
      <c r="T667" s="20">
        <f>VLOOKUP(S667,Table17[#All],2,0)</f>
        <v>0</v>
      </c>
      <c r="U667" s="24">
        <v>230500</v>
      </c>
    </row>
    <row r="668" spans="1:21">
      <c r="A668" s="19" t="s">
        <v>89</v>
      </c>
      <c r="B668" s="20">
        <f>VLOOKUP(A668,Table7[#All],2,)</f>
        <v>11</v>
      </c>
      <c r="C668" s="20" t="s">
        <v>91</v>
      </c>
      <c r="D668" s="20">
        <f>VLOOKUP(C668,Table8[#All],2,0)</f>
        <v>0</v>
      </c>
      <c r="E668" s="20" t="s">
        <v>92</v>
      </c>
      <c r="F668" s="20">
        <f>VLOOKUP(E668,Table9[#All],2,0)</f>
        <v>0</v>
      </c>
      <c r="G668" s="20" t="s">
        <v>122</v>
      </c>
      <c r="H668" s="20">
        <f>VLOOKUP(G668,Table10[#All],2,0)</f>
        <v>0</v>
      </c>
      <c r="I668" s="20" t="s">
        <v>119</v>
      </c>
      <c r="J668" s="20">
        <f>VLOOKUP(I668,Table11[#All],2,0)</f>
        <v>0</v>
      </c>
      <c r="K668" s="20" t="s">
        <v>98</v>
      </c>
      <c r="L668" s="20">
        <f>VLOOKUP(K668,Table12[#All],2,0)</f>
        <v>0</v>
      </c>
      <c r="M668" s="20" t="s">
        <v>98</v>
      </c>
      <c r="N668" s="20">
        <f>VLOOKUP(M668,Table13[#All],2,0)</f>
        <v>2</v>
      </c>
      <c r="O668" s="20" t="s">
        <v>98</v>
      </c>
      <c r="P668" s="20">
        <f>VLOOKUP(O668,Table14[#All],2,0)</f>
        <v>1</v>
      </c>
      <c r="Q668" s="20" t="s">
        <v>104</v>
      </c>
      <c r="R668" s="20">
        <f>VLOOKUP(Q668,Table16[#All],2,0)</f>
        <v>0</v>
      </c>
      <c r="S668" s="20" t="s">
        <v>172</v>
      </c>
      <c r="T668" s="20">
        <f>VLOOKUP(S668,Table17[#All],2,0)</f>
        <v>1</v>
      </c>
      <c r="U668" s="21">
        <v>129000</v>
      </c>
    </row>
    <row r="669" spans="1:21">
      <c r="A669" s="22" t="s">
        <v>165</v>
      </c>
      <c r="B669" s="20">
        <f>VLOOKUP(A669,Table7[#All],2,)</f>
        <v>12</v>
      </c>
      <c r="C669" s="23" t="s">
        <v>91</v>
      </c>
      <c r="D669" s="20">
        <f>VLOOKUP(C669,Table8[#All],2,0)</f>
        <v>0</v>
      </c>
      <c r="E669" s="23" t="s">
        <v>92</v>
      </c>
      <c r="F669" s="20">
        <f>VLOOKUP(E669,Table9[#All],2,0)</f>
        <v>0</v>
      </c>
      <c r="G669" s="23" t="s">
        <v>93</v>
      </c>
      <c r="H669" s="20">
        <f>VLOOKUP(G669,Table10[#All],2,0)</f>
        <v>1</v>
      </c>
      <c r="I669" s="23" t="s">
        <v>119</v>
      </c>
      <c r="J669" s="20">
        <f>VLOOKUP(I669,Table11[#All],2,0)</f>
        <v>0</v>
      </c>
      <c r="K669" s="23" t="s">
        <v>98</v>
      </c>
      <c r="L669" s="20">
        <f>VLOOKUP(K669,Table12[#All],2,0)</f>
        <v>0</v>
      </c>
      <c r="M669" s="23" t="s">
        <v>126</v>
      </c>
      <c r="N669" s="20">
        <f>VLOOKUP(M669,Table13[#All],2,0)</f>
        <v>0</v>
      </c>
      <c r="O669" s="23" t="s">
        <v>119</v>
      </c>
      <c r="P669" s="20">
        <f>VLOOKUP(O669,Table14[#All],2,0)</f>
        <v>0</v>
      </c>
      <c r="Q669" s="23" t="s">
        <v>104</v>
      </c>
      <c r="R669" s="20">
        <f>VLOOKUP(Q669,Table16[#All],2,0)</f>
        <v>0</v>
      </c>
      <c r="S669" s="23" t="s">
        <v>111</v>
      </c>
      <c r="T669" s="20">
        <f>VLOOKUP(S669,Table17[#All],2,0)</f>
        <v>0</v>
      </c>
      <c r="U669" s="24">
        <v>193500</v>
      </c>
    </row>
    <row r="670" spans="1:21">
      <c r="A670" s="19" t="s">
        <v>169</v>
      </c>
      <c r="B670" s="20">
        <f>VLOOKUP(A670,Table7[#All],2,)</f>
        <v>9</v>
      </c>
      <c r="C670" s="20" t="s">
        <v>91</v>
      </c>
      <c r="D670" s="20">
        <f>VLOOKUP(C670,Table8[#All],2,0)</f>
        <v>0</v>
      </c>
      <c r="E670" s="20" t="s">
        <v>92</v>
      </c>
      <c r="F670" s="20">
        <f>VLOOKUP(E670,Table9[#All],2,0)</f>
        <v>0</v>
      </c>
      <c r="G670" s="20" t="s">
        <v>93</v>
      </c>
      <c r="H670" s="20">
        <f>VLOOKUP(G670,Table10[#All],2,0)</f>
        <v>1</v>
      </c>
      <c r="I670" s="20" t="s">
        <v>98</v>
      </c>
      <c r="J670" s="20">
        <f>VLOOKUP(I670,Table11[#All],2,0)</f>
        <v>1</v>
      </c>
      <c r="K670" s="20" t="s">
        <v>98</v>
      </c>
      <c r="L670" s="20">
        <f>VLOOKUP(K670,Table12[#All],2,0)</f>
        <v>0</v>
      </c>
      <c r="M670" s="20" t="s">
        <v>119</v>
      </c>
      <c r="N670" s="20">
        <f>VLOOKUP(M670,Table13[#All],2,0)</f>
        <v>1</v>
      </c>
      <c r="O670" s="20" t="s">
        <v>98</v>
      </c>
      <c r="P670" s="20">
        <f>VLOOKUP(O670,Table14[#All],2,0)</f>
        <v>1</v>
      </c>
      <c r="Q670" s="20" t="s">
        <v>104</v>
      </c>
      <c r="R670" s="20">
        <f>VLOOKUP(Q670,Table16[#All],2,0)</f>
        <v>0</v>
      </c>
      <c r="S670" s="20" t="s">
        <v>111</v>
      </c>
      <c r="T670" s="20">
        <f>VLOOKUP(S670,Table17[#All],2,0)</f>
        <v>0</v>
      </c>
      <c r="U670" s="21">
        <v>168000</v>
      </c>
    </row>
    <row r="671" spans="1:21">
      <c r="A671" s="22" t="s">
        <v>212</v>
      </c>
      <c r="B671" s="20">
        <f>VLOOKUP(A671,Table7[#All],2,)</f>
        <v>2</v>
      </c>
      <c r="C671" s="23" t="s">
        <v>91</v>
      </c>
      <c r="D671" s="20">
        <f>VLOOKUP(C671,Table8[#All],2,0)</f>
        <v>0</v>
      </c>
      <c r="E671" s="23" t="s">
        <v>92</v>
      </c>
      <c r="F671" s="20">
        <f>VLOOKUP(E671,Table9[#All],2,0)</f>
        <v>0</v>
      </c>
      <c r="G671" s="23" t="s">
        <v>93</v>
      </c>
      <c r="H671" s="20">
        <f>VLOOKUP(G671,Table10[#All],2,0)</f>
        <v>1</v>
      </c>
      <c r="I671" s="23" t="s">
        <v>139</v>
      </c>
      <c r="J671" s="20">
        <f>VLOOKUP(I671,Table11[#All],2,0)</f>
        <v>4</v>
      </c>
      <c r="K671" s="23" t="s">
        <v>98</v>
      </c>
      <c r="L671" s="20">
        <f>VLOOKUP(K671,Table12[#All],2,0)</f>
        <v>0</v>
      </c>
      <c r="M671" s="23" t="s">
        <v>126</v>
      </c>
      <c r="N671" s="20">
        <f>VLOOKUP(M671,Table13[#All],2,0)</f>
        <v>0</v>
      </c>
      <c r="O671" s="23" t="s">
        <v>139</v>
      </c>
      <c r="P671" s="20">
        <f>VLOOKUP(O671,Table14[#All],2,0)</f>
        <v>3</v>
      </c>
      <c r="Q671" s="23" t="s">
        <v>104</v>
      </c>
      <c r="R671" s="20">
        <f>VLOOKUP(Q671,Table16[#All],2,0)</f>
        <v>0</v>
      </c>
      <c r="S671" s="23" t="s">
        <v>111</v>
      </c>
      <c r="T671" s="20">
        <f>VLOOKUP(S671,Table17[#All],2,0)</f>
        <v>0</v>
      </c>
      <c r="U671" s="24">
        <v>137500</v>
      </c>
    </row>
    <row r="672" spans="1:21">
      <c r="A672" s="19" t="s">
        <v>209</v>
      </c>
      <c r="B672" s="20">
        <f>VLOOKUP(A672,Table7[#All],2,)</f>
        <v>0</v>
      </c>
      <c r="C672" s="20" t="s">
        <v>91</v>
      </c>
      <c r="D672" s="20">
        <f>VLOOKUP(C672,Table8[#All],2,0)</f>
        <v>0</v>
      </c>
      <c r="E672" s="20" t="s">
        <v>92</v>
      </c>
      <c r="F672" s="20">
        <f>VLOOKUP(E672,Table9[#All],2,0)</f>
        <v>0</v>
      </c>
      <c r="G672" s="20" t="s">
        <v>122</v>
      </c>
      <c r="H672" s="20">
        <f>VLOOKUP(G672,Table10[#All],2,0)</f>
        <v>0</v>
      </c>
      <c r="I672" s="20" t="s">
        <v>119</v>
      </c>
      <c r="J672" s="20">
        <f>VLOOKUP(I672,Table11[#All],2,0)</f>
        <v>0</v>
      </c>
      <c r="K672" s="20" t="s">
        <v>98</v>
      </c>
      <c r="L672" s="20">
        <f>VLOOKUP(K672,Table12[#All],2,0)</f>
        <v>0</v>
      </c>
      <c r="M672" s="20" t="s">
        <v>126</v>
      </c>
      <c r="N672" s="20">
        <f>VLOOKUP(M672,Table13[#All],2,0)</f>
        <v>0</v>
      </c>
      <c r="O672" s="20" t="s">
        <v>119</v>
      </c>
      <c r="P672" s="20">
        <f>VLOOKUP(O672,Table14[#All],2,0)</f>
        <v>0</v>
      </c>
      <c r="Q672" s="20" t="s">
        <v>104</v>
      </c>
      <c r="R672" s="20">
        <f>VLOOKUP(Q672,Table16[#All],2,0)</f>
        <v>0</v>
      </c>
      <c r="S672" s="20" t="s">
        <v>111</v>
      </c>
      <c r="T672" s="20">
        <f>VLOOKUP(S672,Table17[#All],2,0)</f>
        <v>0</v>
      </c>
      <c r="U672" s="21">
        <v>173500</v>
      </c>
    </row>
    <row r="673" spans="1:21">
      <c r="A673" s="22" t="s">
        <v>206</v>
      </c>
      <c r="B673" s="20">
        <f>VLOOKUP(A673,Table7[#All],2,)</f>
        <v>15</v>
      </c>
      <c r="C673" s="23" t="s">
        <v>182</v>
      </c>
      <c r="D673" s="20">
        <f>VLOOKUP(C673,Table8[#All],2,0)</f>
        <v>3</v>
      </c>
      <c r="E673" s="23" t="s">
        <v>92</v>
      </c>
      <c r="F673" s="20">
        <f>VLOOKUP(E673,Table9[#All],2,0)</f>
        <v>0</v>
      </c>
      <c r="G673" s="23" t="s">
        <v>122</v>
      </c>
      <c r="H673" s="20">
        <f>VLOOKUP(G673,Table10[#All],2,0)</f>
        <v>0</v>
      </c>
      <c r="I673" s="23" t="s">
        <v>98</v>
      </c>
      <c r="J673" s="20">
        <f>VLOOKUP(I673,Table11[#All],2,0)</f>
        <v>1</v>
      </c>
      <c r="K673" s="23" t="s">
        <v>98</v>
      </c>
      <c r="L673" s="20">
        <f>VLOOKUP(K673,Table12[#All],2,0)</f>
        <v>0</v>
      </c>
      <c r="M673" s="23" t="s">
        <v>98</v>
      </c>
      <c r="N673" s="20">
        <f>VLOOKUP(M673,Table13[#All],2,0)</f>
        <v>2</v>
      </c>
      <c r="O673" s="23" t="s">
        <v>98</v>
      </c>
      <c r="P673" s="20">
        <f>VLOOKUP(O673,Table14[#All],2,0)</f>
        <v>1</v>
      </c>
      <c r="Q673" s="23" t="s">
        <v>104</v>
      </c>
      <c r="R673" s="20">
        <f>VLOOKUP(Q673,Table16[#All],2,0)</f>
        <v>0</v>
      </c>
      <c r="S673" s="23" t="s">
        <v>111</v>
      </c>
      <c r="T673" s="20">
        <f>VLOOKUP(S673,Table17[#All],2,0)</f>
        <v>0</v>
      </c>
      <c r="U673" s="24">
        <v>103600</v>
      </c>
    </row>
    <row r="674" spans="1:21">
      <c r="A674" s="19" t="s">
        <v>227</v>
      </c>
      <c r="B674" s="20">
        <f>VLOOKUP(A674,Table7[#All],2,)</f>
        <v>1</v>
      </c>
      <c r="C674" s="20" t="s">
        <v>91</v>
      </c>
      <c r="D674" s="20">
        <f>VLOOKUP(C674,Table8[#All],2,0)</f>
        <v>0</v>
      </c>
      <c r="E674" s="20" t="s">
        <v>92</v>
      </c>
      <c r="F674" s="20">
        <f>VLOOKUP(E674,Table9[#All],2,0)</f>
        <v>0</v>
      </c>
      <c r="G674" s="20" t="s">
        <v>93</v>
      </c>
      <c r="H674" s="20">
        <f>VLOOKUP(G674,Table10[#All],2,0)</f>
        <v>1</v>
      </c>
      <c r="I674" s="20" t="s">
        <v>119</v>
      </c>
      <c r="J674" s="20">
        <f>VLOOKUP(I674,Table11[#All],2,0)</f>
        <v>0</v>
      </c>
      <c r="K674" s="20" t="s">
        <v>98</v>
      </c>
      <c r="L674" s="20">
        <f>VLOOKUP(K674,Table12[#All],2,0)</f>
        <v>0</v>
      </c>
      <c r="M674" s="20" t="s">
        <v>98</v>
      </c>
      <c r="N674" s="20">
        <f>VLOOKUP(M674,Table13[#All],2,0)</f>
        <v>2</v>
      </c>
      <c r="O674" s="20" t="s">
        <v>98</v>
      </c>
      <c r="P674" s="20">
        <f>VLOOKUP(O674,Table14[#All],2,0)</f>
        <v>1</v>
      </c>
      <c r="Q674" s="20" t="s">
        <v>104</v>
      </c>
      <c r="R674" s="20">
        <f>VLOOKUP(Q674,Table16[#All],2,0)</f>
        <v>0</v>
      </c>
      <c r="S674" s="20" t="s">
        <v>111</v>
      </c>
      <c r="T674" s="20">
        <f>VLOOKUP(S674,Table17[#All],2,0)</f>
        <v>0</v>
      </c>
      <c r="U674" s="21">
        <v>165000</v>
      </c>
    </row>
    <row r="675" spans="1:21">
      <c r="A675" s="22" t="s">
        <v>212</v>
      </c>
      <c r="B675" s="20">
        <f>VLOOKUP(A675,Table7[#All],2,)</f>
        <v>2</v>
      </c>
      <c r="C675" s="23" t="s">
        <v>91</v>
      </c>
      <c r="D675" s="20">
        <f>VLOOKUP(C675,Table8[#All],2,0)</f>
        <v>0</v>
      </c>
      <c r="E675" s="23" t="s">
        <v>92</v>
      </c>
      <c r="F675" s="20">
        <f>VLOOKUP(E675,Table9[#All],2,0)</f>
        <v>0</v>
      </c>
      <c r="G675" s="23" t="s">
        <v>93</v>
      </c>
      <c r="H675" s="20">
        <f>VLOOKUP(G675,Table10[#All],2,0)</f>
        <v>1</v>
      </c>
      <c r="I675" s="23" t="s">
        <v>98</v>
      </c>
      <c r="J675" s="20">
        <f>VLOOKUP(I675,Table11[#All],2,0)</f>
        <v>1</v>
      </c>
      <c r="K675" s="23" t="s">
        <v>98</v>
      </c>
      <c r="L675" s="20">
        <f>VLOOKUP(K675,Table12[#All],2,0)</f>
        <v>0</v>
      </c>
      <c r="M675" s="23" t="s">
        <v>126</v>
      </c>
      <c r="N675" s="20">
        <f>VLOOKUP(M675,Table13[#All],2,0)</f>
        <v>0</v>
      </c>
      <c r="O675" s="23" t="s">
        <v>119</v>
      </c>
      <c r="P675" s="20">
        <f>VLOOKUP(O675,Table14[#All],2,0)</f>
        <v>0</v>
      </c>
      <c r="Q675" s="23" t="s">
        <v>104</v>
      </c>
      <c r="R675" s="20">
        <f>VLOOKUP(Q675,Table16[#All],2,0)</f>
        <v>0</v>
      </c>
      <c r="S675" s="23" t="s">
        <v>111</v>
      </c>
      <c r="T675" s="20">
        <f>VLOOKUP(S675,Table17[#All],2,0)</f>
        <v>0</v>
      </c>
      <c r="U675" s="24">
        <v>257500</v>
      </c>
    </row>
    <row r="676" spans="1:21">
      <c r="A676" s="19" t="s">
        <v>89</v>
      </c>
      <c r="B676" s="20">
        <f>VLOOKUP(A676,Table7[#All],2,)</f>
        <v>11</v>
      </c>
      <c r="C676" s="20" t="s">
        <v>91</v>
      </c>
      <c r="D676" s="20">
        <f>VLOOKUP(C676,Table8[#All],2,0)</f>
        <v>0</v>
      </c>
      <c r="E676" s="20" t="s">
        <v>92</v>
      </c>
      <c r="F676" s="20">
        <f>VLOOKUP(E676,Table9[#All],2,0)</f>
        <v>0</v>
      </c>
      <c r="G676" s="20" t="s">
        <v>93</v>
      </c>
      <c r="H676" s="20">
        <f>VLOOKUP(G676,Table10[#All],2,0)</f>
        <v>1</v>
      </c>
      <c r="I676" s="20" t="s">
        <v>98</v>
      </c>
      <c r="J676" s="20">
        <f>VLOOKUP(I676,Table11[#All],2,0)</f>
        <v>1</v>
      </c>
      <c r="K676" s="20" t="s">
        <v>98</v>
      </c>
      <c r="L676" s="20">
        <f>VLOOKUP(K676,Table12[#All],2,0)</f>
        <v>0</v>
      </c>
      <c r="M676" s="20" t="s">
        <v>98</v>
      </c>
      <c r="N676" s="20">
        <f>VLOOKUP(M676,Table13[#All],2,0)</f>
        <v>2</v>
      </c>
      <c r="O676" s="20" t="s">
        <v>98</v>
      </c>
      <c r="P676" s="20">
        <f>VLOOKUP(O676,Table14[#All],2,0)</f>
        <v>1</v>
      </c>
      <c r="Q676" s="20" t="s">
        <v>104</v>
      </c>
      <c r="R676" s="20">
        <f>VLOOKUP(Q676,Table16[#All],2,0)</f>
        <v>0</v>
      </c>
      <c r="S676" s="20" t="s">
        <v>111</v>
      </c>
      <c r="T676" s="20">
        <f>VLOOKUP(S676,Table17[#All],2,0)</f>
        <v>0</v>
      </c>
      <c r="U676" s="21">
        <v>140000</v>
      </c>
    </row>
    <row r="677" spans="1:21">
      <c r="A677" s="22" t="s">
        <v>145</v>
      </c>
      <c r="B677" s="20">
        <f>VLOOKUP(A677,Table7[#All],2,)</f>
        <v>20</v>
      </c>
      <c r="C677" s="23" t="s">
        <v>91</v>
      </c>
      <c r="D677" s="20">
        <f>VLOOKUP(C677,Table8[#All],2,0)</f>
        <v>0</v>
      </c>
      <c r="E677" s="23" t="s">
        <v>142</v>
      </c>
      <c r="F677" s="20">
        <f>VLOOKUP(E677,Table9[#All],2,0)</f>
        <v>4</v>
      </c>
      <c r="G677" s="23" t="s">
        <v>122</v>
      </c>
      <c r="H677" s="20">
        <f>VLOOKUP(G677,Table10[#All],2,0)</f>
        <v>0</v>
      </c>
      <c r="I677" s="23" t="s">
        <v>98</v>
      </c>
      <c r="J677" s="20">
        <f>VLOOKUP(I677,Table11[#All],2,0)</f>
        <v>1</v>
      </c>
      <c r="K677" s="23" t="s">
        <v>98</v>
      </c>
      <c r="L677" s="20">
        <f>VLOOKUP(K677,Table12[#All],2,0)</f>
        <v>0</v>
      </c>
      <c r="M677" s="23" t="s">
        <v>98</v>
      </c>
      <c r="N677" s="20">
        <f>VLOOKUP(M677,Table13[#All],2,0)</f>
        <v>2</v>
      </c>
      <c r="O677" s="23" t="s">
        <v>98</v>
      </c>
      <c r="P677" s="20">
        <f>VLOOKUP(O677,Table14[#All],2,0)</f>
        <v>1</v>
      </c>
      <c r="Q677" s="23" t="s">
        <v>104</v>
      </c>
      <c r="R677" s="20">
        <f>VLOOKUP(Q677,Table16[#All],2,0)</f>
        <v>0</v>
      </c>
      <c r="S677" s="23" t="s">
        <v>111</v>
      </c>
      <c r="T677" s="20">
        <f>VLOOKUP(S677,Table17[#All],2,0)</f>
        <v>0</v>
      </c>
      <c r="U677" s="24">
        <v>148500</v>
      </c>
    </row>
    <row r="678" spans="1:21">
      <c r="A678" s="19" t="s">
        <v>188</v>
      </c>
      <c r="B678" s="20">
        <f>VLOOKUP(A678,Table7[#All],2,)</f>
        <v>7</v>
      </c>
      <c r="C678" s="20" t="s">
        <v>91</v>
      </c>
      <c r="D678" s="20">
        <f>VLOOKUP(C678,Table8[#All],2,0)</f>
        <v>0</v>
      </c>
      <c r="E678" s="20" t="s">
        <v>92</v>
      </c>
      <c r="F678" s="20">
        <f>VLOOKUP(E678,Table9[#All],2,0)</f>
        <v>0</v>
      </c>
      <c r="G678" s="20" t="s">
        <v>122</v>
      </c>
      <c r="H678" s="20">
        <f>VLOOKUP(G678,Table10[#All],2,0)</f>
        <v>0</v>
      </c>
      <c r="I678" s="20" t="s">
        <v>98</v>
      </c>
      <c r="J678" s="20">
        <f>VLOOKUP(I678,Table11[#All],2,0)</f>
        <v>1</v>
      </c>
      <c r="K678" s="20" t="s">
        <v>139</v>
      </c>
      <c r="L678" s="20">
        <f>VLOOKUP(K678,Table12[#All],2,0)</f>
        <v>3</v>
      </c>
      <c r="M678" s="20" t="s">
        <v>139</v>
      </c>
      <c r="N678" s="20">
        <f>VLOOKUP(M678,Table13[#All],2,0)</f>
        <v>3</v>
      </c>
      <c r="O678" s="20" t="s">
        <v>98</v>
      </c>
      <c r="P678" s="20">
        <f>VLOOKUP(O678,Table14[#All],2,0)</f>
        <v>1</v>
      </c>
      <c r="Q678" s="20" t="s">
        <v>167</v>
      </c>
      <c r="R678" s="20">
        <f>VLOOKUP(Q678,Table16[#All],2,0)</f>
        <v>1</v>
      </c>
      <c r="S678" s="20" t="s">
        <v>111</v>
      </c>
      <c r="T678" s="20">
        <f>VLOOKUP(S678,Table17[#All],2,0)</f>
        <v>0</v>
      </c>
      <c r="U678" s="21">
        <v>87000</v>
      </c>
    </row>
    <row r="679" spans="1:21">
      <c r="A679" s="22" t="s">
        <v>188</v>
      </c>
      <c r="B679" s="20">
        <f>VLOOKUP(A679,Table7[#All],2,)</f>
        <v>7</v>
      </c>
      <c r="C679" s="23" t="s">
        <v>91</v>
      </c>
      <c r="D679" s="20">
        <f>VLOOKUP(C679,Table8[#All],2,0)</f>
        <v>0</v>
      </c>
      <c r="E679" s="23" t="s">
        <v>92</v>
      </c>
      <c r="F679" s="20">
        <f>VLOOKUP(E679,Table9[#All],2,0)</f>
        <v>0</v>
      </c>
      <c r="G679" s="23" t="s">
        <v>93</v>
      </c>
      <c r="H679" s="20">
        <f>VLOOKUP(G679,Table10[#All],2,0)</f>
        <v>1</v>
      </c>
      <c r="I679" s="23" t="s">
        <v>98</v>
      </c>
      <c r="J679" s="20">
        <f>VLOOKUP(I679,Table11[#All],2,0)</f>
        <v>1</v>
      </c>
      <c r="K679" s="23" t="s">
        <v>98</v>
      </c>
      <c r="L679" s="20">
        <f>VLOOKUP(K679,Table12[#All],2,0)</f>
        <v>0</v>
      </c>
      <c r="M679" s="23" t="s">
        <v>126</v>
      </c>
      <c r="N679" s="20">
        <f>VLOOKUP(M679,Table13[#All],2,0)</f>
        <v>0</v>
      </c>
      <c r="O679" s="23" t="s">
        <v>119</v>
      </c>
      <c r="P679" s="20">
        <f>VLOOKUP(O679,Table14[#All],2,0)</f>
        <v>0</v>
      </c>
      <c r="Q679" s="23" t="s">
        <v>167</v>
      </c>
      <c r="R679" s="20">
        <f>VLOOKUP(Q679,Table16[#All],2,0)</f>
        <v>1</v>
      </c>
      <c r="S679" s="23" t="s">
        <v>111</v>
      </c>
      <c r="T679" s="20">
        <f>VLOOKUP(S679,Table17[#All],2,0)</f>
        <v>0</v>
      </c>
      <c r="U679" s="24">
        <v>109500</v>
      </c>
    </row>
    <row r="680" spans="1:21">
      <c r="A680" s="19" t="s">
        <v>128</v>
      </c>
      <c r="B680" s="20">
        <f>VLOOKUP(A680,Table7[#All],2,)</f>
        <v>18</v>
      </c>
      <c r="C680" s="20" t="s">
        <v>91</v>
      </c>
      <c r="D680" s="20">
        <f>VLOOKUP(C680,Table8[#All],2,0)</f>
        <v>0</v>
      </c>
      <c r="E680" s="20" t="s">
        <v>92</v>
      </c>
      <c r="F680" s="20">
        <f>VLOOKUP(E680,Table9[#All],2,0)</f>
        <v>0</v>
      </c>
      <c r="G680" s="20" t="s">
        <v>93</v>
      </c>
      <c r="H680" s="20">
        <f>VLOOKUP(G680,Table10[#All],2,0)</f>
        <v>1</v>
      </c>
      <c r="I680" s="20" t="s">
        <v>126</v>
      </c>
      <c r="J680" s="20">
        <f>VLOOKUP(I680,Table11[#All],2,0)</f>
        <v>2</v>
      </c>
      <c r="K680" s="20" t="s">
        <v>98</v>
      </c>
      <c r="L680" s="20">
        <f>VLOOKUP(K680,Table12[#All],2,0)</f>
        <v>0</v>
      </c>
      <c r="M680" s="20" t="s">
        <v>126</v>
      </c>
      <c r="N680" s="20">
        <f>VLOOKUP(M680,Table13[#All],2,0)</f>
        <v>0</v>
      </c>
      <c r="O680" s="20" t="s">
        <v>119</v>
      </c>
      <c r="P680" s="20">
        <f>VLOOKUP(O680,Table14[#All],2,0)</f>
        <v>0</v>
      </c>
      <c r="Q680" s="20" t="s">
        <v>104</v>
      </c>
      <c r="R680" s="20">
        <f>VLOOKUP(Q680,Table16[#All],2,0)</f>
        <v>0</v>
      </c>
      <c r="S680" s="20" t="s">
        <v>150</v>
      </c>
      <c r="T680" s="20">
        <f>VLOOKUP(S680,Table17[#All],2,0)</f>
        <v>2</v>
      </c>
      <c r="U680" s="21">
        <v>372500</v>
      </c>
    </row>
    <row r="681" spans="1:21">
      <c r="A681" s="22" t="s">
        <v>169</v>
      </c>
      <c r="B681" s="20">
        <f>VLOOKUP(A681,Table7[#All],2,)</f>
        <v>9</v>
      </c>
      <c r="C681" s="23" t="s">
        <v>91</v>
      </c>
      <c r="D681" s="20">
        <f>VLOOKUP(C681,Table8[#All],2,0)</f>
        <v>0</v>
      </c>
      <c r="E681" s="23" t="s">
        <v>92</v>
      </c>
      <c r="F681" s="20">
        <f>VLOOKUP(E681,Table9[#All],2,0)</f>
        <v>0</v>
      </c>
      <c r="G681" s="23" t="s">
        <v>93</v>
      </c>
      <c r="H681" s="20">
        <f>VLOOKUP(G681,Table10[#All],2,0)</f>
        <v>1</v>
      </c>
      <c r="I681" s="23" t="s">
        <v>98</v>
      </c>
      <c r="J681" s="20">
        <f>VLOOKUP(I681,Table11[#All],2,0)</f>
        <v>1</v>
      </c>
      <c r="K681" s="23" t="s">
        <v>98</v>
      </c>
      <c r="L681" s="20">
        <f>VLOOKUP(K681,Table12[#All],2,0)</f>
        <v>0</v>
      </c>
      <c r="M681" s="23" t="s">
        <v>98</v>
      </c>
      <c r="N681" s="20">
        <f>VLOOKUP(M681,Table13[#All],2,0)</f>
        <v>2</v>
      </c>
      <c r="O681" s="23" t="s">
        <v>98</v>
      </c>
      <c r="P681" s="20">
        <f>VLOOKUP(O681,Table14[#All],2,0)</f>
        <v>1</v>
      </c>
      <c r="Q681" s="23" t="s">
        <v>104</v>
      </c>
      <c r="R681" s="20">
        <f>VLOOKUP(Q681,Table16[#All],2,0)</f>
        <v>0</v>
      </c>
      <c r="S681" s="23" t="s">
        <v>111</v>
      </c>
      <c r="T681" s="20">
        <f>VLOOKUP(S681,Table17[#All],2,0)</f>
        <v>0</v>
      </c>
      <c r="U681" s="24">
        <v>128500</v>
      </c>
    </row>
    <row r="682" spans="1:21">
      <c r="A682" s="19" t="s">
        <v>165</v>
      </c>
      <c r="B682" s="20">
        <f>VLOOKUP(A682,Table7[#All],2,)</f>
        <v>12</v>
      </c>
      <c r="C682" s="20" t="s">
        <v>91</v>
      </c>
      <c r="D682" s="20">
        <f>VLOOKUP(C682,Table8[#All],2,0)</f>
        <v>0</v>
      </c>
      <c r="E682" s="20" t="s">
        <v>129</v>
      </c>
      <c r="F682" s="20">
        <f>VLOOKUP(E682,Table9[#All],2,0)</f>
        <v>3</v>
      </c>
      <c r="G682" s="20" t="s">
        <v>93</v>
      </c>
      <c r="H682" s="20">
        <f>VLOOKUP(G682,Table10[#All],2,0)</f>
        <v>1</v>
      </c>
      <c r="I682" s="20" t="s">
        <v>119</v>
      </c>
      <c r="J682" s="20">
        <f>VLOOKUP(I682,Table11[#All],2,0)</f>
        <v>0</v>
      </c>
      <c r="K682" s="20" t="s">
        <v>98</v>
      </c>
      <c r="L682" s="20">
        <f>VLOOKUP(K682,Table12[#All],2,0)</f>
        <v>0</v>
      </c>
      <c r="M682" s="20" t="s">
        <v>98</v>
      </c>
      <c r="N682" s="20">
        <f>VLOOKUP(M682,Table13[#All],2,0)</f>
        <v>2</v>
      </c>
      <c r="O682" s="20" t="s">
        <v>98</v>
      </c>
      <c r="P682" s="20">
        <f>VLOOKUP(O682,Table14[#All],2,0)</f>
        <v>1</v>
      </c>
      <c r="Q682" s="20" t="s">
        <v>104</v>
      </c>
      <c r="R682" s="20">
        <f>VLOOKUP(Q682,Table16[#All],2,0)</f>
        <v>0</v>
      </c>
      <c r="S682" s="20" t="s">
        <v>111</v>
      </c>
      <c r="T682" s="20">
        <f>VLOOKUP(S682,Table17[#All],2,0)</f>
        <v>0</v>
      </c>
      <c r="U682" s="21">
        <v>143000</v>
      </c>
    </row>
    <row r="683" spans="1:21">
      <c r="A683" s="22" t="s">
        <v>200</v>
      </c>
      <c r="B683" s="20">
        <f>VLOOKUP(A683,Table7[#All],2,)</f>
        <v>23</v>
      </c>
      <c r="C683" s="23" t="s">
        <v>91</v>
      </c>
      <c r="D683" s="20">
        <f>VLOOKUP(C683,Table8[#All],2,0)</f>
        <v>0</v>
      </c>
      <c r="E683" s="23" t="s">
        <v>92</v>
      </c>
      <c r="F683" s="20">
        <f>VLOOKUP(E683,Table9[#All],2,0)</f>
        <v>0</v>
      </c>
      <c r="G683" s="23" t="s">
        <v>176</v>
      </c>
      <c r="H683" s="20">
        <f>VLOOKUP(G683,Table10[#All],2,0)</f>
        <v>2</v>
      </c>
      <c r="I683" s="23" t="s">
        <v>98</v>
      </c>
      <c r="J683" s="20">
        <f>VLOOKUP(I683,Table11[#All],2,0)</f>
        <v>1</v>
      </c>
      <c r="K683" s="23" t="s">
        <v>98</v>
      </c>
      <c r="L683" s="20">
        <f>VLOOKUP(K683,Table12[#All],2,0)</f>
        <v>0</v>
      </c>
      <c r="M683" s="23" t="s">
        <v>126</v>
      </c>
      <c r="N683" s="20">
        <f>VLOOKUP(M683,Table13[#All],2,0)</f>
        <v>0</v>
      </c>
      <c r="O683" s="23" t="s">
        <v>98</v>
      </c>
      <c r="P683" s="20">
        <f>VLOOKUP(O683,Table14[#All],2,0)</f>
        <v>1</v>
      </c>
      <c r="Q683" s="23" t="s">
        <v>104</v>
      </c>
      <c r="R683" s="20">
        <f>VLOOKUP(Q683,Table16[#All],2,0)</f>
        <v>0</v>
      </c>
      <c r="S683" s="23" t="s">
        <v>172</v>
      </c>
      <c r="T683" s="20">
        <f>VLOOKUP(S683,Table17[#All],2,0)</f>
        <v>1</v>
      </c>
      <c r="U683" s="24">
        <v>159434</v>
      </c>
    </row>
    <row r="684" spans="1:21">
      <c r="A684" s="19" t="s">
        <v>199</v>
      </c>
      <c r="B684" s="20">
        <f>VLOOKUP(A684,Table7[#All],2,)</f>
        <v>19</v>
      </c>
      <c r="C684" s="20" t="s">
        <v>91</v>
      </c>
      <c r="D684" s="20">
        <f>VLOOKUP(C684,Table8[#All],2,0)</f>
        <v>0</v>
      </c>
      <c r="E684" s="20" t="s">
        <v>92</v>
      </c>
      <c r="F684" s="20">
        <f>VLOOKUP(E684,Table9[#All],2,0)</f>
        <v>0</v>
      </c>
      <c r="G684" s="20" t="s">
        <v>93</v>
      </c>
      <c r="H684" s="20">
        <f>VLOOKUP(G684,Table10[#All],2,0)</f>
        <v>1</v>
      </c>
      <c r="I684" s="20" t="s">
        <v>119</v>
      </c>
      <c r="J684" s="20">
        <f>VLOOKUP(I684,Table11[#All],2,0)</f>
        <v>0</v>
      </c>
      <c r="K684" s="20" t="s">
        <v>98</v>
      </c>
      <c r="L684" s="20">
        <f>VLOOKUP(K684,Table12[#All],2,0)</f>
        <v>0</v>
      </c>
      <c r="M684" s="20" t="s">
        <v>126</v>
      </c>
      <c r="N684" s="20">
        <f>VLOOKUP(M684,Table13[#All],2,0)</f>
        <v>0</v>
      </c>
      <c r="O684" s="20" t="s">
        <v>119</v>
      </c>
      <c r="P684" s="20">
        <f>VLOOKUP(O684,Table14[#All],2,0)</f>
        <v>0</v>
      </c>
      <c r="Q684" s="20" t="s">
        <v>104</v>
      </c>
      <c r="R684" s="20">
        <f>VLOOKUP(Q684,Table16[#All],2,0)</f>
        <v>0</v>
      </c>
      <c r="S684" s="20" t="s">
        <v>111</v>
      </c>
      <c r="T684" s="20">
        <f>VLOOKUP(S684,Table17[#All],2,0)</f>
        <v>0</v>
      </c>
      <c r="U684" s="21">
        <v>173000</v>
      </c>
    </row>
    <row r="685" spans="1:21">
      <c r="A685" s="22" t="s">
        <v>209</v>
      </c>
      <c r="B685" s="20">
        <f>VLOOKUP(A685,Table7[#All],2,)</f>
        <v>0</v>
      </c>
      <c r="C685" s="23" t="s">
        <v>91</v>
      </c>
      <c r="D685" s="20">
        <f>VLOOKUP(C685,Table8[#All],2,0)</f>
        <v>0</v>
      </c>
      <c r="E685" s="23" t="s">
        <v>92</v>
      </c>
      <c r="F685" s="20">
        <f>VLOOKUP(E685,Table9[#All],2,0)</f>
        <v>0</v>
      </c>
      <c r="G685" s="23" t="s">
        <v>93</v>
      </c>
      <c r="H685" s="20">
        <f>VLOOKUP(G685,Table10[#All],2,0)</f>
        <v>1</v>
      </c>
      <c r="I685" s="23" t="s">
        <v>119</v>
      </c>
      <c r="J685" s="20">
        <f>VLOOKUP(I685,Table11[#All],2,0)</f>
        <v>0</v>
      </c>
      <c r="K685" s="23" t="s">
        <v>98</v>
      </c>
      <c r="L685" s="20">
        <f>VLOOKUP(K685,Table12[#All],2,0)</f>
        <v>0</v>
      </c>
      <c r="M685" s="23" t="s">
        <v>126</v>
      </c>
      <c r="N685" s="20">
        <f>VLOOKUP(M685,Table13[#All],2,0)</f>
        <v>0</v>
      </c>
      <c r="O685" s="23" t="s">
        <v>119</v>
      </c>
      <c r="P685" s="20">
        <f>VLOOKUP(O685,Table14[#All],2,0)</f>
        <v>0</v>
      </c>
      <c r="Q685" s="23" t="s">
        <v>104</v>
      </c>
      <c r="R685" s="20">
        <f>VLOOKUP(Q685,Table16[#All],2,0)</f>
        <v>0</v>
      </c>
      <c r="S685" s="23" t="s">
        <v>111</v>
      </c>
      <c r="T685" s="20">
        <f>VLOOKUP(S685,Table17[#All],2,0)</f>
        <v>0</v>
      </c>
      <c r="U685" s="24">
        <v>285000</v>
      </c>
    </row>
    <row r="686" spans="1:21">
      <c r="A686" s="19" t="s">
        <v>162</v>
      </c>
      <c r="B686" s="20">
        <f>VLOOKUP(A686,Table7[#All],2,)</f>
        <v>3</v>
      </c>
      <c r="C686" s="20" t="s">
        <v>91</v>
      </c>
      <c r="D686" s="20">
        <f>VLOOKUP(C686,Table8[#All],2,0)</f>
        <v>0</v>
      </c>
      <c r="E686" s="20" t="s">
        <v>92</v>
      </c>
      <c r="F686" s="20">
        <f>VLOOKUP(E686,Table9[#All],2,0)</f>
        <v>0</v>
      </c>
      <c r="G686" s="20" t="s">
        <v>122</v>
      </c>
      <c r="H686" s="20">
        <f>VLOOKUP(G686,Table10[#All],2,0)</f>
        <v>0</v>
      </c>
      <c r="I686" s="20" t="s">
        <v>119</v>
      </c>
      <c r="J686" s="20">
        <f>VLOOKUP(I686,Table11[#All],2,0)</f>
        <v>0</v>
      </c>
      <c r="K686" s="20" t="s">
        <v>98</v>
      </c>
      <c r="L686" s="20">
        <f>VLOOKUP(K686,Table12[#All],2,0)</f>
        <v>0</v>
      </c>
      <c r="M686" s="20" t="s">
        <v>119</v>
      </c>
      <c r="N686" s="20">
        <f>VLOOKUP(M686,Table13[#All],2,0)</f>
        <v>1</v>
      </c>
      <c r="O686" s="20" t="s">
        <v>98</v>
      </c>
      <c r="P686" s="20">
        <f>VLOOKUP(O686,Table14[#All],2,0)</f>
        <v>1</v>
      </c>
      <c r="Q686" s="20" t="s">
        <v>104</v>
      </c>
      <c r="R686" s="20">
        <f>VLOOKUP(Q686,Table16[#All],2,0)</f>
        <v>0</v>
      </c>
      <c r="S686" s="20" t="s">
        <v>111</v>
      </c>
      <c r="T686" s="20">
        <f>VLOOKUP(S686,Table17[#All],2,0)</f>
        <v>0</v>
      </c>
      <c r="U686" s="21">
        <v>221000</v>
      </c>
    </row>
    <row r="687" spans="1:21">
      <c r="A687" s="22" t="s">
        <v>128</v>
      </c>
      <c r="B687" s="20">
        <f>VLOOKUP(A687,Table7[#All],2,)</f>
        <v>18</v>
      </c>
      <c r="C687" s="23" t="s">
        <v>91</v>
      </c>
      <c r="D687" s="20">
        <f>VLOOKUP(C687,Table8[#All],2,0)</f>
        <v>0</v>
      </c>
      <c r="E687" s="23" t="s">
        <v>129</v>
      </c>
      <c r="F687" s="20">
        <f>VLOOKUP(E687,Table9[#All],2,0)</f>
        <v>3</v>
      </c>
      <c r="G687" s="23" t="s">
        <v>122</v>
      </c>
      <c r="H687" s="20">
        <f>VLOOKUP(G687,Table10[#All],2,0)</f>
        <v>0</v>
      </c>
      <c r="I687" s="23" t="s">
        <v>119</v>
      </c>
      <c r="J687" s="20">
        <f>VLOOKUP(I687,Table11[#All],2,0)</f>
        <v>0</v>
      </c>
      <c r="K687" s="23" t="s">
        <v>98</v>
      </c>
      <c r="L687" s="20">
        <f>VLOOKUP(K687,Table12[#All],2,0)</f>
        <v>0</v>
      </c>
      <c r="M687" s="23" t="s">
        <v>119</v>
      </c>
      <c r="N687" s="20">
        <f>VLOOKUP(M687,Table13[#All],2,0)</f>
        <v>1</v>
      </c>
      <c r="O687" s="23" t="s">
        <v>119</v>
      </c>
      <c r="P687" s="20">
        <f>VLOOKUP(O687,Table14[#All],2,0)</f>
        <v>0</v>
      </c>
      <c r="Q687" s="23" t="s">
        <v>104</v>
      </c>
      <c r="R687" s="20">
        <f>VLOOKUP(Q687,Table16[#All],2,0)</f>
        <v>0</v>
      </c>
      <c r="S687" s="23" t="s">
        <v>111</v>
      </c>
      <c r="T687" s="20">
        <f>VLOOKUP(S687,Table17[#All],2,0)</f>
        <v>0</v>
      </c>
      <c r="U687" s="24">
        <v>207500</v>
      </c>
    </row>
    <row r="688" spans="1:21">
      <c r="A688" s="19" t="s">
        <v>163</v>
      </c>
      <c r="B688" s="20">
        <f>VLOOKUP(A688,Table7[#All],2,)</f>
        <v>5</v>
      </c>
      <c r="C688" s="20" t="s">
        <v>91</v>
      </c>
      <c r="D688" s="20">
        <f>VLOOKUP(C688,Table8[#All],2,0)</f>
        <v>0</v>
      </c>
      <c r="E688" s="20" t="s">
        <v>92</v>
      </c>
      <c r="F688" s="20">
        <f>VLOOKUP(E688,Table9[#All],2,0)</f>
        <v>0</v>
      </c>
      <c r="G688" s="20" t="s">
        <v>122</v>
      </c>
      <c r="H688" s="20">
        <f>VLOOKUP(G688,Table10[#All],2,0)</f>
        <v>0</v>
      </c>
      <c r="I688" s="20" t="s">
        <v>119</v>
      </c>
      <c r="J688" s="20">
        <f>VLOOKUP(I688,Table11[#All],2,0)</f>
        <v>0</v>
      </c>
      <c r="K688" s="20" t="s">
        <v>98</v>
      </c>
      <c r="L688" s="20">
        <f>VLOOKUP(K688,Table12[#All],2,0)</f>
        <v>0</v>
      </c>
      <c r="M688" s="20" t="s">
        <v>126</v>
      </c>
      <c r="N688" s="20">
        <f>VLOOKUP(M688,Table13[#All],2,0)</f>
        <v>0</v>
      </c>
      <c r="O688" s="20" t="s">
        <v>119</v>
      </c>
      <c r="P688" s="20">
        <f>VLOOKUP(O688,Table14[#All],2,0)</f>
        <v>0</v>
      </c>
      <c r="Q688" s="20" t="s">
        <v>104</v>
      </c>
      <c r="R688" s="20">
        <f>VLOOKUP(Q688,Table16[#All],2,0)</f>
        <v>0</v>
      </c>
      <c r="S688" s="20" t="s">
        <v>150</v>
      </c>
      <c r="T688" s="20">
        <f>VLOOKUP(S688,Table17[#All],2,0)</f>
        <v>2</v>
      </c>
      <c r="U688" s="21">
        <v>227875</v>
      </c>
    </row>
    <row r="689" spans="1:21">
      <c r="A689" s="22" t="s">
        <v>163</v>
      </c>
      <c r="B689" s="20">
        <f>VLOOKUP(A689,Table7[#All],2,)</f>
        <v>5</v>
      </c>
      <c r="C689" s="23" t="s">
        <v>91</v>
      </c>
      <c r="D689" s="20">
        <f>VLOOKUP(C689,Table8[#All],2,0)</f>
        <v>0</v>
      </c>
      <c r="E689" s="23" t="s">
        <v>129</v>
      </c>
      <c r="F689" s="20">
        <f>VLOOKUP(E689,Table9[#All],2,0)</f>
        <v>3</v>
      </c>
      <c r="G689" s="23" t="s">
        <v>122</v>
      </c>
      <c r="H689" s="20">
        <f>VLOOKUP(G689,Table10[#All],2,0)</f>
        <v>0</v>
      </c>
      <c r="I689" s="23" t="s">
        <v>119</v>
      </c>
      <c r="J689" s="20">
        <f>VLOOKUP(I689,Table11[#All],2,0)</f>
        <v>0</v>
      </c>
      <c r="K689" s="23" t="s">
        <v>98</v>
      </c>
      <c r="L689" s="20">
        <f>VLOOKUP(K689,Table12[#All],2,0)</f>
        <v>0</v>
      </c>
      <c r="M689" s="23" t="s">
        <v>126</v>
      </c>
      <c r="N689" s="20">
        <f>VLOOKUP(M689,Table13[#All],2,0)</f>
        <v>0</v>
      </c>
      <c r="O689" s="23" t="s">
        <v>119</v>
      </c>
      <c r="P689" s="20">
        <f>VLOOKUP(O689,Table14[#All],2,0)</f>
        <v>0</v>
      </c>
      <c r="Q689" s="23" t="s">
        <v>104</v>
      </c>
      <c r="R689" s="20">
        <f>VLOOKUP(Q689,Table16[#All],2,0)</f>
        <v>0</v>
      </c>
      <c r="S689" s="23" t="s">
        <v>111</v>
      </c>
      <c r="T689" s="20">
        <f>VLOOKUP(S689,Table17[#All],2,0)</f>
        <v>0</v>
      </c>
      <c r="U689" s="24">
        <v>148800</v>
      </c>
    </row>
    <row r="690" spans="1:21">
      <c r="A690" s="19" t="s">
        <v>128</v>
      </c>
      <c r="B690" s="20">
        <f>VLOOKUP(A690,Table7[#All],2,)</f>
        <v>18</v>
      </c>
      <c r="C690" s="20" t="s">
        <v>91</v>
      </c>
      <c r="D690" s="20">
        <f>VLOOKUP(C690,Table8[#All],2,0)</f>
        <v>0</v>
      </c>
      <c r="E690" s="20" t="s">
        <v>92</v>
      </c>
      <c r="F690" s="20">
        <f>VLOOKUP(E690,Table9[#All],2,0)</f>
        <v>0</v>
      </c>
      <c r="G690" s="20" t="s">
        <v>93</v>
      </c>
      <c r="H690" s="20">
        <f>VLOOKUP(G690,Table10[#All],2,0)</f>
        <v>1</v>
      </c>
      <c r="I690" s="20" t="s">
        <v>119</v>
      </c>
      <c r="J690" s="20">
        <f>VLOOKUP(I690,Table11[#All],2,0)</f>
        <v>0</v>
      </c>
      <c r="K690" s="20" t="s">
        <v>98</v>
      </c>
      <c r="L690" s="20">
        <f>VLOOKUP(K690,Table12[#All],2,0)</f>
        <v>0</v>
      </c>
      <c r="M690" s="20" t="s">
        <v>126</v>
      </c>
      <c r="N690" s="20">
        <f>VLOOKUP(M690,Table13[#All],2,0)</f>
        <v>0</v>
      </c>
      <c r="O690" s="20" t="s">
        <v>119</v>
      </c>
      <c r="P690" s="20">
        <f>VLOOKUP(O690,Table14[#All],2,0)</f>
        <v>0</v>
      </c>
      <c r="Q690" s="20" t="s">
        <v>104</v>
      </c>
      <c r="R690" s="20">
        <f>VLOOKUP(Q690,Table16[#All],2,0)</f>
        <v>0</v>
      </c>
      <c r="S690" s="20" t="s">
        <v>150</v>
      </c>
      <c r="T690" s="20">
        <f>VLOOKUP(S690,Table17[#All],2,0)</f>
        <v>2</v>
      </c>
      <c r="U690" s="21">
        <v>392000</v>
      </c>
    </row>
    <row r="691" spans="1:21">
      <c r="A691" s="22" t="s">
        <v>147</v>
      </c>
      <c r="B691" s="20">
        <f>VLOOKUP(A691,Table7[#All],2,)</f>
        <v>10</v>
      </c>
      <c r="C691" s="23" t="s">
        <v>91</v>
      </c>
      <c r="D691" s="20">
        <f>VLOOKUP(C691,Table8[#All],2,0)</f>
        <v>0</v>
      </c>
      <c r="E691" s="23" t="s">
        <v>129</v>
      </c>
      <c r="F691" s="20">
        <f>VLOOKUP(E691,Table9[#All],2,0)</f>
        <v>3</v>
      </c>
      <c r="G691" s="23" t="s">
        <v>93</v>
      </c>
      <c r="H691" s="20">
        <f>VLOOKUP(G691,Table10[#All],2,0)</f>
        <v>1</v>
      </c>
      <c r="I691" s="23" t="s">
        <v>119</v>
      </c>
      <c r="J691" s="20">
        <f>VLOOKUP(I691,Table11[#All],2,0)</f>
        <v>0</v>
      </c>
      <c r="K691" s="23" t="s">
        <v>98</v>
      </c>
      <c r="L691" s="20">
        <f>VLOOKUP(K691,Table12[#All],2,0)</f>
        <v>0</v>
      </c>
      <c r="M691" s="23" t="s">
        <v>126</v>
      </c>
      <c r="N691" s="20">
        <f>VLOOKUP(M691,Table13[#All],2,0)</f>
        <v>0</v>
      </c>
      <c r="O691" s="23" t="s">
        <v>119</v>
      </c>
      <c r="P691" s="20">
        <f>VLOOKUP(O691,Table14[#All],2,0)</f>
        <v>0</v>
      </c>
      <c r="Q691" s="23" t="s">
        <v>104</v>
      </c>
      <c r="R691" s="20">
        <f>VLOOKUP(Q691,Table16[#All],2,0)</f>
        <v>0</v>
      </c>
      <c r="S691" s="23" t="s">
        <v>111</v>
      </c>
      <c r="T691" s="20">
        <f>VLOOKUP(S691,Table17[#All],2,0)</f>
        <v>0</v>
      </c>
      <c r="U691" s="24">
        <v>194700</v>
      </c>
    </row>
    <row r="692" spans="1:21">
      <c r="A692" s="19" t="s">
        <v>209</v>
      </c>
      <c r="B692" s="20">
        <f>VLOOKUP(A692,Table7[#All],2,)</f>
        <v>0</v>
      </c>
      <c r="C692" s="20" t="s">
        <v>91</v>
      </c>
      <c r="D692" s="20">
        <f>VLOOKUP(C692,Table8[#All],2,0)</f>
        <v>0</v>
      </c>
      <c r="E692" s="20" t="s">
        <v>129</v>
      </c>
      <c r="F692" s="20">
        <f>VLOOKUP(E692,Table9[#All],2,0)</f>
        <v>3</v>
      </c>
      <c r="G692" s="20" t="s">
        <v>93</v>
      </c>
      <c r="H692" s="20">
        <f>VLOOKUP(G692,Table10[#All],2,0)</f>
        <v>1</v>
      </c>
      <c r="I692" s="20" t="s">
        <v>119</v>
      </c>
      <c r="J692" s="20">
        <f>VLOOKUP(I692,Table11[#All],2,0)</f>
        <v>0</v>
      </c>
      <c r="K692" s="20" t="s">
        <v>98</v>
      </c>
      <c r="L692" s="20">
        <f>VLOOKUP(K692,Table12[#All],2,0)</f>
        <v>0</v>
      </c>
      <c r="M692" s="20" t="s">
        <v>126</v>
      </c>
      <c r="N692" s="20">
        <f>VLOOKUP(M692,Table13[#All],2,0)</f>
        <v>0</v>
      </c>
      <c r="O692" s="20" t="s">
        <v>119</v>
      </c>
      <c r="P692" s="20">
        <f>VLOOKUP(O692,Table14[#All],2,0)</f>
        <v>0</v>
      </c>
      <c r="Q692" s="20" t="s">
        <v>104</v>
      </c>
      <c r="R692" s="20">
        <f>VLOOKUP(Q692,Table16[#All],2,0)</f>
        <v>0</v>
      </c>
      <c r="S692" s="20" t="s">
        <v>111</v>
      </c>
      <c r="T692" s="20">
        <f>VLOOKUP(S692,Table17[#All],2,0)</f>
        <v>0</v>
      </c>
      <c r="U692" s="21">
        <v>141000</v>
      </c>
    </row>
    <row r="693" spans="1:21">
      <c r="A693" s="22" t="s">
        <v>162</v>
      </c>
      <c r="B693" s="20">
        <f>VLOOKUP(A693,Table7[#All],2,)</f>
        <v>3</v>
      </c>
      <c r="C693" s="23" t="s">
        <v>91</v>
      </c>
      <c r="D693" s="20">
        <f>VLOOKUP(C693,Table8[#All],2,0)</f>
        <v>0</v>
      </c>
      <c r="E693" s="23" t="s">
        <v>92</v>
      </c>
      <c r="F693" s="20">
        <f>VLOOKUP(E693,Table9[#All],2,0)</f>
        <v>0</v>
      </c>
      <c r="G693" s="23" t="s">
        <v>122</v>
      </c>
      <c r="H693" s="20">
        <f>VLOOKUP(G693,Table10[#All],2,0)</f>
        <v>0</v>
      </c>
      <c r="I693" s="23" t="s">
        <v>126</v>
      </c>
      <c r="J693" s="20">
        <f>VLOOKUP(I693,Table11[#All],2,0)</f>
        <v>2</v>
      </c>
      <c r="K693" s="23" t="s">
        <v>98</v>
      </c>
      <c r="L693" s="20">
        <f>VLOOKUP(K693,Table12[#All],2,0)</f>
        <v>0</v>
      </c>
      <c r="M693" s="23" t="s">
        <v>126</v>
      </c>
      <c r="N693" s="20">
        <f>VLOOKUP(M693,Table13[#All],2,0)</f>
        <v>0</v>
      </c>
      <c r="O693" s="23" t="s">
        <v>126</v>
      </c>
      <c r="P693" s="20">
        <f>VLOOKUP(O693,Table14[#All],2,0)</f>
        <v>2</v>
      </c>
      <c r="Q693" s="23" t="s">
        <v>104</v>
      </c>
      <c r="R693" s="20">
        <f>VLOOKUP(Q693,Table16[#All],2,0)</f>
        <v>0</v>
      </c>
      <c r="S693" s="23" t="s">
        <v>111</v>
      </c>
      <c r="T693" s="20">
        <f>VLOOKUP(S693,Table17[#All],2,0)</f>
        <v>0</v>
      </c>
      <c r="U693" s="24">
        <v>755000</v>
      </c>
    </row>
    <row r="694" spans="1:21">
      <c r="A694" s="19" t="s">
        <v>218</v>
      </c>
      <c r="B694" s="20">
        <f>VLOOKUP(A694,Table7[#All],2,)</f>
        <v>16</v>
      </c>
      <c r="C694" s="20" t="s">
        <v>91</v>
      </c>
      <c r="D694" s="20">
        <f>VLOOKUP(C694,Table8[#All],2,0)</f>
        <v>0</v>
      </c>
      <c r="E694" s="20" t="s">
        <v>92</v>
      </c>
      <c r="F694" s="20">
        <f>VLOOKUP(E694,Table9[#All],2,0)</f>
        <v>0</v>
      </c>
      <c r="G694" s="20" t="s">
        <v>122</v>
      </c>
      <c r="H694" s="20">
        <f>VLOOKUP(G694,Table10[#All],2,0)</f>
        <v>0</v>
      </c>
      <c r="I694" s="20" t="s">
        <v>119</v>
      </c>
      <c r="J694" s="20">
        <f>VLOOKUP(I694,Table11[#All],2,0)</f>
        <v>0</v>
      </c>
      <c r="K694" s="20" t="s">
        <v>98</v>
      </c>
      <c r="L694" s="20">
        <f>VLOOKUP(K694,Table12[#All],2,0)</f>
        <v>0</v>
      </c>
      <c r="M694" s="20" t="s">
        <v>126</v>
      </c>
      <c r="N694" s="20">
        <f>VLOOKUP(M694,Table13[#All],2,0)</f>
        <v>0</v>
      </c>
      <c r="O694" s="20" t="s">
        <v>119</v>
      </c>
      <c r="P694" s="20">
        <f>VLOOKUP(O694,Table14[#All],2,0)</f>
        <v>0</v>
      </c>
      <c r="Q694" s="20" t="s">
        <v>104</v>
      </c>
      <c r="R694" s="20">
        <f>VLOOKUP(Q694,Table16[#All],2,0)</f>
        <v>0</v>
      </c>
      <c r="S694" s="20" t="s">
        <v>111</v>
      </c>
      <c r="T694" s="20">
        <f>VLOOKUP(S694,Table17[#All],2,0)</f>
        <v>0</v>
      </c>
      <c r="U694" s="21">
        <v>335000</v>
      </c>
    </row>
    <row r="695" spans="1:21">
      <c r="A695" s="22" t="s">
        <v>188</v>
      </c>
      <c r="B695" s="20">
        <f>VLOOKUP(A695,Table7[#All],2,)</f>
        <v>7</v>
      </c>
      <c r="C695" s="23" t="s">
        <v>91</v>
      </c>
      <c r="D695" s="20">
        <f>VLOOKUP(C695,Table8[#All],2,0)</f>
        <v>0</v>
      </c>
      <c r="E695" s="23" t="s">
        <v>92</v>
      </c>
      <c r="F695" s="20">
        <f>VLOOKUP(E695,Table9[#All],2,0)</f>
        <v>0</v>
      </c>
      <c r="G695" s="23" t="s">
        <v>93</v>
      </c>
      <c r="H695" s="20">
        <f>VLOOKUP(G695,Table10[#All],2,0)</f>
        <v>1</v>
      </c>
      <c r="I695" s="23" t="s">
        <v>98</v>
      </c>
      <c r="J695" s="20">
        <f>VLOOKUP(I695,Table11[#All],2,0)</f>
        <v>1</v>
      </c>
      <c r="K695" s="23" t="s">
        <v>98</v>
      </c>
      <c r="L695" s="20">
        <f>VLOOKUP(K695,Table12[#All],2,0)</f>
        <v>0</v>
      </c>
      <c r="M695" s="23" t="s">
        <v>126</v>
      </c>
      <c r="N695" s="20">
        <f>VLOOKUP(M695,Table13[#All],2,0)</f>
        <v>0</v>
      </c>
      <c r="O695" s="23" t="s">
        <v>98</v>
      </c>
      <c r="P695" s="20">
        <f>VLOOKUP(O695,Table14[#All],2,0)</f>
        <v>1</v>
      </c>
      <c r="Q695" s="23" t="s">
        <v>104</v>
      </c>
      <c r="R695" s="20">
        <f>VLOOKUP(Q695,Table16[#All],2,0)</f>
        <v>0</v>
      </c>
      <c r="S695" s="23" t="s">
        <v>172</v>
      </c>
      <c r="T695" s="20">
        <f>VLOOKUP(S695,Table17[#All],2,0)</f>
        <v>1</v>
      </c>
      <c r="U695" s="24">
        <v>108480</v>
      </c>
    </row>
    <row r="696" spans="1:21">
      <c r="A696" s="19" t="s">
        <v>197</v>
      </c>
      <c r="B696" s="20">
        <f>VLOOKUP(A696,Table7[#All],2,)</f>
        <v>8</v>
      </c>
      <c r="C696" s="20" t="s">
        <v>91</v>
      </c>
      <c r="D696" s="20">
        <f>VLOOKUP(C696,Table8[#All],2,0)</f>
        <v>0</v>
      </c>
      <c r="E696" s="20" t="s">
        <v>92</v>
      </c>
      <c r="F696" s="20">
        <f>VLOOKUP(E696,Table9[#All],2,0)</f>
        <v>0</v>
      </c>
      <c r="G696" s="20" t="s">
        <v>176</v>
      </c>
      <c r="H696" s="20">
        <f>VLOOKUP(G696,Table10[#All],2,0)</f>
        <v>2</v>
      </c>
      <c r="I696" s="20" t="s">
        <v>98</v>
      </c>
      <c r="J696" s="20">
        <f>VLOOKUP(I696,Table11[#All],2,0)</f>
        <v>1</v>
      </c>
      <c r="K696" s="20" t="s">
        <v>98</v>
      </c>
      <c r="L696" s="20">
        <f>VLOOKUP(K696,Table12[#All],2,0)</f>
        <v>0</v>
      </c>
      <c r="M696" s="20" t="s">
        <v>98</v>
      </c>
      <c r="N696" s="20">
        <f>VLOOKUP(M696,Table13[#All],2,0)</f>
        <v>2</v>
      </c>
      <c r="O696" s="20" t="s">
        <v>98</v>
      </c>
      <c r="P696" s="20">
        <f>VLOOKUP(O696,Table14[#All],2,0)</f>
        <v>1</v>
      </c>
      <c r="Q696" s="20" t="s">
        <v>104</v>
      </c>
      <c r="R696" s="20">
        <f>VLOOKUP(Q696,Table16[#All],2,0)</f>
        <v>0</v>
      </c>
      <c r="S696" s="20" t="s">
        <v>111</v>
      </c>
      <c r="T696" s="20">
        <f>VLOOKUP(S696,Table17[#All],2,0)</f>
        <v>0</v>
      </c>
      <c r="U696" s="21">
        <v>141500</v>
      </c>
    </row>
    <row r="697" spans="1:21">
      <c r="A697" s="22" t="s">
        <v>218</v>
      </c>
      <c r="B697" s="20">
        <f>VLOOKUP(A697,Table7[#All],2,)</f>
        <v>16</v>
      </c>
      <c r="C697" s="23" t="s">
        <v>91</v>
      </c>
      <c r="D697" s="20">
        <f>VLOOKUP(C697,Table8[#All],2,0)</f>
        <v>0</v>
      </c>
      <c r="E697" s="23" t="s">
        <v>92</v>
      </c>
      <c r="F697" s="20">
        <f>VLOOKUP(E697,Table9[#All],2,0)</f>
        <v>0</v>
      </c>
      <c r="G697" s="23" t="s">
        <v>93</v>
      </c>
      <c r="H697" s="20">
        <f>VLOOKUP(G697,Table10[#All],2,0)</f>
        <v>1</v>
      </c>
      <c r="I697" s="23" t="s">
        <v>119</v>
      </c>
      <c r="J697" s="20">
        <f>VLOOKUP(I697,Table11[#All],2,0)</f>
        <v>0</v>
      </c>
      <c r="K697" s="23" t="s">
        <v>119</v>
      </c>
      <c r="L697" s="20">
        <f>VLOOKUP(K697,Table12[#All],2,0)</f>
        <v>1</v>
      </c>
      <c r="M697" s="23" t="s">
        <v>119</v>
      </c>
      <c r="N697" s="20">
        <f>VLOOKUP(M697,Table13[#All],2,0)</f>
        <v>1</v>
      </c>
      <c r="O697" s="23" t="s">
        <v>119</v>
      </c>
      <c r="P697" s="20">
        <f>VLOOKUP(O697,Table14[#All],2,0)</f>
        <v>0</v>
      </c>
      <c r="Q697" s="23" t="s">
        <v>104</v>
      </c>
      <c r="R697" s="20">
        <f>VLOOKUP(Q697,Table16[#All],2,0)</f>
        <v>0</v>
      </c>
      <c r="S697" s="23" t="s">
        <v>111</v>
      </c>
      <c r="T697" s="20">
        <f>VLOOKUP(S697,Table17[#All],2,0)</f>
        <v>0</v>
      </c>
      <c r="U697" s="24">
        <v>176000</v>
      </c>
    </row>
    <row r="698" spans="1:21">
      <c r="A698" s="19" t="s">
        <v>197</v>
      </c>
      <c r="B698" s="20">
        <f>VLOOKUP(A698,Table7[#All],2,)</f>
        <v>8</v>
      </c>
      <c r="C698" s="20" t="s">
        <v>91</v>
      </c>
      <c r="D698" s="20">
        <f>VLOOKUP(C698,Table8[#All],2,0)</f>
        <v>0</v>
      </c>
      <c r="E698" s="20" t="s">
        <v>92</v>
      </c>
      <c r="F698" s="20">
        <f>VLOOKUP(E698,Table9[#All],2,0)</f>
        <v>0</v>
      </c>
      <c r="G698" s="20" t="s">
        <v>93</v>
      </c>
      <c r="H698" s="20">
        <f>VLOOKUP(G698,Table10[#All],2,0)</f>
        <v>1</v>
      </c>
      <c r="I698" s="20" t="s">
        <v>98</v>
      </c>
      <c r="J698" s="20">
        <f>VLOOKUP(I698,Table11[#All],2,0)</f>
        <v>1</v>
      </c>
      <c r="K698" s="20" t="s">
        <v>98</v>
      </c>
      <c r="L698" s="20">
        <f>VLOOKUP(K698,Table12[#All],2,0)</f>
        <v>0</v>
      </c>
      <c r="M698" s="20" t="s">
        <v>119</v>
      </c>
      <c r="N698" s="20">
        <f>VLOOKUP(M698,Table13[#All],2,0)</f>
        <v>1</v>
      </c>
      <c r="O698" s="20" t="s">
        <v>98</v>
      </c>
      <c r="P698" s="20">
        <f>VLOOKUP(O698,Table14[#All],2,0)</f>
        <v>1</v>
      </c>
      <c r="Q698" s="20" t="s">
        <v>104</v>
      </c>
      <c r="R698" s="20">
        <f>VLOOKUP(Q698,Table16[#All],2,0)</f>
        <v>0</v>
      </c>
      <c r="S698" s="20" t="s">
        <v>111</v>
      </c>
      <c r="T698" s="20">
        <f>VLOOKUP(S698,Table17[#All],2,0)</f>
        <v>0</v>
      </c>
      <c r="U698" s="21">
        <v>89000</v>
      </c>
    </row>
    <row r="699" spans="1:21">
      <c r="A699" s="22" t="s">
        <v>206</v>
      </c>
      <c r="B699" s="20">
        <f>VLOOKUP(A699,Table7[#All],2,)</f>
        <v>15</v>
      </c>
      <c r="C699" s="23" t="s">
        <v>91</v>
      </c>
      <c r="D699" s="20">
        <f>VLOOKUP(C699,Table8[#All],2,0)</f>
        <v>0</v>
      </c>
      <c r="E699" s="23" t="s">
        <v>92</v>
      </c>
      <c r="F699" s="20">
        <f>VLOOKUP(E699,Table9[#All],2,0)</f>
        <v>0</v>
      </c>
      <c r="G699" s="23" t="s">
        <v>93</v>
      </c>
      <c r="H699" s="20">
        <f>VLOOKUP(G699,Table10[#All],2,0)</f>
        <v>1</v>
      </c>
      <c r="I699" s="23" t="s">
        <v>126</v>
      </c>
      <c r="J699" s="20">
        <f>VLOOKUP(I699,Table11[#All],2,0)</f>
        <v>2</v>
      </c>
      <c r="K699" s="23" t="s">
        <v>119</v>
      </c>
      <c r="L699" s="20">
        <f>VLOOKUP(K699,Table12[#All],2,0)</f>
        <v>1</v>
      </c>
      <c r="M699" s="23" t="s">
        <v>139</v>
      </c>
      <c r="N699" s="20">
        <f>VLOOKUP(M699,Table13[#All],2,0)</f>
        <v>3</v>
      </c>
      <c r="O699" s="23" t="s">
        <v>98</v>
      </c>
      <c r="P699" s="20">
        <f>VLOOKUP(O699,Table14[#All],2,0)</f>
        <v>1</v>
      </c>
      <c r="Q699" s="23" t="s">
        <v>104</v>
      </c>
      <c r="R699" s="20">
        <f>VLOOKUP(Q699,Table16[#All],2,0)</f>
        <v>0</v>
      </c>
      <c r="S699" s="23" t="s">
        <v>111</v>
      </c>
      <c r="T699" s="20">
        <f>VLOOKUP(S699,Table17[#All],2,0)</f>
        <v>0</v>
      </c>
      <c r="U699" s="24">
        <v>123500</v>
      </c>
    </row>
    <row r="700" spans="1:21">
      <c r="A700" s="19" t="s">
        <v>169</v>
      </c>
      <c r="B700" s="20">
        <f>VLOOKUP(A700,Table7[#All],2,)</f>
        <v>9</v>
      </c>
      <c r="C700" s="20" t="s">
        <v>226</v>
      </c>
      <c r="D700" s="20">
        <f>VLOOKUP(C700,Table8[#All],2,0)</f>
        <v>4</v>
      </c>
      <c r="E700" s="20" t="s">
        <v>92</v>
      </c>
      <c r="F700" s="20">
        <f>VLOOKUP(E700,Table9[#All],2,0)</f>
        <v>0</v>
      </c>
      <c r="G700" s="20" t="s">
        <v>93</v>
      </c>
      <c r="H700" s="20">
        <f>VLOOKUP(G700,Table10[#All],2,0)</f>
        <v>1</v>
      </c>
      <c r="I700" s="20" t="s">
        <v>98</v>
      </c>
      <c r="J700" s="20">
        <f>VLOOKUP(I700,Table11[#All],2,0)</f>
        <v>1</v>
      </c>
      <c r="K700" s="20" t="s">
        <v>98</v>
      </c>
      <c r="L700" s="20">
        <f>VLOOKUP(K700,Table12[#All],2,0)</f>
        <v>0</v>
      </c>
      <c r="M700" s="20" t="s">
        <v>126</v>
      </c>
      <c r="N700" s="20">
        <f>VLOOKUP(M700,Table13[#All],2,0)</f>
        <v>0</v>
      </c>
      <c r="O700" s="20" t="s">
        <v>98</v>
      </c>
      <c r="P700" s="20">
        <f>VLOOKUP(O700,Table14[#All],2,0)</f>
        <v>1</v>
      </c>
      <c r="Q700" s="20" t="s">
        <v>104</v>
      </c>
      <c r="R700" s="20">
        <f>VLOOKUP(Q700,Table16[#All],2,0)</f>
        <v>0</v>
      </c>
      <c r="S700" s="20" t="s">
        <v>111</v>
      </c>
      <c r="T700" s="20">
        <f>VLOOKUP(S700,Table17[#All],2,0)</f>
        <v>0</v>
      </c>
      <c r="U700" s="21">
        <v>138500</v>
      </c>
    </row>
    <row r="701" spans="1:21">
      <c r="A701" s="22" t="s">
        <v>163</v>
      </c>
      <c r="B701" s="20">
        <f>VLOOKUP(A701,Table7[#All],2,)</f>
        <v>5</v>
      </c>
      <c r="C701" s="23" t="s">
        <v>91</v>
      </c>
      <c r="D701" s="20">
        <f>VLOOKUP(C701,Table8[#All],2,0)</f>
        <v>0</v>
      </c>
      <c r="E701" s="23" t="s">
        <v>129</v>
      </c>
      <c r="F701" s="20">
        <f>VLOOKUP(E701,Table9[#All],2,0)</f>
        <v>3</v>
      </c>
      <c r="G701" s="23" t="s">
        <v>93</v>
      </c>
      <c r="H701" s="20">
        <f>VLOOKUP(G701,Table10[#All],2,0)</f>
        <v>1</v>
      </c>
      <c r="I701" s="23" t="s">
        <v>119</v>
      </c>
      <c r="J701" s="20">
        <f>VLOOKUP(I701,Table11[#All],2,0)</f>
        <v>0</v>
      </c>
      <c r="K701" s="23" t="s">
        <v>98</v>
      </c>
      <c r="L701" s="20">
        <f>VLOOKUP(K701,Table12[#All],2,0)</f>
        <v>0</v>
      </c>
      <c r="M701" s="23" t="s">
        <v>126</v>
      </c>
      <c r="N701" s="20">
        <f>VLOOKUP(M701,Table13[#All],2,0)</f>
        <v>0</v>
      </c>
      <c r="O701" s="23" t="s">
        <v>119</v>
      </c>
      <c r="P701" s="20">
        <f>VLOOKUP(O701,Table14[#All],2,0)</f>
        <v>0</v>
      </c>
      <c r="Q701" s="23" t="s">
        <v>104</v>
      </c>
      <c r="R701" s="20">
        <f>VLOOKUP(Q701,Table16[#All],2,0)</f>
        <v>0</v>
      </c>
      <c r="S701" s="23" t="s">
        <v>111</v>
      </c>
      <c r="T701" s="20">
        <f>VLOOKUP(S701,Table17[#All],2,0)</f>
        <v>0</v>
      </c>
      <c r="U701" s="24">
        <v>196000</v>
      </c>
    </row>
    <row r="702" spans="1:21">
      <c r="A702" s="19" t="s">
        <v>218</v>
      </c>
      <c r="B702" s="20">
        <f>VLOOKUP(A702,Table7[#All],2,)</f>
        <v>16</v>
      </c>
      <c r="C702" s="20" t="s">
        <v>91</v>
      </c>
      <c r="D702" s="20">
        <f>VLOOKUP(C702,Table8[#All],2,0)</f>
        <v>0</v>
      </c>
      <c r="E702" s="20" t="s">
        <v>92</v>
      </c>
      <c r="F702" s="20">
        <f>VLOOKUP(E702,Table9[#All],2,0)</f>
        <v>0</v>
      </c>
      <c r="G702" s="20" t="s">
        <v>93</v>
      </c>
      <c r="H702" s="20">
        <f>VLOOKUP(G702,Table10[#All],2,0)</f>
        <v>1</v>
      </c>
      <c r="I702" s="20" t="s">
        <v>126</v>
      </c>
      <c r="J702" s="20">
        <f>VLOOKUP(I702,Table11[#All],2,0)</f>
        <v>2</v>
      </c>
      <c r="K702" s="20" t="s">
        <v>98</v>
      </c>
      <c r="L702" s="20">
        <f>VLOOKUP(K702,Table12[#All],2,0)</f>
        <v>0</v>
      </c>
      <c r="M702" s="20" t="s">
        <v>126</v>
      </c>
      <c r="N702" s="20">
        <f>VLOOKUP(M702,Table13[#All],2,0)</f>
        <v>0</v>
      </c>
      <c r="O702" s="20" t="s">
        <v>119</v>
      </c>
      <c r="P702" s="20">
        <f>VLOOKUP(O702,Table14[#All],2,0)</f>
        <v>0</v>
      </c>
      <c r="Q702" s="20" t="s">
        <v>104</v>
      </c>
      <c r="R702" s="20">
        <f>VLOOKUP(Q702,Table16[#All],2,0)</f>
        <v>0</v>
      </c>
      <c r="S702" s="20" t="s">
        <v>111</v>
      </c>
      <c r="T702" s="20">
        <f>VLOOKUP(S702,Table17[#All],2,0)</f>
        <v>0</v>
      </c>
      <c r="U702" s="21">
        <v>312500</v>
      </c>
    </row>
    <row r="703" spans="1:21">
      <c r="A703" s="22" t="s">
        <v>175</v>
      </c>
      <c r="B703" s="20">
        <f>VLOOKUP(A703,Table7[#All],2,)</f>
        <v>6</v>
      </c>
      <c r="C703" s="23" t="s">
        <v>91</v>
      </c>
      <c r="D703" s="20">
        <f>VLOOKUP(C703,Table8[#All],2,0)</f>
        <v>0</v>
      </c>
      <c r="E703" s="23" t="s">
        <v>92</v>
      </c>
      <c r="F703" s="20">
        <f>VLOOKUP(E703,Table9[#All],2,0)</f>
        <v>0</v>
      </c>
      <c r="G703" s="23" t="s">
        <v>93</v>
      </c>
      <c r="H703" s="20">
        <f>VLOOKUP(G703,Table10[#All],2,0)</f>
        <v>1</v>
      </c>
      <c r="I703" s="23" t="s">
        <v>98</v>
      </c>
      <c r="J703" s="20">
        <f>VLOOKUP(I703,Table11[#All],2,0)</f>
        <v>1</v>
      </c>
      <c r="K703" s="23" t="s">
        <v>98</v>
      </c>
      <c r="L703" s="20">
        <f>VLOOKUP(K703,Table12[#All],2,0)</f>
        <v>0</v>
      </c>
      <c r="M703" s="23" t="s">
        <v>98</v>
      </c>
      <c r="N703" s="20">
        <f>VLOOKUP(M703,Table13[#All],2,0)</f>
        <v>2</v>
      </c>
      <c r="O703" s="23" t="s">
        <v>98</v>
      </c>
      <c r="P703" s="20">
        <f>VLOOKUP(O703,Table14[#All],2,0)</f>
        <v>1</v>
      </c>
      <c r="Q703" s="23" t="s">
        <v>104</v>
      </c>
      <c r="R703" s="20">
        <f>VLOOKUP(Q703,Table16[#All],2,0)</f>
        <v>0</v>
      </c>
      <c r="S703" s="23" t="s">
        <v>111</v>
      </c>
      <c r="T703" s="20">
        <f>VLOOKUP(S703,Table17[#All],2,0)</f>
        <v>0</v>
      </c>
      <c r="U703" s="24">
        <v>140000</v>
      </c>
    </row>
    <row r="704" spans="1:21">
      <c r="A704" s="19" t="s">
        <v>128</v>
      </c>
      <c r="B704" s="20">
        <f>VLOOKUP(A704,Table7[#All],2,)</f>
        <v>18</v>
      </c>
      <c r="C704" s="20" t="s">
        <v>91</v>
      </c>
      <c r="D704" s="20">
        <f>VLOOKUP(C704,Table8[#All],2,0)</f>
        <v>0</v>
      </c>
      <c r="E704" s="20" t="s">
        <v>92</v>
      </c>
      <c r="F704" s="20">
        <f>VLOOKUP(E704,Table9[#All],2,0)</f>
        <v>0</v>
      </c>
      <c r="G704" s="20" t="s">
        <v>122</v>
      </c>
      <c r="H704" s="20">
        <f>VLOOKUP(G704,Table10[#All],2,0)</f>
        <v>0</v>
      </c>
      <c r="I704" s="20" t="s">
        <v>126</v>
      </c>
      <c r="J704" s="20">
        <f>VLOOKUP(I704,Table11[#All],2,0)</f>
        <v>2</v>
      </c>
      <c r="K704" s="20" t="s">
        <v>119</v>
      </c>
      <c r="L704" s="20">
        <f>VLOOKUP(K704,Table12[#All],2,0)</f>
        <v>1</v>
      </c>
      <c r="M704" s="20" t="s">
        <v>126</v>
      </c>
      <c r="N704" s="20">
        <f>VLOOKUP(M704,Table13[#All],2,0)</f>
        <v>0</v>
      </c>
      <c r="O704" s="20" t="s">
        <v>126</v>
      </c>
      <c r="P704" s="20">
        <f>VLOOKUP(O704,Table14[#All],2,0)</f>
        <v>2</v>
      </c>
      <c r="Q704" s="20" t="s">
        <v>104</v>
      </c>
      <c r="R704" s="20">
        <f>VLOOKUP(Q704,Table16[#All],2,0)</f>
        <v>0</v>
      </c>
      <c r="S704" s="20" t="s">
        <v>150</v>
      </c>
      <c r="T704" s="20">
        <f>VLOOKUP(S704,Table17[#All],2,0)</f>
        <v>2</v>
      </c>
      <c r="U704" s="21">
        <v>361919</v>
      </c>
    </row>
    <row r="705" spans="1:21">
      <c r="A705" s="22" t="s">
        <v>188</v>
      </c>
      <c r="B705" s="20">
        <f>VLOOKUP(A705,Table7[#All],2,)</f>
        <v>7</v>
      </c>
      <c r="C705" s="23" t="s">
        <v>90</v>
      </c>
      <c r="D705" s="20">
        <f>VLOOKUP(C705,Table8[#All],2,0)</f>
        <v>1</v>
      </c>
      <c r="E705" s="23" t="s">
        <v>186</v>
      </c>
      <c r="F705" s="20">
        <f>VLOOKUP(E705,Table9[#All],2,0)</f>
        <v>1</v>
      </c>
      <c r="G705" s="23" t="s">
        <v>122</v>
      </c>
      <c r="H705" s="20">
        <f>VLOOKUP(G705,Table10[#All],2,0)</f>
        <v>0</v>
      </c>
      <c r="I705" s="23" t="s">
        <v>119</v>
      </c>
      <c r="J705" s="20">
        <f>VLOOKUP(I705,Table11[#All],2,0)</f>
        <v>0</v>
      </c>
      <c r="K705" s="23" t="s">
        <v>98</v>
      </c>
      <c r="L705" s="20">
        <f>VLOOKUP(K705,Table12[#All],2,0)</f>
        <v>0</v>
      </c>
      <c r="M705" s="23" t="s">
        <v>119</v>
      </c>
      <c r="N705" s="20">
        <f>VLOOKUP(M705,Table13[#All],2,0)</f>
        <v>1</v>
      </c>
      <c r="O705" s="23" t="s">
        <v>119</v>
      </c>
      <c r="P705" s="20">
        <f>VLOOKUP(O705,Table14[#All],2,0)</f>
        <v>0</v>
      </c>
      <c r="Q705" s="23" t="s">
        <v>167</v>
      </c>
      <c r="R705" s="20">
        <f>VLOOKUP(Q705,Table16[#All],2,0)</f>
        <v>1</v>
      </c>
      <c r="S705" s="23" t="s">
        <v>111</v>
      </c>
      <c r="T705" s="20">
        <f>VLOOKUP(S705,Table17[#All],2,0)</f>
        <v>0</v>
      </c>
      <c r="U705" s="24">
        <v>140000</v>
      </c>
    </row>
    <row r="706" spans="1:21">
      <c r="A706" s="19" t="s">
        <v>209</v>
      </c>
      <c r="B706" s="20">
        <f>VLOOKUP(A706,Table7[#All],2,)</f>
        <v>0</v>
      </c>
      <c r="C706" s="20" t="s">
        <v>91</v>
      </c>
      <c r="D706" s="20">
        <f>VLOOKUP(C706,Table8[#All],2,0)</f>
        <v>0</v>
      </c>
      <c r="E706" s="20" t="s">
        <v>92</v>
      </c>
      <c r="F706" s="20">
        <f>VLOOKUP(E706,Table9[#All],2,0)</f>
        <v>0</v>
      </c>
      <c r="G706" s="20" t="s">
        <v>93</v>
      </c>
      <c r="H706" s="20">
        <f>VLOOKUP(G706,Table10[#All],2,0)</f>
        <v>1</v>
      </c>
      <c r="I706" s="20" t="s">
        <v>119</v>
      </c>
      <c r="J706" s="20">
        <f>VLOOKUP(I706,Table11[#All],2,0)</f>
        <v>0</v>
      </c>
      <c r="K706" s="20" t="s">
        <v>98</v>
      </c>
      <c r="L706" s="20">
        <f>VLOOKUP(K706,Table12[#All],2,0)</f>
        <v>0</v>
      </c>
      <c r="M706" s="20" t="s">
        <v>126</v>
      </c>
      <c r="N706" s="20">
        <f>VLOOKUP(M706,Table13[#All],2,0)</f>
        <v>0</v>
      </c>
      <c r="O706" s="20" t="s">
        <v>119</v>
      </c>
      <c r="P706" s="20">
        <f>VLOOKUP(O706,Table14[#All],2,0)</f>
        <v>0</v>
      </c>
      <c r="Q706" s="20" t="s">
        <v>104</v>
      </c>
      <c r="R706" s="20">
        <f>VLOOKUP(Q706,Table16[#All],2,0)</f>
        <v>0</v>
      </c>
      <c r="S706" s="20" t="s">
        <v>111</v>
      </c>
      <c r="T706" s="20">
        <f>VLOOKUP(S706,Table17[#All],2,0)</f>
        <v>0</v>
      </c>
      <c r="U706" s="21">
        <v>213000</v>
      </c>
    </row>
    <row r="707" spans="1:21">
      <c r="A707" s="22" t="s">
        <v>214</v>
      </c>
      <c r="B707" s="20">
        <f>VLOOKUP(A707,Table7[#All],2,)</f>
        <v>13</v>
      </c>
      <c r="C707" s="23" t="s">
        <v>91</v>
      </c>
      <c r="D707" s="20">
        <f>VLOOKUP(C707,Table8[#All],2,0)</f>
        <v>0</v>
      </c>
      <c r="E707" s="23" t="s">
        <v>186</v>
      </c>
      <c r="F707" s="20">
        <f>VLOOKUP(E707,Table9[#All],2,0)</f>
        <v>1</v>
      </c>
      <c r="G707" s="23" t="s">
        <v>122</v>
      </c>
      <c r="H707" s="20">
        <f>VLOOKUP(G707,Table10[#All],2,0)</f>
        <v>0</v>
      </c>
      <c r="I707" s="23" t="s">
        <v>83</v>
      </c>
      <c r="J707" s="20">
        <f>VLOOKUP(I707,Table11[#All],2,0)</f>
        <v>3</v>
      </c>
      <c r="K707" s="23" t="s">
        <v>83</v>
      </c>
      <c r="L707" s="20">
        <f>VLOOKUP(K707,Table12[#All],2,0)</f>
        <v>2</v>
      </c>
      <c r="M707" s="23" t="s">
        <v>139</v>
      </c>
      <c r="N707" s="20">
        <f>VLOOKUP(M707,Table13[#All],2,0)</f>
        <v>3</v>
      </c>
      <c r="O707" s="23" t="s">
        <v>139</v>
      </c>
      <c r="P707" s="20">
        <f>VLOOKUP(O707,Table14[#All],2,0)</f>
        <v>3</v>
      </c>
      <c r="Q707" s="23" t="s">
        <v>167</v>
      </c>
      <c r="R707" s="20">
        <f>VLOOKUP(Q707,Table16[#All],2,0)</f>
        <v>1</v>
      </c>
      <c r="S707" s="23" t="s">
        <v>111</v>
      </c>
      <c r="T707" s="20">
        <f>VLOOKUP(S707,Table17[#All],2,0)</f>
        <v>0</v>
      </c>
      <c r="U707" s="24">
        <v>55000</v>
      </c>
    </row>
    <row r="708" spans="1:21">
      <c r="A708" s="19" t="s">
        <v>199</v>
      </c>
      <c r="B708" s="20">
        <f>VLOOKUP(A708,Table7[#All],2,)</f>
        <v>19</v>
      </c>
      <c r="C708" s="20" t="s">
        <v>91</v>
      </c>
      <c r="D708" s="20">
        <f>VLOOKUP(C708,Table8[#All],2,0)</f>
        <v>0</v>
      </c>
      <c r="E708" s="20" t="s">
        <v>92</v>
      </c>
      <c r="F708" s="20">
        <f>VLOOKUP(E708,Table9[#All],2,0)</f>
        <v>0</v>
      </c>
      <c r="G708" s="20" t="s">
        <v>93</v>
      </c>
      <c r="H708" s="20">
        <f>VLOOKUP(G708,Table10[#All],2,0)</f>
        <v>1</v>
      </c>
      <c r="I708" s="20" t="s">
        <v>119</v>
      </c>
      <c r="J708" s="20">
        <f>VLOOKUP(I708,Table11[#All],2,0)</f>
        <v>0</v>
      </c>
      <c r="K708" s="20" t="s">
        <v>98</v>
      </c>
      <c r="L708" s="20">
        <f>VLOOKUP(K708,Table12[#All],2,0)</f>
        <v>0</v>
      </c>
      <c r="M708" s="20" t="s">
        <v>98</v>
      </c>
      <c r="N708" s="20">
        <f>VLOOKUP(M708,Table13[#All],2,0)</f>
        <v>2</v>
      </c>
      <c r="O708" s="20" t="s">
        <v>119</v>
      </c>
      <c r="P708" s="20">
        <f>VLOOKUP(O708,Table14[#All],2,0)</f>
        <v>0</v>
      </c>
      <c r="Q708" s="20" t="s">
        <v>104</v>
      </c>
      <c r="R708" s="20">
        <f>VLOOKUP(Q708,Table16[#All],2,0)</f>
        <v>0</v>
      </c>
      <c r="S708" s="20" t="s">
        <v>111</v>
      </c>
      <c r="T708" s="20">
        <f>VLOOKUP(S708,Table17[#All],2,0)</f>
        <v>0</v>
      </c>
      <c r="U708" s="21">
        <v>302000</v>
      </c>
    </row>
    <row r="709" spans="1:21">
      <c r="A709" s="22" t="s">
        <v>147</v>
      </c>
      <c r="B709" s="20">
        <f>VLOOKUP(A709,Table7[#All],2,)</f>
        <v>10</v>
      </c>
      <c r="C709" s="23" t="s">
        <v>91</v>
      </c>
      <c r="D709" s="20">
        <f>VLOOKUP(C709,Table8[#All],2,0)</f>
        <v>0</v>
      </c>
      <c r="E709" s="23" t="s">
        <v>129</v>
      </c>
      <c r="F709" s="20">
        <f>VLOOKUP(E709,Table9[#All],2,0)</f>
        <v>3</v>
      </c>
      <c r="G709" s="23" t="s">
        <v>93</v>
      </c>
      <c r="H709" s="20">
        <f>VLOOKUP(G709,Table10[#All],2,0)</f>
        <v>1</v>
      </c>
      <c r="I709" s="23" t="s">
        <v>119</v>
      </c>
      <c r="J709" s="20">
        <f>VLOOKUP(I709,Table11[#All],2,0)</f>
        <v>0</v>
      </c>
      <c r="K709" s="23" t="s">
        <v>98</v>
      </c>
      <c r="L709" s="20">
        <f>VLOOKUP(K709,Table12[#All],2,0)</f>
        <v>0</v>
      </c>
      <c r="M709" s="23" t="s">
        <v>126</v>
      </c>
      <c r="N709" s="20">
        <f>VLOOKUP(M709,Table13[#All],2,0)</f>
        <v>0</v>
      </c>
      <c r="O709" s="23" t="s">
        <v>119</v>
      </c>
      <c r="P709" s="20">
        <f>VLOOKUP(O709,Table14[#All],2,0)</f>
        <v>0</v>
      </c>
      <c r="Q709" s="23" t="s">
        <v>104</v>
      </c>
      <c r="R709" s="20">
        <f>VLOOKUP(Q709,Table16[#All],2,0)</f>
        <v>0</v>
      </c>
      <c r="S709" s="23" t="s">
        <v>111</v>
      </c>
      <c r="T709" s="20">
        <f>VLOOKUP(S709,Table17[#All],2,0)</f>
        <v>0</v>
      </c>
      <c r="U709" s="24">
        <v>254000</v>
      </c>
    </row>
    <row r="710" spans="1:21">
      <c r="A710" s="19" t="s">
        <v>121</v>
      </c>
      <c r="B710" s="20">
        <f>VLOOKUP(A710,Table7[#All],2,)</f>
        <v>17</v>
      </c>
      <c r="C710" s="20" t="s">
        <v>91</v>
      </c>
      <c r="D710" s="20">
        <f>VLOOKUP(C710,Table8[#All],2,0)</f>
        <v>0</v>
      </c>
      <c r="E710" s="20" t="s">
        <v>92</v>
      </c>
      <c r="F710" s="20">
        <f>VLOOKUP(E710,Table9[#All],2,0)</f>
        <v>0</v>
      </c>
      <c r="G710" s="20" t="s">
        <v>122</v>
      </c>
      <c r="H710" s="20">
        <f>VLOOKUP(G710,Table10[#All],2,0)</f>
        <v>0</v>
      </c>
      <c r="I710" s="20" t="s">
        <v>119</v>
      </c>
      <c r="J710" s="20">
        <f>VLOOKUP(I710,Table11[#All],2,0)</f>
        <v>0</v>
      </c>
      <c r="K710" s="20" t="s">
        <v>98</v>
      </c>
      <c r="L710" s="20">
        <f>VLOOKUP(K710,Table12[#All],2,0)</f>
        <v>0</v>
      </c>
      <c r="M710" s="20" t="s">
        <v>126</v>
      </c>
      <c r="N710" s="20">
        <f>VLOOKUP(M710,Table13[#All],2,0)</f>
        <v>0</v>
      </c>
      <c r="O710" s="20" t="s">
        <v>119</v>
      </c>
      <c r="P710" s="20">
        <f>VLOOKUP(O710,Table14[#All],2,0)</f>
        <v>0</v>
      </c>
      <c r="Q710" s="20" t="s">
        <v>104</v>
      </c>
      <c r="R710" s="20">
        <f>VLOOKUP(Q710,Table16[#All],2,0)</f>
        <v>0</v>
      </c>
      <c r="S710" s="20" t="s">
        <v>150</v>
      </c>
      <c r="T710" s="20">
        <f>VLOOKUP(S710,Table17[#All],2,0)</f>
        <v>2</v>
      </c>
      <c r="U710" s="21">
        <v>179540</v>
      </c>
    </row>
    <row r="711" spans="1:21">
      <c r="A711" s="22" t="s">
        <v>169</v>
      </c>
      <c r="B711" s="20">
        <f>VLOOKUP(A711,Table7[#All],2,)</f>
        <v>9</v>
      </c>
      <c r="C711" s="23" t="s">
        <v>91</v>
      </c>
      <c r="D711" s="20">
        <f>VLOOKUP(C711,Table8[#All],2,0)</f>
        <v>0</v>
      </c>
      <c r="E711" s="23" t="s">
        <v>92</v>
      </c>
      <c r="F711" s="20">
        <f>VLOOKUP(E711,Table9[#All],2,0)</f>
        <v>0</v>
      </c>
      <c r="G711" s="23" t="s">
        <v>93</v>
      </c>
      <c r="H711" s="20">
        <f>VLOOKUP(G711,Table10[#All],2,0)</f>
        <v>1</v>
      </c>
      <c r="I711" s="23" t="s">
        <v>98</v>
      </c>
      <c r="J711" s="20">
        <f>VLOOKUP(I711,Table11[#All],2,0)</f>
        <v>1</v>
      </c>
      <c r="K711" s="23" t="s">
        <v>98</v>
      </c>
      <c r="L711" s="20">
        <f>VLOOKUP(K711,Table12[#All],2,0)</f>
        <v>0</v>
      </c>
      <c r="M711" s="23" t="s">
        <v>98</v>
      </c>
      <c r="N711" s="20">
        <f>VLOOKUP(M711,Table13[#All],2,0)</f>
        <v>2</v>
      </c>
      <c r="O711" s="23" t="s">
        <v>98</v>
      </c>
      <c r="P711" s="20">
        <f>VLOOKUP(O711,Table14[#All],2,0)</f>
        <v>1</v>
      </c>
      <c r="Q711" s="23" t="s">
        <v>104</v>
      </c>
      <c r="R711" s="20">
        <f>VLOOKUP(Q711,Table16[#All],2,0)</f>
        <v>0</v>
      </c>
      <c r="S711" s="23" t="s">
        <v>172</v>
      </c>
      <c r="T711" s="20">
        <f>VLOOKUP(S711,Table17[#All],2,0)</f>
        <v>1</v>
      </c>
      <c r="U711" s="24">
        <v>109900</v>
      </c>
    </row>
    <row r="712" spans="1:21">
      <c r="A712" s="19" t="s">
        <v>197</v>
      </c>
      <c r="B712" s="20">
        <f>VLOOKUP(A712,Table7[#All],2,)</f>
        <v>8</v>
      </c>
      <c r="C712" s="20" t="s">
        <v>91</v>
      </c>
      <c r="D712" s="20">
        <f>VLOOKUP(C712,Table8[#All],2,0)</f>
        <v>0</v>
      </c>
      <c r="E712" s="20" t="s">
        <v>92</v>
      </c>
      <c r="F712" s="20">
        <f>VLOOKUP(E712,Table9[#All],2,0)</f>
        <v>0</v>
      </c>
      <c r="G712" s="20" t="s">
        <v>93</v>
      </c>
      <c r="H712" s="20">
        <f>VLOOKUP(G712,Table10[#All],2,0)</f>
        <v>1</v>
      </c>
      <c r="I712" s="20" t="s">
        <v>98</v>
      </c>
      <c r="J712" s="20">
        <f>VLOOKUP(I712,Table11[#All],2,0)</f>
        <v>1</v>
      </c>
      <c r="K712" s="20" t="s">
        <v>98</v>
      </c>
      <c r="L712" s="20">
        <f>VLOOKUP(K712,Table12[#All],2,0)</f>
        <v>0</v>
      </c>
      <c r="M712" s="20" t="s">
        <v>119</v>
      </c>
      <c r="N712" s="20">
        <f>VLOOKUP(M712,Table13[#All],2,0)</f>
        <v>1</v>
      </c>
      <c r="O712" s="20" t="s">
        <v>98</v>
      </c>
      <c r="P712" s="20">
        <f>VLOOKUP(O712,Table14[#All],2,0)</f>
        <v>1</v>
      </c>
      <c r="Q712" s="20" t="s">
        <v>167</v>
      </c>
      <c r="R712" s="20">
        <f>VLOOKUP(Q712,Table16[#All],2,0)</f>
        <v>1</v>
      </c>
      <c r="S712" s="20" t="s">
        <v>111</v>
      </c>
      <c r="T712" s="20">
        <f>VLOOKUP(S712,Table17[#All],2,0)</f>
        <v>0</v>
      </c>
      <c r="U712" s="21">
        <v>52000</v>
      </c>
    </row>
    <row r="713" spans="1:21">
      <c r="A713" s="22" t="s">
        <v>214</v>
      </c>
      <c r="B713" s="20">
        <f>VLOOKUP(A713,Table7[#All],2,)</f>
        <v>13</v>
      </c>
      <c r="C713" s="23" t="s">
        <v>91</v>
      </c>
      <c r="D713" s="20">
        <f>VLOOKUP(C713,Table8[#All],2,0)</f>
        <v>0</v>
      </c>
      <c r="E713" s="23" t="s">
        <v>92</v>
      </c>
      <c r="F713" s="20">
        <f>VLOOKUP(E713,Table9[#All],2,0)</f>
        <v>0</v>
      </c>
      <c r="G713" s="23" t="s">
        <v>176</v>
      </c>
      <c r="H713" s="20">
        <f>VLOOKUP(G713,Table10[#All],2,0)</f>
        <v>2</v>
      </c>
      <c r="I713" s="23" t="s">
        <v>98</v>
      </c>
      <c r="J713" s="20">
        <f>VLOOKUP(I713,Table11[#All],2,0)</f>
        <v>1</v>
      </c>
      <c r="K713" s="23" t="s">
        <v>98</v>
      </c>
      <c r="L713" s="20">
        <f>VLOOKUP(K713,Table12[#All],2,0)</f>
        <v>0</v>
      </c>
      <c r="M713" s="23" t="s">
        <v>119</v>
      </c>
      <c r="N713" s="20">
        <f>VLOOKUP(M713,Table13[#All],2,0)</f>
        <v>1</v>
      </c>
      <c r="O713" s="23" t="s">
        <v>98</v>
      </c>
      <c r="P713" s="20">
        <f>VLOOKUP(O713,Table14[#All],2,0)</f>
        <v>1</v>
      </c>
      <c r="Q713" s="23" t="s">
        <v>167</v>
      </c>
      <c r="R713" s="20">
        <f>VLOOKUP(Q713,Table16[#All],2,0)</f>
        <v>1</v>
      </c>
      <c r="S713" s="23" t="s">
        <v>172</v>
      </c>
      <c r="T713" s="20">
        <f>VLOOKUP(S713,Table17[#All],2,0)</f>
        <v>1</v>
      </c>
      <c r="U713" s="24">
        <v>102776</v>
      </c>
    </row>
    <row r="714" spans="1:21">
      <c r="A714" s="19" t="s">
        <v>128</v>
      </c>
      <c r="B714" s="20">
        <f>VLOOKUP(A714,Table7[#All],2,)</f>
        <v>18</v>
      </c>
      <c r="C714" s="20" t="s">
        <v>91</v>
      </c>
      <c r="D714" s="20">
        <f>VLOOKUP(C714,Table8[#All],2,0)</f>
        <v>0</v>
      </c>
      <c r="E714" s="20" t="s">
        <v>129</v>
      </c>
      <c r="F714" s="20">
        <f>VLOOKUP(E714,Table9[#All],2,0)</f>
        <v>3</v>
      </c>
      <c r="G714" s="20" t="s">
        <v>93</v>
      </c>
      <c r="H714" s="20">
        <f>VLOOKUP(G714,Table10[#All],2,0)</f>
        <v>1</v>
      </c>
      <c r="I714" s="20" t="s">
        <v>119</v>
      </c>
      <c r="J714" s="20">
        <f>VLOOKUP(I714,Table11[#All],2,0)</f>
        <v>0</v>
      </c>
      <c r="K714" s="20" t="s">
        <v>98</v>
      </c>
      <c r="L714" s="20">
        <f>VLOOKUP(K714,Table12[#All],2,0)</f>
        <v>0</v>
      </c>
      <c r="M714" s="20" t="s">
        <v>119</v>
      </c>
      <c r="N714" s="20">
        <f>VLOOKUP(M714,Table13[#All],2,0)</f>
        <v>1</v>
      </c>
      <c r="O714" s="20" t="s">
        <v>119</v>
      </c>
      <c r="P714" s="20">
        <f>VLOOKUP(O714,Table14[#All],2,0)</f>
        <v>0</v>
      </c>
      <c r="Q714" s="20" t="s">
        <v>104</v>
      </c>
      <c r="R714" s="20">
        <f>VLOOKUP(Q714,Table16[#All],2,0)</f>
        <v>0</v>
      </c>
      <c r="S714" s="20" t="s">
        <v>111</v>
      </c>
      <c r="T714" s="20">
        <f>VLOOKUP(S714,Table17[#All],2,0)</f>
        <v>0</v>
      </c>
      <c r="U714" s="21">
        <v>189000</v>
      </c>
    </row>
    <row r="715" spans="1:21">
      <c r="A715" s="22" t="s">
        <v>197</v>
      </c>
      <c r="B715" s="20">
        <f>VLOOKUP(A715,Table7[#All],2,)</f>
        <v>8</v>
      </c>
      <c r="C715" s="23" t="s">
        <v>225</v>
      </c>
      <c r="D715" s="20">
        <f>VLOOKUP(C715,Table8[#All],2,0)</f>
        <v>6</v>
      </c>
      <c r="E715" s="23" t="s">
        <v>186</v>
      </c>
      <c r="F715" s="20">
        <f>VLOOKUP(E715,Table9[#All],2,0)</f>
        <v>1</v>
      </c>
      <c r="G715" s="23" t="s">
        <v>93</v>
      </c>
      <c r="H715" s="20">
        <f>VLOOKUP(G715,Table10[#All],2,0)</f>
        <v>1</v>
      </c>
      <c r="I715" s="23" t="s">
        <v>98</v>
      </c>
      <c r="J715" s="20">
        <f>VLOOKUP(I715,Table11[#All],2,0)</f>
        <v>1</v>
      </c>
      <c r="K715" s="23" t="s">
        <v>98</v>
      </c>
      <c r="L715" s="20">
        <f>VLOOKUP(K715,Table12[#All],2,0)</f>
        <v>0</v>
      </c>
      <c r="M715" s="23" t="s">
        <v>98</v>
      </c>
      <c r="N715" s="20">
        <f>VLOOKUP(M715,Table13[#All],2,0)</f>
        <v>2</v>
      </c>
      <c r="O715" s="23" t="s">
        <v>98</v>
      </c>
      <c r="P715" s="20">
        <f>VLOOKUP(O715,Table14[#All],2,0)</f>
        <v>1</v>
      </c>
      <c r="Q715" s="23" t="s">
        <v>104</v>
      </c>
      <c r="R715" s="20">
        <f>VLOOKUP(Q715,Table16[#All],2,0)</f>
        <v>0</v>
      </c>
      <c r="S715" s="23" t="s">
        <v>111</v>
      </c>
      <c r="T715" s="20">
        <f>VLOOKUP(S715,Table17[#All],2,0)</f>
        <v>0</v>
      </c>
      <c r="U715" s="24">
        <v>129000</v>
      </c>
    </row>
    <row r="716" spans="1:21">
      <c r="A716" s="19" t="s">
        <v>169</v>
      </c>
      <c r="B716" s="20">
        <f>VLOOKUP(A716,Table7[#All],2,)</f>
        <v>9</v>
      </c>
      <c r="C716" s="20" t="s">
        <v>226</v>
      </c>
      <c r="D716" s="20">
        <f>VLOOKUP(C716,Table8[#All],2,0)</f>
        <v>4</v>
      </c>
      <c r="E716" s="20" t="s">
        <v>92</v>
      </c>
      <c r="F716" s="20">
        <f>VLOOKUP(E716,Table9[#All],2,0)</f>
        <v>0</v>
      </c>
      <c r="G716" s="20" t="s">
        <v>122</v>
      </c>
      <c r="H716" s="20">
        <f>VLOOKUP(G716,Table10[#All],2,0)</f>
        <v>0</v>
      </c>
      <c r="I716" s="20" t="s">
        <v>98</v>
      </c>
      <c r="J716" s="20">
        <f>VLOOKUP(I716,Table11[#All],2,0)</f>
        <v>1</v>
      </c>
      <c r="K716" s="20" t="s">
        <v>98</v>
      </c>
      <c r="L716" s="20">
        <f>VLOOKUP(K716,Table12[#All],2,0)</f>
        <v>0</v>
      </c>
      <c r="M716" s="20" t="s">
        <v>126</v>
      </c>
      <c r="N716" s="20">
        <f>VLOOKUP(M716,Table13[#All],2,0)</f>
        <v>0</v>
      </c>
      <c r="O716" s="20" t="s">
        <v>119</v>
      </c>
      <c r="P716" s="20">
        <f>VLOOKUP(O716,Table14[#All],2,0)</f>
        <v>0</v>
      </c>
      <c r="Q716" s="20" t="s">
        <v>104</v>
      </c>
      <c r="R716" s="20">
        <f>VLOOKUP(Q716,Table16[#All],2,0)</f>
        <v>0</v>
      </c>
      <c r="S716" s="20" t="s">
        <v>111</v>
      </c>
      <c r="T716" s="20">
        <f>VLOOKUP(S716,Table17[#All],2,0)</f>
        <v>0</v>
      </c>
      <c r="U716" s="21">
        <v>130500</v>
      </c>
    </row>
    <row r="717" spans="1:21">
      <c r="A717" s="22" t="s">
        <v>175</v>
      </c>
      <c r="B717" s="20">
        <f>VLOOKUP(A717,Table7[#All],2,)</f>
        <v>6</v>
      </c>
      <c r="C717" s="23" t="s">
        <v>91</v>
      </c>
      <c r="D717" s="20">
        <f>VLOOKUP(C717,Table8[#All],2,0)</f>
        <v>0</v>
      </c>
      <c r="E717" s="23" t="s">
        <v>92</v>
      </c>
      <c r="F717" s="20">
        <f>VLOOKUP(E717,Table9[#All],2,0)</f>
        <v>0</v>
      </c>
      <c r="G717" s="23" t="s">
        <v>93</v>
      </c>
      <c r="H717" s="20">
        <f>VLOOKUP(G717,Table10[#All],2,0)</f>
        <v>1</v>
      </c>
      <c r="I717" s="23" t="s">
        <v>119</v>
      </c>
      <c r="J717" s="20">
        <f>VLOOKUP(I717,Table11[#All],2,0)</f>
        <v>0</v>
      </c>
      <c r="K717" s="23" t="s">
        <v>98</v>
      </c>
      <c r="L717" s="20">
        <f>VLOOKUP(K717,Table12[#All],2,0)</f>
        <v>0</v>
      </c>
      <c r="M717" s="23" t="s">
        <v>98</v>
      </c>
      <c r="N717" s="20">
        <f>VLOOKUP(M717,Table13[#All],2,0)</f>
        <v>2</v>
      </c>
      <c r="O717" s="23" t="s">
        <v>98</v>
      </c>
      <c r="P717" s="20">
        <f>VLOOKUP(O717,Table14[#All],2,0)</f>
        <v>1</v>
      </c>
      <c r="Q717" s="23" t="s">
        <v>104</v>
      </c>
      <c r="R717" s="20">
        <f>VLOOKUP(Q717,Table16[#All],2,0)</f>
        <v>0</v>
      </c>
      <c r="S717" s="23" t="s">
        <v>111</v>
      </c>
      <c r="T717" s="20">
        <f>VLOOKUP(S717,Table17[#All],2,0)</f>
        <v>0</v>
      </c>
      <c r="U717" s="24">
        <v>165000</v>
      </c>
    </row>
    <row r="718" spans="1:21">
      <c r="A718" s="19" t="s">
        <v>188</v>
      </c>
      <c r="B718" s="20">
        <f>VLOOKUP(A718,Table7[#All],2,)</f>
        <v>7</v>
      </c>
      <c r="C718" s="20" t="s">
        <v>91</v>
      </c>
      <c r="D718" s="20">
        <f>VLOOKUP(C718,Table8[#All],2,0)</f>
        <v>0</v>
      </c>
      <c r="E718" s="20" t="s">
        <v>92</v>
      </c>
      <c r="F718" s="20">
        <f>VLOOKUP(E718,Table9[#All],2,0)</f>
        <v>0</v>
      </c>
      <c r="G718" s="20" t="s">
        <v>122</v>
      </c>
      <c r="H718" s="20">
        <f>VLOOKUP(G718,Table10[#All],2,0)</f>
        <v>0</v>
      </c>
      <c r="I718" s="20" t="s">
        <v>98</v>
      </c>
      <c r="J718" s="20">
        <f>VLOOKUP(I718,Table11[#All],2,0)</f>
        <v>1</v>
      </c>
      <c r="K718" s="20" t="s">
        <v>98</v>
      </c>
      <c r="L718" s="20">
        <f>VLOOKUP(K718,Table12[#All],2,0)</f>
        <v>0</v>
      </c>
      <c r="M718" s="20" t="s">
        <v>126</v>
      </c>
      <c r="N718" s="20">
        <f>VLOOKUP(M718,Table13[#All],2,0)</f>
        <v>0</v>
      </c>
      <c r="O718" s="20" t="s">
        <v>98</v>
      </c>
      <c r="P718" s="20">
        <f>VLOOKUP(O718,Table14[#All],2,0)</f>
        <v>1</v>
      </c>
      <c r="Q718" s="20" t="s">
        <v>191</v>
      </c>
      <c r="R718" s="20">
        <f>VLOOKUP(Q718,Table16[#All],2,0)</f>
        <v>2</v>
      </c>
      <c r="S718" s="20" t="s">
        <v>111</v>
      </c>
      <c r="T718" s="20">
        <f>VLOOKUP(S718,Table17[#All],2,0)</f>
        <v>0</v>
      </c>
      <c r="U718" s="21">
        <v>159500</v>
      </c>
    </row>
    <row r="719" spans="1:21">
      <c r="A719" s="22" t="s">
        <v>175</v>
      </c>
      <c r="B719" s="20">
        <f>VLOOKUP(A719,Table7[#All],2,)</f>
        <v>6</v>
      </c>
      <c r="C719" s="23" t="s">
        <v>91</v>
      </c>
      <c r="D719" s="20">
        <f>VLOOKUP(C719,Table8[#All],2,0)</f>
        <v>0</v>
      </c>
      <c r="E719" s="23" t="s">
        <v>92</v>
      </c>
      <c r="F719" s="20">
        <f>VLOOKUP(E719,Table9[#All],2,0)</f>
        <v>0</v>
      </c>
      <c r="G719" s="23" t="s">
        <v>93</v>
      </c>
      <c r="H719" s="20">
        <f>VLOOKUP(G719,Table10[#All],2,0)</f>
        <v>1</v>
      </c>
      <c r="I719" s="23" t="s">
        <v>119</v>
      </c>
      <c r="J719" s="20">
        <f>VLOOKUP(I719,Table11[#All],2,0)</f>
        <v>0</v>
      </c>
      <c r="K719" s="23" t="s">
        <v>98</v>
      </c>
      <c r="L719" s="20">
        <f>VLOOKUP(K719,Table12[#All],2,0)</f>
        <v>0</v>
      </c>
      <c r="M719" s="23" t="s">
        <v>119</v>
      </c>
      <c r="N719" s="20">
        <f>VLOOKUP(M719,Table13[#All],2,0)</f>
        <v>1</v>
      </c>
      <c r="O719" s="23" t="s">
        <v>119</v>
      </c>
      <c r="P719" s="20">
        <f>VLOOKUP(O719,Table14[#All],2,0)</f>
        <v>0</v>
      </c>
      <c r="Q719" s="23" t="s">
        <v>104</v>
      </c>
      <c r="R719" s="20">
        <f>VLOOKUP(Q719,Table16[#All],2,0)</f>
        <v>0</v>
      </c>
      <c r="S719" s="23" t="s">
        <v>111</v>
      </c>
      <c r="T719" s="20">
        <f>VLOOKUP(S719,Table17[#All],2,0)</f>
        <v>0</v>
      </c>
      <c r="U719" s="24">
        <v>157000</v>
      </c>
    </row>
    <row r="720" spans="1:21">
      <c r="A720" s="19" t="s">
        <v>162</v>
      </c>
      <c r="B720" s="20">
        <f>VLOOKUP(A720,Table7[#All],2,)</f>
        <v>3</v>
      </c>
      <c r="C720" s="20" t="s">
        <v>91</v>
      </c>
      <c r="D720" s="20">
        <f>VLOOKUP(C720,Table8[#All],2,0)</f>
        <v>0</v>
      </c>
      <c r="E720" s="20" t="s">
        <v>92</v>
      </c>
      <c r="F720" s="20">
        <f>VLOOKUP(E720,Table9[#All],2,0)</f>
        <v>0</v>
      </c>
      <c r="G720" s="20" t="s">
        <v>122</v>
      </c>
      <c r="H720" s="20">
        <f>VLOOKUP(G720,Table10[#All],2,0)</f>
        <v>0</v>
      </c>
      <c r="I720" s="20" t="s">
        <v>119</v>
      </c>
      <c r="J720" s="20">
        <f>VLOOKUP(I720,Table11[#All],2,0)</f>
        <v>0</v>
      </c>
      <c r="K720" s="20" t="s">
        <v>98</v>
      </c>
      <c r="L720" s="20">
        <f>VLOOKUP(K720,Table12[#All],2,0)</f>
        <v>0</v>
      </c>
      <c r="M720" s="20" t="s">
        <v>126</v>
      </c>
      <c r="N720" s="20">
        <f>VLOOKUP(M720,Table13[#All],2,0)</f>
        <v>0</v>
      </c>
      <c r="O720" s="20" t="s">
        <v>119</v>
      </c>
      <c r="P720" s="20">
        <f>VLOOKUP(O720,Table14[#All],2,0)</f>
        <v>0</v>
      </c>
      <c r="Q720" s="20" t="s">
        <v>104</v>
      </c>
      <c r="R720" s="20">
        <f>VLOOKUP(Q720,Table16[#All],2,0)</f>
        <v>0</v>
      </c>
      <c r="S720" s="20" t="s">
        <v>111</v>
      </c>
      <c r="T720" s="20">
        <f>VLOOKUP(S720,Table17[#All],2,0)</f>
        <v>0</v>
      </c>
      <c r="U720" s="21">
        <v>341000</v>
      </c>
    </row>
    <row r="721" spans="1:21">
      <c r="A721" s="22" t="s">
        <v>209</v>
      </c>
      <c r="B721" s="20">
        <f>VLOOKUP(A721,Table7[#All],2,)</f>
        <v>0</v>
      </c>
      <c r="C721" s="23" t="s">
        <v>91</v>
      </c>
      <c r="D721" s="20">
        <f>VLOOKUP(C721,Table8[#All],2,0)</f>
        <v>0</v>
      </c>
      <c r="E721" s="23" t="s">
        <v>92</v>
      </c>
      <c r="F721" s="20">
        <f>VLOOKUP(E721,Table9[#All],2,0)</f>
        <v>0</v>
      </c>
      <c r="G721" s="23" t="s">
        <v>93</v>
      </c>
      <c r="H721" s="20">
        <f>VLOOKUP(G721,Table10[#All],2,0)</f>
        <v>1</v>
      </c>
      <c r="I721" s="23" t="s">
        <v>119</v>
      </c>
      <c r="J721" s="20">
        <f>VLOOKUP(I721,Table11[#All],2,0)</f>
        <v>0</v>
      </c>
      <c r="K721" s="23" t="s">
        <v>98</v>
      </c>
      <c r="L721" s="20">
        <f>VLOOKUP(K721,Table12[#All],2,0)</f>
        <v>0</v>
      </c>
      <c r="M721" s="23" t="s">
        <v>98</v>
      </c>
      <c r="N721" s="20">
        <f>VLOOKUP(M721,Table13[#All],2,0)</f>
        <v>2</v>
      </c>
      <c r="O721" s="23" t="s">
        <v>98</v>
      </c>
      <c r="P721" s="20">
        <f>VLOOKUP(O721,Table14[#All],2,0)</f>
        <v>1</v>
      </c>
      <c r="Q721" s="23" t="s">
        <v>104</v>
      </c>
      <c r="R721" s="20">
        <f>VLOOKUP(Q721,Table16[#All],2,0)</f>
        <v>0</v>
      </c>
      <c r="S721" s="23" t="s">
        <v>111</v>
      </c>
      <c r="T721" s="20">
        <f>VLOOKUP(S721,Table17[#All],2,0)</f>
        <v>0</v>
      </c>
      <c r="U721" s="24">
        <v>128500</v>
      </c>
    </row>
    <row r="722" spans="1:21">
      <c r="A722" s="19" t="s">
        <v>128</v>
      </c>
      <c r="B722" s="20">
        <f>VLOOKUP(A722,Table7[#All],2,)</f>
        <v>18</v>
      </c>
      <c r="C722" s="20" t="s">
        <v>91</v>
      </c>
      <c r="D722" s="20">
        <f>VLOOKUP(C722,Table8[#All],2,0)</f>
        <v>0</v>
      </c>
      <c r="E722" s="20" t="s">
        <v>92</v>
      </c>
      <c r="F722" s="20">
        <f>VLOOKUP(E722,Table9[#All],2,0)</f>
        <v>0</v>
      </c>
      <c r="G722" s="20" t="s">
        <v>93</v>
      </c>
      <c r="H722" s="20">
        <f>VLOOKUP(G722,Table10[#All],2,0)</f>
        <v>1</v>
      </c>
      <c r="I722" s="20" t="s">
        <v>119</v>
      </c>
      <c r="J722" s="20">
        <f>VLOOKUP(I722,Table11[#All],2,0)</f>
        <v>0</v>
      </c>
      <c r="K722" s="20" t="s">
        <v>98</v>
      </c>
      <c r="L722" s="20">
        <f>VLOOKUP(K722,Table12[#All],2,0)</f>
        <v>0</v>
      </c>
      <c r="M722" s="20" t="s">
        <v>98</v>
      </c>
      <c r="N722" s="20">
        <f>VLOOKUP(M722,Table13[#All],2,0)</f>
        <v>2</v>
      </c>
      <c r="O722" s="20" t="s">
        <v>119</v>
      </c>
      <c r="P722" s="20">
        <f>VLOOKUP(O722,Table14[#All],2,0)</f>
        <v>0</v>
      </c>
      <c r="Q722" s="20" t="s">
        <v>104</v>
      </c>
      <c r="R722" s="20">
        <f>VLOOKUP(Q722,Table16[#All],2,0)</f>
        <v>0</v>
      </c>
      <c r="S722" s="20" t="s">
        <v>111</v>
      </c>
      <c r="T722" s="20">
        <f>VLOOKUP(S722,Table17[#All],2,0)</f>
        <v>0</v>
      </c>
      <c r="U722" s="21">
        <v>275000</v>
      </c>
    </row>
    <row r="723" spans="1:21">
      <c r="A723" s="22" t="s">
        <v>209</v>
      </c>
      <c r="B723" s="20">
        <f>VLOOKUP(A723,Table7[#All],2,)</f>
        <v>0</v>
      </c>
      <c r="C723" s="23" t="s">
        <v>91</v>
      </c>
      <c r="D723" s="20">
        <f>VLOOKUP(C723,Table8[#All],2,0)</f>
        <v>0</v>
      </c>
      <c r="E723" s="23" t="s">
        <v>129</v>
      </c>
      <c r="F723" s="20">
        <f>VLOOKUP(E723,Table9[#All],2,0)</f>
        <v>3</v>
      </c>
      <c r="G723" s="23" t="s">
        <v>93</v>
      </c>
      <c r="H723" s="20">
        <f>VLOOKUP(G723,Table10[#All],2,0)</f>
        <v>1</v>
      </c>
      <c r="I723" s="23" t="s">
        <v>119</v>
      </c>
      <c r="J723" s="20">
        <f>VLOOKUP(I723,Table11[#All],2,0)</f>
        <v>0</v>
      </c>
      <c r="K723" s="23" t="s">
        <v>98</v>
      </c>
      <c r="L723" s="20">
        <f>VLOOKUP(K723,Table12[#All],2,0)</f>
        <v>0</v>
      </c>
      <c r="M723" s="23" t="s">
        <v>126</v>
      </c>
      <c r="N723" s="20">
        <f>VLOOKUP(M723,Table13[#All],2,0)</f>
        <v>0</v>
      </c>
      <c r="O723" s="23" t="s">
        <v>119</v>
      </c>
      <c r="P723" s="20">
        <f>VLOOKUP(O723,Table14[#All],2,0)</f>
        <v>0</v>
      </c>
      <c r="Q723" s="23" t="s">
        <v>104</v>
      </c>
      <c r="R723" s="20">
        <f>VLOOKUP(Q723,Table16[#All],2,0)</f>
        <v>0</v>
      </c>
      <c r="S723" s="23" t="s">
        <v>111</v>
      </c>
      <c r="T723" s="20">
        <f>VLOOKUP(S723,Table17[#All],2,0)</f>
        <v>0</v>
      </c>
      <c r="U723" s="24">
        <v>143000</v>
      </c>
    </row>
    <row r="724" spans="1:21">
      <c r="A724" s="19" t="s">
        <v>89</v>
      </c>
      <c r="B724" s="20">
        <f>VLOOKUP(A724,Table7[#All],2,)</f>
        <v>11</v>
      </c>
      <c r="C724" s="20" t="s">
        <v>91</v>
      </c>
      <c r="D724" s="20">
        <f>VLOOKUP(C724,Table8[#All],2,0)</f>
        <v>0</v>
      </c>
      <c r="E724" s="20" t="s">
        <v>92</v>
      </c>
      <c r="F724" s="20">
        <f>VLOOKUP(E724,Table9[#All],2,0)</f>
        <v>0</v>
      </c>
      <c r="G724" s="20" t="s">
        <v>93</v>
      </c>
      <c r="H724" s="20">
        <f>VLOOKUP(G724,Table10[#All],2,0)</f>
        <v>1</v>
      </c>
      <c r="I724" s="20" t="s">
        <v>98</v>
      </c>
      <c r="J724" s="20">
        <f>VLOOKUP(I724,Table11[#All],2,0)</f>
        <v>1</v>
      </c>
      <c r="K724" s="20" t="s">
        <v>98</v>
      </c>
      <c r="L724" s="20">
        <f>VLOOKUP(K724,Table12[#All],2,0)</f>
        <v>0</v>
      </c>
      <c r="M724" s="20" t="s">
        <v>126</v>
      </c>
      <c r="N724" s="20">
        <f>VLOOKUP(M724,Table13[#All],2,0)</f>
        <v>0</v>
      </c>
      <c r="O724" s="20" t="s">
        <v>98</v>
      </c>
      <c r="P724" s="20">
        <f>VLOOKUP(O724,Table14[#All],2,0)</f>
        <v>1</v>
      </c>
      <c r="Q724" s="20" t="s">
        <v>104</v>
      </c>
      <c r="R724" s="20">
        <f>VLOOKUP(Q724,Table16[#All],2,0)</f>
        <v>0</v>
      </c>
      <c r="S724" s="20" t="s">
        <v>111</v>
      </c>
      <c r="T724" s="20">
        <f>VLOOKUP(S724,Table17[#All],2,0)</f>
        <v>0</v>
      </c>
      <c r="U724" s="21">
        <v>124500</v>
      </c>
    </row>
    <row r="725" spans="1:21">
      <c r="A725" s="22" t="s">
        <v>206</v>
      </c>
      <c r="B725" s="20">
        <f>VLOOKUP(A725,Table7[#All],2,)</f>
        <v>15</v>
      </c>
      <c r="C725" s="23" t="s">
        <v>91</v>
      </c>
      <c r="D725" s="20">
        <f>VLOOKUP(C725,Table8[#All],2,0)</f>
        <v>0</v>
      </c>
      <c r="E725" s="23" t="s">
        <v>92</v>
      </c>
      <c r="F725" s="20">
        <f>VLOOKUP(E725,Table9[#All],2,0)</f>
        <v>0</v>
      </c>
      <c r="G725" s="23" t="s">
        <v>176</v>
      </c>
      <c r="H725" s="20">
        <f>VLOOKUP(G725,Table10[#All],2,0)</f>
        <v>2</v>
      </c>
      <c r="I725" s="23" t="s">
        <v>98</v>
      </c>
      <c r="J725" s="20">
        <f>VLOOKUP(I725,Table11[#All],2,0)</f>
        <v>1</v>
      </c>
      <c r="K725" s="23" t="s">
        <v>98</v>
      </c>
      <c r="L725" s="20">
        <f>VLOOKUP(K725,Table12[#All],2,0)</f>
        <v>0</v>
      </c>
      <c r="M725" s="23" t="s">
        <v>126</v>
      </c>
      <c r="N725" s="20">
        <f>VLOOKUP(M725,Table13[#All],2,0)</f>
        <v>0</v>
      </c>
      <c r="O725" s="23" t="s">
        <v>98</v>
      </c>
      <c r="P725" s="20">
        <f>VLOOKUP(O725,Table14[#All],2,0)</f>
        <v>1</v>
      </c>
      <c r="Q725" s="23" t="s">
        <v>104</v>
      </c>
      <c r="R725" s="20">
        <f>VLOOKUP(Q725,Table16[#All],2,0)</f>
        <v>0</v>
      </c>
      <c r="S725" s="23" t="s">
        <v>111</v>
      </c>
      <c r="T725" s="20">
        <f>VLOOKUP(S725,Table17[#All],2,0)</f>
        <v>0</v>
      </c>
      <c r="U725" s="24">
        <v>135000</v>
      </c>
    </row>
    <row r="726" spans="1:21">
      <c r="A726" s="19" t="s">
        <v>206</v>
      </c>
      <c r="B726" s="20">
        <f>VLOOKUP(A726,Table7[#All],2,)</f>
        <v>15</v>
      </c>
      <c r="C726" s="20" t="s">
        <v>91</v>
      </c>
      <c r="D726" s="20">
        <f>VLOOKUP(C726,Table8[#All],2,0)</f>
        <v>0</v>
      </c>
      <c r="E726" s="20" t="s">
        <v>92</v>
      </c>
      <c r="F726" s="20">
        <f>VLOOKUP(E726,Table9[#All],2,0)</f>
        <v>0</v>
      </c>
      <c r="G726" s="20" t="s">
        <v>93</v>
      </c>
      <c r="H726" s="20">
        <f>VLOOKUP(G726,Table10[#All],2,0)</f>
        <v>1</v>
      </c>
      <c r="I726" s="20" t="s">
        <v>126</v>
      </c>
      <c r="J726" s="20">
        <f>VLOOKUP(I726,Table11[#All],2,0)</f>
        <v>2</v>
      </c>
      <c r="K726" s="20" t="s">
        <v>98</v>
      </c>
      <c r="L726" s="20">
        <f>VLOOKUP(K726,Table12[#All],2,0)</f>
        <v>0</v>
      </c>
      <c r="M726" s="20" t="s">
        <v>126</v>
      </c>
      <c r="N726" s="20">
        <f>VLOOKUP(M726,Table13[#All],2,0)</f>
        <v>0</v>
      </c>
      <c r="O726" s="20" t="s">
        <v>126</v>
      </c>
      <c r="P726" s="20">
        <f>VLOOKUP(O726,Table14[#All],2,0)</f>
        <v>2</v>
      </c>
      <c r="Q726" s="20" t="s">
        <v>104</v>
      </c>
      <c r="R726" s="20">
        <f>VLOOKUP(Q726,Table16[#All],2,0)</f>
        <v>0</v>
      </c>
      <c r="S726" s="20" t="s">
        <v>111</v>
      </c>
      <c r="T726" s="20">
        <f>VLOOKUP(S726,Table17[#All],2,0)</f>
        <v>0</v>
      </c>
      <c r="U726" s="21">
        <v>320000</v>
      </c>
    </row>
    <row r="727" spans="1:21">
      <c r="A727" s="22" t="s">
        <v>89</v>
      </c>
      <c r="B727" s="20">
        <f>VLOOKUP(A727,Table7[#All],2,)</f>
        <v>11</v>
      </c>
      <c r="C727" s="23" t="s">
        <v>91</v>
      </c>
      <c r="D727" s="20">
        <f>VLOOKUP(C727,Table8[#All],2,0)</f>
        <v>0</v>
      </c>
      <c r="E727" s="23" t="s">
        <v>92</v>
      </c>
      <c r="F727" s="20">
        <f>VLOOKUP(E727,Table9[#All],2,0)</f>
        <v>0</v>
      </c>
      <c r="G727" s="23" t="s">
        <v>93</v>
      </c>
      <c r="H727" s="20">
        <f>VLOOKUP(G727,Table10[#All],2,0)</f>
        <v>1</v>
      </c>
      <c r="I727" s="23" t="s">
        <v>98</v>
      </c>
      <c r="J727" s="20">
        <f>VLOOKUP(I727,Table11[#All],2,0)</f>
        <v>1</v>
      </c>
      <c r="K727" s="23" t="s">
        <v>98</v>
      </c>
      <c r="L727" s="20">
        <f>VLOOKUP(K727,Table12[#All],2,0)</f>
        <v>0</v>
      </c>
      <c r="M727" s="23" t="s">
        <v>98</v>
      </c>
      <c r="N727" s="20">
        <f>VLOOKUP(M727,Table13[#All],2,0)</f>
        <v>2</v>
      </c>
      <c r="O727" s="23" t="s">
        <v>119</v>
      </c>
      <c r="P727" s="20">
        <f>VLOOKUP(O727,Table14[#All],2,0)</f>
        <v>0</v>
      </c>
      <c r="Q727" s="23" t="s">
        <v>104</v>
      </c>
      <c r="R727" s="20">
        <f>VLOOKUP(Q727,Table16[#All],2,0)</f>
        <v>0</v>
      </c>
      <c r="S727" s="23" t="s">
        <v>111</v>
      </c>
      <c r="T727" s="20">
        <f>VLOOKUP(S727,Table17[#All],2,0)</f>
        <v>0</v>
      </c>
      <c r="U727" s="24">
        <v>120500</v>
      </c>
    </row>
    <row r="728" spans="1:21">
      <c r="A728" s="19" t="s">
        <v>212</v>
      </c>
      <c r="B728" s="20">
        <f>VLOOKUP(A728,Table7[#All],2,)</f>
        <v>2</v>
      </c>
      <c r="C728" s="20" t="s">
        <v>91</v>
      </c>
      <c r="D728" s="20">
        <f>VLOOKUP(C728,Table8[#All],2,0)</f>
        <v>0</v>
      </c>
      <c r="E728" s="20" t="s">
        <v>92</v>
      </c>
      <c r="F728" s="20">
        <f>VLOOKUP(E728,Table9[#All],2,0)</f>
        <v>0</v>
      </c>
      <c r="G728" s="20" t="s">
        <v>93</v>
      </c>
      <c r="H728" s="20">
        <f>VLOOKUP(G728,Table10[#All],2,0)</f>
        <v>1</v>
      </c>
      <c r="I728" s="20" t="s">
        <v>119</v>
      </c>
      <c r="J728" s="20">
        <f>VLOOKUP(I728,Table11[#All],2,0)</f>
        <v>0</v>
      </c>
      <c r="K728" s="20" t="s">
        <v>98</v>
      </c>
      <c r="L728" s="20">
        <f>VLOOKUP(K728,Table12[#All],2,0)</f>
        <v>0</v>
      </c>
      <c r="M728" s="20" t="s">
        <v>126</v>
      </c>
      <c r="N728" s="20">
        <f>VLOOKUP(M728,Table13[#All],2,0)</f>
        <v>0</v>
      </c>
      <c r="O728" s="20" t="s">
        <v>119</v>
      </c>
      <c r="P728" s="20">
        <f>VLOOKUP(O728,Table14[#All],2,0)</f>
        <v>0</v>
      </c>
      <c r="Q728" s="20" t="s">
        <v>104</v>
      </c>
      <c r="R728" s="20">
        <f>VLOOKUP(Q728,Table16[#All],2,0)</f>
        <v>0</v>
      </c>
      <c r="S728" s="20" t="s">
        <v>111</v>
      </c>
      <c r="T728" s="20">
        <f>VLOOKUP(S728,Table17[#All],2,0)</f>
        <v>0</v>
      </c>
      <c r="U728" s="21">
        <v>222000</v>
      </c>
    </row>
    <row r="729" spans="1:21">
      <c r="A729" s="22" t="s">
        <v>209</v>
      </c>
      <c r="B729" s="20">
        <f>VLOOKUP(A729,Table7[#All],2,)</f>
        <v>0</v>
      </c>
      <c r="C729" s="23" t="s">
        <v>91</v>
      </c>
      <c r="D729" s="20">
        <f>VLOOKUP(C729,Table8[#All],2,0)</f>
        <v>0</v>
      </c>
      <c r="E729" s="23" t="s">
        <v>92</v>
      </c>
      <c r="F729" s="20">
        <f>VLOOKUP(E729,Table9[#All],2,0)</f>
        <v>0</v>
      </c>
      <c r="G729" s="23" t="s">
        <v>93</v>
      </c>
      <c r="H729" s="20">
        <f>VLOOKUP(G729,Table10[#All],2,0)</f>
        <v>1</v>
      </c>
      <c r="I729" s="23" t="s">
        <v>119</v>
      </c>
      <c r="J729" s="20">
        <f>VLOOKUP(I729,Table11[#All],2,0)</f>
        <v>0</v>
      </c>
      <c r="K729" s="23" t="s">
        <v>98</v>
      </c>
      <c r="L729" s="20">
        <f>VLOOKUP(K729,Table12[#All],2,0)</f>
        <v>0</v>
      </c>
      <c r="M729" s="23" t="s">
        <v>126</v>
      </c>
      <c r="N729" s="20">
        <f>VLOOKUP(M729,Table13[#All],2,0)</f>
        <v>0</v>
      </c>
      <c r="O729" s="23" t="s">
        <v>119</v>
      </c>
      <c r="P729" s="20">
        <f>VLOOKUP(O729,Table14[#All],2,0)</f>
        <v>0</v>
      </c>
      <c r="Q729" s="23" t="s">
        <v>104</v>
      </c>
      <c r="R729" s="20">
        <f>VLOOKUP(Q729,Table16[#All],2,0)</f>
        <v>0</v>
      </c>
      <c r="S729" s="23" t="s">
        <v>111</v>
      </c>
      <c r="T729" s="20">
        <f>VLOOKUP(S729,Table17[#All],2,0)</f>
        <v>0</v>
      </c>
      <c r="U729" s="24">
        <v>194500</v>
      </c>
    </row>
    <row r="730" spans="1:21">
      <c r="A730" s="19" t="s">
        <v>89</v>
      </c>
      <c r="B730" s="20">
        <f>VLOOKUP(A730,Table7[#All],2,)</f>
        <v>11</v>
      </c>
      <c r="C730" s="20" t="s">
        <v>91</v>
      </c>
      <c r="D730" s="20">
        <f>VLOOKUP(C730,Table8[#All],2,0)</f>
        <v>0</v>
      </c>
      <c r="E730" s="20" t="s">
        <v>179</v>
      </c>
      <c r="F730" s="20">
        <f>VLOOKUP(E730,Table9[#All],2,0)</f>
        <v>2</v>
      </c>
      <c r="G730" s="20" t="s">
        <v>93</v>
      </c>
      <c r="H730" s="20">
        <f>VLOOKUP(G730,Table10[#All],2,0)</f>
        <v>1</v>
      </c>
      <c r="I730" s="20" t="s">
        <v>98</v>
      </c>
      <c r="J730" s="20">
        <f>VLOOKUP(I730,Table11[#All],2,0)</f>
        <v>1</v>
      </c>
      <c r="K730" s="20" t="s">
        <v>98</v>
      </c>
      <c r="L730" s="20">
        <f>VLOOKUP(K730,Table12[#All],2,0)</f>
        <v>0</v>
      </c>
      <c r="M730" s="20" t="s">
        <v>98</v>
      </c>
      <c r="N730" s="20">
        <f>VLOOKUP(M730,Table13[#All],2,0)</f>
        <v>2</v>
      </c>
      <c r="O730" s="20" t="s">
        <v>98</v>
      </c>
      <c r="P730" s="20">
        <f>VLOOKUP(O730,Table14[#All],2,0)</f>
        <v>1</v>
      </c>
      <c r="Q730" s="20" t="s">
        <v>104</v>
      </c>
      <c r="R730" s="20">
        <f>VLOOKUP(Q730,Table16[#All],2,0)</f>
        <v>0</v>
      </c>
      <c r="S730" s="20" t="s">
        <v>172</v>
      </c>
      <c r="T730" s="20">
        <f>VLOOKUP(S730,Table17[#All],2,0)</f>
        <v>1</v>
      </c>
      <c r="U730" s="21">
        <v>110000</v>
      </c>
    </row>
    <row r="731" spans="1:21">
      <c r="A731" s="22" t="s">
        <v>214</v>
      </c>
      <c r="B731" s="20">
        <f>VLOOKUP(A731,Table7[#All],2,)</f>
        <v>13</v>
      </c>
      <c r="C731" s="23" t="s">
        <v>91</v>
      </c>
      <c r="D731" s="20">
        <f>VLOOKUP(C731,Table8[#All],2,0)</f>
        <v>0</v>
      </c>
      <c r="E731" s="23" t="s">
        <v>92</v>
      </c>
      <c r="F731" s="20">
        <f>VLOOKUP(E731,Table9[#All],2,0)</f>
        <v>0</v>
      </c>
      <c r="G731" s="23" t="s">
        <v>176</v>
      </c>
      <c r="H731" s="20">
        <f>VLOOKUP(G731,Table10[#All],2,0)</f>
        <v>2</v>
      </c>
      <c r="I731" s="23" t="s">
        <v>98</v>
      </c>
      <c r="J731" s="20">
        <f>VLOOKUP(I731,Table11[#All],2,0)</f>
        <v>1</v>
      </c>
      <c r="K731" s="23" t="s">
        <v>98</v>
      </c>
      <c r="L731" s="20">
        <f>VLOOKUP(K731,Table12[#All],2,0)</f>
        <v>0</v>
      </c>
      <c r="M731" s="23" t="s">
        <v>98</v>
      </c>
      <c r="N731" s="20">
        <f>VLOOKUP(M731,Table13[#All],2,0)</f>
        <v>2</v>
      </c>
      <c r="O731" s="23" t="s">
        <v>98</v>
      </c>
      <c r="P731" s="20">
        <f>VLOOKUP(O731,Table14[#All],2,0)</f>
        <v>1</v>
      </c>
      <c r="Q731" s="23" t="s">
        <v>104</v>
      </c>
      <c r="R731" s="20">
        <f>VLOOKUP(Q731,Table16[#All],2,0)</f>
        <v>0</v>
      </c>
      <c r="S731" s="23" t="s">
        <v>111</v>
      </c>
      <c r="T731" s="20">
        <f>VLOOKUP(S731,Table17[#All],2,0)</f>
        <v>0</v>
      </c>
      <c r="U731" s="24">
        <v>103000</v>
      </c>
    </row>
    <row r="732" spans="1:21">
      <c r="A732" s="19" t="s">
        <v>128</v>
      </c>
      <c r="B732" s="20">
        <f>VLOOKUP(A732,Table7[#All],2,)</f>
        <v>18</v>
      </c>
      <c r="C732" s="20" t="s">
        <v>91</v>
      </c>
      <c r="D732" s="20">
        <f>VLOOKUP(C732,Table8[#All],2,0)</f>
        <v>0</v>
      </c>
      <c r="E732" s="20" t="s">
        <v>129</v>
      </c>
      <c r="F732" s="20">
        <f>VLOOKUP(E732,Table9[#All],2,0)</f>
        <v>3</v>
      </c>
      <c r="G732" s="20" t="s">
        <v>93</v>
      </c>
      <c r="H732" s="20">
        <f>VLOOKUP(G732,Table10[#All],2,0)</f>
        <v>1</v>
      </c>
      <c r="I732" s="20" t="s">
        <v>119</v>
      </c>
      <c r="J732" s="20">
        <f>VLOOKUP(I732,Table11[#All],2,0)</f>
        <v>0</v>
      </c>
      <c r="K732" s="20" t="s">
        <v>98</v>
      </c>
      <c r="L732" s="20">
        <f>VLOOKUP(K732,Table12[#All],2,0)</f>
        <v>0</v>
      </c>
      <c r="M732" s="20" t="s">
        <v>126</v>
      </c>
      <c r="N732" s="20">
        <f>VLOOKUP(M732,Table13[#All],2,0)</f>
        <v>0</v>
      </c>
      <c r="O732" s="20" t="s">
        <v>119</v>
      </c>
      <c r="P732" s="20">
        <f>VLOOKUP(O732,Table14[#All],2,0)</f>
        <v>0</v>
      </c>
      <c r="Q732" s="20" t="s">
        <v>104</v>
      </c>
      <c r="R732" s="20">
        <f>VLOOKUP(Q732,Table16[#All],2,0)</f>
        <v>0</v>
      </c>
      <c r="S732" s="20" t="s">
        <v>111</v>
      </c>
      <c r="T732" s="20">
        <f>VLOOKUP(S732,Table17[#All],2,0)</f>
        <v>0</v>
      </c>
      <c r="U732" s="21">
        <v>236500</v>
      </c>
    </row>
    <row r="733" spans="1:21">
      <c r="A733" s="22" t="s">
        <v>218</v>
      </c>
      <c r="B733" s="20">
        <f>VLOOKUP(A733,Table7[#All],2,)</f>
        <v>16</v>
      </c>
      <c r="C733" s="23" t="s">
        <v>91</v>
      </c>
      <c r="D733" s="20">
        <f>VLOOKUP(C733,Table8[#All],2,0)</f>
        <v>0</v>
      </c>
      <c r="E733" s="23" t="s">
        <v>92</v>
      </c>
      <c r="F733" s="20">
        <f>VLOOKUP(E733,Table9[#All],2,0)</f>
        <v>0</v>
      </c>
      <c r="G733" s="23" t="s">
        <v>158</v>
      </c>
      <c r="H733" s="20">
        <f>VLOOKUP(G733,Table10[#All],2,0)</f>
        <v>5</v>
      </c>
      <c r="I733" s="23" t="s">
        <v>126</v>
      </c>
      <c r="J733" s="20">
        <f>VLOOKUP(I733,Table11[#All],2,0)</f>
        <v>2</v>
      </c>
      <c r="K733" s="23" t="s">
        <v>98</v>
      </c>
      <c r="L733" s="20">
        <f>VLOOKUP(K733,Table12[#All],2,0)</f>
        <v>0</v>
      </c>
      <c r="M733" s="23" t="s">
        <v>126</v>
      </c>
      <c r="N733" s="20">
        <f>VLOOKUP(M733,Table13[#All],2,0)</f>
        <v>0</v>
      </c>
      <c r="O733" s="23" t="s">
        <v>119</v>
      </c>
      <c r="P733" s="20">
        <f>VLOOKUP(O733,Table14[#All],2,0)</f>
        <v>0</v>
      </c>
      <c r="Q733" s="23" t="s">
        <v>104</v>
      </c>
      <c r="R733" s="20">
        <f>VLOOKUP(Q733,Table16[#All],2,0)</f>
        <v>0</v>
      </c>
      <c r="S733" s="23" t="s">
        <v>111</v>
      </c>
      <c r="T733" s="20">
        <f>VLOOKUP(S733,Table17[#All],2,0)</f>
        <v>0</v>
      </c>
      <c r="U733" s="24">
        <v>187500</v>
      </c>
    </row>
    <row r="734" spans="1:21">
      <c r="A734" s="19" t="s">
        <v>209</v>
      </c>
      <c r="B734" s="20">
        <f>VLOOKUP(A734,Table7[#All],2,)</f>
        <v>0</v>
      </c>
      <c r="C734" s="20" t="s">
        <v>91</v>
      </c>
      <c r="D734" s="20">
        <f>VLOOKUP(C734,Table8[#All],2,0)</f>
        <v>0</v>
      </c>
      <c r="E734" s="20" t="s">
        <v>92</v>
      </c>
      <c r="F734" s="20">
        <f>VLOOKUP(E734,Table9[#All],2,0)</f>
        <v>0</v>
      </c>
      <c r="G734" s="20" t="s">
        <v>122</v>
      </c>
      <c r="H734" s="20">
        <f>VLOOKUP(G734,Table10[#All],2,0)</f>
        <v>0</v>
      </c>
      <c r="I734" s="20" t="s">
        <v>119</v>
      </c>
      <c r="J734" s="20">
        <f>VLOOKUP(I734,Table11[#All],2,0)</f>
        <v>0</v>
      </c>
      <c r="K734" s="20" t="s">
        <v>98</v>
      </c>
      <c r="L734" s="20">
        <f>VLOOKUP(K734,Table12[#All],2,0)</f>
        <v>0</v>
      </c>
      <c r="M734" s="20" t="s">
        <v>126</v>
      </c>
      <c r="N734" s="20">
        <f>VLOOKUP(M734,Table13[#All],2,0)</f>
        <v>0</v>
      </c>
      <c r="O734" s="20" t="s">
        <v>119</v>
      </c>
      <c r="P734" s="20">
        <f>VLOOKUP(O734,Table14[#All],2,0)</f>
        <v>0</v>
      </c>
      <c r="Q734" s="20" t="s">
        <v>104</v>
      </c>
      <c r="R734" s="20">
        <f>VLOOKUP(Q734,Table16[#All],2,0)</f>
        <v>0</v>
      </c>
      <c r="S734" s="20" t="s">
        <v>111</v>
      </c>
      <c r="T734" s="20">
        <f>VLOOKUP(S734,Table17[#All],2,0)</f>
        <v>0</v>
      </c>
      <c r="U734" s="21">
        <v>222500</v>
      </c>
    </row>
    <row r="735" spans="1:21">
      <c r="A735" s="22" t="s">
        <v>169</v>
      </c>
      <c r="B735" s="20">
        <f>VLOOKUP(A735,Table7[#All],2,)</f>
        <v>9</v>
      </c>
      <c r="C735" s="23" t="s">
        <v>90</v>
      </c>
      <c r="D735" s="20">
        <f>VLOOKUP(C735,Table8[#All],2,0)</f>
        <v>1</v>
      </c>
      <c r="E735" s="23" t="s">
        <v>92</v>
      </c>
      <c r="F735" s="20">
        <f>VLOOKUP(E735,Table9[#All],2,0)</f>
        <v>0</v>
      </c>
      <c r="G735" s="23" t="s">
        <v>93</v>
      </c>
      <c r="H735" s="20">
        <f>VLOOKUP(G735,Table10[#All],2,0)</f>
        <v>1</v>
      </c>
      <c r="I735" s="23" t="s">
        <v>98</v>
      </c>
      <c r="J735" s="20">
        <f>VLOOKUP(I735,Table11[#All],2,0)</f>
        <v>1</v>
      </c>
      <c r="K735" s="23" t="s">
        <v>98</v>
      </c>
      <c r="L735" s="20">
        <f>VLOOKUP(K735,Table12[#All],2,0)</f>
        <v>0</v>
      </c>
      <c r="M735" s="23" t="s">
        <v>126</v>
      </c>
      <c r="N735" s="20">
        <f>VLOOKUP(M735,Table13[#All],2,0)</f>
        <v>0</v>
      </c>
      <c r="O735" s="23" t="s">
        <v>98</v>
      </c>
      <c r="P735" s="20">
        <f>VLOOKUP(O735,Table14[#All],2,0)</f>
        <v>1</v>
      </c>
      <c r="Q735" s="23" t="s">
        <v>104</v>
      </c>
      <c r="R735" s="20">
        <f>VLOOKUP(Q735,Table16[#All],2,0)</f>
        <v>0</v>
      </c>
      <c r="S735" s="23" t="s">
        <v>111</v>
      </c>
      <c r="T735" s="20">
        <f>VLOOKUP(S735,Table17[#All],2,0)</f>
        <v>0</v>
      </c>
      <c r="U735" s="24">
        <v>131400</v>
      </c>
    </row>
    <row r="736" spans="1:21">
      <c r="A736" s="19" t="s">
        <v>169</v>
      </c>
      <c r="B736" s="20">
        <f>VLOOKUP(A736,Table7[#All],2,)</f>
        <v>9</v>
      </c>
      <c r="C736" s="20" t="s">
        <v>91</v>
      </c>
      <c r="D736" s="20">
        <f>VLOOKUP(C736,Table8[#All],2,0)</f>
        <v>0</v>
      </c>
      <c r="E736" s="20" t="s">
        <v>92</v>
      </c>
      <c r="F736" s="20">
        <f>VLOOKUP(E736,Table9[#All],2,0)</f>
        <v>0</v>
      </c>
      <c r="G736" s="20" t="s">
        <v>93</v>
      </c>
      <c r="H736" s="20">
        <f>VLOOKUP(G736,Table10[#All],2,0)</f>
        <v>1</v>
      </c>
      <c r="I736" s="20" t="s">
        <v>98</v>
      </c>
      <c r="J736" s="20">
        <f>VLOOKUP(I736,Table11[#All],2,0)</f>
        <v>1</v>
      </c>
      <c r="K736" s="20" t="s">
        <v>98</v>
      </c>
      <c r="L736" s="20">
        <f>VLOOKUP(K736,Table12[#All],2,0)</f>
        <v>0</v>
      </c>
      <c r="M736" s="20" t="s">
        <v>98</v>
      </c>
      <c r="N736" s="20">
        <f>VLOOKUP(M736,Table13[#All],2,0)</f>
        <v>2</v>
      </c>
      <c r="O736" s="20" t="s">
        <v>98</v>
      </c>
      <c r="P736" s="20">
        <f>VLOOKUP(O736,Table14[#All],2,0)</f>
        <v>1</v>
      </c>
      <c r="Q736" s="20" t="s">
        <v>104</v>
      </c>
      <c r="R736" s="20">
        <f>VLOOKUP(Q736,Table16[#All],2,0)</f>
        <v>0</v>
      </c>
      <c r="S736" s="20" t="s">
        <v>178</v>
      </c>
      <c r="T736" s="20">
        <f>VLOOKUP(S736,Table17[#All],2,0)</f>
        <v>5</v>
      </c>
      <c r="U736" s="21">
        <v>108000</v>
      </c>
    </row>
    <row r="737" spans="1:21">
      <c r="A737" s="22" t="s">
        <v>188</v>
      </c>
      <c r="B737" s="20">
        <f>VLOOKUP(A737,Table7[#All],2,)</f>
        <v>7</v>
      </c>
      <c r="C737" s="23" t="s">
        <v>91</v>
      </c>
      <c r="D737" s="20">
        <f>VLOOKUP(C737,Table8[#All],2,0)</f>
        <v>0</v>
      </c>
      <c r="E737" s="23" t="s">
        <v>92</v>
      </c>
      <c r="F737" s="20">
        <f>VLOOKUP(E737,Table9[#All],2,0)</f>
        <v>0</v>
      </c>
      <c r="G737" s="23" t="s">
        <v>198</v>
      </c>
      <c r="H737" s="20">
        <f>VLOOKUP(G737,Table10[#All],2,0)</f>
        <v>6</v>
      </c>
      <c r="I737" s="23" t="s">
        <v>119</v>
      </c>
      <c r="J737" s="20">
        <f>VLOOKUP(I737,Table11[#All],2,0)</f>
        <v>0</v>
      </c>
      <c r="K737" s="23" t="s">
        <v>98</v>
      </c>
      <c r="L737" s="20">
        <f>VLOOKUP(K737,Table12[#All],2,0)</f>
        <v>0</v>
      </c>
      <c r="M737" s="23" t="s">
        <v>139</v>
      </c>
      <c r="N737" s="20">
        <f>VLOOKUP(M737,Table13[#All],2,0)</f>
        <v>3</v>
      </c>
      <c r="O737" s="23" t="s">
        <v>98</v>
      </c>
      <c r="P737" s="20">
        <f>VLOOKUP(O737,Table14[#All],2,0)</f>
        <v>1</v>
      </c>
      <c r="Q737" s="23" t="s">
        <v>167</v>
      </c>
      <c r="R737" s="20">
        <f>VLOOKUP(Q737,Table16[#All],2,0)</f>
        <v>1</v>
      </c>
      <c r="S737" s="23" t="s">
        <v>111</v>
      </c>
      <c r="T737" s="20">
        <f>VLOOKUP(S737,Table17[#All],2,0)</f>
        <v>0</v>
      </c>
      <c r="U737" s="24">
        <v>163000</v>
      </c>
    </row>
    <row r="738" spans="1:21">
      <c r="A738" s="19" t="s">
        <v>89</v>
      </c>
      <c r="B738" s="20">
        <f>VLOOKUP(A738,Table7[#All],2,)</f>
        <v>11</v>
      </c>
      <c r="C738" s="20" t="s">
        <v>91</v>
      </c>
      <c r="D738" s="20">
        <f>VLOOKUP(C738,Table8[#All],2,0)</f>
        <v>0</v>
      </c>
      <c r="E738" s="20" t="s">
        <v>179</v>
      </c>
      <c r="F738" s="20">
        <f>VLOOKUP(E738,Table9[#All],2,0)</f>
        <v>2</v>
      </c>
      <c r="G738" s="20" t="s">
        <v>93</v>
      </c>
      <c r="H738" s="20">
        <f>VLOOKUP(G738,Table10[#All],2,0)</f>
        <v>1</v>
      </c>
      <c r="I738" s="20" t="s">
        <v>83</v>
      </c>
      <c r="J738" s="20">
        <f>VLOOKUP(I738,Table11[#All],2,0)</f>
        <v>3</v>
      </c>
      <c r="K738" s="20" t="s">
        <v>83</v>
      </c>
      <c r="L738" s="20">
        <f>VLOOKUP(K738,Table12[#All],2,0)</f>
        <v>2</v>
      </c>
      <c r="M738" s="20" t="s">
        <v>119</v>
      </c>
      <c r="N738" s="20">
        <f>VLOOKUP(M738,Table13[#All],2,0)</f>
        <v>1</v>
      </c>
      <c r="O738" s="20" t="s">
        <v>98</v>
      </c>
      <c r="P738" s="20">
        <f>VLOOKUP(O738,Table14[#All],2,0)</f>
        <v>1</v>
      </c>
      <c r="Q738" s="20" t="s">
        <v>104</v>
      </c>
      <c r="R738" s="20">
        <f>VLOOKUP(Q738,Table16[#All],2,0)</f>
        <v>0</v>
      </c>
      <c r="S738" s="20" t="s">
        <v>111</v>
      </c>
      <c r="T738" s="20">
        <f>VLOOKUP(S738,Table17[#All],2,0)</f>
        <v>0</v>
      </c>
      <c r="U738" s="21">
        <v>93500</v>
      </c>
    </row>
    <row r="739" spans="1:21">
      <c r="A739" s="22" t="s">
        <v>121</v>
      </c>
      <c r="B739" s="20">
        <f>VLOOKUP(A739,Table7[#All],2,)</f>
        <v>17</v>
      </c>
      <c r="C739" s="23" t="s">
        <v>91</v>
      </c>
      <c r="D739" s="20">
        <f>VLOOKUP(C739,Table8[#All],2,0)</f>
        <v>0</v>
      </c>
      <c r="E739" s="23" t="s">
        <v>92</v>
      </c>
      <c r="F739" s="20">
        <f>VLOOKUP(E739,Table9[#All],2,0)</f>
        <v>0</v>
      </c>
      <c r="G739" s="23" t="s">
        <v>122</v>
      </c>
      <c r="H739" s="20">
        <f>VLOOKUP(G739,Table10[#All],2,0)</f>
        <v>0</v>
      </c>
      <c r="I739" s="23" t="s">
        <v>119</v>
      </c>
      <c r="J739" s="20">
        <f>VLOOKUP(I739,Table11[#All],2,0)</f>
        <v>0</v>
      </c>
      <c r="K739" s="23" t="s">
        <v>98</v>
      </c>
      <c r="L739" s="20">
        <f>VLOOKUP(K739,Table12[#All],2,0)</f>
        <v>0</v>
      </c>
      <c r="M739" s="23" t="s">
        <v>126</v>
      </c>
      <c r="N739" s="20">
        <f>VLOOKUP(M739,Table13[#All],2,0)</f>
        <v>0</v>
      </c>
      <c r="O739" s="23" t="s">
        <v>119</v>
      </c>
      <c r="P739" s="20">
        <f>VLOOKUP(O739,Table14[#All],2,0)</f>
        <v>0</v>
      </c>
      <c r="Q739" s="23" t="s">
        <v>104</v>
      </c>
      <c r="R739" s="20">
        <f>VLOOKUP(Q739,Table16[#All],2,0)</f>
        <v>0</v>
      </c>
      <c r="S739" s="23" t="s">
        <v>111</v>
      </c>
      <c r="T739" s="20">
        <f>VLOOKUP(S739,Table17[#All],2,0)</f>
        <v>0</v>
      </c>
      <c r="U739" s="24">
        <v>239900</v>
      </c>
    </row>
    <row r="740" spans="1:21">
      <c r="A740" s="19" t="s">
        <v>206</v>
      </c>
      <c r="B740" s="20">
        <f>VLOOKUP(A740,Table7[#All],2,)</f>
        <v>15</v>
      </c>
      <c r="C740" s="20" t="s">
        <v>91</v>
      </c>
      <c r="D740" s="20">
        <f>VLOOKUP(C740,Table8[#All],2,0)</f>
        <v>0</v>
      </c>
      <c r="E740" s="20" t="s">
        <v>179</v>
      </c>
      <c r="F740" s="20">
        <f>VLOOKUP(E740,Table9[#All],2,0)</f>
        <v>2</v>
      </c>
      <c r="G740" s="20" t="s">
        <v>93</v>
      </c>
      <c r="H740" s="20">
        <f>VLOOKUP(G740,Table10[#All],2,0)</f>
        <v>1</v>
      </c>
      <c r="I740" s="20" t="s">
        <v>119</v>
      </c>
      <c r="J740" s="20">
        <f>VLOOKUP(I740,Table11[#All],2,0)</f>
        <v>0</v>
      </c>
      <c r="K740" s="20" t="s">
        <v>119</v>
      </c>
      <c r="L740" s="20">
        <f>VLOOKUP(K740,Table12[#All],2,0)</f>
        <v>1</v>
      </c>
      <c r="M740" s="20" t="s">
        <v>98</v>
      </c>
      <c r="N740" s="20">
        <f>VLOOKUP(M740,Table13[#All],2,0)</f>
        <v>2</v>
      </c>
      <c r="O740" s="20" t="s">
        <v>98</v>
      </c>
      <c r="P740" s="20">
        <f>VLOOKUP(O740,Table14[#All],2,0)</f>
        <v>1</v>
      </c>
      <c r="Q740" s="20" t="s">
        <v>104</v>
      </c>
      <c r="R740" s="20">
        <f>VLOOKUP(Q740,Table16[#All],2,0)</f>
        <v>0</v>
      </c>
      <c r="S740" s="20" t="s">
        <v>216</v>
      </c>
      <c r="T740" s="20">
        <f>VLOOKUP(S740,Table17[#All],2,0)</f>
        <v>4</v>
      </c>
      <c r="U740" s="21">
        <v>179000</v>
      </c>
    </row>
    <row r="741" spans="1:21">
      <c r="A741" s="22" t="s">
        <v>209</v>
      </c>
      <c r="B741" s="20">
        <f>VLOOKUP(A741,Table7[#All],2,)</f>
        <v>0</v>
      </c>
      <c r="C741" s="23" t="s">
        <v>91</v>
      </c>
      <c r="D741" s="20">
        <f>VLOOKUP(C741,Table8[#All],2,0)</f>
        <v>0</v>
      </c>
      <c r="E741" s="23" t="s">
        <v>92</v>
      </c>
      <c r="F741" s="20">
        <f>VLOOKUP(E741,Table9[#All],2,0)</f>
        <v>0</v>
      </c>
      <c r="G741" s="23" t="s">
        <v>122</v>
      </c>
      <c r="H741" s="20">
        <f>VLOOKUP(G741,Table10[#All],2,0)</f>
        <v>0</v>
      </c>
      <c r="I741" s="23" t="s">
        <v>119</v>
      </c>
      <c r="J741" s="20">
        <f>VLOOKUP(I741,Table11[#All],2,0)</f>
        <v>0</v>
      </c>
      <c r="K741" s="23" t="s">
        <v>98</v>
      </c>
      <c r="L741" s="20">
        <f>VLOOKUP(K741,Table12[#All],2,0)</f>
        <v>0</v>
      </c>
      <c r="M741" s="23" t="s">
        <v>126</v>
      </c>
      <c r="N741" s="20">
        <f>VLOOKUP(M741,Table13[#All],2,0)</f>
        <v>0</v>
      </c>
      <c r="O741" s="23" t="s">
        <v>119</v>
      </c>
      <c r="P741" s="20">
        <f>VLOOKUP(O741,Table14[#All],2,0)</f>
        <v>0</v>
      </c>
      <c r="Q741" s="23" t="s">
        <v>104</v>
      </c>
      <c r="R741" s="20">
        <f>VLOOKUP(Q741,Table16[#All],2,0)</f>
        <v>0</v>
      </c>
      <c r="S741" s="23" t="s">
        <v>111</v>
      </c>
      <c r="T741" s="20">
        <f>VLOOKUP(S741,Table17[#All],2,0)</f>
        <v>0</v>
      </c>
      <c r="U741" s="24">
        <v>190000</v>
      </c>
    </row>
    <row r="742" spans="1:21">
      <c r="A742" s="19" t="s">
        <v>188</v>
      </c>
      <c r="B742" s="20">
        <f>VLOOKUP(A742,Table7[#All],2,)</f>
        <v>7</v>
      </c>
      <c r="C742" s="20" t="s">
        <v>91</v>
      </c>
      <c r="D742" s="20">
        <f>VLOOKUP(C742,Table8[#All],2,0)</f>
        <v>0</v>
      </c>
      <c r="E742" s="20" t="s">
        <v>92</v>
      </c>
      <c r="F742" s="20">
        <f>VLOOKUP(E742,Table9[#All],2,0)</f>
        <v>0</v>
      </c>
      <c r="G742" s="20" t="s">
        <v>122</v>
      </c>
      <c r="H742" s="20">
        <f>VLOOKUP(G742,Table10[#All],2,0)</f>
        <v>0</v>
      </c>
      <c r="I742" s="20" t="s">
        <v>139</v>
      </c>
      <c r="J742" s="20">
        <f>VLOOKUP(I742,Table11[#All],2,0)</f>
        <v>4</v>
      </c>
      <c r="K742" s="20" t="s">
        <v>139</v>
      </c>
      <c r="L742" s="20">
        <f>VLOOKUP(K742,Table12[#All],2,0)</f>
        <v>3</v>
      </c>
      <c r="M742" s="20" t="s">
        <v>126</v>
      </c>
      <c r="N742" s="20">
        <f>VLOOKUP(M742,Table13[#All],2,0)</f>
        <v>0</v>
      </c>
      <c r="O742" s="20" t="s">
        <v>98</v>
      </c>
      <c r="P742" s="20">
        <f>VLOOKUP(O742,Table14[#All],2,0)</f>
        <v>1</v>
      </c>
      <c r="Q742" s="20" t="s">
        <v>104</v>
      </c>
      <c r="R742" s="20">
        <f>VLOOKUP(Q742,Table16[#All],2,0)</f>
        <v>0</v>
      </c>
      <c r="S742" s="20" t="s">
        <v>172</v>
      </c>
      <c r="T742" s="20">
        <f>VLOOKUP(S742,Table17[#All],2,0)</f>
        <v>1</v>
      </c>
      <c r="U742" s="21">
        <v>132000</v>
      </c>
    </row>
    <row r="743" spans="1:21">
      <c r="A743" s="22" t="s">
        <v>169</v>
      </c>
      <c r="B743" s="20">
        <f>VLOOKUP(A743,Table7[#All],2,)</f>
        <v>9</v>
      </c>
      <c r="C743" s="23" t="s">
        <v>90</v>
      </c>
      <c r="D743" s="20">
        <f>VLOOKUP(C743,Table8[#All],2,0)</f>
        <v>1</v>
      </c>
      <c r="E743" s="23" t="s">
        <v>92</v>
      </c>
      <c r="F743" s="20">
        <f>VLOOKUP(E743,Table9[#All],2,0)</f>
        <v>0</v>
      </c>
      <c r="G743" s="23" t="s">
        <v>93</v>
      </c>
      <c r="H743" s="20">
        <f>VLOOKUP(G743,Table10[#All],2,0)</f>
        <v>1</v>
      </c>
      <c r="I743" s="23" t="s">
        <v>98</v>
      </c>
      <c r="J743" s="20">
        <f>VLOOKUP(I743,Table11[#All],2,0)</f>
        <v>1</v>
      </c>
      <c r="K743" s="23" t="s">
        <v>98</v>
      </c>
      <c r="L743" s="20">
        <f>VLOOKUP(K743,Table12[#All],2,0)</f>
        <v>0</v>
      </c>
      <c r="M743" s="23" t="s">
        <v>119</v>
      </c>
      <c r="N743" s="20">
        <f>VLOOKUP(M743,Table13[#All],2,0)</f>
        <v>1</v>
      </c>
      <c r="O743" s="23" t="s">
        <v>119</v>
      </c>
      <c r="P743" s="20">
        <f>VLOOKUP(O743,Table14[#All],2,0)</f>
        <v>0</v>
      </c>
      <c r="Q743" s="23" t="s">
        <v>104</v>
      </c>
      <c r="R743" s="20">
        <f>VLOOKUP(Q743,Table16[#All],2,0)</f>
        <v>0</v>
      </c>
      <c r="S743" s="23" t="s">
        <v>111</v>
      </c>
      <c r="T743" s="20">
        <f>VLOOKUP(S743,Table17[#All],2,0)</f>
        <v>0</v>
      </c>
      <c r="U743" s="24">
        <v>142000</v>
      </c>
    </row>
    <row r="744" spans="1:21">
      <c r="A744" s="19" t="s">
        <v>165</v>
      </c>
      <c r="B744" s="20">
        <f>VLOOKUP(A744,Table7[#All],2,)</f>
        <v>12</v>
      </c>
      <c r="C744" s="20" t="s">
        <v>91</v>
      </c>
      <c r="D744" s="20">
        <f>VLOOKUP(C744,Table8[#All],2,0)</f>
        <v>0</v>
      </c>
      <c r="E744" s="20" t="s">
        <v>92</v>
      </c>
      <c r="F744" s="20">
        <f>VLOOKUP(E744,Table9[#All],2,0)</f>
        <v>0</v>
      </c>
      <c r="G744" s="20" t="s">
        <v>93</v>
      </c>
      <c r="H744" s="20">
        <f>VLOOKUP(G744,Table10[#All],2,0)</f>
        <v>1</v>
      </c>
      <c r="I744" s="20" t="s">
        <v>119</v>
      </c>
      <c r="J744" s="20">
        <f>VLOOKUP(I744,Table11[#All],2,0)</f>
        <v>0</v>
      </c>
      <c r="K744" s="20" t="s">
        <v>98</v>
      </c>
      <c r="L744" s="20">
        <f>VLOOKUP(K744,Table12[#All],2,0)</f>
        <v>0</v>
      </c>
      <c r="M744" s="20" t="s">
        <v>126</v>
      </c>
      <c r="N744" s="20">
        <f>VLOOKUP(M744,Table13[#All],2,0)</f>
        <v>0</v>
      </c>
      <c r="O744" s="20" t="s">
        <v>98</v>
      </c>
      <c r="P744" s="20">
        <f>VLOOKUP(O744,Table14[#All],2,0)</f>
        <v>1</v>
      </c>
      <c r="Q744" s="20" t="s">
        <v>104</v>
      </c>
      <c r="R744" s="20">
        <f>VLOOKUP(Q744,Table16[#All],2,0)</f>
        <v>0</v>
      </c>
      <c r="S744" s="20" t="s">
        <v>111</v>
      </c>
      <c r="T744" s="20">
        <f>VLOOKUP(S744,Table17[#All],2,0)</f>
        <v>0</v>
      </c>
      <c r="U744" s="21">
        <v>179000</v>
      </c>
    </row>
    <row r="745" spans="1:21">
      <c r="A745" s="22" t="s">
        <v>169</v>
      </c>
      <c r="B745" s="20">
        <f>VLOOKUP(A745,Table7[#All],2,)</f>
        <v>9</v>
      </c>
      <c r="C745" s="23" t="s">
        <v>91</v>
      </c>
      <c r="D745" s="20">
        <f>VLOOKUP(C745,Table8[#All],2,0)</f>
        <v>0</v>
      </c>
      <c r="E745" s="23" t="s">
        <v>92</v>
      </c>
      <c r="F745" s="20">
        <f>VLOOKUP(E745,Table9[#All],2,0)</f>
        <v>0</v>
      </c>
      <c r="G745" s="23" t="s">
        <v>158</v>
      </c>
      <c r="H745" s="20">
        <f>VLOOKUP(G745,Table10[#All],2,0)</f>
        <v>5</v>
      </c>
      <c r="I745" s="23" t="s">
        <v>119</v>
      </c>
      <c r="J745" s="20">
        <f>VLOOKUP(I745,Table11[#All],2,0)</f>
        <v>0</v>
      </c>
      <c r="K745" s="23" t="s">
        <v>98</v>
      </c>
      <c r="L745" s="20">
        <f>VLOOKUP(K745,Table12[#All],2,0)</f>
        <v>0</v>
      </c>
      <c r="M745" s="23" t="s">
        <v>126</v>
      </c>
      <c r="N745" s="20">
        <f>VLOOKUP(M745,Table13[#All],2,0)</f>
        <v>0</v>
      </c>
      <c r="O745" s="23" t="s">
        <v>98</v>
      </c>
      <c r="P745" s="20">
        <f>VLOOKUP(O745,Table14[#All],2,0)</f>
        <v>1</v>
      </c>
      <c r="Q745" s="23" t="s">
        <v>104</v>
      </c>
      <c r="R745" s="20">
        <f>VLOOKUP(Q745,Table16[#All],2,0)</f>
        <v>0</v>
      </c>
      <c r="S745" s="23" t="s">
        <v>111</v>
      </c>
      <c r="T745" s="20">
        <f>VLOOKUP(S745,Table17[#All],2,0)</f>
        <v>0</v>
      </c>
      <c r="U745" s="24">
        <v>175000</v>
      </c>
    </row>
    <row r="746" spans="1:21">
      <c r="A746" s="19" t="s">
        <v>128</v>
      </c>
      <c r="B746" s="20">
        <f>VLOOKUP(A746,Table7[#All],2,)</f>
        <v>18</v>
      </c>
      <c r="C746" s="20" t="s">
        <v>91</v>
      </c>
      <c r="D746" s="20">
        <f>VLOOKUP(C746,Table8[#All],2,0)</f>
        <v>0</v>
      </c>
      <c r="E746" s="20" t="s">
        <v>129</v>
      </c>
      <c r="F746" s="20">
        <f>VLOOKUP(E746,Table9[#All],2,0)</f>
        <v>3</v>
      </c>
      <c r="G746" s="20" t="s">
        <v>93</v>
      </c>
      <c r="H746" s="20">
        <f>VLOOKUP(G746,Table10[#All],2,0)</f>
        <v>1</v>
      </c>
      <c r="I746" s="20" t="s">
        <v>119</v>
      </c>
      <c r="J746" s="20">
        <f>VLOOKUP(I746,Table11[#All],2,0)</f>
        <v>0</v>
      </c>
      <c r="K746" s="20" t="s">
        <v>98</v>
      </c>
      <c r="L746" s="20">
        <f>VLOOKUP(K746,Table12[#All],2,0)</f>
        <v>0</v>
      </c>
      <c r="M746" s="20" t="s">
        <v>119</v>
      </c>
      <c r="N746" s="20">
        <f>VLOOKUP(M746,Table13[#All],2,0)</f>
        <v>1</v>
      </c>
      <c r="O746" s="20" t="s">
        <v>119</v>
      </c>
      <c r="P746" s="20">
        <f>VLOOKUP(O746,Table14[#All],2,0)</f>
        <v>0</v>
      </c>
      <c r="Q746" s="20" t="s">
        <v>104</v>
      </c>
      <c r="R746" s="20">
        <f>VLOOKUP(Q746,Table16[#All],2,0)</f>
        <v>0</v>
      </c>
      <c r="S746" s="20" t="s">
        <v>111</v>
      </c>
      <c r="T746" s="20">
        <f>VLOOKUP(S746,Table17[#All],2,0)</f>
        <v>0</v>
      </c>
      <c r="U746" s="21">
        <v>180000</v>
      </c>
    </row>
    <row r="747" spans="1:21">
      <c r="A747" s="22" t="s">
        <v>175</v>
      </c>
      <c r="B747" s="20">
        <f>VLOOKUP(A747,Table7[#All],2,)</f>
        <v>6</v>
      </c>
      <c r="C747" s="23" t="s">
        <v>91</v>
      </c>
      <c r="D747" s="20">
        <f>VLOOKUP(C747,Table8[#All],2,0)</f>
        <v>0</v>
      </c>
      <c r="E747" s="23" t="s">
        <v>92</v>
      </c>
      <c r="F747" s="20">
        <f>VLOOKUP(E747,Table9[#All],2,0)</f>
        <v>0</v>
      </c>
      <c r="G747" s="23" t="s">
        <v>122</v>
      </c>
      <c r="H747" s="20">
        <f>VLOOKUP(G747,Table10[#All],2,0)</f>
        <v>0</v>
      </c>
      <c r="I747" s="23" t="s">
        <v>98</v>
      </c>
      <c r="J747" s="20">
        <f>VLOOKUP(I747,Table11[#All],2,0)</f>
        <v>1</v>
      </c>
      <c r="K747" s="23" t="s">
        <v>119</v>
      </c>
      <c r="L747" s="20">
        <f>VLOOKUP(K747,Table12[#All],2,0)</f>
        <v>1</v>
      </c>
      <c r="M747" s="23" t="s">
        <v>126</v>
      </c>
      <c r="N747" s="20">
        <f>VLOOKUP(M747,Table13[#All],2,0)</f>
        <v>0</v>
      </c>
      <c r="O747" s="23" t="s">
        <v>119</v>
      </c>
      <c r="P747" s="20">
        <f>VLOOKUP(O747,Table14[#All],2,0)</f>
        <v>0</v>
      </c>
      <c r="Q747" s="23" t="s">
        <v>104</v>
      </c>
      <c r="R747" s="20">
        <f>VLOOKUP(Q747,Table16[#All],2,0)</f>
        <v>0</v>
      </c>
      <c r="S747" s="23" t="s">
        <v>111</v>
      </c>
      <c r="T747" s="20">
        <f>VLOOKUP(S747,Table17[#All],2,0)</f>
        <v>0</v>
      </c>
      <c r="U747" s="24">
        <v>299800</v>
      </c>
    </row>
    <row r="748" spans="1:21">
      <c r="A748" s="19" t="s">
        <v>121</v>
      </c>
      <c r="B748" s="20">
        <f>VLOOKUP(A748,Table7[#All],2,)</f>
        <v>17</v>
      </c>
      <c r="C748" s="20" t="s">
        <v>91</v>
      </c>
      <c r="D748" s="20">
        <f>VLOOKUP(C748,Table8[#All],2,0)</f>
        <v>0</v>
      </c>
      <c r="E748" s="20" t="s">
        <v>92</v>
      </c>
      <c r="F748" s="20">
        <f>VLOOKUP(E748,Table9[#All],2,0)</f>
        <v>0</v>
      </c>
      <c r="G748" s="20" t="s">
        <v>122</v>
      </c>
      <c r="H748" s="20">
        <f>VLOOKUP(G748,Table10[#All],2,0)</f>
        <v>0</v>
      </c>
      <c r="I748" s="20" t="s">
        <v>119</v>
      </c>
      <c r="J748" s="20">
        <f>VLOOKUP(I748,Table11[#All],2,0)</f>
        <v>0</v>
      </c>
      <c r="K748" s="20" t="s">
        <v>98</v>
      </c>
      <c r="L748" s="20">
        <f>VLOOKUP(K748,Table12[#All],2,0)</f>
        <v>0</v>
      </c>
      <c r="M748" s="20" t="s">
        <v>126</v>
      </c>
      <c r="N748" s="20">
        <f>VLOOKUP(M748,Table13[#All],2,0)</f>
        <v>0</v>
      </c>
      <c r="O748" s="20" t="s">
        <v>119</v>
      </c>
      <c r="P748" s="20">
        <f>VLOOKUP(O748,Table14[#All],2,0)</f>
        <v>0</v>
      </c>
      <c r="Q748" s="20" t="s">
        <v>104</v>
      </c>
      <c r="R748" s="20">
        <f>VLOOKUP(Q748,Table16[#All],2,0)</f>
        <v>0</v>
      </c>
      <c r="S748" s="20" t="s">
        <v>111</v>
      </c>
      <c r="T748" s="20">
        <f>VLOOKUP(S748,Table17[#All],2,0)</f>
        <v>0</v>
      </c>
      <c r="U748" s="21">
        <v>236000</v>
      </c>
    </row>
    <row r="749" spans="1:21">
      <c r="A749" s="22" t="s">
        <v>188</v>
      </c>
      <c r="B749" s="20">
        <f>VLOOKUP(A749,Table7[#All],2,)</f>
        <v>7</v>
      </c>
      <c r="C749" s="23" t="s">
        <v>91</v>
      </c>
      <c r="D749" s="20">
        <f>VLOOKUP(C749,Table8[#All],2,0)</f>
        <v>0</v>
      </c>
      <c r="E749" s="23" t="s">
        <v>92</v>
      </c>
      <c r="F749" s="20">
        <f>VLOOKUP(E749,Table9[#All],2,0)</f>
        <v>0</v>
      </c>
      <c r="G749" s="23" t="s">
        <v>122</v>
      </c>
      <c r="H749" s="20">
        <f>VLOOKUP(G749,Table10[#All],2,0)</f>
        <v>0</v>
      </c>
      <c r="I749" s="23" t="s">
        <v>98</v>
      </c>
      <c r="J749" s="20">
        <f>VLOOKUP(I749,Table11[#All],2,0)</f>
        <v>1</v>
      </c>
      <c r="K749" s="23" t="s">
        <v>139</v>
      </c>
      <c r="L749" s="20">
        <f>VLOOKUP(K749,Table12[#All],2,0)</f>
        <v>3</v>
      </c>
      <c r="M749" s="23" t="s">
        <v>98</v>
      </c>
      <c r="N749" s="20">
        <f>VLOOKUP(M749,Table13[#All],2,0)</f>
        <v>2</v>
      </c>
      <c r="O749" s="23" t="s">
        <v>119</v>
      </c>
      <c r="P749" s="20">
        <f>VLOOKUP(O749,Table14[#All],2,0)</f>
        <v>0</v>
      </c>
      <c r="Q749" s="23" t="s">
        <v>167</v>
      </c>
      <c r="R749" s="20">
        <f>VLOOKUP(Q749,Table16[#All],2,0)</f>
        <v>1</v>
      </c>
      <c r="S749" s="23" t="s">
        <v>111</v>
      </c>
      <c r="T749" s="20">
        <f>VLOOKUP(S749,Table17[#All],2,0)</f>
        <v>0</v>
      </c>
      <c r="U749" s="24">
        <v>265979</v>
      </c>
    </row>
    <row r="750" spans="1:21">
      <c r="A750" s="19" t="s">
        <v>162</v>
      </c>
      <c r="B750" s="20">
        <f>VLOOKUP(A750,Table7[#All],2,)</f>
        <v>3</v>
      </c>
      <c r="C750" s="20" t="s">
        <v>91</v>
      </c>
      <c r="D750" s="20">
        <f>VLOOKUP(C750,Table8[#All],2,0)</f>
        <v>0</v>
      </c>
      <c r="E750" s="20" t="s">
        <v>92</v>
      </c>
      <c r="F750" s="20">
        <f>VLOOKUP(E750,Table9[#All],2,0)</f>
        <v>0</v>
      </c>
      <c r="G750" s="20" t="s">
        <v>93</v>
      </c>
      <c r="H750" s="20">
        <f>VLOOKUP(G750,Table10[#All],2,0)</f>
        <v>1</v>
      </c>
      <c r="I750" s="20" t="s">
        <v>119</v>
      </c>
      <c r="J750" s="20">
        <f>VLOOKUP(I750,Table11[#All],2,0)</f>
        <v>0</v>
      </c>
      <c r="K750" s="20" t="s">
        <v>98</v>
      </c>
      <c r="L750" s="20">
        <f>VLOOKUP(K750,Table12[#All],2,0)</f>
        <v>0</v>
      </c>
      <c r="M750" s="20" t="s">
        <v>126</v>
      </c>
      <c r="N750" s="20">
        <f>VLOOKUP(M750,Table13[#All],2,0)</f>
        <v>0</v>
      </c>
      <c r="O750" s="20" t="s">
        <v>119</v>
      </c>
      <c r="P750" s="20">
        <f>VLOOKUP(O750,Table14[#All],2,0)</f>
        <v>0</v>
      </c>
      <c r="Q750" s="20" t="s">
        <v>104</v>
      </c>
      <c r="R750" s="20">
        <f>VLOOKUP(Q750,Table16[#All],2,0)</f>
        <v>0</v>
      </c>
      <c r="S750" s="20" t="s">
        <v>111</v>
      </c>
      <c r="T750" s="20">
        <f>VLOOKUP(S750,Table17[#All],2,0)</f>
        <v>0</v>
      </c>
      <c r="U750" s="21">
        <v>260400</v>
      </c>
    </row>
    <row r="751" spans="1:21">
      <c r="A751" s="22" t="s">
        <v>206</v>
      </c>
      <c r="B751" s="20">
        <f>VLOOKUP(A751,Table7[#All],2,)</f>
        <v>15</v>
      </c>
      <c r="C751" s="23" t="s">
        <v>91</v>
      </c>
      <c r="D751" s="20">
        <f>VLOOKUP(C751,Table8[#All],2,0)</f>
        <v>0</v>
      </c>
      <c r="E751" s="23" t="s">
        <v>92</v>
      </c>
      <c r="F751" s="20">
        <f>VLOOKUP(E751,Table9[#All],2,0)</f>
        <v>0</v>
      </c>
      <c r="G751" s="23" t="s">
        <v>176</v>
      </c>
      <c r="H751" s="20">
        <f>VLOOKUP(G751,Table10[#All],2,0)</f>
        <v>2</v>
      </c>
      <c r="I751" s="23" t="s">
        <v>83</v>
      </c>
      <c r="J751" s="20">
        <f>VLOOKUP(I751,Table11[#All],2,0)</f>
        <v>3</v>
      </c>
      <c r="K751" s="23" t="s">
        <v>83</v>
      </c>
      <c r="L751" s="20">
        <f>VLOOKUP(K751,Table12[#All],2,0)</f>
        <v>2</v>
      </c>
      <c r="M751" s="23" t="s">
        <v>98</v>
      </c>
      <c r="N751" s="20">
        <f>VLOOKUP(M751,Table13[#All],2,0)</f>
        <v>2</v>
      </c>
      <c r="O751" s="23" t="s">
        <v>98</v>
      </c>
      <c r="P751" s="20">
        <f>VLOOKUP(O751,Table14[#All],2,0)</f>
        <v>1</v>
      </c>
      <c r="Q751" s="23" t="s">
        <v>167</v>
      </c>
      <c r="R751" s="20">
        <f>VLOOKUP(Q751,Table16[#All],2,0)</f>
        <v>1</v>
      </c>
      <c r="S751" s="23" t="s">
        <v>111</v>
      </c>
      <c r="T751" s="20">
        <f>VLOOKUP(S751,Table17[#All],2,0)</f>
        <v>0</v>
      </c>
      <c r="U751" s="24">
        <v>98000</v>
      </c>
    </row>
    <row r="752" spans="1:21">
      <c r="A752" s="19" t="s">
        <v>188</v>
      </c>
      <c r="B752" s="20">
        <f>VLOOKUP(A752,Table7[#All],2,)</f>
        <v>7</v>
      </c>
      <c r="C752" s="20" t="s">
        <v>91</v>
      </c>
      <c r="D752" s="20">
        <f>VLOOKUP(C752,Table8[#All],2,0)</f>
        <v>0</v>
      </c>
      <c r="E752" s="20" t="s">
        <v>92</v>
      </c>
      <c r="F752" s="20">
        <f>VLOOKUP(E752,Table9[#All],2,0)</f>
        <v>0</v>
      </c>
      <c r="G752" s="20" t="s">
        <v>176</v>
      </c>
      <c r="H752" s="20">
        <f>VLOOKUP(G752,Table10[#All],2,0)</f>
        <v>2</v>
      </c>
      <c r="I752" s="20" t="s">
        <v>98</v>
      </c>
      <c r="J752" s="20">
        <f>VLOOKUP(I752,Table11[#All],2,0)</f>
        <v>1</v>
      </c>
      <c r="K752" s="20" t="s">
        <v>139</v>
      </c>
      <c r="L752" s="20">
        <f>VLOOKUP(K752,Table12[#All],2,0)</f>
        <v>3</v>
      </c>
      <c r="M752" s="20" t="s">
        <v>119</v>
      </c>
      <c r="N752" s="20">
        <f>VLOOKUP(M752,Table13[#All],2,0)</f>
        <v>1</v>
      </c>
      <c r="O752" s="20" t="s">
        <v>98</v>
      </c>
      <c r="P752" s="20">
        <f>VLOOKUP(O752,Table14[#All],2,0)</f>
        <v>1</v>
      </c>
      <c r="Q752" s="20" t="s">
        <v>167</v>
      </c>
      <c r="R752" s="20">
        <f>VLOOKUP(Q752,Table16[#All],2,0)</f>
        <v>1</v>
      </c>
      <c r="S752" s="20" t="s">
        <v>111</v>
      </c>
      <c r="T752" s="20">
        <f>VLOOKUP(S752,Table17[#All],2,0)</f>
        <v>0</v>
      </c>
      <c r="U752" s="21">
        <v>96500</v>
      </c>
    </row>
    <row r="753" spans="1:21">
      <c r="A753" s="22" t="s">
        <v>121</v>
      </c>
      <c r="B753" s="20">
        <f>VLOOKUP(A753,Table7[#All],2,)</f>
        <v>17</v>
      </c>
      <c r="C753" s="23" t="s">
        <v>225</v>
      </c>
      <c r="D753" s="20">
        <f>VLOOKUP(C753,Table8[#All],2,0)</f>
        <v>6</v>
      </c>
      <c r="E753" s="23" t="s">
        <v>92</v>
      </c>
      <c r="F753" s="20">
        <f>VLOOKUP(E753,Table9[#All],2,0)</f>
        <v>0</v>
      </c>
      <c r="G753" s="23" t="s">
        <v>122</v>
      </c>
      <c r="H753" s="20">
        <f>VLOOKUP(G753,Table10[#All],2,0)</f>
        <v>0</v>
      </c>
      <c r="I753" s="23" t="s">
        <v>119</v>
      </c>
      <c r="J753" s="20">
        <f>VLOOKUP(I753,Table11[#All],2,0)</f>
        <v>0</v>
      </c>
      <c r="K753" s="23" t="s">
        <v>98</v>
      </c>
      <c r="L753" s="20">
        <f>VLOOKUP(K753,Table12[#All],2,0)</f>
        <v>0</v>
      </c>
      <c r="M753" s="23" t="s">
        <v>126</v>
      </c>
      <c r="N753" s="20">
        <f>VLOOKUP(M753,Table13[#All],2,0)</f>
        <v>0</v>
      </c>
      <c r="O753" s="23" t="s">
        <v>119</v>
      </c>
      <c r="P753" s="20">
        <f>VLOOKUP(O753,Table14[#All],2,0)</f>
        <v>0</v>
      </c>
      <c r="Q753" s="23" t="s">
        <v>104</v>
      </c>
      <c r="R753" s="20">
        <f>VLOOKUP(Q753,Table16[#All],2,0)</f>
        <v>0</v>
      </c>
      <c r="S753" s="23" t="s">
        <v>111</v>
      </c>
      <c r="T753" s="20">
        <f>VLOOKUP(S753,Table17[#All],2,0)</f>
        <v>0</v>
      </c>
      <c r="U753" s="24">
        <v>162000</v>
      </c>
    </row>
    <row r="754" spans="1:21">
      <c r="A754" s="19" t="s">
        <v>209</v>
      </c>
      <c r="B754" s="20">
        <f>VLOOKUP(A754,Table7[#All],2,)</f>
        <v>0</v>
      </c>
      <c r="C754" s="20" t="s">
        <v>91</v>
      </c>
      <c r="D754" s="20">
        <f>VLOOKUP(C754,Table8[#All],2,0)</f>
        <v>0</v>
      </c>
      <c r="E754" s="20" t="s">
        <v>92</v>
      </c>
      <c r="F754" s="20">
        <f>VLOOKUP(E754,Table9[#All],2,0)</f>
        <v>0</v>
      </c>
      <c r="G754" s="20" t="s">
        <v>93</v>
      </c>
      <c r="H754" s="20">
        <f>VLOOKUP(G754,Table10[#All],2,0)</f>
        <v>1</v>
      </c>
      <c r="I754" s="20" t="s">
        <v>119</v>
      </c>
      <c r="J754" s="20">
        <f>VLOOKUP(I754,Table11[#All],2,0)</f>
        <v>0</v>
      </c>
      <c r="K754" s="20" t="s">
        <v>98</v>
      </c>
      <c r="L754" s="20">
        <f>VLOOKUP(K754,Table12[#All],2,0)</f>
        <v>0</v>
      </c>
      <c r="M754" s="20" t="s">
        <v>126</v>
      </c>
      <c r="N754" s="20">
        <f>VLOOKUP(M754,Table13[#All],2,0)</f>
        <v>0</v>
      </c>
      <c r="O754" s="20" t="s">
        <v>119</v>
      </c>
      <c r="P754" s="20">
        <f>VLOOKUP(O754,Table14[#All],2,0)</f>
        <v>0</v>
      </c>
      <c r="Q754" s="20" t="s">
        <v>104</v>
      </c>
      <c r="R754" s="20">
        <f>VLOOKUP(Q754,Table16[#All],2,0)</f>
        <v>0</v>
      </c>
      <c r="S754" s="20" t="s">
        <v>111</v>
      </c>
      <c r="T754" s="20">
        <f>VLOOKUP(S754,Table17[#All],2,0)</f>
        <v>0</v>
      </c>
      <c r="U754" s="21">
        <v>217000</v>
      </c>
    </row>
    <row r="755" spans="1:21">
      <c r="A755" s="22" t="s">
        <v>147</v>
      </c>
      <c r="B755" s="20">
        <f>VLOOKUP(A755,Table7[#All],2,)</f>
        <v>10</v>
      </c>
      <c r="C755" s="23" t="s">
        <v>91</v>
      </c>
      <c r="D755" s="20">
        <f>VLOOKUP(C755,Table8[#All],2,0)</f>
        <v>0</v>
      </c>
      <c r="E755" s="23" t="s">
        <v>92</v>
      </c>
      <c r="F755" s="20">
        <f>VLOOKUP(E755,Table9[#All],2,0)</f>
        <v>0</v>
      </c>
      <c r="G755" s="23" t="s">
        <v>122</v>
      </c>
      <c r="H755" s="20">
        <f>VLOOKUP(G755,Table10[#All],2,0)</f>
        <v>0</v>
      </c>
      <c r="I755" s="23" t="s">
        <v>119</v>
      </c>
      <c r="J755" s="20">
        <f>VLOOKUP(I755,Table11[#All],2,0)</f>
        <v>0</v>
      </c>
      <c r="K755" s="23" t="s">
        <v>98</v>
      </c>
      <c r="L755" s="20">
        <f>VLOOKUP(K755,Table12[#All],2,0)</f>
        <v>0</v>
      </c>
      <c r="M755" s="23" t="s">
        <v>119</v>
      </c>
      <c r="N755" s="20">
        <f>VLOOKUP(M755,Table13[#All],2,0)</f>
        <v>1</v>
      </c>
      <c r="O755" s="23" t="s">
        <v>126</v>
      </c>
      <c r="P755" s="20">
        <f>VLOOKUP(O755,Table14[#All],2,0)</f>
        <v>2</v>
      </c>
      <c r="Q755" s="23" t="s">
        <v>104</v>
      </c>
      <c r="R755" s="20">
        <f>VLOOKUP(Q755,Table16[#All],2,0)</f>
        <v>0</v>
      </c>
      <c r="S755" s="23" t="s">
        <v>111</v>
      </c>
      <c r="T755" s="20">
        <f>VLOOKUP(S755,Table17[#All],2,0)</f>
        <v>0</v>
      </c>
      <c r="U755" s="24">
        <v>275500</v>
      </c>
    </row>
    <row r="756" spans="1:21">
      <c r="A756" s="19" t="s">
        <v>89</v>
      </c>
      <c r="B756" s="20">
        <f>VLOOKUP(A756,Table7[#All],2,)</f>
        <v>11</v>
      </c>
      <c r="C756" s="20" t="s">
        <v>91</v>
      </c>
      <c r="D756" s="20">
        <f>VLOOKUP(C756,Table8[#All],2,0)</f>
        <v>0</v>
      </c>
      <c r="E756" s="20" t="s">
        <v>92</v>
      </c>
      <c r="F756" s="20">
        <f>VLOOKUP(E756,Table9[#All],2,0)</f>
        <v>0</v>
      </c>
      <c r="G756" s="20" t="s">
        <v>93</v>
      </c>
      <c r="H756" s="20">
        <f>VLOOKUP(G756,Table10[#All],2,0)</f>
        <v>1</v>
      </c>
      <c r="I756" s="20" t="s">
        <v>98</v>
      </c>
      <c r="J756" s="20">
        <f>VLOOKUP(I756,Table11[#All],2,0)</f>
        <v>1</v>
      </c>
      <c r="K756" s="20" t="s">
        <v>98</v>
      </c>
      <c r="L756" s="20">
        <f>VLOOKUP(K756,Table12[#All],2,0)</f>
        <v>0</v>
      </c>
      <c r="M756" s="20" t="s">
        <v>119</v>
      </c>
      <c r="N756" s="20">
        <f>VLOOKUP(M756,Table13[#All],2,0)</f>
        <v>1</v>
      </c>
      <c r="O756" s="20" t="s">
        <v>119</v>
      </c>
      <c r="P756" s="20">
        <f>VLOOKUP(O756,Table14[#All],2,0)</f>
        <v>0</v>
      </c>
      <c r="Q756" s="20" t="s">
        <v>104</v>
      </c>
      <c r="R756" s="20">
        <f>VLOOKUP(Q756,Table16[#All],2,0)</f>
        <v>0</v>
      </c>
      <c r="S756" s="20" t="s">
        <v>111</v>
      </c>
      <c r="T756" s="20">
        <f>VLOOKUP(S756,Table17[#All],2,0)</f>
        <v>0</v>
      </c>
      <c r="U756" s="21">
        <v>156000</v>
      </c>
    </row>
    <row r="757" spans="1:21">
      <c r="A757" s="22" t="s">
        <v>163</v>
      </c>
      <c r="B757" s="20">
        <f>VLOOKUP(A757,Table7[#All],2,)</f>
        <v>5</v>
      </c>
      <c r="C757" s="23" t="s">
        <v>91</v>
      </c>
      <c r="D757" s="20">
        <f>VLOOKUP(C757,Table8[#All],2,0)</f>
        <v>0</v>
      </c>
      <c r="E757" s="23" t="s">
        <v>129</v>
      </c>
      <c r="F757" s="20">
        <f>VLOOKUP(E757,Table9[#All],2,0)</f>
        <v>3</v>
      </c>
      <c r="G757" s="23" t="s">
        <v>122</v>
      </c>
      <c r="H757" s="20">
        <f>VLOOKUP(G757,Table10[#All],2,0)</f>
        <v>0</v>
      </c>
      <c r="I757" s="23" t="s">
        <v>119</v>
      </c>
      <c r="J757" s="20">
        <f>VLOOKUP(I757,Table11[#All],2,0)</f>
        <v>0</v>
      </c>
      <c r="K757" s="23" t="s">
        <v>98</v>
      </c>
      <c r="L757" s="20">
        <f>VLOOKUP(K757,Table12[#All],2,0)</f>
        <v>0</v>
      </c>
      <c r="M757" s="23" t="s">
        <v>119</v>
      </c>
      <c r="N757" s="20">
        <f>VLOOKUP(M757,Table13[#All],2,0)</f>
        <v>1</v>
      </c>
      <c r="O757" s="23" t="s">
        <v>98</v>
      </c>
      <c r="P757" s="20">
        <f>VLOOKUP(O757,Table14[#All],2,0)</f>
        <v>1</v>
      </c>
      <c r="Q757" s="23" t="s">
        <v>104</v>
      </c>
      <c r="R757" s="20">
        <f>VLOOKUP(Q757,Table16[#All],2,0)</f>
        <v>0</v>
      </c>
      <c r="S757" s="23" t="s">
        <v>111</v>
      </c>
      <c r="T757" s="20">
        <f>VLOOKUP(S757,Table17[#All],2,0)</f>
        <v>0</v>
      </c>
      <c r="U757" s="24">
        <v>172500</v>
      </c>
    </row>
    <row r="758" spans="1:21">
      <c r="A758" s="19" t="s">
        <v>209</v>
      </c>
      <c r="B758" s="20">
        <f>VLOOKUP(A758,Table7[#All],2,)</f>
        <v>0</v>
      </c>
      <c r="C758" s="20" t="s">
        <v>91</v>
      </c>
      <c r="D758" s="20">
        <f>VLOOKUP(C758,Table8[#All],2,0)</f>
        <v>0</v>
      </c>
      <c r="E758" s="20" t="s">
        <v>92</v>
      </c>
      <c r="F758" s="20">
        <f>VLOOKUP(E758,Table9[#All],2,0)</f>
        <v>0</v>
      </c>
      <c r="G758" s="20" t="s">
        <v>122</v>
      </c>
      <c r="H758" s="20">
        <f>VLOOKUP(G758,Table10[#All],2,0)</f>
        <v>0</v>
      </c>
      <c r="I758" s="20" t="s">
        <v>119</v>
      </c>
      <c r="J758" s="20">
        <f>VLOOKUP(I758,Table11[#All],2,0)</f>
        <v>0</v>
      </c>
      <c r="K758" s="20" t="s">
        <v>98</v>
      </c>
      <c r="L758" s="20">
        <f>VLOOKUP(K758,Table12[#All],2,0)</f>
        <v>0</v>
      </c>
      <c r="M758" s="20" t="s">
        <v>126</v>
      </c>
      <c r="N758" s="20">
        <f>VLOOKUP(M758,Table13[#All],2,0)</f>
        <v>0</v>
      </c>
      <c r="O758" s="20" t="s">
        <v>119</v>
      </c>
      <c r="P758" s="20">
        <f>VLOOKUP(O758,Table14[#All],2,0)</f>
        <v>0</v>
      </c>
      <c r="Q758" s="20" t="s">
        <v>104</v>
      </c>
      <c r="R758" s="20">
        <f>VLOOKUP(Q758,Table16[#All],2,0)</f>
        <v>0</v>
      </c>
      <c r="S758" s="20" t="s">
        <v>111</v>
      </c>
      <c r="T758" s="20">
        <f>VLOOKUP(S758,Table17[#All],2,0)</f>
        <v>0</v>
      </c>
      <c r="U758" s="21">
        <v>212000</v>
      </c>
    </row>
    <row r="759" spans="1:21">
      <c r="A759" s="22" t="s">
        <v>169</v>
      </c>
      <c r="B759" s="20">
        <f>VLOOKUP(A759,Table7[#All],2,)</f>
        <v>9</v>
      </c>
      <c r="C759" s="23" t="s">
        <v>91</v>
      </c>
      <c r="D759" s="20">
        <f>VLOOKUP(C759,Table8[#All],2,0)</f>
        <v>0</v>
      </c>
      <c r="E759" s="23" t="s">
        <v>92</v>
      </c>
      <c r="F759" s="20">
        <f>VLOOKUP(E759,Table9[#All],2,0)</f>
        <v>0</v>
      </c>
      <c r="G759" s="23" t="s">
        <v>122</v>
      </c>
      <c r="H759" s="20">
        <f>VLOOKUP(G759,Table10[#All],2,0)</f>
        <v>0</v>
      </c>
      <c r="I759" s="23" t="s">
        <v>98</v>
      </c>
      <c r="J759" s="20">
        <f>VLOOKUP(I759,Table11[#All],2,0)</f>
        <v>1</v>
      </c>
      <c r="K759" s="23" t="s">
        <v>98</v>
      </c>
      <c r="L759" s="20">
        <f>VLOOKUP(K759,Table12[#All],2,0)</f>
        <v>0</v>
      </c>
      <c r="M759" s="23" t="s">
        <v>98</v>
      </c>
      <c r="N759" s="20">
        <f>VLOOKUP(M759,Table13[#All],2,0)</f>
        <v>2</v>
      </c>
      <c r="O759" s="23" t="s">
        <v>98</v>
      </c>
      <c r="P759" s="20">
        <f>VLOOKUP(O759,Table14[#All],2,0)</f>
        <v>1</v>
      </c>
      <c r="Q759" s="23" t="s">
        <v>104</v>
      </c>
      <c r="R759" s="20">
        <f>VLOOKUP(Q759,Table16[#All],2,0)</f>
        <v>0</v>
      </c>
      <c r="S759" s="23" t="s">
        <v>172</v>
      </c>
      <c r="T759" s="20">
        <f>VLOOKUP(S759,Table17[#All],2,0)</f>
        <v>1</v>
      </c>
      <c r="U759" s="24">
        <v>158900</v>
      </c>
    </row>
    <row r="760" spans="1:21">
      <c r="A760" s="19" t="s">
        <v>163</v>
      </c>
      <c r="B760" s="20">
        <f>VLOOKUP(A760,Table7[#All],2,)</f>
        <v>5</v>
      </c>
      <c r="C760" s="20" t="s">
        <v>91</v>
      </c>
      <c r="D760" s="20">
        <f>VLOOKUP(C760,Table8[#All],2,0)</f>
        <v>0</v>
      </c>
      <c r="E760" s="20" t="s">
        <v>142</v>
      </c>
      <c r="F760" s="20">
        <f>VLOOKUP(E760,Table9[#All],2,0)</f>
        <v>4</v>
      </c>
      <c r="G760" s="20" t="s">
        <v>122</v>
      </c>
      <c r="H760" s="20">
        <f>VLOOKUP(G760,Table10[#All],2,0)</f>
        <v>0</v>
      </c>
      <c r="I760" s="20" t="s">
        <v>119</v>
      </c>
      <c r="J760" s="20">
        <f>VLOOKUP(I760,Table11[#All],2,0)</f>
        <v>0</v>
      </c>
      <c r="K760" s="20" t="s">
        <v>98</v>
      </c>
      <c r="L760" s="20">
        <f>VLOOKUP(K760,Table12[#All],2,0)</f>
        <v>0</v>
      </c>
      <c r="M760" s="20" t="s">
        <v>119</v>
      </c>
      <c r="N760" s="20">
        <f>VLOOKUP(M760,Table13[#All],2,0)</f>
        <v>1</v>
      </c>
      <c r="O760" s="20" t="s">
        <v>98</v>
      </c>
      <c r="P760" s="20">
        <f>VLOOKUP(O760,Table14[#All],2,0)</f>
        <v>1</v>
      </c>
      <c r="Q760" s="20" t="s">
        <v>104</v>
      </c>
      <c r="R760" s="20">
        <f>VLOOKUP(Q760,Table16[#All],2,0)</f>
        <v>0</v>
      </c>
      <c r="S760" s="20" t="s">
        <v>111</v>
      </c>
      <c r="T760" s="20">
        <f>VLOOKUP(S760,Table17[#All],2,0)</f>
        <v>0</v>
      </c>
      <c r="U760" s="21">
        <v>179400</v>
      </c>
    </row>
    <row r="761" spans="1:21">
      <c r="A761" s="22" t="s">
        <v>162</v>
      </c>
      <c r="B761" s="20">
        <f>VLOOKUP(A761,Table7[#All],2,)</f>
        <v>3</v>
      </c>
      <c r="C761" s="23" t="s">
        <v>91</v>
      </c>
      <c r="D761" s="20">
        <f>VLOOKUP(C761,Table8[#All],2,0)</f>
        <v>0</v>
      </c>
      <c r="E761" s="23" t="s">
        <v>92</v>
      </c>
      <c r="F761" s="20">
        <f>VLOOKUP(E761,Table9[#All],2,0)</f>
        <v>0</v>
      </c>
      <c r="G761" s="23" t="s">
        <v>122</v>
      </c>
      <c r="H761" s="20">
        <f>VLOOKUP(G761,Table10[#All],2,0)</f>
        <v>0</v>
      </c>
      <c r="I761" s="23" t="s">
        <v>119</v>
      </c>
      <c r="J761" s="20">
        <f>VLOOKUP(I761,Table11[#All],2,0)</f>
        <v>0</v>
      </c>
      <c r="K761" s="23" t="s">
        <v>98</v>
      </c>
      <c r="L761" s="20">
        <f>VLOOKUP(K761,Table12[#All],2,0)</f>
        <v>0</v>
      </c>
      <c r="M761" s="23" t="s">
        <v>126</v>
      </c>
      <c r="N761" s="20">
        <f>VLOOKUP(M761,Table13[#All],2,0)</f>
        <v>0</v>
      </c>
      <c r="O761" s="23" t="s">
        <v>119</v>
      </c>
      <c r="P761" s="20">
        <f>VLOOKUP(O761,Table14[#All],2,0)</f>
        <v>0</v>
      </c>
      <c r="Q761" s="23" t="s">
        <v>104</v>
      </c>
      <c r="R761" s="20">
        <f>VLOOKUP(Q761,Table16[#All],2,0)</f>
        <v>0</v>
      </c>
      <c r="S761" s="23" t="s">
        <v>111</v>
      </c>
      <c r="T761" s="20">
        <f>VLOOKUP(S761,Table17[#All],2,0)</f>
        <v>0</v>
      </c>
      <c r="U761" s="24">
        <v>290000</v>
      </c>
    </row>
    <row r="762" spans="1:21">
      <c r="A762" s="19" t="s">
        <v>89</v>
      </c>
      <c r="B762" s="20">
        <f>VLOOKUP(A762,Table7[#All],2,)</f>
        <v>11</v>
      </c>
      <c r="C762" s="20" t="s">
        <v>91</v>
      </c>
      <c r="D762" s="20">
        <f>VLOOKUP(C762,Table8[#All],2,0)</f>
        <v>0</v>
      </c>
      <c r="E762" s="20" t="s">
        <v>92</v>
      </c>
      <c r="F762" s="20">
        <f>VLOOKUP(E762,Table9[#All],2,0)</f>
        <v>0</v>
      </c>
      <c r="G762" s="20" t="s">
        <v>93</v>
      </c>
      <c r="H762" s="20">
        <f>VLOOKUP(G762,Table10[#All],2,0)</f>
        <v>1</v>
      </c>
      <c r="I762" s="20" t="s">
        <v>98</v>
      </c>
      <c r="J762" s="20">
        <f>VLOOKUP(I762,Table11[#All],2,0)</f>
        <v>1</v>
      </c>
      <c r="K762" s="20" t="s">
        <v>98</v>
      </c>
      <c r="L762" s="20">
        <f>VLOOKUP(K762,Table12[#All],2,0)</f>
        <v>0</v>
      </c>
      <c r="M762" s="20" t="s">
        <v>126</v>
      </c>
      <c r="N762" s="20">
        <f>VLOOKUP(M762,Table13[#All],2,0)</f>
        <v>0</v>
      </c>
      <c r="O762" s="20" t="s">
        <v>98</v>
      </c>
      <c r="P762" s="20">
        <f>VLOOKUP(O762,Table14[#All],2,0)</f>
        <v>1</v>
      </c>
      <c r="Q762" s="20" t="s">
        <v>104</v>
      </c>
      <c r="R762" s="20">
        <f>VLOOKUP(Q762,Table16[#All],2,0)</f>
        <v>0</v>
      </c>
      <c r="S762" s="20" t="s">
        <v>111</v>
      </c>
      <c r="T762" s="20">
        <f>VLOOKUP(S762,Table17[#All],2,0)</f>
        <v>0</v>
      </c>
      <c r="U762" s="21">
        <v>127500</v>
      </c>
    </row>
    <row r="763" spans="1:21">
      <c r="A763" s="22" t="s">
        <v>197</v>
      </c>
      <c r="B763" s="20">
        <f>VLOOKUP(A763,Table7[#All],2,)</f>
        <v>8</v>
      </c>
      <c r="C763" s="23" t="s">
        <v>90</v>
      </c>
      <c r="D763" s="20">
        <f>VLOOKUP(C763,Table8[#All],2,0)</f>
        <v>1</v>
      </c>
      <c r="E763" s="23" t="s">
        <v>92</v>
      </c>
      <c r="F763" s="20">
        <f>VLOOKUP(E763,Table9[#All],2,0)</f>
        <v>0</v>
      </c>
      <c r="G763" s="23" t="s">
        <v>93</v>
      </c>
      <c r="H763" s="20">
        <f>VLOOKUP(G763,Table10[#All],2,0)</f>
        <v>1</v>
      </c>
      <c r="I763" s="23" t="s">
        <v>98</v>
      </c>
      <c r="J763" s="20">
        <f>VLOOKUP(I763,Table11[#All],2,0)</f>
        <v>1</v>
      </c>
      <c r="K763" s="23" t="s">
        <v>98</v>
      </c>
      <c r="L763" s="20">
        <f>VLOOKUP(K763,Table12[#All],2,0)</f>
        <v>0</v>
      </c>
      <c r="M763" s="23" t="s">
        <v>98</v>
      </c>
      <c r="N763" s="20">
        <f>VLOOKUP(M763,Table13[#All],2,0)</f>
        <v>2</v>
      </c>
      <c r="O763" s="23" t="s">
        <v>139</v>
      </c>
      <c r="P763" s="20">
        <f>VLOOKUP(O763,Table14[#All],2,0)</f>
        <v>3</v>
      </c>
      <c r="Q763" s="23" t="s">
        <v>104</v>
      </c>
      <c r="R763" s="20">
        <f>VLOOKUP(Q763,Table16[#All],2,0)</f>
        <v>0</v>
      </c>
      <c r="S763" s="23" t="s">
        <v>111</v>
      </c>
      <c r="T763" s="20">
        <f>VLOOKUP(S763,Table17[#All],2,0)</f>
        <v>0</v>
      </c>
      <c r="U763" s="24">
        <v>100000</v>
      </c>
    </row>
    <row r="764" spans="1:21">
      <c r="A764" s="19" t="s">
        <v>163</v>
      </c>
      <c r="B764" s="20">
        <f>VLOOKUP(A764,Table7[#All],2,)</f>
        <v>5</v>
      </c>
      <c r="C764" s="20" t="s">
        <v>91</v>
      </c>
      <c r="D764" s="20">
        <f>VLOOKUP(C764,Table8[#All],2,0)</f>
        <v>0</v>
      </c>
      <c r="E764" s="20" t="s">
        <v>92</v>
      </c>
      <c r="F764" s="20">
        <f>VLOOKUP(E764,Table9[#All],2,0)</f>
        <v>0</v>
      </c>
      <c r="G764" s="20" t="s">
        <v>122</v>
      </c>
      <c r="H764" s="20">
        <f>VLOOKUP(G764,Table10[#All],2,0)</f>
        <v>0</v>
      </c>
      <c r="I764" s="20" t="s">
        <v>119</v>
      </c>
      <c r="J764" s="20">
        <f>VLOOKUP(I764,Table11[#All],2,0)</f>
        <v>0</v>
      </c>
      <c r="K764" s="20" t="s">
        <v>98</v>
      </c>
      <c r="L764" s="20">
        <f>VLOOKUP(K764,Table12[#All],2,0)</f>
        <v>0</v>
      </c>
      <c r="M764" s="20" t="s">
        <v>126</v>
      </c>
      <c r="N764" s="20">
        <f>VLOOKUP(M764,Table13[#All],2,0)</f>
        <v>0</v>
      </c>
      <c r="O764" s="20" t="s">
        <v>119</v>
      </c>
      <c r="P764" s="20">
        <f>VLOOKUP(O764,Table14[#All],2,0)</f>
        <v>0</v>
      </c>
      <c r="Q764" s="20" t="s">
        <v>104</v>
      </c>
      <c r="R764" s="20">
        <f>VLOOKUP(Q764,Table16[#All],2,0)</f>
        <v>0</v>
      </c>
      <c r="S764" s="20" t="s">
        <v>111</v>
      </c>
      <c r="T764" s="20">
        <f>VLOOKUP(S764,Table17[#All],2,0)</f>
        <v>0</v>
      </c>
      <c r="U764" s="21">
        <v>215200</v>
      </c>
    </row>
    <row r="765" spans="1:21">
      <c r="A765" s="22" t="s">
        <v>162</v>
      </c>
      <c r="B765" s="20">
        <f>VLOOKUP(A765,Table7[#All],2,)</f>
        <v>3</v>
      </c>
      <c r="C765" s="23" t="s">
        <v>91</v>
      </c>
      <c r="D765" s="20">
        <f>VLOOKUP(C765,Table8[#All],2,0)</f>
        <v>0</v>
      </c>
      <c r="E765" s="23" t="s">
        <v>92</v>
      </c>
      <c r="F765" s="20">
        <f>VLOOKUP(E765,Table9[#All],2,0)</f>
        <v>0</v>
      </c>
      <c r="G765" s="23" t="s">
        <v>122</v>
      </c>
      <c r="H765" s="20">
        <f>VLOOKUP(G765,Table10[#All],2,0)</f>
        <v>0</v>
      </c>
      <c r="I765" s="23" t="s">
        <v>119</v>
      </c>
      <c r="J765" s="20">
        <f>VLOOKUP(I765,Table11[#All],2,0)</f>
        <v>0</v>
      </c>
      <c r="K765" s="23" t="s">
        <v>98</v>
      </c>
      <c r="L765" s="20">
        <f>VLOOKUP(K765,Table12[#All],2,0)</f>
        <v>0</v>
      </c>
      <c r="M765" s="23" t="s">
        <v>126</v>
      </c>
      <c r="N765" s="20">
        <f>VLOOKUP(M765,Table13[#All],2,0)</f>
        <v>0</v>
      </c>
      <c r="O765" s="23" t="s">
        <v>119</v>
      </c>
      <c r="P765" s="20">
        <f>VLOOKUP(O765,Table14[#All],2,0)</f>
        <v>0</v>
      </c>
      <c r="Q765" s="23" t="s">
        <v>104</v>
      </c>
      <c r="R765" s="20">
        <f>VLOOKUP(Q765,Table16[#All],2,0)</f>
        <v>0</v>
      </c>
      <c r="S765" s="23" t="s">
        <v>111</v>
      </c>
      <c r="T765" s="20">
        <f>VLOOKUP(S765,Table17[#All],2,0)</f>
        <v>0</v>
      </c>
      <c r="U765" s="24">
        <v>337000</v>
      </c>
    </row>
    <row r="766" spans="1:21">
      <c r="A766" s="19" t="s">
        <v>227</v>
      </c>
      <c r="B766" s="20">
        <f>VLOOKUP(A766,Table7[#All],2,)</f>
        <v>1</v>
      </c>
      <c r="C766" s="20" t="s">
        <v>91</v>
      </c>
      <c r="D766" s="20">
        <f>VLOOKUP(C766,Table8[#All],2,0)</f>
        <v>0</v>
      </c>
      <c r="E766" s="20" t="s">
        <v>129</v>
      </c>
      <c r="F766" s="20">
        <f>VLOOKUP(E766,Table9[#All],2,0)</f>
        <v>3</v>
      </c>
      <c r="G766" s="20" t="s">
        <v>93</v>
      </c>
      <c r="H766" s="20">
        <f>VLOOKUP(G766,Table10[#All],2,0)</f>
        <v>1</v>
      </c>
      <c r="I766" s="20" t="s">
        <v>119</v>
      </c>
      <c r="J766" s="20">
        <f>VLOOKUP(I766,Table11[#All],2,0)</f>
        <v>0</v>
      </c>
      <c r="K766" s="20" t="s">
        <v>119</v>
      </c>
      <c r="L766" s="20">
        <f>VLOOKUP(K766,Table12[#All],2,0)</f>
        <v>1</v>
      </c>
      <c r="M766" s="20" t="s">
        <v>126</v>
      </c>
      <c r="N766" s="20">
        <f>VLOOKUP(M766,Table13[#All],2,0)</f>
        <v>0</v>
      </c>
      <c r="O766" s="20" t="s">
        <v>126</v>
      </c>
      <c r="P766" s="20">
        <f>VLOOKUP(O766,Table14[#All],2,0)</f>
        <v>2</v>
      </c>
      <c r="Q766" s="20" t="s">
        <v>104</v>
      </c>
      <c r="R766" s="20">
        <f>VLOOKUP(Q766,Table16[#All],2,0)</f>
        <v>0</v>
      </c>
      <c r="S766" s="20" t="s">
        <v>111</v>
      </c>
      <c r="T766" s="20">
        <f>VLOOKUP(S766,Table17[#All],2,0)</f>
        <v>0</v>
      </c>
      <c r="U766" s="21">
        <v>270000</v>
      </c>
    </row>
    <row r="767" spans="1:21">
      <c r="A767" s="22" t="s">
        <v>163</v>
      </c>
      <c r="B767" s="20">
        <f>VLOOKUP(A767,Table7[#All],2,)</f>
        <v>5</v>
      </c>
      <c r="C767" s="23" t="s">
        <v>91</v>
      </c>
      <c r="D767" s="20">
        <f>VLOOKUP(C767,Table8[#All],2,0)</f>
        <v>0</v>
      </c>
      <c r="E767" s="23" t="s">
        <v>92</v>
      </c>
      <c r="F767" s="20">
        <f>VLOOKUP(E767,Table9[#All],2,0)</f>
        <v>0</v>
      </c>
      <c r="G767" s="23" t="s">
        <v>93</v>
      </c>
      <c r="H767" s="20">
        <f>VLOOKUP(G767,Table10[#All],2,0)</f>
        <v>1</v>
      </c>
      <c r="I767" s="23" t="s">
        <v>119</v>
      </c>
      <c r="J767" s="20">
        <f>VLOOKUP(I767,Table11[#All],2,0)</f>
        <v>0</v>
      </c>
      <c r="K767" s="23" t="s">
        <v>98</v>
      </c>
      <c r="L767" s="20">
        <f>VLOOKUP(K767,Table12[#All],2,0)</f>
        <v>0</v>
      </c>
      <c r="M767" s="23" t="s">
        <v>126</v>
      </c>
      <c r="N767" s="20">
        <f>VLOOKUP(M767,Table13[#All],2,0)</f>
        <v>0</v>
      </c>
      <c r="O767" s="23" t="s">
        <v>126</v>
      </c>
      <c r="P767" s="20">
        <f>VLOOKUP(O767,Table14[#All],2,0)</f>
        <v>2</v>
      </c>
      <c r="Q767" s="23" t="s">
        <v>104</v>
      </c>
      <c r="R767" s="20">
        <f>VLOOKUP(Q767,Table16[#All],2,0)</f>
        <v>0</v>
      </c>
      <c r="S767" s="23" t="s">
        <v>150</v>
      </c>
      <c r="T767" s="20">
        <f>VLOOKUP(S767,Table17[#All],2,0)</f>
        <v>2</v>
      </c>
      <c r="U767" s="24">
        <v>264132</v>
      </c>
    </row>
    <row r="768" spans="1:21">
      <c r="A768" s="19" t="s">
        <v>175</v>
      </c>
      <c r="B768" s="20">
        <f>VLOOKUP(A768,Table7[#All],2,)</f>
        <v>6</v>
      </c>
      <c r="C768" s="20" t="s">
        <v>91</v>
      </c>
      <c r="D768" s="20">
        <f>VLOOKUP(C768,Table8[#All],2,0)</f>
        <v>0</v>
      </c>
      <c r="E768" s="20" t="s">
        <v>92</v>
      </c>
      <c r="F768" s="20">
        <f>VLOOKUP(E768,Table9[#All],2,0)</f>
        <v>0</v>
      </c>
      <c r="G768" s="20" t="s">
        <v>122</v>
      </c>
      <c r="H768" s="20">
        <f>VLOOKUP(G768,Table10[#All],2,0)</f>
        <v>0</v>
      </c>
      <c r="I768" s="20" t="s">
        <v>119</v>
      </c>
      <c r="J768" s="20">
        <f>VLOOKUP(I768,Table11[#All],2,0)</f>
        <v>0</v>
      </c>
      <c r="K768" s="20" t="s">
        <v>98</v>
      </c>
      <c r="L768" s="20">
        <f>VLOOKUP(K768,Table12[#All],2,0)</f>
        <v>0</v>
      </c>
      <c r="M768" s="20" t="s">
        <v>98</v>
      </c>
      <c r="N768" s="20">
        <f>VLOOKUP(M768,Table13[#All],2,0)</f>
        <v>2</v>
      </c>
      <c r="O768" s="20" t="s">
        <v>98</v>
      </c>
      <c r="P768" s="20">
        <f>VLOOKUP(O768,Table14[#All],2,0)</f>
        <v>1</v>
      </c>
      <c r="Q768" s="20" t="s">
        <v>104</v>
      </c>
      <c r="R768" s="20">
        <f>VLOOKUP(Q768,Table16[#All],2,0)</f>
        <v>0</v>
      </c>
      <c r="S768" s="20" t="s">
        <v>111</v>
      </c>
      <c r="T768" s="20">
        <f>VLOOKUP(S768,Table17[#All],2,0)</f>
        <v>0</v>
      </c>
      <c r="U768" s="21">
        <v>196500</v>
      </c>
    </row>
    <row r="769" spans="1:21">
      <c r="A769" s="22" t="s">
        <v>217</v>
      </c>
      <c r="B769" s="20">
        <f>VLOOKUP(A769,Table7[#All],2,)</f>
        <v>4</v>
      </c>
      <c r="C769" s="23" t="s">
        <v>91</v>
      </c>
      <c r="D769" s="20">
        <f>VLOOKUP(C769,Table8[#All],2,0)</f>
        <v>0</v>
      </c>
      <c r="E769" s="23" t="s">
        <v>92</v>
      </c>
      <c r="F769" s="20">
        <f>VLOOKUP(E769,Table9[#All],2,0)</f>
        <v>0</v>
      </c>
      <c r="G769" s="23" t="s">
        <v>176</v>
      </c>
      <c r="H769" s="20">
        <f>VLOOKUP(G769,Table10[#All],2,0)</f>
        <v>2</v>
      </c>
      <c r="I769" s="23" t="s">
        <v>119</v>
      </c>
      <c r="J769" s="20">
        <f>VLOOKUP(I769,Table11[#All],2,0)</f>
        <v>0</v>
      </c>
      <c r="K769" s="23" t="s">
        <v>98</v>
      </c>
      <c r="L769" s="20">
        <f>VLOOKUP(K769,Table12[#All],2,0)</f>
        <v>0</v>
      </c>
      <c r="M769" s="23" t="s">
        <v>126</v>
      </c>
      <c r="N769" s="20">
        <f>VLOOKUP(M769,Table13[#All],2,0)</f>
        <v>0</v>
      </c>
      <c r="O769" s="23" t="s">
        <v>98</v>
      </c>
      <c r="P769" s="20">
        <f>VLOOKUP(O769,Table14[#All],2,0)</f>
        <v>1</v>
      </c>
      <c r="Q769" s="23" t="s">
        <v>104</v>
      </c>
      <c r="R769" s="20">
        <f>VLOOKUP(Q769,Table16[#All],2,0)</f>
        <v>0</v>
      </c>
      <c r="S769" s="23" t="s">
        <v>111</v>
      </c>
      <c r="T769" s="20">
        <f>VLOOKUP(S769,Table17[#All],2,0)</f>
        <v>0</v>
      </c>
      <c r="U769" s="24">
        <v>160000</v>
      </c>
    </row>
    <row r="770" spans="1:21">
      <c r="A770" s="19" t="s">
        <v>209</v>
      </c>
      <c r="B770" s="20">
        <f>VLOOKUP(A770,Table7[#All],2,)</f>
        <v>0</v>
      </c>
      <c r="C770" s="20" t="s">
        <v>91</v>
      </c>
      <c r="D770" s="20">
        <f>VLOOKUP(C770,Table8[#All],2,0)</f>
        <v>0</v>
      </c>
      <c r="E770" s="20" t="s">
        <v>92</v>
      </c>
      <c r="F770" s="20">
        <f>VLOOKUP(E770,Table9[#All],2,0)</f>
        <v>0</v>
      </c>
      <c r="G770" s="20" t="s">
        <v>93</v>
      </c>
      <c r="H770" s="20">
        <f>VLOOKUP(G770,Table10[#All],2,0)</f>
        <v>1</v>
      </c>
      <c r="I770" s="20" t="s">
        <v>119</v>
      </c>
      <c r="J770" s="20">
        <f>VLOOKUP(I770,Table11[#All],2,0)</f>
        <v>0</v>
      </c>
      <c r="K770" s="20" t="s">
        <v>98</v>
      </c>
      <c r="L770" s="20">
        <f>VLOOKUP(K770,Table12[#All],2,0)</f>
        <v>0</v>
      </c>
      <c r="M770" s="20" t="s">
        <v>126</v>
      </c>
      <c r="N770" s="20">
        <f>VLOOKUP(M770,Table13[#All],2,0)</f>
        <v>0</v>
      </c>
      <c r="O770" s="20" t="s">
        <v>119</v>
      </c>
      <c r="P770" s="20">
        <f>VLOOKUP(O770,Table14[#All],2,0)</f>
        <v>0</v>
      </c>
      <c r="Q770" s="20" t="s">
        <v>104</v>
      </c>
      <c r="R770" s="20">
        <f>VLOOKUP(Q770,Table16[#All],2,0)</f>
        <v>0</v>
      </c>
      <c r="S770" s="20" t="s">
        <v>111</v>
      </c>
      <c r="T770" s="20">
        <f>VLOOKUP(S770,Table17[#All],2,0)</f>
        <v>0</v>
      </c>
      <c r="U770" s="21">
        <v>216837</v>
      </c>
    </row>
    <row r="771" spans="1:21">
      <c r="A771" s="22" t="s">
        <v>128</v>
      </c>
      <c r="B771" s="20">
        <f>VLOOKUP(A771,Table7[#All],2,)</f>
        <v>18</v>
      </c>
      <c r="C771" s="23" t="s">
        <v>91</v>
      </c>
      <c r="D771" s="20">
        <f>VLOOKUP(C771,Table8[#All],2,0)</f>
        <v>0</v>
      </c>
      <c r="E771" s="23" t="s">
        <v>92</v>
      </c>
      <c r="F771" s="20">
        <f>VLOOKUP(E771,Table9[#All],2,0)</f>
        <v>0</v>
      </c>
      <c r="G771" s="23" t="s">
        <v>122</v>
      </c>
      <c r="H771" s="20">
        <f>VLOOKUP(G771,Table10[#All],2,0)</f>
        <v>0</v>
      </c>
      <c r="I771" s="23" t="s">
        <v>119</v>
      </c>
      <c r="J771" s="20">
        <f>VLOOKUP(I771,Table11[#All],2,0)</f>
        <v>0</v>
      </c>
      <c r="K771" s="23" t="s">
        <v>98</v>
      </c>
      <c r="L771" s="20">
        <f>VLOOKUP(K771,Table12[#All],2,0)</f>
        <v>0</v>
      </c>
      <c r="M771" s="23" t="s">
        <v>126</v>
      </c>
      <c r="N771" s="20">
        <f>VLOOKUP(M771,Table13[#All],2,0)</f>
        <v>0</v>
      </c>
      <c r="O771" s="23" t="s">
        <v>126</v>
      </c>
      <c r="P771" s="20">
        <f>VLOOKUP(O771,Table14[#All],2,0)</f>
        <v>2</v>
      </c>
      <c r="Q771" s="23" t="s">
        <v>104</v>
      </c>
      <c r="R771" s="20">
        <f>VLOOKUP(Q771,Table16[#All],2,0)</f>
        <v>0</v>
      </c>
      <c r="S771" s="23" t="s">
        <v>111</v>
      </c>
      <c r="T771" s="20">
        <f>VLOOKUP(S771,Table17[#All],2,0)</f>
        <v>0</v>
      </c>
      <c r="U771" s="24">
        <v>538000</v>
      </c>
    </row>
    <row r="772" spans="1:21">
      <c r="A772" s="19" t="s">
        <v>169</v>
      </c>
      <c r="B772" s="20">
        <f>VLOOKUP(A772,Table7[#All],2,)</f>
        <v>9</v>
      </c>
      <c r="C772" s="20" t="s">
        <v>91</v>
      </c>
      <c r="D772" s="20">
        <f>VLOOKUP(C772,Table8[#All],2,0)</f>
        <v>0</v>
      </c>
      <c r="E772" s="20" t="s">
        <v>92</v>
      </c>
      <c r="F772" s="20">
        <f>VLOOKUP(E772,Table9[#All],2,0)</f>
        <v>0</v>
      </c>
      <c r="G772" s="20" t="s">
        <v>183</v>
      </c>
      <c r="H772" s="20">
        <f>VLOOKUP(G772,Table10[#All],2,0)</f>
        <v>4</v>
      </c>
      <c r="I772" s="20" t="s">
        <v>119</v>
      </c>
      <c r="J772" s="20">
        <f>VLOOKUP(I772,Table11[#All],2,0)</f>
        <v>0</v>
      </c>
      <c r="K772" s="20" t="s">
        <v>98</v>
      </c>
      <c r="L772" s="20">
        <f>VLOOKUP(K772,Table12[#All],2,0)</f>
        <v>0</v>
      </c>
      <c r="M772" s="20" t="s">
        <v>98</v>
      </c>
      <c r="N772" s="20">
        <f>VLOOKUP(M772,Table13[#All],2,0)</f>
        <v>2</v>
      </c>
      <c r="O772" s="20" t="s">
        <v>98</v>
      </c>
      <c r="P772" s="20">
        <f>VLOOKUP(O772,Table14[#All],2,0)</f>
        <v>1</v>
      </c>
      <c r="Q772" s="20" t="s">
        <v>104</v>
      </c>
      <c r="R772" s="20">
        <f>VLOOKUP(Q772,Table16[#All],2,0)</f>
        <v>0</v>
      </c>
      <c r="S772" s="20" t="s">
        <v>111</v>
      </c>
      <c r="T772" s="20">
        <f>VLOOKUP(S772,Table17[#All],2,0)</f>
        <v>0</v>
      </c>
      <c r="U772" s="21">
        <v>134900</v>
      </c>
    </row>
    <row r="773" spans="1:21">
      <c r="A773" s="22" t="s">
        <v>206</v>
      </c>
      <c r="B773" s="20">
        <f>VLOOKUP(A773,Table7[#All],2,)</f>
        <v>15</v>
      </c>
      <c r="C773" s="23" t="s">
        <v>91</v>
      </c>
      <c r="D773" s="20">
        <f>VLOOKUP(C773,Table8[#All],2,0)</f>
        <v>0</v>
      </c>
      <c r="E773" s="23" t="s">
        <v>92</v>
      </c>
      <c r="F773" s="20">
        <f>VLOOKUP(E773,Table9[#All],2,0)</f>
        <v>0</v>
      </c>
      <c r="G773" s="23" t="s">
        <v>93</v>
      </c>
      <c r="H773" s="20">
        <f>VLOOKUP(G773,Table10[#All],2,0)</f>
        <v>1</v>
      </c>
      <c r="I773" s="23" t="s">
        <v>139</v>
      </c>
      <c r="J773" s="20">
        <f>VLOOKUP(I773,Table11[#All],2,0)</f>
        <v>4</v>
      </c>
      <c r="K773" s="23" t="s">
        <v>139</v>
      </c>
      <c r="L773" s="20">
        <f>VLOOKUP(K773,Table12[#All],2,0)</f>
        <v>3</v>
      </c>
      <c r="M773" s="23" t="s">
        <v>98</v>
      </c>
      <c r="N773" s="20">
        <f>VLOOKUP(M773,Table13[#All],2,0)</f>
        <v>2</v>
      </c>
      <c r="O773" s="23" t="s">
        <v>98</v>
      </c>
      <c r="P773" s="20">
        <f>VLOOKUP(O773,Table14[#All],2,0)</f>
        <v>1</v>
      </c>
      <c r="Q773" s="23" t="s">
        <v>104</v>
      </c>
      <c r="R773" s="20">
        <f>VLOOKUP(Q773,Table16[#All],2,0)</f>
        <v>0</v>
      </c>
      <c r="S773" s="23" t="s">
        <v>111</v>
      </c>
      <c r="T773" s="20">
        <f>VLOOKUP(S773,Table17[#All],2,0)</f>
        <v>0</v>
      </c>
      <c r="U773" s="24">
        <v>102000</v>
      </c>
    </row>
    <row r="774" spans="1:21">
      <c r="A774" s="19" t="s">
        <v>206</v>
      </c>
      <c r="B774" s="20">
        <f>VLOOKUP(A774,Table7[#All],2,)</f>
        <v>15</v>
      </c>
      <c r="C774" s="20" t="s">
        <v>91</v>
      </c>
      <c r="D774" s="20">
        <f>VLOOKUP(C774,Table8[#All],2,0)</f>
        <v>0</v>
      </c>
      <c r="E774" s="20" t="s">
        <v>92</v>
      </c>
      <c r="F774" s="20">
        <f>VLOOKUP(E774,Table9[#All],2,0)</f>
        <v>0</v>
      </c>
      <c r="G774" s="20" t="s">
        <v>158</v>
      </c>
      <c r="H774" s="20">
        <f>VLOOKUP(G774,Table10[#All],2,0)</f>
        <v>5</v>
      </c>
      <c r="I774" s="20" t="s">
        <v>98</v>
      </c>
      <c r="J774" s="20">
        <f>VLOOKUP(I774,Table11[#All],2,0)</f>
        <v>1</v>
      </c>
      <c r="K774" s="20" t="s">
        <v>98</v>
      </c>
      <c r="L774" s="20">
        <f>VLOOKUP(K774,Table12[#All],2,0)</f>
        <v>0</v>
      </c>
      <c r="M774" s="20" t="s">
        <v>98</v>
      </c>
      <c r="N774" s="20">
        <f>VLOOKUP(M774,Table13[#All],2,0)</f>
        <v>2</v>
      </c>
      <c r="O774" s="20" t="s">
        <v>98</v>
      </c>
      <c r="P774" s="20">
        <f>VLOOKUP(O774,Table14[#All],2,0)</f>
        <v>1</v>
      </c>
      <c r="Q774" s="20" t="s">
        <v>104</v>
      </c>
      <c r="R774" s="20">
        <f>VLOOKUP(Q774,Table16[#All],2,0)</f>
        <v>0</v>
      </c>
      <c r="S774" s="20" t="s">
        <v>172</v>
      </c>
      <c r="T774" s="20">
        <f>VLOOKUP(S774,Table17[#All],2,0)</f>
        <v>1</v>
      </c>
      <c r="U774" s="21">
        <v>107000</v>
      </c>
    </row>
    <row r="775" spans="1:21">
      <c r="A775" s="22" t="s">
        <v>89</v>
      </c>
      <c r="B775" s="20">
        <f>VLOOKUP(A775,Table7[#All],2,)</f>
        <v>11</v>
      </c>
      <c r="C775" s="23" t="s">
        <v>90</v>
      </c>
      <c r="D775" s="20">
        <f>VLOOKUP(C775,Table8[#All],2,0)</f>
        <v>1</v>
      </c>
      <c r="E775" s="23" t="s">
        <v>92</v>
      </c>
      <c r="F775" s="20">
        <f>VLOOKUP(E775,Table9[#All],2,0)</f>
        <v>0</v>
      </c>
      <c r="G775" s="23" t="s">
        <v>93</v>
      </c>
      <c r="H775" s="20">
        <f>VLOOKUP(G775,Table10[#All],2,0)</f>
        <v>1</v>
      </c>
      <c r="I775" s="23" t="s">
        <v>98</v>
      </c>
      <c r="J775" s="20">
        <f>VLOOKUP(I775,Table11[#All],2,0)</f>
        <v>1</v>
      </c>
      <c r="K775" s="23" t="s">
        <v>98</v>
      </c>
      <c r="L775" s="20">
        <f>VLOOKUP(K775,Table12[#All],2,0)</f>
        <v>0</v>
      </c>
      <c r="M775" s="23" t="s">
        <v>126</v>
      </c>
      <c r="N775" s="20">
        <f>VLOOKUP(M775,Table13[#All],2,0)</f>
        <v>0</v>
      </c>
      <c r="O775" s="23" t="s">
        <v>98</v>
      </c>
      <c r="P775" s="20">
        <f>VLOOKUP(O775,Table14[#All],2,0)</f>
        <v>1</v>
      </c>
      <c r="Q775" s="23" t="s">
        <v>104</v>
      </c>
      <c r="R775" s="20">
        <f>VLOOKUP(Q775,Table16[#All],2,0)</f>
        <v>0</v>
      </c>
      <c r="S775" s="23" t="s">
        <v>111</v>
      </c>
      <c r="T775" s="20">
        <f>VLOOKUP(S775,Table17[#All],2,0)</f>
        <v>0</v>
      </c>
      <c r="U775" s="24">
        <v>114500</v>
      </c>
    </row>
    <row r="776" spans="1:21">
      <c r="A776" s="19" t="s">
        <v>147</v>
      </c>
      <c r="B776" s="20">
        <f>VLOOKUP(A776,Table7[#All],2,)</f>
        <v>10</v>
      </c>
      <c r="C776" s="20" t="s">
        <v>91</v>
      </c>
      <c r="D776" s="20">
        <f>VLOOKUP(C776,Table8[#All],2,0)</f>
        <v>0</v>
      </c>
      <c r="E776" s="20" t="s">
        <v>92</v>
      </c>
      <c r="F776" s="20">
        <f>VLOOKUP(E776,Table9[#All],2,0)</f>
        <v>0</v>
      </c>
      <c r="G776" s="20" t="s">
        <v>93</v>
      </c>
      <c r="H776" s="20">
        <f>VLOOKUP(G776,Table10[#All],2,0)</f>
        <v>1</v>
      </c>
      <c r="I776" s="20" t="s">
        <v>119</v>
      </c>
      <c r="J776" s="20">
        <f>VLOOKUP(I776,Table11[#All],2,0)</f>
        <v>0</v>
      </c>
      <c r="K776" s="20" t="s">
        <v>98</v>
      </c>
      <c r="L776" s="20">
        <f>VLOOKUP(K776,Table12[#All],2,0)</f>
        <v>0</v>
      </c>
      <c r="M776" s="20" t="s">
        <v>119</v>
      </c>
      <c r="N776" s="20">
        <f>VLOOKUP(M776,Table13[#All],2,0)</f>
        <v>1</v>
      </c>
      <c r="O776" s="20" t="s">
        <v>119</v>
      </c>
      <c r="P776" s="20">
        <f>VLOOKUP(O776,Table14[#All],2,0)</f>
        <v>0</v>
      </c>
      <c r="Q776" s="20" t="s">
        <v>104</v>
      </c>
      <c r="R776" s="20">
        <f>VLOOKUP(Q776,Table16[#All],2,0)</f>
        <v>0</v>
      </c>
      <c r="S776" s="20" t="s">
        <v>150</v>
      </c>
      <c r="T776" s="20">
        <f>VLOOKUP(S776,Table17[#All],2,0)</f>
        <v>2</v>
      </c>
      <c r="U776" s="21">
        <v>395000</v>
      </c>
    </row>
    <row r="777" spans="1:21">
      <c r="A777" s="22" t="s">
        <v>217</v>
      </c>
      <c r="B777" s="20">
        <f>VLOOKUP(A777,Table7[#All],2,)</f>
        <v>4</v>
      </c>
      <c r="C777" s="23" t="s">
        <v>91</v>
      </c>
      <c r="D777" s="20">
        <f>VLOOKUP(C777,Table8[#All],2,0)</f>
        <v>0</v>
      </c>
      <c r="E777" s="23" t="s">
        <v>129</v>
      </c>
      <c r="F777" s="20">
        <f>VLOOKUP(E777,Table9[#All],2,0)</f>
        <v>3</v>
      </c>
      <c r="G777" s="23" t="s">
        <v>93</v>
      </c>
      <c r="H777" s="20">
        <f>VLOOKUP(G777,Table10[#All],2,0)</f>
        <v>1</v>
      </c>
      <c r="I777" s="23" t="s">
        <v>126</v>
      </c>
      <c r="J777" s="20">
        <f>VLOOKUP(I777,Table11[#All],2,0)</f>
        <v>2</v>
      </c>
      <c r="K777" s="23" t="s">
        <v>98</v>
      </c>
      <c r="L777" s="20">
        <f>VLOOKUP(K777,Table12[#All],2,0)</f>
        <v>0</v>
      </c>
      <c r="M777" s="23" t="s">
        <v>126</v>
      </c>
      <c r="N777" s="20">
        <f>VLOOKUP(M777,Table13[#All],2,0)</f>
        <v>0</v>
      </c>
      <c r="O777" s="23" t="s">
        <v>98</v>
      </c>
      <c r="P777" s="20">
        <f>VLOOKUP(O777,Table14[#All],2,0)</f>
        <v>1</v>
      </c>
      <c r="Q777" s="23" t="s">
        <v>104</v>
      </c>
      <c r="R777" s="20">
        <f>VLOOKUP(Q777,Table16[#All],2,0)</f>
        <v>0</v>
      </c>
      <c r="S777" s="23" t="s">
        <v>111</v>
      </c>
      <c r="T777" s="20">
        <f>VLOOKUP(S777,Table17[#All],2,0)</f>
        <v>0</v>
      </c>
      <c r="U777" s="24">
        <v>162000</v>
      </c>
    </row>
    <row r="778" spans="1:21">
      <c r="A778" s="19" t="s">
        <v>209</v>
      </c>
      <c r="B778" s="20">
        <f>VLOOKUP(A778,Table7[#All],2,)</f>
        <v>0</v>
      </c>
      <c r="C778" s="20" t="s">
        <v>91</v>
      </c>
      <c r="D778" s="20">
        <f>VLOOKUP(C778,Table8[#All],2,0)</f>
        <v>0</v>
      </c>
      <c r="E778" s="20" t="s">
        <v>92</v>
      </c>
      <c r="F778" s="20">
        <f>VLOOKUP(E778,Table9[#All],2,0)</f>
        <v>0</v>
      </c>
      <c r="G778" s="20" t="s">
        <v>93</v>
      </c>
      <c r="H778" s="20">
        <f>VLOOKUP(G778,Table10[#All],2,0)</f>
        <v>1</v>
      </c>
      <c r="I778" s="20" t="s">
        <v>119</v>
      </c>
      <c r="J778" s="20">
        <f>VLOOKUP(I778,Table11[#All],2,0)</f>
        <v>0</v>
      </c>
      <c r="K778" s="20" t="s">
        <v>98</v>
      </c>
      <c r="L778" s="20">
        <f>VLOOKUP(K778,Table12[#All],2,0)</f>
        <v>0</v>
      </c>
      <c r="M778" s="20" t="s">
        <v>126</v>
      </c>
      <c r="N778" s="20">
        <f>VLOOKUP(M778,Table13[#All],2,0)</f>
        <v>0</v>
      </c>
      <c r="O778" s="20" t="s">
        <v>119</v>
      </c>
      <c r="P778" s="20">
        <f>VLOOKUP(O778,Table14[#All],2,0)</f>
        <v>0</v>
      </c>
      <c r="Q778" s="20" t="s">
        <v>104</v>
      </c>
      <c r="R778" s="20">
        <f>VLOOKUP(Q778,Table16[#All],2,0)</f>
        <v>0</v>
      </c>
      <c r="S778" s="20" t="s">
        <v>150</v>
      </c>
      <c r="T778" s="20">
        <f>VLOOKUP(S778,Table17[#All],2,0)</f>
        <v>2</v>
      </c>
      <c r="U778" s="21">
        <v>221500</v>
      </c>
    </row>
    <row r="779" spans="1:21">
      <c r="A779" s="22" t="s">
        <v>169</v>
      </c>
      <c r="B779" s="20">
        <f>VLOOKUP(A779,Table7[#All],2,)</f>
        <v>9</v>
      </c>
      <c r="C779" s="23" t="s">
        <v>91</v>
      </c>
      <c r="D779" s="20">
        <f>VLOOKUP(C779,Table8[#All],2,0)</f>
        <v>0</v>
      </c>
      <c r="E779" s="23" t="s">
        <v>92</v>
      </c>
      <c r="F779" s="20">
        <f>VLOOKUP(E779,Table9[#All],2,0)</f>
        <v>0</v>
      </c>
      <c r="G779" s="23" t="s">
        <v>93</v>
      </c>
      <c r="H779" s="20">
        <f>VLOOKUP(G779,Table10[#All],2,0)</f>
        <v>1</v>
      </c>
      <c r="I779" s="23" t="s">
        <v>98</v>
      </c>
      <c r="J779" s="20">
        <f>VLOOKUP(I779,Table11[#All],2,0)</f>
        <v>1</v>
      </c>
      <c r="K779" s="23" t="s">
        <v>98</v>
      </c>
      <c r="L779" s="20">
        <f>VLOOKUP(K779,Table12[#All],2,0)</f>
        <v>0</v>
      </c>
      <c r="M779" s="23" t="s">
        <v>98</v>
      </c>
      <c r="N779" s="20">
        <f>VLOOKUP(M779,Table13[#All],2,0)</f>
        <v>2</v>
      </c>
      <c r="O779" s="23" t="s">
        <v>98</v>
      </c>
      <c r="P779" s="20">
        <f>VLOOKUP(O779,Table14[#All],2,0)</f>
        <v>1</v>
      </c>
      <c r="Q779" s="23" t="s">
        <v>104</v>
      </c>
      <c r="R779" s="20">
        <f>VLOOKUP(Q779,Table16[#All],2,0)</f>
        <v>0</v>
      </c>
      <c r="S779" s="23" t="s">
        <v>111</v>
      </c>
      <c r="T779" s="20">
        <f>VLOOKUP(S779,Table17[#All],2,0)</f>
        <v>0</v>
      </c>
      <c r="U779" s="24">
        <v>142500</v>
      </c>
    </row>
    <row r="780" spans="1:21">
      <c r="A780" s="19" t="s">
        <v>165</v>
      </c>
      <c r="B780" s="20">
        <f>VLOOKUP(A780,Table7[#All],2,)</f>
        <v>12</v>
      </c>
      <c r="C780" s="20" t="s">
        <v>90</v>
      </c>
      <c r="D780" s="20">
        <f>VLOOKUP(C780,Table8[#All],2,0)</f>
        <v>1</v>
      </c>
      <c r="E780" s="20" t="s">
        <v>179</v>
      </c>
      <c r="F780" s="20">
        <f>VLOOKUP(E780,Table9[#All],2,0)</f>
        <v>2</v>
      </c>
      <c r="G780" s="20" t="s">
        <v>93</v>
      </c>
      <c r="H780" s="20">
        <f>VLOOKUP(G780,Table10[#All],2,0)</f>
        <v>1</v>
      </c>
      <c r="I780" s="20" t="s">
        <v>83</v>
      </c>
      <c r="J780" s="20">
        <f>VLOOKUP(I780,Table11[#All],2,0)</f>
        <v>3</v>
      </c>
      <c r="K780" s="20" t="s">
        <v>83</v>
      </c>
      <c r="L780" s="20">
        <f>VLOOKUP(K780,Table12[#All],2,0)</f>
        <v>2</v>
      </c>
      <c r="M780" s="20" t="s">
        <v>98</v>
      </c>
      <c r="N780" s="20">
        <f>VLOOKUP(M780,Table13[#All],2,0)</f>
        <v>2</v>
      </c>
      <c r="O780" s="20" t="s">
        <v>98</v>
      </c>
      <c r="P780" s="20">
        <f>VLOOKUP(O780,Table14[#All],2,0)</f>
        <v>1</v>
      </c>
      <c r="Q780" s="20" t="s">
        <v>104</v>
      </c>
      <c r="R780" s="20">
        <f>VLOOKUP(Q780,Table16[#All],2,0)</f>
        <v>0</v>
      </c>
      <c r="S780" s="20" t="s">
        <v>111</v>
      </c>
      <c r="T780" s="20">
        <f>VLOOKUP(S780,Table17[#All],2,0)</f>
        <v>0</v>
      </c>
      <c r="U780" s="21">
        <v>144000</v>
      </c>
    </row>
    <row r="781" spans="1:21">
      <c r="A781" s="22" t="s">
        <v>217</v>
      </c>
      <c r="B781" s="20">
        <f>VLOOKUP(A781,Table7[#All],2,)</f>
        <v>4</v>
      </c>
      <c r="C781" s="23" t="s">
        <v>91</v>
      </c>
      <c r="D781" s="20">
        <f>VLOOKUP(C781,Table8[#All],2,0)</f>
        <v>0</v>
      </c>
      <c r="E781" s="23" t="s">
        <v>179</v>
      </c>
      <c r="F781" s="20">
        <f>VLOOKUP(E781,Table9[#All],2,0)</f>
        <v>2</v>
      </c>
      <c r="G781" s="23" t="s">
        <v>183</v>
      </c>
      <c r="H781" s="20">
        <f>VLOOKUP(G781,Table10[#All],2,0)</f>
        <v>4</v>
      </c>
      <c r="I781" s="23" t="s">
        <v>119</v>
      </c>
      <c r="J781" s="20">
        <f>VLOOKUP(I781,Table11[#All],2,0)</f>
        <v>0</v>
      </c>
      <c r="K781" s="23" t="s">
        <v>98</v>
      </c>
      <c r="L781" s="20">
        <f>VLOOKUP(K781,Table12[#All],2,0)</f>
        <v>0</v>
      </c>
      <c r="M781" s="23" t="s">
        <v>98</v>
      </c>
      <c r="N781" s="20">
        <f>VLOOKUP(M781,Table13[#All],2,0)</f>
        <v>2</v>
      </c>
      <c r="O781" s="23" t="s">
        <v>98</v>
      </c>
      <c r="P781" s="20">
        <f>VLOOKUP(O781,Table14[#All],2,0)</f>
        <v>1</v>
      </c>
      <c r="Q781" s="23" t="s">
        <v>104</v>
      </c>
      <c r="R781" s="20">
        <f>VLOOKUP(Q781,Table16[#All],2,0)</f>
        <v>0</v>
      </c>
      <c r="S781" s="23" t="s">
        <v>111</v>
      </c>
      <c r="T781" s="20">
        <f>VLOOKUP(S781,Table17[#All],2,0)</f>
        <v>0</v>
      </c>
      <c r="U781" s="24">
        <v>135000</v>
      </c>
    </row>
    <row r="782" spans="1:21">
      <c r="A782" s="19" t="s">
        <v>121</v>
      </c>
      <c r="B782" s="20">
        <f>VLOOKUP(A782,Table7[#All],2,)</f>
        <v>17</v>
      </c>
      <c r="C782" s="20" t="s">
        <v>91</v>
      </c>
      <c r="D782" s="20">
        <f>VLOOKUP(C782,Table8[#All],2,0)</f>
        <v>0</v>
      </c>
      <c r="E782" s="20" t="s">
        <v>92</v>
      </c>
      <c r="F782" s="20">
        <f>VLOOKUP(E782,Table9[#All],2,0)</f>
        <v>0</v>
      </c>
      <c r="G782" s="20" t="s">
        <v>93</v>
      </c>
      <c r="H782" s="20">
        <f>VLOOKUP(G782,Table10[#All],2,0)</f>
        <v>1</v>
      </c>
      <c r="I782" s="20" t="s">
        <v>119</v>
      </c>
      <c r="J782" s="20">
        <f>VLOOKUP(I782,Table11[#All],2,0)</f>
        <v>0</v>
      </c>
      <c r="K782" s="20" t="s">
        <v>119</v>
      </c>
      <c r="L782" s="20">
        <f>VLOOKUP(K782,Table12[#All],2,0)</f>
        <v>1</v>
      </c>
      <c r="M782" s="20" t="s">
        <v>119</v>
      </c>
      <c r="N782" s="20">
        <f>VLOOKUP(M782,Table13[#All],2,0)</f>
        <v>1</v>
      </c>
      <c r="O782" s="20" t="s">
        <v>98</v>
      </c>
      <c r="P782" s="20">
        <f>VLOOKUP(O782,Table14[#All],2,0)</f>
        <v>1</v>
      </c>
      <c r="Q782" s="20" t="s">
        <v>104</v>
      </c>
      <c r="R782" s="20">
        <f>VLOOKUP(Q782,Table16[#All],2,0)</f>
        <v>0</v>
      </c>
      <c r="S782" s="20" t="s">
        <v>111</v>
      </c>
      <c r="T782" s="20">
        <f>VLOOKUP(S782,Table17[#All],2,0)</f>
        <v>0</v>
      </c>
      <c r="U782" s="21">
        <v>176000</v>
      </c>
    </row>
    <row r="783" spans="1:21">
      <c r="A783" s="22" t="s">
        <v>165</v>
      </c>
      <c r="B783" s="20">
        <f>VLOOKUP(A783,Table7[#All],2,)</f>
        <v>12</v>
      </c>
      <c r="C783" s="23" t="s">
        <v>91</v>
      </c>
      <c r="D783" s="20">
        <f>VLOOKUP(C783,Table8[#All],2,0)</f>
        <v>0</v>
      </c>
      <c r="E783" s="23" t="s">
        <v>92</v>
      </c>
      <c r="F783" s="20">
        <f>VLOOKUP(E783,Table9[#All],2,0)</f>
        <v>0</v>
      </c>
      <c r="G783" s="23" t="s">
        <v>122</v>
      </c>
      <c r="H783" s="20">
        <f>VLOOKUP(G783,Table10[#All],2,0)</f>
        <v>0</v>
      </c>
      <c r="I783" s="23" t="s">
        <v>119</v>
      </c>
      <c r="J783" s="20">
        <f>VLOOKUP(I783,Table11[#All],2,0)</f>
        <v>0</v>
      </c>
      <c r="K783" s="23" t="s">
        <v>98</v>
      </c>
      <c r="L783" s="20">
        <f>VLOOKUP(K783,Table12[#All],2,0)</f>
        <v>0</v>
      </c>
      <c r="M783" s="23" t="s">
        <v>126</v>
      </c>
      <c r="N783" s="20">
        <f>VLOOKUP(M783,Table13[#All],2,0)</f>
        <v>0</v>
      </c>
      <c r="O783" s="23" t="s">
        <v>119</v>
      </c>
      <c r="P783" s="20">
        <f>VLOOKUP(O783,Table14[#All],2,0)</f>
        <v>0</v>
      </c>
      <c r="Q783" s="23" t="s">
        <v>104</v>
      </c>
      <c r="R783" s="20">
        <f>VLOOKUP(Q783,Table16[#All],2,0)</f>
        <v>0</v>
      </c>
      <c r="S783" s="23" t="s">
        <v>111</v>
      </c>
      <c r="T783" s="20">
        <f>VLOOKUP(S783,Table17[#All],2,0)</f>
        <v>0</v>
      </c>
      <c r="U783" s="24">
        <v>175900</v>
      </c>
    </row>
    <row r="784" spans="1:21">
      <c r="A784" s="19" t="s">
        <v>209</v>
      </c>
      <c r="B784" s="20">
        <f>VLOOKUP(A784,Table7[#All],2,)</f>
        <v>0</v>
      </c>
      <c r="C784" s="20" t="s">
        <v>91</v>
      </c>
      <c r="D784" s="20">
        <f>VLOOKUP(C784,Table8[#All],2,0)</f>
        <v>0</v>
      </c>
      <c r="E784" s="20" t="s">
        <v>92</v>
      </c>
      <c r="F784" s="20">
        <f>VLOOKUP(E784,Table9[#All],2,0)</f>
        <v>0</v>
      </c>
      <c r="G784" s="20" t="s">
        <v>93</v>
      </c>
      <c r="H784" s="20">
        <f>VLOOKUP(G784,Table10[#All],2,0)</f>
        <v>1</v>
      </c>
      <c r="I784" s="20" t="s">
        <v>119</v>
      </c>
      <c r="J784" s="20">
        <f>VLOOKUP(I784,Table11[#All],2,0)</f>
        <v>0</v>
      </c>
      <c r="K784" s="20" t="s">
        <v>98</v>
      </c>
      <c r="L784" s="20">
        <f>VLOOKUP(K784,Table12[#All],2,0)</f>
        <v>0</v>
      </c>
      <c r="M784" s="20" t="s">
        <v>126</v>
      </c>
      <c r="N784" s="20">
        <f>VLOOKUP(M784,Table13[#All],2,0)</f>
        <v>0</v>
      </c>
      <c r="O784" s="20" t="s">
        <v>119</v>
      </c>
      <c r="P784" s="20">
        <f>VLOOKUP(O784,Table14[#All],2,0)</f>
        <v>0</v>
      </c>
      <c r="Q784" s="20" t="s">
        <v>104</v>
      </c>
      <c r="R784" s="20">
        <f>VLOOKUP(Q784,Table16[#All],2,0)</f>
        <v>0</v>
      </c>
      <c r="S784" s="20" t="s">
        <v>111</v>
      </c>
      <c r="T784" s="20">
        <f>VLOOKUP(S784,Table17[#All],2,0)</f>
        <v>0</v>
      </c>
      <c r="U784" s="21">
        <v>187100</v>
      </c>
    </row>
    <row r="785" spans="1:21">
      <c r="A785" s="22" t="s">
        <v>217</v>
      </c>
      <c r="B785" s="20">
        <f>VLOOKUP(A785,Table7[#All],2,)</f>
        <v>4</v>
      </c>
      <c r="C785" s="23" t="s">
        <v>91</v>
      </c>
      <c r="D785" s="20">
        <f>VLOOKUP(C785,Table8[#All],2,0)</f>
        <v>0</v>
      </c>
      <c r="E785" s="23" t="s">
        <v>92</v>
      </c>
      <c r="F785" s="20">
        <f>VLOOKUP(E785,Table9[#All],2,0)</f>
        <v>0</v>
      </c>
      <c r="G785" s="23" t="s">
        <v>183</v>
      </c>
      <c r="H785" s="20">
        <f>VLOOKUP(G785,Table10[#All],2,0)</f>
        <v>4</v>
      </c>
      <c r="I785" s="23" t="s">
        <v>119</v>
      </c>
      <c r="J785" s="20">
        <f>VLOOKUP(I785,Table11[#All],2,0)</f>
        <v>0</v>
      </c>
      <c r="K785" s="23" t="s">
        <v>98</v>
      </c>
      <c r="L785" s="20">
        <f>VLOOKUP(K785,Table12[#All],2,0)</f>
        <v>0</v>
      </c>
      <c r="M785" s="23" t="s">
        <v>126</v>
      </c>
      <c r="N785" s="20">
        <f>VLOOKUP(M785,Table13[#All],2,0)</f>
        <v>0</v>
      </c>
      <c r="O785" s="23" t="s">
        <v>119</v>
      </c>
      <c r="P785" s="20">
        <f>VLOOKUP(O785,Table14[#All],2,0)</f>
        <v>0</v>
      </c>
      <c r="Q785" s="23" t="s">
        <v>104</v>
      </c>
      <c r="R785" s="20">
        <f>VLOOKUP(Q785,Table16[#All],2,0)</f>
        <v>0</v>
      </c>
      <c r="S785" s="23" t="s">
        <v>111</v>
      </c>
      <c r="T785" s="20">
        <f>VLOOKUP(S785,Table17[#All],2,0)</f>
        <v>0</v>
      </c>
      <c r="U785" s="24">
        <v>165500</v>
      </c>
    </row>
    <row r="786" spans="1:21">
      <c r="A786" s="19" t="s">
        <v>188</v>
      </c>
      <c r="B786" s="20">
        <f>VLOOKUP(A786,Table7[#All],2,)</f>
        <v>7</v>
      </c>
      <c r="C786" s="20" t="s">
        <v>91</v>
      </c>
      <c r="D786" s="20">
        <f>VLOOKUP(C786,Table8[#All],2,0)</f>
        <v>0</v>
      </c>
      <c r="E786" s="20" t="s">
        <v>92</v>
      </c>
      <c r="F786" s="20">
        <f>VLOOKUP(E786,Table9[#All],2,0)</f>
        <v>0</v>
      </c>
      <c r="G786" s="20" t="s">
        <v>198</v>
      </c>
      <c r="H786" s="20">
        <f>VLOOKUP(G786,Table10[#All],2,0)</f>
        <v>6</v>
      </c>
      <c r="I786" s="20" t="s">
        <v>98</v>
      </c>
      <c r="J786" s="20">
        <f>VLOOKUP(I786,Table11[#All],2,0)</f>
        <v>1</v>
      </c>
      <c r="K786" s="20" t="s">
        <v>98</v>
      </c>
      <c r="L786" s="20">
        <f>VLOOKUP(K786,Table12[#All],2,0)</f>
        <v>0</v>
      </c>
      <c r="M786" s="20" t="s">
        <v>126</v>
      </c>
      <c r="N786" s="20">
        <f>VLOOKUP(M786,Table13[#All],2,0)</f>
        <v>0</v>
      </c>
      <c r="O786" s="20" t="s">
        <v>98</v>
      </c>
      <c r="P786" s="20">
        <f>VLOOKUP(O786,Table14[#All],2,0)</f>
        <v>1</v>
      </c>
      <c r="Q786" s="20" t="s">
        <v>104</v>
      </c>
      <c r="R786" s="20">
        <f>VLOOKUP(Q786,Table16[#All],2,0)</f>
        <v>0</v>
      </c>
      <c r="S786" s="20" t="s">
        <v>111</v>
      </c>
      <c r="T786" s="20">
        <f>VLOOKUP(S786,Table17[#All],2,0)</f>
        <v>0</v>
      </c>
      <c r="U786" s="21">
        <v>128000</v>
      </c>
    </row>
    <row r="787" spans="1:21">
      <c r="A787" s="22" t="s">
        <v>175</v>
      </c>
      <c r="B787" s="20">
        <f>VLOOKUP(A787,Table7[#All],2,)</f>
        <v>6</v>
      </c>
      <c r="C787" s="23" t="s">
        <v>90</v>
      </c>
      <c r="D787" s="20">
        <f>VLOOKUP(C787,Table8[#All],2,0)</f>
        <v>1</v>
      </c>
      <c r="E787" s="23" t="s">
        <v>92</v>
      </c>
      <c r="F787" s="20">
        <f>VLOOKUP(E787,Table9[#All],2,0)</f>
        <v>0</v>
      </c>
      <c r="G787" s="23" t="s">
        <v>93</v>
      </c>
      <c r="H787" s="20">
        <f>VLOOKUP(G787,Table10[#All],2,0)</f>
        <v>1</v>
      </c>
      <c r="I787" s="23" t="s">
        <v>98</v>
      </c>
      <c r="J787" s="20">
        <f>VLOOKUP(I787,Table11[#All],2,0)</f>
        <v>1</v>
      </c>
      <c r="K787" s="23" t="s">
        <v>98</v>
      </c>
      <c r="L787" s="20">
        <f>VLOOKUP(K787,Table12[#All],2,0)</f>
        <v>0</v>
      </c>
      <c r="M787" s="23" t="s">
        <v>98</v>
      </c>
      <c r="N787" s="20">
        <f>VLOOKUP(M787,Table13[#All],2,0)</f>
        <v>2</v>
      </c>
      <c r="O787" s="23" t="s">
        <v>98</v>
      </c>
      <c r="P787" s="20">
        <f>VLOOKUP(O787,Table14[#All],2,0)</f>
        <v>1</v>
      </c>
      <c r="Q787" s="23" t="s">
        <v>104</v>
      </c>
      <c r="R787" s="20">
        <f>VLOOKUP(Q787,Table16[#All],2,0)</f>
        <v>0</v>
      </c>
      <c r="S787" s="23" t="s">
        <v>111</v>
      </c>
      <c r="T787" s="20">
        <f>VLOOKUP(S787,Table17[#All],2,0)</f>
        <v>0</v>
      </c>
      <c r="U787" s="24">
        <v>161500</v>
      </c>
    </row>
    <row r="788" spans="1:21">
      <c r="A788" s="19" t="s">
        <v>188</v>
      </c>
      <c r="B788" s="20">
        <f>VLOOKUP(A788,Table7[#All],2,)</f>
        <v>7</v>
      </c>
      <c r="C788" s="20" t="s">
        <v>182</v>
      </c>
      <c r="D788" s="20">
        <f>VLOOKUP(C788,Table8[#All],2,0)</f>
        <v>3</v>
      </c>
      <c r="E788" s="20" t="s">
        <v>92</v>
      </c>
      <c r="F788" s="20">
        <f>VLOOKUP(E788,Table9[#All],2,0)</f>
        <v>0</v>
      </c>
      <c r="G788" s="20" t="s">
        <v>176</v>
      </c>
      <c r="H788" s="20">
        <f>VLOOKUP(G788,Table10[#All],2,0)</f>
        <v>2</v>
      </c>
      <c r="I788" s="20" t="s">
        <v>139</v>
      </c>
      <c r="J788" s="20">
        <f>VLOOKUP(I788,Table11[#All],2,0)</f>
        <v>4</v>
      </c>
      <c r="K788" s="20" t="s">
        <v>98</v>
      </c>
      <c r="L788" s="20">
        <f>VLOOKUP(K788,Table12[#All],2,0)</f>
        <v>0</v>
      </c>
      <c r="M788" s="20" t="s">
        <v>98</v>
      </c>
      <c r="N788" s="20">
        <f>VLOOKUP(M788,Table13[#All],2,0)</f>
        <v>2</v>
      </c>
      <c r="O788" s="20" t="s">
        <v>98</v>
      </c>
      <c r="P788" s="20">
        <f>VLOOKUP(O788,Table14[#All],2,0)</f>
        <v>1</v>
      </c>
      <c r="Q788" s="20" t="s">
        <v>104</v>
      </c>
      <c r="R788" s="20">
        <f>VLOOKUP(Q788,Table16[#All],2,0)</f>
        <v>0</v>
      </c>
      <c r="S788" s="20" t="s">
        <v>111</v>
      </c>
      <c r="T788" s="20">
        <f>VLOOKUP(S788,Table17[#All],2,0)</f>
        <v>0</v>
      </c>
      <c r="U788" s="21">
        <v>139000</v>
      </c>
    </row>
    <row r="789" spans="1:21">
      <c r="A789" s="22" t="s">
        <v>165</v>
      </c>
      <c r="B789" s="20">
        <f>VLOOKUP(A789,Table7[#All],2,)</f>
        <v>12</v>
      </c>
      <c r="C789" s="23" t="s">
        <v>91</v>
      </c>
      <c r="D789" s="20">
        <f>VLOOKUP(C789,Table8[#All],2,0)</f>
        <v>0</v>
      </c>
      <c r="E789" s="23" t="s">
        <v>92</v>
      </c>
      <c r="F789" s="20">
        <f>VLOOKUP(E789,Table9[#All],2,0)</f>
        <v>0</v>
      </c>
      <c r="G789" s="23" t="s">
        <v>122</v>
      </c>
      <c r="H789" s="20">
        <f>VLOOKUP(G789,Table10[#All],2,0)</f>
        <v>0</v>
      </c>
      <c r="I789" s="23" t="s">
        <v>119</v>
      </c>
      <c r="J789" s="20">
        <f>VLOOKUP(I789,Table11[#All],2,0)</f>
        <v>0</v>
      </c>
      <c r="K789" s="23" t="s">
        <v>98</v>
      </c>
      <c r="L789" s="20">
        <f>VLOOKUP(K789,Table12[#All],2,0)</f>
        <v>0</v>
      </c>
      <c r="M789" s="23" t="s">
        <v>126</v>
      </c>
      <c r="N789" s="20">
        <f>VLOOKUP(M789,Table13[#All],2,0)</f>
        <v>0</v>
      </c>
      <c r="O789" s="23" t="s">
        <v>119</v>
      </c>
      <c r="P789" s="20">
        <f>VLOOKUP(O789,Table14[#All],2,0)</f>
        <v>0</v>
      </c>
      <c r="Q789" s="23" t="s">
        <v>104</v>
      </c>
      <c r="R789" s="20">
        <f>VLOOKUP(Q789,Table16[#All],2,0)</f>
        <v>0</v>
      </c>
      <c r="S789" s="23" t="s">
        <v>111</v>
      </c>
      <c r="T789" s="20">
        <f>VLOOKUP(S789,Table17[#All],2,0)</f>
        <v>0</v>
      </c>
      <c r="U789" s="24">
        <v>233000</v>
      </c>
    </row>
    <row r="790" spans="1:21">
      <c r="A790" s="19" t="s">
        <v>188</v>
      </c>
      <c r="B790" s="20">
        <f>VLOOKUP(A790,Table7[#All],2,)</f>
        <v>7</v>
      </c>
      <c r="C790" s="20" t="s">
        <v>91</v>
      </c>
      <c r="D790" s="20">
        <f>VLOOKUP(C790,Table8[#All],2,0)</f>
        <v>0</v>
      </c>
      <c r="E790" s="20" t="s">
        <v>92</v>
      </c>
      <c r="F790" s="20">
        <f>VLOOKUP(E790,Table9[#All],2,0)</f>
        <v>0</v>
      </c>
      <c r="G790" s="20" t="s">
        <v>93</v>
      </c>
      <c r="H790" s="20">
        <f>VLOOKUP(G790,Table10[#All],2,0)</f>
        <v>1</v>
      </c>
      <c r="I790" s="20" t="s">
        <v>98</v>
      </c>
      <c r="J790" s="20">
        <f>VLOOKUP(I790,Table11[#All],2,0)</f>
        <v>1</v>
      </c>
      <c r="K790" s="20" t="s">
        <v>98</v>
      </c>
      <c r="L790" s="20">
        <f>VLOOKUP(K790,Table12[#All],2,0)</f>
        <v>0</v>
      </c>
      <c r="M790" s="20" t="s">
        <v>126</v>
      </c>
      <c r="N790" s="20">
        <f>VLOOKUP(M790,Table13[#All],2,0)</f>
        <v>0</v>
      </c>
      <c r="O790" s="20" t="s">
        <v>98</v>
      </c>
      <c r="P790" s="20">
        <f>VLOOKUP(O790,Table14[#All],2,0)</f>
        <v>1</v>
      </c>
      <c r="Q790" s="20" t="s">
        <v>104</v>
      </c>
      <c r="R790" s="20">
        <f>VLOOKUP(Q790,Table16[#All],2,0)</f>
        <v>0</v>
      </c>
      <c r="S790" s="20" t="s">
        <v>111</v>
      </c>
      <c r="T790" s="20">
        <f>VLOOKUP(S790,Table17[#All],2,0)</f>
        <v>0</v>
      </c>
      <c r="U790" s="21">
        <v>107900</v>
      </c>
    </row>
    <row r="791" spans="1:21">
      <c r="A791" s="22" t="s">
        <v>199</v>
      </c>
      <c r="B791" s="20">
        <f>VLOOKUP(A791,Table7[#All],2,)</f>
        <v>19</v>
      </c>
      <c r="C791" s="23" t="s">
        <v>91</v>
      </c>
      <c r="D791" s="20">
        <f>VLOOKUP(C791,Table8[#All],2,0)</f>
        <v>0</v>
      </c>
      <c r="E791" s="23" t="s">
        <v>92</v>
      </c>
      <c r="F791" s="20">
        <f>VLOOKUP(E791,Table9[#All],2,0)</f>
        <v>0</v>
      </c>
      <c r="G791" s="23" t="s">
        <v>122</v>
      </c>
      <c r="H791" s="20">
        <f>VLOOKUP(G791,Table10[#All],2,0)</f>
        <v>0</v>
      </c>
      <c r="I791" s="23" t="s">
        <v>98</v>
      </c>
      <c r="J791" s="20">
        <f>VLOOKUP(I791,Table11[#All],2,0)</f>
        <v>1</v>
      </c>
      <c r="K791" s="23" t="s">
        <v>139</v>
      </c>
      <c r="L791" s="20">
        <f>VLOOKUP(K791,Table12[#All],2,0)</f>
        <v>3</v>
      </c>
      <c r="M791" s="23" t="s">
        <v>119</v>
      </c>
      <c r="N791" s="20">
        <f>VLOOKUP(M791,Table13[#All],2,0)</f>
        <v>1</v>
      </c>
      <c r="O791" s="23" t="s">
        <v>119</v>
      </c>
      <c r="P791" s="20">
        <f>VLOOKUP(O791,Table14[#All],2,0)</f>
        <v>0</v>
      </c>
      <c r="Q791" s="23" t="s">
        <v>104</v>
      </c>
      <c r="R791" s="20">
        <f>VLOOKUP(Q791,Table16[#All],2,0)</f>
        <v>0</v>
      </c>
      <c r="S791" s="23" t="s">
        <v>111</v>
      </c>
      <c r="T791" s="20">
        <f>VLOOKUP(S791,Table17[#All],2,0)</f>
        <v>0</v>
      </c>
      <c r="U791" s="24">
        <v>187500</v>
      </c>
    </row>
    <row r="792" spans="1:21">
      <c r="A792" s="19" t="s">
        <v>156</v>
      </c>
      <c r="B792" s="20">
        <f>VLOOKUP(A792,Table7[#All],2,)</f>
        <v>21</v>
      </c>
      <c r="C792" s="20" t="s">
        <v>91</v>
      </c>
      <c r="D792" s="20">
        <f>VLOOKUP(C792,Table8[#All],2,0)</f>
        <v>0</v>
      </c>
      <c r="E792" s="20" t="s">
        <v>129</v>
      </c>
      <c r="F792" s="20">
        <f>VLOOKUP(E792,Table9[#All],2,0)</f>
        <v>3</v>
      </c>
      <c r="G792" s="20" t="s">
        <v>93</v>
      </c>
      <c r="H792" s="20">
        <f>VLOOKUP(G792,Table10[#All],2,0)</f>
        <v>1</v>
      </c>
      <c r="I792" s="20" t="s">
        <v>119</v>
      </c>
      <c r="J792" s="20">
        <f>VLOOKUP(I792,Table11[#All],2,0)</f>
        <v>0</v>
      </c>
      <c r="K792" s="20" t="s">
        <v>98</v>
      </c>
      <c r="L792" s="20">
        <f>VLOOKUP(K792,Table12[#All],2,0)</f>
        <v>0</v>
      </c>
      <c r="M792" s="20" t="s">
        <v>126</v>
      </c>
      <c r="N792" s="20">
        <f>VLOOKUP(M792,Table13[#All],2,0)</f>
        <v>0</v>
      </c>
      <c r="O792" s="20" t="s">
        <v>119</v>
      </c>
      <c r="P792" s="20">
        <f>VLOOKUP(O792,Table14[#All],2,0)</f>
        <v>0</v>
      </c>
      <c r="Q792" s="20" t="s">
        <v>104</v>
      </c>
      <c r="R792" s="20">
        <f>VLOOKUP(Q792,Table16[#All],2,0)</f>
        <v>0</v>
      </c>
      <c r="S792" s="20" t="s">
        <v>111</v>
      </c>
      <c r="T792" s="20">
        <f>VLOOKUP(S792,Table17[#All],2,0)</f>
        <v>0</v>
      </c>
      <c r="U792" s="21">
        <v>160200</v>
      </c>
    </row>
    <row r="793" spans="1:21">
      <c r="A793" s="22" t="s">
        <v>217</v>
      </c>
      <c r="B793" s="20">
        <f>VLOOKUP(A793,Table7[#All],2,)</f>
        <v>4</v>
      </c>
      <c r="C793" s="23" t="s">
        <v>91</v>
      </c>
      <c r="D793" s="20">
        <f>VLOOKUP(C793,Table8[#All],2,0)</f>
        <v>0</v>
      </c>
      <c r="E793" s="23" t="s">
        <v>92</v>
      </c>
      <c r="F793" s="20">
        <f>VLOOKUP(E793,Table9[#All],2,0)</f>
        <v>0</v>
      </c>
      <c r="G793" s="23" t="s">
        <v>158</v>
      </c>
      <c r="H793" s="20">
        <f>VLOOKUP(G793,Table10[#All],2,0)</f>
        <v>5</v>
      </c>
      <c r="I793" s="23" t="s">
        <v>119</v>
      </c>
      <c r="J793" s="20">
        <f>VLOOKUP(I793,Table11[#All],2,0)</f>
        <v>0</v>
      </c>
      <c r="K793" s="23" t="s">
        <v>98</v>
      </c>
      <c r="L793" s="20">
        <f>VLOOKUP(K793,Table12[#All],2,0)</f>
        <v>0</v>
      </c>
      <c r="M793" s="23" t="s">
        <v>98</v>
      </c>
      <c r="N793" s="20">
        <f>VLOOKUP(M793,Table13[#All],2,0)</f>
        <v>2</v>
      </c>
      <c r="O793" s="23" t="s">
        <v>98</v>
      </c>
      <c r="P793" s="20">
        <f>VLOOKUP(O793,Table14[#All],2,0)</f>
        <v>1</v>
      </c>
      <c r="Q793" s="23" t="s">
        <v>104</v>
      </c>
      <c r="R793" s="20">
        <f>VLOOKUP(Q793,Table16[#All],2,0)</f>
        <v>0</v>
      </c>
      <c r="S793" s="23" t="s">
        <v>111</v>
      </c>
      <c r="T793" s="20">
        <f>VLOOKUP(S793,Table17[#All],2,0)</f>
        <v>0</v>
      </c>
      <c r="U793" s="24">
        <v>146800</v>
      </c>
    </row>
    <row r="794" spans="1:21">
      <c r="A794" s="19" t="s">
        <v>162</v>
      </c>
      <c r="B794" s="20">
        <f>VLOOKUP(A794,Table7[#All],2,)</f>
        <v>3</v>
      </c>
      <c r="C794" s="20" t="s">
        <v>91</v>
      </c>
      <c r="D794" s="20">
        <f>VLOOKUP(C794,Table8[#All],2,0)</f>
        <v>0</v>
      </c>
      <c r="E794" s="20" t="s">
        <v>92</v>
      </c>
      <c r="F794" s="20">
        <f>VLOOKUP(E794,Table9[#All],2,0)</f>
        <v>0</v>
      </c>
      <c r="G794" s="20" t="s">
        <v>122</v>
      </c>
      <c r="H794" s="20">
        <f>VLOOKUP(G794,Table10[#All],2,0)</f>
        <v>0</v>
      </c>
      <c r="I794" s="20" t="s">
        <v>119</v>
      </c>
      <c r="J794" s="20">
        <f>VLOOKUP(I794,Table11[#All],2,0)</f>
        <v>0</v>
      </c>
      <c r="K794" s="20" t="s">
        <v>98</v>
      </c>
      <c r="L794" s="20">
        <f>VLOOKUP(K794,Table12[#All],2,0)</f>
        <v>0</v>
      </c>
      <c r="M794" s="20" t="s">
        <v>126</v>
      </c>
      <c r="N794" s="20">
        <f>VLOOKUP(M794,Table13[#All],2,0)</f>
        <v>0</v>
      </c>
      <c r="O794" s="20" t="s">
        <v>98</v>
      </c>
      <c r="P794" s="20">
        <f>VLOOKUP(O794,Table14[#All],2,0)</f>
        <v>1</v>
      </c>
      <c r="Q794" s="20" t="s">
        <v>104</v>
      </c>
      <c r="R794" s="20">
        <f>VLOOKUP(Q794,Table16[#All],2,0)</f>
        <v>0</v>
      </c>
      <c r="S794" s="20" t="s">
        <v>111</v>
      </c>
      <c r="T794" s="20">
        <f>VLOOKUP(S794,Table17[#All],2,0)</f>
        <v>0</v>
      </c>
      <c r="U794" s="21">
        <v>269790</v>
      </c>
    </row>
    <row r="795" spans="1:21">
      <c r="A795" s="22" t="s">
        <v>163</v>
      </c>
      <c r="B795" s="20">
        <f>VLOOKUP(A795,Table7[#All],2,)</f>
        <v>5</v>
      </c>
      <c r="C795" s="23" t="s">
        <v>91</v>
      </c>
      <c r="D795" s="20">
        <f>VLOOKUP(C795,Table8[#All],2,0)</f>
        <v>0</v>
      </c>
      <c r="E795" s="23" t="s">
        <v>92</v>
      </c>
      <c r="F795" s="20">
        <f>VLOOKUP(E795,Table9[#All],2,0)</f>
        <v>0</v>
      </c>
      <c r="G795" s="23" t="s">
        <v>93</v>
      </c>
      <c r="H795" s="20">
        <f>VLOOKUP(G795,Table10[#All],2,0)</f>
        <v>1</v>
      </c>
      <c r="I795" s="23" t="s">
        <v>119</v>
      </c>
      <c r="J795" s="20">
        <f>VLOOKUP(I795,Table11[#All],2,0)</f>
        <v>0</v>
      </c>
      <c r="K795" s="23" t="s">
        <v>98</v>
      </c>
      <c r="L795" s="20">
        <f>VLOOKUP(K795,Table12[#All],2,0)</f>
        <v>0</v>
      </c>
      <c r="M795" s="23" t="s">
        <v>126</v>
      </c>
      <c r="N795" s="20">
        <f>VLOOKUP(M795,Table13[#All],2,0)</f>
        <v>0</v>
      </c>
      <c r="O795" s="23" t="s">
        <v>119</v>
      </c>
      <c r="P795" s="20">
        <f>VLOOKUP(O795,Table14[#All],2,0)</f>
        <v>0</v>
      </c>
      <c r="Q795" s="23" t="s">
        <v>104</v>
      </c>
      <c r="R795" s="20">
        <f>VLOOKUP(Q795,Table16[#All],2,0)</f>
        <v>0</v>
      </c>
      <c r="S795" s="23" t="s">
        <v>150</v>
      </c>
      <c r="T795" s="20">
        <f>VLOOKUP(S795,Table17[#All],2,0)</f>
        <v>2</v>
      </c>
      <c r="U795" s="24">
        <v>225000</v>
      </c>
    </row>
    <row r="796" spans="1:21">
      <c r="A796" s="19" t="s">
        <v>121</v>
      </c>
      <c r="B796" s="20">
        <f>VLOOKUP(A796,Table7[#All],2,)</f>
        <v>17</v>
      </c>
      <c r="C796" s="20" t="s">
        <v>91</v>
      </c>
      <c r="D796" s="20">
        <f>VLOOKUP(C796,Table8[#All],2,0)</f>
        <v>0</v>
      </c>
      <c r="E796" s="20" t="s">
        <v>92</v>
      </c>
      <c r="F796" s="20">
        <f>VLOOKUP(E796,Table9[#All],2,0)</f>
        <v>0</v>
      </c>
      <c r="G796" s="20" t="s">
        <v>122</v>
      </c>
      <c r="H796" s="20">
        <f>VLOOKUP(G796,Table10[#All],2,0)</f>
        <v>0</v>
      </c>
      <c r="I796" s="20" t="s">
        <v>119</v>
      </c>
      <c r="J796" s="20">
        <f>VLOOKUP(I796,Table11[#All],2,0)</f>
        <v>0</v>
      </c>
      <c r="K796" s="20" t="s">
        <v>98</v>
      </c>
      <c r="L796" s="20">
        <f>VLOOKUP(K796,Table12[#All],2,0)</f>
        <v>0</v>
      </c>
      <c r="M796" s="20" t="s">
        <v>126</v>
      </c>
      <c r="N796" s="20">
        <f>VLOOKUP(M796,Table13[#All],2,0)</f>
        <v>0</v>
      </c>
      <c r="O796" s="20" t="s">
        <v>119</v>
      </c>
      <c r="P796" s="20">
        <f>VLOOKUP(O796,Table14[#All],2,0)</f>
        <v>0</v>
      </c>
      <c r="Q796" s="20" t="s">
        <v>104</v>
      </c>
      <c r="R796" s="20">
        <f>VLOOKUP(Q796,Table16[#All],2,0)</f>
        <v>0</v>
      </c>
      <c r="S796" s="20" t="s">
        <v>111</v>
      </c>
      <c r="T796" s="20">
        <f>VLOOKUP(S796,Table17[#All],2,0)</f>
        <v>0</v>
      </c>
      <c r="U796" s="21">
        <v>194500</v>
      </c>
    </row>
    <row r="797" spans="1:21">
      <c r="A797" s="22" t="s">
        <v>165</v>
      </c>
      <c r="B797" s="20">
        <f>VLOOKUP(A797,Table7[#All],2,)</f>
        <v>12</v>
      </c>
      <c r="C797" s="23" t="s">
        <v>91</v>
      </c>
      <c r="D797" s="20">
        <f>VLOOKUP(C797,Table8[#All],2,0)</f>
        <v>0</v>
      </c>
      <c r="E797" s="23" t="s">
        <v>92</v>
      </c>
      <c r="F797" s="20">
        <f>VLOOKUP(E797,Table9[#All],2,0)</f>
        <v>0</v>
      </c>
      <c r="G797" s="23" t="s">
        <v>122</v>
      </c>
      <c r="H797" s="20">
        <f>VLOOKUP(G797,Table10[#All],2,0)</f>
        <v>0</v>
      </c>
      <c r="I797" s="23" t="s">
        <v>119</v>
      </c>
      <c r="J797" s="20">
        <f>VLOOKUP(I797,Table11[#All],2,0)</f>
        <v>0</v>
      </c>
      <c r="K797" s="23" t="s">
        <v>98</v>
      </c>
      <c r="L797" s="20">
        <f>VLOOKUP(K797,Table12[#All],2,0)</f>
        <v>0</v>
      </c>
      <c r="M797" s="23" t="s">
        <v>98</v>
      </c>
      <c r="N797" s="20">
        <f>VLOOKUP(M797,Table13[#All],2,0)</f>
        <v>2</v>
      </c>
      <c r="O797" s="23" t="s">
        <v>98</v>
      </c>
      <c r="P797" s="20">
        <f>VLOOKUP(O797,Table14[#All],2,0)</f>
        <v>1</v>
      </c>
      <c r="Q797" s="23" t="s">
        <v>104</v>
      </c>
      <c r="R797" s="20">
        <f>VLOOKUP(Q797,Table16[#All],2,0)</f>
        <v>0</v>
      </c>
      <c r="S797" s="23" t="s">
        <v>111</v>
      </c>
      <c r="T797" s="20">
        <f>VLOOKUP(S797,Table17[#All],2,0)</f>
        <v>0</v>
      </c>
      <c r="U797" s="24">
        <v>171000</v>
      </c>
    </row>
    <row r="798" spans="1:21">
      <c r="A798" s="19" t="s">
        <v>169</v>
      </c>
      <c r="B798" s="20">
        <f>VLOOKUP(A798,Table7[#All],2,)</f>
        <v>9</v>
      </c>
      <c r="C798" s="20" t="s">
        <v>91</v>
      </c>
      <c r="D798" s="20">
        <f>VLOOKUP(C798,Table8[#All],2,0)</f>
        <v>0</v>
      </c>
      <c r="E798" s="20" t="s">
        <v>92</v>
      </c>
      <c r="F798" s="20">
        <f>VLOOKUP(E798,Table9[#All],2,0)</f>
        <v>0</v>
      </c>
      <c r="G798" s="20" t="s">
        <v>93</v>
      </c>
      <c r="H798" s="20">
        <f>VLOOKUP(G798,Table10[#All],2,0)</f>
        <v>1</v>
      </c>
      <c r="I798" s="20" t="s">
        <v>98</v>
      </c>
      <c r="J798" s="20">
        <f>VLOOKUP(I798,Table11[#All],2,0)</f>
        <v>1</v>
      </c>
      <c r="K798" s="20" t="s">
        <v>98</v>
      </c>
      <c r="L798" s="20">
        <f>VLOOKUP(K798,Table12[#All],2,0)</f>
        <v>0</v>
      </c>
      <c r="M798" s="20" t="s">
        <v>126</v>
      </c>
      <c r="N798" s="20">
        <f>VLOOKUP(M798,Table13[#All],2,0)</f>
        <v>0</v>
      </c>
      <c r="O798" s="20" t="s">
        <v>98</v>
      </c>
      <c r="P798" s="20">
        <f>VLOOKUP(O798,Table14[#All],2,0)</f>
        <v>1</v>
      </c>
      <c r="Q798" s="20" t="s">
        <v>104</v>
      </c>
      <c r="R798" s="20">
        <f>VLOOKUP(Q798,Table16[#All],2,0)</f>
        <v>0</v>
      </c>
      <c r="S798" s="20" t="s">
        <v>111</v>
      </c>
      <c r="T798" s="20">
        <f>VLOOKUP(S798,Table17[#All],2,0)</f>
        <v>0</v>
      </c>
      <c r="U798" s="21">
        <v>143500</v>
      </c>
    </row>
    <row r="799" spans="1:21">
      <c r="A799" s="22" t="s">
        <v>89</v>
      </c>
      <c r="B799" s="20">
        <f>VLOOKUP(A799,Table7[#All],2,)</f>
        <v>11</v>
      </c>
      <c r="C799" s="23" t="s">
        <v>91</v>
      </c>
      <c r="D799" s="20">
        <f>VLOOKUP(C799,Table8[#All],2,0)</f>
        <v>0</v>
      </c>
      <c r="E799" s="23" t="s">
        <v>92</v>
      </c>
      <c r="F799" s="20">
        <f>VLOOKUP(E799,Table9[#All],2,0)</f>
        <v>0</v>
      </c>
      <c r="G799" s="23" t="s">
        <v>93</v>
      </c>
      <c r="H799" s="20">
        <f>VLOOKUP(G799,Table10[#All],2,0)</f>
        <v>1</v>
      </c>
      <c r="I799" s="23" t="s">
        <v>98</v>
      </c>
      <c r="J799" s="20">
        <f>VLOOKUP(I799,Table11[#All],2,0)</f>
        <v>1</v>
      </c>
      <c r="K799" s="23" t="s">
        <v>98</v>
      </c>
      <c r="L799" s="20">
        <f>VLOOKUP(K799,Table12[#All],2,0)</f>
        <v>0</v>
      </c>
      <c r="M799" s="23" t="s">
        <v>119</v>
      </c>
      <c r="N799" s="20">
        <f>VLOOKUP(M799,Table13[#All],2,0)</f>
        <v>1</v>
      </c>
      <c r="O799" s="23" t="s">
        <v>98</v>
      </c>
      <c r="P799" s="20">
        <f>VLOOKUP(O799,Table14[#All],2,0)</f>
        <v>1</v>
      </c>
      <c r="Q799" s="23" t="s">
        <v>104</v>
      </c>
      <c r="R799" s="20">
        <f>VLOOKUP(Q799,Table16[#All],2,0)</f>
        <v>0</v>
      </c>
      <c r="S799" s="23" t="s">
        <v>172</v>
      </c>
      <c r="T799" s="20">
        <f>VLOOKUP(S799,Table17[#All],2,0)</f>
        <v>1</v>
      </c>
      <c r="U799" s="24">
        <v>110000</v>
      </c>
    </row>
    <row r="800" spans="1:21">
      <c r="A800" s="19" t="s">
        <v>147</v>
      </c>
      <c r="B800" s="20">
        <f>VLOOKUP(A800,Table7[#All],2,)</f>
        <v>10</v>
      </c>
      <c r="C800" s="20" t="s">
        <v>91</v>
      </c>
      <c r="D800" s="20">
        <f>VLOOKUP(C800,Table8[#All],2,0)</f>
        <v>0</v>
      </c>
      <c r="E800" s="20" t="s">
        <v>92</v>
      </c>
      <c r="F800" s="20">
        <f>VLOOKUP(E800,Table9[#All],2,0)</f>
        <v>0</v>
      </c>
      <c r="G800" s="20" t="s">
        <v>122</v>
      </c>
      <c r="H800" s="20">
        <f>VLOOKUP(G800,Table10[#All],2,0)</f>
        <v>0</v>
      </c>
      <c r="I800" s="20" t="s">
        <v>126</v>
      </c>
      <c r="J800" s="20">
        <f>VLOOKUP(I800,Table11[#All],2,0)</f>
        <v>2</v>
      </c>
      <c r="K800" s="20" t="s">
        <v>98</v>
      </c>
      <c r="L800" s="20">
        <f>VLOOKUP(K800,Table12[#All],2,0)</f>
        <v>0</v>
      </c>
      <c r="M800" s="20" t="s">
        <v>126</v>
      </c>
      <c r="N800" s="20">
        <f>VLOOKUP(M800,Table13[#All],2,0)</f>
        <v>0</v>
      </c>
      <c r="O800" s="20" t="s">
        <v>126</v>
      </c>
      <c r="P800" s="20">
        <f>VLOOKUP(O800,Table14[#All],2,0)</f>
        <v>2</v>
      </c>
      <c r="Q800" s="20" t="s">
        <v>104</v>
      </c>
      <c r="R800" s="20">
        <f>VLOOKUP(Q800,Table16[#All],2,0)</f>
        <v>0</v>
      </c>
      <c r="S800" s="20" t="s">
        <v>150</v>
      </c>
      <c r="T800" s="20">
        <f>VLOOKUP(S800,Table17[#All],2,0)</f>
        <v>2</v>
      </c>
      <c r="U800" s="21">
        <v>485000</v>
      </c>
    </row>
    <row r="801" spans="1:21">
      <c r="A801" s="22" t="s">
        <v>200</v>
      </c>
      <c r="B801" s="20">
        <f>VLOOKUP(A801,Table7[#All],2,)</f>
        <v>23</v>
      </c>
      <c r="C801" s="23" t="s">
        <v>90</v>
      </c>
      <c r="D801" s="20">
        <f>VLOOKUP(C801,Table8[#All],2,0)</f>
        <v>1</v>
      </c>
      <c r="E801" s="23" t="s">
        <v>92</v>
      </c>
      <c r="F801" s="20">
        <f>VLOOKUP(E801,Table9[#All],2,0)</f>
        <v>0</v>
      </c>
      <c r="G801" s="23" t="s">
        <v>176</v>
      </c>
      <c r="H801" s="20">
        <f>VLOOKUP(G801,Table10[#All],2,0)</f>
        <v>2</v>
      </c>
      <c r="I801" s="23" t="s">
        <v>119</v>
      </c>
      <c r="J801" s="20">
        <f>VLOOKUP(I801,Table11[#All],2,0)</f>
        <v>0</v>
      </c>
      <c r="K801" s="23" t="s">
        <v>98</v>
      </c>
      <c r="L801" s="20">
        <f>VLOOKUP(K801,Table12[#All],2,0)</f>
        <v>0</v>
      </c>
      <c r="M801" s="23" t="s">
        <v>126</v>
      </c>
      <c r="N801" s="20">
        <f>VLOOKUP(M801,Table13[#All],2,0)</f>
        <v>0</v>
      </c>
      <c r="O801" s="23" t="s">
        <v>119</v>
      </c>
      <c r="P801" s="20">
        <f>VLOOKUP(O801,Table14[#All],2,0)</f>
        <v>0</v>
      </c>
      <c r="Q801" s="23" t="s">
        <v>104</v>
      </c>
      <c r="R801" s="20">
        <f>VLOOKUP(Q801,Table16[#All],2,0)</f>
        <v>0</v>
      </c>
      <c r="S801" s="23" t="s">
        <v>111</v>
      </c>
      <c r="T801" s="20">
        <f>VLOOKUP(S801,Table17[#All],2,0)</f>
        <v>0</v>
      </c>
      <c r="U801" s="24">
        <v>175000</v>
      </c>
    </row>
    <row r="802" spans="1:21">
      <c r="A802" s="19" t="s">
        <v>199</v>
      </c>
      <c r="B802" s="20">
        <f>VLOOKUP(A802,Table7[#All],2,)</f>
        <v>19</v>
      </c>
      <c r="C802" s="20" t="s">
        <v>90</v>
      </c>
      <c r="D802" s="20">
        <f>VLOOKUP(C802,Table8[#All],2,0)</f>
        <v>1</v>
      </c>
      <c r="E802" s="20" t="s">
        <v>92</v>
      </c>
      <c r="F802" s="20">
        <f>VLOOKUP(E802,Table9[#All],2,0)</f>
        <v>0</v>
      </c>
      <c r="G802" s="20" t="s">
        <v>122</v>
      </c>
      <c r="H802" s="20">
        <f>VLOOKUP(G802,Table10[#All],2,0)</f>
        <v>0</v>
      </c>
      <c r="I802" s="20" t="s">
        <v>119</v>
      </c>
      <c r="J802" s="20">
        <f>VLOOKUP(I802,Table11[#All],2,0)</f>
        <v>0</v>
      </c>
      <c r="K802" s="20" t="s">
        <v>98</v>
      </c>
      <c r="L802" s="20">
        <f>VLOOKUP(K802,Table12[#All],2,0)</f>
        <v>0</v>
      </c>
      <c r="M802" s="20" t="s">
        <v>119</v>
      </c>
      <c r="N802" s="20">
        <f>VLOOKUP(M802,Table13[#All],2,0)</f>
        <v>1</v>
      </c>
      <c r="O802" s="20" t="s">
        <v>119</v>
      </c>
      <c r="P802" s="20">
        <f>VLOOKUP(O802,Table14[#All],2,0)</f>
        <v>0</v>
      </c>
      <c r="Q802" s="20" t="s">
        <v>104</v>
      </c>
      <c r="R802" s="20">
        <f>VLOOKUP(Q802,Table16[#All],2,0)</f>
        <v>0</v>
      </c>
      <c r="S802" s="20" t="s">
        <v>111</v>
      </c>
      <c r="T802" s="20">
        <f>VLOOKUP(S802,Table17[#All],2,0)</f>
        <v>0</v>
      </c>
      <c r="U802" s="21">
        <v>200000</v>
      </c>
    </row>
    <row r="803" spans="1:21">
      <c r="A803" s="22" t="s">
        <v>214</v>
      </c>
      <c r="B803" s="20">
        <f>VLOOKUP(A803,Table7[#All],2,)</f>
        <v>13</v>
      </c>
      <c r="C803" s="23" t="s">
        <v>91</v>
      </c>
      <c r="D803" s="20">
        <f>VLOOKUP(C803,Table8[#All],2,0)</f>
        <v>0</v>
      </c>
      <c r="E803" s="23" t="s">
        <v>92</v>
      </c>
      <c r="F803" s="20">
        <f>VLOOKUP(E803,Table9[#All],2,0)</f>
        <v>0</v>
      </c>
      <c r="G803" s="23" t="s">
        <v>93</v>
      </c>
      <c r="H803" s="20">
        <f>VLOOKUP(G803,Table10[#All],2,0)</f>
        <v>1</v>
      </c>
      <c r="I803" s="23" t="s">
        <v>98</v>
      </c>
      <c r="J803" s="20">
        <f>VLOOKUP(I803,Table11[#All],2,0)</f>
        <v>1</v>
      </c>
      <c r="K803" s="23" t="s">
        <v>98</v>
      </c>
      <c r="L803" s="20">
        <f>VLOOKUP(K803,Table12[#All],2,0)</f>
        <v>0</v>
      </c>
      <c r="M803" s="23" t="s">
        <v>126</v>
      </c>
      <c r="N803" s="20">
        <f>VLOOKUP(M803,Table13[#All],2,0)</f>
        <v>0</v>
      </c>
      <c r="O803" s="23" t="s">
        <v>98</v>
      </c>
      <c r="P803" s="20">
        <f>VLOOKUP(O803,Table14[#All],2,0)</f>
        <v>1</v>
      </c>
      <c r="Q803" s="23" t="s">
        <v>104</v>
      </c>
      <c r="R803" s="20">
        <f>VLOOKUP(Q803,Table16[#All],2,0)</f>
        <v>0</v>
      </c>
      <c r="S803" s="23" t="s">
        <v>111</v>
      </c>
      <c r="T803" s="20">
        <f>VLOOKUP(S803,Table17[#All],2,0)</f>
        <v>0</v>
      </c>
      <c r="U803" s="24">
        <v>109900</v>
      </c>
    </row>
    <row r="804" spans="1:21">
      <c r="A804" s="19" t="s">
        <v>209</v>
      </c>
      <c r="B804" s="20">
        <f>VLOOKUP(A804,Table7[#All],2,)</f>
        <v>0</v>
      </c>
      <c r="C804" s="20" t="s">
        <v>91</v>
      </c>
      <c r="D804" s="20">
        <f>VLOOKUP(C804,Table8[#All],2,0)</f>
        <v>0</v>
      </c>
      <c r="E804" s="20" t="s">
        <v>92</v>
      </c>
      <c r="F804" s="20">
        <f>VLOOKUP(E804,Table9[#All],2,0)</f>
        <v>0</v>
      </c>
      <c r="G804" s="20" t="s">
        <v>122</v>
      </c>
      <c r="H804" s="20">
        <f>VLOOKUP(G804,Table10[#All],2,0)</f>
        <v>0</v>
      </c>
      <c r="I804" s="20" t="s">
        <v>119</v>
      </c>
      <c r="J804" s="20">
        <f>VLOOKUP(I804,Table11[#All],2,0)</f>
        <v>0</v>
      </c>
      <c r="K804" s="20" t="s">
        <v>98</v>
      </c>
      <c r="L804" s="20">
        <f>VLOOKUP(K804,Table12[#All],2,0)</f>
        <v>0</v>
      </c>
      <c r="M804" s="20" t="s">
        <v>126</v>
      </c>
      <c r="N804" s="20">
        <f>VLOOKUP(M804,Table13[#All],2,0)</f>
        <v>0</v>
      </c>
      <c r="O804" s="20" t="s">
        <v>119</v>
      </c>
      <c r="P804" s="20">
        <f>VLOOKUP(O804,Table14[#All],2,0)</f>
        <v>0</v>
      </c>
      <c r="Q804" s="20" t="s">
        <v>104</v>
      </c>
      <c r="R804" s="20">
        <f>VLOOKUP(Q804,Table16[#All],2,0)</f>
        <v>0</v>
      </c>
      <c r="S804" s="20" t="s">
        <v>111</v>
      </c>
      <c r="T804" s="20">
        <f>VLOOKUP(S804,Table17[#All],2,0)</f>
        <v>0</v>
      </c>
      <c r="U804" s="21">
        <v>189000</v>
      </c>
    </row>
    <row r="805" spans="1:21">
      <c r="A805" s="22" t="s">
        <v>147</v>
      </c>
      <c r="B805" s="20">
        <f>VLOOKUP(A805,Table7[#All],2,)</f>
        <v>10</v>
      </c>
      <c r="C805" s="23" t="s">
        <v>91</v>
      </c>
      <c r="D805" s="20">
        <f>VLOOKUP(C805,Table8[#All],2,0)</f>
        <v>0</v>
      </c>
      <c r="E805" s="23" t="s">
        <v>92</v>
      </c>
      <c r="F805" s="20">
        <f>VLOOKUP(E805,Table9[#All],2,0)</f>
        <v>0</v>
      </c>
      <c r="G805" s="23" t="s">
        <v>122</v>
      </c>
      <c r="H805" s="20">
        <f>VLOOKUP(G805,Table10[#All],2,0)</f>
        <v>0</v>
      </c>
      <c r="I805" s="23" t="s">
        <v>126</v>
      </c>
      <c r="J805" s="20">
        <f>VLOOKUP(I805,Table11[#All],2,0)</f>
        <v>2</v>
      </c>
      <c r="K805" s="23" t="s">
        <v>98</v>
      </c>
      <c r="L805" s="20">
        <f>VLOOKUP(K805,Table12[#All],2,0)</f>
        <v>0</v>
      </c>
      <c r="M805" s="23" t="s">
        <v>126</v>
      </c>
      <c r="N805" s="20">
        <f>VLOOKUP(M805,Table13[#All],2,0)</f>
        <v>0</v>
      </c>
      <c r="O805" s="23" t="s">
        <v>126</v>
      </c>
      <c r="P805" s="20">
        <f>VLOOKUP(O805,Table14[#All],2,0)</f>
        <v>2</v>
      </c>
      <c r="Q805" s="23" t="s">
        <v>104</v>
      </c>
      <c r="R805" s="20">
        <f>VLOOKUP(Q805,Table16[#All],2,0)</f>
        <v>0</v>
      </c>
      <c r="S805" s="23" t="s">
        <v>150</v>
      </c>
      <c r="T805" s="20">
        <f>VLOOKUP(S805,Table17[#All],2,0)</f>
        <v>2</v>
      </c>
      <c r="U805" s="24">
        <v>582933</v>
      </c>
    </row>
    <row r="806" spans="1:21">
      <c r="A806" s="19" t="s">
        <v>89</v>
      </c>
      <c r="B806" s="20">
        <f>VLOOKUP(A806,Table7[#All],2,)</f>
        <v>11</v>
      </c>
      <c r="C806" s="20" t="s">
        <v>91</v>
      </c>
      <c r="D806" s="20">
        <f>VLOOKUP(C806,Table8[#All],2,0)</f>
        <v>0</v>
      </c>
      <c r="E806" s="20" t="s">
        <v>92</v>
      </c>
      <c r="F806" s="20">
        <f>VLOOKUP(E806,Table9[#All],2,0)</f>
        <v>0</v>
      </c>
      <c r="G806" s="20" t="s">
        <v>93</v>
      </c>
      <c r="H806" s="20">
        <f>VLOOKUP(G806,Table10[#All],2,0)</f>
        <v>1</v>
      </c>
      <c r="I806" s="20" t="s">
        <v>98</v>
      </c>
      <c r="J806" s="20">
        <f>VLOOKUP(I806,Table11[#All],2,0)</f>
        <v>1</v>
      </c>
      <c r="K806" s="20" t="s">
        <v>98</v>
      </c>
      <c r="L806" s="20">
        <f>VLOOKUP(K806,Table12[#All],2,0)</f>
        <v>0</v>
      </c>
      <c r="M806" s="20" t="s">
        <v>98</v>
      </c>
      <c r="N806" s="20">
        <f>VLOOKUP(M806,Table13[#All],2,0)</f>
        <v>2</v>
      </c>
      <c r="O806" s="20" t="s">
        <v>98</v>
      </c>
      <c r="P806" s="20">
        <f>VLOOKUP(O806,Table14[#All],2,0)</f>
        <v>1</v>
      </c>
      <c r="Q806" s="20" t="s">
        <v>104</v>
      </c>
      <c r="R806" s="20">
        <f>VLOOKUP(Q806,Table16[#All],2,0)</f>
        <v>0</v>
      </c>
      <c r="S806" s="20" t="s">
        <v>178</v>
      </c>
      <c r="T806" s="20">
        <f>VLOOKUP(S806,Table17[#All],2,0)</f>
        <v>5</v>
      </c>
      <c r="U806" s="21">
        <v>118000</v>
      </c>
    </row>
    <row r="807" spans="1:21">
      <c r="A807" s="22" t="s">
        <v>163</v>
      </c>
      <c r="B807" s="20">
        <f>VLOOKUP(A807,Table7[#All],2,)</f>
        <v>5</v>
      </c>
      <c r="C807" s="23" t="s">
        <v>91</v>
      </c>
      <c r="D807" s="20">
        <f>VLOOKUP(C807,Table8[#All],2,0)</f>
        <v>0</v>
      </c>
      <c r="E807" s="23" t="s">
        <v>92</v>
      </c>
      <c r="F807" s="20">
        <f>VLOOKUP(E807,Table9[#All],2,0)</f>
        <v>0</v>
      </c>
      <c r="G807" s="23" t="s">
        <v>93</v>
      </c>
      <c r="H807" s="20">
        <f>VLOOKUP(G807,Table10[#All],2,0)</f>
        <v>1</v>
      </c>
      <c r="I807" s="23" t="s">
        <v>119</v>
      </c>
      <c r="J807" s="20">
        <f>VLOOKUP(I807,Table11[#All],2,0)</f>
        <v>0</v>
      </c>
      <c r="K807" s="23" t="s">
        <v>98</v>
      </c>
      <c r="L807" s="20">
        <f>VLOOKUP(K807,Table12[#All],2,0)</f>
        <v>0</v>
      </c>
      <c r="M807" s="23" t="s">
        <v>126</v>
      </c>
      <c r="N807" s="20">
        <f>VLOOKUP(M807,Table13[#All],2,0)</f>
        <v>0</v>
      </c>
      <c r="O807" s="23" t="s">
        <v>126</v>
      </c>
      <c r="P807" s="20">
        <f>VLOOKUP(O807,Table14[#All],2,0)</f>
        <v>2</v>
      </c>
      <c r="Q807" s="23" t="s">
        <v>104</v>
      </c>
      <c r="R807" s="20">
        <f>VLOOKUP(Q807,Table16[#All],2,0)</f>
        <v>0</v>
      </c>
      <c r="S807" s="23" t="s">
        <v>150</v>
      </c>
      <c r="T807" s="20">
        <f>VLOOKUP(S807,Table17[#All],2,0)</f>
        <v>2</v>
      </c>
      <c r="U807" s="24">
        <v>227680</v>
      </c>
    </row>
    <row r="808" spans="1:21">
      <c r="A808" s="19" t="s">
        <v>89</v>
      </c>
      <c r="B808" s="20">
        <f>VLOOKUP(A808,Table7[#All],2,)</f>
        <v>11</v>
      </c>
      <c r="C808" s="20" t="s">
        <v>91</v>
      </c>
      <c r="D808" s="20">
        <f>VLOOKUP(C808,Table8[#All],2,0)</f>
        <v>0</v>
      </c>
      <c r="E808" s="20" t="s">
        <v>92</v>
      </c>
      <c r="F808" s="20">
        <f>VLOOKUP(E808,Table9[#All],2,0)</f>
        <v>0</v>
      </c>
      <c r="G808" s="20" t="s">
        <v>158</v>
      </c>
      <c r="H808" s="20">
        <f>VLOOKUP(G808,Table10[#All],2,0)</f>
        <v>5</v>
      </c>
      <c r="I808" s="20" t="s">
        <v>98</v>
      </c>
      <c r="J808" s="20">
        <f>VLOOKUP(I808,Table11[#All],2,0)</f>
        <v>1</v>
      </c>
      <c r="K808" s="20" t="s">
        <v>98</v>
      </c>
      <c r="L808" s="20">
        <f>VLOOKUP(K808,Table12[#All],2,0)</f>
        <v>0</v>
      </c>
      <c r="M808" s="20" t="s">
        <v>119</v>
      </c>
      <c r="N808" s="20">
        <f>VLOOKUP(M808,Table13[#All],2,0)</f>
        <v>1</v>
      </c>
      <c r="O808" s="20" t="s">
        <v>98</v>
      </c>
      <c r="P808" s="20">
        <f>VLOOKUP(O808,Table14[#All],2,0)</f>
        <v>1</v>
      </c>
      <c r="Q808" s="20" t="s">
        <v>104</v>
      </c>
      <c r="R808" s="20">
        <f>VLOOKUP(Q808,Table16[#All],2,0)</f>
        <v>0</v>
      </c>
      <c r="S808" s="20" t="s">
        <v>111</v>
      </c>
      <c r="T808" s="20">
        <f>VLOOKUP(S808,Table17[#All],2,0)</f>
        <v>0</v>
      </c>
      <c r="U808" s="21">
        <v>135500</v>
      </c>
    </row>
    <row r="809" spans="1:21">
      <c r="A809" s="22" t="s">
        <v>197</v>
      </c>
      <c r="B809" s="20">
        <f>VLOOKUP(A809,Table7[#All],2,)</f>
        <v>8</v>
      </c>
      <c r="C809" s="23" t="s">
        <v>91</v>
      </c>
      <c r="D809" s="20">
        <f>VLOOKUP(C809,Table8[#All],2,0)</f>
        <v>0</v>
      </c>
      <c r="E809" s="23" t="s">
        <v>92</v>
      </c>
      <c r="F809" s="20">
        <f>VLOOKUP(E809,Table9[#All],2,0)</f>
        <v>0</v>
      </c>
      <c r="G809" s="23" t="s">
        <v>122</v>
      </c>
      <c r="H809" s="20">
        <f>VLOOKUP(G809,Table10[#All],2,0)</f>
        <v>0</v>
      </c>
      <c r="I809" s="23" t="s">
        <v>98</v>
      </c>
      <c r="J809" s="20">
        <f>VLOOKUP(I809,Table11[#All],2,0)</f>
        <v>1</v>
      </c>
      <c r="K809" s="23" t="s">
        <v>98</v>
      </c>
      <c r="L809" s="20">
        <f>VLOOKUP(K809,Table12[#All],2,0)</f>
        <v>0</v>
      </c>
      <c r="M809" s="23" t="s">
        <v>126</v>
      </c>
      <c r="N809" s="20">
        <f>VLOOKUP(M809,Table13[#All],2,0)</f>
        <v>0</v>
      </c>
      <c r="O809" s="23" t="s">
        <v>119</v>
      </c>
      <c r="P809" s="20">
        <f>VLOOKUP(O809,Table14[#All],2,0)</f>
        <v>0</v>
      </c>
      <c r="Q809" s="23" t="s">
        <v>104</v>
      </c>
      <c r="R809" s="20">
        <f>VLOOKUP(Q809,Table16[#All],2,0)</f>
        <v>0</v>
      </c>
      <c r="S809" s="23" t="s">
        <v>111</v>
      </c>
      <c r="T809" s="20">
        <f>VLOOKUP(S809,Table17[#All],2,0)</f>
        <v>0</v>
      </c>
      <c r="U809" s="24">
        <v>223500</v>
      </c>
    </row>
    <row r="810" spans="1:21">
      <c r="A810" s="19" t="s">
        <v>89</v>
      </c>
      <c r="B810" s="20">
        <f>VLOOKUP(A810,Table7[#All],2,)</f>
        <v>11</v>
      </c>
      <c r="C810" s="20" t="s">
        <v>91</v>
      </c>
      <c r="D810" s="20">
        <f>VLOOKUP(C810,Table8[#All],2,0)</f>
        <v>0</v>
      </c>
      <c r="E810" s="20" t="s">
        <v>92</v>
      </c>
      <c r="F810" s="20">
        <f>VLOOKUP(E810,Table9[#All],2,0)</f>
        <v>0</v>
      </c>
      <c r="G810" s="20" t="s">
        <v>158</v>
      </c>
      <c r="H810" s="20">
        <f>VLOOKUP(G810,Table10[#All],2,0)</f>
        <v>5</v>
      </c>
      <c r="I810" s="20" t="s">
        <v>98</v>
      </c>
      <c r="J810" s="20">
        <f>VLOOKUP(I810,Table11[#All],2,0)</f>
        <v>1</v>
      </c>
      <c r="K810" s="20" t="s">
        <v>98</v>
      </c>
      <c r="L810" s="20">
        <f>VLOOKUP(K810,Table12[#All],2,0)</f>
        <v>0</v>
      </c>
      <c r="M810" s="20" t="s">
        <v>98</v>
      </c>
      <c r="N810" s="20">
        <f>VLOOKUP(M810,Table13[#All],2,0)</f>
        <v>2</v>
      </c>
      <c r="O810" s="20" t="s">
        <v>98</v>
      </c>
      <c r="P810" s="20">
        <f>VLOOKUP(O810,Table14[#All],2,0)</f>
        <v>1</v>
      </c>
      <c r="Q810" s="20" t="s">
        <v>104</v>
      </c>
      <c r="R810" s="20">
        <f>VLOOKUP(Q810,Table16[#All],2,0)</f>
        <v>0</v>
      </c>
      <c r="S810" s="20" t="s">
        <v>111</v>
      </c>
      <c r="T810" s="20">
        <f>VLOOKUP(S810,Table17[#All],2,0)</f>
        <v>0</v>
      </c>
      <c r="U810" s="21">
        <v>159950</v>
      </c>
    </row>
    <row r="811" spans="1:21">
      <c r="A811" s="22" t="s">
        <v>188</v>
      </c>
      <c r="B811" s="20">
        <f>VLOOKUP(A811,Table7[#All],2,)</f>
        <v>7</v>
      </c>
      <c r="C811" s="23" t="s">
        <v>91</v>
      </c>
      <c r="D811" s="20">
        <f>VLOOKUP(C811,Table8[#All],2,0)</f>
        <v>0</v>
      </c>
      <c r="E811" s="23" t="s">
        <v>92</v>
      </c>
      <c r="F811" s="20">
        <f>VLOOKUP(E811,Table9[#All],2,0)</f>
        <v>0</v>
      </c>
      <c r="G811" s="23" t="s">
        <v>198</v>
      </c>
      <c r="H811" s="20">
        <f>VLOOKUP(G811,Table10[#All],2,0)</f>
        <v>6</v>
      </c>
      <c r="I811" s="23" t="s">
        <v>98</v>
      </c>
      <c r="J811" s="20">
        <f>VLOOKUP(I811,Table11[#All],2,0)</f>
        <v>1</v>
      </c>
      <c r="K811" s="23" t="s">
        <v>98</v>
      </c>
      <c r="L811" s="20">
        <f>VLOOKUP(K811,Table12[#All],2,0)</f>
        <v>0</v>
      </c>
      <c r="M811" s="23" t="s">
        <v>98</v>
      </c>
      <c r="N811" s="20">
        <f>VLOOKUP(M811,Table13[#All],2,0)</f>
        <v>2</v>
      </c>
      <c r="O811" s="23" t="s">
        <v>98</v>
      </c>
      <c r="P811" s="20">
        <f>VLOOKUP(O811,Table14[#All],2,0)</f>
        <v>1</v>
      </c>
      <c r="Q811" s="23" t="s">
        <v>167</v>
      </c>
      <c r="R811" s="20">
        <f>VLOOKUP(Q811,Table16[#All],2,0)</f>
        <v>1</v>
      </c>
      <c r="S811" s="23" t="s">
        <v>111</v>
      </c>
      <c r="T811" s="20">
        <f>VLOOKUP(S811,Table17[#All],2,0)</f>
        <v>0</v>
      </c>
      <c r="U811" s="24">
        <v>106000</v>
      </c>
    </row>
    <row r="812" spans="1:21">
      <c r="A812" s="19" t="s">
        <v>175</v>
      </c>
      <c r="B812" s="20">
        <f>VLOOKUP(A812,Table7[#All],2,)</f>
        <v>6</v>
      </c>
      <c r="C812" s="20" t="s">
        <v>91</v>
      </c>
      <c r="D812" s="20">
        <f>VLOOKUP(C812,Table8[#All],2,0)</f>
        <v>0</v>
      </c>
      <c r="E812" s="20" t="s">
        <v>92</v>
      </c>
      <c r="F812" s="20">
        <f>VLOOKUP(E812,Table9[#All],2,0)</f>
        <v>0</v>
      </c>
      <c r="G812" s="20" t="s">
        <v>93</v>
      </c>
      <c r="H812" s="20">
        <f>VLOOKUP(G812,Table10[#All],2,0)</f>
        <v>1</v>
      </c>
      <c r="I812" s="20" t="s">
        <v>98</v>
      </c>
      <c r="J812" s="20">
        <f>VLOOKUP(I812,Table11[#All],2,0)</f>
        <v>1</v>
      </c>
      <c r="K812" s="20" t="s">
        <v>98</v>
      </c>
      <c r="L812" s="20">
        <f>VLOOKUP(K812,Table12[#All],2,0)</f>
        <v>0</v>
      </c>
      <c r="M812" s="20" t="s">
        <v>139</v>
      </c>
      <c r="N812" s="20">
        <f>VLOOKUP(M812,Table13[#All],2,0)</f>
        <v>3</v>
      </c>
      <c r="O812" s="20" t="s">
        <v>119</v>
      </c>
      <c r="P812" s="20">
        <f>VLOOKUP(O812,Table14[#All],2,0)</f>
        <v>0</v>
      </c>
      <c r="Q812" s="20" t="s">
        <v>104</v>
      </c>
      <c r="R812" s="20">
        <f>VLOOKUP(Q812,Table16[#All],2,0)</f>
        <v>0</v>
      </c>
      <c r="S812" s="20" t="s">
        <v>111</v>
      </c>
      <c r="T812" s="20">
        <f>VLOOKUP(S812,Table17[#All],2,0)</f>
        <v>0</v>
      </c>
      <c r="U812" s="21">
        <v>181000</v>
      </c>
    </row>
    <row r="813" spans="1:21">
      <c r="A813" s="22" t="s">
        <v>209</v>
      </c>
      <c r="B813" s="20">
        <f>VLOOKUP(A813,Table7[#All],2,)</f>
        <v>0</v>
      </c>
      <c r="C813" s="23" t="s">
        <v>91</v>
      </c>
      <c r="D813" s="20">
        <f>VLOOKUP(C813,Table8[#All],2,0)</f>
        <v>0</v>
      </c>
      <c r="E813" s="23" t="s">
        <v>129</v>
      </c>
      <c r="F813" s="20">
        <f>VLOOKUP(E813,Table9[#All],2,0)</f>
        <v>3</v>
      </c>
      <c r="G813" s="23" t="s">
        <v>93</v>
      </c>
      <c r="H813" s="20">
        <f>VLOOKUP(G813,Table10[#All],2,0)</f>
        <v>1</v>
      </c>
      <c r="I813" s="23" t="s">
        <v>119</v>
      </c>
      <c r="J813" s="20">
        <f>VLOOKUP(I813,Table11[#All],2,0)</f>
        <v>0</v>
      </c>
      <c r="K813" s="23" t="s">
        <v>98</v>
      </c>
      <c r="L813" s="20">
        <f>VLOOKUP(K813,Table12[#All],2,0)</f>
        <v>0</v>
      </c>
      <c r="M813" s="23" t="s">
        <v>126</v>
      </c>
      <c r="N813" s="20">
        <f>VLOOKUP(M813,Table13[#All],2,0)</f>
        <v>0</v>
      </c>
      <c r="O813" s="23" t="s">
        <v>119</v>
      </c>
      <c r="P813" s="20">
        <f>VLOOKUP(O813,Table14[#All],2,0)</f>
        <v>0</v>
      </c>
      <c r="Q813" s="23" t="s">
        <v>104</v>
      </c>
      <c r="R813" s="20">
        <f>VLOOKUP(Q813,Table16[#All],2,0)</f>
        <v>0</v>
      </c>
      <c r="S813" s="23" t="s">
        <v>111</v>
      </c>
      <c r="T813" s="20">
        <f>VLOOKUP(S813,Table17[#All],2,0)</f>
        <v>0</v>
      </c>
      <c r="U813" s="24">
        <v>144500</v>
      </c>
    </row>
    <row r="814" spans="1:21">
      <c r="A814" s="19" t="s">
        <v>214</v>
      </c>
      <c r="B814" s="20">
        <f>VLOOKUP(A814,Table7[#All],2,)</f>
        <v>13</v>
      </c>
      <c r="C814" s="20" t="s">
        <v>91</v>
      </c>
      <c r="D814" s="20">
        <f>VLOOKUP(C814,Table8[#All],2,0)</f>
        <v>0</v>
      </c>
      <c r="E814" s="20" t="s">
        <v>92</v>
      </c>
      <c r="F814" s="20">
        <f>VLOOKUP(E814,Table9[#All],2,0)</f>
        <v>0</v>
      </c>
      <c r="G814" s="20" t="s">
        <v>93</v>
      </c>
      <c r="H814" s="20">
        <f>VLOOKUP(G814,Table10[#All],2,0)</f>
        <v>1</v>
      </c>
      <c r="I814" s="20" t="s">
        <v>98</v>
      </c>
      <c r="J814" s="20">
        <f>VLOOKUP(I814,Table11[#All],2,0)</f>
        <v>1</v>
      </c>
      <c r="K814" s="20" t="s">
        <v>98</v>
      </c>
      <c r="L814" s="20">
        <f>VLOOKUP(K814,Table12[#All],2,0)</f>
        <v>0</v>
      </c>
      <c r="M814" s="20" t="s">
        <v>98</v>
      </c>
      <c r="N814" s="20">
        <f>VLOOKUP(M814,Table13[#All],2,0)</f>
        <v>2</v>
      </c>
      <c r="O814" s="20" t="s">
        <v>139</v>
      </c>
      <c r="P814" s="20">
        <f>VLOOKUP(O814,Table14[#All],2,0)</f>
        <v>3</v>
      </c>
      <c r="Q814" s="20" t="s">
        <v>167</v>
      </c>
      <c r="R814" s="20">
        <f>VLOOKUP(Q814,Table16[#All],2,0)</f>
        <v>1</v>
      </c>
      <c r="S814" s="20" t="s">
        <v>216</v>
      </c>
      <c r="T814" s="20">
        <f>VLOOKUP(S814,Table17[#All],2,0)</f>
        <v>4</v>
      </c>
      <c r="U814" s="21">
        <v>55993</v>
      </c>
    </row>
    <row r="815" spans="1:21">
      <c r="A815" s="22" t="s">
        <v>89</v>
      </c>
      <c r="B815" s="20">
        <f>VLOOKUP(A815,Table7[#All],2,)</f>
        <v>11</v>
      </c>
      <c r="C815" s="23" t="s">
        <v>91</v>
      </c>
      <c r="D815" s="20">
        <f>VLOOKUP(C815,Table8[#All],2,0)</f>
        <v>0</v>
      </c>
      <c r="E815" s="23" t="s">
        <v>92</v>
      </c>
      <c r="F815" s="20">
        <f>VLOOKUP(E815,Table9[#All],2,0)</f>
        <v>0</v>
      </c>
      <c r="G815" s="23" t="s">
        <v>93</v>
      </c>
      <c r="H815" s="20">
        <f>VLOOKUP(G815,Table10[#All],2,0)</f>
        <v>1</v>
      </c>
      <c r="I815" s="23" t="s">
        <v>98</v>
      </c>
      <c r="J815" s="20">
        <f>VLOOKUP(I815,Table11[#All],2,0)</f>
        <v>1</v>
      </c>
      <c r="K815" s="23" t="s">
        <v>98</v>
      </c>
      <c r="L815" s="20">
        <f>VLOOKUP(K815,Table12[#All],2,0)</f>
        <v>0</v>
      </c>
      <c r="M815" s="23" t="s">
        <v>119</v>
      </c>
      <c r="N815" s="20">
        <f>VLOOKUP(M815,Table13[#All],2,0)</f>
        <v>1</v>
      </c>
      <c r="O815" s="23" t="s">
        <v>98</v>
      </c>
      <c r="P815" s="20">
        <f>VLOOKUP(O815,Table14[#All],2,0)</f>
        <v>1</v>
      </c>
      <c r="Q815" s="23" t="s">
        <v>104</v>
      </c>
      <c r="R815" s="20">
        <f>VLOOKUP(Q815,Table16[#All],2,0)</f>
        <v>0</v>
      </c>
      <c r="S815" s="23" t="s">
        <v>111</v>
      </c>
      <c r="T815" s="20">
        <f>VLOOKUP(S815,Table17[#All],2,0)</f>
        <v>0</v>
      </c>
      <c r="U815" s="24">
        <v>157900</v>
      </c>
    </row>
    <row r="816" spans="1:21">
      <c r="A816" s="19" t="s">
        <v>206</v>
      </c>
      <c r="B816" s="20">
        <f>VLOOKUP(A816,Table7[#All],2,)</f>
        <v>15</v>
      </c>
      <c r="C816" s="20" t="s">
        <v>91</v>
      </c>
      <c r="D816" s="20">
        <f>VLOOKUP(C816,Table8[#All],2,0)</f>
        <v>0</v>
      </c>
      <c r="E816" s="20" t="s">
        <v>92</v>
      </c>
      <c r="F816" s="20">
        <f>VLOOKUP(E816,Table9[#All],2,0)</f>
        <v>0</v>
      </c>
      <c r="G816" s="20" t="s">
        <v>176</v>
      </c>
      <c r="H816" s="20">
        <f>VLOOKUP(G816,Table10[#All],2,0)</f>
        <v>2</v>
      </c>
      <c r="I816" s="20" t="s">
        <v>98</v>
      </c>
      <c r="J816" s="20">
        <f>VLOOKUP(I816,Table11[#All],2,0)</f>
        <v>1</v>
      </c>
      <c r="K816" s="20" t="s">
        <v>98</v>
      </c>
      <c r="L816" s="20">
        <f>VLOOKUP(K816,Table12[#All],2,0)</f>
        <v>0</v>
      </c>
      <c r="M816" s="20" t="s">
        <v>119</v>
      </c>
      <c r="N816" s="20">
        <f>VLOOKUP(M816,Table13[#All],2,0)</f>
        <v>1</v>
      </c>
      <c r="O816" s="20" t="s">
        <v>139</v>
      </c>
      <c r="P816" s="20">
        <f>VLOOKUP(O816,Table14[#All],2,0)</f>
        <v>3</v>
      </c>
      <c r="Q816" s="20" t="s">
        <v>191</v>
      </c>
      <c r="R816" s="20">
        <f>VLOOKUP(Q816,Table16[#All],2,0)</f>
        <v>2</v>
      </c>
      <c r="S816" s="20" t="s">
        <v>111</v>
      </c>
      <c r="T816" s="20">
        <f>VLOOKUP(S816,Table17[#All],2,0)</f>
        <v>0</v>
      </c>
      <c r="U816" s="21">
        <v>116000</v>
      </c>
    </row>
    <row r="817" spans="1:21">
      <c r="A817" s="22" t="s">
        <v>209</v>
      </c>
      <c r="B817" s="20">
        <f>VLOOKUP(A817,Table7[#All],2,)</f>
        <v>0</v>
      </c>
      <c r="C817" s="23" t="s">
        <v>91</v>
      </c>
      <c r="D817" s="20">
        <f>VLOOKUP(C817,Table8[#All],2,0)</f>
        <v>0</v>
      </c>
      <c r="E817" s="23" t="s">
        <v>92</v>
      </c>
      <c r="F817" s="20">
        <f>VLOOKUP(E817,Table9[#All],2,0)</f>
        <v>0</v>
      </c>
      <c r="G817" s="23" t="s">
        <v>93</v>
      </c>
      <c r="H817" s="20">
        <f>VLOOKUP(G817,Table10[#All],2,0)</f>
        <v>1</v>
      </c>
      <c r="I817" s="23" t="s">
        <v>119</v>
      </c>
      <c r="J817" s="20">
        <f>VLOOKUP(I817,Table11[#All],2,0)</f>
        <v>0</v>
      </c>
      <c r="K817" s="23" t="s">
        <v>98</v>
      </c>
      <c r="L817" s="20">
        <f>VLOOKUP(K817,Table12[#All],2,0)</f>
        <v>0</v>
      </c>
      <c r="M817" s="23" t="s">
        <v>126</v>
      </c>
      <c r="N817" s="20">
        <f>VLOOKUP(M817,Table13[#All],2,0)</f>
        <v>0</v>
      </c>
      <c r="O817" s="23" t="s">
        <v>119</v>
      </c>
      <c r="P817" s="20">
        <f>VLOOKUP(O817,Table14[#All],2,0)</f>
        <v>0</v>
      </c>
      <c r="Q817" s="23" t="s">
        <v>104</v>
      </c>
      <c r="R817" s="20">
        <f>VLOOKUP(Q817,Table16[#All],2,0)</f>
        <v>0</v>
      </c>
      <c r="S817" s="23" t="s">
        <v>111</v>
      </c>
      <c r="T817" s="20">
        <f>VLOOKUP(S817,Table17[#All],2,0)</f>
        <v>0</v>
      </c>
      <c r="U817" s="24">
        <v>224900</v>
      </c>
    </row>
    <row r="818" spans="1:21">
      <c r="A818" s="19" t="s">
        <v>89</v>
      </c>
      <c r="B818" s="20">
        <f>VLOOKUP(A818,Table7[#All],2,)</f>
        <v>11</v>
      </c>
      <c r="C818" s="20" t="s">
        <v>91</v>
      </c>
      <c r="D818" s="20">
        <f>VLOOKUP(C818,Table8[#All],2,0)</f>
        <v>0</v>
      </c>
      <c r="E818" s="20" t="s">
        <v>92</v>
      </c>
      <c r="F818" s="20">
        <f>VLOOKUP(E818,Table9[#All],2,0)</f>
        <v>0</v>
      </c>
      <c r="G818" s="20" t="s">
        <v>93</v>
      </c>
      <c r="H818" s="20">
        <f>VLOOKUP(G818,Table10[#All],2,0)</f>
        <v>1</v>
      </c>
      <c r="I818" s="20" t="s">
        <v>98</v>
      </c>
      <c r="J818" s="20">
        <f>VLOOKUP(I818,Table11[#All],2,0)</f>
        <v>1</v>
      </c>
      <c r="K818" s="20" t="s">
        <v>98</v>
      </c>
      <c r="L818" s="20">
        <f>VLOOKUP(K818,Table12[#All],2,0)</f>
        <v>0</v>
      </c>
      <c r="M818" s="20" t="s">
        <v>119</v>
      </c>
      <c r="N818" s="20">
        <f>VLOOKUP(M818,Table13[#All],2,0)</f>
        <v>1</v>
      </c>
      <c r="O818" s="20" t="s">
        <v>98</v>
      </c>
      <c r="P818" s="20">
        <f>VLOOKUP(O818,Table14[#All],2,0)</f>
        <v>1</v>
      </c>
      <c r="Q818" s="20" t="s">
        <v>104</v>
      </c>
      <c r="R818" s="20">
        <f>VLOOKUP(Q818,Table16[#All],2,0)</f>
        <v>0</v>
      </c>
      <c r="S818" s="20" t="s">
        <v>111</v>
      </c>
      <c r="T818" s="20">
        <f>VLOOKUP(S818,Table17[#All],2,0)</f>
        <v>0</v>
      </c>
      <c r="U818" s="21">
        <v>137000</v>
      </c>
    </row>
    <row r="819" spans="1:21">
      <c r="A819" s="22" t="s">
        <v>217</v>
      </c>
      <c r="B819" s="20">
        <f>VLOOKUP(A819,Table7[#All],2,)</f>
        <v>4</v>
      </c>
      <c r="C819" s="23" t="s">
        <v>91</v>
      </c>
      <c r="D819" s="20">
        <f>VLOOKUP(C819,Table8[#All],2,0)</f>
        <v>0</v>
      </c>
      <c r="E819" s="23" t="s">
        <v>92</v>
      </c>
      <c r="F819" s="20">
        <f>VLOOKUP(E819,Table9[#All],2,0)</f>
        <v>0</v>
      </c>
      <c r="G819" s="23" t="s">
        <v>93</v>
      </c>
      <c r="H819" s="20">
        <f>VLOOKUP(G819,Table10[#All],2,0)</f>
        <v>1</v>
      </c>
      <c r="I819" s="23" t="s">
        <v>119</v>
      </c>
      <c r="J819" s="20">
        <f>VLOOKUP(I819,Table11[#All],2,0)</f>
        <v>0</v>
      </c>
      <c r="K819" s="23" t="s">
        <v>98</v>
      </c>
      <c r="L819" s="20">
        <f>VLOOKUP(K819,Table12[#All],2,0)</f>
        <v>0</v>
      </c>
      <c r="M819" s="23" t="s">
        <v>126</v>
      </c>
      <c r="N819" s="20">
        <f>VLOOKUP(M819,Table13[#All],2,0)</f>
        <v>0</v>
      </c>
      <c r="O819" s="23" t="s">
        <v>119</v>
      </c>
      <c r="P819" s="20">
        <f>VLOOKUP(O819,Table14[#All],2,0)</f>
        <v>0</v>
      </c>
      <c r="Q819" s="23" t="s">
        <v>104</v>
      </c>
      <c r="R819" s="20">
        <f>VLOOKUP(Q819,Table16[#All],2,0)</f>
        <v>0</v>
      </c>
      <c r="S819" s="23" t="s">
        <v>111</v>
      </c>
      <c r="T819" s="20">
        <f>VLOOKUP(S819,Table17[#All],2,0)</f>
        <v>0</v>
      </c>
      <c r="U819" s="24">
        <v>271000</v>
      </c>
    </row>
    <row r="820" spans="1:21">
      <c r="A820" s="19" t="s">
        <v>199</v>
      </c>
      <c r="B820" s="20">
        <f>VLOOKUP(A820,Table7[#All],2,)</f>
        <v>19</v>
      </c>
      <c r="C820" s="20" t="s">
        <v>91</v>
      </c>
      <c r="D820" s="20">
        <f>VLOOKUP(C820,Table8[#All],2,0)</f>
        <v>0</v>
      </c>
      <c r="E820" s="20" t="s">
        <v>92</v>
      </c>
      <c r="F820" s="20">
        <f>VLOOKUP(E820,Table9[#All],2,0)</f>
        <v>0</v>
      </c>
      <c r="G820" s="20" t="s">
        <v>158</v>
      </c>
      <c r="H820" s="20">
        <f>VLOOKUP(G820,Table10[#All],2,0)</f>
        <v>5</v>
      </c>
      <c r="I820" s="20" t="s">
        <v>98</v>
      </c>
      <c r="J820" s="20">
        <f>VLOOKUP(I820,Table11[#All],2,0)</f>
        <v>1</v>
      </c>
      <c r="K820" s="20" t="s">
        <v>98</v>
      </c>
      <c r="L820" s="20">
        <f>VLOOKUP(K820,Table12[#All],2,0)</f>
        <v>0</v>
      </c>
      <c r="M820" s="20" t="s">
        <v>119</v>
      </c>
      <c r="N820" s="20">
        <f>VLOOKUP(M820,Table13[#All],2,0)</f>
        <v>1</v>
      </c>
      <c r="O820" s="20" t="s">
        <v>98</v>
      </c>
      <c r="P820" s="20">
        <f>VLOOKUP(O820,Table14[#All],2,0)</f>
        <v>1</v>
      </c>
      <c r="Q820" s="20" t="s">
        <v>104</v>
      </c>
      <c r="R820" s="20">
        <f>VLOOKUP(Q820,Table16[#All],2,0)</f>
        <v>0</v>
      </c>
      <c r="S820" s="20" t="s">
        <v>111</v>
      </c>
      <c r="T820" s="20">
        <f>VLOOKUP(S820,Table17[#All],2,0)</f>
        <v>0</v>
      </c>
      <c r="U820" s="21">
        <v>155000</v>
      </c>
    </row>
    <row r="821" spans="1:21">
      <c r="A821" s="22" t="s">
        <v>147</v>
      </c>
      <c r="B821" s="20">
        <f>VLOOKUP(A821,Table7[#All],2,)</f>
        <v>10</v>
      </c>
      <c r="C821" s="23" t="s">
        <v>91</v>
      </c>
      <c r="D821" s="20">
        <f>VLOOKUP(C821,Table8[#All],2,0)</f>
        <v>0</v>
      </c>
      <c r="E821" s="23" t="s">
        <v>129</v>
      </c>
      <c r="F821" s="20">
        <f>VLOOKUP(E821,Table9[#All],2,0)</f>
        <v>3</v>
      </c>
      <c r="G821" s="23" t="s">
        <v>93</v>
      </c>
      <c r="H821" s="20">
        <f>VLOOKUP(G821,Table10[#All],2,0)</f>
        <v>1</v>
      </c>
      <c r="I821" s="23" t="s">
        <v>119</v>
      </c>
      <c r="J821" s="20">
        <f>VLOOKUP(I821,Table11[#All],2,0)</f>
        <v>0</v>
      </c>
      <c r="K821" s="23" t="s">
        <v>98</v>
      </c>
      <c r="L821" s="20">
        <f>VLOOKUP(K821,Table12[#All],2,0)</f>
        <v>0</v>
      </c>
      <c r="M821" s="23" t="s">
        <v>126</v>
      </c>
      <c r="N821" s="20">
        <f>VLOOKUP(M821,Table13[#All],2,0)</f>
        <v>0</v>
      </c>
      <c r="O821" s="23" t="s">
        <v>119</v>
      </c>
      <c r="P821" s="20">
        <f>VLOOKUP(O821,Table14[#All],2,0)</f>
        <v>0</v>
      </c>
      <c r="Q821" s="23" t="s">
        <v>104</v>
      </c>
      <c r="R821" s="20">
        <f>VLOOKUP(Q821,Table16[#All],2,0)</f>
        <v>0</v>
      </c>
      <c r="S821" s="23" t="s">
        <v>150</v>
      </c>
      <c r="T821" s="20">
        <f>VLOOKUP(S821,Table17[#All],2,0)</f>
        <v>2</v>
      </c>
      <c r="U821" s="24">
        <v>224000</v>
      </c>
    </row>
    <row r="822" spans="1:21">
      <c r="A822" s="19" t="s">
        <v>209</v>
      </c>
      <c r="B822" s="20">
        <f>VLOOKUP(A822,Table7[#All],2,)</f>
        <v>0</v>
      </c>
      <c r="C822" s="20" t="s">
        <v>91</v>
      </c>
      <c r="D822" s="20">
        <f>VLOOKUP(C822,Table8[#All],2,0)</f>
        <v>0</v>
      </c>
      <c r="E822" s="20" t="s">
        <v>92</v>
      </c>
      <c r="F822" s="20">
        <f>VLOOKUP(E822,Table9[#All],2,0)</f>
        <v>0</v>
      </c>
      <c r="G822" s="20" t="s">
        <v>122</v>
      </c>
      <c r="H822" s="20">
        <f>VLOOKUP(G822,Table10[#All],2,0)</f>
        <v>0</v>
      </c>
      <c r="I822" s="20" t="s">
        <v>119</v>
      </c>
      <c r="J822" s="20">
        <f>VLOOKUP(I822,Table11[#All],2,0)</f>
        <v>0</v>
      </c>
      <c r="K822" s="20" t="s">
        <v>98</v>
      </c>
      <c r="L822" s="20">
        <f>VLOOKUP(K822,Table12[#All],2,0)</f>
        <v>0</v>
      </c>
      <c r="M822" s="20" t="s">
        <v>126</v>
      </c>
      <c r="N822" s="20">
        <f>VLOOKUP(M822,Table13[#All],2,0)</f>
        <v>0</v>
      </c>
      <c r="O822" s="20" t="s">
        <v>119</v>
      </c>
      <c r="P822" s="20">
        <f>VLOOKUP(O822,Table14[#All],2,0)</f>
        <v>0</v>
      </c>
      <c r="Q822" s="20" t="s">
        <v>104</v>
      </c>
      <c r="R822" s="20">
        <f>VLOOKUP(Q822,Table16[#All],2,0)</f>
        <v>0</v>
      </c>
      <c r="S822" s="20" t="s">
        <v>111</v>
      </c>
      <c r="T822" s="20">
        <f>VLOOKUP(S822,Table17[#All],2,0)</f>
        <v>0</v>
      </c>
      <c r="U822" s="21">
        <v>183000</v>
      </c>
    </row>
    <row r="823" spans="1:21">
      <c r="A823" s="22" t="s">
        <v>188</v>
      </c>
      <c r="B823" s="20">
        <f>VLOOKUP(A823,Table7[#All],2,)</f>
        <v>7</v>
      </c>
      <c r="C823" s="23" t="s">
        <v>91</v>
      </c>
      <c r="D823" s="20">
        <f>VLOOKUP(C823,Table8[#All],2,0)</f>
        <v>0</v>
      </c>
      <c r="E823" s="23" t="s">
        <v>186</v>
      </c>
      <c r="F823" s="20">
        <f>VLOOKUP(E823,Table9[#All],2,0)</f>
        <v>1</v>
      </c>
      <c r="G823" s="23" t="s">
        <v>93</v>
      </c>
      <c r="H823" s="20">
        <f>VLOOKUP(G823,Table10[#All],2,0)</f>
        <v>1</v>
      </c>
      <c r="I823" s="23" t="s">
        <v>139</v>
      </c>
      <c r="J823" s="20">
        <f>VLOOKUP(I823,Table11[#All],2,0)</f>
        <v>4</v>
      </c>
      <c r="K823" s="23" t="s">
        <v>98</v>
      </c>
      <c r="L823" s="20">
        <f>VLOOKUP(K823,Table12[#All],2,0)</f>
        <v>0</v>
      </c>
      <c r="M823" s="23" t="s">
        <v>98</v>
      </c>
      <c r="N823" s="20">
        <f>VLOOKUP(M823,Table13[#All],2,0)</f>
        <v>2</v>
      </c>
      <c r="O823" s="23" t="s">
        <v>98</v>
      </c>
      <c r="P823" s="20">
        <f>VLOOKUP(O823,Table14[#All],2,0)</f>
        <v>1</v>
      </c>
      <c r="Q823" s="23" t="s">
        <v>104</v>
      </c>
      <c r="R823" s="20">
        <f>VLOOKUP(Q823,Table16[#All],2,0)</f>
        <v>0</v>
      </c>
      <c r="S823" s="23" t="s">
        <v>111</v>
      </c>
      <c r="T823" s="20">
        <f>VLOOKUP(S823,Table17[#All],2,0)</f>
        <v>0</v>
      </c>
      <c r="U823" s="24">
        <v>93000</v>
      </c>
    </row>
    <row r="824" spans="1:21">
      <c r="A824" s="19" t="s">
        <v>121</v>
      </c>
      <c r="B824" s="20">
        <f>VLOOKUP(A824,Table7[#All],2,)</f>
        <v>17</v>
      </c>
      <c r="C824" s="20" t="s">
        <v>91</v>
      </c>
      <c r="D824" s="20">
        <f>VLOOKUP(C824,Table8[#All],2,0)</f>
        <v>0</v>
      </c>
      <c r="E824" s="20" t="s">
        <v>92</v>
      </c>
      <c r="F824" s="20">
        <f>VLOOKUP(E824,Table9[#All],2,0)</f>
        <v>0</v>
      </c>
      <c r="G824" s="20" t="s">
        <v>122</v>
      </c>
      <c r="H824" s="20">
        <f>VLOOKUP(G824,Table10[#All],2,0)</f>
        <v>0</v>
      </c>
      <c r="I824" s="20" t="s">
        <v>119</v>
      </c>
      <c r="J824" s="20">
        <f>VLOOKUP(I824,Table11[#All],2,0)</f>
        <v>0</v>
      </c>
      <c r="K824" s="20" t="s">
        <v>98</v>
      </c>
      <c r="L824" s="20">
        <f>VLOOKUP(K824,Table12[#All],2,0)</f>
        <v>0</v>
      </c>
      <c r="M824" s="20" t="s">
        <v>126</v>
      </c>
      <c r="N824" s="20">
        <f>VLOOKUP(M824,Table13[#All],2,0)</f>
        <v>0</v>
      </c>
      <c r="O824" s="20" t="s">
        <v>119</v>
      </c>
      <c r="P824" s="20">
        <f>VLOOKUP(O824,Table14[#All],2,0)</f>
        <v>0</v>
      </c>
      <c r="Q824" s="20" t="s">
        <v>104</v>
      </c>
      <c r="R824" s="20">
        <f>VLOOKUP(Q824,Table16[#All],2,0)</f>
        <v>0</v>
      </c>
      <c r="S824" s="20" t="s">
        <v>178</v>
      </c>
      <c r="T824" s="20">
        <f>VLOOKUP(S824,Table17[#All],2,0)</f>
        <v>5</v>
      </c>
      <c r="U824" s="21">
        <v>225000</v>
      </c>
    </row>
    <row r="825" spans="1:21">
      <c r="A825" s="22" t="s">
        <v>200</v>
      </c>
      <c r="B825" s="20">
        <f>VLOOKUP(A825,Table7[#All],2,)</f>
        <v>23</v>
      </c>
      <c r="C825" s="23" t="s">
        <v>91</v>
      </c>
      <c r="D825" s="20">
        <f>VLOOKUP(C825,Table8[#All],2,0)</f>
        <v>0</v>
      </c>
      <c r="E825" s="23" t="s">
        <v>92</v>
      </c>
      <c r="F825" s="20">
        <f>VLOOKUP(E825,Table9[#All],2,0)</f>
        <v>0</v>
      </c>
      <c r="G825" s="23" t="s">
        <v>176</v>
      </c>
      <c r="H825" s="20">
        <f>VLOOKUP(G825,Table10[#All],2,0)</f>
        <v>2</v>
      </c>
      <c r="I825" s="23" t="s">
        <v>98</v>
      </c>
      <c r="J825" s="20">
        <f>VLOOKUP(I825,Table11[#All],2,0)</f>
        <v>1</v>
      </c>
      <c r="K825" s="23" t="s">
        <v>98</v>
      </c>
      <c r="L825" s="20">
        <f>VLOOKUP(K825,Table12[#All],2,0)</f>
        <v>0</v>
      </c>
      <c r="M825" s="23" t="s">
        <v>98</v>
      </c>
      <c r="N825" s="20">
        <f>VLOOKUP(M825,Table13[#All],2,0)</f>
        <v>2</v>
      </c>
      <c r="O825" s="23" t="s">
        <v>98</v>
      </c>
      <c r="P825" s="20">
        <f>VLOOKUP(O825,Table14[#All],2,0)</f>
        <v>1</v>
      </c>
      <c r="Q825" s="23" t="s">
        <v>104</v>
      </c>
      <c r="R825" s="20">
        <f>VLOOKUP(Q825,Table16[#All],2,0)</f>
        <v>0</v>
      </c>
      <c r="S825" s="23" t="s">
        <v>111</v>
      </c>
      <c r="T825" s="20">
        <f>VLOOKUP(S825,Table17[#All],2,0)</f>
        <v>0</v>
      </c>
      <c r="U825" s="24">
        <v>139500</v>
      </c>
    </row>
    <row r="826" spans="1:21">
      <c r="A826" s="19" t="s">
        <v>163</v>
      </c>
      <c r="B826" s="20">
        <f>VLOOKUP(A826,Table7[#All],2,)</f>
        <v>5</v>
      </c>
      <c r="C826" s="20" t="s">
        <v>91</v>
      </c>
      <c r="D826" s="20">
        <f>VLOOKUP(C826,Table8[#All],2,0)</f>
        <v>0</v>
      </c>
      <c r="E826" s="20" t="s">
        <v>92</v>
      </c>
      <c r="F826" s="20">
        <f>VLOOKUP(E826,Table9[#All],2,0)</f>
        <v>0</v>
      </c>
      <c r="G826" s="20" t="s">
        <v>93</v>
      </c>
      <c r="H826" s="20">
        <f>VLOOKUP(G826,Table10[#All],2,0)</f>
        <v>1</v>
      </c>
      <c r="I826" s="20" t="s">
        <v>119</v>
      </c>
      <c r="J826" s="20">
        <f>VLOOKUP(I826,Table11[#All],2,0)</f>
        <v>0</v>
      </c>
      <c r="K826" s="20" t="s">
        <v>119</v>
      </c>
      <c r="L826" s="20">
        <f>VLOOKUP(K826,Table12[#All],2,0)</f>
        <v>1</v>
      </c>
      <c r="M826" s="20" t="s">
        <v>126</v>
      </c>
      <c r="N826" s="20">
        <f>VLOOKUP(M826,Table13[#All],2,0)</f>
        <v>0</v>
      </c>
      <c r="O826" s="20" t="s">
        <v>119</v>
      </c>
      <c r="P826" s="20">
        <f>VLOOKUP(O826,Table14[#All],2,0)</f>
        <v>0</v>
      </c>
      <c r="Q826" s="20" t="s">
        <v>104</v>
      </c>
      <c r="R826" s="20">
        <f>VLOOKUP(Q826,Table16[#All],2,0)</f>
        <v>0</v>
      </c>
      <c r="S826" s="20" t="s">
        <v>150</v>
      </c>
      <c r="T826" s="20">
        <f>VLOOKUP(S826,Table17[#All],2,0)</f>
        <v>2</v>
      </c>
      <c r="U826" s="21">
        <v>232600</v>
      </c>
    </row>
    <row r="827" spans="1:21">
      <c r="A827" s="22" t="s">
        <v>147</v>
      </c>
      <c r="B827" s="20">
        <f>VLOOKUP(A827,Table7[#All],2,)</f>
        <v>10</v>
      </c>
      <c r="C827" s="23" t="s">
        <v>151</v>
      </c>
      <c r="D827" s="20">
        <f>VLOOKUP(C827,Table8[#All],2,0)</f>
        <v>2</v>
      </c>
      <c r="E827" s="23" t="s">
        <v>92</v>
      </c>
      <c r="F827" s="20">
        <f>VLOOKUP(E827,Table9[#All],2,0)</f>
        <v>0</v>
      </c>
      <c r="G827" s="23" t="s">
        <v>93</v>
      </c>
      <c r="H827" s="20">
        <f>VLOOKUP(G827,Table10[#All],2,0)</f>
        <v>1</v>
      </c>
      <c r="I827" s="23" t="s">
        <v>126</v>
      </c>
      <c r="J827" s="20">
        <f>VLOOKUP(I827,Table11[#All],2,0)</f>
        <v>2</v>
      </c>
      <c r="K827" s="23" t="s">
        <v>98</v>
      </c>
      <c r="L827" s="20">
        <f>VLOOKUP(K827,Table12[#All],2,0)</f>
        <v>0</v>
      </c>
      <c r="M827" s="23" t="s">
        <v>126</v>
      </c>
      <c r="N827" s="20">
        <f>VLOOKUP(M827,Table13[#All],2,0)</f>
        <v>0</v>
      </c>
      <c r="O827" s="23" t="s">
        <v>126</v>
      </c>
      <c r="P827" s="20">
        <f>VLOOKUP(O827,Table14[#All],2,0)</f>
        <v>2</v>
      </c>
      <c r="Q827" s="23" t="s">
        <v>104</v>
      </c>
      <c r="R827" s="20">
        <f>VLOOKUP(Q827,Table16[#All],2,0)</f>
        <v>0</v>
      </c>
      <c r="S827" s="23" t="s">
        <v>150</v>
      </c>
      <c r="T827" s="20">
        <f>VLOOKUP(S827,Table17[#All],2,0)</f>
        <v>2</v>
      </c>
      <c r="U827" s="24">
        <v>385000</v>
      </c>
    </row>
    <row r="828" spans="1:21">
      <c r="A828" s="19" t="s">
        <v>197</v>
      </c>
      <c r="B828" s="20">
        <f>VLOOKUP(A828,Table7[#All],2,)</f>
        <v>8</v>
      </c>
      <c r="C828" s="20" t="s">
        <v>91</v>
      </c>
      <c r="D828" s="20">
        <f>VLOOKUP(C828,Table8[#All],2,0)</f>
        <v>0</v>
      </c>
      <c r="E828" s="20" t="s">
        <v>92</v>
      </c>
      <c r="F828" s="20">
        <f>VLOOKUP(E828,Table9[#All],2,0)</f>
        <v>0</v>
      </c>
      <c r="G828" s="20" t="s">
        <v>238</v>
      </c>
      <c r="H828" s="20">
        <f>VLOOKUP(G828,Table10[#All],2,0)</f>
        <v>3</v>
      </c>
      <c r="I828" s="20" t="s">
        <v>98</v>
      </c>
      <c r="J828" s="20">
        <f>VLOOKUP(I828,Table11[#All],2,0)</f>
        <v>1</v>
      </c>
      <c r="K828" s="20" t="s">
        <v>98</v>
      </c>
      <c r="L828" s="20">
        <f>VLOOKUP(K828,Table12[#All],2,0)</f>
        <v>0</v>
      </c>
      <c r="M828" s="20" t="s">
        <v>119</v>
      </c>
      <c r="N828" s="20">
        <f>VLOOKUP(M828,Table13[#All],2,0)</f>
        <v>1</v>
      </c>
      <c r="O828" s="20" t="s">
        <v>119</v>
      </c>
      <c r="P828" s="20">
        <f>VLOOKUP(O828,Table14[#All],2,0)</f>
        <v>0</v>
      </c>
      <c r="Q828" s="20" t="s">
        <v>104</v>
      </c>
      <c r="R828" s="20">
        <f>VLOOKUP(Q828,Table16[#All],2,0)</f>
        <v>0</v>
      </c>
      <c r="S828" s="20" t="s">
        <v>111</v>
      </c>
      <c r="T828" s="20">
        <f>VLOOKUP(S828,Table17[#All],2,0)</f>
        <v>0</v>
      </c>
      <c r="U828" s="21">
        <v>109500</v>
      </c>
    </row>
    <row r="829" spans="1:21">
      <c r="A829" s="22" t="s">
        <v>165</v>
      </c>
      <c r="B829" s="20">
        <f>VLOOKUP(A829,Table7[#All],2,)</f>
        <v>12</v>
      </c>
      <c r="C829" s="23" t="s">
        <v>91</v>
      </c>
      <c r="D829" s="20">
        <f>VLOOKUP(C829,Table8[#All],2,0)</f>
        <v>0</v>
      </c>
      <c r="E829" s="23" t="s">
        <v>92</v>
      </c>
      <c r="F829" s="20">
        <f>VLOOKUP(E829,Table9[#All],2,0)</f>
        <v>0</v>
      </c>
      <c r="G829" s="23" t="s">
        <v>93</v>
      </c>
      <c r="H829" s="20">
        <f>VLOOKUP(G829,Table10[#All],2,0)</f>
        <v>1</v>
      </c>
      <c r="I829" s="23" t="s">
        <v>119</v>
      </c>
      <c r="J829" s="20">
        <f>VLOOKUP(I829,Table11[#All],2,0)</f>
        <v>0</v>
      </c>
      <c r="K829" s="23" t="s">
        <v>98</v>
      </c>
      <c r="L829" s="20">
        <f>VLOOKUP(K829,Table12[#All],2,0)</f>
        <v>0</v>
      </c>
      <c r="M829" s="23" t="s">
        <v>126</v>
      </c>
      <c r="N829" s="20">
        <f>VLOOKUP(M829,Table13[#All],2,0)</f>
        <v>0</v>
      </c>
      <c r="O829" s="23" t="s">
        <v>119</v>
      </c>
      <c r="P829" s="20">
        <f>VLOOKUP(O829,Table14[#All],2,0)</f>
        <v>0</v>
      </c>
      <c r="Q829" s="23" t="s">
        <v>104</v>
      </c>
      <c r="R829" s="20">
        <f>VLOOKUP(Q829,Table16[#All],2,0)</f>
        <v>0</v>
      </c>
      <c r="S829" s="23" t="s">
        <v>111</v>
      </c>
      <c r="T829" s="20">
        <f>VLOOKUP(S829,Table17[#All],2,0)</f>
        <v>0</v>
      </c>
      <c r="U829" s="24">
        <v>189000</v>
      </c>
    </row>
    <row r="830" spans="1:21">
      <c r="A830" s="19" t="s">
        <v>199</v>
      </c>
      <c r="B830" s="20">
        <f>VLOOKUP(A830,Table7[#All],2,)</f>
        <v>19</v>
      </c>
      <c r="C830" s="20" t="s">
        <v>91</v>
      </c>
      <c r="D830" s="20">
        <f>VLOOKUP(C830,Table8[#All],2,0)</f>
        <v>0</v>
      </c>
      <c r="E830" s="20" t="s">
        <v>92</v>
      </c>
      <c r="F830" s="20">
        <f>VLOOKUP(E830,Table9[#All],2,0)</f>
        <v>0</v>
      </c>
      <c r="G830" s="20" t="s">
        <v>122</v>
      </c>
      <c r="H830" s="20">
        <f>VLOOKUP(G830,Table10[#All],2,0)</f>
        <v>0</v>
      </c>
      <c r="I830" s="20" t="s">
        <v>98</v>
      </c>
      <c r="J830" s="20">
        <f>VLOOKUP(I830,Table11[#All],2,0)</f>
        <v>1</v>
      </c>
      <c r="K830" s="20" t="s">
        <v>119</v>
      </c>
      <c r="L830" s="20">
        <f>VLOOKUP(K830,Table12[#All],2,0)</f>
        <v>1</v>
      </c>
      <c r="M830" s="20" t="s">
        <v>98</v>
      </c>
      <c r="N830" s="20">
        <f>VLOOKUP(M830,Table13[#All],2,0)</f>
        <v>2</v>
      </c>
      <c r="O830" s="20" t="s">
        <v>98</v>
      </c>
      <c r="P830" s="20">
        <f>VLOOKUP(O830,Table14[#All],2,0)</f>
        <v>1</v>
      </c>
      <c r="Q830" s="20" t="s">
        <v>104</v>
      </c>
      <c r="R830" s="20">
        <f>VLOOKUP(Q830,Table16[#All],2,0)</f>
        <v>0</v>
      </c>
      <c r="S830" s="20" t="s">
        <v>172</v>
      </c>
      <c r="T830" s="20">
        <f>VLOOKUP(S830,Table17[#All],2,0)</f>
        <v>1</v>
      </c>
      <c r="U830" s="21">
        <v>185000</v>
      </c>
    </row>
    <row r="831" spans="1:21">
      <c r="A831" s="22" t="s">
        <v>163</v>
      </c>
      <c r="B831" s="20">
        <f>VLOOKUP(A831,Table7[#All],2,)</f>
        <v>5</v>
      </c>
      <c r="C831" s="23" t="s">
        <v>91</v>
      </c>
      <c r="D831" s="20">
        <f>VLOOKUP(C831,Table8[#All],2,0)</f>
        <v>0</v>
      </c>
      <c r="E831" s="23" t="s">
        <v>142</v>
      </c>
      <c r="F831" s="20">
        <f>VLOOKUP(E831,Table9[#All],2,0)</f>
        <v>4</v>
      </c>
      <c r="G831" s="23" t="s">
        <v>122</v>
      </c>
      <c r="H831" s="20">
        <f>VLOOKUP(G831,Table10[#All],2,0)</f>
        <v>0</v>
      </c>
      <c r="I831" s="23" t="s">
        <v>119</v>
      </c>
      <c r="J831" s="20">
        <f>VLOOKUP(I831,Table11[#All],2,0)</f>
        <v>0</v>
      </c>
      <c r="K831" s="23" t="s">
        <v>98</v>
      </c>
      <c r="L831" s="20">
        <f>VLOOKUP(K831,Table12[#All],2,0)</f>
        <v>0</v>
      </c>
      <c r="M831" s="23" t="s">
        <v>126</v>
      </c>
      <c r="N831" s="20">
        <f>VLOOKUP(M831,Table13[#All],2,0)</f>
        <v>0</v>
      </c>
      <c r="O831" s="23" t="s">
        <v>119</v>
      </c>
      <c r="P831" s="20">
        <f>VLOOKUP(O831,Table14[#All],2,0)</f>
        <v>0</v>
      </c>
      <c r="Q831" s="23" t="s">
        <v>104</v>
      </c>
      <c r="R831" s="20">
        <f>VLOOKUP(Q831,Table16[#All],2,0)</f>
        <v>0</v>
      </c>
      <c r="S831" s="23" t="s">
        <v>111</v>
      </c>
      <c r="T831" s="20">
        <f>VLOOKUP(S831,Table17[#All],2,0)</f>
        <v>0</v>
      </c>
      <c r="U831" s="24">
        <v>147400</v>
      </c>
    </row>
    <row r="832" spans="1:21">
      <c r="A832" s="19" t="s">
        <v>89</v>
      </c>
      <c r="B832" s="20">
        <f>VLOOKUP(A832,Table7[#All],2,)</f>
        <v>11</v>
      </c>
      <c r="C832" s="20" t="s">
        <v>91</v>
      </c>
      <c r="D832" s="20">
        <f>VLOOKUP(C832,Table8[#All],2,0)</f>
        <v>0</v>
      </c>
      <c r="E832" s="20" t="s">
        <v>92</v>
      </c>
      <c r="F832" s="20">
        <f>VLOOKUP(E832,Table9[#All],2,0)</f>
        <v>0</v>
      </c>
      <c r="G832" s="20" t="s">
        <v>93</v>
      </c>
      <c r="H832" s="20">
        <f>VLOOKUP(G832,Table10[#All],2,0)</f>
        <v>1</v>
      </c>
      <c r="I832" s="20" t="s">
        <v>98</v>
      </c>
      <c r="J832" s="20">
        <f>VLOOKUP(I832,Table11[#All],2,0)</f>
        <v>1</v>
      </c>
      <c r="K832" s="20" t="s">
        <v>98</v>
      </c>
      <c r="L832" s="20">
        <f>VLOOKUP(K832,Table12[#All],2,0)</f>
        <v>0</v>
      </c>
      <c r="M832" s="20" t="s">
        <v>98</v>
      </c>
      <c r="N832" s="20">
        <f>VLOOKUP(M832,Table13[#All],2,0)</f>
        <v>2</v>
      </c>
      <c r="O832" s="20" t="s">
        <v>98</v>
      </c>
      <c r="P832" s="20">
        <f>VLOOKUP(O832,Table14[#All],2,0)</f>
        <v>1</v>
      </c>
      <c r="Q832" s="20" t="s">
        <v>104</v>
      </c>
      <c r="R832" s="20">
        <f>VLOOKUP(Q832,Table16[#All],2,0)</f>
        <v>0</v>
      </c>
      <c r="S832" s="20" t="s">
        <v>111</v>
      </c>
      <c r="T832" s="20">
        <f>VLOOKUP(S832,Table17[#All],2,0)</f>
        <v>0</v>
      </c>
      <c r="U832" s="21">
        <v>166000</v>
      </c>
    </row>
    <row r="833" spans="1:21">
      <c r="A833" s="22" t="s">
        <v>163</v>
      </c>
      <c r="B833" s="20">
        <f>VLOOKUP(A833,Table7[#All],2,)</f>
        <v>5</v>
      </c>
      <c r="C833" s="23" t="s">
        <v>91</v>
      </c>
      <c r="D833" s="20">
        <f>VLOOKUP(C833,Table8[#All],2,0)</f>
        <v>0</v>
      </c>
      <c r="E833" s="23" t="s">
        <v>129</v>
      </c>
      <c r="F833" s="20">
        <f>VLOOKUP(E833,Table9[#All],2,0)</f>
        <v>3</v>
      </c>
      <c r="G833" s="23" t="s">
        <v>122</v>
      </c>
      <c r="H833" s="20">
        <f>VLOOKUP(G833,Table10[#All],2,0)</f>
        <v>0</v>
      </c>
      <c r="I833" s="23" t="s">
        <v>119</v>
      </c>
      <c r="J833" s="20">
        <f>VLOOKUP(I833,Table11[#All],2,0)</f>
        <v>0</v>
      </c>
      <c r="K833" s="23" t="s">
        <v>98</v>
      </c>
      <c r="L833" s="20">
        <f>VLOOKUP(K833,Table12[#All],2,0)</f>
        <v>0</v>
      </c>
      <c r="M833" s="23" t="s">
        <v>126</v>
      </c>
      <c r="N833" s="20">
        <f>VLOOKUP(M833,Table13[#All],2,0)</f>
        <v>0</v>
      </c>
      <c r="O833" s="23" t="s">
        <v>119</v>
      </c>
      <c r="P833" s="20">
        <f>VLOOKUP(O833,Table14[#All],2,0)</f>
        <v>0</v>
      </c>
      <c r="Q833" s="23" t="s">
        <v>104</v>
      </c>
      <c r="R833" s="20">
        <f>VLOOKUP(Q833,Table16[#All],2,0)</f>
        <v>0</v>
      </c>
      <c r="S833" s="23" t="s">
        <v>111</v>
      </c>
      <c r="T833" s="20">
        <f>VLOOKUP(S833,Table17[#All],2,0)</f>
        <v>0</v>
      </c>
      <c r="U833" s="24">
        <v>151000</v>
      </c>
    </row>
    <row r="834" spans="1:21">
      <c r="A834" s="19" t="s">
        <v>209</v>
      </c>
      <c r="B834" s="20">
        <f>VLOOKUP(A834,Table7[#All],2,)</f>
        <v>0</v>
      </c>
      <c r="C834" s="20" t="s">
        <v>91</v>
      </c>
      <c r="D834" s="20">
        <f>VLOOKUP(C834,Table8[#All],2,0)</f>
        <v>0</v>
      </c>
      <c r="E834" s="20" t="s">
        <v>92</v>
      </c>
      <c r="F834" s="20">
        <f>VLOOKUP(E834,Table9[#All],2,0)</f>
        <v>0</v>
      </c>
      <c r="G834" s="20" t="s">
        <v>122</v>
      </c>
      <c r="H834" s="20">
        <f>VLOOKUP(G834,Table10[#All],2,0)</f>
        <v>0</v>
      </c>
      <c r="I834" s="20" t="s">
        <v>119</v>
      </c>
      <c r="J834" s="20">
        <f>VLOOKUP(I834,Table11[#All],2,0)</f>
        <v>0</v>
      </c>
      <c r="K834" s="20" t="s">
        <v>98</v>
      </c>
      <c r="L834" s="20">
        <f>VLOOKUP(K834,Table12[#All],2,0)</f>
        <v>0</v>
      </c>
      <c r="M834" s="20" t="s">
        <v>126</v>
      </c>
      <c r="N834" s="20">
        <f>VLOOKUP(M834,Table13[#All],2,0)</f>
        <v>0</v>
      </c>
      <c r="O834" s="20" t="s">
        <v>119</v>
      </c>
      <c r="P834" s="20">
        <f>VLOOKUP(O834,Table14[#All],2,0)</f>
        <v>0</v>
      </c>
      <c r="Q834" s="20" t="s">
        <v>104</v>
      </c>
      <c r="R834" s="20">
        <f>VLOOKUP(Q834,Table16[#All],2,0)</f>
        <v>0</v>
      </c>
      <c r="S834" s="20" t="s">
        <v>111</v>
      </c>
      <c r="T834" s="20">
        <f>VLOOKUP(S834,Table17[#All],2,0)</f>
        <v>0</v>
      </c>
      <c r="U834" s="21">
        <v>237000</v>
      </c>
    </row>
    <row r="835" spans="1:21">
      <c r="A835" s="22" t="s">
        <v>89</v>
      </c>
      <c r="B835" s="20">
        <f>VLOOKUP(A835,Table7[#All],2,)</f>
        <v>11</v>
      </c>
      <c r="C835" s="23" t="s">
        <v>91</v>
      </c>
      <c r="D835" s="20">
        <f>VLOOKUP(C835,Table8[#All],2,0)</f>
        <v>0</v>
      </c>
      <c r="E835" s="23" t="s">
        <v>92</v>
      </c>
      <c r="F835" s="20">
        <f>VLOOKUP(E835,Table9[#All],2,0)</f>
        <v>0</v>
      </c>
      <c r="G835" s="23" t="s">
        <v>93</v>
      </c>
      <c r="H835" s="20">
        <f>VLOOKUP(G835,Table10[#All],2,0)</f>
        <v>1</v>
      </c>
      <c r="I835" s="23" t="s">
        <v>98</v>
      </c>
      <c r="J835" s="20">
        <f>VLOOKUP(I835,Table11[#All],2,0)</f>
        <v>1</v>
      </c>
      <c r="K835" s="23" t="s">
        <v>98</v>
      </c>
      <c r="L835" s="20">
        <f>VLOOKUP(K835,Table12[#All],2,0)</f>
        <v>0</v>
      </c>
      <c r="M835" s="23" t="s">
        <v>98</v>
      </c>
      <c r="N835" s="20">
        <f>VLOOKUP(M835,Table13[#All],2,0)</f>
        <v>2</v>
      </c>
      <c r="O835" s="23" t="s">
        <v>98</v>
      </c>
      <c r="P835" s="20">
        <f>VLOOKUP(O835,Table14[#All],2,0)</f>
        <v>1</v>
      </c>
      <c r="Q835" s="23" t="s">
        <v>104</v>
      </c>
      <c r="R835" s="20">
        <f>VLOOKUP(Q835,Table16[#All],2,0)</f>
        <v>0</v>
      </c>
      <c r="S835" s="23" t="s">
        <v>111</v>
      </c>
      <c r="T835" s="20">
        <f>VLOOKUP(S835,Table17[#All],2,0)</f>
        <v>0</v>
      </c>
      <c r="U835" s="24">
        <v>167000</v>
      </c>
    </row>
    <row r="836" spans="1:21">
      <c r="A836" s="19" t="s">
        <v>89</v>
      </c>
      <c r="B836" s="20">
        <f>VLOOKUP(A836,Table7[#All],2,)</f>
        <v>11</v>
      </c>
      <c r="C836" s="20" t="s">
        <v>91</v>
      </c>
      <c r="D836" s="20">
        <f>VLOOKUP(C836,Table8[#All],2,0)</f>
        <v>0</v>
      </c>
      <c r="E836" s="20" t="s">
        <v>92</v>
      </c>
      <c r="F836" s="20">
        <f>VLOOKUP(E836,Table9[#All],2,0)</f>
        <v>0</v>
      </c>
      <c r="G836" s="20" t="s">
        <v>93</v>
      </c>
      <c r="H836" s="20">
        <f>VLOOKUP(G836,Table10[#All],2,0)</f>
        <v>1</v>
      </c>
      <c r="I836" s="20" t="s">
        <v>98</v>
      </c>
      <c r="J836" s="20">
        <f>VLOOKUP(I836,Table11[#All],2,0)</f>
        <v>1</v>
      </c>
      <c r="K836" s="20" t="s">
        <v>98</v>
      </c>
      <c r="L836" s="20">
        <f>VLOOKUP(K836,Table12[#All],2,0)</f>
        <v>0</v>
      </c>
      <c r="M836" s="20" t="s">
        <v>119</v>
      </c>
      <c r="N836" s="20">
        <f>VLOOKUP(M836,Table13[#All],2,0)</f>
        <v>1</v>
      </c>
      <c r="O836" s="20" t="s">
        <v>98</v>
      </c>
      <c r="P836" s="20">
        <f>VLOOKUP(O836,Table14[#All],2,0)</f>
        <v>1</v>
      </c>
      <c r="Q836" s="20" t="s">
        <v>104</v>
      </c>
      <c r="R836" s="20">
        <f>VLOOKUP(Q836,Table16[#All],2,0)</f>
        <v>0</v>
      </c>
      <c r="S836" s="20" t="s">
        <v>111</v>
      </c>
      <c r="T836" s="20">
        <f>VLOOKUP(S836,Table17[#All],2,0)</f>
        <v>0</v>
      </c>
      <c r="U836" s="21">
        <v>139950</v>
      </c>
    </row>
    <row r="837" spans="1:21">
      <c r="A837" s="22" t="s">
        <v>169</v>
      </c>
      <c r="B837" s="20">
        <f>VLOOKUP(A837,Table7[#All],2,)</f>
        <v>9</v>
      </c>
      <c r="C837" s="23" t="s">
        <v>91</v>
      </c>
      <c r="D837" s="20">
        <f>VLOOKUP(C837,Table8[#All],2,0)</f>
        <v>0</v>
      </c>
      <c r="E837" s="23" t="s">
        <v>92</v>
      </c>
      <c r="F837" s="20">
        <f>VLOOKUP(E837,Table9[#All],2,0)</f>
        <v>0</v>
      </c>
      <c r="G837" s="23" t="s">
        <v>93</v>
      </c>
      <c r="H837" s="20">
        <f>VLOOKUP(G837,Table10[#All],2,0)</f>
        <v>1</v>
      </c>
      <c r="I837" s="23" t="s">
        <v>119</v>
      </c>
      <c r="J837" s="20">
        <f>VLOOKUP(I837,Table11[#All],2,0)</f>
        <v>0</v>
      </c>
      <c r="K837" s="23" t="s">
        <v>98</v>
      </c>
      <c r="L837" s="20">
        <f>VLOOKUP(K837,Table12[#All],2,0)</f>
        <v>0</v>
      </c>
      <c r="M837" s="23" t="s">
        <v>98</v>
      </c>
      <c r="N837" s="20">
        <f>VLOOKUP(M837,Table13[#All],2,0)</f>
        <v>2</v>
      </c>
      <c r="O837" s="23" t="s">
        <v>119</v>
      </c>
      <c r="P837" s="20">
        <f>VLOOKUP(O837,Table14[#All],2,0)</f>
        <v>0</v>
      </c>
      <c r="Q837" s="23" t="s">
        <v>104</v>
      </c>
      <c r="R837" s="20">
        <f>VLOOKUP(Q837,Table16[#All],2,0)</f>
        <v>0</v>
      </c>
      <c r="S837" s="23" t="s">
        <v>111</v>
      </c>
      <c r="T837" s="20">
        <f>VLOOKUP(S837,Table17[#All],2,0)</f>
        <v>0</v>
      </c>
      <c r="U837" s="24">
        <v>128000</v>
      </c>
    </row>
    <row r="838" spans="1:21">
      <c r="A838" s="19" t="s">
        <v>188</v>
      </c>
      <c r="B838" s="20">
        <f>VLOOKUP(A838,Table7[#All],2,)</f>
        <v>7</v>
      </c>
      <c r="C838" s="20" t="s">
        <v>91</v>
      </c>
      <c r="D838" s="20">
        <f>VLOOKUP(C838,Table8[#All],2,0)</f>
        <v>0</v>
      </c>
      <c r="E838" s="20" t="s">
        <v>92</v>
      </c>
      <c r="F838" s="20">
        <f>VLOOKUP(E838,Table9[#All],2,0)</f>
        <v>0</v>
      </c>
      <c r="G838" s="20" t="s">
        <v>93</v>
      </c>
      <c r="H838" s="20">
        <f>VLOOKUP(G838,Table10[#All],2,0)</f>
        <v>1</v>
      </c>
      <c r="I838" s="20" t="s">
        <v>98</v>
      </c>
      <c r="J838" s="20">
        <f>VLOOKUP(I838,Table11[#All],2,0)</f>
        <v>1</v>
      </c>
      <c r="K838" s="20" t="s">
        <v>98</v>
      </c>
      <c r="L838" s="20">
        <f>VLOOKUP(K838,Table12[#All],2,0)</f>
        <v>0</v>
      </c>
      <c r="M838" s="20" t="s">
        <v>119</v>
      </c>
      <c r="N838" s="20">
        <f>VLOOKUP(M838,Table13[#All],2,0)</f>
        <v>1</v>
      </c>
      <c r="O838" s="20" t="s">
        <v>98</v>
      </c>
      <c r="P838" s="20">
        <f>VLOOKUP(O838,Table14[#All],2,0)</f>
        <v>1</v>
      </c>
      <c r="Q838" s="20" t="s">
        <v>104</v>
      </c>
      <c r="R838" s="20">
        <f>VLOOKUP(Q838,Table16[#All],2,0)</f>
        <v>0</v>
      </c>
      <c r="S838" s="20" t="s">
        <v>111</v>
      </c>
      <c r="T838" s="20">
        <f>VLOOKUP(S838,Table17[#All],2,0)</f>
        <v>0</v>
      </c>
      <c r="U838" s="21">
        <v>153500</v>
      </c>
    </row>
    <row r="839" spans="1:21">
      <c r="A839" s="22" t="s">
        <v>141</v>
      </c>
      <c r="B839" s="20">
        <f>VLOOKUP(A839,Table7[#All],2,)</f>
        <v>22</v>
      </c>
      <c r="C839" s="23" t="s">
        <v>91</v>
      </c>
      <c r="D839" s="20">
        <f>VLOOKUP(C839,Table8[#All],2,0)</f>
        <v>0</v>
      </c>
      <c r="E839" s="23" t="s">
        <v>142</v>
      </c>
      <c r="F839" s="20">
        <f>VLOOKUP(E839,Table9[#All],2,0)</f>
        <v>4</v>
      </c>
      <c r="G839" s="23" t="s">
        <v>122</v>
      </c>
      <c r="H839" s="20">
        <f>VLOOKUP(G839,Table10[#All],2,0)</f>
        <v>0</v>
      </c>
      <c r="I839" s="23" t="s">
        <v>98</v>
      </c>
      <c r="J839" s="20">
        <f>VLOOKUP(I839,Table11[#All],2,0)</f>
        <v>1</v>
      </c>
      <c r="K839" s="23" t="s">
        <v>98</v>
      </c>
      <c r="L839" s="20">
        <f>VLOOKUP(K839,Table12[#All],2,0)</f>
        <v>0</v>
      </c>
      <c r="M839" s="23" t="s">
        <v>98</v>
      </c>
      <c r="N839" s="20">
        <f>VLOOKUP(M839,Table13[#All],2,0)</f>
        <v>2</v>
      </c>
      <c r="O839" s="23" t="s">
        <v>98</v>
      </c>
      <c r="P839" s="20">
        <f>VLOOKUP(O839,Table14[#All],2,0)</f>
        <v>1</v>
      </c>
      <c r="Q839" s="23" t="s">
        <v>104</v>
      </c>
      <c r="R839" s="20">
        <f>VLOOKUP(Q839,Table16[#All],2,0)</f>
        <v>0</v>
      </c>
      <c r="S839" s="23" t="s">
        <v>111</v>
      </c>
      <c r="T839" s="20">
        <f>VLOOKUP(S839,Table17[#All],2,0)</f>
        <v>0</v>
      </c>
      <c r="U839" s="24">
        <v>100000</v>
      </c>
    </row>
    <row r="840" spans="1:21">
      <c r="A840" s="19" t="s">
        <v>209</v>
      </c>
      <c r="B840" s="20">
        <f>VLOOKUP(A840,Table7[#All],2,)</f>
        <v>0</v>
      </c>
      <c r="C840" s="20" t="s">
        <v>91</v>
      </c>
      <c r="D840" s="20">
        <f>VLOOKUP(C840,Table8[#All],2,0)</f>
        <v>0</v>
      </c>
      <c r="E840" s="20" t="s">
        <v>92</v>
      </c>
      <c r="F840" s="20">
        <f>VLOOKUP(E840,Table9[#All],2,0)</f>
        <v>0</v>
      </c>
      <c r="G840" s="20" t="s">
        <v>93</v>
      </c>
      <c r="H840" s="20">
        <f>VLOOKUP(G840,Table10[#All],2,0)</f>
        <v>1</v>
      </c>
      <c r="I840" s="20" t="s">
        <v>119</v>
      </c>
      <c r="J840" s="20">
        <f>VLOOKUP(I840,Table11[#All],2,0)</f>
        <v>0</v>
      </c>
      <c r="K840" s="20" t="s">
        <v>98</v>
      </c>
      <c r="L840" s="20">
        <f>VLOOKUP(K840,Table12[#All],2,0)</f>
        <v>0</v>
      </c>
      <c r="M840" s="20" t="s">
        <v>126</v>
      </c>
      <c r="N840" s="20">
        <f>VLOOKUP(M840,Table13[#All],2,0)</f>
        <v>0</v>
      </c>
      <c r="O840" s="20" t="s">
        <v>119</v>
      </c>
      <c r="P840" s="20">
        <f>VLOOKUP(O840,Table14[#All],2,0)</f>
        <v>0</v>
      </c>
      <c r="Q840" s="20" t="s">
        <v>104</v>
      </c>
      <c r="R840" s="20">
        <f>VLOOKUP(Q840,Table16[#All],2,0)</f>
        <v>0</v>
      </c>
      <c r="S840" s="20" t="s">
        <v>111</v>
      </c>
      <c r="T840" s="20">
        <f>VLOOKUP(S840,Table17[#All],2,0)</f>
        <v>0</v>
      </c>
      <c r="U840" s="21">
        <v>144000</v>
      </c>
    </row>
    <row r="841" spans="1:21">
      <c r="A841" s="22" t="s">
        <v>206</v>
      </c>
      <c r="B841" s="20">
        <f>VLOOKUP(A841,Table7[#All],2,)</f>
        <v>15</v>
      </c>
      <c r="C841" s="23" t="s">
        <v>91</v>
      </c>
      <c r="D841" s="20">
        <f>VLOOKUP(C841,Table8[#All],2,0)</f>
        <v>0</v>
      </c>
      <c r="E841" s="23" t="s">
        <v>92</v>
      </c>
      <c r="F841" s="20">
        <f>VLOOKUP(E841,Table9[#All],2,0)</f>
        <v>0</v>
      </c>
      <c r="G841" s="23" t="s">
        <v>176</v>
      </c>
      <c r="H841" s="20">
        <f>VLOOKUP(G841,Table10[#All],2,0)</f>
        <v>2</v>
      </c>
      <c r="I841" s="23" t="s">
        <v>98</v>
      </c>
      <c r="J841" s="20">
        <f>VLOOKUP(I841,Table11[#All],2,0)</f>
        <v>1</v>
      </c>
      <c r="K841" s="23" t="s">
        <v>98</v>
      </c>
      <c r="L841" s="20">
        <f>VLOOKUP(K841,Table12[#All],2,0)</f>
        <v>0</v>
      </c>
      <c r="M841" s="23" t="s">
        <v>126</v>
      </c>
      <c r="N841" s="20">
        <f>VLOOKUP(M841,Table13[#All],2,0)</f>
        <v>0</v>
      </c>
      <c r="O841" s="23" t="s">
        <v>98</v>
      </c>
      <c r="P841" s="20">
        <f>VLOOKUP(O841,Table14[#All],2,0)</f>
        <v>1</v>
      </c>
      <c r="Q841" s="23" t="s">
        <v>104</v>
      </c>
      <c r="R841" s="20">
        <f>VLOOKUP(Q841,Table16[#All],2,0)</f>
        <v>0</v>
      </c>
      <c r="S841" s="23" t="s">
        <v>111</v>
      </c>
      <c r="T841" s="20">
        <f>VLOOKUP(S841,Table17[#All],2,0)</f>
        <v>0</v>
      </c>
      <c r="U841" s="24">
        <v>130500</v>
      </c>
    </row>
    <row r="842" spans="1:21">
      <c r="A842" s="19" t="s">
        <v>200</v>
      </c>
      <c r="B842" s="20">
        <f>VLOOKUP(A842,Table7[#All],2,)</f>
        <v>23</v>
      </c>
      <c r="C842" s="20" t="s">
        <v>91</v>
      </c>
      <c r="D842" s="20">
        <f>VLOOKUP(C842,Table8[#All],2,0)</f>
        <v>0</v>
      </c>
      <c r="E842" s="20" t="s">
        <v>92</v>
      </c>
      <c r="F842" s="20">
        <f>VLOOKUP(E842,Table9[#All],2,0)</f>
        <v>0</v>
      </c>
      <c r="G842" s="20" t="s">
        <v>122</v>
      </c>
      <c r="H842" s="20">
        <f>VLOOKUP(G842,Table10[#All],2,0)</f>
        <v>0</v>
      </c>
      <c r="I842" s="20" t="s">
        <v>98</v>
      </c>
      <c r="J842" s="20">
        <f>VLOOKUP(I842,Table11[#All],2,0)</f>
        <v>1</v>
      </c>
      <c r="K842" s="20" t="s">
        <v>98</v>
      </c>
      <c r="L842" s="20">
        <f>VLOOKUP(K842,Table12[#All],2,0)</f>
        <v>0</v>
      </c>
      <c r="M842" s="20" t="s">
        <v>98</v>
      </c>
      <c r="N842" s="20">
        <f>VLOOKUP(M842,Table13[#All],2,0)</f>
        <v>2</v>
      </c>
      <c r="O842" s="20" t="s">
        <v>139</v>
      </c>
      <c r="P842" s="20">
        <f>VLOOKUP(O842,Table14[#All],2,0)</f>
        <v>3</v>
      </c>
      <c r="Q842" s="20" t="s">
        <v>191</v>
      </c>
      <c r="R842" s="20">
        <f>VLOOKUP(Q842,Table16[#All],2,0)</f>
        <v>2</v>
      </c>
      <c r="S842" s="20" t="s">
        <v>111</v>
      </c>
      <c r="T842" s="20">
        <f>VLOOKUP(S842,Table17[#All],2,0)</f>
        <v>0</v>
      </c>
      <c r="U842" s="21">
        <v>140000</v>
      </c>
    </row>
    <row r="843" spans="1:21">
      <c r="A843" s="22" t="s">
        <v>188</v>
      </c>
      <c r="B843" s="20">
        <f>VLOOKUP(A843,Table7[#All],2,)</f>
        <v>7</v>
      </c>
      <c r="C843" s="23" t="s">
        <v>91</v>
      </c>
      <c r="D843" s="20">
        <f>VLOOKUP(C843,Table8[#All],2,0)</f>
        <v>0</v>
      </c>
      <c r="E843" s="23" t="s">
        <v>92</v>
      </c>
      <c r="F843" s="20">
        <f>VLOOKUP(E843,Table9[#All],2,0)</f>
        <v>0</v>
      </c>
      <c r="G843" s="23" t="s">
        <v>122</v>
      </c>
      <c r="H843" s="20">
        <f>VLOOKUP(G843,Table10[#All],2,0)</f>
        <v>0</v>
      </c>
      <c r="I843" s="23" t="s">
        <v>98</v>
      </c>
      <c r="J843" s="20">
        <f>VLOOKUP(I843,Table11[#All],2,0)</f>
        <v>1</v>
      </c>
      <c r="K843" s="23" t="s">
        <v>98</v>
      </c>
      <c r="L843" s="20">
        <f>VLOOKUP(K843,Table12[#All],2,0)</f>
        <v>0</v>
      </c>
      <c r="M843" s="23" t="s">
        <v>119</v>
      </c>
      <c r="N843" s="20">
        <f>VLOOKUP(M843,Table13[#All],2,0)</f>
        <v>1</v>
      </c>
      <c r="O843" s="23" t="s">
        <v>119</v>
      </c>
      <c r="P843" s="20">
        <f>VLOOKUP(O843,Table14[#All],2,0)</f>
        <v>0</v>
      </c>
      <c r="Q843" s="23" t="s">
        <v>191</v>
      </c>
      <c r="R843" s="20">
        <f>VLOOKUP(Q843,Table16[#All],2,0)</f>
        <v>2</v>
      </c>
      <c r="S843" s="23" t="s">
        <v>111</v>
      </c>
      <c r="T843" s="20">
        <f>VLOOKUP(S843,Table17[#All],2,0)</f>
        <v>0</v>
      </c>
      <c r="U843" s="24">
        <v>157500</v>
      </c>
    </row>
    <row r="844" spans="1:21">
      <c r="A844" s="19" t="s">
        <v>89</v>
      </c>
      <c r="B844" s="20">
        <f>VLOOKUP(A844,Table7[#All],2,)</f>
        <v>11</v>
      </c>
      <c r="C844" s="20" t="s">
        <v>91</v>
      </c>
      <c r="D844" s="20">
        <f>VLOOKUP(C844,Table8[#All],2,0)</f>
        <v>0</v>
      </c>
      <c r="E844" s="20" t="s">
        <v>92</v>
      </c>
      <c r="F844" s="20">
        <f>VLOOKUP(E844,Table9[#All],2,0)</f>
        <v>0</v>
      </c>
      <c r="G844" s="20" t="s">
        <v>158</v>
      </c>
      <c r="H844" s="20">
        <f>VLOOKUP(G844,Table10[#All],2,0)</f>
        <v>5</v>
      </c>
      <c r="I844" s="20" t="s">
        <v>98</v>
      </c>
      <c r="J844" s="20">
        <f>VLOOKUP(I844,Table11[#All],2,0)</f>
        <v>1</v>
      </c>
      <c r="K844" s="20" t="s">
        <v>98</v>
      </c>
      <c r="L844" s="20">
        <f>VLOOKUP(K844,Table12[#All],2,0)</f>
        <v>0</v>
      </c>
      <c r="M844" s="20" t="s">
        <v>98</v>
      </c>
      <c r="N844" s="20">
        <f>VLOOKUP(M844,Table13[#All],2,0)</f>
        <v>2</v>
      </c>
      <c r="O844" s="20" t="s">
        <v>98</v>
      </c>
      <c r="P844" s="20">
        <f>VLOOKUP(O844,Table14[#All],2,0)</f>
        <v>1</v>
      </c>
      <c r="Q844" s="20" t="s">
        <v>104</v>
      </c>
      <c r="R844" s="20">
        <f>VLOOKUP(Q844,Table16[#All],2,0)</f>
        <v>0</v>
      </c>
      <c r="S844" s="20" t="s">
        <v>111</v>
      </c>
      <c r="T844" s="20">
        <f>VLOOKUP(S844,Table17[#All],2,0)</f>
        <v>0</v>
      </c>
      <c r="U844" s="21">
        <v>174900</v>
      </c>
    </row>
    <row r="845" spans="1:21">
      <c r="A845" s="22" t="s">
        <v>89</v>
      </c>
      <c r="B845" s="20">
        <f>VLOOKUP(A845,Table7[#All],2,)</f>
        <v>11</v>
      </c>
      <c r="C845" s="23" t="s">
        <v>182</v>
      </c>
      <c r="D845" s="20">
        <f>VLOOKUP(C845,Table8[#All],2,0)</f>
        <v>3</v>
      </c>
      <c r="E845" s="23" t="s">
        <v>179</v>
      </c>
      <c r="F845" s="20">
        <f>VLOOKUP(E845,Table9[#All],2,0)</f>
        <v>2</v>
      </c>
      <c r="G845" s="23" t="s">
        <v>93</v>
      </c>
      <c r="H845" s="20">
        <f>VLOOKUP(G845,Table10[#All],2,0)</f>
        <v>1</v>
      </c>
      <c r="I845" s="23" t="s">
        <v>98</v>
      </c>
      <c r="J845" s="20">
        <f>VLOOKUP(I845,Table11[#All],2,0)</f>
        <v>1</v>
      </c>
      <c r="K845" s="23" t="s">
        <v>98</v>
      </c>
      <c r="L845" s="20">
        <f>VLOOKUP(K845,Table12[#All],2,0)</f>
        <v>0</v>
      </c>
      <c r="M845" s="23" t="s">
        <v>126</v>
      </c>
      <c r="N845" s="20">
        <f>VLOOKUP(M845,Table13[#All],2,0)</f>
        <v>0</v>
      </c>
      <c r="O845" s="23" t="s">
        <v>98</v>
      </c>
      <c r="P845" s="20">
        <f>VLOOKUP(O845,Table14[#All],2,0)</f>
        <v>1</v>
      </c>
      <c r="Q845" s="23" t="s">
        <v>104</v>
      </c>
      <c r="R845" s="20">
        <f>VLOOKUP(Q845,Table16[#All],2,0)</f>
        <v>0</v>
      </c>
      <c r="S845" s="23" t="s">
        <v>111</v>
      </c>
      <c r="T845" s="20">
        <f>VLOOKUP(S845,Table17[#All],2,0)</f>
        <v>0</v>
      </c>
      <c r="U845" s="24">
        <v>141000</v>
      </c>
    </row>
    <row r="846" spans="1:21">
      <c r="A846" s="19" t="s">
        <v>188</v>
      </c>
      <c r="B846" s="20">
        <f>VLOOKUP(A846,Table7[#All],2,)</f>
        <v>7</v>
      </c>
      <c r="C846" s="20" t="s">
        <v>182</v>
      </c>
      <c r="D846" s="20">
        <f>VLOOKUP(C846,Table8[#All],2,0)</f>
        <v>3</v>
      </c>
      <c r="E846" s="20" t="s">
        <v>92</v>
      </c>
      <c r="F846" s="20">
        <f>VLOOKUP(E846,Table9[#All],2,0)</f>
        <v>0</v>
      </c>
      <c r="G846" s="20" t="s">
        <v>176</v>
      </c>
      <c r="H846" s="20">
        <f>VLOOKUP(G846,Table10[#All],2,0)</f>
        <v>2</v>
      </c>
      <c r="I846" s="20" t="s">
        <v>98</v>
      </c>
      <c r="J846" s="20">
        <f>VLOOKUP(I846,Table11[#All],2,0)</f>
        <v>1</v>
      </c>
      <c r="K846" s="20" t="s">
        <v>98</v>
      </c>
      <c r="L846" s="20">
        <f>VLOOKUP(K846,Table12[#All],2,0)</f>
        <v>0</v>
      </c>
      <c r="M846" s="20" t="s">
        <v>119</v>
      </c>
      <c r="N846" s="20">
        <f>VLOOKUP(M846,Table13[#All],2,0)</f>
        <v>1</v>
      </c>
      <c r="O846" s="20" t="s">
        <v>98</v>
      </c>
      <c r="P846" s="20">
        <f>VLOOKUP(O846,Table14[#All],2,0)</f>
        <v>1</v>
      </c>
      <c r="Q846" s="20" t="s">
        <v>104</v>
      </c>
      <c r="R846" s="20">
        <f>VLOOKUP(Q846,Table16[#All],2,0)</f>
        <v>0</v>
      </c>
      <c r="S846" s="20" t="s">
        <v>111</v>
      </c>
      <c r="T846" s="20">
        <f>VLOOKUP(S846,Table17[#All],2,0)</f>
        <v>0</v>
      </c>
      <c r="U846" s="21">
        <v>153900</v>
      </c>
    </row>
    <row r="847" spans="1:21">
      <c r="A847" s="22" t="s">
        <v>169</v>
      </c>
      <c r="B847" s="20">
        <f>VLOOKUP(A847,Table7[#All],2,)</f>
        <v>9</v>
      </c>
      <c r="C847" s="23" t="s">
        <v>226</v>
      </c>
      <c r="D847" s="20">
        <f>VLOOKUP(C847,Table8[#All],2,0)</f>
        <v>4</v>
      </c>
      <c r="E847" s="23" t="s">
        <v>92</v>
      </c>
      <c r="F847" s="20">
        <f>VLOOKUP(E847,Table9[#All],2,0)</f>
        <v>0</v>
      </c>
      <c r="G847" s="23" t="s">
        <v>183</v>
      </c>
      <c r="H847" s="20">
        <f>VLOOKUP(G847,Table10[#All],2,0)</f>
        <v>4</v>
      </c>
      <c r="I847" s="23" t="s">
        <v>119</v>
      </c>
      <c r="J847" s="20">
        <f>VLOOKUP(I847,Table11[#All],2,0)</f>
        <v>0</v>
      </c>
      <c r="K847" s="23" t="s">
        <v>98</v>
      </c>
      <c r="L847" s="20">
        <f>VLOOKUP(K847,Table12[#All],2,0)</f>
        <v>0</v>
      </c>
      <c r="M847" s="23" t="s">
        <v>98</v>
      </c>
      <c r="N847" s="20">
        <f>VLOOKUP(M847,Table13[#All],2,0)</f>
        <v>2</v>
      </c>
      <c r="O847" s="23" t="s">
        <v>98</v>
      </c>
      <c r="P847" s="20">
        <f>VLOOKUP(O847,Table14[#All],2,0)</f>
        <v>1</v>
      </c>
      <c r="Q847" s="23" t="s">
        <v>104</v>
      </c>
      <c r="R847" s="20">
        <f>VLOOKUP(Q847,Table16[#All],2,0)</f>
        <v>0</v>
      </c>
      <c r="S847" s="23" t="s">
        <v>111</v>
      </c>
      <c r="T847" s="20">
        <f>VLOOKUP(S847,Table17[#All],2,0)</f>
        <v>0</v>
      </c>
      <c r="U847" s="24">
        <v>171000</v>
      </c>
    </row>
    <row r="848" spans="1:21">
      <c r="A848" s="19" t="s">
        <v>165</v>
      </c>
      <c r="B848" s="20">
        <f>VLOOKUP(A848,Table7[#All],2,)</f>
        <v>12</v>
      </c>
      <c r="C848" s="20" t="s">
        <v>91</v>
      </c>
      <c r="D848" s="20">
        <f>VLOOKUP(C848,Table8[#All],2,0)</f>
        <v>0</v>
      </c>
      <c r="E848" s="20" t="s">
        <v>92</v>
      </c>
      <c r="F848" s="20">
        <f>VLOOKUP(E848,Table9[#All],2,0)</f>
        <v>0</v>
      </c>
      <c r="G848" s="20" t="s">
        <v>122</v>
      </c>
      <c r="H848" s="20">
        <f>VLOOKUP(G848,Table10[#All],2,0)</f>
        <v>0</v>
      </c>
      <c r="I848" s="20" t="s">
        <v>119</v>
      </c>
      <c r="J848" s="20">
        <f>VLOOKUP(I848,Table11[#All],2,0)</f>
        <v>0</v>
      </c>
      <c r="K848" s="20" t="s">
        <v>98</v>
      </c>
      <c r="L848" s="20">
        <f>VLOOKUP(K848,Table12[#All],2,0)</f>
        <v>0</v>
      </c>
      <c r="M848" s="20" t="s">
        <v>126</v>
      </c>
      <c r="N848" s="20">
        <f>VLOOKUP(M848,Table13[#All],2,0)</f>
        <v>0</v>
      </c>
      <c r="O848" s="20" t="s">
        <v>119</v>
      </c>
      <c r="P848" s="20">
        <f>VLOOKUP(O848,Table14[#All],2,0)</f>
        <v>0</v>
      </c>
      <c r="Q848" s="20" t="s">
        <v>104</v>
      </c>
      <c r="R848" s="20">
        <f>VLOOKUP(Q848,Table16[#All],2,0)</f>
        <v>0</v>
      </c>
      <c r="S848" s="20" t="s">
        <v>111</v>
      </c>
      <c r="T848" s="20">
        <f>VLOOKUP(S848,Table17[#All],2,0)</f>
        <v>0</v>
      </c>
      <c r="U848" s="21">
        <v>213000</v>
      </c>
    </row>
    <row r="849" spans="1:21">
      <c r="A849" s="22" t="s">
        <v>209</v>
      </c>
      <c r="B849" s="20">
        <f>VLOOKUP(A849,Table7[#All],2,)</f>
        <v>0</v>
      </c>
      <c r="C849" s="23" t="s">
        <v>91</v>
      </c>
      <c r="D849" s="20">
        <f>VLOOKUP(C849,Table8[#All],2,0)</f>
        <v>0</v>
      </c>
      <c r="E849" s="23" t="s">
        <v>92</v>
      </c>
      <c r="F849" s="20">
        <f>VLOOKUP(E849,Table9[#All],2,0)</f>
        <v>0</v>
      </c>
      <c r="G849" s="23" t="s">
        <v>93</v>
      </c>
      <c r="H849" s="20">
        <f>VLOOKUP(G849,Table10[#All],2,0)</f>
        <v>1</v>
      </c>
      <c r="I849" s="23" t="s">
        <v>98</v>
      </c>
      <c r="J849" s="20">
        <f>VLOOKUP(I849,Table11[#All],2,0)</f>
        <v>1</v>
      </c>
      <c r="K849" s="23" t="s">
        <v>98</v>
      </c>
      <c r="L849" s="20">
        <f>VLOOKUP(K849,Table12[#All],2,0)</f>
        <v>0</v>
      </c>
      <c r="M849" s="23" t="s">
        <v>126</v>
      </c>
      <c r="N849" s="20">
        <f>VLOOKUP(M849,Table13[#All],2,0)</f>
        <v>0</v>
      </c>
      <c r="O849" s="23" t="s">
        <v>98</v>
      </c>
      <c r="P849" s="20">
        <f>VLOOKUP(O849,Table14[#All],2,0)</f>
        <v>1</v>
      </c>
      <c r="Q849" s="23" t="s">
        <v>104</v>
      </c>
      <c r="R849" s="20">
        <f>VLOOKUP(Q849,Table16[#All],2,0)</f>
        <v>0</v>
      </c>
      <c r="S849" s="23" t="s">
        <v>111</v>
      </c>
      <c r="T849" s="20">
        <f>VLOOKUP(S849,Table17[#All],2,0)</f>
        <v>0</v>
      </c>
      <c r="U849" s="24">
        <v>133500</v>
      </c>
    </row>
    <row r="850" spans="1:21">
      <c r="A850" s="19" t="s">
        <v>199</v>
      </c>
      <c r="B850" s="20">
        <f>VLOOKUP(A850,Table7[#All],2,)</f>
        <v>19</v>
      </c>
      <c r="C850" s="20" t="s">
        <v>91</v>
      </c>
      <c r="D850" s="20">
        <f>VLOOKUP(C850,Table8[#All],2,0)</f>
        <v>0</v>
      </c>
      <c r="E850" s="20" t="s">
        <v>92</v>
      </c>
      <c r="F850" s="20">
        <f>VLOOKUP(E850,Table9[#All],2,0)</f>
        <v>0</v>
      </c>
      <c r="G850" s="20" t="s">
        <v>176</v>
      </c>
      <c r="H850" s="20">
        <f>VLOOKUP(G850,Table10[#All],2,0)</f>
        <v>2</v>
      </c>
      <c r="I850" s="20" t="s">
        <v>98</v>
      </c>
      <c r="J850" s="20">
        <f>VLOOKUP(I850,Table11[#All],2,0)</f>
        <v>1</v>
      </c>
      <c r="K850" s="20" t="s">
        <v>98</v>
      </c>
      <c r="L850" s="20">
        <f>VLOOKUP(K850,Table12[#All],2,0)</f>
        <v>0</v>
      </c>
      <c r="M850" s="20" t="s">
        <v>98</v>
      </c>
      <c r="N850" s="20">
        <f>VLOOKUP(M850,Table13[#All],2,0)</f>
        <v>2</v>
      </c>
      <c r="O850" s="20" t="s">
        <v>98</v>
      </c>
      <c r="P850" s="20">
        <f>VLOOKUP(O850,Table14[#All],2,0)</f>
        <v>1</v>
      </c>
      <c r="Q850" s="20" t="s">
        <v>104</v>
      </c>
      <c r="R850" s="20">
        <f>VLOOKUP(Q850,Table16[#All],2,0)</f>
        <v>0</v>
      </c>
      <c r="S850" s="20" t="s">
        <v>111</v>
      </c>
      <c r="T850" s="20">
        <f>VLOOKUP(S850,Table17[#All],2,0)</f>
        <v>0</v>
      </c>
      <c r="U850" s="21">
        <v>240000</v>
      </c>
    </row>
    <row r="851" spans="1:21">
      <c r="A851" s="22" t="s">
        <v>227</v>
      </c>
      <c r="B851" s="20">
        <f>VLOOKUP(A851,Table7[#All],2,)</f>
        <v>1</v>
      </c>
      <c r="C851" s="23" t="s">
        <v>90</v>
      </c>
      <c r="D851" s="20">
        <f>VLOOKUP(C851,Table8[#All],2,0)</f>
        <v>1</v>
      </c>
      <c r="E851" s="23" t="s">
        <v>92</v>
      </c>
      <c r="F851" s="20">
        <f>VLOOKUP(E851,Table9[#All],2,0)</f>
        <v>0</v>
      </c>
      <c r="G851" s="23" t="s">
        <v>158</v>
      </c>
      <c r="H851" s="20">
        <f>VLOOKUP(G851,Table10[#All],2,0)</f>
        <v>5</v>
      </c>
      <c r="I851" s="23" t="s">
        <v>98</v>
      </c>
      <c r="J851" s="20">
        <f>VLOOKUP(I851,Table11[#All],2,0)</f>
        <v>1</v>
      </c>
      <c r="K851" s="23" t="s">
        <v>98</v>
      </c>
      <c r="L851" s="20">
        <f>VLOOKUP(K851,Table12[#All],2,0)</f>
        <v>0</v>
      </c>
      <c r="M851" s="23" t="s">
        <v>126</v>
      </c>
      <c r="N851" s="20">
        <f>VLOOKUP(M851,Table13[#All],2,0)</f>
        <v>0</v>
      </c>
      <c r="O851" s="23" t="s">
        <v>98</v>
      </c>
      <c r="P851" s="20">
        <f>VLOOKUP(O851,Table14[#All],2,0)</f>
        <v>1</v>
      </c>
      <c r="Q851" s="23" t="s">
        <v>104</v>
      </c>
      <c r="R851" s="20">
        <f>VLOOKUP(Q851,Table16[#All],2,0)</f>
        <v>0</v>
      </c>
      <c r="S851" s="23" t="s">
        <v>111</v>
      </c>
      <c r="T851" s="20">
        <f>VLOOKUP(S851,Table17[#All],2,0)</f>
        <v>0</v>
      </c>
      <c r="U851" s="24">
        <v>187000</v>
      </c>
    </row>
    <row r="852" spans="1:21">
      <c r="A852" s="19" t="s">
        <v>209</v>
      </c>
      <c r="B852" s="20">
        <f>VLOOKUP(A852,Table7[#All],2,)</f>
        <v>0</v>
      </c>
      <c r="C852" s="20" t="s">
        <v>91</v>
      </c>
      <c r="D852" s="20">
        <f>VLOOKUP(C852,Table8[#All],2,0)</f>
        <v>0</v>
      </c>
      <c r="E852" s="20" t="s">
        <v>129</v>
      </c>
      <c r="F852" s="20">
        <f>VLOOKUP(E852,Table9[#All],2,0)</f>
        <v>3</v>
      </c>
      <c r="G852" s="20" t="s">
        <v>93</v>
      </c>
      <c r="H852" s="20">
        <f>VLOOKUP(G852,Table10[#All],2,0)</f>
        <v>1</v>
      </c>
      <c r="I852" s="20" t="s">
        <v>119</v>
      </c>
      <c r="J852" s="20">
        <f>VLOOKUP(I852,Table11[#All],2,0)</f>
        <v>0</v>
      </c>
      <c r="K852" s="20" t="s">
        <v>98</v>
      </c>
      <c r="L852" s="20">
        <f>VLOOKUP(K852,Table12[#All],2,0)</f>
        <v>0</v>
      </c>
      <c r="M852" s="20" t="s">
        <v>126</v>
      </c>
      <c r="N852" s="20">
        <f>VLOOKUP(M852,Table13[#All],2,0)</f>
        <v>0</v>
      </c>
      <c r="O852" s="20" t="s">
        <v>119</v>
      </c>
      <c r="P852" s="20">
        <f>VLOOKUP(O852,Table14[#All],2,0)</f>
        <v>0</v>
      </c>
      <c r="Q852" s="20" t="s">
        <v>104</v>
      </c>
      <c r="R852" s="20">
        <f>VLOOKUP(Q852,Table16[#All],2,0)</f>
        <v>0</v>
      </c>
      <c r="S852" s="20" t="s">
        <v>111</v>
      </c>
      <c r="T852" s="20">
        <f>VLOOKUP(S852,Table17[#All],2,0)</f>
        <v>0</v>
      </c>
      <c r="U852" s="21">
        <v>131500</v>
      </c>
    </row>
    <row r="853" spans="1:21">
      <c r="A853" s="22" t="s">
        <v>156</v>
      </c>
      <c r="B853" s="20">
        <f>VLOOKUP(A853,Table7[#All],2,)</f>
        <v>21</v>
      </c>
      <c r="C853" s="23" t="s">
        <v>91</v>
      </c>
      <c r="D853" s="20">
        <f>VLOOKUP(C853,Table8[#All],2,0)</f>
        <v>0</v>
      </c>
      <c r="E853" s="23" t="s">
        <v>129</v>
      </c>
      <c r="F853" s="20">
        <f>VLOOKUP(E853,Table9[#All],2,0)</f>
        <v>3</v>
      </c>
      <c r="G853" s="23" t="s">
        <v>93</v>
      </c>
      <c r="H853" s="20">
        <f>VLOOKUP(G853,Table10[#All],2,0)</f>
        <v>1</v>
      </c>
      <c r="I853" s="23" t="s">
        <v>119</v>
      </c>
      <c r="J853" s="20">
        <f>VLOOKUP(I853,Table11[#All],2,0)</f>
        <v>0</v>
      </c>
      <c r="K853" s="23" t="s">
        <v>98</v>
      </c>
      <c r="L853" s="20">
        <f>VLOOKUP(K853,Table12[#All],2,0)</f>
        <v>0</v>
      </c>
      <c r="M853" s="23" t="s">
        <v>126</v>
      </c>
      <c r="N853" s="20">
        <f>VLOOKUP(M853,Table13[#All],2,0)</f>
        <v>0</v>
      </c>
      <c r="O853" s="23" t="s">
        <v>119</v>
      </c>
      <c r="P853" s="20">
        <f>VLOOKUP(O853,Table14[#All],2,0)</f>
        <v>0</v>
      </c>
      <c r="Q853" s="23" t="s">
        <v>104</v>
      </c>
      <c r="R853" s="20">
        <f>VLOOKUP(Q853,Table16[#All],2,0)</f>
        <v>0</v>
      </c>
      <c r="S853" s="23" t="s">
        <v>111</v>
      </c>
      <c r="T853" s="20">
        <f>VLOOKUP(S853,Table17[#All],2,0)</f>
        <v>0</v>
      </c>
      <c r="U853" s="24">
        <v>215000</v>
      </c>
    </row>
    <row r="854" spans="1:21">
      <c r="A854" s="19" t="s">
        <v>212</v>
      </c>
      <c r="B854" s="20">
        <f>VLOOKUP(A854,Table7[#All],2,)</f>
        <v>2</v>
      </c>
      <c r="C854" s="20" t="s">
        <v>91</v>
      </c>
      <c r="D854" s="20">
        <f>VLOOKUP(C854,Table8[#All],2,0)</f>
        <v>0</v>
      </c>
      <c r="E854" s="20" t="s">
        <v>92</v>
      </c>
      <c r="F854" s="20">
        <f>VLOOKUP(E854,Table9[#All],2,0)</f>
        <v>0</v>
      </c>
      <c r="G854" s="20" t="s">
        <v>198</v>
      </c>
      <c r="H854" s="20">
        <f>VLOOKUP(G854,Table10[#All],2,0)</f>
        <v>6</v>
      </c>
      <c r="I854" s="20" t="s">
        <v>98</v>
      </c>
      <c r="J854" s="20">
        <f>VLOOKUP(I854,Table11[#All],2,0)</f>
        <v>1</v>
      </c>
      <c r="K854" s="20" t="s">
        <v>98</v>
      </c>
      <c r="L854" s="20">
        <f>VLOOKUP(K854,Table12[#All],2,0)</f>
        <v>0</v>
      </c>
      <c r="M854" s="20" t="s">
        <v>119</v>
      </c>
      <c r="N854" s="20">
        <f>VLOOKUP(M854,Table13[#All],2,0)</f>
        <v>1</v>
      </c>
      <c r="O854" s="20" t="s">
        <v>98</v>
      </c>
      <c r="P854" s="20">
        <f>VLOOKUP(O854,Table14[#All],2,0)</f>
        <v>1</v>
      </c>
      <c r="Q854" s="20" t="s">
        <v>104</v>
      </c>
      <c r="R854" s="20">
        <f>VLOOKUP(Q854,Table16[#All],2,0)</f>
        <v>0</v>
      </c>
      <c r="S854" s="20" t="s">
        <v>111</v>
      </c>
      <c r="T854" s="20">
        <f>VLOOKUP(S854,Table17[#All],2,0)</f>
        <v>0</v>
      </c>
      <c r="U854" s="21">
        <v>164000</v>
      </c>
    </row>
    <row r="855" spans="1:21">
      <c r="A855" s="22" t="s">
        <v>89</v>
      </c>
      <c r="B855" s="20">
        <f>VLOOKUP(A855,Table7[#All],2,)</f>
        <v>11</v>
      </c>
      <c r="C855" s="23" t="s">
        <v>91</v>
      </c>
      <c r="D855" s="20">
        <f>VLOOKUP(C855,Table8[#All],2,0)</f>
        <v>0</v>
      </c>
      <c r="E855" s="23" t="s">
        <v>92</v>
      </c>
      <c r="F855" s="20">
        <f>VLOOKUP(E855,Table9[#All],2,0)</f>
        <v>0</v>
      </c>
      <c r="G855" s="23" t="s">
        <v>158</v>
      </c>
      <c r="H855" s="20">
        <f>VLOOKUP(G855,Table10[#All],2,0)</f>
        <v>5</v>
      </c>
      <c r="I855" s="23" t="s">
        <v>98</v>
      </c>
      <c r="J855" s="20">
        <f>VLOOKUP(I855,Table11[#All],2,0)</f>
        <v>1</v>
      </c>
      <c r="K855" s="23" t="s">
        <v>98</v>
      </c>
      <c r="L855" s="20">
        <f>VLOOKUP(K855,Table12[#All],2,0)</f>
        <v>0</v>
      </c>
      <c r="M855" s="23" t="s">
        <v>98</v>
      </c>
      <c r="N855" s="20">
        <f>VLOOKUP(M855,Table13[#All],2,0)</f>
        <v>2</v>
      </c>
      <c r="O855" s="23" t="s">
        <v>98</v>
      </c>
      <c r="P855" s="20">
        <f>VLOOKUP(O855,Table14[#All],2,0)</f>
        <v>1</v>
      </c>
      <c r="Q855" s="23" t="s">
        <v>104</v>
      </c>
      <c r="R855" s="20">
        <f>VLOOKUP(Q855,Table16[#All],2,0)</f>
        <v>0</v>
      </c>
      <c r="S855" s="23" t="s">
        <v>111</v>
      </c>
      <c r="T855" s="20">
        <f>VLOOKUP(S855,Table17[#All],2,0)</f>
        <v>0</v>
      </c>
      <c r="U855" s="24">
        <v>158000</v>
      </c>
    </row>
    <row r="856" spans="1:21">
      <c r="A856" s="19" t="s">
        <v>169</v>
      </c>
      <c r="B856" s="20">
        <f>VLOOKUP(A856,Table7[#All],2,)</f>
        <v>9</v>
      </c>
      <c r="C856" s="20" t="s">
        <v>91</v>
      </c>
      <c r="D856" s="20">
        <f>VLOOKUP(C856,Table8[#All],2,0)</f>
        <v>0</v>
      </c>
      <c r="E856" s="20" t="s">
        <v>92</v>
      </c>
      <c r="F856" s="20">
        <f>VLOOKUP(E856,Table9[#All],2,0)</f>
        <v>0</v>
      </c>
      <c r="G856" s="20" t="s">
        <v>93</v>
      </c>
      <c r="H856" s="20">
        <f>VLOOKUP(G856,Table10[#All],2,0)</f>
        <v>1</v>
      </c>
      <c r="I856" s="20" t="s">
        <v>98</v>
      </c>
      <c r="J856" s="20">
        <f>VLOOKUP(I856,Table11[#All],2,0)</f>
        <v>1</v>
      </c>
      <c r="K856" s="20" t="s">
        <v>98</v>
      </c>
      <c r="L856" s="20">
        <f>VLOOKUP(K856,Table12[#All],2,0)</f>
        <v>0</v>
      </c>
      <c r="M856" s="20" t="s">
        <v>98</v>
      </c>
      <c r="N856" s="20">
        <f>VLOOKUP(M856,Table13[#All],2,0)</f>
        <v>2</v>
      </c>
      <c r="O856" s="20" t="s">
        <v>98</v>
      </c>
      <c r="P856" s="20">
        <f>VLOOKUP(O856,Table14[#All],2,0)</f>
        <v>1</v>
      </c>
      <c r="Q856" s="20" t="s">
        <v>104</v>
      </c>
      <c r="R856" s="20">
        <f>VLOOKUP(Q856,Table16[#All],2,0)</f>
        <v>0</v>
      </c>
      <c r="S856" s="20" t="s">
        <v>172</v>
      </c>
      <c r="T856" s="20">
        <f>VLOOKUP(S856,Table17[#All],2,0)</f>
        <v>1</v>
      </c>
      <c r="U856" s="21">
        <v>170000</v>
      </c>
    </row>
    <row r="857" spans="1:21">
      <c r="A857" s="22" t="s">
        <v>169</v>
      </c>
      <c r="B857" s="20">
        <f>VLOOKUP(A857,Table7[#All],2,)</f>
        <v>9</v>
      </c>
      <c r="C857" s="23" t="s">
        <v>91</v>
      </c>
      <c r="D857" s="20">
        <f>VLOOKUP(C857,Table8[#All],2,0)</f>
        <v>0</v>
      </c>
      <c r="E857" s="23" t="s">
        <v>92</v>
      </c>
      <c r="F857" s="20">
        <f>VLOOKUP(E857,Table9[#All],2,0)</f>
        <v>0</v>
      </c>
      <c r="G857" s="23" t="s">
        <v>93</v>
      </c>
      <c r="H857" s="20">
        <f>VLOOKUP(G857,Table10[#All],2,0)</f>
        <v>1</v>
      </c>
      <c r="I857" s="23" t="s">
        <v>98</v>
      </c>
      <c r="J857" s="20">
        <f>VLOOKUP(I857,Table11[#All],2,0)</f>
        <v>1</v>
      </c>
      <c r="K857" s="23" t="s">
        <v>98</v>
      </c>
      <c r="L857" s="20">
        <f>VLOOKUP(K857,Table12[#All],2,0)</f>
        <v>0</v>
      </c>
      <c r="M857" s="23" t="s">
        <v>126</v>
      </c>
      <c r="N857" s="20">
        <f>VLOOKUP(M857,Table13[#All],2,0)</f>
        <v>0</v>
      </c>
      <c r="O857" s="23" t="s">
        <v>98</v>
      </c>
      <c r="P857" s="20">
        <f>VLOOKUP(O857,Table14[#All],2,0)</f>
        <v>1</v>
      </c>
      <c r="Q857" s="23" t="s">
        <v>104</v>
      </c>
      <c r="R857" s="20">
        <f>VLOOKUP(Q857,Table16[#All],2,0)</f>
        <v>0</v>
      </c>
      <c r="S857" s="23" t="s">
        <v>111</v>
      </c>
      <c r="T857" s="20">
        <f>VLOOKUP(S857,Table17[#All],2,0)</f>
        <v>0</v>
      </c>
      <c r="U857" s="24">
        <v>127000</v>
      </c>
    </row>
    <row r="858" spans="1:21">
      <c r="A858" s="19" t="s">
        <v>209</v>
      </c>
      <c r="B858" s="20">
        <f>VLOOKUP(A858,Table7[#All],2,)</f>
        <v>0</v>
      </c>
      <c r="C858" s="20" t="s">
        <v>91</v>
      </c>
      <c r="D858" s="20">
        <f>VLOOKUP(C858,Table8[#All],2,0)</f>
        <v>0</v>
      </c>
      <c r="E858" s="20" t="s">
        <v>92</v>
      </c>
      <c r="F858" s="20">
        <f>VLOOKUP(E858,Table9[#All],2,0)</f>
        <v>0</v>
      </c>
      <c r="G858" s="20" t="s">
        <v>158</v>
      </c>
      <c r="H858" s="20">
        <f>VLOOKUP(G858,Table10[#All],2,0)</f>
        <v>5</v>
      </c>
      <c r="I858" s="20" t="s">
        <v>119</v>
      </c>
      <c r="J858" s="20">
        <f>VLOOKUP(I858,Table11[#All],2,0)</f>
        <v>0</v>
      </c>
      <c r="K858" s="20" t="s">
        <v>119</v>
      </c>
      <c r="L858" s="20">
        <f>VLOOKUP(K858,Table12[#All],2,0)</f>
        <v>1</v>
      </c>
      <c r="M858" s="20" t="s">
        <v>98</v>
      </c>
      <c r="N858" s="20">
        <f>VLOOKUP(M858,Table13[#All],2,0)</f>
        <v>2</v>
      </c>
      <c r="O858" s="20" t="s">
        <v>98</v>
      </c>
      <c r="P858" s="20">
        <f>VLOOKUP(O858,Table14[#All],2,0)</f>
        <v>1</v>
      </c>
      <c r="Q858" s="20" t="s">
        <v>104</v>
      </c>
      <c r="R858" s="20">
        <f>VLOOKUP(Q858,Table16[#All],2,0)</f>
        <v>0</v>
      </c>
      <c r="S858" s="20" t="s">
        <v>111</v>
      </c>
      <c r="T858" s="20">
        <f>VLOOKUP(S858,Table17[#All],2,0)</f>
        <v>0</v>
      </c>
      <c r="U858" s="21">
        <v>147000</v>
      </c>
    </row>
    <row r="859" spans="1:21">
      <c r="A859" s="22" t="s">
        <v>121</v>
      </c>
      <c r="B859" s="20">
        <f>VLOOKUP(A859,Table7[#All],2,)</f>
        <v>17</v>
      </c>
      <c r="C859" s="23" t="s">
        <v>91</v>
      </c>
      <c r="D859" s="20">
        <f>VLOOKUP(C859,Table8[#All],2,0)</f>
        <v>0</v>
      </c>
      <c r="E859" s="23" t="s">
        <v>92</v>
      </c>
      <c r="F859" s="20">
        <f>VLOOKUP(E859,Table9[#All],2,0)</f>
        <v>0</v>
      </c>
      <c r="G859" s="23" t="s">
        <v>122</v>
      </c>
      <c r="H859" s="20">
        <f>VLOOKUP(G859,Table10[#All],2,0)</f>
        <v>0</v>
      </c>
      <c r="I859" s="23" t="s">
        <v>119</v>
      </c>
      <c r="J859" s="20">
        <f>VLOOKUP(I859,Table11[#All],2,0)</f>
        <v>0</v>
      </c>
      <c r="K859" s="23" t="s">
        <v>98</v>
      </c>
      <c r="L859" s="20">
        <f>VLOOKUP(K859,Table12[#All],2,0)</f>
        <v>0</v>
      </c>
      <c r="M859" s="23" t="s">
        <v>119</v>
      </c>
      <c r="N859" s="20">
        <f>VLOOKUP(M859,Table13[#All],2,0)</f>
        <v>1</v>
      </c>
      <c r="O859" s="23" t="s">
        <v>98</v>
      </c>
      <c r="P859" s="20">
        <f>VLOOKUP(O859,Table14[#All],2,0)</f>
        <v>1</v>
      </c>
      <c r="Q859" s="23" t="s">
        <v>104</v>
      </c>
      <c r="R859" s="20">
        <f>VLOOKUP(Q859,Table16[#All],2,0)</f>
        <v>0</v>
      </c>
      <c r="S859" s="23" t="s">
        <v>111</v>
      </c>
      <c r="T859" s="20">
        <f>VLOOKUP(S859,Table17[#All],2,0)</f>
        <v>0</v>
      </c>
      <c r="U859" s="24">
        <v>174000</v>
      </c>
    </row>
    <row r="860" spans="1:21">
      <c r="A860" s="19" t="s">
        <v>175</v>
      </c>
      <c r="B860" s="20">
        <f>VLOOKUP(A860,Table7[#All],2,)</f>
        <v>6</v>
      </c>
      <c r="C860" s="20" t="s">
        <v>91</v>
      </c>
      <c r="D860" s="20">
        <f>VLOOKUP(C860,Table8[#All],2,0)</f>
        <v>0</v>
      </c>
      <c r="E860" s="20" t="s">
        <v>92</v>
      </c>
      <c r="F860" s="20">
        <f>VLOOKUP(E860,Table9[#All],2,0)</f>
        <v>0</v>
      </c>
      <c r="G860" s="20" t="s">
        <v>93</v>
      </c>
      <c r="H860" s="20">
        <f>VLOOKUP(G860,Table10[#All],2,0)</f>
        <v>1</v>
      </c>
      <c r="I860" s="20" t="s">
        <v>119</v>
      </c>
      <c r="J860" s="20">
        <f>VLOOKUP(I860,Table11[#All],2,0)</f>
        <v>0</v>
      </c>
      <c r="K860" s="20" t="s">
        <v>98</v>
      </c>
      <c r="L860" s="20">
        <f>VLOOKUP(K860,Table12[#All],2,0)</f>
        <v>0</v>
      </c>
      <c r="M860" s="20" t="s">
        <v>98</v>
      </c>
      <c r="N860" s="20">
        <f>VLOOKUP(M860,Table13[#All],2,0)</f>
        <v>2</v>
      </c>
      <c r="O860" s="20" t="s">
        <v>98</v>
      </c>
      <c r="P860" s="20">
        <f>VLOOKUP(O860,Table14[#All],2,0)</f>
        <v>1</v>
      </c>
      <c r="Q860" s="20" t="s">
        <v>104</v>
      </c>
      <c r="R860" s="20">
        <f>VLOOKUP(Q860,Table16[#All],2,0)</f>
        <v>0</v>
      </c>
      <c r="S860" s="20" t="s">
        <v>178</v>
      </c>
      <c r="T860" s="20">
        <f>VLOOKUP(S860,Table17[#All],2,0)</f>
        <v>5</v>
      </c>
      <c r="U860" s="21">
        <v>152000</v>
      </c>
    </row>
    <row r="861" spans="1:21">
      <c r="A861" s="22" t="s">
        <v>175</v>
      </c>
      <c r="B861" s="20">
        <f>VLOOKUP(A861,Table7[#All],2,)</f>
        <v>6</v>
      </c>
      <c r="C861" s="23" t="s">
        <v>221</v>
      </c>
      <c r="D861" s="20">
        <f>VLOOKUP(C861,Table8[#All],2,0)</f>
        <v>7</v>
      </c>
      <c r="E861" s="23" t="s">
        <v>92</v>
      </c>
      <c r="F861" s="20">
        <f>VLOOKUP(E861,Table9[#All],2,0)</f>
        <v>0</v>
      </c>
      <c r="G861" s="23" t="s">
        <v>122</v>
      </c>
      <c r="H861" s="20">
        <f>VLOOKUP(G861,Table10[#All],2,0)</f>
        <v>0</v>
      </c>
      <c r="I861" s="23" t="s">
        <v>98</v>
      </c>
      <c r="J861" s="20">
        <f>VLOOKUP(I861,Table11[#All],2,0)</f>
        <v>1</v>
      </c>
      <c r="K861" s="23" t="s">
        <v>98</v>
      </c>
      <c r="L861" s="20">
        <f>VLOOKUP(K861,Table12[#All],2,0)</f>
        <v>0</v>
      </c>
      <c r="M861" s="23" t="s">
        <v>98</v>
      </c>
      <c r="N861" s="20">
        <f>VLOOKUP(M861,Table13[#All],2,0)</f>
        <v>2</v>
      </c>
      <c r="O861" s="23" t="s">
        <v>119</v>
      </c>
      <c r="P861" s="20">
        <f>VLOOKUP(O861,Table14[#All],2,0)</f>
        <v>0</v>
      </c>
      <c r="Q861" s="23" t="s">
        <v>104</v>
      </c>
      <c r="R861" s="20">
        <f>VLOOKUP(Q861,Table16[#All],2,0)</f>
        <v>0</v>
      </c>
      <c r="S861" s="23" t="s">
        <v>111</v>
      </c>
      <c r="T861" s="20">
        <f>VLOOKUP(S861,Table17[#All],2,0)</f>
        <v>0</v>
      </c>
      <c r="U861" s="24">
        <v>250000</v>
      </c>
    </row>
    <row r="862" spans="1:21">
      <c r="A862" s="19" t="s">
        <v>212</v>
      </c>
      <c r="B862" s="20">
        <f>VLOOKUP(A862,Table7[#All],2,)</f>
        <v>2</v>
      </c>
      <c r="C862" s="20" t="s">
        <v>91</v>
      </c>
      <c r="D862" s="20">
        <f>VLOOKUP(C862,Table8[#All],2,0)</f>
        <v>0</v>
      </c>
      <c r="E862" s="20" t="s">
        <v>92</v>
      </c>
      <c r="F862" s="20">
        <f>VLOOKUP(E862,Table9[#All],2,0)</f>
        <v>0</v>
      </c>
      <c r="G862" s="20" t="s">
        <v>176</v>
      </c>
      <c r="H862" s="20">
        <f>VLOOKUP(G862,Table10[#All],2,0)</f>
        <v>2</v>
      </c>
      <c r="I862" s="20" t="s">
        <v>98</v>
      </c>
      <c r="J862" s="20">
        <f>VLOOKUP(I862,Table11[#All],2,0)</f>
        <v>1</v>
      </c>
      <c r="K862" s="20" t="s">
        <v>98</v>
      </c>
      <c r="L862" s="20">
        <f>VLOOKUP(K862,Table12[#All],2,0)</f>
        <v>0</v>
      </c>
      <c r="M862" s="20" t="s">
        <v>119</v>
      </c>
      <c r="N862" s="20">
        <f>VLOOKUP(M862,Table13[#All],2,0)</f>
        <v>1</v>
      </c>
      <c r="O862" s="20" t="s">
        <v>119</v>
      </c>
      <c r="P862" s="20">
        <f>VLOOKUP(O862,Table14[#All],2,0)</f>
        <v>0</v>
      </c>
      <c r="Q862" s="20" t="s">
        <v>104</v>
      </c>
      <c r="R862" s="20">
        <f>VLOOKUP(Q862,Table16[#All],2,0)</f>
        <v>0</v>
      </c>
      <c r="S862" s="20" t="s">
        <v>111</v>
      </c>
      <c r="T862" s="20">
        <f>VLOOKUP(S862,Table17[#All],2,0)</f>
        <v>0</v>
      </c>
      <c r="U862" s="21">
        <v>189950</v>
      </c>
    </row>
    <row r="863" spans="1:21">
      <c r="A863" s="22" t="s">
        <v>169</v>
      </c>
      <c r="B863" s="20">
        <f>VLOOKUP(A863,Table7[#All],2,)</f>
        <v>9</v>
      </c>
      <c r="C863" s="23" t="s">
        <v>91</v>
      </c>
      <c r="D863" s="20">
        <f>VLOOKUP(C863,Table8[#All],2,0)</f>
        <v>0</v>
      </c>
      <c r="E863" s="23" t="s">
        <v>186</v>
      </c>
      <c r="F863" s="20">
        <f>VLOOKUP(E863,Table9[#All],2,0)</f>
        <v>1</v>
      </c>
      <c r="G863" s="23" t="s">
        <v>93</v>
      </c>
      <c r="H863" s="20">
        <f>VLOOKUP(G863,Table10[#All],2,0)</f>
        <v>1</v>
      </c>
      <c r="I863" s="23" t="s">
        <v>98</v>
      </c>
      <c r="J863" s="20">
        <f>VLOOKUP(I863,Table11[#All],2,0)</f>
        <v>1</v>
      </c>
      <c r="K863" s="23" t="s">
        <v>98</v>
      </c>
      <c r="L863" s="20">
        <f>VLOOKUP(K863,Table12[#All],2,0)</f>
        <v>0</v>
      </c>
      <c r="M863" s="23" t="s">
        <v>126</v>
      </c>
      <c r="N863" s="20">
        <f>VLOOKUP(M863,Table13[#All],2,0)</f>
        <v>0</v>
      </c>
      <c r="O863" s="23" t="s">
        <v>98</v>
      </c>
      <c r="P863" s="20">
        <f>VLOOKUP(O863,Table14[#All],2,0)</f>
        <v>1</v>
      </c>
      <c r="Q863" s="23" t="s">
        <v>104</v>
      </c>
      <c r="R863" s="20">
        <f>VLOOKUP(Q863,Table16[#All],2,0)</f>
        <v>0</v>
      </c>
      <c r="S863" s="23" t="s">
        <v>111</v>
      </c>
      <c r="T863" s="20">
        <f>VLOOKUP(S863,Table17[#All],2,0)</f>
        <v>0</v>
      </c>
      <c r="U863" s="24">
        <v>131500</v>
      </c>
    </row>
    <row r="864" spans="1:21">
      <c r="A864" s="19" t="s">
        <v>165</v>
      </c>
      <c r="B864" s="20">
        <f>VLOOKUP(A864,Table7[#All],2,)</f>
        <v>12</v>
      </c>
      <c r="C864" s="20" t="s">
        <v>91</v>
      </c>
      <c r="D864" s="20">
        <f>VLOOKUP(C864,Table8[#All],2,0)</f>
        <v>0</v>
      </c>
      <c r="E864" s="20" t="s">
        <v>92</v>
      </c>
      <c r="F864" s="20">
        <f>VLOOKUP(E864,Table9[#All],2,0)</f>
        <v>0</v>
      </c>
      <c r="G864" s="20" t="s">
        <v>93</v>
      </c>
      <c r="H864" s="20">
        <f>VLOOKUP(G864,Table10[#All],2,0)</f>
        <v>1</v>
      </c>
      <c r="I864" s="20" t="s">
        <v>119</v>
      </c>
      <c r="J864" s="20">
        <f>VLOOKUP(I864,Table11[#All],2,0)</f>
        <v>0</v>
      </c>
      <c r="K864" s="20" t="s">
        <v>98</v>
      </c>
      <c r="L864" s="20">
        <f>VLOOKUP(K864,Table12[#All],2,0)</f>
        <v>0</v>
      </c>
      <c r="M864" s="20" t="s">
        <v>98</v>
      </c>
      <c r="N864" s="20">
        <f>VLOOKUP(M864,Table13[#All],2,0)</f>
        <v>2</v>
      </c>
      <c r="O864" s="20" t="s">
        <v>98</v>
      </c>
      <c r="P864" s="20">
        <f>VLOOKUP(O864,Table14[#All],2,0)</f>
        <v>1</v>
      </c>
      <c r="Q864" s="20" t="s">
        <v>104</v>
      </c>
      <c r="R864" s="20">
        <f>VLOOKUP(Q864,Table16[#All],2,0)</f>
        <v>0</v>
      </c>
      <c r="S864" s="20" t="s">
        <v>111</v>
      </c>
      <c r="T864" s="20">
        <f>VLOOKUP(S864,Table17[#All],2,0)</f>
        <v>0</v>
      </c>
      <c r="U864" s="21">
        <v>152000</v>
      </c>
    </row>
    <row r="865" spans="1:21">
      <c r="A865" s="22" t="s">
        <v>89</v>
      </c>
      <c r="B865" s="20">
        <f>VLOOKUP(A865,Table7[#All],2,)</f>
        <v>11</v>
      </c>
      <c r="C865" s="23" t="s">
        <v>91</v>
      </c>
      <c r="D865" s="20">
        <f>VLOOKUP(C865,Table8[#All],2,0)</f>
        <v>0</v>
      </c>
      <c r="E865" s="23" t="s">
        <v>92</v>
      </c>
      <c r="F865" s="20">
        <f>VLOOKUP(E865,Table9[#All],2,0)</f>
        <v>0</v>
      </c>
      <c r="G865" s="23" t="s">
        <v>93</v>
      </c>
      <c r="H865" s="20">
        <f>VLOOKUP(G865,Table10[#All],2,0)</f>
        <v>1</v>
      </c>
      <c r="I865" s="23" t="s">
        <v>98</v>
      </c>
      <c r="J865" s="20">
        <f>VLOOKUP(I865,Table11[#All],2,0)</f>
        <v>1</v>
      </c>
      <c r="K865" s="23" t="s">
        <v>98</v>
      </c>
      <c r="L865" s="20">
        <f>VLOOKUP(K865,Table12[#All],2,0)</f>
        <v>0</v>
      </c>
      <c r="M865" s="23" t="s">
        <v>98</v>
      </c>
      <c r="N865" s="20">
        <f>VLOOKUP(M865,Table13[#All],2,0)</f>
        <v>2</v>
      </c>
      <c r="O865" s="23" t="s">
        <v>98</v>
      </c>
      <c r="P865" s="20">
        <f>VLOOKUP(O865,Table14[#All],2,0)</f>
        <v>1</v>
      </c>
      <c r="Q865" s="23" t="s">
        <v>104</v>
      </c>
      <c r="R865" s="20">
        <f>VLOOKUP(Q865,Table16[#All],2,0)</f>
        <v>0</v>
      </c>
      <c r="S865" s="23" t="s">
        <v>111</v>
      </c>
      <c r="T865" s="20">
        <f>VLOOKUP(S865,Table17[#All],2,0)</f>
        <v>0</v>
      </c>
      <c r="U865" s="24">
        <v>132500</v>
      </c>
    </row>
    <row r="866" spans="1:21">
      <c r="A866" s="19" t="s">
        <v>163</v>
      </c>
      <c r="B866" s="20">
        <f>VLOOKUP(A866,Table7[#All],2,)</f>
        <v>5</v>
      </c>
      <c r="C866" s="20" t="s">
        <v>91</v>
      </c>
      <c r="D866" s="20">
        <f>VLOOKUP(C866,Table8[#All],2,0)</f>
        <v>0</v>
      </c>
      <c r="E866" s="20" t="s">
        <v>92</v>
      </c>
      <c r="F866" s="20">
        <f>VLOOKUP(E866,Table9[#All],2,0)</f>
        <v>0</v>
      </c>
      <c r="G866" s="20" t="s">
        <v>93</v>
      </c>
      <c r="H866" s="20">
        <f>VLOOKUP(G866,Table10[#All],2,0)</f>
        <v>1</v>
      </c>
      <c r="I866" s="20" t="s">
        <v>126</v>
      </c>
      <c r="J866" s="20">
        <f>VLOOKUP(I866,Table11[#All],2,0)</f>
        <v>2</v>
      </c>
      <c r="K866" s="20" t="s">
        <v>98</v>
      </c>
      <c r="L866" s="20">
        <f>VLOOKUP(K866,Table12[#All],2,0)</f>
        <v>0</v>
      </c>
      <c r="M866" s="20" t="s">
        <v>126</v>
      </c>
      <c r="N866" s="20">
        <f>VLOOKUP(M866,Table13[#All],2,0)</f>
        <v>0</v>
      </c>
      <c r="O866" s="20" t="s">
        <v>119</v>
      </c>
      <c r="P866" s="20">
        <f>VLOOKUP(O866,Table14[#All],2,0)</f>
        <v>0</v>
      </c>
      <c r="Q866" s="20" t="s">
        <v>104</v>
      </c>
      <c r="R866" s="20">
        <f>VLOOKUP(Q866,Table16[#All],2,0)</f>
        <v>0</v>
      </c>
      <c r="S866" s="20" t="s">
        <v>150</v>
      </c>
      <c r="T866" s="20">
        <f>VLOOKUP(S866,Table17[#All],2,0)</f>
        <v>2</v>
      </c>
      <c r="U866" s="21">
        <v>250580</v>
      </c>
    </row>
    <row r="867" spans="1:21">
      <c r="A867" s="22" t="s">
        <v>89</v>
      </c>
      <c r="B867" s="20">
        <f>VLOOKUP(A867,Table7[#All],2,)</f>
        <v>11</v>
      </c>
      <c r="C867" s="23" t="s">
        <v>91</v>
      </c>
      <c r="D867" s="20">
        <f>VLOOKUP(C867,Table8[#All],2,0)</f>
        <v>0</v>
      </c>
      <c r="E867" s="23" t="s">
        <v>92</v>
      </c>
      <c r="F867" s="20">
        <f>VLOOKUP(E867,Table9[#All],2,0)</f>
        <v>0</v>
      </c>
      <c r="G867" s="23" t="s">
        <v>93</v>
      </c>
      <c r="H867" s="20">
        <f>VLOOKUP(G867,Table10[#All],2,0)</f>
        <v>1</v>
      </c>
      <c r="I867" s="23" t="s">
        <v>98</v>
      </c>
      <c r="J867" s="20">
        <f>VLOOKUP(I867,Table11[#All],2,0)</f>
        <v>1</v>
      </c>
      <c r="K867" s="23" t="s">
        <v>98</v>
      </c>
      <c r="L867" s="20">
        <f>VLOOKUP(K867,Table12[#All],2,0)</f>
        <v>0</v>
      </c>
      <c r="M867" s="23" t="s">
        <v>98</v>
      </c>
      <c r="N867" s="20">
        <f>VLOOKUP(M867,Table13[#All],2,0)</f>
        <v>2</v>
      </c>
      <c r="O867" s="23" t="s">
        <v>98</v>
      </c>
      <c r="P867" s="20">
        <f>VLOOKUP(O867,Table14[#All],2,0)</f>
        <v>1</v>
      </c>
      <c r="Q867" s="23" t="s">
        <v>104</v>
      </c>
      <c r="R867" s="20">
        <f>VLOOKUP(Q867,Table16[#All],2,0)</f>
        <v>0</v>
      </c>
      <c r="S867" s="23" t="s">
        <v>111</v>
      </c>
      <c r="T867" s="20">
        <f>VLOOKUP(S867,Table17[#All],2,0)</f>
        <v>0</v>
      </c>
      <c r="U867" s="24">
        <v>148500</v>
      </c>
    </row>
    <row r="868" spans="1:21">
      <c r="A868" s="19" t="s">
        <v>218</v>
      </c>
      <c r="B868" s="20">
        <f>VLOOKUP(A868,Table7[#All],2,)</f>
        <v>16</v>
      </c>
      <c r="C868" s="20" t="s">
        <v>91</v>
      </c>
      <c r="D868" s="20">
        <f>VLOOKUP(C868,Table8[#All],2,0)</f>
        <v>0</v>
      </c>
      <c r="E868" s="20" t="s">
        <v>92</v>
      </c>
      <c r="F868" s="20">
        <f>VLOOKUP(E868,Table9[#All],2,0)</f>
        <v>0</v>
      </c>
      <c r="G868" s="20" t="s">
        <v>93</v>
      </c>
      <c r="H868" s="20">
        <f>VLOOKUP(G868,Table10[#All],2,0)</f>
        <v>1</v>
      </c>
      <c r="I868" s="20" t="s">
        <v>119</v>
      </c>
      <c r="J868" s="20">
        <f>VLOOKUP(I868,Table11[#All],2,0)</f>
        <v>0</v>
      </c>
      <c r="K868" s="20" t="s">
        <v>98</v>
      </c>
      <c r="L868" s="20">
        <f>VLOOKUP(K868,Table12[#All],2,0)</f>
        <v>0</v>
      </c>
      <c r="M868" s="20" t="s">
        <v>126</v>
      </c>
      <c r="N868" s="20">
        <f>VLOOKUP(M868,Table13[#All],2,0)</f>
        <v>0</v>
      </c>
      <c r="O868" s="20" t="s">
        <v>119</v>
      </c>
      <c r="P868" s="20">
        <f>VLOOKUP(O868,Table14[#All],2,0)</f>
        <v>0</v>
      </c>
      <c r="Q868" s="20" t="s">
        <v>104</v>
      </c>
      <c r="R868" s="20">
        <f>VLOOKUP(Q868,Table16[#All],2,0)</f>
        <v>0</v>
      </c>
      <c r="S868" s="20" t="s">
        <v>150</v>
      </c>
      <c r="T868" s="20">
        <f>VLOOKUP(S868,Table17[#All],2,0)</f>
        <v>2</v>
      </c>
      <c r="U868" s="21">
        <v>248900</v>
      </c>
    </row>
    <row r="869" spans="1:21">
      <c r="A869" s="22" t="s">
        <v>169</v>
      </c>
      <c r="B869" s="20">
        <f>VLOOKUP(A869,Table7[#All],2,)</f>
        <v>9</v>
      </c>
      <c r="C869" s="23" t="s">
        <v>90</v>
      </c>
      <c r="D869" s="20">
        <f>VLOOKUP(C869,Table8[#All],2,0)</f>
        <v>1</v>
      </c>
      <c r="E869" s="23" t="s">
        <v>92</v>
      </c>
      <c r="F869" s="20">
        <f>VLOOKUP(E869,Table9[#All],2,0)</f>
        <v>0</v>
      </c>
      <c r="G869" s="23" t="s">
        <v>93</v>
      </c>
      <c r="H869" s="20">
        <f>VLOOKUP(G869,Table10[#All],2,0)</f>
        <v>1</v>
      </c>
      <c r="I869" s="23" t="s">
        <v>98</v>
      </c>
      <c r="J869" s="20">
        <f>VLOOKUP(I869,Table11[#All],2,0)</f>
        <v>1</v>
      </c>
      <c r="K869" s="23" t="s">
        <v>98</v>
      </c>
      <c r="L869" s="20">
        <f>VLOOKUP(K869,Table12[#All],2,0)</f>
        <v>0</v>
      </c>
      <c r="M869" s="23" t="s">
        <v>98</v>
      </c>
      <c r="N869" s="20">
        <f>VLOOKUP(M869,Table13[#All],2,0)</f>
        <v>2</v>
      </c>
      <c r="O869" s="23" t="s">
        <v>139</v>
      </c>
      <c r="P869" s="20">
        <f>VLOOKUP(O869,Table14[#All],2,0)</f>
        <v>3</v>
      </c>
      <c r="Q869" s="23" t="s">
        <v>104</v>
      </c>
      <c r="R869" s="20">
        <f>VLOOKUP(Q869,Table16[#All],2,0)</f>
        <v>0</v>
      </c>
      <c r="S869" s="23" t="s">
        <v>111</v>
      </c>
      <c r="T869" s="20">
        <f>VLOOKUP(S869,Table17[#All],2,0)</f>
        <v>0</v>
      </c>
      <c r="U869" s="24">
        <v>129000</v>
      </c>
    </row>
    <row r="870" spans="1:21">
      <c r="A870" s="19" t="s">
        <v>121</v>
      </c>
      <c r="B870" s="20">
        <f>VLOOKUP(A870,Table7[#All],2,)</f>
        <v>17</v>
      </c>
      <c r="C870" s="20" t="s">
        <v>90</v>
      </c>
      <c r="D870" s="20">
        <f>VLOOKUP(C870,Table8[#All],2,0)</f>
        <v>1</v>
      </c>
      <c r="E870" s="20" t="s">
        <v>92</v>
      </c>
      <c r="F870" s="20">
        <f>VLOOKUP(E870,Table9[#All],2,0)</f>
        <v>0</v>
      </c>
      <c r="G870" s="20" t="s">
        <v>122</v>
      </c>
      <c r="H870" s="20">
        <f>VLOOKUP(G870,Table10[#All],2,0)</f>
        <v>0</v>
      </c>
      <c r="I870" s="20" t="s">
        <v>83</v>
      </c>
      <c r="J870" s="20">
        <f>VLOOKUP(I870,Table11[#All],2,0)</f>
        <v>3</v>
      </c>
      <c r="K870" s="20" t="s">
        <v>83</v>
      </c>
      <c r="L870" s="20">
        <f>VLOOKUP(K870,Table12[#All],2,0)</f>
        <v>2</v>
      </c>
      <c r="M870" s="20" t="s">
        <v>119</v>
      </c>
      <c r="N870" s="20">
        <f>VLOOKUP(M870,Table13[#All],2,0)</f>
        <v>1</v>
      </c>
      <c r="O870" s="20" t="s">
        <v>98</v>
      </c>
      <c r="P870" s="20">
        <f>VLOOKUP(O870,Table14[#All],2,0)</f>
        <v>1</v>
      </c>
      <c r="Q870" s="20" t="s">
        <v>191</v>
      </c>
      <c r="R870" s="20">
        <f>VLOOKUP(Q870,Table16[#All],2,0)</f>
        <v>2</v>
      </c>
      <c r="S870" s="20" t="s">
        <v>111</v>
      </c>
      <c r="T870" s="20">
        <f>VLOOKUP(S870,Table17[#All],2,0)</f>
        <v>0</v>
      </c>
      <c r="U870" s="21">
        <v>169000</v>
      </c>
    </row>
    <row r="871" spans="1:21">
      <c r="A871" s="22" t="s">
        <v>165</v>
      </c>
      <c r="B871" s="20">
        <f>VLOOKUP(A871,Table7[#All],2,)</f>
        <v>12</v>
      </c>
      <c r="C871" s="23" t="s">
        <v>91</v>
      </c>
      <c r="D871" s="20">
        <f>VLOOKUP(C871,Table8[#All],2,0)</f>
        <v>0</v>
      </c>
      <c r="E871" s="23" t="s">
        <v>92</v>
      </c>
      <c r="F871" s="20">
        <f>VLOOKUP(E871,Table9[#All],2,0)</f>
        <v>0</v>
      </c>
      <c r="G871" s="23" t="s">
        <v>122</v>
      </c>
      <c r="H871" s="20">
        <f>VLOOKUP(G871,Table10[#All],2,0)</f>
        <v>0</v>
      </c>
      <c r="I871" s="23" t="s">
        <v>119</v>
      </c>
      <c r="J871" s="20">
        <f>VLOOKUP(I871,Table11[#All],2,0)</f>
        <v>0</v>
      </c>
      <c r="K871" s="23" t="s">
        <v>98</v>
      </c>
      <c r="L871" s="20">
        <f>VLOOKUP(K871,Table12[#All],2,0)</f>
        <v>0</v>
      </c>
      <c r="M871" s="23" t="s">
        <v>126</v>
      </c>
      <c r="N871" s="20">
        <f>VLOOKUP(M871,Table13[#All],2,0)</f>
        <v>0</v>
      </c>
      <c r="O871" s="23" t="s">
        <v>119</v>
      </c>
      <c r="P871" s="20">
        <f>VLOOKUP(O871,Table14[#All],2,0)</f>
        <v>0</v>
      </c>
      <c r="Q871" s="23" t="s">
        <v>104</v>
      </c>
      <c r="R871" s="20">
        <f>VLOOKUP(Q871,Table16[#All],2,0)</f>
        <v>0</v>
      </c>
      <c r="S871" s="23" t="s">
        <v>111</v>
      </c>
      <c r="T871" s="20">
        <f>VLOOKUP(S871,Table17[#All],2,0)</f>
        <v>0</v>
      </c>
      <c r="U871" s="24">
        <v>236000</v>
      </c>
    </row>
    <row r="872" spans="1:21">
      <c r="A872" s="19" t="s">
        <v>89</v>
      </c>
      <c r="B872" s="20">
        <f>VLOOKUP(A872,Table7[#All],2,)</f>
        <v>11</v>
      </c>
      <c r="C872" s="20" t="s">
        <v>151</v>
      </c>
      <c r="D872" s="20">
        <f>VLOOKUP(C872,Table8[#All],2,0)</f>
        <v>2</v>
      </c>
      <c r="E872" s="20" t="s">
        <v>92</v>
      </c>
      <c r="F872" s="20">
        <f>VLOOKUP(E872,Table9[#All],2,0)</f>
        <v>0</v>
      </c>
      <c r="G872" s="20" t="s">
        <v>93</v>
      </c>
      <c r="H872" s="20">
        <f>VLOOKUP(G872,Table10[#All],2,0)</f>
        <v>1</v>
      </c>
      <c r="I872" s="20" t="s">
        <v>98</v>
      </c>
      <c r="J872" s="20">
        <f>VLOOKUP(I872,Table11[#All],2,0)</f>
        <v>1</v>
      </c>
      <c r="K872" s="20" t="s">
        <v>98</v>
      </c>
      <c r="L872" s="20">
        <f>VLOOKUP(K872,Table12[#All],2,0)</f>
        <v>0</v>
      </c>
      <c r="M872" s="20" t="s">
        <v>119</v>
      </c>
      <c r="N872" s="20">
        <f>VLOOKUP(M872,Table13[#All],2,0)</f>
        <v>1</v>
      </c>
      <c r="O872" s="20" t="s">
        <v>98</v>
      </c>
      <c r="P872" s="20">
        <f>VLOOKUP(O872,Table14[#All],2,0)</f>
        <v>1</v>
      </c>
      <c r="Q872" s="20" t="s">
        <v>104</v>
      </c>
      <c r="R872" s="20">
        <f>VLOOKUP(Q872,Table16[#All],2,0)</f>
        <v>0</v>
      </c>
      <c r="S872" s="20" t="s">
        <v>111</v>
      </c>
      <c r="T872" s="20">
        <f>VLOOKUP(S872,Table17[#All],2,0)</f>
        <v>0</v>
      </c>
      <c r="U872" s="21">
        <v>109500</v>
      </c>
    </row>
    <row r="873" spans="1:21">
      <c r="A873" s="22" t="s">
        <v>209</v>
      </c>
      <c r="B873" s="20">
        <f>VLOOKUP(A873,Table7[#All],2,)</f>
        <v>0</v>
      </c>
      <c r="C873" s="23" t="s">
        <v>91</v>
      </c>
      <c r="D873" s="20">
        <f>VLOOKUP(C873,Table8[#All],2,0)</f>
        <v>0</v>
      </c>
      <c r="E873" s="23" t="s">
        <v>92</v>
      </c>
      <c r="F873" s="20">
        <f>VLOOKUP(E873,Table9[#All],2,0)</f>
        <v>0</v>
      </c>
      <c r="G873" s="23" t="s">
        <v>122</v>
      </c>
      <c r="H873" s="20">
        <f>VLOOKUP(G873,Table10[#All],2,0)</f>
        <v>0</v>
      </c>
      <c r="I873" s="23" t="s">
        <v>119</v>
      </c>
      <c r="J873" s="20">
        <f>VLOOKUP(I873,Table11[#All],2,0)</f>
        <v>0</v>
      </c>
      <c r="K873" s="23" t="s">
        <v>98</v>
      </c>
      <c r="L873" s="20">
        <f>VLOOKUP(K873,Table12[#All],2,0)</f>
        <v>0</v>
      </c>
      <c r="M873" s="23" t="s">
        <v>126</v>
      </c>
      <c r="N873" s="20">
        <f>VLOOKUP(M873,Table13[#All],2,0)</f>
        <v>0</v>
      </c>
      <c r="O873" s="23" t="s">
        <v>119</v>
      </c>
      <c r="P873" s="20">
        <f>VLOOKUP(O873,Table14[#All],2,0)</f>
        <v>0</v>
      </c>
      <c r="Q873" s="23" t="s">
        <v>104</v>
      </c>
      <c r="R873" s="20">
        <f>VLOOKUP(Q873,Table16[#All],2,0)</f>
        <v>0</v>
      </c>
      <c r="S873" s="23" t="s">
        <v>111</v>
      </c>
      <c r="T873" s="20">
        <f>VLOOKUP(S873,Table17[#All],2,0)</f>
        <v>0</v>
      </c>
      <c r="U873" s="24">
        <v>200500</v>
      </c>
    </row>
    <row r="874" spans="1:21">
      <c r="A874" s="19" t="s">
        <v>89</v>
      </c>
      <c r="B874" s="20">
        <f>VLOOKUP(A874,Table7[#All],2,)</f>
        <v>11</v>
      </c>
      <c r="C874" s="20" t="s">
        <v>91</v>
      </c>
      <c r="D874" s="20">
        <f>VLOOKUP(C874,Table8[#All],2,0)</f>
        <v>0</v>
      </c>
      <c r="E874" s="20" t="s">
        <v>92</v>
      </c>
      <c r="F874" s="20">
        <f>VLOOKUP(E874,Table9[#All],2,0)</f>
        <v>0</v>
      </c>
      <c r="G874" s="20" t="s">
        <v>93</v>
      </c>
      <c r="H874" s="20">
        <f>VLOOKUP(G874,Table10[#All],2,0)</f>
        <v>1</v>
      </c>
      <c r="I874" s="20" t="s">
        <v>98</v>
      </c>
      <c r="J874" s="20">
        <f>VLOOKUP(I874,Table11[#All],2,0)</f>
        <v>1</v>
      </c>
      <c r="K874" s="20" t="s">
        <v>98</v>
      </c>
      <c r="L874" s="20">
        <f>VLOOKUP(K874,Table12[#All],2,0)</f>
        <v>0</v>
      </c>
      <c r="M874" s="20" t="s">
        <v>119</v>
      </c>
      <c r="N874" s="20">
        <f>VLOOKUP(M874,Table13[#All],2,0)</f>
        <v>1</v>
      </c>
      <c r="O874" s="20" t="s">
        <v>119</v>
      </c>
      <c r="P874" s="20">
        <f>VLOOKUP(O874,Table14[#All],2,0)</f>
        <v>0</v>
      </c>
      <c r="Q874" s="20" t="s">
        <v>104</v>
      </c>
      <c r="R874" s="20">
        <f>VLOOKUP(Q874,Table16[#All],2,0)</f>
        <v>0</v>
      </c>
      <c r="S874" s="20" t="s">
        <v>111</v>
      </c>
      <c r="T874" s="20">
        <f>VLOOKUP(S874,Table17[#All],2,0)</f>
        <v>0</v>
      </c>
      <c r="U874" s="21">
        <v>116000</v>
      </c>
    </row>
    <row r="875" spans="1:21">
      <c r="A875" s="22" t="s">
        <v>89</v>
      </c>
      <c r="B875" s="20">
        <f>VLOOKUP(A875,Table7[#All],2,)</f>
        <v>11</v>
      </c>
      <c r="C875" s="23" t="s">
        <v>91</v>
      </c>
      <c r="D875" s="20">
        <f>VLOOKUP(C875,Table8[#All],2,0)</f>
        <v>0</v>
      </c>
      <c r="E875" s="23" t="s">
        <v>92</v>
      </c>
      <c r="F875" s="20">
        <f>VLOOKUP(E875,Table9[#All],2,0)</f>
        <v>0</v>
      </c>
      <c r="G875" s="23" t="s">
        <v>93</v>
      </c>
      <c r="H875" s="20">
        <f>VLOOKUP(G875,Table10[#All],2,0)</f>
        <v>1</v>
      </c>
      <c r="I875" s="23" t="s">
        <v>98</v>
      </c>
      <c r="J875" s="20">
        <f>VLOOKUP(I875,Table11[#All],2,0)</f>
        <v>1</v>
      </c>
      <c r="K875" s="23" t="s">
        <v>98</v>
      </c>
      <c r="L875" s="20">
        <f>VLOOKUP(K875,Table12[#All],2,0)</f>
        <v>0</v>
      </c>
      <c r="M875" s="23" t="s">
        <v>119</v>
      </c>
      <c r="N875" s="20">
        <f>VLOOKUP(M875,Table13[#All],2,0)</f>
        <v>1</v>
      </c>
      <c r="O875" s="23" t="s">
        <v>98</v>
      </c>
      <c r="P875" s="20">
        <f>VLOOKUP(O875,Table14[#All],2,0)</f>
        <v>1</v>
      </c>
      <c r="Q875" s="23" t="s">
        <v>104</v>
      </c>
      <c r="R875" s="20">
        <f>VLOOKUP(Q875,Table16[#All],2,0)</f>
        <v>0</v>
      </c>
      <c r="S875" s="23" t="s">
        <v>111</v>
      </c>
      <c r="T875" s="20">
        <f>VLOOKUP(S875,Table17[#All],2,0)</f>
        <v>0</v>
      </c>
      <c r="U875" s="24">
        <v>133000</v>
      </c>
    </row>
    <row r="876" spans="1:21">
      <c r="A876" s="19" t="s">
        <v>188</v>
      </c>
      <c r="B876" s="20">
        <f>VLOOKUP(A876,Table7[#All],2,)</f>
        <v>7</v>
      </c>
      <c r="C876" s="20" t="s">
        <v>182</v>
      </c>
      <c r="D876" s="20">
        <f>VLOOKUP(C876,Table8[#All],2,0)</f>
        <v>3</v>
      </c>
      <c r="E876" s="20" t="s">
        <v>92</v>
      </c>
      <c r="F876" s="20">
        <f>VLOOKUP(E876,Table9[#All],2,0)</f>
        <v>0</v>
      </c>
      <c r="G876" s="20" t="s">
        <v>176</v>
      </c>
      <c r="H876" s="20">
        <f>VLOOKUP(G876,Table10[#All],2,0)</f>
        <v>2</v>
      </c>
      <c r="I876" s="20" t="s">
        <v>98</v>
      </c>
      <c r="J876" s="20">
        <f>VLOOKUP(I876,Table11[#All],2,0)</f>
        <v>1</v>
      </c>
      <c r="K876" s="20" t="s">
        <v>98</v>
      </c>
      <c r="L876" s="20">
        <f>VLOOKUP(K876,Table12[#All],2,0)</f>
        <v>0</v>
      </c>
      <c r="M876" s="20" t="s">
        <v>126</v>
      </c>
      <c r="N876" s="20">
        <f>VLOOKUP(M876,Table13[#All],2,0)</f>
        <v>0</v>
      </c>
      <c r="O876" s="20" t="s">
        <v>98</v>
      </c>
      <c r="P876" s="20">
        <f>VLOOKUP(O876,Table14[#All],2,0)</f>
        <v>1</v>
      </c>
      <c r="Q876" s="20" t="s">
        <v>104</v>
      </c>
      <c r="R876" s="20">
        <f>VLOOKUP(Q876,Table16[#All],2,0)</f>
        <v>0</v>
      </c>
      <c r="S876" s="20" t="s">
        <v>172</v>
      </c>
      <c r="T876" s="20">
        <f>VLOOKUP(S876,Table17[#All],2,0)</f>
        <v>1</v>
      </c>
      <c r="U876" s="21">
        <v>66500</v>
      </c>
    </row>
    <row r="877" spans="1:21">
      <c r="A877" s="22" t="s">
        <v>163</v>
      </c>
      <c r="B877" s="20">
        <f>VLOOKUP(A877,Table7[#All],2,)</f>
        <v>5</v>
      </c>
      <c r="C877" s="23" t="s">
        <v>91</v>
      </c>
      <c r="D877" s="20">
        <f>VLOOKUP(C877,Table8[#All],2,0)</f>
        <v>0</v>
      </c>
      <c r="E877" s="23" t="s">
        <v>92</v>
      </c>
      <c r="F877" s="20">
        <f>VLOOKUP(E877,Table9[#All],2,0)</f>
        <v>0</v>
      </c>
      <c r="G877" s="23" t="s">
        <v>122</v>
      </c>
      <c r="H877" s="20">
        <f>VLOOKUP(G877,Table10[#All],2,0)</f>
        <v>0</v>
      </c>
      <c r="I877" s="23" t="s">
        <v>119</v>
      </c>
      <c r="J877" s="20">
        <f>VLOOKUP(I877,Table11[#All],2,0)</f>
        <v>0</v>
      </c>
      <c r="K877" s="23" t="s">
        <v>98</v>
      </c>
      <c r="L877" s="20">
        <f>VLOOKUP(K877,Table12[#All],2,0)</f>
        <v>0</v>
      </c>
      <c r="M877" s="23" t="s">
        <v>126</v>
      </c>
      <c r="N877" s="20">
        <f>VLOOKUP(M877,Table13[#All],2,0)</f>
        <v>0</v>
      </c>
      <c r="O877" s="23" t="s">
        <v>126</v>
      </c>
      <c r="P877" s="20">
        <f>VLOOKUP(O877,Table14[#All],2,0)</f>
        <v>2</v>
      </c>
      <c r="Q877" s="23" t="s">
        <v>104</v>
      </c>
      <c r="R877" s="20">
        <f>VLOOKUP(Q877,Table16[#All],2,0)</f>
        <v>0</v>
      </c>
      <c r="S877" s="23" t="s">
        <v>150</v>
      </c>
      <c r="T877" s="20">
        <f>VLOOKUP(S877,Table17[#All],2,0)</f>
        <v>2</v>
      </c>
      <c r="U877" s="24">
        <v>303477</v>
      </c>
    </row>
    <row r="878" spans="1:21">
      <c r="A878" s="19" t="s">
        <v>217</v>
      </c>
      <c r="B878" s="20">
        <f>VLOOKUP(A878,Table7[#All],2,)</f>
        <v>4</v>
      </c>
      <c r="C878" s="20" t="s">
        <v>91</v>
      </c>
      <c r="D878" s="20">
        <f>VLOOKUP(C878,Table8[#All],2,0)</f>
        <v>0</v>
      </c>
      <c r="E878" s="20" t="s">
        <v>92</v>
      </c>
      <c r="F878" s="20">
        <f>VLOOKUP(E878,Table9[#All],2,0)</f>
        <v>0</v>
      </c>
      <c r="G878" s="20" t="s">
        <v>93</v>
      </c>
      <c r="H878" s="20">
        <f>VLOOKUP(G878,Table10[#All],2,0)</f>
        <v>1</v>
      </c>
      <c r="I878" s="20" t="s">
        <v>98</v>
      </c>
      <c r="J878" s="20">
        <f>VLOOKUP(I878,Table11[#All],2,0)</f>
        <v>1</v>
      </c>
      <c r="K878" s="20" t="s">
        <v>98</v>
      </c>
      <c r="L878" s="20">
        <f>VLOOKUP(K878,Table12[#All],2,0)</f>
        <v>0</v>
      </c>
      <c r="M878" s="20" t="s">
        <v>119</v>
      </c>
      <c r="N878" s="20">
        <f>VLOOKUP(M878,Table13[#All],2,0)</f>
        <v>1</v>
      </c>
      <c r="O878" s="20" t="s">
        <v>98</v>
      </c>
      <c r="P878" s="20">
        <f>VLOOKUP(O878,Table14[#All],2,0)</f>
        <v>1</v>
      </c>
      <c r="Q878" s="20" t="s">
        <v>104</v>
      </c>
      <c r="R878" s="20">
        <f>VLOOKUP(Q878,Table16[#All],2,0)</f>
        <v>0</v>
      </c>
      <c r="S878" s="20" t="s">
        <v>111</v>
      </c>
      <c r="T878" s="20">
        <f>VLOOKUP(S878,Table17[#All],2,0)</f>
        <v>0</v>
      </c>
      <c r="U878" s="21">
        <v>132250</v>
      </c>
    </row>
    <row r="879" spans="1:21">
      <c r="A879" s="22" t="s">
        <v>147</v>
      </c>
      <c r="B879" s="20">
        <f>VLOOKUP(A879,Table7[#All],2,)</f>
        <v>10</v>
      </c>
      <c r="C879" s="23" t="s">
        <v>91</v>
      </c>
      <c r="D879" s="20">
        <f>VLOOKUP(C879,Table8[#All],2,0)</f>
        <v>0</v>
      </c>
      <c r="E879" s="23" t="s">
        <v>92</v>
      </c>
      <c r="F879" s="20">
        <f>VLOOKUP(E879,Table9[#All],2,0)</f>
        <v>0</v>
      </c>
      <c r="G879" s="23" t="s">
        <v>122</v>
      </c>
      <c r="H879" s="20">
        <f>VLOOKUP(G879,Table10[#All],2,0)</f>
        <v>0</v>
      </c>
      <c r="I879" s="23" t="s">
        <v>126</v>
      </c>
      <c r="J879" s="20">
        <f>VLOOKUP(I879,Table11[#All],2,0)</f>
        <v>2</v>
      </c>
      <c r="K879" s="23" t="s">
        <v>98</v>
      </c>
      <c r="L879" s="20">
        <f>VLOOKUP(K879,Table12[#All],2,0)</f>
        <v>0</v>
      </c>
      <c r="M879" s="23" t="s">
        <v>126</v>
      </c>
      <c r="N879" s="20">
        <f>VLOOKUP(M879,Table13[#All],2,0)</f>
        <v>0</v>
      </c>
      <c r="O879" s="23" t="s">
        <v>126</v>
      </c>
      <c r="P879" s="20">
        <f>VLOOKUP(O879,Table14[#All],2,0)</f>
        <v>2</v>
      </c>
      <c r="Q879" s="23" t="s">
        <v>104</v>
      </c>
      <c r="R879" s="20">
        <f>VLOOKUP(Q879,Table16[#All],2,0)</f>
        <v>0</v>
      </c>
      <c r="S879" s="23" t="s">
        <v>111</v>
      </c>
      <c r="T879" s="20">
        <f>VLOOKUP(S879,Table17[#All],2,0)</f>
        <v>0</v>
      </c>
      <c r="U879" s="24">
        <v>350000</v>
      </c>
    </row>
    <row r="880" spans="1:21">
      <c r="A880" s="19" t="s">
        <v>169</v>
      </c>
      <c r="B880" s="20">
        <f>VLOOKUP(A880,Table7[#All],2,)</f>
        <v>9</v>
      </c>
      <c r="C880" s="20" t="s">
        <v>91</v>
      </c>
      <c r="D880" s="20">
        <f>VLOOKUP(C880,Table8[#All],2,0)</f>
        <v>0</v>
      </c>
      <c r="E880" s="20" t="s">
        <v>92</v>
      </c>
      <c r="F880" s="20">
        <f>VLOOKUP(E880,Table9[#All],2,0)</f>
        <v>0</v>
      </c>
      <c r="G880" s="20" t="s">
        <v>183</v>
      </c>
      <c r="H880" s="20">
        <f>VLOOKUP(G880,Table10[#All],2,0)</f>
        <v>4</v>
      </c>
      <c r="I880" s="20" t="s">
        <v>98</v>
      </c>
      <c r="J880" s="20">
        <f>VLOOKUP(I880,Table11[#All],2,0)</f>
        <v>1</v>
      </c>
      <c r="K880" s="20" t="s">
        <v>98</v>
      </c>
      <c r="L880" s="20">
        <f>VLOOKUP(K880,Table12[#All],2,0)</f>
        <v>0</v>
      </c>
      <c r="M880" s="20" t="s">
        <v>98</v>
      </c>
      <c r="N880" s="20">
        <f>VLOOKUP(M880,Table13[#All],2,0)</f>
        <v>2</v>
      </c>
      <c r="O880" s="20" t="s">
        <v>119</v>
      </c>
      <c r="P880" s="20">
        <f>VLOOKUP(O880,Table14[#All],2,0)</f>
        <v>0</v>
      </c>
      <c r="Q880" s="20" t="s">
        <v>104</v>
      </c>
      <c r="R880" s="20">
        <f>VLOOKUP(Q880,Table16[#All],2,0)</f>
        <v>0</v>
      </c>
      <c r="S880" s="20" t="s">
        <v>111</v>
      </c>
      <c r="T880" s="20">
        <f>VLOOKUP(S880,Table17[#All],2,0)</f>
        <v>0</v>
      </c>
      <c r="U880" s="21">
        <v>148000</v>
      </c>
    </row>
    <row r="881" spans="1:21">
      <c r="A881" s="22" t="s">
        <v>209</v>
      </c>
      <c r="B881" s="20">
        <f>VLOOKUP(A881,Table7[#All],2,)</f>
        <v>0</v>
      </c>
      <c r="C881" s="23" t="s">
        <v>91</v>
      </c>
      <c r="D881" s="20">
        <f>VLOOKUP(C881,Table8[#All],2,0)</f>
        <v>0</v>
      </c>
      <c r="E881" s="23" t="s">
        <v>92</v>
      </c>
      <c r="F881" s="20">
        <f>VLOOKUP(E881,Table9[#All],2,0)</f>
        <v>0</v>
      </c>
      <c r="G881" s="23" t="s">
        <v>93</v>
      </c>
      <c r="H881" s="20">
        <f>VLOOKUP(G881,Table10[#All],2,0)</f>
        <v>1</v>
      </c>
      <c r="I881" s="23" t="s">
        <v>98</v>
      </c>
      <c r="J881" s="20">
        <f>VLOOKUP(I881,Table11[#All],2,0)</f>
        <v>1</v>
      </c>
      <c r="K881" s="23" t="s">
        <v>98</v>
      </c>
      <c r="L881" s="20">
        <f>VLOOKUP(K881,Table12[#All],2,0)</f>
        <v>0</v>
      </c>
      <c r="M881" s="23" t="s">
        <v>126</v>
      </c>
      <c r="N881" s="20">
        <f>VLOOKUP(M881,Table13[#All],2,0)</f>
        <v>0</v>
      </c>
      <c r="O881" s="23" t="s">
        <v>98</v>
      </c>
      <c r="P881" s="20">
        <f>VLOOKUP(O881,Table14[#All],2,0)</f>
        <v>1</v>
      </c>
      <c r="Q881" s="23" t="s">
        <v>104</v>
      </c>
      <c r="R881" s="20">
        <f>VLOOKUP(Q881,Table16[#All],2,0)</f>
        <v>0</v>
      </c>
      <c r="S881" s="23" t="s">
        <v>111</v>
      </c>
      <c r="T881" s="20">
        <f>VLOOKUP(S881,Table17[#All],2,0)</f>
        <v>0</v>
      </c>
      <c r="U881" s="24">
        <v>136500</v>
      </c>
    </row>
    <row r="882" spans="1:21">
      <c r="A882" s="19" t="s">
        <v>206</v>
      </c>
      <c r="B882" s="20">
        <f>VLOOKUP(A882,Table7[#All],2,)</f>
        <v>15</v>
      </c>
      <c r="C882" s="20" t="s">
        <v>91</v>
      </c>
      <c r="D882" s="20">
        <f>VLOOKUP(C882,Table8[#All],2,0)</f>
        <v>0</v>
      </c>
      <c r="E882" s="20" t="s">
        <v>92</v>
      </c>
      <c r="F882" s="20">
        <f>VLOOKUP(E882,Table9[#All],2,0)</f>
        <v>0</v>
      </c>
      <c r="G882" s="20" t="s">
        <v>93</v>
      </c>
      <c r="H882" s="20">
        <f>VLOOKUP(G882,Table10[#All],2,0)</f>
        <v>1</v>
      </c>
      <c r="I882" s="20" t="s">
        <v>126</v>
      </c>
      <c r="J882" s="20">
        <f>VLOOKUP(I882,Table11[#All],2,0)</f>
        <v>2</v>
      </c>
      <c r="K882" s="20" t="s">
        <v>119</v>
      </c>
      <c r="L882" s="20">
        <f>VLOOKUP(K882,Table12[#All],2,0)</f>
        <v>1</v>
      </c>
      <c r="M882" s="20" t="s">
        <v>119</v>
      </c>
      <c r="N882" s="20">
        <f>VLOOKUP(M882,Table13[#All],2,0)</f>
        <v>1</v>
      </c>
      <c r="O882" s="20" t="s">
        <v>98</v>
      </c>
      <c r="P882" s="20">
        <f>VLOOKUP(O882,Table14[#All],2,0)</f>
        <v>1</v>
      </c>
      <c r="Q882" s="20" t="s">
        <v>104</v>
      </c>
      <c r="R882" s="20">
        <f>VLOOKUP(Q882,Table16[#All],2,0)</f>
        <v>0</v>
      </c>
      <c r="S882" s="20" t="s">
        <v>111</v>
      </c>
      <c r="T882" s="20">
        <f>VLOOKUP(S882,Table17[#All],2,0)</f>
        <v>0</v>
      </c>
      <c r="U882" s="21">
        <v>157000</v>
      </c>
    </row>
    <row r="883" spans="1:21">
      <c r="A883" s="22" t="s">
        <v>218</v>
      </c>
      <c r="B883" s="20">
        <f>VLOOKUP(A883,Table7[#All],2,)</f>
        <v>16</v>
      </c>
      <c r="C883" s="23" t="s">
        <v>91</v>
      </c>
      <c r="D883" s="20">
        <f>VLOOKUP(C883,Table8[#All],2,0)</f>
        <v>0</v>
      </c>
      <c r="E883" s="23" t="s">
        <v>92</v>
      </c>
      <c r="F883" s="20">
        <f>VLOOKUP(E883,Table9[#All],2,0)</f>
        <v>0</v>
      </c>
      <c r="G883" s="23" t="s">
        <v>176</v>
      </c>
      <c r="H883" s="20">
        <f>VLOOKUP(G883,Table10[#All],2,0)</f>
        <v>2</v>
      </c>
      <c r="I883" s="23" t="s">
        <v>119</v>
      </c>
      <c r="J883" s="20">
        <f>VLOOKUP(I883,Table11[#All],2,0)</f>
        <v>0</v>
      </c>
      <c r="K883" s="23" t="s">
        <v>98</v>
      </c>
      <c r="L883" s="20">
        <f>VLOOKUP(K883,Table12[#All],2,0)</f>
        <v>0</v>
      </c>
      <c r="M883" s="23" t="s">
        <v>126</v>
      </c>
      <c r="N883" s="20">
        <f>VLOOKUP(M883,Table13[#All],2,0)</f>
        <v>0</v>
      </c>
      <c r="O883" s="23" t="s">
        <v>119</v>
      </c>
      <c r="P883" s="20">
        <f>VLOOKUP(O883,Table14[#All],2,0)</f>
        <v>0</v>
      </c>
      <c r="Q883" s="23" t="s">
        <v>104</v>
      </c>
      <c r="R883" s="20">
        <f>VLOOKUP(Q883,Table16[#All],2,0)</f>
        <v>0</v>
      </c>
      <c r="S883" s="23" t="s">
        <v>111</v>
      </c>
      <c r="T883" s="20">
        <f>VLOOKUP(S883,Table17[#All],2,0)</f>
        <v>0</v>
      </c>
      <c r="U883" s="24">
        <v>187500</v>
      </c>
    </row>
    <row r="884" spans="1:21">
      <c r="A884" s="19" t="s">
        <v>121</v>
      </c>
      <c r="B884" s="20">
        <f>VLOOKUP(A884,Table7[#All],2,)</f>
        <v>17</v>
      </c>
      <c r="C884" s="20" t="s">
        <v>91</v>
      </c>
      <c r="D884" s="20">
        <f>VLOOKUP(C884,Table8[#All],2,0)</f>
        <v>0</v>
      </c>
      <c r="E884" s="20" t="s">
        <v>92</v>
      </c>
      <c r="F884" s="20">
        <f>VLOOKUP(E884,Table9[#All],2,0)</f>
        <v>0</v>
      </c>
      <c r="G884" s="20" t="s">
        <v>122</v>
      </c>
      <c r="H884" s="20">
        <f>VLOOKUP(G884,Table10[#All],2,0)</f>
        <v>0</v>
      </c>
      <c r="I884" s="20" t="s">
        <v>119</v>
      </c>
      <c r="J884" s="20">
        <f>VLOOKUP(I884,Table11[#All],2,0)</f>
        <v>0</v>
      </c>
      <c r="K884" s="20" t="s">
        <v>98</v>
      </c>
      <c r="L884" s="20">
        <f>VLOOKUP(K884,Table12[#All],2,0)</f>
        <v>0</v>
      </c>
      <c r="M884" s="20" t="s">
        <v>119</v>
      </c>
      <c r="N884" s="20">
        <f>VLOOKUP(M884,Table13[#All],2,0)</f>
        <v>1</v>
      </c>
      <c r="O884" s="20" t="s">
        <v>98</v>
      </c>
      <c r="P884" s="20">
        <f>VLOOKUP(O884,Table14[#All],2,0)</f>
        <v>1</v>
      </c>
      <c r="Q884" s="20" t="s">
        <v>104</v>
      </c>
      <c r="R884" s="20">
        <f>VLOOKUP(Q884,Table16[#All],2,0)</f>
        <v>0</v>
      </c>
      <c r="S884" s="20" t="s">
        <v>111</v>
      </c>
      <c r="T884" s="20">
        <f>VLOOKUP(S884,Table17[#All],2,0)</f>
        <v>0</v>
      </c>
      <c r="U884" s="21">
        <v>178000</v>
      </c>
    </row>
    <row r="885" spans="1:21">
      <c r="A885" s="22" t="s">
        <v>200</v>
      </c>
      <c r="B885" s="20">
        <f>VLOOKUP(A885,Table7[#All],2,)</f>
        <v>23</v>
      </c>
      <c r="C885" s="23" t="s">
        <v>91</v>
      </c>
      <c r="D885" s="20">
        <f>VLOOKUP(C885,Table8[#All],2,0)</f>
        <v>0</v>
      </c>
      <c r="E885" s="23" t="s">
        <v>92</v>
      </c>
      <c r="F885" s="20">
        <f>VLOOKUP(E885,Table9[#All],2,0)</f>
        <v>0</v>
      </c>
      <c r="G885" s="23" t="s">
        <v>246</v>
      </c>
      <c r="H885" s="20">
        <f>VLOOKUP(G885,Table10[#All],2,0)</f>
        <v>7</v>
      </c>
      <c r="I885" s="23" t="s">
        <v>98</v>
      </c>
      <c r="J885" s="20">
        <f>VLOOKUP(I885,Table11[#All],2,0)</f>
        <v>1</v>
      </c>
      <c r="K885" s="23" t="s">
        <v>139</v>
      </c>
      <c r="L885" s="20">
        <f>VLOOKUP(K885,Table12[#All],2,0)</f>
        <v>3</v>
      </c>
      <c r="M885" s="23" t="s">
        <v>98</v>
      </c>
      <c r="N885" s="20">
        <f>VLOOKUP(M885,Table13[#All],2,0)</f>
        <v>2</v>
      </c>
      <c r="O885" s="23" t="s">
        <v>98</v>
      </c>
      <c r="P885" s="20">
        <f>VLOOKUP(O885,Table14[#All],2,0)</f>
        <v>1</v>
      </c>
      <c r="Q885" s="23" t="s">
        <v>104</v>
      </c>
      <c r="R885" s="20">
        <f>VLOOKUP(Q885,Table16[#All],2,0)</f>
        <v>0</v>
      </c>
      <c r="S885" s="23" t="s">
        <v>111</v>
      </c>
      <c r="T885" s="20">
        <f>VLOOKUP(S885,Table17[#All],2,0)</f>
        <v>0</v>
      </c>
      <c r="U885" s="24">
        <v>118500</v>
      </c>
    </row>
    <row r="886" spans="1:21">
      <c r="A886" s="19" t="s">
        <v>89</v>
      </c>
      <c r="B886" s="20">
        <f>VLOOKUP(A886,Table7[#All],2,)</f>
        <v>11</v>
      </c>
      <c r="C886" s="20" t="s">
        <v>91</v>
      </c>
      <c r="D886" s="20">
        <f>VLOOKUP(C886,Table8[#All],2,0)</f>
        <v>0</v>
      </c>
      <c r="E886" s="20" t="s">
        <v>92</v>
      </c>
      <c r="F886" s="20">
        <f>VLOOKUP(E886,Table9[#All],2,0)</f>
        <v>0</v>
      </c>
      <c r="G886" s="20" t="s">
        <v>93</v>
      </c>
      <c r="H886" s="20">
        <f>VLOOKUP(G886,Table10[#All],2,0)</f>
        <v>1</v>
      </c>
      <c r="I886" s="20" t="s">
        <v>98</v>
      </c>
      <c r="J886" s="20">
        <f>VLOOKUP(I886,Table11[#All],2,0)</f>
        <v>1</v>
      </c>
      <c r="K886" s="20" t="s">
        <v>98</v>
      </c>
      <c r="L886" s="20">
        <f>VLOOKUP(K886,Table12[#All],2,0)</f>
        <v>0</v>
      </c>
      <c r="M886" s="20" t="s">
        <v>98</v>
      </c>
      <c r="N886" s="20">
        <f>VLOOKUP(M886,Table13[#All],2,0)</f>
        <v>2</v>
      </c>
      <c r="O886" s="20" t="s">
        <v>98</v>
      </c>
      <c r="P886" s="20">
        <f>VLOOKUP(O886,Table14[#All],2,0)</f>
        <v>1</v>
      </c>
      <c r="Q886" s="20" t="s">
        <v>104</v>
      </c>
      <c r="R886" s="20">
        <f>VLOOKUP(Q886,Table16[#All],2,0)</f>
        <v>0</v>
      </c>
      <c r="S886" s="20" t="s">
        <v>111</v>
      </c>
      <c r="T886" s="20">
        <f>VLOOKUP(S886,Table17[#All],2,0)</f>
        <v>0</v>
      </c>
      <c r="U886" s="21">
        <v>100000</v>
      </c>
    </row>
    <row r="887" spans="1:21">
      <c r="A887" s="22" t="s">
        <v>163</v>
      </c>
      <c r="B887" s="20">
        <f>VLOOKUP(A887,Table7[#All],2,)</f>
        <v>5</v>
      </c>
      <c r="C887" s="23" t="s">
        <v>91</v>
      </c>
      <c r="D887" s="20">
        <f>VLOOKUP(C887,Table8[#All],2,0)</f>
        <v>0</v>
      </c>
      <c r="E887" s="23" t="s">
        <v>129</v>
      </c>
      <c r="F887" s="20">
        <f>VLOOKUP(E887,Table9[#All],2,0)</f>
        <v>3</v>
      </c>
      <c r="G887" s="23" t="s">
        <v>93</v>
      </c>
      <c r="H887" s="20">
        <f>VLOOKUP(G887,Table10[#All],2,0)</f>
        <v>1</v>
      </c>
      <c r="I887" s="23" t="s">
        <v>126</v>
      </c>
      <c r="J887" s="20">
        <f>VLOOKUP(I887,Table11[#All],2,0)</f>
        <v>2</v>
      </c>
      <c r="K887" s="23" t="s">
        <v>98</v>
      </c>
      <c r="L887" s="20">
        <f>VLOOKUP(K887,Table12[#All],2,0)</f>
        <v>0</v>
      </c>
      <c r="M887" s="23" t="s">
        <v>126</v>
      </c>
      <c r="N887" s="20">
        <f>VLOOKUP(M887,Table13[#All],2,0)</f>
        <v>0</v>
      </c>
      <c r="O887" s="23" t="s">
        <v>119</v>
      </c>
      <c r="P887" s="20">
        <f>VLOOKUP(O887,Table14[#All],2,0)</f>
        <v>0</v>
      </c>
      <c r="Q887" s="23" t="s">
        <v>104</v>
      </c>
      <c r="R887" s="20">
        <f>VLOOKUP(Q887,Table16[#All],2,0)</f>
        <v>0</v>
      </c>
      <c r="S887" s="23" t="s">
        <v>172</v>
      </c>
      <c r="T887" s="20">
        <f>VLOOKUP(S887,Table17[#All],2,0)</f>
        <v>1</v>
      </c>
      <c r="U887" s="24">
        <v>328900</v>
      </c>
    </row>
    <row r="888" spans="1:21">
      <c r="A888" s="19" t="s">
        <v>89</v>
      </c>
      <c r="B888" s="20">
        <f>VLOOKUP(A888,Table7[#All],2,)</f>
        <v>11</v>
      </c>
      <c r="C888" s="20" t="s">
        <v>91</v>
      </c>
      <c r="D888" s="20">
        <f>VLOOKUP(C888,Table8[#All],2,0)</f>
        <v>0</v>
      </c>
      <c r="E888" s="20" t="s">
        <v>179</v>
      </c>
      <c r="F888" s="20">
        <f>VLOOKUP(E888,Table9[#All],2,0)</f>
        <v>2</v>
      </c>
      <c r="G888" s="20" t="s">
        <v>93</v>
      </c>
      <c r="H888" s="20">
        <f>VLOOKUP(G888,Table10[#All],2,0)</f>
        <v>1</v>
      </c>
      <c r="I888" s="20" t="s">
        <v>98</v>
      </c>
      <c r="J888" s="20">
        <f>VLOOKUP(I888,Table11[#All],2,0)</f>
        <v>1</v>
      </c>
      <c r="K888" s="20" t="s">
        <v>98</v>
      </c>
      <c r="L888" s="20">
        <f>VLOOKUP(K888,Table12[#All],2,0)</f>
        <v>0</v>
      </c>
      <c r="M888" s="20" t="s">
        <v>126</v>
      </c>
      <c r="N888" s="20">
        <f>VLOOKUP(M888,Table13[#All],2,0)</f>
        <v>0</v>
      </c>
      <c r="O888" s="20" t="s">
        <v>98</v>
      </c>
      <c r="P888" s="20">
        <f>VLOOKUP(O888,Table14[#All],2,0)</f>
        <v>1</v>
      </c>
      <c r="Q888" s="20" t="s">
        <v>104</v>
      </c>
      <c r="R888" s="20">
        <f>VLOOKUP(Q888,Table16[#All],2,0)</f>
        <v>0</v>
      </c>
      <c r="S888" s="20" t="s">
        <v>178</v>
      </c>
      <c r="T888" s="20">
        <f>VLOOKUP(S888,Table17[#All],2,0)</f>
        <v>5</v>
      </c>
      <c r="U888" s="21">
        <v>145000</v>
      </c>
    </row>
    <row r="889" spans="1:21">
      <c r="A889" s="22" t="s">
        <v>206</v>
      </c>
      <c r="B889" s="20">
        <f>VLOOKUP(A889,Table7[#All],2,)</f>
        <v>15</v>
      </c>
      <c r="C889" s="23" t="s">
        <v>91</v>
      </c>
      <c r="D889" s="20">
        <f>VLOOKUP(C889,Table8[#All],2,0)</f>
        <v>0</v>
      </c>
      <c r="E889" s="23" t="s">
        <v>92</v>
      </c>
      <c r="F889" s="20">
        <f>VLOOKUP(E889,Table9[#All],2,0)</f>
        <v>0</v>
      </c>
      <c r="G889" s="23" t="s">
        <v>176</v>
      </c>
      <c r="H889" s="20">
        <f>VLOOKUP(G889,Table10[#All],2,0)</f>
        <v>2</v>
      </c>
      <c r="I889" s="23" t="s">
        <v>98</v>
      </c>
      <c r="J889" s="20">
        <f>VLOOKUP(I889,Table11[#All],2,0)</f>
        <v>1</v>
      </c>
      <c r="K889" s="23" t="s">
        <v>98</v>
      </c>
      <c r="L889" s="20">
        <f>VLOOKUP(K889,Table12[#All],2,0)</f>
        <v>0</v>
      </c>
      <c r="M889" s="23" t="s">
        <v>98</v>
      </c>
      <c r="N889" s="20">
        <f>VLOOKUP(M889,Table13[#All],2,0)</f>
        <v>2</v>
      </c>
      <c r="O889" s="23" t="s">
        <v>98</v>
      </c>
      <c r="P889" s="20">
        <f>VLOOKUP(O889,Table14[#All],2,0)</f>
        <v>1</v>
      </c>
      <c r="Q889" s="23" t="s">
        <v>104</v>
      </c>
      <c r="R889" s="20">
        <f>VLOOKUP(Q889,Table16[#All],2,0)</f>
        <v>0</v>
      </c>
      <c r="S889" s="23" t="s">
        <v>111</v>
      </c>
      <c r="T889" s="20">
        <f>VLOOKUP(S889,Table17[#All],2,0)</f>
        <v>0</v>
      </c>
      <c r="U889" s="24">
        <v>135500</v>
      </c>
    </row>
    <row r="890" spans="1:21">
      <c r="A890" s="19" t="s">
        <v>89</v>
      </c>
      <c r="B890" s="20">
        <f>VLOOKUP(A890,Table7[#All],2,)</f>
        <v>11</v>
      </c>
      <c r="C890" s="20" t="s">
        <v>91</v>
      </c>
      <c r="D890" s="20">
        <f>VLOOKUP(C890,Table8[#All],2,0)</f>
        <v>0</v>
      </c>
      <c r="E890" s="20" t="s">
        <v>92</v>
      </c>
      <c r="F890" s="20">
        <f>VLOOKUP(E890,Table9[#All],2,0)</f>
        <v>0</v>
      </c>
      <c r="G890" s="20" t="s">
        <v>93</v>
      </c>
      <c r="H890" s="20">
        <f>VLOOKUP(G890,Table10[#All],2,0)</f>
        <v>1</v>
      </c>
      <c r="I890" s="20" t="s">
        <v>98</v>
      </c>
      <c r="J890" s="20">
        <f>VLOOKUP(I890,Table11[#All],2,0)</f>
        <v>1</v>
      </c>
      <c r="K890" s="20" t="s">
        <v>119</v>
      </c>
      <c r="L890" s="20">
        <f>VLOOKUP(K890,Table12[#All],2,0)</f>
        <v>1</v>
      </c>
      <c r="M890" s="20" t="s">
        <v>126</v>
      </c>
      <c r="N890" s="20">
        <f>VLOOKUP(M890,Table13[#All],2,0)</f>
        <v>0</v>
      </c>
      <c r="O890" s="20" t="s">
        <v>119</v>
      </c>
      <c r="P890" s="20">
        <f>VLOOKUP(O890,Table14[#All],2,0)</f>
        <v>0</v>
      </c>
      <c r="Q890" s="20" t="s">
        <v>104</v>
      </c>
      <c r="R890" s="20">
        <f>VLOOKUP(Q890,Table16[#All],2,0)</f>
        <v>0</v>
      </c>
      <c r="S890" s="20" t="s">
        <v>111</v>
      </c>
      <c r="T890" s="20">
        <f>VLOOKUP(S890,Table17[#All],2,0)</f>
        <v>0</v>
      </c>
      <c r="U890" s="21">
        <v>268000</v>
      </c>
    </row>
    <row r="891" spans="1:21">
      <c r="A891" s="22" t="s">
        <v>89</v>
      </c>
      <c r="B891" s="20">
        <f>VLOOKUP(A891,Table7[#All],2,)</f>
        <v>11</v>
      </c>
      <c r="C891" s="23" t="s">
        <v>90</v>
      </c>
      <c r="D891" s="20">
        <f>VLOOKUP(C891,Table8[#All],2,0)</f>
        <v>1</v>
      </c>
      <c r="E891" s="23" t="s">
        <v>92</v>
      </c>
      <c r="F891" s="20">
        <f>VLOOKUP(E891,Table9[#All],2,0)</f>
        <v>0</v>
      </c>
      <c r="G891" s="23" t="s">
        <v>93</v>
      </c>
      <c r="H891" s="20">
        <f>VLOOKUP(G891,Table10[#All],2,0)</f>
        <v>1</v>
      </c>
      <c r="I891" s="23" t="s">
        <v>98</v>
      </c>
      <c r="J891" s="20">
        <f>VLOOKUP(I891,Table11[#All],2,0)</f>
        <v>1</v>
      </c>
      <c r="K891" s="23" t="s">
        <v>98</v>
      </c>
      <c r="L891" s="20">
        <f>VLOOKUP(K891,Table12[#All],2,0)</f>
        <v>0</v>
      </c>
      <c r="M891" s="23" t="s">
        <v>126</v>
      </c>
      <c r="N891" s="20">
        <f>VLOOKUP(M891,Table13[#All],2,0)</f>
        <v>0</v>
      </c>
      <c r="O891" s="23" t="s">
        <v>98</v>
      </c>
      <c r="P891" s="20">
        <f>VLOOKUP(O891,Table14[#All],2,0)</f>
        <v>1</v>
      </c>
      <c r="Q891" s="23" t="s">
        <v>104</v>
      </c>
      <c r="R891" s="20">
        <f>VLOOKUP(Q891,Table16[#All],2,0)</f>
        <v>0</v>
      </c>
      <c r="S891" s="23" t="s">
        <v>111</v>
      </c>
      <c r="T891" s="20">
        <f>VLOOKUP(S891,Table17[#All],2,0)</f>
        <v>0</v>
      </c>
      <c r="U891" s="24">
        <v>149500</v>
      </c>
    </row>
    <row r="892" spans="1:21">
      <c r="A892" s="19" t="s">
        <v>89</v>
      </c>
      <c r="B892" s="20">
        <f>VLOOKUP(A892,Table7[#All],2,)</f>
        <v>11</v>
      </c>
      <c r="C892" s="20" t="s">
        <v>182</v>
      </c>
      <c r="D892" s="20">
        <f>VLOOKUP(C892,Table8[#All],2,0)</f>
        <v>3</v>
      </c>
      <c r="E892" s="20" t="s">
        <v>92</v>
      </c>
      <c r="F892" s="20">
        <f>VLOOKUP(E892,Table9[#All],2,0)</f>
        <v>0</v>
      </c>
      <c r="G892" s="20" t="s">
        <v>176</v>
      </c>
      <c r="H892" s="20">
        <f>VLOOKUP(G892,Table10[#All],2,0)</f>
        <v>2</v>
      </c>
      <c r="I892" s="20" t="s">
        <v>98</v>
      </c>
      <c r="J892" s="20">
        <f>VLOOKUP(I892,Table11[#All],2,0)</f>
        <v>1</v>
      </c>
      <c r="K892" s="20" t="s">
        <v>98</v>
      </c>
      <c r="L892" s="20">
        <f>VLOOKUP(K892,Table12[#All],2,0)</f>
        <v>0</v>
      </c>
      <c r="M892" s="20" t="s">
        <v>126</v>
      </c>
      <c r="N892" s="20">
        <f>VLOOKUP(M892,Table13[#All],2,0)</f>
        <v>0</v>
      </c>
      <c r="O892" s="20" t="s">
        <v>98</v>
      </c>
      <c r="P892" s="20">
        <f>VLOOKUP(O892,Table14[#All],2,0)</f>
        <v>1</v>
      </c>
      <c r="Q892" s="20" t="s">
        <v>104</v>
      </c>
      <c r="R892" s="20">
        <f>VLOOKUP(Q892,Table16[#All],2,0)</f>
        <v>0</v>
      </c>
      <c r="S892" s="20" t="s">
        <v>111</v>
      </c>
      <c r="T892" s="20">
        <f>VLOOKUP(S892,Table17[#All],2,0)</f>
        <v>0</v>
      </c>
      <c r="U892" s="21">
        <v>122900</v>
      </c>
    </row>
    <row r="893" spans="1:21">
      <c r="A893" s="22" t="s">
        <v>169</v>
      </c>
      <c r="B893" s="20">
        <f>VLOOKUP(A893,Table7[#All],2,)</f>
        <v>9</v>
      </c>
      <c r="C893" s="23" t="s">
        <v>91</v>
      </c>
      <c r="D893" s="20">
        <f>VLOOKUP(C893,Table8[#All],2,0)</f>
        <v>0</v>
      </c>
      <c r="E893" s="23" t="s">
        <v>92</v>
      </c>
      <c r="F893" s="20">
        <f>VLOOKUP(E893,Table9[#All],2,0)</f>
        <v>0</v>
      </c>
      <c r="G893" s="23" t="s">
        <v>122</v>
      </c>
      <c r="H893" s="20">
        <f>VLOOKUP(G893,Table10[#All],2,0)</f>
        <v>0</v>
      </c>
      <c r="I893" s="23" t="s">
        <v>98</v>
      </c>
      <c r="J893" s="20">
        <f>VLOOKUP(I893,Table11[#All],2,0)</f>
        <v>1</v>
      </c>
      <c r="K893" s="23" t="s">
        <v>98</v>
      </c>
      <c r="L893" s="20">
        <f>VLOOKUP(K893,Table12[#All],2,0)</f>
        <v>0</v>
      </c>
      <c r="M893" s="23" t="s">
        <v>119</v>
      </c>
      <c r="N893" s="20">
        <f>VLOOKUP(M893,Table13[#All],2,0)</f>
        <v>1</v>
      </c>
      <c r="O893" s="23" t="s">
        <v>98</v>
      </c>
      <c r="P893" s="20">
        <f>VLOOKUP(O893,Table14[#All],2,0)</f>
        <v>1</v>
      </c>
      <c r="Q893" s="23" t="s">
        <v>104</v>
      </c>
      <c r="R893" s="20">
        <f>VLOOKUP(Q893,Table16[#All],2,0)</f>
        <v>0</v>
      </c>
      <c r="S893" s="23" t="s">
        <v>111</v>
      </c>
      <c r="T893" s="20">
        <f>VLOOKUP(S893,Table17[#All],2,0)</f>
        <v>0</v>
      </c>
      <c r="U893" s="24">
        <v>172500</v>
      </c>
    </row>
    <row r="894" spans="1:21">
      <c r="A894" s="19" t="s">
        <v>169</v>
      </c>
      <c r="B894" s="20">
        <f>VLOOKUP(A894,Table7[#All],2,)</f>
        <v>9</v>
      </c>
      <c r="C894" s="20" t="s">
        <v>91</v>
      </c>
      <c r="D894" s="20">
        <f>VLOOKUP(C894,Table8[#All],2,0)</f>
        <v>0</v>
      </c>
      <c r="E894" s="20" t="s">
        <v>92</v>
      </c>
      <c r="F894" s="20">
        <f>VLOOKUP(E894,Table9[#All],2,0)</f>
        <v>0</v>
      </c>
      <c r="G894" s="20" t="s">
        <v>93</v>
      </c>
      <c r="H894" s="20">
        <f>VLOOKUP(G894,Table10[#All],2,0)</f>
        <v>1</v>
      </c>
      <c r="I894" s="20" t="s">
        <v>98</v>
      </c>
      <c r="J894" s="20">
        <f>VLOOKUP(I894,Table11[#All],2,0)</f>
        <v>1</v>
      </c>
      <c r="K894" s="20" t="s">
        <v>98</v>
      </c>
      <c r="L894" s="20">
        <f>VLOOKUP(K894,Table12[#All],2,0)</f>
        <v>0</v>
      </c>
      <c r="M894" s="20" t="s">
        <v>98</v>
      </c>
      <c r="N894" s="20">
        <f>VLOOKUP(M894,Table13[#All],2,0)</f>
        <v>2</v>
      </c>
      <c r="O894" s="20" t="s">
        <v>98</v>
      </c>
      <c r="P894" s="20">
        <f>VLOOKUP(O894,Table14[#All],2,0)</f>
        <v>1</v>
      </c>
      <c r="Q894" s="20" t="s">
        <v>104</v>
      </c>
      <c r="R894" s="20">
        <f>VLOOKUP(Q894,Table16[#All],2,0)</f>
        <v>0</v>
      </c>
      <c r="S894" s="20" t="s">
        <v>111</v>
      </c>
      <c r="T894" s="20">
        <f>VLOOKUP(S894,Table17[#All],2,0)</f>
        <v>0</v>
      </c>
      <c r="U894" s="21">
        <v>154500</v>
      </c>
    </row>
    <row r="895" spans="1:21">
      <c r="A895" s="22" t="s">
        <v>169</v>
      </c>
      <c r="B895" s="20">
        <f>VLOOKUP(A895,Table7[#All],2,)</f>
        <v>9</v>
      </c>
      <c r="C895" s="23" t="s">
        <v>151</v>
      </c>
      <c r="D895" s="20">
        <f>VLOOKUP(C895,Table8[#All],2,0)</f>
        <v>2</v>
      </c>
      <c r="E895" s="23" t="s">
        <v>92</v>
      </c>
      <c r="F895" s="20">
        <f>VLOOKUP(E895,Table9[#All],2,0)</f>
        <v>0</v>
      </c>
      <c r="G895" s="23" t="s">
        <v>93</v>
      </c>
      <c r="H895" s="20">
        <f>VLOOKUP(G895,Table10[#All],2,0)</f>
        <v>1</v>
      </c>
      <c r="I895" s="23" t="s">
        <v>119</v>
      </c>
      <c r="J895" s="20">
        <f>VLOOKUP(I895,Table11[#All],2,0)</f>
        <v>0</v>
      </c>
      <c r="K895" s="23" t="s">
        <v>98</v>
      </c>
      <c r="L895" s="20">
        <f>VLOOKUP(K895,Table12[#All],2,0)</f>
        <v>0</v>
      </c>
      <c r="M895" s="23" t="s">
        <v>98</v>
      </c>
      <c r="N895" s="20">
        <f>VLOOKUP(M895,Table13[#All],2,0)</f>
        <v>2</v>
      </c>
      <c r="O895" s="23" t="s">
        <v>98</v>
      </c>
      <c r="P895" s="20">
        <f>VLOOKUP(O895,Table14[#All],2,0)</f>
        <v>1</v>
      </c>
      <c r="Q895" s="23" t="s">
        <v>104</v>
      </c>
      <c r="R895" s="20">
        <f>VLOOKUP(Q895,Table16[#All],2,0)</f>
        <v>0</v>
      </c>
      <c r="S895" s="23" t="s">
        <v>111</v>
      </c>
      <c r="T895" s="20">
        <f>VLOOKUP(S895,Table17[#All],2,0)</f>
        <v>0</v>
      </c>
      <c r="U895" s="24">
        <v>165000</v>
      </c>
    </row>
    <row r="896" spans="1:21">
      <c r="A896" s="19" t="s">
        <v>165</v>
      </c>
      <c r="B896" s="20">
        <f>VLOOKUP(A896,Table7[#All],2,)</f>
        <v>12</v>
      </c>
      <c r="C896" s="20" t="s">
        <v>91</v>
      </c>
      <c r="D896" s="20">
        <f>VLOOKUP(C896,Table8[#All],2,0)</f>
        <v>0</v>
      </c>
      <c r="E896" s="20" t="s">
        <v>179</v>
      </c>
      <c r="F896" s="20">
        <f>VLOOKUP(E896,Table9[#All],2,0)</f>
        <v>2</v>
      </c>
      <c r="G896" s="20" t="s">
        <v>93</v>
      </c>
      <c r="H896" s="20">
        <f>VLOOKUP(G896,Table10[#All],2,0)</f>
        <v>1</v>
      </c>
      <c r="I896" s="20" t="s">
        <v>83</v>
      </c>
      <c r="J896" s="20">
        <f>VLOOKUP(I896,Table11[#All],2,0)</f>
        <v>3</v>
      </c>
      <c r="K896" s="20" t="s">
        <v>83</v>
      </c>
      <c r="L896" s="20">
        <f>VLOOKUP(K896,Table12[#All],2,0)</f>
        <v>2</v>
      </c>
      <c r="M896" s="20" t="s">
        <v>98</v>
      </c>
      <c r="N896" s="20">
        <f>VLOOKUP(M896,Table13[#All],2,0)</f>
        <v>2</v>
      </c>
      <c r="O896" s="20" t="s">
        <v>98</v>
      </c>
      <c r="P896" s="20">
        <f>VLOOKUP(O896,Table14[#All],2,0)</f>
        <v>1</v>
      </c>
      <c r="Q896" s="20" t="s">
        <v>104</v>
      </c>
      <c r="R896" s="20">
        <f>VLOOKUP(Q896,Table16[#All],2,0)</f>
        <v>0</v>
      </c>
      <c r="S896" s="20" t="s">
        <v>216</v>
      </c>
      <c r="T896" s="20">
        <f>VLOOKUP(S896,Table17[#All],2,0)</f>
        <v>4</v>
      </c>
      <c r="U896" s="21">
        <v>118858</v>
      </c>
    </row>
    <row r="897" spans="1:21">
      <c r="A897" s="22" t="s">
        <v>89</v>
      </c>
      <c r="B897" s="20">
        <f>VLOOKUP(A897,Table7[#All],2,)</f>
        <v>11</v>
      </c>
      <c r="C897" s="23" t="s">
        <v>91</v>
      </c>
      <c r="D897" s="20">
        <f>VLOOKUP(C897,Table8[#All],2,0)</f>
        <v>0</v>
      </c>
      <c r="E897" s="23" t="s">
        <v>92</v>
      </c>
      <c r="F897" s="20">
        <f>VLOOKUP(E897,Table9[#All],2,0)</f>
        <v>0</v>
      </c>
      <c r="G897" s="23" t="s">
        <v>122</v>
      </c>
      <c r="H897" s="20">
        <f>VLOOKUP(G897,Table10[#All],2,0)</f>
        <v>0</v>
      </c>
      <c r="I897" s="23" t="s">
        <v>98</v>
      </c>
      <c r="J897" s="20">
        <f>VLOOKUP(I897,Table11[#All],2,0)</f>
        <v>1</v>
      </c>
      <c r="K897" s="23" t="s">
        <v>98</v>
      </c>
      <c r="L897" s="20">
        <f>VLOOKUP(K897,Table12[#All],2,0)</f>
        <v>0</v>
      </c>
      <c r="M897" s="23" t="s">
        <v>98</v>
      </c>
      <c r="N897" s="20">
        <f>VLOOKUP(M897,Table13[#All],2,0)</f>
        <v>2</v>
      </c>
      <c r="O897" s="23" t="s">
        <v>98</v>
      </c>
      <c r="P897" s="20">
        <f>VLOOKUP(O897,Table14[#All],2,0)</f>
        <v>1</v>
      </c>
      <c r="Q897" s="23" t="s">
        <v>104</v>
      </c>
      <c r="R897" s="20">
        <f>VLOOKUP(Q897,Table16[#All],2,0)</f>
        <v>0</v>
      </c>
      <c r="S897" s="23" t="s">
        <v>111</v>
      </c>
      <c r="T897" s="20">
        <f>VLOOKUP(S897,Table17[#All],2,0)</f>
        <v>0</v>
      </c>
      <c r="U897" s="24">
        <v>140000</v>
      </c>
    </row>
    <row r="898" spans="1:21">
      <c r="A898" s="19" t="s">
        <v>214</v>
      </c>
      <c r="B898" s="20">
        <f>VLOOKUP(A898,Table7[#All],2,)</f>
        <v>13</v>
      </c>
      <c r="C898" s="20" t="s">
        <v>91</v>
      </c>
      <c r="D898" s="20">
        <f>VLOOKUP(C898,Table8[#All],2,0)</f>
        <v>0</v>
      </c>
      <c r="E898" s="20" t="s">
        <v>92</v>
      </c>
      <c r="F898" s="20">
        <f>VLOOKUP(E898,Table9[#All],2,0)</f>
        <v>0</v>
      </c>
      <c r="G898" s="20" t="s">
        <v>93</v>
      </c>
      <c r="H898" s="20">
        <f>VLOOKUP(G898,Table10[#All],2,0)</f>
        <v>1</v>
      </c>
      <c r="I898" s="20" t="s">
        <v>98</v>
      </c>
      <c r="J898" s="20">
        <f>VLOOKUP(I898,Table11[#All],2,0)</f>
        <v>1</v>
      </c>
      <c r="K898" s="20" t="s">
        <v>98</v>
      </c>
      <c r="L898" s="20">
        <f>VLOOKUP(K898,Table12[#All],2,0)</f>
        <v>0</v>
      </c>
      <c r="M898" s="20" t="s">
        <v>126</v>
      </c>
      <c r="N898" s="20">
        <f>VLOOKUP(M898,Table13[#All],2,0)</f>
        <v>0</v>
      </c>
      <c r="O898" s="20" t="s">
        <v>98</v>
      </c>
      <c r="P898" s="20">
        <f>VLOOKUP(O898,Table14[#All],2,0)</f>
        <v>1</v>
      </c>
      <c r="Q898" s="20" t="s">
        <v>104</v>
      </c>
      <c r="R898" s="20">
        <f>VLOOKUP(Q898,Table16[#All],2,0)</f>
        <v>0</v>
      </c>
      <c r="S898" s="20" t="s">
        <v>172</v>
      </c>
      <c r="T898" s="20">
        <f>VLOOKUP(S898,Table17[#All],2,0)</f>
        <v>1</v>
      </c>
      <c r="U898" s="21">
        <v>106500</v>
      </c>
    </row>
    <row r="899" spans="1:21">
      <c r="A899" s="22" t="s">
        <v>165</v>
      </c>
      <c r="B899" s="20">
        <f>VLOOKUP(A899,Table7[#All],2,)</f>
        <v>12</v>
      </c>
      <c r="C899" s="23" t="s">
        <v>90</v>
      </c>
      <c r="D899" s="20">
        <f>VLOOKUP(C899,Table8[#All],2,0)</f>
        <v>1</v>
      </c>
      <c r="E899" s="23" t="s">
        <v>179</v>
      </c>
      <c r="F899" s="20">
        <f>VLOOKUP(E899,Table9[#All],2,0)</f>
        <v>2</v>
      </c>
      <c r="G899" s="23" t="s">
        <v>122</v>
      </c>
      <c r="H899" s="20">
        <f>VLOOKUP(G899,Table10[#All],2,0)</f>
        <v>0</v>
      </c>
      <c r="I899" s="23" t="s">
        <v>83</v>
      </c>
      <c r="J899" s="20">
        <f>VLOOKUP(I899,Table11[#All],2,0)</f>
        <v>3</v>
      </c>
      <c r="K899" s="23" t="s">
        <v>83</v>
      </c>
      <c r="L899" s="20">
        <f>VLOOKUP(K899,Table12[#All],2,0)</f>
        <v>2</v>
      </c>
      <c r="M899" s="23" t="s">
        <v>98</v>
      </c>
      <c r="N899" s="20">
        <f>VLOOKUP(M899,Table13[#All],2,0)</f>
        <v>2</v>
      </c>
      <c r="O899" s="23" t="s">
        <v>98</v>
      </c>
      <c r="P899" s="20">
        <f>VLOOKUP(O899,Table14[#All],2,0)</f>
        <v>1</v>
      </c>
      <c r="Q899" s="23" t="s">
        <v>104</v>
      </c>
      <c r="R899" s="20">
        <f>VLOOKUP(Q899,Table16[#All],2,0)</f>
        <v>0</v>
      </c>
      <c r="S899" s="23" t="s">
        <v>216</v>
      </c>
      <c r="T899" s="20">
        <f>VLOOKUP(S899,Table17[#All],2,0)</f>
        <v>4</v>
      </c>
      <c r="U899" s="24">
        <v>142953</v>
      </c>
    </row>
    <row r="900" spans="1:21">
      <c r="A900" s="19" t="s">
        <v>147</v>
      </c>
      <c r="B900" s="20">
        <f>VLOOKUP(A900,Table7[#All],2,)</f>
        <v>10</v>
      </c>
      <c r="C900" s="20" t="s">
        <v>91</v>
      </c>
      <c r="D900" s="20">
        <f>VLOOKUP(C900,Table8[#All],2,0)</f>
        <v>0</v>
      </c>
      <c r="E900" s="20" t="s">
        <v>92</v>
      </c>
      <c r="F900" s="20">
        <f>VLOOKUP(E900,Table9[#All],2,0)</f>
        <v>0</v>
      </c>
      <c r="G900" s="20" t="s">
        <v>93</v>
      </c>
      <c r="H900" s="20">
        <f>VLOOKUP(G900,Table10[#All],2,0)</f>
        <v>1</v>
      </c>
      <c r="I900" s="20" t="s">
        <v>126</v>
      </c>
      <c r="J900" s="20">
        <f>VLOOKUP(I900,Table11[#All],2,0)</f>
        <v>2</v>
      </c>
      <c r="K900" s="20" t="s">
        <v>98</v>
      </c>
      <c r="L900" s="20">
        <f>VLOOKUP(K900,Table12[#All],2,0)</f>
        <v>0</v>
      </c>
      <c r="M900" s="20" t="s">
        <v>126</v>
      </c>
      <c r="N900" s="20">
        <f>VLOOKUP(M900,Table13[#All],2,0)</f>
        <v>0</v>
      </c>
      <c r="O900" s="20" t="s">
        <v>126</v>
      </c>
      <c r="P900" s="20">
        <f>VLOOKUP(O900,Table14[#All],2,0)</f>
        <v>2</v>
      </c>
      <c r="Q900" s="20" t="s">
        <v>104</v>
      </c>
      <c r="R900" s="20">
        <f>VLOOKUP(Q900,Table16[#All],2,0)</f>
        <v>0</v>
      </c>
      <c r="S900" s="20" t="s">
        <v>150</v>
      </c>
      <c r="T900" s="20">
        <f>VLOOKUP(S900,Table17[#All],2,0)</f>
        <v>2</v>
      </c>
      <c r="U900" s="21">
        <v>611657</v>
      </c>
    </row>
    <row r="901" spans="1:21">
      <c r="A901" s="22" t="s">
        <v>169</v>
      </c>
      <c r="B901" s="20">
        <f>VLOOKUP(A901,Table7[#All],2,)</f>
        <v>9</v>
      </c>
      <c r="C901" s="23" t="s">
        <v>90</v>
      </c>
      <c r="D901" s="20">
        <f>VLOOKUP(C901,Table8[#All],2,0)</f>
        <v>1</v>
      </c>
      <c r="E901" s="23" t="s">
        <v>92</v>
      </c>
      <c r="F901" s="20">
        <f>VLOOKUP(E901,Table9[#All],2,0)</f>
        <v>0</v>
      </c>
      <c r="G901" s="23" t="s">
        <v>93</v>
      </c>
      <c r="H901" s="20">
        <f>VLOOKUP(G901,Table10[#All],2,0)</f>
        <v>1</v>
      </c>
      <c r="I901" s="23" t="s">
        <v>98</v>
      </c>
      <c r="J901" s="20">
        <f>VLOOKUP(I901,Table11[#All],2,0)</f>
        <v>1</v>
      </c>
      <c r="K901" s="23" t="s">
        <v>98</v>
      </c>
      <c r="L901" s="20">
        <f>VLOOKUP(K901,Table12[#All],2,0)</f>
        <v>0</v>
      </c>
      <c r="M901" s="23" t="s">
        <v>98</v>
      </c>
      <c r="N901" s="20">
        <f>VLOOKUP(M901,Table13[#All],2,0)</f>
        <v>2</v>
      </c>
      <c r="O901" s="23" t="s">
        <v>98</v>
      </c>
      <c r="P901" s="20">
        <f>VLOOKUP(O901,Table14[#All],2,0)</f>
        <v>1</v>
      </c>
      <c r="Q901" s="23" t="s">
        <v>104</v>
      </c>
      <c r="R901" s="20">
        <f>VLOOKUP(Q901,Table16[#All],2,0)</f>
        <v>0</v>
      </c>
      <c r="S901" s="23" t="s">
        <v>111</v>
      </c>
      <c r="T901" s="20">
        <f>VLOOKUP(S901,Table17[#All],2,0)</f>
        <v>0</v>
      </c>
      <c r="U901" s="24">
        <v>135000</v>
      </c>
    </row>
    <row r="902" spans="1:21">
      <c r="A902" s="19" t="s">
        <v>89</v>
      </c>
      <c r="B902" s="20">
        <f>VLOOKUP(A902,Table7[#All],2,)</f>
        <v>11</v>
      </c>
      <c r="C902" s="20" t="s">
        <v>91</v>
      </c>
      <c r="D902" s="20">
        <f>VLOOKUP(C902,Table8[#All],2,0)</f>
        <v>0</v>
      </c>
      <c r="E902" s="20" t="s">
        <v>92</v>
      </c>
      <c r="F902" s="20">
        <f>VLOOKUP(E902,Table9[#All],2,0)</f>
        <v>0</v>
      </c>
      <c r="G902" s="20" t="s">
        <v>93</v>
      </c>
      <c r="H902" s="20">
        <f>VLOOKUP(G902,Table10[#All],2,0)</f>
        <v>1</v>
      </c>
      <c r="I902" s="20" t="s">
        <v>98</v>
      </c>
      <c r="J902" s="20">
        <f>VLOOKUP(I902,Table11[#All],2,0)</f>
        <v>1</v>
      </c>
      <c r="K902" s="20" t="s">
        <v>98</v>
      </c>
      <c r="L902" s="20">
        <f>VLOOKUP(K902,Table12[#All],2,0)</f>
        <v>0</v>
      </c>
      <c r="M902" s="20" t="s">
        <v>98</v>
      </c>
      <c r="N902" s="20">
        <f>VLOOKUP(M902,Table13[#All],2,0)</f>
        <v>2</v>
      </c>
      <c r="O902" s="20" t="s">
        <v>98</v>
      </c>
      <c r="P902" s="20">
        <f>VLOOKUP(O902,Table14[#All],2,0)</f>
        <v>1</v>
      </c>
      <c r="Q902" s="20" t="s">
        <v>104</v>
      </c>
      <c r="R902" s="20">
        <f>VLOOKUP(Q902,Table16[#All],2,0)</f>
        <v>0</v>
      </c>
      <c r="S902" s="20" t="s">
        <v>111</v>
      </c>
      <c r="T902" s="20">
        <f>VLOOKUP(S902,Table17[#All],2,0)</f>
        <v>0</v>
      </c>
      <c r="U902" s="21">
        <v>110000</v>
      </c>
    </row>
    <row r="903" spans="1:21">
      <c r="A903" s="22" t="s">
        <v>89</v>
      </c>
      <c r="B903" s="20">
        <f>VLOOKUP(A903,Table7[#All],2,)</f>
        <v>11</v>
      </c>
      <c r="C903" s="23" t="s">
        <v>91</v>
      </c>
      <c r="D903" s="20">
        <f>VLOOKUP(C903,Table8[#All],2,0)</f>
        <v>0</v>
      </c>
      <c r="E903" s="23" t="s">
        <v>92</v>
      </c>
      <c r="F903" s="20">
        <f>VLOOKUP(E903,Table9[#All],2,0)</f>
        <v>0</v>
      </c>
      <c r="G903" s="23" t="s">
        <v>93</v>
      </c>
      <c r="H903" s="20">
        <f>VLOOKUP(G903,Table10[#All],2,0)</f>
        <v>1</v>
      </c>
      <c r="I903" s="23" t="s">
        <v>98</v>
      </c>
      <c r="J903" s="20">
        <f>VLOOKUP(I903,Table11[#All],2,0)</f>
        <v>1</v>
      </c>
      <c r="K903" s="23" t="s">
        <v>98</v>
      </c>
      <c r="L903" s="20">
        <f>VLOOKUP(K903,Table12[#All],2,0)</f>
        <v>0</v>
      </c>
      <c r="M903" s="23" t="s">
        <v>98</v>
      </c>
      <c r="N903" s="20">
        <f>VLOOKUP(M903,Table13[#All],2,0)</f>
        <v>2</v>
      </c>
      <c r="O903" s="23" t="s">
        <v>98</v>
      </c>
      <c r="P903" s="20">
        <f>VLOOKUP(O903,Table14[#All],2,0)</f>
        <v>1</v>
      </c>
      <c r="Q903" s="23" t="s">
        <v>104</v>
      </c>
      <c r="R903" s="20">
        <f>VLOOKUP(Q903,Table16[#All],2,0)</f>
        <v>0</v>
      </c>
      <c r="S903" s="23" t="s">
        <v>111</v>
      </c>
      <c r="T903" s="20">
        <f>VLOOKUP(S903,Table17[#All],2,0)</f>
        <v>0</v>
      </c>
      <c r="U903" s="24">
        <v>153000</v>
      </c>
    </row>
    <row r="904" spans="1:21">
      <c r="A904" s="19" t="s">
        <v>121</v>
      </c>
      <c r="B904" s="20">
        <f>VLOOKUP(A904,Table7[#All],2,)</f>
        <v>17</v>
      </c>
      <c r="C904" s="20" t="s">
        <v>91</v>
      </c>
      <c r="D904" s="20">
        <f>VLOOKUP(C904,Table8[#All],2,0)</f>
        <v>0</v>
      </c>
      <c r="E904" s="20" t="s">
        <v>92</v>
      </c>
      <c r="F904" s="20">
        <f>VLOOKUP(E904,Table9[#All],2,0)</f>
        <v>0</v>
      </c>
      <c r="G904" s="20" t="s">
        <v>122</v>
      </c>
      <c r="H904" s="20">
        <f>VLOOKUP(G904,Table10[#All],2,0)</f>
        <v>0</v>
      </c>
      <c r="I904" s="20" t="s">
        <v>119</v>
      </c>
      <c r="J904" s="20">
        <f>VLOOKUP(I904,Table11[#All],2,0)</f>
        <v>0</v>
      </c>
      <c r="K904" s="20" t="s">
        <v>98</v>
      </c>
      <c r="L904" s="20">
        <f>VLOOKUP(K904,Table12[#All],2,0)</f>
        <v>0</v>
      </c>
      <c r="M904" s="20" t="s">
        <v>126</v>
      </c>
      <c r="N904" s="20">
        <f>VLOOKUP(M904,Table13[#All],2,0)</f>
        <v>0</v>
      </c>
      <c r="O904" s="20" t="s">
        <v>119</v>
      </c>
      <c r="P904" s="20">
        <f>VLOOKUP(O904,Table14[#All],2,0)</f>
        <v>0</v>
      </c>
      <c r="Q904" s="20" t="s">
        <v>104</v>
      </c>
      <c r="R904" s="20">
        <f>VLOOKUP(Q904,Table16[#All],2,0)</f>
        <v>0</v>
      </c>
      <c r="S904" s="20" t="s">
        <v>111</v>
      </c>
      <c r="T904" s="20">
        <f>VLOOKUP(S904,Table17[#All],2,0)</f>
        <v>0</v>
      </c>
      <c r="U904" s="21">
        <v>180000</v>
      </c>
    </row>
    <row r="905" spans="1:21">
      <c r="A905" s="22" t="s">
        <v>121</v>
      </c>
      <c r="B905" s="20">
        <f>VLOOKUP(A905,Table7[#All],2,)</f>
        <v>17</v>
      </c>
      <c r="C905" s="23" t="s">
        <v>91</v>
      </c>
      <c r="D905" s="20">
        <f>VLOOKUP(C905,Table8[#All],2,0)</f>
        <v>0</v>
      </c>
      <c r="E905" s="23" t="s">
        <v>92</v>
      </c>
      <c r="F905" s="20">
        <f>VLOOKUP(E905,Table9[#All],2,0)</f>
        <v>0</v>
      </c>
      <c r="G905" s="23" t="s">
        <v>93</v>
      </c>
      <c r="H905" s="20">
        <f>VLOOKUP(G905,Table10[#All],2,0)</f>
        <v>1</v>
      </c>
      <c r="I905" s="23" t="s">
        <v>119</v>
      </c>
      <c r="J905" s="20">
        <f>VLOOKUP(I905,Table11[#All],2,0)</f>
        <v>0</v>
      </c>
      <c r="K905" s="23" t="s">
        <v>98</v>
      </c>
      <c r="L905" s="20">
        <f>VLOOKUP(K905,Table12[#All],2,0)</f>
        <v>0</v>
      </c>
      <c r="M905" s="23" t="s">
        <v>126</v>
      </c>
      <c r="N905" s="20">
        <f>VLOOKUP(M905,Table13[#All],2,0)</f>
        <v>0</v>
      </c>
      <c r="O905" s="23" t="s">
        <v>119</v>
      </c>
      <c r="P905" s="20">
        <f>VLOOKUP(O905,Table14[#All],2,0)</f>
        <v>0</v>
      </c>
      <c r="Q905" s="23" t="s">
        <v>104</v>
      </c>
      <c r="R905" s="20">
        <f>VLOOKUP(Q905,Table16[#All],2,0)</f>
        <v>0</v>
      </c>
      <c r="S905" s="23" t="s">
        <v>150</v>
      </c>
      <c r="T905" s="20">
        <f>VLOOKUP(S905,Table17[#All],2,0)</f>
        <v>2</v>
      </c>
      <c r="U905" s="24">
        <v>240000</v>
      </c>
    </row>
    <row r="906" spans="1:21">
      <c r="A906" s="19" t="s">
        <v>169</v>
      </c>
      <c r="B906" s="20">
        <f>VLOOKUP(A906,Table7[#All],2,)</f>
        <v>9</v>
      </c>
      <c r="C906" s="20" t="s">
        <v>91</v>
      </c>
      <c r="D906" s="20">
        <f>VLOOKUP(C906,Table8[#All],2,0)</f>
        <v>0</v>
      </c>
      <c r="E906" s="20" t="s">
        <v>92</v>
      </c>
      <c r="F906" s="20">
        <f>VLOOKUP(E906,Table9[#All],2,0)</f>
        <v>0</v>
      </c>
      <c r="G906" s="20" t="s">
        <v>93</v>
      </c>
      <c r="H906" s="20">
        <f>VLOOKUP(G906,Table10[#All],2,0)</f>
        <v>1</v>
      </c>
      <c r="I906" s="20" t="s">
        <v>98</v>
      </c>
      <c r="J906" s="20">
        <f>VLOOKUP(I906,Table11[#All],2,0)</f>
        <v>1</v>
      </c>
      <c r="K906" s="20" t="s">
        <v>98</v>
      </c>
      <c r="L906" s="20">
        <f>VLOOKUP(K906,Table12[#All],2,0)</f>
        <v>0</v>
      </c>
      <c r="M906" s="20" t="s">
        <v>98</v>
      </c>
      <c r="N906" s="20">
        <f>VLOOKUP(M906,Table13[#All],2,0)</f>
        <v>2</v>
      </c>
      <c r="O906" s="20" t="s">
        <v>98</v>
      </c>
      <c r="P906" s="20">
        <f>VLOOKUP(O906,Table14[#All],2,0)</f>
        <v>1</v>
      </c>
      <c r="Q906" s="20" t="s">
        <v>104</v>
      </c>
      <c r="R906" s="20">
        <f>VLOOKUP(Q906,Table16[#All],2,0)</f>
        <v>0</v>
      </c>
      <c r="S906" s="20" t="s">
        <v>111</v>
      </c>
      <c r="T906" s="20">
        <f>VLOOKUP(S906,Table17[#All],2,0)</f>
        <v>0</v>
      </c>
      <c r="U906" s="21">
        <v>125500</v>
      </c>
    </row>
    <row r="907" spans="1:21">
      <c r="A907" s="22" t="s">
        <v>89</v>
      </c>
      <c r="B907" s="20">
        <f>VLOOKUP(A907,Table7[#All],2,)</f>
        <v>11</v>
      </c>
      <c r="C907" s="23" t="s">
        <v>91</v>
      </c>
      <c r="D907" s="20">
        <f>VLOOKUP(C907,Table8[#All],2,0)</f>
        <v>0</v>
      </c>
      <c r="E907" s="23" t="s">
        <v>92</v>
      </c>
      <c r="F907" s="20">
        <f>VLOOKUP(E907,Table9[#All],2,0)</f>
        <v>0</v>
      </c>
      <c r="G907" s="23" t="s">
        <v>93</v>
      </c>
      <c r="H907" s="20">
        <f>VLOOKUP(G907,Table10[#All],2,0)</f>
        <v>1</v>
      </c>
      <c r="I907" s="23" t="s">
        <v>98</v>
      </c>
      <c r="J907" s="20">
        <f>VLOOKUP(I907,Table11[#All],2,0)</f>
        <v>1</v>
      </c>
      <c r="K907" s="23" t="s">
        <v>98</v>
      </c>
      <c r="L907" s="20">
        <f>VLOOKUP(K907,Table12[#All],2,0)</f>
        <v>0</v>
      </c>
      <c r="M907" s="23" t="s">
        <v>98</v>
      </c>
      <c r="N907" s="20">
        <f>VLOOKUP(M907,Table13[#All],2,0)</f>
        <v>2</v>
      </c>
      <c r="O907" s="23" t="s">
        <v>98</v>
      </c>
      <c r="P907" s="20">
        <f>VLOOKUP(O907,Table14[#All],2,0)</f>
        <v>1</v>
      </c>
      <c r="Q907" s="23" t="s">
        <v>104</v>
      </c>
      <c r="R907" s="20">
        <f>VLOOKUP(Q907,Table16[#All],2,0)</f>
        <v>0</v>
      </c>
      <c r="S907" s="23" t="s">
        <v>111</v>
      </c>
      <c r="T907" s="20">
        <f>VLOOKUP(S907,Table17[#All],2,0)</f>
        <v>0</v>
      </c>
      <c r="U907" s="24">
        <v>128000</v>
      </c>
    </row>
    <row r="908" spans="1:21">
      <c r="A908" s="19" t="s">
        <v>163</v>
      </c>
      <c r="B908" s="20">
        <f>VLOOKUP(A908,Table7[#All],2,)</f>
        <v>5</v>
      </c>
      <c r="C908" s="20" t="s">
        <v>91</v>
      </c>
      <c r="D908" s="20">
        <f>VLOOKUP(C908,Table8[#All],2,0)</f>
        <v>0</v>
      </c>
      <c r="E908" s="20" t="s">
        <v>92</v>
      </c>
      <c r="F908" s="20">
        <f>VLOOKUP(E908,Table9[#All],2,0)</f>
        <v>0</v>
      </c>
      <c r="G908" s="20" t="s">
        <v>93</v>
      </c>
      <c r="H908" s="20">
        <f>VLOOKUP(G908,Table10[#All],2,0)</f>
        <v>1</v>
      </c>
      <c r="I908" s="20" t="s">
        <v>119</v>
      </c>
      <c r="J908" s="20">
        <f>VLOOKUP(I908,Table11[#All],2,0)</f>
        <v>0</v>
      </c>
      <c r="K908" s="20" t="s">
        <v>98</v>
      </c>
      <c r="L908" s="20">
        <f>VLOOKUP(K908,Table12[#All],2,0)</f>
        <v>0</v>
      </c>
      <c r="M908" s="20" t="s">
        <v>126</v>
      </c>
      <c r="N908" s="20">
        <f>VLOOKUP(M908,Table13[#All],2,0)</f>
        <v>0</v>
      </c>
      <c r="O908" s="20" t="s">
        <v>119</v>
      </c>
      <c r="P908" s="20">
        <f>VLOOKUP(O908,Table14[#All],2,0)</f>
        <v>0</v>
      </c>
      <c r="Q908" s="20" t="s">
        <v>104</v>
      </c>
      <c r="R908" s="20">
        <f>VLOOKUP(Q908,Table16[#All],2,0)</f>
        <v>0</v>
      </c>
      <c r="S908" s="20" t="s">
        <v>111</v>
      </c>
      <c r="T908" s="20">
        <f>VLOOKUP(S908,Table17[#All],2,0)</f>
        <v>0</v>
      </c>
      <c r="U908" s="21">
        <v>255000</v>
      </c>
    </row>
    <row r="909" spans="1:21">
      <c r="A909" s="22" t="s">
        <v>212</v>
      </c>
      <c r="B909" s="20">
        <f>VLOOKUP(A909,Table7[#All],2,)</f>
        <v>2</v>
      </c>
      <c r="C909" s="23" t="s">
        <v>91</v>
      </c>
      <c r="D909" s="20">
        <f>VLOOKUP(C909,Table8[#All],2,0)</f>
        <v>0</v>
      </c>
      <c r="E909" s="23" t="s">
        <v>92</v>
      </c>
      <c r="F909" s="20">
        <f>VLOOKUP(E909,Table9[#All],2,0)</f>
        <v>0</v>
      </c>
      <c r="G909" s="23" t="s">
        <v>176</v>
      </c>
      <c r="H909" s="20">
        <f>VLOOKUP(G909,Table10[#All],2,0)</f>
        <v>2</v>
      </c>
      <c r="I909" s="23" t="s">
        <v>119</v>
      </c>
      <c r="J909" s="20">
        <f>VLOOKUP(I909,Table11[#All],2,0)</f>
        <v>0</v>
      </c>
      <c r="K909" s="23" t="s">
        <v>98</v>
      </c>
      <c r="L909" s="20">
        <f>VLOOKUP(K909,Table12[#All],2,0)</f>
        <v>0</v>
      </c>
      <c r="M909" s="23" t="s">
        <v>119</v>
      </c>
      <c r="N909" s="20">
        <f>VLOOKUP(M909,Table13[#All],2,0)</f>
        <v>1</v>
      </c>
      <c r="O909" s="23" t="s">
        <v>119</v>
      </c>
      <c r="P909" s="20">
        <f>VLOOKUP(O909,Table14[#All],2,0)</f>
        <v>0</v>
      </c>
      <c r="Q909" s="23" t="s">
        <v>104</v>
      </c>
      <c r="R909" s="20">
        <f>VLOOKUP(Q909,Table16[#All],2,0)</f>
        <v>0</v>
      </c>
      <c r="S909" s="23" t="s">
        <v>111</v>
      </c>
      <c r="T909" s="20">
        <f>VLOOKUP(S909,Table17[#All],2,0)</f>
        <v>0</v>
      </c>
      <c r="U909" s="24">
        <v>250000</v>
      </c>
    </row>
    <row r="910" spans="1:21">
      <c r="A910" s="19" t="s">
        <v>217</v>
      </c>
      <c r="B910" s="20">
        <f>VLOOKUP(A910,Table7[#All],2,)</f>
        <v>4</v>
      </c>
      <c r="C910" s="20" t="s">
        <v>91</v>
      </c>
      <c r="D910" s="20">
        <f>VLOOKUP(C910,Table8[#All],2,0)</f>
        <v>0</v>
      </c>
      <c r="E910" s="20" t="s">
        <v>92</v>
      </c>
      <c r="F910" s="20">
        <f>VLOOKUP(E910,Table9[#All],2,0)</f>
        <v>0</v>
      </c>
      <c r="G910" s="20" t="s">
        <v>93</v>
      </c>
      <c r="H910" s="20">
        <f>VLOOKUP(G910,Table10[#All],2,0)</f>
        <v>1</v>
      </c>
      <c r="I910" s="20" t="s">
        <v>119</v>
      </c>
      <c r="J910" s="20">
        <f>VLOOKUP(I910,Table11[#All],2,0)</f>
        <v>0</v>
      </c>
      <c r="K910" s="20" t="s">
        <v>98</v>
      </c>
      <c r="L910" s="20">
        <f>VLOOKUP(K910,Table12[#All],2,0)</f>
        <v>0</v>
      </c>
      <c r="M910" s="20" t="s">
        <v>98</v>
      </c>
      <c r="N910" s="20">
        <f>VLOOKUP(M910,Table13[#All],2,0)</f>
        <v>2</v>
      </c>
      <c r="O910" s="20" t="s">
        <v>98</v>
      </c>
      <c r="P910" s="20">
        <f>VLOOKUP(O910,Table14[#All],2,0)</f>
        <v>1</v>
      </c>
      <c r="Q910" s="20" t="s">
        <v>104</v>
      </c>
      <c r="R910" s="20">
        <f>VLOOKUP(Q910,Table16[#All],2,0)</f>
        <v>0</v>
      </c>
      <c r="S910" s="20" t="s">
        <v>111</v>
      </c>
      <c r="T910" s="20">
        <f>VLOOKUP(S910,Table17[#All],2,0)</f>
        <v>0</v>
      </c>
      <c r="U910" s="21">
        <v>131000</v>
      </c>
    </row>
    <row r="911" spans="1:21">
      <c r="A911" s="22" t="s">
        <v>121</v>
      </c>
      <c r="B911" s="20">
        <f>VLOOKUP(A911,Table7[#All],2,)</f>
        <v>17</v>
      </c>
      <c r="C911" s="23" t="s">
        <v>91</v>
      </c>
      <c r="D911" s="20">
        <f>VLOOKUP(C911,Table8[#All],2,0)</f>
        <v>0</v>
      </c>
      <c r="E911" s="23" t="s">
        <v>92</v>
      </c>
      <c r="F911" s="20">
        <f>VLOOKUP(E911,Table9[#All],2,0)</f>
        <v>0</v>
      </c>
      <c r="G911" s="23" t="s">
        <v>122</v>
      </c>
      <c r="H911" s="20">
        <f>VLOOKUP(G911,Table10[#All],2,0)</f>
        <v>0</v>
      </c>
      <c r="I911" s="23" t="s">
        <v>119</v>
      </c>
      <c r="J911" s="20">
        <f>VLOOKUP(I911,Table11[#All],2,0)</f>
        <v>0</v>
      </c>
      <c r="K911" s="23" t="s">
        <v>98</v>
      </c>
      <c r="L911" s="20">
        <f>VLOOKUP(K911,Table12[#All],2,0)</f>
        <v>0</v>
      </c>
      <c r="M911" s="23" t="s">
        <v>126</v>
      </c>
      <c r="N911" s="20">
        <f>VLOOKUP(M911,Table13[#All],2,0)</f>
        <v>0</v>
      </c>
      <c r="O911" s="23" t="s">
        <v>119</v>
      </c>
      <c r="P911" s="20">
        <f>VLOOKUP(O911,Table14[#All],2,0)</f>
        <v>0</v>
      </c>
      <c r="Q911" s="23" t="s">
        <v>104</v>
      </c>
      <c r="R911" s="20">
        <f>VLOOKUP(Q911,Table16[#All],2,0)</f>
        <v>0</v>
      </c>
      <c r="S911" s="23" t="s">
        <v>111</v>
      </c>
      <c r="T911" s="20">
        <f>VLOOKUP(S911,Table17[#All],2,0)</f>
        <v>0</v>
      </c>
      <c r="U911" s="24">
        <v>174000</v>
      </c>
    </row>
    <row r="912" spans="1:21">
      <c r="A912" s="19" t="s">
        <v>89</v>
      </c>
      <c r="B912" s="20">
        <f>VLOOKUP(A912,Table7[#All],2,)</f>
        <v>11</v>
      </c>
      <c r="C912" s="20" t="s">
        <v>90</v>
      </c>
      <c r="D912" s="20">
        <f>VLOOKUP(C912,Table8[#All],2,0)</f>
        <v>1</v>
      </c>
      <c r="E912" s="20" t="s">
        <v>179</v>
      </c>
      <c r="F912" s="20">
        <f>VLOOKUP(E912,Table9[#All],2,0)</f>
        <v>2</v>
      </c>
      <c r="G912" s="20" t="s">
        <v>122</v>
      </c>
      <c r="H912" s="20">
        <f>VLOOKUP(G912,Table10[#All],2,0)</f>
        <v>0</v>
      </c>
      <c r="I912" s="20" t="s">
        <v>98</v>
      </c>
      <c r="J912" s="20">
        <f>VLOOKUP(I912,Table11[#All],2,0)</f>
        <v>1</v>
      </c>
      <c r="K912" s="20" t="s">
        <v>98</v>
      </c>
      <c r="L912" s="20">
        <f>VLOOKUP(K912,Table12[#All],2,0)</f>
        <v>0</v>
      </c>
      <c r="M912" s="20" t="s">
        <v>98</v>
      </c>
      <c r="N912" s="20">
        <f>VLOOKUP(M912,Table13[#All],2,0)</f>
        <v>2</v>
      </c>
      <c r="O912" s="20" t="s">
        <v>98</v>
      </c>
      <c r="P912" s="20">
        <f>VLOOKUP(O912,Table14[#All],2,0)</f>
        <v>1</v>
      </c>
      <c r="Q912" s="20" t="s">
        <v>104</v>
      </c>
      <c r="R912" s="20">
        <f>VLOOKUP(Q912,Table16[#All],2,0)</f>
        <v>0</v>
      </c>
      <c r="S912" s="20" t="s">
        <v>111</v>
      </c>
      <c r="T912" s="20">
        <f>VLOOKUP(S912,Table17[#All],2,0)</f>
        <v>0</v>
      </c>
      <c r="U912" s="21">
        <v>154300</v>
      </c>
    </row>
    <row r="913" spans="1:21">
      <c r="A913" s="22" t="s">
        <v>209</v>
      </c>
      <c r="B913" s="20">
        <f>VLOOKUP(A913,Table7[#All],2,)</f>
        <v>0</v>
      </c>
      <c r="C913" s="23" t="s">
        <v>91</v>
      </c>
      <c r="D913" s="20">
        <f>VLOOKUP(C913,Table8[#All],2,0)</f>
        <v>0</v>
      </c>
      <c r="E913" s="23" t="s">
        <v>92</v>
      </c>
      <c r="F913" s="20">
        <f>VLOOKUP(E913,Table9[#All],2,0)</f>
        <v>0</v>
      </c>
      <c r="G913" s="23" t="s">
        <v>93</v>
      </c>
      <c r="H913" s="20">
        <f>VLOOKUP(G913,Table10[#All],2,0)</f>
        <v>1</v>
      </c>
      <c r="I913" s="23" t="s">
        <v>119</v>
      </c>
      <c r="J913" s="20">
        <f>VLOOKUP(I913,Table11[#All],2,0)</f>
        <v>0</v>
      </c>
      <c r="K913" s="23" t="s">
        <v>119</v>
      </c>
      <c r="L913" s="20">
        <f>VLOOKUP(K913,Table12[#All],2,0)</f>
        <v>1</v>
      </c>
      <c r="M913" s="23" t="s">
        <v>98</v>
      </c>
      <c r="N913" s="20">
        <f>VLOOKUP(M913,Table13[#All],2,0)</f>
        <v>2</v>
      </c>
      <c r="O913" s="23" t="s">
        <v>119</v>
      </c>
      <c r="P913" s="20">
        <f>VLOOKUP(O913,Table14[#All],2,0)</f>
        <v>0</v>
      </c>
      <c r="Q913" s="23" t="s">
        <v>104</v>
      </c>
      <c r="R913" s="20">
        <f>VLOOKUP(Q913,Table16[#All],2,0)</f>
        <v>0</v>
      </c>
      <c r="S913" s="23" t="s">
        <v>111</v>
      </c>
      <c r="T913" s="20">
        <f>VLOOKUP(S913,Table17[#All],2,0)</f>
        <v>0</v>
      </c>
      <c r="U913" s="24">
        <v>143500</v>
      </c>
    </row>
    <row r="914" spans="1:21">
      <c r="A914" s="19" t="s">
        <v>197</v>
      </c>
      <c r="B914" s="20">
        <f>VLOOKUP(A914,Table7[#All],2,)</f>
        <v>8</v>
      </c>
      <c r="C914" s="20" t="s">
        <v>91</v>
      </c>
      <c r="D914" s="20">
        <f>VLOOKUP(C914,Table8[#All],2,0)</f>
        <v>0</v>
      </c>
      <c r="E914" s="20" t="s">
        <v>92</v>
      </c>
      <c r="F914" s="20">
        <f>VLOOKUP(E914,Table9[#All],2,0)</f>
        <v>0</v>
      </c>
      <c r="G914" s="20" t="s">
        <v>93</v>
      </c>
      <c r="H914" s="20">
        <f>VLOOKUP(G914,Table10[#All],2,0)</f>
        <v>1</v>
      </c>
      <c r="I914" s="20" t="s">
        <v>98</v>
      </c>
      <c r="J914" s="20">
        <f>VLOOKUP(I914,Table11[#All],2,0)</f>
        <v>1</v>
      </c>
      <c r="K914" s="20" t="s">
        <v>98</v>
      </c>
      <c r="L914" s="20">
        <f>VLOOKUP(K914,Table12[#All],2,0)</f>
        <v>0</v>
      </c>
      <c r="M914" s="20" t="s">
        <v>98</v>
      </c>
      <c r="N914" s="20">
        <f>VLOOKUP(M914,Table13[#All],2,0)</f>
        <v>2</v>
      </c>
      <c r="O914" s="20" t="s">
        <v>98</v>
      </c>
      <c r="P914" s="20">
        <f>VLOOKUP(O914,Table14[#All],2,0)</f>
        <v>1</v>
      </c>
      <c r="Q914" s="20" t="s">
        <v>104</v>
      </c>
      <c r="R914" s="20">
        <f>VLOOKUP(Q914,Table16[#All],2,0)</f>
        <v>0</v>
      </c>
      <c r="S914" s="20" t="s">
        <v>172</v>
      </c>
      <c r="T914" s="20">
        <f>VLOOKUP(S914,Table17[#All],2,0)</f>
        <v>1</v>
      </c>
      <c r="U914" s="21">
        <v>88000</v>
      </c>
    </row>
    <row r="915" spans="1:21">
      <c r="A915" s="22" t="s">
        <v>212</v>
      </c>
      <c r="B915" s="20">
        <f>VLOOKUP(A915,Table7[#All],2,)</f>
        <v>2</v>
      </c>
      <c r="C915" s="23" t="s">
        <v>91</v>
      </c>
      <c r="D915" s="20">
        <f>VLOOKUP(C915,Table8[#All],2,0)</f>
        <v>0</v>
      </c>
      <c r="E915" s="23" t="s">
        <v>179</v>
      </c>
      <c r="F915" s="20">
        <f>VLOOKUP(E915,Table9[#All],2,0)</f>
        <v>2</v>
      </c>
      <c r="G915" s="23" t="s">
        <v>122</v>
      </c>
      <c r="H915" s="20">
        <f>VLOOKUP(G915,Table10[#All],2,0)</f>
        <v>0</v>
      </c>
      <c r="I915" s="23" t="s">
        <v>98</v>
      </c>
      <c r="J915" s="20">
        <f>VLOOKUP(I915,Table11[#All],2,0)</f>
        <v>1</v>
      </c>
      <c r="K915" s="23" t="s">
        <v>98</v>
      </c>
      <c r="L915" s="20">
        <f>VLOOKUP(K915,Table12[#All],2,0)</f>
        <v>0</v>
      </c>
      <c r="M915" s="23" t="s">
        <v>98</v>
      </c>
      <c r="N915" s="20">
        <f>VLOOKUP(M915,Table13[#All],2,0)</f>
        <v>2</v>
      </c>
      <c r="O915" s="23" t="s">
        <v>98</v>
      </c>
      <c r="P915" s="20">
        <f>VLOOKUP(O915,Table14[#All],2,0)</f>
        <v>1</v>
      </c>
      <c r="Q915" s="23" t="s">
        <v>104</v>
      </c>
      <c r="R915" s="20">
        <f>VLOOKUP(Q915,Table16[#All],2,0)</f>
        <v>0</v>
      </c>
      <c r="S915" s="23" t="s">
        <v>111</v>
      </c>
      <c r="T915" s="20">
        <f>VLOOKUP(S915,Table17[#All],2,0)</f>
        <v>0</v>
      </c>
      <c r="U915" s="24">
        <v>145000</v>
      </c>
    </row>
    <row r="916" spans="1:21">
      <c r="A916" s="19" t="s">
        <v>163</v>
      </c>
      <c r="B916" s="20">
        <f>VLOOKUP(A916,Table7[#All],2,)</f>
        <v>5</v>
      </c>
      <c r="C916" s="20" t="s">
        <v>91</v>
      </c>
      <c r="D916" s="20">
        <f>VLOOKUP(C916,Table8[#All],2,0)</f>
        <v>0</v>
      </c>
      <c r="E916" s="20" t="s">
        <v>129</v>
      </c>
      <c r="F916" s="20">
        <f>VLOOKUP(E916,Table9[#All],2,0)</f>
        <v>3</v>
      </c>
      <c r="G916" s="20" t="s">
        <v>122</v>
      </c>
      <c r="H916" s="20">
        <f>VLOOKUP(G916,Table10[#All],2,0)</f>
        <v>0</v>
      </c>
      <c r="I916" s="20" t="s">
        <v>119</v>
      </c>
      <c r="J916" s="20">
        <f>VLOOKUP(I916,Table11[#All],2,0)</f>
        <v>0</v>
      </c>
      <c r="K916" s="20" t="s">
        <v>98</v>
      </c>
      <c r="L916" s="20">
        <f>VLOOKUP(K916,Table12[#All],2,0)</f>
        <v>0</v>
      </c>
      <c r="M916" s="20" t="s">
        <v>126</v>
      </c>
      <c r="N916" s="20">
        <f>VLOOKUP(M916,Table13[#All],2,0)</f>
        <v>0</v>
      </c>
      <c r="O916" s="20" t="s">
        <v>119</v>
      </c>
      <c r="P916" s="20">
        <f>VLOOKUP(O916,Table14[#All],2,0)</f>
        <v>0</v>
      </c>
      <c r="Q916" s="20" t="s">
        <v>104</v>
      </c>
      <c r="R916" s="20">
        <f>VLOOKUP(Q916,Table16[#All],2,0)</f>
        <v>0</v>
      </c>
      <c r="S916" s="20" t="s">
        <v>150</v>
      </c>
      <c r="T916" s="20">
        <f>VLOOKUP(S916,Table17[#All],2,0)</f>
        <v>2</v>
      </c>
      <c r="U916" s="21">
        <v>173733</v>
      </c>
    </row>
    <row r="917" spans="1:21">
      <c r="A917" s="22" t="s">
        <v>219</v>
      </c>
      <c r="B917" s="20">
        <f>VLOOKUP(A917,Table7[#All],2,)</f>
        <v>14</v>
      </c>
      <c r="C917" s="23" t="s">
        <v>91</v>
      </c>
      <c r="D917" s="20">
        <f>VLOOKUP(C917,Table8[#All],2,0)</f>
        <v>0</v>
      </c>
      <c r="E917" s="23" t="s">
        <v>142</v>
      </c>
      <c r="F917" s="20">
        <f>VLOOKUP(E917,Table9[#All],2,0)</f>
        <v>4</v>
      </c>
      <c r="G917" s="23" t="s">
        <v>122</v>
      </c>
      <c r="H917" s="20">
        <f>VLOOKUP(G917,Table10[#All],2,0)</f>
        <v>0</v>
      </c>
      <c r="I917" s="23" t="s">
        <v>98</v>
      </c>
      <c r="J917" s="20">
        <f>VLOOKUP(I917,Table11[#All],2,0)</f>
        <v>1</v>
      </c>
      <c r="K917" s="23" t="s">
        <v>98</v>
      </c>
      <c r="L917" s="20">
        <f>VLOOKUP(K917,Table12[#All],2,0)</f>
        <v>0</v>
      </c>
      <c r="M917" s="23" t="s">
        <v>139</v>
      </c>
      <c r="N917" s="20">
        <f>VLOOKUP(M917,Table13[#All],2,0)</f>
        <v>3</v>
      </c>
      <c r="O917" s="23" t="s">
        <v>98</v>
      </c>
      <c r="P917" s="20">
        <f>VLOOKUP(O917,Table14[#All],2,0)</f>
        <v>1</v>
      </c>
      <c r="Q917" s="23" t="s">
        <v>104</v>
      </c>
      <c r="R917" s="20">
        <f>VLOOKUP(Q917,Table16[#All],2,0)</f>
        <v>0</v>
      </c>
      <c r="S917" s="23" t="s">
        <v>111</v>
      </c>
      <c r="T917" s="20">
        <f>VLOOKUP(S917,Table17[#All],2,0)</f>
        <v>0</v>
      </c>
      <c r="U917" s="24">
        <v>75000</v>
      </c>
    </row>
    <row r="918" spans="1:21">
      <c r="A918" s="19" t="s">
        <v>214</v>
      </c>
      <c r="B918" s="20">
        <f>VLOOKUP(A918,Table7[#All],2,)</f>
        <v>13</v>
      </c>
      <c r="C918" s="20" t="s">
        <v>91</v>
      </c>
      <c r="D918" s="20">
        <f>VLOOKUP(C918,Table8[#All],2,0)</f>
        <v>0</v>
      </c>
      <c r="E918" s="20" t="s">
        <v>92</v>
      </c>
      <c r="F918" s="20">
        <f>VLOOKUP(E918,Table9[#All],2,0)</f>
        <v>0</v>
      </c>
      <c r="G918" s="20" t="s">
        <v>93</v>
      </c>
      <c r="H918" s="20">
        <f>VLOOKUP(G918,Table10[#All],2,0)</f>
        <v>1</v>
      </c>
      <c r="I918" s="20" t="s">
        <v>98</v>
      </c>
      <c r="J918" s="20">
        <f>VLOOKUP(I918,Table11[#All],2,0)</f>
        <v>1</v>
      </c>
      <c r="K918" s="20" t="s">
        <v>98</v>
      </c>
      <c r="L918" s="20">
        <f>VLOOKUP(K918,Table12[#All],2,0)</f>
        <v>0</v>
      </c>
      <c r="M918" s="20" t="s">
        <v>98</v>
      </c>
      <c r="N918" s="20">
        <f>VLOOKUP(M918,Table13[#All],2,0)</f>
        <v>2</v>
      </c>
      <c r="O918" s="20" t="s">
        <v>98</v>
      </c>
      <c r="P918" s="20">
        <f>VLOOKUP(O918,Table14[#All],2,0)</f>
        <v>1</v>
      </c>
      <c r="Q918" s="20" t="s">
        <v>104</v>
      </c>
      <c r="R918" s="20">
        <f>VLOOKUP(Q918,Table16[#All],2,0)</f>
        <v>0</v>
      </c>
      <c r="S918" s="20" t="s">
        <v>172</v>
      </c>
      <c r="T918" s="20">
        <f>VLOOKUP(S918,Table17[#All],2,0)</f>
        <v>1</v>
      </c>
      <c r="U918" s="21">
        <v>35311</v>
      </c>
    </row>
    <row r="919" spans="1:21">
      <c r="A919" s="22" t="s">
        <v>206</v>
      </c>
      <c r="B919" s="20">
        <f>VLOOKUP(A919,Table7[#All],2,)</f>
        <v>15</v>
      </c>
      <c r="C919" s="23" t="s">
        <v>91</v>
      </c>
      <c r="D919" s="20">
        <f>VLOOKUP(C919,Table8[#All],2,0)</f>
        <v>0</v>
      </c>
      <c r="E919" s="23" t="s">
        <v>92</v>
      </c>
      <c r="F919" s="20">
        <f>VLOOKUP(E919,Table9[#All],2,0)</f>
        <v>0</v>
      </c>
      <c r="G919" s="23" t="s">
        <v>93</v>
      </c>
      <c r="H919" s="20">
        <f>VLOOKUP(G919,Table10[#All],2,0)</f>
        <v>1</v>
      </c>
      <c r="I919" s="23" t="s">
        <v>98</v>
      </c>
      <c r="J919" s="20">
        <f>VLOOKUP(I919,Table11[#All],2,0)</f>
        <v>1</v>
      </c>
      <c r="K919" s="23" t="s">
        <v>98</v>
      </c>
      <c r="L919" s="20">
        <f>VLOOKUP(K919,Table12[#All],2,0)</f>
        <v>0</v>
      </c>
      <c r="M919" s="23" t="s">
        <v>126</v>
      </c>
      <c r="N919" s="20">
        <f>VLOOKUP(M919,Table13[#All],2,0)</f>
        <v>0</v>
      </c>
      <c r="O919" s="23" t="s">
        <v>98</v>
      </c>
      <c r="P919" s="20">
        <f>VLOOKUP(O919,Table14[#All],2,0)</f>
        <v>1</v>
      </c>
      <c r="Q919" s="23" t="s">
        <v>104</v>
      </c>
      <c r="R919" s="20">
        <f>VLOOKUP(Q919,Table16[#All],2,0)</f>
        <v>0</v>
      </c>
      <c r="S919" s="23" t="s">
        <v>111</v>
      </c>
      <c r="T919" s="20">
        <f>VLOOKUP(S919,Table17[#All],2,0)</f>
        <v>0</v>
      </c>
      <c r="U919" s="24">
        <v>135000</v>
      </c>
    </row>
    <row r="920" spans="1:21">
      <c r="A920" s="19" t="s">
        <v>165</v>
      </c>
      <c r="B920" s="20">
        <f>VLOOKUP(A920,Table7[#All],2,)</f>
        <v>12</v>
      </c>
      <c r="C920" s="20" t="s">
        <v>91</v>
      </c>
      <c r="D920" s="20">
        <f>VLOOKUP(C920,Table8[#All],2,0)</f>
        <v>0</v>
      </c>
      <c r="E920" s="20" t="s">
        <v>92</v>
      </c>
      <c r="F920" s="20">
        <f>VLOOKUP(E920,Table9[#All],2,0)</f>
        <v>0</v>
      </c>
      <c r="G920" s="20" t="s">
        <v>122</v>
      </c>
      <c r="H920" s="20">
        <f>VLOOKUP(G920,Table10[#All],2,0)</f>
        <v>0</v>
      </c>
      <c r="I920" s="20" t="s">
        <v>126</v>
      </c>
      <c r="J920" s="20">
        <f>VLOOKUP(I920,Table11[#All],2,0)</f>
        <v>2</v>
      </c>
      <c r="K920" s="20" t="s">
        <v>98</v>
      </c>
      <c r="L920" s="20">
        <f>VLOOKUP(K920,Table12[#All],2,0)</f>
        <v>0</v>
      </c>
      <c r="M920" s="20" t="s">
        <v>126</v>
      </c>
      <c r="N920" s="20">
        <f>VLOOKUP(M920,Table13[#All],2,0)</f>
        <v>0</v>
      </c>
      <c r="O920" s="20" t="s">
        <v>119</v>
      </c>
      <c r="P920" s="20">
        <f>VLOOKUP(O920,Table14[#All],2,0)</f>
        <v>0</v>
      </c>
      <c r="Q920" s="20" t="s">
        <v>104</v>
      </c>
      <c r="R920" s="20">
        <f>VLOOKUP(Q920,Table16[#All],2,0)</f>
        <v>0</v>
      </c>
      <c r="S920" s="20" t="s">
        <v>111</v>
      </c>
      <c r="T920" s="20">
        <f>VLOOKUP(S920,Table17[#All],2,0)</f>
        <v>0</v>
      </c>
      <c r="U920" s="21">
        <v>238000</v>
      </c>
    </row>
    <row r="921" spans="1:21">
      <c r="A921" s="22" t="s">
        <v>89</v>
      </c>
      <c r="B921" s="20">
        <f>VLOOKUP(A921,Table7[#All],2,)</f>
        <v>11</v>
      </c>
      <c r="C921" s="23" t="s">
        <v>91</v>
      </c>
      <c r="D921" s="20">
        <f>VLOOKUP(C921,Table8[#All],2,0)</f>
        <v>0</v>
      </c>
      <c r="E921" s="23" t="s">
        <v>92</v>
      </c>
      <c r="F921" s="20">
        <f>VLOOKUP(E921,Table9[#All],2,0)</f>
        <v>0</v>
      </c>
      <c r="G921" s="23" t="s">
        <v>93</v>
      </c>
      <c r="H921" s="20">
        <f>VLOOKUP(G921,Table10[#All],2,0)</f>
        <v>1</v>
      </c>
      <c r="I921" s="23" t="s">
        <v>119</v>
      </c>
      <c r="J921" s="20">
        <f>VLOOKUP(I921,Table11[#All],2,0)</f>
        <v>0</v>
      </c>
      <c r="K921" s="23" t="s">
        <v>98</v>
      </c>
      <c r="L921" s="20">
        <f>VLOOKUP(K921,Table12[#All],2,0)</f>
        <v>0</v>
      </c>
      <c r="M921" s="23" t="s">
        <v>126</v>
      </c>
      <c r="N921" s="20">
        <f>VLOOKUP(M921,Table13[#All],2,0)</f>
        <v>0</v>
      </c>
      <c r="O921" s="23" t="s">
        <v>98</v>
      </c>
      <c r="P921" s="20">
        <f>VLOOKUP(O921,Table14[#All],2,0)</f>
        <v>1</v>
      </c>
      <c r="Q921" s="23" t="s">
        <v>104</v>
      </c>
      <c r="R921" s="20">
        <f>VLOOKUP(Q921,Table16[#All],2,0)</f>
        <v>0</v>
      </c>
      <c r="S921" s="23" t="s">
        <v>111</v>
      </c>
      <c r="T921" s="20">
        <f>VLOOKUP(S921,Table17[#All],2,0)</f>
        <v>0</v>
      </c>
      <c r="U921" s="24">
        <v>176500</v>
      </c>
    </row>
    <row r="922" spans="1:21">
      <c r="A922" s="19" t="s">
        <v>165</v>
      </c>
      <c r="B922" s="20">
        <f>VLOOKUP(A922,Table7[#All],2,)</f>
        <v>12</v>
      </c>
      <c r="C922" s="20" t="s">
        <v>91</v>
      </c>
      <c r="D922" s="20">
        <f>VLOOKUP(C922,Table8[#All],2,0)</f>
        <v>0</v>
      </c>
      <c r="E922" s="20" t="s">
        <v>92</v>
      </c>
      <c r="F922" s="20">
        <f>VLOOKUP(E922,Table9[#All],2,0)</f>
        <v>0</v>
      </c>
      <c r="G922" s="20" t="s">
        <v>122</v>
      </c>
      <c r="H922" s="20">
        <f>VLOOKUP(G922,Table10[#All],2,0)</f>
        <v>0</v>
      </c>
      <c r="I922" s="20" t="s">
        <v>119</v>
      </c>
      <c r="J922" s="20">
        <f>VLOOKUP(I922,Table11[#All],2,0)</f>
        <v>0</v>
      </c>
      <c r="K922" s="20" t="s">
        <v>119</v>
      </c>
      <c r="L922" s="20">
        <f>VLOOKUP(K922,Table12[#All],2,0)</f>
        <v>1</v>
      </c>
      <c r="M922" s="20" t="s">
        <v>126</v>
      </c>
      <c r="N922" s="20">
        <f>VLOOKUP(M922,Table13[#All],2,0)</f>
        <v>0</v>
      </c>
      <c r="O922" s="20" t="s">
        <v>119</v>
      </c>
      <c r="P922" s="20">
        <f>VLOOKUP(O922,Table14[#All],2,0)</f>
        <v>0</v>
      </c>
      <c r="Q922" s="20" t="s">
        <v>104</v>
      </c>
      <c r="R922" s="20">
        <f>VLOOKUP(Q922,Table16[#All],2,0)</f>
        <v>0</v>
      </c>
      <c r="S922" s="20" t="s">
        <v>111</v>
      </c>
      <c r="T922" s="20">
        <f>VLOOKUP(S922,Table17[#All],2,0)</f>
        <v>0</v>
      </c>
      <c r="U922" s="21">
        <v>201000</v>
      </c>
    </row>
    <row r="923" spans="1:21">
      <c r="A923" s="22" t="s">
        <v>206</v>
      </c>
      <c r="B923" s="20">
        <f>VLOOKUP(A923,Table7[#All],2,)</f>
        <v>15</v>
      </c>
      <c r="C923" s="23" t="s">
        <v>90</v>
      </c>
      <c r="D923" s="20">
        <f>VLOOKUP(C923,Table8[#All],2,0)</f>
        <v>1</v>
      </c>
      <c r="E923" s="23" t="s">
        <v>179</v>
      </c>
      <c r="F923" s="20">
        <f>VLOOKUP(E923,Table9[#All],2,0)</f>
        <v>2</v>
      </c>
      <c r="G923" s="23" t="s">
        <v>176</v>
      </c>
      <c r="H923" s="20">
        <f>VLOOKUP(G923,Table10[#All],2,0)</f>
        <v>2</v>
      </c>
      <c r="I923" s="23" t="s">
        <v>98</v>
      </c>
      <c r="J923" s="20">
        <f>VLOOKUP(I923,Table11[#All],2,0)</f>
        <v>1</v>
      </c>
      <c r="K923" s="23" t="s">
        <v>98</v>
      </c>
      <c r="L923" s="20">
        <f>VLOOKUP(K923,Table12[#All],2,0)</f>
        <v>0</v>
      </c>
      <c r="M923" s="23" t="s">
        <v>119</v>
      </c>
      <c r="N923" s="20">
        <f>VLOOKUP(M923,Table13[#All],2,0)</f>
        <v>1</v>
      </c>
      <c r="O923" s="23" t="s">
        <v>98</v>
      </c>
      <c r="P923" s="20">
        <f>VLOOKUP(O923,Table14[#All],2,0)</f>
        <v>1</v>
      </c>
      <c r="Q923" s="23" t="s">
        <v>167</v>
      </c>
      <c r="R923" s="20">
        <f>VLOOKUP(Q923,Table16[#All],2,0)</f>
        <v>1</v>
      </c>
      <c r="S923" s="23" t="s">
        <v>111</v>
      </c>
      <c r="T923" s="20">
        <f>VLOOKUP(S923,Table17[#All],2,0)</f>
        <v>0</v>
      </c>
      <c r="U923" s="24">
        <v>145900</v>
      </c>
    </row>
    <row r="924" spans="1:21">
      <c r="A924" s="19" t="s">
        <v>121</v>
      </c>
      <c r="B924" s="20">
        <f>VLOOKUP(A924,Table7[#All],2,)</f>
        <v>17</v>
      </c>
      <c r="C924" s="20" t="s">
        <v>225</v>
      </c>
      <c r="D924" s="20">
        <f>VLOOKUP(C924,Table8[#All],2,0)</f>
        <v>6</v>
      </c>
      <c r="E924" s="20" t="s">
        <v>92</v>
      </c>
      <c r="F924" s="20">
        <f>VLOOKUP(E924,Table9[#All],2,0)</f>
        <v>0</v>
      </c>
      <c r="G924" s="20" t="s">
        <v>93</v>
      </c>
      <c r="H924" s="20">
        <f>VLOOKUP(G924,Table10[#All],2,0)</f>
        <v>1</v>
      </c>
      <c r="I924" s="20" t="s">
        <v>119</v>
      </c>
      <c r="J924" s="20">
        <f>VLOOKUP(I924,Table11[#All],2,0)</f>
        <v>0</v>
      </c>
      <c r="K924" s="20" t="s">
        <v>98</v>
      </c>
      <c r="L924" s="20">
        <f>VLOOKUP(K924,Table12[#All],2,0)</f>
        <v>0</v>
      </c>
      <c r="M924" s="20" t="s">
        <v>126</v>
      </c>
      <c r="N924" s="20">
        <f>VLOOKUP(M924,Table13[#All],2,0)</f>
        <v>0</v>
      </c>
      <c r="O924" s="20" t="s">
        <v>119</v>
      </c>
      <c r="P924" s="20">
        <f>VLOOKUP(O924,Table14[#All],2,0)</f>
        <v>0</v>
      </c>
      <c r="Q924" s="20" t="s">
        <v>104</v>
      </c>
      <c r="R924" s="20">
        <f>VLOOKUP(Q924,Table16[#All],2,0)</f>
        <v>0</v>
      </c>
      <c r="S924" s="20" t="s">
        <v>150</v>
      </c>
      <c r="T924" s="20">
        <f>VLOOKUP(S924,Table17[#All],2,0)</f>
        <v>2</v>
      </c>
      <c r="U924" s="21">
        <v>169990</v>
      </c>
    </row>
    <row r="925" spans="1:21">
      <c r="A925" s="22" t="s">
        <v>165</v>
      </c>
      <c r="B925" s="20">
        <f>VLOOKUP(A925,Table7[#All],2,)</f>
        <v>12</v>
      </c>
      <c r="C925" s="23" t="s">
        <v>91</v>
      </c>
      <c r="D925" s="20">
        <f>VLOOKUP(C925,Table8[#All],2,0)</f>
        <v>0</v>
      </c>
      <c r="E925" s="23" t="s">
        <v>129</v>
      </c>
      <c r="F925" s="20">
        <f>VLOOKUP(E925,Table9[#All],2,0)</f>
        <v>3</v>
      </c>
      <c r="G925" s="23" t="s">
        <v>93</v>
      </c>
      <c r="H925" s="20">
        <f>VLOOKUP(G925,Table10[#All],2,0)</f>
        <v>1</v>
      </c>
      <c r="I925" s="23" t="s">
        <v>119</v>
      </c>
      <c r="J925" s="20">
        <f>VLOOKUP(I925,Table11[#All],2,0)</f>
        <v>0</v>
      </c>
      <c r="K925" s="23" t="s">
        <v>98</v>
      </c>
      <c r="L925" s="20">
        <f>VLOOKUP(K925,Table12[#All],2,0)</f>
        <v>0</v>
      </c>
      <c r="M925" s="23" t="s">
        <v>126</v>
      </c>
      <c r="N925" s="20">
        <f>VLOOKUP(M925,Table13[#All],2,0)</f>
        <v>0</v>
      </c>
      <c r="O925" s="23" t="s">
        <v>119</v>
      </c>
      <c r="P925" s="20">
        <f>VLOOKUP(O925,Table14[#All],2,0)</f>
        <v>0</v>
      </c>
      <c r="Q925" s="23" t="s">
        <v>104</v>
      </c>
      <c r="R925" s="20">
        <f>VLOOKUP(Q925,Table16[#All],2,0)</f>
        <v>0</v>
      </c>
      <c r="S925" s="23" t="s">
        <v>111</v>
      </c>
      <c r="T925" s="20">
        <f>VLOOKUP(S925,Table17[#All],2,0)</f>
        <v>0</v>
      </c>
      <c r="U925" s="24">
        <v>193000</v>
      </c>
    </row>
    <row r="926" spans="1:21">
      <c r="A926" s="19" t="s">
        <v>175</v>
      </c>
      <c r="B926" s="20">
        <f>VLOOKUP(A926,Table7[#All],2,)</f>
        <v>6</v>
      </c>
      <c r="C926" s="20" t="s">
        <v>91</v>
      </c>
      <c r="D926" s="20">
        <f>VLOOKUP(C926,Table8[#All],2,0)</f>
        <v>0</v>
      </c>
      <c r="E926" s="20" t="s">
        <v>92</v>
      </c>
      <c r="F926" s="20">
        <f>VLOOKUP(E926,Table9[#All],2,0)</f>
        <v>0</v>
      </c>
      <c r="G926" s="20" t="s">
        <v>93</v>
      </c>
      <c r="H926" s="20">
        <f>VLOOKUP(G926,Table10[#All],2,0)</f>
        <v>1</v>
      </c>
      <c r="I926" s="20" t="s">
        <v>119</v>
      </c>
      <c r="J926" s="20">
        <f>VLOOKUP(I926,Table11[#All],2,0)</f>
        <v>0</v>
      </c>
      <c r="K926" s="20" t="s">
        <v>98</v>
      </c>
      <c r="L926" s="20">
        <f>VLOOKUP(K926,Table12[#All],2,0)</f>
        <v>0</v>
      </c>
      <c r="M926" s="20" t="s">
        <v>98</v>
      </c>
      <c r="N926" s="20">
        <f>VLOOKUP(M926,Table13[#All],2,0)</f>
        <v>2</v>
      </c>
      <c r="O926" s="20" t="s">
        <v>98</v>
      </c>
      <c r="P926" s="20">
        <f>VLOOKUP(O926,Table14[#All],2,0)</f>
        <v>1</v>
      </c>
      <c r="Q926" s="20" t="s">
        <v>104</v>
      </c>
      <c r="R926" s="20">
        <f>VLOOKUP(Q926,Table16[#All],2,0)</f>
        <v>0</v>
      </c>
      <c r="S926" s="20" t="s">
        <v>111</v>
      </c>
      <c r="T926" s="20">
        <f>VLOOKUP(S926,Table17[#All],2,0)</f>
        <v>0</v>
      </c>
      <c r="U926" s="21">
        <v>207500</v>
      </c>
    </row>
    <row r="927" spans="1:21">
      <c r="A927" s="22" t="s">
        <v>175</v>
      </c>
      <c r="B927" s="20">
        <f>VLOOKUP(A927,Table7[#All],2,)</f>
        <v>6</v>
      </c>
      <c r="C927" s="23" t="s">
        <v>91</v>
      </c>
      <c r="D927" s="20">
        <f>VLOOKUP(C927,Table8[#All],2,0)</f>
        <v>0</v>
      </c>
      <c r="E927" s="23" t="s">
        <v>92</v>
      </c>
      <c r="F927" s="20">
        <f>VLOOKUP(E927,Table9[#All],2,0)</f>
        <v>0</v>
      </c>
      <c r="G927" s="23" t="s">
        <v>93</v>
      </c>
      <c r="H927" s="20">
        <f>VLOOKUP(G927,Table10[#All],2,0)</f>
        <v>1</v>
      </c>
      <c r="I927" s="23" t="s">
        <v>119</v>
      </c>
      <c r="J927" s="20">
        <f>VLOOKUP(I927,Table11[#All],2,0)</f>
        <v>0</v>
      </c>
      <c r="K927" s="23" t="s">
        <v>98</v>
      </c>
      <c r="L927" s="20">
        <f>VLOOKUP(K927,Table12[#All],2,0)</f>
        <v>0</v>
      </c>
      <c r="M927" s="23" t="s">
        <v>98</v>
      </c>
      <c r="N927" s="20">
        <f>VLOOKUP(M927,Table13[#All],2,0)</f>
        <v>2</v>
      </c>
      <c r="O927" s="23" t="s">
        <v>126</v>
      </c>
      <c r="P927" s="20">
        <f>VLOOKUP(O927,Table14[#All],2,0)</f>
        <v>2</v>
      </c>
      <c r="Q927" s="23" t="s">
        <v>104</v>
      </c>
      <c r="R927" s="20">
        <f>VLOOKUP(Q927,Table16[#All],2,0)</f>
        <v>0</v>
      </c>
      <c r="S927" s="23" t="s">
        <v>172</v>
      </c>
      <c r="T927" s="20">
        <f>VLOOKUP(S927,Table17[#All],2,0)</f>
        <v>1</v>
      </c>
      <c r="U927" s="24">
        <v>175000</v>
      </c>
    </row>
    <row r="928" spans="1:21">
      <c r="A928" s="19" t="s">
        <v>147</v>
      </c>
      <c r="B928" s="20">
        <f>VLOOKUP(A928,Table7[#All],2,)</f>
        <v>10</v>
      </c>
      <c r="C928" s="20" t="s">
        <v>91</v>
      </c>
      <c r="D928" s="20">
        <f>VLOOKUP(C928,Table8[#All],2,0)</f>
        <v>0</v>
      </c>
      <c r="E928" s="20" t="s">
        <v>92</v>
      </c>
      <c r="F928" s="20">
        <f>VLOOKUP(E928,Table9[#All],2,0)</f>
        <v>0</v>
      </c>
      <c r="G928" s="20" t="s">
        <v>122</v>
      </c>
      <c r="H928" s="20">
        <f>VLOOKUP(G928,Table10[#All],2,0)</f>
        <v>0</v>
      </c>
      <c r="I928" s="20" t="s">
        <v>119</v>
      </c>
      <c r="J928" s="20">
        <f>VLOOKUP(I928,Table11[#All],2,0)</f>
        <v>0</v>
      </c>
      <c r="K928" s="20" t="s">
        <v>98</v>
      </c>
      <c r="L928" s="20">
        <f>VLOOKUP(K928,Table12[#All],2,0)</f>
        <v>0</v>
      </c>
      <c r="M928" s="20" t="s">
        <v>126</v>
      </c>
      <c r="N928" s="20">
        <f>VLOOKUP(M928,Table13[#All],2,0)</f>
        <v>0</v>
      </c>
      <c r="O928" s="20" t="s">
        <v>126</v>
      </c>
      <c r="P928" s="20">
        <f>VLOOKUP(O928,Table14[#All],2,0)</f>
        <v>2</v>
      </c>
      <c r="Q928" s="20" t="s">
        <v>104</v>
      </c>
      <c r="R928" s="20">
        <f>VLOOKUP(Q928,Table16[#All],2,0)</f>
        <v>0</v>
      </c>
      <c r="S928" s="20" t="s">
        <v>111</v>
      </c>
      <c r="T928" s="20">
        <f>VLOOKUP(S928,Table17[#All],2,0)</f>
        <v>0</v>
      </c>
      <c r="U928" s="21">
        <v>285000</v>
      </c>
    </row>
    <row r="929" spans="1:21">
      <c r="A929" s="22" t="s">
        <v>175</v>
      </c>
      <c r="B929" s="20">
        <f>VLOOKUP(A929,Table7[#All],2,)</f>
        <v>6</v>
      </c>
      <c r="C929" s="23" t="s">
        <v>90</v>
      </c>
      <c r="D929" s="20">
        <f>VLOOKUP(C929,Table8[#All],2,0)</f>
        <v>1</v>
      </c>
      <c r="E929" s="23" t="s">
        <v>92</v>
      </c>
      <c r="F929" s="20">
        <f>VLOOKUP(E929,Table9[#All],2,0)</f>
        <v>0</v>
      </c>
      <c r="G929" s="23" t="s">
        <v>122</v>
      </c>
      <c r="H929" s="20">
        <f>VLOOKUP(G929,Table10[#All],2,0)</f>
        <v>0</v>
      </c>
      <c r="I929" s="23" t="s">
        <v>98</v>
      </c>
      <c r="J929" s="20">
        <f>VLOOKUP(I929,Table11[#All],2,0)</f>
        <v>1</v>
      </c>
      <c r="K929" s="23" t="s">
        <v>98</v>
      </c>
      <c r="L929" s="20">
        <f>VLOOKUP(K929,Table12[#All],2,0)</f>
        <v>0</v>
      </c>
      <c r="M929" s="23" t="s">
        <v>119</v>
      </c>
      <c r="N929" s="20">
        <f>VLOOKUP(M929,Table13[#All],2,0)</f>
        <v>1</v>
      </c>
      <c r="O929" s="23" t="s">
        <v>98</v>
      </c>
      <c r="P929" s="20">
        <f>VLOOKUP(O929,Table14[#All],2,0)</f>
        <v>1</v>
      </c>
      <c r="Q929" s="23" t="s">
        <v>104</v>
      </c>
      <c r="R929" s="20">
        <f>VLOOKUP(Q929,Table16[#All],2,0)</f>
        <v>0</v>
      </c>
      <c r="S929" s="23" t="s">
        <v>111</v>
      </c>
      <c r="T929" s="20">
        <f>VLOOKUP(S929,Table17[#All],2,0)</f>
        <v>0</v>
      </c>
      <c r="U929" s="24">
        <v>176000</v>
      </c>
    </row>
    <row r="930" spans="1:21">
      <c r="A930" s="19" t="s">
        <v>209</v>
      </c>
      <c r="B930" s="20">
        <f>VLOOKUP(A930,Table7[#All],2,)</f>
        <v>0</v>
      </c>
      <c r="C930" s="20" t="s">
        <v>91</v>
      </c>
      <c r="D930" s="20">
        <f>VLOOKUP(C930,Table8[#All],2,0)</f>
        <v>0</v>
      </c>
      <c r="E930" s="20" t="s">
        <v>92</v>
      </c>
      <c r="F930" s="20">
        <f>VLOOKUP(E930,Table9[#All],2,0)</f>
        <v>0</v>
      </c>
      <c r="G930" s="20" t="s">
        <v>93</v>
      </c>
      <c r="H930" s="20">
        <f>VLOOKUP(G930,Table10[#All],2,0)</f>
        <v>1</v>
      </c>
      <c r="I930" s="20" t="s">
        <v>119</v>
      </c>
      <c r="J930" s="20">
        <f>VLOOKUP(I930,Table11[#All],2,0)</f>
        <v>0</v>
      </c>
      <c r="K930" s="20" t="s">
        <v>98</v>
      </c>
      <c r="L930" s="20">
        <f>VLOOKUP(K930,Table12[#All],2,0)</f>
        <v>0</v>
      </c>
      <c r="M930" s="20" t="s">
        <v>126</v>
      </c>
      <c r="N930" s="20">
        <f>VLOOKUP(M930,Table13[#All],2,0)</f>
        <v>0</v>
      </c>
      <c r="O930" s="20" t="s">
        <v>126</v>
      </c>
      <c r="P930" s="20">
        <f>VLOOKUP(O930,Table14[#All],2,0)</f>
        <v>2</v>
      </c>
      <c r="Q930" s="20" t="s">
        <v>104</v>
      </c>
      <c r="R930" s="20">
        <f>VLOOKUP(Q930,Table16[#All],2,0)</f>
        <v>0</v>
      </c>
      <c r="S930" s="20" t="s">
        <v>111</v>
      </c>
      <c r="T930" s="20">
        <f>VLOOKUP(S930,Table17[#All],2,0)</f>
        <v>0</v>
      </c>
      <c r="U930" s="21">
        <v>236500</v>
      </c>
    </row>
    <row r="931" spans="1:21">
      <c r="A931" s="22" t="s">
        <v>121</v>
      </c>
      <c r="B931" s="20">
        <f>VLOOKUP(A931,Table7[#All],2,)</f>
        <v>17</v>
      </c>
      <c r="C931" s="23" t="s">
        <v>91</v>
      </c>
      <c r="D931" s="20">
        <f>VLOOKUP(C931,Table8[#All],2,0)</f>
        <v>0</v>
      </c>
      <c r="E931" s="23" t="s">
        <v>92</v>
      </c>
      <c r="F931" s="20">
        <f>VLOOKUP(E931,Table9[#All],2,0)</f>
        <v>0</v>
      </c>
      <c r="G931" s="23" t="s">
        <v>122</v>
      </c>
      <c r="H931" s="20">
        <f>VLOOKUP(G931,Table10[#All],2,0)</f>
        <v>0</v>
      </c>
      <c r="I931" s="23" t="s">
        <v>119</v>
      </c>
      <c r="J931" s="20">
        <f>VLOOKUP(I931,Table11[#All],2,0)</f>
        <v>0</v>
      </c>
      <c r="K931" s="23" t="s">
        <v>98</v>
      </c>
      <c r="L931" s="20">
        <f>VLOOKUP(K931,Table12[#All],2,0)</f>
        <v>0</v>
      </c>
      <c r="M931" s="23" t="s">
        <v>119</v>
      </c>
      <c r="N931" s="20">
        <f>VLOOKUP(M931,Table13[#All],2,0)</f>
        <v>1</v>
      </c>
      <c r="O931" s="23" t="s">
        <v>119</v>
      </c>
      <c r="P931" s="20">
        <f>VLOOKUP(O931,Table14[#All],2,0)</f>
        <v>0</v>
      </c>
      <c r="Q931" s="23" t="s">
        <v>104</v>
      </c>
      <c r="R931" s="20">
        <f>VLOOKUP(Q931,Table16[#All],2,0)</f>
        <v>0</v>
      </c>
      <c r="S931" s="23" t="s">
        <v>111</v>
      </c>
      <c r="T931" s="20">
        <f>VLOOKUP(S931,Table17[#All],2,0)</f>
        <v>0</v>
      </c>
      <c r="U931" s="24">
        <v>222000</v>
      </c>
    </row>
    <row r="932" spans="1:21">
      <c r="A932" s="19" t="s">
        <v>218</v>
      </c>
      <c r="B932" s="20">
        <f>VLOOKUP(A932,Table7[#All],2,)</f>
        <v>16</v>
      </c>
      <c r="C932" s="20" t="s">
        <v>91</v>
      </c>
      <c r="D932" s="20">
        <f>VLOOKUP(C932,Table8[#All],2,0)</f>
        <v>0</v>
      </c>
      <c r="E932" s="20" t="s">
        <v>92</v>
      </c>
      <c r="F932" s="20">
        <f>VLOOKUP(E932,Table9[#All],2,0)</f>
        <v>0</v>
      </c>
      <c r="G932" s="20" t="s">
        <v>93</v>
      </c>
      <c r="H932" s="20">
        <f>VLOOKUP(G932,Table10[#All],2,0)</f>
        <v>1</v>
      </c>
      <c r="I932" s="20" t="s">
        <v>119</v>
      </c>
      <c r="J932" s="20">
        <f>VLOOKUP(I932,Table11[#All],2,0)</f>
        <v>0</v>
      </c>
      <c r="K932" s="20" t="s">
        <v>98</v>
      </c>
      <c r="L932" s="20">
        <f>VLOOKUP(K932,Table12[#All],2,0)</f>
        <v>0</v>
      </c>
      <c r="M932" s="20" t="s">
        <v>126</v>
      </c>
      <c r="N932" s="20">
        <f>VLOOKUP(M932,Table13[#All],2,0)</f>
        <v>0</v>
      </c>
      <c r="O932" s="20" t="s">
        <v>119</v>
      </c>
      <c r="P932" s="20">
        <f>VLOOKUP(O932,Table14[#All],2,0)</f>
        <v>0</v>
      </c>
      <c r="Q932" s="20" t="s">
        <v>104</v>
      </c>
      <c r="R932" s="20">
        <f>VLOOKUP(Q932,Table16[#All],2,0)</f>
        <v>0</v>
      </c>
      <c r="S932" s="20" t="s">
        <v>111</v>
      </c>
      <c r="T932" s="20">
        <f>VLOOKUP(S932,Table17[#All],2,0)</f>
        <v>0</v>
      </c>
      <c r="U932" s="21">
        <v>201000</v>
      </c>
    </row>
    <row r="933" spans="1:21">
      <c r="A933" s="22" t="s">
        <v>89</v>
      </c>
      <c r="B933" s="20">
        <f>VLOOKUP(A933,Table7[#All],2,)</f>
        <v>11</v>
      </c>
      <c r="C933" s="23" t="s">
        <v>91</v>
      </c>
      <c r="D933" s="20">
        <f>VLOOKUP(C933,Table8[#All],2,0)</f>
        <v>0</v>
      </c>
      <c r="E933" s="23" t="s">
        <v>92</v>
      </c>
      <c r="F933" s="20">
        <f>VLOOKUP(E933,Table9[#All],2,0)</f>
        <v>0</v>
      </c>
      <c r="G933" s="23" t="s">
        <v>93</v>
      </c>
      <c r="H933" s="20">
        <f>VLOOKUP(G933,Table10[#All],2,0)</f>
        <v>1</v>
      </c>
      <c r="I933" s="23" t="s">
        <v>98</v>
      </c>
      <c r="J933" s="20">
        <f>VLOOKUP(I933,Table11[#All],2,0)</f>
        <v>1</v>
      </c>
      <c r="K933" s="23" t="s">
        <v>98</v>
      </c>
      <c r="L933" s="20">
        <f>VLOOKUP(K933,Table12[#All],2,0)</f>
        <v>0</v>
      </c>
      <c r="M933" s="23" t="s">
        <v>126</v>
      </c>
      <c r="N933" s="20">
        <f>VLOOKUP(M933,Table13[#All],2,0)</f>
        <v>0</v>
      </c>
      <c r="O933" s="23" t="s">
        <v>98</v>
      </c>
      <c r="P933" s="20">
        <f>VLOOKUP(O933,Table14[#All],2,0)</f>
        <v>1</v>
      </c>
      <c r="Q933" s="23" t="s">
        <v>104</v>
      </c>
      <c r="R933" s="20">
        <f>VLOOKUP(Q933,Table16[#All],2,0)</f>
        <v>0</v>
      </c>
      <c r="S933" s="23" t="s">
        <v>111</v>
      </c>
      <c r="T933" s="20">
        <f>VLOOKUP(S933,Table17[#All],2,0)</f>
        <v>0</v>
      </c>
      <c r="U933" s="24">
        <v>117500</v>
      </c>
    </row>
    <row r="934" spans="1:21">
      <c r="A934" s="19" t="s">
        <v>163</v>
      </c>
      <c r="B934" s="20">
        <f>VLOOKUP(A934,Table7[#All],2,)</f>
        <v>5</v>
      </c>
      <c r="C934" s="20" t="s">
        <v>220</v>
      </c>
      <c r="D934" s="20">
        <f>VLOOKUP(C934,Table8[#All],2,0)</f>
        <v>5</v>
      </c>
      <c r="E934" s="20" t="s">
        <v>92</v>
      </c>
      <c r="F934" s="20">
        <f>VLOOKUP(E934,Table9[#All],2,0)</f>
        <v>0</v>
      </c>
      <c r="G934" s="20" t="s">
        <v>93</v>
      </c>
      <c r="H934" s="20">
        <f>VLOOKUP(G934,Table10[#All],2,0)</f>
        <v>1</v>
      </c>
      <c r="I934" s="20" t="s">
        <v>126</v>
      </c>
      <c r="J934" s="20">
        <f>VLOOKUP(I934,Table11[#All],2,0)</f>
        <v>2</v>
      </c>
      <c r="K934" s="20" t="s">
        <v>119</v>
      </c>
      <c r="L934" s="20">
        <f>VLOOKUP(K934,Table12[#All],2,0)</f>
        <v>1</v>
      </c>
      <c r="M934" s="20" t="s">
        <v>126</v>
      </c>
      <c r="N934" s="20">
        <f>VLOOKUP(M934,Table13[#All],2,0)</f>
        <v>0</v>
      </c>
      <c r="O934" s="20" t="s">
        <v>126</v>
      </c>
      <c r="P934" s="20">
        <f>VLOOKUP(O934,Table14[#All],2,0)</f>
        <v>2</v>
      </c>
      <c r="Q934" s="20" t="s">
        <v>104</v>
      </c>
      <c r="R934" s="20">
        <f>VLOOKUP(Q934,Table16[#All],2,0)</f>
        <v>0</v>
      </c>
      <c r="S934" s="20" t="s">
        <v>111</v>
      </c>
      <c r="T934" s="20">
        <f>VLOOKUP(S934,Table17[#All],2,0)</f>
        <v>0</v>
      </c>
      <c r="U934" s="21">
        <v>320000</v>
      </c>
    </row>
    <row r="935" spans="1:21">
      <c r="A935" s="22" t="s">
        <v>209</v>
      </c>
      <c r="B935" s="20">
        <f>VLOOKUP(A935,Table7[#All],2,)</f>
        <v>0</v>
      </c>
      <c r="C935" s="23" t="s">
        <v>91</v>
      </c>
      <c r="D935" s="20">
        <f>VLOOKUP(C935,Table8[#All],2,0)</f>
        <v>0</v>
      </c>
      <c r="E935" s="23" t="s">
        <v>92</v>
      </c>
      <c r="F935" s="20">
        <f>VLOOKUP(E935,Table9[#All],2,0)</f>
        <v>0</v>
      </c>
      <c r="G935" s="23" t="s">
        <v>93</v>
      </c>
      <c r="H935" s="20">
        <f>VLOOKUP(G935,Table10[#All],2,0)</f>
        <v>1</v>
      </c>
      <c r="I935" s="23" t="s">
        <v>119</v>
      </c>
      <c r="J935" s="20">
        <f>VLOOKUP(I935,Table11[#All],2,0)</f>
        <v>0</v>
      </c>
      <c r="K935" s="23" t="s">
        <v>98</v>
      </c>
      <c r="L935" s="20">
        <f>VLOOKUP(K935,Table12[#All],2,0)</f>
        <v>0</v>
      </c>
      <c r="M935" s="23" t="s">
        <v>126</v>
      </c>
      <c r="N935" s="20">
        <f>VLOOKUP(M935,Table13[#All],2,0)</f>
        <v>0</v>
      </c>
      <c r="O935" s="23" t="s">
        <v>119</v>
      </c>
      <c r="P935" s="20">
        <f>VLOOKUP(O935,Table14[#All],2,0)</f>
        <v>0</v>
      </c>
      <c r="Q935" s="23" t="s">
        <v>104</v>
      </c>
      <c r="R935" s="20">
        <f>VLOOKUP(Q935,Table16[#All],2,0)</f>
        <v>0</v>
      </c>
      <c r="S935" s="23" t="s">
        <v>111</v>
      </c>
      <c r="T935" s="20">
        <f>VLOOKUP(S935,Table17[#All],2,0)</f>
        <v>0</v>
      </c>
      <c r="U935" s="24">
        <v>190000</v>
      </c>
    </row>
    <row r="936" spans="1:21">
      <c r="A936" s="19" t="s">
        <v>89</v>
      </c>
      <c r="B936" s="20">
        <f>VLOOKUP(A936,Table7[#All],2,)</f>
        <v>11</v>
      </c>
      <c r="C936" s="20" t="s">
        <v>221</v>
      </c>
      <c r="D936" s="20">
        <f>VLOOKUP(C936,Table8[#All],2,0)</f>
        <v>7</v>
      </c>
      <c r="E936" s="20" t="s">
        <v>92</v>
      </c>
      <c r="F936" s="20">
        <f>VLOOKUP(E936,Table9[#All],2,0)</f>
        <v>0</v>
      </c>
      <c r="G936" s="20" t="s">
        <v>93</v>
      </c>
      <c r="H936" s="20">
        <f>VLOOKUP(G936,Table10[#All],2,0)</f>
        <v>1</v>
      </c>
      <c r="I936" s="20" t="s">
        <v>119</v>
      </c>
      <c r="J936" s="20">
        <f>VLOOKUP(I936,Table11[#All],2,0)</f>
        <v>0</v>
      </c>
      <c r="K936" s="20" t="s">
        <v>98</v>
      </c>
      <c r="L936" s="20">
        <f>VLOOKUP(K936,Table12[#All],2,0)</f>
        <v>0</v>
      </c>
      <c r="M936" s="20" t="s">
        <v>126</v>
      </c>
      <c r="N936" s="20">
        <f>VLOOKUP(M936,Table13[#All],2,0)</f>
        <v>0</v>
      </c>
      <c r="O936" s="20" t="s">
        <v>119</v>
      </c>
      <c r="P936" s="20">
        <f>VLOOKUP(O936,Table14[#All],2,0)</f>
        <v>0</v>
      </c>
      <c r="Q936" s="20" t="s">
        <v>104</v>
      </c>
      <c r="R936" s="20">
        <f>VLOOKUP(Q936,Table16[#All],2,0)</f>
        <v>0</v>
      </c>
      <c r="S936" s="20" t="s">
        <v>111</v>
      </c>
      <c r="T936" s="20">
        <f>VLOOKUP(S936,Table17[#All],2,0)</f>
        <v>0</v>
      </c>
      <c r="U936" s="21">
        <v>242000</v>
      </c>
    </row>
    <row r="937" spans="1:21">
      <c r="A937" s="22" t="s">
        <v>197</v>
      </c>
      <c r="B937" s="20">
        <f>VLOOKUP(A937,Table7[#All],2,)</f>
        <v>8</v>
      </c>
      <c r="C937" s="23" t="s">
        <v>91</v>
      </c>
      <c r="D937" s="20">
        <f>VLOOKUP(C937,Table8[#All],2,0)</f>
        <v>0</v>
      </c>
      <c r="E937" s="23" t="s">
        <v>92</v>
      </c>
      <c r="F937" s="20">
        <f>VLOOKUP(E937,Table9[#All],2,0)</f>
        <v>0</v>
      </c>
      <c r="G937" s="23" t="s">
        <v>93</v>
      </c>
      <c r="H937" s="20">
        <f>VLOOKUP(G937,Table10[#All],2,0)</f>
        <v>1</v>
      </c>
      <c r="I937" s="23" t="s">
        <v>139</v>
      </c>
      <c r="J937" s="20">
        <f>VLOOKUP(I937,Table11[#All],2,0)</f>
        <v>4</v>
      </c>
      <c r="K937" s="23" t="s">
        <v>98</v>
      </c>
      <c r="L937" s="20">
        <f>VLOOKUP(K937,Table12[#All],2,0)</f>
        <v>0</v>
      </c>
      <c r="M937" s="23" t="s">
        <v>119</v>
      </c>
      <c r="N937" s="20">
        <f>VLOOKUP(M937,Table13[#All],2,0)</f>
        <v>1</v>
      </c>
      <c r="O937" s="23" t="s">
        <v>98</v>
      </c>
      <c r="P937" s="20">
        <f>VLOOKUP(O937,Table14[#All],2,0)</f>
        <v>1</v>
      </c>
      <c r="Q937" s="23" t="s">
        <v>104</v>
      </c>
      <c r="R937" s="20">
        <f>VLOOKUP(Q937,Table16[#All],2,0)</f>
        <v>0</v>
      </c>
      <c r="S937" s="23" t="s">
        <v>111</v>
      </c>
      <c r="T937" s="20">
        <f>VLOOKUP(S937,Table17[#All],2,0)</f>
        <v>0</v>
      </c>
      <c r="U937" s="24">
        <v>79900</v>
      </c>
    </row>
    <row r="938" spans="1:21">
      <c r="A938" s="19" t="s">
        <v>165</v>
      </c>
      <c r="B938" s="20">
        <f>VLOOKUP(A938,Table7[#All],2,)</f>
        <v>12</v>
      </c>
      <c r="C938" s="20" t="s">
        <v>91</v>
      </c>
      <c r="D938" s="20">
        <f>VLOOKUP(C938,Table8[#All],2,0)</f>
        <v>0</v>
      </c>
      <c r="E938" s="20" t="s">
        <v>92</v>
      </c>
      <c r="F938" s="20">
        <f>VLOOKUP(E938,Table9[#All],2,0)</f>
        <v>0</v>
      </c>
      <c r="G938" s="20" t="s">
        <v>93</v>
      </c>
      <c r="H938" s="20">
        <f>VLOOKUP(G938,Table10[#All],2,0)</f>
        <v>1</v>
      </c>
      <c r="I938" s="20" t="s">
        <v>119</v>
      </c>
      <c r="J938" s="20">
        <f>VLOOKUP(I938,Table11[#All],2,0)</f>
        <v>0</v>
      </c>
      <c r="K938" s="20" t="s">
        <v>98</v>
      </c>
      <c r="L938" s="20">
        <f>VLOOKUP(K938,Table12[#All],2,0)</f>
        <v>0</v>
      </c>
      <c r="M938" s="20" t="s">
        <v>126</v>
      </c>
      <c r="N938" s="20">
        <f>VLOOKUP(M938,Table13[#All],2,0)</f>
        <v>0</v>
      </c>
      <c r="O938" s="20" t="s">
        <v>119</v>
      </c>
      <c r="P938" s="20">
        <f>VLOOKUP(O938,Table14[#All],2,0)</f>
        <v>0</v>
      </c>
      <c r="Q938" s="20" t="s">
        <v>104</v>
      </c>
      <c r="R938" s="20">
        <f>VLOOKUP(Q938,Table16[#All],2,0)</f>
        <v>0</v>
      </c>
      <c r="S938" s="20" t="s">
        <v>111</v>
      </c>
      <c r="T938" s="20">
        <f>VLOOKUP(S938,Table17[#All],2,0)</f>
        <v>0</v>
      </c>
      <c r="U938" s="21">
        <v>184900</v>
      </c>
    </row>
    <row r="939" spans="1:21">
      <c r="A939" s="22" t="s">
        <v>163</v>
      </c>
      <c r="B939" s="20">
        <f>VLOOKUP(A939,Table7[#All],2,)</f>
        <v>5</v>
      </c>
      <c r="C939" s="23" t="s">
        <v>91</v>
      </c>
      <c r="D939" s="20">
        <f>VLOOKUP(C939,Table8[#All],2,0)</f>
        <v>0</v>
      </c>
      <c r="E939" s="23" t="s">
        <v>92</v>
      </c>
      <c r="F939" s="20">
        <f>VLOOKUP(E939,Table9[#All],2,0)</f>
        <v>0</v>
      </c>
      <c r="G939" s="23" t="s">
        <v>122</v>
      </c>
      <c r="H939" s="20">
        <f>VLOOKUP(G939,Table10[#All],2,0)</f>
        <v>0</v>
      </c>
      <c r="I939" s="23" t="s">
        <v>119</v>
      </c>
      <c r="J939" s="20">
        <f>VLOOKUP(I939,Table11[#All],2,0)</f>
        <v>0</v>
      </c>
      <c r="K939" s="23" t="s">
        <v>98</v>
      </c>
      <c r="L939" s="20">
        <f>VLOOKUP(K939,Table12[#All],2,0)</f>
        <v>0</v>
      </c>
      <c r="M939" s="23" t="s">
        <v>126</v>
      </c>
      <c r="N939" s="20">
        <f>VLOOKUP(M939,Table13[#All],2,0)</f>
        <v>0</v>
      </c>
      <c r="O939" s="23" t="s">
        <v>119</v>
      </c>
      <c r="P939" s="20">
        <f>VLOOKUP(O939,Table14[#All],2,0)</f>
        <v>0</v>
      </c>
      <c r="Q939" s="23" t="s">
        <v>104</v>
      </c>
      <c r="R939" s="20">
        <f>VLOOKUP(Q939,Table16[#All],2,0)</f>
        <v>0</v>
      </c>
      <c r="S939" s="23" t="s">
        <v>111</v>
      </c>
      <c r="T939" s="20">
        <f>VLOOKUP(S939,Table17[#All],2,0)</f>
        <v>0</v>
      </c>
      <c r="U939" s="24">
        <v>253000</v>
      </c>
    </row>
    <row r="940" spans="1:21">
      <c r="A940" s="19" t="s">
        <v>209</v>
      </c>
      <c r="B940" s="20">
        <f>VLOOKUP(A940,Table7[#All],2,)</f>
        <v>0</v>
      </c>
      <c r="C940" s="20" t="s">
        <v>91</v>
      </c>
      <c r="D940" s="20">
        <f>VLOOKUP(C940,Table8[#All],2,0)</f>
        <v>0</v>
      </c>
      <c r="E940" s="20" t="s">
        <v>92</v>
      </c>
      <c r="F940" s="20">
        <f>VLOOKUP(E940,Table9[#All],2,0)</f>
        <v>0</v>
      </c>
      <c r="G940" s="20" t="s">
        <v>122</v>
      </c>
      <c r="H940" s="20">
        <f>VLOOKUP(G940,Table10[#All],2,0)</f>
        <v>0</v>
      </c>
      <c r="I940" s="20" t="s">
        <v>119</v>
      </c>
      <c r="J940" s="20">
        <f>VLOOKUP(I940,Table11[#All],2,0)</f>
        <v>0</v>
      </c>
      <c r="K940" s="20" t="s">
        <v>119</v>
      </c>
      <c r="L940" s="20">
        <f>VLOOKUP(K940,Table12[#All],2,0)</f>
        <v>1</v>
      </c>
      <c r="M940" s="20" t="s">
        <v>126</v>
      </c>
      <c r="N940" s="20">
        <f>VLOOKUP(M940,Table13[#All],2,0)</f>
        <v>0</v>
      </c>
      <c r="O940" s="20" t="s">
        <v>119</v>
      </c>
      <c r="P940" s="20">
        <f>VLOOKUP(O940,Table14[#All],2,0)</f>
        <v>0</v>
      </c>
      <c r="Q940" s="20" t="s">
        <v>104</v>
      </c>
      <c r="R940" s="20">
        <f>VLOOKUP(Q940,Table16[#All],2,0)</f>
        <v>0</v>
      </c>
      <c r="S940" s="20" t="s">
        <v>150</v>
      </c>
      <c r="T940" s="20">
        <f>VLOOKUP(S940,Table17[#All],2,0)</f>
        <v>2</v>
      </c>
      <c r="U940" s="21">
        <v>239799</v>
      </c>
    </row>
    <row r="941" spans="1:21">
      <c r="A941" s="22" t="s">
        <v>199</v>
      </c>
      <c r="B941" s="20">
        <f>VLOOKUP(A941,Table7[#All],2,)</f>
        <v>19</v>
      </c>
      <c r="C941" s="23" t="s">
        <v>91</v>
      </c>
      <c r="D941" s="20">
        <f>VLOOKUP(C941,Table8[#All],2,0)</f>
        <v>0</v>
      </c>
      <c r="E941" s="23" t="s">
        <v>92</v>
      </c>
      <c r="F941" s="20">
        <f>VLOOKUP(E941,Table9[#All],2,0)</f>
        <v>0</v>
      </c>
      <c r="G941" s="23" t="s">
        <v>122</v>
      </c>
      <c r="H941" s="20">
        <f>VLOOKUP(G941,Table10[#All],2,0)</f>
        <v>0</v>
      </c>
      <c r="I941" s="23" t="s">
        <v>98</v>
      </c>
      <c r="J941" s="20">
        <f>VLOOKUP(I941,Table11[#All],2,0)</f>
        <v>1</v>
      </c>
      <c r="K941" s="23" t="s">
        <v>98</v>
      </c>
      <c r="L941" s="20">
        <f>VLOOKUP(K941,Table12[#All],2,0)</f>
        <v>0</v>
      </c>
      <c r="M941" s="23" t="s">
        <v>126</v>
      </c>
      <c r="N941" s="20">
        <f>VLOOKUP(M941,Table13[#All],2,0)</f>
        <v>0</v>
      </c>
      <c r="O941" s="23" t="s">
        <v>98</v>
      </c>
      <c r="P941" s="20">
        <f>VLOOKUP(O941,Table14[#All],2,0)</f>
        <v>1</v>
      </c>
      <c r="Q941" s="23" t="s">
        <v>104</v>
      </c>
      <c r="R941" s="20">
        <f>VLOOKUP(Q941,Table16[#All],2,0)</f>
        <v>0</v>
      </c>
      <c r="S941" s="23" t="s">
        <v>111</v>
      </c>
      <c r="T941" s="20">
        <f>VLOOKUP(S941,Table17[#All],2,0)</f>
        <v>0</v>
      </c>
      <c r="U941" s="24">
        <v>244400</v>
      </c>
    </row>
    <row r="942" spans="1:21">
      <c r="A942" s="19" t="s">
        <v>217</v>
      </c>
      <c r="B942" s="20">
        <f>VLOOKUP(A942,Table7[#All],2,)</f>
        <v>4</v>
      </c>
      <c r="C942" s="20" t="s">
        <v>91</v>
      </c>
      <c r="D942" s="20">
        <f>VLOOKUP(C942,Table8[#All],2,0)</f>
        <v>0</v>
      </c>
      <c r="E942" s="20" t="s">
        <v>179</v>
      </c>
      <c r="F942" s="20">
        <f>VLOOKUP(E942,Table9[#All],2,0)</f>
        <v>2</v>
      </c>
      <c r="G942" s="20" t="s">
        <v>93</v>
      </c>
      <c r="H942" s="20">
        <f>VLOOKUP(G942,Table10[#All],2,0)</f>
        <v>1</v>
      </c>
      <c r="I942" s="20" t="s">
        <v>98</v>
      </c>
      <c r="J942" s="20">
        <f>VLOOKUP(I942,Table11[#All],2,0)</f>
        <v>1</v>
      </c>
      <c r="K942" s="20" t="s">
        <v>98</v>
      </c>
      <c r="L942" s="20">
        <f>VLOOKUP(K942,Table12[#All],2,0)</f>
        <v>0</v>
      </c>
      <c r="M942" s="20" t="s">
        <v>98</v>
      </c>
      <c r="N942" s="20">
        <f>VLOOKUP(M942,Table13[#All],2,0)</f>
        <v>2</v>
      </c>
      <c r="O942" s="20" t="s">
        <v>98</v>
      </c>
      <c r="P942" s="20">
        <f>VLOOKUP(O942,Table14[#All],2,0)</f>
        <v>1</v>
      </c>
      <c r="Q942" s="20" t="s">
        <v>104</v>
      </c>
      <c r="R942" s="20">
        <f>VLOOKUP(Q942,Table16[#All],2,0)</f>
        <v>0</v>
      </c>
      <c r="S942" s="20" t="s">
        <v>111</v>
      </c>
      <c r="T942" s="20">
        <f>VLOOKUP(S942,Table17[#All],2,0)</f>
        <v>0</v>
      </c>
      <c r="U942" s="21">
        <v>150900</v>
      </c>
    </row>
    <row r="943" spans="1:21">
      <c r="A943" s="22" t="s">
        <v>121</v>
      </c>
      <c r="B943" s="20">
        <f>VLOOKUP(A943,Table7[#All],2,)</f>
        <v>17</v>
      </c>
      <c r="C943" s="23" t="s">
        <v>220</v>
      </c>
      <c r="D943" s="20">
        <f>VLOOKUP(C943,Table8[#All],2,0)</f>
        <v>5</v>
      </c>
      <c r="E943" s="23" t="s">
        <v>92</v>
      </c>
      <c r="F943" s="20">
        <f>VLOOKUP(E943,Table9[#All],2,0)</f>
        <v>0</v>
      </c>
      <c r="G943" s="23" t="s">
        <v>122</v>
      </c>
      <c r="H943" s="20">
        <f>VLOOKUP(G943,Table10[#All],2,0)</f>
        <v>0</v>
      </c>
      <c r="I943" s="23" t="s">
        <v>119</v>
      </c>
      <c r="J943" s="20">
        <f>VLOOKUP(I943,Table11[#All],2,0)</f>
        <v>0</v>
      </c>
      <c r="K943" s="23" t="s">
        <v>98</v>
      </c>
      <c r="L943" s="20">
        <f>VLOOKUP(K943,Table12[#All],2,0)</f>
        <v>0</v>
      </c>
      <c r="M943" s="23" t="s">
        <v>126</v>
      </c>
      <c r="N943" s="20">
        <f>VLOOKUP(M943,Table13[#All],2,0)</f>
        <v>0</v>
      </c>
      <c r="O943" s="23" t="s">
        <v>119</v>
      </c>
      <c r="P943" s="20">
        <f>VLOOKUP(O943,Table14[#All],2,0)</f>
        <v>0</v>
      </c>
      <c r="Q943" s="23" t="s">
        <v>104</v>
      </c>
      <c r="R943" s="20">
        <f>VLOOKUP(Q943,Table16[#All],2,0)</f>
        <v>0</v>
      </c>
      <c r="S943" s="23" t="s">
        <v>111</v>
      </c>
      <c r="T943" s="20">
        <f>VLOOKUP(S943,Table17[#All],2,0)</f>
        <v>0</v>
      </c>
      <c r="U943" s="24">
        <v>214000</v>
      </c>
    </row>
    <row r="944" spans="1:21">
      <c r="A944" s="19" t="s">
        <v>206</v>
      </c>
      <c r="B944" s="20">
        <f>VLOOKUP(A944,Table7[#All],2,)</f>
        <v>15</v>
      </c>
      <c r="C944" s="20" t="s">
        <v>91</v>
      </c>
      <c r="D944" s="20">
        <f>VLOOKUP(C944,Table8[#All],2,0)</f>
        <v>0</v>
      </c>
      <c r="E944" s="20" t="s">
        <v>179</v>
      </c>
      <c r="F944" s="20">
        <f>VLOOKUP(E944,Table9[#All],2,0)</f>
        <v>2</v>
      </c>
      <c r="G944" s="20" t="s">
        <v>93</v>
      </c>
      <c r="H944" s="20">
        <f>VLOOKUP(G944,Table10[#All],2,0)</f>
        <v>1</v>
      </c>
      <c r="I944" s="20" t="s">
        <v>119</v>
      </c>
      <c r="J944" s="20">
        <f>VLOOKUP(I944,Table11[#All],2,0)</f>
        <v>0</v>
      </c>
      <c r="K944" s="20" t="s">
        <v>98</v>
      </c>
      <c r="L944" s="20">
        <f>VLOOKUP(K944,Table12[#All],2,0)</f>
        <v>0</v>
      </c>
      <c r="M944" s="20" t="s">
        <v>98</v>
      </c>
      <c r="N944" s="20">
        <f>VLOOKUP(M944,Table13[#All],2,0)</f>
        <v>2</v>
      </c>
      <c r="O944" s="20" t="s">
        <v>98</v>
      </c>
      <c r="P944" s="20">
        <f>VLOOKUP(O944,Table14[#All],2,0)</f>
        <v>1</v>
      </c>
      <c r="Q944" s="20" t="s">
        <v>167</v>
      </c>
      <c r="R944" s="20">
        <f>VLOOKUP(Q944,Table16[#All],2,0)</f>
        <v>1</v>
      </c>
      <c r="S944" s="20" t="s">
        <v>172</v>
      </c>
      <c r="T944" s="20">
        <f>VLOOKUP(S944,Table17[#All],2,0)</f>
        <v>1</v>
      </c>
      <c r="U944" s="21">
        <v>150000</v>
      </c>
    </row>
    <row r="945" spans="1:21">
      <c r="A945" s="22" t="s">
        <v>217</v>
      </c>
      <c r="B945" s="20">
        <f>VLOOKUP(A945,Table7[#All],2,)</f>
        <v>4</v>
      </c>
      <c r="C945" s="23" t="s">
        <v>91</v>
      </c>
      <c r="D945" s="20">
        <f>VLOOKUP(C945,Table8[#All],2,0)</f>
        <v>0</v>
      </c>
      <c r="E945" s="23" t="s">
        <v>179</v>
      </c>
      <c r="F945" s="20">
        <f>VLOOKUP(E945,Table9[#All],2,0)</f>
        <v>2</v>
      </c>
      <c r="G945" s="23" t="s">
        <v>93</v>
      </c>
      <c r="H945" s="20">
        <f>VLOOKUP(G945,Table10[#All],2,0)</f>
        <v>1</v>
      </c>
      <c r="I945" s="23" t="s">
        <v>98</v>
      </c>
      <c r="J945" s="20">
        <f>VLOOKUP(I945,Table11[#All],2,0)</f>
        <v>1</v>
      </c>
      <c r="K945" s="23" t="s">
        <v>98</v>
      </c>
      <c r="L945" s="20">
        <f>VLOOKUP(K945,Table12[#All],2,0)</f>
        <v>0</v>
      </c>
      <c r="M945" s="23" t="s">
        <v>98</v>
      </c>
      <c r="N945" s="20">
        <f>VLOOKUP(M945,Table13[#All],2,0)</f>
        <v>2</v>
      </c>
      <c r="O945" s="23" t="s">
        <v>98</v>
      </c>
      <c r="P945" s="20">
        <f>VLOOKUP(O945,Table14[#All],2,0)</f>
        <v>1</v>
      </c>
      <c r="Q945" s="23" t="s">
        <v>191</v>
      </c>
      <c r="R945" s="20">
        <f>VLOOKUP(Q945,Table16[#All],2,0)</f>
        <v>2</v>
      </c>
      <c r="S945" s="23" t="s">
        <v>111</v>
      </c>
      <c r="T945" s="20">
        <f>VLOOKUP(S945,Table17[#All],2,0)</f>
        <v>0</v>
      </c>
      <c r="U945" s="24">
        <v>143000</v>
      </c>
    </row>
    <row r="946" spans="1:21">
      <c r="A946" s="19" t="s">
        <v>218</v>
      </c>
      <c r="B946" s="20">
        <f>VLOOKUP(A946,Table7[#All],2,)</f>
        <v>16</v>
      </c>
      <c r="C946" s="20" t="s">
        <v>91</v>
      </c>
      <c r="D946" s="20">
        <f>VLOOKUP(C946,Table8[#All],2,0)</f>
        <v>0</v>
      </c>
      <c r="E946" s="20" t="s">
        <v>92</v>
      </c>
      <c r="F946" s="20">
        <f>VLOOKUP(E946,Table9[#All],2,0)</f>
        <v>0</v>
      </c>
      <c r="G946" s="20" t="s">
        <v>158</v>
      </c>
      <c r="H946" s="20">
        <f>VLOOKUP(G946,Table10[#All],2,0)</f>
        <v>5</v>
      </c>
      <c r="I946" s="20" t="s">
        <v>98</v>
      </c>
      <c r="J946" s="20">
        <f>VLOOKUP(I946,Table11[#All],2,0)</f>
        <v>1</v>
      </c>
      <c r="K946" s="20" t="s">
        <v>98</v>
      </c>
      <c r="L946" s="20">
        <f>VLOOKUP(K946,Table12[#All],2,0)</f>
        <v>0</v>
      </c>
      <c r="M946" s="20" t="s">
        <v>119</v>
      </c>
      <c r="N946" s="20">
        <f>VLOOKUP(M946,Table13[#All],2,0)</f>
        <v>1</v>
      </c>
      <c r="O946" s="20" t="s">
        <v>119</v>
      </c>
      <c r="P946" s="20">
        <f>VLOOKUP(O946,Table14[#All],2,0)</f>
        <v>0</v>
      </c>
      <c r="Q946" s="20" t="s">
        <v>104</v>
      </c>
      <c r="R946" s="20">
        <f>VLOOKUP(Q946,Table16[#All],2,0)</f>
        <v>0</v>
      </c>
      <c r="S946" s="20" t="s">
        <v>172</v>
      </c>
      <c r="T946" s="20">
        <f>VLOOKUP(S946,Table17[#All],2,0)</f>
        <v>1</v>
      </c>
      <c r="U946" s="21">
        <v>137500</v>
      </c>
    </row>
    <row r="947" spans="1:21">
      <c r="A947" s="22" t="s">
        <v>188</v>
      </c>
      <c r="B947" s="20">
        <f>VLOOKUP(A947,Table7[#All],2,)</f>
        <v>7</v>
      </c>
      <c r="C947" s="23" t="s">
        <v>91</v>
      </c>
      <c r="D947" s="20">
        <f>VLOOKUP(C947,Table8[#All],2,0)</f>
        <v>0</v>
      </c>
      <c r="E947" s="23" t="s">
        <v>92</v>
      </c>
      <c r="F947" s="20">
        <f>VLOOKUP(E947,Table9[#All],2,0)</f>
        <v>0</v>
      </c>
      <c r="G947" s="23" t="s">
        <v>176</v>
      </c>
      <c r="H947" s="20">
        <f>VLOOKUP(G947,Table10[#All],2,0)</f>
        <v>2</v>
      </c>
      <c r="I947" s="23" t="s">
        <v>98</v>
      </c>
      <c r="J947" s="20">
        <f>VLOOKUP(I947,Table11[#All],2,0)</f>
        <v>1</v>
      </c>
      <c r="K947" s="23" t="s">
        <v>98</v>
      </c>
      <c r="L947" s="20">
        <f>VLOOKUP(K947,Table12[#All],2,0)</f>
        <v>0</v>
      </c>
      <c r="M947" s="23" t="s">
        <v>98</v>
      </c>
      <c r="N947" s="20">
        <f>VLOOKUP(M947,Table13[#All],2,0)</f>
        <v>2</v>
      </c>
      <c r="O947" s="23" t="s">
        <v>98</v>
      </c>
      <c r="P947" s="20">
        <f>VLOOKUP(O947,Table14[#All],2,0)</f>
        <v>1</v>
      </c>
      <c r="Q947" s="23" t="s">
        <v>104</v>
      </c>
      <c r="R947" s="20">
        <f>VLOOKUP(Q947,Table16[#All],2,0)</f>
        <v>0</v>
      </c>
      <c r="S947" s="23" t="s">
        <v>111</v>
      </c>
      <c r="T947" s="20">
        <f>VLOOKUP(S947,Table17[#All],2,0)</f>
        <v>0</v>
      </c>
      <c r="U947" s="24">
        <v>124900</v>
      </c>
    </row>
    <row r="948" spans="1:21">
      <c r="A948" s="19" t="s">
        <v>89</v>
      </c>
      <c r="B948" s="20">
        <f>VLOOKUP(A948,Table7[#All],2,)</f>
        <v>11</v>
      </c>
      <c r="C948" s="20" t="s">
        <v>91</v>
      </c>
      <c r="D948" s="20">
        <f>VLOOKUP(C948,Table8[#All],2,0)</f>
        <v>0</v>
      </c>
      <c r="E948" s="20" t="s">
        <v>92</v>
      </c>
      <c r="F948" s="20">
        <f>VLOOKUP(E948,Table9[#All],2,0)</f>
        <v>0</v>
      </c>
      <c r="G948" s="20" t="s">
        <v>158</v>
      </c>
      <c r="H948" s="20">
        <f>VLOOKUP(G948,Table10[#All],2,0)</f>
        <v>5</v>
      </c>
      <c r="I948" s="20" t="s">
        <v>98</v>
      </c>
      <c r="J948" s="20">
        <f>VLOOKUP(I948,Table11[#All],2,0)</f>
        <v>1</v>
      </c>
      <c r="K948" s="20" t="s">
        <v>98</v>
      </c>
      <c r="L948" s="20">
        <f>VLOOKUP(K948,Table12[#All],2,0)</f>
        <v>0</v>
      </c>
      <c r="M948" s="20" t="s">
        <v>98</v>
      </c>
      <c r="N948" s="20">
        <f>VLOOKUP(M948,Table13[#All],2,0)</f>
        <v>2</v>
      </c>
      <c r="O948" s="20" t="s">
        <v>98</v>
      </c>
      <c r="P948" s="20">
        <f>VLOOKUP(O948,Table14[#All],2,0)</f>
        <v>1</v>
      </c>
      <c r="Q948" s="20" t="s">
        <v>104</v>
      </c>
      <c r="R948" s="20">
        <f>VLOOKUP(Q948,Table16[#All],2,0)</f>
        <v>0</v>
      </c>
      <c r="S948" s="20" t="s">
        <v>111</v>
      </c>
      <c r="T948" s="20">
        <f>VLOOKUP(S948,Table17[#All],2,0)</f>
        <v>0</v>
      </c>
      <c r="U948" s="21">
        <v>143000</v>
      </c>
    </row>
    <row r="949" spans="1:21">
      <c r="A949" s="22" t="s">
        <v>218</v>
      </c>
      <c r="B949" s="20">
        <f>VLOOKUP(A949,Table7[#All],2,)</f>
        <v>16</v>
      </c>
      <c r="C949" s="23" t="s">
        <v>91</v>
      </c>
      <c r="D949" s="20">
        <f>VLOOKUP(C949,Table8[#All],2,0)</f>
        <v>0</v>
      </c>
      <c r="E949" s="23" t="s">
        <v>92</v>
      </c>
      <c r="F949" s="20">
        <f>VLOOKUP(E949,Table9[#All],2,0)</f>
        <v>0</v>
      </c>
      <c r="G949" s="23" t="s">
        <v>93</v>
      </c>
      <c r="H949" s="20">
        <f>VLOOKUP(G949,Table10[#All],2,0)</f>
        <v>1</v>
      </c>
      <c r="I949" s="23" t="s">
        <v>119</v>
      </c>
      <c r="J949" s="20">
        <f>VLOOKUP(I949,Table11[#All],2,0)</f>
        <v>0</v>
      </c>
      <c r="K949" s="23" t="s">
        <v>98</v>
      </c>
      <c r="L949" s="20">
        <f>VLOOKUP(K949,Table12[#All],2,0)</f>
        <v>0</v>
      </c>
      <c r="M949" s="23" t="s">
        <v>126</v>
      </c>
      <c r="N949" s="20">
        <f>VLOOKUP(M949,Table13[#All],2,0)</f>
        <v>0</v>
      </c>
      <c r="O949" s="23" t="s">
        <v>119</v>
      </c>
      <c r="P949" s="20">
        <f>VLOOKUP(O949,Table14[#All],2,0)</f>
        <v>0</v>
      </c>
      <c r="Q949" s="23" t="s">
        <v>104</v>
      </c>
      <c r="R949" s="20">
        <f>VLOOKUP(Q949,Table16[#All],2,0)</f>
        <v>0</v>
      </c>
      <c r="S949" s="23" t="s">
        <v>111</v>
      </c>
      <c r="T949" s="20">
        <f>VLOOKUP(S949,Table17[#All],2,0)</f>
        <v>0</v>
      </c>
      <c r="U949" s="24">
        <v>270000</v>
      </c>
    </row>
    <row r="950" spans="1:21">
      <c r="A950" s="19" t="s">
        <v>209</v>
      </c>
      <c r="B950" s="20">
        <f>VLOOKUP(A950,Table7[#All],2,)</f>
        <v>0</v>
      </c>
      <c r="C950" s="20" t="s">
        <v>91</v>
      </c>
      <c r="D950" s="20">
        <f>VLOOKUP(C950,Table8[#All],2,0)</f>
        <v>0</v>
      </c>
      <c r="E950" s="20" t="s">
        <v>92</v>
      </c>
      <c r="F950" s="20">
        <f>VLOOKUP(E950,Table9[#All],2,0)</f>
        <v>0</v>
      </c>
      <c r="G950" s="20" t="s">
        <v>122</v>
      </c>
      <c r="H950" s="20">
        <f>VLOOKUP(G950,Table10[#All],2,0)</f>
        <v>0</v>
      </c>
      <c r="I950" s="20" t="s">
        <v>119</v>
      </c>
      <c r="J950" s="20">
        <f>VLOOKUP(I950,Table11[#All],2,0)</f>
        <v>0</v>
      </c>
      <c r="K950" s="20" t="s">
        <v>98</v>
      </c>
      <c r="L950" s="20">
        <f>VLOOKUP(K950,Table12[#All],2,0)</f>
        <v>0</v>
      </c>
      <c r="M950" s="20" t="s">
        <v>126</v>
      </c>
      <c r="N950" s="20">
        <f>VLOOKUP(M950,Table13[#All],2,0)</f>
        <v>0</v>
      </c>
      <c r="O950" s="20" t="s">
        <v>119</v>
      </c>
      <c r="P950" s="20">
        <f>VLOOKUP(O950,Table14[#All],2,0)</f>
        <v>0</v>
      </c>
      <c r="Q950" s="20" t="s">
        <v>104</v>
      </c>
      <c r="R950" s="20">
        <f>VLOOKUP(Q950,Table16[#All],2,0)</f>
        <v>0</v>
      </c>
      <c r="S950" s="20" t="s">
        <v>111</v>
      </c>
      <c r="T950" s="20">
        <f>VLOOKUP(S950,Table17[#All],2,0)</f>
        <v>0</v>
      </c>
      <c r="U950" s="21">
        <v>192500</v>
      </c>
    </row>
    <row r="951" spans="1:21">
      <c r="A951" s="22" t="s">
        <v>175</v>
      </c>
      <c r="B951" s="20">
        <f>VLOOKUP(A951,Table7[#All],2,)</f>
        <v>6</v>
      </c>
      <c r="C951" s="23" t="s">
        <v>91</v>
      </c>
      <c r="D951" s="20">
        <f>VLOOKUP(C951,Table8[#All],2,0)</f>
        <v>0</v>
      </c>
      <c r="E951" s="23" t="s">
        <v>92</v>
      </c>
      <c r="F951" s="20">
        <f>VLOOKUP(E951,Table9[#All],2,0)</f>
        <v>0</v>
      </c>
      <c r="G951" s="23" t="s">
        <v>93</v>
      </c>
      <c r="H951" s="20">
        <f>VLOOKUP(G951,Table10[#All],2,0)</f>
        <v>1</v>
      </c>
      <c r="I951" s="23" t="s">
        <v>98</v>
      </c>
      <c r="J951" s="20">
        <f>VLOOKUP(I951,Table11[#All],2,0)</f>
        <v>1</v>
      </c>
      <c r="K951" s="23" t="s">
        <v>98</v>
      </c>
      <c r="L951" s="20">
        <f>VLOOKUP(K951,Table12[#All],2,0)</f>
        <v>0</v>
      </c>
      <c r="M951" s="23" t="s">
        <v>98</v>
      </c>
      <c r="N951" s="20">
        <f>VLOOKUP(M951,Table13[#All],2,0)</f>
        <v>2</v>
      </c>
      <c r="O951" s="23" t="s">
        <v>119</v>
      </c>
      <c r="P951" s="20">
        <f>VLOOKUP(O951,Table14[#All],2,0)</f>
        <v>0</v>
      </c>
      <c r="Q951" s="23" t="s">
        <v>104</v>
      </c>
      <c r="R951" s="20">
        <f>VLOOKUP(Q951,Table16[#All],2,0)</f>
        <v>0</v>
      </c>
      <c r="S951" s="23" t="s">
        <v>111</v>
      </c>
      <c r="T951" s="20">
        <f>VLOOKUP(S951,Table17[#All],2,0)</f>
        <v>0</v>
      </c>
      <c r="U951" s="24">
        <v>197500</v>
      </c>
    </row>
    <row r="952" spans="1:21">
      <c r="A952" s="19" t="s">
        <v>89</v>
      </c>
      <c r="B952" s="20">
        <f>VLOOKUP(A952,Table7[#All],2,)</f>
        <v>11</v>
      </c>
      <c r="C952" s="20" t="s">
        <v>91</v>
      </c>
      <c r="D952" s="20">
        <f>VLOOKUP(C952,Table8[#All],2,0)</f>
        <v>0</v>
      </c>
      <c r="E952" s="20" t="s">
        <v>92</v>
      </c>
      <c r="F952" s="20">
        <f>VLOOKUP(E952,Table9[#All],2,0)</f>
        <v>0</v>
      </c>
      <c r="G952" s="20" t="s">
        <v>93</v>
      </c>
      <c r="H952" s="20">
        <f>VLOOKUP(G952,Table10[#All],2,0)</f>
        <v>1</v>
      </c>
      <c r="I952" s="20" t="s">
        <v>98</v>
      </c>
      <c r="J952" s="20">
        <f>VLOOKUP(I952,Table11[#All],2,0)</f>
        <v>1</v>
      </c>
      <c r="K952" s="20" t="s">
        <v>98</v>
      </c>
      <c r="L952" s="20">
        <f>VLOOKUP(K952,Table12[#All],2,0)</f>
        <v>0</v>
      </c>
      <c r="M952" s="20" t="s">
        <v>119</v>
      </c>
      <c r="N952" s="20">
        <f>VLOOKUP(M952,Table13[#All],2,0)</f>
        <v>1</v>
      </c>
      <c r="O952" s="20" t="s">
        <v>119</v>
      </c>
      <c r="P952" s="20">
        <f>VLOOKUP(O952,Table14[#All],2,0)</f>
        <v>0</v>
      </c>
      <c r="Q952" s="20" t="s">
        <v>104</v>
      </c>
      <c r="R952" s="20">
        <f>VLOOKUP(Q952,Table16[#All],2,0)</f>
        <v>0</v>
      </c>
      <c r="S952" s="20" t="s">
        <v>111</v>
      </c>
      <c r="T952" s="20">
        <f>VLOOKUP(S952,Table17[#All],2,0)</f>
        <v>0</v>
      </c>
      <c r="U952" s="21">
        <v>129000</v>
      </c>
    </row>
    <row r="953" spans="1:21">
      <c r="A953" s="22" t="s">
        <v>165</v>
      </c>
      <c r="B953" s="20">
        <f>VLOOKUP(A953,Table7[#All],2,)</f>
        <v>12</v>
      </c>
      <c r="C953" s="23" t="s">
        <v>91</v>
      </c>
      <c r="D953" s="20">
        <f>VLOOKUP(C953,Table8[#All],2,0)</f>
        <v>0</v>
      </c>
      <c r="E953" s="23" t="s">
        <v>92</v>
      </c>
      <c r="F953" s="20">
        <f>VLOOKUP(E953,Table9[#All],2,0)</f>
        <v>0</v>
      </c>
      <c r="G953" s="23" t="s">
        <v>93</v>
      </c>
      <c r="H953" s="20">
        <f>VLOOKUP(G953,Table10[#All],2,0)</f>
        <v>1</v>
      </c>
      <c r="I953" s="23" t="s">
        <v>98</v>
      </c>
      <c r="J953" s="20">
        <f>VLOOKUP(I953,Table11[#All],2,0)</f>
        <v>1</v>
      </c>
      <c r="K953" s="23" t="s">
        <v>98</v>
      </c>
      <c r="L953" s="20">
        <f>VLOOKUP(K953,Table12[#All],2,0)</f>
        <v>0</v>
      </c>
      <c r="M953" s="23" t="s">
        <v>119</v>
      </c>
      <c r="N953" s="20">
        <f>VLOOKUP(M953,Table13[#All],2,0)</f>
        <v>1</v>
      </c>
      <c r="O953" s="23" t="s">
        <v>98</v>
      </c>
      <c r="P953" s="20">
        <f>VLOOKUP(O953,Table14[#All],2,0)</f>
        <v>1</v>
      </c>
      <c r="Q953" s="23" t="s">
        <v>104</v>
      </c>
      <c r="R953" s="20">
        <f>VLOOKUP(Q953,Table16[#All],2,0)</f>
        <v>0</v>
      </c>
      <c r="S953" s="23" t="s">
        <v>172</v>
      </c>
      <c r="T953" s="20">
        <f>VLOOKUP(S953,Table17[#All],2,0)</f>
        <v>1</v>
      </c>
      <c r="U953" s="24">
        <v>119900</v>
      </c>
    </row>
    <row r="954" spans="1:21">
      <c r="A954" s="19" t="s">
        <v>209</v>
      </c>
      <c r="B954" s="20">
        <f>VLOOKUP(A954,Table7[#All],2,)</f>
        <v>0</v>
      </c>
      <c r="C954" s="20" t="s">
        <v>91</v>
      </c>
      <c r="D954" s="20">
        <f>VLOOKUP(C954,Table8[#All],2,0)</f>
        <v>0</v>
      </c>
      <c r="E954" s="20" t="s">
        <v>92</v>
      </c>
      <c r="F954" s="20">
        <f>VLOOKUP(E954,Table9[#All],2,0)</f>
        <v>0</v>
      </c>
      <c r="G954" s="20" t="s">
        <v>183</v>
      </c>
      <c r="H954" s="20">
        <f>VLOOKUP(G954,Table10[#All],2,0)</f>
        <v>4</v>
      </c>
      <c r="I954" s="20" t="s">
        <v>119</v>
      </c>
      <c r="J954" s="20">
        <f>VLOOKUP(I954,Table11[#All],2,0)</f>
        <v>0</v>
      </c>
      <c r="K954" s="20" t="s">
        <v>98</v>
      </c>
      <c r="L954" s="20">
        <f>VLOOKUP(K954,Table12[#All],2,0)</f>
        <v>0</v>
      </c>
      <c r="M954" s="20" t="s">
        <v>119</v>
      </c>
      <c r="N954" s="20">
        <f>VLOOKUP(M954,Table13[#All],2,0)</f>
        <v>1</v>
      </c>
      <c r="O954" s="20" t="s">
        <v>98</v>
      </c>
      <c r="P954" s="20">
        <f>VLOOKUP(O954,Table14[#All],2,0)</f>
        <v>1</v>
      </c>
      <c r="Q954" s="20" t="s">
        <v>104</v>
      </c>
      <c r="R954" s="20">
        <f>VLOOKUP(Q954,Table16[#All],2,0)</f>
        <v>0</v>
      </c>
      <c r="S954" s="20" t="s">
        <v>111</v>
      </c>
      <c r="T954" s="20">
        <f>VLOOKUP(S954,Table17[#All],2,0)</f>
        <v>0</v>
      </c>
      <c r="U954" s="21">
        <v>133900</v>
      </c>
    </row>
    <row r="955" spans="1:21">
      <c r="A955" s="22" t="s">
        <v>217</v>
      </c>
      <c r="B955" s="20">
        <f>VLOOKUP(A955,Table7[#All],2,)</f>
        <v>4</v>
      </c>
      <c r="C955" s="23" t="s">
        <v>91</v>
      </c>
      <c r="D955" s="20">
        <f>VLOOKUP(C955,Table8[#All],2,0)</f>
        <v>0</v>
      </c>
      <c r="E955" s="23" t="s">
        <v>92</v>
      </c>
      <c r="F955" s="20">
        <f>VLOOKUP(E955,Table9[#All],2,0)</f>
        <v>0</v>
      </c>
      <c r="G955" s="23" t="s">
        <v>122</v>
      </c>
      <c r="H955" s="20">
        <f>VLOOKUP(G955,Table10[#All],2,0)</f>
        <v>0</v>
      </c>
      <c r="I955" s="23" t="s">
        <v>98</v>
      </c>
      <c r="J955" s="20">
        <f>VLOOKUP(I955,Table11[#All],2,0)</f>
        <v>1</v>
      </c>
      <c r="K955" s="23" t="s">
        <v>98</v>
      </c>
      <c r="L955" s="20">
        <f>VLOOKUP(K955,Table12[#All],2,0)</f>
        <v>0</v>
      </c>
      <c r="M955" s="23" t="s">
        <v>126</v>
      </c>
      <c r="N955" s="20">
        <f>VLOOKUP(M955,Table13[#All],2,0)</f>
        <v>0</v>
      </c>
      <c r="O955" s="23" t="s">
        <v>98</v>
      </c>
      <c r="P955" s="20">
        <f>VLOOKUP(O955,Table14[#All],2,0)</f>
        <v>1</v>
      </c>
      <c r="Q955" s="23" t="s">
        <v>104</v>
      </c>
      <c r="R955" s="20">
        <f>VLOOKUP(Q955,Table16[#All],2,0)</f>
        <v>0</v>
      </c>
      <c r="S955" s="23" t="s">
        <v>111</v>
      </c>
      <c r="T955" s="20">
        <f>VLOOKUP(S955,Table17[#All],2,0)</f>
        <v>0</v>
      </c>
      <c r="U955" s="24">
        <v>172000</v>
      </c>
    </row>
    <row r="956" spans="1:21">
      <c r="A956" s="19" t="s">
        <v>206</v>
      </c>
      <c r="B956" s="20">
        <f>VLOOKUP(A956,Table7[#All],2,)</f>
        <v>15</v>
      </c>
      <c r="C956" s="20" t="s">
        <v>91</v>
      </c>
      <c r="D956" s="20">
        <f>VLOOKUP(C956,Table8[#All],2,0)</f>
        <v>0</v>
      </c>
      <c r="E956" s="20" t="s">
        <v>179</v>
      </c>
      <c r="F956" s="20">
        <f>VLOOKUP(E956,Table9[#All],2,0)</f>
        <v>2</v>
      </c>
      <c r="G956" s="20" t="s">
        <v>183</v>
      </c>
      <c r="H956" s="20">
        <f>VLOOKUP(G956,Table10[#All],2,0)</f>
        <v>4</v>
      </c>
      <c r="I956" s="20" t="s">
        <v>119</v>
      </c>
      <c r="J956" s="20">
        <f>VLOOKUP(I956,Table11[#All],2,0)</f>
        <v>0</v>
      </c>
      <c r="K956" s="20" t="s">
        <v>119</v>
      </c>
      <c r="L956" s="20">
        <f>VLOOKUP(K956,Table12[#All],2,0)</f>
        <v>1</v>
      </c>
      <c r="M956" s="20" t="s">
        <v>98</v>
      </c>
      <c r="N956" s="20">
        <f>VLOOKUP(M956,Table13[#All],2,0)</f>
        <v>2</v>
      </c>
      <c r="O956" s="20" t="s">
        <v>98</v>
      </c>
      <c r="P956" s="20">
        <f>VLOOKUP(O956,Table14[#All],2,0)</f>
        <v>1</v>
      </c>
      <c r="Q956" s="20" t="s">
        <v>104</v>
      </c>
      <c r="R956" s="20">
        <f>VLOOKUP(Q956,Table16[#All],2,0)</f>
        <v>0</v>
      </c>
      <c r="S956" s="20" t="s">
        <v>241</v>
      </c>
      <c r="T956" s="20">
        <f>VLOOKUP(S956,Table17[#All],2,0)</f>
        <v>3</v>
      </c>
      <c r="U956" s="21">
        <v>127500</v>
      </c>
    </row>
    <row r="957" spans="1:21">
      <c r="A957" s="22" t="s">
        <v>212</v>
      </c>
      <c r="B957" s="20">
        <f>VLOOKUP(A957,Table7[#All],2,)</f>
        <v>2</v>
      </c>
      <c r="C957" s="23" t="s">
        <v>91</v>
      </c>
      <c r="D957" s="20">
        <f>VLOOKUP(C957,Table8[#All],2,0)</f>
        <v>0</v>
      </c>
      <c r="E957" s="23" t="s">
        <v>179</v>
      </c>
      <c r="F957" s="20">
        <f>VLOOKUP(E957,Table9[#All],2,0)</f>
        <v>2</v>
      </c>
      <c r="G957" s="23" t="s">
        <v>122</v>
      </c>
      <c r="H957" s="20">
        <f>VLOOKUP(G957,Table10[#All],2,0)</f>
        <v>0</v>
      </c>
      <c r="I957" s="23" t="s">
        <v>119</v>
      </c>
      <c r="J957" s="20">
        <f>VLOOKUP(I957,Table11[#All],2,0)</f>
        <v>0</v>
      </c>
      <c r="K957" s="23" t="s">
        <v>98</v>
      </c>
      <c r="L957" s="20">
        <f>VLOOKUP(K957,Table12[#All],2,0)</f>
        <v>0</v>
      </c>
      <c r="M957" s="23" t="s">
        <v>98</v>
      </c>
      <c r="N957" s="20">
        <f>VLOOKUP(M957,Table13[#All],2,0)</f>
        <v>2</v>
      </c>
      <c r="O957" s="23" t="s">
        <v>98</v>
      </c>
      <c r="P957" s="20">
        <f>VLOOKUP(O957,Table14[#All],2,0)</f>
        <v>1</v>
      </c>
      <c r="Q957" s="23" t="s">
        <v>104</v>
      </c>
      <c r="R957" s="20">
        <f>VLOOKUP(Q957,Table16[#All],2,0)</f>
        <v>0</v>
      </c>
      <c r="S957" s="23" t="s">
        <v>111</v>
      </c>
      <c r="T957" s="20">
        <f>VLOOKUP(S957,Table17[#All],2,0)</f>
        <v>0</v>
      </c>
      <c r="U957" s="24">
        <v>145000</v>
      </c>
    </row>
    <row r="958" spans="1:21">
      <c r="A958" s="19" t="s">
        <v>213</v>
      </c>
      <c r="B958" s="20">
        <f>VLOOKUP(A958,Table7[#All],2,)</f>
        <v>24</v>
      </c>
      <c r="C958" s="20" t="s">
        <v>91</v>
      </c>
      <c r="D958" s="20">
        <f>VLOOKUP(C958,Table8[#All],2,0)</f>
        <v>0</v>
      </c>
      <c r="E958" s="20" t="s">
        <v>129</v>
      </c>
      <c r="F958" s="20">
        <f>VLOOKUP(E958,Table9[#All],2,0)</f>
        <v>3</v>
      </c>
      <c r="G958" s="20" t="s">
        <v>122</v>
      </c>
      <c r="H958" s="20">
        <f>VLOOKUP(G958,Table10[#All],2,0)</f>
        <v>0</v>
      </c>
      <c r="I958" s="20" t="s">
        <v>119</v>
      </c>
      <c r="J958" s="20">
        <f>VLOOKUP(I958,Table11[#All],2,0)</f>
        <v>0</v>
      </c>
      <c r="K958" s="20" t="s">
        <v>98</v>
      </c>
      <c r="L958" s="20">
        <f>VLOOKUP(K958,Table12[#All],2,0)</f>
        <v>0</v>
      </c>
      <c r="M958" s="20" t="s">
        <v>98</v>
      </c>
      <c r="N958" s="20">
        <f>VLOOKUP(M958,Table13[#All],2,0)</f>
        <v>2</v>
      </c>
      <c r="O958" s="20" t="s">
        <v>98</v>
      </c>
      <c r="P958" s="20">
        <f>VLOOKUP(O958,Table14[#All],2,0)</f>
        <v>1</v>
      </c>
      <c r="Q958" s="20" t="s">
        <v>104</v>
      </c>
      <c r="R958" s="20">
        <f>VLOOKUP(Q958,Table16[#All],2,0)</f>
        <v>0</v>
      </c>
      <c r="S958" s="20" t="s">
        <v>111</v>
      </c>
      <c r="T958" s="20">
        <f>VLOOKUP(S958,Table17[#All],2,0)</f>
        <v>0</v>
      </c>
      <c r="U958" s="21">
        <v>124000</v>
      </c>
    </row>
    <row r="959" spans="1:21">
      <c r="A959" s="22" t="s">
        <v>169</v>
      </c>
      <c r="B959" s="20">
        <f>VLOOKUP(A959,Table7[#All],2,)</f>
        <v>9</v>
      </c>
      <c r="C959" s="23" t="s">
        <v>91</v>
      </c>
      <c r="D959" s="20">
        <f>VLOOKUP(C959,Table8[#All],2,0)</f>
        <v>0</v>
      </c>
      <c r="E959" s="23" t="s">
        <v>92</v>
      </c>
      <c r="F959" s="20">
        <f>VLOOKUP(E959,Table9[#All],2,0)</f>
        <v>0</v>
      </c>
      <c r="G959" s="23" t="s">
        <v>93</v>
      </c>
      <c r="H959" s="20">
        <f>VLOOKUP(G959,Table10[#All],2,0)</f>
        <v>1</v>
      </c>
      <c r="I959" s="23" t="s">
        <v>98</v>
      </c>
      <c r="J959" s="20">
        <f>VLOOKUP(I959,Table11[#All],2,0)</f>
        <v>1</v>
      </c>
      <c r="K959" s="23" t="s">
        <v>98</v>
      </c>
      <c r="L959" s="20">
        <f>VLOOKUP(K959,Table12[#All],2,0)</f>
        <v>0</v>
      </c>
      <c r="M959" s="23" t="s">
        <v>98</v>
      </c>
      <c r="N959" s="20">
        <f>VLOOKUP(M959,Table13[#All],2,0)</f>
        <v>2</v>
      </c>
      <c r="O959" s="23" t="s">
        <v>98</v>
      </c>
      <c r="P959" s="20">
        <f>VLOOKUP(O959,Table14[#All],2,0)</f>
        <v>1</v>
      </c>
      <c r="Q959" s="23" t="s">
        <v>104</v>
      </c>
      <c r="R959" s="20">
        <f>VLOOKUP(Q959,Table16[#All],2,0)</f>
        <v>0</v>
      </c>
      <c r="S959" s="23" t="s">
        <v>111</v>
      </c>
      <c r="T959" s="20">
        <f>VLOOKUP(S959,Table17[#All],2,0)</f>
        <v>0</v>
      </c>
      <c r="U959" s="24">
        <v>132000</v>
      </c>
    </row>
    <row r="960" spans="1:21">
      <c r="A960" s="19" t="s">
        <v>209</v>
      </c>
      <c r="B960" s="20">
        <f>VLOOKUP(A960,Table7[#All],2,)</f>
        <v>0</v>
      </c>
      <c r="C960" s="20" t="s">
        <v>91</v>
      </c>
      <c r="D960" s="20">
        <f>VLOOKUP(C960,Table8[#All],2,0)</f>
        <v>0</v>
      </c>
      <c r="E960" s="20" t="s">
        <v>92</v>
      </c>
      <c r="F960" s="20">
        <f>VLOOKUP(E960,Table9[#All],2,0)</f>
        <v>0</v>
      </c>
      <c r="G960" s="20" t="s">
        <v>93</v>
      </c>
      <c r="H960" s="20">
        <f>VLOOKUP(G960,Table10[#All],2,0)</f>
        <v>1</v>
      </c>
      <c r="I960" s="20" t="s">
        <v>119</v>
      </c>
      <c r="J960" s="20">
        <f>VLOOKUP(I960,Table11[#All],2,0)</f>
        <v>0</v>
      </c>
      <c r="K960" s="20" t="s">
        <v>98</v>
      </c>
      <c r="L960" s="20">
        <f>VLOOKUP(K960,Table12[#All],2,0)</f>
        <v>0</v>
      </c>
      <c r="M960" s="20" t="s">
        <v>126</v>
      </c>
      <c r="N960" s="20">
        <f>VLOOKUP(M960,Table13[#All],2,0)</f>
        <v>0</v>
      </c>
      <c r="O960" s="20" t="s">
        <v>119</v>
      </c>
      <c r="P960" s="20">
        <f>VLOOKUP(O960,Table14[#All],2,0)</f>
        <v>0</v>
      </c>
      <c r="Q960" s="20" t="s">
        <v>104</v>
      </c>
      <c r="R960" s="20">
        <f>VLOOKUP(Q960,Table16[#All],2,0)</f>
        <v>0</v>
      </c>
      <c r="S960" s="20" t="s">
        <v>111</v>
      </c>
      <c r="T960" s="20">
        <f>VLOOKUP(S960,Table17[#All],2,0)</f>
        <v>0</v>
      </c>
      <c r="U960" s="21">
        <v>185000</v>
      </c>
    </row>
    <row r="961" spans="1:21">
      <c r="A961" s="22" t="s">
        <v>163</v>
      </c>
      <c r="B961" s="20">
        <f>VLOOKUP(A961,Table7[#All],2,)</f>
        <v>5</v>
      </c>
      <c r="C961" s="23" t="s">
        <v>91</v>
      </c>
      <c r="D961" s="20">
        <f>VLOOKUP(C961,Table8[#All],2,0)</f>
        <v>0</v>
      </c>
      <c r="E961" s="23" t="s">
        <v>142</v>
      </c>
      <c r="F961" s="20">
        <f>VLOOKUP(E961,Table9[#All],2,0)</f>
        <v>4</v>
      </c>
      <c r="G961" s="23" t="s">
        <v>122</v>
      </c>
      <c r="H961" s="20">
        <f>VLOOKUP(G961,Table10[#All],2,0)</f>
        <v>0</v>
      </c>
      <c r="I961" s="23" t="s">
        <v>119</v>
      </c>
      <c r="J961" s="20">
        <f>VLOOKUP(I961,Table11[#All],2,0)</f>
        <v>0</v>
      </c>
      <c r="K961" s="23" t="s">
        <v>98</v>
      </c>
      <c r="L961" s="20">
        <f>VLOOKUP(K961,Table12[#All],2,0)</f>
        <v>0</v>
      </c>
      <c r="M961" s="23" t="s">
        <v>126</v>
      </c>
      <c r="N961" s="20">
        <f>VLOOKUP(M961,Table13[#All],2,0)</f>
        <v>0</v>
      </c>
      <c r="O961" s="23" t="s">
        <v>119</v>
      </c>
      <c r="P961" s="20">
        <f>VLOOKUP(O961,Table14[#All],2,0)</f>
        <v>0</v>
      </c>
      <c r="Q961" s="23" t="s">
        <v>104</v>
      </c>
      <c r="R961" s="20">
        <f>VLOOKUP(Q961,Table16[#All],2,0)</f>
        <v>0</v>
      </c>
      <c r="S961" s="23" t="s">
        <v>111</v>
      </c>
      <c r="T961" s="20">
        <f>VLOOKUP(S961,Table17[#All],2,0)</f>
        <v>0</v>
      </c>
      <c r="U961" s="24">
        <v>155000</v>
      </c>
    </row>
    <row r="962" spans="1:21">
      <c r="A962" s="19" t="s">
        <v>197</v>
      </c>
      <c r="B962" s="20">
        <f>VLOOKUP(A962,Table7[#All],2,)</f>
        <v>8</v>
      </c>
      <c r="C962" s="20" t="s">
        <v>91</v>
      </c>
      <c r="D962" s="20">
        <f>VLOOKUP(C962,Table8[#All],2,0)</f>
        <v>0</v>
      </c>
      <c r="E962" s="20" t="s">
        <v>92</v>
      </c>
      <c r="F962" s="20">
        <f>VLOOKUP(E962,Table9[#All],2,0)</f>
        <v>0</v>
      </c>
      <c r="G962" s="20" t="s">
        <v>93</v>
      </c>
      <c r="H962" s="20">
        <f>VLOOKUP(G962,Table10[#All],2,0)</f>
        <v>1</v>
      </c>
      <c r="I962" s="20" t="s">
        <v>98</v>
      </c>
      <c r="J962" s="20">
        <f>VLOOKUP(I962,Table11[#All],2,0)</f>
        <v>1</v>
      </c>
      <c r="K962" s="20" t="s">
        <v>98</v>
      </c>
      <c r="L962" s="20">
        <f>VLOOKUP(K962,Table12[#All],2,0)</f>
        <v>0</v>
      </c>
      <c r="M962" s="20" t="s">
        <v>119</v>
      </c>
      <c r="N962" s="20">
        <f>VLOOKUP(M962,Table13[#All],2,0)</f>
        <v>1</v>
      </c>
      <c r="O962" s="20" t="s">
        <v>98</v>
      </c>
      <c r="P962" s="20">
        <f>VLOOKUP(O962,Table14[#All],2,0)</f>
        <v>1</v>
      </c>
      <c r="Q962" s="20" t="s">
        <v>104</v>
      </c>
      <c r="R962" s="20">
        <f>VLOOKUP(Q962,Table16[#All],2,0)</f>
        <v>0</v>
      </c>
      <c r="S962" s="20" t="s">
        <v>111</v>
      </c>
      <c r="T962" s="20">
        <f>VLOOKUP(S962,Table17[#All],2,0)</f>
        <v>0</v>
      </c>
      <c r="U962" s="21">
        <v>116500</v>
      </c>
    </row>
    <row r="963" spans="1:21">
      <c r="A963" s="22" t="s">
        <v>175</v>
      </c>
      <c r="B963" s="20">
        <f>VLOOKUP(A963,Table7[#All],2,)</f>
        <v>6</v>
      </c>
      <c r="C963" s="23" t="s">
        <v>151</v>
      </c>
      <c r="D963" s="20">
        <f>VLOOKUP(C963,Table8[#All],2,0)</f>
        <v>2</v>
      </c>
      <c r="E963" s="23" t="s">
        <v>92</v>
      </c>
      <c r="F963" s="20">
        <f>VLOOKUP(E963,Table9[#All],2,0)</f>
        <v>0</v>
      </c>
      <c r="G963" s="23" t="s">
        <v>122</v>
      </c>
      <c r="H963" s="20">
        <f>VLOOKUP(G963,Table10[#All],2,0)</f>
        <v>0</v>
      </c>
      <c r="I963" s="23" t="s">
        <v>119</v>
      </c>
      <c r="J963" s="20">
        <f>VLOOKUP(I963,Table11[#All],2,0)</f>
        <v>0</v>
      </c>
      <c r="K963" s="23" t="s">
        <v>119</v>
      </c>
      <c r="L963" s="20">
        <f>VLOOKUP(K963,Table12[#All],2,0)</f>
        <v>1</v>
      </c>
      <c r="M963" s="23" t="s">
        <v>98</v>
      </c>
      <c r="N963" s="20">
        <f>VLOOKUP(M963,Table13[#All],2,0)</f>
        <v>2</v>
      </c>
      <c r="O963" s="23" t="s">
        <v>98</v>
      </c>
      <c r="P963" s="20">
        <f>VLOOKUP(O963,Table14[#All],2,0)</f>
        <v>1</v>
      </c>
      <c r="Q963" s="23" t="s">
        <v>104</v>
      </c>
      <c r="R963" s="20">
        <f>VLOOKUP(Q963,Table16[#All],2,0)</f>
        <v>0</v>
      </c>
      <c r="S963" s="23" t="s">
        <v>111</v>
      </c>
      <c r="T963" s="20">
        <f>VLOOKUP(S963,Table17[#All],2,0)</f>
        <v>0</v>
      </c>
      <c r="U963" s="24">
        <v>272000</v>
      </c>
    </row>
    <row r="964" spans="1:21">
      <c r="A964" s="19" t="s">
        <v>145</v>
      </c>
      <c r="B964" s="20">
        <f>VLOOKUP(A964,Table7[#All],2,)</f>
        <v>20</v>
      </c>
      <c r="C964" s="20" t="s">
        <v>91</v>
      </c>
      <c r="D964" s="20">
        <f>VLOOKUP(C964,Table8[#All],2,0)</f>
        <v>0</v>
      </c>
      <c r="E964" s="20" t="s">
        <v>129</v>
      </c>
      <c r="F964" s="20">
        <f>VLOOKUP(E964,Table9[#All],2,0)</f>
        <v>3</v>
      </c>
      <c r="G964" s="20" t="s">
        <v>122</v>
      </c>
      <c r="H964" s="20">
        <f>VLOOKUP(G964,Table10[#All],2,0)</f>
        <v>0</v>
      </c>
      <c r="I964" s="20" t="s">
        <v>119</v>
      </c>
      <c r="J964" s="20">
        <f>VLOOKUP(I964,Table11[#All],2,0)</f>
        <v>0</v>
      </c>
      <c r="K964" s="20" t="s">
        <v>98</v>
      </c>
      <c r="L964" s="20">
        <f>VLOOKUP(K964,Table12[#All],2,0)</f>
        <v>0</v>
      </c>
      <c r="M964" s="20" t="s">
        <v>98</v>
      </c>
      <c r="N964" s="20">
        <f>VLOOKUP(M964,Table13[#All],2,0)</f>
        <v>2</v>
      </c>
      <c r="O964" s="20" t="s">
        <v>119</v>
      </c>
      <c r="P964" s="20">
        <f>VLOOKUP(O964,Table14[#All],2,0)</f>
        <v>0</v>
      </c>
      <c r="Q964" s="20" t="s">
        <v>104</v>
      </c>
      <c r="R964" s="20">
        <f>VLOOKUP(Q964,Table16[#All],2,0)</f>
        <v>0</v>
      </c>
      <c r="S964" s="20" t="s">
        <v>111</v>
      </c>
      <c r="T964" s="20">
        <f>VLOOKUP(S964,Table17[#All],2,0)</f>
        <v>0</v>
      </c>
      <c r="U964" s="21">
        <v>155000</v>
      </c>
    </row>
    <row r="965" spans="1:21">
      <c r="A965" s="22" t="s">
        <v>209</v>
      </c>
      <c r="B965" s="20">
        <f>VLOOKUP(A965,Table7[#All],2,)</f>
        <v>0</v>
      </c>
      <c r="C965" s="23" t="s">
        <v>91</v>
      </c>
      <c r="D965" s="20">
        <f>VLOOKUP(C965,Table8[#All],2,0)</f>
        <v>0</v>
      </c>
      <c r="E965" s="23" t="s">
        <v>92</v>
      </c>
      <c r="F965" s="20">
        <f>VLOOKUP(E965,Table9[#All],2,0)</f>
        <v>0</v>
      </c>
      <c r="G965" s="23" t="s">
        <v>93</v>
      </c>
      <c r="H965" s="20">
        <f>VLOOKUP(G965,Table10[#All],2,0)</f>
        <v>1</v>
      </c>
      <c r="I965" s="23" t="s">
        <v>126</v>
      </c>
      <c r="J965" s="20">
        <f>VLOOKUP(I965,Table11[#All],2,0)</f>
        <v>2</v>
      </c>
      <c r="K965" s="23" t="s">
        <v>98</v>
      </c>
      <c r="L965" s="20">
        <f>VLOOKUP(K965,Table12[#All],2,0)</f>
        <v>0</v>
      </c>
      <c r="M965" s="23" t="s">
        <v>126</v>
      </c>
      <c r="N965" s="20">
        <f>VLOOKUP(M965,Table13[#All],2,0)</f>
        <v>0</v>
      </c>
      <c r="O965" s="23" t="s">
        <v>126</v>
      </c>
      <c r="P965" s="20">
        <f>VLOOKUP(O965,Table14[#All],2,0)</f>
        <v>2</v>
      </c>
      <c r="Q965" s="23" t="s">
        <v>104</v>
      </c>
      <c r="R965" s="20">
        <f>VLOOKUP(Q965,Table16[#All],2,0)</f>
        <v>0</v>
      </c>
      <c r="S965" s="23" t="s">
        <v>111</v>
      </c>
      <c r="T965" s="20">
        <f>VLOOKUP(S965,Table17[#All],2,0)</f>
        <v>0</v>
      </c>
      <c r="U965" s="24">
        <v>239000</v>
      </c>
    </row>
    <row r="966" spans="1:21">
      <c r="A966" s="19" t="s">
        <v>218</v>
      </c>
      <c r="B966" s="20">
        <f>VLOOKUP(A966,Table7[#All],2,)</f>
        <v>16</v>
      </c>
      <c r="C966" s="20" t="s">
        <v>91</v>
      </c>
      <c r="D966" s="20">
        <f>VLOOKUP(C966,Table8[#All],2,0)</f>
        <v>0</v>
      </c>
      <c r="E966" s="20" t="s">
        <v>92</v>
      </c>
      <c r="F966" s="20">
        <f>VLOOKUP(E966,Table9[#All],2,0)</f>
        <v>0</v>
      </c>
      <c r="G966" s="20" t="s">
        <v>122</v>
      </c>
      <c r="H966" s="20">
        <f>VLOOKUP(G966,Table10[#All],2,0)</f>
        <v>0</v>
      </c>
      <c r="I966" s="20" t="s">
        <v>119</v>
      </c>
      <c r="J966" s="20">
        <f>VLOOKUP(I966,Table11[#All],2,0)</f>
        <v>0</v>
      </c>
      <c r="K966" s="20" t="s">
        <v>98</v>
      </c>
      <c r="L966" s="20">
        <f>VLOOKUP(K966,Table12[#All],2,0)</f>
        <v>0</v>
      </c>
      <c r="M966" s="20" t="s">
        <v>126</v>
      </c>
      <c r="N966" s="20">
        <f>VLOOKUP(M966,Table13[#All],2,0)</f>
        <v>0</v>
      </c>
      <c r="O966" s="20" t="s">
        <v>119</v>
      </c>
      <c r="P966" s="20">
        <f>VLOOKUP(O966,Table14[#All],2,0)</f>
        <v>0</v>
      </c>
      <c r="Q966" s="20" t="s">
        <v>104</v>
      </c>
      <c r="R966" s="20">
        <f>VLOOKUP(Q966,Table16[#All],2,0)</f>
        <v>0</v>
      </c>
      <c r="S966" s="20" t="s">
        <v>111</v>
      </c>
      <c r="T966" s="20">
        <f>VLOOKUP(S966,Table17[#All],2,0)</f>
        <v>0</v>
      </c>
      <c r="U966" s="21">
        <v>214900</v>
      </c>
    </row>
    <row r="967" spans="1:21">
      <c r="A967" s="22" t="s">
        <v>121</v>
      </c>
      <c r="B967" s="20">
        <f>VLOOKUP(A967,Table7[#All],2,)</f>
        <v>17</v>
      </c>
      <c r="C967" s="23" t="s">
        <v>225</v>
      </c>
      <c r="D967" s="20">
        <f>VLOOKUP(C967,Table8[#All],2,0)</f>
        <v>6</v>
      </c>
      <c r="E967" s="23" t="s">
        <v>92</v>
      </c>
      <c r="F967" s="20">
        <f>VLOOKUP(E967,Table9[#All],2,0)</f>
        <v>0</v>
      </c>
      <c r="G967" s="23" t="s">
        <v>122</v>
      </c>
      <c r="H967" s="20">
        <f>VLOOKUP(G967,Table10[#All],2,0)</f>
        <v>0</v>
      </c>
      <c r="I967" s="23" t="s">
        <v>119</v>
      </c>
      <c r="J967" s="20">
        <f>VLOOKUP(I967,Table11[#All],2,0)</f>
        <v>0</v>
      </c>
      <c r="K967" s="23" t="s">
        <v>98</v>
      </c>
      <c r="L967" s="20">
        <f>VLOOKUP(K967,Table12[#All],2,0)</f>
        <v>0</v>
      </c>
      <c r="M967" s="23" t="s">
        <v>126</v>
      </c>
      <c r="N967" s="20">
        <f>VLOOKUP(M967,Table13[#All],2,0)</f>
        <v>0</v>
      </c>
      <c r="O967" s="23" t="s">
        <v>119</v>
      </c>
      <c r="P967" s="20">
        <f>VLOOKUP(O967,Table14[#All],2,0)</f>
        <v>0</v>
      </c>
      <c r="Q967" s="23" t="s">
        <v>104</v>
      </c>
      <c r="R967" s="20">
        <f>VLOOKUP(Q967,Table16[#All],2,0)</f>
        <v>0</v>
      </c>
      <c r="S967" s="23" t="s">
        <v>150</v>
      </c>
      <c r="T967" s="20">
        <f>VLOOKUP(S967,Table17[#All],2,0)</f>
        <v>2</v>
      </c>
      <c r="U967" s="24">
        <v>178900</v>
      </c>
    </row>
    <row r="968" spans="1:21">
      <c r="A968" s="19" t="s">
        <v>212</v>
      </c>
      <c r="B968" s="20">
        <f>VLOOKUP(A968,Table7[#All],2,)</f>
        <v>2</v>
      </c>
      <c r="C968" s="20" t="s">
        <v>91</v>
      </c>
      <c r="D968" s="20">
        <f>VLOOKUP(C968,Table8[#All],2,0)</f>
        <v>0</v>
      </c>
      <c r="E968" s="20" t="s">
        <v>92</v>
      </c>
      <c r="F968" s="20">
        <f>VLOOKUP(E968,Table9[#All],2,0)</f>
        <v>0</v>
      </c>
      <c r="G968" s="20" t="s">
        <v>176</v>
      </c>
      <c r="H968" s="20">
        <f>VLOOKUP(G968,Table10[#All],2,0)</f>
        <v>2</v>
      </c>
      <c r="I968" s="20" t="s">
        <v>98</v>
      </c>
      <c r="J968" s="20">
        <f>VLOOKUP(I968,Table11[#All],2,0)</f>
        <v>1</v>
      </c>
      <c r="K968" s="20" t="s">
        <v>139</v>
      </c>
      <c r="L968" s="20">
        <f>VLOOKUP(K968,Table12[#All],2,0)</f>
        <v>3</v>
      </c>
      <c r="M968" s="20" t="s">
        <v>126</v>
      </c>
      <c r="N968" s="20">
        <f>VLOOKUP(M968,Table13[#All],2,0)</f>
        <v>0</v>
      </c>
      <c r="O968" s="20" t="s">
        <v>98</v>
      </c>
      <c r="P968" s="20">
        <f>VLOOKUP(O968,Table14[#All],2,0)</f>
        <v>1</v>
      </c>
      <c r="Q968" s="20" t="s">
        <v>104</v>
      </c>
      <c r="R968" s="20">
        <f>VLOOKUP(Q968,Table16[#All],2,0)</f>
        <v>0</v>
      </c>
      <c r="S968" s="20" t="s">
        <v>111</v>
      </c>
      <c r="T968" s="20">
        <f>VLOOKUP(S968,Table17[#All],2,0)</f>
        <v>0</v>
      </c>
      <c r="U968" s="21">
        <v>160000</v>
      </c>
    </row>
    <row r="969" spans="1:21">
      <c r="A969" s="22" t="s">
        <v>89</v>
      </c>
      <c r="B969" s="20">
        <f>VLOOKUP(A969,Table7[#All],2,)</f>
        <v>11</v>
      </c>
      <c r="C969" s="23" t="s">
        <v>91</v>
      </c>
      <c r="D969" s="20">
        <f>VLOOKUP(C969,Table8[#All],2,0)</f>
        <v>0</v>
      </c>
      <c r="E969" s="23" t="s">
        <v>92</v>
      </c>
      <c r="F969" s="20">
        <f>VLOOKUP(E969,Table9[#All],2,0)</f>
        <v>0</v>
      </c>
      <c r="G969" s="23" t="s">
        <v>93</v>
      </c>
      <c r="H969" s="20">
        <f>VLOOKUP(G969,Table10[#All],2,0)</f>
        <v>1</v>
      </c>
      <c r="I969" s="23" t="s">
        <v>98</v>
      </c>
      <c r="J969" s="20">
        <f>VLOOKUP(I969,Table11[#All],2,0)</f>
        <v>1</v>
      </c>
      <c r="K969" s="23" t="s">
        <v>98</v>
      </c>
      <c r="L969" s="20">
        <f>VLOOKUP(K969,Table12[#All],2,0)</f>
        <v>0</v>
      </c>
      <c r="M969" s="23" t="s">
        <v>98</v>
      </c>
      <c r="N969" s="20">
        <f>VLOOKUP(M969,Table13[#All],2,0)</f>
        <v>2</v>
      </c>
      <c r="O969" s="23" t="s">
        <v>98</v>
      </c>
      <c r="P969" s="20">
        <f>VLOOKUP(O969,Table14[#All],2,0)</f>
        <v>1</v>
      </c>
      <c r="Q969" s="23" t="s">
        <v>104</v>
      </c>
      <c r="R969" s="20">
        <f>VLOOKUP(Q969,Table16[#All],2,0)</f>
        <v>0</v>
      </c>
      <c r="S969" s="23" t="s">
        <v>111</v>
      </c>
      <c r="T969" s="20">
        <f>VLOOKUP(S969,Table17[#All],2,0)</f>
        <v>0</v>
      </c>
      <c r="U969" s="24">
        <v>135000</v>
      </c>
    </row>
    <row r="970" spans="1:21">
      <c r="A970" s="19" t="s">
        <v>188</v>
      </c>
      <c r="B970" s="20">
        <f>VLOOKUP(A970,Table7[#All],2,)</f>
        <v>7</v>
      </c>
      <c r="C970" s="20" t="s">
        <v>91</v>
      </c>
      <c r="D970" s="20">
        <f>VLOOKUP(C970,Table8[#All],2,0)</f>
        <v>0</v>
      </c>
      <c r="E970" s="20" t="s">
        <v>92</v>
      </c>
      <c r="F970" s="20">
        <f>VLOOKUP(E970,Table9[#All],2,0)</f>
        <v>0</v>
      </c>
      <c r="G970" s="20" t="s">
        <v>176</v>
      </c>
      <c r="H970" s="20">
        <f>VLOOKUP(G970,Table10[#All],2,0)</f>
        <v>2</v>
      </c>
      <c r="I970" s="20" t="s">
        <v>98</v>
      </c>
      <c r="J970" s="20">
        <f>VLOOKUP(I970,Table11[#All],2,0)</f>
        <v>1</v>
      </c>
      <c r="K970" s="20" t="s">
        <v>98</v>
      </c>
      <c r="L970" s="20">
        <f>VLOOKUP(K970,Table12[#All],2,0)</f>
        <v>0</v>
      </c>
      <c r="M970" s="20" t="s">
        <v>139</v>
      </c>
      <c r="N970" s="20">
        <f>VLOOKUP(M970,Table13[#All],2,0)</f>
        <v>3</v>
      </c>
      <c r="O970" s="20" t="s">
        <v>98</v>
      </c>
      <c r="P970" s="20">
        <f>VLOOKUP(O970,Table14[#All],2,0)</f>
        <v>1</v>
      </c>
      <c r="Q970" s="20" t="s">
        <v>104</v>
      </c>
      <c r="R970" s="20">
        <f>VLOOKUP(Q970,Table16[#All],2,0)</f>
        <v>0</v>
      </c>
      <c r="S970" s="20" t="s">
        <v>172</v>
      </c>
      <c r="T970" s="20">
        <f>VLOOKUP(S970,Table17[#All],2,0)</f>
        <v>1</v>
      </c>
      <c r="U970" s="21">
        <v>37900</v>
      </c>
    </row>
    <row r="971" spans="1:21">
      <c r="A971" s="22" t="s">
        <v>89</v>
      </c>
      <c r="B971" s="20">
        <f>VLOOKUP(A971,Table7[#All],2,)</f>
        <v>11</v>
      </c>
      <c r="C971" s="23" t="s">
        <v>91</v>
      </c>
      <c r="D971" s="20">
        <f>VLOOKUP(C971,Table8[#All],2,0)</f>
        <v>0</v>
      </c>
      <c r="E971" s="23" t="s">
        <v>186</v>
      </c>
      <c r="F971" s="20">
        <f>VLOOKUP(E971,Table9[#All],2,0)</f>
        <v>1</v>
      </c>
      <c r="G971" s="23" t="s">
        <v>158</v>
      </c>
      <c r="H971" s="20">
        <f>VLOOKUP(G971,Table10[#All],2,0)</f>
        <v>5</v>
      </c>
      <c r="I971" s="23" t="s">
        <v>98</v>
      </c>
      <c r="J971" s="20">
        <f>VLOOKUP(I971,Table11[#All],2,0)</f>
        <v>1</v>
      </c>
      <c r="K971" s="23" t="s">
        <v>98</v>
      </c>
      <c r="L971" s="20">
        <f>VLOOKUP(K971,Table12[#All],2,0)</f>
        <v>0</v>
      </c>
      <c r="M971" s="23" t="s">
        <v>98</v>
      </c>
      <c r="N971" s="20">
        <f>VLOOKUP(M971,Table13[#All],2,0)</f>
        <v>2</v>
      </c>
      <c r="O971" s="23" t="s">
        <v>98</v>
      </c>
      <c r="P971" s="20">
        <f>VLOOKUP(O971,Table14[#All],2,0)</f>
        <v>1</v>
      </c>
      <c r="Q971" s="23" t="s">
        <v>104</v>
      </c>
      <c r="R971" s="20">
        <f>VLOOKUP(Q971,Table16[#All],2,0)</f>
        <v>0</v>
      </c>
      <c r="S971" s="23" t="s">
        <v>111</v>
      </c>
      <c r="T971" s="20">
        <f>VLOOKUP(S971,Table17[#All],2,0)</f>
        <v>0</v>
      </c>
      <c r="U971" s="24">
        <v>140000</v>
      </c>
    </row>
    <row r="972" spans="1:21">
      <c r="A972" s="19" t="s">
        <v>89</v>
      </c>
      <c r="B972" s="20">
        <f>VLOOKUP(A972,Table7[#All],2,)</f>
        <v>11</v>
      </c>
      <c r="C972" s="20" t="s">
        <v>91</v>
      </c>
      <c r="D972" s="20">
        <f>VLOOKUP(C972,Table8[#All],2,0)</f>
        <v>0</v>
      </c>
      <c r="E972" s="20" t="s">
        <v>92</v>
      </c>
      <c r="F972" s="20">
        <f>VLOOKUP(E972,Table9[#All],2,0)</f>
        <v>0</v>
      </c>
      <c r="G972" s="20" t="s">
        <v>176</v>
      </c>
      <c r="H972" s="20">
        <f>VLOOKUP(G972,Table10[#All],2,0)</f>
        <v>2</v>
      </c>
      <c r="I972" s="20" t="s">
        <v>98</v>
      </c>
      <c r="J972" s="20">
        <f>VLOOKUP(I972,Table11[#All],2,0)</f>
        <v>1</v>
      </c>
      <c r="K972" s="20" t="s">
        <v>98</v>
      </c>
      <c r="L972" s="20">
        <f>VLOOKUP(K972,Table12[#All],2,0)</f>
        <v>0</v>
      </c>
      <c r="M972" s="20" t="s">
        <v>98</v>
      </c>
      <c r="N972" s="20">
        <f>VLOOKUP(M972,Table13[#All],2,0)</f>
        <v>2</v>
      </c>
      <c r="O972" s="20" t="s">
        <v>98</v>
      </c>
      <c r="P972" s="20">
        <f>VLOOKUP(O972,Table14[#All],2,0)</f>
        <v>1</v>
      </c>
      <c r="Q972" s="20" t="s">
        <v>104</v>
      </c>
      <c r="R972" s="20">
        <f>VLOOKUP(Q972,Table16[#All],2,0)</f>
        <v>0</v>
      </c>
      <c r="S972" s="20" t="s">
        <v>172</v>
      </c>
      <c r="T972" s="20">
        <f>VLOOKUP(S972,Table17[#All],2,0)</f>
        <v>1</v>
      </c>
      <c r="U972" s="21">
        <v>135000</v>
      </c>
    </row>
    <row r="973" spans="1:21">
      <c r="A973" s="22" t="s">
        <v>147</v>
      </c>
      <c r="B973" s="20">
        <f>VLOOKUP(A973,Table7[#All],2,)</f>
        <v>10</v>
      </c>
      <c r="C973" s="23" t="s">
        <v>91</v>
      </c>
      <c r="D973" s="20">
        <f>VLOOKUP(C973,Table8[#All],2,0)</f>
        <v>0</v>
      </c>
      <c r="E973" s="23" t="s">
        <v>142</v>
      </c>
      <c r="F973" s="20">
        <f>VLOOKUP(E973,Table9[#All],2,0)</f>
        <v>4</v>
      </c>
      <c r="G973" s="23" t="s">
        <v>122</v>
      </c>
      <c r="H973" s="20">
        <f>VLOOKUP(G973,Table10[#All],2,0)</f>
        <v>0</v>
      </c>
      <c r="I973" s="23" t="s">
        <v>119</v>
      </c>
      <c r="J973" s="20">
        <f>VLOOKUP(I973,Table11[#All],2,0)</f>
        <v>0</v>
      </c>
      <c r="K973" s="23" t="s">
        <v>98</v>
      </c>
      <c r="L973" s="20">
        <f>VLOOKUP(K973,Table12[#All],2,0)</f>
        <v>0</v>
      </c>
      <c r="M973" s="23" t="s">
        <v>126</v>
      </c>
      <c r="N973" s="20">
        <f>VLOOKUP(M973,Table13[#All],2,0)</f>
        <v>0</v>
      </c>
      <c r="O973" s="23" t="s">
        <v>119</v>
      </c>
      <c r="P973" s="20">
        <f>VLOOKUP(O973,Table14[#All],2,0)</f>
        <v>0</v>
      </c>
      <c r="Q973" s="23" t="s">
        <v>104</v>
      </c>
      <c r="R973" s="20">
        <f>VLOOKUP(Q973,Table16[#All],2,0)</f>
        <v>0</v>
      </c>
      <c r="S973" s="23" t="s">
        <v>111</v>
      </c>
      <c r="T973" s="20">
        <f>VLOOKUP(S973,Table17[#All],2,0)</f>
        <v>0</v>
      </c>
      <c r="U973" s="24">
        <v>173000</v>
      </c>
    </row>
    <row r="974" spans="1:21">
      <c r="A974" s="19" t="s">
        <v>165</v>
      </c>
      <c r="B974" s="20">
        <f>VLOOKUP(A974,Table7[#All],2,)</f>
        <v>12</v>
      </c>
      <c r="C974" s="20" t="s">
        <v>91</v>
      </c>
      <c r="D974" s="20">
        <f>VLOOKUP(C974,Table8[#All],2,0)</f>
        <v>0</v>
      </c>
      <c r="E974" s="20" t="s">
        <v>129</v>
      </c>
      <c r="F974" s="20">
        <f>VLOOKUP(E974,Table9[#All],2,0)</f>
        <v>3</v>
      </c>
      <c r="G974" s="20" t="s">
        <v>93</v>
      </c>
      <c r="H974" s="20">
        <f>VLOOKUP(G974,Table10[#All],2,0)</f>
        <v>1</v>
      </c>
      <c r="I974" s="20" t="s">
        <v>119</v>
      </c>
      <c r="J974" s="20">
        <f>VLOOKUP(I974,Table11[#All],2,0)</f>
        <v>0</v>
      </c>
      <c r="K974" s="20" t="s">
        <v>98</v>
      </c>
      <c r="L974" s="20">
        <f>VLOOKUP(K974,Table12[#All],2,0)</f>
        <v>0</v>
      </c>
      <c r="M974" s="20" t="s">
        <v>98</v>
      </c>
      <c r="N974" s="20">
        <f>VLOOKUP(M974,Table13[#All],2,0)</f>
        <v>2</v>
      </c>
      <c r="O974" s="20" t="s">
        <v>98</v>
      </c>
      <c r="P974" s="20">
        <f>VLOOKUP(O974,Table14[#All],2,0)</f>
        <v>1</v>
      </c>
      <c r="Q974" s="20" t="s">
        <v>104</v>
      </c>
      <c r="R974" s="20">
        <f>VLOOKUP(Q974,Table16[#All],2,0)</f>
        <v>0</v>
      </c>
      <c r="S974" s="20" t="s">
        <v>111</v>
      </c>
      <c r="T974" s="20">
        <f>VLOOKUP(S974,Table17[#All],2,0)</f>
        <v>0</v>
      </c>
      <c r="U974" s="21">
        <v>99500</v>
      </c>
    </row>
    <row r="975" spans="1:21">
      <c r="A975" s="22" t="s">
        <v>163</v>
      </c>
      <c r="B975" s="20">
        <f>VLOOKUP(A975,Table7[#All],2,)</f>
        <v>5</v>
      </c>
      <c r="C975" s="23" t="s">
        <v>91</v>
      </c>
      <c r="D975" s="20">
        <f>VLOOKUP(C975,Table8[#All],2,0)</f>
        <v>0</v>
      </c>
      <c r="E975" s="23" t="s">
        <v>92</v>
      </c>
      <c r="F975" s="20">
        <f>VLOOKUP(E975,Table9[#All],2,0)</f>
        <v>0</v>
      </c>
      <c r="G975" s="23" t="s">
        <v>93</v>
      </c>
      <c r="H975" s="20">
        <f>VLOOKUP(G975,Table10[#All],2,0)</f>
        <v>1</v>
      </c>
      <c r="I975" s="23" t="s">
        <v>119</v>
      </c>
      <c r="J975" s="20">
        <f>VLOOKUP(I975,Table11[#All],2,0)</f>
        <v>0</v>
      </c>
      <c r="K975" s="23" t="s">
        <v>98</v>
      </c>
      <c r="L975" s="20">
        <f>VLOOKUP(K975,Table12[#All],2,0)</f>
        <v>0</v>
      </c>
      <c r="M975" s="23" t="s">
        <v>126</v>
      </c>
      <c r="N975" s="20">
        <f>VLOOKUP(M975,Table13[#All],2,0)</f>
        <v>0</v>
      </c>
      <c r="O975" s="23" t="s">
        <v>119</v>
      </c>
      <c r="P975" s="20">
        <f>VLOOKUP(O975,Table14[#All],2,0)</f>
        <v>0</v>
      </c>
      <c r="Q975" s="23" t="s">
        <v>104</v>
      </c>
      <c r="R975" s="20">
        <f>VLOOKUP(Q975,Table16[#All],2,0)</f>
        <v>0</v>
      </c>
      <c r="S975" s="23" t="s">
        <v>150</v>
      </c>
      <c r="T975" s="20">
        <f>VLOOKUP(S975,Table17[#All],2,0)</f>
        <v>2</v>
      </c>
      <c r="U975" s="24">
        <v>182000</v>
      </c>
    </row>
    <row r="976" spans="1:21">
      <c r="A976" s="19" t="s">
        <v>197</v>
      </c>
      <c r="B976" s="20">
        <f>VLOOKUP(A976,Table7[#All],2,)</f>
        <v>8</v>
      </c>
      <c r="C976" s="20" t="s">
        <v>225</v>
      </c>
      <c r="D976" s="20">
        <f>VLOOKUP(C976,Table8[#All],2,0)</f>
        <v>6</v>
      </c>
      <c r="E976" s="20" t="s">
        <v>92</v>
      </c>
      <c r="F976" s="20">
        <f>VLOOKUP(E976,Table9[#All],2,0)</f>
        <v>0</v>
      </c>
      <c r="G976" s="20" t="s">
        <v>122</v>
      </c>
      <c r="H976" s="20">
        <f>VLOOKUP(G976,Table10[#All],2,0)</f>
        <v>0</v>
      </c>
      <c r="I976" s="20" t="s">
        <v>119</v>
      </c>
      <c r="J976" s="20">
        <f>VLOOKUP(I976,Table11[#All],2,0)</f>
        <v>0</v>
      </c>
      <c r="K976" s="20" t="s">
        <v>98</v>
      </c>
      <c r="L976" s="20">
        <f>VLOOKUP(K976,Table12[#All],2,0)</f>
        <v>0</v>
      </c>
      <c r="M976" s="20" t="s">
        <v>98</v>
      </c>
      <c r="N976" s="20">
        <f>VLOOKUP(M976,Table13[#All],2,0)</f>
        <v>2</v>
      </c>
      <c r="O976" s="20" t="s">
        <v>119</v>
      </c>
      <c r="P976" s="20">
        <f>VLOOKUP(O976,Table14[#All],2,0)</f>
        <v>0</v>
      </c>
      <c r="Q976" s="20" t="s">
        <v>104</v>
      </c>
      <c r="R976" s="20">
        <f>VLOOKUP(Q976,Table16[#All],2,0)</f>
        <v>0</v>
      </c>
      <c r="S976" s="20" t="s">
        <v>111</v>
      </c>
      <c r="T976" s="20">
        <f>VLOOKUP(S976,Table17[#All],2,0)</f>
        <v>0</v>
      </c>
      <c r="U976" s="21">
        <v>167500</v>
      </c>
    </row>
    <row r="977" spans="1:21">
      <c r="A977" s="22" t="s">
        <v>163</v>
      </c>
      <c r="B977" s="20">
        <f>VLOOKUP(A977,Table7[#All],2,)</f>
        <v>5</v>
      </c>
      <c r="C977" s="23" t="s">
        <v>91</v>
      </c>
      <c r="D977" s="20">
        <f>VLOOKUP(C977,Table8[#All],2,0)</f>
        <v>0</v>
      </c>
      <c r="E977" s="23" t="s">
        <v>142</v>
      </c>
      <c r="F977" s="20">
        <f>VLOOKUP(E977,Table9[#All],2,0)</f>
        <v>4</v>
      </c>
      <c r="G977" s="23" t="s">
        <v>122</v>
      </c>
      <c r="H977" s="20">
        <f>VLOOKUP(G977,Table10[#All],2,0)</f>
        <v>0</v>
      </c>
      <c r="I977" s="23" t="s">
        <v>119</v>
      </c>
      <c r="J977" s="20">
        <f>VLOOKUP(I977,Table11[#All],2,0)</f>
        <v>0</v>
      </c>
      <c r="K977" s="23" t="s">
        <v>98</v>
      </c>
      <c r="L977" s="20">
        <f>VLOOKUP(K977,Table12[#All],2,0)</f>
        <v>0</v>
      </c>
      <c r="M977" s="23" t="s">
        <v>126</v>
      </c>
      <c r="N977" s="20">
        <f>VLOOKUP(M977,Table13[#All],2,0)</f>
        <v>0</v>
      </c>
      <c r="O977" s="23" t="s">
        <v>119</v>
      </c>
      <c r="P977" s="20">
        <f>VLOOKUP(O977,Table14[#All],2,0)</f>
        <v>0</v>
      </c>
      <c r="Q977" s="23" t="s">
        <v>104</v>
      </c>
      <c r="R977" s="20">
        <f>VLOOKUP(Q977,Table16[#All],2,0)</f>
        <v>0</v>
      </c>
      <c r="S977" s="23" t="s">
        <v>111</v>
      </c>
      <c r="T977" s="20">
        <f>VLOOKUP(S977,Table17[#All],2,0)</f>
        <v>0</v>
      </c>
      <c r="U977" s="24">
        <v>165000</v>
      </c>
    </row>
    <row r="978" spans="1:21">
      <c r="A978" s="19" t="s">
        <v>197</v>
      </c>
      <c r="B978" s="20">
        <f>VLOOKUP(A978,Table7[#All],2,)</f>
        <v>8</v>
      </c>
      <c r="C978" s="20" t="s">
        <v>91</v>
      </c>
      <c r="D978" s="20">
        <f>VLOOKUP(C978,Table8[#All],2,0)</f>
        <v>0</v>
      </c>
      <c r="E978" s="20" t="s">
        <v>92</v>
      </c>
      <c r="F978" s="20">
        <f>VLOOKUP(E978,Table9[#All],2,0)</f>
        <v>0</v>
      </c>
      <c r="G978" s="20" t="s">
        <v>93</v>
      </c>
      <c r="H978" s="20">
        <f>VLOOKUP(G978,Table10[#All],2,0)</f>
        <v>1</v>
      </c>
      <c r="I978" s="20" t="s">
        <v>119</v>
      </c>
      <c r="J978" s="20">
        <f>VLOOKUP(I978,Table11[#All],2,0)</f>
        <v>0</v>
      </c>
      <c r="K978" s="20" t="s">
        <v>98</v>
      </c>
      <c r="L978" s="20">
        <f>VLOOKUP(K978,Table12[#All],2,0)</f>
        <v>0</v>
      </c>
      <c r="M978" s="20" t="s">
        <v>98</v>
      </c>
      <c r="N978" s="20">
        <f>VLOOKUP(M978,Table13[#All],2,0)</f>
        <v>2</v>
      </c>
      <c r="O978" s="20" t="s">
        <v>139</v>
      </c>
      <c r="P978" s="20">
        <f>VLOOKUP(O978,Table14[#All],2,0)</f>
        <v>3</v>
      </c>
      <c r="Q978" s="20" t="s">
        <v>104</v>
      </c>
      <c r="R978" s="20">
        <f>VLOOKUP(Q978,Table16[#All],2,0)</f>
        <v>0</v>
      </c>
      <c r="S978" s="20" t="s">
        <v>111</v>
      </c>
      <c r="T978" s="20">
        <f>VLOOKUP(S978,Table17[#All],2,0)</f>
        <v>0</v>
      </c>
      <c r="U978" s="21">
        <v>85500</v>
      </c>
    </row>
    <row r="979" spans="1:21">
      <c r="A979" s="22" t="s">
        <v>163</v>
      </c>
      <c r="B979" s="20">
        <f>VLOOKUP(A979,Table7[#All],2,)</f>
        <v>5</v>
      </c>
      <c r="C979" s="23" t="s">
        <v>91</v>
      </c>
      <c r="D979" s="20">
        <f>VLOOKUP(C979,Table8[#All],2,0)</f>
        <v>0</v>
      </c>
      <c r="E979" s="23" t="s">
        <v>129</v>
      </c>
      <c r="F979" s="20">
        <f>VLOOKUP(E979,Table9[#All],2,0)</f>
        <v>3</v>
      </c>
      <c r="G979" s="23" t="s">
        <v>93</v>
      </c>
      <c r="H979" s="20">
        <f>VLOOKUP(G979,Table10[#All],2,0)</f>
        <v>1</v>
      </c>
      <c r="I979" s="23" t="s">
        <v>119</v>
      </c>
      <c r="J979" s="20">
        <f>VLOOKUP(I979,Table11[#All],2,0)</f>
        <v>0</v>
      </c>
      <c r="K979" s="23" t="s">
        <v>98</v>
      </c>
      <c r="L979" s="20">
        <f>VLOOKUP(K979,Table12[#All],2,0)</f>
        <v>0</v>
      </c>
      <c r="M979" s="23" t="s">
        <v>126</v>
      </c>
      <c r="N979" s="20">
        <f>VLOOKUP(M979,Table13[#All],2,0)</f>
        <v>0</v>
      </c>
      <c r="O979" s="23" t="s">
        <v>119</v>
      </c>
      <c r="P979" s="20">
        <f>VLOOKUP(O979,Table14[#All],2,0)</f>
        <v>0</v>
      </c>
      <c r="Q979" s="23" t="s">
        <v>104</v>
      </c>
      <c r="R979" s="20">
        <f>VLOOKUP(Q979,Table16[#All],2,0)</f>
        <v>0</v>
      </c>
      <c r="S979" s="23" t="s">
        <v>150</v>
      </c>
      <c r="T979" s="20">
        <f>VLOOKUP(S979,Table17[#All],2,0)</f>
        <v>2</v>
      </c>
      <c r="U979" s="24">
        <v>199900</v>
      </c>
    </row>
    <row r="980" spans="1:21">
      <c r="A980" s="19" t="s">
        <v>206</v>
      </c>
      <c r="B980" s="20">
        <f>VLOOKUP(A980,Table7[#All],2,)</f>
        <v>15</v>
      </c>
      <c r="C980" s="20" t="s">
        <v>91</v>
      </c>
      <c r="D980" s="20">
        <f>VLOOKUP(C980,Table8[#All],2,0)</f>
        <v>0</v>
      </c>
      <c r="E980" s="20" t="s">
        <v>92</v>
      </c>
      <c r="F980" s="20">
        <f>VLOOKUP(E980,Table9[#All],2,0)</f>
        <v>0</v>
      </c>
      <c r="G980" s="20" t="s">
        <v>93</v>
      </c>
      <c r="H980" s="20">
        <f>VLOOKUP(G980,Table10[#All],2,0)</f>
        <v>1</v>
      </c>
      <c r="I980" s="20" t="s">
        <v>98</v>
      </c>
      <c r="J980" s="20">
        <f>VLOOKUP(I980,Table11[#All],2,0)</f>
        <v>1</v>
      </c>
      <c r="K980" s="20" t="s">
        <v>98</v>
      </c>
      <c r="L980" s="20">
        <f>VLOOKUP(K980,Table12[#All],2,0)</f>
        <v>0</v>
      </c>
      <c r="M980" s="20" t="s">
        <v>126</v>
      </c>
      <c r="N980" s="20">
        <f>VLOOKUP(M980,Table13[#All],2,0)</f>
        <v>0</v>
      </c>
      <c r="O980" s="20" t="s">
        <v>98</v>
      </c>
      <c r="P980" s="20">
        <f>VLOOKUP(O980,Table14[#All],2,0)</f>
        <v>1</v>
      </c>
      <c r="Q980" s="20" t="s">
        <v>104</v>
      </c>
      <c r="R980" s="20">
        <f>VLOOKUP(Q980,Table16[#All],2,0)</f>
        <v>0</v>
      </c>
      <c r="S980" s="20" t="s">
        <v>172</v>
      </c>
      <c r="T980" s="20">
        <f>VLOOKUP(S980,Table17[#All],2,0)</f>
        <v>1</v>
      </c>
      <c r="U980" s="21">
        <v>110000</v>
      </c>
    </row>
    <row r="981" spans="1:21">
      <c r="A981" s="22" t="s">
        <v>169</v>
      </c>
      <c r="B981" s="20">
        <f>VLOOKUP(A981,Table7[#All],2,)</f>
        <v>9</v>
      </c>
      <c r="C981" s="23" t="s">
        <v>90</v>
      </c>
      <c r="D981" s="20">
        <f>VLOOKUP(C981,Table8[#All],2,0)</f>
        <v>1</v>
      </c>
      <c r="E981" s="23" t="s">
        <v>92</v>
      </c>
      <c r="F981" s="20">
        <f>VLOOKUP(E981,Table9[#All],2,0)</f>
        <v>0</v>
      </c>
      <c r="G981" s="23" t="s">
        <v>93</v>
      </c>
      <c r="H981" s="20">
        <f>VLOOKUP(G981,Table10[#All],2,0)</f>
        <v>1</v>
      </c>
      <c r="I981" s="23" t="s">
        <v>98</v>
      </c>
      <c r="J981" s="20">
        <f>VLOOKUP(I981,Table11[#All],2,0)</f>
        <v>1</v>
      </c>
      <c r="K981" s="23" t="s">
        <v>98</v>
      </c>
      <c r="L981" s="20">
        <f>VLOOKUP(K981,Table12[#All],2,0)</f>
        <v>0</v>
      </c>
      <c r="M981" s="23" t="s">
        <v>98</v>
      </c>
      <c r="N981" s="20">
        <f>VLOOKUP(M981,Table13[#All],2,0)</f>
        <v>2</v>
      </c>
      <c r="O981" s="23" t="s">
        <v>98</v>
      </c>
      <c r="P981" s="20">
        <f>VLOOKUP(O981,Table14[#All],2,0)</f>
        <v>1</v>
      </c>
      <c r="Q981" s="23" t="s">
        <v>104</v>
      </c>
      <c r="R981" s="20">
        <f>VLOOKUP(Q981,Table16[#All],2,0)</f>
        <v>0</v>
      </c>
      <c r="S981" s="23" t="s">
        <v>111</v>
      </c>
      <c r="T981" s="20">
        <f>VLOOKUP(S981,Table17[#All],2,0)</f>
        <v>0</v>
      </c>
      <c r="U981" s="24">
        <v>139000</v>
      </c>
    </row>
    <row r="982" spans="1:21">
      <c r="A982" s="19" t="s">
        <v>89</v>
      </c>
      <c r="B982" s="20">
        <f>VLOOKUP(A982,Table7[#All],2,)</f>
        <v>11</v>
      </c>
      <c r="C982" s="20" t="s">
        <v>91</v>
      </c>
      <c r="D982" s="20">
        <f>VLOOKUP(C982,Table8[#All],2,0)</f>
        <v>0</v>
      </c>
      <c r="E982" s="20" t="s">
        <v>92</v>
      </c>
      <c r="F982" s="20">
        <f>VLOOKUP(E982,Table9[#All],2,0)</f>
        <v>0</v>
      </c>
      <c r="G982" s="20" t="s">
        <v>183</v>
      </c>
      <c r="H982" s="20">
        <f>VLOOKUP(G982,Table10[#All],2,0)</f>
        <v>4</v>
      </c>
      <c r="I982" s="20" t="s">
        <v>98</v>
      </c>
      <c r="J982" s="20">
        <f>VLOOKUP(I982,Table11[#All],2,0)</f>
        <v>1</v>
      </c>
      <c r="K982" s="20" t="s">
        <v>98</v>
      </c>
      <c r="L982" s="20">
        <f>VLOOKUP(K982,Table12[#All],2,0)</f>
        <v>0</v>
      </c>
      <c r="M982" s="20" t="s">
        <v>119</v>
      </c>
      <c r="N982" s="20">
        <f>VLOOKUP(M982,Table13[#All],2,0)</f>
        <v>1</v>
      </c>
      <c r="O982" s="20" t="s">
        <v>126</v>
      </c>
      <c r="P982" s="20">
        <f>VLOOKUP(O982,Table14[#All],2,0)</f>
        <v>2</v>
      </c>
      <c r="Q982" s="20" t="s">
        <v>104</v>
      </c>
      <c r="R982" s="20">
        <f>VLOOKUP(Q982,Table16[#All],2,0)</f>
        <v>0</v>
      </c>
      <c r="S982" s="20" t="s">
        <v>111</v>
      </c>
      <c r="T982" s="20">
        <f>VLOOKUP(S982,Table17[#All],2,0)</f>
        <v>0</v>
      </c>
      <c r="U982" s="21">
        <v>178400</v>
      </c>
    </row>
    <row r="983" spans="1:21">
      <c r="A983" s="22" t="s">
        <v>162</v>
      </c>
      <c r="B983" s="20">
        <f>VLOOKUP(A983,Table7[#All],2,)</f>
        <v>3</v>
      </c>
      <c r="C983" s="23" t="s">
        <v>91</v>
      </c>
      <c r="D983" s="20">
        <f>VLOOKUP(C983,Table8[#All],2,0)</f>
        <v>0</v>
      </c>
      <c r="E983" s="23" t="s">
        <v>92</v>
      </c>
      <c r="F983" s="20">
        <f>VLOOKUP(E983,Table9[#All],2,0)</f>
        <v>0</v>
      </c>
      <c r="G983" s="23" t="s">
        <v>122</v>
      </c>
      <c r="H983" s="20">
        <f>VLOOKUP(G983,Table10[#All],2,0)</f>
        <v>0</v>
      </c>
      <c r="I983" s="23" t="s">
        <v>119</v>
      </c>
      <c r="J983" s="20">
        <f>VLOOKUP(I983,Table11[#All],2,0)</f>
        <v>0</v>
      </c>
      <c r="K983" s="23" t="s">
        <v>98</v>
      </c>
      <c r="L983" s="20">
        <f>VLOOKUP(K983,Table12[#All],2,0)</f>
        <v>0</v>
      </c>
      <c r="M983" s="23" t="s">
        <v>126</v>
      </c>
      <c r="N983" s="20">
        <f>VLOOKUP(M983,Table13[#All],2,0)</f>
        <v>0</v>
      </c>
      <c r="O983" s="23" t="s">
        <v>119</v>
      </c>
      <c r="P983" s="20">
        <f>VLOOKUP(O983,Table14[#All],2,0)</f>
        <v>0</v>
      </c>
      <c r="Q983" s="23" t="s">
        <v>104</v>
      </c>
      <c r="R983" s="20">
        <f>VLOOKUP(Q983,Table16[#All],2,0)</f>
        <v>0</v>
      </c>
      <c r="S983" s="23" t="s">
        <v>111</v>
      </c>
      <c r="T983" s="20">
        <f>VLOOKUP(S983,Table17[#All],2,0)</f>
        <v>0</v>
      </c>
      <c r="U983" s="24">
        <v>336000</v>
      </c>
    </row>
    <row r="984" spans="1:21">
      <c r="A984" s="19" t="s">
        <v>156</v>
      </c>
      <c r="B984" s="20">
        <f>VLOOKUP(A984,Table7[#All],2,)</f>
        <v>21</v>
      </c>
      <c r="C984" s="20" t="s">
        <v>91</v>
      </c>
      <c r="D984" s="20">
        <f>VLOOKUP(C984,Table8[#All],2,0)</f>
        <v>0</v>
      </c>
      <c r="E984" s="20" t="s">
        <v>92</v>
      </c>
      <c r="F984" s="20">
        <f>VLOOKUP(E984,Table9[#All],2,0)</f>
        <v>0</v>
      </c>
      <c r="G984" s="20" t="s">
        <v>93</v>
      </c>
      <c r="H984" s="20">
        <f>VLOOKUP(G984,Table10[#All],2,0)</f>
        <v>1</v>
      </c>
      <c r="I984" s="20" t="s">
        <v>119</v>
      </c>
      <c r="J984" s="20">
        <f>VLOOKUP(I984,Table11[#All],2,0)</f>
        <v>0</v>
      </c>
      <c r="K984" s="20" t="s">
        <v>98</v>
      </c>
      <c r="L984" s="20">
        <f>VLOOKUP(K984,Table12[#All],2,0)</f>
        <v>0</v>
      </c>
      <c r="M984" s="20" t="s">
        <v>126</v>
      </c>
      <c r="N984" s="20">
        <f>VLOOKUP(M984,Table13[#All],2,0)</f>
        <v>0</v>
      </c>
      <c r="O984" s="20" t="s">
        <v>119</v>
      </c>
      <c r="P984" s="20">
        <f>VLOOKUP(O984,Table14[#All],2,0)</f>
        <v>0</v>
      </c>
      <c r="Q984" s="20" t="s">
        <v>104</v>
      </c>
      <c r="R984" s="20">
        <f>VLOOKUP(Q984,Table16[#All],2,0)</f>
        <v>0</v>
      </c>
      <c r="S984" s="20" t="s">
        <v>111</v>
      </c>
      <c r="T984" s="20">
        <f>VLOOKUP(S984,Table17[#All],2,0)</f>
        <v>0</v>
      </c>
      <c r="U984" s="21">
        <v>159895</v>
      </c>
    </row>
    <row r="985" spans="1:21">
      <c r="A985" s="22" t="s">
        <v>209</v>
      </c>
      <c r="B985" s="20">
        <f>VLOOKUP(A985,Table7[#All],2,)</f>
        <v>0</v>
      </c>
      <c r="C985" s="23" t="s">
        <v>91</v>
      </c>
      <c r="D985" s="20">
        <f>VLOOKUP(C985,Table8[#All],2,0)</f>
        <v>0</v>
      </c>
      <c r="E985" s="23" t="s">
        <v>92</v>
      </c>
      <c r="F985" s="20">
        <f>VLOOKUP(E985,Table9[#All],2,0)</f>
        <v>0</v>
      </c>
      <c r="G985" s="23" t="s">
        <v>122</v>
      </c>
      <c r="H985" s="20">
        <f>VLOOKUP(G985,Table10[#All],2,0)</f>
        <v>0</v>
      </c>
      <c r="I985" s="23" t="s">
        <v>119</v>
      </c>
      <c r="J985" s="20">
        <f>VLOOKUP(I985,Table11[#All],2,0)</f>
        <v>0</v>
      </c>
      <c r="K985" s="23" t="s">
        <v>98</v>
      </c>
      <c r="L985" s="20">
        <f>VLOOKUP(K985,Table12[#All],2,0)</f>
        <v>0</v>
      </c>
      <c r="M985" s="23" t="s">
        <v>126</v>
      </c>
      <c r="N985" s="20">
        <f>VLOOKUP(M985,Table13[#All],2,0)</f>
        <v>0</v>
      </c>
      <c r="O985" s="23" t="s">
        <v>119</v>
      </c>
      <c r="P985" s="20">
        <f>VLOOKUP(O985,Table14[#All],2,0)</f>
        <v>0</v>
      </c>
      <c r="Q985" s="23" t="s">
        <v>104</v>
      </c>
      <c r="R985" s="20">
        <f>VLOOKUP(Q985,Table16[#All],2,0)</f>
        <v>0</v>
      </c>
      <c r="S985" s="23" t="s">
        <v>111</v>
      </c>
      <c r="T985" s="20">
        <f>VLOOKUP(S985,Table17[#All],2,0)</f>
        <v>0</v>
      </c>
      <c r="U985" s="24">
        <v>255900</v>
      </c>
    </row>
    <row r="986" spans="1:21">
      <c r="A986" s="19" t="s">
        <v>217</v>
      </c>
      <c r="B986" s="20">
        <f>VLOOKUP(A986,Table7[#All],2,)</f>
        <v>4</v>
      </c>
      <c r="C986" s="20" t="s">
        <v>91</v>
      </c>
      <c r="D986" s="20">
        <f>VLOOKUP(C986,Table8[#All],2,0)</f>
        <v>0</v>
      </c>
      <c r="E986" s="20" t="s">
        <v>179</v>
      </c>
      <c r="F986" s="20">
        <f>VLOOKUP(E986,Table9[#All],2,0)</f>
        <v>2</v>
      </c>
      <c r="G986" s="20" t="s">
        <v>176</v>
      </c>
      <c r="H986" s="20">
        <f>VLOOKUP(G986,Table10[#All],2,0)</f>
        <v>2</v>
      </c>
      <c r="I986" s="20" t="s">
        <v>83</v>
      </c>
      <c r="J986" s="20">
        <f>VLOOKUP(I986,Table11[#All],2,0)</f>
        <v>3</v>
      </c>
      <c r="K986" s="20" t="s">
        <v>83</v>
      </c>
      <c r="L986" s="20">
        <f>VLOOKUP(K986,Table12[#All],2,0)</f>
        <v>2</v>
      </c>
      <c r="M986" s="20" t="s">
        <v>98</v>
      </c>
      <c r="N986" s="20">
        <f>VLOOKUP(M986,Table13[#All],2,0)</f>
        <v>2</v>
      </c>
      <c r="O986" s="20" t="s">
        <v>119</v>
      </c>
      <c r="P986" s="20">
        <f>VLOOKUP(O986,Table14[#All],2,0)</f>
        <v>0</v>
      </c>
      <c r="Q986" s="20" t="s">
        <v>104</v>
      </c>
      <c r="R986" s="20">
        <f>VLOOKUP(Q986,Table16[#All],2,0)</f>
        <v>0</v>
      </c>
      <c r="S986" s="20" t="s">
        <v>111</v>
      </c>
      <c r="T986" s="20">
        <f>VLOOKUP(S986,Table17[#All],2,0)</f>
        <v>0</v>
      </c>
      <c r="U986" s="21">
        <v>126000</v>
      </c>
    </row>
    <row r="987" spans="1:21">
      <c r="A987" s="22" t="s">
        <v>206</v>
      </c>
      <c r="B987" s="20">
        <f>VLOOKUP(A987,Table7[#All],2,)</f>
        <v>15</v>
      </c>
      <c r="C987" s="23" t="s">
        <v>91</v>
      </c>
      <c r="D987" s="20">
        <f>VLOOKUP(C987,Table8[#All],2,0)</f>
        <v>0</v>
      </c>
      <c r="E987" s="23" t="s">
        <v>186</v>
      </c>
      <c r="F987" s="20">
        <f>VLOOKUP(E987,Table9[#All],2,0)</f>
        <v>1</v>
      </c>
      <c r="G987" s="23" t="s">
        <v>93</v>
      </c>
      <c r="H987" s="20">
        <f>VLOOKUP(G987,Table10[#All],2,0)</f>
        <v>1</v>
      </c>
      <c r="I987" s="23" t="s">
        <v>98</v>
      </c>
      <c r="J987" s="20">
        <f>VLOOKUP(I987,Table11[#All],2,0)</f>
        <v>1</v>
      </c>
      <c r="K987" s="23" t="s">
        <v>98</v>
      </c>
      <c r="L987" s="20">
        <f>VLOOKUP(K987,Table12[#All],2,0)</f>
        <v>0</v>
      </c>
      <c r="M987" s="23" t="s">
        <v>98</v>
      </c>
      <c r="N987" s="20">
        <f>VLOOKUP(M987,Table13[#All],2,0)</f>
        <v>2</v>
      </c>
      <c r="O987" s="23" t="s">
        <v>98</v>
      </c>
      <c r="P987" s="20">
        <f>VLOOKUP(O987,Table14[#All],2,0)</f>
        <v>1</v>
      </c>
      <c r="Q987" s="23" t="s">
        <v>104</v>
      </c>
      <c r="R987" s="20">
        <f>VLOOKUP(Q987,Table16[#All],2,0)</f>
        <v>0</v>
      </c>
      <c r="S987" s="23" t="s">
        <v>111</v>
      </c>
      <c r="T987" s="20">
        <f>VLOOKUP(S987,Table17[#All],2,0)</f>
        <v>0</v>
      </c>
      <c r="U987" s="24">
        <v>125000</v>
      </c>
    </row>
    <row r="988" spans="1:21">
      <c r="A988" s="19" t="s">
        <v>188</v>
      </c>
      <c r="B988" s="20">
        <f>VLOOKUP(A988,Table7[#All],2,)</f>
        <v>7</v>
      </c>
      <c r="C988" s="20" t="s">
        <v>90</v>
      </c>
      <c r="D988" s="20">
        <f>VLOOKUP(C988,Table8[#All],2,0)</f>
        <v>1</v>
      </c>
      <c r="E988" s="20" t="s">
        <v>92</v>
      </c>
      <c r="F988" s="20">
        <f>VLOOKUP(E988,Table9[#All],2,0)</f>
        <v>0</v>
      </c>
      <c r="G988" s="20" t="s">
        <v>176</v>
      </c>
      <c r="H988" s="20">
        <f>VLOOKUP(G988,Table10[#All],2,0)</f>
        <v>2</v>
      </c>
      <c r="I988" s="20" t="s">
        <v>98</v>
      </c>
      <c r="J988" s="20">
        <f>VLOOKUP(I988,Table11[#All],2,0)</f>
        <v>1</v>
      </c>
      <c r="K988" s="20" t="s">
        <v>139</v>
      </c>
      <c r="L988" s="20">
        <f>VLOOKUP(K988,Table12[#All],2,0)</f>
        <v>3</v>
      </c>
      <c r="M988" s="20" t="s">
        <v>119</v>
      </c>
      <c r="N988" s="20">
        <f>VLOOKUP(M988,Table13[#All],2,0)</f>
        <v>1</v>
      </c>
      <c r="O988" s="20" t="s">
        <v>119</v>
      </c>
      <c r="P988" s="20">
        <f>VLOOKUP(O988,Table14[#All],2,0)</f>
        <v>0</v>
      </c>
      <c r="Q988" s="20" t="s">
        <v>104</v>
      </c>
      <c r="R988" s="20">
        <f>VLOOKUP(Q988,Table16[#All],2,0)</f>
        <v>0</v>
      </c>
      <c r="S988" s="20" t="s">
        <v>111</v>
      </c>
      <c r="T988" s="20">
        <f>VLOOKUP(S988,Table17[#All],2,0)</f>
        <v>0</v>
      </c>
      <c r="U988" s="21">
        <v>117000</v>
      </c>
    </row>
    <row r="989" spans="1:21">
      <c r="A989" s="22" t="s">
        <v>147</v>
      </c>
      <c r="B989" s="20">
        <f>VLOOKUP(A989,Table7[#All],2,)</f>
        <v>10</v>
      </c>
      <c r="C989" s="23" t="s">
        <v>91</v>
      </c>
      <c r="D989" s="20">
        <f>VLOOKUP(C989,Table8[#All],2,0)</f>
        <v>0</v>
      </c>
      <c r="E989" s="23" t="s">
        <v>92</v>
      </c>
      <c r="F989" s="20">
        <f>VLOOKUP(E989,Table9[#All],2,0)</f>
        <v>0</v>
      </c>
      <c r="G989" s="23" t="s">
        <v>93</v>
      </c>
      <c r="H989" s="20">
        <f>VLOOKUP(G989,Table10[#All],2,0)</f>
        <v>1</v>
      </c>
      <c r="I989" s="23" t="s">
        <v>126</v>
      </c>
      <c r="J989" s="20">
        <f>VLOOKUP(I989,Table11[#All],2,0)</f>
        <v>2</v>
      </c>
      <c r="K989" s="23" t="s">
        <v>98</v>
      </c>
      <c r="L989" s="20">
        <f>VLOOKUP(K989,Table12[#All],2,0)</f>
        <v>0</v>
      </c>
      <c r="M989" s="23" t="s">
        <v>126</v>
      </c>
      <c r="N989" s="20">
        <f>VLOOKUP(M989,Table13[#All],2,0)</f>
        <v>0</v>
      </c>
      <c r="O989" s="23" t="s">
        <v>126</v>
      </c>
      <c r="P989" s="20">
        <f>VLOOKUP(O989,Table14[#All],2,0)</f>
        <v>2</v>
      </c>
      <c r="Q989" s="23" t="s">
        <v>104</v>
      </c>
      <c r="R989" s="20">
        <f>VLOOKUP(Q989,Table16[#All],2,0)</f>
        <v>0</v>
      </c>
      <c r="S989" s="23" t="s">
        <v>150</v>
      </c>
      <c r="T989" s="20">
        <f>VLOOKUP(S989,Table17[#All],2,0)</f>
        <v>2</v>
      </c>
      <c r="U989" s="24">
        <v>395192</v>
      </c>
    </row>
    <row r="990" spans="1:21">
      <c r="A990" s="19" t="s">
        <v>175</v>
      </c>
      <c r="B990" s="20">
        <f>VLOOKUP(A990,Table7[#All],2,)</f>
        <v>6</v>
      </c>
      <c r="C990" s="20" t="s">
        <v>91</v>
      </c>
      <c r="D990" s="20">
        <f>VLOOKUP(C990,Table8[#All],2,0)</f>
        <v>0</v>
      </c>
      <c r="E990" s="20" t="s">
        <v>92</v>
      </c>
      <c r="F990" s="20">
        <f>VLOOKUP(E990,Table9[#All],2,0)</f>
        <v>0</v>
      </c>
      <c r="G990" s="20" t="s">
        <v>122</v>
      </c>
      <c r="H990" s="20">
        <f>VLOOKUP(G990,Table10[#All],2,0)</f>
        <v>0</v>
      </c>
      <c r="I990" s="20" t="s">
        <v>98</v>
      </c>
      <c r="J990" s="20">
        <f>VLOOKUP(I990,Table11[#All],2,0)</f>
        <v>1</v>
      </c>
      <c r="K990" s="20" t="s">
        <v>98</v>
      </c>
      <c r="L990" s="20">
        <f>VLOOKUP(K990,Table12[#All],2,0)</f>
        <v>0</v>
      </c>
      <c r="M990" s="20" t="s">
        <v>98</v>
      </c>
      <c r="N990" s="20">
        <f>VLOOKUP(M990,Table13[#All],2,0)</f>
        <v>2</v>
      </c>
      <c r="O990" s="20" t="s">
        <v>119</v>
      </c>
      <c r="P990" s="20">
        <f>VLOOKUP(O990,Table14[#All],2,0)</f>
        <v>0</v>
      </c>
      <c r="Q990" s="20" t="s">
        <v>104</v>
      </c>
      <c r="R990" s="20">
        <f>VLOOKUP(Q990,Table16[#All],2,0)</f>
        <v>0</v>
      </c>
      <c r="S990" s="20" t="s">
        <v>111</v>
      </c>
      <c r="T990" s="20">
        <f>VLOOKUP(S990,Table17[#All],2,0)</f>
        <v>0</v>
      </c>
      <c r="U990" s="21">
        <v>195000</v>
      </c>
    </row>
    <row r="991" spans="1:21">
      <c r="A991" s="22" t="s">
        <v>163</v>
      </c>
      <c r="B991" s="20">
        <f>VLOOKUP(A991,Table7[#All],2,)</f>
        <v>5</v>
      </c>
      <c r="C991" s="23" t="s">
        <v>91</v>
      </c>
      <c r="D991" s="20">
        <f>VLOOKUP(C991,Table8[#All],2,0)</f>
        <v>0</v>
      </c>
      <c r="E991" s="23" t="s">
        <v>92</v>
      </c>
      <c r="F991" s="20">
        <f>VLOOKUP(E991,Table9[#All],2,0)</f>
        <v>0</v>
      </c>
      <c r="G991" s="23" t="s">
        <v>122</v>
      </c>
      <c r="H991" s="20">
        <f>VLOOKUP(G991,Table10[#All],2,0)</f>
        <v>0</v>
      </c>
      <c r="I991" s="23" t="s">
        <v>119</v>
      </c>
      <c r="J991" s="20">
        <f>VLOOKUP(I991,Table11[#All],2,0)</f>
        <v>0</v>
      </c>
      <c r="K991" s="23" t="s">
        <v>119</v>
      </c>
      <c r="L991" s="20">
        <f>VLOOKUP(K991,Table12[#All],2,0)</f>
        <v>1</v>
      </c>
      <c r="M991" s="23" t="s">
        <v>126</v>
      </c>
      <c r="N991" s="20">
        <f>VLOOKUP(M991,Table13[#All],2,0)</f>
        <v>0</v>
      </c>
      <c r="O991" s="23" t="s">
        <v>119</v>
      </c>
      <c r="P991" s="20">
        <f>VLOOKUP(O991,Table14[#All],2,0)</f>
        <v>0</v>
      </c>
      <c r="Q991" s="23" t="s">
        <v>104</v>
      </c>
      <c r="R991" s="20">
        <f>VLOOKUP(Q991,Table16[#All],2,0)</f>
        <v>0</v>
      </c>
      <c r="S991" s="23" t="s">
        <v>150</v>
      </c>
      <c r="T991" s="20">
        <f>VLOOKUP(S991,Table17[#All],2,0)</f>
        <v>2</v>
      </c>
      <c r="U991" s="24">
        <v>197000</v>
      </c>
    </row>
    <row r="992" spans="1:21">
      <c r="A992" s="19" t="s">
        <v>162</v>
      </c>
      <c r="B992" s="20">
        <f>VLOOKUP(A992,Table7[#All],2,)</f>
        <v>3</v>
      </c>
      <c r="C992" s="20" t="s">
        <v>91</v>
      </c>
      <c r="D992" s="20">
        <f>VLOOKUP(C992,Table8[#All],2,0)</f>
        <v>0</v>
      </c>
      <c r="E992" s="20" t="s">
        <v>92</v>
      </c>
      <c r="F992" s="20">
        <f>VLOOKUP(E992,Table9[#All],2,0)</f>
        <v>0</v>
      </c>
      <c r="G992" s="20" t="s">
        <v>122</v>
      </c>
      <c r="H992" s="20">
        <f>VLOOKUP(G992,Table10[#All],2,0)</f>
        <v>0</v>
      </c>
      <c r="I992" s="20" t="s">
        <v>119</v>
      </c>
      <c r="J992" s="20">
        <f>VLOOKUP(I992,Table11[#All],2,0)</f>
        <v>0</v>
      </c>
      <c r="K992" s="20" t="s">
        <v>98</v>
      </c>
      <c r="L992" s="20">
        <f>VLOOKUP(K992,Table12[#All],2,0)</f>
        <v>0</v>
      </c>
      <c r="M992" s="20" t="s">
        <v>126</v>
      </c>
      <c r="N992" s="20">
        <f>VLOOKUP(M992,Table13[#All],2,0)</f>
        <v>0</v>
      </c>
      <c r="O992" s="20" t="s">
        <v>119</v>
      </c>
      <c r="P992" s="20">
        <f>VLOOKUP(O992,Table14[#All],2,0)</f>
        <v>0</v>
      </c>
      <c r="Q992" s="20" t="s">
        <v>104</v>
      </c>
      <c r="R992" s="20">
        <f>VLOOKUP(Q992,Table16[#All],2,0)</f>
        <v>0</v>
      </c>
      <c r="S992" s="20" t="s">
        <v>111</v>
      </c>
      <c r="T992" s="20">
        <f>VLOOKUP(S992,Table17[#All],2,0)</f>
        <v>0</v>
      </c>
      <c r="U992" s="21">
        <v>348000</v>
      </c>
    </row>
    <row r="993" spans="1:21">
      <c r="A993" s="22" t="s">
        <v>188</v>
      </c>
      <c r="B993" s="20">
        <f>VLOOKUP(A993,Table7[#All],2,)</f>
        <v>7</v>
      </c>
      <c r="C993" s="23" t="s">
        <v>182</v>
      </c>
      <c r="D993" s="20">
        <f>VLOOKUP(C993,Table8[#All],2,0)</f>
        <v>3</v>
      </c>
      <c r="E993" s="23" t="s">
        <v>92</v>
      </c>
      <c r="F993" s="20">
        <f>VLOOKUP(E993,Table9[#All],2,0)</f>
        <v>0</v>
      </c>
      <c r="G993" s="23" t="s">
        <v>122</v>
      </c>
      <c r="H993" s="20">
        <f>VLOOKUP(G993,Table10[#All],2,0)</f>
        <v>0</v>
      </c>
      <c r="I993" s="23" t="s">
        <v>98</v>
      </c>
      <c r="J993" s="20">
        <f>VLOOKUP(I993,Table11[#All],2,0)</f>
        <v>1</v>
      </c>
      <c r="K993" s="23" t="s">
        <v>98</v>
      </c>
      <c r="L993" s="20">
        <f>VLOOKUP(K993,Table12[#All],2,0)</f>
        <v>0</v>
      </c>
      <c r="M993" s="23" t="s">
        <v>119</v>
      </c>
      <c r="N993" s="20">
        <f>VLOOKUP(M993,Table13[#All],2,0)</f>
        <v>1</v>
      </c>
      <c r="O993" s="23" t="s">
        <v>119</v>
      </c>
      <c r="P993" s="20">
        <f>VLOOKUP(O993,Table14[#All],2,0)</f>
        <v>0</v>
      </c>
      <c r="Q993" s="23" t="s">
        <v>191</v>
      </c>
      <c r="R993" s="20">
        <f>VLOOKUP(Q993,Table16[#All],2,0)</f>
        <v>2</v>
      </c>
      <c r="S993" s="23" t="s">
        <v>111</v>
      </c>
      <c r="T993" s="20">
        <f>VLOOKUP(S993,Table17[#All],2,0)</f>
        <v>0</v>
      </c>
      <c r="U993" s="24">
        <v>168000</v>
      </c>
    </row>
    <row r="994" spans="1:21">
      <c r="A994" s="19" t="s">
        <v>89</v>
      </c>
      <c r="B994" s="20">
        <f>VLOOKUP(A994,Table7[#All],2,)</f>
        <v>11</v>
      </c>
      <c r="C994" s="20" t="s">
        <v>91</v>
      </c>
      <c r="D994" s="20">
        <f>VLOOKUP(C994,Table8[#All],2,0)</f>
        <v>0</v>
      </c>
      <c r="E994" s="20" t="s">
        <v>92</v>
      </c>
      <c r="F994" s="20">
        <f>VLOOKUP(E994,Table9[#All],2,0)</f>
        <v>0</v>
      </c>
      <c r="G994" s="20" t="s">
        <v>122</v>
      </c>
      <c r="H994" s="20">
        <f>VLOOKUP(G994,Table10[#All],2,0)</f>
        <v>0</v>
      </c>
      <c r="I994" s="20" t="s">
        <v>98</v>
      </c>
      <c r="J994" s="20">
        <f>VLOOKUP(I994,Table11[#All],2,0)</f>
        <v>1</v>
      </c>
      <c r="K994" s="20" t="s">
        <v>98</v>
      </c>
      <c r="L994" s="20">
        <f>VLOOKUP(K994,Table12[#All],2,0)</f>
        <v>0</v>
      </c>
      <c r="M994" s="20" t="s">
        <v>119</v>
      </c>
      <c r="N994" s="20">
        <f>VLOOKUP(M994,Table13[#All],2,0)</f>
        <v>1</v>
      </c>
      <c r="O994" s="20" t="s">
        <v>119</v>
      </c>
      <c r="P994" s="20">
        <f>VLOOKUP(O994,Table14[#All],2,0)</f>
        <v>0</v>
      </c>
      <c r="Q994" s="20" t="s">
        <v>104</v>
      </c>
      <c r="R994" s="20">
        <f>VLOOKUP(Q994,Table16[#All],2,0)</f>
        <v>0</v>
      </c>
      <c r="S994" s="20" t="s">
        <v>111</v>
      </c>
      <c r="T994" s="20">
        <f>VLOOKUP(S994,Table17[#All],2,0)</f>
        <v>0</v>
      </c>
      <c r="U994" s="21">
        <v>187000</v>
      </c>
    </row>
    <row r="995" spans="1:21">
      <c r="A995" s="22" t="s">
        <v>209</v>
      </c>
      <c r="B995" s="20">
        <f>VLOOKUP(A995,Table7[#All],2,)</f>
        <v>0</v>
      </c>
      <c r="C995" s="23" t="s">
        <v>91</v>
      </c>
      <c r="D995" s="20">
        <f>VLOOKUP(C995,Table8[#All],2,0)</f>
        <v>0</v>
      </c>
      <c r="E995" s="23" t="s">
        <v>92</v>
      </c>
      <c r="F995" s="20">
        <f>VLOOKUP(E995,Table9[#All],2,0)</f>
        <v>0</v>
      </c>
      <c r="G995" s="23" t="s">
        <v>122</v>
      </c>
      <c r="H995" s="20">
        <f>VLOOKUP(G995,Table10[#All],2,0)</f>
        <v>0</v>
      </c>
      <c r="I995" s="23" t="s">
        <v>119</v>
      </c>
      <c r="J995" s="20">
        <f>VLOOKUP(I995,Table11[#All],2,0)</f>
        <v>0</v>
      </c>
      <c r="K995" s="23" t="s">
        <v>98</v>
      </c>
      <c r="L995" s="20">
        <f>VLOOKUP(K995,Table12[#All],2,0)</f>
        <v>0</v>
      </c>
      <c r="M995" s="23" t="s">
        <v>126</v>
      </c>
      <c r="N995" s="20">
        <f>VLOOKUP(M995,Table13[#All],2,0)</f>
        <v>0</v>
      </c>
      <c r="O995" s="23" t="s">
        <v>119</v>
      </c>
      <c r="P995" s="20">
        <f>VLOOKUP(O995,Table14[#All],2,0)</f>
        <v>0</v>
      </c>
      <c r="Q995" s="23" t="s">
        <v>104</v>
      </c>
      <c r="R995" s="20">
        <f>VLOOKUP(Q995,Table16[#All],2,0)</f>
        <v>0</v>
      </c>
      <c r="S995" s="23" t="s">
        <v>150</v>
      </c>
      <c r="T995" s="20">
        <f>VLOOKUP(S995,Table17[#All],2,0)</f>
        <v>2</v>
      </c>
      <c r="U995" s="24">
        <v>173900</v>
      </c>
    </row>
    <row r="996" spans="1:21">
      <c r="A996" s="19" t="s">
        <v>147</v>
      </c>
      <c r="B996" s="20">
        <f>VLOOKUP(A996,Table7[#All],2,)</f>
        <v>10</v>
      </c>
      <c r="C996" s="20" t="s">
        <v>91</v>
      </c>
      <c r="D996" s="20">
        <f>VLOOKUP(C996,Table8[#All],2,0)</f>
        <v>0</v>
      </c>
      <c r="E996" s="20" t="s">
        <v>92</v>
      </c>
      <c r="F996" s="20">
        <f>VLOOKUP(E996,Table9[#All],2,0)</f>
        <v>0</v>
      </c>
      <c r="G996" s="20" t="s">
        <v>93</v>
      </c>
      <c r="H996" s="20">
        <f>VLOOKUP(G996,Table10[#All],2,0)</f>
        <v>1</v>
      </c>
      <c r="I996" s="20" t="s">
        <v>126</v>
      </c>
      <c r="J996" s="20">
        <f>VLOOKUP(I996,Table11[#All],2,0)</f>
        <v>2</v>
      </c>
      <c r="K996" s="20" t="s">
        <v>98</v>
      </c>
      <c r="L996" s="20">
        <f>VLOOKUP(K996,Table12[#All],2,0)</f>
        <v>0</v>
      </c>
      <c r="M996" s="20" t="s">
        <v>126</v>
      </c>
      <c r="N996" s="20">
        <f>VLOOKUP(M996,Table13[#All],2,0)</f>
        <v>0</v>
      </c>
      <c r="O996" s="20" t="s">
        <v>126</v>
      </c>
      <c r="P996" s="20">
        <f>VLOOKUP(O996,Table14[#All],2,0)</f>
        <v>2</v>
      </c>
      <c r="Q996" s="20" t="s">
        <v>104</v>
      </c>
      <c r="R996" s="20">
        <f>VLOOKUP(Q996,Table16[#All],2,0)</f>
        <v>0</v>
      </c>
      <c r="S996" s="20" t="s">
        <v>111</v>
      </c>
      <c r="T996" s="20">
        <f>VLOOKUP(S996,Table17[#All],2,0)</f>
        <v>0</v>
      </c>
      <c r="U996" s="21">
        <v>337500</v>
      </c>
    </row>
    <row r="997" spans="1:21">
      <c r="A997" s="22" t="s">
        <v>197</v>
      </c>
      <c r="B997" s="20">
        <f>VLOOKUP(A997,Table7[#All],2,)</f>
        <v>8</v>
      </c>
      <c r="C997" s="23" t="s">
        <v>90</v>
      </c>
      <c r="D997" s="20">
        <f>VLOOKUP(C997,Table8[#All],2,0)</f>
        <v>1</v>
      </c>
      <c r="E997" s="23" t="s">
        <v>92</v>
      </c>
      <c r="F997" s="20">
        <f>VLOOKUP(E997,Table9[#All],2,0)</f>
        <v>0</v>
      </c>
      <c r="G997" s="23" t="s">
        <v>176</v>
      </c>
      <c r="H997" s="20">
        <f>VLOOKUP(G997,Table10[#All],2,0)</f>
        <v>2</v>
      </c>
      <c r="I997" s="23" t="s">
        <v>98</v>
      </c>
      <c r="J997" s="20">
        <f>VLOOKUP(I997,Table11[#All],2,0)</f>
        <v>1</v>
      </c>
      <c r="K997" s="23" t="s">
        <v>98</v>
      </c>
      <c r="L997" s="20">
        <f>VLOOKUP(K997,Table12[#All],2,0)</f>
        <v>0</v>
      </c>
      <c r="M997" s="23" t="s">
        <v>98</v>
      </c>
      <c r="N997" s="20">
        <f>VLOOKUP(M997,Table13[#All],2,0)</f>
        <v>2</v>
      </c>
      <c r="O997" s="23" t="s">
        <v>98</v>
      </c>
      <c r="P997" s="20">
        <f>VLOOKUP(O997,Table14[#All],2,0)</f>
        <v>1</v>
      </c>
      <c r="Q997" s="23" t="s">
        <v>104</v>
      </c>
      <c r="R997" s="20">
        <f>VLOOKUP(Q997,Table16[#All],2,0)</f>
        <v>0</v>
      </c>
      <c r="S997" s="23" t="s">
        <v>172</v>
      </c>
      <c r="T997" s="20">
        <f>VLOOKUP(S997,Table17[#All],2,0)</f>
        <v>1</v>
      </c>
      <c r="U997" s="24">
        <v>121600</v>
      </c>
    </row>
    <row r="998" spans="1:21">
      <c r="A998" s="19" t="s">
        <v>89</v>
      </c>
      <c r="B998" s="20">
        <f>VLOOKUP(A998,Table7[#All],2,)</f>
        <v>11</v>
      </c>
      <c r="C998" s="20" t="s">
        <v>91</v>
      </c>
      <c r="D998" s="20">
        <f>VLOOKUP(C998,Table8[#All],2,0)</f>
        <v>0</v>
      </c>
      <c r="E998" s="20" t="s">
        <v>92</v>
      </c>
      <c r="F998" s="20">
        <f>VLOOKUP(E998,Table9[#All],2,0)</f>
        <v>0</v>
      </c>
      <c r="G998" s="20" t="s">
        <v>93</v>
      </c>
      <c r="H998" s="20">
        <f>VLOOKUP(G998,Table10[#All],2,0)</f>
        <v>1</v>
      </c>
      <c r="I998" s="20" t="s">
        <v>98</v>
      </c>
      <c r="J998" s="20">
        <f>VLOOKUP(I998,Table11[#All],2,0)</f>
        <v>1</v>
      </c>
      <c r="K998" s="20" t="s">
        <v>98</v>
      </c>
      <c r="L998" s="20">
        <f>VLOOKUP(K998,Table12[#All],2,0)</f>
        <v>0</v>
      </c>
      <c r="M998" s="20" t="s">
        <v>98</v>
      </c>
      <c r="N998" s="20">
        <f>VLOOKUP(M998,Table13[#All],2,0)</f>
        <v>2</v>
      </c>
      <c r="O998" s="20" t="s">
        <v>98</v>
      </c>
      <c r="P998" s="20">
        <f>VLOOKUP(O998,Table14[#All],2,0)</f>
        <v>1</v>
      </c>
      <c r="Q998" s="20" t="s">
        <v>104</v>
      </c>
      <c r="R998" s="20">
        <f>VLOOKUP(Q998,Table16[#All],2,0)</f>
        <v>0</v>
      </c>
      <c r="S998" s="20" t="s">
        <v>111</v>
      </c>
      <c r="T998" s="20">
        <f>VLOOKUP(S998,Table17[#All],2,0)</f>
        <v>0</v>
      </c>
      <c r="U998" s="21">
        <v>136500</v>
      </c>
    </row>
    <row r="999" spans="1:21">
      <c r="A999" s="22" t="s">
        <v>175</v>
      </c>
      <c r="B999" s="20">
        <f>VLOOKUP(A999,Table7[#All],2,)</f>
        <v>6</v>
      </c>
      <c r="C999" s="23" t="s">
        <v>221</v>
      </c>
      <c r="D999" s="20">
        <f>VLOOKUP(C999,Table8[#All],2,0)</f>
        <v>7</v>
      </c>
      <c r="E999" s="23" t="s">
        <v>92</v>
      </c>
      <c r="F999" s="20">
        <f>VLOOKUP(E999,Table9[#All],2,0)</f>
        <v>0</v>
      </c>
      <c r="G999" s="23" t="s">
        <v>93</v>
      </c>
      <c r="H999" s="20">
        <f>VLOOKUP(G999,Table10[#All],2,0)</f>
        <v>1</v>
      </c>
      <c r="I999" s="23" t="s">
        <v>98</v>
      </c>
      <c r="J999" s="20">
        <f>VLOOKUP(I999,Table11[#All],2,0)</f>
        <v>1</v>
      </c>
      <c r="K999" s="23" t="s">
        <v>98</v>
      </c>
      <c r="L999" s="20">
        <f>VLOOKUP(K999,Table12[#All],2,0)</f>
        <v>0</v>
      </c>
      <c r="M999" s="23" t="s">
        <v>98</v>
      </c>
      <c r="N999" s="20">
        <f>VLOOKUP(M999,Table13[#All],2,0)</f>
        <v>2</v>
      </c>
      <c r="O999" s="23" t="s">
        <v>98</v>
      </c>
      <c r="P999" s="20">
        <f>VLOOKUP(O999,Table14[#All],2,0)</f>
        <v>1</v>
      </c>
      <c r="Q999" s="23" t="s">
        <v>104</v>
      </c>
      <c r="R999" s="20">
        <f>VLOOKUP(Q999,Table16[#All],2,0)</f>
        <v>0</v>
      </c>
      <c r="S999" s="23" t="s">
        <v>111</v>
      </c>
      <c r="T999" s="20">
        <f>VLOOKUP(S999,Table17[#All],2,0)</f>
        <v>0</v>
      </c>
      <c r="U999" s="24">
        <v>185000</v>
      </c>
    </row>
    <row r="1000" spans="1:21">
      <c r="A1000" s="19" t="s">
        <v>214</v>
      </c>
      <c r="B1000" s="20">
        <f>VLOOKUP(A1000,Table7[#All],2,)</f>
        <v>13</v>
      </c>
      <c r="C1000" s="20" t="s">
        <v>91</v>
      </c>
      <c r="D1000" s="20">
        <f>VLOOKUP(C1000,Table8[#All],2,0)</f>
        <v>0</v>
      </c>
      <c r="E1000" s="20" t="s">
        <v>92</v>
      </c>
      <c r="F1000" s="20">
        <f>VLOOKUP(E1000,Table9[#All],2,0)</f>
        <v>0</v>
      </c>
      <c r="G1000" s="20" t="s">
        <v>93</v>
      </c>
      <c r="H1000" s="20">
        <f>VLOOKUP(G1000,Table10[#All],2,0)</f>
        <v>1</v>
      </c>
      <c r="I1000" s="20" t="s">
        <v>98</v>
      </c>
      <c r="J1000" s="20">
        <f>VLOOKUP(I1000,Table11[#All],2,0)</f>
        <v>1</v>
      </c>
      <c r="K1000" s="20" t="s">
        <v>139</v>
      </c>
      <c r="L1000" s="20">
        <f>VLOOKUP(K1000,Table12[#All],2,0)</f>
        <v>3</v>
      </c>
      <c r="M1000" s="20" t="s">
        <v>139</v>
      </c>
      <c r="N1000" s="20">
        <f>VLOOKUP(M1000,Table13[#All],2,0)</f>
        <v>3</v>
      </c>
      <c r="O1000" s="20" t="s">
        <v>98</v>
      </c>
      <c r="P1000" s="20">
        <f>VLOOKUP(O1000,Table14[#All],2,0)</f>
        <v>1</v>
      </c>
      <c r="Q1000" s="20" t="s">
        <v>191</v>
      </c>
      <c r="R1000" s="20">
        <f>VLOOKUP(Q1000,Table16[#All],2,0)</f>
        <v>2</v>
      </c>
      <c r="S1000" s="20" t="s">
        <v>111</v>
      </c>
      <c r="T1000" s="20">
        <f>VLOOKUP(S1000,Table17[#All],2,0)</f>
        <v>0</v>
      </c>
      <c r="U1000" s="21">
        <v>91000</v>
      </c>
    </row>
    <row r="1001" spans="1:21">
      <c r="A1001" s="22" t="s">
        <v>209</v>
      </c>
      <c r="B1001" s="20">
        <f>VLOOKUP(A1001,Table7[#All],2,)</f>
        <v>0</v>
      </c>
      <c r="C1001" s="23" t="s">
        <v>91</v>
      </c>
      <c r="D1001" s="20">
        <f>VLOOKUP(C1001,Table8[#All],2,0)</f>
        <v>0</v>
      </c>
      <c r="E1001" s="23" t="s">
        <v>92</v>
      </c>
      <c r="F1001" s="20">
        <f>VLOOKUP(E1001,Table9[#All],2,0)</f>
        <v>0</v>
      </c>
      <c r="G1001" s="23" t="s">
        <v>93</v>
      </c>
      <c r="H1001" s="20">
        <f>VLOOKUP(G1001,Table10[#All],2,0)</f>
        <v>1</v>
      </c>
      <c r="I1001" s="23" t="s">
        <v>119</v>
      </c>
      <c r="J1001" s="20">
        <f>VLOOKUP(I1001,Table11[#All],2,0)</f>
        <v>0</v>
      </c>
      <c r="K1001" s="23" t="s">
        <v>98</v>
      </c>
      <c r="L1001" s="20">
        <f>VLOOKUP(K1001,Table12[#All],2,0)</f>
        <v>0</v>
      </c>
      <c r="M1001" s="23" t="s">
        <v>126</v>
      </c>
      <c r="N1001" s="20">
        <f>VLOOKUP(M1001,Table13[#All],2,0)</f>
        <v>0</v>
      </c>
      <c r="O1001" s="23" t="s">
        <v>119</v>
      </c>
      <c r="P1001" s="20">
        <f>VLOOKUP(O1001,Table14[#All],2,0)</f>
        <v>0</v>
      </c>
      <c r="Q1001" s="23" t="s">
        <v>104</v>
      </c>
      <c r="R1001" s="20">
        <f>VLOOKUP(Q1001,Table16[#All],2,0)</f>
        <v>0</v>
      </c>
      <c r="S1001" s="23" t="s">
        <v>111</v>
      </c>
      <c r="T1001" s="20">
        <f>VLOOKUP(S1001,Table17[#All],2,0)</f>
        <v>0</v>
      </c>
      <c r="U1001" s="24">
        <v>206000</v>
      </c>
    </row>
    <row r="1002" spans="1:21">
      <c r="A1002" s="19" t="s">
        <v>206</v>
      </c>
      <c r="B1002" s="20">
        <f>VLOOKUP(A1002,Table7[#All],2,)</f>
        <v>15</v>
      </c>
      <c r="C1002" s="20" t="s">
        <v>91</v>
      </c>
      <c r="D1002" s="20">
        <f>VLOOKUP(C1002,Table8[#All],2,0)</f>
        <v>0</v>
      </c>
      <c r="E1002" s="20" t="s">
        <v>92</v>
      </c>
      <c r="F1002" s="20">
        <f>VLOOKUP(E1002,Table9[#All],2,0)</f>
        <v>0</v>
      </c>
      <c r="G1002" s="20" t="s">
        <v>93</v>
      </c>
      <c r="H1002" s="20">
        <f>VLOOKUP(G1002,Table10[#All],2,0)</f>
        <v>1</v>
      </c>
      <c r="I1002" s="20" t="s">
        <v>83</v>
      </c>
      <c r="J1002" s="20">
        <f>VLOOKUP(I1002,Table11[#All],2,0)</f>
        <v>3</v>
      </c>
      <c r="K1002" s="20" t="s">
        <v>83</v>
      </c>
      <c r="L1002" s="20">
        <f>VLOOKUP(K1002,Table12[#All],2,0)</f>
        <v>2</v>
      </c>
      <c r="M1002" s="20" t="s">
        <v>139</v>
      </c>
      <c r="N1002" s="20">
        <f>VLOOKUP(M1002,Table13[#All],2,0)</f>
        <v>3</v>
      </c>
      <c r="O1002" s="20" t="s">
        <v>139</v>
      </c>
      <c r="P1002" s="20">
        <f>VLOOKUP(O1002,Table14[#All],2,0)</f>
        <v>3</v>
      </c>
      <c r="Q1002" s="20" t="s">
        <v>104</v>
      </c>
      <c r="R1002" s="20">
        <f>VLOOKUP(Q1002,Table16[#All],2,0)</f>
        <v>0</v>
      </c>
      <c r="S1002" s="20" t="s">
        <v>111</v>
      </c>
      <c r="T1002" s="20">
        <f>VLOOKUP(S1002,Table17[#All],2,0)</f>
        <v>0</v>
      </c>
      <c r="U1002" s="21">
        <v>82000</v>
      </c>
    </row>
    <row r="1003" spans="1:21">
      <c r="A1003" s="22" t="s">
        <v>188</v>
      </c>
      <c r="B1003" s="20">
        <f>VLOOKUP(A1003,Table7[#All],2,)</f>
        <v>7</v>
      </c>
      <c r="C1003" s="23" t="s">
        <v>91</v>
      </c>
      <c r="D1003" s="20">
        <f>VLOOKUP(C1003,Table8[#All],2,0)</f>
        <v>0</v>
      </c>
      <c r="E1003" s="23" t="s">
        <v>92</v>
      </c>
      <c r="F1003" s="20">
        <f>VLOOKUP(E1003,Table9[#All],2,0)</f>
        <v>0</v>
      </c>
      <c r="G1003" s="23" t="s">
        <v>93</v>
      </c>
      <c r="H1003" s="20">
        <f>VLOOKUP(G1003,Table10[#All],2,0)</f>
        <v>1</v>
      </c>
      <c r="I1003" s="23" t="s">
        <v>139</v>
      </c>
      <c r="J1003" s="20">
        <f>VLOOKUP(I1003,Table11[#All],2,0)</f>
        <v>4</v>
      </c>
      <c r="K1003" s="23" t="s">
        <v>98</v>
      </c>
      <c r="L1003" s="20">
        <f>VLOOKUP(K1003,Table12[#All],2,0)</f>
        <v>0</v>
      </c>
      <c r="M1003" s="23" t="s">
        <v>126</v>
      </c>
      <c r="N1003" s="20">
        <f>VLOOKUP(M1003,Table13[#All],2,0)</f>
        <v>0</v>
      </c>
      <c r="O1003" s="23" t="s">
        <v>126</v>
      </c>
      <c r="P1003" s="20">
        <f>VLOOKUP(O1003,Table14[#All],2,0)</f>
        <v>2</v>
      </c>
      <c r="Q1003" s="23" t="s">
        <v>167</v>
      </c>
      <c r="R1003" s="20">
        <f>VLOOKUP(Q1003,Table16[#All],2,0)</f>
        <v>1</v>
      </c>
      <c r="S1003" s="23" t="s">
        <v>172</v>
      </c>
      <c r="T1003" s="20">
        <f>VLOOKUP(S1003,Table17[#All],2,0)</f>
        <v>1</v>
      </c>
      <c r="U1003" s="24">
        <v>86000</v>
      </c>
    </row>
    <row r="1004" spans="1:21">
      <c r="A1004" s="19" t="s">
        <v>163</v>
      </c>
      <c r="B1004" s="20">
        <f>VLOOKUP(A1004,Table7[#All],2,)</f>
        <v>5</v>
      </c>
      <c r="C1004" s="20" t="s">
        <v>225</v>
      </c>
      <c r="D1004" s="20">
        <f>VLOOKUP(C1004,Table8[#All],2,0)</f>
        <v>6</v>
      </c>
      <c r="E1004" s="20" t="s">
        <v>92</v>
      </c>
      <c r="F1004" s="20">
        <f>VLOOKUP(E1004,Table9[#All],2,0)</f>
        <v>0</v>
      </c>
      <c r="G1004" s="20" t="s">
        <v>93</v>
      </c>
      <c r="H1004" s="20">
        <f>VLOOKUP(G1004,Table10[#All],2,0)</f>
        <v>1</v>
      </c>
      <c r="I1004" s="20" t="s">
        <v>119</v>
      </c>
      <c r="J1004" s="20">
        <f>VLOOKUP(I1004,Table11[#All],2,0)</f>
        <v>0</v>
      </c>
      <c r="K1004" s="20" t="s">
        <v>98</v>
      </c>
      <c r="L1004" s="20">
        <f>VLOOKUP(K1004,Table12[#All],2,0)</f>
        <v>0</v>
      </c>
      <c r="M1004" s="20" t="s">
        <v>126</v>
      </c>
      <c r="N1004" s="20">
        <f>VLOOKUP(M1004,Table13[#All],2,0)</f>
        <v>0</v>
      </c>
      <c r="O1004" s="20" t="s">
        <v>119</v>
      </c>
      <c r="P1004" s="20">
        <f>VLOOKUP(O1004,Table14[#All],2,0)</f>
        <v>0</v>
      </c>
      <c r="Q1004" s="20" t="s">
        <v>104</v>
      </c>
      <c r="R1004" s="20">
        <f>VLOOKUP(Q1004,Table16[#All],2,0)</f>
        <v>0</v>
      </c>
      <c r="S1004" s="20" t="s">
        <v>111</v>
      </c>
      <c r="T1004" s="20">
        <f>VLOOKUP(S1004,Table17[#All],2,0)</f>
        <v>0</v>
      </c>
      <c r="U1004" s="21">
        <v>232000</v>
      </c>
    </row>
    <row r="1005" spans="1:21">
      <c r="A1005" s="22" t="s">
        <v>175</v>
      </c>
      <c r="B1005" s="20">
        <f>VLOOKUP(A1005,Table7[#All],2,)</f>
        <v>6</v>
      </c>
      <c r="C1005" s="23" t="s">
        <v>90</v>
      </c>
      <c r="D1005" s="20">
        <f>VLOOKUP(C1005,Table8[#All],2,0)</f>
        <v>1</v>
      </c>
      <c r="E1005" s="23" t="s">
        <v>179</v>
      </c>
      <c r="F1005" s="20">
        <f>VLOOKUP(E1005,Table9[#All],2,0)</f>
        <v>2</v>
      </c>
      <c r="G1005" s="23" t="s">
        <v>93</v>
      </c>
      <c r="H1005" s="20">
        <f>VLOOKUP(G1005,Table10[#All],2,0)</f>
        <v>1</v>
      </c>
      <c r="I1005" s="23" t="s">
        <v>98</v>
      </c>
      <c r="J1005" s="20">
        <f>VLOOKUP(I1005,Table11[#All],2,0)</f>
        <v>1</v>
      </c>
      <c r="K1005" s="23" t="s">
        <v>98</v>
      </c>
      <c r="L1005" s="20">
        <f>VLOOKUP(K1005,Table12[#All],2,0)</f>
        <v>0</v>
      </c>
      <c r="M1005" s="23" t="s">
        <v>139</v>
      </c>
      <c r="N1005" s="20">
        <f>VLOOKUP(M1005,Table13[#All],2,0)</f>
        <v>3</v>
      </c>
      <c r="O1005" s="23" t="s">
        <v>98</v>
      </c>
      <c r="P1005" s="20">
        <f>VLOOKUP(O1005,Table14[#All],2,0)</f>
        <v>1</v>
      </c>
      <c r="Q1005" s="23" t="s">
        <v>104</v>
      </c>
      <c r="R1005" s="20">
        <f>VLOOKUP(Q1005,Table16[#All],2,0)</f>
        <v>0</v>
      </c>
      <c r="S1005" s="23" t="s">
        <v>111</v>
      </c>
      <c r="T1005" s="20">
        <f>VLOOKUP(S1005,Table17[#All],2,0)</f>
        <v>0</v>
      </c>
      <c r="U1005" s="24">
        <v>136905</v>
      </c>
    </row>
    <row r="1006" spans="1:21">
      <c r="A1006" s="19" t="s">
        <v>156</v>
      </c>
      <c r="B1006" s="20">
        <f>VLOOKUP(A1006,Table7[#All],2,)</f>
        <v>21</v>
      </c>
      <c r="C1006" s="20" t="s">
        <v>91</v>
      </c>
      <c r="D1006" s="20">
        <f>VLOOKUP(C1006,Table8[#All],2,0)</f>
        <v>0</v>
      </c>
      <c r="E1006" s="20" t="s">
        <v>129</v>
      </c>
      <c r="F1006" s="20">
        <f>VLOOKUP(E1006,Table9[#All],2,0)</f>
        <v>3</v>
      </c>
      <c r="G1006" s="20" t="s">
        <v>93</v>
      </c>
      <c r="H1006" s="20">
        <f>VLOOKUP(G1006,Table10[#All],2,0)</f>
        <v>1</v>
      </c>
      <c r="I1006" s="20" t="s">
        <v>119</v>
      </c>
      <c r="J1006" s="20">
        <f>VLOOKUP(I1006,Table11[#All],2,0)</f>
        <v>0</v>
      </c>
      <c r="K1006" s="20" t="s">
        <v>98</v>
      </c>
      <c r="L1006" s="20">
        <f>VLOOKUP(K1006,Table12[#All],2,0)</f>
        <v>0</v>
      </c>
      <c r="M1006" s="20" t="s">
        <v>126</v>
      </c>
      <c r="N1006" s="20">
        <f>VLOOKUP(M1006,Table13[#All],2,0)</f>
        <v>0</v>
      </c>
      <c r="O1006" s="20" t="s">
        <v>119</v>
      </c>
      <c r="P1006" s="20">
        <f>VLOOKUP(O1006,Table14[#All],2,0)</f>
        <v>0</v>
      </c>
      <c r="Q1006" s="20" t="s">
        <v>104</v>
      </c>
      <c r="R1006" s="20">
        <f>VLOOKUP(Q1006,Table16[#All],2,0)</f>
        <v>0</v>
      </c>
      <c r="S1006" s="20" t="s">
        <v>111</v>
      </c>
      <c r="T1006" s="20">
        <f>VLOOKUP(S1006,Table17[#All],2,0)</f>
        <v>0</v>
      </c>
      <c r="U1006" s="21">
        <v>181000</v>
      </c>
    </row>
    <row r="1007" spans="1:21">
      <c r="A1007" s="22" t="s">
        <v>209</v>
      </c>
      <c r="B1007" s="20">
        <f>VLOOKUP(A1007,Table7[#All],2,)</f>
        <v>0</v>
      </c>
      <c r="C1007" s="23" t="s">
        <v>91</v>
      </c>
      <c r="D1007" s="20">
        <f>VLOOKUP(C1007,Table8[#All],2,0)</f>
        <v>0</v>
      </c>
      <c r="E1007" s="23" t="s">
        <v>92</v>
      </c>
      <c r="F1007" s="20">
        <f>VLOOKUP(E1007,Table9[#All],2,0)</f>
        <v>0</v>
      </c>
      <c r="G1007" s="23" t="s">
        <v>158</v>
      </c>
      <c r="H1007" s="20">
        <f>VLOOKUP(G1007,Table10[#All],2,0)</f>
        <v>5</v>
      </c>
      <c r="I1007" s="23" t="s">
        <v>119</v>
      </c>
      <c r="J1007" s="20">
        <f>VLOOKUP(I1007,Table11[#All],2,0)</f>
        <v>0</v>
      </c>
      <c r="K1007" s="23" t="s">
        <v>119</v>
      </c>
      <c r="L1007" s="20">
        <f>VLOOKUP(K1007,Table12[#All],2,0)</f>
        <v>1</v>
      </c>
      <c r="M1007" s="23" t="s">
        <v>98</v>
      </c>
      <c r="N1007" s="20">
        <f>VLOOKUP(M1007,Table13[#All],2,0)</f>
        <v>2</v>
      </c>
      <c r="O1007" s="23" t="s">
        <v>98</v>
      </c>
      <c r="P1007" s="20">
        <f>VLOOKUP(O1007,Table14[#All],2,0)</f>
        <v>1</v>
      </c>
      <c r="Q1007" s="23" t="s">
        <v>104</v>
      </c>
      <c r="R1007" s="20">
        <f>VLOOKUP(Q1007,Table16[#All],2,0)</f>
        <v>0</v>
      </c>
      <c r="S1007" s="23" t="s">
        <v>111</v>
      </c>
      <c r="T1007" s="20">
        <f>VLOOKUP(S1007,Table17[#All],2,0)</f>
        <v>0</v>
      </c>
      <c r="U1007" s="24">
        <v>149900</v>
      </c>
    </row>
    <row r="1008" spans="1:21">
      <c r="A1008" s="19" t="s">
        <v>89</v>
      </c>
      <c r="B1008" s="20">
        <f>VLOOKUP(A1008,Table7[#All],2,)</f>
        <v>11</v>
      </c>
      <c r="C1008" s="20" t="s">
        <v>151</v>
      </c>
      <c r="D1008" s="20">
        <f>VLOOKUP(C1008,Table8[#All],2,0)</f>
        <v>2</v>
      </c>
      <c r="E1008" s="20" t="s">
        <v>92</v>
      </c>
      <c r="F1008" s="20">
        <f>VLOOKUP(E1008,Table9[#All],2,0)</f>
        <v>0</v>
      </c>
      <c r="G1008" s="20" t="s">
        <v>93</v>
      </c>
      <c r="H1008" s="20">
        <f>VLOOKUP(G1008,Table10[#All],2,0)</f>
        <v>1</v>
      </c>
      <c r="I1008" s="20" t="s">
        <v>119</v>
      </c>
      <c r="J1008" s="20">
        <f>VLOOKUP(I1008,Table11[#All],2,0)</f>
        <v>0</v>
      </c>
      <c r="K1008" s="20" t="s">
        <v>98</v>
      </c>
      <c r="L1008" s="20">
        <f>VLOOKUP(K1008,Table12[#All],2,0)</f>
        <v>0</v>
      </c>
      <c r="M1008" s="20" t="s">
        <v>119</v>
      </c>
      <c r="N1008" s="20">
        <f>VLOOKUP(M1008,Table13[#All],2,0)</f>
        <v>1</v>
      </c>
      <c r="O1008" s="20" t="s">
        <v>98</v>
      </c>
      <c r="P1008" s="20">
        <f>VLOOKUP(O1008,Table14[#All],2,0)</f>
        <v>1</v>
      </c>
      <c r="Q1008" s="20" t="s">
        <v>104</v>
      </c>
      <c r="R1008" s="20">
        <f>VLOOKUP(Q1008,Table16[#All],2,0)</f>
        <v>0</v>
      </c>
      <c r="S1008" s="20" t="s">
        <v>111</v>
      </c>
      <c r="T1008" s="20">
        <f>VLOOKUP(S1008,Table17[#All],2,0)</f>
        <v>0</v>
      </c>
      <c r="U1008" s="21">
        <v>163500</v>
      </c>
    </row>
    <row r="1009" spans="1:21">
      <c r="A1009" s="22" t="s">
        <v>219</v>
      </c>
      <c r="B1009" s="20">
        <f>VLOOKUP(A1009,Table7[#All],2,)</f>
        <v>14</v>
      </c>
      <c r="C1009" s="23" t="s">
        <v>91</v>
      </c>
      <c r="D1009" s="20">
        <f>VLOOKUP(C1009,Table8[#All],2,0)</f>
        <v>0</v>
      </c>
      <c r="E1009" s="23" t="s">
        <v>129</v>
      </c>
      <c r="F1009" s="20">
        <f>VLOOKUP(E1009,Table9[#All],2,0)</f>
        <v>3</v>
      </c>
      <c r="G1009" s="23" t="s">
        <v>122</v>
      </c>
      <c r="H1009" s="20">
        <f>VLOOKUP(G1009,Table10[#All],2,0)</f>
        <v>0</v>
      </c>
      <c r="I1009" s="23" t="s">
        <v>98</v>
      </c>
      <c r="J1009" s="20">
        <f>VLOOKUP(I1009,Table11[#All],2,0)</f>
        <v>1</v>
      </c>
      <c r="K1009" s="23" t="s">
        <v>98</v>
      </c>
      <c r="L1009" s="20">
        <f>VLOOKUP(K1009,Table12[#All],2,0)</f>
        <v>0</v>
      </c>
      <c r="M1009" s="23" t="s">
        <v>98</v>
      </c>
      <c r="N1009" s="20">
        <f>VLOOKUP(M1009,Table13[#All],2,0)</f>
        <v>2</v>
      </c>
      <c r="O1009" s="23" t="s">
        <v>98</v>
      </c>
      <c r="P1009" s="20">
        <f>VLOOKUP(O1009,Table14[#All],2,0)</f>
        <v>1</v>
      </c>
      <c r="Q1009" s="23" t="s">
        <v>104</v>
      </c>
      <c r="R1009" s="20">
        <f>VLOOKUP(Q1009,Table16[#All],2,0)</f>
        <v>0</v>
      </c>
      <c r="S1009" s="23" t="s">
        <v>111</v>
      </c>
      <c r="T1009" s="20">
        <f>VLOOKUP(S1009,Table17[#All],2,0)</f>
        <v>0</v>
      </c>
      <c r="U1009" s="24">
        <v>88000</v>
      </c>
    </row>
    <row r="1010" spans="1:21">
      <c r="A1010" s="19" t="s">
        <v>217</v>
      </c>
      <c r="B1010" s="20">
        <f>VLOOKUP(A1010,Table7[#All],2,)</f>
        <v>4</v>
      </c>
      <c r="C1010" s="20" t="s">
        <v>91</v>
      </c>
      <c r="D1010" s="20">
        <f>VLOOKUP(C1010,Table8[#All],2,0)</f>
        <v>0</v>
      </c>
      <c r="E1010" s="20" t="s">
        <v>92</v>
      </c>
      <c r="F1010" s="20">
        <f>VLOOKUP(E1010,Table9[#All],2,0)</f>
        <v>0</v>
      </c>
      <c r="G1010" s="20" t="s">
        <v>93</v>
      </c>
      <c r="H1010" s="20">
        <f>VLOOKUP(G1010,Table10[#All],2,0)</f>
        <v>1</v>
      </c>
      <c r="I1010" s="20" t="s">
        <v>126</v>
      </c>
      <c r="J1010" s="20">
        <f>VLOOKUP(I1010,Table11[#All],2,0)</f>
        <v>2</v>
      </c>
      <c r="K1010" s="20" t="s">
        <v>98</v>
      </c>
      <c r="L1010" s="20">
        <f>VLOOKUP(K1010,Table12[#All],2,0)</f>
        <v>0</v>
      </c>
      <c r="M1010" s="20" t="s">
        <v>126</v>
      </c>
      <c r="N1010" s="20">
        <f>VLOOKUP(M1010,Table13[#All],2,0)</f>
        <v>0</v>
      </c>
      <c r="O1010" s="20" t="s">
        <v>119</v>
      </c>
      <c r="P1010" s="20">
        <f>VLOOKUP(O1010,Table14[#All],2,0)</f>
        <v>0</v>
      </c>
      <c r="Q1010" s="20" t="s">
        <v>104</v>
      </c>
      <c r="R1010" s="20">
        <f>VLOOKUP(Q1010,Table16[#All],2,0)</f>
        <v>0</v>
      </c>
      <c r="S1010" s="20" t="s">
        <v>111</v>
      </c>
      <c r="T1010" s="20">
        <f>VLOOKUP(S1010,Table17[#All],2,0)</f>
        <v>0</v>
      </c>
      <c r="U1010" s="21">
        <v>240000</v>
      </c>
    </row>
    <row r="1011" spans="1:21">
      <c r="A1011" s="22" t="s">
        <v>200</v>
      </c>
      <c r="B1011" s="20">
        <f>VLOOKUP(A1011,Table7[#All],2,)</f>
        <v>23</v>
      </c>
      <c r="C1011" s="23" t="s">
        <v>91</v>
      </c>
      <c r="D1011" s="20">
        <f>VLOOKUP(C1011,Table8[#All],2,0)</f>
        <v>0</v>
      </c>
      <c r="E1011" s="23" t="s">
        <v>92</v>
      </c>
      <c r="F1011" s="20">
        <f>VLOOKUP(E1011,Table9[#All],2,0)</f>
        <v>0</v>
      </c>
      <c r="G1011" s="23" t="s">
        <v>176</v>
      </c>
      <c r="H1011" s="20">
        <f>VLOOKUP(G1011,Table10[#All],2,0)</f>
        <v>2</v>
      </c>
      <c r="I1011" s="23" t="s">
        <v>98</v>
      </c>
      <c r="J1011" s="20">
        <f>VLOOKUP(I1011,Table11[#All],2,0)</f>
        <v>1</v>
      </c>
      <c r="K1011" s="23" t="s">
        <v>98</v>
      </c>
      <c r="L1011" s="20">
        <f>VLOOKUP(K1011,Table12[#All],2,0)</f>
        <v>0</v>
      </c>
      <c r="M1011" s="23" t="s">
        <v>126</v>
      </c>
      <c r="N1011" s="20">
        <f>VLOOKUP(M1011,Table13[#All],2,0)</f>
        <v>0</v>
      </c>
      <c r="O1011" s="23" t="s">
        <v>98</v>
      </c>
      <c r="P1011" s="20">
        <f>VLOOKUP(O1011,Table14[#All],2,0)</f>
        <v>1</v>
      </c>
      <c r="Q1011" s="23" t="s">
        <v>191</v>
      </c>
      <c r="R1011" s="20">
        <f>VLOOKUP(Q1011,Table16[#All],2,0)</f>
        <v>2</v>
      </c>
      <c r="S1011" s="23" t="s">
        <v>111</v>
      </c>
      <c r="T1011" s="20">
        <f>VLOOKUP(S1011,Table17[#All],2,0)</f>
        <v>0</v>
      </c>
      <c r="U1011" s="24">
        <v>102000</v>
      </c>
    </row>
    <row r="1012" spans="1:21">
      <c r="A1012" s="19" t="s">
        <v>169</v>
      </c>
      <c r="B1012" s="20">
        <f>VLOOKUP(A1012,Table7[#All],2,)</f>
        <v>9</v>
      </c>
      <c r="C1012" s="20" t="s">
        <v>91</v>
      </c>
      <c r="D1012" s="20">
        <f>VLOOKUP(C1012,Table8[#All],2,0)</f>
        <v>0</v>
      </c>
      <c r="E1012" s="20" t="s">
        <v>92</v>
      </c>
      <c r="F1012" s="20">
        <f>VLOOKUP(E1012,Table9[#All],2,0)</f>
        <v>0</v>
      </c>
      <c r="G1012" s="20" t="s">
        <v>176</v>
      </c>
      <c r="H1012" s="20">
        <f>VLOOKUP(G1012,Table10[#All],2,0)</f>
        <v>2</v>
      </c>
      <c r="I1012" s="20" t="s">
        <v>98</v>
      </c>
      <c r="J1012" s="20">
        <f>VLOOKUP(I1012,Table11[#All],2,0)</f>
        <v>1</v>
      </c>
      <c r="K1012" s="20" t="s">
        <v>98</v>
      </c>
      <c r="L1012" s="20">
        <f>VLOOKUP(K1012,Table12[#All],2,0)</f>
        <v>0</v>
      </c>
      <c r="M1012" s="20" t="s">
        <v>98</v>
      </c>
      <c r="N1012" s="20">
        <f>VLOOKUP(M1012,Table13[#All],2,0)</f>
        <v>2</v>
      </c>
      <c r="O1012" s="20" t="s">
        <v>98</v>
      </c>
      <c r="P1012" s="20">
        <f>VLOOKUP(O1012,Table14[#All],2,0)</f>
        <v>1</v>
      </c>
      <c r="Q1012" s="20" t="s">
        <v>104</v>
      </c>
      <c r="R1012" s="20">
        <f>VLOOKUP(Q1012,Table16[#All],2,0)</f>
        <v>0</v>
      </c>
      <c r="S1012" s="20" t="s">
        <v>111</v>
      </c>
      <c r="T1012" s="20">
        <f>VLOOKUP(S1012,Table17[#All],2,0)</f>
        <v>0</v>
      </c>
      <c r="U1012" s="21">
        <v>135000</v>
      </c>
    </row>
    <row r="1013" spans="1:21">
      <c r="A1013" s="22" t="s">
        <v>206</v>
      </c>
      <c r="B1013" s="20">
        <f>VLOOKUP(A1013,Table7[#All],2,)</f>
        <v>15</v>
      </c>
      <c r="C1013" s="23" t="s">
        <v>91</v>
      </c>
      <c r="D1013" s="20">
        <f>VLOOKUP(C1013,Table8[#All],2,0)</f>
        <v>0</v>
      </c>
      <c r="E1013" s="23" t="s">
        <v>179</v>
      </c>
      <c r="F1013" s="20">
        <f>VLOOKUP(E1013,Table9[#All],2,0)</f>
        <v>2</v>
      </c>
      <c r="G1013" s="23" t="s">
        <v>93</v>
      </c>
      <c r="H1013" s="20">
        <f>VLOOKUP(G1013,Table10[#All],2,0)</f>
        <v>1</v>
      </c>
      <c r="I1013" s="23" t="s">
        <v>83</v>
      </c>
      <c r="J1013" s="20">
        <f>VLOOKUP(I1013,Table11[#All],2,0)</f>
        <v>3</v>
      </c>
      <c r="K1013" s="23" t="s">
        <v>83</v>
      </c>
      <c r="L1013" s="20">
        <f>VLOOKUP(K1013,Table12[#All],2,0)</f>
        <v>2</v>
      </c>
      <c r="M1013" s="23" t="s">
        <v>98</v>
      </c>
      <c r="N1013" s="20">
        <f>VLOOKUP(M1013,Table13[#All],2,0)</f>
        <v>2</v>
      </c>
      <c r="O1013" s="23" t="s">
        <v>98</v>
      </c>
      <c r="P1013" s="20">
        <f>VLOOKUP(O1013,Table14[#All],2,0)</f>
        <v>1</v>
      </c>
      <c r="Q1013" s="23" t="s">
        <v>104</v>
      </c>
      <c r="R1013" s="20">
        <f>VLOOKUP(Q1013,Table16[#All],2,0)</f>
        <v>0</v>
      </c>
      <c r="S1013" s="23" t="s">
        <v>111</v>
      </c>
      <c r="T1013" s="20">
        <f>VLOOKUP(S1013,Table17[#All],2,0)</f>
        <v>0</v>
      </c>
      <c r="U1013" s="24">
        <v>100000</v>
      </c>
    </row>
    <row r="1014" spans="1:21">
      <c r="A1014" s="19" t="s">
        <v>212</v>
      </c>
      <c r="B1014" s="20">
        <f>VLOOKUP(A1014,Table7[#All],2,)</f>
        <v>2</v>
      </c>
      <c r="C1014" s="20" t="s">
        <v>91</v>
      </c>
      <c r="D1014" s="20">
        <f>VLOOKUP(C1014,Table8[#All],2,0)</f>
        <v>0</v>
      </c>
      <c r="E1014" s="20" t="s">
        <v>92</v>
      </c>
      <c r="F1014" s="20">
        <f>VLOOKUP(E1014,Table9[#All],2,0)</f>
        <v>0</v>
      </c>
      <c r="G1014" s="20" t="s">
        <v>122</v>
      </c>
      <c r="H1014" s="20">
        <f>VLOOKUP(G1014,Table10[#All],2,0)</f>
        <v>0</v>
      </c>
      <c r="I1014" s="20" t="s">
        <v>98</v>
      </c>
      <c r="J1014" s="20">
        <f>VLOOKUP(I1014,Table11[#All],2,0)</f>
        <v>1</v>
      </c>
      <c r="K1014" s="20" t="s">
        <v>139</v>
      </c>
      <c r="L1014" s="20">
        <f>VLOOKUP(K1014,Table12[#All],2,0)</f>
        <v>3</v>
      </c>
      <c r="M1014" s="20" t="s">
        <v>98</v>
      </c>
      <c r="N1014" s="20">
        <f>VLOOKUP(M1014,Table13[#All],2,0)</f>
        <v>2</v>
      </c>
      <c r="O1014" s="20" t="s">
        <v>119</v>
      </c>
      <c r="P1014" s="20">
        <f>VLOOKUP(O1014,Table14[#All],2,0)</f>
        <v>0</v>
      </c>
      <c r="Q1014" s="20" t="s">
        <v>104</v>
      </c>
      <c r="R1014" s="20">
        <f>VLOOKUP(Q1014,Table16[#All],2,0)</f>
        <v>0</v>
      </c>
      <c r="S1014" s="20" t="s">
        <v>111</v>
      </c>
      <c r="T1014" s="20">
        <f>VLOOKUP(S1014,Table17[#All],2,0)</f>
        <v>0</v>
      </c>
      <c r="U1014" s="21">
        <v>165000</v>
      </c>
    </row>
    <row r="1015" spans="1:21">
      <c r="A1015" s="22" t="s">
        <v>188</v>
      </c>
      <c r="B1015" s="20">
        <f>VLOOKUP(A1015,Table7[#All],2,)</f>
        <v>7</v>
      </c>
      <c r="C1015" s="23" t="s">
        <v>91</v>
      </c>
      <c r="D1015" s="20">
        <f>VLOOKUP(C1015,Table8[#All],2,0)</f>
        <v>0</v>
      </c>
      <c r="E1015" s="23" t="s">
        <v>92</v>
      </c>
      <c r="F1015" s="20">
        <f>VLOOKUP(E1015,Table9[#All],2,0)</f>
        <v>0</v>
      </c>
      <c r="G1015" s="23" t="s">
        <v>93</v>
      </c>
      <c r="H1015" s="20">
        <f>VLOOKUP(G1015,Table10[#All],2,0)</f>
        <v>1</v>
      </c>
      <c r="I1015" s="23" t="s">
        <v>98</v>
      </c>
      <c r="J1015" s="20">
        <f>VLOOKUP(I1015,Table11[#All],2,0)</f>
        <v>1</v>
      </c>
      <c r="K1015" s="23" t="s">
        <v>98</v>
      </c>
      <c r="L1015" s="20">
        <f>VLOOKUP(K1015,Table12[#All],2,0)</f>
        <v>0</v>
      </c>
      <c r="M1015" s="23" t="s">
        <v>98</v>
      </c>
      <c r="N1015" s="20">
        <f>VLOOKUP(M1015,Table13[#All],2,0)</f>
        <v>2</v>
      </c>
      <c r="O1015" s="23" t="s">
        <v>98</v>
      </c>
      <c r="P1015" s="20">
        <f>VLOOKUP(O1015,Table14[#All],2,0)</f>
        <v>1</v>
      </c>
      <c r="Q1015" s="23" t="s">
        <v>104</v>
      </c>
      <c r="R1015" s="20">
        <f>VLOOKUP(Q1015,Table16[#All],2,0)</f>
        <v>0</v>
      </c>
      <c r="S1015" s="23" t="s">
        <v>111</v>
      </c>
      <c r="T1015" s="20">
        <f>VLOOKUP(S1015,Table17[#All],2,0)</f>
        <v>0</v>
      </c>
      <c r="U1015" s="24">
        <v>85000</v>
      </c>
    </row>
    <row r="1016" spans="1:21">
      <c r="A1016" s="19" t="s">
        <v>89</v>
      </c>
      <c r="B1016" s="20">
        <f>VLOOKUP(A1016,Table7[#All],2,)</f>
        <v>11</v>
      </c>
      <c r="C1016" s="20" t="s">
        <v>182</v>
      </c>
      <c r="D1016" s="20">
        <f>VLOOKUP(C1016,Table8[#All],2,0)</f>
        <v>3</v>
      </c>
      <c r="E1016" s="20" t="s">
        <v>92</v>
      </c>
      <c r="F1016" s="20">
        <f>VLOOKUP(E1016,Table9[#All],2,0)</f>
        <v>0</v>
      </c>
      <c r="G1016" s="20" t="s">
        <v>93</v>
      </c>
      <c r="H1016" s="20">
        <f>VLOOKUP(G1016,Table10[#All],2,0)</f>
        <v>1</v>
      </c>
      <c r="I1016" s="20" t="s">
        <v>98</v>
      </c>
      <c r="J1016" s="20">
        <f>VLOOKUP(I1016,Table11[#All],2,0)</f>
        <v>1</v>
      </c>
      <c r="K1016" s="20" t="s">
        <v>139</v>
      </c>
      <c r="L1016" s="20">
        <f>VLOOKUP(K1016,Table12[#All],2,0)</f>
        <v>3</v>
      </c>
      <c r="M1016" s="20" t="s">
        <v>98</v>
      </c>
      <c r="N1016" s="20">
        <f>VLOOKUP(M1016,Table13[#All],2,0)</f>
        <v>2</v>
      </c>
      <c r="O1016" s="20" t="s">
        <v>98</v>
      </c>
      <c r="P1016" s="20">
        <f>VLOOKUP(O1016,Table14[#All],2,0)</f>
        <v>1</v>
      </c>
      <c r="Q1016" s="20" t="s">
        <v>104</v>
      </c>
      <c r="R1016" s="20">
        <f>VLOOKUP(Q1016,Table16[#All],2,0)</f>
        <v>0</v>
      </c>
      <c r="S1016" s="20" t="s">
        <v>111</v>
      </c>
      <c r="T1016" s="20">
        <f>VLOOKUP(S1016,Table17[#All],2,0)</f>
        <v>0</v>
      </c>
      <c r="U1016" s="21">
        <v>119200</v>
      </c>
    </row>
    <row r="1017" spans="1:21">
      <c r="A1017" s="22" t="s">
        <v>175</v>
      </c>
      <c r="B1017" s="20">
        <f>VLOOKUP(A1017,Table7[#All],2,)</f>
        <v>6</v>
      </c>
      <c r="C1017" s="23" t="s">
        <v>91</v>
      </c>
      <c r="D1017" s="20">
        <f>VLOOKUP(C1017,Table8[#All],2,0)</f>
        <v>0</v>
      </c>
      <c r="E1017" s="23" t="s">
        <v>92</v>
      </c>
      <c r="F1017" s="20">
        <f>VLOOKUP(E1017,Table9[#All],2,0)</f>
        <v>0</v>
      </c>
      <c r="G1017" s="23" t="s">
        <v>122</v>
      </c>
      <c r="H1017" s="20">
        <f>VLOOKUP(G1017,Table10[#All],2,0)</f>
        <v>0</v>
      </c>
      <c r="I1017" s="23" t="s">
        <v>119</v>
      </c>
      <c r="J1017" s="20">
        <f>VLOOKUP(I1017,Table11[#All],2,0)</f>
        <v>0</v>
      </c>
      <c r="K1017" s="23" t="s">
        <v>98</v>
      </c>
      <c r="L1017" s="20">
        <f>VLOOKUP(K1017,Table12[#All],2,0)</f>
        <v>0</v>
      </c>
      <c r="M1017" s="23" t="s">
        <v>126</v>
      </c>
      <c r="N1017" s="20">
        <f>VLOOKUP(M1017,Table13[#All],2,0)</f>
        <v>0</v>
      </c>
      <c r="O1017" s="23" t="s">
        <v>119</v>
      </c>
      <c r="P1017" s="20">
        <f>VLOOKUP(O1017,Table14[#All],2,0)</f>
        <v>0</v>
      </c>
      <c r="Q1017" s="23" t="s">
        <v>104</v>
      </c>
      <c r="R1017" s="20">
        <f>VLOOKUP(Q1017,Table16[#All],2,0)</f>
        <v>0</v>
      </c>
      <c r="S1017" s="23" t="s">
        <v>111</v>
      </c>
      <c r="T1017" s="20">
        <f>VLOOKUP(S1017,Table17[#All],2,0)</f>
        <v>0</v>
      </c>
      <c r="U1017" s="24">
        <v>227000</v>
      </c>
    </row>
    <row r="1018" spans="1:21">
      <c r="A1018" s="19" t="s">
        <v>209</v>
      </c>
      <c r="B1018" s="20">
        <f>VLOOKUP(A1018,Table7[#All],2,)</f>
        <v>0</v>
      </c>
      <c r="C1018" s="20" t="s">
        <v>91</v>
      </c>
      <c r="D1018" s="20">
        <f>VLOOKUP(C1018,Table8[#All],2,0)</f>
        <v>0</v>
      </c>
      <c r="E1018" s="20" t="s">
        <v>92</v>
      </c>
      <c r="F1018" s="20">
        <f>VLOOKUP(E1018,Table9[#All],2,0)</f>
        <v>0</v>
      </c>
      <c r="G1018" s="20" t="s">
        <v>93</v>
      </c>
      <c r="H1018" s="20">
        <f>VLOOKUP(G1018,Table10[#All],2,0)</f>
        <v>1</v>
      </c>
      <c r="I1018" s="20" t="s">
        <v>119</v>
      </c>
      <c r="J1018" s="20">
        <f>VLOOKUP(I1018,Table11[#All],2,0)</f>
        <v>0</v>
      </c>
      <c r="K1018" s="20" t="s">
        <v>98</v>
      </c>
      <c r="L1018" s="20">
        <f>VLOOKUP(K1018,Table12[#All],2,0)</f>
        <v>0</v>
      </c>
      <c r="M1018" s="20" t="s">
        <v>126</v>
      </c>
      <c r="N1018" s="20">
        <f>VLOOKUP(M1018,Table13[#All],2,0)</f>
        <v>0</v>
      </c>
      <c r="O1018" s="20" t="s">
        <v>119</v>
      </c>
      <c r="P1018" s="20">
        <f>VLOOKUP(O1018,Table14[#All],2,0)</f>
        <v>0</v>
      </c>
      <c r="Q1018" s="20" t="s">
        <v>104</v>
      </c>
      <c r="R1018" s="20">
        <f>VLOOKUP(Q1018,Table16[#All],2,0)</f>
        <v>0</v>
      </c>
      <c r="S1018" s="20" t="s">
        <v>111</v>
      </c>
      <c r="T1018" s="20">
        <f>VLOOKUP(S1018,Table17[#All],2,0)</f>
        <v>0</v>
      </c>
      <c r="U1018" s="21">
        <v>203000</v>
      </c>
    </row>
    <row r="1019" spans="1:21">
      <c r="A1019" s="22" t="s">
        <v>128</v>
      </c>
      <c r="B1019" s="20">
        <f>VLOOKUP(A1019,Table7[#All],2,)</f>
        <v>18</v>
      </c>
      <c r="C1019" s="23" t="s">
        <v>91</v>
      </c>
      <c r="D1019" s="20">
        <f>VLOOKUP(C1019,Table8[#All],2,0)</f>
        <v>0</v>
      </c>
      <c r="E1019" s="23" t="s">
        <v>129</v>
      </c>
      <c r="F1019" s="20">
        <f>VLOOKUP(E1019,Table9[#All],2,0)</f>
        <v>3</v>
      </c>
      <c r="G1019" s="23" t="s">
        <v>93</v>
      </c>
      <c r="H1019" s="20">
        <f>VLOOKUP(G1019,Table10[#All],2,0)</f>
        <v>1</v>
      </c>
      <c r="I1019" s="23" t="s">
        <v>119</v>
      </c>
      <c r="J1019" s="20">
        <f>VLOOKUP(I1019,Table11[#All],2,0)</f>
        <v>0</v>
      </c>
      <c r="K1019" s="23" t="s">
        <v>98</v>
      </c>
      <c r="L1019" s="20">
        <f>VLOOKUP(K1019,Table12[#All],2,0)</f>
        <v>0</v>
      </c>
      <c r="M1019" s="23" t="s">
        <v>119</v>
      </c>
      <c r="N1019" s="20">
        <f>VLOOKUP(M1019,Table13[#All],2,0)</f>
        <v>1</v>
      </c>
      <c r="O1019" s="23" t="s">
        <v>119</v>
      </c>
      <c r="P1019" s="20">
        <f>VLOOKUP(O1019,Table14[#All],2,0)</f>
        <v>0</v>
      </c>
      <c r="Q1019" s="23" t="s">
        <v>104</v>
      </c>
      <c r="R1019" s="20">
        <f>VLOOKUP(Q1019,Table16[#All],2,0)</f>
        <v>0</v>
      </c>
      <c r="S1019" s="23" t="s">
        <v>172</v>
      </c>
      <c r="T1019" s="20">
        <f>VLOOKUP(S1019,Table17[#All],2,0)</f>
        <v>1</v>
      </c>
      <c r="U1019" s="24">
        <v>187500</v>
      </c>
    </row>
    <row r="1020" spans="1:21">
      <c r="A1020" s="19" t="s">
        <v>121</v>
      </c>
      <c r="B1020" s="20">
        <f>VLOOKUP(A1020,Table7[#All],2,)</f>
        <v>17</v>
      </c>
      <c r="C1020" s="20" t="s">
        <v>91</v>
      </c>
      <c r="D1020" s="20">
        <f>VLOOKUP(C1020,Table8[#All],2,0)</f>
        <v>0</v>
      </c>
      <c r="E1020" s="20" t="s">
        <v>92</v>
      </c>
      <c r="F1020" s="20">
        <f>VLOOKUP(E1020,Table9[#All],2,0)</f>
        <v>0</v>
      </c>
      <c r="G1020" s="20" t="s">
        <v>158</v>
      </c>
      <c r="H1020" s="20">
        <f>VLOOKUP(G1020,Table10[#All],2,0)</f>
        <v>5</v>
      </c>
      <c r="I1020" s="20" t="s">
        <v>119</v>
      </c>
      <c r="J1020" s="20">
        <f>VLOOKUP(I1020,Table11[#All],2,0)</f>
        <v>0</v>
      </c>
      <c r="K1020" s="20" t="s">
        <v>98</v>
      </c>
      <c r="L1020" s="20">
        <f>VLOOKUP(K1020,Table12[#All],2,0)</f>
        <v>0</v>
      </c>
      <c r="M1020" s="20" t="s">
        <v>119</v>
      </c>
      <c r="N1020" s="20">
        <f>VLOOKUP(M1020,Table13[#All],2,0)</f>
        <v>1</v>
      </c>
      <c r="O1020" s="20" t="s">
        <v>119</v>
      </c>
      <c r="P1020" s="20">
        <f>VLOOKUP(O1020,Table14[#All],2,0)</f>
        <v>0</v>
      </c>
      <c r="Q1020" s="20" t="s">
        <v>104</v>
      </c>
      <c r="R1020" s="20">
        <f>VLOOKUP(Q1020,Table16[#All],2,0)</f>
        <v>0</v>
      </c>
      <c r="S1020" s="20" t="s">
        <v>111</v>
      </c>
      <c r="T1020" s="20">
        <f>VLOOKUP(S1020,Table17[#All],2,0)</f>
        <v>0</v>
      </c>
      <c r="U1020" s="21">
        <v>160000</v>
      </c>
    </row>
    <row r="1021" spans="1:21">
      <c r="A1021" s="22" t="s">
        <v>156</v>
      </c>
      <c r="B1021" s="20">
        <f>VLOOKUP(A1021,Table7[#All],2,)</f>
        <v>21</v>
      </c>
      <c r="C1021" s="23" t="s">
        <v>91</v>
      </c>
      <c r="D1021" s="20">
        <f>VLOOKUP(C1021,Table8[#All],2,0)</f>
        <v>0</v>
      </c>
      <c r="E1021" s="23" t="s">
        <v>129</v>
      </c>
      <c r="F1021" s="20">
        <f>VLOOKUP(E1021,Table9[#All],2,0)</f>
        <v>3</v>
      </c>
      <c r="G1021" s="23" t="s">
        <v>93</v>
      </c>
      <c r="H1021" s="20">
        <f>VLOOKUP(G1021,Table10[#All],2,0)</f>
        <v>1</v>
      </c>
      <c r="I1021" s="23" t="s">
        <v>119</v>
      </c>
      <c r="J1021" s="20">
        <f>VLOOKUP(I1021,Table11[#All],2,0)</f>
        <v>0</v>
      </c>
      <c r="K1021" s="23" t="s">
        <v>98</v>
      </c>
      <c r="L1021" s="20">
        <f>VLOOKUP(K1021,Table12[#All],2,0)</f>
        <v>0</v>
      </c>
      <c r="M1021" s="23" t="s">
        <v>126</v>
      </c>
      <c r="N1021" s="20">
        <f>VLOOKUP(M1021,Table13[#All],2,0)</f>
        <v>0</v>
      </c>
      <c r="O1021" s="23" t="s">
        <v>119</v>
      </c>
      <c r="P1021" s="20">
        <f>VLOOKUP(O1021,Table14[#All],2,0)</f>
        <v>0</v>
      </c>
      <c r="Q1021" s="23" t="s">
        <v>104</v>
      </c>
      <c r="R1021" s="20">
        <f>VLOOKUP(Q1021,Table16[#All],2,0)</f>
        <v>0</v>
      </c>
      <c r="S1021" s="23" t="s">
        <v>111</v>
      </c>
      <c r="T1021" s="20">
        <f>VLOOKUP(S1021,Table17[#All],2,0)</f>
        <v>0</v>
      </c>
      <c r="U1021" s="24">
        <v>213490</v>
      </c>
    </row>
    <row r="1022" spans="1:21">
      <c r="A1022" s="19" t="s">
        <v>206</v>
      </c>
      <c r="B1022" s="20">
        <f>VLOOKUP(A1022,Table7[#All],2,)</f>
        <v>15</v>
      </c>
      <c r="C1022" s="20" t="s">
        <v>91</v>
      </c>
      <c r="D1022" s="20">
        <f>VLOOKUP(C1022,Table8[#All],2,0)</f>
        <v>0</v>
      </c>
      <c r="E1022" s="20" t="s">
        <v>92</v>
      </c>
      <c r="F1022" s="20">
        <f>VLOOKUP(E1022,Table9[#All],2,0)</f>
        <v>0</v>
      </c>
      <c r="G1022" s="20" t="s">
        <v>93</v>
      </c>
      <c r="H1022" s="20">
        <f>VLOOKUP(G1022,Table10[#All],2,0)</f>
        <v>1</v>
      </c>
      <c r="I1022" s="20" t="s">
        <v>119</v>
      </c>
      <c r="J1022" s="20">
        <f>VLOOKUP(I1022,Table11[#All],2,0)</f>
        <v>0</v>
      </c>
      <c r="K1022" s="20" t="s">
        <v>98</v>
      </c>
      <c r="L1022" s="20">
        <f>VLOOKUP(K1022,Table12[#All],2,0)</f>
        <v>0</v>
      </c>
      <c r="M1022" s="20" t="s">
        <v>126</v>
      </c>
      <c r="N1022" s="20">
        <f>VLOOKUP(M1022,Table13[#All],2,0)</f>
        <v>0</v>
      </c>
      <c r="O1022" s="20" t="s">
        <v>119</v>
      </c>
      <c r="P1022" s="20">
        <f>VLOOKUP(O1022,Table14[#All],2,0)</f>
        <v>0</v>
      </c>
      <c r="Q1022" s="20" t="s">
        <v>104</v>
      </c>
      <c r="R1022" s="20">
        <f>VLOOKUP(Q1022,Table16[#All],2,0)</f>
        <v>0</v>
      </c>
      <c r="S1022" s="20" t="s">
        <v>111</v>
      </c>
      <c r="T1022" s="20">
        <f>VLOOKUP(S1022,Table17[#All],2,0)</f>
        <v>0</v>
      </c>
      <c r="U1022" s="21">
        <v>176000</v>
      </c>
    </row>
    <row r="1023" spans="1:21">
      <c r="A1023" s="22" t="s">
        <v>209</v>
      </c>
      <c r="B1023" s="20">
        <f>VLOOKUP(A1023,Table7[#All],2,)</f>
        <v>0</v>
      </c>
      <c r="C1023" s="23" t="s">
        <v>91</v>
      </c>
      <c r="D1023" s="20">
        <f>VLOOKUP(C1023,Table8[#All],2,0)</f>
        <v>0</v>
      </c>
      <c r="E1023" s="23" t="s">
        <v>92</v>
      </c>
      <c r="F1023" s="20">
        <f>VLOOKUP(E1023,Table9[#All],2,0)</f>
        <v>0</v>
      </c>
      <c r="G1023" s="23" t="s">
        <v>93</v>
      </c>
      <c r="H1023" s="20">
        <f>VLOOKUP(G1023,Table10[#All],2,0)</f>
        <v>1</v>
      </c>
      <c r="I1023" s="23" t="s">
        <v>119</v>
      </c>
      <c r="J1023" s="20">
        <f>VLOOKUP(I1023,Table11[#All],2,0)</f>
        <v>0</v>
      </c>
      <c r="K1023" s="23" t="s">
        <v>98</v>
      </c>
      <c r="L1023" s="20">
        <f>VLOOKUP(K1023,Table12[#All],2,0)</f>
        <v>0</v>
      </c>
      <c r="M1023" s="23" t="s">
        <v>126</v>
      </c>
      <c r="N1023" s="20">
        <f>VLOOKUP(M1023,Table13[#All],2,0)</f>
        <v>0</v>
      </c>
      <c r="O1023" s="23" t="s">
        <v>119</v>
      </c>
      <c r="P1023" s="20">
        <f>VLOOKUP(O1023,Table14[#All],2,0)</f>
        <v>0</v>
      </c>
      <c r="Q1023" s="23" t="s">
        <v>104</v>
      </c>
      <c r="R1023" s="20">
        <f>VLOOKUP(Q1023,Table16[#All],2,0)</f>
        <v>0</v>
      </c>
      <c r="S1023" s="23" t="s">
        <v>150</v>
      </c>
      <c r="T1023" s="20">
        <f>VLOOKUP(S1023,Table17[#All],2,0)</f>
        <v>2</v>
      </c>
      <c r="U1023" s="24">
        <v>194000</v>
      </c>
    </row>
    <row r="1024" spans="1:21">
      <c r="A1024" s="19" t="s">
        <v>188</v>
      </c>
      <c r="B1024" s="20">
        <f>VLOOKUP(A1024,Table7[#All],2,)</f>
        <v>7</v>
      </c>
      <c r="C1024" s="20" t="s">
        <v>91</v>
      </c>
      <c r="D1024" s="20">
        <f>VLOOKUP(C1024,Table8[#All],2,0)</f>
        <v>0</v>
      </c>
      <c r="E1024" s="20" t="s">
        <v>92</v>
      </c>
      <c r="F1024" s="20">
        <f>VLOOKUP(E1024,Table9[#All],2,0)</f>
        <v>0</v>
      </c>
      <c r="G1024" s="20" t="s">
        <v>176</v>
      </c>
      <c r="H1024" s="20">
        <f>VLOOKUP(G1024,Table10[#All],2,0)</f>
        <v>2</v>
      </c>
      <c r="I1024" s="20" t="s">
        <v>98</v>
      </c>
      <c r="J1024" s="20">
        <f>VLOOKUP(I1024,Table11[#All],2,0)</f>
        <v>1</v>
      </c>
      <c r="K1024" s="20" t="s">
        <v>98</v>
      </c>
      <c r="L1024" s="20">
        <f>VLOOKUP(K1024,Table12[#All],2,0)</f>
        <v>0</v>
      </c>
      <c r="M1024" s="20" t="s">
        <v>119</v>
      </c>
      <c r="N1024" s="20">
        <f>VLOOKUP(M1024,Table13[#All],2,0)</f>
        <v>1</v>
      </c>
      <c r="O1024" s="20" t="s">
        <v>98</v>
      </c>
      <c r="P1024" s="20">
        <f>VLOOKUP(O1024,Table14[#All],2,0)</f>
        <v>1</v>
      </c>
      <c r="Q1024" s="20" t="s">
        <v>104</v>
      </c>
      <c r="R1024" s="20">
        <f>VLOOKUP(Q1024,Table16[#All],2,0)</f>
        <v>0</v>
      </c>
      <c r="S1024" s="20" t="s">
        <v>111</v>
      </c>
      <c r="T1024" s="20">
        <f>VLOOKUP(S1024,Table17[#All],2,0)</f>
        <v>0</v>
      </c>
      <c r="U1024" s="21">
        <v>87000</v>
      </c>
    </row>
    <row r="1025" spans="1:21">
      <c r="A1025" s="22" t="s">
        <v>156</v>
      </c>
      <c r="B1025" s="20">
        <f>VLOOKUP(A1025,Table7[#All],2,)</f>
        <v>21</v>
      </c>
      <c r="C1025" s="23" t="s">
        <v>91</v>
      </c>
      <c r="D1025" s="20">
        <f>VLOOKUP(C1025,Table8[#All],2,0)</f>
        <v>0</v>
      </c>
      <c r="E1025" s="23" t="s">
        <v>129</v>
      </c>
      <c r="F1025" s="20">
        <f>VLOOKUP(E1025,Table9[#All],2,0)</f>
        <v>3</v>
      </c>
      <c r="G1025" s="23" t="s">
        <v>93</v>
      </c>
      <c r="H1025" s="20">
        <f>VLOOKUP(G1025,Table10[#All],2,0)</f>
        <v>1</v>
      </c>
      <c r="I1025" s="23" t="s">
        <v>119</v>
      </c>
      <c r="J1025" s="20">
        <f>VLOOKUP(I1025,Table11[#All],2,0)</f>
        <v>0</v>
      </c>
      <c r="K1025" s="23" t="s">
        <v>119</v>
      </c>
      <c r="L1025" s="20">
        <f>VLOOKUP(K1025,Table12[#All],2,0)</f>
        <v>1</v>
      </c>
      <c r="M1025" s="23" t="s">
        <v>126</v>
      </c>
      <c r="N1025" s="20">
        <f>VLOOKUP(M1025,Table13[#All],2,0)</f>
        <v>0</v>
      </c>
      <c r="O1025" s="23" t="s">
        <v>119</v>
      </c>
      <c r="P1025" s="20">
        <f>VLOOKUP(O1025,Table14[#All],2,0)</f>
        <v>0</v>
      </c>
      <c r="Q1025" s="23" t="s">
        <v>104</v>
      </c>
      <c r="R1025" s="20">
        <f>VLOOKUP(Q1025,Table16[#All],2,0)</f>
        <v>0</v>
      </c>
      <c r="S1025" s="23" t="s">
        <v>111</v>
      </c>
      <c r="T1025" s="20">
        <f>VLOOKUP(S1025,Table17[#All],2,0)</f>
        <v>0</v>
      </c>
      <c r="U1025" s="24">
        <v>191000</v>
      </c>
    </row>
    <row r="1026" spans="1:21">
      <c r="A1026" s="19" t="s">
        <v>218</v>
      </c>
      <c r="B1026" s="20">
        <f>VLOOKUP(A1026,Table7[#All],2,)</f>
        <v>16</v>
      </c>
      <c r="C1026" s="20" t="s">
        <v>91</v>
      </c>
      <c r="D1026" s="20">
        <f>VLOOKUP(C1026,Table8[#All],2,0)</f>
        <v>0</v>
      </c>
      <c r="E1026" s="20" t="s">
        <v>92</v>
      </c>
      <c r="F1026" s="20">
        <f>VLOOKUP(E1026,Table9[#All],2,0)</f>
        <v>0</v>
      </c>
      <c r="G1026" s="20" t="s">
        <v>93</v>
      </c>
      <c r="H1026" s="20">
        <f>VLOOKUP(G1026,Table10[#All],2,0)</f>
        <v>1</v>
      </c>
      <c r="I1026" s="20" t="s">
        <v>119</v>
      </c>
      <c r="J1026" s="20">
        <f>VLOOKUP(I1026,Table11[#All],2,0)</f>
        <v>0</v>
      </c>
      <c r="K1026" s="20" t="s">
        <v>98</v>
      </c>
      <c r="L1026" s="20">
        <f>VLOOKUP(K1026,Table12[#All],2,0)</f>
        <v>0</v>
      </c>
      <c r="M1026" s="20" t="s">
        <v>98</v>
      </c>
      <c r="N1026" s="20">
        <f>VLOOKUP(M1026,Table13[#All],2,0)</f>
        <v>2</v>
      </c>
      <c r="O1026" s="20" t="s">
        <v>119</v>
      </c>
      <c r="P1026" s="20">
        <f>VLOOKUP(O1026,Table14[#All],2,0)</f>
        <v>0</v>
      </c>
      <c r="Q1026" s="20" t="s">
        <v>104</v>
      </c>
      <c r="R1026" s="20">
        <f>VLOOKUP(Q1026,Table16[#All],2,0)</f>
        <v>0</v>
      </c>
      <c r="S1026" s="20" t="s">
        <v>172</v>
      </c>
      <c r="T1026" s="20">
        <f>VLOOKUP(S1026,Table17[#All],2,0)</f>
        <v>1</v>
      </c>
      <c r="U1026" s="21">
        <v>287000</v>
      </c>
    </row>
    <row r="1027" spans="1:21">
      <c r="A1027" s="22" t="s">
        <v>209</v>
      </c>
      <c r="B1027" s="20">
        <f>VLOOKUP(A1027,Table7[#All],2,)</f>
        <v>0</v>
      </c>
      <c r="C1027" s="23" t="s">
        <v>91</v>
      </c>
      <c r="D1027" s="20">
        <f>VLOOKUP(C1027,Table8[#All],2,0)</f>
        <v>0</v>
      </c>
      <c r="E1027" s="23" t="s">
        <v>92</v>
      </c>
      <c r="F1027" s="20">
        <f>VLOOKUP(E1027,Table9[#All],2,0)</f>
        <v>0</v>
      </c>
      <c r="G1027" s="23" t="s">
        <v>93</v>
      </c>
      <c r="H1027" s="20">
        <f>VLOOKUP(G1027,Table10[#All],2,0)</f>
        <v>1</v>
      </c>
      <c r="I1027" s="23" t="s">
        <v>98</v>
      </c>
      <c r="J1027" s="20">
        <f>VLOOKUP(I1027,Table11[#All],2,0)</f>
        <v>1</v>
      </c>
      <c r="K1027" s="23" t="s">
        <v>98</v>
      </c>
      <c r="L1027" s="20">
        <f>VLOOKUP(K1027,Table12[#All],2,0)</f>
        <v>0</v>
      </c>
      <c r="M1027" s="23" t="s">
        <v>98</v>
      </c>
      <c r="N1027" s="20">
        <f>VLOOKUP(M1027,Table13[#All],2,0)</f>
        <v>2</v>
      </c>
      <c r="O1027" s="23" t="s">
        <v>98</v>
      </c>
      <c r="P1027" s="20">
        <f>VLOOKUP(O1027,Table14[#All],2,0)</f>
        <v>1</v>
      </c>
      <c r="Q1027" s="23" t="s">
        <v>104</v>
      </c>
      <c r="R1027" s="20">
        <f>VLOOKUP(Q1027,Table16[#All],2,0)</f>
        <v>0</v>
      </c>
      <c r="S1027" s="23" t="s">
        <v>111</v>
      </c>
      <c r="T1027" s="20">
        <f>VLOOKUP(S1027,Table17[#All],2,0)</f>
        <v>0</v>
      </c>
      <c r="U1027" s="24">
        <v>112500</v>
      </c>
    </row>
    <row r="1028" spans="1:21">
      <c r="A1028" s="19" t="s">
        <v>89</v>
      </c>
      <c r="B1028" s="20">
        <f>VLOOKUP(A1028,Table7[#All],2,)</f>
        <v>11</v>
      </c>
      <c r="C1028" s="20" t="s">
        <v>90</v>
      </c>
      <c r="D1028" s="20">
        <f>VLOOKUP(C1028,Table8[#All],2,0)</f>
        <v>1</v>
      </c>
      <c r="E1028" s="20" t="s">
        <v>92</v>
      </c>
      <c r="F1028" s="20">
        <f>VLOOKUP(E1028,Table9[#All],2,0)</f>
        <v>0</v>
      </c>
      <c r="G1028" s="20" t="s">
        <v>93</v>
      </c>
      <c r="H1028" s="20">
        <f>VLOOKUP(G1028,Table10[#All],2,0)</f>
        <v>1</v>
      </c>
      <c r="I1028" s="20" t="s">
        <v>98</v>
      </c>
      <c r="J1028" s="20">
        <f>VLOOKUP(I1028,Table11[#All],2,0)</f>
        <v>1</v>
      </c>
      <c r="K1028" s="20" t="s">
        <v>98</v>
      </c>
      <c r="L1028" s="20">
        <f>VLOOKUP(K1028,Table12[#All],2,0)</f>
        <v>0</v>
      </c>
      <c r="M1028" s="20" t="s">
        <v>98</v>
      </c>
      <c r="N1028" s="20">
        <f>VLOOKUP(M1028,Table13[#All],2,0)</f>
        <v>2</v>
      </c>
      <c r="O1028" s="20" t="s">
        <v>98</v>
      </c>
      <c r="P1028" s="20">
        <f>VLOOKUP(O1028,Table14[#All],2,0)</f>
        <v>1</v>
      </c>
      <c r="Q1028" s="20" t="s">
        <v>104</v>
      </c>
      <c r="R1028" s="20">
        <f>VLOOKUP(Q1028,Table16[#All],2,0)</f>
        <v>0</v>
      </c>
      <c r="S1028" s="20" t="s">
        <v>111</v>
      </c>
      <c r="T1028" s="20">
        <f>VLOOKUP(S1028,Table17[#All],2,0)</f>
        <v>0</v>
      </c>
      <c r="U1028" s="21">
        <v>167500</v>
      </c>
    </row>
    <row r="1029" spans="1:21">
      <c r="A1029" s="22" t="s">
        <v>218</v>
      </c>
      <c r="B1029" s="20">
        <f>VLOOKUP(A1029,Table7[#All],2,)</f>
        <v>16</v>
      </c>
      <c r="C1029" s="23" t="s">
        <v>91</v>
      </c>
      <c r="D1029" s="20">
        <f>VLOOKUP(C1029,Table8[#All],2,0)</f>
        <v>0</v>
      </c>
      <c r="E1029" s="23" t="s">
        <v>92</v>
      </c>
      <c r="F1029" s="20">
        <f>VLOOKUP(E1029,Table9[#All],2,0)</f>
        <v>0</v>
      </c>
      <c r="G1029" s="23" t="s">
        <v>93</v>
      </c>
      <c r="H1029" s="20">
        <f>VLOOKUP(G1029,Table10[#All],2,0)</f>
        <v>1</v>
      </c>
      <c r="I1029" s="23" t="s">
        <v>119</v>
      </c>
      <c r="J1029" s="20">
        <f>VLOOKUP(I1029,Table11[#All],2,0)</f>
        <v>0</v>
      </c>
      <c r="K1029" s="23" t="s">
        <v>98</v>
      </c>
      <c r="L1029" s="20">
        <f>VLOOKUP(K1029,Table12[#All],2,0)</f>
        <v>0</v>
      </c>
      <c r="M1029" s="23" t="s">
        <v>126</v>
      </c>
      <c r="N1029" s="20">
        <f>VLOOKUP(M1029,Table13[#All],2,0)</f>
        <v>0</v>
      </c>
      <c r="O1029" s="23" t="s">
        <v>119</v>
      </c>
      <c r="P1029" s="20">
        <f>VLOOKUP(O1029,Table14[#All],2,0)</f>
        <v>0</v>
      </c>
      <c r="Q1029" s="23" t="s">
        <v>104</v>
      </c>
      <c r="R1029" s="20">
        <f>VLOOKUP(Q1029,Table16[#All],2,0)</f>
        <v>0</v>
      </c>
      <c r="S1029" s="23" t="s">
        <v>150</v>
      </c>
      <c r="T1029" s="20">
        <f>VLOOKUP(S1029,Table17[#All],2,0)</f>
        <v>2</v>
      </c>
      <c r="U1029" s="24">
        <v>293077</v>
      </c>
    </row>
    <row r="1030" spans="1:21">
      <c r="A1030" s="19" t="s">
        <v>89</v>
      </c>
      <c r="B1030" s="20">
        <f>VLOOKUP(A1030,Table7[#All],2,)</f>
        <v>11</v>
      </c>
      <c r="C1030" s="20" t="s">
        <v>182</v>
      </c>
      <c r="D1030" s="20">
        <f>VLOOKUP(C1030,Table8[#All],2,0)</f>
        <v>3</v>
      </c>
      <c r="E1030" s="20" t="s">
        <v>92</v>
      </c>
      <c r="F1030" s="20">
        <f>VLOOKUP(E1030,Table9[#All],2,0)</f>
        <v>0</v>
      </c>
      <c r="G1030" s="20" t="s">
        <v>176</v>
      </c>
      <c r="H1030" s="20">
        <f>VLOOKUP(G1030,Table10[#All],2,0)</f>
        <v>2</v>
      </c>
      <c r="I1030" s="20" t="s">
        <v>98</v>
      </c>
      <c r="J1030" s="20">
        <f>VLOOKUP(I1030,Table11[#All],2,0)</f>
        <v>1</v>
      </c>
      <c r="K1030" s="20" t="s">
        <v>98</v>
      </c>
      <c r="L1030" s="20">
        <f>VLOOKUP(K1030,Table12[#All],2,0)</f>
        <v>0</v>
      </c>
      <c r="M1030" s="20" t="s">
        <v>98</v>
      </c>
      <c r="N1030" s="20">
        <f>VLOOKUP(M1030,Table13[#All],2,0)</f>
        <v>2</v>
      </c>
      <c r="O1030" s="20" t="s">
        <v>98</v>
      </c>
      <c r="P1030" s="20">
        <f>VLOOKUP(O1030,Table14[#All],2,0)</f>
        <v>1</v>
      </c>
      <c r="Q1030" s="20" t="s">
        <v>104</v>
      </c>
      <c r="R1030" s="20">
        <f>VLOOKUP(Q1030,Table16[#All],2,0)</f>
        <v>0</v>
      </c>
      <c r="S1030" s="20" t="s">
        <v>111</v>
      </c>
      <c r="T1030" s="20">
        <f>VLOOKUP(S1030,Table17[#All],2,0)</f>
        <v>0</v>
      </c>
      <c r="U1030" s="21">
        <v>105000</v>
      </c>
    </row>
    <row r="1031" spans="1:21">
      <c r="A1031" s="22" t="s">
        <v>141</v>
      </c>
      <c r="B1031" s="20">
        <f>VLOOKUP(A1031,Table7[#All],2,)</f>
        <v>22</v>
      </c>
      <c r="C1031" s="23" t="s">
        <v>91</v>
      </c>
      <c r="D1031" s="20">
        <f>VLOOKUP(C1031,Table8[#All],2,0)</f>
        <v>0</v>
      </c>
      <c r="E1031" s="23" t="s">
        <v>142</v>
      </c>
      <c r="F1031" s="20">
        <f>VLOOKUP(E1031,Table9[#All],2,0)</f>
        <v>4</v>
      </c>
      <c r="G1031" s="23" t="s">
        <v>122</v>
      </c>
      <c r="H1031" s="20">
        <f>VLOOKUP(G1031,Table10[#All],2,0)</f>
        <v>0</v>
      </c>
      <c r="I1031" s="23" t="s">
        <v>98</v>
      </c>
      <c r="J1031" s="20">
        <f>VLOOKUP(I1031,Table11[#All],2,0)</f>
        <v>1</v>
      </c>
      <c r="K1031" s="23" t="s">
        <v>98</v>
      </c>
      <c r="L1031" s="20">
        <f>VLOOKUP(K1031,Table12[#All],2,0)</f>
        <v>0</v>
      </c>
      <c r="M1031" s="23" t="s">
        <v>119</v>
      </c>
      <c r="N1031" s="20">
        <f>VLOOKUP(M1031,Table13[#All],2,0)</f>
        <v>1</v>
      </c>
      <c r="O1031" s="23" t="s">
        <v>98</v>
      </c>
      <c r="P1031" s="20">
        <f>VLOOKUP(O1031,Table14[#All],2,0)</f>
        <v>1</v>
      </c>
      <c r="Q1031" s="23" t="s">
        <v>104</v>
      </c>
      <c r="R1031" s="20">
        <f>VLOOKUP(Q1031,Table16[#All],2,0)</f>
        <v>0</v>
      </c>
      <c r="S1031" s="23" t="s">
        <v>111</v>
      </c>
      <c r="T1031" s="20">
        <f>VLOOKUP(S1031,Table17[#All],2,0)</f>
        <v>0</v>
      </c>
      <c r="U1031" s="24">
        <v>118000</v>
      </c>
    </row>
    <row r="1032" spans="1:21">
      <c r="A1032" s="19" t="s">
        <v>200</v>
      </c>
      <c r="B1032" s="20">
        <f>VLOOKUP(A1032,Table7[#All],2,)</f>
        <v>23</v>
      </c>
      <c r="C1032" s="20" t="s">
        <v>91</v>
      </c>
      <c r="D1032" s="20">
        <f>VLOOKUP(C1032,Table8[#All],2,0)</f>
        <v>0</v>
      </c>
      <c r="E1032" s="20" t="s">
        <v>186</v>
      </c>
      <c r="F1032" s="20">
        <f>VLOOKUP(E1032,Table9[#All],2,0)</f>
        <v>1</v>
      </c>
      <c r="G1032" s="20" t="s">
        <v>122</v>
      </c>
      <c r="H1032" s="20">
        <f>VLOOKUP(G1032,Table10[#All],2,0)</f>
        <v>0</v>
      </c>
      <c r="I1032" s="20" t="s">
        <v>98</v>
      </c>
      <c r="J1032" s="20">
        <f>VLOOKUP(I1032,Table11[#All],2,0)</f>
        <v>1</v>
      </c>
      <c r="K1032" s="20" t="s">
        <v>98</v>
      </c>
      <c r="L1032" s="20">
        <f>VLOOKUP(K1032,Table12[#All],2,0)</f>
        <v>0</v>
      </c>
      <c r="M1032" s="20" t="s">
        <v>119</v>
      </c>
      <c r="N1032" s="20">
        <f>VLOOKUP(M1032,Table13[#All],2,0)</f>
        <v>1</v>
      </c>
      <c r="O1032" s="20" t="s">
        <v>98</v>
      </c>
      <c r="P1032" s="20">
        <f>VLOOKUP(O1032,Table14[#All],2,0)</f>
        <v>1</v>
      </c>
      <c r="Q1032" s="20" t="s">
        <v>167</v>
      </c>
      <c r="R1032" s="20">
        <f>VLOOKUP(Q1032,Table16[#All],2,0)</f>
        <v>1</v>
      </c>
      <c r="S1032" s="20" t="s">
        <v>111</v>
      </c>
      <c r="T1032" s="20">
        <f>VLOOKUP(S1032,Table17[#All],2,0)</f>
        <v>0</v>
      </c>
      <c r="U1032" s="21">
        <v>160000</v>
      </c>
    </row>
    <row r="1033" spans="1:21">
      <c r="A1033" s="22" t="s">
        <v>200</v>
      </c>
      <c r="B1033" s="20">
        <f>VLOOKUP(A1033,Table7[#All],2,)</f>
        <v>23</v>
      </c>
      <c r="C1033" s="23" t="s">
        <v>91</v>
      </c>
      <c r="D1033" s="20">
        <f>VLOOKUP(C1033,Table8[#All],2,0)</f>
        <v>0</v>
      </c>
      <c r="E1033" s="23" t="s">
        <v>92</v>
      </c>
      <c r="F1033" s="20">
        <f>VLOOKUP(E1033,Table9[#All],2,0)</f>
        <v>0</v>
      </c>
      <c r="G1033" s="23" t="s">
        <v>246</v>
      </c>
      <c r="H1033" s="20">
        <f>VLOOKUP(G1033,Table10[#All],2,0)</f>
        <v>7</v>
      </c>
      <c r="I1033" s="23" t="s">
        <v>98</v>
      </c>
      <c r="J1033" s="20">
        <f>VLOOKUP(I1033,Table11[#All],2,0)</f>
        <v>1</v>
      </c>
      <c r="K1033" s="23" t="s">
        <v>98</v>
      </c>
      <c r="L1033" s="20">
        <f>VLOOKUP(K1033,Table12[#All],2,0)</f>
        <v>0</v>
      </c>
      <c r="M1033" s="23" t="s">
        <v>126</v>
      </c>
      <c r="N1033" s="20">
        <f>VLOOKUP(M1033,Table13[#All],2,0)</f>
        <v>0</v>
      </c>
      <c r="O1033" s="23" t="s">
        <v>98</v>
      </c>
      <c r="P1033" s="20">
        <f>VLOOKUP(O1033,Table14[#All],2,0)</f>
        <v>1</v>
      </c>
      <c r="Q1033" s="23" t="s">
        <v>104</v>
      </c>
      <c r="R1033" s="20">
        <f>VLOOKUP(Q1033,Table16[#All],2,0)</f>
        <v>0</v>
      </c>
      <c r="S1033" s="23" t="s">
        <v>111</v>
      </c>
      <c r="T1033" s="20">
        <f>VLOOKUP(S1033,Table17[#All],2,0)</f>
        <v>0</v>
      </c>
      <c r="U1033" s="24">
        <v>197000</v>
      </c>
    </row>
    <row r="1034" spans="1:21">
      <c r="A1034" s="19" t="s">
        <v>162</v>
      </c>
      <c r="B1034" s="20">
        <f>VLOOKUP(A1034,Table7[#All],2,)</f>
        <v>3</v>
      </c>
      <c r="C1034" s="20" t="s">
        <v>91</v>
      </c>
      <c r="D1034" s="20">
        <f>VLOOKUP(C1034,Table8[#All],2,0)</f>
        <v>0</v>
      </c>
      <c r="E1034" s="20" t="s">
        <v>92</v>
      </c>
      <c r="F1034" s="20">
        <f>VLOOKUP(E1034,Table9[#All],2,0)</f>
        <v>0</v>
      </c>
      <c r="G1034" s="20" t="s">
        <v>122</v>
      </c>
      <c r="H1034" s="20">
        <f>VLOOKUP(G1034,Table10[#All],2,0)</f>
        <v>0</v>
      </c>
      <c r="I1034" s="20" t="s">
        <v>119</v>
      </c>
      <c r="J1034" s="20">
        <f>VLOOKUP(I1034,Table11[#All],2,0)</f>
        <v>0</v>
      </c>
      <c r="K1034" s="20" t="s">
        <v>119</v>
      </c>
      <c r="L1034" s="20">
        <f>VLOOKUP(K1034,Table12[#All],2,0)</f>
        <v>1</v>
      </c>
      <c r="M1034" s="20" t="s">
        <v>126</v>
      </c>
      <c r="N1034" s="20">
        <f>VLOOKUP(M1034,Table13[#All],2,0)</f>
        <v>0</v>
      </c>
      <c r="O1034" s="20" t="s">
        <v>119</v>
      </c>
      <c r="P1034" s="20">
        <f>VLOOKUP(O1034,Table14[#All],2,0)</f>
        <v>0</v>
      </c>
      <c r="Q1034" s="20" t="s">
        <v>104</v>
      </c>
      <c r="R1034" s="20">
        <f>VLOOKUP(Q1034,Table16[#All],2,0)</f>
        <v>0</v>
      </c>
      <c r="S1034" s="20" t="s">
        <v>172</v>
      </c>
      <c r="T1034" s="20">
        <f>VLOOKUP(S1034,Table17[#All],2,0)</f>
        <v>1</v>
      </c>
      <c r="U1034" s="21">
        <v>310000</v>
      </c>
    </row>
    <row r="1035" spans="1:21">
      <c r="A1035" s="22" t="s">
        <v>209</v>
      </c>
      <c r="B1035" s="20">
        <f>VLOOKUP(A1035,Table7[#All],2,)</f>
        <v>0</v>
      </c>
      <c r="C1035" s="23" t="s">
        <v>91</v>
      </c>
      <c r="D1035" s="20">
        <f>VLOOKUP(C1035,Table8[#All],2,0)</f>
        <v>0</v>
      </c>
      <c r="E1035" s="23" t="s">
        <v>92</v>
      </c>
      <c r="F1035" s="20">
        <f>VLOOKUP(E1035,Table9[#All],2,0)</f>
        <v>0</v>
      </c>
      <c r="G1035" s="23" t="s">
        <v>93</v>
      </c>
      <c r="H1035" s="20">
        <f>VLOOKUP(G1035,Table10[#All],2,0)</f>
        <v>1</v>
      </c>
      <c r="I1035" s="23" t="s">
        <v>119</v>
      </c>
      <c r="J1035" s="20">
        <f>VLOOKUP(I1035,Table11[#All],2,0)</f>
        <v>0</v>
      </c>
      <c r="K1035" s="23" t="s">
        <v>98</v>
      </c>
      <c r="L1035" s="20">
        <f>VLOOKUP(K1035,Table12[#All],2,0)</f>
        <v>0</v>
      </c>
      <c r="M1035" s="23" t="s">
        <v>126</v>
      </c>
      <c r="N1035" s="20">
        <f>VLOOKUP(M1035,Table13[#All],2,0)</f>
        <v>0</v>
      </c>
      <c r="O1035" s="23" t="s">
        <v>119</v>
      </c>
      <c r="P1035" s="20">
        <f>VLOOKUP(O1035,Table14[#All],2,0)</f>
        <v>0</v>
      </c>
      <c r="Q1035" s="23" t="s">
        <v>104</v>
      </c>
      <c r="R1035" s="20">
        <f>VLOOKUP(Q1035,Table16[#All],2,0)</f>
        <v>0</v>
      </c>
      <c r="S1035" s="23" t="s">
        <v>111</v>
      </c>
      <c r="T1035" s="20">
        <f>VLOOKUP(S1035,Table17[#All],2,0)</f>
        <v>0</v>
      </c>
      <c r="U1035" s="24">
        <v>230000</v>
      </c>
    </row>
    <row r="1036" spans="1:21">
      <c r="A1036" s="19" t="s">
        <v>212</v>
      </c>
      <c r="B1036" s="20">
        <f>VLOOKUP(A1036,Table7[#All],2,)</f>
        <v>2</v>
      </c>
      <c r="C1036" s="20" t="s">
        <v>91</v>
      </c>
      <c r="D1036" s="20">
        <f>VLOOKUP(C1036,Table8[#All],2,0)</f>
        <v>0</v>
      </c>
      <c r="E1036" s="20" t="s">
        <v>92</v>
      </c>
      <c r="F1036" s="20">
        <f>VLOOKUP(E1036,Table9[#All],2,0)</f>
        <v>0</v>
      </c>
      <c r="G1036" s="20" t="s">
        <v>93</v>
      </c>
      <c r="H1036" s="20">
        <f>VLOOKUP(G1036,Table10[#All],2,0)</f>
        <v>1</v>
      </c>
      <c r="I1036" s="20" t="s">
        <v>139</v>
      </c>
      <c r="J1036" s="20">
        <f>VLOOKUP(I1036,Table11[#All],2,0)</f>
        <v>4</v>
      </c>
      <c r="K1036" s="20" t="s">
        <v>139</v>
      </c>
      <c r="L1036" s="20">
        <f>VLOOKUP(K1036,Table12[#All],2,0)</f>
        <v>3</v>
      </c>
      <c r="M1036" s="20" t="s">
        <v>126</v>
      </c>
      <c r="N1036" s="20">
        <f>VLOOKUP(M1036,Table13[#All],2,0)</f>
        <v>0</v>
      </c>
      <c r="O1036" s="20" t="s">
        <v>139</v>
      </c>
      <c r="P1036" s="20">
        <f>VLOOKUP(O1036,Table14[#All],2,0)</f>
        <v>3</v>
      </c>
      <c r="Q1036" s="20" t="s">
        <v>104</v>
      </c>
      <c r="R1036" s="20">
        <f>VLOOKUP(Q1036,Table16[#All],2,0)</f>
        <v>0</v>
      </c>
      <c r="S1036" s="20" t="s">
        <v>111</v>
      </c>
      <c r="T1036" s="20">
        <f>VLOOKUP(S1036,Table17[#All],2,0)</f>
        <v>0</v>
      </c>
      <c r="U1036" s="21">
        <v>119750</v>
      </c>
    </row>
    <row r="1037" spans="1:21">
      <c r="A1037" s="22" t="s">
        <v>206</v>
      </c>
      <c r="B1037" s="20">
        <f>VLOOKUP(A1037,Table7[#All],2,)</f>
        <v>15</v>
      </c>
      <c r="C1037" s="23" t="s">
        <v>91</v>
      </c>
      <c r="D1037" s="20">
        <f>VLOOKUP(C1037,Table8[#All],2,0)</f>
        <v>0</v>
      </c>
      <c r="E1037" s="23" t="s">
        <v>92</v>
      </c>
      <c r="F1037" s="20">
        <f>VLOOKUP(E1037,Table9[#All],2,0)</f>
        <v>0</v>
      </c>
      <c r="G1037" s="23" t="s">
        <v>93</v>
      </c>
      <c r="H1037" s="20">
        <f>VLOOKUP(G1037,Table10[#All],2,0)</f>
        <v>1</v>
      </c>
      <c r="I1037" s="23" t="s">
        <v>83</v>
      </c>
      <c r="J1037" s="20">
        <f>VLOOKUP(I1037,Table11[#All],2,0)</f>
        <v>3</v>
      </c>
      <c r="K1037" s="23" t="s">
        <v>83</v>
      </c>
      <c r="L1037" s="20">
        <f>VLOOKUP(K1037,Table12[#All],2,0)</f>
        <v>2</v>
      </c>
      <c r="M1037" s="23" t="s">
        <v>126</v>
      </c>
      <c r="N1037" s="20">
        <f>VLOOKUP(M1037,Table13[#All],2,0)</f>
        <v>0</v>
      </c>
      <c r="O1037" s="23" t="s">
        <v>98</v>
      </c>
      <c r="P1037" s="20">
        <f>VLOOKUP(O1037,Table14[#All],2,0)</f>
        <v>1</v>
      </c>
      <c r="Q1037" s="23" t="s">
        <v>167</v>
      </c>
      <c r="R1037" s="20">
        <f>VLOOKUP(Q1037,Table16[#All],2,0)</f>
        <v>1</v>
      </c>
      <c r="S1037" s="23" t="s">
        <v>111</v>
      </c>
      <c r="T1037" s="20">
        <f>VLOOKUP(S1037,Table17[#All],2,0)</f>
        <v>0</v>
      </c>
      <c r="U1037" s="24">
        <v>84000</v>
      </c>
    </row>
    <row r="1038" spans="1:21">
      <c r="A1038" s="19" t="s">
        <v>218</v>
      </c>
      <c r="B1038" s="20">
        <f>VLOOKUP(A1038,Table7[#All],2,)</f>
        <v>16</v>
      </c>
      <c r="C1038" s="20" t="s">
        <v>91</v>
      </c>
      <c r="D1038" s="20">
        <f>VLOOKUP(C1038,Table8[#All],2,0)</f>
        <v>0</v>
      </c>
      <c r="E1038" s="20" t="s">
        <v>92</v>
      </c>
      <c r="F1038" s="20">
        <f>VLOOKUP(E1038,Table9[#All],2,0)</f>
        <v>0</v>
      </c>
      <c r="G1038" s="20" t="s">
        <v>93</v>
      </c>
      <c r="H1038" s="20">
        <f>VLOOKUP(G1038,Table10[#All],2,0)</f>
        <v>1</v>
      </c>
      <c r="I1038" s="20" t="s">
        <v>126</v>
      </c>
      <c r="J1038" s="20">
        <f>VLOOKUP(I1038,Table11[#All],2,0)</f>
        <v>2</v>
      </c>
      <c r="K1038" s="20" t="s">
        <v>98</v>
      </c>
      <c r="L1038" s="20">
        <f>VLOOKUP(K1038,Table12[#All],2,0)</f>
        <v>0</v>
      </c>
      <c r="M1038" s="20" t="s">
        <v>126</v>
      </c>
      <c r="N1038" s="20">
        <f>VLOOKUP(M1038,Table13[#All],2,0)</f>
        <v>0</v>
      </c>
      <c r="O1038" s="20" t="s">
        <v>126</v>
      </c>
      <c r="P1038" s="20">
        <f>VLOOKUP(O1038,Table14[#All],2,0)</f>
        <v>2</v>
      </c>
      <c r="Q1038" s="20" t="s">
        <v>104</v>
      </c>
      <c r="R1038" s="20">
        <f>VLOOKUP(Q1038,Table16[#All],2,0)</f>
        <v>0</v>
      </c>
      <c r="S1038" s="20" t="s">
        <v>111</v>
      </c>
      <c r="T1038" s="20">
        <f>VLOOKUP(S1038,Table17[#All],2,0)</f>
        <v>0</v>
      </c>
      <c r="U1038" s="21">
        <v>315500</v>
      </c>
    </row>
    <row r="1039" spans="1:21">
      <c r="A1039" s="22" t="s">
        <v>209</v>
      </c>
      <c r="B1039" s="20">
        <f>VLOOKUP(A1039,Table7[#All],2,)</f>
        <v>0</v>
      </c>
      <c r="C1039" s="23" t="s">
        <v>91</v>
      </c>
      <c r="D1039" s="20">
        <f>VLOOKUP(C1039,Table8[#All],2,0)</f>
        <v>0</v>
      </c>
      <c r="E1039" s="23" t="s">
        <v>92</v>
      </c>
      <c r="F1039" s="20">
        <f>VLOOKUP(E1039,Table9[#All],2,0)</f>
        <v>0</v>
      </c>
      <c r="G1039" s="23" t="s">
        <v>122</v>
      </c>
      <c r="H1039" s="20">
        <f>VLOOKUP(G1039,Table10[#All],2,0)</f>
        <v>0</v>
      </c>
      <c r="I1039" s="23" t="s">
        <v>119</v>
      </c>
      <c r="J1039" s="20">
        <f>VLOOKUP(I1039,Table11[#All],2,0)</f>
        <v>0</v>
      </c>
      <c r="K1039" s="23" t="s">
        <v>98</v>
      </c>
      <c r="L1039" s="20">
        <f>VLOOKUP(K1039,Table12[#All],2,0)</f>
        <v>0</v>
      </c>
      <c r="M1039" s="23" t="s">
        <v>126</v>
      </c>
      <c r="N1039" s="20">
        <f>VLOOKUP(M1039,Table13[#All],2,0)</f>
        <v>0</v>
      </c>
      <c r="O1039" s="23" t="s">
        <v>119</v>
      </c>
      <c r="P1039" s="20">
        <f>VLOOKUP(O1039,Table14[#All],2,0)</f>
        <v>0</v>
      </c>
      <c r="Q1039" s="23" t="s">
        <v>104</v>
      </c>
      <c r="R1039" s="20">
        <f>VLOOKUP(Q1039,Table16[#All],2,0)</f>
        <v>0</v>
      </c>
      <c r="S1039" s="23" t="s">
        <v>111</v>
      </c>
      <c r="T1039" s="20">
        <f>VLOOKUP(S1039,Table17[#All],2,0)</f>
        <v>0</v>
      </c>
      <c r="U1039" s="24">
        <v>287000</v>
      </c>
    </row>
    <row r="1040" spans="1:21">
      <c r="A1040" s="19" t="s">
        <v>219</v>
      </c>
      <c r="B1040" s="20">
        <f>VLOOKUP(A1040,Table7[#All],2,)</f>
        <v>14</v>
      </c>
      <c r="C1040" s="20" t="s">
        <v>91</v>
      </c>
      <c r="D1040" s="20">
        <f>VLOOKUP(C1040,Table8[#All],2,0)</f>
        <v>0</v>
      </c>
      <c r="E1040" s="20" t="s">
        <v>142</v>
      </c>
      <c r="F1040" s="20">
        <f>VLOOKUP(E1040,Table9[#All],2,0)</f>
        <v>4</v>
      </c>
      <c r="G1040" s="20" t="s">
        <v>122</v>
      </c>
      <c r="H1040" s="20">
        <f>VLOOKUP(G1040,Table10[#All],2,0)</f>
        <v>0</v>
      </c>
      <c r="I1040" s="20" t="s">
        <v>98</v>
      </c>
      <c r="J1040" s="20">
        <f>VLOOKUP(I1040,Table11[#All],2,0)</f>
        <v>1</v>
      </c>
      <c r="K1040" s="20" t="s">
        <v>98</v>
      </c>
      <c r="L1040" s="20">
        <f>VLOOKUP(K1040,Table12[#All],2,0)</f>
        <v>0</v>
      </c>
      <c r="M1040" s="20" t="s">
        <v>98</v>
      </c>
      <c r="N1040" s="20">
        <f>VLOOKUP(M1040,Table13[#All],2,0)</f>
        <v>2</v>
      </c>
      <c r="O1040" s="20" t="s">
        <v>98</v>
      </c>
      <c r="P1040" s="20">
        <f>VLOOKUP(O1040,Table14[#All],2,0)</f>
        <v>1</v>
      </c>
      <c r="Q1040" s="20" t="s">
        <v>104</v>
      </c>
      <c r="R1040" s="20">
        <f>VLOOKUP(Q1040,Table16[#All],2,0)</f>
        <v>0</v>
      </c>
      <c r="S1040" s="20" t="s">
        <v>111</v>
      </c>
      <c r="T1040" s="20">
        <f>VLOOKUP(S1040,Table17[#All],2,0)</f>
        <v>0</v>
      </c>
      <c r="U1040" s="21">
        <v>97000</v>
      </c>
    </row>
    <row r="1041" spans="1:21">
      <c r="A1041" s="22" t="s">
        <v>219</v>
      </c>
      <c r="B1041" s="20">
        <f>VLOOKUP(A1041,Table7[#All],2,)</f>
        <v>14</v>
      </c>
      <c r="C1041" s="23" t="s">
        <v>91</v>
      </c>
      <c r="D1041" s="20">
        <f>VLOOKUP(C1041,Table8[#All],2,0)</f>
        <v>0</v>
      </c>
      <c r="E1041" s="23" t="s">
        <v>129</v>
      </c>
      <c r="F1041" s="20">
        <f>VLOOKUP(E1041,Table9[#All],2,0)</f>
        <v>3</v>
      </c>
      <c r="G1041" s="23" t="s">
        <v>183</v>
      </c>
      <c r="H1041" s="20">
        <f>VLOOKUP(G1041,Table10[#All],2,0)</f>
        <v>4</v>
      </c>
      <c r="I1041" s="23" t="s">
        <v>119</v>
      </c>
      <c r="J1041" s="20">
        <f>VLOOKUP(I1041,Table11[#All],2,0)</f>
        <v>0</v>
      </c>
      <c r="K1041" s="23" t="s">
        <v>98</v>
      </c>
      <c r="L1041" s="20">
        <f>VLOOKUP(K1041,Table12[#All],2,0)</f>
        <v>0</v>
      </c>
      <c r="M1041" s="23" t="s">
        <v>98</v>
      </c>
      <c r="N1041" s="20">
        <f>VLOOKUP(M1041,Table13[#All],2,0)</f>
        <v>2</v>
      </c>
      <c r="O1041" s="23" t="s">
        <v>98</v>
      </c>
      <c r="P1041" s="20">
        <f>VLOOKUP(O1041,Table14[#All],2,0)</f>
        <v>1</v>
      </c>
      <c r="Q1041" s="23" t="s">
        <v>104</v>
      </c>
      <c r="R1041" s="20">
        <f>VLOOKUP(Q1041,Table16[#All],2,0)</f>
        <v>0</v>
      </c>
      <c r="S1041" s="23" t="s">
        <v>111</v>
      </c>
      <c r="T1041" s="20">
        <f>VLOOKUP(S1041,Table17[#All],2,0)</f>
        <v>0</v>
      </c>
      <c r="U1041" s="24">
        <v>80000</v>
      </c>
    </row>
    <row r="1042" spans="1:21">
      <c r="A1042" s="19" t="s">
        <v>169</v>
      </c>
      <c r="B1042" s="20">
        <f>VLOOKUP(A1042,Table7[#All],2,)</f>
        <v>9</v>
      </c>
      <c r="C1042" s="20" t="s">
        <v>91</v>
      </c>
      <c r="D1042" s="20">
        <f>VLOOKUP(C1042,Table8[#All],2,0)</f>
        <v>0</v>
      </c>
      <c r="E1042" s="20" t="s">
        <v>92</v>
      </c>
      <c r="F1042" s="20">
        <f>VLOOKUP(E1042,Table9[#All],2,0)</f>
        <v>0</v>
      </c>
      <c r="G1042" s="20" t="s">
        <v>93</v>
      </c>
      <c r="H1042" s="20">
        <f>VLOOKUP(G1042,Table10[#All],2,0)</f>
        <v>1</v>
      </c>
      <c r="I1042" s="20" t="s">
        <v>98</v>
      </c>
      <c r="J1042" s="20">
        <f>VLOOKUP(I1042,Table11[#All],2,0)</f>
        <v>1</v>
      </c>
      <c r="K1042" s="20" t="s">
        <v>98</v>
      </c>
      <c r="L1042" s="20">
        <f>VLOOKUP(K1042,Table12[#All],2,0)</f>
        <v>0</v>
      </c>
      <c r="M1042" s="20" t="s">
        <v>126</v>
      </c>
      <c r="N1042" s="20">
        <f>VLOOKUP(M1042,Table13[#All],2,0)</f>
        <v>0</v>
      </c>
      <c r="O1042" s="20" t="s">
        <v>98</v>
      </c>
      <c r="P1042" s="20">
        <f>VLOOKUP(O1042,Table14[#All],2,0)</f>
        <v>1</v>
      </c>
      <c r="Q1042" s="20" t="s">
        <v>104</v>
      </c>
      <c r="R1042" s="20">
        <f>VLOOKUP(Q1042,Table16[#All],2,0)</f>
        <v>0</v>
      </c>
      <c r="S1042" s="20" t="s">
        <v>111</v>
      </c>
      <c r="T1042" s="20">
        <f>VLOOKUP(S1042,Table17[#All],2,0)</f>
        <v>0</v>
      </c>
      <c r="U1042" s="21">
        <v>155000</v>
      </c>
    </row>
    <row r="1043" spans="1:21">
      <c r="A1043" s="22" t="s">
        <v>175</v>
      </c>
      <c r="B1043" s="20">
        <f>VLOOKUP(A1043,Table7[#All],2,)</f>
        <v>6</v>
      </c>
      <c r="C1043" s="23" t="s">
        <v>90</v>
      </c>
      <c r="D1043" s="20">
        <f>VLOOKUP(C1043,Table8[#All],2,0)</f>
        <v>1</v>
      </c>
      <c r="E1043" s="23" t="s">
        <v>92</v>
      </c>
      <c r="F1043" s="20">
        <f>VLOOKUP(E1043,Table9[#All],2,0)</f>
        <v>0</v>
      </c>
      <c r="G1043" s="23" t="s">
        <v>122</v>
      </c>
      <c r="H1043" s="20">
        <f>VLOOKUP(G1043,Table10[#All],2,0)</f>
        <v>0</v>
      </c>
      <c r="I1043" s="23" t="s">
        <v>98</v>
      </c>
      <c r="J1043" s="20">
        <f>VLOOKUP(I1043,Table11[#All],2,0)</f>
        <v>1</v>
      </c>
      <c r="K1043" s="23" t="s">
        <v>98</v>
      </c>
      <c r="L1043" s="20">
        <f>VLOOKUP(K1043,Table12[#All],2,0)</f>
        <v>0</v>
      </c>
      <c r="M1043" s="23" t="s">
        <v>119</v>
      </c>
      <c r="N1043" s="20">
        <f>VLOOKUP(M1043,Table13[#All],2,0)</f>
        <v>1</v>
      </c>
      <c r="O1043" s="23" t="s">
        <v>119</v>
      </c>
      <c r="P1043" s="20">
        <f>VLOOKUP(O1043,Table14[#All],2,0)</f>
        <v>0</v>
      </c>
      <c r="Q1043" s="23" t="s">
        <v>104</v>
      </c>
      <c r="R1043" s="20">
        <f>VLOOKUP(Q1043,Table16[#All],2,0)</f>
        <v>0</v>
      </c>
      <c r="S1043" s="23" t="s">
        <v>111</v>
      </c>
      <c r="T1043" s="20">
        <f>VLOOKUP(S1043,Table17[#All],2,0)</f>
        <v>0</v>
      </c>
      <c r="U1043" s="24">
        <v>173000</v>
      </c>
    </row>
    <row r="1044" spans="1:21">
      <c r="A1044" s="19" t="s">
        <v>147</v>
      </c>
      <c r="B1044" s="20">
        <f>VLOOKUP(A1044,Table7[#All],2,)</f>
        <v>10</v>
      </c>
      <c r="C1044" s="20" t="s">
        <v>91</v>
      </c>
      <c r="D1044" s="20">
        <f>VLOOKUP(C1044,Table8[#All],2,0)</f>
        <v>0</v>
      </c>
      <c r="E1044" s="20" t="s">
        <v>142</v>
      </c>
      <c r="F1044" s="20">
        <f>VLOOKUP(E1044,Table9[#All],2,0)</f>
        <v>4</v>
      </c>
      <c r="G1044" s="20" t="s">
        <v>93</v>
      </c>
      <c r="H1044" s="20">
        <f>VLOOKUP(G1044,Table10[#All],2,0)</f>
        <v>1</v>
      </c>
      <c r="I1044" s="20" t="s">
        <v>119</v>
      </c>
      <c r="J1044" s="20">
        <f>VLOOKUP(I1044,Table11[#All],2,0)</f>
        <v>0</v>
      </c>
      <c r="K1044" s="20" t="s">
        <v>98</v>
      </c>
      <c r="L1044" s="20">
        <f>VLOOKUP(K1044,Table12[#All],2,0)</f>
        <v>0</v>
      </c>
      <c r="M1044" s="20" t="s">
        <v>126</v>
      </c>
      <c r="N1044" s="20">
        <f>VLOOKUP(M1044,Table13[#All],2,0)</f>
        <v>0</v>
      </c>
      <c r="O1044" s="20" t="s">
        <v>119</v>
      </c>
      <c r="P1044" s="20">
        <f>VLOOKUP(O1044,Table14[#All],2,0)</f>
        <v>0</v>
      </c>
      <c r="Q1044" s="20" t="s">
        <v>104</v>
      </c>
      <c r="R1044" s="20">
        <f>VLOOKUP(Q1044,Table16[#All],2,0)</f>
        <v>0</v>
      </c>
      <c r="S1044" s="20" t="s">
        <v>111</v>
      </c>
      <c r="T1044" s="20">
        <f>VLOOKUP(S1044,Table17[#All],2,0)</f>
        <v>0</v>
      </c>
      <c r="U1044" s="21">
        <v>196000</v>
      </c>
    </row>
    <row r="1045" spans="1:21">
      <c r="A1045" s="22" t="s">
        <v>165</v>
      </c>
      <c r="B1045" s="20">
        <f>VLOOKUP(A1045,Table7[#All],2,)</f>
        <v>12</v>
      </c>
      <c r="C1045" s="23" t="s">
        <v>91</v>
      </c>
      <c r="D1045" s="20">
        <f>VLOOKUP(C1045,Table8[#All],2,0)</f>
        <v>0</v>
      </c>
      <c r="E1045" s="23" t="s">
        <v>92</v>
      </c>
      <c r="F1045" s="20">
        <f>VLOOKUP(E1045,Table9[#All],2,0)</f>
        <v>0</v>
      </c>
      <c r="G1045" s="23" t="s">
        <v>122</v>
      </c>
      <c r="H1045" s="20">
        <f>VLOOKUP(G1045,Table10[#All],2,0)</f>
        <v>0</v>
      </c>
      <c r="I1045" s="23" t="s">
        <v>119</v>
      </c>
      <c r="J1045" s="20">
        <f>VLOOKUP(I1045,Table11[#All],2,0)</f>
        <v>0</v>
      </c>
      <c r="K1045" s="23" t="s">
        <v>98</v>
      </c>
      <c r="L1045" s="20">
        <f>VLOOKUP(K1045,Table12[#All],2,0)</f>
        <v>0</v>
      </c>
      <c r="M1045" s="23" t="s">
        <v>126</v>
      </c>
      <c r="N1045" s="20">
        <f>VLOOKUP(M1045,Table13[#All],2,0)</f>
        <v>0</v>
      </c>
      <c r="O1045" s="23" t="s">
        <v>119</v>
      </c>
      <c r="P1045" s="20">
        <f>VLOOKUP(O1045,Table14[#All],2,0)</f>
        <v>0</v>
      </c>
      <c r="Q1045" s="23" t="s">
        <v>104</v>
      </c>
      <c r="R1045" s="20">
        <f>VLOOKUP(Q1045,Table16[#All],2,0)</f>
        <v>0</v>
      </c>
      <c r="S1045" s="23" t="s">
        <v>111</v>
      </c>
      <c r="T1045" s="20">
        <f>VLOOKUP(S1045,Table17[#All],2,0)</f>
        <v>0</v>
      </c>
      <c r="U1045" s="24">
        <v>262280</v>
      </c>
    </row>
    <row r="1046" spans="1:21">
      <c r="A1046" s="19" t="s">
        <v>175</v>
      </c>
      <c r="B1046" s="20">
        <f>VLOOKUP(A1046,Table7[#All],2,)</f>
        <v>6</v>
      </c>
      <c r="C1046" s="20" t="s">
        <v>151</v>
      </c>
      <c r="D1046" s="20">
        <f>VLOOKUP(C1046,Table8[#All],2,0)</f>
        <v>2</v>
      </c>
      <c r="E1046" s="20" t="s">
        <v>92</v>
      </c>
      <c r="F1046" s="20">
        <f>VLOOKUP(E1046,Table9[#All],2,0)</f>
        <v>0</v>
      </c>
      <c r="G1046" s="20" t="s">
        <v>93</v>
      </c>
      <c r="H1046" s="20">
        <f>VLOOKUP(G1046,Table10[#All],2,0)</f>
        <v>1</v>
      </c>
      <c r="I1046" s="20" t="s">
        <v>119</v>
      </c>
      <c r="J1046" s="20">
        <f>VLOOKUP(I1046,Table11[#All],2,0)</f>
        <v>0</v>
      </c>
      <c r="K1046" s="20" t="s">
        <v>98</v>
      </c>
      <c r="L1046" s="20">
        <f>VLOOKUP(K1046,Table12[#All],2,0)</f>
        <v>0</v>
      </c>
      <c r="M1046" s="20" t="s">
        <v>98</v>
      </c>
      <c r="N1046" s="20">
        <f>VLOOKUP(M1046,Table13[#All],2,0)</f>
        <v>2</v>
      </c>
      <c r="O1046" s="20" t="s">
        <v>119</v>
      </c>
      <c r="P1046" s="20">
        <f>VLOOKUP(O1046,Table14[#All],2,0)</f>
        <v>0</v>
      </c>
      <c r="Q1046" s="20" t="s">
        <v>104</v>
      </c>
      <c r="R1046" s="20">
        <f>VLOOKUP(Q1046,Table16[#All],2,0)</f>
        <v>0</v>
      </c>
      <c r="S1046" s="20" t="s">
        <v>111</v>
      </c>
      <c r="T1046" s="20">
        <f>VLOOKUP(S1046,Table17[#All],2,0)</f>
        <v>0</v>
      </c>
      <c r="U1046" s="21">
        <v>278000</v>
      </c>
    </row>
    <row r="1047" spans="1:21">
      <c r="A1047" s="22" t="s">
        <v>206</v>
      </c>
      <c r="B1047" s="20">
        <f>VLOOKUP(A1047,Table7[#All],2,)</f>
        <v>15</v>
      </c>
      <c r="C1047" s="23" t="s">
        <v>91</v>
      </c>
      <c r="D1047" s="20">
        <f>VLOOKUP(C1047,Table8[#All],2,0)</f>
        <v>0</v>
      </c>
      <c r="E1047" s="23" t="s">
        <v>92</v>
      </c>
      <c r="F1047" s="20">
        <f>VLOOKUP(E1047,Table9[#All],2,0)</f>
        <v>0</v>
      </c>
      <c r="G1047" s="23" t="s">
        <v>93</v>
      </c>
      <c r="H1047" s="20">
        <f>VLOOKUP(G1047,Table10[#All],2,0)</f>
        <v>1</v>
      </c>
      <c r="I1047" s="23" t="s">
        <v>83</v>
      </c>
      <c r="J1047" s="20">
        <f>VLOOKUP(I1047,Table11[#All],2,0)</f>
        <v>3</v>
      </c>
      <c r="K1047" s="23" t="s">
        <v>83</v>
      </c>
      <c r="L1047" s="20">
        <f>VLOOKUP(K1047,Table12[#All],2,0)</f>
        <v>2</v>
      </c>
      <c r="M1047" s="23" t="s">
        <v>126</v>
      </c>
      <c r="N1047" s="20">
        <f>VLOOKUP(M1047,Table13[#All],2,0)</f>
        <v>0</v>
      </c>
      <c r="O1047" s="23" t="s">
        <v>98</v>
      </c>
      <c r="P1047" s="20">
        <f>VLOOKUP(O1047,Table14[#All],2,0)</f>
        <v>1</v>
      </c>
      <c r="Q1047" s="23" t="s">
        <v>104</v>
      </c>
      <c r="R1047" s="20">
        <f>VLOOKUP(Q1047,Table16[#All],2,0)</f>
        <v>0</v>
      </c>
      <c r="S1047" s="23" t="s">
        <v>111</v>
      </c>
      <c r="T1047" s="20">
        <f>VLOOKUP(S1047,Table17[#All],2,0)</f>
        <v>0</v>
      </c>
      <c r="U1047" s="24">
        <v>139600</v>
      </c>
    </row>
    <row r="1048" spans="1:21">
      <c r="A1048" s="19" t="s">
        <v>128</v>
      </c>
      <c r="B1048" s="20">
        <f>VLOOKUP(A1048,Table7[#All],2,)</f>
        <v>18</v>
      </c>
      <c r="C1048" s="20" t="s">
        <v>91</v>
      </c>
      <c r="D1048" s="20">
        <f>VLOOKUP(C1048,Table8[#All],2,0)</f>
        <v>0</v>
      </c>
      <c r="E1048" s="20" t="s">
        <v>92</v>
      </c>
      <c r="F1048" s="20">
        <f>VLOOKUP(E1048,Table9[#All],2,0)</f>
        <v>0</v>
      </c>
      <c r="G1048" s="20" t="s">
        <v>122</v>
      </c>
      <c r="H1048" s="20">
        <f>VLOOKUP(G1048,Table10[#All],2,0)</f>
        <v>0</v>
      </c>
      <c r="I1048" s="20" t="s">
        <v>126</v>
      </c>
      <c r="J1048" s="20">
        <f>VLOOKUP(I1048,Table11[#All],2,0)</f>
        <v>2</v>
      </c>
      <c r="K1048" s="20" t="s">
        <v>98</v>
      </c>
      <c r="L1048" s="20">
        <f>VLOOKUP(K1048,Table12[#All],2,0)</f>
        <v>0</v>
      </c>
      <c r="M1048" s="20" t="s">
        <v>126</v>
      </c>
      <c r="N1048" s="20">
        <f>VLOOKUP(M1048,Table13[#All],2,0)</f>
        <v>0</v>
      </c>
      <c r="O1048" s="20" t="s">
        <v>126</v>
      </c>
      <c r="P1048" s="20">
        <f>VLOOKUP(O1048,Table14[#All],2,0)</f>
        <v>2</v>
      </c>
      <c r="Q1048" s="20" t="s">
        <v>104</v>
      </c>
      <c r="R1048" s="20">
        <f>VLOOKUP(Q1048,Table16[#All],2,0)</f>
        <v>0</v>
      </c>
      <c r="S1048" s="20" t="s">
        <v>150</v>
      </c>
      <c r="T1048" s="20">
        <f>VLOOKUP(S1048,Table17[#All],2,0)</f>
        <v>2</v>
      </c>
      <c r="U1048" s="21">
        <v>556581</v>
      </c>
    </row>
    <row r="1049" spans="1:21">
      <c r="A1049" s="22" t="s">
        <v>209</v>
      </c>
      <c r="B1049" s="20">
        <f>VLOOKUP(A1049,Table7[#All],2,)</f>
        <v>0</v>
      </c>
      <c r="C1049" s="23" t="s">
        <v>91</v>
      </c>
      <c r="D1049" s="20">
        <f>VLOOKUP(C1049,Table8[#All],2,0)</f>
        <v>0</v>
      </c>
      <c r="E1049" s="23" t="s">
        <v>92</v>
      </c>
      <c r="F1049" s="20">
        <f>VLOOKUP(E1049,Table9[#All],2,0)</f>
        <v>0</v>
      </c>
      <c r="G1049" s="23" t="s">
        <v>93</v>
      </c>
      <c r="H1049" s="20">
        <f>VLOOKUP(G1049,Table10[#All],2,0)</f>
        <v>1</v>
      </c>
      <c r="I1049" s="23" t="s">
        <v>119</v>
      </c>
      <c r="J1049" s="20">
        <f>VLOOKUP(I1049,Table11[#All],2,0)</f>
        <v>0</v>
      </c>
      <c r="K1049" s="23" t="s">
        <v>98</v>
      </c>
      <c r="L1049" s="20">
        <f>VLOOKUP(K1049,Table12[#All],2,0)</f>
        <v>0</v>
      </c>
      <c r="M1049" s="23" t="s">
        <v>126</v>
      </c>
      <c r="N1049" s="20">
        <f>VLOOKUP(M1049,Table13[#All],2,0)</f>
        <v>0</v>
      </c>
      <c r="O1049" s="23" t="s">
        <v>98</v>
      </c>
      <c r="P1049" s="20">
        <f>VLOOKUP(O1049,Table14[#All],2,0)</f>
        <v>1</v>
      </c>
      <c r="Q1049" s="23" t="s">
        <v>104</v>
      </c>
      <c r="R1049" s="20">
        <f>VLOOKUP(Q1049,Table16[#All],2,0)</f>
        <v>0</v>
      </c>
      <c r="S1049" s="23" t="s">
        <v>111</v>
      </c>
      <c r="T1049" s="20">
        <f>VLOOKUP(S1049,Table17[#All],2,0)</f>
        <v>0</v>
      </c>
      <c r="U1049" s="24">
        <v>145000</v>
      </c>
    </row>
    <row r="1050" spans="1:21">
      <c r="A1050" s="19" t="s">
        <v>217</v>
      </c>
      <c r="B1050" s="20">
        <f>VLOOKUP(A1050,Table7[#All],2,)</f>
        <v>4</v>
      </c>
      <c r="C1050" s="20" t="s">
        <v>91</v>
      </c>
      <c r="D1050" s="20">
        <f>VLOOKUP(C1050,Table8[#All],2,0)</f>
        <v>0</v>
      </c>
      <c r="E1050" s="20" t="s">
        <v>92</v>
      </c>
      <c r="F1050" s="20">
        <f>VLOOKUP(E1050,Table9[#All],2,0)</f>
        <v>0</v>
      </c>
      <c r="G1050" s="20" t="s">
        <v>93</v>
      </c>
      <c r="H1050" s="20">
        <f>VLOOKUP(G1050,Table10[#All],2,0)</f>
        <v>1</v>
      </c>
      <c r="I1050" s="20" t="s">
        <v>83</v>
      </c>
      <c r="J1050" s="20">
        <f>VLOOKUP(I1050,Table11[#All],2,0)</f>
        <v>3</v>
      </c>
      <c r="K1050" s="20" t="s">
        <v>83</v>
      </c>
      <c r="L1050" s="20">
        <f>VLOOKUP(K1050,Table12[#All],2,0)</f>
        <v>2</v>
      </c>
      <c r="M1050" s="20" t="s">
        <v>98</v>
      </c>
      <c r="N1050" s="20">
        <f>VLOOKUP(M1050,Table13[#All],2,0)</f>
        <v>2</v>
      </c>
      <c r="O1050" s="20" t="s">
        <v>98</v>
      </c>
      <c r="P1050" s="20">
        <f>VLOOKUP(O1050,Table14[#All],2,0)</f>
        <v>1</v>
      </c>
      <c r="Q1050" s="20" t="s">
        <v>104</v>
      </c>
      <c r="R1050" s="20">
        <f>VLOOKUP(Q1050,Table16[#All],2,0)</f>
        <v>0</v>
      </c>
      <c r="S1050" s="20" t="s">
        <v>111</v>
      </c>
      <c r="T1050" s="20">
        <f>VLOOKUP(S1050,Table17[#All],2,0)</f>
        <v>0</v>
      </c>
      <c r="U1050" s="21">
        <v>115000</v>
      </c>
    </row>
    <row r="1051" spans="1:21">
      <c r="A1051" s="22" t="s">
        <v>206</v>
      </c>
      <c r="B1051" s="20">
        <f>VLOOKUP(A1051,Table7[#All],2,)</f>
        <v>15</v>
      </c>
      <c r="C1051" s="23" t="s">
        <v>91</v>
      </c>
      <c r="D1051" s="20">
        <f>VLOOKUP(C1051,Table8[#All],2,0)</f>
        <v>0</v>
      </c>
      <c r="E1051" s="23" t="s">
        <v>92</v>
      </c>
      <c r="F1051" s="20">
        <f>VLOOKUP(E1051,Table9[#All],2,0)</f>
        <v>0</v>
      </c>
      <c r="G1051" s="23" t="s">
        <v>93</v>
      </c>
      <c r="H1051" s="20">
        <f>VLOOKUP(G1051,Table10[#All],2,0)</f>
        <v>1</v>
      </c>
      <c r="I1051" s="23" t="s">
        <v>83</v>
      </c>
      <c r="J1051" s="20">
        <f>VLOOKUP(I1051,Table11[#All],2,0)</f>
        <v>3</v>
      </c>
      <c r="K1051" s="23" t="s">
        <v>83</v>
      </c>
      <c r="L1051" s="20">
        <f>VLOOKUP(K1051,Table12[#All],2,0)</f>
        <v>2</v>
      </c>
      <c r="M1051" s="23" t="s">
        <v>126</v>
      </c>
      <c r="N1051" s="20">
        <f>VLOOKUP(M1051,Table13[#All],2,0)</f>
        <v>0</v>
      </c>
      <c r="O1051" s="23" t="s">
        <v>119</v>
      </c>
      <c r="P1051" s="20">
        <f>VLOOKUP(O1051,Table14[#All],2,0)</f>
        <v>0</v>
      </c>
      <c r="Q1051" s="23" t="s">
        <v>104</v>
      </c>
      <c r="R1051" s="20">
        <f>VLOOKUP(Q1051,Table16[#All],2,0)</f>
        <v>0</v>
      </c>
      <c r="S1051" s="23" t="s">
        <v>172</v>
      </c>
      <c r="T1051" s="20">
        <f>VLOOKUP(S1051,Table17[#All],2,0)</f>
        <v>1</v>
      </c>
      <c r="U1051" s="24">
        <v>84900</v>
      </c>
    </row>
    <row r="1052" spans="1:21">
      <c r="A1052" s="19" t="s">
        <v>121</v>
      </c>
      <c r="B1052" s="20">
        <f>VLOOKUP(A1052,Table7[#All],2,)</f>
        <v>17</v>
      </c>
      <c r="C1052" s="20" t="s">
        <v>91</v>
      </c>
      <c r="D1052" s="20">
        <f>VLOOKUP(C1052,Table8[#All],2,0)</f>
        <v>0</v>
      </c>
      <c r="E1052" s="20" t="s">
        <v>92</v>
      </c>
      <c r="F1052" s="20">
        <f>VLOOKUP(E1052,Table9[#All],2,0)</f>
        <v>0</v>
      </c>
      <c r="G1052" s="20" t="s">
        <v>93</v>
      </c>
      <c r="H1052" s="20">
        <f>VLOOKUP(G1052,Table10[#All],2,0)</f>
        <v>1</v>
      </c>
      <c r="I1052" s="20" t="s">
        <v>119</v>
      </c>
      <c r="J1052" s="20">
        <f>VLOOKUP(I1052,Table11[#All],2,0)</f>
        <v>0</v>
      </c>
      <c r="K1052" s="20" t="s">
        <v>98</v>
      </c>
      <c r="L1052" s="20">
        <f>VLOOKUP(K1052,Table12[#All],2,0)</f>
        <v>0</v>
      </c>
      <c r="M1052" s="20" t="s">
        <v>126</v>
      </c>
      <c r="N1052" s="20">
        <f>VLOOKUP(M1052,Table13[#All],2,0)</f>
        <v>0</v>
      </c>
      <c r="O1052" s="20" t="s">
        <v>119</v>
      </c>
      <c r="P1052" s="20">
        <f>VLOOKUP(O1052,Table14[#All],2,0)</f>
        <v>0</v>
      </c>
      <c r="Q1052" s="20" t="s">
        <v>104</v>
      </c>
      <c r="R1052" s="20">
        <f>VLOOKUP(Q1052,Table16[#All],2,0)</f>
        <v>0</v>
      </c>
      <c r="S1052" s="20" t="s">
        <v>150</v>
      </c>
      <c r="T1052" s="20">
        <f>VLOOKUP(S1052,Table17[#All],2,0)</f>
        <v>2</v>
      </c>
      <c r="U1052" s="21">
        <v>176485</v>
      </c>
    </row>
    <row r="1053" spans="1:21">
      <c r="A1053" s="22" t="s">
        <v>209</v>
      </c>
      <c r="B1053" s="20">
        <f>VLOOKUP(A1053,Table7[#All],2,)</f>
        <v>0</v>
      </c>
      <c r="C1053" s="23" t="s">
        <v>91</v>
      </c>
      <c r="D1053" s="20">
        <f>VLOOKUP(C1053,Table8[#All],2,0)</f>
        <v>0</v>
      </c>
      <c r="E1053" s="23" t="s">
        <v>92</v>
      </c>
      <c r="F1053" s="20">
        <f>VLOOKUP(E1053,Table9[#All],2,0)</f>
        <v>0</v>
      </c>
      <c r="G1053" s="23" t="s">
        <v>93</v>
      </c>
      <c r="H1053" s="20">
        <f>VLOOKUP(G1053,Table10[#All],2,0)</f>
        <v>1</v>
      </c>
      <c r="I1053" s="23" t="s">
        <v>119</v>
      </c>
      <c r="J1053" s="20">
        <f>VLOOKUP(I1053,Table11[#All],2,0)</f>
        <v>0</v>
      </c>
      <c r="K1053" s="23" t="s">
        <v>98</v>
      </c>
      <c r="L1053" s="20">
        <f>VLOOKUP(K1053,Table12[#All],2,0)</f>
        <v>0</v>
      </c>
      <c r="M1053" s="23" t="s">
        <v>126</v>
      </c>
      <c r="N1053" s="20">
        <f>VLOOKUP(M1053,Table13[#All],2,0)</f>
        <v>0</v>
      </c>
      <c r="O1053" s="23" t="s">
        <v>119</v>
      </c>
      <c r="P1053" s="20">
        <f>VLOOKUP(O1053,Table14[#All],2,0)</f>
        <v>0</v>
      </c>
      <c r="Q1053" s="23" t="s">
        <v>104</v>
      </c>
      <c r="R1053" s="20">
        <f>VLOOKUP(Q1053,Table16[#All],2,0)</f>
        <v>0</v>
      </c>
      <c r="S1053" s="23" t="s">
        <v>150</v>
      </c>
      <c r="T1053" s="20">
        <f>VLOOKUP(S1053,Table17[#All],2,0)</f>
        <v>2</v>
      </c>
      <c r="U1053" s="24">
        <v>200141</v>
      </c>
    </row>
    <row r="1054" spans="1:21">
      <c r="A1054" s="19" t="s">
        <v>89</v>
      </c>
      <c r="B1054" s="20">
        <f>VLOOKUP(A1054,Table7[#All],2,)</f>
        <v>11</v>
      </c>
      <c r="C1054" s="20" t="s">
        <v>182</v>
      </c>
      <c r="D1054" s="20">
        <f>VLOOKUP(C1054,Table8[#All],2,0)</f>
        <v>3</v>
      </c>
      <c r="E1054" s="20" t="s">
        <v>92</v>
      </c>
      <c r="F1054" s="20">
        <f>VLOOKUP(E1054,Table9[#All],2,0)</f>
        <v>0</v>
      </c>
      <c r="G1054" s="20" t="s">
        <v>122</v>
      </c>
      <c r="H1054" s="20">
        <f>VLOOKUP(G1054,Table10[#All],2,0)</f>
        <v>0</v>
      </c>
      <c r="I1054" s="20" t="s">
        <v>98</v>
      </c>
      <c r="J1054" s="20">
        <f>VLOOKUP(I1054,Table11[#All],2,0)</f>
        <v>1</v>
      </c>
      <c r="K1054" s="20" t="s">
        <v>98</v>
      </c>
      <c r="L1054" s="20">
        <f>VLOOKUP(K1054,Table12[#All],2,0)</f>
        <v>0</v>
      </c>
      <c r="M1054" s="20" t="s">
        <v>98</v>
      </c>
      <c r="N1054" s="20">
        <f>VLOOKUP(M1054,Table13[#All],2,0)</f>
        <v>2</v>
      </c>
      <c r="O1054" s="20" t="s">
        <v>98</v>
      </c>
      <c r="P1054" s="20">
        <f>VLOOKUP(O1054,Table14[#All],2,0)</f>
        <v>1</v>
      </c>
      <c r="Q1054" s="20" t="s">
        <v>104</v>
      </c>
      <c r="R1054" s="20">
        <f>VLOOKUP(Q1054,Table16[#All],2,0)</f>
        <v>0</v>
      </c>
      <c r="S1054" s="20" t="s">
        <v>111</v>
      </c>
      <c r="T1054" s="20">
        <f>VLOOKUP(S1054,Table17[#All],2,0)</f>
        <v>0</v>
      </c>
      <c r="U1054" s="21">
        <v>165000</v>
      </c>
    </row>
    <row r="1055" spans="1:21">
      <c r="A1055" s="22" t="s">
        <v>206</v>
      </c>
      <c r="B1055" s="20">
        <f>VLOOKUP(A1055,Table7[#All],2,)</f>
        <v>15</v>
      </c>
      <c r="C1055" s="23" t="s">
        <v>91</v>
      </c>
      <c r="D1055" s="20">
        <f>VLOOKUP(C1055,Table8[#All],2,0)</f>
        <v>0</v>
      </c>
      <c r="E1055" s="23" t="s">
        <v>92</v>
      </c>
      <c r="F1055" s="20">
        <f>VLOOKUP(E1055,Table9[#All],2,0)</f>
        <v>0</v>
      </c>
      <c r="G1055" s="23" t="s">
        <v>93</v>
      </c>
      <c r="H1055" s="20">
        <f>VLOOKUP(G1055,Table10[#All],2,0)</f>
        <v>1</v>
      </c>
      <c r="I1055" s="23" t="s">
        <v>98</v>
      </c>
      <c r="J1055" s="20">
        <f>VLOOKUP(I1055,Table11[#All],2,0)</f>
        <v>1</v>
      </c>
      <c r="K1055" s="23" t="s">
        <v>98</v>
      </c>
      <c r="L1055" s="20">
        <f>VLOOKUP(K1055,Table12[#All],2,0)</f>
        <v>0</v>
      </c>
      <c r="M1055" s="23" t="s">
        <v>126</v>
      </c>
      <c r="N1055" s="20">
        <f>VLOOKUP(M1055,Table13[#All],2,0)</f>
        <v>0</v>
      </c>
      <c r="O1055" s="23" t="s">
        <v>98</v>
      </c>
      <c r="P1055" s="20">
        <f>VLOOKUP(O1055,Table14[#All],2,0)</f>
        <v>1</v>
      </c>
      <c r="Q1055" s="23" t="s">
        <v>104</v>
      </c>
      <c r="R1055" s="20">
        <f>VLOOKUP(Q1055,Table16[#All],2,0)</f>
        <v>0</v>
      </c>
      <c r="S1055" s="23" t="s">
        <v>111</v>
      </c>
      <c r="T1055" s="20">
        <f>VLOOKUP(S1055,Table17[#All],2,0)</f>
        <v>0</v>
      </c>
      <c r="U1055" s="24">
        <v>144500</v>
      </c>
    </row>
    <row r="1056" spans="1:21">
      <c r="A1056" s="19" t="s">
        <v>209</v>
      </c>
      <c r="B1056" s="20">
        <f>VLOOKUP(A1056,Table7[#All],2,)</f>
        <v>0</v>
      </c>
      <c r="C1056" s="20" t="s">
        <v>91</v>
      </c>
      <c r="D1056" s="20">
        <f>VLOOKUP(C1056,Table8[#All],2,0)</f>
        <v>0</v>
      </c>
      <c r="E1056" s="20" t="s">
        <v>92</v>
      </c>
      <c r="F1056" s="20">
        <f>VLOOKUP(E1056,Table9[#All],2,0)</f>
        <v>0</v>
      </c>
      <c r="G1056" s="20" t="s">
        <v>122</v>
      </c>
      <c r="H1056" s="20">
        <f>VLOOKUP(G1056,Table10[#All],2,0)</f>
        <v>0</v>
      </c>
      <c r="I1056" s="20" t="s">
        <v>119</v>
      </c>
      <c r="J1056" s="20">
        <f>VLOOKUP(I1056,Table11[#All],2,0)</f>
        <v>0</v>
      </c>
      <c r="K1056" s="20" t="s">
        <v>98</v>
      </c>
      <c r="L1056" s="20">
        <f>VLOOKUP(K1056,Table12[#All],2,0)</f>
        <v>0</v>
      </c>
      <c r="M1056" s="20" t="s">
        <v>126</v>
      </c>
      <c r="N1056" s="20">
        <f>VLOOKUP(M1056,Table13[#All],2,0)</f>
        <v>0</v>
      </c>
      <c r="O1056" s="20" t="s">
        <v>119</v>
      </c>
      <c r="P1056" s="20">
        <f>VLOOKUP(O1056,Table14[#All],2,0)</f>
        <v>0</v>
      </c>
      <c r="Q1056" s="20" t="s">
        <v>104</v>
      </c>
      <c r="R1056" s="20">
        <f>VLOOKUP(Q1056,Table16[#All],2,0)</f>
        <v>0</v>
      </c>
      <c r="S1056" s="20" t="s">
        <v>111</v>
      </c>
      <c r="T1056" s="20">
        <f>VLOOKUP(S1056,Table17[#All],2,0)</f>
        <v>0</v>
      </c>
      <c r="U1056" s="21">
        <v>255000</v>
      </c>
    </row>
    <row r="1057" spans="1:21">
      <c r="A1057" s="22" t="s">
        <v>175</v>
      </c>
      <c r="B1057" s="20">
        <f>VLOOKUP(A1057,Table7[#All],2,)</f>
        <v>6</v>
      </c>
      <c r="C1057" s="23" t="s">
        <v>91</v>
      </c>
      <c r="D1057" s="20">
        <f>VLOOKUP(C1057,Table8[#All],2,0)</f>
        <v>0</v>
      </c>
      <c r="E1057" s="23" t="s">
        <v>92</v>
      </c>
      <c r="F1057" s="20">
        <f>VLOOKUP(E1057,Table9[#All],2,0)</f>
        <v>0</v>
      </c>
      <c r="G1057" s="23" t="s">
        <v>93</v>
      </c>
      <c r="H1057" s="20">
        <f>VLOOKUP(G1057,Table10[#All],2,0)</f>
        <v>1</v>
      </c>
      <c r="I1057" s="23" t="s">
        <v>119</v>
      </c>
      <c r="J1057" s="20">
        <f>VLOOKUP(I1057,Table11[#All],2,0)</f>
        <v>0</v>
      </c>
      <c r="K1057" s="23" t="s">
        <v>98</v>
      </c>
      <c r="L1057" s="20">
        <f>VLOOKUP(K1057,Table12[#All],2,0)</f>
        <v>0</v>
      </c>
      <c r="M1057" s="23" t="s">
        <v>98</v>
      </c>
      <c r="N1057" s="20">
        <f>VLOOKUP(M1057,Table13[#All],2,0)</f>
        <v>2</v>
      </c>
      <c r="O1057" s="23" t="s">
        <v>98</v>
      </c>
      <c r="P1057" s="20">
        <f>VLOOKUP(O1057,Table14[#All],2,0)</f>
        <v>1</v>
      </c>
      <c r="Q1057" s="23" t="s">
        <v>104</v>
      </c>
      <c r="R1057" s="20">
        <f>VLOOKUP(Q1057,Table16[#All],2,0)</f>
        <v>0</v>
      </c>
      <c r="S1057" s="23" t="s">
        <v>172</v>
      </c>
      <c r="T1057" s="20">
        <f>VLOOKUP(S1057,Table17[#All],2,0)</f>
        <v>1</v>
      </c>
      <c r="U1057" s="24">
        <v>180000</v>
      </c>
    </row>
    <row r="1058" spans="1:21">
      <c r="A1058" s="19" t="s">
        <v>147</v>
      </c>
      <c r="B1058" s="20">
        <f>VLOOKUP(A1058,Table7[#All],2,)</f>
        <v>10</v>
      </c>
      <c r="C1058" s="20" t="s">
        <v>91</v>
      </c>
      <c r="D1058" s="20">
        <f>VLOOKUP(C1058,Table8[#All],2,0)</f>
        <v>0</v>
      </c>
      <c r="E1058" s="20" t="s">
        <v>129</v>
      </c>
      <c r="F1058" s="20">
        <f>VLOOKUP(E1058,Table9[#All],2,0)</f>
        <v>3</v>
      </c>
      <c r="G1058" s="20" t="s">
        <v>93</v>
      </c>
      <c r="H1058" s="20">
        <f>VLOOKUP(G1058,Table10[#All],2,0)</f>
        <v>1</v>
      </c>
      <c r="I1058" s="20" t="s">
        <v>119</v>
      </c>
      <c r="J1058" s="20">
        <f>VLOOKUP(I1058,Table11[#All],2,0)</f>
        <v>0</v>
      </c>
      <c r="K1058" s="20" t="s">
        <v>98</v>
      </c>
      <c r="L1058" s="20">
        <f>VLOOKUP(K1058,Table12[#All],2,0)</f>
        <v>0</v>
      </c>
      <c r="M1058" s="20" t="s">
        <v>126</v>
      </c>
      <c r="N1058" s="20">
        <f>VLOOKUP(M1058,Table13[#All],2,0)</f>
        <v>0</v>
      </c>
      <c r="O1058" s="20" t="s">
        <v>119</v>
      </c>
      <c r="P1058" s="20">
        <f>VLOOKUP(O1058,Table14[#All],2,0)</f>
        <v>0</v>
      </c>
      <c r="Q1058" s="20" t="s">
        <v>104</v>
      </c>
      <c r="R1058" s="20">
        <f>VLOOKUP(Q1058,Table16[#All],2,0)</f>
        <v>0</v>
      </c>
      <c r="S1058" s="20" t="s">
        <v>111</v>
      </c>
      <c r="T1058" s="20">
        <f>VLOOKUP(S1058,Table17[#All],2,0)</f>
        <v>0</v>
      </c>
      <c r="U1058" s="21">
        <v>185850</v>
      </c>
    </row>
    <row r="1059" spans="1:21">
      <c r="A1059" s="22" t="s">
        <v>162</v>
      </c>
      <c r="B1059" s="20">
        <f>VLOOKUP(A1059,Table7[#All],2,)</f>
        <v>3</v>
      </c>
      <c r="C1059" s="23" t="s">
        <v>91</v>
      </c>
      <c r="D1059" s="20">
        <f>VLOOKUP(C1059,Table8[#All],2,0)</f>
        <v>0</v>
      </c>
      <c r="E1059" s="23" t="s">
        <v>92</v>
      </c>
      <c r="F1059" s="20">
        <f>VLOOKUP(E1059,Table9[#All],2,0)</f>
        <v>0</v>
      </c>
      <c r="G1059" s="23" t="s">
        <v>122</v>
      </c>
      <c r="H1059" s="20">
        <f>VLOOKUP(G1059,Table10[#All],2,0)</f>
        <v>0</v>
      </c>
      <c r="I1059" s="23" t="s">
        <v>119</v>
      </c>
      <c r="J1059" s="20">
        <f>VLOOKUP(I1059,Table11[#All],2,0)</f>
        <v>0</v>
      </c>
      <c r="K1059" s="23" t="s">
        <v>98</v>
      </c>
      <c r="L1059" s="20">
        <f>VLOOKUP(K1059,Table12[#All],2,0)</f>
        <v>0</v>
      </c>
      <c r="M1059" s="23" t="s">
        <v>126</v>
      </c>
      <c r="N1059" s="20">
        <f>VLOOKUP(M1059,Table13[#All],2,0)</f>
        <v>0</v>
      </c>
      <c r="O1059" s="23" t="s">
        <v>119</v>
      </c>
      <c r="P1059" s="20">
        <f>VLOOKUP(O1059,Table14[#All],2,0)</f>
        <v>0</v>
      </c>
      <c r="Q1059" s="23" t="s">
        <v>104</v>
      </c>
      <c r="R1059" s="20">
        <f>VLOOKUP(Q1059,Table16[#All],2,0)</f>
        <v>0</v>
      </c>
      <c r="S1059" s="23" t="s">
        <v>111</v>
      </c>
      <c r="T1059" s="20">
        <f>VLOOKUP(S1059,Table17[#All],2,0)</f>
        <v>0</v>
      </c>
      <c r="U1059" s="24">
        <v>248000</v>
      </c>
    </row>
    <row r="1060" spans="1:21">
      <c r="A1060" s="19" t="s">
        <v>147</v>
      </c>
      <c r="B1060" s="20">
        <f>VLOOKUP(A1060,Table7[#All],2,)</f>
        <v>10</v>
      </c>
      <c r="C1060" s="20" t="s">
        <v>91</v>
      </c>
      <c r="D1060" s="20">
        <f>VLOOKUP(C1060,Table8[#All],2,0)</f>
        <v>0</v>
      </c>
      <c r="E1060" s="20" t="s">
        <v>92</v>
      </c>
      <c r="F1060" s="20">
        <f>VLOOKUP(E1060,Table9[#All],2,0)</f>
        <v>0</v>
      </c>
      <c r="G1060" s="20" t="s">
        <v>122</v>
      </c>
      <c r="H1060" s="20">
        <f>VLOOKUP(G1060,Table10[#All],2,0)</f>
        <v>0</v>
      </c>
      <c r="I1060" s="20" t="s">
        <v>126</v>
      </c>
      <c r="J1060" s="20">
        <f>VLOOKUP(I1060,Table11[#All],2,0)</f>
        <v>2</v>
      </c>
      <c r="K1060" s="20" t="s">
        <v>98</v>
      </c>
      <c r="L1060" s="20">
        <f>VLOOKUP(K1060,Table12[#All],2,0)</f>
        <v>0</v>
      </c>
      <c r="M1060" s="20" t="s">
        <v>126</v>
      </c>
      <c r="N1060" s="20">
        <f>VLOOKUP(M1060,Table13[#All],2,0)</f>
        <v>0</v>
      </c>
      <c r="O1060" s="20" t="s">
        <v>126</v>
      </c>
      <c r="P1060" s="20">
        <f>VLOOKUP(O1060,Table14[#All],2,0)</f>
        <v>2</v>
      </c>
      <c r="Q1060" s="20" t="s">
        <v>104</v>
      </c>
      <c r="R1060" s="20">
        <f>VLOOKUP(Q1060,Table16[#All],2,0)</f>
        <v>0</v>
      </c>
      <c r="S1060" s="20" t="s">
        <v>111</v>
      </c>
      <c r="T1060" s="20">
        <f>VLOOKUP(S1060,Table17[#All],2,0)</f>
        <v>0</v>
      </c>
      <c r="U1060" s="21">
        <v>335000</v>
      </c>
    </row>
    <row r="1061" spans="1:21">
      <c r="A1061" s="22" t="s">
        <v>212</v>
      </c>
      <c r="B1061" s="20">
        <f>VLOOKUP(A1061,Table7[#All],2,)</f>
        <v>2</v>
      </c>
      <c r="C1061" s="23" t="s">
        <v>91</v>
      </c>
      <c r="D1061" s="20">
        <f>VLOOKUP(C1061,Table8[#All],2,0)</f>
        <v>0</v>
      </c>
      <c r="E1061" s="23" t="s">
        <v>92</v>
      </c>
      <c r="F1061" s="20">
        <f>VLOOKUP(E1061,Table9[#All],2,0)</f>
        <v>0</v>
      </c>
      <c r="G1061" s="23" t="s">
        <v>176</v>
      </c>
      <c r="H1061" s="20">
        <f>VLOOKUP(G1061,Table10[#All],2,0)</f>
        <v>2</v>
      </c>
      <c r="I1061" s="23" t="s">
        <v>98</v>
      </c>
      <c r="J1061" s="20">
        <f>VLOOKUP(I1061,Table11[#All],2,0)</f>
        <v>1</v>
      </c>
      <c r="K1061" s="23" t="s">
        <v>98</v>
      </c>
      <c r="L1061" s="20">
        <f>VLOOKUP(K1061,Table12[#All],2,0)</f>
        <v>0</v>
      </c>
      <c r="M1061" s="23" t="s">
        <v>98</v>
      </c>
      <c r="N1061" s="20">
        <f>VLOOKUP(M1061,Table13[#All],2,0)</f>
        <v>2</v>
      </c>
      <c r="O1061" s="23" t="s">
        <v>98</v>
      </c>
      <c r="P1061" s="20">
        <f>VLOOKUP(O1061,Table14[#All],2,0)</f>
        <v>1</v>
      </c>
      <c r="Q1061" s="23" t="s">
        <v>104</v>
      </c>
      <c r="R1061" s="20">
        <f>VLOOKUP(Q1061,Table16[#All],2,0)</f>
        <v>0</v>
      </c>
      <c r="S1061" s="23" t="s">
        <v>111</v>
      </c>
      <c r="T1061" s="20">
        <f>VLOOKUP(S1061,Table17[#All],2,0)</f>
        <v>0</v>
      </c>
      <c r="U1061" s="24">
        <v>220000</v>
      </c>
    </row>
    <row r="1062" spans="1:21">
      <c r="A1062" s="19" t="s">
        <v>128</v>
      </c>
      <c r="B1062" s="20">
        <f>VLOOKUP(A1062,Table7[#All],2,)</f>
        <v>18</v>
      </c>
      <c r="C1062" s="20" t="s">
        <v>91</v>
      </c>
      <c r="D1062" s="20">
        <f>VLOOKUP(C1062,Table8[#All],2,0)</f>
        <v>0</v>
      </c>
      <c r="E1062" s="20" t="s">
        <v>129</v>
      </c>
      <c r="F1062" s="20">
        <f>VLOOKUP(E1062,Table9[#All],2,0)</f>
        <v>3</v>
      </c>
      <c r="G1062" s="20" t="s">
        <v>93</v>
      </c>
      <c r="H1062" s="20">
        <f>VLOOKUP(G1062,Table10[#All],2,0)</f>
        <v>1</v>
      </c>
      <c r="I1062" s="20" t="s">
        <v>119</v>
      </c>
      <c r="J1062" s="20">
        <f>VLOOKUP(I1062,Table11[#All],2,0)</f>
        <v>0</v>
      </c>
      <c r="K1062" s="20" t="s">
        <v>98</v>
      </c>
      <c r="L1062" s="20">
        <f>VLOOKUP(K1062,Table12[#All],2,0)</f>
        <v>0</v>
      </c>
      <c r="M1062" s="20" t="s">
        <v>126</v>
      </c>
      <c r="N1062" s="20">
        <f>VLOOKUP(M1062,Table13[#All],2,0)</f>
        <v>0</v>
      </c>
      <c r="O1062" s="20" t="s">
        <v>119</v>
      </c>
      <c r="P1062" s="20">
        <f>VLOOKUP(O1062,Table14[#All],2,0)</f>
        <v>0</v>
      </c>
      <c r="Q1062" s="20" t="s">
        <v>104</v>
      </c>
      <c r="R1062" s="20">
        <f>VLOOKUP(Q1062,Table16[#All],2,0)</f>
        <v>0</v>
      </c>
      <c r="S1062" s="20" t="s">
        <v>111</v>
      </c>
      <c r="T1062" s="20">
        <f>VLOOKUP(S1062,Table17[#All],2,0)</f>
        <v>0</v>
      </c>
      <c r="U1062" s="21">
        <v>213500</v>
      </c>
    </row>
    <row r="1063" spans="1:21">
      <c r="A1063" s="22" t="s">
        <v>214</v>
      </c>
      <c r="B1063" s="20">
        <f>VLOOKUP(A1063,Table7[#All],2,)</f>
        <v>13</v>
      </c>
      <c r="C1063" s="23" t="s">
        <v>91</v>
      </c>
      <c r="D1063" s="20">
        <f>VLOOKUP(C1063,Table8[#All],2,0)</f>
        <v>0</v>
      </c>
      <c r="E1063" s="23" t="s">
        <v>92</v>
      </c>
      <c r="F1063" s="20">
        <f>VLOOKUP(E1063,Table9[#All],2,0)</f>
        <v>0</v>
      </c>
      <c r="G1063" s="23" t="s">
        <v>93</v>
      </c>
      <c r="H1063" s="20">
        <f>VLOOKUP(G1063,Table10[#All],2,0)</f>
        <v>1</v>
      </c>
      <c r="I1063" s="23" t="s">
        <v>98</v>
      </c>
      <c r="J1063" s="20">
        <f>VLOOKUP(I1063,Table11[#All],2,0)</f>
        <v>1</v>
      </c>
      <c r="K1063" s="23" t="s">
        <v>98</v>
      </c>
      <c r="L1063" s="20">
        <f>VLOOKUP(K1063,Table12[#All],2,0)</f>
        <v>0</v>
      </c>
      <c r="M1063" s="23" t="s">
        <v>98</v>
      </c>
      <c r="N1063" s="20">
        <f>VLOOKUP(M1063,Table13[#All],2,0)</f>
        <v>2</v>
      </c>
      <c r="O1063" s="23" t="s">
        <v>98</v>
      </c>
      <c r="P1063" s="20">
        <f>VLOOKUP(O1063,Table14[#All],2,0)</f>
        <v>1</v>
      </c>
      <c r="Q1063" s="23" t="s">
        <v>104</v>
      </c>
      <c r="R1063" s="20">
        <f>VLOOKUP(Q1063,Table16[#All],2,0)</f>
        <v>0</v>
      </c>
      <c r="S1063" s="23" t="s">
        <v>111</v>
      </c>
      <c r="T1063" s="20">
        <f>VLOOKUP(S1063,Table17[#All],2,0)</f>
        <v>0</v>
      </c>
      <c r="U1063" s="24">
        <v>81000</v>
      </c>
    </row>
    <row r="1064" spans="1:21">
      <c r="A1064" s="19" t="s">
        <v>188</v>
      </c>
      <c r="B1064" s="20">
        <f>VLOOKUP(A1064,Table7[#All],2,)</f>
        <v>7</v>
      </c>
      <c r="C1064" s="20" t="s">
        <v>91</v>
      </c>
      <c r="D1064" s="20">
        <f>VLOOKUP(C1064,Table8[#All],2,0)</f>
        <v>0</v>
      </c>
      <c r="E1064" s="20" t="s">
        <v>186</v>
      </c>
      <c r="F1064" s="20">
        <f>VLOOKUP(E1064,Table9[#All],2,0)</f>
        <v>1</v>
      </c>
      <c r="G1064" s="20" t="s">
        <v>122</v>
      </c>
      <c r="H1064" s="20">
        <f>VLOOKUP(G1064,Table10[#All],2,0)</f>
        <v>0</v>
      </c>
      <c r="I1064" s="20" t="s">
        <v>98</v>
      </c>
      <c r="J1064" s="20">
        <f>VLOOKUP(I1064,Table11[#All],2,0)</f>
        <v>1</v>
      </c>
      <c r="K1064" s="20" t="s">
        <v>98</v>
      </c>
      <c r="L1064" s="20">
        <f>VLOOKUP(K1064,Table12[#All],2,0)</f>
        <v>0</v>
      </c>
      <c r="M1064" s="20" t="s">
        <v>98</v>
      </c>
      <c r="N1064" s="20">
        <f>VLOOKUP(M1064,Table13[#All],2,0)</f>
        <v>2</v>
      </c>
      <c r="O1064" s="20" t="s">
        <v>98</v>
      </c>
      <c r="P1064" s="20">
        <f>VLOOKUP(O1064,Table14[#All],2,0)</f>
        <v>1</v>
      </c>
      <c r="Q1064" s="20" t="s">
        <v>104</v>
      </c>
      <c r="R1064" s="20">
        <f>VLOOKUP(Q1064,Table16[#All],2,0)</f>
        <v>0</v>
      </c>
      <c r="S1064" s="20" t="s">
        <v>111</v>
      </c>
      <c r="T1064" s="20">
        <f>VLOOKUP(S1064,Table17[#All],2,0)</f>
        <v>0</v>
      </c>
      <c r="U1064" s="21">
        <v>90000</v>
      </c>
    </row>
    <row r="1065" spans="1:21">
      <c r="A1065" s="22" t="s">
        <v>188</v>
      </c>
      <c r="B1065" s="20">
        <f>VLOOKUP(A1065,Table7[#All],2,)</f>
        <v>7</v>
      </c>
      <c r="C1065" s="23" t="s">
        <v>182</v>
      </c>
      <c r="D1065" s="20">
        <f>VLOOKUP(C1065,Table8[#All],2,0)</f>
        <v>3</v>
      </c>
      <c r="E1065" s="23" t="s">
        <v>92</v>
      </c>
      <c r="F1065" s="20">
        <f>VLOOKUP(E1065,Table9[#All],2,0)</f>
        <v>0</v>
      </c>
      <c r="G1065" s="23" t="s">
        <v>93</v>
      </c>
      <c r="H1065" s="20">
        <f>VLOOKUP(G1065,Table10[#All],2,0)</f>
        <v>1</v>
      </c>
      <c r="I1065" s="23" t="s">
        <v>98</v>
      </c>
      <c r="J1065" s="20">
        <f>VLOOKUP(I1065,Table11[#All],2,0)</f>
        <v>1</v>
      </c>
      <c r="K1065" s="23" t="s">
        <v>98</v>
      </c>
      <c r="L1065" s="20">
        <f>VLOOKUP(K1065,Table12[#All],2,0)</f>
        <v>0</v>
      </c>
      <c r="M1065" s="23" t="s">
        <v>119</v>
      </c>
      <c r="N1065" s="20">
        <f>VLOOKUP(M1065,Table13[#All],2,0)</f>
        <v>1</v>
      </c>
      <c r="O1065" s="23" t="s">
        <v>119</v>
      </c>
      <c r="P1065" s="20">
        <f>VLOOKUP(O1065,Table14[#All],2,0)</f>
        <v>0</v>
      </c>
      <c r="Q1065" s="23" t="s">
        <v>104</v>
      </c>
      <c r="R1065" s="20">
        <f>VLOOKUP(Q1065,Table16[#All],2,0)</f>
        <v>0</v>
      </c>
      <c r="S1065" s="23" t="s">
        <v>111</v>
      </c>
      <c r="T1065" s="20">
        <f>VLOOKUP(S1065,Table17[#All],2,0)</f>
        <v>0</v>
      </c>
      <c r="U1065" s="24">
        <v>110500</v>
      </c>
    </row>
    <row r="1066" spans="1:21">
      <c r="A1066" s="19" t="s">
        <v>89</v>
      </c>
      <c r="B1066" s="20">
        <f>VLOOKUP(A1066,Table7[#All],2,)</f>
        <v>11</v>
      </c>
      <c r="C1066" s="20" t="s">
        <v>91</v>
      </c>
      <c r="D1066" s="20">
        <f>VLOOKUP(C1066,Table8[#All],2,0)</f>
        <v>0</v>
      </c>
      <c r="E1066" s="20" t="s">
        <v>92</v>
      </c>
      <c r="F1066" s="20">
        <f>VLOOKUP(E1066,Table9[#All],2,0)</f>
        <v>0</v>
      </c>
      <c r="G1066" s="20" t="s">
        <v>93</v>
      </c>
      <c r="H1066" s="20">
        <f>VLOOKUP(G1066,Table10[#All],2,0)</f>
        <v>1</v>
      </c>
      <c r="I1066" s="20" t="s">
        <v>98</v>
      </c>
      <c r="J1066" s="20">
        <f>VLOOKUP(I1066,Table11[#All],2,0)</f>
        <v>1</v>
      </c>
      <c r="K1066" s="20" t="s">
        <v>98</v>
      </c>
      <c r="L1066" s="20">
        <f>VLOOKUP(K1066,Table12[#All],2,0)</f>
        <v>0</v>
      </c>
      <c r="M1066" s="20" t="s">
        <v>126</v>
      </c>
      <c r="N1066" s="20">
        <f>VLOOKUP(M1066,Table13[#All],2,0)</f>
        <v>0</v>
      </c>
      <c r="O1066" s="20" t="s">
        <v>98</v>
      </c>
      <c r="P1066" s="20">
        <f>VLOOKUP(O1066,Table14[#All],2,0)</f>
        <v>1</v>
      </c>
      <c r="Q1066" s="20" t="s">
        <v>104</v>
      </c>
      <c r="R1066" s="20">
        <f>VLOOKUP(Q1066,Table16[#All],2,0)</f>
        <v>0</v>
      </c>
      <c r="S1066" s="20" t="s">
        <v>111</v>
      </c>
      <c r="T1066" s="20">
        <f>VLOOKUP(S1066,Table17[#All],2,0)</f>
        <v>0</v>
      </c>
      <c r="U1066" s="21">
        <v>154000</v>
      </c>
    </row>
    <row r="1067" spans="1:21">
      <c r="A1067" s="22" t="s">
        <v>199</v>
      </c>
      <c r="B1067" s="20">
        <f>VLOOKUP(A1067,Table7[#All],2,)</f>
        <v>19</v>
      </c>
      <c r="C1067" s="23" t="s">
        <v>91</v>
      </c>
      <c r="D1067" s="20">
        <f>VLOOKUP(C1067,Table8[#All],2,0)</f>
        <v>0</v>
      </c>
      <c r="E1067" s="23" t="s">
        <v>92</v>
      </c>
      <c r="F1067" s="20">
        <f>VLOOKUP(E1067,Table9[#All],2,0)</f>
        <v>0</v>
      </c>
      <c r="G1067" s="23" t="s">
        <v>122</v>
      </c>
      <c r="H1067" s="20">
        <f>VLOOKUP(G1067,Table10[#All],2,0)</f>
        <v>0</v>
      </c>
      <c r="I1067" s="23" t="s">
        <v>126</v>
      </c>
      <c r="J1067" s="20">
        <f>VLOOKUP(I1067,Table11[#All],2,0)</f>
        <v>2</v>
      </c>
      <c r="K1067" s="23" t="s">
        <v>98</v>
      </c>
      <c r="L1067" s="20">
        <f>VLOOKUP(K1067,Table12[#All],2,0)</f>
        <v>0</v>
      </c>
      <c r="M1067" s="23" t="s">
        <v>126</v>
      </c>
      <c r="N1067" s="20">
        <f>VLOOKUP(M1067,Table13[#All],2,0)</f>
        <v>0</v>
      </c>
      <c r="O1067" s="23" t="s">
        <v>119</v>
      </c>
      <c r="P1067" s="20">
        <f>VLOOKUP(O1067,Table14[#All],2,0)</f>
        <v>0</v>
      </c>
      <c r="Q1067" s="23" t="s">
        <v>104</v>
      </c>
      <c r="R1067" s="20">
        <f>VLOOKUP(Q1067,Table16[#All],2,0)</f>
        <v>0</v>
      </c>
      <c r="S1067" s="23" t="s">
        <v>111</v>
      </c>
      <c r="T1067" s="20">
        <f>VLOOKUP(S1067,Table17[#All],2,0)</f>
        <v>0</v>
      </c>
      <c r="U1067" s="24">
        <v>328000</v>
      </c>
    </row>
    <row r="1068" spans="1:21">
      <c r="A1068" s="19" t="s">
        <v>121</v>
      </c>
      <c r="B1068" s="20">
        <f>VLOOKUP(A1068,Table7[#All],2,)</f>
        <v>17</v>
      </c>
      <c r="C1068" s="20" t="s">
        <v>91</v>
      </c>
      <c r="D1068" s="20">
        <f>VLOOKUP(C1068,Table8[#All],2,0)</f>
        <v>0</v>
      </c>
      <c r="E1068" s="20" t="s">
        <v>92</v>
      </c>
      <c r="F1068" s="20">
        <f>VLOOKUP(E1068,Table9[#All],2,0)</f>
        <v>0</v>
      </c>
      <c r="G1068" s="20" t="s">
        <v>122</v>
      </c>
      <c r="H1068" s="20">
        <f>VLOOKUP(G1068,Table10[#All],2,0)</f>
        <v>0</v>
      </c>
      <c r="I1068" s="20" t="s">
        <v>119</v>
      </c>
      <c r="J1068" s="20">
        <f>VLOOKUP(I1068,Table11[#All],2,0)</f>
        <v>0</v>
      </c>
      <c r="K1068" s="20" t="s">
        <v>98</v>
      </c>
      <c r="L1068" s="20">
        <f>VLOOKUP(K1068,Table12[#All],2,0)</f>
        <v>0</v>
      </c>
      <c r="M1068" s="20" t="s">
        <v>119</v>
      </c>
      <c r="N1068" s="20">
        <f>VLOOKUP(M1068,Table13[#All],2,0)</f>
        <v>1</v>
      </c>
      <c r="O1068" s="20" t="s">
        <v>98</v>
      </c>
      <c r="P1068" s="20">
        <f>VLOOKUP(O1068,Table14[#All],2,0)</f>
        <v>1</v>
      </c>
      <c r="Q1068" s="20" t="s">
        <v>104</v>
      </c>
      <c r="R1068" s="20">
        <f>VLOOKUP(Q1068,Table16[#All],2,0)</f>
        <v>0</v>
      </c>
      <c r="S1068" s="20" t="s">
        <v>111</v>
      </c>
      <c r="T1068" s="20">
        <f>VLOOKUP(S1068,Table17[#All],2,0)</f>
        <v>0</v>
      </c>
      <c r="U1068" s="21">
        <v>178000</v>
      </c>
    </row>
    <row r="1069" spans="1:21">
      <c r="A1069" s="22" t="s">
        <v>89</v>
      </c>
      <c r="B1069" s="20">
        <f>VLOOKUP(A1069,Table7[#All],2,)</f>
        <v>11</v>
      </c>
      <c r="C1069" s="23" t="s">
        <v>91</v>
      </c>
      <c r="D1069" s="20">
        <f>VLOOKUP(C1069,Table8[#All],2,0)</f>
        <v>0</v>
      </c>
      <c r="E1069" s="23" t="s">
        <v>92</v>
      </c>
      <c r="F1069" s="20">
        <f>VLOOKUP(E1069,Table9[#All],2,0)</f>
        <v>0</v>
      </c>
      <c r="G1069" s="23" t="s">
        <v>122</v>
      </c>
      <c r="H1069" s="20">
        <f>VLOOKUP(G1069,Table10[#All],2,0)</f>
        <v>0</v>
      </c>
      <c r="I1069" s="23" t="s">
        <v>98</v>
      </c>
      <c r="J1069" s="20">
        <f>VLOOKUP(I1069,Table11[#All],2,0)</f>
        <v>1</v>
      </c>
      <c r="K1069" s="23" t="s">
        <v>98</v>
      </c>
      <c r="L1069" s="20">
        <f>VLOOKUP(K1069,Table12[#All],2,0)</f>
        <v>0</v>
      </c>
      <c r="M1069" s="23" t="s">
        <v>98</v>
      </c>
      <c r="N1069" s="20">
        <f>VLOOKUP(M1069,Table13[#All],2,0)</f>
        <v>2</v>
      </c>
      <c r="O1069" s="23" t="s">
        <v>98</v>
      </c>
      <c r="P1069" s="20">
        <f>VLOOKUP(O1069,Table14[#All],2,0)</f>
        <v>1</v>
      </c>
      <c r="Q1069" s="23" t="s">
        <v>104</v>
      </c>
      <c r="R1069" s="20">
        <f>VLOOKUP(Q1069,Table16[#All],2,0)</f>
        <v>0</v>
      </c>
      <c r="S1069" s="23" t="s">
        <v>111</v>
      </c>
      <c r="T1069" s="20">
        <f>VLOOKUP(S1069,Table17[#All],2,0)</f>
        <v>0</v>
      </c>
      <c r="U1069" s="24">
        <v>167900</v>
      </c>
    </row>
    <row r="1070" spans="1:21">
      <c r="A1070" s="19" t="s">
        <v>219</v>
      </c>
      <c r="B1070" s="20">
        <f>VLOOKUP(A1070,Table7[#All],2,)</f>
        <v>14</v>
      </c>
      <c r="C1070" s="20" t="s">
        <v>91</v>
      </c>
      <c r="D1070" s="20">
        <f>VLOOKUP(C1070,Table8[#All],2,0)</f>
        <v>0</v>
      </c>
      <c r="E1070" s="20" t="s">
        <v>129</v>
      </c>
      <c r="F1070" s="20">
        <f>VLOOKUP(E1070,Table9[#All],2,0)</f>
        <v>3</v>
      </c>
      <c r="G1070" s="20" t="s">
        <v>122</v>
      </c>
      <c r="H1070" s="20">
        <f>VLOOKUP(G1070,Table10[#All],2,0)</f>
        <v>0</v>
      </c>
      <c r="I1070" s="20" t="s">
        <v>119</v>
      </c>
      <c r="J1070" s="20">
        <f>VLOOKUP(I1070,Table11[#All],2,0)</f>
        <v>0</v>
      </c>
      <c r="K1070" s="20" t="s">
        <v>98</v>
      </c>
      <c r="L1070" s="20">
        <f>VLOOKUP(K1070,Table12[#All],2,0)</f>
        <v>0</v>
      </c>
      <c r="M1070" s="20" t="s">
        <v>119</v>
      </c>
      <c r="N1070" s="20">
        <f>VLOOKUP(M1070,Table13[#All],2,0)</f>
        <v>1</v>
      </c>
      <c r="O1070" s="20" t="s">
        <v>98</v>
      </c>
      <c r="P1070" s="20">
        <f>VLOOKUP(O1070,Table14[#All],2,0)</f>
        <v>1</v>
      </c>
      <c r="Q1070" s="20" t="s">
        <v>104</v>
      </c>
      <c r="R1070" s="20">
        <f>VLOOKUP(Q1070,Table16[#All],2,0)</f>
        <v>0</v>
      </c>
      <c r="S1070" s="20" t="s">
        <v>111</v>
      </c>
      <c r="T1070" s="20">
        <f>VLOOKUP(S1070,Table17[#All],2,0)</f>
        <v>0</v>
      </c>
      <c r="U1070" s="21">
        <v>151400</v>
      </c>
    </row>
    <row r="1071" spans="1:21">
      <c r="A1071" s="22" t="s">
        <v>89</v>
      </c>
      <c r="B1071" s="20">
        <f>VLOOKUP(A1071,Table7[#All],2,)</f>
        <v>11</v>
      </c>
      <c r="C1071" s="23" t="s">
        <v>91</v>
      </c>
      <c r="D1071" s="20">
        <f>VLOOKUP(C1071,Table8[#All],2,0)</f>
        <v>0</v>
      </c>
      <c r="E1071" s="23" t="s">
        <v>92</v>
      </c>
      <c r="F1071" s="20">
        <f>VLOOKUP(E1071,Table9[#All],2,0)</f>
        <v>0</v>
      </c>
      <c r="G1071" s="23" t="s">
        <v>238</v>
      </c>
      <c r="H1071" s="20">
        <f>VLOOKUP(G1071,Table10[#All],2,0)</f>
        <v>3</v>
      </c>
      <c r="I1071" s="23" t="s">
        <v>98</v>
      </c>
      <c r="J1071" s="20">
        <f>VLOOKUP(I1071,Table11[#All],2,0)</f>
        <v>1</v>
      </c>
      <c r="K1071" s="23" t="s">
        <v>98</v>
      </c>
      <c r="L1071" s="20">
        <f>VLOOKUP(K1071,Table12[#All],2,0)</f>
        <v>0</v>
      </c>
      <c r="M1071" s="23" t="s">
        <v>98</v>
      </c>
      <c r="N1071" s="20">
        <f>VLOOKUP(M1071,Table13[#All],2,0)</f>
        <v>2</v>
      </c>
      <c r="O1071" s="23" t="s">
        <v>119</v>
      </c>
      <c r="P1071" s="20">
        <f>VLOOKUP(O1071,Table14[#All],2,0)</f>
        <v>0</v>
      </c>
      <c r="Q1071" s="23" t="s">
        <v>104</v>
      </c>
      <c r="R1071" s="20">
        <f>VLOOKUP(Q1071,Table16[#All],2,0)</f>
        <v>0</v>
      </c>
      <c r="S1071" s="23" t="s">
        <v>111</v>
      </c>
      <c r="T1071" s="20">
        <f>VLOOKUP(S1071,Table17[#All],2,0)</f>
        <v>0</v>
      </c>
      <c r="U1071" s="24">
        <v>135000</v>
      </c>
    </row>
    <row r="1072" spans="1:21">
      <c r="A1072" s="19" t="s">
        <v>89</v>
      </c>
      <c r="B1072" s="20">
        <f>VLOOKUP(A1072,Table7[#All],2,)</f>
        <v>11</v>
      </c>
      <c r="C1072" s="20" t="s">
        <v>91</v>
      </c>
      <c r="D1072" s="20">
        <f>VLOOKUP(C1072,Table8[#All],2,0)</f>
        <v>0</v>
      </c>
      <c r="E1072" s="20" t="s">
        <v>92</v>
      </c>
      <c r="F1072" s="20">
        <f>VLOOKUP(E1072,Table9[#All],2,0)</f>
        <v>0</v>
      </c>
      <c r="G1072" s="20" t="s">
        <v>93</v>
      </c>
      <c r="H1072" s="20">
        <f>VLOOKUP(G1072,Table10[#All],2,0)</f>
        <v>1</v>
      </c>
      <c r="I1072" s="20" t="s">
        <v>98</v>
      </c>
      <c r="J1072" s="20">
        <f>VLOOKUP(I1072,Table11[#All],2,0)</f>
        <v>1</v>
      </c>
      <c r="K1072" s="20" t="s">
        <v>98</v>
      </c>
      <c r="L1072" s="20">
        <f>VLOOKUP(K1072,Table12[#All],2,0)</f>
        <v>0</v>
      </c>
      <c r="M1072" s="20" t="s">
        <v>98</v>
      </c>
      <c r="N1072" s="20">
        <f>VLOOKUP(M1072,Table13[#All],2,0)</f>
        <v>2</v>
      </c>
      <c r="O1072" s="20" t="s">
        <v>98</v>
      </c>
      <c r="P1072" s="20">
        <f>VLOOKUP(O1072,Table14[#All],2,0)</f>
        <v>1</v>
      </c>
      <c r="Q1072" s="20" t="s">
        <v>104</v>
      </c>
      <c r="R1072" s="20">
        <f>VLOOKUP(Q1072,Table16[#All],2,0)</f>
        <v>0</v>
      </c>
      <c r="S1072" s="20" t="s">
        <v>111</v>
      </c>
      <c r="T1072" s="20">
        <f>VLOOKUP(S1072,Table17[#All],2,0)</f>
        <v>0</v>
      </c>
      <c r="U1072" s="21">
        <v>135000</v>
      </c>
    </row>
    <row r="1073" spans="1:21">
      <c r="A1073" s="22" t="s">
        <v>175</v>
      </c>
      <c r="B1073" s="20">
        <f>VLOOKUP(A1073,Table7[#All],2,)</f>
        <v>6</v>
      </c>
      <c r="C1073" s="23" t="s">
        <v>225</v>
      </c>
      <c r="D1073" s="20">
        <f>VLOOKUP(C1073,Table8[#All],2,0)</f>
        <v>6</v>
      </c>
      <c r="E1073" s="23" t="s">
        <v>92</v>
      </c>
      <c r="F1073" s="20">
        <f>VLOOKUP(E1073,Table9[#All],2,0)</f>
        <v>0</v>
      </c>
      <c r="G1073" s="23" t="s">
        <v>122</v>
      </c>
      <c r="H1073" s="20">
        <f>VLOOKUP(G1073,Table10[#All],2,0)</f>
        <v>0</v>
      </c>
      <c r="I1073" s="23" t="s">
        <v>98</v>
      </c>
      <c r="J1073" s="20">
        <f>VLOOKUP(I1073,Table11[#All],2,0)</f>
        <v>1</v>
      </c>
      <c r="K1073" s="23" t="s">
        <v>98</v>
      </c>
      <c r="L1073" s="20">
        <f>VLOOKUP(K1073,Table12[#All],2,0)</f>
        <v>0</v>
      </c>
      <c r="M1073" s="23" t="s">
        <v>126</v>
      </c>
      <c r="N1073" s="20">
        <f>VLOOKUP(M1073,Table13[#All],2,0)</f>
        <v>0</v>
      </c>
      <c r="O1073" s="23" t="s">
        <v>98</v>
      </c>
      <c r="P1073" s="20">
        <f>VLOOKUP(O1073,Table14[#All],2,0)</f>
        <v>1</v>
      </c>
      <c r="Q1073" s="23" t="s">
        <v>104</v>
      </c>
      <c r="R1073" s="20">
        <f>VLOOKUP(Q1073,Table16[#All],2,0)</f>
        <v>0</v>
      </c>
      <c r="S1073" s="23" t="s">
        <v>111</v>
      </c>
      <c r="T1073" s="20">
        <f>VLOOKUP(S1073,Table17[#All],2,0)</f>
        <v>0</v>
      </c>
      <c r="U1073" s="24">
        <v>154000</v>
      </c>
    </row>
    <row r="1074" spans="1:21">
      <c r="A1074" s="19" t="s">
        <v>206</v>
      </c>
      <c r="B1074" s="20">
        <f>VLOOKUP(A1074,Table7[#All],2,)</f>
        <v>15</v>
      </c>
      <c r="C1074" s="20" t="s">
        <v>182</v>
      </c>
      <c r="D1074" s="20">
        <f>VLOOKUP(C1074,Table8[#All],2,0)</f>
        <v>3</v>
      </c>
      <c r="E1074" s="20" t="s">
        <v>92</v>
      </c>
      <c r="F1074" s="20">
        <f>VLOOKUP(E1074,Table9[#All],2,0)</f>
        <v>0</v>
      </c>
      <c r="G1074" s="20" t="s">
        <v>176</v>
      </c>
      <c r="H1074" s="20">
        <f>VLOOKUP(G1074,Table10[#All],2,0)</f>
        <v>2</v>
      </c>
      <c r="I1074" s="20" t="s">
        <v>139</v>
      </c>
      <c r="J1074" s="20">
        <f>VLOOKUP(I1074,Table11[#All],2,0)</f>
        <v>4</v>
      </c>
      <c r="K1074" s="20" t="s">
        <v>139</v>
      </c>
      <c r="L1074" s="20">
        <f>VLOOKUP(K1074,Table12[#All],2,0)</f>
        <v>3</v>
      </c>
      <c r="M1074" s="20" t="s">
        <v>139</v>
      </c>
      <c r="N1074" s="20">
        <f>VLOOKUP(M1074,Table13[#All],2,0)</f>
        <v>3</v>
      </c>
      <c r="O1074" s="20" t="s">
        <v>98</v>
      </c>
      <c r="P1074" s="20">
        <f>VLOOKUP(O1074,Table14[#All],2,0)</f>
        <v>1</v>
      </c>
      <c r="Q1074" s="20" t="s">
        <v>191</v>
      </c>
      <c r="R1074" s="20">
        <f>VLOOKUP(Q1074,Table16[#All],2,0)</f>
        <v>2</v>
      </c>
      <c r="S1074" s="20" t="s">
        <v>111</v>
      </c>
      <c r="T1074" s="20">
        <f>VLOOKUP(S1074,Table17[#All],2,0)</f>
        <v>0</v>
      </c>
      <c r="U1074" s="21">
        <v>91500</v>
      </c>
    </row>
    <row r="1075" spans="1:21">
      <c r="A1075" s="22" t="s">
        <v>206</v>
      </c>
      <c r="B1075" s="20">
        <f>VLOOKUP(A1075,Table7[#All],2,)</f>
        <v>15</v>
      </c>
      <c r="C1075" s="23" t="s">
        <v>91</v>
      </c>
      <c r="D1075" s="20">
        <f>VLOOKUP(C1075,Table8[#All],2,0)</f>
        <v>0</v>
      </c>
      <c r="E1075" s="23" t="s">
        <v>92</v>
      </c>
      <c r="F1075" s="20">
        <f>VLOOKUP(E1075,Table9[#All],2,0)</f>
        <v>0</v>
      </c>
      <c r="G1075" s="23" t="s">
        <v>122</v>
      </c>
      <c r="H1075" s="20">
        <f>VLOOKUP(G1075,Table10[#All],2,0)</f>
        <v>0</v>
      </c>
      <c r="I1075" s="23" t="s">
        <v>98</v>
      </c>
      <c r="J1075" s="20">
        <f>VLOOKUP(I1075,Table11[#All],2,0)</f>
        <v>1</v>
      </c>
      <c r="K1075" s="23" t="s">
        <v>98</v>
      </c>
      <c r="L1075" s="20">
        <f>VLOOKUP(K1075,Table12[#All],2,0)</f>
        <v>0</v>
      </c>
      <c r="M1075" s="23" t="s">
        <v>98</v>
      </c>
      <c r="N1075" s="20">
        <f>VLOOKUP(M1075,Table13[#All],2,0)</f>
        <v>2</v>
      </c>
      <c r="O1075" s="23" t="s">
        <v>98</v>
      </c>
      <c r="P1075" s="20">
        <f>VLOOKUP(O1075,Table14[#All],2,0)</f>
        <v>1</v>
      </c>
      <c r="Q1075" s="23" t="s">
        <v>104</v>
      </c>
      <c r="R1075" s="20">
        <f>VLOOKUP(Q1075,Table16[#All],2,0)</f>
        <v>0</v>
      </c>
      <c r="S1075" s="23" t="s">
        <v>111</v>
      </c>
      <c r="T1075" s="20">
        <f>VLOOKUP(S1075,Table17[#All],2,0)</f>
        <v>0</v>
      </c>
      <c r="U1075" s="24">
        <v>159500</v>
      </c>
    </row>
    <row r="1076" spans="1:21">
      <c r="A1076" s="19" t="s">
        <v>209</v>
      </c>
      <c r="B1076" s="20">
        <f>VLOOKUP(A1076,Table7[#All],2,)</f>
        <v>0</v>
      </c>
      <c r="C1076" s="20" t="s">
        <v>91</v>
      </c>
      <c r="D1076" s="20">
        <f>VLOOKUP(C1076,Table8[#All],2,0)</f>
        <v>0</v>
      </c>
      <c r="E1076" s="20" t="s">
        <v>92</v>
      </c>
      <c r="F1076" s="20">
        <f>VLOOKUP(E1076,Table9[#All],2,0)</f>
        <v>0</v>
      </c>
      <c r="G1076" s="20" t="s">
        <v>93</v>
      </c>
      <c r="H1076" s="20">
        <f>VLOOKUP(G1076,Table10[#All],2,0)</f>
        <v>1</v>
      </c>
      <c r="I1076" s="20" t="s">
        <v>119</v>
      </c>
      <c r="J1076" s="20">
        <f>VLOOKUP(I1076,Table11[#All],2,0)</f>
        <v>0</v>
      </c>
      <c r="K1076" s="20" t="s">
        <v>98</v>
      </c>
      <c r="L1076" s="20">
        <f>VLOOKUP(K1076,Table12[#All],2,0)</f>
        <v>0</v>
      </c>
      <c r="M1076" s="20" t="s">
        <v>126</v>
      </c>
      <c r="N1076" s="20">
        <f>VLOOKUP(M1076,Table13[#All],2,0)</f>
        <v>0</v>
      </c>
      <c r="O1076" s="20" t="s">
        <v>119</v>
      </c>
      <c r="P1076" s="20">
        <f>VLOOKUP(O1076,Table14[#All],2,0)</f>
        <v>0</v>
      </c>
      <c r="Q1076" s="20" t="s">
        <v>104</v>
      </c>
      <c r="R1076" s="20">
        <f>VLOOKUP(Q1076,Table16[#All],2,0)</f>
        <v>0</v>
      </c>
      <c r="S1076" s="20" t="s">
        <v>111</v>
      </c>
      <c r="T1076" s="20">
        <f>VLOOKUP(S1076,Table17[#All],2,0)</f>
        <v>0</v>
      </c>
      <c r="U1076" s="21">
        <v>194000</v>
      </c>
    </row>
    <row r="1077" spans="1:21">
      <c r="A1077" s="22" t="s">
        <v>212</v>
      </c>
      <c r="B1077" s="20">
        <f>VLOOKUP(A1077,Table7[#All],2,)</f>
        <v>2</v>
      </c>
      <c r="C1077" s="23" t="s">
        <v>91</v>
      </c>
      <c r="D1077" s="20">
        <f>VLOOKUP(C1077,Table8[#All],2,0)</f>
        <v>0</v>
      </c>
      <c r="E1077" s="23" t="s">
        <v>92</v>
      </c>
      <c r="F1077" s="20">
        <f>VLOOKUP(E1077,Table9[#All],2,0)</f>
        <v>0</v>
      </c>
      <c r="G1077" s="23" t="s">
        <v>122</v>
      </c>
      <c r="H1077" s="20">
        <f>VLOOKUP(G1077,Table10[#All],2,0)</f>
        <v>0</v>
      </c>
      <c r="I1077" s="23" t="s">
        <v>98</v>
      </c>
      <c r="J1077" s="20">
        <f>VLOOKUP(I1077,Table11[#All],2,0)</f>
        <v>1</v>
      </c>
      <c r="K1077" s="23" t="s">
        <v>98</v>
      </c>
      <c r="L1077" s="20">
        <f>VLOOKUP(K1077,Table12[#All],2,0)</f>
        <v>0</v>
      </c>
      <c r="M1077" s="23" t="s">
        <v>98</v>
      </c>
      <c r="N1077" s="20">
        <f>VLOOKUP(M1077,Table13[#All],2,0)</f>
        <v>2</v>
      </c>
      <c r="O1077" s="23" t="s">
        <v>98</v>
      </c>
      <c r="P1077" s="20">
        <f>VLOOKUP(O1077,Table14[#All],2,0)</f>
        <v>1</v>
      </c>
      <c r="Q1077" s="23" t="s">
        <v>104</v>
      </c>
      <c r="R1077" s="20">
        <f>VLOOKUP(Q1077,Table16[#All],2,0)</f>
        <v>0</v>
      </c>
      <c r="S1077" s="23" t="s">
        <v>111</v>
      </c>
      <c r="T1077" s="20">
        <f>VLOOKUP(S1077,Table17[#All],2,0)</f>
        <v>0</v>
      </c>
      <c r="U1077" s="24">
        <v>219500</v>
      </c>
    </row>
    <row r="1078" spans="1:21">
      <c r="A1078" s="19" t="s">
        <v>188</v>
      </c>
      <c r="B1078" s="20">
        <f>VLOOKUP(A1078,Table7[#All],2,)</f>
        <v>7</v>
      </c>
      <c r="C1078" s="20" t="s">
        <v>91</v>
      </c>
      <c r="D1078" s="20">
        <f>VLOOKUP(C1078,Table8[#All],2,0)</f>
        <v>0</v>
      </c>
      <c r="E1078" s="20" t="s">
        <v>92</v>
      </c>
      <c r="F1078" s="20">
        <f>VLOOKUP(E1078,Table9[#All],2,0)</f>
        <v>0</v>
      </c>
      <c r="G1078" s="20" t="s">
        <v>176</v>
      </c>
      <c r="H1078" s="20">
        <f>VLOOKUP(G1078,Table10[#All],2,0)</f>
        <v>2</v>
      </c>
      <c r="I1078" s="20" t="s">
        <v>139</v>
      </c>
      <c r="J1078" s="20">
        <f>VLOOKUP(I1078,Table11[#All],2,0)</f>
        <v>4</v>
      </c>
      <c r="K1078" s="20" t="s">
        <v>98</v>
      </c>
      <c r="L1078" s="20">
        <f>VLOOKUP(K1078,Table12[#All],2,0)</f>
        <v>0</v>
      </c>
      <c r="M1078" s="20" t="s">
        <v>119</v>
      </c>
      <c r="N1078" s="20">
        <f>VLOOKUP(M1078,Table13[#All],2,0)</f>
        <v>1</v>
      </c>
      <c r="O1078" s="20" t="s">
        <v>119</v>
      </c>
      <c r="P1078" s="20">
        <f>VLOOKUP(O1078,Table14[#All],2,0)</f>
        <v>0</v>
      </c>
      <c r="Q1078" s="20" t="s">
        <v>104</v>
      </c>
      <c r="R1078" s="20">
        <f>VLOOKUP(Q1078,Table16[#All],2,0)</f>
        <v>0</v>
      </c>
      <c r="S1078" s="20" t="s">
        <v>111</v>
      </c>
      <c r="T1078" s="20">
        <f>VLOOKUP(S1078,Table17[#All],2,0)</f>
        <v>0</v>
      </c>
      <c r="U1078" s="21">
        <v>170000</v>
      </c>
    </row>
    <row r="1079" spans="1:21">
      <c r="A1079" s="22" t="s">
        <v>89</v>
      </c>
      <c r="B1079" s="20">
        <f>VLOOKUP(A1079,Table7[#All],2,)</f>
        <v>11</v>
      </c>
      <c r="C1079" s="23" t="s">
        <v>91</v>
      </c>
      <c r="D1079" s="20">
        <f>VLOOKUP(C1079,Table8[#All],2,0)</f>
        <v>0</v>
      </c>
      <c r="E1079" s="23" t="s">
        <v>92</v>
      </c>
      <c r="F1079" s="20">
        <f>VLOOKUP(E1079,Table9[#All],2,0)</f>
        <v>0</v>
      </c>
      <c r="G1079" s="23" t="s">
        <v>93</v>
      </c>
      <c r="H1079" s="20">
        <f>VLOOKUP(G1079,Table10[#All],2,0)</f>
        <v>1</v>
      </c>
      <c r="I1079" s="23" t="s">
        <v>98</v>
      </c>
      <c r="J1079" s="20">
        <f>VLOOKUP(I1079,Table11[#All],2,0)</f>
        <v>1</v>
      </c>
      <c r="K1079" s="23" t="s">
        <v>98</v>
      </c>
      <c r="L1079" s="20">
        <f>VLOOKUP(K1079,Table12[#All],2,0)</f>
        <v>0</v>
      </c>
      <c r="M1079" s="23" t="s">
        <v>126</v>
      </c>
      <c r="N1079" s="20">
        <f>VLOOKUP(M1079,Table13[#All],2,0)</f>
        <v>0</v>
      </c>
      <c r="O1079" s="23" t="s">
        <v>98</v>
      </c>
      <c r="P1079" s="20">
        <f>VLOOKUP(O1079,Table14[#All],2,0)</f>
        <v>1</v>
      </c>
      <c r="Q1079" s="23" t="s">
        <v>104</v>
      </c>
      <c r="R1079" s="20">
        <f>VLOOKUP(Q1079,Table16[#All],2,0)</f>
        <v>0</v>
      </c>
      <c r="S1079" s="23" t="s">
        <v>172</v>
      </c>
      <c r="T1079" s="20">
        <f>VLOOKUP(S1079,Table17[#All],2,0)</f>
        <v>1</v>
      </c>
      <c r="U1079" s="24">
        <v>138800</v>
      </c>
    </row>
    <row r="1080" spans="1:21">
      <c r="A1080" s="19" t="s">
        <v>209</v>
      </c>
      <c r="B1080" s="20">
        <f>VLOOKUP(A1080,Table7[#All],2,)</f>
        <v>0</v>
      </c>
      <c r="C1080" s="20" t="s">
        <v>91</v>
      </c>
      <c r="D1080" s="20">
        <f>VLOOKUP(C1080,Table8[#All],2,0)</f>
        <v>0</v>
      </c>
      <c r="E1080" s="20" t="s">
        <v>129</v>
      </c>
      <c r="F1080" s="20">
        <f>VLOOKUP(E1080,Table9[#All],2,0)</f>
        <v>3</v>
      </c>
      <c r="G1080" s="20" t="s">
        <v>93</v>
      </c>
      <c r="H1080" s="20">
        <f>VLOOKUP(G1080,Table10[#All],2,0)</f>
        <v>1</v>
      </c>
      <c r="I1080" s="20" t="s">
        <v>119</v>
      </c>
      <c r="J1080" s="20">
        <f>VLOOKUP(I1080,Table11[#All],2,0)</f>
        <v>0</v>
      </c>
      <c r="K1080" s="20" t="s">
        <v>98</v>
      </c>
      <c r="L1080" s="20">
        <f>VLOOKUP(K1080,Table12[#All],2,0)</f>
        <v>0</v>
      </c>
      <c r="M1080" s="20" t="s">
        <v>126</v>
      </c>
      <c r="N1080" s="20">
        <f>VLOOKUP(M1080,Table13[#All],2,0)</f>
        <v>0</v>
      </c>
      <c r="O1080" s="20" t="s">
        <v>119</v>
      </c>
      <c r="P1080" s="20">
        <f>VLOOKUP(O1080,Table14[#All],2,0)</f>
        <v>0</v>
      </c>
      <c r="Q1080" s="20" t="s">
        <v>104</v>
      </c>
      <c r="R1080" s="20">
        <f>VLOOKUP(Q1080,Table16[#All],2,0)</f>
        <v>0</v>
      </c>
      <c r="S1080" s="20" t="s">
        <v>111</v>
      </c>
      <c r="T1080" s="20">
        <f>VLOOKUP(S1080,Table17[#All],2,0)</f>
        <v>0</v>
      </c>
      <c r="U1080" s="21">
        <v>155900</v>
      </c>
    </row>
    <row r="1081" spans="1:21">
      <c r="A1081" s="22" t="s">
        <v>209</v>
      </c>
      <c r="B1081" s="20">
        <f>VLOOKUP(A1081,Table7[#All],2,)</f>
        <v>0</v>
      </c>
      <c r="C1081" s="23" t="s">
        <v>91</v>
      </c>
      <c r="D1081" s="20">
        <f>VLOOKUP(C1081,Table8[#All],2,0)</f>
        <v>0</v>
      </c>
      <c r="E1081" s="23" t="s">
        <v>92</v>
      </c>
      <c r="F1081" s="20">
        <f>VLOOKUP(E1081,Table9[#All],2,0)</f>
        <v>0</v>
      </c>
      <c r="G1081" s="23" t="s">
        <v>93</v>
      </c>
      <c r="H1081" s="20">
        <f>VLOOKUP(G1081,Table10[#All],2,0)</f>
        <v>1</v>
      </c>
      <c r="I1081" s="23" t="s">
        <v>119</v>
      </c>
      <c r="J1081" s="20">
        <f>VLOOKUP(I1081,Table11[#All],2,0)</f>
        <v>0</v>
      </c>
      <c r="K1081" s="23" t="s">
        <v>98</v>
      </c>
      <c r="L1081" s="20">
        <f>VLOOKUP(K1081,Table12[#All],2,0)</f>
        <v>0</v>
      </c>
      <c r="M1081" s="23" t="s">
        <v>119</v>
      </c>
      <c r="N1081" s="20">
        <f>VLOOKUP(M1081,Table13[#All],2,0)</f>
        <v>1</v>
      </c>
      <c r="O1081" s="23" t="s">
        <v>98</v>
      </c>
      <c r="P1081" s="20">
        <f>VLOOKUP(O1081,Table14[#All],2,0)</f>
        <v>1</v>
      </c>
      <c r="Q1081" s="23" t="s">
        <v>104</v>
      </c>
      <c r="R1081" s="20">
        <f>VLOOKUP(Q1081,Table16[#All],2,0)</f>
        <v>0</v>
      </c>
      <c r="S1081" s="23" t="s">
        <v>111</v>
      </c>
      <c r="T1081" s="20">
        <f>VLOOKUP(S1081,Table17[#All],2,0)</f>
        <v>0</v>
      </c>
      <c r="U1081" s="24">
        <v>126000</v>
      </c>
    </row>
    <row r="1082" spans="1:21">
      <c r="A1082" s="19" t="s">
        <v>175</v>
      </c>
      <c r="B1082" s="20">
        <f>VLOOKUP(A1082,Table7[#All],2,)</f>
        <v>6</v>
      </c>
      <c r="C1082" s="20" t="s">
        <v>91</v>
      </c>
      <c r="D1082" s="20">
        <f>VLOOKUP(C1082,Table8[#All],2,0)</f>
        <v>0</v>
      </c>
      <c r="E1082" s="20" t="s">
        <v>92</v>
      </c>
      <c r="F1082" s="20">
        <f>VLOOKUP(E1082,Table9[#All],2,0)</f>
        <v>0</v>
      </c>
      <c r="G1082" s="20" t="s">
        <v>93</v>
      </c>
      <c r="H1082" s="20">
        <f>VLOOKUP(G1082,Table10[#All],2,0)</f>
        <v>1</v>
      </c>
      <c r="I1082" s="20" t="s">
        <v>98</v>
      </c>
      <c r="J1082" s="20">
        <f>VLOOKUP(I1082,Table11[#All],2,0)</f>
        <v>1</v>
      </c>
      <c r="K1082" s="20" t="s">
        <v>98</v>
      </c>
      <c r="L1082" s="20">
        <f>VLOOKUP(K1082,Table12[#All],2,0)</f>
        <v>0</v>
      </c>
      <c r="M1082" s="20" t="s">
        <v>126</v>
      </c>
      <c r="N1082" s="20">
        <f>VLOOKUP(M1082,Table13[#All],2,0)</f>
        <v>0</v>
      </c>
      <c r="O1082" s="20" t="s">
        <v>119</v>
      </c>
      <c r="P1082" s="20">
        <f>VLOOKUP(O1082,Table14[#All],2,0)</f>
        <v>0</v>
      </c>
      <c r="Q1082" s="20" t="s">
        <v>104</v>
      </c>
      <c r="R1082" s="20">
        <f>VLOOKUP(Q1082,Table16[#All],2,0)</f>
        <v>0</v>
      </c>
      <c r="S1082" s="20" t="s">
        <v>172</v>
      </c>
      <c r="T1082" s="20">
        <f>VLOOKUP(S1082,Table17[#All],2,0)</f>
        <v>1</v>
      </c>
      <c r="U1082" s="21">
        <v>145000</v>
      </c>
    </row>
    <row r="1083" spans="1:21">
      <c r="A1083" s="22" t="s">
        <v>169</v>
      </c>
      <c r="B1083" s="20">
        <f>VLOOKUP(A1083,Table7[#All],2,)</f>
        <v>9</v>
      </c>
      <c r="C1083" s="23" t="s">
        <v>90</v>
      </c>
      <c r="D1083" s="20">
        <f>VLOOKUP(C1083,Table8[#All],2,0)</f>
        <v>1</v>
      </c>
      <c r="E1083" s="23" t="s">
        <v>92</v>
      </c>
      <c r="F1083" s="20">
        <f>VLOOKUP(E1083,Table9[#All],2,0)</f>
        <v>0</v>
      </c>
      <c r="G1083" s="23" t="s">
        <v>93</v>
      </c>
      <c r="H1083" s="20">
        <f>VLOOKUP(G1083,Table10[#All],2,0)</f>
        <v>1</v>
      </c>
      <c r="I1083" s="23" t="s">
        <v>98</v>
      </c>
      <c r="J1083" s="20">
        <f>VLOOKUP(I1083,Table11[#All],2,0)</f>
        <v>1</v>
      </c>
      <c r="K1083" s="23" t="s">
        <v>98</v>
      </c>
      <c r="L1083" s="20">
        <f>VLOOKUP(K1083,Table12[#All],2,0)</f>
        <v>0</v>
      </c>
      <c r="M1083" s="23" t="s">
        <v>139</v>
      </c>
      <c r="N1083" s="20">
        <f>VLOOKUP(M1083,Table13[#All],2,0)</f>
        <v>3</v>
      </c>
      <c r="O1083" s="23" t="s">
        <v>98</v>
      </c>
      <c r="P1083" s="20">
        <f>VLOOKUP(O1083,Table14[#All],2,0)</f>
        <v>1</v>
      </c>
      <c r="Q1083" s="23" t="s">
        <v>104</v>
      </c>
      <c r="R1083" s="20">
        <f>VLOOKUP(Q1083,Table16[#All],2,0)</f>
        <v>0</v>
      </c>
      <c r="S1083" s="23" t="s">
        <v>111</v>
      </c>
      <c r="T1083" s="20">
        <f>VLOOKUP(S1083,Table17[#All],2,0)</f>
        <v>0</v>
      </c>
      <c r="U1083" s="24">
        <v>133000</v>
      </c>
    </row>
    <row r="1084" spans="1:21">
      <c r="A1084" s="19" t="s">
        <v>209</v>
      </c>
      <c r="B1084" s="20">
        <f>VLOOKUP(A1084,Table7[#All],2,)</f>
        <v>0</v>
      </c>
      <c r="C1084" s="20" t="s">
        <v>91</v>
      </c>
      <c r="D1084" s="20">
        <f>VLOOKUP(C1084,Table8[#All],2,0)</f>
        <v>0</v>
      </c>
      <c r="E1084" s="20" t="s">
        <v>92</v>
      </c>
      <c r="F1084" s="20">
        <f>VLOOKUP(E1084,Table9[#All],2,0)</f>
        <v>0</v>
      </c>
      <c r="G1084" s="20" t="s">
        <v>93</v>
      </c>
      <c r="H1084" s="20">
        <f>VLOOKUP(G1084,Table10[#All],2,0)</f>
        <v>1</v>
      </c>
      <c r="I1084" s="20" t="s">
        <v>119</v>
      </c>
      <c r="J1084" s="20">
        <f>VLOOKUP(I1084,Table11[#All],2,0)</f>
        <v>0</v>
      </c>
      <c r="K1084" s="20" t="s">
        <v>98</v>
      </c>
      <c r="L1084" s="20">
        <f>VLOOKUP(K1084,Table12[#All],2,0)</f>
        <v>0</v>
      </c>
      <c r="M1084" s="20" t="s">
        <v>126</v>
      </c>
      <c r="N1084" s="20">
        <f>VLOOKUP(M1084,Table13[#All],2,0)</f>
        <v>0</v>
      </c>
      <c r="O1084" s="20" t="s">
        <v>119</v>
      </c>
      <c r="P1084" s="20">
        <f>VLOOKUP(O1084,Table14[#All],2,0)</f>
        <v>0</v>
      </c>
      <c r="Q1084" s="20" t="s">
        <v>104</v>
      </c>
      <c r="R1084" s="20">
        <f>VLOOKUP(Q1084,Table16[#All],2,0)</f>
        <v>0</v>
      </c>
      <c r="S1084" s="20" t="s">
        <v>111</v>
      </c>
      <c r="T1084" s="20">
        <f>VLOOKUP(S1084,Table17[#All],2,0)</f>
        <v>0</v>
      </c>
      <c r="U1084" s="21">
        <v>192000</v>
      </c>
    </row>
    <row r="1085" spans="1:21">
      <c r="A1085" s="22" t="s">
        <v>89</v>
      </c>
      <c r="B1085" s="20">
        <f>VLOOKUP(A1085,Table7[#All],2,)</f>
        <v>11</v>
      </c>
      <c r="C1085" s="23" t="s">
        <v>91</v>
      </c>
      <c r="D1085" s="20">
        <f>VLOOKUP(C1085,Table8[#All],2,0)</f>
        <v>0</v>
      </c>
      <c r="E1085" s="23" t="s">
        <v>92</v>
      </c>
      <c r="F1085" s="20">
        <f>VLOOKUP(E1085,Table9[#All],2,0)</f>
        <v>0</v>
      </c>
      <c r="G1085" s="23" t="s">
        <v>93</v>
      </c>
      <c r="H1085" s="20">
        <f>VLOOKUP(G1085,Table10[#All],2,0)</f>
        <v>1</v>
      </c>
      <c r="I1085" s="23" t="s">
        <v>98</v>
      </c>
      <c r="J1085" s="20">
        <f>VLOOKUP(I1085,Table11[#All],2,0)</f>
        <v>1</v>
      </c>
      <c r="K1085" s="23" t="s">
        <v>98</v>
      </c>
      <c r="L1085" s="20">
        <f>VLOOKUP(K1085,Table12[#All],2,0)</f>
        <v>0</v>
      </c>
      <c r="M1085" s="23" t="s">
        <v>98</v>
      </c>
      <c r="N1085" s="20">
        <f>VLOOKUP(M1085,Table13[#All],2,0)</f>
        <v>2</v>
      </c>
      <c r="O1085" s="23" t="s">
        <v>98</v>
      </c>
      <c r="P1085" s="20">
        <f>VLOOKUP(O1085,Table14[#All],2,0)</f>
        <v>1</v>
      </c>
      <c r="Q1085" s="23" t="s">
        <v>104</v>
      </c>
      <c r="R1085" s="20">
        <f>VLOOKUP(Q1085,Table16[#All],2,0)</f>
        <v>0</v>
      </c>
      <c r="S1085" s="23" t="s">
        <v>111</v>
      </c>
      <c r="T1085" s="20">
        <f>VLOOKUP(S1085,Table17[#All],2,0)</f>
        <v>0</v>
      </c>
      <c r="U1085" s="24">
        <v>160000</v>
      </c>
    </row>
    <row r="1086" spans="1:21">
      <c r="A1086" s="19" t="s">
        <v>121</v>
      </c>
      <c r="B1086" s="20">
        <f>VLOOKUP(A1086,Table7[#All],2,)</f>
        <v>17</v>
      </c>
      <c r="C1086" s="20" t="s">
        <v>91</v>
      </c>
      <c r="D1086" s="20">
        <f>VLOOKUP(C1086,Table8[#All],2,0)</f>
        <v>0</v>
      </c>
      <c r="E1086" s="20" t="s">
        <v>92</v>
      </c>
      <c r="F1086" s="20">
        <f>VLOOKUP(E1086,Table9[#All],2,0)</f>
        <v>0</v>
      </c>
      <c r="G1086" s="20" t="s">
        <v>122</v>
      </c>
      <c r="H1086" s="20">
        <f>VLOOKUP(G1086,Table10[#All],2,0)</f>
        <v>0</v>
      </c>
      <c r="I1086" s="20" t="s">
        <v>119</v>
      </c>
      <c r="J1086" s="20">
        <f>VLOOKUP(I1086,Table11[#All],2,0)</f>
        <v>0</v>
      </c>
      <c r="K1086" s="20" t="s">
        <v>98</v>
      </c>
      <c r="L1086" s="20">
        <f>VLOOKUP(K1086,Table12[#All],2,0)</f>
        <v>0</v>
      </c>
      <c r="M1086" s="20" t="s">
        <v>119</v>
      </c>
      <c r="N1086" s="20">
        <f>VLOOKUP(M1086,Table13[#All],2,0)</f>
        <v>1</v>
      </c>
      <c r="O1086" s="20" t="s">
        <v>98</v>
      </c>
      <c r="P1086" s="20">
        <f>VLOOKUP(O1086,Table14[#All],2,0)</f>
        <v>1</v>
      </c>
      <c r="Q1086" s="20" t="s">
        <v>104</v>
      </c>
      <c r="R1086" s="20">
        <f>VLOOKUP(Q1086,Table16[#All],2,0)</f>
        <v>0</v>
      </c>
      <c r="S1086" s="20" t="s">
        <v>111</v>
      </c>
      <c r="T1086" s="20">
        <f>VLOOKUP(S1086,Table17[#All],2,0)</f>
        <v>0</v>
      </c>
      <c r="U1086" s="21">
        <v>187500</v>
      </c>
    </row>
    <row r="1087" spans="1:21">
      <c r="A1087" s="22" t="s">
        <v>165</v>
      </c>
      <c r="B1087" s="20">
        <f>VLOOKUP(A1087,Table7[#All],2,)</f>
        <v>12</v>
      </c>
      <c r="C1087" s="23" t="s">
        <v>91</v>
      </c>
      <c r="D1087" s="20">
        <f>VLOOKUP(C1087,Table8[#All],2,0)</f>
        <v>0</v>
      </c>
      <c r="E1087" s="23" t="s">
        <v>92</v>
      </c>
      <c r="F1087" s="20">
        <f>VLOOKUP(E1087,Table9[#All],2,0)</f>
        <v>0</v>
      </c>
      <c r="G1087" s="23" t="s">
        <v>183</v>
      </c>
      <c r="H1087" s="20">
        <f>VLOOKUP(G1087,Table10[#All],2,0)</f>
        <v>4</v>
      </c>
      <c r="I1087" s="23" t="s">
        <v>119</v>
      </c>
      <c r="J1087" s="20">
        <f>VLOOKUP(I1087,Table11[#All],2,0)</f>
        <v>0</v>
      </c>
      <c r="K1087" s="23" t="s">
        <v>98</v>
      </c>
      <c r="L1087" s="20">
        <f>VLOOKUP(K1087,Table12[#All],2,0)</f>
        <v>0</v>
      </c>
      <c r="M1087" s="23" t="s">
        <v>126</v>
      </c>
      <c r="N1087" s="20">
        <f>VLOOKUP(M1087,Table13[#All],2,0)</f>
        <v>0</v>
      </c>
      <c r="O1087" s="23" t="s">
        <v>119</v>
      </c>
      <c r="P1087" s="20">
        <f>VLOOKUP(O1087,Table14[#All],2,0)</f>
        <v>0</v>
      </c>
      <c r="Q1087" s="23" t="s">
        <v>104</v>
      </c>
      <c r="R1087" s="20">
        <f>VLOOKUP(Q1087,Table16[#All],2,0)</f>
        <v>0</v>
      </c>
      <c r="S1087" s="23" t="s">
        <v>111</v>
      </c>
      <c r="T1087" s="20">
        <f>VLOOKUP(S1087,Table17[#All],2,0)</f>
        <v>0</v>
      </c>
      <c r="U1087" s="24">
        <v>147000</v>
      </c>
    </row>
    <row r="1088" spans="1:21">
      <c r="A1088" s="19" t="s">
        <v>219</v>
      </c>
      <c r="B1088" s="20">
        <f>VLOOKUP(A1088,Table7[#All],2,)</f>
        <v>14</v>
      </c>
      <c r="C1088" s="20" t="s">
        <v>91</v>
      </c>
      <c r="D1088" s="20">
        <f>VLOOKUP(C1088,Table8[#All],2,0)</f>
        <v>0</v>
      </c>
      <c r="E1088" s="20" t="s">
        <v>129</v>
      </c>
      <c r="F1088" s="20">
        <f>VLOOKUP(E1088,Table9[#All],2,0)</f>
        <v>3</v>
      </c>
      <c r="G1088" s="20" t="s">
        <v>122</v>
      </c>
      <c r="H1088" s="20">
        <f>VLOOKUP(G1088,Table10[#All],2,0)</f>
        <v>0</v>
      </c>
      <c r="I1088" s="20" t="s">
        <v>98</v>
      </c>
      <c r="J1088" s="20">
        <f>VLOOKUP(I1088,Table11[#All],2,0)</f>
        <v>1</v>
      </c>
      <c r="K1088" s="20" t="s">
        <v>98</v>
      </c>
      <c r="L1088" s="20">
        <f>VLOOKUP(K1088,Table12[#All],2,0)</f>
        <v>0</v>
      </c>
      <c r="M1088" s="20" t="s">
        <v>98</v>
      </c>
      <c r="N1088" s="20">
        <f>VLOOKUP(M1088,Table13[#All],2,0)</f>
        <v>2</v>
      </c>
      <c r="O1088" s="20" t="s">
        <v>98</v>
      </c>
      <c r="P1088" s="20">
        <f>VLOOKUP(O1088,Table14[#All],2,0)</f>
        <v>1</v>
      </c>
      <c r="Q1088" s="20" t="s">
        <v>104</v>
      </c>
      <c r="R1088" s="20">
        <f>VLOOKUP(Q1088,Table16[#All],2,0)</f>
        <v>0</v>
      </c>
      <c r="S1088" s="20" t="s">
        <v>111</v>
      </c>
      <c r="T1088" s="20">
        <f>VLOOKUP(S1088,Table17[#All],2,0)</f>
        <v>0</v>
      </c>
      <c r="U1088" s="21">
        <v>83500</v>
      </c>
    </row>
    <row r="1089" spans="1:21">
      <c r="A1089" s="22" t="s">
        <v>163</v>
      </c>
      <c r="B1089" s="20">
        <f>VLOOKUP(A1089,Table7[#All],2,)</f>
        <v>5</v>
      </c>
      <c r="C1089" s="23" t="s">
        <v>91</v>
      </c>
      <c r="D1089" s="20">
        <f>VLOOKUP(C1089,Table8[#All],2,0)</f>
        <v>0</v>
      </c>
      <c r="E1089" s="23" t="s">
        <v>92</v>
      </c>
      <c r="F1089" s="20">
        <f>VLOOKUP(E1089,Table9[#All],2,0)</f>
        <v>0</v>
      </c>
      <c r="G1089" s="23" t="s">
        <v>122</v>
      </c>
      <c r="H1089" s="20">
        <f>VLOOKUP(G1089,Table10[#All],2,0)</f>
        <v>0</v>
      </c>
      <c r="I1089" s="23" t="s">
        <v>119</v>
      </c>
      <c r="J1089" s="20">
        <f>VLOOKUP(I1089,Table11[#All],2,0)</f>
        <v>0</v>
      </c>
      <c r="K1089" s="23" t="s">
        <v>98</v>
      </c>
      <c r="L1089" s="20">
        <f>VLOOKUP(K1089,Table12[#All],2,0)</f>
        <v>0</v>
      </c>
      <c r="M1089" s="23" t="s">
        <v>126</v>
      </c>
      <c r="N1089" s="20">
        <f>VLOOKUP(M1089,Table13[#All],2,0)</f>
        <v>0</v>
      </c>
      <c r="O1089" s="23" t="s">
        <v>119</v>
      </c>
      <c r="P1089" s="20">
        <f>VLOOKUP(O1089,Table14[#All],2,0)</f>
        <v>0</v>
      </c>
      <c r="Q1089" s="23" t="s">
        <v>104</v>
      </c>
      <c r="R1089" s="20">
        <f>VLOOKUP(Q1089,Table16[#All],2,0)</f>
        <v>0</v>
      </c>
      <c r="S1089" s="23" t="s">
        <v>111</v>
      </c>
      <c r="T1089" s="20">
        <f>VLOOKUP(S1089,Table17[#All],2,0)</f>
        <v>0</v>
      </c>
      <c r="U1089" s="24">
        <v>252000</v>
      </c>
    </row>
    <row r="1090" spans="1:21">
      <c r="A1090" s="19" t="s">
        <v>206</v>
      </c>
      <c r="B1090" s="20">
        <f>VLOOKUP(A1090,Table7[#All],2,)</f>
        <v>15</v>
      </c>
      <c r="C1090" s="20" t="s">
        <v>91</v>
      </c>
      <c r="D1090" s="20">
        <f>VLOOKUP(C1090,Table8[#All],2,0)</f>
        <v>0</v>
      </c>
      <c r="E1090" s="20" t="s">
        <v>142</v>
      </c>
      <c r="F1090" s="20">
        <f>VLOOKUP(E1090,Table9[#All],2,0)</f>
        <v>4</v>
      </c>
      <c r="G1090" s="20" t="s">
        <v>122</v>
      </c>
      <c r="H1090" s="20">
        <f>VLOOKUP(G1090,Table10[#All],2,0)</f>
        <v>0</v>
      </c>
      <c r="I1090" s="20" t="s">
        <v>119</v>
      </c>
      <c r="J1090" s="20">
        <f>VLOOKUP(I1090,Table11[#All],2,0)</f>
        <v>0</v>
      </c>
      <c r="K1090" s="20" t="s">
        <v>98</v>
      </c>
      <c r="L1090" s="20">
        <f>VLOOKUP(K1090,Table12[#All],2,0)</f>
        <v>0</v>
      </c>
      <c r="M1090" s="20" t="s">
        <v>126</v>
      </c>
      <c r="N1090" s="20">
        <f>VLOOKUP(M1090,Table13[#All],2,0)</f>
        <v>0</v>
      </c>
      <c r="O1090" s="20" t="s">
        <v>119</v>
      </c>
      <c r="P1090" s="20">
        <f>VLOOKUP(O1090,Table14[#All],2,0)</f>
        <v>0</v>
      </c>
      <c r="Q1090" s="20" t="s">
        <v>104</v>
      </c>
      <c r="R1090" s="20">
        <f>VLOOKUP(Q1090,Table16[#All],2,0)</f>
        <v>0</v>
      </c>
      <c r="S1090" s="20" t="s">
        <v>111</v>
      </c>
      <c r="T1090" s="20">
        <f>VLOOKUP(S1090,Table17[#All],2,0)</f>
        <v>0</v>
      </c>
      <c r="U1090" s="21">
        <v>137500</v>
      </c>
    </row>
    <row r="1091" spans="1:21">
      <c r="A1091" s="22" t="s">
        <v>163</v>
      </c>
      <c r="B1091" s="20">
        <f>VLOOKUP(A1091,Table7[#All],2,)</f>
        <v>5</v>
      </c>
      <c r="C1091" s="23" t="s">
        <v>91</v>
      </c>
      <c r="D1091" s="20">
        <f>VLOOKUP(C1091,Table8[#All],2,0)</f>
        <v>0</v>
      </c>
      <c r="E1091" s="23" t="s">
        <v>129</v>
      </c>
      <c r="F1091" s="20">
        <f>VLOOKUP(E1091,Table9[#All],2,0)</f>
        <v>3</v>
      </c>
      <c r="G1091" s="23" t="s">
        <v>93</v>
      </c>
      <c r="H1091" s="20">
        <f>VLOOKUP(G1091,Table10[#All],2,0)</f>
        <v>1</v>
      </c>
      <c r="I1091" s="23" t="s">
        <v>119</v>
      </c>
      <c r="J1091" s="20">
        <f>VLOOKUP(I1091,Table11[#All],2,0)</f>
        <v>0</v>
      </c>
      <c r="K1091" s="23" t="s">
        <v>98</v>
      </c>
      <c r="L1091" s="20">
        <f>VLOOKUP(K1091,Table12[#All],2,0)</f>
        <v>0</v>
      </c>
      <c r="M1091" s="23" t="s">
        <v>126</v>
      </c>
      <c r="N1091" s="20">
        <f>VLOOKUP(M1091,Table13[#All],2,0)</f>
        <v>0</v>
      </c>
      <c r="O1091" s="23" t="s">
        <v>119</v>
      </c>
      <c r="P1091" s="20">
        <f>VLOOKUP(O1091,Table14[#All],2,0)</f>
        <v>0</v>
      </c>
      <c r="Q1091" s="23" t="s">
        <v>104</v>
      </c>
      <c r="R1091" s="20">
        <f>VLOOKUP(Q1091,Table16[#All],2,0)</f>
        <v>0</v>
      </c>
      <c r="S1091" s="23" t="s">
        <v>111</v>
      </c>
      <c r="T1091" s="20">
        <f>VLOOKUP(S1091,Table17[#All],2,0)</f>
        <v>0</v>
      </c>
      <c r="U1091" s="24">
        <v>197000</v>
      </c>
    </row>
    <row r="1092" spans="1:21">
      <c r="A1092" s="19" t="s">
        <v>89</v>
      </c>
      <c r="B1092" s="20">
        <f>VLOOKUP(A1092,Table7[#All],2,)</f>
        <v>11</v>
      </c>
      <c r="C1092" s="20" t="s">
        <v>91</v>
      </c>
      <c r="D1092" s="20">
        <f>VLOOKUP(C1092,Table8[#All],2,0)</f>
        <v>0</v>
      </c>
      <c r="E1092" s="20" t="s">
        <v>179</v>
      </c>
      <c r="F1092" s="20">
        <f>VLOOKUP(E1092,Table9[#All],2,0)</f>
        <v>2</v>
      </c>
      <c r="G1092" s="20" t="s">
        <v>93</v>
      </c>
      <c r="H1092" s="20">
        <f>VLOOKUP(G1092,Table10[#All],2,0)</f>
        <v>1</v>
      </c>
      <c r="I1092" s="20" t="s">
        <v>83</v>
      </c>
      <c r="J1092" s="20">
        <f>VLOOKUP(I1092,Table11[#All],2,0)</f>
        <v>3</v>
      </c>
      <c r="K1092" s="20" t="s">
        <v>83</v>
      </c>
      <c r="L1092" s="20">
        <f>VLOOKUP(K1092,Table12[#All],2,0)</f>
        <v>2</v>
      </c>
      <c r="M1092" s="20" t="s">
        <v>139</v>
      </c>
      <c r="N1092" s="20">
        <f>VLOOKUP(M1092,Table13[#All],2,0)</f>
        <v>3</v>
      </c>
      <c r="O1092" s="20" t="s">
        <v>98</v>
      </c>
      <c r="P1092" s="20">
        <f>VLOOKUP(O1092,Table14[#All],2,0)</f>
        <v>1</v>
      </c>
      <c r="Q1092" s="20" t="s">
        <v>104</v>
      </c>
      <c r="R1092" s="20">
        <f>VLOOKUP(Q1092,Table16[#All],2,0)</f>
        <v>0</v>
      </c>
      <c r="S1092" s="20" t="s">
        <v>111</v>
      </c>
      <c r="T1092" s="20">
        <f>VLOOKUP(S1092,Table17[#All],2,0)</f>
        <v>0</v>
      </c>
      <c r="U1092" s="21">
        <v>92900</v>
      </c>
    </row>
    <row r="1093" spans="1:21">
      <c r="A1093" s="22" t="s">
        <v>163</v>
      </c>
      <c r="B1093" s="20">
        <f>VLOOKUP(A1093,Table7[#All],2,)</f>
        <v>5</v>
      </c>
      <c r="C1093" s="23" t="s">
        <v>91</v>
      </c>
      <c r="D1093" s="20">
        <f>VLOOKUP(C1093,Table8[#All],2,0)</f>
        <v>0</v>
      </c>
      <c r="E1093" s="23" t="s">
        <v>142</v>
      </c>
      <c r="F1093" s="20">
        <f>VLOOKUP(E1093,Table9[#All],2,0)</f>
        <v>4</v>
      </c>
      <c r="G1093" s="23" t="s">
        <v>122</v>
      </c>
      <c r="H1093" s="20">
        <f>VLOOKUP(G1093,Table10[#All],2,0)</f>
        <v>0</v>
      </c>
      <c r="I1093" s="23" t="s">
        <v>119</v>
      </c>
      <c r="J1093" s="20">
        <f>VLOOKUP(I1093,Table11[#All],2,0)</f>
        <v>0</v>
      </c>
      <c r="K1093" s="23" t="s">
        <v>98</v>
      </c>
      <c r="L1093" s="20">
        <f>VLOOKUP(K1093,Table12[#All],2,0)</f>
        <v>0</v>
      </c>
      <c r="M1093" s="23" t="s">
        <v>126</v>
      </c>
      <c r="N1093" s="20">
        <f>VLOOKUP(M1093,Table13[#All],2,0)</f>
        <v>0</v>
      </c>
      <c r="O1093" s="23" t="s">
        <v>119</v>
      </c>
      <c r="P1093" s="20">
        <f>VLOOKUP(O1093,Table14[#All],2,0)</f>
        <v>0</v>
      </c>
      <c r="Q1093" s="23" t="s">
        <v>104</v>
      </c>
      <c r="R1093" s="20">
        <f>VLOOKUP(Q1093,Table16[#All],2,0)</f>
        <v>0</v>
      </c>
      <c r="S1093" s="23" t="s">
        <v>111</v>
      </c>
      <c r="T1093" s="20">
        <f>VLOOKUP(S1093,Table17[#All],2,0)</f>
        <v>0</v>
      </c>
      <c r="U1093" s="24">
        <v>160000</v>
      </c>
    </row>
    <row r="1094" spans="1:21">
      <c r="A1094" s="19" t="s">
        <v>200</v>
      </c>
      <c r="B1094" s="20">
        <f>VLOOKUP(A1094,Table7[#All],2,)</f>
        <v>23</v>
      </c>
      <c r="C1094" s="20" t="s">
        <v>91</v>
      </c>
      <c r="D1094" s="20">
        <f>VLOOKUP(C1094,Table8[#All],2,0)</f>
        <v>0</v>
      </c>
      <c r="E1094" s="20" t="s">
        <v>92</v>
      </c>
      <c r="F1094" s="20">
        <f>VLOOKUP(E1094,Table9[#All],2,0)</f>
        <v>0</v>
      </c>
      <c r="G1094" s="20" t="s">
        <v>176</v>
      </c>
      <c r="H1094" s="20">
        <f>VLOOKUP(G1094,Table10[#All],2,0)</f>
        <v>2</v>
      </c>
      <c r="I1094" s="20" t="s">
        <v>98</v>
      </c>
      <c r="J1094" s="20">
        <f>VLOOKUP(I1094,Table11[#All],2,0)</f>
        <v>1</v>
      </c>
      <c r="K1094" s="20" t="s">
        <v>98</v>
      </c>
      <c r="L1094" s="20">
        <f>VLOOKUP(K1094,Table12[#All],2,0)</f>
        <v>0</v>
      </c>
      <c r="M1094" s="20" t="s">
        <v>139</v>
      </c>
      <c r="N1094" s="20">
        <f>VLOOKUP(M1094,Table13[#All],2,0)</f>
        <v>3</v>
      </c>
      <c r="O1094" s="20" t="s">
        <v>98</v>
      </c>
      <c r="P1094" s="20">
        <f>VLOOKUP(O1094,Table14[#All],2,0)</f>
        <v>1</v>
      </c>
      <c r="Q1094" s="20" t="s">
        <v>104</v>
      </c>
      <c r="R1094" s="20">
        <f>VLOOKUP(Q1094,Table16[#All],2,0)</f>
        <v>0</v>
      </c>
      <c r="S1094" s="20" t="s">
        <v>111</v>
      </c>
      <c r="T1094" s="20">
        <f>VLOOKUP(S1094,Table17[#All],2,0)</f>
        <v>0</v>
      </c>
      <c r="U1094" s="21">
        <v>136500</v>
      </c>
    </row>
    <row r="1095" spans="1:21">
      <c r="A1095" s="22" t="s">
        <v>89</v>
      </c>
      <c r="B1095" s="20">
        <f>VLOOKUP(A1095,Table7[#All],2,)</f>
        <v>11</v>
      </c>
      <c r="C1095" s="23" t="s">
        <v>90</v>
      </c>
      <c r="D1095" s="20">
        <f>VLOOKUP(C1095,Table8[#All],2,0)</f>
        <v>1</v>
      </c>
      <c r="E1095" s="23" t="s">
        <v>92</v>
      </c>
      <c r="F1095" s="20">
        <f>VLOOKUP(E1095,Table9[#All],2,0)</f>
        <v>0</v>
      </c>
      <c r="G1095" s="23" t="s">
        <v>93</v>
      </c>
      <c r="H1095" s="20">
        <f>VLOOKUP(G1095,Table10[#All],2,0)</f>
        <v>1</v>
      </c>
      <c r="I1095" s="23" t="s">
        <v>98</v>
      </c>
      <c r="J1095" s="20">
        <f>VLOOKUP(I1095,Table11[#All],2,0)</f>
        <v>1</v>
      </c>
      <c r="K1095" s="23" t="s">
        <v>98</v>
      </c>
      <c r="L1095" s="20">
        <f>VLOOKUP(K1095,Table12[#All],2,0)</f>
        <v>0</v>
      </c>
      <c r="M1095" s="23" t="s">
        <v>119</v>
      </c>
      <c r="N1095" s="20">
        <f>VLOOKUP(M1095,Table13[#All],2,0)</f>
        <v>1</v>
      </c>
      <c r="O1095" s="23" t="s">
        <v>119</v>
      </c>
      <c r="P1095" s="20">
        <f>VLOOKUP(O1095,Table14[#All],2,0)</f>
        <v>0</v>
      </c>
      <c r="Q1095" s="23" t="s">
        <v>104</v>
      </c>
      <c r="R1095" s="20">
        <f>VLOOKUP(Q1095,Table16[#All],2,0)</f>
        <v>0</v>
      </c>
      <c r="S1095" s="23" t="s">
        <v>111</v>
      </c>
      <c r="T1095" s="20">
        <f>VLOOKUP(S1095,Table17[#All],2,0)</f>
        <v>0</v>
      </c>
      <c r="U1095" s="24">
        <v>146000</v>
      </c>
    </row>
    <row r="1096" spans="1:21">
      <c r="A1096" s="19" t="s">
        <v>89</v>
      </c>
      <c r="B1096" s="20">
        <f>VLOOKUP(A1096,Table7[#All],2,)</f>
        <v>11</v>
      </c>
      <c r="C1096" s="20" t="s">
        <v>91</v>
      </c>
      <c r="D1096" s="20">
        <f>VLOOKUP(C1096,Table8[#All],2,0)</f>
        <v>0</v>
      </c>
      <c r="E1096" s="20" t="s">
        <v>92</v>
      </c>
      <c r="F1096" s="20">
        <f>VLOOKUP(E1096,Table9[#All],2,0)</f>
        <v>0</v>
      </c>
      <c r="G1096" s="20" t="s">
        <v>93</v>
      </c>
      <c r="H1096" s="20">
        <f>VLOOKUP(G1096,Table10[#All],2,0)</f>
        <v>1</v>
      </c>
      <c r="I1096" s="20" t="s">
        <v>98</v>
      </c>
      <c r="J1096" s="20">
        <f>VLOOKUP(I1096,Table11[#All],2,0)</f>
        <v>1</v>
      </c>
      <c r="K1096" s="20" t="s">
        <v>98</v>
      </c>
      <c r="L1096" s="20">
        <f>VLOOKUP(K1096,Table12[#All],2,0)</f>
        <v>0</v>
      </c>
      <c r="M1096" s="20" t="s">
        <v>126</v>
      </c>
      <c r="N1096" s="20">
        <f>VLOOKUP(M1096,Table13[#All],2,0)</f>
        <v>0</v>
      </c>
      <c r="O1096" s="20" t="s">
        <v>98</v>
      </c>
      <c r="P1096" s="20">
        <f>VLOOKUP(O1096,Table14[#All],2,0)</f>
        <v>1</v>
      </c>
      <c r="Q1096" s="20" t="s">
        <v>104</v>
      </c>
      <c r="R1096" s="20">
        <f>VLOOKUP(Q1096,Table16[#All],2,0)</f>
        <v>0</v>
      </c>
      <c r="S1096" s="20" t="s">
        <v>111</v>
      </c>
      <c r="T1096" s="20">
        <f>VLOOKUP(S1096,Table17[#All],2,0)</f>
        <v>0</v>
      </c>
      <c r="U1096" s="21">
        <v>129000</v>
      </c>
    </row>
    <row r="1097" spans="1:21">
      <c r="A1097" s="22" t="s">
        <v>209</v>
      </c>
      <c r="B1097" s="20">
        <f>VLOOKUP(A1097,Table7[#All],2,)</f>
        <v>0</v>
      </c>
      <c r="C1097" s="23" t="s">
        <v>91</v>
      </c>
      <c r="D1097" s="20">
        <f>VLOOKUP(C1097,Table8[#All],2,0)</f>
        <v>0</v>
      </c>
      <c r="E1097" s="23" t="s">
        <v>92</v>
      </c>
      <c r="F1097" s="20">
        <f>VLOOKUP(E1097,Table9[#All],2,0)</f>
        <v>0</v>
      </c>
      <c r="G1097" s="23" t="s">
        <v>93</v>
      </c>
      <c r="H1097" s="20">
        <f>VLOOKUP(G1097,Table10[#All],2,0)</f>
        <v>1</v>
      </c>
      <c r="I1097" s="23" t="s">
        <v>119</v>
      </c>
      <c r="J1097" s="20">
        <f>VLOOKUP(I1097,Table11[#All],2,0)</f>
        <v>0</v>
      </c>
      <c r="K1097" s="23" t="s">
        <v>98</v>
      </c>
      <c r="L1097" s="20">
        <f>VLOOKUP(K1097,Table12[#All],2,0)</f>
        <v>0</v>
      </c>
      <c r="M1097" s="23" t="s">
        <v>119</v>
      </c>
      <c r="N1097" s="20">
        <f>VLOOKUP(M1097,Table13[#All],2,0)</f>
        <v>1</v>
      </c>
      <c r="O1097" s="23" t="s">
        <v>119</v>
      </c>
      <c r="P1097" s="20">
        <f>VLOOKUP(O1097,Table14[#All],2,0)</f>
        <v>0</v>
      </c>
      <c r="Q1097" s="23" t="s">
        <v>104</v>
      </c>
      <c r="R1097" s="20">
        <f>VLOOKUP(Q1097,Table16[#All],2,0)</f>
        <v>0</v>
      </c>
      <c r="S1097" s="23" t="s">
        <v>111</v>
      </c>
      <c r="T1097" s="20">
        <f>VLOOKUP(S1097,Table17[#All],2,0)</f>
        <v>0</v>
      </c>
      <c r="U1097" s="24">
        <v>176432</v>
      </c>
    </row>
    <row r="1098" spans="1:21">
      <c r="A1098" s="19" t="s">
        <v>214</v>
      </c>
      <c r="B1098" s="20">
        <f>VLOOKUP(A1098,Table7[#All],2,)</f>
        <v>13</v>
      </c>
      <c r="C1098" s="20" t="s">
        <v>91</v>
      </c>
      <c r="D1098" s="20">
        <f>VLOOKUP(C1098,Table8[#All],2,0)</f>
        <v>0</v>
      </c>
      <c r="E1098" s="20" t="s">
        <v>92</v>
      </c>
      <c r="F1098" s="20">
        <f>VLOOKUP(E1098,Table9[#All],2,0)</f>
        <v>0</v>
      </c>
      <c r="G1098" s="20" t="s">
        <v>122</v>
      </c>
      <c r="H1098" s="20">
        <f>VLOOKUP(G1098,Table10[#All],2,0)</f>
        <v>0</v>
      </c>
      <c r="I1098" s="20" t="s">
        <v>98</v>
      </c>
      <c r="J1098" s="20">
        <f>VLOOKUP(I1098,Table11[#All],2,0)</f>
        <v>1</v>
      </c>
      <c r="K1098" s="20" t="s">
        <v>98</v>
      </c>
      <c r="L1098" s="20">
        <f>VLOOKUP(K1098,Table12[#All],2,0)</f>
        <v>0</v>
      </c>
      <c r="M1098" s="20" t="s">
        <v>98</v>
      </c>
      <c r="N1098" s="20">
        <f>VLOOKUP(M1098,Table13[#All],2,0)</f>
        <v>2</v>
      </c>
      <c r="O1098" s="20" t="s">
        <v>119</v>
      </c>
      <c r="P1098" s="20">
        <f>VLOOKUP(O1098,Table14[#All],2,0)</f>
        <v>0</v>
      </c>
      <c r="Q1098" s="20" t="s">
        <v>104</v>
      </c>
      <c r="R1098" s="20">
        <f>VLOOKUP(Q1098,Table16[#All],2,0)</f>
        <v>0</v>
      </c>
      <c r="S1098" s="20" t="s">
        <v>111</v>
      </c>
      <c r="T1098" s="20">
        <f>VLOOKUP(S1098,Table17[#All],2,0)</f>
        <v>0</v>
      </c>
      <c r="U1098" s="21">
        <v>127000</v>
      </c>
    </row>
    <row r="1099" spans="1:21">
      <c r="A1099" s="22" t="s">
        <v>128</v>
      </c>
      <c r="B1099" s="20">
        <f>VLOOKUP(A1099,Table7[#All],2,)</f>
        <v>18</v>
      </c>
      <c r="C1099" s="23" t="s">
        <v>91</v>
      </c>
      <c r="D1099" s="20">
        <f>VLOOKUP(C1099,Table8[#All],2,0)</f>
        <v>0</v>
      </c>
      <c r="E1099" s="23" t="s">
        <v>129</v>
      </c>
      <c r="F1099" s="20">
        <f>VLOOKUP(E1099,Table9[#All],2,0)</f>
        <v>3</v>
      </c>
      <c r="G1099" s="23" t="s">
        <v>93</v>
      </c>
      <c r="H1099" s="20">
        <f>VLOOKUP(G1099,Table10[#All],2,0)</f>
        <v>1</v>
      </c>
      <c r="I1099" s="23" t="s">
        <v>119</v>
      </c>
      <c r="J1099" s="20">
        <f>VLOOKUP(I1099,Table11[#All],2,0)</f>
        <v>0</v>
      </c>
      <c r="K1099" s="23" t="s">
        <v>98</v>
      </c>
      <c r="L1099" s="20">
        <f>VLOOKUP(K1099,Table12[#All],2,0)</f>
        <v>0</v>
      </c>
      <c r="M1099" s="23" t="s">
        <v>126</v>
      </c>
      <c r="N1099" s="20">
        <f>VLOOKUP(M1099,Table13[#All],2,0)</f>
        <v>0</v>
      </c>
      <c r="O1099" s="23" t="s">
        <v>119</v>
      </c>
      <c r="P1099" s="20">
        <f>VLOOKUP(O1099,Table14[#All],2,0)</f>
        <v>0</v>
      </c>
      <c r="Q1099" s="23" t="s">
        <v>104</v>
      </c>
      <c r="R1099" s="20">
        <f>VLOOKUP(Q1099,Table16[#All],2,0)</f>
        <v>0</v>
      </c>
      <c r="S1099" s="23" t="s">
        <v>111</v>
      </c>
      <c r="T1099" s="20">
        <f>VLOOKUP(S1099,Table17[#All],2,0)</f>
        <v>0</v>
      </c>
      <c r="U1099" s="24">
        <v>170000</v>
      </c>
    </row>
    <row r="1100" spans="1:21">
      <c r="A1100" s="19" t="s">
        <v>197</v>
      </c>
      <c r="B1100" s="20">
        <f>VLOOKUP(A1100,Table7[#All],2,)</f>
        <v>8</v>
      </c>
      <c r="C1100" s="20" t="s">
        <v>91</v>
      </c>
      <c r="D1100" s="20">
        <f>VLOOKUP(C1100,Table8[#All],2,0)</f>
        <v>0</v>
      </c>
      <c r="E1100" s="20" t="s">
        <v>92</v>
      </c>
      <c r="F1100" s="20">
        <f>VLOOKUP(E1100,Table9[#All],2,0)</f>
        <v>0</v>
      </c>
      <c r="G1100" s="20" t="s">
        <v>176</v>
      </c>
      <c r="H1100" s="20">
        <f>VLOOKUP(G1100,Table10[#All],2,0)</f>
        <v>2</v>
      </c>
      <c r="I1100" s="20" t="s">
        <v>98</v>
      </c>
      <c r="J1100" s="20">
        <f>VLOOKUP(I1100,Table11[#All],2,0)</f>
        <v>1</v>
      </c>
      <c r="K1100" s="20" t="s">
        <v>98</v>
      </c>
      <c r="L1100" s="20">
        <f>VLOOKUP(K1100,Table12[#All],2,0)</f>
        <v>0</v>
      </c>
      <c r="M1100" s="20" t="s">
        <v>98</v>
      </c>
      <c r="N1100" s="20">
        <f>VLOOKUP(M1100,Table13[#All],2,0)</f>
        <v>2</v>
      </c>
      <c r="O1100" s="20" t="s">
        <v>98</v>
      </c>
      <c r="P1100" s="20">
        <f>VLOOKUP(O1100,Table14[#All],2,0)</f>
        <v>1</v>
      </c>
      <c r="Q1100" s="20" t="s">
        <v>104</v>
      </c>
      <c r="R1100" s="20">
        <f>VLOOKUP(Q1100,Table16[#All],2,0)</f>
        <v>0</v>
      </c>
      <c r="S1100" s="20" t="s">
        <v>111</v>
      </c>
      <c r="T1100" s="20">
        <f>VLOOKUP(S1100,Table17[#All],2,0)</f>
        <v>0</v>
      </c>
      <c r="U1100" s="21">
        <v>128000</v>
      </c>
    </row>
    <row r="1101" spans="1:21">
      <c r="A1101" s="22" t="s">
        <v>175</v>
      </c>
      <c r="B1101" s="20">
        <f>VLOOKUP(A1101,Table7[#All],2,)</f>
        <v>6</v>
      </c>
      <c r="C1101" s="23" t="s">
        <v>225</v>
      </c>
      <c r="D1101" s="20">
        <f>VLOOKUP(C1101,Table8[#All],2,0)</f>
        <v>6</v>
      </c>
      <c r="E1101" s="23" t="s">
        <v>92</v>
      </c>
      <c r="F1101" s="20">
        <f>VLOOKUP(E1101,Table9[#All],2,0)</f>
        <v>0</v>
      </c>
      <c r="G1101" s="23" t="s">
        <v>93</v>
      </c>
      <c r="H1101" s="20">
        <f>VLOOKUP(G1101,Table10[#All],2,0)</f>
        <v>1</v>
      </c>
      <c r="I1101" s="23" t="s">
        <v>119</v>
      </c>
      <c r="J1101" s="20">
        <f>VLOOKUP(I1101,Table11[#All],2,0)</f>
        <v>0</v>
      </c>
      <c r="K1101" s="23" t="s">
        <v>98</v>
      </c>
      <c r="L1101" s="20">
        <f>VLOOKUP(K1101,Table12[#All],2,0)</f>
        <v>0</v>
      </c>
      <c r="M1101" s="23" t="s">
        <v>98</v>
      </c>
      <c r="N1101" s="20">
        <f>VLOOKUP(M1101,Table13[#All],2,0)</f>
        <v>2</v>
      </c>
      <c r="O1101" s="23" t="s">
        <v>98</v>
      </c>
      <c r="P1101" s="20">
        <f>VLOOKUP(O1101,Table14[#All],2,0)</f>
        <v>1</v>
      </c>
      <c r="Q1101" s="23" t="s">
        <v>104</v>
      </c>
      <c r="R1101" s="20">
        <f>VLOOKUP(Q1101,Table16[#All],2,0)</f>
        <v>0</v>
      </c>
      <c r="S1101" s="23" t="s">
        <v>172</v>
      </c>
      <c r="T1101" s="20">
        <f>VLOOKUP(S1101,Table17[#All],2,0)</f>
        <v>1</v>
      </c>
      <c r="U1101" s="24">
        <v>157000</v>
      </c>
    </row>
    <row r="1102" spans="1:21">
      <c r="A1102" s="19" t="s">
        <v>200</v>
      </c>
      <c r="B1102" s="20">
        <f>VLOOKUP(A1102,Table7[#All],2,)</f>
        <v>23</v>
      </c>
      <c r="C1102" s="20" t="s">
        <v>91</v>
      </c>
      <c r="D1102" s="20">
        <f>VLOOKUP(C1102,Table8[#All],2,0)</f>
        <v>0</v>
      </c>
      <c r="E1102" s="20" t="s">
        <v>92</v>
      </c>
      <c r="F1102" s="20">
        <f>VLOOKUP(E1102,Table9[#All],2,0)</f>
        <v>0</v>
      </c>
      <c r="G1102" s="20" t="s">
        <v>93</v>
      </c>
      <c r="H1102" s="20">
        <f>VLOOKUP(G1102,Table10[#All],2,0)</f>
        <v>1</v>
      </c>
      <c r="I1102" s="20" t="s">
        <v>98</v>
      </c>
      <c r="J1102" s="20">
        <f>VLOOKUP(I1102,Table11[#All],2,0)</f>
        <v>1</v>
      </c>
      <c r="K1102" s="20" t="s">
        <v>139</v>
      </c>
      <c r="L1102" s="20">
        <f>VLOOKUP(K1102,Table12[#All],2,0)</f>
        <v>3</v>
      </c>
      <c r="M1102" s="20" t="s">
        <v>98</v>
      </c>
      <c r="N1102" s="20">
        <f>VLOOKUP(M1102,Table13[#All],2,0)</f>
        <v>2</v>
      </c>
      <c r="O1102" s="20" t="s">
        <v>139</v>
      </c>
      <c r="P1102" s="20">
        <f>VLOOKUP(O1102,Table14[#All],2,0)</f>
        <v>3</v>
      </c>
      <c r="Q1102" s="20" t="s">
        <v>167</v>
      </c>
      <c r="R1102" s="20">
        <f>VLOOKUP(Q1102,Table16[#All],2,0)</f>
        <v>1</v>
      </c>
      <c r="S1102" s="20" t="s">
        <v>111</v>
      </c>
      <c r="T1102" s="20">
        <f>VLOOKUP(S1102,Table17[#All],2,0)</f>
        <v>0</v>
      </c>
      <c r="U1102" s="21">
        <v>60000</v>
      </c>
    </row>
    <row r="1103" spans="1:21">
      <c r="A1103" s="22" t="s">
        <v>89</v>
      </c>
      <c r="B1103" s="20">
        <f>VLOOKUP(A1103,Table7[#All],2,)</f>
        <v>11</v>
      </c>
      <c r="C1103" s="23" t="s">
        <v>91</v>
      </c>
      <c r="D1103" s="20">
        <f>VLOOKUP(C1103,Table8[#All],2,0)</f>
        <v>0</v>
      </c>
      <c r="E1103" s="23" t="s">
        <v>92</v>
      </c>
      <c r="F1103" s="20">
        <f>VLOOKUP(E1103,Table9[#All],2,0)</f>
        <v>0</v>
      </c>
      <c r="G1103" s="23" t="s">
        <v>93</v>
      </c>
      <c r="H1103" s="20">
        <f>VLOOKUP(G1103,Table10[#All],2,0)</f>
        <v>1</v>
      </c>
      <c r="I1103" s="23" t="s">
        <v>98</v>
      </c>
      <c r="J1103" s="20">
        <f>VLOOKUP(I1103,Table11[#All],2,0)</f>
        <v>1</v>
      </c>
      <c r="K1103" s="23" t="s">
        <v>98</v>
      </c>
      <c r="L1103" s="20">
        <f>VLOOKUP(K1103,Table12[#All],2,0)</f>
        <v>0</v>
      </c>
      <c r="M1103" s="23" t="s">
        <v>98</v>
      </c>
      <c r="N1103" s="20">
        <f>VLOOKUP(M1103,Table13[#All],2,0)</f>
        <v>2</v>
      </c>
      <c r="O1103" s="23" t="s">
        <v>98</v>
      </c>
      <c r="P1103" s="20">
        <f>VLOOKUP(O1103,Table14[#All],2,0)</f>
        <v>1</v>
      </c>
      <c r="Q1103" s="23" t="s">
        <v>104</v>
      </c>
      <c r="R1103" s="20">
        <f>VLOOKUP(Q1103,Table16[#All],2,0)</f>
        <v>0</v>
      </c>
      <c r="S1103" s="23" t="s">
        <v>111</v>
      </c>
      <c r="T1103" s="20">
        <f>VLOOKUP(S1103,Table17[#All],2,0)</f>
        <v>0</v>
      </c>
      <c r="U1103" s="24">
        <v>119500</v>
      </c>
    </row>
    <row r="1104" spans="1:21">
      <c r="A1104" s="19" t="s">
        <v>89</v>
      </c>
      <c r="B1104" s="20">
        <f>VLOOKUP(A1104,Table7[#All],2,)</f>
        <v>11</v>
      </c>
      <c r="C1104" s="20" t="s">
        <v>91</v>
      </c>
      <c r="D1104" s="20">
        <f>VLOOKUP(C1104,Table8[#All],2,0)</f>
        <v>0</v>
      </c>
      <c r="E1104" s="20" t="s">
        <v>92</v>
      </c>
      <c r="F1104" s="20">
        <f>VLOOKUP(E1104,Table9[#All],2,0)</f>
        <v>0</v>
      </c>
      <c r="G1104" s="20" t="s">
        <v>93</v>
      </c>
      <c r="H1104" s="20">
        <f>VLOOKUP(G1104,Table10[#All],2,0)</f>
        <v>1</v>
      </c>
      <c r="I1104" s="20" t="s">
        <v>98</v>
      </c>
      <c r="J1104" s="20">
        <f>VLOOKUP(I1104,Table11[#All],2,0)</f>
        <v>1</v>
      </c>
      <c r="K1104" s="20" t="s">
        <v>98</v>
      </c>
      <c r="L1104" s="20">
        <f>VLOOKUP(K1104,Table12[#All],2,0)</f>
        <v>0</v>
      </c>
      <c r="M1104" s="20" t="s">
        <v>126</v>
      </c>
      <c r="N1104" s="20">
        <f>VLOOKUP(M1104,Table13[#All],2,0)</f>
        <v>0</v>
      </c>
      <c r="O1104" s="20" t="s">
        <v>98</v>
      </c>
      <c r="P1104" s="20">
        <f>VLOOKUP(O1104,Table14[#All],2,0)</f>
        <v>1</v>
      </c>
      <c r="Q1104" s="20" t="s">
        <v>104</v>
      </c>
      <c r="R1104" s="20">
        <f>VLOOKUP(Q1104,Table16[#All],2,0)</f>
        <v>0</v>
      </c>
      <c r="S1104" s="20" t="s">
        <v>178</v>
      </c>
      <c r="T1104" s="20">
        <f>VLOOKUP(S1104,Table17[#All],2,0)</f>
        <v>5</v>
      </c>
      <c r="U1104" s="21">
        <v>135000</v>
      </c>
    </row>
    <row r="1105" spans="1:21">
      <c r="A1105" s="22" t="s">
        <v>89</v>
      </c>
      <c r="B1105" s="20">
        <f>VLOOKUP(A1105,Table7[#All],2,)</f>
        <v>11</v>
      </c>
      <c r="C1105" s="23" t="s">
        <v>91</v>
      </c>
      <c r="D1105" s="20">
        <f>VLOOKUP(C1105,Table8[#All],2,0)</f>
        <v>0</v>
      </c>
      <c r="E1105" s="23" t="s">
        <v>92</v>
      </c>
      <c r="F1105" s="20">
        <f>VLOOKUP(E1105,Table9[#All],2,0)</f>
        <v>0</v>
      </c>
      <c r="G1105" s="23" t="s">
        <v>93</v>
      </c>
      <c r="H1105" s="20">
        <f>VLOOKUP(G1105,Table10[#All],2,0)</f>
        <v>1</v>
      </c>
      <c r="I1105" s="23" t="s">
        <v>98</v>
      </c>
      <c r="J1105" s="20">
        <f>VLOOKUP(I1105,Table11[#All],2,0)</f>
        <v>1</v>
      </c>
      <c r="K1105" s="23" t="s">
        <v>98</v>
      </c>
      <c r="L1105" s="20">
        <f>VLOOKUP(K1105,Table12[#All],2,0)</f>
        <v>0</v>
      </c>
      <c r="M1105" s="23" t="s">
        <v>126</v>
      </c>
      <c r="N1105" s="20">
        <f>VLOOKUP(M1105,Table13[#All],2,0)</f>
        <v>0</v>
      </c>
      <c r="O1105" s="23" t="s">
        <v>98</v>
      </c>
      <c r="P1105" s="20">
        <f>VLOOKUP(O1105,Table14[#All],2,0)</f>
        <v>1</v>
      </c>
      <c r="Q1105" s="23" t="s">
        <v>104</v>
      </c>
      <c r="R1105" s="20">
        <f>VLOOKUP(Q1105,Table16[#All],2,0)</f>
        <v>0</v>
      </c>
      <c r="S1105" s="23" t="s">
        <v>111</v>
      </c>
      <c r="T1105" s="20">
        <f>VLOOKUP(S1105,Table17[#All],2,0)</f>
        <v>0</v>
      </c>
      <c r="U1105" s="24">
        <v>159500</v>
      </c>
    </row>
    <row r="1106" spans="1:21">
      <c r="A1106" s="19" t="s">
        <v>141</v>
      </c>
      <c r="B1106" s="20">
        <f>VLOOKUP(A1106,Table7[#All],2,)</f>
        <v>22</v>
      </c>
      <c r="C1106" s="20" t="s">
        <v>91</v>
      </c>
      <c r="D1106" s="20">
        <f>VLOOKUP(C1106,Table8[#All],2,0)</f>
        <v>0</v>
      </c>
      <c r="E1106" s="20" t="s">
        <v>129</v>
      </c>
      <c r="F1106" s="20">
        <f>VLOOKUP(E1106,Table9[#All],2,0)</f>
        <v>3</v>
      </c>
      <c r="G1106" s="20" t="s">
        <v>122</v>
      </c>
      <c r="H1106" s="20">
        <f>VLOOKUP(G1106,Table10[#All],2,0)</f>
        <v>0</v>
      </c>
      <c r="I1106" s="20" t="s">
        <v>98</v>
      </c>
      <c r="J1106" s="20">
        <f>VLOOKUP(I1106,Table11[#All],2,0)</f>
        <v>1</v>
      </c>
      <c r="K1106" s="20" t="s">
        <v>98</v>
      </c>
      <c r="L1106" s="20">
        <f>VLOOKUP(K1106,Table12[#All],2,0)</f>
        <v>0</v>
      </c>
      <c r="M1106" s="20" t="s">
        <v>98</v>
      </c>
      <c r="N1106" s="20">
        <f>VLOOKUP(M1106,Table13[#All],2,0)</f>
        <v>2</v>
      </c>
      <c r="O1106" s="20" t="s">
        <v>98</v>
      </c>
      <c r="P1106" s="20">
        <f>VLOOKUP(O1106,Table14[#All],2,0)</f>
        <v>1</v>
      </c>
      <c r="Q1106" s="20" t="s">
        <v>104</v>
      </c>
      <c r="R1106" s="20">
        <f>VLOOKUP(Q1106,Table16[#All],2,0)</f>
        <v>0</v>
      </c>
      <c r="S1106" s="20" t="s">
        <v>111</v>
      </c>
      <c r="T1106" s="20">
        <f>VLOOKUP(S1106,Table17[#All],2,0)</f>
        <v>0</v>
      </c>
      <c r="U1106" s="21">
        <v>106000</v>
      </c>
    </row>
    <row r="1107" spans="1:21">
      <c r="A1107" s="22" t="s">
        <v>162</v>
      </c>
      <c r="B1107" s="20">
        <f>VLOOKUP(A1107,Table7[#All],2,)</f>
        <v>3</v>
      </c>
      <c r="C1107" s="23" t="s">
        <v>91</v>
      </c>
      <c r="D1107" s="20">
        <f>VLOOKUP(C1107,Table8[#All],2,0)</f>
        <v>0</v>
      </c>
      <c r="E1107" s="23" t="s">
        <v>92</v>
      </c>
      <c r="F1107" s="20">
        <f>VLOOKUP(E1107,Table9[#All],2,0)</f>
        <v>0</v>
      </c>
      <c r="G1107" s="23" t="s">
        <v>122</v>
      </c>
      <c r="H1107" s="20">
        <f>VLOOKUP(G1107,Table10[#All],2,0)</f>
        <v>0</v>
      </c>
      <c r="I1107" s="23" t="s">
        <v>126</v>
      </c>
      <c r="J1107" s="20">
        <f>VLOOKUP(I1107,Table11[#All],2,0)</f>
        <v>2</v>
      </c>
      <c r="K1107" s="23" t="s">
        <v>98</v>
      </c>
      <c r="L1107" s="20">
        <f>VLOOKUP(K1107,Table12[#All],2,0)</f>
        <v>0</v>
      </c>
      <c r="M1107" s="23" t="s">
        <v>126</v>
      </c>
      <c r="N1107" s="20">
        <f>VLOOKUP(M1107,Table13[#All],2,0)</f>
        <v>0</v>
      </c>
      <c r="O1107" s="23" t="s">
        <v>119</v>
      </c>
      <c r="P1107" s="20">
        <f>VLOOKUP(O1107,Table14[#All],2,0)</f>
        <v>0</v>
      </c>
      <c r="Q1107" s="23" t="s">
        <v>104</v>
      </c>
      <c r="R1107" s="20">
        <f>VLOOKUP(Q1107,Table16[#All],2,0)</f>
        <v>0</v>
      </c>
      <c r="S1107" s="23" t="s">
        <v>111</v>
      </c>
      <c r="T1107" s="20">
        <f>VLOOKUP(S1107,Table17[#All],2,0)</f>
        <v>0</v>
      </c>
      <c r="U1107" s="24">
        <v>325000</v>
      </c>
    </row>
    <row r="1108" spans="1:21">
      <c r="A1108" s="19" t="s">
        <v>165</v>
      </c>
      <c r="B1108" s="20">
        <f>VLOOKUP(A1108,Table7[#All],2,)</f>
        <v>12</v>
      </c>
      <c r="C1108" s="20" t="s">
        <v>90</v>
      </c>
      <c r="D1108" s="20">
        <f>VLOOKUP(C1108,Table8[#All],2,0)</f>
        <v>1</v>
      </c>
      <c r="E1108" s="20" t="s">
        <v>92</v>
      </c>
      <c r="F1108" s="20">
        <f>VLOOKUP(E1108,Table9[#All],2,0)</f>
        <v>0</v>
      </c>
      <c r="G1108" s="20" t="s">
        <v>93</v>
      </c>
      <c r="H1108" s="20">
        <f>VLOOKUP(G1108,Table10[#All],2,0)</f>
        <v>1</v>
      </c>
      <c r="I1108" s="20" t="s">
        <v>119</v>
      </c>
      <c r="J1108" s="20">
        <f>VLOOKUP(I1108,Table11[#All],2,0)</f>
        <v>0</v>
      </c>
      <c r="K1108" s="20" t="s">
        <v>98</v>
      </c>
      <c r="L1108" s="20">
        <f>VLOOKUP(K1108,Table12[#All],2,0)</f>
        <v>0</v>
      </c>
      <c r="M1108" s="20" t="s">
        <v>119</v>
      </c>
      <c r="N1108" s="20">
        <f>VLOOKUP(M1108,Table13[#All],2,0)</f>
        <v>1</v>
      </c>
      <c r="O1108" s="20" t="s">
        <v>119</v>
      </c>
      <c r="P1108" s="20">
        <f>VLOOKUP(O1108,Table14[#All],2,0)</f>
        <v>0</v>
      </c>
      <c r="Q1108" s="20" t="s">
        <v>104</v>
      </c>
      <c r="R1108" s="20">
        <f>VLOOKUP(Q1108,Table16[#All],2,0)</f>
        <v>0</v>
      </c>
      <c r="S1108" s="20" t="s">
        <v>111</v>
      </c>
      <c r="T1108" s="20">
        <f>VLOOKUP(S1108,Table17[#All],2,0)</f>
        <v>0</v>
      </c>
      <c r="U1108" s="21">
        <v>179900</v>
      </c>
    </row>
    <row r="1109" spans="1:21">
      <c r="A1109" s="22" t="s">
        <v>121</v>
      </c>
      <c r="B1109" s="20">
        <f>VLOOKUP(A1109,Table7[#All],2,)</f>
        <v>17</v>
      </c>
      <c r="C1109" s="23" t="s">
        <v>91</v>
      </c>
      <c r="D1109" s="20">
        <f>VLOOKUP(C1109,Table8[#All],2,0)</f>
        <v>0</v>
      </c>
      <c r="E1109" s="23" t="s">
        <v>92</v>
      </c>
      <c r="F1109" s="20">
        <f>VLOOKUP(E1109,Table9[#All],2,0)</f>
        <v>0</v>
      </c>
      <c r="G1109" s="23" t="s">
        <v>122</v>
      </c>
      <c r="H1109" s="20">
        <f>VLOOKUP(G1109,Table10[#All],2,0)</f>
        <v>0</v>
      </c>
      <c r="I1109" s="23" t="s">
        <v>126</v>
      </c>
      <c r="J1109" s="20">
        <f>VLOOKUP(I1109,Table11[#All],2,0)</f>
        <v>2</v>
      </c>
      <c r="K1109" s="23" t="s">
        <v>119</v>
      </c>
      <c r="L1109" s="20">
        <f>VLOOKUP(K1109,Table12[#All],2,0)</f>
        <v>1</v>
      </c>
      <c r="M1109" s="23" t="s">
        <v>126</v>
      </c>
      <c r="N1109" s="20">
        <f>VLOOKUP(M1109,Table13[#All],2,0)</f>
        <v>0</v>
      </c>
      <c r="O1109" s="23" t="s">
        <v>119</v>
      </c>
      <c r="P1109" s="20">
        <f>VLOOKUP(O1109,Table14[#All],2,0)</f>
        <v>0</v>
      </c>
      <c r="Q1109" s="23" t="s">
        <v>104</v>
      </c>
      <c r="R1109" s="20">
        <f>VLOOKUP(Q1109,Table16[#All],2,0)</f>
        <v>0</v>
      </c>
      <c r="S1109" s="23" t="s">
        <v>150</v>
      </c>
      <c r="T1109" s="20">
        <f>VLOOKUP(S1109,Table17[#All],2,0)</f>
        <v>2</v>
      </c>
      <c r="U1109" s="24">
        <v>274725</v>
      </c>
    </row>
    <row r="1110" spans="1:21">
      <c r="A1110" s="19" t="s">
        <v>121</v>
      </c>
      <c r="B1110" s="20">
        <f>VLOOKUP(A1110,Table7[#All],2,)</f>
        <v>17</v>
      </c>
      <c r="C1110" s="20" t="s">
        <v>91</v>
      </c>
      <c r="D1110" s="20">
        <f>VLOOKUP(C1110,Table8[#All],2,0)</f>
        <v>0</v>
      </c>
      <c r="E1110" s="20" t="s">
        <v>92</v>
      </c>
      <c r="F1110" s="20">
        <f>VLOOKUP(E1110,Table9[#All],2,0)</f>
        <v>0</v>
      </c>
      <c r="G1110" s="20" t="s">
        <v>122</v>
      </c>
      <c r="H1110" s="20">
        <f>VLOOKUP(G1110,Table10[#All],2,0)</f>
        <v>0</v>
      </c>
      <c r="I1110" s="20" t="s">
        <v>119</v>
      </c>
      <c r="J1110" s="20">
        <f>VLOOKUP(I1110,Table11[#All],2,0)</f>
        <v>0</v>
      </c>
      <c r="K1110" s="20" t="s">
        <v>98</v>
      </c>
      <c r="L1110" s="20">
        <f>VLOOKUP(K1110,Table12[#All],2,0)</f>
        <v>0</v>
      </c>
      <c r="M1110" s="20" t="s">
        <v>126</v>
      </c>
      <c r="N1110" s="20">
        <f>VLOOKUP(M1110,Table13[#All],2,0)</f>
        <v>0</v>
      </c>
      <c r="O1110" s="20" t="s">
        <v>98</v>
      </c>
      <c r="P1110" s="20">
        <f>VLOOKUP(O1110,Table14[#All],2,0)</f>
        <v>1</v>
      </c>
      <c r="Q1110" s="20" t="s">
        <v>104</v>
      </c>
      <c r="R1110" s="20">
        <f>VLOOKUP(Q1110,Table16[#All],2,0)</f>
        <v>0</v>
      </c>
      <c r="S1110" s="20" t="s">
        <v>172</v>
      </c>
      <c r="T1110" s="20">
        <f>VLOOKUP(S1110,Table17[#All],2,0)</f>
        <v>1</v>
      </c>
      <c r="U1110" s="21">
        <v>181000</v>
      </c>
    </row>
    <row r="1111" spans="1:21">
      <c r="A1111" s="22" t="s">
        <v>147</v>
      </c>
      <c r="B1111" s="20">
        <f>VLOOKUP(A1111,Table7[#All],2,)</f>
        <v>10</v>
      </c>
      <c r="C1111" s="23" t="s">
        <v>91</v>
      </c>
      <c r="D1111" s="20">
        <f>VLOOKUP(C1111,Table8[#All],2,0)</f>
        <v>0</v>
      </c>
      <c r="E1111" s="23" t="s">
        <v>92</v>
      </c>
      <c r="F1111" s="20">
        <f>VLOOKUP(E1111,Table9[#All],2,0)</f>
        <v>0</v>
      </c>
      <c r="G1111" s="23" t="s">
        <v>93</v>
      </c>
      <c r="H1111" s="20">
        <f>VLOOKUP(G1111,Table10[#All],2,0)</f>
        <v>1</v>
      </c>
      <c r="I1111" s="23" t="s">
        <v>126</v>
      </c>
      <c r="J1111" s="20">
        <f>VLOOKUP(I1111,Table11[#All],2,0)</f>
        <v>2</v>
      </c>
      <c r="K1111" s="23" t="s">
        <v>98</v>
      </c>
      <c r="L1111" s="20">
        <f>VLOOKUP(K1111,Table12[#All],2,0)</f>
        <v>0</v>
      </c>
      <c r="M1111" s="23" t="s">
        <v>126</v>
      </c>
      <c r="N1111" s="20">
        <f>VLOOKUP(M1111,Table13[#All],2,0)</f>
        <v>0</v>
      </c>
      <c r="O1111" s="23" t="s">
        <v>119</v>
      </c>
      <c r="P1111" s="20">
        <f>VLOOKUP(O1111,Table14[#All],2,0)</f>
        <v>0</v>
      </c>
      <c r="Q1111" s="23" t="s">
        <v>104</v>
      </c>
      <c r="R1111" s="20">
        <f>VLOOKUP(Q1111,Table16[#All],2,0)</f>
        <v>0</v>
      </c>
      <c r="S1111" s="23" t="s">
        <v>111</v>
      </c>
      <c r="T1111" s="20">
        <f>VLOOKUP(S1111,Table17[#All],2,0)</f>
        <v>0</v>
      </c>
      <c r="U1111" s="24">
        <v>280000</v>
      </c>
    </row>
    <row r="1112" spans="1:21">
      <c r="A1112" s="19" t="s">
        <v>121</v>
      </c>
      <c r="B1112" s="20">
        <f>VLOOKUP(A1112,Table7[#All],2,)</f>
        <v>17</v>
      </c>
      <c r="C1112" s="20" t="s">
        <v>91</v>
      </c>
      <c r="D1112" s="20">
        <f>VLOOKUP(C1112,Table8[#All],2,0)</f>
        <v>0</v>
      </c>
      <c r="E1112" s="20" t="s">
        <v>92</v>
      </c>
      <c r="F1112" s="20">
        <f>VLOOKUP(E1112,Table9[#All],2,0)</f>
        <v>0</v>
      </c>
      <c r="G1112" s="20" t="s">
        <v>122</v>
      </c>
      <c r="H1112" s="20">
        <f>VLOOKUP(G1112,Table10[#All],2,0)</f>
        <v>0</v>
      </c>
      <c r="I1112" s="20" t="s">
        <v>119</v>
      </c>
      <c r="J1112" s="20">
        <f>VLOOKUP(I1112,Table11[#All],2,0)</f>
        <v>0</v>
      </c>
      <c r="K1112" s="20" t="s">
        <v>98</v>
      </c>
      <c r="L1112" s="20">
        <f>VLOOKUP(K1112,Table12[#All],2,0)</f>
        <v>0</v>
      </c>
      <c r="M1112" s="20" t="s">
        <v>119</v>
      </c>
      <c r="N1112" s="20">
        <f>VLOOKUP(M1112,Table13[#All],2,0)</f>
        <v>1</v>
      </c>
      <c r="O1112" s="20" t="s">
        <v>98</v>
      </c>
      <c r="P1112" s="20">
        <f>VLOOKUP(O1112,Table14[#All],2,0)</f>
        <v>1</v>
      </c>
      <c r="Q1112" s="20" t="s">
        <v>104</v>
      </c>
      <c r="R1112" s="20">
        <f>VLOOKUP(Q1112,Table16[#All],2,0)</f>
        <v>0</v>
      </c>
      <c r="S1112" s="20" t="s">
        <v>111</v>
      </c>
      <c r="T1112" s="20">
        <f>VLOOKUP(S1112,Table17[#All],2,0)</f>
        <v>0</v>
      </c>
      <c r="U1112" s="21">
        <v>188000</v>
      </c>
    </row>
    <row r="1113" spans="1:21">
      <c r="A1113" s="22" t="s">
        <v>175</v>
      </c>
      <c r="B1113" s="20">
        <f>VLOOKUP(A1113,Table7[#All],2,)</f>
        <v>6</v>
      </c>
      <c r="C1113" s="23" t="s">
        <v>91</v>
      </c>
      <c r="D1113" s="20">
        <f>VLOOKUP(C1113,Table8[#All],2,0)</f>
        <v>0</v>
      </c>
      <c r="E1113" s="23" t="s">
        <v>92</v>
      </c>
      <c r="F1113" s="20">
        <f>VLOOKUP(E1113,Table9[#All],2,0)</f>
        <v>0</v>
      </c>
      <c r="G1113" s="23" t="s">
        <v>122</v>
      </c>
      <c r="H1113" s="20">
        <f>VLOOKUP(G1113,Table10[#All],2,0)</f>
        <v>0</v>
      </c>
      <c r="I1113" s="23" t="s">
        <v>98</v>
      </c>
      <c r="J1113" s="20">
        <f>VLOOKUP(I1113,Table11[#All],2,0)</f>
        <v>1</v>
      </c>
      <c r="K1113" s="23" t="s">
        <v>98</v>
      </c>
      <c r="L1113" s="20">
        <f>VLOOKUP(K1113,Table12[#All],2,0)</f>
        <v>0</v>
      </c>
      <c r="M1113" s="23" t="s">
        <v>98</v>
      </c>
      <c r="N1113" s="20">
        <f>VLOOKUP(M1113,Table13[#All],2,0)</f>
        <v>2</v>
      </c>
      <c r="O1113" s="23" t="s">
        <v>98</v>
      </c>
      <c r="P1113" s="20">
        <f>VLOOKUP(O1113,Table14[#All],2,0)</f>
        <v>1</v>
      </c>
      <c r="Q1113" s="23" t="s">
        <v>104</v>
      </c>
      <c r="R1113" s="20">
        <f>VLOOKUP(Q1113,Table16[#All],2,0)</f>
        <v>0</v>
      </c>
      <c r="S1113" s="23" t="s">
        <v>111</v>
      </c>
      <c r="T1113" s="20">
        <f>VLOOKUP(S1113,Table17[#All],2,0)</f>
        <v>0</v>
      </c>
      <c r="U1113" s="24">
        <v>205000</v>
      </c>
    </row>
    <row r="1114" spans="1:21">
      <c r="A1114" s="19" t="s">
        <v>89</v>
      </c>
      <c r="B1114" s="20">
        <f>VLOOKUP(A1114,Table7[#All],2,)</f>
        <v>11</v>
      </c>
      <c r="C1114" s="20" t="s">
        <v>91</v>
      </c>
      <c r="D1114" s="20">
        <f>VLOOKUP(C1114,Table8[#All],2,0)</f>
        <v>0</v>
      </c>
      <c r="E1114" s="20" t="s">
        <v>92</v>
      </c>
      <c r="F1114" s="20">
        <f>VLOOKUP(E1114,Table9[#All],2,0)</f>
        <v>0</v>
      </c>
      <c r="G1114" s="20" t="s">
        <v>93</v>
      </c>
      <c r="H1114" s="20">
        <f>VLOOKUP(G1114,Table10[#All],2,0)</f>
        <v>1</v>
      </c>
      <c r="I1114" s="20" t="s">
        <v>98</v>
      </c>
      <c r="J1114" s="20">
        <f>VLOOKUP(I1114,Table11[#All],2,0)</f>
        <v>1</v>
      </c>
      <c r="K1114" s="20" t="s">
        <v>98</v>
      </c>
      <c r="L1114" s="20">
        <f>VLOOKUP(K1114,Table12[#All],2,0)</f>
        <v>0</v>
      </c>
      <c r="M1114" s="20" t="s">
        <v>98</v>
      </c>
      <c r="N1114" s="20">
        <f>VLOOKUP(M1114,Table13[#All],2,0)</f>
        <v>2</v>
      </c>
      <c r="O1114" s="20" t="s">
        <v>98</v>
      </c>
      <c r="P1114" s="20">
        <f>VLOOKUP(O1114,Table14[#All],2,0)</f>
        <v>1</v>
      </c>
      <c r="Q1114" s="20" t="s">
        <v>104</v>
      </c>
      <c r="R1114" s="20">
        <f>VLOOKUP(Q1114,Table16[#All],2,0)</f>
        <v>0</v>
      </c>
      <c r="S1114" s="20" t="s">
        <v>111</v>
      </c>
      <c r="T1114" s="20">
        <f>VLOOKUP(S1114,Table17[#All],2,0)</f>
        <v>0</v>
      </c>
      <c r="U1114" s="21">
        <v>129900</v>
      </c>
    </row>
    <row r="1115" spans="1:21">
      <c r="A1115" s="22" t="s">
        <v>89</v>
      </c>
      <c r="B1115" s="20">
        <f>VLOOKUP(A1115,Table7[#All],2,)</f>
        <v>11</v>
      </c>
      <c r="C1115" s="23" t="s">
        <v>91</v>
      </c>
      <c r="D1115" s="20">
        <f>VLOOKUP(C1115,Table8[#All],2,0)</f>
        <v>0</v>
      </c>
      <c r="E1115" s="23" t="s">
        <v>92</v>
      </c>
      <c r="F1115" s="20">
        <f>VLOOKUP(E1115,Table9[#All],2,0)</f>
        <v>0</v>
      </c>
      <c r="G1115" s="23" t="s">
        <v>93</v>
      </c>
      <c r="H1115" s="20">
        <f>VLOOKUP(G1115,Table10[#All],2,0)</f>
        <v>1</v>
      </c>
      <c r="I1115" s="23" t="s">
        <v>98</v>
      </c>
      <c r="J1115" s="20">
        <f>VLOOKUP(I1115,Table11[#All],2,0)</f>
        <v>1</v>
      </c>
      <c r="K1115" s="23" t="s">
        <v>98</v>
      </c>
      <c r="L1115" s="20">
        <f>VLOOKUP(K1115,Table12[#All],2,0)</f>
        <v>0</v>
      </c>
      <c r="M1115" s="23" t="s">
        <v>119</v>
      </c>
      <c r="N1115" s="20">
        <f>VLOOKUP(M1115,Table13[#All],2,0)</f>
        <v>1</v>
      </c>
      <c r="O1115" s="23" t="s">
        <v>119</v>
      </c>
      <c r="P1115" s="20">
        <f>VLOOKUP(O1115,Table14[#All],2,0)</f>
        <v>0</v>
      </c>
      <c r="Q1115" s="23" t="s">
        <v>104</v>
      </c>
      <c r="R1115" s="20">
        <f>VLOOKUP(Q1115,Table16[#All],2,0)</f>
        <v>0</v>
      </c>
      <c r="S1115" s="23" t="s">
        <v>111</v>
      </c>
      <c r="T1115" s="20">
        <f>VLOOKUP(S1115,Table17[#All],2,0)</f>
        <v>0</v>
      </c>
      <c r="U1115" s="24">
        <v>134500</v>
      </c>
    </row>
    <row r="1116" spans="1:21">
      <c r="A1116" s="19" t="s">
        <v>188</v>
      </c>
      <c r="B1116" s="20">
        <f>VLOOKUP(A1116,Table7[#All],2,)</f>
        <v>7</v>
      </c>
      <c r="C1116" s="20" t="s">
        <v>91</v>
      </c>
      <c r="D1116" s="20">
        <f>VLOOKUP(C1116,Table8[#All],2,0)</f>
        <v>0</v>
      </c>
      <c r="E1116" s="20" t="s">
        <v>92</v>
      </c>
      <c r="F1116" s="20">
        <f>VLOOKUP(E1116,Table9[#All],2,0)</f>
        <v>0</v>
      </c>
      <c r="G1116" s="20" t="s">
        <v>93</v>
      </c>
      <c r="H1116" s="20">
        <f>VLOOKUP(G1116,Table10[#All],2,0)</f>
        <v>1</v>
      </c>
      <c r="I1116" s="20" t="s">
        <v>98</v>
      </c>
      <c r="J1116" s="20">
        <f>VLOOKUP(I1116,Table11[#All],2,0)</f>
        <v>1</v>
      </c>
      <c r="K1116" s="20" t="s">
        <v>98</v>
      </c>
      <c r="L1116" s="20">
        <f>VLOOKUP(K1116,Table12[#All],2,0)</f>
        <v>0</v>
      </c>
      <c r="M1116" s="20" t="s">
        <v>126</v>
      </c>
      <c r="N1116" s="20">
        <f>VLOOKUP(M1116,Table13[#All],2,0)</f>
        <v>0</v>
      </c>
      <c r="O1116" s="20" t="s">
        <v>119</v>
      </c>
      <c r="P1116" s="20">
        <f>VLOOKUP(O1116,Table14[#All],2,0)</f>
        <v>0</v>
      </c>
      <c r="Q1116" s="20" t="s">
        <v>104</v>
      </c>
      <c r="R1116" s="20">
        <f>VLOOKUP(Q1116,Table16[#All],2,0)</f>
        <v>0</v>
      </c>
      <c r="S1116" s="20" t="s">
        <v>111</v>
      </c>
      <c r="T1116" s="20">
        <f>VLOOKUP(S1116,Table17[#All],2,0)</f>
        <v>0</v>
      </c>
      <c r="U1116" s="21">
        <v>117000</v>
      </c>
    </row>
    <row r="1117" spans="1:21">
      <c r="A1117" s="22" t="s">
        <v>147</v>
      </c>
      <c r="B1117" s="20">
        <f>VLOOKUP(A1117,Table7[#All],2,)</f>
        <v>10</v>
      </c>
      <c r="C1117" s="23" t="s">
        <v>91</v>
      </c>
      <c r="D1117" s="20">
        <f>VLOOKUP(C1117,Table8[#All],2,0)</f>
        <v>0</v>
      </c>
      <c r="E1117" s="23" t="s">
        <v>92</v>
      </c>
      <c r="F1117" s="20">
        <f>VLOOKUP(E1117,Table9[#All],2,0)</f>
        <v>0</v>
      </c>
      <c r="G1117" s="23" t="s">
        <v>93</v>
      </c>
      <c r="H1117" s="20">
        <f>VLOOKUP(G1117,Table10[#All],2,0)</f>
        <v>1</v>
      </c>
      <c r="I1117" s="23" t="s">
        <v>126</v>
      </c>
      <c r="J1117" s="20">
        <f>VLOOKUP(I1117,Table11[#All],2,0)</f>
        <v>2</v>
      </c>
      <c r="K1117" s="23" t="s">
        <v>98</v>
      </c>
      <c r="L1117" s="20">
        <f>VLOOKUP(K1117,Table12[#All],2,0)</f>
        <v>0</v>
      </c>
      <c r="M1117" s="23" t="s">
        <v>126</v>
      </c>
      <c r="N1117" s="20">
        <f>VLOOKUP(M1117,Table13[#All],2,0)</f>
        <v>0</v>
      </c>
      <c r="O1117" s="23" t="s">
        <v>126</v>
      </c>
      <c r="P1117" s="20">
        <f>VLOOKUP(O1117,Table14[#All],2,0)</f>
        <v>2</v>
      </c>
      <c r="Q1117" s="23" t="s">
        <v>104</v>
      </c>
      <c r="R1117" s="20">
        <f>VLOOKUP(Q1117,Table16[#All],2,0)</f>
        <v>0</v>
      </c>
      <c r="S1117" s="23" t="s">
        <v>150</v>
      </c>
      <c r="T1117" s="20">
        <f>VLOOKUP(S1117,Table17[#All],2,0)</f>
        <v>2</v>
      </c>
      <c r="U1117" s="24">
        <v>318000</v>
      </c>
    </row>
    <row r="1118" spans="1:21">
      <c r="A1118" s="19" t="s">
        <v>121</v>
      </c>
      <c r="B1118" s="20">
        <f>VLOOKUP(A1118,Table7[#All],2,)</f>
        <v>17</v>
      </c>
      <c r="C1118" s="20" t="s">
        <v>91</v>
      </c>
      <c r="D1118" s="20">
        <f>VLOOKUP(C1118,Table8[#All],2,0)</f>
        <v>0</v>
      </c>
      <c r="E1118" s="20" t="s">
        <v>92</v>
      </c>
      <c r="F1118" s="20">
        <f>VLOOKUP(E1118,Table9[#All],2,0)</f>
        <v>0</v>
      </c>
      <c r="G1118" s="20" t="s">
        <v>158</v>
      </c>
      <c r="H1118" s="20">
        <f>VLOOKUP(G1118,Table10[#All],2,0)</f>
        <v>5</v>
      </c>
      <c r="I1118" s="20" t="s">
        <v>119</v>
      </c>
      <c r="J1118" s="20">
        <f>VLOOKUP(I1118,Table11[#All],2,0)</f>
        <v>0</v>
      </c>
      <c r="K1118" s="20" t="s">
        <v>98</v>
      </c>
      <c r="L1118" s="20">
        <f>VLOOKUP(K1118,Table12[#All],2,0)</f>
        <v>0</v>
      </c>
      <c r="M1118" s="20" t="s">
        <v>126</v>
      </c>
      <c r="N1118" s="20">
        <f>VLOOKUP(M1118,Table13[#All],2,0)</f>
        <v>0</v>
      </c>
      <c r="O1118" s="20" t="s">
        <v>119</v>
      </c>
      <c r="P1118" s="20">
        <f>VLOOKUP(O1118,Table14[#All],2,0)</f>
        <v>0</v>
      </c>
      <c r="Q1118" s="20" t="s">
        <v>104</v>
      </c>
      <c r="R1118" s="20">
        <f>VLOOKUP(Q1118,Table16[#All],2,0)</f>
        <v>0</v>
      </c>
      <c r="S1118" s="20" t="s">
        <v>111</v>
      </c>
      <c r="T1118" s="20">
        <f>VLOOKUP(S1118,Table17[#All],2,0)</f>
        <v>0</v>
      </c>
      <c r="U1118" s="21">
        <v>184100</v>
      </c>
    </row>
    <row r="1119" spans="1:21">
      <c r="A1119" s="22" t="s">
        <v>169</v>
      </c>
      <c r="B1119" s="20">
        <f>VLOOKUP(A1119,Table7[#All],2,)</f>
        <v>9</v>
      </c>
      <c r="C1119" s="23" t="s">
        <v>90</v>
      </c>
      <c r="D1119" s="20">
        <f>VLOOKUP(C1119,Table8[#All],2,0)</f>
        <v>1</v>
      </c>
      <c r="E1119" s="23" t="s">
        <v>92</v>
      </c>
      <c r="F1119" s="20">
        <f>VLOOKUP(E1119,Table9[#All],2,0)</f>
        <v>0</v>
      </c>
      <c r="G1119" s="23" t="s">
        <v>93</v>
      </c>
      <c r="H1119" s="20">
        <f>VLOOKUP(G1119,Table10[#All],2,0)</f>
        <v>1</v>
      </c>
      <c r="I1119" s="23" t="s">
        <v>98</v>
      </c>
      <c r="J1119" s="20">
        <f>VLOOKUP(I1119,Table11[#All],2,0)</f>
        <v>1</v>
      </c>
      <c r="K1119" s="23" t="s">
        <v>98</v>
      </c>
      <c r="L1119" s="20">
        <f>VLOOKUP(K1119,Table12[#All],2,0)</f>
        <v>0</v>
      </c>
      <c r="M1119" s="23" t="s">
        <v>126</v>
      </c>
      <c r="N1119" s="20">
        <f>VLOOKUP(M1119,Table13[#All],2,0)</f>
        <v>0</v>
      </c>
      <c r="O1119" s="23" t="s">
        <v>119</v>
      </c>
      <c r="P1119" s="20">
        <f>VLOOKUP(O1119,Table14[#All],2,0)</f>
        <v>0</v>
      </c>
      <c r="Q1119" s="23" t="s">
        <v>104</v>
      </c>
      <c r="R1119" s="20">
        <f>VLOOKUP(Q1119,Table16[#All],2,0)</f>
        <v>0</v>
      </c>
      <c r="S1119" s="23" t="s">
        <v>111</v>
      </c>
      <c r="T1119" s="20">
        <f>VLOOKUP(S1119,Table17[#All],2,0)</f>
        <v>0</v>
      </c>
      <c r="U1119" s="24">
        <v>130000</v>
      </c>
    </row>
    <row r="1120" spans="1:21">
      <c r="A1120" s="19" t="s">
        <v>169</v>
      </c>
      <c r="B1120" s="20">
        <f>VLOOKUP(A1120,Table7[#All],2,)</f>
        <v>9</v>
      </c>
      <c r="C1120" s="20" t="s">
        <v>91</v>
      </c>
      <c r="D1120" s="20">
        <f>VLOOKUP(C1120,Table8[#All],2,0)</f>
        <v>0</v>
      </c>
      <c r="E1120" s="20" t="s">
        <v>92</v>
      </c>
      <c r="F1120" s="20">
        <f>VLOOKUP(E1120,Table9[#All],2,0)</f>
        <v>0</v>
      </c>
      <c r="G1120" s="20" t="s">
        <v>158</v>
      </c>
      <c r="H1120" s="20">
        <f>VLOOKUP(G1120,Table10[#All],2,0)</f>
        <v>5</v>
      </c>
      <c r="I1120" s="20" t="s">
        <v>98</v>
      </c>
      <c r="J1120" s="20">
        <f>VLOOKUP(I1120,Table11[#All],2,0)</f>
        <v>1</v>
      </c>
      <c r="K1120" s="20" t="s">
        <v>98</v>
      </c>
      <c r="L1120" s="20">
        <f>VLOOKUP(K1120,Table12[#All],2,0)</f>
        <v>0</v>
      </c>
      <c r="M1120" s="20" t="s">
        <v>98</v>
      </c>
      <c r="N1120" s="20">
        <f>VLOOKUP(M1120,Table13[#All],2,0)</f>
        <v>2</v>
      </c>
      <c r="O1120" s="20" t="s">
        <v>98</v>
      </c>
      <c r="P1120" s="20">
        <f>VLOOKUP(O1120,Table14[#All],2,0)</f>
        <v>1</v>
      </c>
      <c r="Q1120" s="20" t="s">
        <v>104</v>
      </c>
      <c r="R1120" s="20">
        <f>VLOOKUP(Q1120,Table16[#All],2,0)</f>
        <v>0</v>
      </c>
      <c r="S1120" s="20" t="s">
        <v>111</v>
      </c>
      <c r="T1120" s="20">
        <f>VLOOKUP(S1120,Table17[#All],2,0)</f>
        <v>0</v>
      </c>
      <c r="U1120" s="21">
        <v>140000</v>
      </c>
    </row>
    <row r="1121" spans="1:21">
      <c r="A1121" s="22" t="s">
        <v>89</v>
      </c>
      <c r="B1121" s="20">
        <f>VLOOKUP(A1121,Table7[#All],2,)</f>
        <v>11</v>
      </c>
      <c r="C1121" s="23" t="s">
        <v>91</v>
      </c>
      <c r="D1121" s="20">
        <f>VLOOKUP(C1121,Table8[#All],2,0)</f>
        <v>0</v>
      </c>
      <c r="E1121" s="23" t="s">
        <v>92</v>
      </c>
      <c r="F1121" s="20">
        <f>VLOOKUP(E1121,Table9[#All],2,0)</f>
        <v>0</v>
      </c>
      <c r="G1121" s="23" t="s">
        <v>93</v>
      </c>
      <c r="H1121" s="20">
        <f>VLOOKUP(G1121,Table10[#All],2,0)</f>
        <v>1</v>
      </c>
      <c r="I1121" s="23" t="s">
        <v>98</v>
      </c>
      <c r="J1121" s="20">
        <f>VLOOKUP(I1121,Table11[#All],2,0)</f>
        <v>1</v>
      </c>
      <c r="K1121" s="23" t="s">
        <v>98</v>
      </c>
      <c r="L1121" s="20">
        <f>VLOOKUP(K1121,Table12[#All],2,0)</f>
        <v>0</v>
      </c>
      <c r="M1121" s="23" t="s">
        <v>98</v>
      </c>
      <c r="N1121" s="20">
        <f>VLOOKUP(M1121,Table13[#All],2,0)</f>
        <v>2</v>
      </c>
      <c r="O1121" s="23" t="s">
        <v>98</v>
      </c>
      <c r="P1121" s="20">
        <f>VLOOKUP(O1121,Table14[#All],2,0)</f>
        <v>1</v>
      </c>
      <c r="Q1121" s="23" t="s">
        <v>104</v>
      </c>
      <c r="R1121" s="20">
        <f>VLOOKUP(Q1121,Table16[#All],2,0)</f>
        <v>0</v>
      </c>
      <c r="S1121" s="23" t="s">
        <v>111</v>
      </c>
      <c r="T1121" s="20">
        <f>VLOOKUP(S1121,Table17[#All],2,0)</f>
        <v>0</v>
      </c>
      <c r="U1121" s="24">
        <v>133700</v>
      </c>
    </row>
    <row r="1122" spans="1:21">
      <c r="A1122" s="19" t="s">
        <v>214</v>
      </c>
      <c r="B1122" s="20">
        <f>VLOOKUP(A1122,Table7[#All],2,)</f>
        <v>13</v>
      </c>
      <c r="C1122" s="20" t="s">
        <v>91</v>
      </c>
      <c r="D1122" s="20">
        <f>VLOOKUP(C1122,Table8[#All],2,0)</f>
        <v>0</v>
      </c>
      <c r="E1122" s="20" t="s">
        <v>92</v>
      </c>
      <c r="F1122" s="20">
        <f>VLOOKUP(E1122,Table9[#All],2,0)</f>
        <v>0</v>
      </c>
      <c r="G1122" s="20" t="s">
        <v>93</v>
      </c>
      <c r="H1122" s="20">
        <f>VLOOKUP(G1122,Table10[#All],2,0)</f>
        <v>1</v>
      </c>
      <c r="I1122" s="20" t="s">
        <v>98</v>
      </c>
      <c r="J1122" s="20">
        <f>VLOOKUP(I1122,Table11[#All],2,0)</f>
        <v>1</v>
      </c>
      <c r="K1122" s="20" t="s">
        <v>98</v>
      </c>
      <c r="L1122" s="20">
        <f>VLOOKUP(K1122,Table12[#All],2,0)</f>
        <v>0</v>
      </c>
      <c r="M1122" s="20" t="s">
        <v>98</v>
      </c>
      <c r="N1122" s="20">
        <f>VLOOKUP(M1122,Table13[#All],2,0)</f>
        <v>2</v>
      </c>
      <c r="O1122" s="20" t="s">
        <v>98</v>
      </c>
      <c r="P1122" s="20">
        <f>VLOOKUP(O1122,Table14[#All],2,0)</f>
        <v>1</v>
      </c>
      <c r="Q1122" s="20" t="s">
        <v>104</v>
      </c>
      <c r="R1122" s="20">
        <f>VLOOKUP(Q1122,Table16[#All],2,0)</f>
        <v>0</v>
      </c>
      <c r="S1122" s="20" t="s">
        <v>111</v>
      </c>
      <c r="T1122" s="20">
        <f>VLOOKUP(S1122,Table17[#All],2,0)</f>
        <v>0</v>
      </c>
      <c r="U1122" s="21">
        <v>118400</v>
      </c>
    </row>
    <row r="1123" spans="1:21">
      <c r="A1123" s="22" t="s">
        <v>209</v>
      </c>
      <c r="B1123" s="20">
        <f>VLOOKUP(A1123,Table7[#All],2,)</f>
        <v>0</v>
      </c>
      <c r="C1123" s="23" t="s">
        <v>91</v>
      </c>
      <c r="D1123" s="20">
        <f>VLOOKUP(C1123,Table8[#All],2,0)</f>
        <v>0</v>
      </c>
      <c r="E1123" s="23" t="s">
        <v>92</v>
      </c>
      <c r="F1123" s="20">
        <f>VLOOKUP(E1123,Table9[#All],2,0)</f>
        <v>0</v>
      </c>
      <c r="G1123" s="23" t="s">
        <v>93</v>
      </c>
      <c r="H1123" s="20">
        <f>VLOOKUP(G1123,Table10[#All],2,0)</f>
        <v>1</v>
      </c>
      <c r="I1123" s="23" t="s">
        <v>119</v>
      </c>
      <c r="J1123" s="20">
        <f>VLOOKUP(I1123,Table11[#All],2,0)</f>
        <v>0</v>
      </c>
      <c r="K1123" s="23" t="s">
        <v>98</v>
      </c>
      <c r="L1123" s="20">
        <f>VLOOKUP(K1123,Table12[#All],2,0)</f>
        <v>0</v>
      </c>
      <c r="M1123" s="23" t="s">
        <v>126</v>
      </c>
      <c r="N1123" s="20">
        <f>VLOOKUP(M1123,Table13[#All],2,0)</f>
        <v>0</v>
      </c>
      <c r="O1123" s="23" t="s">
        <v>119</v>
      </c>
      <c r="P1123" s="20">
        <f>VLOOKUP(O1123,Table14[#All],2,0)</f>
        <v>0</v>
      </c>
      <c r="Q1123" s="23" t="s">
        <v>104</v>
      </c>
      <c r="R1123" s="20">
        <f>VLOOKUP(Q1123,Table16[#All],2,0)</f>
        <v>0</v>
      </c>
      <c r="S1123" s="23" t="s">
        <v>150</v>
      </c>
      <c r="T1123" s="20">
        <f>VLOOKUP(S1123,Table17[#All],2,0)</f>
        <v>2</v>
      </c>
      <c r="U1123" s="24">
        <v>212900</v>
      </c>
    </row>
    <row r="1124" spans="1:21">
      <c r="A1124" s="19" t="s">
        <v>206</v>
      </c>
      <c r="B1124" s="20">
        <f>VLOOKUP(A1124,Table7[#All],2,)</f>
        <v>15</v>
      </c>
      <c r="C1124" s="20" t="s">
        <v>91</v>
      </c>
      <c r="D1124" s="20">
        <f>VLOOKUP(C1124,Table8[#All],2,0)</f>
        <v>0</v>
      </c>
      <c r="E1124" s="20" t="s">
        <v>92</v>
      </c>
      <c r="F1124" s="20">
        <f>VLOOKUP(E1124,Table9[#All],2,0)</f>
        <v>0</v>
      </c>
      <c r="G1124" s="20" t="s">
        <v>93</v>
      </c>
      <c r="H1124" s="20">
        <f>VLOOKUP(G1124,Table10[#All],2,0)</f>
        <v>1</v>
      </c>
      <c r="I1124" s="20" t="s">
        <v>98</v>
      </c>
      <c r="J1124" s="20">
        <f>VLOOKUP(I1124,Table11[#All],2,0)</f>
        <v>1</v>
      </c>
      <c r="K1124" s="20" t="s">
        <v>98</v>
      </c>
      <c r="L1124" s="20">
        <f>VLOOKUP(K1124,Table12[#All],2,0)</f>
        <v>0</v>
      </c>
      <c r="M1124" s="20" t="s">
        <v>126</v>
      </c>
      <c r="N1124" s="20">
        <f>VLOOKUP(M1124,Table13[#All],2,0)</f>
        <v>0</v>
      </c>
      <c r="O1124" s="20" t="s">
        <v>98</v>
      </c>
      <c r="P1124" s="20">
        <f>VLOOKUP(O1124,Table14[#All],2,0)</f>
        <v>1</v>
      </c>
      <c r="Q1124" s="20" t="s">
        <v>104</v>
      </c>
      <c r="R1124" s="20">
        <f>VLOOKUP(Q1124,Table16[#All],2,0)</f>
        <v>0</v>
      </c>
      <c r="S1124" s="20" t="s">
        <v>172</v>
      </c>
      <c r="T1124" s="20">
        <f>VLOOKUP(S1124,Table17[#All],2,0)</f>
        <v>1</v>
      </c>
      <c r="U1124" s="21">
        <v>112000</v>
      </c>
    </row>
    <row r="1125" spans="1:21">
      <c r="A1125" s="22" t="s">
        <v>206</v>
      </c>
      <c r="B1125" s="20">
        <f>VLOOKUP(A1125,Table7[#All],2,)</f>
        <v>15</v>
      </c>
      <c r="C1125" s="23" t="s">
        <v>91</v>
      </c>
      <c r="D1125" s="20">
        <f>VLOOKUP(C1125,Table8[#All],2,0)</f>
        <v>0</v>
      </c>
      <c r="E1125" s="23" t="s">
        <v>92</v>
      </c>
      <c r="F1125" s="20">
        <f>VLOOKUP(E1125,Table9[#All],2,0)</f>
        <v>0</v>
      </c>
      <c r="G1125" s="23" t="s">
        <v>93</v>
      </c>
      <c r="H1125" s="20">
        <f>VLOOKUP(G1125,Table10[#All],2,0)</f>
        <v>1</v>
      </c>
      <c r="I1125" s="23" t="s">
        <v>98</v>
      </c>
      <c r="J1125" s="20">
        <f>VLOOKUP(I1125,Table11[#All],2,0)</f>
        <v>1</v>
      </c>
      <c r="K1125" s="23" t="s">
        <v>98</v>
      </c>
      <c r="L1125" s="20">
        <f>VLOOKUP(K1125,Table12[#All],2,0)</f>
        <v>0</v>
      </c>
      <c r="M1125" s="23" t="s">
        <v>126</v>
      </c>
      <c r="N1125" s="20">
        <f>VLOOKUP(M1125,Table13[#All],2,0)</f>
        <v>0</v>
      </c>
      <c r="O1125" s="23" t="s">
        <v>98</v>
      </c>
      <c r="P1125" s="20">
        <f>VLOOKUP(O1125,Table14[#All],2,0)</f>
        <v>1</v>
      </c>
      <c r="Q1125" s="23" t="s">
        <v>104</v>
      </c>
      <c r="R1125" s="20">
        <f>VLOOKUP(Q1125,Table16[#All],2,0)</f>
        <v>0</v>
      </c>
      <c r="S1125" s="23" t="s">
        <v>111</v>
      </c>
      <c r="T1125" s="20">
        <f>VLOOKUP(S1125,Table17[#All],2,0)</f>
        <v>0</v>
      </c>
      <c r="U1125" s="24">
        <v>118000</v>
      </c>
    </row>
    <row r="1126" spans="1:21">
      <c r="A1126" s="19" t="s">
        <v>121</v>
      </c>
      <c r="B1126" s="20">
        <f>VLOOKUP(A1126,Table7[#All],2,)</f>
        <v>17</v>
      </c>
      <c r="C1126" s="20" t="s">
        <v>91</v>
      </c>
      <c r="D1126" s="20">
        <f>VLOOKUP(C1126,Table8[#All],2,0)</f>
        <v>0</v>
      </c>
      <c r="E1126" s="20" t="s">
        <v>92</v>
      </c>
      <c r="F1126" s="20">
        <f>VLOOKUP(E1126,Table9[#All],2,0)</f>
        <v>0</v>
      </c>
      <c r="G1126" s="20" t="s">
        <v>158</v>
      </c>
      <c r="H1126" s="20">
        <f>VLOOKUP(G1126,Table10[#All],2,0)</f>
        <v>5</v>
      </c>
      <c r="I1126" s="20" t="s">
        <v>119</v>
      </c>
      <c r="J1126" s="20">
        <f>VLOOKUP(I1126,Table11[#All],2,0)</f>
        <v>0</v>
      </c>
      <c r="K1126" s="20" t="s">
        <v>98</v>
      </c>
      <c r="L1126" s="20">
        <f>VLOOKUP(K1126,Table12[#All],2,0)</f>
        <v>0</v>
      </c>
      <c r="M1126" s="20" t="s">
        <v>119</v>
      </c>
      <c r="N1126" s="20">
        <f>VLOOKUP(M1126,Table13[#All],2,0)</f>
        <v>1</v>
      </c>
      <c r="O1126" s="20" t="s">
        <v>119</v>
      </c>
      <c r="P1126" s="20">
        <f>VLOOKUP(O1126,Table14[#All],2,0)</f>
        <v>0</v>
      </c>
      <c r="Q1126" s="20" t="s">
        <v>104</v>
      </c>
      <c r="R1126" s="20">
        <f>VLOOKUP(Q1126,Table16[#All],2,0)</f>
        <v>0</v>
      </c>
      <c r="S1126" s="20" t="s">
        <v>111</v>
      </c>
      <c r="T1126" s="20">
        <f>VLOOKUP(S1126,Table17[#All],2,0)</f>
        <v>0</v>
      </c>
      <c r="U1126" s="21">
        <v>163900</v>
      </c>
    </row>
    <row r="1127" spans="1:21">
      <c r="A1127" s="22" t="s">
        <v>89</v>
      </c>
      <c r="B1127" s="20">
        <f>VLOOKUP(A1127,Table7[#All],2,)</f>
        <v>11</v>
      </c>
      <c r="C1127" s="23" t="s">
        <v>91</v>
      </c>
      <c r="D1127" s="20">
        <f>VLOOKUP(C1127,Table8[#All],2,0)</f>
        <v>0</v>
      </c>
      <c r="E1127" s="23" t="s">
        <v>92</v>
      </c>
      <c r="F1127" s="20">
        <f>VLOOKUP(E1127,Table9[#All],2,0)</f>
        <v>0</v>
      </c>
      <c r="G1127" s="23" t="s">
        <v>93</v>
      </c>
      <c r="H1127" s="20">
        <f>VLOOKUP(G1127,Table10[#All],2,0)</f>
        <v>1</v>
      </c>
      <c r="I1127" s="23" t="s">
        <v>98</v>
      </c>
      <c r="J1127" s="20">
        <f>VLOOKUP(I1127,Table11[#All],2,0)</f>
        <v>1</v>
      </c>
      <c r="K1127" s="23" t="s">
        <v>98</v>
      </c>
      <c r="L1127" s="20">
        <f>VLOOKUP(K1127,Table12[#All],2,0)</f>
        <v>0</v>
      </c>
      <c r="M1127" s="23" t="s">
        <v>98</v>
      </c>
      <c r="N1127" s="20">
        <f>VLOOKUP(M1127,Table13[#All],2,0)</f>
        <v>2</v>
      </c>
      <c r="O1127" s="23" t="s">
        <v>139</v>
      </c>
      <c r="P1127" s="20">
        <f>VLOOKUP(O1127,Table14[#All],2,0)</f>
        <v>3</v>
      </c>
      <c r="Q1127" s="23" t="s">
        <v>104</v>
      </c>
      <c r="R1127" s="20">
        <f>VLOOKUP(Q1127,Table16[#All],2,0)</f>
        <v>0</v>
      </c>
      <c r="S1127" s="23" t="s">
        <v>111</v>
      </c>
      <c r="T1127" s="20">
        <f>VLOOKUP(S1127,Table17[#All],2,0)</f>
        <v>0</v>
      </c>
      <c r="U1127" s="24">
        <v>115000</v>
      </c>
    </row>
    <row r="1128" spans="1:21">
      <c r="A1128" s="19" t="s">
        <v>156</v>
      </c>
      <c r="B1128" s="20">
        <f>VLOOKUP(A1128,Table7[#All],2,)</f>
        <v>21</v>
      </c>
      <c r="C1128" s="20" t="s">
        <v>91</v>
      </c>
      <c r="D1128" s="20">
        <f>VLOOKUP(C1128,Table8[#All],2,0)</f>
        <v>0</v>
      </c>
      <c r="E1128" s="20" t="s">
        <v>129</v>
      </c>
      <c r="F1128" s="20">
        <f>VLOOKUP(E1128,Table9[#All],2,0)</f>
        <v>3</v>
      </c>
      <c r="G1128" s="20" t="s">
        <v>93</v>
      </c>
      <c r="H1128" s="20">
        <f>VLOOKUP(G1128,Table10[#All],2,0)</f>
        <v>1</v>
      </c>
      <c r="I1128" s="20" t="s">
        <v>119</v>
      </c>
      <c r="J1128" s="20">
        <f>VLOOKUP(I1128,Table11[#All],2,0)</f>
        <v>0</v>
      </c>
      <c r="K1128" s="20" t="s">
        <v>98</v>
      </c>
      <c r="L1128" s="20">
        <f>VLOOKUP(K1128,Table12[#All],2,0)</f>
        <v>0</v>
      </c>
      <c r="M1128" s="20" t="s">
        <v>126</v>
      </c>
      <c r="N1128" s="20">
        <f>VLOOKUP(M1128,Table13[#All],2,0)</f>
        <v>0</v>
      </c>
      <c r="O1128" s="20" t="s">
        <v>119</v>
      </c>
      <c r="P1128" s="20">
        <f>VLOOKUP(O1128,Table14[#All],2,0)</f>
        <v>0</v>
      </c>
      <c r="Q1128" s="20" t="s">
        <v>104</v>
      </c>
      <c r="R1128" s="20">
        <f>VLOOKUP(Q1128,Table16[#All],2,0)</f>
        <v>0</v>
      </c>
      <c r="S1128" s="20" t="s">
        <v>111</v>
      </c>
      <c r="T1128" s="20">
        <f>VLOOKUP(S1128,Table17[#All],2,0)</f>
        <v>0</v>
      </c>
      <c r="U1128" s="21">
        <v>174000</v>
      </c>
    </row>
    <row r="1129" spans="1:21">
      <c r="A1129" s="22" t="s">
        <v>121</v>
      </c>
      <c r="B1129" s="20">
        <f>VLOOKUP(A1129,Table7[#All],2,)</f>
        <v>17</v>
      </c>
      <c r="C1129" s="23" t="s">
        <v>91</v>
      </c>
      <c r="D1129" s="20">
        <f>VLOOKUP(C1129,Table8[#All],2,0)</f>
        <v>0</v>
      </c>
      <c r="E1129" s="23" t="s">
        <v>92</v>
      </c>
      <c r="F1129" s="20">
        <f>VLOOKUP(E1129,Table9[#All],2,0)</f>
        <v>0</v>
      </c>
      <c r="G1129" s="23" t="s">
        <v>93</v>
      </c>
      <c r="H1129" s="20">
        <f>VLOOKUP(G1129,Table10[#All],2,0)</f>
        <v>1</v>
      </c>
      <c r="I1129" s="23" t="s">
        <v>119</v>
      </c>
      <c r="J1129" s="20">
        <f>VLOOKUP(I1129,Table11[#All],2,0)</f>
        <v>0</v>
      </c>
      <c r="K1129" s="23" t="s">
        <v>98</v>
      </c>
      <c r="L1129" s="20">
        <f>VLOOKUP(K1129,Table12[#All],2,0)</f>
        <v>0</v>
      </c>
      <c r="M1129" s="23" t="s">
        <v>126</v>
      </c>
      <c r="N1129" s="20">
        <f>VLOOKUP(M1129,Table13[#All],2,0)</f>
        <v>0</v>
      </c>
      <c r="O1129" s="23" t="s">
        <v>119</v>
      </c>
      <c r="P1129" s="20">
        <f>VLOOKUP(O1129,Table14[#All],2,0)</f>
        <v>0</v>
      </c>
      <c r="Q1129" s="23" t="s">
        <v>104</v>
      </c>
      <c r="R1129" s="20">
        <f>VLOOKUP(Q1129,Table16[#All],2,0)</f>
        <v>0</v>
      </c>
      <c r="S1129" s="23" t="s">
        <v>178</v>
      </c>
      <c r="T1129" s="20">
        <f>VLOOKUP(S1129,Table17[#All],2,0)</f>
        <v>5</v>
      </c>
      <c r="U1129" s="24">
        <v>259000</v>
      </c>
    </row>
    <row r="1130" spans="1:21">
      <c r="A1130" s="19" t="s">
        <v>121</v>
      </c>
      <c r="B1130" s="20">
        <f>VLOOKUP(A1130,Table7[#All],2,)</f>
        <v>17</v>
      </c>
      <c r="C1130" s="20" t="s">
        <v>91</v>
      </c>
      <c r="D1130" s="20">
        <f>VLOOKUP(C1130,Table8[#All],2,0)</f>
        <v>0</v>
      </c>
      <c r="E1130" s="20" t="s">
        <v>92</v>
      </c>
      <c r="F1130" s="20">
        <f>VLOOKUP(E1130,Table9[#All],2,0)</f>
        <v>0</v>
      </c>
      <c r="G1130" s="20" t="s">
        <v>122</v>
      </c>
      <c r="H1130" s="20">
        <f>VLOOKUP(G1130,Table10[#All],2,0)</f>
        <v>0</v>
      </c>
      <c r="I1130" s="20" t="s">
        <v>119</v>
      </c>
      <c r="J1130" s="20">
        <f>VLOOKUP(I1130,Table11[#All],2,0)</f>
        <v>0</v>
      </c>
      <c r="K1130" s="20" t="s">
        <v>98</v>
      </c>
      <c r="L1130" s="20">
        <f>VLOOKUP(K1130,Table12[#All],2,0)</f>
        <v>0</v>
      </c>
      <c r="M1130" s="20" t="s">
        <v>126</v>
      </c>
      <c r="N1130" s="20">
        <f>VLOOKUP(M1130,Table13[#All],2,0)</f>
        <v>0</v>
      </c>
      <c r="O1130" s="20" t="s">
        <v>119</v>
      </c>
      <c r="P1130" s="20">
        <f>VLOOKUP(O1130,Table14[#All],2,0)</f>
        <v>0</v>
      </c>
      <c r="Q1130" s="20" t="s">
        <v>104</v>
      </c>
      <c r="R1130" s="20">
        <f>VLOOKUP(Q1130,Table16[#All],2,0)</f>
        <v>0</v>
      </c>
      <c r="S1130" s="20" t="s">
        <v>111</v>
      </c>
      <c r="T1130" s="20">
        <f>VLOOKUP(S1130,Table17[#All],2,0)</f>
        <v>0</v>
      </c>
      <c r="U1130" s="21">
        <v>215000</v>
      </c>
    </row>
    <row r="1131" spans="1:21">
      <c r="A1131" s="22" t="s">
        <v>188</v>
      </c>
      <c r="B1131" s="20">
        <f>VLOOKUP(A1131,Table7[#All],2,)</f>
        <v>7</v>
      </c>
      <c r="C1131" s="23" t="s">
        <v>91</v>
      </c>
      <c r="D1131" s="20">
        <f>VLOOKUP(C1131,Table8[#All],2,0)</f>
        <v>0</v>
      </c>
      <c r="E1131" s="23" t="s">
        <v>179</v>
      </c>
      <c r="F1131" s="20">
        <f>VLOOKUP(E1131,Table9[#All],2,0)</f>
        <v>2</v>
      </c>
      <c r="G1131" s="23" t="s">
        <v>183</v>
      </c>
      <c r="H1131" s="20">
        <f>VLOOKUP(G1131,Table10[#All],2,0)</f>
        <v>4</v>
      </c>
      <c r="I1131" s="23" t="s">
        <v>119</v>
      </c>
      <c r="J1131" s="20">
        <f>VLOOKUP(I1131,Table11[#All],2,0)</f>
        <v>0</v>
      </c>
      <c r="K1131" s="23" t="s">
        <v>98</v>
      </c>
      <c r="L1131" s="20">
        <f>VLOOKUP(K1131,Table12[#All],2,0)</f>
        <v>0</v>
      </c>
      <c r="M1131" s="23" t="s">
        <v>98</v>
      </c>
      <c r="N1131" s="20">
        <f>VLOOKUP(M1131,Table13[#All],2,0)</f>
        <v>2</v>
      </c>
      <c r="O1131" s="23" t="s">
        <v>98</v>
      </c>
      <c r="P1131" s="20">
        <f>VLOOKUP(O1131,Table14[#All],2,0)</f>
        <v>1</v>
      </c>
      <c r="Q1131" s="23" t="s">
        <v>104</v>
      </c>
      <c r="R1131" s="20">
        <f>VLOOKUP(Q1131,Table16[#All],2,0)</f>
        <v>0</v>
      </c>
      <c r="S1131" s="23" t="s">
        <v>111</v>
      </c>
      <c r="T1131" s="20">
        <f>VLOOKUP(S1131,Table17[#All],2,0)</f>
        <v>0</v>
      </c>
      <c r="U1131" s="24">
        <v>140000</v>
      </c>
    </row>
    <row r="1132" spans="1:21">
      <c r="A1132" s="19" t="s">
        <v>200</v>
      </c>
      <c r="B1132" s="20">
        <f>VLOOKUP(A1132,Table7[#All],2,)</f>
        <v>23</v>
      </c>
      <c r="C1132" s="20" t="s">
        <v>91</v>
      </c>
      <c r="D1132" s="20">
        <f>VLOOKUP(C1132,Table8[#All],2,0)</f>
        <v>0</v>
      </c>
      <c r="E1132" s="20" t="s">
        <v>92</v>
      </c>
      <c r="F1132" s="20">
        <f>VLOOKUP(E1132,Table9[#All],2,0)</f>
        <v>0</v>
      </c>
      <c r="G1132" s="20" t="s">
        <v>176</v>
      </c>
      <c r="H1132" s="20">
        <f>VLOOKUP(G1132,Table10[#All],2,0)</f>
        <v>2</v>
      </c>
      <c r="I1132" s="20" t="s">
        <v>98</v>
      </c>
      <c r="J1132" s="20">
        <f>VLOOKUP(I1132,Table11[#All],2,0)</f>
        <v>1</v>
      </c>
      <c r="K1132" s="20" t="s">
        <v>98</v>
      </c>
      <c r="L1132" s="20">
        <f>VLOOKUP(K1132,Table12[#All],2,0)</f>
        <v>0</v>
      </c>
      <c r="M1132" s="20" t="s">
        <v>98</v>
      </c>
      <c r="N1132" s="20">
        <f>VLOOKUP(M1132,Table13[#All],2,0)</f>
        <v>2</v>
      </c>
      <c r="O1132" s="20" t="s">
        <v>119</v>
      </c>
      <c r="P1132" s="20">
        <f>VLOOKUP(O1132,Table14[#All],2,0)</f>
        <v>0</v>
      </c>
      <c r="Q1132" s="20" t="s">
        <v>104</v>
      </c>
      <c r="R1132" s="20">
        <f>VLOOKUP(Q1132,Table16[#All],2,0)</f>
        <v>0</v>
      </c>
      <c r="S1132" s="20" t="s">
        <v>111</v>
      </c>
      <c r="T1132" s="20">
        <f>VLOOKUP(S1132,Table17[#All],2,0)</f>
        <v>0</v>
      </c>
      <c r="U1132" s="21">
        <v>135000</v>
      </c>
    </row>
    <row r="1133" spans="1:21">
      <c r="A1133" s="22" t="s">
        <v>217</v>
      </c>
      <c r="B1133" s="20">
        <f>VLOOKUP(A1133,Table7[#All],2,)</f>
        <v>4</v>
      </c>
      <c r="C1133" s="23" t="s">
        <v>91</v>
      </c>
      <c r="D1133" s="20">
        <f>VLOOKUP(C1133,Table8[#All],2,0)</f>
        <v>0</v>
      </c>
      <c r="E1133" s="23" t="s">
        <v>92</v>
      </c>
      <c r="F1133" s="20">
        <f>VLOOKUP(E1133,Table9[#All],2,0)</f>
        <v>0</v>
      </c>
      <c r="G1133" s="23" t="s">
        <v>93</v>
      </c>
      <c r="H1133" s="20">
        <f>VLOOKUP(G1133,Table10[#All],2,0)</f>
        <v>1</v>
      </c>
      <c r="I1133" s="23" t="s">
        <v>119</v>
      </c>
      <c r="J1133" s="20">
        <f>VLOOKUP(I1133,Table11[#All],2,0)</f>
        <v>0</v>
      </c>
      <c r="K1133" s="23" t="s">
        <v>98</v>
      </c>
      <c r="L1133" s="20">
        <f>VLOOKUP(K1133,Table12[#All],2,0)</f>
        <v>0</v>
      </c>
      <c r="M1133" s="23" t="s">
        <v>98</v>
      </c>
      <c r="N1133" s="20">
        <f>VLOOKUP(M1133,Table13[#All],2,0)</f>
        <v>2</v>
      </c>
      <c r="O1133" s="23" t="s">
        <v>98</v>
      </c>
      <c r="P1133" s="20">
        <f>VLOOKUP(O1133,Table14[#All],2,0)</f>
        <v>1</v>
      </c>
      <c r="Q1133" s="23" t="s">
        <v>104</v>
      </c>
      <c r="R1133" s="20">
        <f>VLOOKUP(Q1133,Table16[#All],2,0)</f>
        <v>0</v>
      </c>
      <c r="S1133" s="23" t="s">
        <v>172</v>
      </c>
      <c r="T1133" s="20">
        <f>VLOOKUP(S1133,Table17[#All],2,0)</f>
        <v>1</v>
      </c>
      <c r="U1133" s="24">
        <v>93500</v>
      </c>
    </row>
    <row r="1134" spans="1:21">
      <c r="A1134" s="19" t="s">
        <v>188</v>
      </c>
      <c r="B1134" s="20">
        <f>VLOOKUP(A1134,Table7[#All],2,)</f>
        <v>7</v>
      </c>
      <c r="C1134" s="20" t="s">
        <v>91</v>
      </c>
      <c r="D1134" s="20">
        <f>VLOOKUP(C1134,Table8[#All],2,0)</f>
        <v>0</v>
      </c>
      <c r="E1134" s="20" t="s">
        <v>92</v>
      </c>
      <c r="F1134" s="20">
        <f>VLOOKUP(E1134,Table9[#All],2,0)</f>
        <v>0</v>
      </c>
      <c r="G1134" s="20" t="s">
        <v>122</v>
      </c>
      <c r="H1134" s="20">
        <f>VLOOKUP(G1134,Table10[#All],2,0)</f>
        <v>0</v>
      </c>
      <c r="I1134" s="20" t="s">
        <v>98</v>
      </c>
      <c r="J1134" s="20">
        <f>VLOOKUP(I1134,Table11[#All],2,0)</f>
        <v>1</v>
      </c>
      <c r="K1134" s="20" t="s">
        <v>98</v>
      </c>
      <c r="L1134" s="20">
        <f>VLOOKUP(K1134,Table12[#All],2,0)</f>
        <v>0</v>
      </c>
      <c r="M1134" s="20" t="s">
        <v>98</v>
      </c>
      <c r="N1134" s="20">
        <f>VLOOKUP(M1134,Table13[#All],2,0)</f>
        <v>2</v>
      </c>
      <c r="O1134" s="20" t="s">
        <v>139</v>
      </c>
      <c r="P1134" s="20">
        <f>VLOOKUP(O1134,Table14[#All],2,0)</f>
        <v>3</v>
      </c>
      <c r="Q1134" s="20" t="s">
        <v>167</v>
      </c>
      <c r="R1134" s="20">
        <f>VLOOKUP(Q1134,Table16[#All],2,0)</f>
        <v>1</v>
      </c>
      <c r="S1134" s="20" t="s">
        <v>111</v>
      </c>
      <c r="T1134" s="20">
        <f>VLOOKUP(S1134,Table17[#All],2,0)</f>
        <v>0</v>
      </c>
      <c r="U1134" s="21">
        <v>117500</v>
      </c>
    </row>
    <row r="1135" spans="1:21">
      <c r="A1135" s="22" t="s">
        <v>165</v>
      </c>
      <c r="B1135" s="20">
        <f>VLOOKUP(A1135,Table7[#All],2,)</f>
        <v>12</v>
      </c>
      <c r="C1135" s="23" t="s">
        <v>91</v>
      </c>
      <c r="D1135" s="20">
        <f>VLOOKUP(C1135,Table8[#All],2,0)</f>
        <v>0</v>
      </c>
      <c r="E1135" s="23" t="s">
        <v>92</v>
      </c>
      <c r="F1135" s="20">
        <f>VLOOKUP(E1135,Table9[#All],2,0)</f>
        <v>0</v>
      </c>
      <c r="G1135" s="23" t="s">
        <v>122</v>
      </c>
      <c r="H1135" s="20">
        <f>VLOOKUP(G1135,Table10[#All],2,0)</f>
        <v>0</v>
      </c>
      <c r="I1135" s="23" t="s">
        <v>119</v>
      </c>
      <c r="J1135" s="20">
        <f>VLOOKUP(I1135,Table11[#All],2,0)</f>
        <v>0</v>
      </c>
      <c r="K1135" s="23" t="s">
        <v>98</v>
      </c>
      <c r="L1135" s="20">
        <f>VLOOKUP(K1135,Table12[#All],2,0)</f>
        <v>0</v>
      </c>
      <c r="M1135" s="23" t="s">
        <v>126</v>
      </c>
      <c r="N1135" s="20">
        <f>VLOOKUP(M1135,Table13[#All],2,0)</f>
        <v>0</v>
      </c>
      <c r="O1135" s="23" t="s">
        <v>119</v>
      </c>
      <c r="P1135" s="20">
        <f>VLOOKUP(O1135,Table14[#All],2,0)</f>
        <v>0</v>
      </c>
      <c r="Q1135" s="23" t="s">
        <v>104</v>
      </c>
      <c r="R1135" s="20">
        <f>VLOOKUP(Q1135,Table16[#All],2,0)</f>
        <v>0</v>
      </c>
      <c r="S1135" s="23" t="s">
        <v>111</v>
      </c>
      <c r="T1135" s="20">
        <f>VLOOKUP(S1135,Table17[#All],2,0)</f>
        <v>0</v>
      </c>
      <c r="U1135" s="24">
        <v>239500</v>
      </c>
    </row>
    <row r="1136" spans="1:21">
      <c r="A1136" s="19" t="s">
        <v>121</v>
      </c>
      <c r="B1136" s="20">
        <f>VLOOKUP(A1136,Table7[#All],2,)</f>
        <v>17</v>
      </c>
      <c r="C1136" s="20" t="s">
        <v>91</v>
      </c>
      <c r="D1136" s="20">
        <f>VLOOKUP(C1136,Table8[#All],2,0)</f>
        <v>0</v>
      </c>
      <c r="E1136" s="20" t="s">
        <v>92</v>
      </c>
      <c r="F1136" s="20">
        <f>VLOOKUP(E1136,Table9[#All],2,0)</f>
        <v>0</v>
      </c>
      <c r="G1136" s="20" t="s">
        <v>122</v>
      </c>
      <c r="H1136" s="20">
        <f>VLOOKUP(G1136,Table10[#All],2,0)</f>
        <v>0</v>
      </c>
      <c r="I1136" s="20" t="s">
        <v>119</v>
      </c>
      <c r="J1136" s="20">
        <f>VLOOKUP(I1136,Table11[#All],2,0)</f>
        <v>0</v>
      </c>
      <c r="K1136" s="20" t="s">
        <v>98</v>
      </c>
      <c r="L1136" s="20">
        <f>VLOOKUP(K1136,Table12[#All],2,0)</f>
        <v>0</v>
      </c>
      <c r="M1136" s="20" t="s">
        <v>119</v>
      </c>
      <c r="N1136" s="20">
        <f>VLOOKUP(M1136,Table13[#All],2,0)</f>
        <v>1</v>
      </c>
      <c r="O1136" s="20" t="s">
        <v>98</v>
      </c>
      <c r="P1136" s="20">
        <f>VLOOKUP(O1136,Table14[#All],2,0)</f>
        <v>1</v>
      </c>
      <c r="Q1136" s="20" t="s">
        <v>104</v>
      </c>
      <c r="R1136" s="20">
        <f>VLOOKUP(Q1136,Table16[#All],2,0)</f>
        <v>0</v>
      </c>
      <c r="S1136" s="20" t="s">
        <v>111</v>
      </c>
      <c r="T1136" s="20">
        <f>VLOOKUP(S1136,Table17[#All],2,0)</f>
        <v>0</v>
      </c>
      <c r="U1136" s="21">
        <v>169000</v>
      </c>
    </row>
    <row r="1137" spans="1:21">
      <c r="A1137" s="22" t="s">
        <v>197</v>
      </c>
      <c r="B1137" s="20">
        <f>VLOOKUP(A1137,Table7[#All],2,)</f>
        <v>8</v>
      </c>
      <c r="C1137" s="23" t="s">
        <v>91</v>
      </c>
      <c r="D1137" s="20">
        <f>VLOOKUP(C1137,Table8[#All],2,0)</f>
        <v>0</v>
      </c>
      <c r="E1137" s="23" t="s">
        <v>92</v>
      </c>
      <c r="F1137" s="20">
        <f>VLOOKUP(E1137,Table9[#All],2,0)</f>
        <v>0</v>
      </c>
      <c r="G1137" s="23" t="s">
        <v>93</v>
      </c>
      <c r="H1137" s="20">
        <f>VLOOKUP(G1137,Table10[#All],2,0)</f>
        <v>1</v>
      </c>
      <c r="I1137" s="23" t="s">
        <v>98</v>
      </c>
      <c r="J1137" s="20">
        <f>VLOOKUP(I1137,Table11[#All],2,0)</f>
        <v>1</v>
      </c>
      <c r="K1137" s="23" t="s">
        <v>98</v>
      </c>
      <c r="L1137" s="20">
        <f>VLOOKUP(K1137,Table12[#All],2,0)</f>
        <v>0</v>
      </c>
      <c r="M1137" s="23" t="s">
        <v>98</v>
      </c>
      <c r="N1137" s="20">
        <f>VLOOKUP(M1137,Table13[#All],2,0)</f>
        <v>2</v>
      </c>
      <c r="O1137" s="23" t="s">
        <v>98</v>
      </c>
      <c r="P1137" s="20">
        <f>VLOOKUP(O1137,Table14[#All],2,0)</f>
        <v>1</v>
      </c>
      <c r="Q1137" s="23" t="s">
        <v>104</v>
      </c>
      <c r="R1137" s="20">
        <f>VLOOKUP(Q1137,Table16[#All],2,0)</f>
        <v>0</v>
      </c>
      <c r="S1137" s="23" t="s">
        <v>111</v>
      </c>
      <c r="T1137" s="20">
        <f>VLOOKUP(S1137,Table17[#All],2,0)</f>
        <v>0</v>
      </c>
      <c r="U1137" s="24">
        <v>102000</v>
      </c>
    </row>
    <row r="1138" spans="1:21">
      <c r="A1138" s="19" t="s">
        <v>89</v>
      </c>
      <c r="B1138" s="20">
        <f>VLOOKUP(A1138,Table7[#All],2,)</f>
        <v>11</v>
      </c>
      <c r="C1138" s="20" t="s">
        <v>91</v>
      </c>
      <c r="D1138" s="20">
        <f>VLOOKUP(C1138,Table8[#All],2,0)</f>
        <v>0</v>
      </c>
      <c r="E1138" s="20" t="s">
        <v>92</v>
      </c>
      <c r="F1138" s="20">
        <f>VLOOKUP(E1138,Table9[#All],2,0)</f>
        <v>0</v>
      </c>
      <c r="G1138" s="20" t="s">
        <v>176</v>
      </c>
      <c r="H1138" s="20">
        <f>VLOOKUP(G1138,Table10[#All],2,0)</f>
        <v>2</v>
      </c>
      <c r="I1138" s="20" t="s">
        <v>98</v>
      </c>
      <c r="J1138" s="20">
        <f>VLOOKUP(I1138,Table11[#All],2,0)</f>
        <v>1</v>
      </c>
      <c r="K1138" s="20" t="s">
        <v>98</v>
      </c>
      <c r="L1138" s="20">
        <f>VLOOKUP(K1138,Table12[#All],2,0)</f>
        <v>0</v>
      </c>
      <c r="M1138" s="20" t="s">
        <v>98</v>
      </c>
      <c r="N1138" s="20">
        <f>VLOOKUP(M1138,Table13[#All],2,0)</f>
        <v>2</v>
      </c>
      <c r="O1138" s="20" t="s">
        <v>98</v>
      </c>
      <c r="P1138" s="20">
        <f>VLOOKUP(O1138,Table14[#All],2,0)</f>
        <v>1</v>
      </c>
      <c r="Q1138" s="20" t="s">
        <v>104</v>
      </c>
      <c r="R1138" s="20">
        <f>VLOOKUP(Q1138,Table16[#All],2,0)</f>
        <v>0</v>
      </c>
      <c r="S1138" s="20" t="s">
        <v>172</v>
      </c>
      <c r="T1138" s="20">
        <f>VLOOKUP(S1138,Table17[#All],2,0)</f>
        <v>1</v>
      </c>
      <c r="U1138" s="21">
        <v>119000</v>
      </c>
    </row>
    <row r="1139" spans="1:21">
      <c r="A1139" s="22" t="s">
        <v>169</v>
      </c>
      <c r="B1139" s="20">
        <f>VLOOKUP(A1139,Table7[#All],2,)</f>
        <v>9</v>
      </c>
      <c r="C1139" s="23" t="s">
        <v>90</v>
      </c>
      <c r="D1139" s="20">
        <f>VLOOKUP(C1139,Table8[#All],2,0)</f>
        <v>1</v>
      </c>
      <c r="E1139" s="23" t="s">
        <v>92</v>
      </c>
      <c r="F1139" s="20">
        <f>VLOOKUP(E1139,Table9[#All],2,0)</f>
        <v>0</v>
      </c>
      <c r="G1139" s="23" t="s">
        <v>176</v>
      </c>
      <c r="H1139" s="20">
        <f>VLOOKUP(G1139,Table10[#All],2,0)</f>
        <v>2</v>
      </c>
      <c r="I1139" s="23" t="s">
        <v>98</v>
      </c>
      <c r="J1139" s="20">
        <f>VLOOKUP(I1139,Table11[#All],2,0)</f>
        <v>1</v>
      </c>
      <c r="K1139" s="23" t="s">
        <v>98</v>
      </c>
      <c r="L1139" s="20">
        <f>VLOOKUP(K1139,Table12[#All],2,0)</f>
        <v>0</v>
      </c>
      <c r="M1139" s="23" t="s">
        <v>119</v>
      </c>
      <c r="N1139" s="20">
        <f>VLOOKUP(M1139,Table13[#All],2,0)</f>
        <v>1</v>
      </c>
      <c r="O1139" s="23" t="s">
        <v>98</v>
      </c>
      <c r="P1139" s="20">
        <f>VLOOKUP(O1139,Table14[#All],2,0)</f>
        <v>1</v>
      </c>
      <c r="Q1139" s="23" t="s">
        <v>167</v>
      </c>
      <c r="R1139" s="20">
        <f>VLOOKUP(Q1139,Table16[#All],2,0)</f>
        <v>1</v>
      </c>
      <c r="S1139" s="23" t="s">
        <v>111</v>
      </c>
      <c r="T1139" s="20">
        <f>VLOOKUP(S1139,Table17[#All],2,0)</f>
        <v>0</v>
      </c>
      <c r="U1139" s="24">
        <v>94000</v>
      </c>
    </row>
    <row r="1140" spans="1:21">
      <c r="A1140" s="19" t="s">
        <v>217</v>
      </c>
      <c r="B1140" s="20">
        <f>VLOOKUP(A1140,Table7[#All],2,)</f>
        <v>4</v>
      </c>
      <c r="C1140" s="20" t="s">
        <v>91</v>
      </c>
      <c r="D1140" s="20">
        <f>VLOOKUP(C1140,Table8[#All],2,0)</f>
        <v>0</v>
      </c>
      <c r="E1140" s="20" t="s">
        <v>92</v>
      </c>
      <c r="F1140" s="20">
        <f>VLOOKUP(E1140,Table9[#All],2,0)</f>
        <v>0</v>
      </c>
      <c r="G1140" s="20" t="s">
        <v>93</v>
      </c>
      <c r="H1140" s="20">
        <f>VLOOKUP(G1140,Table10[#All],2,0)</f>
        <v>1</v>
      </c>
      <c r="I1140" s="20" t="s">
        <v>98</v>
      </c>
      <c r="J1140" s="20">
        <f>VLOOKUP(I1140,Table11[#All],2,0)</f>
        <v>1</v>
      </c>
      <c r="K1140" s="20" t="s">
        <v>98</v>
      </c>
      <c r="L1140" s="20">
        <f>VLOOKUP(K1140,Table12[#All],2,0)</f>
        <v>0</v>
      </c>
      <c r="M1140" s="20" t="s">
        <v>98</v>
      </c>
      <c r="N1140" s="20">
        <f>VLOOKUP(M1140,Table13[#All],2,0)</f>
        <v>2</v>
      </c>
      <c r="O1140" s="20" t="s">
        <v>119</v>
      </c>
      <c r="P1140" s="20">
        <f>VLOOKUP(O1140,Table14[#All],2,0)</f>
        <v>0</v>
      </c>
      <c r="Q1140" s="20" t="s">
        <v>104</v>
      </c>
      <c r="R1140" s="20">
        <f>VLOOKUP(Q1140,Table16[#All],2,0)</f>
        <v>0</v>
      </c>
      <c r="S1140" s="20" t="s">
        <v>111</v>
      </c>
      <c r="T1140" s="20">
        <f>VLOOKUP(S1140,Table17[#All],2,0)</f>
        <v>0</v>
      </c>
      <c r="U1140" s="21">
        <v>196000</v>
      </c>
    </row>
    <row r="1141" spans="1:21">
      <c r="A1141" s="22" t="s">
        <v>197</v>
      </c>
      <c r="B1141" s="20">
        <f>VLOOKUP(A1141,Table7[#All],2,)</f>
        <v>8</v>
      </c>
      <c r="C1141" s="23" t="s">
        <v>91</v>
      </c>
      <c r="D1141" s="20">
        <f>VLOOKUP(C1141,Table8[#All],2,0)</f>
        <v>0</v>
      </c>
      <c r="E1141" s="23" t="s">
        <v>92</v>
      </c>
      <c r="F1141" s="20">
        <f>VLOOKUP(E1141,Table9[#All],2,0)</f>
        <v>0</v>
      </c>
      <c r="G1141" s="23" t="s">
        <v>93</v>
      </c>
      <c r="H1141" s="20">
        <f>VLOOKUP(G1141,Table10[#All],2,0)</f>
        <v>1</v>
      </c>
      <c r="I1141" s="23" t="s">
        <v>98</v>
      </c>
      <c r="J1141" s="20">
        <f>VLOOKUP(I1141,Table11[#All],2,0)</f>
        <v>1</v>
      </c>
      <c r="K1141" s="23" t="s">
        <v>98</v>
      </c>
      <c r="L1141" s="20">
        <f>VLOOKUP(K1141,Table12[#All],2,0)</f>
        <v>0</v>
      </c>
      <c r="M1141" s="23" t="s">
        <v>98</v>
      </c>
      <c r="N1141" s="20">
        <f>VLOOKUP(M1141,Table13[#All],2,0)</f>
        <v>2</v>
      </c>
      <c r="O1141" s="23" t="s">
        <v>98</v>
      </c>
      <c r="P1141" s="20">
        <f>VLOOKUP(O1141,Table14[#All],2,0)</f>
        <v>1</v>
      </c>
      <c r="Q1141" s="23" t="s">
        <v>104</v>
      </c>
      <c r="R1141" s="20">
        <f>VLOOKUP(Q1141,Table16[#All],2,0)</f>
        <v>0</v>
      </c>
      <c r="S1141" s="23" t="s">
        <v>111</v>
      </c>
      <c r="T1141" s="20">
        <f>VLOOKUP(S1141,Table17[#All],2,0)</f>
        <v>0</v>
      </c>
      <c r="U1141" s="24">
        <v>144000</v>
      </c>
    </row>
    <row r="1142" spans="1:21">
      <c r="A1142" s="19" t="s">
        <v>89</v>
      </c>
      <c r="B1142" s="20">
        <f>VLOOKUP(A1142,Table7[#All],2,)</f>
        <v>11</v>
      </c>
      <c r="C1142" s="20" t="s">
        <v>91</v>
      </c>
      <c r="D1142" s="20">
        <f>VLOOKUP(C1142,Table8[#All],2,0)</f>
        <v>0</v>
      </c>
      <c r="E1142" s="20" t="s">
        <v>92</v>
      </c>
      <c r="F1142" s="20">
        <f>VLOOKUP(E1142,Table9[#All],2,0)</f>
        <v>0</v>
      </c>
      <c r="G1142" s="20" t="s">
        <v>93</v>
      </c>
      <c r="H1142" s="20">
        <f>VLOOKUP(G1142,Table10[#All],2,0)</f>
        <v>1</v>
      </c>
      <c r="I1142" s="20" t="s">
        <v>98</v>
      </c>
      <c r="J1142" s="20">
        <f>VLOOKUP(I1142,Table11[#All],2,0)</f>
        <v>1</v>
      </c>
      <c r="K1142" s="20" t="s">
        <v>98</v>
      </c>
      <c r="L1142" s="20">
        <f>VLOOKUP(K1142,Table12[#All],2,0)</f>
        <v>0</v>
      </c>
      <c r="M1142" s="20" t="s">
        <v>98</v>
      </c>
      <c r="N1142" s="20">
        <f>VLOOKUP(M1142,Table13[#All],2,0)</f>
        <v>2</v>
      </c>
      <c r="O1142" s="20" t="s">
        <v>98</v>
      </c>
      <c r="P1142" s="20">
        <f>VLOOKUP(O1142,Table14[#All],2,0)</f>
        <v>1</v>
      </c>
      <c r="Q1142" s="20" t="s">
        <v>104</v>
      </c>
      <c r="R1142" s="20">
        <f>VLOOKUP(Q1142,Table16[#All],2,0)</f>
        <v>0</v>
      </c>
      <c r="S1142" s="20" t="s">
        <v>172</v>
      </c>
      <c r="T1142" s="20">
        <f>VLOOKUP(S1142,Table17[#All],2,0)</f>
        <v>1</v>
      </c>
      <c r="U1142" s="21">
        <v>139000</v>
      </c>
    </row>
    <row r="1143" spans="1:21">
      <c r="A1143" s="22" t="s">
        <v>175</v>
      </c>
      <c r="B1143" s="20">
        <f>VLOOKUP(A1143,Table7[#All],2,)</f>
        <v>6</v>
      </c>
      <c r="C1143" s="23" t="s">
        <v>151</v>
      </c>
      <c r="D1143" s="20">
        <f>VLOOKUP(C1143,Table8[#All],2,0)</f>
        <v>2</v>
      </c>
      <c r="E1143" s="23" t="s">
        <v>92</v>
      </c>
      <c r="F1143" s="20">
        <f>VLOOKUP(E1143,Table9[#All],2,0)</f>
        <v>0</v>
      </c>
      <c r="G1143" s="23" t="s">
        <v>122</v>
      </c>
      <c r="H1143" s="20">
        <f>VLOOKUP(G1143,Table10[#All],2,0)</f>
        <v>0</v>
      </c>
      <c r="I1143" s="23" t="s">
        <v>98</v>
      </c>
      <c r="J1143" s="20">
        <f>VLOOKUP(I1143,Table11[#All],2,0)</f>
        <v>1</v>
      </c>
      <c r="K1143" s="23" t="s">
        <v>98</v>
      </c>
      <c r="L1143" s="20">
        <f>VLOOKUP(K1143,Table12[#All],2,0)</f>
        <v>0</v>
      </c>
      <c r="M1143" s="23" t="s">
        <v>126</v>
      </c>
      <c r="N1143" s="20">
        <f>VLOOKUP(M1143,Table13[#All],2,0)</f>
        <v>0</v>
      </c>
      <c r="O1143" s="23" t="s">
        <v>119</v>
      </c>
      <c r="P1143" s="20">
        <f>VLOOKUP(O1143,Table14[#All],2,0)</f>
        <v>0</v>
      </c>
      <c r="Q1143" s="23" t="s">
        <v>104</v>
      </c>
      <c r="R1143" s="20">
        <f>VLOOKUP(Q1143,Table16[#All],2,0)</f>
        <v>0</v>
      </c>
      <c r="S1143" s="23" t="s">
        <v>111</v>
      </c>
      <c r="T1143" s="20">
        <f>VLOOKUP(S1143,Table17[#All],2,0)</f>
        <v>0</v>
      </c>
      <c r="U1143" s="24">
        <v>197500</v>
      </c>
    </row>
    <row r="1144" spans="1:21">
      <c r="A1144" s="19" t="s">
        <v>209</v>
      </c>
      <c r="B1144" s="20">
        <f>VLOOKUP(A1144,Table7[#All],2,)</f>
        <v>0</v>
      </c>
      <c r="C1144" s="20" t="s">
        <v>91</v>
      </c>
      <c r="D1144" s="20">
        <f>VLOOKUP(C1144,Table8[#All],2,0)</f>
        <v>0</v>
      </c>
      <c r="E1144" s="20" t="s">
        <v>92</v>
      </c>
      <c r="F1144" s="20">
        <f>VLOOKUP(E1144,Table9[#All],2,0)</f>
        <v>0</v>
      </c>
      <c r="G1144" s="20" t="s">
        <v>122</v>
      </c>
      <c r="H1144" s="20">
        <f>VLOOKUP(G1144,Table10[#All],2,0)</f>
        <v>0</v>
      </c>
      <c r="I1144" s="20" t="s">
        <v>126</v>
      </c>
      <c r="J1144" s="20">
        <f>VLOOKUP(I1144,Table11[#All],2,0)</f>
        <v>2</v>
      </c>
      <c r="K1144" s="20" t="s">
        <v>98</v>
      </c>
      <c r="L1144" s="20">
        <f>VLOOKUP(K1144,Table12[#All],2,0)</f>
        <v>0</v>
      </c>
      <c r="M1144" s="20" t="s">
        <v>126</v>
      </c>
      <c r="N1144" s="20">
        <f>VLOOKUP(M1144,Table13[#All],2,0)</f>
        <v>0</v>
      </c>
      <c r="O1144" s="20" t="s">
        <v>119</v>
      </c>
      <c r="P1144" s="20">
        <f>VLOOKUP(O1144,Table14[#All],2,0)</f>
        <v>0</v>
      </c>
      <c r="Q1144" s="20" t="s">
        <v>104</v>
      </c>
      <c r="R1144" s="20">
        <f>VLOOKUP(Q1144,Table16[#All],2,0)</f>
        <v>0</v>
      </c>
      <c r="S1144" s="20" t="s">
        <v>150</v>
      </c>
      <c r="T1144" s="20">
        <f>VLOOKUP(S1144,Table17[#All],2,0)</f>
        <v>2</v>
      </c>
      <c r="U1144" s="21">
        <v>424870</v>
      </c>
    </row>
    <row r="1145" spans="1:21">
      <c r="A1145" s="22" t="s">
        <v>169</v>
      </c>
      <c r="B1145" s="20">
        <f>VLOOKUP(A1145,Table7[#All],2,)</f>
        <v>9</v>
      </c>
      <c r="C1145" s="23" t="s">
        <v>91</v>
      </c>
      <c r="D1145" s="20">
        <f>VLOOKUP(C1145,Table8[#All],2,0)</f>
        <v>0</v>
      </c>
      <c r="E1145" s="23" t="s">
        <v>92</v>
      </c>
      <c r="F1145" s="20">
        <f>VLOOKUP(E1145,Table9[#All],2,0)</f>
        <v>0</v>
      </c>
      <c r="G1145" s="23" t="s">
        <v>93</v>
      </c>
      <c r="H1145" s="20">
        <f>VLOOKUP(G1145,Table10[#All],2,0)</f>
        <v>1</v>
      </c>
      <c r="I1145" s="23" t="s">
        <v>98</v>
      </c>
      <c r="J1145" s="20">
        <f>VLOOKUP(I1145,Table11[#All],2,0)</f>
        <v>1</v>
      </c>
      <c r="K1145" s="23" t="s">
        <v>98</v>
      </c>
      <c r="L1145" s="20">
        <f>VLOOKUP(K1145,Table12[#All],2,0)</f>
        <v>0</v>
      </c>
      <c r="M1145" s="23" t="s">
        <v>98</v>
      </c>
      <c r="N1145" s="20">
        <f>VLOOKUP(M1145,Table13[#All],2,0)</f>
        <v>2</v>
      </c>
      <c r="O1145" s="23" t="s">
        <v>98</v>
      </c>
      <c r="P1145" s="20">
        <f>VLOOKUP(O1145,Table14[#All],2,0)</f>
        <v>1</v>
      </c>
      <c r="Q1145" s="23" t="s">
        <v>104</v>
      </c>
      <c r="R1145" s="20">
        <f>VLOOKUP(Q1145,Table16[#All],2,0)</f>
        <v>0</v>
      </c>
      <c r="S1145" s="23" t="s">
        <v>111</v>
      </c>
      <c r="T1145" s="20">
        <f>VLOOKUP(S1145,Table17[#All],2,0)</f>
        <v>0</v>
      </c>
      <c r="U1145" s="24">
        <v>80000</v>
      </c>
    </row>
    <row r="1146" spans="1:21">
      <c r="A1146" s="19" t="s">
        <v>206</v>
      </c>
      <c r="B1146" s="20">
        <f>VLOOKUP(A1146,Table7[#All],2,)</f>
        <v>15</v>
      </c>
      <c r="C1146" s="20" t="s">
        <v>91</v>
      </c>
      <c r="D1146" s="20">
        <f>VLOOKUP(C1146,Table8[#All],2,0)</f>
        <v>0</v>
      </c>
      <c r="E1146" s="20" t="s">
        <v>186</v>
      </c>
      <c r="F1146" s="20">
        <f>VLOOKUP(E1146,Table9[#All],2,0)</f>
        <v>1</v>
      </c>
      <c r="G1146" s="20" t="s">
        <v>176</v>
      </c>
      <c r="H1146" s="20">
        <f>VLOOKUP(G1146,Table10[#All],2,0)</f>
        <v>2</v>
      </c>
      <c r="I1146" s="20" t="s">
        <v>119</v>
      </c>
      <c r="J1146" s="20">
        <f>VLOOKUP(I1146,Table11[#All],2,0)</f>
        <v>0</v>
      </c>
      <c r="K1146" s="20" t="s">
        <v>98</v>
      </c>
      <c r="L1146" s="20">
        <f>VLOOKUP(K1146,Table12[#All],2,0)</f>
        <v>0</v>
      </c>
      <c r="M1146" s="20" t="s">
        <v>139</v>
      </c>
      <c r="N1146" s="20">
        <f>VLOOKUP(M1146,Table13[#All],2,0)</f>
        <v>3</v>
      </c>
      <c r="O1146" s="20" t="s">
        <v>139</v>
      </c>
      <c r="P1146" s="20">
        <f>VLOOKUP(O1146,Table14[#All],2,0)</f>
        <v>3</v>
      </c>
      <c r="Q1146" s="20" t="s">
        <v>104</v>
      </c>
      <c r="R1146" s="20">
        <f>VLOOKUP(Q1146,Table16[#All],2,0)</f>
        <v>0</v>
      </c>
      <c r="S1146" s="20" t="s">
        <v>111</v>
      </c>
      <c r="T1146" s="20">
        <f>VLOOKUP(S1146,Table17[#All],2,0)</f>
        <v>0</v>
      </c>
      <c r="U1146" s="21">
        <v>80000</v>
      </c>
    </row>
    <row r="1147" spans="1:21">
      <c r="A1147" s="22" t="s">
        <v>197</v>
      </c>
      <c r="B1147" s="20">
        <f>VLOOKUP(A1147,Table7[#All],2,)</f>
        <v>8</v>
      </c>
      <c r="C1147" s="23" t="s">
        <v>91</v>
      </c>
      <c r="D1147" s="20">
        <f>VLOOKUP(C1147,Table8[#All],2,0)</f>
        <v>0</v>
      </c>
      <c r="E1147" s="23" t="s">
        <v>92</v>
      </c>
      <c r="F1147" s="20">
        <f>VLOOKUP(E1147,Table9[#All],2,0)</f>
        <v>0</v>
      </c>
      <c r="G1147" s="23" t="s">
        <v>176</v>
      </c>
      <c r="H1147" s="20">
        <f>VLOOKUP(G1147,Table10[#All],2,0)</f>
        <v>2</v>
      </c>
      <c r="I1147" s="23" t="s">
        <v>98</v>
      </c>
      <c r="J1147" s="20">
        <f>VLOOKUP(I1147,Table11[#All],2,0)</f>
        <v>1</v>
      </c>
      <c r="K1147" s="23" t="s">
        <v>98</v>
      </c>
      <c r="L1147" s="20">
        <f>VLOOKUP(K1147,Table12[#All],2,0)</f>
        <v>0</v>
      </c>
      <c r="M1147" s="23" t="s">
        <v>126</v>
      </c>
      <c r="N1147" s="20">
        <f>VLOOKUP(M1147,Table13[#All],2,0)</f>
        <v>0</v>
      </c>
      <c r="O1147" s="23" t="s">
        <v>98</v>
      </c>
      <c r="P1147" s="20">
        <f>VLOOKUP(O1147,Table14[#All],2,0)</f>
        <v>1</v>
      </c>
      <c r="Q1147" s="23" t="s">
        <v>104</v>
      </c>
      <c r="R1147" s="20">
        <f>VLOOKUP(Q1147,Table16[#All],2,0)</f>
        <v>0</v>
      </c>
      <c r="S1147" s="23" t="s">
        <v>178</v>
      </c>
      <c r="T1147" s="20">
        <f>VLOOKUP(S1147,Table17[#All],2,0)</f>
        <v>5</v>
      </c>
      <c r="U1147" s="24">
        <v>149000</v>
      </c>
    </row>
    <row r="1148" spans="1:21">
      <c r="A1148" s="19" t="s">
        <v>165</v>
      </c>
      <c r="B1148" s="20">
        <f>VLOOKUP(A1148,Table7[#All],2,)</f>
        <v>12</v>
      </c>
      <c r="C1148" s="20" t="s">
        <v>91</v>
      </c>
      <c r="D1148" s="20">
        <f>VLOOKUP(C1148,Table8[#All],2,0)</f>
        <v>0</v>
      </c>
      <c r="E1148" s="20" t="s">
        <v>92</v>
      </c>
      <c r="F1148" s="20">
        <f>VLOOKUP(E1148,Table9[#All],2,0)</f>
        <v>0</v>
      </c>
      <c r="G1148" s="20" t="s">
        <v>93</v>
      </c>
      <c r="H1148" s="20">
        <f>VLOOKUP(G1148,Table10[#All],2,0)</f>
        <v>1</v>
      </c>
      <c r="I1148" s="20" t="s">
        <v>119</v>
      </c>
      <c r="J1148" s="20">
        <f>VLOOKUP(I1148,Table11[#All],2,0)</f>
        <v>0</v>
      </c>
      <c r="K1148" s="20" t="s">
        <v>98</v>
      </c>
      <c r="L1148" s="20">
        <f>VLOOKUP(K1148,Table12[#All],2,0)</f>
        <v>0</v>
      </c>
      <c r="M1148" s="20" t="s">
        <v>98</v>
      </c>
      <c r="N1148" s="20">
        <f>VLOOKUP(M1148,Table13[#All],2,0)</f>
        <v>2</v>
      </c>
      <c r="O1148" s="20" t="s">
        <v>119</v>
      </c>
      <c r="P1148" s="20">
        <f>VLOOKUP(O1148,Table14[#All],2,0)</f>
        <v>0</v>
      </c>
      <c r="Q1148" s="20" t="s">
        <v>104</v>
      </c>
      <c r="R1148" s="20">
        <f>VLOOKUP(Q1148,Table16[#All],2,0)</f>
        <v>0</v>
      </c>
      <c r="S1148" s="20" t="s">
        <v>111</v>
      </c>
      <c r="T1148" s="20">
        <f>VLOOKUP(S1148,Table17[#All],2,0)</f>
        <v>0</v>
      </c>
      <c r="U1148" s="21">
        <v>180000</v>
      </c>
    </row>
    <row r="1149" spans="1:21">
      <c r="A1149" s="22" t="s">
        <v>212</v>
      </c>
      <c r="B1149" s="20">
        <f>VLOOKUP(A1149,Table7[#All],2,)</f>
        <v>2</v>
      </c>
      <c r="C1149" s="23" t="s">
        <v>91</v>
      </c>
      <c r="D1149" s="20">
        <f>VLOOKUP(C1149,Table8[#All],2,0)</f>
        <v>0</v>
      </c>
      <c r="E1149" s="23" t="s">
        <v>92</v>
      </c>
      <c r="F1149" s="20">
        <f>VLOOKUP(E1149,Table9[#All],2,0)</f>
        <v>0</v>
      </c>
      <c r="G1149" s="23" t="s">
        <v>122</v>
      </c>
      <c r="H1149" s="20">
        <f>VLOOKUP(G1149,Table10[#All],2,0)</f>
        <v>0</v>
      </c>
      <c r="I1149" s="23" t="s">
        <v>98</v>
      </c>
      <c r="J1149" s="20">
        <f>VLOOKUP(I1149,Table11[#All],2,0)</f>
        <v>1</v>
      </c>
      <c r="K1149" s="23" t="s">
        <v>98</v>
      </c>
      <c r="L1149" s="20">
        <f>VLOOKUP(K1149,Table12[#All],2,0)</f>
        <v>0</v>
      </c>
      <c r="M1149" s="23" t="s">
        <v>126</v>
      </c>
      <c r="N1149" s="20">
        <f>VLOOKUP(M1149,Table13[#All],2,0)</f>
        <v>0</v>
      </c>
      <c r="O1149" s="23" t="s">
        <v>139</v>
      </c>
      <c r="P1149" s="20">
        <f>VLOOKUP(O1149,Table14[#All],2,0)</f>
        <v>3</v>
      </c>
      <c r="Q1149" s="23" t="s">
        <v>104</v>
      </c>
      <c r="R1149" s="20">
        <f>VLOOKUP(Q1149,Table16[#All],2,0)</f>
        <v>0</v>
      </c>
      <c r="S1149" s="23" t="s">
        <v>111</v>
      </c>
      <c r="T1149" s="20">
        <f>VLOOKUP(S1149,Table17[#All],2,0)</f>
        <v>0</v>
      </c>
      <c r="U1149" s="24">
        <v>174500</v>
      </c>
    </row>
    <row r="1150" spans="1:21">
      <c r="A1150" s="19" t="s">
        <v>188</v>
      </c>
      <c r="B1150" s="20">
        <f>VLOOKUP(A1150,Table7[#All],2,)</f>
        <v>7</v>
      </c>
      <c r="C1150" s="20" t="s">
        <v>91</v>
      </c>
      <c r="D1150" s="20">
        <f>VLOOKUP(C1150,Table8[#All],2,0)</f>
        <v>0</v>
      </c>
      <c r="E1150" s="20" t="s">
        <v>92</v>
      </c>
      <c r="F1150" s="20">
        <f>VLOOKUP(E1150,Table9[#All],2,0)</f>
        <v>0</v>
      </c>
      <c r="G1150" s="20" t="s">
        <v>176</v>
      </c>
      <c r="H1150" s="20">
        <f>VLOOKUP(G1150,Table10[#All],2,0)</f>
        <v>2</v>
      </c>
      <c r="I1150" s="20" t="s">
        <v>98</v>
      </c>
      <c r="J1150" s="20">
        <f>VLOOKUP(I1150,Table11[#All],2,0)</f>
        <v>1</v>
      </c>
      <c r="K1150" s="20" t="s">
        <v>98</v>
      </c>
      <c r="L1150" s="20">
        <f>VLOOKUP(K1150,Table12[#All],2,0)</f>
        <v>0</v>
      </c>
      <c r="M1150" s="20" t="s">
        <v>98</v>
      </c>
      <c r="N1150" s="20">
        <f>VLOOKUP(M1150,Table13[#All],2,0)</f>
        <v>2</v>
      </c>
      <c r="O1150" s="20" t="s">
        <v>98</v>
      </c>
      <c r="P1150" s="20">
        <f>VLOOKUP(O1150,Table14[#All],2,0)</f>
        <v>1</v>
      </c>
      <c r="Q1150" s="20" t="s">
        <v>104</v>
      </c>
      <c r="R1150" s="20">
        <f>VLOOKUP(Q1150,Table16[#All],2,0)</f>
        <v>0</v>
      </c>
      <c r="S1150" s="20" t="s">
        <v>111</v>
      </c>
      <c r="T1150" s="20">
        <f>VLOOKUP(S1150,Table17[#All],2,0)</f>
        <v>0</v>
      </c>
      <c r="U1150" s="21">
        <v>116900</v>
      </c>
    </row>
    <row r="1151" spans="1:21">
      <c r="A1151" s="22" t="s">
        <v>188</v>
      </c>
      <c r="B1151" s="20">
        <f>VLOOKUP(A1151,Table7[#All],2,)</f>
        <v>7</v>
      </c>
      <c r="C1151" s="23" t="s">
        <v>182</v>
      </c>
      <c r="D1151" s="20">
        <f>VLOOKUP(C1151,Table8[#All],2,0)</f>
        <v>3</v>
      </c>
      <c r="E1151" s="23" t="s">
        <v>92</v>
      </c>
      <c r="F1151" s="20">
        <f>VLOOKUP(E1151,Table9[#All],2,0)</f>
        <v>0</v>
      </c>
      <c r="G1151" s="23" t="s">
        <v>122</v>
      </c>
      <c r="H1151" s="20">
        <f>VLOOKUP(G1151,Table10[#All],2,0)</f>
        <v>0</v>
      </c>
      <c r="I1151" s="23" t="s">
        <v>98</v>
      </c>
      <c r="J1151" s="20">
        <f>VLOOKUP(I1151,Table11[#All],2,0)</f>
        <v>1</v>
      </c>
      <c r="K1151" s="23" t="s">
        <v>98</v>
      </c>
      <c r="L1151" s="20">
        <f>VLOOKUP(K1151,Table12[#All],2,0)</f>
        <v>0</v>
      </c>
      <c r="M1151" s="23" t="s">
        <v>126</v>
      </c>
      <c r="N1151" s="20">
        <f>VLOOKUP(M1151,Table13[#All],2,0)</f>
        <v>0</v>
      </c>
      <c r="O1151" s="23" t="s">
        <v>98</v>
      </c>
      <c r="P1151" s="20">
        <f>VLOOKUP(O1151,Table14[#All],2,0)</f>
        <v>1</v>
      </c>
      <c r="Q1151" s="23" t="s">
        <v>104</v>
      </c>
      <c r="R1151" s="20">
        <f>VLOOKUP(Q1151,Table16[#All],2,0)</f>
        <v>0</v>
      </c>
      <c r="S1151" s="23" t="s">
        <v>111</v>
      </c>
      <c r="T1151" s="20">
        <f>VLOOKUP(S1151,Table17[#All],2,0)</f>
        <v>0</v>
      </c>
      <c r="U1151" s="24">
        <v>143000</v>
      </c>
    </row>
    <row r="1152" spans="1:21">
      <c r="A1152" s="19" t="s">
        <v>89</v>
      </c>
      <c r="B1152" s="20">
        <f>VLOOKUP(A1152,Table7[#All],2,)</f>
        <v>11</v>
      </c>
      <c r="C1152" s="20" t="s">
        <v>91</v>
      </c>
      <c r="D1152" s="20">
        <f>VLOOKUP(C1152,Table8[#All],2,0)</f>
        <v>0</v>
      </c>
      <c r="E1152" s="20" t="s">
        <v>92</v>
      </c>
      <c r="F1152" s="20">
        <f>VLOOKUP(E1152,Table9[#All],2,0)</f>
        <v>0</v>
      </c>
      <c r="G1152" s="20" t="s">
        <v>93</v>
      </c>
      <c r="H1152" s="20">
        <f>VLOOKUP(G1152,Table10[#All],2,0)</f>
        <v>1</v>
      </c>
      <c r="I1152" s="20" t="s">
        <v>98</v>
      </c>
      <c r="J1152" s="20">
        <f>VLOOKUP(I1152,Table11[#All],2,0)</f>
        <v>1</v>
      </c>
      <c r="K1152" s="20" t="s">
        <v>98</v>
      </c>
      <c r="L1152" s="20">
        <f>VLOOKUP(K1152,Table12[#All],2,0)</f>
        <v>0</v>
      </c>
      <c r="M1152" s="20" t="s">
        <v>126</v>
      </c>
      <c r="N1152" s="20">
        <f>VLOOKUP(M1152,Table13[#All],2,0)</f>
        <v>0</v>
      </c>
      <c r="O1152" s="20" t="s">
        <v>119</v>
      </c>
      <c r="P1152" s="20">
        <f>VLOOKUP(O1152,Table14[#All],2,0)</f>
        <v>0</v>
      </c>
      <c r="Q1152" s="20" t="s">
        <v>104</v>
      </c>
      <c r="R1152" s="20">
        <f>VLOOKUP(Q1152,Table16[#All],2,0)</f>
        <v>0</v>
      </c>
      <c r="S1152" s="20" t="s">
        <v>111</v>
      </c>
      <c r="T1152" s="20">
        <f>VLOOKUP(S1152,Table17[#All],2,0)</f>
        <v>0</v>
      </c>
      <c r="U1152" s="21">
        <v>124000</v>
      </c>
    </row>
    <row r="1153" spans="1:21">
      <c r="A1153" s="22" t="s">
        <v>206</v>
      </c>
      <c r="B1153" s="20">
        <f>VLOOKUP(A1153,Table7[#All],2,)</f>
        <v>15</v>
      </c>
      <c r="C1153" s="23" t="s">
        <v>91</v>
      </c>
      <c r="D1153" s="20">
        <f>VLOOKUP(C1153,Table8[#All],2,0)</f>
        <v>0</v>
      </c>
      <c r="E1153" s="23" t="s">
        <v>92</v>
      </c>
      <c r="F1153" s="20">
        <f>VLOOKUP(E1153,Table9[#All],2,0)</f>
        <v>0</v>
      </c>
      <c r="G1153" s="23" t="s">
        <v>93</v>
      </c>
      <c r="H1153" s="20">
        <f>VLOOKUP(G1153,Table10[#All],2,0)</f>
        <v>1</v>
      </c>
      <c r="I1153" s="23" t="s">
        <v>98</v>
      </c>
      <c r="J1153" s="20">
        <f>VLOOKUP(I1153,Table11[#All],2,0)</f>
        <v>1</v>
      </c>
      <c r="K1153" s="23" t="s">
        <v>98</v>
      </c>
      <c r="L1153" s="20">
        <f>VLOOKUP(K1153,Table12[#All],2,0)</f>
        <v>0</v>
      </c>
      <c r="M1153" s="23" t="s">
        <v>98</v>
      </c>
      <c r="N1153" s="20">
        <f>VLOOKUP(M1153,Table13[#All],2,0)</f>
        <v>2</v>
      </c>
      <c r="O1153" s="23" t="s">
        <v>139</v>
      </c>
      <c r="P1153" s="20">
        <f>VLOOKUP(O1153,Table14[#All],2,0)</f>
        <v>3</v>
      </c>
      <c r="Q1153" s="23" t="s">
        <v>104</v>
      </c>
      <c r="R1153" s="20">
        <f>VLOOKUP(Q1153,Table16[#All],2,0)</f>
        <v>0</v>
      </c>
      <c r="S1153" s="23" t="s">
        <v>111</v>
      </c>
      <c r="T1153" s="20">
        <f>VLOOKUP(S1153,Table17[#All],2,0)</f>
        <v>0</v>
      </c>
      <c r="U1153" s="24">
        <v>149900</v>
      </c>
    </row>
    <row r="1154" spans="1:21">
      <c r="A1154" s="19" t="s">
        <v>212</v>
      </c>
      <c r="B1154" s="20">
        <f>VLOOKUP(A1154,Table7[#All],2,)</f>
        <v>2</v>
      </c>
      <c r="C1154" s="20" t="s">
        <v>91</v>
      </c>
      <c r="D1154" s="20">
        <f>VLOOKUP(C1154,Table8[#All],2,0)</f>
        <v>0</v>
      </c>
      <c r="E1154" s="20" t="s">
        <v>92</v>
      </c>
      <c r="F1154" s="20">
        <f>VLOOKUP(E1154,Table9[#All],2,0)</f>
        <v>0</v>
      </c>
      <c r="G1154" s="20" t="s">
        <v>93</v>
      </c>
      <c r="H1154" s="20">
        <f>VLOOKUP(G1154,Table10[#All],2,0)</f>
        <v>1</v>
      </c>
      <c r="I1154" s="20" t="s">
        <v>98</v>
      </c>
      <c r="J1154" s="20">
        <f>VLOOKUP(I1154,Table11[#All],2,0)</f>
        <v>1</v>
      </c>
      <c r="K1154" s="20" t="s">
        <v>98</v>
      </c>
      <c r="L1154" s="20">
        <f>VLOOKUP(K1154,Table12[#All],2,0)</f>
        <v>0</v>
      </c>
      <c r="M1154" s="20" t="s">
        <v>126</v>
      </c>
      <c r="N1154" s="20">
        <f>VLOOKUP(M1154,Table13[#All],2,0)</f>
        <v>0</v>
      </c>
      <c r="O1154" s="20" t="s">
        <v>126</v>
      </c>
      <c r="P1154" s="20">
        <f>VLOOKUP(O1154,Table14[#All],2,0)</f>
        <v>2</v>
      </c>
      <c r="Q1154" s="20" t="s">
        <v>104</v>
      </c>
      <c r="R1154" s="20">
        <f>VLOOKUP(Q1154,Table16[#All],2,0)</f>
        <v>0</v>
      </c>
      <c r="S1154" s="20" t="s">
        <v>172</v>
      </c>
      <c r="T1154" s="20">
        <f>VLOOKUP(S1154,Table17[#All],2,0)</f>
        <v>1</v>
      </c>
      <c r="U1154" s="21">
        <v>230000</v>
      </c>
    </row>
    <row r="1155" spans="1:21">
      <c r="A1155" s="22" t="s">
        <v>214</v>
      </c>
      <c r="B1155" s="20">
        <f>VLOOKUP(A1155,Table7[#All],2,)</f>
        <v>13</v>
      </c>
      <c r="C1155" s="23" t="s">
        <v>91</v>
      </c>
      <c r="D1155" s="20">
        <f>VLOOKUP(C1155,Table8[#All],2,0)</f>
        <v>0</v>
      </c>
      <c r="E1155" s="23" t="s">
        <v>92</v>
      </c>
      <c r="F1155" s="20">
        <f>VLOOKUP(E1155,Table9[#All],2,0)</f>
        <v>0</v>
      </c>
      <c r="G1155" s="23" t="s">
        <v>93</v>
      </c>
      <c r="H1155" s="20">
        <f>VLOOKUP(G1155,Table10[#All],2,0)</f>
        <v>1</v>
      </c>
      <c r="I1155" s="23" t="s">
        <v>98</v>
      </c>
      <c r="J1155" s="20">
        <f>VLOOKUP(I1155,Table11[#All],2,0)</f>
        <v>1</v>
      </c>
      <c r="K1155" s="23" t="s">
        <v>98</v>
      </c>
      <c r="L1155" s="20">
        <f>VLOOKUP(K1155,Table12[#All],2,0)</f>
        <v>0</v>
      </c>
      <c r="M1155" s="23" t="s">
        <v>126</v>
      </c>
      <c r="N1155" s="20">
        <f>VLOOKUP(M1155,Table13[#All],2,0)</f>
        <v>0</v>
      </c>
      <c r="O1155" s="23" t="s">
        <v>98</v>
      </c>
      <c r="P1155" s="20">
        <f>VLOOKUP(O1155,Table14[#All],2,0)</f>
        <v>1</v>
      </c>
      <c r="Q1155" s="23" t="s">
        <v>104</v>
      </c>
      <c r="R1155" s="20">
        <f>VLOOKUP(Q1155,Table16[#All],2,0)</f>
        <v>0</v>
      </c>
      <c r="S1155" s="23" t="s">
        <v>111</v>
      </c>
      <c r="T1155" s="20">
        <f>VLOOKUP(S1155,Table17[#All],2,0)</f>
        <v>0</v>
      </c>
      <c r="U1155" s="24">
        <v>120500</v>
      </c>
    </row>
    <row r="1156" spans="1:21">
      <c r="A1156" s="19" t="s">
        <v>89</v>
      </c>
      <c r="B1156" s="20">
        <f>VLOOKUP(A1156,Table7[#All],2,)</f>
        <v>11</v>
      </c>
      <c r="C1156" s="20" t="s">
        <v>91</v>
      </c>
      <c r="D1156" s="20">
        <f>VLOOKUP(C1156,Table8[#All],2,0)</f>
        <v>0</v>
      </c>
      <c r="E1156" s="20" t="s">
        <v>92</v>
      </c>
      <c r="F1156" s="20">
        <f>VLOOKUP(E1156,Table9[#All],2,0)</f>
        <v>0</v>
      </c>
      <c r="G1156" s="20" t="s">
        <v>122</v>
      </c>
      <c r="H1156" s="20">
        <f>VLOOKUP(G1156,Table10[#All],2,0)</f>
        <v>0</v>
      </c>
      <c r="I1156" s="20" t="s">
        <v>98</v>
      </c>
      <c r="J1156" s="20">
        <f>VLOOKUP(I1156,Table11[#All],2,0)</f>
        <v>1</v>
      </c>
      <c r="K1156" s="20" t="s">
        <v>98</v>
      </c>
      <c r="L1156" s="20">
        <f>VLOOKUP(K1156,Table12[#All],2,0)</f>
        <v>0</v>
      </c>
      <c r="M1156" s="20" t="s">
        <v>98</v>
      </c>
      <c r="N1156" s="20">
        <f>VLOOKUP(M1156,Table13[#All],2,0)</f>
        <v>2</v>
      </c>
      <c r="O1156" s="20" t="s">
        <v>119</v>
      </c>
      <c r="P1156" s="20">
        <f>VLOOKUP(O1156,Table14[#All],2,0)</f>
        <v>0</v>
      </c>
      <c r="Q1156" s="20" t="s">
        <v>104</v>
      </c>
      <c r="R1156" s="20">
        <f>VLOOKUP(Q1156,Table16[#All],2,0)</f>
        <v>0</v>
      </c>
      <c r="S1156" s="20" t="s">
        <v>111</v>
      </c>
      <c r="T1156" s="20">
        <f>VLOOKUP(S1156,Table17[#All],2,0)</f>
        <v>0</v>
      </c>
      <c r="U1156" s="21">
        <v>201800</v>
      </c>
    </row>
    <row r="1157" spans="1:21">
      <c r="A1157" s="22" t="s">
        <v>227</v>
      </c>
      <c r="B1157" s="20">
        <f>VLOOKUP(A1157,Table7[#All],2,)</f>
        <v>1</v>
      </c>
      <c r="C1157" s="23" t="s">
        <v>91</v>
      </c>
      <c r="D1157" s="20">
        <f>VLOOKUP(C1157,Table8[#All],2,0)</f>
        <v>0</v>
      </c>
      <c r="E1157" s="23" t="s">
        <v>92</v>
      </c>
      <c r="F1157" s="20">
        <f>VLOOKUP(E1157,Table9[#All],2,0)</f>
        <v>0</v>
      </c>
      <c r="G1157" s="23" t="s">
        <v>93</v>
      </c>
      <c r="H1157" s="20">
        <f>VLOOKUP(G1157,Table10[#All],2,0)</f>
        <v>1</v>
      </c>
      <c r="I1157" s="23" t="s">
        <v>119</v>
      </c>
      <c r="J1157" s="20">
        <f>VLOOKUP(I1157,Table11[#All],2,0)</f>
        <v>0</v>
      </c>
      <c r="K1157" s="23" t="s">
        <v>98</v>
      </c>
      <c r="L1157" s="20">
        <f>VLOOKUP(K1157,Table12[#All],2,0)</f>
        <v>0</v>
      </c>
      <c r="M1157" s="23" t="s">
        <v>98</v>
      </c>
      <c r="N1157" s="20">
        <f>VLOOKUP(M1157,Table13[#All],2,0)</f>
        <v>2</v>
      </c>
      <c r="O1157" s="23" t="s">
        <v>119</v>
      </c>
      <c r="P1157" s="20">
        <f>VLOOKUP(O1157,Table14[#All],2,0)</f>
        <v>0</v>
      </c>
      <c r="Q1157" s="23" t="s">
        <v>104</v>
      </c>
      <c r="R1157" s="20">
        <f>VLOOKUP(Q1157,Table16[#All],2,0)</f>
        <v>0</v>
      </c>
      <c r="S1157" s="23" t="s">
        <v>111</v>
      </c>
      <c r="T1157" s="20">
        <f>VLOOKUP(S1157,Table17[#All],2,0)</f>
        <v>0</v>
      </c>
      <c r="U1157" s="24">
        <v>218000</v>
      </c>
    </row>
    <row r="1158" spans="1:21">
      <c r="A1158" s="19" t="s">
        <v>89</v>
      </c>
      <c r="B1158" s="20">
        <f>VLOOKUP(A1158,Table7[#All],2,)</f>
        <v>11</v>
      </c>
      <c r="C1158" s="20" t="s">
        <v>91</v>
      </c>
      <c r="D1158" s="20">
        <f>VLOOKUP(C1158,Table8[#All],2,0)</f>
        <v>0</v>
      </c>
      <c r="E1158" s="20" t="s">
        <v>92</v>
      </c>
      <c r="F1158" s="20">
        <f>VLOOKUP(E1158,Table9[#All],2,0)</f>
        <v>0</v>
      </c>
      <c r="G1158" s="20" t="s">
        <v>158</v>
      </c>
      <c r="H1158" s="20">
        <f>VLOOKUP(G1158,Table10[#All],2,0)</f>
        <v>5</v>
      </c>
      <c r="I1158" s="20" t="s">
        <v>98</v>
      </c>
      <c r="J1158" s="20">
        <f>VLOOKUP(I1158,Table11[#All],2,0)</f>
        <v>1</v>
      </c>
      <c r="K1158" s="20" t="s">
        <v>98</v>
      </c>
      <c r="L1158" s="20">
        <f>VLOOKUP(K1158,Table12[#All],2,0)</f>
        <v>0</v>
      </c>
      <c r="M1158" s="20" t="s">
        <v>119</v>
      </c>
      <c r="N1158" s="20">
        <f>VLOOKUP(M1158,Table13[#All],2,0)</f>
        <v>1</v>
      </c>
      <c r="O1158" s="20" t="s">
        <v>119</v>
      </c>
      <c r="P1158" s="20">
        <f>VLOOKUP(O1158,Table14[#All],2,0)</f>
        <v>0</v>
      </c>
      <c r="Q1158" s="20" t="s">
        <v>104</v>
      </c>
      <c r="R1158" s="20">
        <f>VLOOKUP(Q1158,Table16[#All],2,0)</f>
        <v>0</v>
      </c>
      <c r="S1158" s="20" t="s">
        <v>111</v>
      </c>
      <c r="T1158" s="20">
        <f>VLOOKUP(S1158,Table17[#All],2,0)</f>
        <v>0</v>
      </c>
      <c r="U1158" s="21">
        <v>179900</v>
      </c>
    </row>
    <row r="1159" spans="1:21">
      <c r="A1159" s="22" t="s">
        <v>147</v>
      </c>
      <c r="B1159" s="20">
        <f>VLOOKUP(A1159,Table7[#All],2,)</f>
        <v>10</v>
      </c>
      <c r="C1159" s="23" t="s">
        <v>91</v>
      </c>
      <c r="D1159" s="20">
        <f>VLOOKUP(C1159,Table8[#All],2,0)</f>
        <v>0</v>
      </c>
      <c r="E1159" s="23" t="s">
        <v>142</v>
      </c>
      <c r="F1159" s="20">
        <f>VLOOKUP(E1159,Table9[#All],2,0)</f>
        <v>4</v>
      </c>
      <c r="G1159" s="23" t="s">
        <v>93</v>
      </c>
      <c r="H1159" s="20">
        <f>VLOOKUP(G1159,Table10[#All],2,0)</f>
        <v>1</v>
      </c>
      <c r="I1159" s="23" t="s">
        <v>119</v>
      </c>
      <c r="J1159" s="20">
        <f>VLOOKUP(I1159,Table11[#All],2,0)</f>
        <v>0</v>
      </c>
      <c r="K1159" s="23" t="s">
        <v>98</v>
      </c>
      <c r="L1159" s="20">
        <f>VLOOKUP(K1159,Table12[#All],2,0)</f>
        <v>0</v>
      </c>
      <c r="M1159" s="23" t="s">
        <v>126</v>
      </c>
      <c r="N1159" s="20">
        <f>VLOOKUP(M1159,Table13[#All],2,0)</f>
        <v>0</v>
      </c>
      <c r="O1159" s="23" t="s">
        <v>119</v>
      </c>
      <c r="P1159" s="20">
        <f>VLOOKUP(O1159,Table14[#All],2,0)</f>
        <v>0</v>
      </c>
      <c r="Q1159" s="23" t="s">
        <v>104</v>
      </c>
      <c r="R1159" s="20">
        <f>VLOOKUP(Q1159,Table16[#All],2,0)</f>
        <v>0</v>
      </c>
      <c r="S1159" s="23" t="s">
        <v>111</v>
      </c>
      <c r="T1159" s="20">
        <f>VLOOKUP(S1159,Table17[#All],2,0)</f>
        <v>0</v>
      </c>
      <c r="U1159" s="24">
        <v>230000</v>
      </c>
    </row>
    <row r="1160" spans="1:21">
      <c r="A1160" s="19" t="s">
        <v>163</v>
      </c>
      <c r="B1160" s="20">
        <f>VLOOKUP(A1160,Table7[#All],2,)</f>
        <v>5</v>
      </c>
      <c r="C1160" s="20" t="s">
        <v>90</v>
      </c>
      <c r="D1160" s="20">
        <f>VLOOKUP(C1160,Table8[#All],2,0)</f>
        <v>1</v>
      </c>
      <c r="E1160" s="20" t="s">
        <v>92</v>
      </c>
      <c r="F1160" s="20">
        <f>VLOOKUP(E1160,Table9[#All],2,0)</f>
        <v>0</v>
      </c>
      <c r="G1160" s="20" t="s">
        <v>93</v>
      </c>
      <c r="H1160" s="20">
        <f>VLOOKUP(G1160,Table10[#All],2,0)</f>
        <v>1</v>
      </c>
      <c r="I1160" s="20" t="s">
        <v>119</v>
      </c>
      <c r="J1160" s="20">
        <f>VLOOKUP(I1160,Table11[#All],2,0)</f>
        <v>0</v>
      </c>
      <c r="K1160" s="20" t="s">
        <v>98</v>
      </c>
      <c r="L1160" s="20">
        <f>VLOOKUP(K1160,Table12[#All],2,0)</f>
        <v>0</v>
      </c>
      <c r="M1160" s="20" t="s">
        <v>126</v>
      </c>
      <c r="N1160" s="20">
        <f>VLOOKUP(M1160,Table13[#All],2,0)</f>
        <v>0</v>
      </c>
      <c r="O1160" s="20" t="s">
        <v>119</v>
      </c>
      <c r="P1160" s="20">
        <f>VLOOKUP(O1160,Table14[#All],2,0)</f>
        <v>0</v>
      </c>
      <c r="Q1160" s="20" t="s">
        <v>104</v>
      </c>
      <c r="R1160" s="20">
        <f>VLOOKUP(Q1160,Table16[#All],2,0)</f>
        <v>0</v>
      </c>
      <c r="S1160" s="20" t="s">
        <v>150</v>
      </c>
      <c r="T1160" s="20">
        <f>VLOOKUP(S1160,Table17[#All],2,0)</f>
        <v>2</v>
      </c>
      <c r="U1160" s="21">
        <v>235128</v>
      </c>
    </row>
    <row r="1161" spans="1:21">
      <c r="A1161" s="22" t="s">
        <v>175</v>
      </c>
      <c r="B1161" s="20">
        <f>VLOOKUP(A1161,Table7[#All],2,)</f>
        <v>6</v>
      </c>
      <c r="C1161" s="23" t="s">
        <v>91</v>
      </c>
      <c r="D1161" s="20">
        <f>VLOOKUP(C1161,Table8[#All],2,0)</f>
        <v>0</v>
      </c>
      <c r="E1161" s="23" t="s">
        <v>92</v>
      </c>
      <c r="F1161" s="20">
        <f>VLOOKUP(E1161,Table9[#All],2,0)</f>
        <v>0</v>
      </c>
      <c r="G1161" s="23" t="s">
        <v>122</v>
      </c>
      <c r="H1161" s="20">
        <f>VLOOKUP(G1161,Table10[#All],2,0)</f>
        <v>0</v>
      </c>
      <c r="I1161" s="23" t="s">
        <v>98</v>
      </c>
      <c r="J1161" s="20">
        <f>VLOOKUP(I1161,Table11[#All],2,0)</f>
        <v>1</v>
      </c>
      <c r="K1161" s="23" t="s">
        <v>98</v>
      </c>
      <c r="L1161" s="20">
        <f>VLOOKUP(K1161,Table12[#All],2,0)</f>
        <v>0</v>
      </c>
      <c r="M1161" s="23" t="s">
        <v>98</v>
      </c>
      <c r="N1161" s="20">
        <f>VLOOKUP(M1161,Table13[#All],2,0)</f>
        <v>2</v>
      </c>
      <c r="O1161" s="23" t="s">
        <v>119</v>
      </c>
      <c r="P1161" s="20">
        <f>VLOOKUP(O1161,Table14[#All],2,0)</f>
        <v>0</v>
      </c>
      <c r="Q1161" s="23" t="s">
        <v>104</v>
      </c>
      <c r="R1161" s="20">
        <f>VLOOKUP(Q1161,Table16[#All],2,0)</f>
        <v>0</v>
      </c>
      <c r="S1161" s="23" t="s">
        <v>111</v>
      </c>
      <c r="T1161" s="20">
        <f>VLOOKUP(S1161,Table17[#All],2,0)</f>
        <v>0</v>
      </c>
      <c r="U1161" s="24">
        <v>185000</v>
      </c>
    </row>
    <row r="1162" spans="1:21">
      <c r="A1162" s="19" t="s">
        <v>145</v>
      </c>
      <c r="B1162" s="20">
        <f>VLOOKUP(A1162,Table7[#All],2,)</f>
        <v>20</v>
      </c>
      <c r="C1162" s="20" t="s">
        <v>91</v>
      </c>
      <c r="D1162" s="20">
        <f>VLOOKUP(C1162,Table8[#All],2,0)</f>
        <v>0</v>
      </c>
      <c r="E1162" s="20" t="s">
        <v>142</v>
      </c>
      <c r="F1162" s="20">
        <f>VLOOKUP(E1162,Table9[#All],2,0)</f>
        <v>4</v>
      </c>
      <c r="G1162" s="20" t="s">
        <v>122</v>
      </c>
      <c r="H1162" s="20">
        <f>VLOOKUP(G1162,Table10[#All],2,0)</f>
        <v>0</v>
      </c>
      <c r="I1162" s="20" t="s">
        <v>119</v>
      </c>
      <c r="J1162" s="20">
        <f>VLOOKUP(I1162,Table11[#All],2,0)</f>
        <v>0</v>
      </c>
      <c r="K1162" s="20" t="s">
        <v>98</v>
      </c>
      <c r="L1162" s="20">
        <f>VLOOKUP(K1162,Table12[#All],2,0)</f>
        <v>0</v>
      </c>
      <c r="M1162" s="20" t="s">
        <v>139</v>
      </c>
      <c r="N1162" s="20">
        <f>VLOOKUP(M1162,Table13[#All],2,0)</f>
        <v>3</v>
      </c>
      <c r="O1162" s="20" t="s">
        <v>98</v>
      </c>
      <c r="P1162" s="20">
        <f>VLOOKUP(O1162,Table14[#All],2,0)</f>
        <v>1</v>
      </c>
      <c r="Q1162" s="20" t="s">
        <v>104</v>
      </c>
      <c r="R1162" s="20">
        <f>VLOOKUP(Q1162,Table16[#All],2,0)</f>
        <v>0</v>
      </c>
      <c r="S1162" s="20" t="s">
        <v>111</v>
      </c>
      <c r="T1162" s="20">
        <f>VLOOKUP(S1162,Table17[#All],2,0)</f>
        <v>0</v>
      </c>
      <c r="U1162" s="21">
        <v>146000</v>
      </c>
    </row>
    <row r="1163" spans="1:21">
      <c r="A1163" s="22" t="s">
        <v>212</v>
      </c>
      <c r="B1163" s="20">
        <f>VLOOKUP(A1163,Table7[#All],2,)</f>
        <v>2</v>
      </c>
      <c r="C1163" s="23" t="s">
        <v>151</v>
      </c>
      <c r="D1163" s="20">
        <f>VLOOKUP(C1163,Table8[#All],2,0)</f>
        <v>2</v>
      </c>
      <c r="E1163" s="23" t="s">
        <v>92</v>
      </c>
      <c r="F1163" s="20">
        <f>VLOOKUP(E1163,Table9[#All],2,0)</f>
        <v>0</v>
      </c>
      <c r="G1163" s="23" t="s">
        <v>93</v>
      </c>
      <c r="H1163" s="20">
        <f>VLOOKUP(G1163,Table10[#All],2,0)</f>
        <v>1</v>
      </c>
      <c r="I1163" s="23" t="s">
        <v>98</v>
      </c>
      <c r="J1163" s="20">
        <f>VLOOKUP(I1163,Table11[#All],2,0)</f>
        <v>1</v>
      </c>
      <c r="K1163" s="23" t="s">
        <v>98</v>
      </c>
      <c r="L1163" s="20">
        <f>VLOOKUP(K1163,Table12[#All],2,0)</f>
        <v>0</v>
      </c>
      <c r="M1163" s="23" t="s">
        <v>126</v>
      </c>
      <c r="N1163" s="20">
        <f>VLOOKUP(M1163,Table13[#All],2,0)</f>
        <v>0</v>
      </c>
      <c r="O1163" s="23" t="s">
        <v>119</v>
      </c>
      <c r="P1163" s="20">
        <f>VLOOKUP(O1163,Table14[#All],2,0)</f>
        <v>0</v>
      </c>
      <c r="Q1163" s="23" t="s">
        <v>104</v>
      </c>
      <c r="R1163" s="20">
        <f>VLOOKUP(Q1163,Table16[#All],2,0)</f>
        <v>0</v>
      </c>
      <c r="S1163" s="23" t="s">
        <v>111</v>
      </c>
      <c r="T1163" s="20">
        <f>VLOOKUP(S1163,Table17[#All],2,0)</f>
        <v>0</v>
      </c>
      <c r="U1163" s="24">
        <v>224000</v>
      </c>
    </row>
    <row r="1164" spans="1:21">
      <c r="A1164" s="19" t="s">
        <v>169</v>
      </c>
      <c r="B1164" s="20">
        <f>VLOOKUP(A1164,Table7[#All],2,)</f>
        <v>9</v>
      </c>
      <c r="C1164" s="20" t="s">
        <v>91</v>
      </c>
      <c r="D1164" s="20">
        <f>VLOOKUP(C1164,Table8[#All],2,0)</f>
        <v>0</v>
      </c>
      <c r="E1164" s="20" t="s">
        <v>92</v>
      </c>
      <c r="F1164" s="20">
        <f>VLOOKUP(E1164,Table9[#All],2,0)</f>
        <v>0</v>
      </c>
      <c r="G1164" s="20" t="s">
        <v>93</v>
      </c>
      <c r="H1164" s="20">
        <f>VLOOKUP(G1164,Table10[#All],2,0)</f>
        <v>1</v>
      </c>
      <c r="I1164" s="20" t="s">
        <v>119</v>
      </c>
      <c r="J1164" s="20">
        <f>VLOOKUP(I1164,Table11[#All],2,0)</f>
        <v>0</v>
      </c>
      <c r="K1164" s="20" t="s">
        <v>98</v>
      </c>
      <c r="L1164" s="20">
        <f>VLOOKUP(K1164,Table12[#All],2,0)</f>
        <v>0</v>
      </c>
      <c r="M1164" s="20" t="s">
        <v>119</v>
      </c>
      <c r="N1164" s="20">
        <f>VLOOKUP(M1164,Table13[#All],2,0)</f>
        <v>1</v>
      </c>
      <c r="O1164" s="20" t="s">
        <v>98</v>
      </c>
      <c r="P1164" s="20">
        <f>VLOOKUP(O1164,Table14[#All],2,0)</f>
        <v>1</v>
      </c>
      <c r="Q1164" s="20" t="s">
        <v>104</v>
      </c>
      <c r="R1164" s="20">
        <f>VLOOKUP(Q1164,Table16[#All],2,0)</f>
        <v>0</v>
      </c>
      <c r="S1164" s="20" t="s">
        <v>111</v>
      </c>
      <c r="T1164" s="20">
        <f>VLOOKUP(S1164,Table17[#All],2,0)</f>
        <v>0</v>
      </c>
      <c r="U1164" s="21">
        <v>129000</v>
      </c>
    </row>
    <row r="1165" spans="1:21">
      <c r="A1165" s="22" t="s">
        <v>169</v>
      </c>
      <c r="B1165" s="20">
        <f>VLOOKUP(A1165,Table7[#All],2,)</f>
        <v>9</v>
      </c>
      <c r="C1165" s="23" t="s">
        <v>90</v>
      </c>
      <c r="D1165" s="20">
        <f>VLOOKUP(C1165,Table8[#All],2,0)</f>
        <v>1</v>
      </c>
      <c r="E1165" s="23" t="s">
        <v>179</v>
      </c>
      <c r="F1165" s="20">
        <f>VLOOKUP(E1165,Table9[#All],2,0)</f>
        <v>2</v>
      </c>
      <c r="G1165" s="23" t="s">
        <v>183</v>
      </c>
      <c r="H1165" s="20">
        <f>VLOOKUP(G1165,Table10[#All],2,0)</f>
        <v>4</v>
      </c>
      <c r="I1165" s="23" t="s">
        <v>119</v>
      </c>
      <c r="J1165" s="20">
        <f>VLOOKUP(I1165,Table11[#All],2,0)</f>
        <v>0</v>
      </c>
      <c r="K1165" s="23" t="s">
        <v>98</v>
      </c>
      <c r="L1165" s="20">
        <f>VLOOKUP(K1165,Table12[#All],2,0)</f>
        <v>0</v>
      </c>
      <c r="M1165" s="23" t="s">
        <v>98</v>
      </c>
      <c r="N1165" s="20">
        <f>VLOOKUP(M1165,Table13[#All],2,0)</f>
        <v>2</v>
      </c>
      <c r="O1165" s="23" t="s">
        <v>98</v>
      </c>
      <c r="P1165" s="20">
        <f>VLOOKUP(O1165,Table14[#All],2,0)</f>
        <v>1</v>
      </c>
      <c r="Q1165" s="23" t="s">
        <v>104</v>
      </c>
      <c r="R1165" s="20">
        <f>VLOOKUP(Q1165,Table16[#All],2,0)</f>
        <v>0</v>
      </c>
      <c r="S1165" s="23" t="s">
        <v>216</v>
      </c>
      <c r="T1165" s="20">
        <f>VLOOKUP(S1165,Table17[#All],2,0)</f>
        <v>4</v>
      </c>
      <c r="U1165" s="24">
        <v>108959</v>
      </c>
    </row>
    <row r="1166" spans="1:21">
      <c r="A1166" s="19" t="s">
        <v>227</v>
      </c>
      <c r="B1166" s="20">
        <f>VLOOKUP(A1166,Table7[#All],2,)</f>
        <v>1</v>
      </c>
      <c r="C1166" s="20" t="s">
        <v>90</v>
      </c>
      <c r="D1166" s="20">
        <f>VLOOKUP(C1166,Table8[#All],2,0)</f>
        <v>1</v>
      </c>
      <c r="E1166" s="20" t="s">
        <v>92</v>
      </c>
      <c r="F1166" s="20">
        <f>VLOOKUP(E1166,Table9[#All],2,0)</f>
        <v>0</v>
      </c>
      <c r="G1166" s="20" t="s">
        <v>158</v>
      </c>
      <c r="H1166" s="20">
        <f>VLOOKUP(G1166,Table10[#All],2,0)</f>
        <v>5</v>
      </c>
      <c r="I1166" s="20" t="s">
        <v>119</v>
      </c>
      <c r="J1166" s="20">
        <f>VLOOKUP(I1166,Table11[#All],2,0)</f>
        <v>0</v>
      </c>
      <c r="K1166" s="20" t="s">
        <v>98</v>
      </c>
      <c r="L1166" s="20">
        <f>VLOOKUP(K1166,Table12[#All],2,0)</f>
        <v>0</v>
      </c>
      <c r="M1166" s="20" t="s">
        <v>126</v>
      </c>
      <c r="N1166" s="20">
        <f>VLOOKUP(M1166,Table13[#All],2,0)</f>
        <v>0</v>
      </c>
      <c r="O1166" s="20" t="s">
        <v>119</v>
      </c>
      <c r="P1166" s="20">
        <f>VLOOKUP(O1166,Table14[#All],2,0)</f>
        <v>0</v>
      </c>
      <c r="Q1166" s="20" t="s">
        <v>104</v>
      </c>
      <c r="R1166" s="20">
        <f>VLOOKUP(Q1166,Table16[#All],2,0)</f>
        <v>0</v>
      </c>
      <c r="S1166" s="20" t="s">
        <v>111</v>
      </c>
      <c r="T1166" s="20">
        <f>VLOOKUP(S1166,Table17[#All],2,0)</f>
        <v>0</v>
      </c>
      <c r="U1166" s="21">
        <v>194000</v>
      </c>
    </row>
    <row r="1167" spans="1:21">
      <c r="A1167" s="22" t="s">
        <v>147</v>
      </c>
      <c r="B1167" s="20">
        <f>VLOOKUP(A1167,Table7[#All],2,)</f>
        <v>10</v>
      </c>
      <c r="C1167" s="23" t="s">
        <v>91</v>
      </c>
      <c r="D1167" s="20">
        <f>VLOOKUP(C1167,Table8[#All],2,0)</f>
        <v>0</v>
      </c>
      <c r="E1167" s="23" t="s">
        <v>92</v>
      </c>
      <c r="F1167" s="20">
        <f>VLOOKUP(E1167,Table9[#All],2,0)</f>
        <v>0</v>
      </c>
      <c r="G1167" s="23" t="s">
        <v>93</v>
      </c>
      <c r="H1167" s="20">
        <f>VLOOKUP(G1167,Table10[#All],2,0)</f>
        <v>1</v>
      </c>
      <c r="I1167" s="23" t="s">
        <v>119</v>
      </c>
      <c r="J1167" s="20">
        <f>VLOOKUP(I1167,Table11[#All],2,0)</f>
        <v>0</v>
      </c>
      <c r="K1167" s="23" t="s">
        <v>98</v>
      </c>
      <c r="L1167" s="20">
        <f>VLOOKUP(K1167,Table12[#All],2,0)</f>
        <v>0</v>
      </c>
      <c r="M1167" s="23" t="s">
        <v>126</v>
      </c>
      <c r="N1167" s="20">
        <f>VLOOKUP(M1167,Table13[#All],2,0)</f>
        <v>0</v>
      </c>
      <c r="O1167" s="23" t="s">
        <v>119</v>
      </c>
      <c r="P1167" s="20">
        <f>VLOOKUP(O1167,Table14[#All],2,0)</f>
        <v>0</v>
      </c>
      <c r="Q1167" s="23" t="s">
        <v>104</v>
      </c>
      <c r="R1167" s="20">
        <f>VLOOKUP(Q1167,Table16[#All],2,0)</f>
        <v>0</v>
      </c>
      <c r="S1167" s="23" t="s">
        <v>150</v>
      </c>
      <c r="T1167" s="20">
        <f>VLOOKUP(S1167,Table17[#All],2,0)</f>
        <v>2</v>
      </c>
      <c r="U1167" s="24">
        <v>233170</v>
      </c>
    </row>
    <row r="1168" spans="1:21">
      <c r="A1168" s="19" t="s">
        <v>209</v>
      </c>
      <c r="B1168" s="20">
        <f>VLOOKUP(A1168,Table7[#All],2,)</f>
        <v>0</v>
      </c>
      <c r="C1168" s="20" t="s">
        <v>91</v>
      </c>
      <c r="D1168" s="20">
        <f>VLOOKUP(C1168,Table8[#All],2,0)</f>
        <v>0</v>
      </c>
      <c r="E1168" s="20" t="s">
        <v>92</v>
      </c>
      <c r="F1168" s="20">
        <f>VLOOKUP(E1168,Table9[#All],2,0)</f>
        <v>0</v>
      </c>
      <c r="G1168" s="20" t="s">
        <v>93</v>
      </c>
      <c r="H1168" s="20">
        <f>VLOOKUP(G1168,Table10[#All],2,0)</f>
        <v>1</v>
      </c>
      <c r="I1168" s="20" t="s">
        <v>119</v>
      </c>
      <c r="J1168" s="20">
        <f>VLOOKUP(I1168,Table11[#All],2,0)</f>
        <v>0</v>
      </c>
      <c r="K1168" s="20" t="s">
        <v>98</v>
      </c>
      <c r="L1168" s="20">
        <f>VLOOKUP(K1168,Table12[#All],2,0)</f>
        <v>0</v>
      </c>
      <c r="M1168" s="20" t="s">
        <v>126</v>
      </c>
      <c r="N1168" s="20">
        <f>VLOOKUP(M1168,Table13[#All],2,0)</f>
        <v>0</v>
      </c>
      <c r="O1168" s="20" t="s">
        <v>119</v>
      </c>
      <c r="P1168" s="20">
        <f>VLOOKUP(O1168,Table14[#All],2,0)</f>
        <v>0</v>
      </c>
      <c r="Q1168" s="20" t="s">
        <v>104</v>
      </c>
      <c r="R1168" s="20">
        <f>VLOOKUP(Q1168,Table16[#All],2,0)</f>
        <v>0</v>
      </c>
      <c r="S1168" s="20" t="s">
        <v>111</v>
      </c>
      <c r="T1168" s="20">
        <f>VLOOKUP(S1168,Table17[#All],2,0)</f>
        <v>0</v>
      </c>
      <c r="U1168" s="21">
        <v>245350</v>
      </c>
    </row>
    <row r="1169" spans="1:21">
      <c r="A1169" s="22" t="s">
        <v>121</v>
      </c>
      <c r="B1169" s="20">
        <f>VLOOKUP(A1169,Table7[#All],2,)</f>
        <v>17</v>
      </c>
      <c r="C1169" s="23" t="s">
        <v>225</v>
      </c>
      <c r="D1169" s="20">
        <f>VLOOKUP(C1169,Table8[#All],2,0)</f>
        <v>6</v>
      </c>
      <c r="E1169" s="23" t="s">
        <v>92</v>
      </c>
      <c r="F1169" s="20">
        <f>VLOOKUP(E1169,Table9[#All],2,0)</f>
        <v>0</v>
      </c>
      <c r="G1169" s="23" t="s">
        <v>122</v>
      </c>
      <c r="H1169" s="20">
        <f>VLOOKUP(G1169,Table10[#All],2,0)</f>
        <v>0</v>
      </c>
      <c r="I1169" s="23" t="s">
        <v>119</v>
      </c>
      <c r="J1169" s="20">
        <f>VLOOKUP(I1169,Table11[#All],2,0)</f>
        <v>0</v>
      </c>
      <c r="K1169" s="23" t="s">
        <v>98</v>
      </c>
      <c r="L1169" s="20">
        <f>VLOOKUP(K1169,Table12[#All],2,0)</f>
        <v>0</v>
      </c>
      <c r="M1169" s="23" t="s">
        <v>126</v>
      </c>
      <c r="N1169" s="20">
        <f>VLOOKUP(M1169,Table13[#All],2,0)</f>
        <v>0</v>
      </c>
      <c r="O1169" s="23" t="s">
        <v>98</v>
      </c>
      <c r="P1169" s="20">
        <f>VLOOKUP(O1169,Table14[#All],2,0)</f>
        <v>1</v>
      </c>
      <c r="Q1169" s="23" t="s">
        <v>104</v>
      </c>
      <c r="R1169" s="20">
        <f>VLOOKUP(Q1169,Table16[#All],2,0)</f>
        <v>0</v>
      </c>
      <c r="S1169" s="23" t="s">
        <v>111</v>
      </c>
      <c r="T1169" s="20">
        <f>VLOOKUP(S1169,Table17[#All],2,0)</f>
        <v>0</v>
      </c>
      <c r="U1169" s="24">
        <v>173000</v>
      </c>
    </row>
    <row r="1170" spans="1:21">
      <c r="A1170" s="19" t="s">
        <v>206</v>
      </c>
      <c r="B1170" s="20">
        <f>VLOOKUP(A1170,Table7[#All],2,)</f>
        <v>15</v>
      </c>
      <c r="C1170" s="20" t="s">
        <v>91</v>
      </c>
      <c r="D1170" s="20">
        <f>VLOOKUP(C1170,Table8[#All],2,0)</f>
        <v>0</v>
      </c>
      <c r="E1170" s="20" t="s">
        <v>92</v>
      </c>
      <c r="F1170" s="20">
        <f>VLOOKUP(E1170,Table9[#All],2,0)</f>
        <v>0</v>
      </c>
      <c r="G1170" s="20" t="s">
        <v>122</v>
      </c>
      <c r="H1170" s="20">
        <f>VLOOKUP(G1170,Table10[#All],2,0)</f>
        <v>0</v>
      </c>
      <c r="I1170" s="20" t="s">
        <v>98</v>
      </c>
      <c r="J1170" s="20">
        <f>VLOOKUP(I1170,Table11[#All],2,0)</f>
        <v>1</v>
      </c>
      <c r="K1170" s="20" t="s">
        <v>98</v>
      </c>
      <c r="L1170" s="20">
        <f>VLOOKUP(K1170,Table12[#All],2,0)</f>
        <v>0</v>
      </c>
      <c r="M1170" s="20" t="s">
        <v>126</v>
      </c>
      <c r="N1170" s="20">
        <f>VLOOKUP(M1170,Table13[#All],2,0)</f>
        <v>0</v>
      </c>
      <c r="O1170" s="20" t="s">
        <v>119</v>
      </c>
      <c r="P1170" s="20">
        <f>VLOOKUP(O1170,Table14[#All],2,0)</f>
        <v>0</v>
      </c>
      <c r="Q1170" s="20" t="s">
        <v>104</v>
      </c>
      <c r="R1170" s="20">
        <f>VLOOKUP(Q1170,Table16[#All],2,0)</f>
        <v>0</v>
      </c>
      <c r="S1170" s="20" t="s">
        <v>111</v>
      </c>
      <c r="T1170" s="20">
        <f>VLOOKUP(S1170,Table17[#All],2,0)</f>
        <v>0</v>
      </c>
      <c r="U1170" s="21">
        <v>235000</v>
      </c>
    </row>
    <row r="1171" spans="1:21">
      <c r="A1171" s="22" t="s">
        <v>162</v>
      </c>
      <c r="B1171" s="20">
        <f>VLOOKUP(A1171,Table7[#All],2,)</f>
        <v>3</v>
      </c>
      <c r="C1171" s="23" t="s">
        <v>91</v>
      </c>
      <c r="D1171" s="20">
        <f>VLOOKUP(C1171,Table8[#All],2,0)</f>
        <v>0</v>
      </c>
      <c r="E1171" s="23" t="s">
        <v>92</v>
      </c>
      <c r="F1171" s="20">
        <f>VLOOKUP(E1171,Table9[#All],2,0)</f>
        <v>0</v>
      </c>
      <c r="G1171" s="23" t="s">
        <v>122</v>
      </c>
      <c r="H1171" s="20">
        <f>VLOOKUP(G1171,Table10[#All],2,0)</f>
        <v>0</v>
      </c>
      <c r="I1171" s="23" t="s">
        <v>126</v>
      </c>
      <c r="J1171" s="20">
        <f>VLOOKUP(I1171,Table11[#All],2,0)</f>
        <v>2</v>
      </c>
      <c r="K1171" s="23" t="s">
        <v>98</v>
      </c>
      <c r="L1171" s="20">
        <f>VLOOKUP(K1171,Table12[#All],2,0)</f>
        <v>0</v>
      </c>
      <c r="M1171" s="23" t="s">
        <v>126</v>
      </c>
      <c r="N1171" s="20">
        <f>VLOOKUP(M1171,Table13[#All],2,0)</f>
        <v>0</v>
      </c>
      <c r="O1171" s="23" t="s">
        <v>119</v>
      </c>
      <c r="P1171" s="20">
        <f>VLOOKUP(O1171,Table14[#All],2,0)</f>
        <v>0</v>
      </c>
      <c r="Q1171" s="23" t="s">
        <v>104</v>
      </c>
      <c r="R1171" s="20">
        <f>VLOOKUP(Q1171,Table16[#All],2,0)</f>
        <v>0</v>
      </c>
      <c r="S1171" s="23" t="s">
        <v>111</v>
      </c>
      <c r="T1171" s="20">
        <f>VLOOKUP(S1171,Table17[#All],2,0)</f>
        <v>0</v>
      </c>
      <c r="U1171" s="24">
        <v>625000</v>
      </c>
    </row>
    <row r="1172" spans="1:21">
      <c r="A1172" s="19" t="s">
        <v>217</v>
      </c>
      <c r="B1172" s="20">
        <f>VLOOKUP(A1172,Table7[#All],2,)</f>
        <v>4</v>
      </c>
      <c r="C1172" s="20" t="s">
        <v>91</v>
      </c>
      <c r="D1172" s="20">
        <f>VLOOKUP(C1172,Table8[#All],2,0)</f>
        <v>0</v>
      </c>
      <c r="E1172" s="20" t="s">
        <v>92</v>
      </c>
      <c r="F1172" s="20">
        <f>VLOOKUP(E1172,Table9[#All],2,0)</f>
        <v>0</v>
      </c>
      <c r="G1172" s="20" t="s">
        <v>158</v>
      </c>
      <c r="H1172" s="20">
        <f>VLOOKUP(G1172,Table10[#All],2,0)</f>
        <v>5</v>
      </c>
      <c r="I1172" s="20" t="s">
        <v>98</v>
      </c>
      <c r="J1172" s="20">
        <f>VLOOKUP(I1172,Table11[#All],2,0)</f>
        <v>1</v>
      </c>
      <c r="K1172" s="20" t="s">
        <v>98</v>
      </c>
      <c r="L1172" s="20">
        <f>VLOOKUP(K1172,Table12[#All],2,0)</f>
        <v>0</v>
      </c>
      <c r="M1172" s="20" t="s">
        <v>98</v>
      </c>
      <c r="N1172" s="20">
        <f>VLOOKUP(M1172,Table13[#All],2,0)</f>
        <v>2</v>
      </c>
      <c r="O1172" s="20" t="s">
        <v>98</v>
      </c>
      <c r="P1172" s="20">
        <f>VLOOKUP(O1172,Table14[#All],2,0)</f>
        <v>1</v>
      </c>
      <c r="Q1172" s="20" t="s">
        <v>104</v>
      </c>
      <c r="R1172" s="20">
        <f>VLOOKUP(Q1172,Table16[#All],2,0)</f>
        <v>0</v>
      </c>
      <c r="S1172" s="20" t="s">
        <v>111</v>
      </c>
      <c r="T1172" s="20">
        <f>VLOOKUP(S1172,Table17[#All],2,0)</f>
        <v>0</v>
      </c>
      <c r="U1172" s="21">
        <v>171000</v>
      </c>
    </row>
    <row r="1173" spans="1:21">
      <c r="A1173" s="22" t="s">
        <v>89</v>
      </c>
      <c r="B1173" s="20">
        <f>VLOOKUP(A1173,Table7[#All],2,)</f>
        <v>11</v>
      </c>
      <c r="C1173" s="23" t="s">
        <v>91</v>
      </c>
      <c r="D1173" s="20">
        <f>VLOOKUP(C1173,Table8[#All],2,0)</f>
        <v>0</v>
      </c>
      <c r="E1173" s="23" t="s">
        <v>92</v>
      </c>
      <c r="F1173" s="20">
        <f>VLOOKUP(E1173,Table9[#All],2,0)</f>
        <v>0</v>
      </c>
      <c r="G1173" s="23" t="s">
        <v>93</v>
      </c>
      <c r="H1173" s="20">
        <f>VLOOKUP(G1173,Table10[#All],2,0)</f>
        <v>1</v>
      </c>
      <c r="I1173" s="23" t="s">
        <v>98</v>
      </c>
      <c r="J1173" s="20">
        <f>VLOOKUP(I1173,Table11[#All],2,0)</f>
        <v>1</v>
      </c>
      <c r="K1173" s="23" t="s">
        <v>98</v>
      </c>
      <c r="L1173" s="20">
        <f>VLOOKUP(K1173,Table12[#All],2,0)</f>
        <v>0</v>
      </c>
      <c r="M1173" s="23" t="s">
        <v>126</v>
      </c>
      <c r="N1173" s="20">
        <f>VLOOKUP(M1173,Table13[#All],2,0)</f>
        <v>0</v>
      </c>
      <c r="O1173" s="23" t="s">
        <v>98</v>
      </c>
      <c r="P1173" s="20">
        <f>VLOOKUP(O1173,Table14[#All],2,0)</f>
        <v>1</v>
      </c>
      <c r="Q1173" s="23" t="s">
        <v>104</v>
      </c>
      <c r="R1173" s="20">
        <f>VLOOKUP(Q1173,Table16[#All],2,0)</f>
        <v>0</v>
      </c>
      <c r="S1173" s="23" t="s">
        <v>111</v>
      </c>
      <c r="T1173" s="20">
        <f>VLOOKUP(S1173,Table17[#All],2,0)</f>
        <v>0</v>
      </c>
      <c r="U1173" s="24">
        <v>163000</v>
      </c>
    </row>
    <row r="1174" spans="1:21">
      <c r="A1174" s="19" t="s">
        <v>163</v>
      </c>
      <c r="B1174" s="20">
        <f>VLOOKUP(A1174,Table7[#All],2,)</f>
        <v>5</v>
      </c>
      <c r="C1174" s="20" t="s">
        <v>91</v>
      </c>
      <c r="D1174" s="20">
        <f>VLOOKUP(C1174,Table8[#All],2,0)</f>
        <v>0</v>
      </c>
      <c r="E1174" s="20" t="s">
        <v>129</v>
      </c>
      <c r="F1174" s="20">
        <f>VLOOKUP(E1174,Table9[#All],2,0)</f>
        <v>3</v>
      </c>
      <c r="G1174" s="20" t="s">
        <v>122</v>
      </c>
      <c r="H1174" s="20">
        <f>VLOOKUP(G1174,Table10[#All],2,0)</f>
        <v>0</v>
      </c>
      <c r="I1174" s="20" t="s">
        <v>119</v>
      </c>
      <c r="J1174" s="20">
        <f>VLOOKUP(I1174,Table11[#All],2,0)</f>
        <v>0</v>
      </c>
      <c r="K1174" s="20" t="s">
        <v>98</v>
      </c>
      <c r="L1174" s="20">
        <f>VLOOKUP(K1174,Table12[#All],2,0)</f>
        <v>0</v>
      </c>
      <c r="M1174" s="20" t="s">
        <v>126</v>
      </c>
      <c r="N1174" s="20">
        <f>VLOOKUP(M1174,Table13[#All],2,0)</f>
        <v>0</v>
      </c>
      <c r="O1174" s="20" t="s">
        <v>119</v>
      </c>
      <c r="P1174" s="20">
        <f>VLOOKUP(O1174,Table14[#All],2,0)</f>
        <v>0</v>
      </c>
      <c r="Q1174" s="20" t="s">
        <v>104</v>
      </c>
      <c r="R1174" s="20">
        <f>VLOOKUP(Q1174,Table16[#All],2,0)</f>
        <v>0</v>
      </c>
      <c r="S1174" s="20" t="s">
        <v>111</v>
      </c>
      <c r="T1174" s="20">
        <f>VLOOKUP(S1174,Table17[#All],2,0)</f>
        <v>0</v>
      </c>
      <c r="U1174" s="21">
        <v>171900</v>
      </c>
    </row>
    <row r="1175" spans="1:21">
      <c r="A1175" s="22" t="s">
        <v>199</v>
      </c>
      <c r="B1175" s="20">
        <f>VLOOKUP(A1175,Table7[#All],2,)</f>
        <v>19</v>
      </c>
      <c r="C1175" s="23" t="s">
        <v>91</v>
      </c>
      <c r="D1175" s="20">
        <f>VLOOKUP(C1175,Table8[#All],2,0)</f>
        <v>0</v>
      </c>
      <c r="E1175" s="23" t="s">
        <v>92</v>
      </c>
      <c r="F1175" s="20">
        <f>VLOOKUP(E1175,Table9[#All],2,0)</f>
        <v>0</v>
      </c>
      <c r="G1175" s="23" t="s">
        <v>176</v>
      </c>
      <c r="H1175" s="20">
        <f>VLOOKUP(G1175,Table10[#All],2,0)</f>
        <v>2</v>
      </c>
      <c r="I1175" s="23" t="s">
        <v>98</v>
      </c>
      <c r="J1175" s="20">
        <f>VLOOKUP(I1175,Table11[#All],2,0)</f>
        <v>1</v>
      </c>
      <c r="K1175" s="23" t="s">
        <v>98</v>
      </c>
      <c r="L1175" s="20">
        <f>VLOOKUP(K1175,Table12[#All],2,0)</f>
        <v>0</v>
      </c>
      <c r="M1175" s="23" t="s">
        <v>98</v>
      </c>
      <c r="N1175" s="20">
        <f>VLOOKUP(M1175,Table13[#All],2,0)</f>
        <v>2</v>
      </c>
      <c r="O1175" s="23" t="s">
        <v>126</v>
      </c>
      <c r="P1175" s="20">
        <f>VLOOKUP(O1175,Table14[#All],2,0)</f>
        <v>2</v>
      </c>
      <c r="Q1175" s="23" t="s">
        <v>104</v>
      </c>
      <c r="R1175" s="20">
        <f>VLOOKUP(Q1175,Table16[#All],2,0)</f>
        <v>0</v>
      </c>
      <c r="S1175" s="23" t="s">
        <v>111</v>
      </c>
      <c r="T1175" s="20">
        <f>VLOOKUP(S1175,Table17[#All],2,0)</f>
        <v>0</v>
      </c>
      <c r="U1175" s="24">
        <v>200500</v>
      </c>
    </row>
    <row r="1176" spans="1:21">
      <c r="A1176" s="19" t="s">
        <v>212</v>
      </c>
      <c r="B1176" s="20">
        <f>VLOOKUP(A1176,Table7[#All],2,)</f>
        <v>2</v>
      </c>
      <c r="C1176" s="20" t="s">
        <v>91</v>
      </c>
      <c r="D1176" s="20">
        <f>VLOOKUP(C1176,Table8[#All],2,0)</f>
        <v>0</v>
      </c>
      <c r="E1176" s="20" t="s">
        <v>92</v>
      </c>
      <c r="F1176" s="20">
        <f>VLOOKUP(E1176,Table9[#All],2,0)</f>
        <v>0</v>
      </c>
      <c r="G1176" s="20" t="s">
        <v>122</v>
      </c>
      <c r="H1176" s="20">
        <f>VLOOKUP(G1176,Table10[#All],2,0)</f>
        <v>0</v>
      </c>
      <c r="I1176" s="20" t="s">
        <v>119</v>
      </c>
      <c r="J1176" s="20">
        <f>VLOOKUP(I1176,Table11[#All],2,0)</f>
        <v>0</v>
      </c>
      <c r="K1176" s="20" t="s">
        <v>98</v>
      </c>
      <c r="L1176" s="20">
        <f>VLOOKUP(K1176,Table12[#All],2,0)</f>
        <v>0</v>
      </c>
      <c r="M1176" s="20" t="s">
        <v>98</v>
      </c>
      <c r="N1176" s="20">
        <f>VLOOKUP(M1176,Table13[#All],2,0)</f>
        <v>2</v>
      </c>
      <c r="O1176" s="20" t="s">
        <v>98</v>
      </c>
      <c r="P1176" s="20">
        <f>VLOOKUP(O1176,Table14[#All],2,0)</f>
        <v>1</v>
      </c>
      <c r="Q1176" s="20" t="s">
        <v>104</v>
      </c>
      <c r="R1176" s="20">
        <f>VLOOKUP(Q1176,Table16[#All],2,0)</f>
        <v>0</v>
      </c>
      <c r="S1176" s="20" t="s">
        <v>111</v>
      </c>
      <c r="T1176" s="20">
        <f>VLOOKUP(S1176,Table17[#All],2,0)</f>
        <v>0</v>
      </c>
      <c r="U1176" s="21">
        <v>239000</v>
      </c>
    </row>
    <row r="1177" spans="1:21">
      <c r="A1177" s="22" t="s">
        <v>162</v>
      </c>
      <c r="B1177" s="20">
        <f>VLOOKUP(A1177,Table7[#All],2,)</f>
        <v>3</v>
      </c>
      <c r="C1177" s="23" t="s">
        <v>91</v>
      </c>
      <c r="D1177" s="20">
        <f>VLOOKUP(C1177,Table8[#All],2,0)</f>
        <v>0</v>
      </c>
      <c r="E1177" s="23" t="s">
        <v>92</v>
      </c>
      <c r="F1177" s="20">
        <f>VLOOKUP(E1177,Table9[#All],2,0)</f>
        <v>0</v>
      </c>
      <c r="G1177" s="23" t="s">
        <v>176</v>
      </c>
      <c r="H1177" s="20">
        <f>VLOOKUP(G1177,Table10[#All],2,0)</f>
        <v>2</v>
      </c>
      <c r="I1177" s="23" t="s">
        <v>119</v>
      </c>
      <c r="J1177" s="20">
        <f>VLOOKUP(I1177,Table11[#All],2,0)</f>
        <v>0</v>
      </c>
      <c r="K1177" s="23" t="s">
        <v>98</v>
      </c>
      <c r="L1177" s="20">
        <f>VLOOKUP(K1177,Table12[#All],2,0)</f>
        <v>0</v>
      </c>
      <c r="M1177" s="23" t="s">
        <v>126</v>
      </c>
      <c r="N1177" s="20">
        <f>VLOOKUP(M1177,Table13[#All],2,0)</f>
        <v>0</v>
      </c>
      <c r="O1177" s="23" t="s">
        <v>119</v>
      </c>
      <c r="P1177" s="20">
        <f>VLOOKUP(O1177,Table14[#All],2,0)</f>
        <v>0</v>
      </c>
      <c r="Q1177" s="23" t="s">
        <v>104</v>
      </c>
      <c r="R1177" s="20">
        <f>VLOOKUP(Q1177,Table16[#All],2,0)</f>
        <v>0</v>
      </c>
      <c r="S1177" s="23" t="s">
        <v>111</v>
      </c>
      <c r="T1177" s="20">
        <f>VLOOKUP(S1177,Table17[#All],2,0)</f>
        <v>0</v>
      </c>
      <c r="U1177" s="24">
        <v>285000</v>
      </c>
    </row>
    <row r="1178" spans="1:21">
      <c r="A1178" s="19" t="s">
        <v>217</v>
      </c>
      <c r="B1178" s="20">
        <f>VLOOKUP(A1178,Table7[#All],2,)</f>
        <v>4</v>
      </c>
      <c r="C1178" s="20" t="s">
        <v>91</v>
      </c>
      <c r="D1178" s="20">
        <f>VLOOKUP(C1178,Table8[#All],2,0)</f>
        <v>0</v>
      </c>
      <c r="E1178" s="20" t="s">
        <v>92</v>
      </c>
      <c r="F1178" s="20">
        <f>VLOOKUP(E1178,Table9[#All],2,0)</f>
        <v>0</v>
      </c>
      <c r="G1178" s="20" t="s">
        <v>93</v>
      </c>
      <c r="H1178" s="20">
        <f>VLOOKUP(G1178,Table10[#All],2,0)</f>
        <v>1</v>
      </c>
      <c r="I1178" s="20" t="s">
        <v>98</v>
      </c>
      <c r="J1178" s="20">
        <f>VLOOKUP(I1178,Table11[#All],2,0)</f>
        <v>1</v>
      </c>
      <c r="K1178" s="20" t="s">
        <v>98</v>
      </c>
      <c r="L1178" s="20">
        <f>VLOOKUP(K1178,Table12[#All],2,0)</f>
        <v>0</v>
      </c>
      <c r="M1178" s="20" t="s">
        <v>98</v>
      </c>
      <c r="N1178" s="20">
        <f>VLOOKUP(M1178,Table13[#All],2,0)</f>
        <v>2</v>
      </c>
      <c r="O1178" s="20" t="s">
        <v>98</v>
      </c>
      <c r="P1178" s="20">
        <f>VLOOKUP(O1178,Table14[#All],2,0)</f>
        <v>1</v>
      </c>
      <c r="Q1178" s="20" t="s">
        <v>104</v>
      </c>
      <c r="R1178" s="20">
        <f>VLOOKUP(Q1178,Table16[#All],2,0)</f>
        <v>0</v>
      </c>
      <c r="S1178" s="20" t="s">
        <v>111</v>
      </c>
      <c r="T1178" s="20">
        <f>VLOOKUP(S1178,Table17[#All],2,0)</f>
        <v>0</v>
      </c>
      <c r="U1178" s="21">
        <v>119500</v>
      </c>
    </row>
    <row r="1179" spans="1:21">
      <c r="A1179" s="22" t="s">
        <v>188</v>
      </c>
      <c r="B1179" s="20">
        <f>VLOOKUP(A1179,Table7[#All],2,)</f>
        <v>7</v>
      </c>
      <c r="C1179" s="23" t="s">
        <v>182</v>
      </c>
      <c r="D1179" s="20">
        <f>VLOOKUP(C1179,Table8[#All],2,0)</f>
        <v>3</v>
      </c>
      <c r="E1179" s="23" t="s">
        <v>92</v>
      </c>
      <c r="F1179" s="20">
        <f>VLOOKUP(E1179,Table9[#All],2,0)</f>
        <v>0</v>
      </c>
      <c r="G1179" s="23" t="s">
        <v>176</v>
      </c>
      <c r="H1179" s="20">
        <f>VLOOKUP(G1179,Table10[#All],2,0)</f>
        <v>2</v>
      </c>
      <c r="I1179" s="23" t="s">
        <v>98</v>
      </c>
      <c r="J1179" s="20">
        <f>VLOOKUP(I1179,Table11[#All],2,0)</f>
        <v>1</v>
      </c>
      <c r="K1179" s="23" t="s">
        <v>98</v>
      </c>
      <c r="L1179" s="20">
        <f>VLOOKUP(K1179,Table12[#All],2,0)</f>
        <v>0</v>
      </c>
      <c r="M1179" s="23" t="s">
        <v>98</v>
      </c>
      <c r="N1179" s="20">
        <f>VLOOKUP(M1179,Table13[#All],2,0)</f>
        <v>2</v>
      </c>
      <c r="O1179" s="23" t="s">
        <v>98</v>
      </c>
      <c r="P1179" s="20">
        <f>VLOOKUP(O1179,Table14[#All],2,0)</f>
        <v>1</v>
      </c>
      <c r="Q1179" s="23" t="s">
        <v>167</v>
      </c>
      <c r="R1179" s="20">
        <f>VLOOKUP(Q1179,Table16[#All],2,0)</f>
        <v>1</v>
      </c>
      <c r="S1179" s="23" t="s">
        <v>111</v>
      </c>
      <c r="T1179" s="20">
        <f>VLOOKUP(S1179,Table17[#All],2,0)</f>
        <v>0</v>
      </c>
      <c r="U1179" s="24">
        <v>115000</v>
      </c>
    </row>
    <row r="1180" spans="1:21">
      <c r="A1180" s="19" t="s">
        <v>212</v>
      </c>
      <c r="B1180" s="20">
        <f>VLOOKUP(A1180,Table7[#All],2,)</f>
        <v>2</v>
      </c>
      <c r="C1180" s="20" t="s">
        <v>91</v>
      </c>
      <c r="D1180" s="20">
        <f>VLOOKUP(C1180,Table8[#All],2,0)</f>
        <v>0</v>
      </c>
      <c r="E1180" s="20" t="s">
        <v>92</v>
      </c>
      <c r="F1180" s="20">
        <f>VLOOKUP(E1180,Table9[#All],2,0)</f>
        <v>0</v>
      </c>
      <c r="G1180" s="20" t="s">
        <v>176</v>
      </c>
      <c r="H1180" s="20">
        <f>VLOOKUP(G1180,Table10[#All],2,0)</f>
        <v>2</v>
      </c>
      <c r="I1180" s="20" t="s">
        <v>98</v>
      </c>
      <c r="J1180" s="20">
        <f>VLOOKUP(I1180,Table11[#All],2,0)</f>
        <v>1</v>
      </c>
      <c r="K1180" s="20" t="s">
        <v>98</v>
      </c>
      <c r="L1180" s="20">
        <f>VLOOKUP(K1180,Table12[#All],2,0)</f>
        <v>0</v>
      </c>
      <c r="M1180" s="20" t="s">
        <v>126</v>
      </c>
      <c r="N1180" s="20">
        <f>VLOOKUP(M1180,Table13[#All],2,0)</f>
        <v>0</v>
      </c>
      <c r="O1180" s="20" t="s">
        <v>98</v>
      </c>
      <c r="P1180" s="20">
        <f>VLOOKUP(O1180,Table14[#All],2,0)</f>
        <v>1</v>
      </c>
      <c r="Q1180" s="20" t="s">
        <v>104</v>
      </c>
      <c r="R1180" s="20">
        <f>VLOOKUP(Q1180,Table16[#All],2,0)</f>
        <v>0</v>
      </c>
      <c r="S1180" s="20" t="s">
        <v>111</v>
      </c>
      <c r="T1180" s="20">
        <f>VLOOKUP(S1180,Table17[#All],2,0)</f>
        <v>0</v>
      </c>
      <c r="U1180" s="21">
        <v>154900</v>
      </c>
    </row>
    <row r="1181" spans="1:21">
      <c r="A1181" s="22" t="s">
        <v>206</v>
      </c>
      <c r="B1181" s="20">
        <f>VLOOKUP(A1181,Table7[#All],2,)</f>
        <v>15</v>
      </c>
      <c r="C1181" s="23" t="s">
        <v>91</v>
      </c>
      <c r="D1181" s="20">
        <f>VLOOKUP(C1181,Table8[#All],2,0)</f>
        <v>0</v>
      </c>
      <c r="E1181" s="23" t="s">
        <v>92</v>
      </c>
      <c r="F1181" s="20">
        <f>VLOOKUP(E1181,Table9[#All],2,0)</f>
        <v>0</v>
      </c>
      <c r="G1181" s="23" t="s">
        <v>93</v>
      </c>
      <c r="H1181" s="20">
        <f>VLOOKUP(G1181,Table10[#All],2,0)</f>
        <v>1</v>
      </c>
      <c r="I1181" s="23" t="s">
        <v>83</v>
      </c>
      <c r="J1181" s="20">
        <f>VLOOKUP(I1181,Table11[#All],2,0)</f>
        <v>3</v>
      </c>
      <c r="K1181" s="23" t="s">
        <v>83</v>
      </c>
      <c r="L1181" s="20">
        <f>VLOOKUP(K1181,Table12[#All],2,0)</f>
        <v>2</v>
      </c>
      <c r="M1181" s="23" t="s">
        <v>119</v>
      </c>
      <c r="N1181" s="20">
        <f>VLOOKUP(M1181,Table13[#All],2,0)</f>
        <v>1</v>
      </c>
      <c r="O1181" s="23" t="s">
        <v>98</v>
      </c>
      <c r="P1181" s="20">
        <f>VLOOKUP(O1181,Table14[#All],2,0)</f>
        <v>1</v>
      </c>
      <c r="Q1181" s="23" t="s">
        <v>167</v>
      </c>
      <c r="R1181" s="20">
        <f>VLOOKUP(Q1181,Table16[#All],2,0)</f>
        <v>1</v>
      </c>
      <c r="S1181" s="23" t="s">
        <v>111</v>
      </c>
      <c r="T1181" s="20">
        <f>VLOOKUP(S1181,Table17[#All],2,0)</f>
        <v>0</v>
      </c>
      <c r="U1181" s="24">
        <v>93000</v>
      </c>
    </row>
    <row r="1182" spans="1:21">
      <c r="A1182" s="19" t="s">
        <v>218</v>
      </c>
      <c r="B1182" s="20">
        <f>VLOOKUP(A1182,Table7[#All],2,)</f>
        <v>16</v>
      </c>
      <c r="C1182" s="20" t="s">
        <v>91</v>
      </c>
      <c r="D1182" s="20">
        <f>VLOOKUP(C1182,Table8[#All],2,0)</f>
        <v>0</v>
      </c>
      <c r="E1182" s="20" t="s">
        <v>92</v>
      </c>
      <c r="F1182" s="20">
        <f>VLOOKUP(E1182,Table9[#All],2,0)</f>
        <v>0</v>
      </c>
      <c r="G1182" s="20" t="s">
        <v>122</v>
      </c>
      <c r="H1182" s="20">
        <f>VLOOKUP(G1182,Table10[#All],2,0)</f>
        <v>0</v>
      </c>
      <c r="I1182" s="20" t="s">
        <v>119</v>
      </c>
      <c r="J1182" s="20">
        <f>VLOOKUP(I1182,Table11[#All],2,0)</f>
        <v>0</v>
      </c>
      <c r="K1182" s="20" t="s">
        <v>98</v>
      </c>
      <c r="L1182" s="20">
        <f>VLOOKUP(K1182,Table12[#All],2,0)</f>
        <v>0</v>
      </c>
      <c r="M1182" s="20" t="s">
        <v>126</v>
      </c>
      <c r="N1182" s="20">
        <f>VLOOKUP(M1182,Table13[#All],2,0)</f>
        <v>0</v>
      </c>
      <c r="O1182" s="20" t="s">
        <v>98</v>
      </c>
      <c r="P1182" s="20">
        <f>VLOOKUP(O1182,Table14[#All],2,0)</f>
        <v>1</v>
      </c>
      <c r="Q1182" s="20" t="s">
        <v>104</v>
      </c>
      <c r="R1182" s="20">
        <f>VLOOKUP(Q1182,Table16[#All],2,0)</f>
        <v>0</v>
      </c>
      <c r="S1182" s="20" t="s">
        <v>111</v>
      </c>
      <c r="T1182" s="20">
        <f>VLOOKUP(S1182,Table17[#All],2,0)</f>
        <v>0</v>
      </c>
      <c r="U1182" s="21">
        <v>250000</v>
      </c>
    </row>
    <row r="1183" spans="1:21">
      <c r="A1183" s="22" t="s">
        <v>212</v>
      </c>
      <c r="B1183" s="20">
        <f>VLOOKUP(A1183,Table7[#All],2,)</f>
        <v>2</v>
      </c>
      <c r="C1183" s="23" t="s">
        <v>91</v>
      </c>
      <c r="D1183" s="20">
        <f>VLOOKUP(C1183,Table8[#All],2,0)</f>
        <v>0</v>
      </c>
      <c r="E1183" s="23" t="s">
        <v>129</v>
      </c>
      <c r="F1183" s="20">
        <f>VLOOKUP(E1183,Table9[#All],2,0)</f>
        <v>3</v>
      </c>
      <c r="G1183" s="23" t="s">
        <v>93</v>
      </c>
      <c r="H1183" s="20">
        <f>VLOOKUP(G1183,Table10[#All],2,0)</f>
        <v>1</v>
      </c>
      <c r="I1183" s="23" t="s">
        <v>126</v>
      </c>
      <c r="J1183" s="20">
        <f>VLOOKUP(I1183,Table11[#All],2,0)</f>
        <v>2</v>
      </c>
      <c r="K1183" s="23" t="s">
        <v>98</v>
      </c>
      <c r="L1183" s="20">
        <f>VLOOKUP(K1183,Table12[#All],2,0)</f>
        <v>0</v>
      </c>
      <c r="M1183" s="23" t="s">
        <v>126</v>
      </c>
      <c r="N1183" s="20">
        <f>VLOOKUP(M1183,Table13[#All],2,0)</f>
        <v>0</v>
      </c>
      <c r="O1183" s="23" t="s">
        <v>119</v>
      </c>
      <c r="P1183" s="20">
        <f>VLOOKUP(O1183,Table14[#All],2,0)</f>
        <v>0</v>
      </c>
      <c r="Q1183" s="23" t="s">
        <v>104</v>
      </c>
      <c r="R1183" s="20">
        <f>VLOOKUP(Q1183,Table16[#All],2,0)</f>
        <v>0</v>
      </c>
      <c r="S1183" s="23" t="s">
        <v>150</v>
      </c>
      <c r="T1183" s="20">
        <f>VLOOKUP(S1183,Table17[#All],2,0)</f>
        <v>2</v>
      </c>
      <c r="U1183" s="24">
        <v>392500</v>
      </c>
    </row>
    <row r="1184" spans="1:21">
      <c r="A1184" s="19" t="s">
        <v>162</v>
      </c>
      <c r="B1184" s="20">
        <f>VLOOKUP(A1184,Table7[#All],2,)</f>
        <v>3</v>
      </c>
      <c r="C1184" s="20" t="s">
        <v>91</v>
      </c>
      <c r="D1184" s="20">
        <f>VLOOKUP(C1184,Table8[#All],2,0)</f>
        <v>0</v>
      </c>
      <c r="E1184" s="20" t="s">
        <v>92</v>
      </c>
      <c r="F1184" s="20">
        <f>VLOOKUP(E1184,Table9[#All],2,0)</f>
        <v>0</v>
      </c>
      <c r="G1184" s="20" t="s">
        <v>122</v>
      </c>
      <c r="H1184" s="20">
        <f>VLOOKUP(G1184,Table10[#All],2,0)</f>
        <v>0</v>
      </c>
      <c r="I1184" s="20" t="s">
        <v>126</v>
      </c>
      <c r="J1184" s="20">
        <f>VLOOKUP(I1184,Table11[#All],2,0)</f>
        <v>2</v>
      </c>
      <c r="K1184" s="20" t="s">
        <v>98</v>
      </c>
      <c r="L1184" s="20">
        <f>VLOOKUP(K1184,Table12[#All],2,0)</f>
        <v>0</v>
      </c>
      <c r="M1184" s="20" t="s">
        <v>126</v>
      </c>
      <c r="N1184" s="20">
        <f>VLOOKUP(M1184,Table13[#All],2,0)</f>
        <v>0</v>
      </c>
      <c r="O1184" s="20" t="s">
        <v>126</v>
      </c>
      <c r="P1184" s="20">
        <f>VLOOKUP(O1184,Table14[#All],2,0)</f>
        <v>2</v>
      </c>
      <c r="Q1184" s="20" t="s">
        <v>104</v>
      </c>
      <c r="R1184" s="20">
        <f>VLOOKUP(Q1184,Table16[#All],2,0)</f>
        <v>0</v>
      </c>
      <c r="S1184" s="20" t="s">
        <v>172</v>
      </c>
      <c r="T1184" s="20">
        <f>VLOOKUP(S1184,Table17[#All],2,0)</f>
        <v>1</v>
      </c>
      <c r="U1184" s="21">
        <v>745000</v>
      </c>
    </row>
    <row r="1185" spans="1:21">
      <c r="A1185" s="22" t="s">
        <v>188</v>
      </c>
      <c r="B1185" s="20">
        <f>VLOOKUP(A1185,Table7[#All],2,)</f>
        <v>7</v>
      </c>
      <c r="C1185" s="23" t="s">
        <v>91</v>
      </c>
      <c r="D1185" s="20">
        <f>VLOOKUP(C1185,Table8[#All],2,0)</f>
        <v>0</v>
      </c>
      <c r="E1185" s="23" t="s">
        <v>92</v>
      </c>
      <c r="F1185" s="20">
        <f>VLOOKUP(E1185,Table9[#All],2,0)</f>
        <v>0</v>
      </c>
      <c r="G1185" s="23" t="s">
        <v>93</v>
      </c>
      <c r="H1185" s="20">
        <f>VLOOKUP(G1185,Table10[#All],2,0)</f>
        <v>1</v>
      </c>
      <c r="I1185" s="23" t="s">
        <v>98</v>
      </c>
      <c r="J1185" s="20">
        <f>VLOOKUP(I1185,Table11[#All],2,0)</f>
        <v>1</v>
      </c>
      <c r="K1185" s="23" t="s">
        <v>98</v>
      </c>
      <c r="L1185" s="20">
        <f>VLOOKUP(K1185,Table12[#All],2,0)</f>
        <v>0</v>
      </c>
      <c r="M1185" s="23" t="s">
        <v>126</v>
      </c>
      <c r="N1185" s="20">
        <f>VLOOKUP(M1185,Table13[#All],2,0)</f>
        <v>0</v>
      </c>
      <c r="O1185" s="23" t="s">
        <v>98</v>
      </c>
      <c r="P1185" s="20">
        <f>VLOOKUP(O1185,Table14[#All],2,0)</f>
        <v>1</v>
      </c>
      <c r="Q1185" s="23" t="s">
        <v>104</v>
      </c>
      <c r="R1185" s="20">
        <f>VLOOKUP(Q1185,Table16[#All],2,0)</f>
        <v>0</v>
      </c>
      <c r="S1185" s="23" t="s">
        <v>111</v>
      </c>
      <c r="T1185" s="20">
        <f>VLOOKUP(S1185,Table17[#All],2,0)</f>
        <v>0</v>
      </c>
      <c r="U1185" s="24">
        <v>120000</v>
      </c>
    </row>
    <row r="1186" spans="1:21">
      <c r="A1186" s="19" t="s">
        <v>218</v>
      </c>
      <c r="B1186" s="20">
        <f>VLOOKUP(A1186,Table7[#All],2,)</f>
        <v>16</v>
      </c>
      <c r="C1186" s="20" t="s">
        <v>91</v>
      </c>
      <c r="D1186" s="20">
        <f>VLOOKUP(C1186,Table8[#All],2,0)</f>
        <v>0</v>
      </c>
      <c r="E1186" s="20" t="s">
        <v>92</v>
      </c>
      <c r="F1186" s="20">
        <f>VLOOKUP(E1186,Table9[#All],2,0)</f>
        <v>0</v>
      </c>
      <c r="G1186" s="20" t="s">
        <v>93</v>
      </c>
      <c r="H1186" s="20">
        <f>VLOOKUP(G1186,Table10[#All],2,0)</f>
        <v>1</v>
      </c>
      <c r="I1186" s="20" t="s">
        <v>98</v>
      </c>
      <c r="J1186" s="20">
        <f>VLOOKUP(I1186,Table11[#All],2,0)</f>
        <v>1</v>
      </c>
      <c r="K1186" s="20" t="s">
        <v>98</v>
      </c>
      <c r="L1186" s="20">
        <f>VLOOKUP(K1186,Table12[#All],2,0)</f>
        <v>0</v>
      </c>
      <c r="M1186" s="20" t="s">
        <v>119</v>
      </c>
      <c r="N1186" s="20">
        <f>VLOOKUP(M1186,Table13[#All],2,0)</f>
        <v>1</v>
      </c>
      <c r="O1186" s="20" t="s">
        <v>98</v>
      </c>
      <c r="P1186" s="20">
        <f>VLOOKUP(O1186,Table14[#All],2,0)</f>
        <v>1</v>
      </c>
      <c r="Q1186" s="20" t="s">
        <v>104</v>
      </c>
      <c r="R1186" s="20">
        <f>VLOOKUP(Q1186,Table16[#All],2,0)</f>
        <v>0</v>
      </c>
      <c r="S1186" s="20" t="s">
        <v>111</v>
      </c>
      <c r="T1186" s="20">
        <f>VLOOKUP(S1186,Table17[#All],2,0)</f>
        <v>0</v>
      </c>
      <c r="U1186" s="21">
        <v>186700</v>
      </c>
    </row>
    <row r="1187" spans="1:21">
      <c r="A1187" s="22" t="s">
        <v>206</v>
      </c>
      <c r="B1187" s="20">
        <f>VLOOKUP(A1187,Table7[#All],2,)</f>
        <v>15</v>
      </c>
      <c r="C1187" s="23" t="s">
        <v>91</v>
      </c>
      <c r="D1187" s="20">
        <f>VLOOKUP(C1187,Table8[#All],2,0)</f>
        <v>0</v>
      </c>
      <c r="E1187" s="23" t="s">
        <v>92</v>
      </c>
      <c r="F1187" s="20">
        <f>VLOOKUP(E1187,Table9[#All],2,0)</f>
        <v>0</v>
      </c>
      <c r="G1187" s="23" t="s">
        <v>176</v>
      </c>
      <c r="H1187" s="20">
        <f>VLOOKUP(G1187,Table10[#All],2,0)</f>
        <v>2</v>
      </c>
      <c r="I1187" s="23" t="s">
        <v>98</v>
      </c>
      <c r="J1187" s="20">
        <f>VLOOKUP(I1187,Table11[#All],2,0)</f>
        <v>1</v>
      </c>
      <c r="K1187" s="23" t="s">
        <v>98</v>
      </c>
      <c r="L1187" s="20">
        <f>VLOOKUP(K1187,Table12[#All],2,0)</f>
        <v>0</v>
      </c>
      <c r="M1187" s="23" t="s">
        <v>119</v>
      </c>
      <c r="N1187" s="20">
        <f>VLOOKUP(M1187,Table13[#All],2,0)</f>
        <v>1</v>
      </c>
      <c r="O1187" s="23" t="s">
        <v>98</v>
      </c>
      <c r="P1187" s="20">
        <f>VLOOKUP(O1187,Table14[#All],2,0)</f>
        <v>1</v>
      </c>
      <c r="Q1187" s="23" t="s">
        <v>104</v>
      </c>
      <c r="R1187" s="20">
        <f>VLOOKUP(Q1187,Table16[#All],2,0)</f>
        <v>0</v>
      </c>
      <c r="S1187" s="23" t="s">
        <v>111</v>
      </c>
      <c r="T1187" s="20">
        <f>VLOOKUP(S1187,Table17[#All],2,0)</f>
        <v>0</v>
      </c>
      <c r="U1187" s="24">
        <v>104900</v>
      </c>
    </row>
    <row r="1188" spans="1:21">
      <c r="A1188" s="19" t="s">
        <v>188</v>
      </c>
      <c r="B1188" s="20">
        <f>VLOOKUP(A1188,Table7[#All],2,)</f>
        <v>7</v>
      </c>
      <c r="C1188" s="20" t="s">
        <v>182</v>
      </c>
      <c r="D1188" s="20">
        <f>VLOOKUP(C1188,Table8[#All],2,0)</f>
        <v>3</v>
      </c>
      <c r="E1188" s="20" t="s">
        <v>186</v>
      </c>
      <c r="F1188" s="20">
        <f>VLOOKUP(E1188,Table9[#All],2,0)</f>
        <v>1</v>
      </c>
      <c r="G1188" s="20" t="s">
        <v>122</v>
      </c>
      <c r="H1188" s="20">
        <f>VLOOKUP(G1188,Table10[#All],2,0)</f>
        <v>0</v>
      </c>
      <c r="I1188" s="20" t="s">
        <v>139</v>
      </c>
      <c r="J1188" s="20">
        <f>VLOOKUP(I1188,Table11[#All],2,0)</f>
        <v>4</v>
      </c>
      <c r="K1188" s="20" t="s">
        <v>98</v>
      </c>
      <c r="L1188" s="20">
        <f>VLOOKUP(K1188,Table12[#All],2,0)</f>
        <v>0</v>
      </c>
      <c r="M1188" s="20" t="s">
        <v>98</v>
      </c>
      <c r="N1188" s="20">
        <f>VLOOKUP(M1188,Table13[#All],2,0)</f>
        <v>2</v>
      </c>
      <c r="O1188" s="20" t="s">
        <v>98</v>
      </c>
      <c r="P1188" s="20">
        <f>VLOOKUP(O1188,Table14[#All],2,0)</f>
        <v>1</v>
      </c>
      <c r="Q1188" s="20" t="s">
        <v>104</v>
      </c>
      <c r="R1188" s="20">
        <f>VLOOKUP(Q1188,Table16[#All],2,0)</f>
        <v>0</v>
      </c>
      <c r="S1188" s="20" t="s">
        <v>172</v>
      </c>
      <c r="T1188" s="20">
        <f>VLOOKUP(S1188,Table17[#All],2,0)</f>
        <v>1</v>
      </c>
      <c r="U1188" s="21">
        <v>95000</v>
      </c>
    </row>
    <row r="1189" spans="1:21">
      <c r="A1189" s="22" t="s">
        <v>162</v>
      </c>
      <c r="B1189" s="20">
        <f>VLOOKUP(A1189,Table7[#All],2,)</f>
        <v>3</v>
      </c>
      <c r="C1189" s="23" t="s">
        <v>91</v>
      </c>
      <c r="D1189" s="20">
        <f>VLOOKUP(C1189,Table8[#All],2,0)</f>
        <v>0</v>
      </c>
      <c r="E1189" s="23" t="s">
        <v>92</v>
      </c>
      <c r="F1189" s="20">
        <f>VLOOKUP(E1189,Table9[#All],2,0)</f>
        <v>0</v>
      </c>
      <c r="G1189" s="23" t="s">
        <v>93</v>
      </c>
      <c r="H1189" s="20">
        <f>VLOOKUP(G1189,Table10[#All],2,0)</f>
        <v>1</v>
      </c>
      <c r="I1189" s="23" t="s">
        <v>119</v>
      </c>
      <c r="J1189" s="20">
        <f>VLOOKUP(I1189,Table11[#All],2,0)</f>
        <v>0</v>
      </c>
      <c r="K1189" s="23" t="s">
        <v>98</v>
      </c>
      <c r="L1189" s="20">
        <f>VLOOKUP(K1189,Table12[#All],2,0)</f>
        <v>0</v>
      </c>
      <c r="M1189" s="23" t="s">
        <v>126</v>
      </c>
      <c r="N1189" s="20">
        <f>VLOOKUP(M1189,Table13[#All],2,0)</f>
        <v>0</v>
      </c>
      <c r="O1189" s="23" t="s">
        <v>119</v>
      </c>
      <c r="P1189" s="20">
        <f>VLOOKUP(O1189,Table14[#All],2,0)</f>
        <v>0</v>
      </c>
      <c r="Q1189" s="23" t="s">
        <v>104</v>
      </c>
      <c r="R1189" s="20">
        <f>VLOOKUP(Q1189,Table16[#All],2,0)</f>
        <v>0</v>
      </c>
      <c r="S1189" s="23" t="s">
        <v>111</v>
      </c>
      <c r="T1189" s="20">
        <f>VLOOKUP(S1189,Table17[#All],2,0)</f>
        <v>0</v>
      </c>
      <c r="U1189" s="24">
        <v>262000</v>
      </c>
    </row>
    <row r="1190" spans="1:21">
      <c r="A1190" s="19" t="s">
        <v>209</v>
      </c>
      <c r="B1190" s="20">
        <f>VLOOKUP(A1190,Table7[#All],2,)</f>
        <v>0</v>
      </c>
      <c r="C1190" s="20" t="s">
        <v>91</v>
      </c>
      <c r="D1190" s="20">
        <f>VLOOKUP(C1190,Table8[#All],2,0)</f>
        <v>0</v>
      </c>
      <c r="E1190" s="20" t="s">
        <v>92</v>
      </c>
      <c r="F1190" s="20">
        <f>VLOOKUP(E1190,Table9[#All],2,0)</f>
        <v>0</v>
      </c>
      <c r="G1190" s="20" t="s">
        <v>122</v>
      </c>
      <c r="H1190" s="20">
        <f>VLOOKUP(G1190,Table10[#All],2,0)</f>
        <v>0</v>
      </c>
      <c r="I1190" s="20" t="s">
        <v>119</v>
      </c>
      <c r="J1190" s="20">
        <f>VLOOKUP(I1190,Table11[#All],2,0)</f>
        <v>0</v>
      </c>
      <c r="K1190" s="20" t="s">
        <v>98</v>
      </c>
      <c r="L1190" s="20">
        <f>VLOOKUP(K1190,Table12[#All],2,0)</f>
        <v>0</v>
      </c>
      <c r="M1190" s="20" t="s">
        <v>126</v>
      </c>
      <c r="N1190" s="20">
        <f>VLOOKUP(M1190,Table13[#All],2,0)</f>
        <v>0</v>
      </c>
      <c r="O1190" s="20" t="s">
        <v>119</v>
      </c>
      <c r="P1190" s="20">
        <f>VLOOKUP(O1190,Table14[#All],2,0)</f>
        <v>0</v>
      </c>
      <c r="Q1190" s="20" t="s">
        <v>104</v>
      </c>
      <c r="R1190" s="20">
        <f>VLOOKUP(Q1190,Table16[#All],2,0)</f>
        <v>0</v>
      </c>
      <c r="S1190" s="20" t="s">
        <v>111</v>
      </c>
      <c r="T1190" s="20">
        <f>VLOOKUP(S1190,Table17[#All],2,0)</f>
        <v>0</v>
      </c>
      <c r="U1190" s="21">
        <v>195000</v>
      </c>
    </row>
    <row r="1191" spans="1:21">
      <c r="A1191" s="22" t="s">
        <v>121</v>
      </c>
      <c r="B1191" s="20">
        <f>VLOOKUP(A1191,Table7[#All],2,)</f>
        <v>17</v>
      </c>
      <c r="C1191" s="23" t="s">
        <v>91</v>
      </c>
      <c r="D1191" s="20">
        <f>VLOOKUP(C1191,Table8[#All],2,0)</f>
        <v>0</v>
      </c>
      <c r="E1191" s="23" t="s">
        <v>92</v>
      </c>
      <c r="F1191" s="20">
        <f>VLOOKUP(E1191,Table9[#All],2,0)</f>
        <v>0</v>
      </c>
      <c r="G1191" s="23" t="s">
        <v>122</v>
      </c>
      <c r="H1191" s="20">
        <f>VLOOKUP(G1191,Table10[#All],2,0)</f>
        <v>0</v>
      </c>
      <c r="I1191" s="23" t="s">
        <v>98</v>
      </c>
      <c r="J1191" s="20">
        <f>VLOOKUP(I1191,Table11[#All],2,0)</f>
        <v>1</v>
      </c>
      <c r="K1191" s="23" t="s">
        <v>98</v>
      </c>
      <c r="L1191" s="20">
        <f>VLOOKUP(K1191,Table12[#All],2,0)</f>
        <v>0</v>
      </c>
      <c r="M1191" s="23" t="s">
        <v>119</v>
      </c>
      <c r="N1191" s="20">
        <f>VLOOKUP(M1191,Table13[#All],2,0)</f>
        <v>1</v>
      </c>
      <c r="O1191" s="23" t="s">
        <v>119</v>
      </c>
      <c r="P1191" s="20">
        <f>VLOOKUP(O1191,Table14[#All],2,0)</f>
        <v>0</v>
      </c>
      <c r="Q1191" s="23" t="s">
        <v>104</v>
      </c>
      <c r="R1191" s="20">
        <f>VLOOKUP(Q1191,Table16[#All],2,0)</f>
        <v>0</v>
      </c>
      <c r="S1191" s="23" t="s">
        <v>111</v>
      </c>
      <c r="T1191" s="20">
        <f>VLOOKUP(S1191,Table17[#All],2,0)</f>
        <v>0</v>
      </c>
      <c r="U1191" s="24">
        <v>189000</v>
      </c>
    </row>
    <row r="1192" spans="1:21">
      <c r="A1192" s="19" t="s">
        <v>217</v>
      </c>
      <c r="B1192" s="20">
        <f>VLOOKUP(A1192,Table7[#All],2,)</f>
        <v>4</v>
      </c>
      <c r="C1192" s="20" t="s">
        <v>91</v>
      </c>
      <c r="D1192" s="20">
        <f>VLOOKUP(C1192,Table8[#All],2,0)</f>
        <v>0</v>
      </c>
      <c r="E1192" s="20" t="s">
        <v>186</v>
      </c>
      <c r="F1192" s="20">
        <f>VLOOKUP(E1192,Table9[#All],2,0)</f>
        <v>1</v>
      </c>
      <c r="G1192" s="20" t="s">
        <v>93</v>
      </c>
      <c r="H1192" s="20">
        <f>VLOOKUP(G1192,Table10[#All],2,0)</f>
        <v>1</v>
      </c>
      <c r="I1192" s="20" t="s">
        <v>98</v>
      </c>
      <c r="J1192" s="20">
        <f>VLOOKUP(I1192,Table11[#All],2,0)</f>
        <v>1</v>
      </c>
      <c r="K1192" s="20" t="s">
        <v>98</v>
      </c>
      <c r="L1192" s="20">
        <f>VLOOKUP(K1192,Table12[#All],2,0)</f>
        <v>0</v>
      </c>
      <c r="M1192" s="20" t="s">
        <v>126</v>
      </c>
      <c r="N1192" s="20">
        <f>VLOOKUP(M1192,Table13[#All],2,0)</f>
        <v>0</v>
      </c>
      <c r="O1192" s="20" t="s">
        <v>98</v>
      </c>
      <c r="P1192" s="20">
        <f>VLOOKUP(O1192,Table14[#All],2,0)</f>
        <v>1</v>
      </c>
      <c r="Q1192" s="20" t="s">
        <v>104</v>
      </c>
      <c r="R1192" s="20">
        <f>VLOOKUP(Q1192,Table16[#All],2,0)</f>
        <v>0</v>
      </c>
      <c r="S1192" s="20" t="s">
        <v>111</v>
      </c>
      <c r="T1192" s="20">
        <f>VLOOKUP(S1192,Table17[#All],2,0)</f>
        <v>0</v>
      </c>
      <c r="U1192" s="21">
        <v>168000</v>
      </c>
    </row>
    <row r="1193" spans="1:21">
      <c r="A1193" s="22" t="s">
        <v>163</v>
      </c>
      <c r="B1193" s="20">
        <f>VLOOKUP(A1193,Table7[#All],2,)</f>
        <v>5</v>
      </c>
      <c r="C1193" s="23" t="s">
        <v>91</v>
      </c>
      <c r="D1193" s="20">
        <f>VLOOKUP(C1193,Table8[#All],2,0)</f>
        <v>0</v>
      </c>
      <c r="E1193" s="23" t="s">
        <v>142</v>
      </c>
      <c r="F1193" s="20">
        <f>VLOOKUP(E1193,Table9[#All],2,0)</f>
        <v>4</v>
      </c>
      <c r="G1193" s="23" t="s">
        <v>122</v>
      </c>
      <c r="H1193" s="20">
        <f>VLOOKUP(G1193,Table10[#All],2,0)</f>
        <v>0</v>
      </c>
      <c r="I1193" s="23" t="s">
        <v>119</v>
      </c>
      <c r="J1193" s="20">
        <f>VLOOKUP(I1193,Table11[#All],2,0)</f>
        <v>0</v>
      </c>
      <c r="K1193" s="23" t="s">
        <v>98</v>
      </c>
      <c r="L1193" s="20">
        <f>VLOOKUP(K1193,Table12[#All],2,0)</f>
        <v>0</v>
      </c>
      <c r="M1193" s="23" t="s">
        <v>126</v>
      </c>
      <c r="N1193" s="20">
        <f>VLOOKUP(M1193,Table13[#All],2,0)</f>
        <v>0</v>
      </c>
      <c r="O1193" s="23" t="s">
        <v>119</v>
      </c>
      <c r="P1193" s="20">
        <f>VLOOKUP(O1193,Table14[#All],2,0)</f>
        <v>0</v>
      </c>
      <c r="Q1193" s="23" t="s">
        <v>104</v>
      </c>
      <c r="R1193" s="20">
        <f>VLOOKUP(Q1193,Table16[#All],2,0)</f>
        <v>0</v>
      </c>
      <c r="S1193" s="23" t="s">
        <v>111</v>
      </c>
      <c r="T1193" s="20">
        <f>VLOOKUP(S1193,Table17[#All],2,0)</f>
        <v>0</v>
      </c>
      <c r="U1193" s="24">
        <v>174000</v>
      </c>
    </row>
    <row r="1194" spans="1:21">
      <c r="A1194" s="19" t="s">
        <v>188</v>
      </c>
      <c r="B1194" s="20">
        <f>VLOOKUP(A1194,Table7[#All],2,)</f>
        <v>7</v>
      </c>
      <c r="C1194" s="20" t="s">
        <v>91</v>
      </c>
      <c r="D1194" s="20">
        <f>VLOOKUP(C1194,Table8[#All],2,0)</f>
        <v>0</v>
      </c>
      <c r="E1194" s="20" t="s">
        <v>92</v>
      </c>
      <c r="F1194" s="20">
        <f>VLOOKUP(E1194,Table9[#All],2,0)</f>
        <v>0</v>
      </c>
      <c r="G1194" s="20" t="s">
        <v>176</v>
      </c>
      <c r="H1194" s="20">
        <f>VLOOKUP(G1194,Table10[#All],2,0)</f>
        <v>2</v>
      </c>
      <c r="I1194" s="20" t="s">
        <v>98</v>
      </c>
      <c r="J1194" s="20">
        <f>VLOOKUP(I1194,Table11[#All],2,0)</f>
        <v>1</v>
      </c>
      <c r="K1194" s="20" t="s">
        <v>98</v>
      </c>
      <c r="L1194" s="20">
        <f>VLOOKUP(K1194,Table12[#All],2,0)</f>
        <v>0</v>
      </c>
      <c r="M1194" s="20" t="s">
        <v>119</v>
      </c>
      <c r="N1194" s="20">
        <f>VLOOKUP(M1194,Table13[#All],2,0)</f>
        <v>1</v>
      </c>
      <c r="O1194" s="20" t="s">
        <v>119</v>
      </c>
      <c r="P1194" s="20">
        <f>VLOOKUP(O1194,Table14[#All],2,0)</f>
        <v>0</v>
      </c>
      <c r="Q1194" s="20" t="s">
        <v>191</v>
      </c>
      <c r="R1194" s="20">
        <f>VLOOKUP(Q1194,Table16[#All],2,0)</f>
        <v>2</v>
      </c>
      <c r="S1194" s="20" t="s">
        <v>111</v>
      </c>
      <c r="T1194" s="20">
        <f>VLOOKUP(S1194,Table17[#All],2,0)</f>
        <v>0</v>
      </c>
      <c r="U1194" s="21">
        <v>125000</v>
      </c>
    </row>
    <row r="1195" spans="1:21">
      <c r="A1195" s="22" t="s">
        <v>217</v>
      </c>
      <c r="B1195" s="20">
        <f>VLOOKUP(A1195,Table7[#All],2,)</f>
        <v>4</v>
      </c>
      <c r="C1195" s="23" t="s">
        <v>91</v>
      </c>
      <c r="D1195" s="20">
        <f>VLOOKUP(C1195,Table8[#All],2,0)</f>
        <v>0</v>
      </c>
      <c r="E1195" s="23" t="s">
        <v>129</v>
      </c>
      <c r="F1195" s="20">
        <f>VLOOKUP(E1195,Table9[#All],2,0)</f>
        <v>3</v>
      </c>
      <c r="G1195" s="23" t="s">
        <v>93</v>
      </c>
      <c r="H1195" s="20">
        <f>VLOOKUP(G1195,Table10[#All],2,0)</f>
        <v>1</v>
      </c>
      <c r="I1195" s="23" t="s">
        <v>126</v>
      </c>
      <c r="J1195" s="20">
        <f>VLOOKUP(I1195,Table11[#All],2,0)</f>
        <v>2</v>
      </c>
      <c r="K1195" s="23" t="s">
        <v>98</v>
      </c>
      <c r="L1195" s="20">
        <f>VLOOKUP(K1195,Table12[#All],2,0)</f>
        <v>0</v>
      </c>
      <c r="M1195" s="23" t="s">
        <v>126</v>
      </c>
      <c r="N1195" s="20">
        <f>VLOOKUP(M1195,Table13[#All],2,0)</f>
        <v>0</v>
      </c>
      <c r="O1195" s="23" t="s">
        <v>98</v>
      </c>
      <c r="P1195" s="20">
        <f>VLOOKUP(O1195,Table14[#All],2,0)</f>
        <v>1</v>
      </c>
      <c r="Q1195" s="23" t="s">
        <v>104</v>
      </c>
      <c r="R1195" s="20">
        <f>VLOOKUP(Q1195,Table16[#All],2,0)</f>
        <v>0</v>
      </c>
      <c r="S1195" s="23" t="s">
        <v>111</v>
      </c>
      <c r="T1195" s="20">
        <f>VLOOKUP(S1195,Table17[#All],2,0)</f>
        <v>0</v>
      </c>
      <c r="U1195" s="24">
        <v>165000</v>
      </c>
    </row>
    <row r="1196" spans="1:21">
      <c r="A1196" s="19" t="s">
        <v>169</v>
      </c>
      <c r="B1196" s="20">
        <f>VLOOKUP(A1196,Table7[#All],2,)</f>
        <v>9</v>
      </c>
      <c r="C1196" s="20" t="s">
        <v>91</v>
      </c>
      <c r="D1196" s="20">
        <f>VLOOKUP(C1196,Table8[#All],2,0)</f>
        <v>0</v>
      </c>
      <c r="E1196" s="20" t="s">
        <v>92</v>
      </c>
      <c r="F1196" s="20">
        <f>VLOOKUP(E1196,Table9[#All],2,0)</f>
        <v>0</v>
      </c>
      <c r="G1196" s="20" t="s">
        <v>122</v>
      </c>
      <c r="H1196" s="20">
        <f>VLOOKUP(G1196,Table10[#All],2,0)</f>
        <v>0</v>
      </c>
      <c r="I1196" s="20" t="s">
        <v>98</v>
      </c>
      <c r="J1196" s="20">
        <f>VLOOKUP(I1196,Table11[#All],2,0)</f>
        <v>1</v>
      </c>
      <c r="K1196" s="20" t="s">
        <v>98</v>
      </c>
      <c r="L1196" s="20">
        <f>VLOOKUP(K1196,Table12[#All],2,0)</f>
        <v>0</v>
      </c>
      <c r="M1196" s="20" t="s">
        <v>98</v>
      </c>
      <c r="N1196" s="20">
        <f>VLOOKUP(M1196,Table13[#All],2,0)</f>
        <v>2</v>
      </c>
      <c r="O1196" s="20" t="s">
        <v>98</v>
      </c>
      <c r="P1196" s="20">
        <f>VLOOKUP(O1196,Table14[#All],2,0)</f>
        <v>1</v>
      </c>
      <c r="Q1196" s="20" t="s">
        <v>104</v>
      </c>
      <c r="R1196" s="20">
        <f>VLOOKUP(Q1196,Table16[#All],2,0)</f>
        <v>0</v>
      </c>
      <c r="S1196" s="20" t="s">
        <v>111</v>
      </c>
      <c r="T1196" s="20">
        <f>VLOOKUP(S1196,Table17[#All],2,0)</f>
        <v>0</v>
      </c>
      <c r="U1196" s="21">
        <v>158000</v>
      </c>
    </row>
    <row r="1197" spans="1:21">
      <c r="A1197" s="22" t="s">
        <v>121</v>
      </c>
      <c r="B1197" s="20">
        <f>VLOOKUP(A1197,Table7[#All],2,)</f>
        <v>17</v>
      </c>
      <c r="C1197" s="23" t="s">
        <v>91</v>
      </c>
      <c r="D1197" s="20">
        <f>VLOOKUP(C1197,Table8[#All],2,0)</f>
        <v>0</v>
      </c>
      <c r="E1197" s="23" t="s">
        <v>92</v>
      </c>
      <c r="F1197" s="20">
        <f>VLOOKUP(E1197,Table9[#All],2,0)</f>
        <v>0</v>
      </c>
      <c r="G1197" s="23" t="s">
        <v>122</v>
      </c>
      <c r="H1197" s="20">
        <f>VLOOKUP(G1197,Table10[#All],2,0)</f>
        <v>0</v>
      </c>
      <c r="I1197" s="23" t="s">
        <v>119</v>
      </c>
      <c r="J1197" s="20">
        <f>VLOOKUP(I1197,Table11[#All],2,0)</f>
        <v>0</v>
      </c>
      <c r="K1197" s="23" t="s">
        <v>98</v>
      </c>
      <c r="L1197" s="20">
        <f>VLOOKUP(K1197,Table12[#All],2,0)</f>
        <v>0</v>
      </c>
      <c r="M1197" s="23" t="s">
        <v>126</v>
      </c>
      <c r="N1197" s="20">
        <f>VLOOKUP(M1197,Table13[#All],2,0)</f>
        <v>0</v>
      </c>
      <c r="O1197" s="23" t="s">
        <v>119</v>
      </c>
      <c r="P1197" s="20">
        <f>VLOOKUP(O1197,Table14[#All],2,0)</f>
        <v>0</v>
      </c>
      <c r="Q1197" s="23" t="s">
        <v>104</v>
      </c>
      <c r="R1197" s="20">
        <f>VLOOKUP(Q1197,Table16[#All],2,0)</f>
        <v>0</v>
      </c>
      <c r="S1197" s="23" t="s">
        <v>111</v>
      </c>
      <c r="T1197" s="20">
        <f>VLOOKUP(S1197,Table17[#All],2,0)</f>
        <v>0</v>
      </c>
      <c r="U1197" s="24">
        <v>176000</v>
      </c>
    </row>
    <row r="1198" spans="1:21">
      <c r="A1198" s="19" t="s">
        <v>121</v>
      </c>
      <c r="B1198" s="20">
        <f>VLOOKUP(A1198,Table7[#All],2,)</f>
        <v>17</v>
      </c>
      <c r="C1198" s="20" t="s">
        <v>91</v>
      </c>
      <c r="D1198" s="20">
        <f>VLOOKUP(C1198,Table8[#All],2,0)</f>
        <v>0</v>
      </c>
      <c r="E1198" s="20" t="s">
        <v>92</v>
      </c>
      <c r="F1198" s="20">
        <f>VLOOKUP(E1198,Table9[#All],2,0)</f>
        <v>0</v>
      </c>
      <c r="G1198" s="20" t="s">
        <v>122</v>
      </c>
      <c r="H1198" s="20">
        <f>VLOOKUP(G1198,Table10[#All],2,0)</f>
        <v>0</v>
      </c>
      <c r="I1198" s="20" t="s">
        <v>119</v>
      </c>
      <c r="J1198" s="20">
        <f>VLOOKUP(I1198,Table11[#All],2,0)</f>
        <v>0</v>
      </c>
      <c r="K1198" s="20" t="s">
        <v>98</v>
      </c>
      <c r="L1198" s="20">
        <f>VLOOKUP(K1198,Table12[#All],2,0)</f>
        <v>0</v>
      </c>
      <c r="M1198" s="20" t="s">
        <v>126</v>
      </c>
      <c r="N1198" s="20">
        <f>VLOOKUP(M1198,Table13[#All],2,0)</f>
        <v>0</v>
      </c>
      <c r="O1198" s="20" t="s">
        <v>119</v>
      </c>
      <c r="P1198" s="20">
        <f>VLOOKUP(O1198,Table14[#All],2,0)</f>
        <v>0</v>
      </c>
      <c r="Q1198" s="20" t="s">
        <v>104</v>
      </c>
      <c r="R1198" s="20">
        <f>VLOOKUP(Q1198,Table16[#All],2,0)</f>
        <v>0</v>
      </c>
      <c r="S1198" s="20" t="s">
        <v>150</v>
      </c>
      <c r="T1198" s="20">
        <f>VLOOKUP(S1198,Table17[#All],2,0)</f>
        <v>2</v>
      </c>
      <c r="U1198" s="21">
        <v>219210</v>
      </c>
    </row>
    <row r="1199" spans="1:21">
      <c r="A1199" s="22" t="s">
        <v>188</v>
      </c>
      <c r="B1199" s="20">
        <f>VLOOKUP(A1199,Table7[#All],2,)</f>
        <v>7</v>
      </c>
      <c r="C1199" s="23" t="s">
        <v>91</v>
      </c>
      <c r="D1199" s="20">
        <f>VLOOKUP(C1199,Table8[#All],2,0)</f>
        <v>0</v>
      </c>
      <c r="E1199" s="23" t="s">
        <v>92</v>
      </c>
      <c r="F1199" s="20">
        <f>VLOOKUP(E1199,Table9[#All],2,0)</f>
        <v>0</v>
      </c>
      <c r="G1199" s="23" t="s">
        <v>198</v>
      </c>
      <c r="H1199" s="20">
        <f>VLOOKUP(G1199,Table10[#All],2,0)</f>
        <v>6</v>
      </c>
      <c r="I1199" s="23" t="s">
        <v>98</v>
      </c>
      <c r="J1199" s="20">
        <f>VLOOKUP(I1199,Table11[#All],2,0)</f>
        <v>1</v>
      </c>
      <c r="K1199" s="23" t="s">
        <v>98</v>
      </c>
      <c r="L1199" s="20">
        <f>VLOOKUP(K1199,Table12[#All],2,0)</f>
        <v>0</v>
      </c>
      <c r="M1199" s="23" t="s">
        <v>126</v>
      </c>
      <c r="N1199" s="20">
        <f>VLOOKUP(M1199,Table13[#All],2,0)</f>
        <v>0</v>
      </c>
      <c r="O1199" s="23" t="s">
        <v>98</v>
      </c>
      <c r="P1199" s="20">
        <f>VLOOKUP(O1199,Table14[#All],2,0)</f>
        <v>1</v>
      </c>
      <c r="Q1199" s="23" t="s">
        <v>104</v>
      </c>
      <c r="R1199" s="20">
        <f>VLOOKUP(Q1199,Table16[#All],2,0)</f>
        <v>0</v>
      </c>
      <c r="S1199" s="23" t="s">
        <v>111</v>
      </c>
      <c r="T1199" s="20">
        <f>VLOOKUP(S1199,Table17[#All],2,0)</f>
        <v>0</v>
      </c>
      <c r="U1199" s="24">
        <v>144000</v>
      </c>
    </row>
    <row r="1200" spans="1:21">
      <c r="A1200" s="19" t="s">
        <v>209</v>
      </c>
      <c r="B1200" s="20">
        <f>VLOOKUP(A1200,Table7[#All],2,)</f>
        <v>0</v>
      </c>
      <c r="C1200" s="20" t="s">
        <v>91</v>
      </c>
      <c r="D1200" s="20">
        <f>VLOOKUP(C1200,Table8[#All],2,0)</f>
        <v>0</v>
      </c>
      <c r="E1200" s="20" t="s">
        <v>92</v>
      </c>
      <c r="F1200" s="20">
        <f>VLOOKUP(E1200,Table9[#All],2,0)</f>
        <v>0</v>
      </c>
      <c r="G1200" s="20" t="s">
        <v>93</v>
      </c>
      <c r="H1200" s="20">
        <f>VLOOKUP(G1200,Table10[#All],2,0)</f>
        <v>1</v>
      </c>
      <c r="I1200" s="20" t="s">
        <v>119</v>
      </c>
      <c r="J1200" s="20">
        <f>VLOOKUP(I1200,Table11[#All],2,0)</f>
        <v>0</v>
      </c>
      <c r="K1200" s="20" t="s">
        <v>98</v>
      </c>
      <c r="L1200" s="20">
        <f>VLOOKUP(K1200,Table12[#All],2,0)</f>
        <v>0</v>
      </c>
      <c r="M1200" s="20" t="s">
        <v>126</v>
      </c>
      <c r="N1200" s="20">
        <f>VLOOKUP(M1200,Table13[#All],2,0)</f>
        <v>0</v>
      </c>
      <c r="O1200" s="20" t="s">
        <v>119</v>
      </c>
      <c r="P1200" s="20">
        <f>VLOOKUP(O1200,Table14[#All],2,0)</f>
        <v>0</v>
      </c>
      <c r="Q1200" s="20" t="s">
        <v>104</v>
      </c>
      <c r="R1200" s="20">
        <f>VLOOKUP(Q1200,Table16[#All],2,0)</f>
        <v>0</v>
      </c>
      <c r="S1200" s="20" t="s">
        <v>111</v>
      </c>
      <c r="T1200" s="20">
        <f>VLOOKUP(S1200,Table17[#All],2,0)</f>
        <v>0</v>
      </c>
      <c r="U1200" s="21">
        <v>178000</v>
      </c>
    </row>
    <row r="1201" spans="1:21">
      <c r="A1201" s="22" t="s">
        <v>169</v>
      </c>
      <c r="B1201" s="20">
        <f>VLOOKUP(A1201,Table7[#All],2,)</f>
        <v>9</v>
      </c>
      <c r="C1201" s="23" t="s">
        <v>91</v>
      </c>
      <c r="D1201" s="20">
        <f>VLOOKUP(C1201,Table8[#All],2,0)</f>
        <v>0</v>
      </c>
      <c r="E1201" s="23" t="s">
        <v>92</v>
      </c>
      <c r="F1201" s="20">
        <f>VLOOKUP(E1201,Table9[#All],2,0)</f>
        <v>0</v>
      </c>
      <c r="G1201" s="23" t="s">
        <v>93</v>
      </c>
      <c r="H1201" s="20">
        <f>VLOOKUP(G1201,Table10[#All],2,0)</f>
        <v>1</v>
      </c>
      <c r="I1201" s="23" t="s">
        <v>98</v>
      </c>
      <c r="J1201" s="20">
        <f>VLOOKUP(I1201,Table11[#All],2,0)</f>
        <v>1</v>
      </c>
      <c r="K1201" s="23" t="s">
        <v>98</v>
      </c>
      <c r="L1201" s="20">
        <f>VLOOKUP(K1201,Table12[#All],2,0)</f>
        <v>0</v>
      </c>
      <c r="M1201" s="23" t="s">
        <v>119</v>
      </c>
      <c r="N1201" s="20">
        <f>VLOOKUP(M1201,Table13[#All],2,0)</f>
        <v>1</v>
      </c>
      <c r="O1201" s="23" t="s">
        <v>98</v>
      </c>
      <c r="P1201" s="20">
        <f>VLOOKUP(O1201,Table14[#All],2,0)</f>
        <v>1</v>
      </c>
      <c r="Q1201" s="23" t="s">
        <v>104</v>
      </c>
      <c r="R1201" s="20">
        <f>VLOOKUP(Q1201,Table16[#All],2,0)</f>
        <v>0</v>
      </c>
      <c r="S1201" s="23" t="s">
        <v>111</v>
      </c>
      <c r="T1201" s="20">
        <f>VLOOKUP(S1201,Table17[#All],2,0)</f>
        <v>0</v>
      </c>
      <c r="U1201" s="24">
        <v>148000</v>
      </c>
    </row>
    <row r="1202" spans="1:21">
      <c r="A1202" s="19" t="s">
        <v>89</v>
      </c>
      <c r="B1202" s="20">
        <f>VLOOKUP(A1202,Table7[#All],2,)</f>
        <v>11</v>
      </c>
      <c r="C1202" s="20" t="s">
        <v>91</v>
      </c>
      <c r="D1202" s="20">
        <f>VLOOKUP(C1202,Table8[#All],2,0)</f>
        <v>0</v>
      </c>
      <c r="E1202" s="20" t="s">
        <v>92</v>
      </c>
      <c r="F1202" s="20">
        <f>VLOOKUP(E1202,Table9[#All],2,0)</f>
        <v>0</v>
      </c>
      <c r="G1202" s="20" t="s">
        <v>93</v>
      </c>
      <c r="H1202" s="20">
        <f>VLOOKUP(G1202,Table10[#All],2,0)</f>
        <v>1</v>
      </c>
      <c r="I1202" s="20" t="s">
        <v>98</v>
      </c>
      <c r="J1202" s="20">
        <f>VLOOKUP(I1202,Table11[#All],2,0)</f>
        <v>1</v>
      </c>
      <c r="K1202" s="20" t="s">
        <v>98</v>
      </c>
      <c r="L1202" s="20">
        <f>VLOOKUP(K1202,Table12[#All],2,0)</f>
        <v>0</v>
      </c>
      <c r="M1202" s="20" t="s">
        <v>119</v>
      </c>
      <c r="N1202" s="20">
        <f>VLOOKUP(M1202,Table13[#All],2,0)</f>
        <v>1</v>
      </c>
      <c r="O1202" s="20" t="s">
        <v>98</v>
      </c>
      <c r="P1202" s="20">
        <f>VLOOKUP(O1202,Table14[#All],2,0)</f>
        <v>1</v>
      </c>
      <c r="Q1202" s="20" t="s">
        <v>104</v>
      </c>
      <c r="R1202" s="20">
        <f>VLOOKUP(Q1202,Table16[#All],2,0)</f>
        <v>0</v>
      </c>
      <c r="S1202" s="20" t="s">
        <v>172</v>
      </c>
      <c r="T1202" s="20">
        <f>VLOOKUP(S1202,Table17[#All],2,0)</f>
        <v>1</v>
      </c>
      <c r="U1202" s="21">
        <v>116050</v>
      </c>
    </row>
    <row r="1203" spans="1:21">
      <c r="A1203" s="22" t="s">
        <v>209</v>
      </c>
      <c r="B1203" s="20">
        <f>VLOOKUP(A1203,Table7[#All],2,)</f>
        <v>0</v>
      </c>
      <c r="C1203" s="23" t="s">
        <v>91</v>
      </c>
      <c r="D1203" s="20">
        <f>VLOOKUP(C1203,Table8[#All],2,0)</f>
        <v>0</v>
      </c>
      <c r="E1203" s="23" t="s">
        <v>92</v>
      </c>
      <c r="F1203" s="20">
        <f>VLOOKUP(E1203,Table9[#All],2,0)</f>
        <v>0</v>
      </c>
      <c r="G1203" s="23" t="s">
        <v>122</v>
      </c>
      <c r="H1203" s="20">
        <f>VLOOKUP(G1203,Table10[#All],2,0)</f>
        <v>0</v>
      </c>
      <c r="I1203" s="23" t="s">
        <v>119</v>
      </c>
      <c r="J1203" s="20">
        <f>VLOOKUP(I1203,Table11[#All],2,0)</f>
        <v>0</v>
      </c>
      <c r="K1203" s="23" t="s">
        <v>98</v>
      </c>
      <c r="L1203" s="20">
        <f>VLOOKUP(K1203,Table12[#All],2,0)</f>
        <v>0</v>
      </c>
      <c r="M1203" s="23" t="s">
        <v>126</v>
      </c>
      <c r="N1203" s="20">
        <f>VLOOKUP(M1203,Table13[#All],2,0)</f>
        <v>0</v>
      </c>
      <c r="O1203" s="23" t="s">
        <v>119</v>
      </c>
      <c r="P1203" s="20">
        <f>VLOOKUP(O1203,Table14[#All],2,0)</f>
        <v>0</v>
      </c>
      <c r="Q1203" s="23" t="s">
        <v>104</v>
      </c>
      <c r="R1203" s="20">
        <f>VLOOKUP(Q1203,Table16[#All],2,0)</f>
        <v>0</v>
      </c>
      <c r="S1203" s="23" t="s">
        <v>111</v>
      </c>
      <c r="T1203" s="20">
        <f>VLOOKUP(S1203,Table17[#All],2,0)</f>
        <v>0</v>
      </c>
      <c r="U1203" s="24">
        <v>197900</v>
      </c>
    </row>
    <row r="1204" spans="1:21">
      <c r="A1204" s="19" t="s">
        <v>197</v>
      </c>
      <c r="B1204" s="20">
        <f>VLOOKUP(A1204,Table7[#All],2,)</f>
        <v>8</v>
      </c>
      <c r="C1204" s="20" t="s">
        <v>91</v>
      </c>
      <c r="D1204" s="20">
        <f>VLOOKUP(C1204,Table8[#All],2,0)</f>
        <v>0</v>
      </c>
      <c r="E1204" s="20" t="s">
        <v>92</v>
      </c>
      <c r="F1204" s="20">
        <f>VLOOKUP(E1204,Table9[#All],2,0)</f>
        <v>0</v>
      </c>
      <c r="G1204" s="20" t="s">
        <v>176</v>
      </c>
      <c r="H1204" s="20">
        <f>VLOOKUP(G1204,Table10[#All],2,0)</f>
        <v>2</v>
      </c>
      <c r="I1204" s="20" t="s">
        <v>98</v>
      </c>
      <c r="J1204" s="20">
        <f>VLOOKUP(I1204,Table11[#All],2,0)</f>
        <v>1</v>
      </c>
      <c r="K1204" s="20" t="s">
        <v>98</v>
      </c>
      <c r="L1204" s="20">
        <f>VLOOKUP(K1204,Table12[#All],2,0)</f>
        <v>0</v>
      </c>
      <c r="M1204" s="20" t="s">
        <v>126</v>
      </c>
      <c r="N1204" s="20">
        <f>VLOOKUP(M1204,Table13[#All],2,0)</f>
        <v>0</v>
      </c>
      <c r="O1204" s="20" t="s">
        <v>98</v>
      </c>
      <c r="P1204" s="20">
        <f>VLOOKUP(O1204,Table14[#All],2,0)</f>
        <v>1</v>
      </c>
      <c r="Q1204" s="20" t="s">
        <v>167</v>
      </c>
      <c r="R1204" s="20">
        <f>VLOOKUP(Q1204,Table16[#All],2,0)</f>
        <v>1</v>
      </c>
      <c r="S1204" s="20" t="s">
        <v>111</v>
      </c>
      <c r="T1204" s="20">
        <f>VLOOKUP(S1204,Table17[#All],2,0)</f>
        <v>0</v>
      </c>
      <c r="U1204" s="21">
        <v>117000</v>
      </c>
    </row>
    <row r="1205" spans="1:21">
      <c r="A1205" s="22" t="s">
        <v>209</v>
      </c>
      <c r="B1205" s="20">
        <f>VLOOKUP(A1205,Table7[#All],2,)</f>
        <v>0</v>
      </c>
      <c r="C1205" s="23" t="s">
        <v>91</v>
      </c>
      <c r="D1205" s="20">
        <f>VLOOKUP(C1205,Table8[#All],2,0)</f>
        <v>0</v>
      </c>
      <c r="E1205" s="23" t="s">
        <v>92</v>
      </c>
      <c r="F1205" s="20">
        <f>VLOOKUP(E1205,Table9[#All],2,0)</f>
        <v>0</v>
      </c>
      <c r="G1205" s="23" t="s">
        <v>93</v>
      </c>
      <c r="H1205" s="20">
        <f>VLOOKUP(G1205,Table10[#All],2,0)</f>
        <v>1</v>
      </c>
      <c r="I1205" s="23" t="s">
        <v>119</v>
      </c>
      <c r="J1205" s="20">
        <f>VLOOKUP(I1205,Table11[#All],2,0)</f>
        <v>0</v>
      </c>
      <c r="K1205" s="23" t="s">
        <v>98</v>
      </c>
      <c r="L1205" s="20">
        <f>VLOOKUP(K1205,Table12[#All],2,0)</f>
        <v>0</v>
      </c>
      <c r="M1205" s="23" t="s">
        <v>126</v>
      </c>
      <c r="N1205" s="20">
        <f>VLOOKUP(M1205,Table13[#All],2,0)</f>
        <v>0</v>
      </c>
      <c r="O1205" s="23" t="s">
        <v>119</v>
      </c>
      <c r="P1205" s="20">
        <f>VLOOKUP(O1205,Table14[#All],2,0)</f>
        <v>0</v>
      </c>
      <c r="Q1205" s="23" t="s">
        <v>104</v>
      </c>
      <c r="R1205" s="20">
        <f>VLOOKUP(Q1205,Table16[#All],2,0)</f>
        <v>0</v>
      </c>
      <c r="S1205" s="23" t="s">
        <v>111</v>
      </c>
      <c r="T1205" s="20">
        <f>VLOOKUP(S1205,Table17[#All],2,0)</f>
        <v>0</v>
      </c>
      <c r="U1205" s="24">
        <v>213000</v>
      </c>
    </row>
    <row r="1206" spans="1:21">
      <c r="A1206" s="19" t="s">
        <v>175</v>
      </c>
      <c r="B1206" s="20">
        <f>VLOOKUP(A1206,Table7[#All],2,)</f>
        <v>6</v>
      </c>
      <c r="C1206" s="20" t="s">
        <v>91</v>
      </c>
      <c r="D1206" s="20">
        <f>VLOOKUP(C1206,Table8[#All],2,0)</f>
        <v>0</v>
      </c>
      <c r="E1206" s="20" t="s">
        <v>92</v>
      </c>
      <c r="F1206" s="20">
        <f>VLOOKUP(E1206,Table9[#All],2,0)</f>
        <v>0</v>
      </c>
      <c r="G1206" s="20" t="s">
        <v>93</v>
      </c>
      <c r="H1206" s="20">
        <f>VLOOKUP(G1206,Table10[#All],2,0)</f>
        <v>1</v>
      </c>
      <c r="I1206" s="20" t="s">
        <v>119</v>
      </c>
      <c r="J1206" s="20">
        <f>VLOOKUP(I1206,Table11[#All],2,0)</f>
        <v>0</v>
      </c>
      <c r="K1206" s="20" t="s">
        <v>98</v>
      </c>
      <c r="L1206" s="20">
        <f>VLOOKUP(K1206,Table12[#All],2,0)</f>
        <v>0</v>
      </c>
      <c r="M1206" s="20" t="s">
        <v>126</v>
      </c>
      <c r="N1206" s="20">
        <f>VLOOKUP(M1206,Table13[#All],2,0)</f>
        <v>0</v>
      </c>
      <c r="O1206" s="20" t="s">
        <v>98</v>
      </c>
      <c r="P1206" s="20">
        <f>VLOOKUP(O1206,Table14[#All],2,0)</f>
        <v>1</v>
      </c>
      <c r="Q1206" s="20" t="s">
        <v>104</v>
      </c>
      <c r="R1206" s="20">
        <f>VLOOKUP(Q1206,Table16[#All],2,0)</f>
        <v>0</v>
      </c>
      <c r="S1206" s="20" t="s">
        <v>111</v>
      </c>
      <c r="T1206" s="20">
        <f>VLOOKUP(S1206,Table17[#All],2,0)</f>
        <v>0</v>
      </c>
      <c r="U1206" s="21">
        <v>153500</v>
      </c>
    </row>
    <row r="1207" spans="1:21">
      <c r="A1207" s="22" t="s">
        <v>165</v>
      </c>
      <c r="B1207" s="20">
        <f>VLOOKUP(A1207,Table7[#All],2,)</f>
        <v>12</v>
      </c>
      <c r="C1207" s="23" t="s">
        <v>91</v>
      </c>
      <c r="D1207" s="20">
        <f>VLOOKUP(C1207,Table8[#All],2,0)</f>
        <v>0</v>
      </c>
      <c r="E1207" s="23" t="s">
        <v>92</v>
      </c>
      <c r="F1207" s="20">
        <f>VLOOKUP(E1207,Table9[#All],2,0)</f>
        <v>0</v>
      </c>
      <c r="G1207" s="23" t="s">
        <v>93</v>
      </c>
      <c r="H1207" s="20">
        <f>VLOOKUP(G1207,Table10[#All],2,0)</f>
        <v>1</v>
      </c>
      <c r="I1207" s="23" t="s">
        <v>119</v>
      </c>
      <c r="J1207" s="20">
        <f>VLOOKUP(I1207,Table11[#All],2,0)</f>
        <v>0</v>
      </c>
      <c r="K1207" s="23" t="s">
        <v>98</v>
      </c>
      <c r="L1207" s="20">
        <f>VLOOKUP(K1207,Table12[#All],2,0)</f>
        <v>0</v>
      </c>
      <c r="M1207" s="23" t="s">
        <v>119</v>
      </c>
      <c r="N1207" s="20">
        <f>VLOOKUP(M1207,Table13[#All],2,0)</f>
        <v>1</v>
      </c>
      <c r="O1207" s="23" t="s">
        <v>119</v>
      </c>
      <c r="P1207" s="20">
        <f>VLOOKUP(O1207,Table14[#All],2,0)</f>
        <v>0</v>
      </c>
      <c r="Q1207" s="23" t="s">
        <v>104</v>
      </c>
      <c r="R1207" s="20">
        <f>VLOOKUP(Q1207,Table16[#All],2,0)</f>
        <v>0</v>
      </c>
      <c r="S1207" s="23" t="s">
        <v>111</v>
      </c>
      <c r="T1207" s="20">
        <f>VLOOKUP(S1207,Table17[#All],2,0)</f>
        <v>0</v>
      </c>
      <c r="U1207" s="24">
        <v>271900</v>
      </c>
    </row>
    <row r="1208" spans="1:21">
      <c r="A1208" s="19" t="s">
        <v>165</v>
      </c>
      <c r="B1208" s="20">
        <f>VLOOKUP(A1208,Table7[#All],2,)</f>
        <v>12</v>
      </c>
      <c r="C1208" s="20" t="s">
        <v>91</v>
      </c>
      <c r="D1208" s="20">
        <f>VLOOKUP(C1208,Table8[#All],2,0)</f>
        <v>0</v>
      </c>
      <c r="E1208" s="20" t="s">
        <v>92</v>
      </c>
      <c r="F1208" s="20">
        <f>VLOOKUP(E1208,Table9[#All],2,0)</f>
        <v>0</v>
      </c>
      <c r="G1208" s="20" t="s">
        <v>93</v>
      </c>
      <c r="H1208" s="20">
        <f>VLOOKUP(G1208,Table10[#All],2,0)</f>
        <v>1</v>
      </c>
      <c r="I1208" s="20" t="s">
        <v>98</v>
      </c>
      <c r="J1208" s="20">
        <f>VLOOKUP(I1208,Table11[#All],2,0)</f>
        <v>1</v>
      </c>
      <c r="K1208" s="20" t="s">
        <v>98</v>
      </c>
      <c r="L1208" s="20">
        <f>VLOOKUP(K1208,Table12[#All],2,0)</f>
        <v>0</v>
      </c>
      <c r="M1208" s="20" t="s">
        <v>98</v>
      </c>
      <c r="N1208" s="20">
        <f>VLOOKUP(M1208,Table13[#All],2,0)</f>
        <v>2</v>
      </c>
      <c r="O1208" s="20" t="s">
        <v>98</v>
      </c>
      <c r="P1208" s="20">
        <f>VLOOKUP(O1208,Table14[#All],2,0)</f>
        <v>1</v>
      </c>
      <c r="Q1208" s="20" t="s">
        <v>104</v>
      </c>
      <c r="R1208" s="20">
        <f>VLOOKUP(Q1208,Table16[#All],2,0)</f>
        <v>0</v>
      </c>
      <c r="S1208" s="20" t="s">
        <v>111</v>
      </c>
      <c r="T1208" s="20">
        <f>VLOOKUP(S1208,Table17[#All],2,0)</f>
        <v>0</v>
      </c>
      <c r="U1208" s="21">
        <v>107000</v>
      </c>
    </row>
    <row r="1209" spans="1:21">
      <c r="A1209" s="22" t="s">
        <v>209</v>
      </c>
      <c r="B1209" s="20">
        <f>VLOOKUP(A1209,Table7[#All],2,)</f>
        <v>0</v>
      </c>
      <c r="C1209" s="23" t="s">
        <v>91</v>
      </c>
      <c r="D1209" s="20">
        <f>VLOOKUP(C1209,Table8[#All],2,0)</f>
        <v>0</v>
      </c>
      <c r="E1209" s="23" t="s">
        <v>92</v>
      </c>
      <c r="F1209" s="20">
        <f>VLOOKUP(E1209,Table9[#All],2,0)</f>
        <v>0</v>
      </c>
      <c r="G1209" s="23" t="s">
        <v>93</v>
      </c>
      <c r="H1209" s="20">
        <f>VLOOKUP(G1209,Table10[#All],2,0)</f>
        <v>1</v>
      </c>
      <c r="I1209" s="23" t="s">
        <v>119</v>
      </c>
      <c r="J1209" s="20">
        <f>VLOOKUP(I1209,Table11[#All],2,0)</f>
        <v>0</v>
      </c>
      <c r="K1209" s="23" t="s">
        <v>98</v>
      </c>
      <c r="L1209" s="20">
        <f>VLOOKUP(K1209,Table12[#All],2,0)</f>
        <v>0</v>
      </c>
      <c r="M1209" s="23" t="s">
        <v>126</v>
      </c>
      <c r="N1209" s="20">
        <f>VLOOKUP(M1209,Table13[#All],2,0)</f>
        <v>0</v>
      </c>
      <c r="O1209" s="23" t="s">
        <v>119</v>
      </c>
      <c r="P1209" s="20">
        <f>VLOOKUP(O1209,Table14[#All],2,0)</f>
        <v>0</v>
      </c>
      <c r="Q1209" s="23" t="s">
        <v>104</v>
      </c>
      <c r="R1209" s="20">
        <f>VLOOKUP(Q1209,Table16[#All],2,0)</f>
        <v>0</v>
      </c>
      <c r="S1209" s="23" t="s">
        <v>111</v>
      </c>
      <c r="T1209" s="20">
        <f>VLOOKUP(S1209,Table17[#All],2,0)</f>
        <v>0</v>
      </c>
      <c r="U1209" s="24">
        <v>200000</v>
      </c>
    </row>
    <row r="1210" spans="1:21">
      <c r="A1210" s="19" t="s">
        <v>89</v>
      </c>
      <c r="B1210" s="20">
        <f>VLOOKUP(A1210,Table7[#All],2,)</f>
        <v>11</v>
      </c>
      <c r="C1210" s="20" t="s">
        <v>91</v>
      </c>
      <c r="D1210" s="20">
        <f>VLOOKUP(C1210,Table8[#All],2,0)</f>
        <v>0</v>
      </c>
      <c r="E1210" s="20" t="s">
        <v>92</v>
      </c>
      <c r="F1210" s="20">
        <f>VLOOKUP(E1210,Table9[#All],2,0)</f>
        <v>0</v>
      </c>
      <c r="G1210" s="20" t="s">
        <v>93</v>
      </c>
      <c r="H1210" s="20">
        <f>VLOOKUP(G1210,Table10[#All],2,0)</f>
        <v>1</v>
      </c>
      <c r="I1210" s="20" t="s">
        <v>98</v>
      </c>
      <c r="J1210" s="20">
        <f>VLOOKUP(I1210,Table11[#All],2,0)</f>
        <v>1</v>
      </c>
      <c r="K1210" s="20" t="s">
        <v>98</v>
      </c>
      <c r="L1210" s="20">
        <f>VLOOKUP(K1210,Table12[#All],2,0)</f>
        <v>0</v>
      </c>
      <c r="M1210" s="20" t="s">
        <v>98</v>
      </c>
      <c r="N1210" s="20">
        <f>VLOOKUP(M1210,Table13[#All],2,0)</f>
        <v>2</v>
      </c>
      <c r="O1210" s="20" t="s">
        <v>98</v>
      </c>
      <c r="P1210" s="20">
        <f>VLOOKUP(O1210,Table14[#All],2,0)</f>
        <v>1</v>
      </c>
      <c r="Q1210" s="20" t="s">
        <v>104</v>
      </c>
      <c r="R1210" s="20">
        <f>VLOOKUP(Q1210,Table16[#All],2,0)</f>
        <v>0</v>
      </c>
      <c r="S1210" s="20" t="s">
        <v>111</v>
      </c>
      <c r="T1210" s="20">
        <f>VLOOKUP(S1210,Table17[#All],2,0)</f>
        <v>0</v>
      </c>
      <c r="U1210" s="21">
        <v>140000</v>
      </c>
    </row>
    <row r="1211" spans="1:21">
      <c r="A1211" s="22" t="s">
        <v>163</v>
      </c>
      <c r="B1211" s="20">
        <f>VLOOKUP(A1211,Table7[#All],2,)</f>
        <v>5</v>
      </c>
      <c r="C1211" s="23" t="s">
        <v>220</v>
      </c>
      <c r="D1211" s="20">
        <f>VLOOKUP(C1211,Table8[#All],2,0)</f>
        <v>5</v>
      </c>
      <c r="E1211" s="23" t="s">
        <v>92</v>
      </c>
      <c r="F1211" s="20">
        <f>VLOOKUP(E1211,Table9[#All],2,0)</f>
        <v>0</v>
      </c>
      <c r="G1211" s="23" t="s">
        <v>93</v>
      </c>
      <c r="H1211" s="20">
        <f>VLOOKUP(G1211,Table10[#All],2,0)</f>
        <v>1</v>
      </c>
      <c r="I1211" s="23" t="s">
        <v>126</v>
      </c>
      <c r="J1211" s="20">
        <f>VLOOKUP(I1211,Table11[#All],2,0)</f>
        <v>2</v>
      </c>
      <c r="K1211" s="23" t="s">
        <v>98</v>
      </c>
      <c r="L1211" s="20">
        <f>VLOOKUP(K1211,Table12[#All],2,0)</f>
        <v>0</v>
      </c>
      <c r="M1211" s="23" t="s">
        <v>126</v>
      </c>
      <c r="N1211" s="20">
        <f>VLOOKUP(M1211,Table13[#All],2,0)</f>
        <v>0</v>
      </c>
      <c r="O1211" s="23" t="s">
        <v>119</v>
      </c>
      <c r="P1211" s="20">
        <f>VLOOKUP(O1211,Table14[#All],2,0)</f>
        <v>0</v>
      </c>
      <c r="Q1211" s="23" t="s">
        <v>104</v>
      </c>
      <c r="R1211" s="20">
        <f>VLOOKUP(Q1211,Table16[#All],2,0)</f>
        <v>0</v>
      </c>
      <c r="S1211" s="23" t="s">
        <v>150</v>
      </c>
      <c r="T1211" s="20">
        <f>VLOOKUP(S1211,Table17[#All],2,0)</f>
        <v>2</v>
      </c>
      <c r="U1211" s="24">
        <v>290000</v>
      </c>
    </row>
    <row r="1212" spans="1:21">
      <c r="A1212" s="19" t="s">
        <v>165</v>
      </c>
      <c r="B1212" s="20">
        <f>VLOOKUP(A1212,Table7[#All],2,)</f>
        <v>12</v>
      </c>
      <c r="C1212" s="20" t="s">
        <v>91</v>
      </c>
      <c r="D1212" s="20">
        <f>VLOOKUP(C1212,Table8[#All],2,0)</f>
        <v>0</v>
      </c>
      <c r="E1212" s="20" t="s">
        <v>92</v>
      </c>
      <c r="F1212" s="20">
        <f>VLOOKUP(E1212,Table9[#All],2,0)</f>
        <v>0</v>
      </c>
      <c r="G1212" s="20" t="s">
        <v>122</v>
      </c>
      <c r="H1212" s="20">
        <f>VLOOKUP(G1212,Table10[#All],2,0)</f>
        <v>0</v>
      </c>
      <c r="I1212" s="20" t="s">
        <v>119</v>
      </c>
      <c r="J1212" s="20">
        <f>VLOOKUP(I1212,Table11[#All],2,0)</f>
        <v>0</v>
      </c>
      <c r="K1212" s="20" t="s">
        <v>98</v>
      </c>
      <c r="L1212" s="20">
        <f>VLOOKUP(K1212,Table12[#All],2,0)</f>
        <v>0</v>
      </c>
      <c r="M1212" s="20" t="s">
        <v>126</v>
      </c>
      <c r="N1212" s="20">
        <f>VLOOKUP(M1212,Table13[#All],2,0)</f>
        <v>0</v>
      </c>
      <c r="O1212" s="20" t="s">
        <v>119</v>
      </c>
      <c r="P1212" s="20">
        <f>VLOOKUP(O1212,Table14[#All],2,0)</f>
        <v>0</v>
      </c>
      <c r="Q1212" s="20" t="s">
        <v>104</v>
      </c>
      <c r="R1212" s="20">
        <f>VLOOKUP(Q1212,Table16[#All],2,0)</f>
        <v>0</v>
      </c>
      <c r="S1212" s="20" t="s">
        <v>111</v>
      </c>
      <c r="T1212" s="20">
        <f>VLOOKUP(S1212,Table17[#All],2,0)</f>
        <v>0</v>
      </c>
      <c r="U1212" s="21">
        <v>189000</v>
      </c>
    </row>
    <row r="1213" spans="1:21">
      <c r="A1213" s="22" t="s">
        <v>121</v>
      </c>
      <c r="B1213" s="20">
        <f>VLOOKUP(A1213,Table7[#All],2,)</f>
        <v>17</v>
      </c>
      <c r="C1213" s="23" t="s">
        <v>91</v>
      </c>
      <c r="D1213" s="20">
        <f>VLOOKUP(C1213,Table8[#All],2,0)</f>
        <v>0</v>
      </c>
      <c r="E1213" s="23" t="s">
        <v>92</v>
      </c>
      <c r="F1213" s="20">
        <f>VLOOKUP(E1213,Table9[#All],2,0)</f>
        <v>0</v>
      </c>
      <c r="G1213" s="23" t="s">
        <v>176</v>
      </c>
      <c r="H1213" s="20">
        <f>VLOOKUP(G1213,Table10[#All],2,0)</f>
        <v>2</v>
      </c>
      <c r="I1213" s="23" t="s">
        <v>119</v>
      </c>
      <c r="J1213" s="20">
        <f>VLOOKUP(I1213,Table11[#All],2,0)</f>
        <v>0</v>
      </c>
      <c r="K1213" s="23" t="s">
        <v>98</v>
      </c>
      <c r="L1213" s="20">
        <f>VLOOKUP(K1213,Table12[#All],2,0)</f>
        <v>0</v>
      </c>
      <c r="M1213" s="23" t="s">
        <v>119</v>
      </c>
      <c r="N1213" s="20">
        <f>VLOOKUP(M1213,Table13[#All],2,0)</f>
        <v>1</v>
      </c>
      <c r="O1213" s="23" t="s">
        <v>98</v>
      </c>
      <c r="P1213" s="20">
        <f>VLOOKUP(O1213,Table14[#All],2,0)</f>
        <v>1</v>
      </c>
      <c r="Q1213" s="23" t="s">
        <v>104</v>
      </c>
      <c r="R1213" s="20">
        <f>VLOOKUP(Q1213,Table16[#All],2,0)</f>
        <v>0</v>
      </c>
      <c r="S1213" s="23" t="s">
        <v>111</v>
      </c>
      <c r="T1213" s="20">
        <f>VLOOKUP(S1213,Table17[#All],2,0)</f>
        <v>0</v>
      </c>
      <c r="U1213" s="24">
        <v>164000</v>
      </c>
    </row>
    <row r="1214" spans="1:21">
      <c r="A1214" s="19" t="s">
        <v>206</v>
      </c>
      <c r="B1214" s="20">
        <f>VLOOKUP(A1214,Table7[#All],2,)</f>
        <v>15</v>
      </c>
      <c r="C1214" s="20" t="s">
        <v>91</v>
      </c>
      <c r="D1214" s="20">
        <f>VLOOKUP(C1214,Table8[#All],2,0)</f>
        <v>0</v>
      </c>
      <c r="E1214" s="20" t="s">
        <v>92</v>
      </c>
      <c r="F1214" s="20">
        <f>VLOOKUP(E1214,Table9[#All],2,0)</f>
        <v>0</v>
      </c>
      <c r="G1214" s="20" t="s">
        <v>93</v>
      </c>
      <c r="H1214" s="20">
        <f>VLOOKUP(G1214,Table10[#All],2,0)</f>
        <v>1</v>
      </c>
      <c r="I1214" s="20" t="s">
        <v>98</v>
      </c>
      <c r="J1214" s="20">
        <f>VLOOKUP(I1214,Table11[#All],2,0)</f>
        <v>1</v>
      </c>
      <c r="K1214" s="20" t="s">
        <v>98</v>
      </c>
      <c r="L1214" s="20">
        <f>VLOOKUP(K1214,Table12[#All],2,0)</f>
        <v>0</v>
      </c>
      <c r="M1214" s="20" t="s">
        <v>98</v>
      </c>
      <c r="N1214" s="20">
        <f>VLOOKUP(M1214,Table13[#All],2,0)</f>
        <v>2</v>
      </c>
      <c r="O1214" s="20" t="s">
        <v>98</v>
      </c>
      <c r="P1214" s="20">
        <f>VLOOKUP(O1214,Table14[#All],2,0)</f>
        <v>1</v>
      </c>
      <c r="Q1214" s="20" t="s">
        <v>167</v>
      </c>
      <c r="R1214" s="20">
        <f>VLOOKUP(Q1214,Table16[#All],2,0)</f>
        <v>1</v>
      </c>
      <c r="S1214" s="20" t="s">
        <v>111</v>
      </c>
      <c r="T1214" s="20">
        <f>VLOOKUP(S1214,Table17[#All],2,0)</f>
        <v>0</v>
      </c>
      <c r="U1214" s="21">
        <v>113000</v>
      </c>
    </row>
    <row r="1215" spans="1:21">
      <c r="A1215" s="22" t="s">
        <v>169</v>
      </c>
      <c r="B1215" s="20">
        <f>VLOOKUP(A1215,Table7[#All],2,)</f>
        <v>9</v>
      </c>
      <c r="C1215" s="23" t="s">
        <v>91</v>
      </c>
      <c r="D1215" s="20">
        <f>VLOOKUP(C1215,Table8[#All],2,0)</f>
        <v>0</v>
      </c>
      <c r="E1215" s="23" t="s">
        <v>92</v>
      </c>
      <c r="F1215" s="20">
        <f>VLOOKUP(E1215,Table9[#All],2,0)</f>
        <v>0</v>
      </c>
      <c r="G1215" s="23" t="s">
        <v>158</v>
      </c>
      <c r="H1215" s="20">
        <f>VLOOKUP(G1215,Table10[#All],2,0)</f>
        <v>5</v>
      </c>
      <c r="I1215" s="23" t="s">
        <v>98</v>
      </c>
      <c r="J1215" s="20">
        <f>VLOOKUP(I1215,Table11[#All],2,0)</f>
        <v>1</v>
      </c>
      <c r="K1215" s="23" t="s">
        <v>119</v>
      </c>
      <c r="L1215" s="20">
        <f>VLOOKUP(K1215,Table12[#All],2,0)</f>
        <v>1</v>
      </c>
      <c r="M1215" s="23" t="s">
        <v>126</v>
      </c>
      <c r="N1215" s="20">
        <f>VLOOKUP(M1215,Table13[#All],2,0)</f>
        <v>0</v>
      </c>
      <c r="O1215" s="23" t="s">
        <v>98</v>
      </c>
      <c r="P1215" s="20">
        <f>VLOOKUP(O1215,Table14[#All],2,0)</f>
        <v>1</v>
      </c>
      <c r="Q1215" s="23" t="s">
        <v>104</v>
      </c>
      <c r="R1215" s="20">
        <f>VLOOKUP(Q1215,Table16[#All],2,0)</f>
        <v>0</v>
      </c>
      <c r="S1215" s="23" t="s">
        <v>111</v>
      </c>
      <c r="T1215" s="20">
        <f>VLOOKUP(S1215,Table17[#All],2,0)</f>
        <v>0</v>
      </c>
      <c r="U1215" s="24">
        <v>145000</v>
      </c>
    </row>
    <row r="1216" spans="1:21">
      <c r="A1216" s="19" t="s">
        <v>89</v>
      </c>
      <c r="B1216" s="20">
        <f>VLOOKUP(A1216,Table7[#All],2,)</f>
        <v>11</v>
      </c>
      <c r="C1216" s="20" t="s">
        <v>91</v>
      </c>
      <c r="D1216" s="20">
        <f>VLOOKUP(C1216,Table8[#All],2,0)</f>
        <v>0</v>
      </c>
      <c r="E1216" s="20" t="s">
        <v>92</v>
      </c>
      <c r="F1216" s="20">
        <f>VLOOKUP(E1216,Table9[#All],2,0)</f>
        <v>0</v>
      </c>
      <c r="G1216" s="20" t="s">
        <v>183</v>
      </c>
      <c r="H1216" s="20">
        <f>VLOOKUP(G1216,Table10[#All],2,0)</f>
        <v>4</v>
      </c>
      <c r="I1216" s="20" t="s">
        <v>98</v>
      </c>
      <c r="J1216" s="20">
        <f>VLOOKUP(I1216,Table11[#All],2,0)</f>
        <v>1</v>
      </c>
      <c r="K1216" s="20" t="s">
        <v>98</v>
      </c>
      <c r="L1216" s="20">
        <f>VLOOKUP(K1216,Table12[#All],2,0)</f>
        <v>0</v>
      </c>
      <c r="M1216" s="20" t="s">
        <v>98</v>
      </c>
      <c r="N1216" s="20">
        <f>VLOOKUP(M1216,Table13[#All],2,0)</f>
        <v>2</v>
      </c>
      <c r="O1216" s="20" t="s">
        <v>98</v>
      </c>
      <c r="P1216" s="20">
        <f>VLOOKUP(O1216,Table14[#All],2,0)</f>
        <v>1</v>
      </c>
      <c r="Q1216" s="20" t="s">
        <v>104</v>
      </c>
      <c r="R1216" s="20">
        <f>VLOOKUP(Q1216,Table16[#All],2,0)</f>
        <v>0</v>
      </c>
      <c r="S1216" s="20" t="s">
        <v>111</v>
      </c>
      <c r="T1216" s="20">
        <f>VLOOKUP(S1216,Table17[#All],2,0)</f>
        <v>0</v>
      </c>
      <c r="U1216" s="21">
        <v>134500</v>
      </c>
    </row>
    <row r="1217" spans="1:21">
      <c r="A1217" s="22" t="s">
        <v>169</v>
      </c>
      <c r="B1217" s="20">
        <f>VLOOKUP(A1217,Table7[#All],2,)</f>
        <v>9</v>
      </c>
      <c r="C1217" s="23" t="s">
        <v>91</v>
      </c>
      <c r="D1217" s="20">
        <f>VLOOKUP(C1217,Table8[#All],2,0)</f>
        <v>0</v>
      </c>
      <c r="E1217" s="23" t="s">
        <v>92</v>
      </c>
      <c r="F1217" s="20">
        <f>VLOOKUP(E1217,Table9[#All],2,0)</f>
        <v>0</v>
      </c>
      <c r="G1217" s="23" t="s">
        <v>93</v>
      </c>
      <c r="H1217" s="20">
        <f>VLOOKUP(G1217,Table10[#All],2,0)</f>
        <v>1</v>
      </c>
      <c r="I1217" s="23" t="s">
        <v>98</v>
      </c>
      <c r="J1217" s="20">
        <f>VLOOKUP(I1217,Table11[#All],2,0)</f>
        <v>1</v>
      </c>
      <c r="K1217" s="23" t="s">
        <v>98</v>
      </c>
      <c r="L1217" s="20">
        <f>VLOOKUP(K1217,Table12[#All],2,0)</f>
        <v>0</v>
      </c>
      <c r="M1217" s="23" t="s">
        <v>98</v>
      </c>
      <c r="N1217" s="20">
        <f>VLOOKUP(M1217,Table13[#All],2,0)</f>
        <v>2</v>
      </c>
      <c r="O1217" s="23" t="s">
        <v>98</v>
      </c>
      <c r="P1217" s="20">
        <f>VLOOKUP(O1217,Table14[#All],2,0)</f>
        <v>1</v>
      </c>
      <c r="Q1217" s="23" t="s">
        <v>104</v>
      </c>
      <c r="R1217" s="20">
        <f>VLOOKUP(Q1217,Table16[#All],2,0)</f>
        <v>0</v>
      </c>
      <c r="S1217" s="23" t="s">
        <v>111</v>
      </c>
      <c r="T1217" s="20">
        <f>VLOOKUP(S1217,Table17[#All],2,0)</f>
        <v>0</v>
      </c>
      <c r="U1217" s="24">
        <v>125000</v>
      </c>
    </row>
    <row r="1218" spans="1:21">
      <c r="A1218" s="19" t="s">
        <v>169</v>
      </c>
      <c r="B1218" s="20">
        <f>VLOOKUP(A1218,Table7[#All],2,)</f>
        <v>9</v>
      </c>
      <c r="C1218" s="20" t="s">
        <v>226</v>
      </c>
      <c r="D1218" s="20">
        <f>VLOOKUP(C1218,Table8[#All],2,0)</f>
        <v>4</v>
      </c>
      <c r="E1218" s="20" t="s">
        <v>179</v>
      </c>
      <c r="F1218" s="20">
        <f>VLOOKUP(E1218,Table9[#All],2,0)</f>
        <v>2</v>
      </c>
      <c r="G1218" s="20" t="s">
        <v>176</v>
      </c>
      <c r="H1218" s="20">
        <f>VLOOKUP(G1218,Table10[#All],2,0)</f>
        <v>2</v>
      </c>
      <c r="I1218" s="20" t="s">
        <v>83</v>
      </c>
      <c r="J1218" s="20">
        <f>VLOOKUP(I1218,Table11[#All],2,0)</f>
        <v>3</v>
      </c>
      <c r="K1218" s="20" t="s">
        <v>83</v>
      </c>
      <c r="L1218" s="20">
        <f>VLOOKUP(K1218,Table12[#All],2,0)</f>
        <v>2</v>
      </c>
      <c r="M1218" s="20" t="s">
        <v>98</v>
      </c>
      <c r="N1218" s="20">
        <f>VLOOKUP(M1218,Table13[#All],2,0)</f>
        <v>2</v>
      </c>
      <c r="O1218" s="20" t="s">
        <v>98</v>
      </c>
      <c r="P1218" s="20">
        <f>VLOOKUP(O1218,Table14[#All],2,0)</f>
        <v>1</v>
      </c>
      <c r="Q1218" s="20" t="s">
        <v>104</v>
      </c>
      <c r="R1218" s="20">
        <f>VLOOKUP(Q1218,Table16[#All],2,0)</f>
        <v>0</v>
      </c>
      <c r="S1218" s="20" t="s">
        <v>111</v>
      </c>
      <c r="T1218" s="20">
        <f>VLOOKUP(S1218,Table17[#All],2,0)</f>
        <v>0</v>
      </c>
      <c r="U1218" s="21">
        <v>112000</v>
      </c>
    </row>
    <row r="1219" spans="1:21">
      <c r="A1219" s="22" t="s">
        <v>163</v>
      </c>
      <c r="B1219" s="20">
        <f>VLOOKUP(A1219,Table7[#All],2,)</f>
        <v>5</v>
      </c>
      <c r="C1219" s="23" t="s">
        <v>91</v>
      </c>
      <c r="D1219" s="20">
        <f>VLOOKUP(C1219,Table8[#All],2,0)</f>
        <v>0</v>
      </c>
      <c r="E1219" s="23" t="s">
        <v>92</v>
      </c>
      <c r="F1219" s="20">
        <f>VLOOKUP(E1219,Table9[#All],2,0)</f>
        <v>0</v>
      </c>
      <c r="G1219" s="23" t="s">
        <v>93</v>
      </c>
      <c r="H1219" s="20">
        <f>VLOOKUP(G1219,Table10[#All],2,0)</f>
        <v>1</v>
      </c>
      <c r="I1219" s="23" t="s">
        <v>119</v>
      </c>
      <c r="J1219" s="20">
        <f>VLOOKUP(I1219,Table11[#All],2,0)</f>
        <v>0</v>
      </c>
      <c r="K1219" s="23" t="s">
        <v>98</v>
      </c>
      <c r="L1219" s="20">
        <f>VLOOKUP(K1219,Table12[#All],2,0)</f>
        <v>0</v>
      </c>
      <c r="M1219" s="23" t="s">
        <v>126</v>
      </c>
      <c r="N1219" s="20">
        <f>VLOOKUP(M1219,Table13[#All],2,0)</f>
        <v>0</v>
      </c>
      <c r="O1219" s="23" t="s">
        <v>119</v>
      </c>
      <c r="P1219" s="20">
        <f>VLOOKUP(O1219,Table14[#All],2,0)</f>
        <v>0</v>
      </c>
      <c r="Q1219" s="23" t="s">
        <v>104</v>
      </c>
      <c r="R1219" s="20">
        <f>VLOOKUP(Q1219,Table16[#All],2,0)</f>
        <v>0</v>
      </c>
      <c r="S1219" s="23" t="s">
        <v>150</v>
      </c>
      <c r="T1219" s="20">
        <f>VLOOKUP(S1219,Table17[#All],2,0)</f>
        <v>2</v>
      </c>
      <c r="U1219" s="24">
        <v>229456</v>
      </c>
    </row>
    <row r="1220" spans="1:21">
      <c r="A1220" s="19" t="s">
        <v>197</v>
      </c>
      <c r="B1220" s="20">
        <f>VLOOKUP(A1220,Table7[#All],2,)</f>
        <v>8</v>
      </c>
      <c r="C1220" s="20" t="s">
        <v>91</v>
      </c>
      <c r="D1220" s="20">
        <f>VLOOKUP(C1220,Table8[#All],2,0)</f>
        <v>0</v>
      </c>
      <c r="E1220" s="20" t="s">
        <v>92</v>
      </c>
      <c r="F1220" s="20">
        <f>VLOOKUP(E1220,Table9[#All],2,0)</f>
        <v>0</v>
      </c>
      <c r="G1220" s="20" t="s">
        <v>176</v>
      </c>
      <c r="H1220" s="20">
        <f>VLOOKUP(G1220,Table10[#All],2,0)</f>
        <v>2</v>
      </c>
      <c r="I1220" s="20" t="s">
        <v>83</v>
      </c>
      <c r="J1220" s="20">
        <f>VLOOKUP(I1220,Table11[#All],2,0)</f>
        <v>3</v>
      </c>
      <c r="K1220" s="20" t="s">
        <v>83</v>
      </c>
      <c r="L1220" s="20">
        <f>VLOOKUP(K1220,Table12[#All],2,0)</f>
        <v>2</v>
      </c>
      <c r="M1220" s="20" t="s">
        <v>119</v>
      </c>
      <c r="N1220" s="20">
        <f>VLOOKUP(M1220,Table13[#All],2,0)</f>
        <v>1</v>
      </c>
      <c r="O1220" s="20" t="s">
        <v>98</v>
      </c>
      <c r="P1220" s="20">
        <f>VLOOKUP(O1220,Table14[#All],2,0)</f>
        <v>1</v>
      </c>
      <c r="Q1220" s="20" t="s">
        <v>167</v>
      </c>
      <c r="R1220" s="20">
        <f>VLOOKUP(Q1220,Table16[#All],2,0)</f>
        <v>1</v>
      </c>
      <c r="S1220" s="20" t="s">
        <v>111</v>
      </c>
      <c r="T1220" s="20">
        <f>VLOOKUP(S1220,Table17[#All],2,0)</f>
        <v>0</v>
      </c>
      <c r="U1220" s="21">
        <v>80500</v>
      </c>
    </row>
    <row r="1221" spans="1:21">
      <c r="A1221" s="22" t="s">
        <v>141</v>
      </c>
      <c r="B1221" s="20">
        <f>VLOOKUP(A1221,Table7[#All],2,)</f>
        <v>22</v>
      </c>
      <c r="C1221" s="23" t="s">
        <v>91</v>
      </c>
      <c r="D1221" s="20">
        <f>VLOOKUP(C1221,Table8[#All],2,0)</f>
        <v>0</v>
      </c>
      <c r="E1221" s="23" t="s">
        <v>142</v>
      </c>
      <c r="F1221" s="20">
        <f>VLOOKUP(E1221,Table9[#All],2,0)</f>
        <v>4</v>
      </c>
      <c r="G1221" s="23" t="s">
        <v>122</v>
      </c>
      <c r="H1221" s="20">
        <f>VLOOKUP(G1221,Table10[#All],2,0)</f>
        <v>0</v>
      </c>
      <c r="I1221" s="23" t="s">
        <v>98</v>
      </c>
      <c r="J1221" s="20">
        <f>VLOOKUP(I1221,Table11[#All],2,0)</f>
        <v>1</v>
      </c>
      <c r="K1221" s="23" t="s">
        <v>98</v>
      </c>
      <c r="L1221" s="20">
        <f>VLOOKUP(K1221,Table12[#All],2,0)</f>
        <v>0</v>
      </c>
      <c r="M1221" s="23" t="s">
        <v>98</v>
      </c>
      <c r="N1221" s="20">
        <f>VLOOKUP(M1221,Table13[#All],2,0)</f>
        <v>2</v>
      </c>
      <c r="O1221" s="23" t="s">
        <v>98</v>
      </c>
      <c r="P1221" s="20">
        <f>VLOOKUP(O1221,Table14[#All],2,0)</f>
        <v>1</v>
      </c>
      <c r="Q1221" s="23" t="s">
        <v>167</v>
      </c>
      <c r="R1221" s="20">
        <f>VLOOKUP(Q1221,Table16[#All],2,0)</f>
        <v>1</v>
      </c>
      <c r="S1221" s="23" t="s">
        <v>172</v>
      </c>
      <c r="T1221" s="20">
        <f>VLOOKUP(S1221,Table17[#All],2,0)</f>
        <v>1</v>
      </c>
      <c r="U1221" s="24">
        <v>91500</v>
      </c>
    </row>
    <row r="1222" spans="1:21">
      <c r="A1222" s="19" t="s">
        <v>89</v>
      </c>
      <c r="B1222" s="20">
        <f>VLOOKUP(A1222,Table7[#All],2,)</f>
        <v>11</v>
      </c>
      <c r="C1222" s="20" t="s">
        <v>91</v>
      </c>
      <c r="D1222" s="20">
        <f>VLOOKUP(C1222,Table8[#All],2,0)</f>
        <v>0</v>
      </c>
      <c r="E1222" s="20" t="s">
        <v>92</v>
      </c>
      <c r="F1222" s="20">
        <f>VLOOKUP(E1222,Table9[#All],2,0)</f>
        <v>0</v>
      </c>
      <c r="G1222" s="20" t="s">
        <v>93</v>
      </c>
      <c r="H1222" s="20">
        <f>VLOOKUP(G1222,Table10[#All],2,0)</f>
        <v>1</v>
      </c>
      <c r="I1222" s="20" t="s">
        <v>98</v>
      </c>
      <c r="J1222" s="20">
        <f>VLOOKUP(I1222,Table11[#All],2,0)</f>
        <v>1</v>
      </c>
      <c r="K1222" s="20" t="s">
        <v>98</v>
      </c>
      <c r="L1222" s="20">
        <f>VLOOKUP(K1222,Table12[#All],2,0)</f>
        <v>0</v>
      </c>
      <c r="M1222" s="20" t="s">
        <v>98</v>
      </c>
      <c r="N1222" s="20">
        <f>VLOOKUP(M1222,Table13[#All],2,0)</f>
        <v>2</v>
      </c>
      <c r="O1222" s="20" t="s">
        <v>98</v>
      </c>
      <c r="P1222" s="20">
        <f>VLOOKUP(O1222,Table14[#All],2,0)</f>
        <v>1</v>
      </c>
      <c r="Q1222" s="20" t="s">
        <v>104</v>
      </c>
      <c r="R1222" s="20">
        <f>VLOOKUP(Q1222,Table16[#All],2,0)</f>
        <v>0</v>
      </c>
      <c r="S1222" s="20" t="s">
        <v>172</v>
      </c>
      <c r="T1222" s="20">
        <f>VLOOKUP(S1222,Table17[#All],2,0)</f>
        <v>1</v>
      </c>
      <c r="U1222" s="21">
        <v>115000</v>
      </c>
    </row>
    <row r="1223" spans="1:21">
      <c r="A1223" s="22" t="s">
        <v>169</v>
      </c>
      <c r="B1223" s="20">
        <f>VLOOKUP(A1223,Table7[#All],2,)</f>
        <v>9</v>
      </c>
      <c r="C1223" s="23" t="s">
        <v>90</v>
      </c>
      <c r="D1223" s="20">
        <f>VLOOKUP(C1223,Table8[#All],2,0)</f>
        <v>1</v>
      </c>
      <c r="E1223" s="23" t="s">
        <v>92</v>
      </c>
      <c r="F1223" s="20">
        <f>VLOOKUP(E1223,Table9[#All],2,0)</f>
        <v>0</v>
      </c>
      <c r="G1223" s="23" t="s">
        <v>93</v>
      </c>
      <c r="H1223" s="20">
        <f>VLOOKUP(G1223,Table10[#All],2,0)</f>
        <v>1</v>
      </c>
      <c r="I1223" s="23" t="s">
        <v>98</v>
      </c>
      <c r="J1223" s="20">
        <f>VLOOKUP(I1223,Table11[#All],2,0)</f>
        <v>1</v>
      </c>
      <c r="K1223" s="23" t="s">
        <v>98</v>
      </c>
      <c r="L1223" s="20">
        <f>VLOOKUP(K1223,Table12[#All],2,0)</f>
        <v>0</v>
      </c>
      <c r="M1223" s="23" t="s">
        <v>126</v>
      </c>
      <c r="N1223" s="20">
        <f>VLOOKUP(M1223,Table13[#All],2,0)</f>
        <v>0</v>
      </c>
      <c r="O1223" s="23" t="s">
        <v>98</v>
      </c>
      <c r="P1223" s="20">
        <f>VLOOKUP(O1223,Table14[#All],2,0)</f>
        <v>1</v>
      </c>
      <c r="Q1223" s="23" t="s">
        <v>104</v>
      </c>
      <c r="R1223" s="20">
        <f>VLOOKUP(Q1223,Table16[#All],2,0)</f>
        <v>0</v>
      </c>
      <c r="S1223" s="23" t="s">
        <v>111</v>
      </c>
      <c r="T1223" s="20">
        <f>VLOOKUP(S1223,Table17[#All],2,0)</f>
        <v>0</v>
      </c>
      <c r="U1223" s="24">
        <v>134000</v>
      </c>
    </row>
    <row r="1224" spans="1:21">
      <c r="A1224" s="19" t="s">
        <v>89</v>
      </c>
      <c r="B1224" s="20">
        <f>VLOOKUP(A1224,Table7[#All],2,)</f>
        <v>11</v>
      </c>
      <c r="C1224" s="20" t="s">
        <v>182</v>
      </c>
      <c r="D1224" s="20">
        <f>VLOOKUP(C1224,Table8[#All],2,0)</f>
        <v>3</v>
      </c>
      <c r="E1224" s="20" t="s">
        <v>92</v>
      </c>
      <c r="F1224" s="20">
        <f>VLOOKUP(E1224,Table9[#All],2,0)</f>
        <v>0</v>
      </c>
      <c r="G1224" s="20" t="s">
        <v>176</v>
      </c>
      <c r="H1224" s="20">
        <f>VLOOKUP(G1224,Table10[#All],2,0)</f>
        <v>2</v>
      </c>
      <c r="I1224" s="20" t="s">
        <v>98</v>
      </c>
      <c r="J1224" s="20">
        <f>VLOOKUP(I1224,Table11[#All],2,0)</f>
        <v>1</v>
      </c>
      <c r="K1224" s="20" t="s">
        <v>98</v>
      </c>
      <c r="L1224" s="20">
        <f>VLOOKUP(K1224,Table12[#All],2,0)</f>
        <v>0</v>
      </c>
      <c r="M1224" s="20" t="s">
        <v>126</v>
      </c>
      <c r="N1224" s="20">
        <f>VLOOKUP(M1224,Table13[#All],2,0)</f>
        <v>0</v>
      </c>
      <c r="O1224" s="20" t="s">
        <v>98</v>
      </c>
      <c r="P1224" s="20">
        <f>VLOOKUP(O1224,Table14[#All],2,0)</f>
        <v>1</v>
      </c>
      <c r="Q1224" s="20" t="s">
        <v>104</v>
      </c>
      <c r="R1224" s="20">
        <f>VLOOKUP(Q1224,Table16[#All],2,0)</f>
        <v>0</v>
      </c>
      <c r="S1224" s="20" t="s">
        <v>111</v>
      </c>
      <c r="T1224" s="20">
        <f>VLOOKUP(S1224,Table17[#All],2,0)</f>
        <v>0</v>
      </c>
      <c r="U1224" s="21">
        <v>143000</v>
      </c>
    </row>
    <row r="1225" spans="1:21">
      <c r="A1225" s="22" t="s">
        <v>89</v>
      </c>
      <c r="B1225" s="20">
        <f>VLOOKUP(A1225,Table7[#All],2,)</f>
        <v>11</v>
      </c>
      <c r="C1225" s="23" t="s">
        <v>91</v>
      </c>
      <c r="D1225" s="20">
        <f>VLOOKUP(C1225,Table8[#All],2,0)</f>
        <v>0</v>
      </c>
      <c r="E1225" s="23" t="s">
        <v>92</v>
      </c>
      <c r="F1225" s="20">
        <f>VLOOKUP(E1225,Table9[#All],2,0)</f>
        <v>0</v>
      </c>
      <c r="G1225" s="23" t="s">
        <v>93</v>
      </c>
      <c r="H1225" s="20">
        <f>VLOOKUP(G1225,Table10[#All],2,0)</f>
        <v>1</v>
      </c>
      <c r="I1225" s="23" t="s">
        <v>98</v>
      </c>
      <c r="J1225" s="20">
        <f>VLOOKUP(I1225,Table11[#All],2,0)</f>
        <v>1</v>
      </c>
      <c r="K1225" s="23" t="s">
        <v>139</v>
      </c>
      <c r="L1225" s="20">
        <f>VLOOKUP(K1225,Table12[#All],2,0)</f>
        <v>3</v>
      </c>
      <c r="M1225" s="23" t="s">
        <v>98</v>
      </c>
      <c r="N1225" s="20">
        <f>VLOOKUP(M1225,Table13[#All],2,0)</f>
        <v>2</v>
      </c>
      <c r="O1225" s="23" t="s">
        <v>98</v>
      </c>
      <c r="P1225" s="20">
        <f>VLOOKUP(O1225,Table14[#All],2,0)</f>
        <v>1</v>
      </c>
      <c r="Q1225" s="23" t="s">
        <v>104</v>
      </c>
      <c r="R1225" s="20">
        <f>VLOOKUP(Q1225,Table16[#All],2,0)</f>
        <v>0</v>
      </c>
      <c r="S1225" s="23" t="s">
        <v>111</v>
      </c>
      <c r="T1225" s="20">
        <f>VLOOKUP(S1225,Table17[#All],2,0)</f>
        <v>0</v>
      </c>
      <c r="U1225" s="24">
        <v>137900</v>
      </c>
    </row>
    <row r="1226" spans="1:21">
      <c r="A1226" s="19" t="s">
        <v>121</v>
      </c>
      <c r="B1226" s="20">
        <f>VLOOKUP(A1226,Table7[#All],2,)</f>
        <v>17</v>
      </c>
      <c r="C1226" s="20" t="s">
        <v>225</v>
      </c>
      <c r="D1226" s="20">
        <f>VLOOKUP(C1226,Table8[#All],2,0)</f>
        <v>6</v>
      </c>
      <c r="E1226" s="20" t="s">
        <v>92</v>
      </c>
      <c r="F1226" s="20">
        <f>VLOOKUP(E1226,Table9[#All],2,0)</f>
        <v>0</v>
      </c>
      <c r="G1226" s="20" t="s">
        <v>122</v>
      </c>
      <c r="H1226" s="20">
        <f>VLOOKUP(G1226,Table10[#All],2,0)</f>
        <v>0</v>
      </c>
      <c r="I1226" s="20" t="s">
        <v>119</v>
      </c>
      <c r="J1226" s="20">
        <f>VLOOKUP(I1226,Table11[#All],2,0)</f>
        <v>0</v>
      </c>
      <c r="K1226" s="20" t="s">
        <v>98</v>
      </c>
      <c r="L1226" s="20">
        <f>VLOOKUP(K1226,Table12[#All],2,0)</f>
        <v>0</v>
      </c>
      <c r="M1226" s="20" t="s">
        <v>126</v>
      </c>
      <c r="N1226" s="20">
        <f>VLOOKUP(M1226,Table13[#All],2,0)</f>
        <v>0</v>
      </c>
      <c r="O1226" s="20" t="s">
        <v>119</v>
      </c>
      <c r="P1226" s="20">
        <f>VLOOKUP(O1226,Table14[#All],2,0)</f>
        <v>0</v>
      </c>
      <c r="Q1226" s="20" t="s">
        <v>104</v>
      </c>
      <c r="R1226" s="20">
        <f>VLOOKUP(Q1226,Table16[#All],2,0)</f>
        <v>0</v>
      </c>
      <c r="S1226" s="20" t="s">
        <v>111</v>
      </c>
      <c r="T1226" s="20">
        <f>VLOOKUP(S1226,Table17[#All],2,0)</f>
        <v>0</v>
      </c>
      <c r="U1226" s="21">
        <v>184000</v>
      </c>
    </row>
    <row r="1227" spans="1:21">
      <c r="A1227" s="22" t="s">
        <v>89</v>
      </c>
      <c r="B1227" s="20">
        <f>VLOOKUP(A1227,Table7[#All],2,)</f>
        <v>11</v>
      </c>
      <c r="C1227" s="23" t="s">
        <v>91</v>
      </c>
      <c r="D1227" s="20">
        <f>VLOOKUP(C1227,Table8[#All],2,0)</f>
        <v>0</v>
      </c>
      <c r="E1227" s="23" t="s">
        <v>92</v>
      </c>
      <c r="F1227" s="20">
        <f>VLOOKUP(E1227,Table9[#All],2,0)</f>
        <v>0</v>
      </c>
      <c r="G1227" s="23" t="s">
        <v>158</v>
      </c>
      <c r="H1227" s="20">
        <f>VLOOKUP(G1227,Table10[#All],2,0)</f>
        <v>5</v>
      </c>
      <c r="I1227" s="23" t="s">
        <v>98</v>
      </c>
      <c r="J1227" s="20">
        <f>VLOOKUP(I1227,Table11[#All],2,0)</f>
        <v>1</v>
      </c>
      <c r="K1227" s="23" t="s">
        <v>98</v>
      </c>
      <c r="L1227" s="20">
        <f>VLOOKUP(K1227,Table12[#All],2,0)</f>
        <v>0</v>
      </c>
      <c r="M1227" s="23" t="s">
        <v>126</v>
      </c>
      <c r="N1227" s="20">
        <f>VLOOKUP(M1227,Table13[#All],2,0)</f>
        <v>0</v>
      </c>
      <c r="O1227" s="23" t="s">
        <v>98</v>
      </c>
      <c r="P1227" s="20">
        <f>VLOOKUP(O1227,Table14[#All],2,0)</f>
        <v>1</v>
      </c>
      <c r="Q1227" s="23" t="s">
        <v>104</v>
      </c>
      <c r="R1227" s="20">
        <f>VLOOKUP(Q1227,Table16[#All],2,0)</f>
        <v>0</v>
      </c>
      <c r="S1227" s="23" t="s">
        <v>111</v>
      </c>
      <c r="T1227" s="20">
        <f>VLOOKUP(S1227,Table17[#All],2,0)</f>
        <v>0</v>
      </c>
      <c r="U1227" s="24">
        <v>145000</v>
      </c>
    </row>
    <row r="1228" spans="1:21">
      <c r="A1228" s="19" t="s">
        <v>163</v>
      </c>
      <c r="B1228" s="20">
        <f>VLOOKUP(A1228,Table7[#All],2,)</f>
        <v>5</v>
      </c>
      <c r="C1228" s="20" t="s">
        <v>90</v>
      </c>
      <c r="D1228" s="20">
        <f>VLOOKUP(C1228,Table8[#All],2,0)</f>
        <v>1</v>
      </c>
      <c r="E1228" s="20" t="s">
        <v>92</v>
      </c>
      <c r="F1228" s="20">
        <f>VLOOKUP(E1228,Table9[#All],2,0)</f>
        <v>0</v>
      </c>
      <c r="G1228" s="20" t="s">
        <v>122</v>
      </c>
      <c r="H1228" s="20">
        <f>VLOOKUP(G1228,Table10[#All],2,0)</f>
        <v>0</v>
      </c>
      <c r="I1228" s="20" t="s">
        <v>119</v>
      </c>
      <c r="J1228" s="20">
        <f>VLOOKUP(I1228,Table11[#All],2,0)</f>
        <v>0</v>
      </c>
      <c r="K1228" s="20" t="s">
        <v>98</v>
      </c>
      <c r="L1228" s="20">
        <f>VLOOKUP(K1228,Table12[#All],2,0)</f>
        <v>0</v>
      </c>
      <c r="M1228" s="20" t="s">
        <v>126</v>
      </c>
      <c r="N1228" s="20">
        <f>VLOOKUP(M1228,Table13[#All],2,0)</f>
        <v>0</v>
      </c>
      <c r="O1228" s="20" t="s">
        <v>119</v>
      </c>
      <c r="P1228" s="20">
        <f>VLOOKUP(O1228,Table14[#All],2,0)</f>
        <v>0</v>
      </c>
      <c r="Q1228" s="20" t="s">
        <v>104</v>
      </c>
      <c r="R1228" s="20">
        <f>VLOOKUP(Q1228,Table16[#All],2,0)</f>
        <v>0</v>
      </c>
      <c r="S1228" s="20" t="s">
        <v>111</v>
      </c>
      <c r="T1228" s="20">
        <f>VLOOKUP(S1228,Table17[#All],2,0)</f>
        <v>0</v>
      </c>
      <c r="U1228" s="21">
        <v>214000</v>
      </c>
    </row>
    <row r="1229" spans="1:21">
      <c r="A1229" s="22" t="s">
        <v>89</v>
      </c>
      <c r="B1229" s="20">
        <f>VLOOKUP(A1229,Table7[#All],2,)</f>
        <v>11</v>
      </c>
      <c r="C1229" s="23" t="s">
        <v>91</v>
      </c>
      <c r="D1229" s="20">
        <f>VLOOKUP(C1229,Table8[#All],2,0)</f>
        <v>0</v>
      </c>
      <c r="E1229" s="23" t="s">
        <v>92</v>
      </c>
      <c r="F1229" s="20">
        <f>VLOOKUP(E1229,Table9[#All],2,0)</f>
        <v>0</v>
      </c>
      <c r="G1229" s="23" t="s">
        <v>93</v>
      </c>
      <c r="H1229" s="20">
        <f>VLOOKUP(G1229,Table10[#All],2,0)</f>
        <v>1</v>
      </c>
      <c r="I1229" s="23" t="s">
        <v>98</v>
      </c>
      <c r="J1229" s="20">
        <f>VLOOKUP(I1229,Table11[#All],2,0)</f>
        <v>1</v>
      </c>
      <c r="K1229" s="23" t="s">
        <v>98</v>
      </c>
      <c r="L1229" s="20">
        <f>VLOOKUP(K1229,Table12[#All],2,0)</f>
        <v>0</v>
      </c>
      <c r="M1229" s="23" t="s">
        <v>126</v>
      </c>
      <c r="N1229" s="20">
        <f>VLOOKUP(M1229,Table13[#All],2,0)</f>
        <v>0</v>
      </c>
      <c r="O1229" s="23" t="s">
        <v>119</v>
      </c>
      <c r="P1229" s="20">
        <f>VLOOKUP(O1229,Table14[#All],2,0)</f>
        <v>0</v>
      </c>
      <c r="Q1229" s="23" t="s">
        <v>104</v>
      </c>
      <c r="R1229" s="20">
        <f>VLOOKUP(Q1229,Table16[#All],2,0)</f>
        <v>0</v>
      </c>
      <c r="S1229" s="23" t="s">
        <v>111</v>
      </c>
      <c r="T1229" s="20">
        <f>VLOOKUP(S1229,Table17[#All],2,0)</f>
        <v>0</v>
      </c>
      <c r="U1229" s="24">
        <v>147000</v>
      </c>
    </row>
    <row r="1230" spans="1:21">
      <c r="A1230" s="19" t="s">
        <v>147</v>
      </c>
      <c r="B1230" s="20">
        <f>VLOOKUP(A1230,Table7[#All],2,)</f>
        <v>10</v>
      </c>
      <c r="C1230" s="20" t="s">
        <v>91</v>
      </c>
      <c r="D1230" s="20">
        <f>VLOOKUP(C1230,Table8[#All],2,0)</f>
        <v>0</v>
      </c>
      <c r="E1230" s="20" t="s">
        <v>129</v>
      </c>
      <c r="F1230" s="20">
        <f>VLOOKUP(E1230,Table9[#All],2,0)</f>
        <v>3</v>
      </c>
      <c r="G1230" s="20" t="s">
        <v>93</v>
      </c>
      <c r="H1230" s="20">
        <f>VLOOKUP(G1230,Table10[#All],2,0)</f>
        <v>1</v>
      </c>
      <c r="I1230" s="20" t="s">
        <v>126</v>
      </c>
      <c r="J1230" s="20">
        <f>VLOOKUP(I1230,Table11[#All],2,0)</f>
        <v>2</v>
      </c>
      <c r="K1230" s="20" t="s">
        <v>98</v>
      </c>
      <c r="L1230" s="20">
        <f>VLOOKUP(K1230,Table12[#All],2,0)</f>
        <v>0</v>
      </c>
      <c r="M1230" s="20" t="s">
        <v>126</v>
      </c>
      <c r="N1230" s="20">
        <f>VLOOKUP(M1230,Table13[#All],2,0)</f>
        <v>0</v>
      </c>
      <c r="O1230" s="20" t="s">
        <v>126</v>
      </c>
      <c r="P1230" s="20">
        <f>VLOOKUP(O1230,Table14[#All],2,0)</f>
        <v>2</v>
      </c>
      <c r="Q1230" s="20" t="s">
        <v>104</v>
      </c>
      <c r="R1230" s="20">
        <f>VLOOKUP(Q1230,Table16[#All],2,0)</f>
        <v>0</v>
      </c>
      <c r="S1230" s="20" t="s">
        <v>150</v>
      </c>
      <c r="T1230" s="20">
        <f>VLOOKUP(S1230,Table17[#All],2,0)</f>
        <v>2</v>
      </c>
      <c r="U1230" s="21">
        <v>367294</v>
      </c>
    </row>
    <row r="1231" spans="1:21">
      <c r="A1231" s="22" t="s">
        <v>89</v>
      </c>
      <c r="B1231" s="20">
        <f>VLOOKUP(A1231,Table7[#All],2,)</f>
        <v>11</v>
      </c>
      <c r="C1231" s="23" t="s">
        <v>91</v>
      </c>
      <c r="D1231" s="20">
        <f>VLOOKUP(C1231,Table8[#All],2,0)</f>
        <v>0</v>
      </c>
      <c r="E1231" s="23" t="s">
        <v>92</v>
      </c>
      <c r="F1231" s="20">
        <f>VLOOKUP(E1231,Table9[#All],2,0)</f>
        <v>0</v>
      </c>
      <c r="G1231" s="23" t="s">
        <v>158</v>
      </c>
      <c r="H1231" s="20">
        <f>VLOOKUP(G1231,Table10[#All],2,0)</f>
        <v>5</v>
      </c>
      <c r="I1231" s="23" t="s">
        <v>98</v>
      </c>
      <c r="J1231" s="20">
        <f>VLOOKUP(I1231,Table11[#All],2,0)</f>
        <v>1</v>
      </c>
      <c r="K1231" s="23" t="s">
        <v>98</v>
      </c>
      <c r="L1231" s="20">
        <f>VLOOKUP(K1231,Table12[#All],2,0)</f>
        <v>0</v>
      </c>
      <c r="M1231" s="23" t="s">
        <v>119</v>
      </c>
      <c r="N1231" s="20">
        <f>VLOOKUP(M1231,Table13[#All],2,0)</f>
        <v>1</v>
      </c>
      <c r="O1231" s="23" t="s">
        <v>98</v>
      </c>
      <c r="P1231" s="20">
        <f>VLOOKUP(O1231,Table14[#All],2,0)</f>
        <v>1</v>
      </c>
      <c r="Q1231" s="23" t="s">
        <v>104</v>
      </c>
      <c r="R1231" s="20">
        <f>VLOOKUP(Q1231,Table16[#All],2,0)</f>
        <v>0</v>
      </c>
      <c r="S1231" s="23" t="s">
        <v>111</v>
      </c>
      <c r="T1231" s="20">
        <f>VLOOKUP(S1231,Table17[#All],2,0)</f>
        <v>0</v>
      </c>
      <c r="U1231" s="24">
        <v>127000</v>
      </c>
    </row>
    <row r="1232" spans="1:21">
      <c r="A1232" s="19" t="s">
        <v>169</v>
      </c>
      <c r="B1232" s="20">
        <f>VLOOKUP(A1232,Table7[#All],2,)</f>
        <v>9</v>
      </c>
      <c r="C1232" s="20" t="s">
        <v>90</v>
      </c>
      <c r="D1232" s="20">
        <f>VLOOKUP(C1232,Table8[#All],2,0)</f>
        <v>1</v>
      </c>
      <c r="E1232" s="20" t="s">
        <v>179</v>
      </c>
      <c r="F1232" s="20">
        <f>VLOOKUP(E1232,Table9[#All],2,0)</f>
        <v>2</v>
      </c>
      <c r="G1232" s="20" t="s">
        <v>176</v>
      </c>
      <c r="H1232" s="20">
        <f>VLOOKUP(G1232,Table10[#All],2,0)</f>
        <v>2</v>
      </c>
      <c r="I1232" s="20" t="s">
        <v>119</v>
      </c>
      <c r="J1232" s="20">
        <f>VLOOKUP(I1232,Table11[#All],2,0)</f>
        <v>0</v>
      </c>
      <c r="K1232" s="20" t="s">
        <v>98</v>
      </c>
      <c r="L1232" s="20">
        <f>VLOOKUP(K1232,Table12[#All],2,0)</f>
        <v>0</v>
      </c>
      <c r="M1232" s="20" t="s">
        <v>126</v>
      </c>
      <c r="N1232" s="20">
        <f>VLOOKUP(M1232,Table13[#All],2,0)</f>
        <v>0</v>
      </c>
      <c r="O1232" s="20" t="s">
        <v>98</v>
      </c>
      <c r="P1232" s="20">
        <f>VLOOKUP(O1232,Table14[#All],2,0)</f>
        <v>1</v>
      </c>
      <c r="Q1232" s="20" t="s">
        <v>167</v>
      </c>
      <c r="R1232" s="20">
        <f>VLOOKUP(Q1232,Table16[#All],2,0)</f>
        <v>1</v>
      </c>
      <c r="S1232" s="20" t="s">
        <v>111</v>
      </c>
      <c r="T1232" s="20">
        <f>VLOOKUP(S1232,Table17[#All],2,0)</f>
        <v>0</v>
      </c>
      <c r="U1232" s="21">
        <v>190000</v>
      </c>
    </row>
    <row r="1233" spans="1:21">
      <c r="A1233" s="22" t="s">
        <v>89</v>
      </c>
      <c r="B1233" s="20">
        <f>VLOOKUP(A1233,Table7[#All],2,)</f>
        <v>11</v>
      </c>
      <c r="C1233" s="23" t="s">
        <v>91</v>
      </c>
      <c r="D1233" s="20">
        <f>VLOOKUP(C1233,Table8[#All],2,0)</f>
        <v>0</v>
      </c>
      <c r="E1233" s="23" t="s">
        <v>179</v>
      </c>
      <c r="F1233" s="20">
        <f>VLOOKUP(E1233,Table9[#All],2,0)</f>
        <v>2</v>
      </c>
      <c r="G1233" s="23" t="s">
        <v>158</v>
      </c>
      <c r="H1233" s="20">
        <f>VLOOKUP(G1233,Table10[#All],2,0)</f>
        <v>5</v>
      </c>
      <c r="I1233" s="23" t="s">
        <v>98</v>
      </c>
      <c r="J1233" s="20">
        <f>VLOOKUP(I1233,Table11[#All],2,0)</f>
        <v>1</v>
      </c>
      <c r="K1233" s="23" t="s">
        <v>98</v>
      </c>
      <c r="L1233" s="20">
        <f>VLOOKUP(K1233,Table12[#All],2,0)</f>
        <v>0</v>
      </c>
      <c r="M1233" s="23" t="s">
        <v>98</v>
      </c>
      <c r="N1233" s="20">
        <f>VLOOKUP(M1233,Table13[#All],2,0)</f>
        <v>2</v>
      </c>
      <c r="O1233" s="23" t="s">
        <v>98</v>
      </c>
      <c r="P1233" s="20">
        <f>VLOOKUP(O1233,Table14[#All],2,0)</f>
        <v>1</v>
      </c>
      <c r="Q1233" s="23" t="s">
        <v>104</v>
      </c>
      <c r="R1233" s="20">
        <f>VLOOKUP(Q1233,Table16[#All],2,0)</f>
        <v>0</v>
      </c>
      <c r="S1233" s="23" t="s">
        <v>111</v>
      </c>
      <c r="T1233" s="20">
        <f>VLOOKUP(S1233,Table17[#All],2,0)</f>
        <v>0</v>
      </c>
      <c r="U1233" s="24">
        <v>132500</v>
      </c>
    </row>
    <row r="1234" spans="1:21">
      <c r="A1234" s="19" t="s">
        <v>89</v>
      </c>
      <c r="B1234" s="20">
        <f>VLOOKUP(A1234,Table7[#All],2,)</f>
        <v>11</v>
      </c>
      <c r="C1234" s="20" t="s">
        <v>91</v>
      </c>
      <c r="D1234" s="20">
        <f>VLOOKUP(C1234,Table8[#All],2,0)</f>
        <v>0</v>
      </c>
      <c r="E1234" s="20" t="s">
        <v>179</v>
      </c>
      <c r="F1234" s="20">
        <f>VLOOKUP(E1234,Table9[#All],2,0)</f>
        <v>2</v>
      </c>
      <c r="G1234" s="20" t="s">
        <v>93</v>
      </c>
      <c r="H1234" s="20">
        <f>VLOOKUP(G1234,Table10[#All],2,0)</f>
        <v>1</v>
      </c>
      <c r="I1234" s="20" t="s">
        <v>83</v>
      </c>
      <c r="J1234" s="20">
        <f>VLOOKUP(I1234,Table11[#All],2,0)</f>
        <v>3</v>
      </c>
      <c r="K1234" s="20" t="s">
        <v>83</v>
      </c>
      <c r="L1234" s="20">
        <f>VLOOKUP(K1234,Table12[#All],2,0)</f>
        <v>2</v>
      </c>
      <c r="M1234" s="20" t="s">
        <v>98</v>
      </c>
      <c r="N1234" s="20">
        <f>VLOOKUP(M1234,Table13[#All],2,0)</f>
        <v>2</v>
      </c>
      <c r="O1234" s="20" t="s">
        <v>98</v>
      </c>
      <c r="P1234" s="20">
        <f>VLOOKUP(O1234,Table14[#All],2,0)</f>
        <v>1</v>
      </c>
      <c r="Q1234" s="20" t="s">
        <v>104</v>
      </c>
      <c r="R1234" s="20">
        <f>VLOOKUP(Q1234,Table16[#All],2,0)</f>
        <v>0</v>
      </c>
      <c r="S1234" s="20" t="s">
        <v>111</v>
      </c>
      <c r="T1234" s="20">
        <f>VLOOKUP(S1234,Table17[#All],2,0)</f>
        <v>0</v>
      </c>
      <c r="U1234" s="21">
        <v>101800</v>
      </c>
    </row>
    <row r="1235" spans="1:21">
      <c r="A1235" s="22" t="s">
        <v>89</v>
      </c>
      <c r="B1235" s="20">
        <f>VLOOKUP(A1235,Table7[#All],2,)</f>
        <v>11</v>
      </c>
      <c r="C1235" s="23" t="s">
        <v>91</v>
      </c>
      <c r="D1235" s="20">
        <f>VLOOKUP(C1235,Table8[#All],2,0)</f>
        <v>0</v>
      </c>
      <c r="E1235" s="23" t="s">
        <v>92</v>
      </c>
      <c r="F1235" s="20">
        <f>VLOOKUP(E1235,Table9[#All],2,0)</f>
        <v>0</v>
      </c>
      <c r="G1235" s="23" t="s">
        <v>93</v>
      </c>
      <c r="H1235" s="20">
        <f>VLOOKUP(G1235,Table10[#All],2,0)</f>
        <v>1</v>
      </c>
      <c r="I1235" s="23" t="s">
        <v>98</v>
      </c>
      <c r="J1235" s="20">
        <f>VLOOKUP(I1235,Table11[#All],2,0)</f>
        <v>1</v>
      </c>
      <c r="K1235" s="23" t="s">
        <v>98</v>
      </c>
      <c r="L1235" s="20">
        <f>VLOOKUP(K1235,Table12[#All],2,0)</f>
        <v>0</v>
      </c>
      <c r="M1235" s="23" t="s">
        <v>139</v>
      </c>
      <c r="N1235" s="20">
        <f>VLOOKUP(M1235,Table13[#All],2,0)</f>
        <v>3</v>
      </c>
      <c r="O1235" s="23" t="s">
        <v>98</v>
      </c>
      <c r="P1235" s="20">
        <f>VLOOKUP(O1235,Table14[#All],2,0)</f>
        <v>1</v>
      </c>
      <c r="Q1235" s="23" t="s">
        <v>104</v>
      </c>
      <c r="R1235" s="20">
        <f>VLOOKUP(Q1235,Table16[#All],2,0)</f>
        <v>0</v>
      </c>
      <c r="S1235" s="23" t="s">
        <v>172</v>
      </c>
      <c r="T1235" s="20">
        <f>VLOOKUP(S1235,Table17[#All],2,0)</f>
        <v>1</v>
      </c>
      <c r="U1235" s="24">
        <v>142000</v>
      </c>
    </row>
    <row r="1236" spans="1:21">
      <c r="A1236" s="19" t="s">
        <v>200</v>
      </c>
      <c r="B1236" s="20">
        <f>VLOOKUP(A1236,Table7[#All],2,)</f>
        <v>23</v>
      </c>
      <c r="C1236" s="20" t="s">
        <v>91</v>
      </c>
      <c r="D1236" s="20">
        <f>VLOOKUP(C1236,Table8[#All],2,0)</f>
        <v>0</v>
      </c>
      <c r="E1236" s="20" t="s">
        <v>92</v>
      </c>
      <c r="F1236" s="20">
        <f>VLOOKUP(E1236,Table9[#All],2,0)</f>
        <v>0</v>
      </c>
      <c r="G1236" s="20" t="s">
        <v>122</v>
      </c>
      <c r="H1236" s="20">
        <f>VLOOKUP(G1236,Table10[#All],2,0)</f>
        <v>0</v>
      </c>
      <c r="I1236" s="20" t="s">
        <v>98</v>
      </c>
      <c r="J1236" s="20">
        <f>VLOOKUP(I1236,Table11[#All],2,0)</f>
        <v>1</v>
      </c>
      <c r="K1236" s="20" t="s">
        <v>98</v>
      </c>
      <c r="L1236" s="20">
        <f>VLOOKUP(K1236,Table12[#All],2,0)</f>
        <v>0</v>
      </c>
      <c r="M1236" s="20" t="s">
        <v>98</v>
      </c>
      <c r="N1236" s="20">
        <f>VLOOKUP(M1236,Table13[#All],2,0)</f>
        <v>2</v>
      </c>
      <c r="O1236" s="20" t="s">
        <v>98</v>
      </c>
      <c r="P1236" s="20">
        <f>VLOOKUP(O1236,Table14[#All],2,0)</f>
        <v>1</v>
      </c>
      <c r="Q1236" s="20" t="s">
        <v>167</v>
      </c>
      <c r="R1236" s="20">
        <f>VLOOKUP(Q1236,Table16[#All],2,0)</f>
        <v>1</v>
      </c>
      <c r="S1236" s="20" t="s">
        <v>172</v>
      </c>
      <c r="T1236" s="20">
        <f>VLOOKUP(S1236,Table17[#All],2,0)</f>
        <v>1</v>
      </c>
      <c r="U1236" s="21">
        <v>130000</v>
      </c>
    </row>
    <row r="1237" spans="1:21">
      <c r="A1237" s="22" t="s">
        <v>212</v>
      </c>
      <c r="B1237" s="20">
        <f>VLOOKUP(A1237,Table7[#All],2,)</f>
        <v>2</v>
      </c>
      <c r="C1237" s="23" t="s">
        <v>91</v>
      </c>
      <c r="D1237" s="20">
        <f>VLOOKUP(C1237,Table8[#All],2,0)</f>
        <v>0</v>
      </c>
      <c r="E1237" s="23" t="s">
        <v>92</v>
      </c>
      <c r="F1237" s="20">
        <f>VLOOKUP(E1237,Table9[#All],2,0)</f>
        <v>0</v>
      </c>
      <c r="G1237" s="23" t="s">
        <v>122</v>
      </c>
      <c r="H1237" s="20">
        <f>VLOOKUP(G1237,Table10[#All],2,0)</f>
        <v>0</v>
      </c>
      <c r="I1237" s="23" t="s">
        <v>119</v>
      </c>
      <c r="J1237" s="20">
        <f>VLOOKUP(I1237,Table11[#All],2,0)</f>
        <v>0</v>
      </c>
      <c r="K1237" s="23" t="s">
        <v>98</v>
      </c>
      <c r="L1237" s="20">
        <f>VLOOKUP(K1237,Table12[#All],2,0)</f>
        <v>0</v>
      </c>
      <c r="M1237" s="23" t="s">
        <v>119</v>
      </c>
      <c r="N1237" s="20">
        <f>VLOOKUP(M1237,Table13[#All],2,0)</f>
        <v>1</v>
      </c>
      <c r="O1237" s="23" t="s">
        <v>98</v>
      </c>
      <c r="P1237" s="20">
        <f>VLOOKUP(O1237,Table14[#All],2,0)</f>
        <v>1</v>
      </c>
      <c r="Q1237" s="23" t="s">
        <v>167</v>
      </c>
      <c r="R1237" s="20">
        <f>VLOOKUP(Q1237,Table16[#All],2,0)</f>
        <v>1</v>
      </c>
      <c r="S1237" s="23" t="s">
        <v>111</v>
      </c>
      <c r="T1237" s="20">
        <f>VLOOKUP(S1237,Table17[#All],2,0)</f>
        <v>0</v>
      </c>
      <c r="U1237" s="24">
        <v>138887</v>
      </c>
    </row>
    <row r="1238" spans="1:21">
      <c r="A1238" s="19" t="s">
        <v>147</v>
      </c>
      <c r="B1238" s="20">
        <f>VLOOKUP(A1238,Table7[#All],2,)</f>
        <v>10</v>
      </c>
      <c r="C1238" s="20" t="s">
        <v>91</v>
      </c>
      <c r="D1238" s="20">
        <f>VLOOKUP(C1238,Table8[#All],2,0)</f>
        <v>0</v>
      </c>
      <c r="E1238" s="20" t="s">
        <v>142</v>
      </c>
      <c r="F1238" s="20">
        <f>VLOOKUP(E1238,Table9[#All],2,0)</f>
        <v>4</v>
      </c>
      <c r="G1238" s="20" t="s">
        <v>122</v>
      </c>
      <c r="H1238" s="20">
        <f>VLOOKUP(G1238,Table10[#All],2,0)</f>
        <v>0</v>
      </c>
      <c r="I1238" s="20" t="s">
        <v>119</v>
      </c>
      <c r="J1238" s="20">
        <f>VLOOKUP(I1238,Table11[#All],2,0)</f>
        <v>0</v>
      </c>
      <c r="K1238" s="20" t="s">
        <v>98</v>
      </c>
      <c r="L1238" s="20">
        <f>VLOOKUP(K1238,Table12[#All],2,0)</f>
        <v>0</v>
      </c>
      <c r="M1238" s="20" t="s">
        <v>126</v>
      </c>
      <c r="N1238" s="20">
        <f>VLOOKUP(M1238,Table13[#All],2,0)</f>
        <v>0</v>
      </c>
      <c r="O1238" s="20" t="s">
        <v>119</v>
      </c>
      <c r="P1238" s="20">
        <f>VLOOKUP(O1238,Table14[#All],2,0)</f>
        <v>0</v>
      </c>
      <c r="Q1238" s="20" t="s">
        <v>104</v>
      </c>
      <c r="R1238" s="20">
        <f>VLOOKUP(Q1238,Table16[#All],2,0)</f>
        <v>0</v>
      </c>
      <c r="S1238" s="20" t="s">
        <v>111</v>
      </c>
      <c r="T1238" s="20">
        <f>VLOOKUP(S1238,Table17[#All],2,0)</f>
        <v>0</v>
      </c>
      <c r="U1238" s="21">
        <v>175500</v>
      </c>
    </row>
    <row r="1239" spans="1:21">
      <c r="A1239" s="22" t="s">
        <v>209</v>
      </c>
      <c r="B1239" s="20">
        <f>VLOOKUP(A1239,Table7[#All],2,)</f>
        <v>0</v>
      </c>
      <c r="C1239" s="23" t="s">
        <v>91</v>
      </c>
      <c r="D1239" s="20">
        <f>VLOOKUP(C1239,Table8[#All],2,0)</f>
        <v>0</v>
      </c>
      <c r="E1239" s="23" t="s">
        <v>92</v>
      </c>
      <c r="F1239" s="20">
        <f>VLOOKUP(E1239,Table9[#All],2,0)</f>
        <v>0</v>
      </c>
      <c r="G1239" s="23" t="s">
        <v>122</v>
      </c>
      <c r="H1239" s="20">
        <f>VLOOKUP(G1239,Table10[#All],2,0)</f>
        <v>0</v>
      </c>
      <c r="I1239" s="23" t="s">
        <v>119</v>
      </c>
      <c r="J1239" s="20">
        <f>VLOOKUP(I1239,Table11[#All],2,0)</f>
        <v>0</v>
      </c>
      <c r="K1239" s="23" t="s">
        <v>98</v>
      </c>
      <c r="L1239" s="20">
        <f>VLOOKUP(K1239,Table12[#All],2,0)</f>
        <v>0</v>
      </c>
      <c r="M1239" s="23" t="s">
        <v>126</v>
      </c>
      <c r="N1239" s="20">
        <f>VLOOKUP(M1239,Table13[#All],2,0)</f>
        <v>0</v>
      </c>
      <c r="O1239" s="23" t="s">
        <v>119</v>
      </c>
      <c r="P1239" s="20">
        <f>VLOOKUP(O1239,Table14[#All],2,0)</f>
        <v>0</v>
      </c>
      <c r="Q1239" s="23" t="s">
        <v>104</v>
      </c>
      <c r="R1239" s="20">
        <f>VLOOKUP(Q1239,Table16[#All],2,0)</f>
        <v>0</v>
      </c>
      <c r="S1239" s="23" t="s">
        <v>111</v>
      </c>
      <c r="T1239" s="20">
        <f>VLOOKUP(S1239,Table17[#All],2,0)</f>
        <v>0</v>
      </c>
      <c r="U1239" s="24">
        <v>195000</v>
      </c>
    </row>
    <row r="1240" spans="1:21">
      <c r="A1240" s="19" t="s">
        <v>165</v>
      </c>
      <c r="B1240" s="20">
        <f>VLOOKUP(A1240,Table7[#All],2,)</f>
        <v>12</v>
      </c>
      <c r="C1240" s="20" t="s">
        <v>226</v>
      </c>
      <c r="D1240" s="20">
        <f>VLOOKUP(C1240,Table8[#All],2,0)</f>
        <v>4</v>
      </c>
      <c r="E1240" s="20" t="s">
        <v>92</v>
      </c>
      <c r="F1240" s="20">
        <f>VLOOKUP(E1240,Table9[#All],2,0)</f>
        <v>0</v>
      </c>
      <c r="G1240" s="20" t="s">
        <v>93</v>
      </c>
      <c r="H1240" s="20">
        <f>VLOOKUP(G1240,Table10[#All],2,0)</f>
        <v>1</v>
      </c>
      <c r="I1240" s="20" t="s">
        <v>119</v>
      </c>
      <c r="J1240" s="20">
        <f>VLOOKUP(I1240,Table11[#All],2,0)</f>
        <v>0</v>
      </c>
      <c r="K1240" s="20" t="s">
        <v>98</v>
      </c>
      <c r="L1240" s="20">
        <f>VLOOKUP(K1240,Table12[#All],2,0)</f>
        <v>0</v>
      </c>
      <c r="M1240" s="20" t="s">
        <v>126</v>
      </c>
      <c r="N1240" s="20">
        <f>VLOOKUP(M1240,Table13[#All],2,0)</f>
        <v>0</v>
      </c>
      <c r="O1240" s="20" t="s">
        <v>98</v>
      </c>
      <c r="P1240" s="20">
        <f>VLOOKUP(O1240,Table14[#All],2,0)</f>
        <v>1</v>
      </c>
      <c r="Q1240" s="20" t="s">
        <v>104</v>
      </c>
      <c r="R1240" s="20">
        <f>VLOOKUP(Q1240,Table16[#All],2,0)</f>
        <v>0</v>
      </c>
      <c r="S1240" s="20" t="s">
        <v>172</v>
      </c>
      <c r="T1240" s="20">
        <f>VLOOKUP(S1240,Table17[#All],2,0)</f>
        <v>1</v>
      </c>
      <c r="U1240" s="21">
        <v>142500</v>
      </c>
    </row>
    <row r="1241" spans="1:21">
      <c r="A1241" s="22" t="s">
        <v>218</v>
      </c>
      <c r="B1241" s="20">
        <f>VLOOKUP(A1241,Table7[#All],2,)</f>
        <v>16</v>
      </c>
      <c r="C1241" s="23" t="s">
        <v>91</v>
      </c>
      <c r="D1241" s="20">
        <f>VLOOKUP(C1241,Table8[#All],2,0)</f>
        <v>0</v>
      </c>
      <c r="E1241" s="23" t="s">
        <v>92</v>
      </c>
      <c r="F1241" s="20">
        <f>VLOOKUP(E1241,Table9[#All],2,0)</f>
        <v>0</v>
      </c>
      <c r="G1241" s="23" t="s">
        <v>93</v>
      </c>
      <c r="H1241" s="20">
        <f>VLOOKUP(G1241,Table10[#All],2,0)</f>
        <v>1</v>
      </c>
      <c r="I1241" s="23" t="s">
        <v>119</v>
      </c>
      <c r="J1241" s="20">
        <f>VLOOKUP(I1241,Table11[#All],2,0)</f>
        <v>0</v>
      </c>
      <c r="K1241" s="23" t="s">
        <v>98</v>
      </c>
      <c r="L1241" s="20">
        <f>VLOOKUP(K1241,Table12[#All],2,0)</f>
        <v>0</v>
      </c>
      <c r="M1241" s="23" t="s">
        <v>126</v>
      </c>
      <c r="N1241" s="20">
        <f>VLOOKUP(M1241,Table13[#All],2,0)</f>
        <v>0</v>
      </c>
      <c r="O1241" s="23" t="s">
        <v>126</v>
      </c>
      <c r="P1241" s="20">
        <f>VLOOKUP(O1241,Table14[#All],2,0)</f>
        <v>2</v>
      </c>
      <c r="Q1241" s="23" t="s">
        <v>104</v>
      </c>
      <c r="R1241" s="20">
        <f>VLOOKUP(Q1241,Table16[#All],2,0)</f>
        <v>0</v>
      </c>
      <c r="S1241" s="23" t="s">
        <v>111</v>
      </c>
      <c r="T1241" s="20">
        <f>VLOOKUP(S1241,Table17[#All],2,0)</f>
        <v>0</v>
      </c>
      <c r="U1241" s="24">
        <v>265900</v>
      </c>
    </row>
    <row r="1242" spans="1:21">
      <c r="A1242" s="19" t="s">
        <v>209</v>
      </c>
      <c r="B1242" s="20">
        <f>VLOOKUP(A1242,Table7[#All],2,)</f>
        <v>0</v>
      </c>
      <c r="C1242" s="20" t="s">
        <v>91</v>
      </c>
      <c r="D1242" s="20">
        <f>VLOOKUP(C1242,Table8[#All],2,0)</f>
        <v>0</v>
      </c>
      <c r="E1242" s="20" t="s">
        <v>92</v>
      </c>
      <c r="F1242" s="20">
        <f>VLOOKUP(E1242,Table9[#All],2,0)</f>
        <v>0</v>
      </c>
      <c r="G1242" s="20" t="s">
        <v>122</v>
      </c>
      <c r="H1242" s="20">
        <f>VLOOKUP(G1242,Table10[#All],2,0)</f>
        <v>0</v>
      </c>
      <c r="I1242" s="20" t="s">
        <v>119</v>
      </c>
      <c r="J1242" s="20">
        <f>VLOOKUP(I1242,Table11[#All],2,0)</f>
        <v>0</v>
      </c>
      <c r="K1242" s="20" t="s">
        <v>98</v>
      </c>
      <c r="L1242" s="20">
        <f>VLOOKUP(K1242,Table12[#All],2,0)</f>
        <v>0</v>
      </c>
      <c r="M1242" s="20" t="s">
        <v>126</v>
      </c>
      <c r="N1242" s="20">
        <f>VLOOKUP(M1242,Table13[#All],2,0)</f>
        <v>0</v>
      </c>
      <c r="O1242" s="20" t="s">
        <v>119</v>
      </c>
      <c r="P1242" s="20">
        <f>VLOOKUP(O1242,Table14[#All],2,0)</f>
        <v>0</v>
      </c>
      <c r="Q1242" s="20" t="s">
        <v>104</v>
      </c>
      <c r="R1242" s="20">
        <f>VLOOKUP(Q1242,Table16[#All],2,0)</f>
        <v>0</v>
      </c>
      <c r="S1242" s="20" t="s">
        <v>111</v>
      </c>
      <c r="T1242" s="20">
        <f>VLOOKUP(S1242,Table17[#All],2,0)</f>
        <v>0</v>
      </c>
      <c r="U1242" s="21">
        <v>224900</v>
      </c>
    </row>
    <row r="1243" spans="1:21">
      <c r="A1243" s="22" t="s">
        <v>163</v>
      </c>
      <c r="B1243" s="20">
        <f>VLOOKUP(A1243,Table7[#All],2,)</f>
        <v>5</v>
      </c>
      <c r="C1243" s="23" t="s">
        <v>91</v>
      </c>
      <c r="D1243" s="20">
        <f>VLOOKUP(C1243,Table8[#All],2,0)</f>
        <v>0</v>
      </c>
      <c r="E1243" s="23" t="s">
        <v>92</v>
      </c>
      <c r="F1243" s="20">
        <f>VLOOKUP(E1243,Table9[#All],2,0)</f>
        <v>0</v>
      </c>
      <c r="G1243" s="23" t="s">
        <v>93</v>
      </c>
      <c r="H1243" s="20">
        <f>VLOOKUP(G1243,Table10[#All],2,0)</f>
        <v>1</v>
      </c>
      <c r="I1243" s="23" t="s">
        <v>119</v>
      </c>
      <c r="J1243" s="20">
        <f>VLOOKUP(I1243,Table11[#All],2,0)</f>
        <v>0</v>
      </c>
      <c r="K1243" s="23" t="s">
        <v>98</v>
      </c>
      <c r="L1243" s="20">
        <f>VLOOKUP(K1243,Table12[#All],2,0)</f>
        <v>0</v>
      </c>
      <c r="M1243" s="23" t="s">
        <v>126</v>
      </c>
      <c r="N1243" s="20">
        <f>VLOOKUP(M1243,Table13[#All],2,0)</f>
        <v>0</v>
      </c>
      <c r="O1243" s="23" t="s">
        <v>119</v>
      </c>
      <c r="P1243" s="20">
        <f>VLOOKUP(O1243,Table14[#All],2,0)</f>
        <v>0</v>
      </c>
      <c r="Q1243" s="23" t="s">
        <v>104</v>
      </c>
      <c r="R1243" s="20">
        <f>VLOOKUP(Q1243,Table16[#All],2,0)</f>
        <v>0</v>
      </c>
      <c r="S1243" s="23" t="s">
        <v>150</v>
      </c>
      <c r="T1243" s="20">
        <f>VLOOKUP(S1243,Table17[#All],2,0)</f>
        <v>2</v>
      </c>
      <c r="U1243" s="24">
        <v>248328</v>
      </c>
    </row>
    <row r="1244" spans="1:21">
      <c r="A1244" s="19" t="s">
        <v>175</v>
      </c>
      <c r="B1244" s="20">
        <f>VLOOKUP(A1244,Table7[#All],2,)</f>
        <v>6</v>
      </c>
      <c r="C1244" s="20" t="s">
        <v>91</v>
      </c>
      <c r="D1244" s="20">
        <f>VLOOKUP(C1244,Table8[#All],2,0)</f>
        <v>0</v>
      </c>
      <c r="E1244" s="20" t="s">
        <v>92</v>
      </c>
      <c r="F1244" s="20">
        <f>VLOOKUP(E1244,Table9[#All],2,0)</f>
        <v>0</v>
      </c>
      <c r="G1244" s="20" t="s">
        <v>183</v>
      </c>
      <c r="H1244" s="20">
        <f>VLOOKUP(G1244,Table10[#All],2,0)</f>
        <v>4</v>
      </c>
      <c r="I1244" s="20" t="s">
        <v>119</v>
      </c>
      <c r="J1244" s="20">
        <f>VLOOKUP(I1244,Table11[#All],2,0)</f>
        <v>0</v>
      </c>
      <c r="K1244" s="20" t="s">
        <v>98</v>
      </c>
      <c r="L1244" s="20">
        <f>VLOOKUP(K1244,Table12[#All],2,0)</f>
        <v>0</v>
      </c>
      <c r="M1244" s="20" t="s">
        <v>98</v>
      </c>
      <c r="N1244" s="20">
        <f>VLOOKUP(M1244,Table13[#All],2,0)</f>
        <v>2</v>
      </c>
      <c r="O1244" s="20" t="s">
        <v>119</v>
      </c>
      <c r="P1244" s="20">
        <f>VLOOKUP(O1244,Table14[#All],2,0)</f>
        <v>0</v>
      </c>
      <c r="Q1244" s="20" t="s">
        <v>104</v>
      </c>
      <c r="R1244" s="20">
        <f>VLOOKUP(Q1244,Table16[#All],2,0)</f>
        <v>0</v>
      </c>
      <c r="S1244" s="20" t="s">
        <v>178</v>
      </c>
      <c r="T1244" s="20">
        <f>VLOOKUP(S1244,Table17[#All],2,0)</f>
        <v>5</v>
      </c>
      <c r="U1244" s="21">
        <v>170000</v>
      </c>
    </row>
    <row r="1245" spans="1:21">
      <c r="A1245" s="22" t="s">
        <v>147</v>
      </c>
      <c r="B1245" s="20">
        <f>VLOOKUP(A1245,Table7[#All],2,)</f>
        <v>10</v>
      </c>
      <c r="C1245" s="23" t="s">
        <v>91</v>
      </c>
      <c r="D1245" s="20">
        <f>VLOOKUP(C1245,Table8[#All],2,0)</f>
        <v>0</v>
      </c>
      <c r="E1245" s="23" t="s">
        <v>92</v>
      </c>
      <c r="F1245" s="20">
        <f>VLOOKUP(E1245,Table9[#All],2,0)</f>
        <v>0</v>
      </c>
      <c r="G1245" s="23" t="s">
        <v>93</v>
      </c>
      <c r="H1245" s="20">
        <f>VLOOKUP(G1245,Table10[#All],2,0)</f>
        <v>1</v>
      </c>
      <c r="I1245" s="23" t="s">
        <v>126</v>
      </c>
      <c r="J1245" s="20">
        <f>VLOOKUP(I1245,Table11[#All],2,0)</f>
        <v>2</v>
      </c>
      <c r="K1245" s="23" t="s">
        <v>119</v>
      </c>
      <c r="L1245" s="20">
        <f>VLOOKUP(K1245,Table12[#All],2,0)</f>
        <v>1</v>
      </c>
      <c r="M1245" s="23" t="s">
        <v>126</v>
      </c>
      <c r="N1245" s="20">
        <f>VLOOKUP(M1245,Table13[#All],2,0)</f>
        <v>0</v>
      </c>
      <c r="O1245" s="23" t="s">
        <v>126</v>
      </c>
      <c r="P1245" s="20">
        <f>VLOOKUP(O1245,Table14[#All],2,0)</f>
        <v>2</v>
      </c>
      <c r="Q1245" s="23" t="s">
        <v>104</v>
      </c>
      <c r="R1245" s="20">
        <f>VLOOKUP(Q1245,Table16[#All],2,0)</f>
        <v>0</v>
      </c>
      <c r="S1245" s="23" t="s">
        <v>150</v>
      </c>
      <c r="T1245" s="20">
        <f>VLOOKUP(S1245,Table17[#All],2,0)</f>
        <v>2</v>
      </c>
      <c r="U1245" s="24">
        <v>465000</v>
      </c>
    </row>
    <row r="1246" spans="1:21">
      <c r="A1246" s="19" t="s">
        <v>212</v>
      </c>
      <c r="B1246" s="20">
        <f>VLOOKUP(A1246,Table7[#All],2,)</f>
        <v>2</v>
      </c>
      <c r="C1246" s="20" t="s">
        <v>91</v>
      </c>
      <c r="D1246" s="20">
        <f>VLOOKUP(C1246,Table8[#All],2,0)</f>
        <v>0</v>
      </c>
      <c r="E1246" s="20" t="s">
        <v>92</v>
      </c>
      <c r="F1246" s="20">
        <f>VLOOKUP(E1246,Table9[#All],2,0)</f>
        <v>0</v>
      </c>
      <c r="G1246" s="20" t="s">
        <v>122</v>
      </c>
      <c r="H1246" s="20">
        <f>VLOOKUP(G1246,Table10[#All],2,0)</f>
        <v>0</v>
      </c>
      <c r="I1246" s="20" t="s">
        <v>119</v>
      </c>
      <c r="J1246" s="20">
        <f>VLOOKUP(I1246,Table11[#All],2,0)</f>
        <v>0</v>
      </c>
      <c r="K1246" s="20" t="s">
        <v>98</v>
      </c>
      <c r="L1246" s="20">
        <f>VLOOKUP(K1246,Table12[#All],2,0)</f>
        <v>0</v>
      </c>
      <c r="M1246" s="20" t="s">
        <v>139</v>
      </c>
      <c r="N1246" s="20">
        <f>VLOOKUP(M1246,Table13[#All],2,0)</f>
        <v>3</v>
      </c>
      <c r="O1246" s="20" t="s">
        <v>119</v>
      </c>
      <c r="P1246" s="20">
        <f>VLOOKUP(O1246,Table14[#All],2,0)</f>
        <v>0</v>
      </c>
      <c r="Q1246" s="20" t="s">
        <v>104</v>
      </c>
      <c r="R1246" s="20">
        <f>VLOOKUP(Q1246,Table16[#All],2,0)</f>
        <v>0</v>
      </c>
      <c r="S1246" s="20" t="s">
        <v>111</v>
      </c>
      <c r="T1246" s="20">
        <f>VLOOKUP(S1246,Table17[#All],2,0)</f>
        <v>0</v>
      </c>
      <c r="U1246" s="21">
        <v>230000</v>
      </c>
    </row>
    <row r="1247" spans="1:21">
      <c r="A1247" s="22" t="s">
        <v>175</v>
      </c>
      <c r="B1247" s="20">
        <f>VLOOKUP(A1247,Table7[#All],2,)</f>
        <v>6</v>
      </c>
      <c r="C1247" s="23" t="s">
        <v>91</v>
      </c>
      <c r="D1247" s="20">
        <f>VLOOKUP(C1247,Table8[#All],2,0)</f>
        <v>0</v>
      </c>
      <c r="E1247" s="23" t="s">
        <v>92</v>
      </c>
      <c r="F1247" s="20">
        <f>VLOOKUP(E1247,Table9[#All],2,0)</f>
        <v>0</v>
      </c>
      <c r="G1247" s="23" t="s">
        <v>158</v>
      </c>
      <c r="H1247" s="20">
        <f>VLOOKUP(G1247,Table10[#All],2,0)</f>
        <v>5</v>
      </c>
      <c r="I1247" s="23" t="s">
        <v>119</v>
      </c>
      <c r="J1247" s="20">
        <f>VLOOKUP(I1247,Table11[#All],2,0)</f>
        <v>0</v>
      </c>
      <c r="K1247" s="23" t="s">
        <v>98</v>
      </c>
      <c r="L1247" s="20">
        <f>VLOOKUP(K1247,Table12[#All],2,0)</f>
        <v>0</v>
      </c>
      <c r="M1247" s="23" t="s">
        <v>126</v>
      </c>
      <c r="N1247" s="20">
        <f>VLOOKUP(M1247,Table13[#All],2,0)</f>
        <v>0</v>
      </c>
      <c r="O1247" s="23" t="s">
        <v>98</v>
      </c>
      <c r="P1247" s="20">
        <f>VLOOKUP(O1247,Table14[#All],2,0)</f>
        <v>1</v>
      </c>
      <c r="Q1247" s="23" t="s">
        <v>104</v>
      </c>
      <c r="R1247" s="20">
        <f>VLOOKUP(Q1247,Table16[#All],2,0)</f>
        <v>0</v>
      </c>
      <c r="S1247" s="23" t="s">
        <v>172</v>
      </c>
      <c r="T1247" s="20">
        <f>VLOOKUP(S1247,Table17[#All],2,0)</f>
        <v>1</v>
      </c>
      <c r="U1247" s="24">
        <v>178000</v>
      </c>
    </row>
    <row r="1248" spans="1:21">
      <c r="A1248" s="19" t="s">
        <v>163</v>
      </c>
      <c r="B1248" s="20">
        <f>VLOOKUP(A1248,Table7[#All],2,)</f>
        <v>5</v>
      </c>
      <c r="C1248" s="20" t="s">
        <v>91</v>
      </c>
      <c r="D1248" s="20">
        <f>VLOOKUP(C1248,Table8[#All],2,0)</f>
        <v>0</v>
      </c>
      <c r="E1248" s="20" t="s">
        <v>92</v>
      </c>
      <c r="F1248" s="20">
        <f>VLOOKUP(E1248,Table9[#All],2,0)</f>
        <v>0</v>
      </c>
      <c r="G1248" s="20" t="s">
        <v>122</v>
      </c>
      <c r="H1248" s="20">
        <f>VLOOKUP(G1248,Table10[#All],2,0)</f>
        <v>0</v>
      </c>
      <c r="I1248" s="20" t="s">
        <v>119</v>
      </c>
      <c r="J1248" s="20">
        <f>VLOOKUP(I1248,Table11[#All],2,0)</f>
        <v>0</v>
      </c>
      <c r="K1248" s="20" t="s">
        <v>98</v>
      </c>
      <c r="L1248" s="20">
        <f>VLOOKUP(K1248,Table12[#All],2,0)</f>
        <v>0</v>
      </c>
      <c r="M1248" s="20" t="s">
        <v>126</v>
      </c>
      <c r="N1248" s="20">
        <f>VLOOKUP(M1248,Table13[#All],2,0)</f>
        <v>0</v>
      </c>
      <c r="O1248" s="20" t="s">
        <v>119</v>
      </c>
      <c r="P1248" s="20">
        <f>VLOOKUP(O1248,Table14[#All],2,0)</f>
        <v>0</v>
      </c>
      <c r="Q1248" s="20" t="s">
        <v>104</v>
      </c>
      <c r="R1248" s="20">
        <f>VLOOKUP(Q1248,Table16[#All],2,0)</f>
        <v>0</v>
      </c>
      <c r="S1248" s="20" t="s">
        <v>150</v>
      </c>
      <c r="T1248" s="20">
        <f>VLOOKUP(S1248,Table17[#All],2,0)</f>
        <v>2</v>
      </c>
      <c r="U1248" s="21">
        <v>186500</v>
      </c>
    </row>
    <row r="1249" spans="1:21">
      <c r="A1249" s="22" t="s">
        <v>217</v>
      </c>
      <c r="B1249" s="20">
        <f>VLOOKUP(A1249,Table7[#All],2,)</f>
        <v>4</v>
      </c>
      <c r="C1249" s="23" t="s">
        <v>91</v>
      </c>
      <c r="D1249" s="20">
        <f>VLOOKUP(C1249,Table8[#All],2,0)</f>
        <v>0</v>
      </c>
      <c r="E1249" s="23" t="s">
        <v>92</v>
      </c>
      <c r="F1249" s="20">
        <f>VLOOKUP(E1249,Table9[#All],2,0)</f>
        <v>0</v>
      </c>
      <c r="G1249" s="23" t="s">
        <v>158</v>
      </c>
      <c r="H1249" s="20">
        <f>VLOOKUP(G1249,Table10[#All],2,0)</f>
        <v>5</v>
      </c>
      <c r="I1249" s="23" t="s">
        <v>98</v>
      </c>
      <c r="J1249" s="20">
        <f>VLOOKUP(I1249,Table11[#All],2,0)</f>
        <v>1</v>
      </c>
      <c r="K1249" s="23" t="s">
        <v>98</v>
      </c>
      <c r="L1249" s="20">
        <f>VLOOKUP(K1249,Table12[#All],2,0)</f>
        <v>0</v>
      </c>
      <c r="M1249" s="23" t="s">
        <v>98</v>
      </c>
      <c r="N1249" s="20">
        <f>VLOOKUP(M1249,Table13[#All],2,0)</f>
        <v>2</v>
      </c>
      <c r="O1249" s="23" t="s">
        <v>98</v>
      </c>
      <c r="P1249" s="20">
        <f>VLOOKUP(O1249,Table14[#All],2,0)</f>
        <v>1</v>
      </c>
      <c r="Q1249" s="23" t="s">
        <v>104</v>
      </c>
      <c r="R1249" s="20">
        <f>VLOOKUP(Q1249,Table16[#All],2,0)</f>
        <v>0</v>
      </c>
      <c r="S1249" s="23" t="s">
        <v>111</v>
      </c>
      <c r="T1249" s="20">
        <f>VLOOKUP(S1249,Table17[#All],2,0)</f>
        <v>0</v>
      </c>
      <c r="U1249" s="24">
        <v>169900</v>
      </c>
    </row>
    <row r="1250" spans="1:21">
      <c r="A1250" s="19" t="s">
        <v>188</v>
      </c>
      <c r="B1250" s="20">
        <f>VLOOKUP(A1250,Table7[#All],2,)</f>
        <v>7</v>
      </c>
      <c r="C1250" s="20" t="s">
        <v>91</v>
      </c>
      <c r="D1250" s="20">
        <f>VLOOKUP(C1250,Table8[#All],2,0)</f>
        <v>0</v>
      </c>
      <c r="E1250" s="20" t="s">
        <v>92</v>
      </c>
      <c r="F1250" s="20">
        <f>VLOOKUP(E1250,Table9[#All],2,0)</f>
        <v>0</v>
      </c>
      <c r="G1250" s="20" t="s">
        <v>198</v>
      </c>
      <c r="H1250" s="20">
        <f>VLOOKUP(G1250,Table10[#All],2,0)</f>
        <v>6</v>
      </c>
      <c r="I1250" s="20" t="s">
        <v>119</v>
      </c>
      <c r="J1250" s="20">
        <f>VLOOKUP(I1250,Table11[#All],2,0)</f>
        <v>0</v>
      </c>
      <c r="K1250" s="20" t="s">
        <v>98</v>
      </c>
      <c r="L1250" s="20">
        <f>VLOOKUP(K1250,Table12[#All],2,0)</f>
        <v>0</v>
      </c>
      <c r="M1250" s="20" t="s">
        <v>139</v>
      </c>
      <c r="N1250" s="20">
        <f>VLOOKUP(M1250,Table13[#All],2,0)</f>
        <v>3</v>
      </c>
      <c r="O1250" s="20" t="s">
        <v>98</v>
      </c>
      <c r="P1250" s="20">
        <f>VLOOKUP(O1250,Table14[#All],2,0)</f>
        <v>1</v>
      </c>
      <c r="Q1250" s="20" t="s">
        <v>191</v>
      </c>
      <c r="R1250" s="20">
        <f>VLOOKUP(Q1250,Table16[#All],2,0)</f>
        <v>2</v>
      </c>
      <c r="S1250" s="20" t="s">
        <v>111</v>
      </c>
      <c r="T1250" s="20">
        <f>VLOOKUP(S1250,Table17[#All],2,0)</f>
        <v>0</v>
      </c>
      <c r="U1250" s="21">
        <v>129500</v>
      </c>
    </row>
    <row r="1251" spans="1:21">
      <c r="A1251" s="22" t="s">
        <v>89</v>
      </c>
      <c r="B1251" s="20">
        <f>VLOOKUP(A1251,Table7[#All],2,)</f>
        <v>11</v>
      </c>
      <c r="C1251" s="23" t="s">
        <v>91</v>
      </c>
      <c r="D1251" s="20">
        <f>VLOOKUP(C1251,Table8[#All],2,0)</f>
        <v>0</v>
      </c>
      <c r="E1251" s="23" t="s">
        <v>92</v>
      </c>
      <c r="F1251" s="20">
        <f>VLOOKUP(E1251,Table9[#All],2,0)</f>
        <v>0</v>
      </c>
      <c r="G1251" s="23" t="s">
        <v>93</v>
      </c>
      <c r="H1251" s="20">
        <f>VLOOKUP(G1251,Table10[#All],2,0)</f>
        <v>1</v>
      </c>
      <c r="I1251" s="23" t="s">
        <v>98</v>
      </c>
      <c r="J1251" s="20">
        <f>VLOOKUP(I1251,Table11[#All],2,0)</f>
        <v>1</v>
      </c>
      <c r="K1251" s="23" t="s">
        <v>98</v>
      </c>
      <c r="L1251" s="20">
        <f>VLOOKUP(K1251,Table12[#All],2,0)</f>
        <v>0</v>
      </c>
      <c r="M1251" s="23" t="s">
        <v>98</v>
      </c>
      <c r="N1251" s="20">
        <f>VLOOKUP(M1251,Table13[#All],2,0)</f>
        <v>2</v>
      </c>
      <c r="O1251" s="23" t="s">
        <v>98</v>
      </c>
      <c r="P1251" s="20">
        <f>VLOOKUP(O1251,Table14[#All],2,0)</f>
        <v>1</v>
      </c>
      <c r="Q1251" s="23" t="s">
        <v>104</v>
      </c>
      <c r="R1251" s="20">
        <f>VLOOKUP(Q1251,Table16[#All],2,0)</f>
        <v>0</v>
      </c>
      <c r="S1251" s="23" t="s">
        <v>111</v>
      </c>
      <c r="T1251" s="20">
        <f>VLOOKUP(S1251,Table17[#All],2,0)</f>
        <v>0</v>
      </c>
      <c r="U1251" s="24">
        <v>119000</v>
      </c>
    </row>
    <row r="1252" spans="1:21">
      <c r="A1252" s="19" t="s">
        <v>89</v>
      </c>
      <c r="B1252" s="20">
        <f>VLOOKUP(A1252,Table7[#All],2,)</f>
        <v>11</v>
      </c>
      <c r="C1252" s="20" t="s">
        <v>91</v>
      </c>
      <c r="D1252" s="20">
        <f>VLOOKUP(C1252,Table8[#All],2,0)</f>
        <v>0</v>
      </c>
      <c r="E1252" s="20" t="s">
        <v>92</v>
      </c>
      <c r="F1252" s="20">
        <f>VLOOKUP(E1252,Table9[#All],2,0)</f>
        <v>0</v>
      </c>
      <c r="G1252" s="20" t="s">
        <v>93</v>
      </c>
      <c r="H1252" s="20">
        <f>VLOOKUP(G1252,Table10[#All],2,0)</f>
        <v>1</v>
      </c>
      <c r="I1252" s="20" t="s">
        <v>98</v>
      </c>
      <c r="J1252" s="20">
        <f>VLOOKUP(I1252,Table11[#All],2,0)</f>
        <v>1</v>
      </c>
      <c r="K1252" s="20" t="s">
        <v>98</v>
      </c>
      <c r="L1252" s="20">
        <f>VLOOKUP(K1252,Table12[#All],2,0)</f>
        <v>0</v>
      </c>
      <c r="M1252" s="20" t="s">
        <v>126</v>
      </c>
      <c r="N1252" s="20">
        <f>VLOOKUP(M1252,Table13[#All],2,0)</f>
        <v>0</v>
      </c>
      <c r="O1252" s="20" t="s">
        <v>126</v>
      </c>
      <c r="P1252" s="20">
        <f>VLOOKUP(O1252,Table14[#All],2,0)</f>
        <v>2</v>
      </c>
      <c r="Q1252" s="20" t="s">
        <v>104</v>
      </c>
      <c r="R1252" s="20">
        <f>VLOOKUP(Q1252,Table16[#All],2,0)</f>
        <v>0</v>
      </c>
      <c r="S1252" s="20" t="s">
        <v>111</v>
      </c>
      <c r="T1252" s="20">
        <f>VLOOKUP(S1252,Table17[#All],2,0)</f>
        <v>0</v>
      </c>
      <c r="U1252" s="21">
        <v>244000</v>
      </c>
    </row>
    <row r="1253" spans="1:21">
      <c r="A1253" s="22" t="s">
        <v>147</v>
      </c>
      <c r="B1253" s="20">
        <f>VLOOKUP(A1253,Table7[#All],2,)</f>
        <v>10</v>
      </c>
      <c r="C1253" s="23" t="s">
        <v>91</v>
      </c>
      <c r="D1253" s="20">
        <f>VLOOKUP(C1253,Table8[#All],2,0)</f>
        <v>0</v>
      </c>
      <c r="E1253" s="23" t="s">
        <v>129</v>
      </c>
      <c r="F1253" s="20">
        <f>VLOOKUP(E1253,Table9[#All],2,0)</f>
        <v>3</v>
      </c>
      <c r="G1253" s="23" t="s">
        <v>93</v>
      </c>
      <c r="H1253" s="20">
        <f>VLOOKUP(G1253,Table10[#All],2,0)</f>
        <v>1</v>
      </c>
      <c r="I1253" s="23" t="s">
        <v>119</v>
      </c>
      <c r="J1253" s="20">
        <f>VLOOKUP(I1253,Table11[#All],2,0)</f>
        <v>0</v>
      </c>
      <c r="K1253" s="23" t="s">
        <v>98</v>
      </c>
      <c r="L1253" s="20">
        <f>VLOOKUP(K1253,Table12[#All],2,0)</f>
        <v>0</v>
      </c>
      <c r="M1253" s="23" t="s">
        <v>126</v>
      </c>
      <c r="N1253" s="20">
        <f>VLOOKUP(M1253,Table13[#All],2,0)</f>
        <v>0</v>
      </c>
      <c r="O1253" s="23" t="s">
        <v>119</v>
      </c>
      <c r="P1253" s="20">
        <f>VLOOKUP(O1253,Table14[#All],2,0)</f>
        <v>0</v>
      </c>
      <c r="Q1253" s="23" t="s">
        <v>104</v>
      </c>
      <c r="R1253" s="20">
        <f>VLOOKUP(Q1253,Table16[#All],2,0)</f>
        <v>0</v>
      </c>
      <c r="S1253" s="23" t="s">
        <v>111</v>
      </c>
      <c r="T1253" s="20">
        <f>VLOOKUP(S1253,Table17[#All],2,0)</f>
        <v>0</v>
      </c>
      <c r="U1253" s="24">
        <v>171750</v>
      </c>
    </row>
    <row r="1254" spans="1:21">
      <c r="A1254" s="19" t="s">
        <v>217</v>
      </c>
      <c r="B1254" s="20">
        <f>VLOOKUP(A1254,Table7[#All],2,)</f>
        <v>4</v>
      </c>
      <c r="C1254" s="20" t="s">
        <v>91</v>
      </c>
      <c r="D1254" s="20">
        <f>VLOOKUP(C1254,Table8[#All],2,0)</f>
        <v>0</v>
      </c>
      <c r="E1254" s="20" t="s">
        <v>92</v>
      </c>
      <c r="F1254" s="20">
        <f>VLOOKUP(E1254,Table9[#All],2,0)</f>
        <v>0</v>
      </c>
      <c r="G1254" s="20" t="s">
        <v>93</v>
      </c>
      <c r="H1254" s="20">
        <f>VLOOKUP(G1254,Table10[#All],2,0)</f>
        <v>1</v>
      </c>
      <c r="I1254" s="20" t="s">
        <v>98</v>
      </c>
      <c r="J1254" s="20">
        <f>VLOOKUP(I1254,Table11[#All],2,0)</f>
        <v>1</v>
      </c>
      <c r="K1254" s="20" t="s">
        <v>98</v>
      </c>
      <c r="L1254" s="20">
        <f>VLOOKUP(K1254,Table12[#All],2,0)</f>
        <v>0</v>
      </c>
      <c r="M1254" s="20" t="s">
        <v>98</v>
      </c>
      <c r="N1254" s="20">
        <f>VLOOKUP(M1254,Table13[#All],2,0)</f>
        <v>2</v>
      </c>
      <c r="O1254" s="20" t="s">
        <v>98</v>
      </c>
      <c r="P1254" s="20">
        <f>VLOOKUP(O1254,Table14[#All],2,0)</f>
        <v>1</v>
      </c>
      <c r="Q1254" s="20" t="s">
        <v>104</v>
      </c>
      <c r="R1254" s="20">
        <f>VLOOKUP(Q1254,Table16[#All],2,0)</f>
        <v>0</v>
      </c>
      <c r="S1254" s="20" t="s">
        <v>111</v>
      </c>
      <c r="T1254" s="20">
        <f>VLOOKUP(S1254,Table17[#All],2,0)</f>
        <v>0</v>
      </c>
      <c r="U1254" s="21">
        <v>130000</v>
      </c>
    </row>
    <row r="1255" spans="1:21">
      <c r="A1255" s="22" t="s">
        <v>227</v>
      </c>
      <c r="B1255" s="20">
        <f>VLOOKUP(A1255,Table7[#All],2,)</f>
        <v>1</v>
      </c>
      <c r="C1255" s="23" t="s">
        <v>91</v>
      </c>
      <c r="D1255" s="20">
        <f>VLOOKUP(C1255,Table8[#All],2,0)</f>
        <v>0</v>
      </c>
      <c r="E1255" s="23" t="s">
        <v>92</v>
      </c>
      <c r="F1255" s="20">
        <f>VLOOKUP(E1255,Table9[#All],2,0)</f>
        <v>0</v>
      </c>
      <c r="G1255" s="23" t="s">
        <v>122</v>
      </c>
      <c r="H1255" s="20">
        <f>VLOOKUP(G1255,Table10[#All],2,0)</f>
        <v>0</v>
      </c>
      <c r="I1255" s="23" t="s">
        <v>98</v>
      </c>
      <c r="J1255" s="20">
        <f>VLOOKUP(I1255,Table11[#All],2,0)</f>
        <v>1</v>
      </c>
      <c r="K1255" s="23" t="s">
        <v>98</v>
      </c>
      <c r="L1255" s="20">
        <f>VLOOKUP(K1255,Table12[#All],2,0)</f>
        <v>0</v>
      </c>
      <c r="M1255" s="23" t="s">
        <v>98</v>
      </c>
      <c r="N1255" s="20">
        <f>VLOOKUP(M1255,Table13[#All],2,0)</f>
        <v>2</v>
      </c>
      <c r="O1255" s="23" t="s">
        <v>119</v>
      </c>
      <c r="P1255" s="20">
        <f>VLOOKUP(O1255,Table14[#All],2,0)</f>
        <v>0</v>
      </c>
      <c r="Q1255" s="23" t="s">
        <v>104</v>
      </c>
      <c r="R1255" s="20">
        <f>VLOOKUP(Q1255,Table16[#All],2,0)</f>
        <v>0</v>
      </c>
      <c r="S1255" s="23" t="s">
        <v>111</v>
      </c>
      <c r="T1255" s="20">
        <f>VLOOKUP(S1255,Table17[#All],2,0)</f>
        <v>0</v>
      </c>
      <c r="U1255" s="24">
        <v>294000</v>
      </c>
    </row>
    <row r="1256" spans="1:21">
      <c r="A1256" s="19" t="s">
        <v>206</v>
      </c>
      <c r="B1256" s="20">
        <f>VLOOKUP(A1256,Table7[#All],2,)</f>
        <v>15</v>
      </c>
      <c r="C1256" s="20" t="s">
        <v>91</v>
      </c>
      <c r="D1256" s="20">
        <f>VLOOKUP(C1256,Table8[#All],2,0)</f>
        <v>0</v>
      </c>
      <c r="E1256" s="20" t="s">
        <v>92</v>
      </c>
      <c r="F1256" s="20">
        <f>VLOOKUP(E1256,Table9[#All],2,0)</f>
        <v>0</v>
      </c>
      <c r="G1256" s="20" t="s">
        <v>122</v>
      </c>
      <c r="H1256" s="20">
        <f>VLOOKUP(G1256,Table10[#All],2,0)</f>
        <v>0</v>
      </c>
      <c r="I1256" s="20" t="s">
        <v>119</v>
      </c>
      <c r="J1256" s="20">
        <f>VLOOKUP(I1256,Table11[#All],2,0)</f>
        <v>0</v>
      </c>
      <c r="K1256" s="20" t="s">
        <v>98</v>
      </c>
      <c r="L1256" s="20">
        <f>VLOOKUP(K1256,Table12[#All],2,0)</f>
        <v>0</v>
      </c>
      <c r="M1256" s="20" t="s">
        <v>126</v>
      </c>
      <c r="N1256" s="20">
        <f>VLOOKUP(M1256,Table13[#All],2,0)</f>
        <v>0</v>
      </c>
      <c r="O1256" s="20" t="s">
        <v>119</v>
      </c>
      <c r="P1256" s="20">
        <f>VLOOKUP(O1256,Table14[#All],2,0)</f>
        <v>0</v>
      </c>
      <c r="Q1256" s="20" t="s">
        <v>104</v>
      </c>
      <c r="R1256" s="20">
        <f>VLOOKUP(Q1256,Table16[#All],2,0)</f>
        <v>0</v>
      </c>
      <c r="S1256" s="20" t="s">
        <v>111</v>
      </c>
      <c r="T1256" s="20">
        <f>VLOOKUP(S1256,Table17[#All],2,0)</f>
        <v>0</v>
      </c>
      <c r="U1256" s="21">
        <v>165400</v>
      </c>
    </row>
    <row r="1257" spans="1:21">
      <c r="A1257" s="22" t="s">
        <v>197</v>
      </c>
      <c r="B1257" s="20">
        <f>VLOOKUP(A1257,Table7[#All],2,)</f>
        <v>8</v>
      </c>
      <c r="C1257" s="23" t="s">
        <v>91</v>
      </c>
      <c r="D1257" s="20">
        <f>VLOOKUP(C1257,Table8[#All],2,0)</f>
        <v>0</v>
      </c>
      <c r="E1257" s="23" t="s">
        <v>92</v>
      </c>
      <c r="F1257" s="20">
        <f>VLOOKUP(E1257,Table9[#All],2,0)</f>
        <v>0</v>
      </c>
      <c r="G1257" s="23" t="s">
        <v>176</v>
      </c>
      <c r="H1257" s="20">
        <f>VLOOKUP(G1257,Table10[#All],2,0)</f>
        <v>2</v>
      </c>
      <c r="I1257" s="23" t="s">
        <v>98</v>
      </c>
      <c r="J1257" s="20">
        <f>VLOOKUP(I1257,Table11[#All],2,0)</f>
        <v>1</v>
      </c>
      <c r="K1257" s="23" t="s">
        <v>139</v>
      </c>
      <c r="L1257" s="20">
        <f>VLOOKUP(K1257,Table12[#All],2,0)</f>
        <v>3</v>
      </c>
      <c r="M1257" s="23" t="s">
        <v>98</v>
      </c>
      <c r="N1257" s="20">
        <f>VLOOKUP(M1257,Table13[#All],2,0)</f>
        <v>2</v>
      </c>
      <c r="O1257" s="23" t="s">
        <v>98</v>
      </c>
      <c r="P1257" s="20">
        <f>VLOOKUP(O1257,Table14[#All],2,0)</f>
        <v>1</v>
      </c>
      <c r="Q1257" s="23" t="s">
        <v>104</v>
      </c>
      <c r="R1257" s="20">
        <f>VLOOKUP(Q1257,Table16[#All],2,0)</f>
        <v>0</v>
      </c>
      <c r="S1257" s="23" t="s">
        <v>111</v>
      </c>
      <c r="T1257" s="20">
        <f>VLOOKUP(S1257,Table17[#All],2,0)</f>
        <v>0</v>
      </c>
      <c r="U1257" s="24">
        <v>127500</v>
      </c>
    </row>
    <row r="1258" spans="1:21">
      <c r="A1258" s="19" t="s">
        <v>162</v>
      </c>
      <c r="B1258" s="20">
        <f>VLOOKUP(A1258,Table7[#All],2,)</f>
        <v>3</v>
      </c>
      <c r="C1258" s="20" t="s">
        <v>91</v>
      </c>
      <c r="D1258" s="20">
        <f>VLOOKUP(C1258,Table8[#All],2,0)</f>
        <v>0</v>
      </c>
      <c r="E1258" s="20" t="s">
        <v>92</v>
      </c>
      <c r="F1258" s="20">
        <f>VLOOKUP(E1258,Table9[#All],2,0)</f>
        <v>0</v>
      </c>
      <c r="G1258" s="20" t="s">
        <v>93</v>
      </c>
      <c r="H1258" s="20">
        <f>VLOOKUP(G1258,Table10[#All],2,0)</f>
        <v>1</v>
      </c>
      <c r="I1258" s="20" t="s">
        <v>119</v>
      </c>
      <c r="J1258" s="20">
        <f>VLOOKUP(I1258,Table11[#All],2,0)</f>
        <v>0</v>
      </c>
      <c r="K1258" s="20" t="s">
        <v>98</v>
      </c>
      <c r="L1258" s="20">
        <f>VLOOKUP(K1258,Table12[#All],2,0)</f>
        <v>0</v>
      </c>
      <c r="M1258" s="20" t="s">
        <v>126</v>
      </c>
      <c r="N1258" s="20">
        <f>VLOOKUP(M1258,Table13[#All],2,0)</f>
        <v>0</v>
      </c>
      <c r="O1258" s="20" t="s">
        <v>119</v>
      </c>
      <c r="P1258" s="20">
        <f>VLOOKUP(O1258,Table14[#All],2,0)</f>
        <v>0</v>
      </c>
      <c r="Q1258" s="20" t="s">
        <v>104</v>
      </c>
      <c r="R1258" s="20">
        <f>VLOOKUP(Q1258,Table16[#All],2,0)</f>
        <v>0</v>
      </c>
      <c r="S1258" s="20" t="s">
        <v>111</v>
      </c>
      <c r="T1258" s="20">
        <f>VLOOKUP(S1258,Table17[#All],2,0)</f>
        <v>0</v>
      </c>
      <c r="U1258" s="21">
        <v>301500</v>
      </c>
    </row>
    <row r="1259" spans="1:21">
      <c r="A1259" s="22" t="s">
        <v>206</v>
      </c>
      <c r="B1259" s="20">
        <f>VLOOKUP(A1259,Table7[#All],2,)</f>
        <v>15</v>
      </c>
      <c r="C1259" s="23" t="s">
        <v>90</v>
      </c>
      <c r="D1259" s="20">
        <f>VLOOKUP(C1259,Table8[#All],2,0)</f>
        <v>1</v>
      </c>
      <c r="E1259" s="23" t="s">
        <v>92</v>
      </c>
      <c r="F1259" s="20">
        <f>VLOOKUP(E1259,Table9[#All],2,0)</f>
        <v>0</v>
      </c>
      <c r="G1259" s="23" t="s">
        <v>93</v>
      </c>
      <c r="H1259" s="20">
        <f>VLOOKUP(G1259,Table10[#All],2,0)</f>
        <v>1</v>
      </c>
      <c r="I1259" s="23" t="s">
        <v>139</v>
      </c>
      <c r="J1259" s="20">
        <f>VLOOKUP(I1259,Table11[#All],2,0)</f>
        <v>4</v>
      </c>
      <c r="K1259" s="23" t="s">
        <v>98</v>
      </c>
      <c r="L1259" s="20">
        <f>VLOOKUP(K1259,Table12[#All],2,0)</f>
        <v>0</v>
      </c>
      <c r="M1259" s="23" t="s">
        <v>126</v>
      </c>
      <c r="N1259" s="20">
        <f>VLOOKUP(M1259,Table13[#All],2,0)</f>
        <v>0</v>
      </c>
      <c r="O1259" s="23" t="s">
        <v>98</v>
      </c>
      <c r="P1259" s="20">
        <f>VLOOKUP(O1259,Table14[#All],2,0)</f>
        <v>1</v>
      </c>
      <c r="Q1259" s="23" t="s">
        <v>104</v>
      </c>
      <c r="R1259" s="20">
        <f>VLOOKUP(Q1259,Table16[#All],2,0)</f>
        <v>0</v>
      </c>
      <c r="S1259" s="23" t="s">
        <v>111</v>
      </c>
      <c r="T1259" s="20">
        <f>VLOOKUP(S1259,Table17[#All],2,0)</f>
        <v>0</v>
      </c>
      <c r="U1259" s="24">
        <v>99900</v>
      </c>
    </row>
    <row r="1260" spans="1:21">
      <c r="A1260" s="19" t="s">
        <v>121</v>
      </c>
      <c r="B1260" s="20">
        <f>VLOOKUP(A1260,Table7[#All],2,)</f>
        <v>17</v>
      </c>
      <c r="C1260" s="20" t="s">
        <v>91</v>
      </c>
      <c r="D1260" s="20">
        <f>VLOOKUP(C1260,Table8[#All],2,0)</f>
        <v>0</v>
      </c>
      <c r="E1260" s="20" t="s">
        <v>92</v>
      </c>
      <c r="F1260" s="20">
        <f>VLOOKUP(E1260,Table9[#All],2,0)</f>
        <v>0</v>
      </c>
      <c r="G1260" s="20" t="s">
        <v>158</v>
      </c>
      <c r="H1260" s="20">
        <f>VLOOKUP(G1260,Table10[#All],2,0)</f>
        <v>5</v>
      </c>
      <c r="I1260" s="20" t="s">
        <v>119</v>
      </c>
      <c r="J1260" s="20">
        <f>VLOOKUP(I1260,Table11[#All],2,0)</f>
        <v>0</v>
      </c>
      <c r="K1260" s="20" t="s">
        <v>98</v>
      </c>
      <c r="L1260" s="20">
        <f>VLOOKUP(K1260,Table12[#All],2,0)</f>
        <v>0</v>
      </c>
      <c r="M1260" s="20" t="s">
        <v>126</v>
      </c>
      <c r="N1260" s="20">
        <f>VLOOKUP(M1260,Table13[#All],2,0)</f>
        <v>0</v>
      </c>
      <c r="O1260" s="20" t="s">
        <v>119</v>
      </c>
      <c r="P1260" s="20">
        <f>VLOOKUP(O1260,Table14[#All],2,0)</f>
        <v>0</v>
      </c>
      <c r="Q1260" s="20" t="s">
        <v>104</v>
      </c>
      <c r="R1260" s="20">
        <f>VLOOKUP(Q1260,Table16[#All],2,0)</f>
        <v>0</v>
      </c>
      <c r="S1260" s="20" t="s">
        <v>111</v>
      </c>
      <c r="T1260" s="20">
        <f>VLOOKUP(S1260,Table17[#All],2,0)</f>
        <v>0</v>
      </c>
      <c r="U1260" s="21">
        <v>190000</v>
      </c>
    </row>
    <row r="1261" spans="1:21">
      <c r="A1261" s="22" t="s">
        <v>89</v>
      </c>
      <c r="B1261" s="20">
        <f>VLOOKUP(A1261,Table7[#All],2,)</f>
        <v>11</v>
      </c>
      <c r="C1261" s="23" t="s">
        <v>91</v>
      </c>
      <c r="D1261" s="20">
        <f>VLOOKUP(C1261,Table8[#All],2,0)</f>
        <v>0</v>
      </c>
      <c r="E1261" s="23" t="s">
        <v>92</v>
      </c>
      <c r="F1261" s="20">
        <f>VLOOKUP(E1261,Table9[#All],2,0)</f>
        <v>0</v>
      </c>
      <c r="G1261" s="23" t="s">
        <v>93</v>
      </c>
      <c r="H1261" s="20">
        <f>VLOOKUP(G1261,Table10[#All],2,0)</f>
        <v>1</v>
      </c>
      <c r="I1261" s="23" t="s">
        <v>119</v>
      </c>
      <c r="J1261" s="20">
        <f>VLOOKUP(I1261,Table11[#All],2,0)</f>
        <v>0</v>
      </c>
      <c r="K1261" s="23" t="s">
        <v>98</v>
      </c>
      <c r="L1261" s="20">
        <f>VLOOKUP(K1261,Table12[#All],2,0)</f>
        <v>0</v>
      </c>
      <c r="M1261" s="23" t="s">
        <v>119</v>
      </c>
      <c r="N1261" s="20">
        <f>VLOOKUP(M1261,Table13[#All],2,0)</f>
        <v>1</v>
      </c>
      <c r="O1261" s="23" t="s">
        <v>98</v>
      </c>
      <c r="P1261" s="20">
        <f>VLOOKUP(O1261,Table14[#All],2,0)</f>
        <v>1</v>
      </c>
      <c r="Q1261" s="23" t="s">
        <v>104</v>
      </c>
      <c r="R1261" s="20">
        <f>VLOOKUP(Q1261,Table16[#All],2,0)</f>
        <v>0</v>
      </c>
      <c r="S1261" s="23" t="s">
        <v>111</v>
      </c>
      <c r="T1261" s="20">
        <f>VLOOKUP(S1261,Table17[#All],2,0)</f>
        <v>0</v>
      </c>
      <c r="U1261" s="24">
        <v>151000</v>
      </c>
    </row>
    <row r="1262" spans="1:21">
      <c r="A1262" s="19" t="s">
        <v>121</v>
      </c>
      <c r="B1262" s="20">
        <f>VLOOKUP(A1262,Table7[#All],2,)</f>
        <v>17</v>
      </c>
      <c r="C1262" s="20" t="s">
        <v>225</v>
      </c>
      <c r="D1262" s="20">
        <f>VLOOKUP(C1262,Table8[#All],2,0)</f>
        <v>6</v>
      </c>
      <c r="E1262" s="20" t="s">
        <v>92</v>
      </c>
      <c r="F1262" s="20">
        <f>VLOOKUP(E1262,Table9[#All],2,0)</f>
        <v>0</v>
      </c>
      <c r="G1262" s="20" t="s">
        <v>122</v>
      </c>
      <c r="H1262" s="20">
        <f>VLOOKUP(G1262,Table10[#All],2,0)</f>
        <v>0</v>
      </c>
      <c r="I1262" s="20" t="s">
        <v>119</v>
      </c>
      <c r="J1262" s="20">
        <f>VLOOKUP(I1262,Table11[#All],2,0)</f>
        <v>0</v>
      </c>
      <c r="K1262" s="20" t="s">
        <v>98</v>
      </c>
      <c r="L1262" s="20">
        <f>VLOOKUP(K1262,Table12[#All],2,0)</f>
        <v>0</v>
      </c>
      <c r="M1262" s="20" t="s">
        <v>126</v>
      </c>
      <c r="N1262" s="20">
        <f>VLOOKUP(M1262,Table13[#All],2,0)</f>
        <v>0</v>
      </c>
      <c r="O1262" s="20" t="s">
        <v>98</v>
      </c>
      <c r="P1262" s="20">
        <f>VLOOKUP(O1262,Table14[#All],2,0)</f>
        <v>1</v>
      </c>
      <c r="Q1262" s="20" t="s">
        <v>104</v>
      </c>
      <c r="R1262" s="20">
        <f>VLOOKUP(Q1262,Table16[#All],2,0)</f>
        <v>0</v>
      </c>
      <c r="S1262" s="20" t="s">
        <v>111</v>
      </c>
      <c r="T1262" s="20">
        <f>VLOOKUP(S1262,Table17[#All],2,0)</f>
        <v>0</v>
      </c>
      <c r="U1262" s="21">
        <v>181000</v>
      </c>
    </row>
    <row r="1263" spans="1:21">
      <c r="A1263" s="22" t="s">
        <v>89</v>
      </c>
      <c r="B1263" s="20">
        <f>VLOOKUP(A1263,Table7[#All],2,)</f>
        <v>11</v>
      </c>
      <c r="C1263" s="23" t="s">
        <v>91</v>
      </c>
      <c r="D1263" s="20">
        <f>VLOOKUP(C1263,Table8[#All],2,0)</f>
        <v>0</v>
      </c>
      <c r="E1263" s="23" t="s">
        <v>92</v>
      </c>
      <c r="F1263" s="20">
        <f>VLOOKUP(E1263,Table9[#All],2,0)</f>
        <v>0</v>
      </c>
      <c r="G1263" s="23" t="s">
        <v>93</v>
      </c>
      <c r="H1263" s="20">
        <f>VLOOKUP(G1263,Table10[#All],2,0)</f>
        <v>1</v>
      </c>
      <c r="I1263" s="23" t="s">
        <v>98</v>
      </c>
      <c r="J1263" s="20">
        <f>VLOOKUP(I1263,Table11[#All],2,0)</f>
        <v>1</v>
      </c>
      <c r="K1263" s="23" t="s">
        <v>98</v>
      </c>
      <c r="L1263" s="20">
        <f>VLOOKUP(K1263,Table12[#All],2,0)</f>
        <v>0</v>
      </c>
      <c r="M1263" s="23" t="s">
        <v>119</v>
      </c>
      <c r="N1263" s="20">
        <f>VLOOKUP(M1263,Table13[#All],2,0)</f>
        <v>1</v>
      </c>
      <c r="O1263" s="23" t="s">
        <v>98</v>
      </c>
      <c r="P1263" s="20">
        <f>VLOOKUP(O1263,Table14[#All],2,0)</f>
        <v>1</v>
      </c>
      <c r="Q1263" s="23" t="s">
        <v>104</v>
      </c>
      <c r="R1263" s="20">
        <f>VLOOKUP(Q1263,Table16[#All],2,0)</f>
        <v>0</v>
      </c>
      <c r="S1263" s="23" t="s">
        <v>111</v>
      </c>
      <c r="T1263" s="20">
        <f>VLOOKUP(S1263,Table17[#All],2,0)</f>
        <v>0</v>
      </c>
      <c r="U1263" s="24">
        <v>128900</v>
      </c>
    </row>
    <row r="1264" spans="1:21">
      <c r="A1264" s="19" t="s">
        <v>199</v>
      </c>
      <c r="B1264" s="20">
        <f>VLOOKUP(A1264,Table7[#All],2,)</f>
        <v>19</v>
      </c>
      <c r="C1264" s="20" t="s">
        <v>91</v>
      </c>
      <c r="D1264" s="20">
        <f>VLOOKUP(C1264,Table8[#All],2,0)</f>
        <v>0</v>
      </c>
      <c r="E1264" s="20" t="s">
        <v>92</v>
      </c>
      <c r="F1264" s="20">
        <f>VLOOKUP(E1264,Table9[#All],2,0)</f>
        <v>0</v>
      </c>
      <c r="G1264" s="20" t="s">
        <v>176</v>
      </c>
      <c r="H1264" s="20">
        <f>VLOOKUP(G1264,Table10[#All],2,0)</f>
        <v>2</v>
      </c>
      <c r="I1264" s="20" t="s">
        <v>98</v>
      </c>
      <c r="J1264" s="20">
        <f>VLOOKUP(I1264,Table11[#All],2,0)</f>
        <v>1</v>
      </c>
      <c r="K1264" s="20" t="s">
        <v>98</v>
      </c>
      <c r="L1264" s="20">
        <f>VLOOKUP(K1264,Table12[#All],2,0)</f>
        <v>0</v>
      </c>
      <c r="M1264" s="20" t="s">
        <v>126</v>
      </c>
      <c r="N1264" s="20">
        <f>VLOOKUP(M1264,Table13[#All],2,0)</f>
        <v>0</v>
      </c>
      <c r="O1264" s="20" t="s">
        <v>98</v>
      </c>
      <c r="P1264" s="20">
        <f>VLOOKUP(O1264,Table14[#All],2,0)</f>
        <v>1</v>
      </c>
      <c r="Q1264" s="20" t="s">
        <v>104</v>
      </c>
      <c r="R1264" s="20">
        <f>VLOOKUP(Q1264,Table16[#All],2,0)</f>
        <v>0</v>
      </c>
      <c r="S1264" s="20" t="s">
        <v>111</v>
      </c>
      <c r="T1264" s="20">
        <f>VLOOKUP(S1264,Table17[#All],2,0)</f>
        <v>0</v>
      </c>
      <c r="U1264" s="21">
        <v>161500</v>
      </c>
    </row>
    <row r="1265" spans="1:21">
      <c r="A1265" s="22" t="s">
        <v>197</v>
      </c>
      <c r="B1265" s="20">
        <f>VLOOKUP(A1265,Table7[#All],2,)</f>
        <v>8</v>
      </c>
      <c r="C1265" s="23" t="s">
        <v>91</v>
      </c>
      <c r="D1265" s="20">
        <f>VLOOKUP(C1265,Table8[#All],2,0)</f>
        <v>0</v>
      </c>
      <c r="E1265" s="23" t="s">
        <v>92</v>
      </c>
      <c r="F1265" s="20">
        <f>VLOOKUP(E1265,Table9[#All],2,0)</f>
        <v>0</v>
      </c>
      <c r="G1265" s="23" t="s">
        <v>122</v>
      </c>
      <c r="H1265" s="20">
        <f>VLOOKUP(G1265,Table10[#All],2,0)</f>
        <v>0</v>
      </c>
      <c r="I1265" s="23" t="s">
        <v>98</v>
      </c>
      <c r="J1265" s="20">
        <f>VLOOKUP(I1265,Table11[#All],2,0)</f>
        <v>1</v>
      </c>
      <c r="K1265" s="23" t="s">
        <v>98</v>
      </c>
      <c r="L1265" s="20">
        <f>VLOOKUP(K1265,Table12[#All],2,0)</f>
        <v>0</v>
      </c>
      <c r="M1265" s="23" t="s">
        <v>126</v>
      </c>
      <c r="N1265" s="20">
        <f>VLOOKUP(M1265,Table13[#All],2,0)</f>
        <v>0</v>
      </c>
      <c r="O1265" s="23" t="s">
        <v>98</v>
      </c>
      <c r="P1265" s="20">
        <f>VLOOKUP(O1265,Table14[#All],2,0)</f>
        <v>1</v>
      </c>
      <c r="Q1265" s="23" t="s">
        <v>167</v>
      </c>
      <c r="R1265" s="20">
        <f>VLOOKUP(Q1265,Table16[#All],2,0)</f>
        <v>1</v>
      </c>
      <c r="S1265" s="23" t="s">
        <v>111</v>
      </c>
      <c r="T1265" s="20">
        <f>VLOOKUP(S1265,Table17[#All],2,0)</f>
        <v>0</v>
      </c>
      <c r="U1265" s="24">
        <v>180500</v>
      </c>
    </row>
    <row r="1266" spans="1:21">
      <c r="A1266" s="19" t="s">
        <v>89</v>
      </c>
      <c r="B1266" s="20">
        <f>VLOOKUP(A1266,Table7[#All],2,)</f>
        <v>11</v>
      </c>
      <c r="C1266" s="20" t="s">
        <v>91</v>
      </c>
      <c r="D1266" s="20">
        <f>VLOOKUP(C1266,Table8[#All],2,0)</f>
        <v>0</v>
      </c>
      <c r="E1266" s="20" t="s">
        <v>129</v>
      </c>
      <c r="F1266" s="20">
        <f>VLOOKUP(E1266,Table9[#All],2,0)</f>
        <v>3</v>
      </c>
      <c r="G1266" s="20" t="s">
        <v>93</v>
      </c>
      <c r="H1266" s="20">
        <f>VLOOKUP(G1266,Table10[#All],2,0)</f>
        <v>1</v>
      </c>
      <c r="I1266" s="20" t="s">
        <v>119</v>
      </c>
      <c r="J1266" s="20">
        <f>VLOOKUP(I1266,Table11[#All],2,0)</f>
        <v>0</v>
      </c>
      <c r="K1266" s="20" t="s">
        <v>98</v>
      </c>
      <c r="L1266" s="20">
        <f>VLOOKUP(K1266,Table12[#All],2,0)</f>
        <v>0</v>
      </c>
      <c r="M1266" s="20" t="s">
        <v>126</v>
      </c>
      <c r="N1266" s="20">
        <f>VLOOKUP(M1266,Table13[#All],2,0)</f>
        <v>0</v>
      </c>
      <c r="O1266" s="20" t="s">
        <v>119</v>
      </c>
      <c r="P1266" s="20">
        <f>VLOOKUP(O1266,Table14[#All],2,0)</f>
        <v>0</v>
      </c>
      <c r="Q1266" s="20" t="s">
        <v>104</v>
      </c>
      <c r="R1266" s="20">
        <f>VLOOKUP(Q1266,Table16[#All],2,0)</f>
        <v>0</v>
      </c>
      <c r="S1266" s="20" t="s">
        <v>172</v>
      </c>
      <c r="T1266" s="20">
        <f>VLOOKUP(S1266,Table17[#All],2,0)</f>
        <v>1</v>
      </c>
      <c r="U1266" s="21">
        <v>181000</v>
      </c>
    </row>
    <row r="1267" spans="1:21">
      <c r="A1267" s="22" t="s">
        <v>163</v>
      </c>
      <c r="B1267" s="20">
        <f>VLOOKUP(A1267,Table7[#All],2,)</f>
        <v>5</v>
      </c>
      <c r="C1267" s="23" t="s">
        <v>91</v>
      </c>
      <c r="D1267" s="20">
        <f>VLOOKUP(C1267,Table8[#All],2,0)</f>
        <v>0</v>
      </c>
      <c r="E1267" s="23" t="s">
        <v>129</v>
      </c>
      <c r="F1267" s="20">
        <f>VLOOKUP(E1267,Table9[#All],2,0)</f>
        <v>3</v>
      </c>
      <c r="G1267" s="23" t="s">
        <v>122</v>
      </c>
      <c r="H1267" s="20">
        <f>VLOOKUP(G1267,Table10[#All],2,0)</f>
        <v>0</v>
      </c>
      <c r="I1267" s="23" t="s">
        <v>119</v>
      </c>
      <c r="J1267" s="20">
        <f>VLOOKUP(I1267,Table11[#All],2,0)</f>
        <v>0</v>
      </c>
      <c r="K1267" s="23" t="s">
        <v>98</v>
      </c>
      <c r="L1267" s="20">
        <f>VLOOKUP(K1267,Table12[#All],2,0)</f>
        <v>0</v>
      </c>
      <c r="M1267" s="23" t="s">
        <v>126</v>
      </c>
      <c r="N1267" s="20">
        <f>VLOOKUP(M1267,Table13[#All],2,0)</f>
        <v>0</v>
      </c>
      <c r="O1267" s="23" t="s">
        <v>119</v>
      </c>
      <c r="P1267" s="20">
        <f>VLOOKUP(O1267,Table14[#All],2,0)</f>
        <v>0</v>
      </c>
      <c r="Q1267" s="23" t="s">
        <v>104</v>
      </c>
      <c r="R1267" s="20">
        <f>VLOOKUP(Q1267,Table16[#All],2,0)</f>
        <v>0</v>
      </c>
      <c r="S1267" s="23" t="s">
        <v>111</v>
      </c>
      <c r="T1267" s="20">
        <f>VLOOKUP(S1267,Table17[#All],2,0)</f>
        <v>0</v>
      </c>
      <c r="U1267" s="24">
        <v>183900</v>
      </c>
    </row>
    <row r="1268" spans="1:21">
      <c r="A1268" s="19" t="s">
        <v>188</v>
      </c>
      <c r="B1268" s="20">
        <f>VLOOKUP(A1268,Table7[#All],2,)</f>
        <v>7</v>
      </c>
      <c r="C1268" s="20" t="s">
        <v>90</v>
      </c>
      <c r="D1268" s="20">
        <f>VLOOKUP(C1268,Table8[#All],2,0)</f>
        <v>1</v>
      </c>
      <c r="E1268" s="20" t="s">
        <v>186</v>
      </c>
      <c r="F1268" s="20">
        <f>VLOOKUP(E1268,Table9[#All],2,0)</f>
        <v>1</v>
      </c>
      <c r="G1268" s="20" t="s">
        <v>198</v>
      </c>
      <c r="H1268" s="20">
        <f>VLOOKUP(G1268,Table10[#All],2,0)</f>
        <v>6</v>
      </c>
      <c r="I1268" s="20" t="s">
        <v>98</v>
      </c>
      <c r="J1268" s="20">
        <f>VLOOKUP(I1268,Table11[#All],2,0)</f>
        <v>1</v>
      </c>
      <c r="K1268" s="20" t="s">
        <v>98</v>
      </c>
      <c r="L1268" s="20">
        <f>VLOOKUP(K1268,Table12[#All],2,0)</f>
        <v>0</v>
      </c>
      <c r="M1268" s="20" t="s">
        <v>98</v>
      </c>
      <c r="N1268" s="20">
        <f>VLOOKUP(M1268,Table13[#All],2,0)</f>
        <v>2</v>
      </c>
      <c r="O1268" s="20" t="s">
        <v>98</v>
      </c>
      <c r="P1268" s="20">
        <f>VLOOKUP(O1268,Table14[#All],2,0)</f>
        <v>1</v>
      </c>
      <c r="Q1268" s="20" t="s">
        <v>167</v>
      </c>
      <c r="R1268" s="20">
        <f>VLOOKUP(Q1268,Table16[#All],2,0)</f>
        <v>1</v>
      </c>
      <c r="S1268" s="20" t="s">
        <v>111</v>
      </c>
      <c r="T1268" s="20">
        <f>VLOOKUP(S1268,Table17[#All],2,0)</f>
        <v>0</v>
      </c>
      <c r="U1268" s="21">
        <v>122000</v>
      </c>
    </row>
    <row r="1269" spans="1:21">
      <c r="A1269" s="22" t="s">
        <v>218</v>
      </c>
      <c r="B1269" s="20">
        <f>VLOOKUP(A1269,Table7[#All],2,)</f>
        <v>16</v>
      </c>
      <c r="C1269" s="23" t="s">
        <v>91</v>
      </c>
      <c r="D1269" s="20">
        <f>VLOOKUP(C1269,Table8[#All],2,0)</f>
        <v>0</v>
      </c>
      <c r="E1269" s="23" t="s">
        <v>92</v>
      </c>
      <c r="F1269" s="20">
        <f>VLOOKUP(E1269,Table9[#All],2,0)</f>
        <v>0</v>
      </c>
      <c r="G1269" s="23" t="s">
        <v>93</v>
      </c>
      <c r="H1269" s="20">
        <f>VLOOKUP(G1269,Table10[#All],2,0)</f>
        <v>1</v>
      </c>
      <c r="I1269" s="23" t="s">
        <v>126</v>
      </c>
      <c r="J1269" s="20">
        <f>VLOOKUP(I1269,Table11[#All],2,0)</f>
        <v>2</v>
      </c>
      <c r="K1269" s="23" t="s">
        <v>98</v>
      </c>
      <c r="L1269" s="20">
        <f>VLOOKUP(K1269,Table12[#All],2,0)</f>
        <v>0</v>
      </c>
      <c r="M1269" s="23" t="s">
        <v>126</v>
      </c>
      <c r="N1269" s="20">
        <f>VLOOKUP(M1269,Table13[#All],2,0)</f>
        <v>0</v>
      </c>
      <c r="O1269" s="23" t="s">
        <v>126</v>
      </c>
      <c r="P1269" s="20">
        <f>VLOOKUP(O1269,Table14[#All],2,0)</f>
        <v>2</v>
      </c>
      <c r="Q1269" s="23" t="s">
        <v>104</v>
      </c>
      <c r="R1269" s="20">
        <f>VLOOKUP(Q1269,Table16[#All],2,0)</f>
        <v>0</v>
      </c>
      <c r="S1269" s="23" t="s">
        <v>111</v>
      </c>
      <c r="T1269" s="20">
        <f>VLOOKUP(S1269,Table17[#All],2,0)</f>
        <v>0</v>
      </c>
      <c r="U1269" s="24">
        <v>378500</v>
      </c>
    </row>
    <row r="1270" spans="1:21">
      <c r="A1270" s="19" t="s">
        <v>212</v>
      </c>
      <c r="B1270" s="20">
        <f>VLOOKUP(A1270,Table7[#All],2,)</f>
        <v>2</v>
      </c>
      <c r="C1270" s="20" t="s">
        <v>91</v>
      </c>
      <c r="D1270" s="20">
        <f>VLOOKUP(C1270,Table8[#All],2,0)</f>
        <v>0</v>
      </c>
      <c r="E1270" s="20" t="s">
        <v>92</v>
      </c>
      <c r="F1270" s="20">
        <f>VLOOKUP(E1270,Table9[#All],2,0)</f>
        <v>0</v>
      </c>
      <c r="G1270" s="20" t="s">
        <v>176</v>
      </c>
      <c r="H1270" s="20">
        <f>VLOOKUP(G1270,Table10[#All],2,0)</f>
        <v>2</v>
      </c>
      <c r="I1270" s="20" t="s">
        <v>98</v>
      </c>
      <c r="J1270" s="20">
        <f>VLOOKUP(I1270,Table11[#All],2,0)</f>
        <v>1</v>
      </c>
      <c r="K1270" s="20" t="s">
        <v>98</v>
      </c>
      <c r="L1270" s="20">
        <f>VLOOKUP(K1270,Table12[#All],2,0)</f>
        <v>0</v>
      </c>
      <c r="M1270" s="20" t="s">
        <v>126</v>
      </c>
      <c r="N1270" s="20">
        <f>VLOOKUP(M1270,Table13[#All],2,0)</f>
        <v>0</v>
      </c>
      <c r="O1270" s="20" t="s">
        <v>119</v>
      </c>
      <c r="P1270" s="20">
        <f>VLOOKUP(O1270,Table14[#All],2,0)</f>
        <v>0</v>
      </c>
      <c r="Q1270" s="20" t="s">
        <v>104</v>
      </c>
      <c r="R1270" s="20">
        <f>VLOOKUP(Q1270,Table16[#All],2,0)</f>
        <v>0</v>
      </c>
      <c r="S1270" s="20" t="s">
        <v>111</v>
      </c>
      <c r="T1270" s="20">
        <f>VLOOKUP(S1270,Table17[#All],2,0)</f>
        <v>0</v>
      </c>
      <c r="U1270" s="21">
        <v>381000</v>
      </c>
    </row>
    <row r="1271" spans="1:21">
      <c r="A1271" s="22" t="s">
        <v>89</v>
      </c>
      <c r="B1271" s="20">
        <f>VLOOKUP(A1271,Table7[#All],2,)</f>
        <v>11</v>
      </c>
      <c r="C1271" s="23" t="s">
        <v>90</v>
      </c>
      <c r="D1271" s="20">
        <f>VLOOKUP(C1271,Table8[#All],2,0)</f>
        <v>1</v>
      </c>
      <c r="E1271" s="23" t="s">
        <v>92</v>
      </c>
      <c r="F1271" s="20">
        <f>VLOOKUP(E1271,Table9[#All],2,0)</f>
        <v>0</v>
      </c>
      <c r="G1271" s="23" t="s">
        <v>176</v>
      </c>
      <c r="H1271" s="20">
        <f>VLOOKUP(G1271,Table10[#All],2,0)</f>
        <v>2</v>
      </c>
      <c r="I1271" s="23" t="s">
        <v>98</v>
      </c>
      <c r="J1271" s="20">
        <f>VLOOKUP(I1271,Table11[#All],2,0)</f>
        <v>1</v>
      </c>
      <c r="K1271" s="23" t="s">
        <v>98</v>
      </c>
      <c r="L1271" s="20">
        <f>VLOOKUP(K1271,Table12[#All],2,0)</f>
        <v>0</v>
      </c>
      <c r="M1271" s="23" t="s">
        <v>98</v>
      </c>
      <c r="N1271" s="20">
        <f>VLOOKUP(M1271,Table13[#All],2,0)</f>
        <v>2</v>
      </c>
      <c r="O1271" s="23" t="s">
        <v>98</v>
      </c>
      <c r="P1271" s="20">
        <f>VLOOKUP(O1271,Table14[#All],2,0)</f>
        <v>1</v>
      </c>
      <c r="Q1271" s="23" t="s">
        <v>104</v>
      </c>
      <c r="R1271" s="20">
        <f>VLOOKUP(Q1271,Table16[#All],2,0)</f>
        <v>0</v>
      </c>
      <c r="S1271" s="23" t="s">
        <v>111</v>
      </c>
      <c r="T1271" s="20">
        <f>VLOOKUP(S1271,Table17[#All],2,0)</f>
        <v>0</v>
      </c>
      <c r="U1271" s="24">
        <v>144000</v>
      </c>
    </row>
    <row r="1272" spans="1:21">
      <c r="A1272" s="19" t="s">
        <v>199</v>
      </c>
      <c r="B1272" s="20">
        <f>VLOOKUP(A1272,Table7[#All],2,)</f>
        <v>19</v>
      </c>
      <c r="C1272" s="20" t="s">
        <v>91</v>
      </c>
      <c r="D1272" s="20">
        <f>VLOOKUP(C1272,Table8[#All],2,0)</f>
        <v>0</v>
      </c>
      <c r="E1272" s="20" t="s">
        <v>92</v>
      </c>
      <c r="F1272" s="20">
        <f>VLOOKUP(E1272,Table9[#All],2,0)</f>
        <v>0</v>
      </c>
      <c r="G1272" s="20" t="s">
        <v>93</v>
      </c>
      <c r="H1272" s="20">
        <f>VLOOKUP(G1272,Table10[#All],2,0)</f>
        <v>1</v>
      </c>
      <c r="I1272" s="20" t="s">
        <v>119</v>
      </c>
      <c r="J1272" s="20">
        <f>VLOOKUP(I1272,Table11[#All],2,0)</f>
        <v>0</v>
      </c>
      <c r="K1272" s="20" t="s">
        <v>98</v>
      </c>
      <c r="L1272" s="20">
        <f>VLOOKUP(K1272,Table12[#All],2,0)</f>
        <v>0</v>
      </c>
      <c r="M1272" s="20" t="s">
        <v>98</v>
      </c>
      <c r="N1272" s="20">
        <f>VLOOKUP(M1272,Table13[#All],2,0)</f>
        <v>2</v>
      </c>
      <c r="O1272" s="20" t="s">
        <v>119</v>
      </c>
      <c r="P1272" s="20">
        <f>VLOOKUP(O1272,Table14[#All],2,0)</f>
        <v>0</v>
      </c>
      <c r="Q1272" s="20" t="s">
        <v>104</v>
      </c>
      <c r="R1272" s="20">
        <f>VLOOKUP(Q1272,Table16[#All],2,0)</f>
        <v>0</v>
      </c>
      <c r="S1272" s="20" t="s">
        <v>111</v>
      </c>
      <c r="T1272" s="20">
        <f>VLOOKUP(S1272,Table17[#All],2,0)</f>
        <v>0</v>
      </c>
      <c r="U1272" s="21">
        <v>260000</v>
      </c>
    </row>
    <row r="1273" spans="1:21">
      <c r="A1273" s="22" t="s">
        <v>175</v>
      </c>
      <c r="B1273" s="20">
        <f>VLOOKUP(A1273,Table7[#All],2,)</f>
        <v>6</v>
      </c>
      <c r="C1273" s="23" t="s">
        <v>151</v>
      </c>
      <c r="D1273" s="20">
        <f>VLOOKUP(C1273,Table8[#All],2,0)</f>
        <v>2</v>
      </c>
      <c r="E1273" s="23" t="s">
        <v>92</v>
      </c>
      <c r="F1273" s="20">
        <f>VLOOKUP(E1273,Table9[#All],2,0)</f>
        <v>0</v>
      </c>
      <c r="G1273" s="23" t="s">
        <v>93</v>
      </c>
      <c r="H1273" s="20">
        <f>VLOOKUP(G1273,Table10[#All],2,0)</f>
        <v>1</v>
      </c>
      <c r="I1273" s="23" t="s">
        <v>98</v>
      </c>
      <c r="J1273" s="20">
        <f>VLOOKUP(I1273,Table11[#All],2,0)</f>
        <v>1</v>
      </c>
      <c r="K1273" s="23" t="s">
        <v>98</v>
      </c>
      <c r="L1273" s="20">
        <f>VLOOKUP(K1273,Table12[#All],2,0)</f>
        <v>0</v>
      </c>
      <c r="M1273" s="23" t="s">
        <v>119</v>
      </c>
      <c r="N1273" s="20">
        <f>VLOOKUP(M1273,Table13[#All],2,0)</f>
        <v>1</v>
      </c>
      <c r="O1273" s="23" t="s">
        <v>119</v>
      </c>
      <c r="P1273" s="20">
        <f>VLOOKUP(O1273,Table14[#All],2,0)</f>
        <v>0</v>
      </c>
      <c r="Q1273" s="23" t="s">
        <v>104</v>
      </c>
      <c r="R1273" s="20">
        <f>VLOOKUP(Q1273,Table16[#All],2,0)</f>
        <v>0</v>
      </c>
      <c r="S1273" s="23" t="s">
        <v>111</v>
      </c>
      <c r="T1273" s="20">
        <f>VLOOKUP(S1273,Table17[#All],2,0)</f>
        <v>0</v>
      </c>
      <c r="U1273" s="24">
        <v>185750</v>
      </c>
    </row>
    <row r="1274" spans="1:21">
      <c r="A1274" s="19" t="s">
        <v>169</v>
      </c>
      <c r="B1274" s="20">
        <f>VLOOKUP(A1274,Table7[#All],2,)</f>
        <v>9</v>
      </c>
      <c r="C1274" s="20" t="s">
        <v>91</v>
      </c>
      <c r="D1274" s="20">
        <f>VLOOKUP(C1274,Table8[#All],2,0)</f>
        <v>0</v>
      </c>
      <c r="E1274" s="20" t="s">
        <v>92</v>
      </c>
      <c r="F1274" s="20">
        <f>VLOOKUP(E1274,Table9[#All],2,0)</f>
        <v>0</v>
      </c>
      <c r="G1274" s="20" t="s">
        <v>93</v>
      </c>
      <c r="H1274" s="20">
        <f>VLOOKUP(G1274,Table10[#All],2,0)</f>
        <v>1</v>
      </c>
      <c r="I1274" s="20" t="s">
        <v>98</v>
      </c>
      <c r="J1274" s="20">
        <f>VLOOKUP(I1274,Table11[#All],2,0)</f>
        <v>1</v>
      </c>
      <c r="K1274" s="20" t="s">
        <v>98</v>
      </c>
      <c r="L1274" s="20">
        <f>VLOOKUP(K1274,Table12[#All],2,0)</f>
        <v>0</v>
      </c>
      <c r="M1274" s="20" t="s">
        <v>98</v>
      </c>
      <c r="N1274" s="20">
        <f>VLOOKUP(M1274,Table13[#All],2,0)</f>
        <v>2</v>
      </c>
      <c r="O1274" s="20" t="s">
        <v>98</v>
      </c>
      <c r="P1274" s="20">
        <f>VLOOKUP(O1274,Table14[#All],2,0)</f>
        <v>1</v>
      </c>
      <c r="Q1274" s="20" t="s">
        <v>104</v>
      </c>
      <c r="R1274" s="20">
        <f>VLOOKUP(Q1274,Table16[#All],2,0)</f>
        <v>0</v>
      </c>
      <c r="S1274" s="20" t="s">
        <v>111</v>
      </c>
      <c r="T1274" s="20">
        <f>VLOOKUP(S1274,Table17[#All],2,0)</f>
        <v>0</v>
      </c>
      <c r="U1274" s="21">
        <v>137000</v>
      </c>
    </row>
    <row r="1275" spans="1:21">
      <c r="A1275" s="22" t="s">
        <v>206</v>
      </c>
      <c r="B1275" s="20">
        <f>VLOOKUP(A1275,Table7[#All],2,)</f>
        <v>15</v>
      </c>
      <c r="C1275" s="23" t="s">
        <v>91</v>
      </c>
      <c r="D1275" s="20">
        <f>VLOOKUP(C1275,Table8[#All],2,0)</f>
        <v>0</v>
      </c>
      <c r="E1275" s="23" t="s">
        <v>92</v>
      </c>
      <c r="F1275" s="20">
        <f>VLOOKUP(E1275,Table9[#All],2,0)</f>
        <v>0</v>
      </c>
      <c r="G1275" s="23" t="s">
        <v>158</v>
      </c>
      <c r="H1275" s="20">
        <f>VLOOKUP(G1275,Table10[#All],2,0)</f>
        <v>5</v>
      </c>
      <c r="I1275" s="23" t="s">
        <v>98</v>
      </c>
      <c r="J1275" s="20">
        <f>VLOOKUP(I1275,Table11[#All],2,0)</f>
        <v>1</v>
      </c>
      <c r="K1275" s="23" t="s">
        <v>98</v>
      </c>
      <c r="L1275" s="20">
        <f>VLOOKUP(K1275,Table12[#All],2,0)</f>
        <v>0</v>
      </c>
      <c r="M1275" s="23" t="s">
        <v>119</v>
      </c>
      <c r="N1275" s="20">
        <f>VLOOKUP(M1275,Table13[#All],2,0)</f>
        <v>1</v>
      </c>
      <c r="O1275" s="23" t="s">
        <v>126</v>
      </c>
      <c r="P1275" s="20">
        <f>VLOOKUP(O1275,Table14[#All],2,0)</f>
        <v>2</v>
      </c>
      <c r="Q1275" s="23" t="s">
        <v>104</v>
      </c>
      <c r="R1275" s="20">
        <f>VLOOKUP(Q1275,Table16[#All],2,0)</f>
        <v>0</v>
      </c>
      <c r="S1275" s="23" t="s">
        <v>111</v>
      </c>
      <c r="T1275" s="20">
        <f>VLOOKUP(S1275,Table17[#All],2,0)</f>
        <v>0</v>
      </c>
      <c r="U1275" s="24">
        <v>177000</v>
      </c>
    </row>
    <row r="1276" spans="1:21">
      <c r="A1276" s="19" t="s">
        <v>212</v>
      </c>
      <c r="B1276" s="20">
        <f>VLOOKUP(A1276,Table7[#All],2,)</f>
        <v>2</v>
      </c>
      <c r="C1276" s="20" t="s">
        <v>91</v>
      </c>
      <c r="D1276" s="20">
        <f>VLOOKUP(C1276,Table8[#All],2,0)</f>
        <v>0</v>
      </c>
      <c r="E1276" s="20" t="s">
        <v>92</v>
      </c>
      <c r="F1276" s="20">
        <f>VLOOKUP(E1276,Table9[#All],2,0)</f>
        <v>0</v>
      </c>
      <c r="G1276" s="20" t="s">
        <v>176</v>
      </c>
      <c r="H1276" s="20">
        <f>VLOOKUP(G1276,Table10[#All],2,0)</f>
        <v>2</v>
      </c>
      <c r="I1276" s="20" t="s">
        <v>98</v>
      </c>
      <c r="J1276" s="20">
        <f>VLOOKUP(I1276,Table11[#All],2,0)</f>
        <v>1</v>
      </c>
      <c r="K1276" s="20" t="s">
        <v>98</v>
      </c>
      <c r="L1276" s="20">
        <f>VLOOKUP(K1276,Table12[#All],2,0)</f>
        <v>0</v>
      </c>
      <c r="M1276" s="20" t="s">
        <v>126</v>
      </c>
      <c r="N1276" s="20">
        <f>VLOOKUP(M1276,Table13[#All],2,0)</f>
        <v>0</v>
      </c>
      <c r="O1276" s="20" t="s">
        <v>98</v>
      </c>
      <c r="P1276" s="20">
        <f>VLOOKUP(O1276,Table14[#All],2,0)</f>
        <v>1</v>
      </c>
      <c r="Q1276" s="20" t="s">
        <v>104</v>
      </c>
      <c r="R1276" s="20">
        <f>VLOOKUP(Q1276,Table16[#All],2,0)</f>
        <v>0</v>
      </c>
      <c r="S1276" s="20" t="s">
        <v>111</v>
      </c>
      <c r="T1276" s="20">
        <f>VLOOKUP(S1276,Table17[#All],2,0)</f>
        <v>0</v>
      </c>
      <c r="U1276" s="21">
        <v>139000</v>
      </c>
    </row>
    <row r="1277" spans="1:21">
      <c r="A1277" s="22" t="s">
        <v>89</v>
      </c>
      <c r="B1277" s="20">
        <f>VLOOKUP(A1277,Table7[#All],2,)</f>
        <v>11</v>
      </c>
      <c r="C1277" s="23" t="s">
        <v>90</v>
      </c>
      <c r="D1277" s="20">
        <f>VLOOKUP(C1277,Table8[#All],2,0)</f>
        <v>1</v>
      </c>
      <c r="E1277" s="23" t="s">
        <v>179</v>
      </c>
      <c r="F1277" s="20">
        <f>VLOOKUP(E1277,Table9[#All],2,0)</f>
        <v>2</v>
      </c>
      <c r="G1277" s="23" t="s">
        <v>122</v>
      </c>
      <c r="H1277" s="20">
        <f>VLOOKUP(G1277,Table10[#All],2,0)</f>
        <v>0</v>
      </c>
      <c r="I1277" s="23" t="s">
        <v>98</v>
      </c>
      <c r="J1277" s="20">
        <f>VLOOKUP(I1277,Table11[#All],2,0)</f>
        <v>1</v>
      </c>
      <c r="K1277" s="23" t="s">
        <v>98</v>
      </c>
      <c r="L1277" s="20">
        <f>VLOOKUP(K1277,Table12[#All],2,0)</f>
        <v>0</v>
      </c>
      <c r="M1277" s="23" t="s">
        <v>119</v>
      </c>
      <c r="N1277" s="20">
        <f>VLOOKUP(M1277,Table13[#All],2,0)</f>
        <v>1</v>
      </c>
      <c r="O1277" s="23" t="s">
        <v>98</v>
      </c>
      <c r="P1277" s="20">
        <f>VLOOKUP(O1277,Table14[#All],2,0)</f>
        <v>1</v>
      </c>
      <c r="Q1277" s="23" t="s">
        <v>104</v>
      </c>
      <c r="R1277" s="20">
        <f>VLOOKUP(Q1277,Table16[#All],2,0)</f>
        <v>0</v>
      </c>
      <c r="S1277" s="23" t="s">
        <v>111</v>
      </c>
      <c r="T1277" s="20">
        <f>VLOOKUP(S1277,Table17[#All],2,0)</f>
        <v>0</v>
      </c>
      <c r="U1277" s="24">
        <v>137000</v>
      </c>
    </row>
    <row r="1278" spans="1:21">
      <c r="A1278" s="19" t="s">
        <v>175</v>
      </c>
      <c r="B1278" s="20">
        <f>VLOOKUP(A1278,Table7[#All],2,)</f>
        <v>6</v>
      </c>
      <c r="C1278" s="20" t="s">
        <v>91</v>
      </c>
      <c r="D1278" s="20">
        <f>VLOOKUP(C1278,Table8[#All],2,0)</f>
        <v>0</v>
      </c>
      <c r="E1278" s="20" t="s">
        <v>92</v>
      </c>
      <c r="F1278" s="20">
        <f>VLOOKUP(E1278,Table9[#All],2,0)</f>
        <v>0</v>
      </c>
      <c r="G1278" s="20" t="s">
        <v>122</v>
      </c>
      <c r="H1278" s="20">
        <f>VLOOKUP(G1278,Table10[#All],2,0)</f>
        <v>0</v>
      </c>
      <c r="I1278" s="20" t="s">
        <v>98</v>
      </c>
      <c r="J1278" s="20">
        <f>VLOOKUP(I1278,Table11[#All],2,0)</f>
        <v>1</v>
      </c>
      <c r="K1278" s="20" t="s">
        <v>119</v>
      </c>
      <c r="L1278" s="20">
        <f>VLOOKUP(K1278,Table12[#All],2,0)</f>
        <v>1</v>
      </c>
      <c r="M1278" s="20" t="s">
        <v>98</v>
      </c>
      <c r="N1278" s="20">
        <f>VLOOKUP(M1278,Table13[#All],2,0)</f>
        <v>2</v>
      </c>
      <c r="O1278" s="20" t="s">
        <v>98</v>
      </c>
      <c r="P1278" s="20">
        <f>VLOOKUP(O1278,Table14[#All],2,0)</f>
        <v>1</v>
      </c>
      <c r="Q1278" s="20" t="s">
        <v>104</v>
      </c>
      <c r="R1278" s="20">
        <f>VLOOKUP(Q1278,Table16[#All],2,0)</f>
        <v>0</v>
      </c>
      <c r="S1278" s="20" t="s">
        <v>111</v>
      </c>
      <c r="T1278" s="20">
        <f>VLOOKUP(S1278,Table17[#All],2,0)</f>
        <v>0</v>
      </c>
      <c r="U1278" s="21">
        <v>162000</v>
      </c>
    </row>
    <row r="1279" spans="1:21">
      <c r="A1279" s="22" t="s">
        <v>175</v>
      </c>
      <c r="B1279" s="20">
        <f>VLOOKUP(A1279,Table7[#All],2,)</f>
        <v>6</v>
      </c>
      <c r="C1279" s="23" t="s">
        <v>91</v>
      </c>
      <c r="D1279" s="20">
        <f>VLOOKUP(C1279,Table8[#All],2,0)</f>
        <v>0</v>
      </c>
      <c r="E1279" s="23" t="s">
        <v>92</v>
      </c>
      <c r="F1279" s="20">
        <f>VLOOKUP(E1279,Table9[#All],2,0)</f>
        <v>0</v>
      </c>
      <c r="G1279" s="23" t="s">
        <v>158</v>
      </c>
      <c r="H1279" s="20">
        <f>VLOOKUP(G1279,Table10[#All],2,0)</f>
        <v>5</v>
      </c>
      <c r="I1279" s="23" t="s">
        <v>119</v>
      </c>
      <c r="J1279" s="20">
        <f>VLOOKUP(I1279,Table11[#All],2,0)</f>
        <v>0</v>
      </c>
      <c r="K1279" s="23" t="s">
        <v>98</v>
      </c>
      <c r="L1279" s="20">
        <f>VLOOKUP(K1279,Table12[#All],2,0)</f>
        <v>0</v>
      </c>
      <c r="M1279" s="23" t="s">
        <v>139</v>
      </c>
      <c r="N1279" s="20">
        <f>VLOOKUP(M1279,Table13[#All],2,0)</f>
        <v>3</v>
      </c>
      <c r="O1279" s="23" t="s">
        <v>98</v>
      </c>
      <c r="P1279" s="20">
        <f>VLOOKUP(O1279,Table14[#All],2,0)</f>
        <v>1</v>
      </c>
      <c r="Q1279" s="23" t="s">
        <v>104</v>
      </c>
      <c r="R1279" s="20">
        <f>VLOOKUP(Q1279,Table16[#All],2,0)</f>
        <v>0</v>
      </c>
      <c r="S1279" s="23" t="s">
        <v>111</v>
      </c>
      <c r="T1279" s="20">
        <f>VLOOKUP(S1279,Table17[#All],2,0)</f>
        <v>0</v>
      </c>
      <c r="U1279" s="24">
        <v>197900</v>
      </c>
    </row>
    <row r="1280" spans="1:21">
      <c r="A1280" s="19" t="s">
        <v>209</v>
      </c>
      <c r="B1280" s="20">
        <f>VLOOKUP(A1280,Table7[#All],2,)</f>
        <v>0</v>
      </c>
      <c r="C1280" s="20" t="s">
        <v>91</v>
      </c>
      <c r="D1280" s="20">
        <f>VLOOKUP(C1280,Table8[#All],2,0)</f>
        <v>0</v>
      </c>
      <c r="E1280" s="20" t="s">
        <v>92</v>
      </c>
      <c r="F1280" s="20">
        <f>VLOOKUP(E1280,Table9[#All],2,0)</f>
        <v>0</v>
      </c>
      <c r="G1280" s="20" t="s">
        <v>122</v>
      </c>
      <c r="H1280" s="20">
        <f>VLOOKUP(G1280,Table10[#All],2,0)</f>
        <v>0</v>
      </c>
      <c r="I1280" s="20" t="s">
        <v>119</v>
      </c>
      <c r="J1280" s="20">
        <f>VLOOKUP(I1280,Table11[#All],2,0)</f>
        <v>0</v>
      </c>
      <c r="K1280" s="20" t="s">
        <v>98</v>
      </c>
      <c r="L1280" s="20">
        <f>VLOOKUP(K1280,Table12[#All],2,0)</f>
        <v>0</v>
      </c>
      <c r="M1280" s="20" t="s">
        <v>126</v>
      </c>
      <c r="N1280" s="20">
        <f>VLOOKUP(M1280,Table13[#All],2,0)</f>
        <v>0</v>
      </c>
      <c r="O1280" s="20" t="s">
        <v>119</v>
      </c>
      <c r="P1280" s="20">
        <f>VLOOKUP(O1280,Table14[#All],2,0)</f>
        <v>0</v>
      </c>
      <c r="Q1280" s="20" t="s">
        <v>104</v>
      </c>
      <c r="R1280" s="20">
        <f>VLOOKUP(Q1280,Table16[#All],2,0)</f>
        <v>0</v>
      </c>
      <c r="S1280" s="20" t="s">
        <v>111</v>
      </c>
      <c r="T1280" s="20">
        <f>VLOOKUP(S1280,Table17[#All],2,0)</f>
        <v>0</v>
      </c>
      <c r="U1280" s="21">
        <v>237000</v>
      </c>
    </row>
    <row r="1281" spans="1:21">
      <c r="A1281" s="22" t="s">
        <v>214</v>
      </c>
      <c r="B1281" s="20">
        <f>VLOOKUP(A1281,Table7[#All],2,)</f>
        <v>13</v>
      </c>
      <c r="C1281" s="23" t="s">
        <v>91</v>
      </c>
      <c r="D1281" s="20">
        <f>VLOOKUP(C1281,Table8[#All],2,0)</f>
        <v>0</v>
      </c>
      <c r="E1281" s="23" t="s">
        <v>92</v>
      </c>
      <c r="F1281" s="20">
        <f>VLOOKUP(E1281,Table9[#All],2,0)</f>
        <v>0</v>
      </c>
      <c r="G1281" s="23" t="s">
        <v>176</v>
      </c>
      <c r="H1281" s="20">
        <f>VLOOKUP(G1281,Table10[#All],2,0)</f>
        <v>2</v>
      </c>
      <c r="I1281" s="23" t="s">
        <v>98</v>
      </c>
      <c r="J1281" s="20">
        <f>VLOOKUP(I1281,Table11[#All],2,0)</f>
        <v>1</v>
      </c>
      <c r="K1281" s="23" t="s">
        <v>98</v>
      </c>
      <c r="L1281" s="20">
        <f>VLOOKUP(K1281,Table12[#All],2,0)</f>
        <v>0</v>
      </c>
      <c r="M1281" s="23" t="s">
        <v>98</v>
      </c>
      <c r="N1281" s="20">
        <f>VLOOKUP(M1281,Table13[#All],2,0)</f>
        <v>2</v>
      </c>
      <c r="O1281" s="23" t="s">
        <v>98</v>
      </c>
      <c r="P1281" s="20">
        <f>VLOOKUP(O1281,Table14[#All],2,0)</f>
        <v>1</v>
      </c>
      <c r="Q1281" s="23" t="s">
        <v>104</v>
      </c>
      <c r="R1281" s="20">
        <f>VLOOKUP(Q1281,Table16[#All],2,0)</f>
        <v>0</v>
      </c>
      <c r="S1281" s="23" t="s">
        <v>172</v>
      </c>
      <c r="T1281" s="20">
        <f>VLOOKUP(S1281,Table17[#All],2,0)</f>
        <v>1</v>
      </c>
      <c r="U1281" s="24">
        <v>68400</v>
      </c>
    </row>
    <row r="1282" spans="1:21">
      <c r="A1282" s="19" t="s">
        <v>209</v>
      </c>
      <c r="B1282" s="20">
        <f>VLOOKUP(A1282,Table7[#All],2,)</f>
        <v>0</v>
      </c>
      <c r="C1282" s="20" t="s">
        <v>91</v>
      </c>
      <c r="D1282" s="20">
        <f>VLOOKUP(C1282,Table8[#All],2,0)</f>
        <v>0</v>
      </c>
      <c r="E1282" s="20" t="s">
        <v>92</v>
      </c>
      <c r="F1282" s="20">
        <f>VLOOKUP(E1282,Table9[#All],2,0)</f>
        <v>0</v>
      </c>
      <c r="G1282" s="20" t="s">
        <v>93</v>
      </c>
      <c r="H1282" s="20">
        <f>VLOOKUP(G1282,Table10[#All],2,0)</f>
        <v>1</v>
      </c>
      <c r="I1282" s="20" t="s">
        <v>119</v>
      </c>
      <c r="J1282" s="20">
        <f>VLOOKUP(I1282,Table11[#All],2,0)</f>
        <v>0</v>
      </c>
      <c r="K1282" s="20" t="s">
        <v>98</v>
      </c>
      <c r="L1282" s="20">
        <f>VLOOKUP(K1282,Table12[#All],2,0)</f>
        <v>0</v>
      </c>
      <c r="M1282" s="20" t="s">
        <v>126</v>
      </c>
      <c r="N1282" s="20">
        <f>VLOOKUP(M1282,Table13[#All],2,0)</f>
        <v>0</v>
      </c>
      <c r="O1282" s="20" t="s">
        <v>119</v>
      </c>
      <c r="P1282" s="20">
        <f>VLOOKUP(O1282,Table14[#All],2,0)</f>
        <v>0</v>
      </c>
      <c r="Q1282" s="20" t="s">
        <v>104</v>
      </c>
      <c r="R1282" s="20">
        <f>VLOOKUP(Q1282,Table16[#All],2,0)</f>
        <v>0</v>
      </c>
      <c r="S1282" s="20" t="s">
        <v>111</v>
      </c>
      <c r="T1282" s="20">
        <f>VLOOKUP(S1282,Table17[#All],2,0)</f>
        <v>0</v>
      </c>
      <c r="U1282" s="21">
        <v>227000</v>
      </c>
    </row>
    <row r="1283" spans="1:21">
      <c r="A1283" s="22" t="s">
        <v>218</v>
      </c>
      <c r="B1283" s="20">
        <f>VLOOKUP(A1283,Table7[#All],2,)</f>
        <v>16</v>
      </c>
      <c r="C1283" s="23" t="s">
        <v>91</v>
      </c>
      <c r="D1283" s="20">
        <f>VLOOKUP(C1283,Table8[#All],2,0)</f>
        <v>0</v>
      </c>
      <c r="E1283" s="23" t="s">
        <v>92</v>
      </c>
      <c r="F1283" s="20">
        <f>VLOOKUP(E1283,Table9[#All],2,0)</f>
        <v>0</v>
      </c>
      <c r="G1283" s="23" t="s">
        <v>93</v>
      </c>
      <c r="H1283" s="20">
        <f>VLOOKUP(G1283,Table10[#All],2,0)</f>
        <v>1</v>
      </c>
      <c r="I1283" s="23" t="s">
        <v>119</v>
      </c>
      <c r="J1283" s="20">
        <f>VLOOKUP(I1283,Table11[#All],2,0)</f>
        <v>0</v>
      </c>
      <c r="K1283" s="23" t="s">
        <v>98</v>
      </c>
      <c r="L1283" s="20">
        <f>VLOOKUP(K1283,Table12[#All],2,0)</f>
        <v>0</v>
      </c>
      <c r="M1283" s="23" t="s">
        <v>98</v>
      </c>
      <c r="N1283" s="20">
        <f>VLOOKUP(M1283,Table13[#All],2,0)</f>
        <v>2</v>
      </c>
      <c r="O1283" s="23" t="s">
        <v>98</v>
      </c>
      <c r="P1283" s="20">
        <f>VLOOKUP(O1283,Table14[#All],2,0)</f>
        <v>1</v>
      </c>
      <c r="Q1283" s="23" t="s">
        <v>104</v>
      </c>
      <c r="R1283" s="20">
        <f>VLOOKUP(Q1283,Table16[#All],2,0)</f>
        <v>0</v>
      </c>
      <c r="S1283" s="23" t="s">
        <v>111</v>
      </c>
      <c r="T1283" s="20">
        <f>VLOOKUP(S1283,Table17[#All],2,0)</f>
        <v>0</v>
      </c>
      <c r="U1283" s="24">
        <v>180000</v>
      </c>
    </row>
    <row r="1284" spans="1:21">
      <c r="A1284" s="19" t="s">
        <v>209</v>
      </c>
      <c r="B1284" s="20">
        <f>VLOOKUP(A1284,Table7[#All],2,)</f>
        <v>0</v>
      </c>
      <c r="C1284" s="20" t="s">
        <v>91</v>
      </c>
      <c r="D1284" s="20">
        <f>VLOOKUP(C1284,Table8[#All],2,0)</f>
        <v>0</v>
      </c>
      <c r="E1284" s="20" t="s">
        <v>92</v>
      </c>
      <c r="F1284" s="20">
        <f>VLOOKUP(E1284,Table9[#All],2,0)</f>
        <v>0</v>
      </c>
      <c r="G1284" s="20" t="s">
        <v>93</v>
      </c>
      <c r="H1284" s="20">
        <f>VLOOKUP(G1284,Table10[#All],2,0)</f>
        <v>1</v>
      </c>
      <c r="I1284" s="20" t="s">
        <v>119</v>
      </c>
      <c r="J1284" s="20">
        <f>VLOOKUP(I1284,Table11[#All],2,0)</f>
        <v>0</v>
      </c>
      <c r="K1284" s="20" t="s">
        <v>98</v>
      </c>
      <c r="L1284" s="20">
        <f>VLOOKUP(K1284,Table12[#All],2,0)</f>
        <v>0</v>
      </c>
      <c r="M1284" s="20" t="s">
        <v>98</v>
      </c>
      <c r="N1284" s="20">
        <f>VLOOKUP(M1284,Table13[#All],2,0)</f>
        <v>2</v>
      </c>
      <c r="O1284" s="20" t="s">
        <v>119</v>
      </c>
      <c r="P1284" s="20">
        <f>VLOOKUP(O1284,Table14[#All],2,0)</f>
        <v>0</v>
      </c>
      <c r="Q1284" s="20" t="s">
        <v>104</v>
      </c>
      <c r="R1284" s="20">
        <f>VLOOKUP(Q1284,Table16[#All],2,0)</f>
        <v>0</v>
      </c>
      <c r="S1284" s="20" t="s">
        <v>111</v>
      </c>
      <c r="T1284" s="20">
        <f>VLOOKUP(S1284,Table17[#All],2,0)</f>
        <v>0</v>
      </c>
      <c r="U1284" s="21">
        <v>150500</v>
      </c>
    </row>
    <row r="1285" spans="1:21">
      <c r="A1285" s="22" t="s">
        <v>217</v>
      </c>
      <c r="B1285" s="20">
        <f>VLOOKUP(A1285,Table7[#All],2,)</f>
        <v>4</v>
      </c>
      <c r="C1285" s="23" t="s">
        <v>91</v>
      </c>
      <c r="D1285" s="20">
        <f>VLOOKUP(C1285,Table8[#All],2,0)</f>
        <v>0</v>
      </c>
      <c r="E1285" s="23" t="s">
        <v>179</v>
      </c>
      <c r="F1285" s="20">
        <f>VLOOKUP(E1285,Table9[#All],2,0)</f>
        <v>2</v>
      </c>
      <c r="G1285" s="23" t="s">
        <v>122</v>
      </c>
      <c r="H1285" s="20">
        <f>VLOOKUP(G1285,Table10[#All],2,0)</f>
        <v>0</v>
      </c>
      <c r="I1285" s="23" t="s">
        <v>98</v>
      </c>
      <c r="J1285" s="20">
        <f>VLOOKUP(I1285,Table11[#All],2,0)</f>
        <v>1</v>
      </c>
      <c r="K1285" s="23" t="s">
        <v>98</v>
      </c>
      <c r="L1285" s="20">
        <f>VLOOKUP(K1285,Table12[#All],2,0)</f>
        <v>0</v>
      </c>
      <c r="M1285" s="23" t="s">
        <v>98</v>
      </c>
      <c r="N1285" s="20">
        <f>VLOOKUP(M1285,Table13[#All],2,0)</f>
        <v>2</v>
      </c>
      <c r="O1285" s="23" t="s">
        <v>98</v>
      </c>
      <c r="P1285" s="20">
        <f>VLOOKUP(O1285,Table14[#All],2,0)</f>
        <v>1</v>
      </c>
      <c r="Q1285" s="23" t="s">
        <v>104</v>
      </c>
      <c r="R1285" s="20">
        <f>VLOOKUP(Q1285,Table16[#All],2,0)</f>
        <v>0</v>
      </c>
      <c r="S1285" s="23" t="s">
        <v>111</v>
      </c>
      <c r="T1285" s="20">
        <f>VLOOKUP(S1285,Table17[#All],2,0)</f>
        <v>0</v>
      </c>
      <c r="U1285" s="24">
        <v>139000</v>
      </c>
    </row>
    <row r="1286" spans="1:21">
      <c r="A1286" s="19" t="s">
        <v>200</v>
      </c>
      <c r="B1286" s="20">
        <f>VLOOKUP(A1286,Table7[#All],2,)</f>
        <v>23</v>
      </c>
      <c r="C1286" s="20" t="s">
        <v>90</v>
      </c>
      <c r="D1286" s="20">
        <f>VLOOKUP(C1286,Table8[#All],2,0)</f>
        <v>1</v>
      </c>
      <c r="E1286" s="20" t="s">
        <v>92</v>
      </c>
      <c r="F1286" s="20">
        <f>VLOOKUP(E1286,Table9[#All],2,0)</f>
        <v>0</v>
      </c>
      <c r="G1286" s="20" t="s">
        <v>176</v>
      </c>
      <c r="H1286" s="20">
        <f>VLOOKUP(G1286,Table10[#All],2,0)</f>
        <v>2</v>
      </c>
      <c r="I1286" s="20" t="s">
        <v>98</v>
      </c>
      <c r="J1286" s="20">
        <f>VLOOKUP(I1286,Table11[#All],2,0)</f>
        <v>1</v>
      </c>
      <c r="K1286" s="20" t="s">
        <v>98</v>
      </c>
      <c r="L1286" s="20">
        <f>VLOOKUP(K1286,Table12[#All],2,0)</f>
        <v>0</v>
      </c>
      <c r="M1286" s="20" t="s">
        <v>126</v>
      </c>
      <c r="N1286" s="20">
        <f>VLOOKUP(M1286,Table13[#All],2,0)</f>
        <v>0</v>
      </c>
      <c r="O1286" s="20" t="s">
        <v>119</v>
      </c>
      <c r="P1286" s="20">
        <f>VLOOKUP(O1286,Table14[#All],2,0)</f>
        <v>0</v>
      </c>
      <c r="Q1286" s="20" t="s">
        <v>104</v>
      </c>
      <c r="R1286" s="20">
        <f>VLOOKUP(Q1286,Table16[#All],2,0)</f>
        <v>0</v>
      </c>
      <c r="S1286" s="20" t="s">
        <v>111</v>
      </c>
      <c r="T1286" s="20">
        <f>VLOOKUP(S1286,Table17[#All],2,0)</f>
        <v>0</v>
      </c>
      <c r="U1286" s="21">
        <v>169000</v>
      </c>
    </row>
    <row r="1287" spans="1:21">
      <c r="A1287" s="22" t="s">
        <v>197</v>
      </c>
      <c r="B1287" s="20">
        <f>VLOOKUP(A1287,Table7[#All],2,)</f>
        <v>8</v>
      </c>
      <c r="C1287" s="23" t="s">
        <v>91</v>
      </c>
      <c r="D1287" s="20">
        <f>VLOOKUP(C1287,Table8[#All],2,0)</f>
        <v>0</v>
      </c>
      <c r="E1287" s="23" t="s">
        <v>92</v>
      </c>
      <c r="F1287" s="20">
        <f>VLOOKUP(E1287,Table9[#All],2,0)</f>
        <v>0</v>
      </c>
      <c r="G1287" s="23" t="s">
        <v>176</v>
      </c>
      <c r="H1287" s="20">
        <f>VLOOKUP(G1287,Table10[#All],2,0)</f>
        <v>2</v>
      </c>
      <c r="I1287" s="23" t="s">
        <v>98</v>
      </c>
      <c r="J1287" s="20">
        <f>VLOOKUP(I1287,Table11[#All],2,0)</f>
        <v>1</v>
      </c>
      <c r="K1287" s="23" t="s">
        <v>98</v>
      </c>
      <c r="L1287" s="20">
        <f>VLOOKUP(K1287,Table12[#All],2,0)</f>
        <v>0</v>
      </c>
      <c r="M1287" s="23" t="s">
        <v>126</v>
      </c>
      <c r="N1287" s="20">
        <f>VLOOKUP(M1287,Table13[#All],2,0)</f>
        <v>0</v>
      </c>
      <c r="O1287" s="23" t="s">
        <v>98</v>
      </c>
      <c r="P1287" s="20">
        <f>VLOOKUP(O1287,Table14[#All],2,0)</f>
        <v>1</v>
      </c>
      <c r="Q1287" s="23" t="s">
        <v>104</v>
      </c>
      <c r="R1287" s="20">
        <f>VLOOKUP(Q1287,Table16[#All],2,0)</f>
        <v>0</v>
      </c>
      <c r="S1287" s="23" t="s">
        <v>111</v>
      </c>
      <c r="T1287" s="20">
        <f>VLOOKUP(S1287,Table17[#All],2,0)</f>
        <v>0</v>
      </c>
      <c r="U1287" s="24">
        <v>132500</v>
      </c>
    </row>
    <row r="1288" spans="1:21">
      <c r="A1288" s="19" t="s">
        <v>175</v>
      </c>
      <c r="B1288" s="20">
        <f>VLOOKUP(A1288,Table7[#All],2,)</f>
        <v>6</v>
      </c>
      <c r="C1288" s="20" t="s">
        <v>90</v>
      </c>
      <c r="D1288" s="20">
        <f>VLOOKUP(C1288,Table8[#All],2,0)</f>
        <v>1</v>
      </c>
      <c r="E1288" s="20" t="s">
        <v>92</v>
      </c>
      <c r="F1288" s="20">
        <f>VLOOKUP(E1288,Table9[#All],2,0)</f>
        <v>0</v>
      </c>
      <c r="G1288" s="20" t="s">
        <v>93</v>
      </c>
      <c r="H1288" s="20">
        <f>VLOOKUP(G1288,Table10[#All],2,0)</f>
        <v>1</v>
      </c>
      <c r="I1288" s="20" t="s">
        <v>98</v>
      </c>
      <c r="J1288" s="20">
        <f>VLOOKUP(I1288,Table11[#All],2,0)</f>
        <v>1</v>
      </c>
      <c r="K1288" s="20" t="s">
        <v>98</v>
      </c>
      <c r="L1288" s="20">
        <f>VLOOKUP(K1288,Table12[#All],2,0)</f>
        <v>0</v>
      </c>
      <c r="M1288" s="20" t="s">
        <v>98</v>
      </c>
      <c r="N1288" s="20">
        <f>VLOOKUP(M1288,Table13[#All],2,0)</f>
        <v>2</v>
      </c>
      <c r="O1288" s="20" t="s">
        <v>98</v>
      </c>
      <c r="P1288" s="20">
        <f>VLOOKUP(O1288,Table14[#All],2,0)</f>
        <v>1</v>
      </c>
      <c r="Q1288" s="20" t="s">
        <v>104</v>
      </c>
      <c r="R1288" s="20">
        <f>VLOOKUP(Q1288,Table16[#All],2,0)</f>
        <v>0</v>
      </c>
      <c r="S1288" s="20" t="s">
        <v>111</v>
      </c>
      <c r="T1288" s="20">
        <f>VLOOKUP(S1288,Table17[#All],2,0)</f>
        <v>0</v>
      </c>
      <c r="U1288" s="21">
        <v>143000</v>
      </c>
    </row>
    <row r="1289" spans="1:21">
      <c r="A1289" s="22" t="s">
        <v>199</v>
      </c>
      <c r="B1289" s="20">
        <f>VLOOKUP(A1289,Table7[#All],2,)</f>
        <v>19</v>
      </c>
      <c r="C1289" s="23" t="s">
        <v>91</v>
      </c>
      <c r="D1289" s="20">
        <f>VLOOKUP(C1289,Table8[#All],2,0)</f>
        <v>0</v>
      </c>
      <c r="E1289" s="23" t="s">
        <v>92</v>
      </c>
      <c r="F1289" s="20">
        <f>VLOOKUP(E1289,Table9[#All],2,0)</f>
        <v>0</v>
      </c>
      <c r="G1289" s="23" t="s">
        <v>93</v>
      </c>
      <c r="H1289" s="20">
        <f>VLOOKUP(G1289,Table10[#All],2,0)</f>
        <v>1</v>
      </c>
      <c r="I1289" s="23" t="s">
        <v>98</v>
      </c>
      <c r="J1289" s="20">
        <f>VLOOKUP(I1289,Table11[#All],2,0)</f>
        <v>1</v>
      </c>
      <c r="K1289" s="23" t="s">
        <v>98</v>
      </c>
      <c r="L1289" s="20">
        <f>VLOOKUP(K1289,Table12[#All],2,0)</f>
        <v>0</v>
      </c>
      <c r="M1289" s="23" t="s">
        <v>139</v>
      </c>
      <c r="N1289" s="20">
        <f>VLOOKUP(M1289,Table13[#All],2,0)</f>
        <v>3</v>
      </c>
      <c r="O1289" s="23" t="s">
        <v>98</v>
      </c>
      <c r="P1289" s="20">
        <f>VLOOKUP(O1289,Table14[#All],2,0)</f>
        <v>1</v>
      </c>
      <c r="Q1289" s="23" t="s">
        <v>167</v>
      </c>
      <c r="R1289" s="20">
        <f>VLOOKUP(Q1289,Table16[#All],2,0)</f>
        <v>1</v>
      </c>
      <c r="S1289" s="23" t="s">
        <v>111</v>
      </c>
      <c r="T1289" s="20">
        <f>VLOOKUP(S1289,Table17[#All],2,0)</f>
        <v>0</v>
      </c>
      <c r="U1289" s="24">
        <v>190000</v>
      </c>
    </row>
    <row r="1290" spans="1:21">
      <c r="A1290" s="19" t="s">
        <v>128</v>
      </c>
      <c r="B1290" s="20">
        <f>VLOOKUP(A1290,Table7[#All],2,)</f>
        <v>18</v>
      </c>
      <c r="C1290" s="20" t="s">
        <v>91</v>
      </c>
      <c r="D1290" s="20">
        <f>VLOOKUP(C1290,Table8[#All],2,0)</f>
        <v>0</v>
      </c>
      <c r="E1290" s="20" t="s">
        <v>129</v>
      </c>
      <c r="F1290" s="20">
        <f>VLOOKUP(E1290,Table9[#All],2,0)</f>
        <v>3</v>
      </c>
      <c r="G1290" s="20" t="s">
        <v>93</v>
      </c>
      <c r="H1290" s="20">
        <f>VLOOKUP(G1290,Table10[#All],2,0)</f>
        <v>1</v>
      </c>
      <c r="I1290" s="20" t="s">
        <v>119</v>
      </c>
      <c r="J1290" s="20">
        <f>VLOOKUP(I1290,Table11[#All],2,0)</f>
        <v>0</v>
      </c>
      <c r="K1290" s="20" t="s">
        <v>98</v>
      </c>
      <c r="L1290" s="20">
        <f>VLOOKUP(K1290,Table12[#All],2,0)</f>
        <v>0</v>
      </c>
      <c r="M1290" s="20" t="s">
        <v>126</v>
      </c>
      <c r="N1290" s="20">
        <f>VLOOKUP(M1290,Table13[#All],2,0)</f>
        <v>0</v>
      </c>
      <c r="O1290" s="20" t="s">
        <v>126</v>
      </c>
      <c r="P1290" s="20">
        <f>VLOOKUP(O1290,Table14[#All],2,0)</f>
        <v>2</v>
      </c>
      <c r="Q1290" s="20" t="s">
        <v>104</v>
      </c>
      <c r="R1290" s="20">
        <f>VLOOKUP(Q1290,Table16[#All],2,0)</f>
        <v>0</v>
      </c>
      <c r="S1290" s="20" t="s">
        <v>111</v>
      </c>
      <c r="T1290" s="20">
        <f>VLOOKUP(S1290,Table17[#All],2,0)</f>
        <v>0</v>
      </c>
      <c r="U1290" s="21">
        <v>278000</v>
      </c>
    </row>
    <row r="1291" spans="1:21">
      <c r="A1291" s="22" t="s">
        <v>147</v>
      </c>
      <c r="B1291" s="20">
        <f>VLOOKUP(A1291,Table7[#All],2,)</f>
        <v>10</v>
      </c>
      <c r="C1291" s="23" t="s">
        <v>91</v>
      </c>
      <c r="D1291" s="20">
        <f>VLOOKUP(C1291,Table8[#All],2,0)</f>
        <v>0</v>
      </c>
      <c r="E1291" s="23" t="s">
        <v>92</v>
      </c>
      <c r="F1291" s="20">
        <f>VLOOKUP(E1291,Table9[#All],2,0)</f>
        <v>0</v>
      </c>
      <c r="G1291" s="23" t="s">
        <v>122</v>
      </c>
      <c r="H1291" s="20">
        <f>VLOOKUP(G1291,Table10[#All],2,0)</f>
        <v>0</v>
      </c>
      <c r="I1291" s="23" t="s">
        <v>119</v>
      </c>
      <c r="J1291" s="20">
        <f>VLOOKUP(I1291,Table11[#All],2,0)</f>
        <v>0</v>
      </c>
      <c r="K1291" s="23" t="s">
        <v>98</v>
      </c>
      <c r="L1291" s="20">
        <f>VLOOKUP(K1291,Table12[#All],2,0)</f>
        <v>0</v>
      </c>
      <c r="M1291" s="23" t="s">
        <v>126</v>
      </c>
      <c r="N1291" s="20">
        <f>VLOOKUP(M1291,Table13[#All],2,0)</f>
        <v>0</v>
      </c>
      <c r="O1291" s="23" t="s">
        <v>126</v>
      </c>
      <c r="P1291" s="20">
        <f>VLOOKUP(O1291,Table14[#All],2,0)</f>
        <v>2</v>
      </c>
      <c r="Q1291" s="23" t="s">
        <v>104</v>
      </c>
      <c r="R1291" s="20">
        <f>VLOOKUP(Q1291,Table16[#All],2,0)</f>
        <v>0</v>
      </c>
      <c r="S1291" s="23" t="s">
        <v>150</v>
      </c>
      <c r="T1291" s="20">
        <f>VLOOKUP(S1291,Table17[#All],2,0)</f>
        <v>2</v>
      </c>
      <c r="U1291" s="24">
        <v>281000</v>
      </c>
    </row>
    <row r="1292" spans="1:21">
      <c r="A1292" s="19" t="s">
        <v>89</v>
      </c>
      <c r="B1292" s="20">
        <f>VLOOKUP(A1292,Table7[#All],2,)</f>
        <v>11</v>
      </c>
      <c r="C1292" s="20" t="s">
        <v>91</v>
      </c>
      <c r="D1292" s="20">
        <f>VLOOKUP(C1292,Table8[#All],2,0)</f>
        <v>0</v>
      </c>
      <c r="E1292" s="20" t="s">
        <v>92</v>
      </c>
      <c r="F1292" s="20">
        <f>VLOOKUP(E1292,Table9[#All],2,0)</f>
        <v>0</v>
      </c>
      <c r="G1292" s="20" t="s">
        <v>158</v>
      </c>
      <c r="H1292" s="20">
        <f>VLOOKUP(G1292,Table10[#All],2,0)</f>
        <v>5</v>
      </c>
      <c r="I1292" s="20" t="s">
        <v>98</v>
      </c>
      <c r="J1292" s="20">
        <f>VLOOKUP(I1292,Table11[#All],2,0)</f>
        <v>1</v>
      </c>
      <c r="K1292" s="20" t="s">
        <v>98</v>
      </c>
      <c r="L1292" s="20">
        <f>VLOOKUP(K1292,Table12[#All],2,0)</f>
        <v>0</v>
      </c>
      <c r="M1292" s="20" t="s">
        <v>98</v>
      </c>
      <c r="N1292" s="20">
        <f>VLOOKUP(M1292,Table13[#All],2,0)</f>
        <v>2</v>
      </c>
      <c r="O1292" s="20" t="s">
        <v>98</v>
      </c>
      <c r="P1292" s="20">
        <f>VLOOKUP(O1292,Table14[#All],2,0)</f>
        <v>1</v>
      </c>
      <c r="Q1292" s="20" t="s">
        <v>104</v>
      </c>
      <c r="R1292" s="20">
        <f>VLOOKUP(Q1292,Table16[#All],2,0)</f>
        <v>0</v>
      </c>
      <c r="S1292" s="20" t="s">
        <v>111</v>
      </c>
      <c r="T1292" s="20">
        <f>VLOOKUP(S1292,Table17[#All],2,0)</f>
        <v>0</v>
      </c>
      <c r="U1292" s="21">
        <v>180500</v>
      </c>
    </row>
    <row r="1293" spans="1:21">
      <c r="A1293" s="22" t="s">
        <v>141</v>
      </c>
      <c r="B1293" s="20">
        <f>VLOOKUP(A1293,Table7[#All],2,)</f>
        <v>22</v>
      </c>
      <c r="C1293" s="23" t="s">
        <v>91</v>
      </c>
      <c r="D1293" s="20">
        <f>VLOOKUP(C1293,Table8[#All],2,0)</f>
        <v>0</v>
      </c>
      <c r="E1293" s="23" t="s">
        <v>142</v>
      </c>
      <c r="F1293" s="20">
        <f>VLOOKUP(E1293,Table9[#All],2,0)</f>
        <v>4</v>
      </c>
      <c r="G1293" s="23" t="s">
        <v>122</v>
      </c>
      <c r="H1293" s="20">
        <f>VLOOKUP(G1293,Table10[#All],2,0)</f>
        <v>0</v>
      </c>
      <c r="I1293" s="23" t="s">
        <v>98</v>
      </c>
      <c r="J1293" s="20">
        <f>VLOOKUP(I1293,Table11[#All],2,0)</f>
        <v>1</v>
      </c>
      <c r="K1293" s="23" t="s">
        <v>98</v>
      </c>
      <c r="L1293" s="20">
        <f>VLOOKUP(K1293,Table12[#All],2,0)</f>
        <v>0</v>
      </c>
      <c r="M1293" s="23" t="s">
        <v>98</v>
      </c>
      <c r="N1293" s="20">
        <f>VLOOKUP(M1293,Table13[#All],2,0)</f>
        <v>2</v>
      </c>
      <c r="O1293" s="23" t="s">
        <v>98</v>
      </c>
      <c r="P1293" s="20">
        <f>VLOOKUP(O1293,Table14[#All],2,0)</f>
        <v>1</v>
      </c>
      <c r="Q1293" s="23" t="s">
        <v>104</v>
      </c>
      <c r="R1293" s="20">
        <f>VLOOKUP(Q1293,Table16[#All],2,0)</f>
        <v>0</v>
      </c>
      <c r="S1293" s="23" t="s">
        <v>111</v>
      </c>
      <c r="T1293" s="20">
        <f>VLOOKUP(S1293,Table17[#All],2,0)</f>
        <v>0</v>
      </c>
      <c r="U1293" s="24">
        <v>119500</v>
      </c>
    </row>
    <row r="1294" spans="1:21">
      <c r="A1294" s="19" t="s">
        <v>188</v>
      </c>
      <c r="B1294" s="20">
        <f>VLOOKUP(A1294,Table7[#All],2,)</f>
        <v>7</v>
      </c>
      <c r="C1294" s="20" t="s">
        <v>91</v>
      </c>
      <c r="D1294" s="20">
        <f>VLOOKUP(C1294,Table8[#All],2,0)</f>
        <v>0</v>
      </c>
      <c r="E1294" s="20" t="s">
        <v>92</v>
      </c>
      <c r="F1294" s="20">
        <f>VLOOKUP(E1294,Table9[#All],2,0)</f>
        <v>0</v>
      </c>
      <c r="G1294" s="20" t="s">
        <v>122</v>
      </c>
      <c r="H1294" s="20">
        <f>VLOOKUP(G1294,Table10[#All],2,0)</f>
        <v>0</v>
      </c>
      <c r="I1294" s="20" t="s">
        <v>98</v>
      </c>
      <c r="J1294" s="20">
        <f>VLOOKUP(I1294,Table11[#All],2,0)</f>
        <v>1</v>
      </c>
      <c r="K1294" s="20" t="s">
        <v>98</v>
      </c>
      <c r="L1294" s="20">
        <f>VLOOKUP(K1294,Table12[#All],2,0)</f>
        <v>0</v>
      </c>
      <c r="M1294" s="20" t="s">
        <v>98</v>
      </c>
      <c r="N1294" s="20">
        <f>VLOOKUP(M1294,Table13[#All],2,0)</f>
        <v>2</v>
      </c>
      <c r="O1294" s="20" t="s">
        <v>98</v>
      </c>
      <c r="P1294" s="20">
        <f>VLOOKUP(O1294,Table14[#All],2,0)</f>
        <v>1</v>
      </c>
      <c r="Q1294" s="20" t="s">
        <v>104</v>
      </c>
      <c r="R1294" s="20">
        <f>VLOOKUP(Q1294,Table16[#All],2,0)</f>
        <v>0</v>
      </c>
      <c r="S1294" s="20" t="s">
        <v>111</v>
      </c>
      <c r="T1294" s="20">
        <f>VLOOKUP(S1294,Table17[#All],2,0)</f>
        <v>0</v>
      </c>
      <c r="U1294" s="21">
        <v>107500</v>
      </c>
    </row>
    <row r="1295" spans="1:21">
      <c r="A1295" s="22" t="s">
        <v>175</v>
      </c>
      <c r="B1295" s="20">
        <f>VLOOKUP(A1295,Table7[#All],2,)</f>
        <v>6</v>
      </c>
      <c r="C1295" s="23" t="s">
        <v>91</v>
      </c>
      <c r="D1295" s="20">
        <f>VLOOKUP(C1295,Table8[#All],2,0)</f>
        <v>0</v>
      </c>
      <c r="E1295" s="23" t="s">
        <v>92</v>
      </c>
      <c r="F1295" s="20">
        <f>VLOOKUP(E1295,Table9[#All],2,0)</f>
        <v>0</v>
      </c>
      <c r="G1295" s="23" t="s">
        <v>122</v>
      </c>
      <c r="H1295" s="20">
        <f>VLOOKUP(G1295,Table10[#All],2,0)</f>
        <v>0</v>
      </c>
      <c r="I1295" s="23" t="s">
        <v>119</v>
      </c>
      <c r="J1295" s="20">
        <f>VLOOKUP(I1295,Table11[#All],2,0)</f>
        <v>0</v>
      </c>
      <c r="K1295" s="23" t="s">
        <v>98</v>
      </c>
      <c r="L1295" s="20">
        <f>VLOOKUP(K1295,Table12[#All],2,0)</f>
        <v>0</v>
      </c>
      <c r="M1295" s="23" t="s">
        <v>98</v>
      </c>
      <c r="N1295" s="20">
        <f>VLOOKUP(M1295,Table13[#All],2,0)</f>
        <v>2</v>
      </c>
      <c r="O1295" s="23" t="s">
        <v>98</v>
      </c>
      <c r="P1295" s="20">
        <f>VLOOKUP(O1295,Table14[#All],2,0)</f>
        <v>1</v>
      </c>
      <c r="Q1295" s="23" t="s">
        <v>104</v>
      </c>
      <c r="R1295" s="20">
        <f>VLOOKUP(Q1295,Table16[#All],2,0)</f>
        <v>0</v>
      </c>
      <c r="S1295" s="23" t="s">
        <v>111</v>
      </c>
      <c r="T1295" s="20">
        <f>VLOOKUP(S1295,Table17[#All],2,0)</f>
        <v>0</v>
      </c>
      <c r="U1295" s="24">
        <v>162900</v>
      </c>
    </row>
    <row r="1296" spans="1:21">
      <c r="A1296" s="19" t="s">
        <v>206</v>
      </c>
      <c r="B1296" s="20">
        <f>VLOOKUP(A1296,Table7[#All],2,)</f>
        <v>15</v>
      </c>
      <c r="C1296" s="20" t="s">
        <v>91</v>
      </c>
      <c r="D1296" s="20">
        <f>VLOOKUP(C1296,Table8[#All],2,0)</f>
        <v>0</v>
      </c>
      <c r="E1296" s="20" t="s">
        <v>92</v>
      </c>
      <c r="F1296" s="20">
        <f>VLOOKUP(E1296,Table9[#All],2,0)</f>
        <v>0</v>
      </c>
      <c r="G1296" s="20" t="s">
        <v>93</v>
      </c>
      <c r="H1296" s="20">
        <f>VLOOKUP(G1296,Table10[#All],2,0)</f>
        <v>1</v>
      </c>
      <c r="I1296" s="20" t="s">
        <v>98</v>
      </c>
      <c r="J1296" s="20">
        <f>VLOOKUP(I1296,Table11[#All],2,0)</f>
        <v>1</v>
      </c>
      <c r="K1296" s="20" t="s">
        <v>98</v>
      </c>
      <c r="L1296" s="20">
        <f>VLOOKUP(K1296,Table12[#All],2,0)</f>
        <v>0</v>
      </c>
      <c r="M1296" s="20" t="s">
        <v>98</v>
      </c>
      <c r="N1296" s="20">
        <f>VLOOKUP(M1296,Table13[#All],2,0)</f>
        <v>2</v>
      </c>
      <c r="O1296" s="20" t="s">
        <v>98</v>
      </c>
      <c r="P1296" s="20">
        <f>VLOOKUP(O1296,Table14[#All],2,0)</f>
        <v>1</v>
      </c>
      <c r="Q1296" s="20" t="s">
        <v>167</v>
      </c>
      <c r="R1296" s="20">
        <f>VLOOKUP(Q1296,Table16[#All],2,0)</f>
        <v>1</v>
      </c>
      <c r="S1296" s="20" t="s">
        <v>111</v>
      </c>
      <c r="T1296" s="20">
        <f>VLOOKUP(S1296,Table17[#All],2,0)</f>
        <v>0</v>
      </c>
      <c r="U1296" s="21">
        <v>115000</v>
      </c>
    </row>
    <row r="1297" spans="1:21">
      <c r="A1297" s="22" t="s">
        <v>89</v>
      </c>
      <c r="B1297" s="20">
        <f>VLOOKUP(A1297,Table7[#All],2,)</f>
        <v>11</v>
      </c>
      <c r="C1297" s="23" t="s">
        <v>90</v>
      </c>
      <c r="D1297" s="20">
        <f>VLOOKUP(C1297,Table8[#All],2,0)</f>
        <v>1</v>
      </c>
      <c r="E1297" s="23" t="s">
        <v>92</v>
      </c>
      <c r="F1297" s="20">
        <f>VLOOKUP(E1297,Table9[#All],2,0)</f>
        <v>0</v>
      </c>
      <c r="G1297" s="23" t="s">
        <v>93</v>
      </c>
      <c r="H1297" s="20">
        <f>VLOOKUP(G1297,Table10[#All],2,0)</f>
        <v>1</v>
      </c>
      <c r="I1297" s="23" t="s">
        <v>98</v>
      </c>
      <c r="J1297" s="20">
        <f>VLOOKUP(I1297,Table11[#All],2,0)</f>
        <v>1</v>
      </c>
      <c r="K1297" s="23" t="s">
        <v>98</v>
      </c>
      <c r="L1297" s="20">
        <f>VLOOKUP(K1297,Table12[#All],2,0)</f>
        <v>0</v>
      </c>
      <c r="M1297" s="23" t="s">
        <v>119</v>
      </c>
      <c r="N1297" s="20">
        <f>VLOOKUP(M1297,Table13[#All],2,0)</f>
        <v>1</v>
      </c>
      <c r="O1297" s="23" t="s">
        <v>98</v>
      </c>
      <c r="P1297" s="20">
        <f>VLOOKUP(O1297,Table14[#All],2,0)</f>
        <v>1</v>
      </c>
      <c r="Q1297" s="23" t="s">
        <v>104</v>
      </c>
      <c r="R1297" s="20">
        <f>VLOOKUP(Q1297,Table16[#All],2,0)</f>
        <v>0</v>
      </c>
      <c r="S1297" s="23" t="s">
        <v>111</v>
      </c>
      <c r="T1297" s="20">
        <f>VLOOKUP(S1297,Table17[#All],2,0)</f>
        <v>0</v>
      </c>
      <c r="U1297" s="24">
        <v>138500</v>
      </c>
    </row>
    <row r="1298" spans="1:21">
      <c r="A1298" s="19" t="s">
        <v>89</v>
      </c>
      <c r="B1298" s="20">
        <f>VLOOKUP(A1298,Table7[#All],2,)</f>
        <v>11</v>
      </c>
      <c r="C1298" s="20" t="s">
        <v>91</v>
      </c>
      <c r="D1298" s="20">
        <f>VLOOKUP(C1298,Table8[#All],2,0)</f>
        <v>0</v>
      </c>
      <c r="E1298" s="20" t="s">
        <v>92</v>
      </c>
      <c r="F1298" s="20">
        <f>VLOOKUP(E1298,Table9[#All],2,0)</f>
        <v>0</v>
      </c>
      <c r="G1298" s="20" t="s">
        <v>93</v>
      </c>
      <c r="H1298" s="20">
        <f>VLOOKUP(G1298,Table10[#All],2,0)</f>
        <v>1</v>
      </c>
      <c r="I1298" s="20" t="s">
        <v>98</v>
      </c>
      <c r="J1298" s="20">
        <f>VLOOKUP(I1298,Table11[#All],2,0)</f>
        <v>1</v>
      </c>
      <c r="K1298" s="20" t="s">
        <v>98</v>
      </c>
      <c r="L1298" s="20">
        <f>VLOOKUP(K1298,Table12[#All],2,0)</f>
        <v>0</v>
      </c>
      <c r="M1298" s="20" t="s">
        <v>119</v>
      </c>
      <c r="N1298" s="20">
        <f>VLOOKUP(M1298,Table13[#All],2,0)</f>
        <v>1</v>
      </c>
      <c r="O1298" s="20" t="s">
        <v>98</v>
      </c>
      <c r="P1298" s="20">
        <f>VLOOKUP(O1298,Table14[#All],2,0)</f>
        <v>1</v>
      </c>
      <c r="Q1298" s="20" t="s">
        <v>104</v>
      </c>
      <c r="R1298" s="20">
        <f>VLOOKUP(Q1298,Table16[#All],2,0)</f>
        <v>0</v>
      </c>
      <c r="S1298" s="20" t="s">
        <v>111</v>
      </c>
      <c r="T1298" s="20">
        <f>VLOOKUP(S1298,Table17[#All],2,0)</f>
        <v>0</v>
      </c>
      <c r="U1298" s="21">
        <v>155000</v>
      </c>
    </row>
    <row r="1299" spans="1:21">
      <c r="A1299" s="22" t="s">
        <v>206</v>
      </c>
      <c r="B1299" s="20">
        <f>VLOOKUP(A1299,Table7[#All],2,)</f>
        <v>15</v>
      </c>
      <c r="C1299" s="23" t="s">
        <v>91</v>
      </c>
      <c r="D1299" s="20">
        <f>VLOOKUP(C1299,Table8[#All],2,0)</f>
        <v>0</v>
      </c>
      <c r="E1299" s="23" t="s">
        <v>129</v>
      </c>
      <c r="F1299" s="20">
        <f>VLOOKUP(E1299,Table9[#All],2,0)</f>
        <v>3</v>
      </c>
      <c r="G1299" s="23" t="s">
        <v>183</v>
      </c>
      <c r="H1299" s="20">
        <f>VLOOKUP(G1299,Table10[#All],2,0)</f>
        <v>4</v>
      </c>
      <c r="I1299" s="23" t="s">
        <v>119</v>
      </c>
      <c r="J1299" s="20">
        <f>VLOOKUP(I1299,Table11[#All],2,0)</f>
        <v>0</v>
      </c>
      <c r="K1299" s="23" t="s">
        <v>98</v>
      </c>
      <c r="L1299" s="20">
        <f>VLOOKUP(K1299,Table12[#All],2,0)</f>
        <v>0</v>
      </c>
      <c r="M1299" s="23" t="s">
        <v>119</v>
      </c>
      <c r="N1299" s="20">
        <f>VLOOKUP(M1299,Table13[#All],2,0)</f>
        <v>1</v>
      </c>
      <c r="O1299" s="23" t="s">
        <v>98</v>
      </c>
      <c r="P1299" s="20">
        <f>VLOOKUP(O1299,Table14[#All],2,0)</f>
        <v>1</v>
      </c>
      <c r="Q1299" s="23" t="s">
        <v>104</v>
      </c>
      <c r="R1299" s="20">
        <f>VLOOKUP(Q1299,Table16[#All],2,0)</f>
        <v>0</v>
      </c>
      <c r="S1299" s="23" t="s">
        <v>150</v>
      </c>
      <c r="T1299" s="20">
        <f>VLOOKUP(S1299,Table17[#All],2,0)</f>
        <v>2</v>
      </c>
      <c r="U1299" s="24">
        <v>140000</v>
      </c>
    </row>
    <row r="1300" spans="1:21">
      <c r="A1300" s="19" t="s">
        <v>206</v>
      </c>
      <c r="B1300" s="20">
        <f>VLOOKUP(A1300,Table7[#All],2,)</f>
        <v>15</v>
      </c>
      <c r="C1300" s="20" t="s">
        <v>90</v>
      </c>
      <c r="D1300" s="20">
        <f>VLOOKUP(C1300,Table8[#All],2,0)</f>
        <v>1</v>
      </c>
      <c r="E1300" s="20" t="s">
        <v>92</v>
      </c>
      <c r="F1300" s="20">
        <f>VLOOKUP(E1300,Table9[#All],2,0)</f>
        <v>0</v>
      </c>
      <c r="G1300" s="20" t="s">
        <v>122</v>
      </c>
      <c r="H1300" s="20">
        <f>VLOOKUP(G1300,Table10[#All],2,0)</f>
        <v>0</v>
      </c>
      <c r="I1300" s="20" t="s">
        <v>126</v>
      </c>
      <c r="J1300" s="20">
        <f>VLOOKUP(I1300,Table11[#All],2,0)</f>
        <v>2</v>
      </c>
      <c r="K1300" s="20" t="s">
        <v>98</v>
      </c>
      <c r="L1300" s="20">
        <f>VLOOKUP(K1300,Table12[#All],2,0)</f>
        <v>0</v>
      </c>
      <c r="M1300" s="20" t="s">
        <v>126</v>
      </c>
      <c r="N1300" s="20">
        <f>VLOOKUP(M1300,Table13[#All],2,0)</f>
        <v>0</v>
      </c>
      <c r="O1300" s="20" t="s">
        <v>126</v>
      </c>
      <c r="P1300" s="20">
        <f>VLOOKUP(O1300,Table14[#All],2,0)</f>
        <v>2</v>
      </c>
      <c r="Q1300" s="20" t="s">
        <v>104</v>
      </c>
      <c r="R1300" s="20">
        <f>VLOOKUP(Q1300,Table16[#All],2,0)</f>
        <v>0</v>
      </c>
      <c r="S1300" s="20" t="s">
        <v>150</v>
      </c>
      <c r="T1300" s="20">
        <f>VLOOKUP(S1300,Table17[#All],2,0)</f>
        <v>2</v>
      </c>
      <c r="U1300" s="21">
        <v>160000</v>
      </c>
    </row>
    <row r="1301" spans="1:21">
      <c r="A1301" s="22" t="s">
        <v>89</v>
      </c>
      <c r="B1301" s="20">
        <f>VLOOKUP(A1301,Table7[#All],2,)</f>
        <v>11</v>
      </c>
      <c r="C1301" s="23" t="s">
        <v>91</v>
      </c>
      <c r="D1301" s="20">
        <f>VLOOKUP(C1301,Table8[#All],2,0)</f>
        <v>0</v>
      </c>
      <c r="E1301" s="23" t="s">
        <v>92</v>
      </c>
      <c r="F1301" s="20">
        <f>VLOOKUP(E1301,Table9[#All],2,0)</f>
        <v>0</v>
      </c>
      <c r="G1301" s="23" t="s">
        <v>93</v>
      </c>
      <c r="H1301" s="20">
        <f>VLOOKUP(G1301,Table10[#All],2,0)</f>
        <v>1</v>
      </c>
      <c r="I1301" s="23" t="s">
        <v>98</v>
      </c>
      <c r="J1301" s="20">
        <f>VLOOKUP(I1301,Table11[#All],2,0)</f>
        <v>1</v>
      </c>
      <c r="K1301" s="23" t="s">
        <v>98</v>
      </c>
      <c r="L1301" s="20">
        <f>VLOOKUP(K1301,Table12[#All],2,0)</f>
        <v>0</v>
      </c>
      <c r="M1301" s="23" t="s">
        <v>126</v>
      </c>
      <c r="N1301" s="20">
        <f>VLOOKUP(M1301,Table13[#All],2,0)</f>
        <v>0</v>
      </c>
      <c r="O1301" s="23" t="s">
        <v>119</v>
      </c>
      <c r="P1301" s="20">
        <f>VLOOKUP(O1301,Table14[#All],2,0)</f>
        <v>0</v>
      </c>
      <c r="Q1301" s="23" t="s">
        <v>104</v>
      </c>
      <c r="R1301" s="20">
        <f>VLOOKUP(Q1301,Table16[#All],2,0)</f>
        <v>0</v>
      </c>
      <c r="S1301" s="23" t="s">
        <v>111</v>
      </c>
      <c r="T1301" s="20">
        <f>VLOOKUP(S1301,Table17[#All],2,0)</f>
        <v>0</v>
      </c>
      <c r="U1301" s="24">
        <v>154000</v>
      </c>
    </row>
    <row r="1302" spans="1:21">
      <c r="A1302" s="19" t="s">
        <v>121</v>
      </c>
      <c r="B1302" s="20">
        <f>VLOOKUP(A1302,Table7[#All],2,)</f>
        <v>17</v>
      </c>
      <c r="C1302" s="20" t="s">
        <v>91</v>
      </c>
      <c r="D1302" s="20">
        <f>VLOOKUP(C1302,Table8[#All],2,0)</f>
        <v>0</v>
      </c>
      <c r="E1302" s="20" t="s">
        <v>92</v>
      </c>
      <c r="F1302" s="20">
        <f>VLOOKUP(E1302,Table9[#All],2,0)</f>
        <v>0</v>
      </c>
      <c r="G1302" s="20" t="s">
        <v>122</v>
      </c>
      <c r="H1302" s="20">
        <f>VLOOKUP(G1302,Table10[#All],2,0)</f>
        <v>0</v>
      </c>
      <c r="I1302" s="20" t="s">
        <v>119</v>
      </c>
      <c r="J1302" s="20">
        <f>VLOOKUP(I1302,Table11[#All],2,0)</f>
        <v>0</v>
      </c>
      <c r="K1302" s="20" t="s">
        <v>98</v>
      </c>
      <c r="L1302" s="20">
        <f>VLOOKUP(K1302,Table12[#All],2,0)</f>
        <v>0</v>
      </c>
      <c r="M1302" s="20" t="s">
        <v>126</v>
      </c>
      <c r="N1302" s="20">
        <f>VLOOKUP(M1302,Table13[#All],2,0)</f>
        <v>0</v>
      </c>
      <c r="O1302" s="20" t="s">
        <v>119</v>
      </c>
      <c r="P1302" s="20">
        <f>VLOOKUP(O1302,Table14[#All],2,0)</f>
        <v>0</v>
      </c>
      <c r="Q1302" s="20" t="s">
        <v>104</v>
      </c>
      <c r="R1302" s="20">
        <f>VLOOKUP(Q1302,Table16[#All],2,0)</f>
        <v>0</v>
      </c>
      <c r="S1302" s="20" t="s">
        <v>111</v>
      </c>
      <c r="T1302" s="20">
        <f>VLOOKUP(S1302,Table17[#All],2,0)</f>
        <v>0</v>
      </c>
      <c r="U1302" s="21">
        <v>225000</v>
      </c>
    </row>
    <row r="1303" spans="1:21">
      <c r="A1303" s="22" t="s">
        <v>212</v>
      </c>
      <c r="B1303" s="20">
        <f>VLOOKUP(A1303,Table7[#All],2,)</f>
        <v>2</v>
      </c>
      <c r="C1303" s="23" t="s">
        <v>91</v>
      </c>
      <c r="D1303" s="20">
        <f>VLOOKUP(C1303,Table8[#All],2,0)</f>
        <v>0</v>
      </c>
      <c r="E1303" s="23" t="s">
        <v>92</v>
      </c>
      <c r="F1303" s="20">
        <f>VLOOKUP(E1303,Table9[#All],2,0)</f>
        <v>0</v>
      </c>
      <c r="G1303" s="23" t="s">
        <v>122</v>
      </c>
      <c r="H1303" s="20">
        <f>VLOOKUP(G1303,Table10[#All],2,0)</f>
        <v>0</v>
      </c>
      <c r="I1303" s="23" t="s">
        <v>98</v>
      </c>
      <c r="J1303" s="20">
        <f>VLOOKUP(I1303,Table11[#All],2,0)</f>
        <v>1</v>
      </c>
      <c r="K1303" s="23" t="s">
        <v>98</v>
      </c>
      <c r="L1303" s="20">
        <f>VLOOKUP(K1303,Table12[#All],2,0)</f>
        <v>0</v>
      </c>
      <c r="M1303" s="23" t="s">
        <v>139</v>
      </c>
      <c r="N1303" s="20">
        <f>VLOOKUP(M1303,Table13[#All],2,0)</f>
        <v>3</v>
      </c>
      <c r="O1303" s="23" t="s">
        <v>119</v>
      </c>
      <c r="P1303" s="20">
        <f>VLOOKUP(O1303,Table14[#All],2,0)</f>
        <v>0</v>
      </c>
      <c r="Q1303" s="23" t="s">
        <v>191</v>
      </c>
      <c r="R1303" s="20">
        <f>VLOOKUP(Q1303,Table16[#All],2,0)</f>
        <v>2</v>
      </c>
      <c r="S1303" s="23" t="s">
        <v>111</v>
      </c>
      <c r="T1303" s="20">
        <f>VLOOKUP(S1303,Table17[#All],2,0)</f>
        <v>0</v>
      </c>
      <c r="U1303" s="24">
        <v>177500</v>
      </c>
    </row>
    <row r="1304" spans="1:21">
      <c r="A1304" s="19" t="s">
        <v>162</v>
      </c>
      <c r="B1304" s="20">
        <f>VLOOKUP(A1304,Table7[#All],2,)</f>
        <v>3</v>
      </c>
      <c r="C1304" s="20" t="s">
        <v>91</v>
      </c>
      <c r="D1304" s="20">
        <f>VLOOKUP(C1304,Table8[#All],2,0)</f>
        <v>0</v>
      </c>
      <c r="E1304" s="20" t="s">
        <v>92</v>
      </c>
      <c r="F1304" s="20">
        <f>VLOOKUP(E1304,Table9[#All],2,0)</f>
        <v>0</v>
      </c>
      <c r="G1304" s="20" t="s">
        <v>122</v>
      </c>
      <c r="H1304" s="20">
        <f>VLOOKUP(G1304,Table10[#All],2,0)</f>
        <v>0</v>
      </c>
      <c r="I1304" s="20" t="s">
        <v>119</v>
      </c>
      <c r="J1304" s="20">
        <f>VLOOKUP(I1304,Table11[#All],2,0)</f>
        <v>0</v>
      </c>
      <c r="K1304" s="20" t="s">
        <v>98</v>
      </c>
      <c r="L1304" s="20">
        <f>VLOOKUP(K1304,Table12[#All],2,0)</f>
        <v>0</v>
      </c>
      <c r="M1304" s="20" t="s">
        <v>126</v>
      </c>
      <c r="N1304" s="20">
        <f>VLOOKUP(M1304,Table13[#All],2,0)</f>
        <v>0</v>
      </c>
      <c r="O1304" s="20" t="s">
        <v>119</v>
      </c>
      <c r="P1304" s="20">
        <f>VLOOKUP(O1304,Table14[#All],2,0)</f>
        <v>0</v>
      </c>
      <c r="Q1304" s="20" t="s">
        <v>104</v>
      </c>
      <c r="R1304" s="20">
        <f>VLOOKUP(Q1304,Table16[#All],2,0)</f>
        <v>0</v>
      </c>
      <c r="S1304" s="20" t="s">
        <v>111</v>
      </c>
      <c r="T1304" s="20">
        <f>VLOOKUP(S1304,Table17[#All],2,0)</f>
        <v>0</v>
      </c>
      <c r="U1304" s="21">
        <v>290000</v>
      </c>
    </row>
    <row r="1305" spans="1:21">
      <c r="A1305" s="22" t="s">
        <v>163</v>
      </c>
      <c r="B1305" s="20">
        <f>VLOOKUP(A1305,Table7[#All],2,)</f>
        <v>5</v>
      </c>
      <c r="C1305" s="23" t="s">
        <v>91</v>
      </c>
      <c r="D1305" s="20">
        <f>VLOOKUP(C1305,Table8[#All],2,0)</f>
        <v>0</v>
      </c>
      <c r="E1305" s="23" t="s">
        <v>92</v>
      </c>
      <c r="F1305" s="20">
        <f>VLOOKUP(E1305,Table9[#All],2,0)</f>
        <v>0</v>
      </c>
      <c r="G1305" s="23" t="s">
        <v>93</v>
      </c>
      <c r="H1305" s="20">
        <f>VLOOKUP(G1305,Table10[#All],2,0)</f>
        <v>1</v>
      </c>
      <c r="I1305" s="23" t="s">
        <v>119</v>
      </c>
      <c r="J1305" s="20">
        <f>VLOOKUP(I1305,Table11[#All],2,0)</f>
        <v>0</v>
      </c>
      <c r="K1305" s="23" t="s">
        <v>98</v>
      </c>
      <c r="L1305" s="20">
        <f>VLOOKUP(K1305,Table12[#All],2,0)</f>
        <v>0</v>
      </c>
      <c r="M1305" s="23" t="s">
        <v>126</v>
      </c>
      <c r="N1305" s="20">
        <f>VLOOKUP(M1305,Table13[#All],2,0)</f>
        <v>0</v>
      </c>
      <c r="O1305" s="23" t="s">
        <v>119</v>
      </c>
      <c r="P1305" s="20">
        <f>VLOOKUP(O1305,Table14[#All],2,0)</f>
        <v>0</v>
      </c>
      <c r="Q1305" s="23" t="s">
        <v>104</v>
      </c>
      <c r="R1305" s="20">
        <f>VLOOKUP(Q1305,Table16[#All],2,0)</f>
        <v>0</v>
      </c>
      <c r="S1305" s="23" t="s">
        <v>111</v>
      </c>
      <c r="T1305" s="20">
        <f>VLOOKUP(S1305,Table17[#All],2,0)</f>
        <v>0</v>
      </c>
      <c r="U1305" s="24">
        <v>232000</v>
      </c>
    </row>
    <row r="1306" spans="1:21">
      <c r="A1306" s="19" t="s">
        <v>206</v>
      </c>
      <c r="B1306" s="20">
        <f>VLOOKUP(A1306,Table7[#All],2,)</f>
        <v>15</v>
      </c>
      <c r="C1306" s="20" t="s">
        <v>91</v>
      </c>
      <c r="D1306" s="20">
        <f>VLOOKUP(C1306,Table8[#All],2,0)</f>
        <v>0</v>
      </c>
      <c r="E1306" s="20" t="s">
        <v>129</v>
      </c>
      <c r="F1306" s="20">
        <f>VLOOKUP(E1306,Table9[#All],2,0)</f>
        <v>3</v>
      </c>
      <c r="G1306" s="20" t="s">
        <v>122</v>
      </c>
      <c r="H1306" s="20">
        <f>VLOOKUP(G1306,Table10[#All],2,0)</f>
        <v>0</v>
      </c>
      <c r="I1306" s="20" t="s">
        <v>119</v>
      </c>
      <c r="J1306" s="20">
        <f>VLOOKUP(I1306,Table11[#All],2,0)</f>
        <v>0</v>
      </c>
      <c r="K1306" s="20" t="s">
        <v>98</v>
      </c>
      <c r="L1306" s="20">
        <f>VLOOKUP(K1306,Table12[#All],2,0)</f>
        <v>0</v>
      </c>
      <c r="M1306" s="20" t="s">
        <v>126</v>
      </c>
      <c r="N1306" s="20">
        <f>VLOOKUP(M1306,Table13[#All],2,0)</f>
        <v>0</v>
      </c>
      <c r="O1306" s="20" t="s">
        <v>119</v>
      </c>
      <c r="P1306" s="20">
        <f>VLOOKUP(O1306,Table14[#All],2,0)</f>
        <v>0</v>
      </c>
      <c r="Q1306" s="20" t="s">
        <v>104</v>
      </c>
      <c r="R1306" s="20">
        <f>VLOOKUP(Q1306,Table16[#All],2,0)</f>
        <v>0</v>
      </c>
      <c r="S1306" s="20" t="s">
        <v>111</v>
      </c>
      <c r="T1306" s="20">
        <f>VLOOKUP(S1306,Table17[#All],2,0)</f>
        <v>0</v>
      </c>
      <c r="U1306" s="21">
        <v>130000</v>
      </c>
    </row>
    <row r="1307" spans="1:21">
      <c r="A1307" s="22" t="s">
        <v>147</v>
      </c>
      <c r="B1307" s="20">
        <f>VLOOKUP(A1307,Table7[#All],2,)</f>
        <v>10</v>
      </c>
      <c r="C1307" s="23" t="s">
        <v>91</v>
      </c>
      <c r="D1307" s="20">
        <f>VLOOKUP(C1307,Table8[#All],2,0)</f>
        <v>0</v>
      </c>
      <c r="E1307" s="23" t="s">
        <v>92</v>
      </c>
      <c r="F1307" s="20">
        <f>VLOOKUP(E1307,Table9[#All],2,0)</f>
        <v>0</v>
      </c>
      <c r="G1307" s="23" t="s">
        <v>93</v>
      </c>
      <c r="H1307" s="20">
        <f>VLOOKUP(G1307,Table10[#All],2,0)</f>
        <v>1</v>
      </c>
      <c r="I1307" s="23" t="s">
        <v>126</v>
      </c>
      <c r="J1307" s="20">
        <f>VLOOKUP(I1307,Table11[#All],2,0)</f>
        <v>2</v>
      </c>
      <c r="K1307" s="23" t="s">
        <v>98</v>
      </c>
      <c r="L1307" s="20">
        <f>VLOOKUP(K1307,Table12[#All],2,0)</f>
        <v>0</v>
      </c>
      <c r="M1307" s="23" t="s">
        <v>126</v>
      </c>
      <c r="N1307" s="20">
        <f>VLOOKUP(M1307,Table13[#All],2,0)</f>
        <v>0</v>
      </c>
      <c r="O1307" s="23" t="s">
        <v>126</v>
      </c>
      <c r="P1307" s="20">
        <f>VLOOKUP(O1307,Table14[#All],2,0)</f>
        <v>2</v>
      </c>
      <c r="Q1307" s="23" t="s">
        <v>104</v>
      </c>
      <c r="R1307" s="20">
        <f>VLOOKUP(Q1307,Table16[#All],2,0)</f>
        <v>0</v>
      </c>
      <c r="S1307" s="23" t="s">
        <v>111</v>
      </c>
      <c r="T1307" s="20">
        <f>VLOOKUP(S1307,Table17[#All],2,0)</f>
        <v>0</v>
      </c>
      <c r="U1307" s="24">
        <v>325000</v>
      </c>
    </row>
    <row r="1308" spans="1:21">
      <c r="A1308" s="19" t="s">
        <v>147</v>
      </c>
      <c r="B1308" s="20">
        <f>VLOOKUP(A1308,Table7[#All],2,)</f>
        <v>10</v>
      </c>
      <c r="C1308" s="20" t="s">
        <v>91</v>
      </c>
      <c r="D1308" s="20">
        <f>VLOOKUP(C1308,Table8[#All],2,0)</f>
        <v>0</v>
      </c>
      <c r="E1308" s="20" t="s">
        <v>129</v>
      </c>
      <c r="F1308" s="20">
        <f>VLOOKUP(E1308,Table9[#All],2,0)</f>
        <v>3</v>
      </c>
      <c r="G1308" s="20" t="s">
        <v>93</v>
      </c>
      <c r="H1308" s="20">
        <f>VLOOKUP(G1308,Table10[#All],2,0)</f>
        <v>1</v>
      </c>
      <c r="I1308" s="20" t="s">
        <v>119</v>
      </c>
      <c r="J1308" s="20">
        <f>VLOOKUP(I1308,Table11[#All],2,0)</f>
        <v>0</v>
      </c>
      <c r="K1308" s="20" t="s">
        <v>98</v>
      </c>
      <c r="L1308" s="20">
        <f>VLOOKUP(K1308,Table12[#All],2,0)</f>
        <v>0</v>
      </c>
      <c r="M1308" s="20" t="s">
        <v>126</v>
      </c>
      <c r="N1308" s="20">
        <f>VLOOKUP(M1308,Table13[#All],2,0)</f>
        <v>0</v>
      </c>
      <c r="O1308" s="20" t="s">
        <v>119</v>
      </c>
      <c r="P1308" s="20">
        <f>VLOOKUP(O1308,Table14[#All],2,0)</f>
        <v>0</v>
      </c>
      <c r="Q1308" s="20" t="s">
        <v>104</v>
      </c>
      <c r="R1308" s="20">
        <f>VLOOKUP(Q1308,Table16[#All],2,0)</f>
        <v>0</v>
      </c>
      <c r="S1308" s="20" t="s">
        <v>150</v>
      </c>
      <c r="T1308" s="20">
        <f>VLOOKUP(S1308,Table17[#All],2,0)</f>
        <v>2</v>
      </c>
      <c r="U1308" s="21">
        <v>202500</v>
      </c>
    </row>
    <row r="1309" spans="1:21">
      <c r="A1309" s="22" t="s">
        <v>209</v>
      </c>
      <c r="B1309" s="20">
        <f>VLOOKUP(A1309,Table7[#All],2,)</f>
        <v>0</v>
      </c>
      <c r="C1309" s="23" t="s">
        <v>91</v>
      </c>
      <c r="D1309" s="20">
        <f>VLOOKUP(C1309,Table8[#All],2,0)</f>
        <v>0</v>
      </c>
      <c r="E1309" s="23" t="s">
        <v>92</v>
      </c>
      <c r="F1309" s="20">
        <f>VLOOKUP(E1309,Table9[#All],2,0)</f>
        <v>0</v>
      </c>
      <c r="G1309" s="23" t="s">
        <v>93</v>
      </c>
      <c r="H1309" s="20">
        <f>VLOOKUP(G1309,Table10[#All],2,0)</f>
        <v>1</v>
      </c>
      <c r="I1309" s="23" t="s">
        <v>119</v>
      </c>
      <c r="J1309" s="20">
        <f>VLOOKUP(I1309,Table11[#All],2,0)</f>
        <v>0</v>
      </c>
      <c r="K1309" s="23" t="s">
        <v>119</v>
      </c>
      <c r="L1309" s="20">
        <f>VLOOKUP(K1309,Table12[#All],2,0)</f>
        <v>1</v>
      </c>
      <c r="M1309" s="23" t="s">
        <v>126</v>
      </c>
      <c r="N1309" s="20">
        <f>VLOOKUP(M1309,Table13[#All],2,0)</f>
        <v>0</v>
      </c>
      <c r="O1309" s="23" t="s">
        <v>98</v>
      </c>
      <c r="P1309" s="20">
        <f>VLOOKUP(O1309,Table14[#All],2,0)</f>
        <v>1</v>
      </c>
      <c r="Q1309" s="23" t="s">
        <v>104</v>
      </c>
      <c r="R1309" s="20">
        <f>VLOOKUP(Q1309,Table16[#All],2,0)</f>
        <v>0</v>
      </c>
      <c r="S1309" s="23" t="s">
        <v>111</v>
      </c>
      <c r="T1309" s="20">
        <f>VLOOKUP(S1309,Table17[#All],2,0)</f>
        <v>0</v>
      </c>
      <c r="U1309" s="24">
        <v>138000</v>
      </c>
    </row>
    <row r="1310" spans="1:21">
      <c r="A1310" s="19" t="s">
        <v>188</v>
      </c>
      <c r="B1310" s="20">
        <f>VLOOKUP(A1310,Table7[#All],2,)</f>
        <v>7</v>
      </c>
      <c r="C1310" s="20" t="s">
        <v>91</v>
      </c>
      <c r="D1310" s="20">
        <f>VLOOKUP(C1310,Table8[#All],2,0)</f>
        <v>0</v>
      </c>
      <c r="E1310" s="20" t="s">
        <v>92</v>
      </c>
      <c r="F1310" s="20">
        <f>VLOOKUP(E1310,Table9[#All],2,0)</f>
        <v>0</v>
      </c>
      <c r="G1310" s="20" t="s">
        <v>93</v>
      </c>
      <c r="H1310" s="20">
        <f>VLOOKUP(G1310,Table10[#All],2,0)</f>
        <v>1</v>
      </c>
      <c r="I1310" s="20" t="s">
        <v>98</v>
      </c>
      <c r="J1310" s="20">
        <f>VLOOKUP(I1310,Table11[#All],2,0)</f>
        <v>1</v>
      </c>
      <c r="K1310" s="20" t="s">
        <v>98</v>
      </c>
      <c r="L1310" s="20">
        <f>VLOOKUP(K1310,Table12[#All],2,0)</f>
        <v>0</v>
      </c>
      <c r="M1310" s="20" t="s">
        <v>126</v>
      </c>
      <c r="N1310" s="20">
        <f>VLOOKUP(M1310,Table13[#All],2,0)</f>
        <v>0</v>
      </c>
      <c r="O1310" s="20" t="s">
        <v>119</v>
      </c>
      <c r="P1310" s="20">
        <f>VLOOKUP(O1310,Table14[#All],2,0)</f>
        <v>0</v>
      </c>
      <c r="Q1310" s="20" t="s">
        <v>104</v>
      </c>
      <c r="R1310" s="20">
        <f>VLOOKUP(Q1310,Table16[#All],2,0)</f>
        <v>0</v>
      </c>
      <c r="S1310" s="20" t="s">
        <v>111</v>
      </c>
      <c r="T1310" s="20">
        <f>VLOOKUP(S1310,Table17[#All],2,0)</f>
        <v>0</v>
      </c>
      <c r="U1310" s="21">
        <v>147000</v>
      </c>
    </row>
    <row r="1311" spans="1:21">
      <c r="A1311" s="22" t="s">
        <v>165</v>
      </c>
      <c r="B1311" s="20">
        <f>VLOOKUP(A1311,Table7[#All],2,)</f>
        <v>12</v>
      </c>
      <c r="C1311" s="23" t="s">
        <v>91</v>
      </c>
      <c r="D1311" s="20">
        <f>VLOOKUP(C1311,Table8[#All],2,0)</f>
        <v>0</v>
      </c>
      <c r="E1311" s="23" t="s">
        <v>92</v>
      </c>
      <c r="F1311" s="20">
        <f>VLOOKUP(E1311,Table9[#All],2,0)</f>
        <v>0</v>
      </c>
      <c r="G1311" s="23" t="s">
        <v>93</v>
      </c>
      <c r="H1311" s="20">
        <f>VLOOKUP(G1311,Table10[#All],2,0)</f>
        <v>1</v>
      </c>
      <c r="I1311" s="23" t="s">
        <v>119</v>
      </c>
      <c r="J1311" s="20">
        <f>VLOOKUP(I1311,Table11[#All],2,0)</f>
        <v>0</v>
      </c>
      <c r="K1311" s="23" t="s">
        <v>98</v>
      </c>
      <c r="L1311" s="20">
        <f>VLOOKUP(K1311,Table12[#All],2,0)</f>
        <v>0</v>
      </c>
      <c r="M1311" s="23" t="s">
        <v>119</v>
      </c>
      <c r="N1311" s="20">
        <f>VLOOKUP(M1311,Table13[#All],2,0)</f>
        <v>1</v>
      </c>
      <c r="O1311" s="23" t="s">
        <v>119</v>
      </c>
      <c r="P1311" s="20">
        <f>VLOOKUP(O1311,Table14[#All],2,0)</f>
        <v>0</v>
      </c>
      <c r="Q1311" s="23" t="s">
        <v>104</v>
      </c>
      <c r="R1311" s="20">
        <f>VLOOKUP(Q1311,Table16[#All],2,0)</f>
        <v>0</v>
      </c>
      <c r="S1311" s="23" t="s">
        <v>111</v>
      </c>
      <c r="T1311" s="20">
        <f>VLOOKUP(S1311,Table17[#All],2,0)</f>
        <v>0</v>
      </c>
      <c r="U1311" s="24">
        <v>179200</v>
      </c>
    </row>
    <row r="1312" spans="1:21">
      <c r="A1312" s="19" t="s">
        <v>212</v>
      </c>
      <c r="B1312" s="20">
        <f>VLOOKUP(A1312,Table7[#All],2,)</f>
        <v>2</v>
      </c>
      <c r="C1312" s="20" t="s">
        <v>221</v>
      </c>
      <c r="D1312" s="20">
        <f>VLOOKUP(C1312,Table8[#All],2,0)</f>
        <v>7</v>
      </c>
      <c r="E1312" s="20" t="s">
        <v>92</v>
      </c>
      <c r="F1312" s="20">
        <f>VLOOKUP(E1312,Table9[#All],2,0)</f>
        <v>0</v>
      </c>
      <c r="G1312" s="20" t="s">
        <v>93</v>
      </c>
      <c r="H1312" s="20">
        <f>VLOOKUP(G1312,Table10[#All],2,0)</f>
        <v>1</v>
      </c>
      <c r="I1312" s="20" t="s">
        <v>119</v>
      </c>
      <c r="J1312" s="20">
        <f>VLOOKUP(I1312,Table11[#All],2,0)</f>
        <v>0</v>
      </c>
      <c r="K1312" s="20" t="s">
        <v>98</v>
      </c>
      <c r="L1312" s="20">
        <f>VLOOKUP(K1312,Table12[#All],2,0)</f>
        <v>0</v>
      </c>
      <c r="M1312" s="20" t="s">
        <v>98</v>
      </c>
      <c r="N1312" s="20">
        <f>VLOOKUP(M1312,Table13[#All],2,0)</f>
        <v>2</v>
      </c>
      <c r="O1312" s="20" t="s">
        <v>126</v>
      </c>
      <c r="P1312" s="20">
        <f>VLOOKUP(O1312,Table14[#All],2,0)</f>
        <v>2</v>
      </c>
      <c r="Q1312" s="20" t="s">
        <v>104</v>
      </c>
      <c r="R1312" s="20">
        <f>VLOOKUP(Q1312,Table16[#All],2,0)</f>
        <v>0</v>
      </c>
      <c r="S1312" s="20" t="s">
        <v>111</v>
      </c>
      <c r="T1312" s="20">
        <f>VLOOKUP(S1312,Table17[#All],2,0)</f>
        <v>0</v>
      </c>
      <c r="U1312" s="21">
        <v>335000</v>
      </c>
    </row>
    <row r="1313" spans="1:21">
      <c r="A1313" s="22" t="s">
        <v>209</v>
      </c>
      <c r="B1313" s="20">
        <f>VLOOKUP(A1313,Table7[#All],2,)</f>
        <v>0</v>
      </c>
      <c r="C1313" s="23" t="s">
        <v>91</v>
      </c>
      <c r="D1313" s="20">
        <f>VLOOKUP(C1313,Table8[#All],2,0)</f>
        <v>0</v>
      </c>
      <c r="E1313" s="23" t="s">
        <v>92</v>
      </c>
      <c r="F1313" s="20">
        <f>VLOOKUP(E1313,Table9[#All],2,0)</f>
        <v>0</v>
      </c>
      <c r="G1313" s="23" t="s">
        <v>93</v>
      </c>
      <c r="H1313" s="20">
        <f>VLOOKUP(G1313,Table10[#All],2,0)</f>
        <v>1</v>
      </c>
      <c r="I1313" s="23" t="s">
        <v>119</v>
      </c>
      <c r="J1313" s="20">
        <f>VLOOKUP(I1313,Table11[#All],2,0)</f>
        <v>0</v>
      </c>
      <c r="K1313" s="23" t="s">
        <v>98</v>
      </c>
      <c r="L1313" s="20">
        <f>VLOOKUP(K1313,Table12[#All],2,0)</f>
        <v>0</v>
      </c>
      <c r="M1313" s="23" t="s">
        <v>126</v>
      </c>
      <c r="N1313" s="20">
        <f>VLOOKUP(M1313,Table13[#All],2,0)</f>
        <v>0</v>
      </c>
      <c r="O1313" s="23" t="s">
        <v>119</v>
      </c>
      <c r="P1313" s="20">
        <f>VLOOKUP(O1313,Table14[#All],2,0)</f>
        <v>0</v>
      </c>
      <c r="Q1313" s="23" t="s">
        <v>104</v>
      </c>
      <c r="R1313" s="20">
        <f>VLOOKUP(Q1313,Table16[#All],2,0)</f>
        <v>0</v>
      </c>
      <c r="S1313" s="23" t="s">
        <v>150</v>
      </c>
      <c r="T1313" s="20">
        <f>VLOOKUP(S1313,Table17[#All],2,0)</f>
        <v>2</v>
      </c>
      <c r="U1313" s="24">
        <v>203000</v>
      </c>
    </row>
    <row r="1314" spans="1:21">
      <c r="A1314" s="19" t="s">
        <v>162</v>
      </c>
      <c r="B1314" s="20">
        <f>VLOOKUP(A1314,Table7[#All],2,)</f>
        <v>3</v>
      </c>
      <c r="C1314" s="20" t="s">
        <v>91</v>
      </c>
      <c r="D1314" s="20">
        <f>VLOOKUP(C1314,Table8[#All],2,0)</f>
        <v>0</v>
      </c>
      <c r="E1314" s="20" t="s">
        <v>92</v>
      </c>
      <c r="F1314" s="20">
        <f>VLOOKUP(E1314,Table9[#All],2,0)</f>
        <v>0</v>
      </c>
      <c r="G1314" s="20" t="s">
        <v>122</v>
      </c>
      <c r="H1314" s="20">
        <f>VLOOKUP(G1314,Table10[#All],2,0)</f>
        <v>0</v>
      </c>
      <c r="I1314" s="20" t="s">
        <v>126</v>
      </c>
      <c r="J1314" s="20">
        <f>VLOOKUP(I1314,Table11[#All],2,0)</f>
        <v>2</v>
      </c>
      <c r="K1314" s="20" t="s">
        <v>98</v>
      </c>
      <c r="L1314" s="20">
        <f>VLOOKUP(K1314,Table12[#All],2,0)</f>
        <v>0</v>
      </c>
      <c r="M1314" s="20" t="s">
        <v>126</v>
      </c>
      <c r="N1314" s="20">
        <f>VLOOKUP(M1314,Table13[#All],2,0)</f>
        <v>0</v>
      </c>
      <c r="O1314" s="20" t="s">
        <v>119</v>
      </c>
      <c r="P1314" s="20">
        <f>VLOOKUP(O1314,Table14[#All],2,0)</f>
        <v>0</v>
      </c>
      <c r="Q1314" s="20" t="s">
        <v>104</v>
      </c>
      <c r="R1314" s="20">
        <f>VLOOKUP(Q1314,Table16[#All],2,0)</f>
        <v>0</v>
      </c>
      <c r="S1314" s="20" t="s">
        <v>111</v>
      </c>
      <c r="T1314" s="20">
        <f>VLOOKUP(S1314,Table17[#All],2,0)</f>
        <v>0</v>
      </c>
      <c r="U1314" s="21">
        <v>302000</v>
      </c>
    </row>
    <row r="1315" spans="1:21">
      <c r="A1315" s="22" t="s">
        <v>162</v>
      </c>
      <c r="B1315" s="20">
        <f>VLOOKUP(A1315,Table7[#All],2,)</f>
        <v>3</v>
      </c>
      <c r="C1315" s="23" t="s">
        <v>91</v>
      </c>
      <c r="D1315" s="20">
        <f>VLOOKUP(C1315,Table8[#All],2,0)</f>
        <v>0</v>
      </c>
      <c r="E1315" s="23" t="s">
        <v>92</v>
      </c>
      <c r="F1315" s="20">
        <f>VLOOKUP(E1315,Table9[#All],2,0)</f>
        <v>0</v>
      </c>
      <c r="G1315" s="23" t="s">
        <v>122</v>
      </c>
      <c r="H1315" s="20">
        <f>VLOOKUP(G1315,Table10[#All],2,0)</f>
        <v>0</v>
      </c>
      <c r="I1315" s="23" t="s">
        <v>119</v>
      </c>
      <c r="J1315" s="20">
        <f>VLOOKUP(I1315,Table11[#All],2,0)</f>
        <v>0</v>
      </c>
      <c r="K1315" s="23" t="s">
        <v>98</v>
      </c>
      <c r="L1315" s="20">
        <f>VLOOKUP(K1315,Table12[#All],2,0)</f>
        <v>0</v>
      </c>
      <c r="M1315" s="23" t="s">
        <v>126</v>
      </c>
      <c r="N1315" s="20">
        <f>VLOOKUP(M1315,Table13[#All],2,0)</f>
        <v>0</v>
      </c>
      <c r="O1315" s="23" t="s">
        <v>119</v>
      </c>
      <c r="P1315" s="20">
        <f>VLOOKUP(O1315,Table14[#All],2,0)</f>
        <v>0</v>
      </c>
      <c r="Q1315" s="23" t="s">
        <v>104</v>
      </c>
      <c r="R1315" s="20">
        <f>VLOOKUP(Q1315,Table16[#All],2,0)</f>
        <v>0</v>
      </c>
      <c r="S1315" s="23" t="s">
        <v>111</v>
      </c>
      <c r="T1315" s="20">
        <f>VLOOKUP(S1315,Table17[#All],2,0)</f>
        <v>0</v>
      </c>
      <c r="U1315" s="24">
        <v>333168</v>
      </c>
    </row>
    <row r="1316" spans="1:21">
      <c r="A1316" s="19" t="s">
        <v>206</v>
      </c>
      <c r="B1316" s="20">
        <f>VLOOKUP(A1316,Table7[#All],2,)</f>
        <v>15</v>
      </c>
      <c r="C1316" s="20" t="s">
        <v>91</v>
      </c>
      <c r="D1316" s="20">
        <f>VLOOKUP(C1316,Table8[#All],2,0)</f>
        <v>0</v>
      </c>
      <c r="E1316" s="20" t="s">
        <v>92</v>
      </c>
      <c r="F1316" s="20">
        <f>VLOOKUP(E1316,Table9[#All],2,0)</f>
        <v>0</v>
      </c>
      <c r="G1316" s="20" t="s">
        <v>93</v>
      </c>
      <c r="H1316" s="20">
        <f>VLOOKUP(G1316,Table10[#All],2,0)</f>
        <v>1</v>
      </c>
      <c r="I1316" s="20" t="s">
        <v>98</v>
      </c>
      <c r="J1316" s="20">
        <f>VLOOKUP(I1316,Table11[#All],2,0)</f>
        <v>1</v>
      </c>
      <c r="K1316" s="20" t="s">
        <v>98</v>
      </c>
      <c r="L1316" s="20">
        <f>VLOOKUP(K1316,Table12[#All],2,0)</f>
        <v>0</v>
      </c>
      <c r="M1316" s="20" t="s">
        <v>126</v>
      </c>
      <c r="N1316" s="20">
        <f>VLOOKUP(M1316,Table13[#All],2,0)</f>
        <v>0</v>
      </c>
      <c r="O1316" s="20" t="s">
        <v>98</v>
      </c>
      <c r="P1316" s="20">
        <f>VLOOKUP(O1316,Table14[#All],2,0)</f>
        <v>1</v>
      </c>
      <c r="Q1316" s="20" t="s">
        <v>104</v>
      </c>
      <c r="R1316" s="20">
        <f>VLOOKUP(Q1316,Table16[#All],2,0)</f>
        <v>0</v>
      </c>
      <c r="S1316" s="20" t="s">
        <v>111</v>
      </c>
      <c r="T1316" s="20">
        <f>VLOOKUP(S1316,Table17[#All],2,0)</f>
        <v>0</v>
      </c>
      <c r="U1316" s="21">
        <v>119000</v>
      </c>
    </row>
    <row r="1317" spans="1:21">
      <c r="A1317" s="22" t="s">
        <v>89</v>
      </c>
      <c r="B1317" s="20">
        <f>VLOOKUP(A1317,Table7[#All],2,)</f>
        <v>11</v>
      </c>
      <c r="C1317" s="23" t="s">
        <v>91</v>
      </c>
      <c r="D1317" s="20">
        <f>VLOOKUP(C1317,Table8[#All],2,0)</f>
        <v>0</v>
      </c>
      <c r="E1317" s="23" t="s">
        <v>92</v>
      </c>
      <c r="F1317" s="20">
        <f>VLOOKUP(E1317,Table9[#All],2,0)</f>
        <v>0</v>
      </c>
      <c r="G1317" s="23" t="s">
        <v>122</v>
      </c>
      <c r="H1317" s="20">
        <f>VLOOKUP(G1317,Table10[#All],2,0)</f>
        <v>0</v>
      </c>
      <c r="I1317" s="23" t="s">
        <v>139</v>
      </c>
      <c r="J1317" s="20">
        <f>VLOOKUP(I1317,Table11[#All],2,0)</f>
        <v>4</v>
      </c>
      <c r="K1317" s="23" t="s">
        <v>98</v>
      </c>
      <c r="L1317" s="20">
        <f>VLOOKUP(K1317,Table12[#All],2,0)</f>
        <v>0</v>
      </c>
      <c r="M1317" s="23" t="s">
        <v>98</v>
      </c>
      <c r="N1317" s="20">
        <f>VLOOKUP(M1317,Table13[#All],2,0)</f>
        <v>2</v>
      </c>
      <c r="O1317" s="23" t="s">
        <v>98</v>
      </c>
      <c r="P1317" s="20">
        <f>VLOOKUP(O1317,Table14[#All],2,0)</f>
        <v>1</v>
      </c>
      <c r="Q1317" s="23" t="s">
        <v>104</v>
      </c>
      <c r="R1317" s="20">
        <f>VLOOKUP(Q1317,Table16[#All],2,0)</f>
        <v>0</v>
      </c>
      <c r="S1317" s="23" t="s">
        <v>111</v>
      </c>
      <c r="T1317" s="20">
        <f>VLOOKUP(S1317,Table17[#All],2,0)</f>
        <v>0</v>
      </c>
      <c r="U1317" s="24">
        <v>206900</v>
      </c>
    </row>
    <row r="1318" spans="1:21">
      <c r="A1318" s="19" t="s">
        <v>209</v>
      </c>
      <c r="B1318" s="20">
        <f>VLOOKUP(A1318,Table7[#All],2,)</f>
        <v>0</v>
      </c>
      <c r="C1318" s="20" t="s">
        <v>91</v>
      </c>
      <c r="D1318" s="20">
        <f>VLOOKUP(C1318,Table8[#All],2,0)</f>
        <v>0</v>
      </c>
      <c r="E1318" s="20" t="s">
        <v>92</v>
      </c>
      <c r="F1318" s="20">
        <f>VLOOKUP(E1318,Table9[#All],2,0)</f>
        <v>0</v>
      </c>
      <c r="G1318" s="20" t="s">
        <v>93</v>
      </c>
      <c r="H1318" s="20">
        <f>VLOOKUP(G1318,Table10[#All],2,0)</f>
        <v>1</v>
      </c>
      <c r="I1318" s="20" t="s">
        <v>126</v>
      </c>
      <c r="J1318" s="20">
        <f>VLOOKUP(I1318,Table11[#All],2,0)</f>
        <v>2</v>
      </c>
      <c r="K1318" s="20" t="s">
        <v>98</v>
      </c>
      <c r="L1318" s="20">
        <f>VLOOKUP(K1318,Table12[#All],2,0)</f>
        <v>0</v>
      </c>
      <c r="M1318" s="20" t="s">
        <v>126</v>
      </c>
      <c r="N1318" s="20">
        <f>VLOOKUP(M1318,Table13[#All],2,0)</f>
        <v>0</v>
      </c>
      <c r="O1318" s="20" t="s">
        <v>126</v>
      </c>
      <c r="P1318" s="20">
        <f>VLOOKUP(O1318,Table14[#All],2,0)</f>
        <v>2</v>
      </c>
      <c r="Q1318" s="20" t="s">
        <v>104</v>
      </c>
      <c r="R1318" s="20">
        <f>VLOOKUP(Q1318,Table16[#All],2,0)</f>
        <v>0</v>
      </c>
      <c r="S1318" s="20" t="s">
        <v>111</v>
      </c>
      <c r="T1318" s="20">
        <f>VLOOKUP(S1318,Table17[#All],2,0)</f>
        <v>0</v>
      </c>
      <c r="U1318" s="21">
        <v>295493</v>
      </c>
    </row>
    <row r="1319" spans="1:21">
      <c r="A1319" s="22" t="s">
        <v>163</v>
      </c>
      <c r="B1319" s="20">
        <f>VLOOKUP(A1319,Table7[#All],2,)</f>
        <v>5</v>
      </c>
      <c r="C1319" s="23" t="s">
        <v>91</v>
      </c>
      <c r="D1319" s="20">
        <f>VLOOKUP(C1319,Table8[#All],2,0)</f>
        <v>0</v>
      </c>
      <c r="E1319" s="23" t="s">
        <v>129</v>
      </c>
      <c r="F1319" s="20">
        <f>VLOOKUP(E1319,Table9[#All],2,0)</f>
        <v>3</v>
      </c>
      <c r="G1319" s="23" t="s">
        <v>93</v>
      </c>
      <c r="H1319" s="20">
        <f>VLOOKUP(G1319,Table10[#All],2,0)</f>
        <v>1</v>
      </c>
      <c r="I1319" s="23" t="s">
        <v>126</v>
      </c>
      <c r="J1319" s="20">
        <f>VLOOKUP(I1319,Table11[#All],2,0)</f>
        <v>2</v>
      </c>
      <c r="K1319" s="23" t="s">
        <v>119</v>
      </c>
      <c r="L1319" s="20">
        <f>VLOOKUP(K1319,Table12[#All],2,0)</f>
        <v>1</v>
      </c>
      <c r="M1319" s="23" t="s">
        <v>126</v>
      </c>
      <c r="N1319" s="20">
        <f>VLOOKUP(M1319,Table13[#All],2,0)</f>
        <v>0</v>
      </c>
      <c r="O1319" s="23" t="s">
        <v>119</v>
      </c>
      <c r="P1319" s="20">
        <f>VLOOKUP(O1319,Table14[#All],2,0)</f>
        <v>0</v>
      </c>
      <c r="Q1319" s="23" t="s">
        <v>104</v>
      </c>
      <c r="R1319" s="20">
        <f>VLOOKUP(Q1319,Table16[#All],2,0)</f>
        <v>0</v>
      </c>
      <c r="S1319" s="23" t="s">
        <v>150</v>
      </c>
      <c r="T1319" s="20">
        <f>VLOOKUP(S1319,Table17[#All],2,0)</f>
        <v>2</v>
      </c>
      <c r="U1319" s="24">
        <v>208900</v>
      </c>
    </row>
    <row r="1320" spans="1:21">
      <c r="A1320" s="19" t="s">
        <v>209</v>
      </c>
      <c r="B1320" s="20">
        <f>VLOOKUP(A1320,Table7[#All],2,)</f>
        <v>0</v>
      </c>
      <c r="C1320" s="20" t="s">
        <v>91</v>
      </c>
      <c r="D1320" s="20">
        <f>VLOOKUP(C1320,Table8[#All],2,0)</f>
        <v>0</v>
      </c>
      <c r="E1320" s="20" t="s">
        <v>92</v>
      </c>
      <c r="F1320" s="20">
        <f>VLOOKUP(E1320,Table9[#All],2,0)</f>
        <v>0</v>
      </c>
      <c r="G1320" s="20" t="s">
        <v>93</v>
      </c>
      <c r="H1320" s="20">
        <f>VLOOKUP(G1320,Table10[#All],2,0)</f>
        <v>1</v>
      </c>
      <c r="I1320" s="20" t="s">
        <v>119</v>
      </c>
      <c r="J1320" s="20">
        <f>VLOOKUP(I1320,Table11[#All],2,0)</f>
        <v>0</v>
      </c>
      <c r="K1320" s="20" t="s">
        <v>98</v>
      </c>
      <c r="L1320" s="20">
        <f>VLOOKUP(K1320,Table12[#All],2,0)</f>
        <v>0</v>
      </c>
      <c r="M1320" s="20" t="s">
        <v>126</v>
      </c>
      <c r="N1320" s="20">
        <f>VLOOKUP(M1320,Table13[#All],2,0)</f>
        <v>0</v>
      </c>
      <c r="O1320" s="20" t="s">
        <v>119</v>
      </c>
      <c r="P1320" s="20">
        <f>VLOOKUP(O1320,Table14[#All],2,0)</f>
        <v>0</v>
      </c>
      <c r="Q1320" s="20" t="s">
        <v>104</v>
      </c>
      <c r="R1320" s="20">
        <f>VLOOKUP(Q1320,Table16[#All],2,0)</f>
        <v>0</v>
      </c>
      <c r="S1320" s="20" t="s">
        <v>111</v>
      </c>
      <c r="T1320" s="20">
        <f>VLOOKUP(S1320,Table17[#All],2,0)</f>
        <v>0</v>
      </c>
      <c r="U1320" s="21">
        <v>275000</v>
      </c>
    </row>
    <row r="1321" spans="1:21">
      <c r="A1321" s="22" t="s">
        <v>206</v>
      </c>
      <c r="B1321" s="20">
        <f>VLOOKUP(A1321,Table7[#All],2,)</f>
        <v>15</v>
      </c>
      <c r="C1321" s="23" t="s">
        <v>91</v>
      </c>
      <c r="D1321" s="20">
        <f>VLOOKUP(C1321,Table8[#All],2,0)</f>
        <v>0</v>
      </c>
      <c r="E1321" s="23" t="s">
        <v>92</v>
      </c>
      <c r="F1321" s="20">
        <f>VLOOKUP(E1321,Table9[#All],2,0)</f>
        <v>0</v>
      </c>
      <c r="G1321" s="23" t="s">
        <v>93</v>
      </c>
      <c r="H1321" s="20">
        <f>VLOOKUP(G1321,Table10[#All],2,0)</f>
        <v>1</v>
      </c>
      <c r="I1321" s="23" t="s">
        <v>98</v>
      </c>
      <c r="J1321" s="20">
        <f>VLOOKUP(I1321,Table11[#All],2,0)</f>
        <v>1</v>
      </c>
      <c r="K1321" s="23" t="s">
        <v>98</v>
      </c>
      <c r="L1321" s="20">
        <f>VLOOKUP(K1321,Table12[#All],2,0)</f>
        <v>0</v>
      </c>
      <c r="M1321" s="23" t="s">
        <v>126</v>
      </c>
      <c r="N1321" s="20">
        <f>VLOOKUP(M1321,Table13[#All],2,0)</f>
        <v>0</v>
      </c>
      <c r="O1321" s="23" t="s">
        <v>98</v>
      </c>
      <c r="P1321" s="20">
        <f>VLOOKUP(O1321,Table14[#All],2,0)</f>
        <v>1</v>
      </c>
      <c r="Q1321" s="23" t="s">
        <v>104</v>
      </c>
      <c r="R1321" s="20">
        <f>VLOOKUP(Q1321,Table16[#All],2,0)</f>
        <v>0</v>
      </c>
      <c r="S1321" s="23" t="s">
        <v>111</v>
      </c>
      <c r="T1321" s="20">
        <f>VLOOKUP(S1321,Table17[#All],2,0)</f>
        <v>0</v>
      </c>
      <c r="U1321" s="24">
        <v>111000</v>
      </c>
    </row>
    <row r="1322" spans="1:21">
      <c r="A1322" s="19" t="s">
        <v>89</v>
      </c>
      <c r="B1322" s="20">
        <f>VLOOKUP(A1322,Table7[#All],2,)</f>
        <v>11</v>
      </c>
      <c r="C1322" s="20" t="s">
        <v>91</v>
      </c>
      <c r="D1322" s="20">
        <f>VLOOKUP(C1322,Table8[#All],2,0)</f>
        <v>0</v>
      </c>
      <c r="E1322" s="20" t="s">
        <v>92</v>
      </c>
      <c r="F1322" s="20">
        <f>VLOOKUP(E1322,Table9[#All],2,0)</f>
        <v>0</v>
      </c>
      <c r="G1322" s="20" t="s">
        <v>93</v>
      </c>
      <c r="H1322" s="20">
        <f>VLOOKUP(G1322,Table10[#All],2,0)</f>
        <v>1</v>
      </c>
      <c r="I1322" s="20" t="s">
        <v>98</v>
      </c>
      <c r="J1322" s="20">
        <f>VLOOKUP(I1322,Table11[#All],2,0)</f>
        <v>1</v>
      </c>
      <c r="K1322" s="20" t="s">
        <v>98</v>
      </c>
      <c r="L1322" s="20">
        <f>VLOOKUP(K1322,Table12[#All],2,0)</f>
        <v>0</v>
      </c>
      <c r="M1322" s="20" t="s">
        <v>119</v>
      </c>
      <c r="N1322" s="20">
        <f>VLOOKUP(M1322,Table13[#All],2,0)</f>
        <v>1</v>
      </c>
      <c r="O1322" s="20" t="s">
        <v>98</v>
      </c>
      <c r="P1322" s="20">
        <f>VLOOKUP(O1322,Table14[#All],2,0)</f>
        <v>1</v>
      </c>
      <c r="Q1322" s="20" t="s">
        <v>104</v>
      </c>
      <c r="R1322" s="20">
        <f>VLOOKUP(Q1322,Table16[#All],2,0)</f>
        <v>0</v>
      </c>
      <c r="S1322" s="20" t="s">
        <v>111</v>
      </c>
      <c r="T1322" s="20">
        <f>VLOOKUP(S1322,Table17[#All],2,0)</f>
        <v>0</v>
      </c>
      <c r="U1322" s="21">
        <v>156500</v>
      </c>
    </row>
    <row r="1323" spans="1:21">
      <c r="A1323" s="22" t="s">
        <v>197</v>
      </c>
      <c r="B1323" s="20">
        <f>VLOOKUP(A1323,Table7[#All],2,)</f>
        <v>8</v>
      </c>
      <c r="C1323" s="23" t="s">
        <v>90</v>
      </c>
      <c r="D1323" s="20">
        <f>VLOOKUP(C1323,Table8[#All],2,0)</f>
        <v>1</v>
      </c>
      <c r="E1323" s="23" t="s">
        <v>92</v>
      </c>
      <c r="F1323" s="20">
        <f>VLOOKUP(E1323,Table9[#All],2,0)</f>
        <v>0</v>
      </c>
      <c r="G1323" s="23" t="s">
        <v>93</v>
      </c>
      <c r="H1323" s="20">
        <f>VLOOKUP(G1323,Table10[#All],2,0)</f>
        <v>1</v>
      </c>
      <c r="I1323" s="23" t="s">
        <v>83</v>
      </c>
      <c r="J1323" s="20">
        <f>VLOOKUP(I1323,Table11[#All],2,0)</f>
        <v>3</v>
      </c>
      <c r="K1323" s="23" t="s">
        <v>83</v>
      </c>
      <c r="L1323" s="20">
        <f>VLOOKUP(K1323,Table12[#All],2,0)</f>
        <v>2</v>
      </c>
      <c r="M1323" s="23" t="s">
        <v>98</v>
      </c>
      <c r="N1323" s="20">
        <f>VLOOKUP(M1323,Table13[#All],2,0)</f>
        <v>2</v>
      </c>
      <c r="O1323" s="23" t="s">
        <v>98</v>
      </c>
      <c r="P1323" s="20">
        <f>VLOOKUP(O1323,Table14[#All],2,0)</f>
        <v>1</v>
      </c>
      <c r="Q1323" s="23" t="s">
        <v>104</v>
      </c>
      <c r="R1323" s="20">
        <f>VLOOKUP(Q1323,Table16[#All],2,0)</f>
        <v>0</v>
      </c>
      <c r="S1323" s="23" t="s">
        <v>111</v>
      </c>
      <c r="T1323" s="20">
        <f>VLOOKUP(S1323,Table17[#All],2,0)</f>
        <v>0</v>
      </c>
      <c r="U1323" s="24">
        <v>72500</v>
      </c>
    </row>
    <row r="1324" spans="1:21">
      <c r="A1324" s="19" t="s">
        <v>162</v>
      </c>
      <c r="B1324" s="20">
        <f>VLOOKUP(A1324,Table7[#All],2,)</f>
        <v>3</v>
      </c>
      <c r="C1324" s="20" t="s">
        <v>91</v>
      </c>
      <c r="D1324" s="20">
        <f>VLOOKUP(C1324,Table8[#All],2,0)</f>
        <v>0</v>
      </c>
      <c r="E1324" s="20" t="s">
        <v>92</v>
      </c>
      <c r="F1324" s="20">
        <f>VLOOKUP(E1324,Table9[#All],2,0)</f>
        <v>0</v>
      </c>
      <c r="G1324" s="20" t="s">
        <v>122</v>
      </c>
      <c r="H1324" s="20">
        <f>VLOOKUP(G1324,Table10[#All],2,0)</f>
        <v>0</v>
      </c>
      <c r="I1324" s="20" t="s">
        <v>119</v>
      </c>
      <c r="J1324" s="20">
        <f>VLOOKUP(I1324,Table11[#All],2,0)</f>
        <v>0</v>
      </c>
      <c r="K1324" s="20" t="s">
        <v>98</v>
      </c>
      <c r="L1324" s="20">
        <f>VLOOKUP(K1324,Table12[#All],2,0)</f>
        <v>0</v>
      </c>
      <c r="M1324" s="20" t="s">
        <v>126</v>
      </c>
      <c r="N1324" s="20">
        <f>VLOOKUP(M1324,Table13[#All],2,0)</f>
        <v>0</v>
      </c>
      <c r="O1324" s="20" t="s">
        <v>119</v>
      </c>
      <c r="P1324" s="20">
        <f>VLOOKUP(O1324,Table14[#All],2,0)</f>
        <v>0</v>
      </c>
      <c r="Q1324" s="20" t="s">
        <v>104</v>
      </c>
      <c r="R1324" s="20">
        <f>VLOOKUP(Q1324,Table16[#All],2,0)</f>
        <v>0</v>
      </c>
      <c r="S1324" s="20" t="s">
        <v>111</v>
      </c>
      <c r="T1324" s="20">
        <f>VLOOKUP(S1324,Table17[#All],2,0)</f>
        <v>0</v>
      </c>
      <c r="U1324" s="21">
        <v>190000</v>
      </c>
    </row>
    <row r="1325" spans="1:21">
      <c r="A1325" s="22" t="s">
        <v>197</v>
      </c>
      <c r="B1325" s="20">
        <f>VLOOKUP(A1325,Table7[#All],2,)</f>
        <v>8</v>
      </c>
      <c r="C1325" s="23" t="s">
        <v>91</v>
      </c>
      <c r="D1325" s="20">
        <f>VLOOKUP(C1325,Table8[#All],2,0)</f>
        <v>0</v>
      </c>
      <c r="E1325" s="23" t="s">
        <v>92</v>
      </c>
      <c r="F1325" s="20">
        <f>VLOOKUP(E1325,Table9[#All],2,0)</f>
        <v>0</v>
      </c>
      <c r="G1325" s="23" t="s">
        <v>93</v>
      </c>
      <c r="H1325" s="20">
        <f>VLOOKUP(G1325,Table10[#All],2,0)</f>
        <v>1</v>
      </c>
      <c r="I1325" s="23" t="s">
        <v>98</v>
      </c>
      <c r="J1325" s="20">
        <f>VLOOKUP(I1325,Table11[#All],2,0)</f>
        <v>1</v>
      </c>
      <c r="K1325" s="23" t="s">
        <v>98</v>
      </c>
      <c r="L1325" s="20">
        <f>VLOOKUP(K1325,Table12[#All],2,0)</f>
        <v>0</v>
      </c>
      <c r="M1325" s="23" t="s">
        <v>119</v>
      </c>
      <c r="N1325" s="20">
        <f>VLOOKUP(M1325,Table13[#All],2,0)</f>
        <v>1</v>
      </c>
      <c r="O1325" s="23" t="s">
        <v>139</v>
      </c>
      <c r="P1325" s="20">
        <f>VLOOKUP(O1325,Table14[#All],2,0)</f>
        <v>3</v>
      </c>
      <c r="Q1325" s="23" t="s">
        <v>104</v>
      </c>
      <c r="R1325" s="20">
        <f>VLOOKUP(Q1325,Table16[#All],2,0)</f>
        <v>0</v>
      </c>
      <c r="S1325" s="23" t="s">
        <v>111</v>
      </c>
      <c r="T1325" s="20">
        <f>VLOOKUP(S1325,Table17[#All],2,0)</f>
        <v>0</v>
      </c>
      <c r="U1325" s="24">
        <v>82500</v>
      </c>
    </row>
    <row r="1326" spans="1:21">
      <c r="A1326" s="19" t="s">
        <v>163</v>
      </c>
      <c r="B1326" s="20">
        <f>VLOOKUP(A1326,Table7[#All],2,)</f>
        <v>5</v>
      </c>
      <c r="C1326" s="20" t="s">
        <v>91</v>
      </c>
      <c r="D1326" s="20">
        <f>VLOOKUP(C1326,Table8[#All],2,0)</f>
        <v>0</v>
      </c>
      <c r="E1326" s="20" t="s">
        <v>92</v>
      </c>
      <c r="F1326" s="20">
        <f>VLOOKUP(E1326,Table9[#All],2,0)</f>
        <v>0</v>
      </c>
      <c r="G1326" s="20" t="s">
        <v>93</v>
      </c>
      <c r="H1326" s="20">
        <f>VLOOKUP(G1326,Table10[#All],2,0)</f>
        <v>1</v>
      </c>
      <c r="I1326" s="20" t="s">
        <v>126</v>
      </c>
      <c r="J1326" s="20">
        <f>VLOOKUP(I1326,Table11[#All],2,0)</f>
        <v>2</v>
      </c>
      <c r="K1326" s="20" t="s">
        <v>98</v>
      </c>
      <c r="L1326" s="20">
        <f>VLOOKUP(K1326,Table12[#All],2,0)</f>
        <v>0</v>
      </c>
      <c r="M1326" s="20" t="s">
        <v>126</v>
      </c>
      <c r="N1326" s="20">
        <f>VLOOKUP(M1326,Table13[#All],2,0)</f>
        <v>0</v>
      </c>
      <c r="O1326" s="20" t="s">
        <v>119</v>
      </c>
      <c r="P1326" s="20">
        <f>VLOOKUP(O1326,Table14[#All],2,0)</f>
        <v>0</v>
      </c>
      <c r="Q1326" s="20" t="s">
        <v>104</v>
      </c>
      <c r="R1326" s="20">
        <f>VLOOKUP(Q1326,Table16[#All],2,0)</f>
        <v>0</v>
      </c>
      <c r="S1326" s="20" t="s">
        <v>150</v>
      </c>
      <c r="T1326" s="20">
        <f>VLOOKUP(S1326,Table17[#All],2,0)</f>
        <v>2</v>
      </c>
      <c r="U1326" s="21">
        <v>147000</v>
      </c>
    </row>
    <row r="1327" spans="1:21">
      <c r="A1327" s="22" t="s">
        <v>214</v>
      </c>
      <c r="B1327" s="20">
        <f>VLOOKUP(A1327,Table7[#All],2,)</f>
        <v>13</v>
      </c>
      <c r="C1327" s="23" t="s">
        <v>91</v>
      </c>
      <c r="D1327" s="20">
        <f>VLOOKUP(C1327,Table8[#All],2,0)</f>
        <v>0</v>
      </c>
      <c r="E1327" s="23" t="s">
        <v>92</v>
      </c>
      <c r="F1327" s="20">
        <f>VLOOKUP(E1327,Table9[#All],2,0)</f>
        <v>0</v>
      </c>
      <c r="G1327" s="23" t="s">
        <v>93</v>
      </c>
      <c r="H1327" s="20">
        <f>VLOOKUP(G1327,Table10[#All],2,0)</f>
        <v>1</v>
      </c>
      <c r="I1327" s="23" t="s">
        <v>98</v>
      </c>
      <c r="J1327" s="20">
        <f>VLOOKUP(I1327,Table11[#All],2,0)</f>
        <v>1</v>
      </c>
      <c r="K1327" s="23" t="s">
        <v>139</v>
      </c>
      <c r="L1327" s="20">
        <f>VLOOKUP(K1327,Table12[#All],2,0)</f>
        <v>3</v>
      </c>
      <c r="M1327" s="23" t="s">
        <v>139</v>
      </c>
      <c r="N1327" s="20">
        <f>VLOOKUP(M1327,Table13[#All],2,0)</f>
        <v>3</v>
      </c>
      <c r="O1327" s="23" t="s">
        <v>98</v>
      </c>
      <c r="P1327" s="20">
        <f>VLOOKUP(O1327,Table14[#All],2,0)</f>
        <v>1</v>
      </c>
      <c r="Q1327" s="23" t="s">
        <v>167</v>
      </c>
      <c r="R1327" s="20">
        <f>VLOOKUP(Q1327,Table16[#All],2,0)</f>
        <v>1</v>
      </c>
      <c r="S1327" s="23" t="s">
        <v>111</v>
      </c>
      <c r="T1327" s="20">
        <f>VLOOKUP(S1327,Table17[#All],2,0)</f>
        <v>0</v>
      </c>
      <c r="U1327" s="24">
        <v>55000</v>
      </c>
    </row>
    <row r="1328" spans="1:21">
      <c r="A1328" s="19" t="s">
        <v>206</v>
      </c>
      <c r="B1328" s="20">
        <f>VLOOKUP(A1328,Table7[#All],2,)</f>
        <v>15</v>
      </c>
      <c r="C1328" s="20" t="s">
        <v>91</v>
      </c>
      <c r="D1328" s="20">
        <f>VLOOKUP(C1328,Table8[#All],2,0)</f>
        <v>0</v>
      </c>
      <c r="E1328" s="20" t="s">
        <v>92</v>
      </c>
      <c r="F1328" s="20">
        <f>VLOOKUP(E1328,Table9[#All],2,0)</f>
        <v>0</v>
      </c>
      <c r="G1328" s="20" t="s">
        <v>93</v>
      </c>
      <c r="H1328" s="20">
        <f>VLOOKUP(G1328,Table10[#All],2,0)</f>
        <v>1</v>
      </c>
      <c r="I1328" s="20" t="s">
        <v>98</v>
      </c>
      <c r="J1328" s="20">
        <f>VLOOKUP(I1328,Table11[#All],2,0)</f>
        <v>1</v>
      </c>
      <c r="K1328" s="20" t="s">
        <v>98</v>
      </c>
      <c r="L1328" s="20">
        <f>VLOOKUP(K1328,Table12[#All],2,0)</f>
        <v>0</v>
      </c>
      <c r="M1328" s="20" t="s">
        <v>126</v>
      </c>
      <c r="N1328" s="20">
        <f>VLOOKUP(M1328,Table13[#All],2,0)</f>
        <v>0</v>
      </c>
      <c r="O1328" s="20" t="s">
        <v>119</v>
      </c>
      <c r="P1328" s="20">
        <f>VLOOKUP(O1328,Table14[#All],2,0)</f>
        <v>0</v>
      </c>
      <c r="Q1328" s="20" t="s">
        <v>104</v>
      </c>
      <c r="R1328" s="20">
        <f>VLOOKUP(Q1328,Table16[#All],2,0)</f>
        <v>0</v>
      </c>
      <c r="S1328" s="20" t="s">
        <v>111</v>
      </c>
      <c r="T1328" s="20">
        <f>VLOOKUP(S1328,Table17[#All],2,0)</f>
        <v>0</v>
      </c>
      <c r="U1328" s="21">
        <v>79000</v>
      </c>
    </row>
    <row r="1329" spans="1:21">
      <c r="A1329" s="22" t="s">
        <v>217</v>
      </c>
      <c r="B1329" s="20">
        <f>VLOOKUP(A1329,Table7[#All],2,)</f>
        <v>4</v>
      </c>
      <c r="C1329" s="23" t="s">
        <v>91</v>
      </c>
      <c r="D1329" s="20">
        <f>VLOOKUP(C1329,Table8[#All],2,0)</f>
        <v>0</v>
      </c>
      <c r="E1329" s="23" t="s">
        <v>92</v>
      </c>
      <c r="F1329" s="20">
        <f>VLOOKUP(E1329,Table9[#All],2,0)</f>
        <v>0</v>
      </c>
      <c r="G1329" s="23" t="s">
        <v>93</v>
      </c>
      <c r="H1329" s="20">
        <f>VLOOKUP(G1329,Table10[#All],2,0)</f>
        <v>1</v>
      </c>
      <c r="I1329" s="23" t="s">
        <v>98</v>
      </c>
      <c r="J1329" s="20">
        <f>VLOOKUP(I1329,Table11[#All],2,0)</f>
        <v>1</v>
      </c>
      <c r="K1329" s="23" t="s">
        <v>98</v>
      </c>
      <c r="L1329" s="20">
        <f>VLOOKUP(K1329,Table12[#All],2,0)</f>
        <v>0</v>
      </c>
      <c r="M1329" s="23" t="s">
        <v>126</v>
      </c>
      <c r="N1329" s="20">
        <f>VLOOKUP(M1329,Table13[#All],2,0)</f>
        <v>0</v>
      </c>
      <c r="O1329" s="23" t="s">
        <v>119</v>
      </c>
      <c r="P1329" s="20">
        <f>VLOOKUP(O1329,Table14[#All],2,0)</f>
        <v>0</v>
      </c>
      <c r="Q1329" s="23" t="s">
        <v>104</v>
      </c>
      <c r="R1329" s="20">
        <f>VLOOKUP(Q1329,Table16[#All],2,0)</f>
        <v>0</v>
      </c>
      <c r="S1329" s="23" t="s">
        <v>111</v>
      </c>
      <c r="T1329" s="20">
        <f>VLOOKUP(S1329,Table17[#All],2,0)</f>
        <v>0</v>
      </c>
      <c r="U1329" s="24">
        <v>130500</v>
      </c>
    </row>
    <row r="1330" spans="1:21">
      <c r="A1330" s="19" t="s">
        <v>188</v>
      </c>
      <c r="B1330" s="20">
        <f>VLOOKUP(A1330,Table7[#All],2,)</f>
        <v>7</v>
      </c>
      <c r="C1330" s="20" t="s">
        <v>91</v>
      </c>
      <c r="D1330" s="20">
        <f>VLOOKUP(C1330,Table8[#All],2,0)</f>
        <v>0</v>
      </c>
      <c r="E1330" s="20" t="s">
        <v>92</v>
      </c>
      <c r="F1330" s="20">
        <f>VLOOKUP(E1330,Table9[#All],2,0)</f>
        <v>0</v>
      </c>
      <c r="G1330" s="20" t="s">
        <v>176</v>
      </c>
      <c r="H1330" s="20">
        <f>VLOOKUP(G1330,Table10[#All],2,0)</f>
        <v>2</v>
      </c>
      <c r="I1330" s="20" t="s">
        <v>119</v>
      </c>
      <c r="J1330" s="20">
        <f>VLOOKUP(I1330,Table11[#All],2,0)</f>
        <v>0</v>
      </c>
      <c r="K1330" s="20" t="s">
        <v>98</v>
      </c>
      <c r="L1330" s="20">
        <f>VLOOKUP(K1330,Table12[#All],2,0)</f>
        <v>0</v>
      </c>
      <c r="M1330" s="20" t="s">
        <v>126</v>
      </c>
      <c r="N1330" s="20">
        <f>VLOOKUP(M1330,Table13[#All],2,0)</f>
        <v>0</v>
      </c>
      <c r="O1330" s="20" t="s">
        <v>98</v>
      </c>
      <c r="P1330" s="20">
        <f>VLOOKUP(O1330,Table14[#All],2,0)</f>
        <v>1</v>
      </c>
      <c r="Q1330" s="20" t="s">
        <v>104</v>
      </c>
      <c r="R1330" s="20">
        <f>VLOOKUP(Q1330,Table16[#All],2,0)</f>
        <v>0</v>
      </c>
      <c r="S1330" s="20" t="s">
        <v>111</v>
      </c>
      <c r="T1330" s="20">
        <f>VLOOKUP(S1330,Table17[#All],2,0)</f>
        <v>0</v>
      </c>
      <c r="U1330" s="21">
        <v>256000</v>
      </c>
    </row>
    <row r="1331" spans="1:21">
      <c r="A1331" s="22" t="s">
        <v>121</v>
      </c>
      <c r="B1331" s="20">
        <f>VLOOKUP(A1331,Table7[#All],2,)</f>
        <v>17</v>
      </c>
      <c r="C1331" s="23" t="s">
        <v>91</v>
      </c>
      <c r="D1331" s="20">
        <f>VLOOKUP(C1331,Table8[#All],2,0)</f>
        <v>0</v>
      </c>
      <c r="E1331" s="23" t="s">
        <v>92</v>
      </c>
      <c r="F1331" s="20">
        <f>VLOOKUP(E1331,Table9[#All],2,0)</f>
        <v>0</v>
      </c>
      <c r="G1331" s="23" t="s">
        <v>122</v>
      </c>
      <c r="H1331" s="20">
        <f>VLOOKUP(G1331,Table10[#All],2,0)</f>
        <v>0</v>
      </c>
      <c r="I1331" s="23" t="s">
        <v>119</v>
      </c>
      <c r="J1331" s="20">
        <f>VLOOKUP(I1331,Table11[#All],2,0)</f>
        <v>0</v>
      </c>
      <c r="K1331" s="23" t="s">
        <v>98</v>
      </c>
      <c r="L1331" s="20">
        <f>VLOOKUP(K1331,Table12[#All],2,0)</f>
        <v>0</v>
      </c>
      <c r="M1331" s="23" t="s">
        <v>119</v>
      </c>
      <c r="N1331" s="20">
        <f>VLOOKUP(M1331,Table13[#All],2,0)</f>
        <v>1</v>
      </c>
      <c r="O1331" s="23" t="s">
        <v>98</v>
      </c>
      <c r="P1331" s="20">
        <f>VLOOKUP(O1331,Table14[#All],2,0)</f>
        <v>1</v>
      </c>
      <c r="Q1331" s="23" t="s">
        <v>104</v>
      </c>
      <c r="R1331" s="20">
        <f>VLOOKUP(Q1331,Table16[#All],2,0)</f>
        <v>0</v>
      </c>
      <c r="S1331" s="23" t="s">
        <v>111</v>
      </c>
      <c r="T1331" s="20">
        <f>VLOOKUP(S1331,Table17[#All],2,0)</f>
        <v>0</v>
      </c>
      <c r="U1331" s="24">
        <v>176500</v>
      </c>
    </row>
    <row r="1332" spans="1:21">
      <c r="A1332" s="19" t="s">
        <v>163</v>
      </c>
      <c r="B1332" s="20">
        <f>VLOOKUP(A1332,Table7[#All],2,)</f>
        <v>5</v>
      </c>
      <c r="C1332" s="20" t="s">
        <v>91</v>
      </c>
      <c r="D1332" s="20">
        <f>VLOOKUP(C1332,Table8[#All],2,0)</f>
        <v>0</v>
      </c>
      <c r="E1332" s="20" t="s">
        <v>92</v>
      </c>
      <c r="F1332" s="20">
        <f>VLOOKUP(E1332,Table9[#All],2,0)</f>
        <v>0</v>
      </c>
      <c r="G1332" s="20" t="s">
        <v>93</v>
      </c>
      <c r="H1332" s="20">
        <f>VLOOKUP(G1332,Table10[#All],2,0)</f>
        <v>1</v>
      </c>
      <c r="I1332" s="20" t="s">
        <v>119</v>
      </c>
      <c r="J1332" s="20">
        <f>VLOOKUP(I1332,Table11[#All],2,0)</f>
        <v>0</v>
      </c>
      <c r="K1332" s="20" t="s">
        <v>119</v>
      </c>
      <c r="L1332" s="20">
        <f>VLOOKUP(K1332,Table12[#All],2,0)</f>
        <v>1</v>
      </c>
      <c r="M1332" s="20" t="s">
        <v>126</v>
      </c>
      <c r="N1332" s="20">
        <f>VLOOKUP(M1332,Table13[#All],2,0)</f>
        <v>0</v>
      </c>
      <c r="O1332" s="20" t="s">
        <v>119</v>
      </c>
      <c r="P1332" s="20">
        <f>VLOOKUP(O1332,Table14[#All],2,0)</f>
        <v>0</v>
      </c>
      <c r="Q1332" s="20" t="s">
        <v>104</v>
      </c>
      <c r="R1332" s="20">
        <f>VLOOKUP(Q1332,Table16[#All],2,0)</f>
        <v>0</v>
      </c>
      <c r="S1332" s="20" t="s">
        <v>111</v>
      </c>
      <c r="T1332" s="20">
        <f>VLOOKUP(S1332,Table17[#All],2,0)</f>
        <v>0</v>
      </c>
      <c r="U1332" s="21">
        <v>227000</v>
      </c>
    </row>
    <row r="1333" spans="1:21">
      <c r="A1333" s="22" t="s">
        <v>209</v>
      </c>
      <c r="B1333" s="20">
        <f>VLOOKUP(A1333,Table7[#All],2,)</f>
        <v>0</v>
      </c>
      <c r="C1333" s="23" t="s">
        <v>91</v>
      </c>
      <c r="D1333" s="20">
        <f>VLOOKUP(C1333,Table8[#All],2,0)</f>
        <v>0</v>
      </c>
      <c r="E1333" s="23" t="s">
        <v>92</v>
      </c>
      <c r="F1333" s="20">
        <f>VLOOKUP(E1333,Table9[#All],2,0)</f>
        <v>0</v>
      </c>
      <c r="G1333" s="23" t="s">
        <v>158</v>
      </c>
      <c r="H1333" s="20">
        <f>VLOOKUP(G1333,Table10[#All],2,0)</f>
        <v>5</v>
      </c>
      <c r="I1333" s="23" t="s">
        <v>98</v>
      </c>
      <c r="J1333" s="20">
        <f>VLOOKUP(I1333,Table11[#All],2,0)</f>
        <v>1</v>
      </c>
      <c r="K1333" s="23" t="s">
        <v>98</v>
      </c>
      <c r="L1333" s="20">
        <f>VLOOKUP(K1333,Table12[#All],2,0)</f>
        <v>0</v>
      </c>
      <c r="M1333" s="23" t="s">
        <v>119</v>
      </c>
      <c r="N1333" s="20">
        <f>VLOOKUP(M1333,Table13[#All],2,0)</f>
        <v>1</v>
      </c>
      <c r="O1333" s="23" t="s">
        <v>98</v>
      </c>
      <c r="P1333" s="20">
        <f>VLOOKUP(O1333,Table14[#All],2,0)</f>
        <v>1</v>
      </c>
      <c r="Q1333" s="23" t="s">
        <v>104</v>
      </c>
      <c r="R1333" s="20">
        <f>VLOOKUP(Q1333,Table16[#All],2,0)</f>
        <v>0</v>
      </c>
      <c r="S1333" s="23" t="s">
        <v>111</v>
      </c>
      <c r="T1333" s="20">
        <f>VLOOKUP(S1333,Table17[#All],2,0)</f>
        <v>0</v>
      </c>
      <c r="U1333" s="24">
        <v>132500</v>
      </c>
    </row>
    <row r="1334" spans="1:21">
      <c r="A1334" s="19" t="s">
        <v>206</v>
      </c>
      <c r="B1334" s="20">
        <f>VLOOKUP(A1334,Table7[#All],2,)</f>
        <v>15</v>
      </c>
      <c r="C1334" s="20" t="s">
        <v>91</v>
      </c>
      <c r="D1334" s="20">
        <f>VLOOKUP(C1334,Table8[#All],2,0)</f>
        <v>0</v>
      </c>
      <c r="E1334" s="20" t="s">
        <v>92</v>
      </c>
      <c r="F1334" s="20">
        <f>VLOOKUP(E1334,Table9[#All],2,0)</f>
        <v>0</v>
      </c>
      <c r="G1334" s="20" t="s">
        <v>93</v>
      </c>
      <c r="H1334" s="20">
        <f>VLOOKUP(G1334,Table10[#All],2,0)</f>
        <v>1</v>
      </c>
      <c r="I1334" s="20" t="s">
        <v>98</v>
      </c>
      <c r="J1334" s="20">
        <f>VLOOKUP(I1334,Table11[#All],2,0)</f>
        <v>1</v>
      </c>
      <c r="K1334" s="20" t="s">
        <v>98</v>
      </c>
      <c r="L1334" s="20">
        <f>VLOOKUP(K1334,Table12[#All],2,0)</f>
        <v>0</v>
      </c>
      <c r="M1334" s="20" t="s">
        <v>126</v>
      </c>
      <c r="N1334" s="20">
        <f>VLOOKUP(M1334,Table13[#All],2,0)</f>
        <v>0</v>
      </c>
      <c r="O1334" s="20" t="s">
        <v>98</v>
      </c>
      <c r="P1334" s="20">
        <f>VLOOKUP(O1334,Table14[#All],2,0)</f>
        <v>1</v>
      </c>
      <c r="Q1334" s="20" t="s">
        <v>104</v>
      </c>
      <c r="R1334" s="20">
        <f>VLOOKUP(Q1334,Table16[#All],2,0)</f>
        <v>0</v>
      </c>
      <c r="S1334" s="20" t="s">
        <v>111</v>
      </c>
      <c r="T1334" s="20">
        <f>VLOOKUP(S1334,Table17[#All],2,0)</f>
        <v>0</v>
      </c>
      <c r="U1334" s="21">
        <v>100000</v>
      </c>
    </row>
    <row r="1335" spans="1:21">
      <c r="A1335" s="22" t="s">
        <v>214</v>
      </c>
      <c r="B1335" s="20">
        <f>VLOOKUP(A1335,Table7[#All],2,)</f>
        <v>13</v>
      </c>
      <c r="C1335" s="23" t="s">
        <v>91</v>
      </c>
      <c r="D1335" s="20">
        <f>VLOOKUP(C1335,Table8[#All],2,0)</f>
        <v>0</v>
      </c>
      <c r="E1335" s="23" t="s">
        <v>92</v>
      </c>
      <c r="F1335" s="20">
        <f>VLOOKUP(E1335,Table9[#All],2,0)</f>
        <v>0</v>
      </c>
      <c r="G1335" s="23" t="s">
        <v>176</v>
      </c>
      <c r="H1335" s="20">
        <f>VLOOKUP(G1335,Table10[#All],2,0)</f>
        <v>2</v>
      </c>
      <c r="I1335" s="23" t="s">
        <v>98</v>
      </c>
      <c r="J1335" s="20">
        <f>VLOOKUP(I1335,Table11[#All],2,0)</f>
        <v>1</v>
      </c>
      <c r="K1335" s="23" t="s">
        <v>98</v>
      </c>
      <c r="L1335" s="20">
        <f>VLOOKUP(K1335,Table12[#All],2,0)</f>
        <v>0</v>
      </c>
      <c r="M1335" s="23" t="s">
        <v>126</v>
      </c>
      <c r="N1335" s="20">
        <f>VLOOKUP(M1335,Table13[#All],2,0)</f>
        <v>0</v>
      </c>
      <c r="O1335" s="23" t="s">
        <v>119</v>
      </c>
      <c r="P1335" s="20">
        <f>VLOOKUP(O1335,Table14[#All],2,0)</f>
        <v>0</v>
      </c>
      <c r="Q1335" s="23" t="s">
        <v>104</v>
      </c>
      <c r="R1335" s="20">
        <f>VLOOKUP(Q1335,Table16[#All],2,0)</f>
        <v>0</v>
      </c>
      <c r="S1335" s="23" t="s">
        <v>111</v>
      </c>
      <c r="T1335" s="20">
        <f>VLOOKUP(S1335,Table17[#All],2,0)</f>
        <v>0</v>
      </c>
      <c r="U1335" s="24">
        <v>125500</v>
      </c>
    </row>
    <row r="1336" spans="1:21">
      <c r="A1336" s="19" t="s">
        <v>141</v>
      </c>
      <c r="B1336" s="20">
        <f>VLOOKUP(A1336,Table7[#All],2,)</f>
        <v>22</v>
      </c>
      <c r="C1336" s="20" t="s">
        <v>91</v>
      </c>
      <c r="D1336" s="20">
        <f>VLOOKUP(C1336,Table8[#All],2,0)</f>
        <v>0</v>
      </c>
      <c r="E1336" s="20" t="s">
        <v>129</v>
      </c>
      <c r="F1336" s="20">
        <f>VLOOKUP(E1336,Table9[#All],2,0)</f>
        <v>3</v>
      </c>
      <c r="G1336" s="20" t="s">
        <v>122</v>
      </c>
      <c r="H1336" s="20">
        <f>VLOOKUP(G1336,Table10[#All],2,0)</f>
        <v>0</v>
      </c>
      <c r="I1336" s="20" t="s">
        <v>98</v>
      </c>
      <c r="J1336" s="20">
        <f>VLOOKUP(I1336,Table11[#All],2,0)</f>
        <v>1</v>
      </c>
      <c r="K1336" s="20" t="s">
        <v>98</v>
      </c>
      <c r="L1336" s="20">
        <f>VLOOKUP(K1336,Table12[#All],2,0)</f>
        <v>0</v>
      </c>
      <c r="M1336" s="20" t="s">
        <v>98</v>
      </c>
      <c r="N1336" s="20">
        <f>VLOOKUP(M1336,Table13[#All],2,0)</f>
        <v>2</v>
      </c>
      <c r="O1336" s="20" t="s">
        <v>98</v>
      </c>
      <c r="P1336" s="20">
        <f>VLOOKUP(O1336,Table14[#All],2,0)</f>
        <v>1</v>
      </c>
      <c r="Q1336" s="20" t="s">
        <v>104</v>
      </c>
      <c r="R1336" s="20">
        <f>VLOOKUP(Q1336,Table16[#All],2,0)</f>
        <v>0</v>
      </c>
      <c r="S1336" s="20" t="s">
        <v>111</v>
      </c>
      <c r="T1336" s="20">
        <f>VLOOKUP(S1336,Table17[#All],2,0)</f>
        <v>0</v>
      </c>
      <c r="U1336" s="21">
        <v>125000</v>
      </c>
    </row>
    <row r="1337" spans="1:21">
      <c r="A1337" s="22" t="s">
        <v>175</v>
      </c>
      <c r="B1337" s="20">
        <f>VLOOKUP(A1337,Table7[#All],2,)</f>
        <v>6</v>
      </c>
      <c r="C1337" s="23" t="s">
        <v>91</v>
      </c>
      <c r="D1337" s="20">
        <f>VLOOKUP(C1337,Table8[#All],2,0)</f>
        <v>0</v>
      </c>
      <c r="E1337" s="23" t="s">
        <v>92</v>
      </c>
      <c r="F1337" s="20">
        <f>VLOOKUP(E1337,Table9[#All],2,0)</f>
        <v>0</v>
      </c>
      <c r="G1337" s="23" t="s">
        <v>93</v>
      </c>
      <c r="H1337" s="20">
        <f>VLOOKUP(G1337,Table10[#All],2,0)</f>
        <v>1</v>
      </c>
      <c r="I1337" s="23" t="s">
        <v>119</v>
      </c>
      <c r="J1337" s="20">
        <f>VLOOKUP(I1337,Table11[#All],2,0)</f>
        <v>0</v>
      </c>
      <c r="K1337" s="23" t="s">
        <v>98</v>
      </c>
      <c r="L1337" s="20">
        <f>VLOOKUP(K1337,Table12[#All],2,0)</f>
        <v>0</v>
      </c>
      <c r="M1337" s="23" t="s">
        <v>98</v>
      </c>
      <c r="N1337" s="20">
        <f>VLOOKUP(M1337,Table13[#All],2,0)</f>
        <v>2</v>
      </c>
      <c r="O1337" s="23" t="s">
        <v>98</v>
      </c>
      <c r="P1337" s="20">
        <f>VLOOKUP(O1337,Table14[#All],2,0)</f>
        <v>1</v>
      </c>
      <c r="Q1337" s="23" t="s">
        <v>104</v>
      </c>
      <c r="R1337" s="20">
        <f>VLOOKUP(Q1337,Table16[#All],2,0)</f>
        <v>0</v>
      </c>
      <c r="S1337" s="23" t="s">
        <v>111</v>
      </c>
      <c r="T1337" s="20">
        <f>VLOOKUP(S1337,Table17[#All],2,0)</f>
        <v>0</v>
      </c>
      <c r="U1337" s="24">
        <v>167900</v>
      </c>
    </row>
    <row r="1338" spans="1:21">
      <c r="A1338" s="19" t="s">
        <v>175</v>
      </c>
      <c r="B1338" s="20">
        <f>VLOOKUP(A1338,Table7[#All],2,)</f>
        <v>6</v>
      </c>
      <c r="C1338" s="20" t="s">
        <v>90</v>
      </c>
      <c r="D1338" s="20">
        <f>VLOOKUP(C1338,Table8[#All],2,0)</f>
        <v>1</v>
      </c>
      <c r="E1338" s="20" t="s">
        <v>179</v>
      </c>
      <c r="F1338" s="20">
        <f>VLOOKUP(E1338,Table9[#All],2,0)</f>
        <v>2</v>
      </c>
      <c r="G1338" s="20" t="s">
        <v>93</v>
      </c>
      <c r="H1338" s="20">
        <f>VLOOKUP(G1338,Table10[#All],2,0)</f>
        <v>1</v>
      </c>
      <c r="I1338" s="20" t="s">
        <v>98</v>
      </c>
      <c r="J1338" s="20">
        <f>VLOOKUP(I1338,Table11[#All],2,0)</f>
        <v>1</v>
      </c>
      <c r="K1338" s="20" t="s">
        <v>98</v>
      </c>
      <c r="L1338" s="20">
        <f>VLOOKUP(K1338,Table12[#All],2,0)</f>
        <v>0</v>
      </c>
      <c r="M1338" s="20" t="s">
        <v>98</v>
      </c>
      <c r="N1338" s="20">
        <f>VLOOKUP(M1338,Table13[#All],2,0)</f>
        <v>2</v>
      </c>
      <c r="O1338" s="20" t="s">
        <v>98</v>
      </c>
      <c r="P1338" s="20">
        <f>VLOOKUP(O1338,Table14[#All],2,0)</f>
        <v>1</v>
      </c>
      <c r="Q1338" s="20" t="s">
        <v>104</v>
      </c>
      <c r="R1338" s="20">
        <f>VLOOKUP(Q1338,Table16[#All],2,0)</f>
        <v>0</v>
      </c>
      <c r="S1338" s="20" t="s">
        <v>111</v>
      </c>
      <c r="T1338" s="20">
        <f>VLOOKUP(S1338,Table17[#All],2,0)</f>
        <v>0</v>
      </c>
      <c r="U1338" s="21">
        <v>135000</v>
      </c>
    </row>
    <row r="1339" spans="1:21">
      <c r="A1339" s="22" t="s">
        <v>188</v>
      </c>
      <c r="B1339" s="20">
        <f>VLOOKUP(A1339,Table7[#All],2,)</f>
        <v>7</v>
      </c>
      <c r="C1339" s="23" t="s">
        <v>90</v>
      </c>
      <c r="D1339" s="20">
        <f>VLOOKUP(C1339,Table8[#All],2,0)</f>
        <v>1</v>
      </c>
      <c r="E1339" s="23" t="s">
        <v>92</v>
      </c>
      <c r="F1339" s="20">
        <f>VLOOKUP(E1339,Table9[#All],2,0)</f>
        <v>0</v>
      </c>
      <c r="G1339" s="23" t="s">
        <v>93</v>
      </c>
      <c r="H1339" s="20">
        <f>VLOOKUP(G1339,Table10[#All],2,0)</f>
        <v>1</v>
      </c>
      <c r="I1339" s="23" t="s">
        <v>98</v>
      </c>
      <c r="J1339" s="20">
        <f>VLOOKUP(I1339,Table11[#All],2,0)</f>
        <v>1</v>
      </c>
      <c r="K1339" s="23" t="s">
        <v>98</v>
      </c>
      <c r="L1339" s="20">
        <f>VLOOKUP(K1339,Table12[#All],2,0)</f>
        <v>0</v>
      </c>
      <c r="M1339" s="23" t="s">
        <v>139</v>
      </c>
      <c r="N1339" s="20">
        <f>VLOOKUP(M1339,Table13[#All],2,0)</f>
        <v>3</v>
      </c>
      <c r="O1339" s="23" t="s">
        <v>139</v>
      </c>
      <c r="P1339" s="20">
        <f>VLOOKUP(O1339,Table14[#All],2,0)</f>
        <v>3</v>
      </c>
      <c r="Q1339" s="23" t="s">
        <v>167</v>
      </c>
      <c r="R1339" s="20">
        <f>VLOOKUP(Q1339,Table16[#All],2,0)</f>
        <v>1</v>
      </c>
      <c r="S1339" s="23" t="s">
        <v>111</v>
      </c>
      <c r="T1339" s="20">
        <f>VLOOKUP(S1339,Table17[#All],2,0)</f>
        <v>0</v>
      </c>
      <c r="U1339" s="24">
        <v>52500</v>
      </c>
    </row>
    <row r="1340" spans="1:21">
      <c r="A1340" s="19" t="s">
        <v>209</v>
      </c>
      <c r="B1340" s="20">
        <f>VLOOKUP(A1340,Table7[#All],2,)</f>
        <v>0</v>
      </c>
      <c r="C1340" s="20" t="s">
        <v>91</v>
      </c>
      <c r="D1340" s="20">
        <f>VLOOKUP(C1340,Table8[#All],2,0)</f>
        <v>0</v>
      </c>
      <c r="E1340" s="20" t="s">
        <v>92</v>
      </c>
      <c r="F1340" s="20">
        <f>VLOOKUP(E1340,Table9[#All],2,0)</f>
        <v>0</v>
      </c>
      <c r="G1340" s="20" t="s">
        <v>122</v>
      </c>
      <c r="H1340" s="20">
        <f>VLOOKUP(G1340,Table10[#All],2,0)</f>
        <v>0</v>
      </c>
      <c r="I1340" s="20" t="s">
        <v>119</v>
      </c>
      <c r="J1340" s="20">
        <f>VLOOKUP(I1340,Table11[#All],2,0)</f>
        <v>0</v>
      </c>
      <c r="K1340" s="20" t="s">
        <v>98</v>
      </c>
      <c r="L1340" s="20">
        <f>VLOOKUP(K1340,Table12[#All],2,0)</f>
        <v>0</v>
      </c>
      <c r="M1340" s="20" t="s">
        <v>126</v>
      </c>
      <c r="N1340" s="20">
        <f>VLOOKUP(M1340,Table13[#All],2,0)</f>
        <v>0</v>
      </c>
      <c r="O1340" s="20" t="s">
        <v>119</v>
      </c>
      <c r="P1340" s="20">
        <f>VLOOKUP(O1340,Table14[#All],2,0)</f>
        <v>0</v>
      </c>
      <c r="Q1340" s="20" t="s">
        <v>104</v>
      </c>
      <c r="R1340" s="20">
        <f>VLOOKUP(Q1340,Table16[#All],2,0)</f>
        <v>0</v>
      </c>
      <c r="S1340" s="20" t="s">
        <v>111</v>
      </c>
      <c r="T1340" s="20">
        <f>VLOOKUP(S1340,Table17[#All],2,0)</f>
        <v>0</v>
      </c>
      <c r="U1340" s="21">
        <v>200000</v>
      </c>
    </row>
    <row r="1341" spans="1:21">
      <c r="A1341" s="22" t="s">
        <v>209</v>
      </c>
      <c r="B1341" s="20">
        <f>VLOOKUP(A1341,Table7[#All],2,)</f>
        <v>0</v>
      </c>
      <c r="C1341" s="23" t="s">
        <v>91</v>
      </c>
      <c r="D1341" s="20">
        <f>VLOOKUP(C1341,Table8[#All],2,0)</f>
        <v>0</v>
      </c>
      <c r="E1341" s="23" t="s">
        <v>92</v>
      </c>
      <c r="F1341" s="20">
        <f>VLOOKUP(E1341,Table9[#All],2,0)</f>
        <v>0</v>
      </c>
      <c r="G1341" s="23" t="s">
        <v>93</v>
      </c>
      <c r="H1341" s="20">
        <f>VLOOKUP(G1341,Table10[#All],2,0)</f>
        <v>1</v>
      </c>
      <c r="I1341" s="23" t="s">
        <v>98</v>
      </c>
      <c r="J1341" s="20">
        <f>VLOOKUP(I1341,Table11[#All],2,0)</f>
        <v>1</v>
      </c>
      <c r="K1341" s="23" t="s">
        <v>98</v>
      </c>
      <c r="L1341" s="20">
        <f>VLOOKUP(K1341,Table12[#All],2,0)</f>
        <v>0</v>
      </c>
      <c r="M1341" s="23" t="s">
        <v>126</v>
      </c>
      <c r="N1341" s="20">
        <f>VLOOKUP(M1341,Table13[#All],2,0)</f>
        <v>0</v>
      </c>
      <c r="O1341" s="23" t="s">
        <v>98</v>
      </c>
      <c r="P1341" s="20">
        <f>VLOOKUP(O1341,Table14[#All],2,0)</f>
        <v>1</v>
      </c>
      <c r="Q1341" s="23" t="s">
        <v>104</v>
      </c>
      <c r="R1341" s="20">
        <f>VLOOKUP(Q1341,Table16[#All],2,0)</f>
        <v>0</v>
      </c>
      <c r="S1341" s="23" t="s">
        <v>111</v>
      </c>
      <c r="T1341" s="20">
        <f>VLOOKUP(S1341,Table17[#All],2,0)</f>
        <v>0</v>
      </c>
      <c r="U1341" s="24">
        <v>128500</v>
      </c>
    </row>
    <row r="1342" spans="1:21">
      <c r="A1342" s="19" t="s">
        <v>89</v>
      </c>
      <c r="B1342" s="20">
        <f>VLOOKUP(A1342,Table7[#All],2,)</f>
        <v>11</v>
      </c>
      <c r="C1342" s="20" t="s">
        <v>91</v>
      </c>
      <c r="D1342" s="20">
        <f>VLOOKUP(C1342,Table8[#All],2,0)</f>
        <v>0</v>
      </c>
      <c r="E1342" s="20" t="s">
        <v>92</v>
      </c>
      <c r="F1342" s="20">
        <f>VLOOKUP(E1342,Table9[#All],2,0)</f>
        <v>0</v>
      </c>
      <c r="G1342" s="20" t="s">
        <v>93</v>
      </c>
      <c r="H1342" s="20">
        <f>VLOOKUP(G1342,Table10[#All],2,0)</f>
        <v>1</v>
      </c>
      <c r="I1342" s="20" t="s">
        <v>98</v>
      </c>
      <c r="J1342" s="20">
        <f>VLOOKUP(I1342,Table11[#All],2,0)</f>
        <v>1</v>
      </c>
      <c r="K1342" s="20" t="s">
        <v>98</v>
      </c>
      <c r="L1342" s="20">
        <f>VLOOKUP(K1342,Table12[#All],2,0)</f>
        <v>0</v>
      </c>
      <c r="M1342" s="20" t="s">
        <v>98</v>
      </c>
      <c r="N1342" s="20">
        <f>VLOOKUP(M1342,Table13[#All],2,0)</f>
        <v>2</v>
      </c>
      <c r="O1342" s="20" t="s">
        <v>98</v>
      </c>
      <c r="P1342" s="20">
        <f>VLOOKUP(O1342,Table14[#All],2,0)</f>
        <v>1</v>
      </c>
      <c r="Q1342" s="20" t="s">
        <v>104</v>
      </c>
      <c r="R1342" s="20">
        <f>VLOOKUP(Q1342,Table16[#All],2,0)</f>
        <v>0</v>
      </c>
      <c r="S1342" s="20" t="s">
        <v>111</v>
      </c>
      <c r="T1342" s="20">
        <f>VLOOKUP(S1342,Table17[#All],2,0)</f>
        <v>0</v>
      </c>
      <c r="U1342" s="21">
        <v>123000</v>
      </c>
    </row>
    <row r="1343" spans="1:21">
      <c r="A1343" s="22" t="s">
        <v>165</v>
      </c>
      <c r="B1343" s="20">
        <f>VLOOKUP(A1343,Table7[#All],2,)</f>
        <v>12</v>
      </c>
      <c r="C1343" s="23" t="s">
        <v>226</v>
      </c>
      <c r="D1343" s="20">
        <f>VLOOKUP(C1343,Table8[#All],2,0)</f>
        <v>4</v>
      </c>
      <c r="E1343" s="23" t="s">
        <v>92</v>
      </c>
      <c r="F1343" s="20">
        <f>VLOOKUP(E1343,Table9[#All],2,0)</f>
        <v>0</v>
      </c>
      <c r="G1343" s="23" t="s">
        <v>93</v>
      </c>
      <c r="H1343" s="20">
        <f>VLOOKUP(G1343,Table10[#All],2,0)</f>
        <v>1</v>
      </c>
      <c r="I1343" s="23" t="s">
        <v>119</v>
      </c>
      <c r="J1343" s="20">
        <f>VLOOKUP(I1343,Table11[#All],2,0)</f>
        <v>0</v>
      </c>
      <c r="K1343" s="23" t="s">
        <v>98</v>
      </c>
      <c r="L1343" s="20">
        <f>VLOOKUP(K1343,Table12[#All],2,0)</f>
        <v>0</v>
      </c>
      <c r="M1343" s="23" t="s">
        <v>126</v>
      </c>
      <c r="N1343" s="20">
        <f>VLOOKUP(M1343,Table13[#All],2,0)</f>
        <v>0</v>
      </c>
      <c r="O1343" s="23" t="s">
        <v>119</v>
      </c>
      <c r="P1343" s="20">
        <f>VLOOKUP(O1343,Table14[#All],2,0)</f>
        <v>0</v>
      </c>
      <c r="Q1343" s="23" t="s">
        <v>104</v>
      </c>
      <c r="R1343" s="20">
        <f>VLOOKUP(Q1343,Table16[#All],2,0)</f>
        <v>0</v>
      </c>
      <c r="S1343" s="23" t="s">
        <v>111</v>
      </c>
      <c r="T1343" s="20">
        <f>VLOOKUP(S1343,Table17[#All],2,0)</f>
        <v>0</v>
      </c>
      <c r="U1343" s="24">
        <v>155000</v>
      </c>
    </row>
    <row r="1344" spans="1:21">
      <c r="A1344" s="19" t="s">
        <v>209</v>
      </c>
      <c r="B1344" s="20">
        <f>VLOOKUP(A1344,Table7[#All],2,)</f>
        <v>0</v>
      </c>
      <c r="C1344" s="20" t="s">
        <v>91</v>
      </c>
      <c r="D1344" s="20">
        <f>VLOOKUP(C1344,Table8[#All],2,0)</f>
        <v>0</v>
      </c>
      <c r="E1344" s="20" t="s">
        <v>92</v>
      </c>
      <c r="F1344" s="20">
        <f>VLOOKUP(E1344,Table9[#All],2,0)</f>
        <v>0</v>
      </c>
      <c r="G1344" s="20" t="s">
        <v>122</v>
      </c>
      <c r="H1344" s="20">
        <f>VLOOKUP(G1344,Table10[#All],2,0)</f>
        <v>0</v>
      </c>
      <c r="I1344" s="20" t="s">
        <v>119</v>
      </c>
      <c r="J1344" s="20">
        <f>VLOOKUP(I1344,Table11[#All],2,0)</f>
        <v>0</v>
      </c>
      <c r="K1344" s="20" t="s">
        <v>98</v>
      </c>
      <c r="L1344" s="20">
        <f>VLOOKUP(K1344,Table12[#All],2,0)</f>
        <v>0</v>
      </c>
      <c r="M1344" s="20" t="s">
        <v>126</v>
      </c>
      <c r="N1344" s="20">
        <f>VLOOKUP(M1344,Table13[#All],2,0)</f>
        <v>0</v>
      </c>
      <c r="O1344" s="20" t="s">
        <v>119</v>
      </c>
      <c r="P1344" s="20">
        <f>VLOOKUP(O1344,Table14[#All],2,0)</f>
        <v>0</v>
      </c>
      <c r="Q1344" s="20" t="s">
        <v>104</v>
      </c>
      <c r="R1344" s="20">
        <f>VLOOKUP(Q1344,Table16[#All],2,0)</f>
        <v>0</v>
      </c>
      <c r="S1344" s="20" t="s">
        <v>111</v>
      </c>
      <c r="T1344" s="20">
        <f>VLOOKUP(S1344,Table17[#All],2,0)</f>
        <v>0</v>
      </c>
      <c r="U1344" s="21">
        <v>228500</v>
      </c>
    </row>
    <row r="1345" spans="1:21">
      <c r="A1345" s="22" t="s">
        <v>212</v>
      </c>
      <c r="B1345" s="20">
        <f>VLOOKUP(A1345,Table7[#All],2,)</f>
        <v>2</v>
      </c>
      <c r="C1345" s="23" t="s">
        <v>91</v>
      </c>
      <c r="D1345" s="20">
        <f>VLOOKUP(C1345,Table8[#All],2,0)</f>
        <v>0</v>
      </c>
      <c r="E1345" s="23" t="s">
        <v>92</v>
      </c>
      <c r="F1345" s="20">
        <f>VLOOKUP(E1345,Table9[#All],2,0)</f>
        <v>0</v>
      </c>
      <c r="G1345" s="23" t="s">
        <v>176</v>
      </c>
      <c r="H1345" s="20">
        <f>VLOOKUP(G1345,Table10[#All],2,0)</f>
        <v>2</v>
      </c>
      <c r="I1345" s="23" t="s">
        <v>98</v>
      </c>
      <c r="J1345" s="20">
        <f>VLOOKUP(I1345,Table11[#All],2,0)</f>
        <v>1</v>
      </c>
      <c r="K1345" s="23" t="s">
        <v>98</v>
      </c>
      <c r="L1345" s="20">
        <f>VLOOKUP(K1345,Table12[#All],2,0)</f>
        <v>0</v>
      </c>
      <c r="M1345" s="23" t="s">
        <v>119</v>
      </c>
      <c r="N1345" s="20">
        <f>VLOOKUP(M1345,Table13[#All],2,0)</f>
        <v>1</v>
      </c>
      <c r="O1345" s="23" t="s">
        <v>98</v>
      </c>
      <c r="P1345" s="20">
        <f>VLOOKUP(O1345,Table14[#All],2,0)</f>
        <v>1</v>
      </c>
      <c r="Q1345" s="23" t="s">
        <v>104</v>
      </c>
      <c r="R1345" s="20">
        <f>VLOOKUP(Q1345,Table16[#All],2,0)</f>
        <v>0</v>
      </c>
      <c r="S1345" s="23" t="s">
        <v>111</v>
      </c>
      <c r="T1345" s="20">
        <f>VLOOKUP(S1345,Table17[#All],2,0)</f>
        <v>0</v>
      </c>
      <c r="U1345" s="24">
        <v>177000</v>
      </c>
    </row>
    <row r="1346" spans="1:21">
      <c r="A1346" s="19" t="s">
        <v>209</v>
      </c>
      <c r="B1346" s="20">
        <f>VLOOKUP(A1346,Table7[#All],2,)</f>
        <v>0</v>
      </c>
      <c r="C1346" s="20" t="s">
        <v>91</v>
      </c>
      <c r="D1346" s="20">
        <f>VLOOKUP(C1346,Table8[#All],2,0)</f>
        <v>0</v>
      </c>
      <c r="E1346" s="20" t="s">
        <v>92</v>
      </c>
      <c r="F1346" s="20">
        <f>VLOOKUP(E1346,Table9[#All],2,0)</f>
        <v>0</v>
      </c>
      <c r="G1346" s="20" t="s">
        <v>122</v>
      </c>
      <c r="H1346" s="20">
        <f>VLOOKUP(G1346,Table10[#All],2,0)</f>
        <v>0</v>
      </c>
      <c r="I1346" s="20" t="s">
        <v>119</v>
      </c>
      <c r="J1346" s="20">
        <f>VLOOKUP(I1346,Table11[#All],2,0)</f>
        <v>0</v>
      </c>
      <c r="K1346" s="20" t="s">
        <v>98</v>
      </c>
      <c r="L1346" s="20">
        <f>VLOOKUP(K1346,Table12[#All],2,0)</f>
        <v>0</v>
      </c>
      <c r="M1346" s="20" t="s">
        <v>126</v>
      </c>
      <c r="N1346" s="20">
        <f>VLOOKUP(M1346,Table13[#All],2,0)</f>
        <v>0</v>
      </c>
      <c r="O1346" s="20" t="s">
        <v>119</v>
      </c>
      <c r="P1346" s="20">
        <f>VLOOKUP(O1346,Table14[#All],2,0)</f>
        <v>0</v>
      </c>
      <c r="Q1346" s="20" t="s">
        <v>104</v>
      </c>
      <c r="R1346" s="20">
        <f>VLOOKUP(Q1346,Table16[#All],2,0)</f>
        <v>0</v>
      </c>
      <c r="S1346" s="20" t="s">
        <v>150</v>
      </c>
      <c r="T1346" s="20">
        <f>VLOOKUP(S1346,Table17[#All],2,0)</f>
        <v>2</v>
      </c>
      <c r="U1346" s="21">
        <v>155835</v>
      </c>
    </row>
    <row r="1347" spans="1:21">
      <c r="A1347" s="22" t="s">
        <v>188</v>
      </c>
      <c r="B1347" s="20">
        <f>VLOOKUP(A1347,Table7[#All],2,)</f>
        <v>7</v>
      </c>
      <c r="C1347" s="23" t="s">
        <v>91</v>
      </c>
      <c r="D1347" s="20">
        <f>VLOOKUP(C1347,Table8[#All],2,0)</f>
        <v>0</v>
      </c>
      <c r="E1347" s="23" t="s">
        <v>92</v>
      </c>
      <c r="F1347" s="20">
        <f>VLOOKUP(E1347,Table9[#All],2,0)</f>
        <v>0</v>
      </c>
      <c r="G1347" s="23" t="s">
        <v>93</v>
      </c>
      <c r="H1347" s="20">
        <f>VLOOKUP(G1347,Table10[#All],2,0)</f>
        <v>1</v>
      </c>
      <c r="I1347" s="23" t="s">
        <v>98</v>
      </c>
      <c r="J1347" s="20">
        <f>VLOOKUP(I1347,Table11[#All],2,0)</f>
        <v>1</v>
      </c>
      <c r="K1347" s="23" t="s">
        <v>98</v>
      </c>
      <c r="L1347" s="20">
        <f>VLOOKUP(K1347,Table12[#All],2,0)</f>
        <v>0</v>
      </c>
      <c r="M1347" s="23" t="s">
        <v>119</v>
      </c>
      <c r="N1347" s="20">
        <f>VLOOKUP(M1347,Table13[#All],2,0)</f>
        <v>1</v>
      </c>
      <c r="O1347" s="23" t="s">
        <v>139</v>
      </c>
      <c r="P1347" s="20">
        <f>VLOOKUP(O1347,Table14[#All],2,0)</f>
        <v>3</v>
      </c>
      <c r="Q1347" s="23" t="s">
        <v>104</v>
      </c>
      <c r="R1347" s="20">
        <f>VLOOKUP(Q1347,Table16[#All],2,0)</f>
        <v>0</v>
      </c>
      <c r="S1347" s="23" t="s">
        <v>111</v>
      </c>
      <c r="T1347" s="20">
        <f>VLOOKUP(S1347,Table17[#All],2,0)</f>
        <v>0</v>
      </c>
      <c r="U1347" s="24">
        <v>108500</v>
      </c>
    </row>
    <row r="1348" spans="1:21">
      <c r="A1348" s="19" t="s">
        <v>175</v>
      </c>
      <c r="B1348" s="20">
        <f>VLOOKUP(A1348,Table7[#All],2,)</f>
        <v>6</v>
      </c>
      <c r="C1348" s="20" t="s">
        <v>151</v>
      </c>
      <c r="D1348" s="20">
        <f>VLOOKUP(C1348,Table8[#All],2,0)</f>
        <v>2</v>
      </c>
      <c r="E1348" s="20" t="s">
        <v>92</v>
      </c>
      <c r="F1348" s="20">
        <f>VLOOKUP(E1348,Table9[#All],2,0)</f>
        <v>0</v>
      </c>
      <c r="G1348" s="20" t="s">
        <v>93</v>
      </c>
      <c r="H1348" s="20">
        <f>VLOOKUP(G1348,Table10[#All],2,0)</f>
        <v>1</v>
      </c>
      <c r="I1348" s="20" t="s">
        <v>98</v>
      </c>
      <c r="J1348" s="20">
        <f>VLOOKUP(I1348,Table11[#All],2,0)</f>
        <v>1</v>
      </c>
      <c r="K1348" s="20" t="s">
        <v>98</v>
      </c>
      <c r="L1348" s="20">
        <f>VLOOKUP(K1348,Table12[#All],2,0)</f>
        <v>0</v>
      </c>
      <c r="M1348" s="20" t="s">
        <v>98</v>
      </c>
      <c r="N1348" s="20">
        <f>VLOOKUP(M1348,Table13[#All],2,0)</f>
        <v>2</v>
      </c>
      <c r="O1348" s="20" t="s">
        <v>98</v>
      </c>
      <c r="P1348" s="20">
        <f>VLOOKUP(O1348,Table14[#All],2,0)</f>
        <v>1</v>
      </c>
      <c r="Q1348" s="20" t="s">
        <v>104</v>
      </c>
      <c r="R1348" s="20">
        <f>VLOOKUP(Q1348,Table16[#All],2,0)</f>
        <v>0</v>
      </c>
      <c r="S1348" s="20" t="s">
        <v>111</v>
      </c>
      <c r="T1348" s="20">
        <f>VLOOKUP(S1348,Table17[#All],2,0)</f>
        <v>0</v>
      </c>
      <c r="U1348" s="21">
        <v>262500</v>
      </c>
    </row>
    <row r="1349" spans="1:21">
      <c r="A1349" s="22" t="s">
        <v>218</v>
      </c>
      <c r="B1349" s="20">
        <f>VLOOKUP(A1349,Table7[#All],2,)</f>
        <v>16</v>
      </c>
      <c r="C1349" s="23" t="s">
        <v>91</v>
      </c>
      <c r="D1349" s="20">
        <f>VLOOKUP(C1349,Table8[#All],2,0)</f>
        <v>0</v>
      </c>
      <c r="E1349" s="23" t="s">
        <v>92</v>
      </c>
      <c r="F1349" s="20">
        <f>VLOOKUP(E1349,Table9[#All],2,0)</f>
        <v>0</v>
      </c>
      <c r="G1349" s="23" t="s">
        <v>93</v>
      </c>
      <c r="H1349" s="20">
        <f>VLOOKUP(G1349,Table10[#All],2,0)</f>
        <v>1</v>
      </c>
      <c r="I1349" s="23" t="s">
        <v>126</v>
      </c>
      <c r="J1349" s="20">
        <f>VLOOKUP(I1349,Table11[#All],2,0)</f>
        <v>2</v>
      </c>
      <c r="K1349" s="23" t="s">
        <v>98</v>
      </c>
      <c r="L1349" s="20">
        <f>VLOOKUP(K1349,Table12[#All],2,0)</f>
        <v>0</v>
      </c>
      <c r="M1349" s="23" t="s">
        <v>126</v>
      </c>
      <c r="N1349" s="20">
        <f>VLOOKUP(M1349,Table13[#All],2,0)</f>
        <v>0</v>
      </c>
      <c r="O1349" s="23" t="s">
        <v>119</v>
      </c>
      <c r="P1349" s="20">
        <f>VLOOKUP(O1349,Table14[#All],2,0)</f>
        <v>0</v>
      </c>
      <c r="Q1349" s="23" t="s">
        <v>104</v>
      </c>
      <c r="R1349" s="20">
        <f>VLOOKUP(Q1349,Table16[#All],2,0)</f>
        <v>0</v>
      </c>
      <c r="S1349" s="23" t="s">
        <v>150</v>
      </c>
      <c r="T1349" s="20">
        <f>VLOOKUP(S1349,Table17[#All],2,0)</f>
        <v>2</v>
      </c>
      <c r="U1349" s="24">
        <v>283463</v>
      </c>
    </row>
    <row r="1350" spans="1:21">
      <c r="A1350" s="19" t="s">
        <v>165</v>
      </c>
      <c r="B1350" s="20">
        <f>VLOOKUP(A1350,Table7[#All],2,)</f>
        <v>12</v>
      </c>
      <c r="C1350" s="20" t="s">
        <v>91</v>
      </c>
      <c r="D1350" s="20">
        <f>VLOOKUP(C1350,Table8[#All],2,0)</f>
        <v>0</v>
      </c>
      <c r="E1350" s="20" t="s">
        <v>92</v>
      </c>
      <c r="F1350" s="20">
        <f>VLOOKUP(E1350,Table9[#All],2,0)</f>
        <v>0</v>
      </c>
      <c r="G1350" s="20" t="s">
        <v>93</v>
      </c>
      <c r="H1350" s="20">
        <f>VLOOKUP(G1350,Table10[#All],2,0)</f>
        <v>1</v>
      </c>
      <c r="I1350" s="20" t="s">
        <v>119</v>
      </c>
      <c r="J1350" s="20">
        <f>VLOOKUP(I1350,Table11[#All],2,0)</f>
        <v>0</v>
      </c>
      <c r="K1350" s="20" t="s">
        <v>98</v>
      </c>
      <c r="L1350" s="20">
        <f>VLOOKUP(K1350,Table12[#All],2,0)</f>
        <v>0</v>
      </c>
      <c r="M1350" s="20" t="s">
        <v>126</v>
      </c>
      <c r="N1350" s="20">
        <f>VLOOKUP(M1350,Table13[#All],2,0)</f>
        <v>0</v>
      </c>
      <c r="O1350" s="20" t="s">
        <v>119</v>
      </c>
      <c r="P1350" s="20">
        <f>VLOOKUP(O1350,Table14[#All],2,0)</f>
        <v>0</v>
      </c>
      <c r="Q1350" s="20" t="s">
        <v>104</v>
      </c>
      <c r="R1350" s="20">
        <f>VLOOKUP(Q1350,Table16[#All],2,0)</f>
        <v>0</v>
      </c>
      <c r="S1350" s="20" t="s">
        <v>111</v>
      </c>
      <c r="T1350" s="20">
        <f>VLOOKUP(S1350,Table17[#All],2,0)</f>
        <v>0</v>
      </c>
      <c r="U1350" s="21">
        <v>215000</v>
      </c>
    </row>
    <row r="1351" spans="1:21">
      <c r="A1351" s="22" t="s">
        <v>188</v>
      </c>
      <c r="B1351" s="20">
        <f>VLOOKUP(A1351,Table7[#All],2,)</f>
        <v>7</v>
      </c>
      <c r="C1351" s="23" t="s">
        <v>91</v>
      </c>
      <c r="D1351" s="20">
        <f>VLOOKUP(C1351,Table8[#All],2,0)</f>
        <v>0</v>
      </c>
      <c r="E1351" s="23" t="s">
        <v>92</v>
      </c>
      <c r="F1351" s="20">
        <f>VLOOKUP(E1351,Table9[#All],2,0)</f>
        <v>0</v>
      </c>
      <c r="G1351" s="23" t="s">
        <v>122</v>
      </c>
      <c r="H1351" s="20">
        <f>VLOOKUP(G1351,Table10[#All],2,0)</f>
        <v>0</v>
      </c>
      <c r="I1351" s="23" t="s">
        <v>98</v>
      </c>
      <c r="J1351" s="20">
        <f>VLOOKUP(I1351,Table11[#All],2,0)</f>
        <v>1</v>
      </c>
      <c r="K1351" s="23" t="s">
        <v>139</v>
      </c>
      <c r="L1351" s="20">
        <f>VLOOKUP(K1351,Table12[#All],2,0)</f>
        <v>3</v>
      </c>
      <c r="M1351" s="23" t="s">
        <v>139</v>
      </c>
      <c r="N1351" s="20">
        <f>VLOOKUP(M1351,Table13[#All],2,0)</f>
        <v>3</v>
      </c>
      <c r="O1351" s="23" t="s">
        <v>98</v>
      </c>
      <c r="P1351" s="20">
        <f>VLOOKUP(O1351,Table14[#All],2,0)</f>
        <v>1</v>
      </c>
      <c r="Q1351" s="23" t="s">
        <v>104</v>
      </c>
      <c r="R1351" s="20">
        <f>VLOOKUP(Q1351,Table16[#All],2,0)</f>
        <v>0</v>
      </c>
      <c r="S1351" s="23" t="s">
        <v>111</v>
      </c>
      <c r="T1351" s="20">
        <f>VLOOKUP(S1351,Table17[#All],2,0)</f>
        <v>0</v>
      </c>
      <c r="U1351" s="24">
        <v>122000</v>
      </c>
    </row>
    <row r="1352" spans="1:21">
      <c r="A1352" s="19" t="s">
        <v>89</v>
      </c>
      <c r="B1352" s="20">
        <f>VLOOKUP(A1352,Table7[#All],2,)</f>
        <v>11</v>
      </c>
      <c r="C1352" s="20" t="s">
        <v>182</v>
      </c>
      <c r="D1352" s="20">
        <f>VLOOKUP(C1352,Table8[#All],2,0)</f>
        <v>3</v>
      </c>
      <c r="E1352" s="20" t="s">
        <v>179</v>
      </c>
      <c r="F1352" s="20">
        <f>VLOOKUP(E1352,Table9[#All],2,0)</f>
        <v>2</v>
      </c>
      <c r="G1352" s="20" t="s">
        <v>122</v>
      </c>
      <c r="H1352" s="20">
        <f>VLOOKUP(G1352,Table10[#All],2,0)</f>
        <v>0</v>
      </c>
      <c r="I1352" s="20" t="s">
        <v>98</v>
      </c>
      <c r="J1352" s="20">
        <f>VLOOKUP(I1352,Table11[#All],2,0)</f>
        <v>1</v>
      </c>
      <c r="K1352" s="20" t="s">
        <v>98</v>
      </c>
      <c r="L1352" s="20">
        <f>VLOOKUP(K1352,Table12[#All],2,0)</f>
        <v>0</v>
      </c>
      <c r="M1352" s="20" t="s">
        <v>98</v>
      </c>
      <c r="N1352" s="20">
        <f>VLOOKUP(M1352,Table13[#All],2,0)</f>
        <v>2</v>
      </c>
      <c r="O1352" s="20" t="s">
        <v>98</v>
      </c>
      <c r="P1352" s="20">
        <f>VLOOKUP(O1352,Table14[#All],2,0)</f>
        <v>1</v>
      </c>
      <c r="Q1352" s="20" t="s">
        <v>104</v>
      </c>
      <c r="R1352" s="20">
        <f>VLOOKUP(Q1352,Table16[#All],2,0)</f>
        <v>0</v>
      </c>
      <c r="S1352" s="20" t="s">
        <v>111</v>
      </c>
      <c r="T1352" s="20">
        <f>VLOOKUP(S1352,Table17[#All],2,0)</f>
        <v>0</v>
      </c>
      <c r="U1352" s="21">
        <v>200000</v>
      </c>
    </row>
    <row r="1353" spans="1:21">
      <c r="A1353" s="22" t="s">
        <v>89</v>
      </c>
      <c r="B1353" s="20">
        <f>VLOOKUP(A1353,Table7[#All],2,)</f>
        <v>11</v>
      </c>
      <c r="C1353" s="23" t="s">
        <v>91</v>
      </c>
      <c r="D1353" s="20">
        <f>VLOOKUP(C1353,Table8[#All],2,0)</f>
        <v>0</v>
      </c>
      <c r="E1353" s="23" t="s">
        <v>92</v>
      </c>
      <c r="F1353" s="20">
        <f>VLOOKUP(E1353,Table9[#All],2,0)</f>
        <v>0</v>
      </c>
      <c r="G1353" s="23" t="s">
        <v>122</v>
      </c>
      <c r="H1353" s="20">
        <f>VLOOKUP(G1353,Table10[#All],2,0)</f>
        <v>0</v>
      </c>
      <c r="I1353" s="23" t="s">
        <v>98</v>
      </c>
      <c r="J1353" s="20">
        <f>VLOOKUP(I1353,Table11[#All],2,0)</f>
        <v>1</v>
      </c>
      <c r="K1353" s="23" t="s">
        <v>98</v>
      </c>
      <c r="L1353" s="20">
        <f>VLOOKUP(K1353,Table12[#All],2,0)</f>
        <v>0</v>
      </c>
      <c r="M1353" s="23" t="s">
        <v>126</v>
      </c>
      <c r="N1353" s="20">
        <f>VLOOKUP(M1353,Table13[#All],2,0)</f>
        <v>0</v>
      </c>
      <c r="O1353" s="23" t="s">
        <v>98</v>
      </c>
      <c r="P1353" s="20">
        <f>VLOOKUP(O1353,Table14[#All],2,0)</f>
        <v>1</v>
      </c>
      <c r="Q1353" s="23" t="s">
        <v>104</v>
      </c>
      <c r="R1353" s="20">
        <f>VLOOKUP(Q1353,Table16[#All],2,0)</f>
        <v>0</v>
      </c>
      <c r="S1353" s="23" t="s">
        <v>111</v>
      </c>
      <c r="T1353" s="20">
        <f>VLOOKUP(S1353,Table17[#All],2,0)</f>
        <v>0</v>
      </c>
      <c r="U1353" s="24">
        <v>171000</v>
      </c>
    </row>
    <row r="1354" spans="1:21">
      <c r="A1354" s="19" t="s">
        <v>197</v>
      </c>
      <c r="B1354" s="20">
        <f>VLOOKUP(A1354,Table7[#All],2,)</f>
        <v>8</v>
      </c>
      <c r="C1354" s="20" t="s">
        <v>91</v>
      </c>
      <c r="D1354" s="20">
        <f>VLOOKUP(C1354,Table8[#All],2,0)</f>
        <v>0</v>
      </c>
      <c r="E1354" s="20" t="s">
        <v>92</v>
      </c>
      <c r="F1354" s="20">
        <f>VLOOKUP(E1354,Table9[#All],2,0)</f>
        <v>0</v>
      </c>
      <c r="G1354" s="20" t="s">
        <v>176</v>
      </c>
      <c r="H1354" s="20">
        <f>VLOOKUP(G1354,Table10[#All],2,0)</f>
        <v>2</v>
      </c>
      <c r="I1354" s="20" t="s">
        <v>98</v>
      </c>
      <c r="J1354" s="20">
        <f>VLOOKUP(I1354,Table11[#All],2,0)</f>
        <v>1</v>
      </c>
      <c r="K1354" s="20" t="s">
        <v>98</v>
      </c>
      <c r="L1354" s="20">
        <f>VLOOKUP(K1354,Table12[#All],2,0)</f>
        <v>0</v>
      </c>
      <c r="M1354" s="20" t="s">
        <v>98</v>
      </c>
      <c r="N1354" s="20">
        <f>VLOOKUP(M1354,Table13[#All],2,0)</f>
        <v>2</v>
      </c>
      <c r="O1354" s="20" t="s">
        <v>98</v>
      </c>
      <c r="P1354" s="20">
        <f>VLOOKUP(O1354,Table14[#All],2,0)</f>
        <v>1</v>
      </c>
      <c r="Q1354" s="20" t="s">
        <v>167</v>
      </c>
      <c r="R1354" s="20">
        <f>VLOOKUP(Q1354,Table16[#All],2,0)</f>
        <v>1</v>
      </c>
      <c r="S1354" s="20" t="s">
        <v>111</v>
      </c>
      <c r="T1354" s="20">
        <f>VLOOKUP(S1354,Table17[#All],2,0)</f>
        <v>0</v>
      </c>
      <c r="U1354" s="21">
        <v>134900</v>
      </c>
    </row>
    <row r="1355" spans="1:21">
      <c r="A1355" s="22" t="s">
        <v>162</v>
      </c>
      <c r="B1355" s="20">
        <f>VLOOKUP(A1355,Table7[#All],2,)</f>
        <v>3</v>
      </c>
      <c r="C1355" s="23" t="s">
        <v>91</v>
      </c>
      <c r="D1355" s="20">
        <f>VLOOKUP(C1355,Table8[#All],2,0)</f>
        <v>0</v>
      </c>
      <c r="E1355" s="23" t="s">
        <v>92</v>
      </c>
      <c r="F1355" s="20">
        <f>VLOOKUP(E1355,Table9[#All],2,0)</f>
        <v>0</v>
      </c>
      <c r="G1355" s="23" t="s">
        <v>176</v>
      </c>
      <c r="H1355" s="20">
        <f>VLOOKUP(G1355,Table10[#All],2,0)</f>
        <v>2</v>
      </c>
      <c r="I1355" s="23" t="s">
        <v>119</v>
      </c>
      <c r="J1355" s="20">
        <f>VLOOKUP(I1355,Table11[#All],2,0)</f>
        <v>0</v>
      </c>
      <c r="K1355" s="23" t="s">
        <v>98</v>
      </c>
      <c r="L1355" s="20">
        <f>VLOOKUP(K1355,Table12[#All],2,0)</f>
        <v>0</v>
      </c>
      <c r="M1355" s="23" t="s">
        <v>126</v>
      </c>
      <c r="N1355" s="20">
        <f>VLOOKUP(M1355,Table13[#All],2,0)</f>
        <v>0</v>
      </c>
      <c r="O1355" s="23" t="s">
        <v>119</v>
      </c>
      <c r="P1355" s="20">
        <f>VLOOKUP(O1355,Table14[#All],2,0)</f>
        <v>0</v>
      </c>
      <c r="Q1355" s="23" t="s">
        <v>104</v>
      </c>
      <c r="R1355" s="20">
        <f>VLOOKUP(Q1355,Table16[#All],2,0)</f>
        <v>0</v>
      </c>
      <c r="S1355" s="23" t="s">
        <v>111</v>
      </c>
      <c r="T1355" s="20">
        <f>VLOOKUP(S1355,Table17[#All],2,0)</f>
        <v>0</v>
      </c>
      <c r="U1355" s="24">
        <v>410000</v>
      </c>
    </row>
    <row r="1356" spans="1:21">
      <c r="A1356" s="19" t="s">
        <v>209</v>
      </c>
      <c r="B1356" s="20">
        <f>VLOOKUP(A1356,Table7[#All],2,)</f>
        <v>0</v>
      </c>
      <c r="C1356" s="20" t="s">
        <v>91</v>
      </c>
      <c r="D1356" s="20">
        <f>VLOOKUP(C1356,Table8[#All],2,0)</f>
        <v>0</v>
      </c>
      <c r="E1356" s="20" t="s">
        <v>92</v>
      </c>
      <c r="F1356" s="20">
        <f>VLOOKUP(E1356,Table9[#All],2,0)</f>
        <v>0</v>
      </c>
      <c r="G1356" s="20" t="s">
        <v>122</v>
      </c>
      <c r="H1356" s="20">
        <f>VLOOKUP(G1356,Table10[#All],2,0)</f>
        <v>0</v>
      </c>
      <c r="I1356" s="20" t="s">
        <v>119</v>
      </c>
      <c r="J1356" s="20">
        <f>VLOOKUP(I1356,Table11[#All],2,0)</f>
        <v>0</v>
      </c>
      <c r="K1356" s="20" t="s">
        <v>98</v>
      </c>
      <c r="L1356" s="20">
        <f>VLOOKUP(K1356,Table12[#All],2,0)</f>
        <v>0</v>
      </c>
      <c r="M1356" s="20" t="s">
        <v>126</v>
      </c>
      <c r="N1356" s="20">
        <f>VLOOKUP(M1356,Table13[#All],2,0)</f>
        <v>0</v>
      </c>
      <c r="O1356" s="20" t="s">
        <v>119</v>
      </c>
      <c r="P1356" s="20">
        <f>VLOOKUP(O1356,Table14[#All],2,0)</f>
        <v>0</v>
      </c>
      <c r="Q1356" s="20" t="s">
        <v>104</v>
      </c>
      <c r="R1356" s="20">
        <f>VLOOKUP(Q1356,Table16[#All],2,0)</f>
        <v>0</v>
      </c>
      <c r="S1356" s="20" t="s">
        <v>111</v>
      </c>
      <c r="T1356" s="20">
        <f>VLOOKUP(S1356,Table17[#All],2,0)</f>
        <v>0</v>
      </c>
      <c r="U1356" s="21">
        <v>235000</v>
      </c>
    </row>
    <row r="1357" spans="1:21">
      <c r="A1357" s="22" t="s">
        <v>175</v>
      </c>
      <c r="B1357" s="20">
        <f>VLOOKUP(A1357,Table7[#All],2,)</f>
        <v>6</v>
      </c>
      <c r="C1357" s="23" t="s">
        <v>91</v>
      </c>
      <c r="D1357" s="20">
        <f>VLOOKUP(C1357,Table8[#All],2,0)</f>
        <v>0</v>
      </c>
      <c r="E1357" s="23" t="s">
        <v>92</v>
      </c>
      <c r="F1357" s="20">
        <f>VLOOKUP(E1357,Table9[#All],2,0)</f>
        <v>0</v>
      </c>
      <c r="G1357" s="23" t="s">
        <v>158</v>
      </c>
      <c r="H1357" s="20">
        <f>VLOOKUP(G1357,Table10[#All],2,0)</f>
        <v>5</v>
      </c>
      <c r="I1357" s="23" t="s">
        <v>98</v>
      </c>
      <c r="J1357" s="20">
        <f>VLOOKUP(I1357,Table11[#All],2,0)</f>
        <v>1</v>
      </c>
      <c r="K1357" s="23" t="s">
        <v>98</v>
      </c>
      <c r="L1357" s="20">
        <f>VLOOKUP(K1357,Table12[#All],2,0)</f>
        <v>0</v>
      </c>
      <c r="M1357" s="23" t="s">
        <v>119</v>
      </c>
      <c r="N1357" s="20">
        <f>VLOOKUP(M1357,Table13[#All],2,0)</f>
        <v>1</v>
      </c>
      <c r="O1357" s="23" t="s">
        <v>119</v>
      </c>
      <c r="P1357" s="20">
        <f>VLOOKUP(O1357,Table14[#All],2,0)</f>
        <v>0</v>
      </c>
      <c r="Q1357" s="23" t="s">
        <v>104</v>
      </c>
      <c r="R1357" s="20">
        <f>VLOOKUP(Q1357,Table16[#All],2,0)</f>
        <v>0</v>
      </c>
      <c r="S1357" s="23" t="s">
        <v>111</v>
      </c>
      <c r="T1357" s="20">
        <f>VLOOKUP(S1357,Table17[#All],2,0)</f>
        <v>0</v>
      </c>
      <c r="U1357" s="24">
        <v>170000</v>
      </c>
    </row>
    <row r="1358" spans="1:21">
      <c r="A1358" s="19" t="s">
        <v>89</v>
      </c>
      <c r="B1358" s="20">
        <f>VLOOKUP(A1358,Table7[#All],2,)</f>
        <v>11</v>
      </c>
      <c r="C1358" s="20" t="s">
        <v>91</v>
      </c>
      <c r="D1358" s="20">
        <f>VLOOKUP(C1358,Table8[#All],2,0)</f>
        <v>0</v>
      </c>
      <c r="E1358" s="20" t="s">
        <v>92</v>
      </c>
      <c r="F1358" s="20">
        <f>VLOOKUP(E1358,Table9[#All],2,0)</f>
        <v>0</v>
      </c>
      <c r="G1358" s="20" t="s">
        <v>93</v>
      </c>
      <c r="H1358" s="20">
        <f>VLOOKUP(G1358,Table10[#All],2,0)</f>
        <v>1</v>
      </c>
      <c r="I1358" s="20" t="s">
        <v>98</v>
      </c>
      <c r="J1358" s="20">
        <f>VLOOKUP(I1358,Table11[#All],2,0)</f>
        <v>1</v>
      </c>
      <c r="K1358" s="20" t="s">
        <v>98</v>
      </c>
      <c r="L1358" s="20">
        <f>VLOOKUP(K1358,Table12[#All],2,0)</f>
        <v>0</v>
      </c>
      <c r="M1358" s="20" t="s">
        <v>98</v>
      </c>
      <c r="N1358" s="20">
        <f>VLOOKUP(M1358,Table13[#All],2,0)</f>
        <v>2</v>
      </c>
      <c r="O1358" s="20" t="s">
        <v>98</v>
      </c>
      <c r="P1358" s="20">
        <f>VLOOKUP(O1358,Table14[#All],2,0)</f>
        <v>1</v>
      </c>
      <c r="Q1358" s="20" t="s">
        <v>104</v>
      </c>
      <c r="R1358" s="20">
        <f>VLOOKUP(Q1358,Table16[#All],2,0)</f>
        <v>0</v>
      </c>
      <c r="S1358" s="20" t="s">
        <v>111</v>
      </c>
      <c r="T1358" s="20">
        <f>VLOOKUP(S1358,Table17[#All],2,0)</f>
        <v>0</v>
      </c>
      <c r="U1358" s="21">
        <v>110000</v>
      </c>
    </row>
    <row r="1359" spans="1:21">
      <c r="A1359" s="22" t="s">
        <v>89</v>
      </c>
      <c r="B1359" s="20">
        <f>VLOOKUP(A1359,Table7[#All],2,)</f>
        <v>11</v>
      </c>
      <c r="C1359" s="23" t="s">
        <v>91</v>
      </c>
      <c r="D1359" s="20">
        <f>VLOOKUP(C1359,Table8[#All],2,0)</f>
        <v>0</v>
      </c>
      <c r="E1359" s="23" t="s">
        <v>92</v>
      </c>
      <c r="F1359" s="20">
        <f>VLOOKUP(E1359,Table9[#All],2,0)</f>
        <v>0</v>
      </c>
      <c r="G1359" s="23" t="s">
        <v>93</v>
      </c>
      <c r="H1359" s="20">
        <f>VLOOKUP(G1359,Table10[#All],2,0)</f>
        <v>1</v>
      </c>
      <c r="I1359" s="23" t="s">
        <v>98</v>
      </c>
      <c r="J1359" s="20">
        <f>VLOOKUP(I1359,Table11[#All],2,0)</f>
        <v>1</v>
      </c>
      <c r="K1359" s="23" t="s">
        <v>98</v>
      </c>
      <c r="L1359" s="20">
        <f>VLOOKUP(K1359,Table12[#All],2,0)</f>
        <v>0</v>
      </c>
      <c r="M1359" s="23" t="s">
        <v>126</v>
      </c>
      <c r="N1359" s="20">
        <f>VLOOKUP(M1359,Table13[#All],2,0)</f>
        <v>0</v>
      </c>
      <c r="O1359" s="23" t="s">
        <v>98</v>
      </c>
      <c r="P1359" s="20">
        <f>VLOOKUP(O1359,Table14[#All],2,0)</f>
        <v>1</v>
      </c>
      <c r="Q1359" s="23" t="s">
        <v>104</v>
      </c>
      <c r="R1359" s="20">
        <f>VLOOKUP(Q1359,Table16[#All],2,0)</f>
        <v>0</v>
      </c>
      <c r="S1359" s="23" t="s">
        <v>111</v>
      </c>
      <c r="T1359" s="20">
        <f>VLOOKUP(S1359,Table17[#All],2,0)</f>
        <v>0</v>
      </c>
      <c r="U1359" s="24">
        <v>149900</v>
      </c>
    </row>
    <row r="1360" spans="1:21">
      <c r="A1360" s="19" t="s">
        <v>163</v>
      </c>
      <c r="B1360" s="20">
        <f>VLOOKUP(A1360,Table7[#All],2,)</f>
        <v>5</v>
      </c>
      <c r="C1360" s="20" t="s">
        <v>91</v>
      </c>
      <c r="D1360" s="20">
        <f>VLOOKUP(C1360,Table8[#All],2,0)</f>
        <v>0</v>
      </c>
      <c r="E1360" s="20" t="s">
        <v>142</v>
      </c>
      <c r="F1360" s="20">
        <f>VLOOKUP(E1360,Table9[#All],2,0)</f>
        <v>4</v>
      </c>
      <c r="G1360" s="20" t="s">
        <v>122</v>
      </c>
      <c r="H1360" s="20">
        <f>VLOOKUP(G1360,Table10[#All],2,0)</f>
        <v>0</v>
      </c>
      <c r="I1360" s="20" t="s">
        <v>119</v>
      </c>
      <c r="J1360" s="20">
        <f>VLOOKUP(I1360,Table11[#All],2,0)</f>
        <v>0</v>
      </c>
      <c r="K1360" s="20" t="s">
        <v>98</v>
      </c>
      <c r="L1360" s="20">
        <f>VLOOKUP(K1360,Table12[#All],2,0)</f>
        <v>0</v>
      </c>
      <c r="M1360" s="20" t="s">
        <v>126</v>
      </c>
      <c r="N1360" s="20">
        <f>VLOOKUP(M1360,Table13[#All],2,0)</f>
        <v>0</v>
      </c>
      <c r="O1360" s="20" t="s">
        <v>119</v>
      </c>
      <c r="P1360" s="20">
        <f>VLOOKUP(O1360,Table14[#All],2,0)</f>
        <v>0</v>
      </c>
      <c r="Q1360" s="20" t="s">
        <v>104</v>
      </c>
      <c r="R1360" s="20">
        <f>VLOOKUP(Q1360,Table16[#All],2,0)</f>
        <v>0</v>
      </c>
      <c r="S1360" s="20" t="s">
        <v>111</v>
      </c>
      <c r="T1360" s="20">
        <f>VLOOKUP(S1360,Table17[#All],2,0)</f>
        <v>0</v>
      </c>
      <c r="U1360" s="21">
        <v>177500</v>
      </c>
    </row>
    <row r="1361" spans="1:21">
      <c r="A1361" s="22" t="s">
        <v>147</v>
      </c>
      <c r="B1361" s="20">
        <f>VLOOKUP(A1361,Table7[#All],2,)</f>
        <v>10</v>
      </c>
      <c r="C1361" s="23" t="s">
        <v>91</v>
      </c>
      <c r="D1361" s="20">
        <f>VLOOKUP(C1361,Table8[#All],2,0)</f>
        <v>0</v>
      </c>
      <c r="E1361" s="23" t="s">
        <v>92</v>
      </c>
      <c r="F1361" s="20">
        <f>VLOOKUP(E1361,Table9[#All],2,0)</f>
        <v>0</v>
      </c>
      <c r="G1361" s="23" t="s">
        <v>93</v>
      </c>
      <c r="H1361" s="20">
        <f>VLOOKUP(G1361,Table10[#All],2,0)</f>
        <v>1</v>
      </c>
      <c r="I1361" s="23" t="s">
        <v>126</v>
      </c>
      <c r="J1361" s="20">
        <f>VLOOKUP(I1361,Table11[#All],2,0)</f>
        <v>2</v>
      </c>
      <c r="K1361" s="23" t="s">
        <v>98</v>
      </c>
      <c r="L1361" s="20">
        <f>VLOOKUP(K1361,Table12[#All],2,0)</f>
        <v>0</v>
      </c>
      <c r="M1361" s="23" t="s">
        <v>126</v>
      </c>
      <c r="N1361" s="20">
        <f>VLOOKUP(M1361,Table13[#All],2,0)</f>
        <v>0</v>
      </c>
      <c r="O1361" s="23" t="s">
        <v>126</v>
      </c>
      <c r="P1361" s="20">
        <f>VLOOKUP(O1361,Table14[#All],2,0)</f>
        <v>2</v>
      </c>
      <c r="Q1361" s="23" t="s">
        <v>104</v>
      </c>
      <c r="R1361" s="20">
        <f>VLOOKUP(Q1361,Table16[#All],2,0)</f>
        <v>0</v>
      </c>
      <c r="S1361" s="23" t="s">
        <v>111</v>
      </c>
      <c r="T1361" s="20">
        <f>VLOOKUP(S1361,Table17[#All],2,0)</f>
        <v>0</v>
      </c>
      <c r="U1361" s="24">
        <v>315000</v>
      </c>
    </row>
    <row r="1362" spans="1:21">
      <c r="A1362" s="19" t="s">
        <v>200</v>
      </c>
      <c r="B1362" s="20">
        <f>VLOOKUP(A1362,Table7[#All],2,)</f>
        <v>23</v>
      </c>
      <c r="C1362" s="20" t="s">
        <v>90</v>
      </c>
      <c r="D1362" s="20">
        <f>VLOOKUP(C1362,Table8[#All],2,0)</f>
        <v>1</v>
      </c>
      <c r="E1362" s="20" t="s">
        <v>92</v>
      </c>
      <c r="F1362" s="20">
        <f>VLOOKUP(E1362,Table9[#All],2,0)</f>
        <v>0</v>
      </c>
      <c r="G1362" s="20" t="s">
        <v>122</v>
      </c>
      <c r="H1362" s="20">
        <f>VLOOKUP(G1362,Table10[#All],2,0)</f>
        <v>0</v>
      </c>
      <c r="I1362" s="20" t="s">
        <v>98</v>
      </c>
      <c r="J1362" s="20">
        <f>VLOOKUP(I1362,Table11[#All],2,0)</f>
        <v>1</v>
      </c>
      <c r="K1362" s="20" t="s">
        <v>139</v>
      </c>
      <c r="L1362" s="20">
        <f>VLOOKUP(K1362,Table12[#All],2,0)</f>
        <v>3</v>
      </c>
      <c r="M1362" s="20" t="s">
        <v>126</v>
      </c>
      <c r="N1362" s="20">
        <f>VLOOKUP(M1362,Table13[#All],2,0)</f>
        <v>0</v>
      </c>
      <c r="O1362" s="20" t="s">
        <v>98</v>
      </c>
      <c r="P1362" s="20">
        <f>VLOOKUP(O1362,Table14[#All],2,0)</f>
        <v>1</v>
      </c>
      <c r="Q1362" s="20" t="s">
        <v>104</v>
      </c>
      <c r="R1362" s="20">
        <f>VLOOKUP(Q1362,Table16[#All],2,0)</f>
        <v>0</v>
      </c>
      <c r="S1362" s="20" t="s">
        <v>111</v>
      </c>
      <c r="T1362" s="20">
        <f>VLOOKUP(S1362,Table17[#All],2,0)</f>
        <v>0</v>
      </c>
      <c r="U1362" s="21">
        <v>189000</v>
      </c>
    </row>
    <row r="1363" spans="1:21">
      <c r="A1363" s="22" t="s">
        <v>128</v>
      </c>
      <c r="B1363" s="20">
        <f>VLOOKUP(A1363,Table7[#All],2,)</f>
        <v>18</v>
      </c>
      <c r="C1363" s="23" t="s">
        <v>91</v>
      </c>
      <c r="D1363" s="20">
        <f>VLOOKUP(C1363,Table8[#All],2,0)</f>
        <v>0</v>
      </c>
      <c r="E1363" s="23" t="s">
        <v>92</v>
      </c>
      <c r="F1363" s="20">
        <f>VLOOKUP(E1363,Table9[#All],2,0)</f>
        <v>0</v>
      </c>
      <c r="G1363" s="23" t="s">
        <v>93</v>
      </c>
      <c r="H1363" s="20">
        <f>VLOOKUP(G1363,Table10[#All],2,0)</f>
        <v>1</v>
      </c>
      <c r="I1363" s="23" t="s">
        <v>126</v>
      </c>
      <c r="J1363" s="20">
        <f>VLOOKUP(I1363,Table11[#All],2,0)</f>
        <v>2</v>
      </c>
      <c r="K1363" s="23" t="s">
        <v>98</v>
      </c>
      <c r="L1363" s="20">
        <f>VLOOKUP(K1363,Table12[#All],2,0)</f>
        <v>0</v>
      </c>
      <c r="M1363" s="23" t="s">
        <v>126</v>
      </c>
      <c r="N1363" s="20">
        <f>VLOOKUP(M1363,Table13[#All],2,0)</f>
        <v>0</v>
      </c>
      <c r="O1363" s="23" t="s">
        <v>119</v>
      </c>
      <c r="P1363" s="20">
        <f>VLOOKUP(O1363,Table14[#All],2,0)</f>
        <v>0</v>
      </c>
      <c r="Q1363" s="23" t="s">
        <v>104</v>
      </c>
      <c r="R1363" s="20">
        <f>VLOOKUP(Q1363,Table16[#All],2,0)</f>
        <v>0</v>
      </c>
      <c r="S1363" s="23" t="s">
        <v>111</v>
      </c>
      <c r="T1363" s="20">
        <f>VLOOKUP(S1363,Table17[#All],2,0)</f>
        <v>0</v>
      </c>
      <c r="U1363" s="24">
        <v>260000</v>
      </c>
    </row>
    <row r="1364" spans="1:21">
      <c r="A1364" s="19" t="s">
        <v>89</v>
      </c>
      <c r="B1364" s="20">
        <f>VLOOKUP(A1364,Table7[#All],2,)</f>
        <v>11</v>
      </c>
      <c r="C1364" s="20" t="s">
        <v>90</v>
      </c>
      <c r="D1364" s="20">
        <f>VLOOKUP(C1364,Table8[#All],2,0)</f>
        <v>1</v>
      </c>
      <c r="E1364" s="20" t="s">
        <v>92</v>
      </c>
      <c r="F1364" s="20">
        <f>VLOOKUP(E1364,Table9[#All],2,0)</f>
        <v>0</v>
      </c>
      <c r="G1364" s="20" t="s">
        <v>176</v>
      </c>
      <c r="H1364" s="20">
        <f>VLOOKUP(G1364,Table10[#All],2,0)</f>
        <v>2</v>
      </c>
      <c r="I1364" s="20" t="s">
        <v>98</v>
      </c>
      <c r="J1364" s="20">
        <f>VLOOKUP(I1364,Table11[#All],2,0)</f>
        <v>1</v>
      </c>
      <c r="K1364" s="20" t="s">
        <v>139</v>
      </c>
      <c r="L1364" s="20">
        <f>VLOOKUP(K1364,Table12[#All],2,0)</f>
        <v>3</v>
      </c>
      <c r="M1364" s="20" t="s">
        <v>119</v>
      </c>
      <c r="N1364" s="20">
        <f>VLOOKUP(M1364,Table13[#All],2,0)</f>
        <v>1</v>
      </c>
      <c r="O1364" s="20" t="s">
        <v>98</v>
      </c>
      <c r="P1364" s="20">
        <f>VLOOKUP(O1364,Table14[#All],2,0)</f>
        <v>1</v>
      </c>
      <c r="Q1364" s="20" t="s">
        <v>104</v>
      </c>
      <c r="R1364" s="20">
        <f>VLOOKUP(Q1364,Table16[#All],2,0)</f>
        <v>0</v>
      </c>
      <c r="S1364" s="20" t="s">
        <v>111</v>
      </c>
      <c r="T1364" s="20">
        <f>VLOOKUP(S1364,Table17[#All],2,0)</f>
        <v>0</v>
      </c>
      <c r="U1364" s="21">
        <v>104900</v>
      </c>
    </row>
    <row r="1365" spans="1:21">
      <c r="A1365" s="22" t="s">
        <v>121</v>
      </c>
      <c r="B1365" s="20">
        <f>VLOOKUP(A1365,Table7[#All],2,)</f>
        <v>17</v>
      </c>
      <c r="C1365" s="23" t="s">
        <v>91</v>
      </c>
      <c r="D1365" s="20">
        <f>VLOOKUP(C1365,Table8[#All],2,0)</f>
        <v>0</v>
      </c>
      <c r="E1365" s="23" t="s">
        <v>92</v>
      </c>
      <c r="F1365" s="20">
        <f>VLOOKUP(E1365,Table9[#All],2,0)</f>
        <v>0</v>
      </c>
      <c r="G1365" s="23" t="s">
        <v>122</v>
      </c>
      <c r="H1365" s="20">
        <f>VLOOKUP(G1365,Table10[#All],2,0)</f>
        <v>0</v>
      </c>
      <c r="I1365" s="23" t="s">
        <v>119</v>
      </c>
      <c r="J1365" s="20">
        <f>VLOOKUP(I1365,Table11[#All],2,0)</f>
        <v>0</v>
      </c>
      <c r="K1365" s="23" t="s">
        <v>98</v>
      </c>
      <c r="L1365" s="20">
        <f>VLOOKUP(K1365,Table12[#All],2,0)</f>
        <v>0</v>
      </c>
      <c r="M1365" s="23" t="s">
        <v>126</v>
      </c>
      <c r="N1365" s="20">
        <f>VLOOKUP(M1365,Table13[#All],2,0)</f>
        <v>0</v>
      </c>
      <c r="O1365" s="23" t="s">
        <v>119</v>
      </c>
      <c r="P1365" s="20">
        <f>VLOOKUP(O1365,Table14[#All],2,0)</f>
        <v>0</v>
      </c>
      <c r="Q1365" s="23" t="s">
        <v>104</v>
      </c>
      <c r="R1365" s="20">
        <f>VLOOKUP(Q1365,Table16[#All],2,0)</f>
        <v>0</v>
      </c>
      <c r="S1365" s="23" t="s">
        <v>150</v>
      </c>
      <c r="T1365" s="20">
        <f>VLOOKUP(S1365,Table17[#All],2,0)</f>
        <v>2</v>
      </c>
      <c r="U1365" s="24">
        <v>156932</v>
      </c>
    </row>
    <row r="1366" spans="1:21">
      <c r="A1366" s="19" t="s">
        <v>163</v>
      </c>
      <c r="B1366" s="20">
        <f>VLOOKUP(A1366,Table7[#All],2,)</f>
        <v>5</v>
      </c>
      <c r="C1366" s="20" t="s">
        <v>91</v>
      </c>
      <c r="D1366" s="20">
        <f>VLOOKUP(C1366,Table8[#All],2,0)</f>
        <v>0</v>
      </c>
      <c r="E1366" s="20" t="s">
        <v>129</v>
      </c>
      <c r="F1366" s="20">
        <f>VLOOKUP(E1366,Table9[#All],2,0)</f>
        <v>3</v>
      </c>
      <c r="G1366" s="20" t="s">
        <v>122</v>
      </c>
      <c r="H1366" s="20">
        <f>VLOOKUP(G1366,Table10[#All],2,0)</f>
        <v>0</v>
      </c>
      <c r="I1366" s="20" t="s">
        <v>119</v>
      </c>
      <c r="J1366" s="20">
        <f>VLOOKUP(I1366,Table11[#All],2,0)</f>
        <v>0</v>
      </c>
      <c r="K1366" s="20" t="s">
        <v>98</v>
      </c>
      <c r="L1366" s="20">
        <f>VLOOKUP(K1366,Table12[#All],2,0)</f>
        <v>0</v>
      </c>
      <c r="M1366" s="20" t="s">
        <v>126</v>
      </c>
      <c r="N1366" s="20">
        <f>VLOOKUP(M1366,Table13[#All],2,0)</f>
        <v>0</v>
      </c>
      <c r="O1366" s="20" t="s">
        <v>119</v>
      </c>
      <c r="P1366" s="20">
        <f>VLOOKUP(O1366,Table14[#All],2,0)</f>
        <v>0</v>
      </c>
      <c r="Q1366" s="20" t="s">
        <v>104</v>
      </c>
      <c r="R1366" s="20">
        <f>VLOOKUP(Q1366,Table16[#All],2,0)</f>
        <v>0</v>
      </c>
      <c r="S1366" s="20" t="s">
        <v>172</v>
      </c>
      <c r="T1366" s="20">
        <f>VLOOKUP(S1366,Table17[#All],2,0)</f>
        <v>1</v>
      </c>
      <c r="U1366" s="21">
        <v>144152</v>
      </c>
    </row>
    <row r="1367" spans="1:21">
      <c r="A1367" s="22" t="s">
        <v>163</v>
      </c>
      <c r="B1367" s="20">
        <f>VLOOKUP(A1367,Table7[#All],2,)</f>
        <v>5</v>
      </c>
      <c r="C1367" s="23" t="s">
        <v>91</v>
      </c>
      <c r="D1367" s="20">
        <f>VLOOKUP(C1367,Table8[#All],2,0)</f>
        <v>0</v>
      </c>
      <c r="E1367" s="23" t="s">
        <v>92</v>
      </c>
      <c r="F1367" s="20">
        <f>VLOOKUP(E1367,Table9[#All],2,0)</f>
        <v>0</v>
      </c>
      <c r="G1367" s="23" t="s">
        <v>122</v>
      </c>
      <c r="H1367" s="20">
        <f>VLOOKUP(G1367,Table10[#All],2,0)</f>
        <v>0</v>
      </c>
      <c r="I1367" s="23" t="s">
        <v>119</v>
      </c>
      <c r="J1367" s="20">
        <f>VLOOKUP(I1367,Table11[#All],2,0)</f>
        <v>0</v>
      </c>
      <c r="K1367" s="23" t="s">
        <v>98</v>
      </c>
      <c r="L1367" s="20">
        <f>VLOOKUP(K1367,Table12[#All],2,0)</f>
        <v>0</v>
      </c>
      <c r="M1367" s="23" t="s">
        <v>126</v>
      </c>
      <c r="N1367" s="20">
        <f>VLOOKUP(M1367,Table13[#All],2,0)</f>
        <v>0</v>
      </c>
      <c r="O1367" s="23" t="s">
        <v>119</v>
      </c>
      <c r="P1367" s="20">
        <f>VLOOKUP(O1367,Table14[#All],2,0)</f>
        <v>0</v>
      </c>
      <c r="Q1367" s="23" t="s">
        <v>104</v>
      </c>
      <c r="R1367" s="20">
        <f>VLOOKUP(Q1367,Table16[#All],2,0)</f>
        <v>0</v>
      </c>
      <c r="S1367" s="23" t="s">
        <v>111</v>
      </c>
      <c r="T1367" s="20">
        <f>VLOOKUP(S1367,Table17[#All],2,0)</f>
        <v>0</v>
      </c>
      <c r="U1367" s="24">
        <v>216000</v>
      </c>
    </row>
    <row r="1368" spans="1:21">
      <c r="A1368" s="19" t="s">
        <v>209</v>
      </c>
      <c r="B1368" s="20">
        <f>VLOOKUP(A1368,Table7[#All],2,)</f>
        <v>0</v>
      </c>
      <c r="C1368" s="20" t="s">
        <v>91</v>
      </c>
      <c r="D1368" s="20">
        <f>VLOOKUP(C1368,Table8[#All],2,0)</f>
        <v>0</v>
      </c>
      <c r="E1368" s="20" t="s">
        <v>92</v>
      </c>
      <c r="F1368" s="20">
        <f>VLOOKUP(E1368,Table9[#All],2,0)</f>
        <v>0</v>
      </c>
      <c r="G1368" s="20" t="s">
        <v>122</v>
      </c>
      <c r="H1368" s="20">
        <f>VLOOKUP(G1368,Table10[#All],2,0)</f>
        <v>0</v>
      </c>
      <c r="I1368" s="20" t="s">
        <v>119</v>
      </c>
      <c r="J1368" s="20">
        <f>VLOOKUP(I1368,Table11[#All],2,0)</f>
        <v>0</v>
      </c>
      <c r="K1368" s="20" t="s">
        <v>98</v>
      </c>
      <c r="L1368" s="20">
        <f>VLOOKUP(K1368,Table12[#All],2,0)</f>
        <v>0</v>
      </c>
      <c r="M1368" s="20" t="s">
        <v>126</v>
      </c>
      <c r="N1368" s="20">
        <f>VLOOKUP(M1368,Table13[#All],2,0)</f>
        <v>0</v>
      </c>
      <c r="O1368" s="20" t="s">
        <v>119</v>
      </c>
      <c r="P1368" s="20">
        <f>VLOOKUP(O1368,Table14[#All],2,0)</f>
        <v>0</v>
      </c>
      <c r="Q1368" s="20" t="s">
        <v>104</v>
      </c>
      <c r="R1368" s="20">
        <f>VLOOKUP(Q1368,Table16[#All],2,0)</f>
        <v>0</v>
      </c>
      <c r="S1368" s="20" t="s">
        <v>172</v>
      </c>
      <c r="T1368" s="20">
        <f>VLOOKUP(S1368,Table17[#All],2,0)</f>
        <v>1</v>
      </c>
      <c r="U1368" s="21">
        <v>193000</v>
      </c>
    </row>
    <row r="1369" spans="1:21">
      <c r="A1369" s="22" t="s">
        <v>219</v>
      </c>
      <c r="B1369" s="20">
        <f>VLOOKUP(A1369,Table7[#All],2,)</f>
        <v>14</v>
      </c>
      <c r="C1369" s="23" t="s">
        <v>91</v>
      </c>
      <c r="D1369" s="20">
        <f>VLOOKUP(C1369,Table8[#All],2,0)</f>
        <v>0</v>
      </c>
      <c r="E1369" s="23" t="s">
        <v>129</v>
      </c>
      <c r="F1369" s="20">
        <f>VLOOKUP(E1369,Table9[#All],2,0)</f>
        <v>3</v>
      </c>
      <c r="G1369" s="23" t="s">
        <v>122</v>
      </c>
      <c r="H1369" s="20">
        <f>VLOOKUP(G1369,Table10[#All],2,0)</f>
        <v>0</v>
      </c>
      <c r="I1369" s="23" t="s">
        <v>98</v>
      </c>
      <c r="J1369" s="20">
        <f>VLOOKUP(I1369,Table11[#All],2,0)</f>
        <v>1</v>
      </c>
      <c r="K1369" s="23" t="s">
        <v>98</v>
      </c>
      <c r="L1369" s="20">
        <f>VLOOKUP(K1369,Table12[#All],2,0)</f>
        <v>0</v>
      </c>
      <c r="M1369" s="23" t="s">
        <v>126</v>
      </c>
      <c r="N1369" s="20">
        <f>VLOOKUP(M1369,Table13[#All],2,0)</f>
        <v>0</v>
      </c>
      <c r="O1369" s="23" t="s">
        <v>98</v>
      </c>
      <c r="P1369" s="20">
        <f>VLOOKUP(O1369,Table14[#All],2,0)</f>
        <v>1</v>
      </c>
      <c r="Q1369" s="23" t="s">
        <v>104</v>
      </c>
      <c r="R1369" s="20">
        <f>VLOOKUP(Q1369,Table16[#All],2,0)</f>
        <v>0</v>
      </c>
      <c r="S1369" s="23" t="s">
        <v>111</v>
      </c>
      <c r="T1369" s="20">
        <f>VLOOKUP(S1369,Table17[#All],2,0)</f>
        <v>0</v>
      </c>
      <c r="U1369" s="24">
        <v>127000</v>
      </c>
    </row>
    <row r="1370" spans="1:21">
      <c r="A1370" s="19" t="s">
        <v>209</v>
      </c>
      <c r="B1370" s="20">
        <f>VLOOKUP(A1370,Table7[#All],2,)</f>
        <v>0</v>
      </c>
      <c r="C1370" s="20" t="s">
        <v>91</v>
      </c>
      <c r="D1370" s="20">
        <f>VLOOKUP(C1370,Table8[#All],2,0)</f>
        <v>0</v>
      </c>
      <c r="E1370" s="20" t="s">
        <v>129</v>
      </c>
      <c r="F1370" s="20">
        <f>VLOOKUP(E1370,Table9[#All],2,0)</f>
        <v>3</v>
      </c>
      <c r="G1370" s="20" t="s">
        <v>93</v>
      </c>
      <c r="H1370" s="20">
        <f>VLOOKUP(G1370,Table10[#All],2,0)</f>
        <v>1</v>
      </c>
      <c r="I1370" s="20" t="s">
        <v>119</v>
      </c>
      <c r="J1370" s="20">
        <f>VLOOKUP(I1370,Table11[#All],2,0)</f>
        <v>0</v>
      </c>
      <c r="K1370" s="20" t="s">
        <v>98</v>
      </c>
      <c r="L1370" s="20">
        <f>VLOOKUP(K1370,Table12[#All],2,0)</f>
        <v>0</v>
      </c>
      <c r="M1370" s="20" t="s">
        <v>126</v>
      </c>
      <c r="N1370" s="20">
        <f>VLOOKUP(M1370,Table13[#All],2,0)</f>
        <v>0</v>
      </c>
      <c r="O1370" s="20" t="s">
        <v>119</v>
      </c>
      <c r="P1370" s="20">
        <f>VLOOKUP(O1370,Table14[#All],2,0)</f>
        <v>0</v>
      </c>
      <c r="Q1370" s="20" t="s">
        <v>104</v>
      </c>
      <c r="R1370" s="20">
        <f>VLOOKUP(Q1370,Table16[#All],2,0)</f>
        <v>0</v>
      </c>
      <c r="S1370" s="20" t="s">
        <v>111</v>
      </c>
      <c r="T1370" s="20">
        <f>VLOOKUP(S1370,Table17[#All],2,0)</f>
        <v>0</v>
      </c>
      <c r="U1370" s="21">
        <v>144000</v>
      </c>
    </row>
    <row r="1371" spans="1:21">
      <c r="A1371" s="22" t="s">
        <v>209</v>
      </c>
      <c r="B1371" s="20">
        <f>VLOOKUP(A1371,Table7[#All],2,)</f>
        <v>0</v>
      </c>
      <c r="C1371" s="23" t="s">
        <v>91</v>
      </c>
      <c r="D1371" s="20">
        <f>VLOOKUP(C1371,Table8[#All],2,0)</f>
        <v>0</v>
      </c>
      <c r="E1371" s="23" t="s">
        <v>92</v>
      </c>
      <c r="F1371" s="20">
        <f>VLOOKUP(E1371,Table9[#All],2,0)</f>
        <v>0</v>
      </c>
      <c r="G1371" s="23" t="s">
        <v>93</v>
      </c>
      <c r="H1371" s="20">
        <f>VLOOKUP(G1371,Table10[#All],2,0)</f>
        <v>1</v>
      </c>
      <c r="I1371" s="23" t="s">
        <v>119</v>
      </c>
      <c r="J1371" s="20">
        <f>VLOOKUP(I1371,Table11[#All],2,0)</f>
        <v>0</v>
      </c>
      <c r="K1371" s="23" t="s">
        <v>98</v>
      </c>
      <c r="L1371" s="20">
        <f>VLOOKUP(K1371,Table12[#All],2,0)</f>
        <v>0</v>
      </c>
      <c r="M1371" s="23" t="s">
        <v>126</v>
      </c>
      <c r="N1371" s="20">
        <f>VLOOKUP(M1371,Table13[#All],2,0)</f>
        <v>0</v>
      </c>
      <c r="O1371" s="23" t="s">
        <v>119</v>
      </c>
      <c r="P1371" s="20">
        <f>VLOOKUP(O1371,Table14[#All],2,0)</f>
        <v>0</v>
      </c>
      <c r="Q1371" s="23" t="s">
        <v>104</v>
      </c>
      <c r="R1371" s="20">
        <f>VLOOKUP(Q1371,Table16[#All],2,0)</f>
        <v>0</v>
      </c>
      <c r="S1371" s="23" t="s">
        <v>111</v>
      </c>
      <c r="T1371" s="20">
        <f>VLOOKUP(S1371,Table17[#All],2,0)</f>
        <v>0</v>
      </c>
      <c r="U1371" s="24">
        <v>232000</v>
      </c>
    </row>
    <row r="1372" spans="1:21">
      <c r="A1372" s="19" t="s">
        <v>188</v>
      </c>
      <c r="B1372" s="20">
        <f>VLOOKUP(A1372,Table7[#All],2,)</f>
        <v>7</v>
      </c>
      <c r="C1372" s="20" t="s">
        <v>182</v>
      </c>
      <c r="D1372" s="20">
        <f>VLOOKUP(C1372,Table8[#All],2,0)</f>
        <v>3</v>
      </c>
      <c r="E1372" s="20" t="s">
        <v>92</v>
      </c>
      <c r="F1372" s="20">
        <f>VLOOKUP(E1372,Table9[#All],2,0)</f>
        <v>0</v>
      </c>
      <c r="G1372" s="20" t="s">
        <v>176</v>
      </c>
      <c r="H1372" s="20">
        <f>VLOOKUP(G1372,Table10[#All],2,0)</f>
        <v>2</v>
      </c>
      <c r="I1372" s="20" t="s">
        <v>98</v>
      </c>
      <c r="J1372" s="20">
        <f>VLOOKUP(I1372,Table11[#All],2,0)</f>
        <v>1</v>
      </c>
      <c r="K1372" s="20" t="s">
        <v>98</v>
      </c>
      <c r="L1372" s="20">
        <f>VLOOKUP(K1372,Table12[#All],2,0)</f>
        <v>0</v>
      </c>
      <c r="M1372" s="20" t="s">
        <v>126</v>
      </c>
      <c r="N1372" s="20">
        <f>VLOOKUP(M1372,Table13[#All],2,0)</f>
        <v>0</v>
      </c>
      <c r="O1372" s="20" t="s">
        <v>98</v>
      </c>
      <c r="P1372" s="20">
        <f>VLOOKUP(O1372,Table14[#All],2,0)</f>
        <v>1</v>
      </c>
      <c r="Q1372" s="20" t="s">
        <v>104</v>
      </c>
      <c r="R1372" s="20">
        <f>VLOOKUP(Q1372,Table16[#All],2,0)</f>
        <v>0</v>
      </c>
      <c r="S1372" s="20" t="s">
        <v>111</v>
      </c>
      <c r="T1372" s="20">
        <f>VLOOKUP(S1372,Table17[#All],2,0)</f>
        <v>0</v>
      </c>
      <c r="U1372" s="21">
        <v>105000</v>
      </c>
    </row>
    <row r="1373" spans="1:21">
      <c r="A1373" s="22" t="s">
        <v>89</v>
      </c>
      <c r="B1373" s="20">
        <f>VLOOKUP(A1373,Table7[#All],2,)</f>
        <v>11</v>
      </c>
      <c r="C1373" s="23" t="s">
        <v>91</v>
      </c>
      <c r="D1373" s="20">
        <f>VLOOKUP(C1373,Table8[#All],2,0)</f>
        <v>0</v>
      </c>
      <c r="E1373" s="23" t="s">
        <v>92</v>
      </c>
      <c r="F1373" s="20">
        <f>VLOOKUP(E1373,Table9[#All],2,0)</f>
        <v>0</v>
      </c>
      <c r="G1373" s="23" t="s">
        <v>158</v>
      </c>
      <c r="H1373" s="20">
        <f>VLOOKUP(G1373,Table10[#All],2,0)</f>
        <v>5</v>
      </c>
      <c r="I1373" s="23" t="s">
        <v>98</v>
      </c>
      <c r="J1373" s="20">
        <f>VLOOKUP(I1373,Table11[#All],2,0)</f>
        <v>1</v>
      </c>
      <c r="K1373" s="23" t="s">
        <v>98</v>
      </c>
      <c r="L1373" s="20">
        <f>VLOOKUP(K1373,Table12[#All],2,0)</f>
        <v>0</v>
      </c>
      <c r="M1373" s="23" t="s">
        <v>119</v>
      </c>
      <c r="N1373" s="20">
        <f>VLOOKUP(M1373,Table13[#All],2,0)</f>
        <v>1</v>
      </c>
      <c r="O1373" s="23" t="s">
        <v>119</v>
      </c>
      <c r="P1373" s="20">
        <f>VLOOKUP(O1373,Table14[#All],2,0)</f>
        <v>0</v>
      </c>
      <c r="Q1373" s="23" t="s">
        <v>104</v>
      </c>
      <c r="R1373" s="20">
        <f>VLOOKUP(Q1373,Table16[#All],2,0)</f>
        <v>0</v>
      </c>
      <c r="S1373" s="23" t="s">
        <v>111</v>
      </c>
      <c r="T1373" s="20">
        <f>VLOOKUP(S1373,Table17[#All],2,0)</f>
        <v>0</v>
      </c>
      <c r="U1373" s="24">
        <v>165500</v>
      </c>
    </row>
    <row r="1374" spans="1:21">
      <c r="A1374" s="19" t="s">
        <v>209</v>
      </c>
      <c r="B1374" s="20">
        <f>VLOOKUP(A1374,Table7[#All],2,)</f>
        <v>0</v>
      </c>
      <c r="C1374" s="20" t="s">
        <v>91</v>
      </c>
      <c r="D1374" s="20">
        <f>VLOOKUP(C1374,Table8[#All],2,0)</f>
        <v>0</v>
      </c>
      <c r="E1374" s="20" t="s">
        <v>92</v>
      </c>
      <c r="F1374" s="20">
        <f>VLOOKUP(E1374,Table9[#All],2,0)</f>
        <v>0</v>
      </c>
      <c r="G1374" s="20" t="s">
        <v>122</v>
      </c>
      <c r="H1374" s="20">
        <f>VLOOKUP(G1374,Table10[#All],2,0)</f>
        <v>0</v>
      </c>
      <c r="I1374" s="20" t="s">
        <v>119</v>
      </c>
      <c r="J1374" s="20">
        <f>VLOOKUP(I1374,Table11[#All],2,0)</f>
        <v>0</v>
      </c>
      <c r="K1374" s="20" t="s">
        <v>98</v>
      </c>
      <c r="L1374" s="20">
        <f>VLOOKUP(K1374,Table12[#All],2,0)</f>
        <v>0</v>
      </c>
      <c r="M1374" s="20" t="s">
        <v>126</v>
      </c>
      <c r="N1374" s="20">
        <f>VLOOKUP(M1374,Table13[#All],2,0)</f>
        <v>0</v>
      </c>
      <c r="O1374" s="20" t="s">
        <v>119</v>
      </c>
      <c r="P1374" s="20">
        <f>VLOOKUP(O1374,Table14[#All],2,0)</f>
        <v>0</v>
      </c>
      <c r="Q1374" s="20" t="s">
        <v>104</v>
      </c>
      <c r="R1374" s="20">
        <f>VLOOKUP(Q1374,Table16[#All],2,0)</f>
        <v>0</v>
      </c>
      <c r="S1374" s="20" t="s">
        <v>111</v>
      </c>
      <c r="T1374" s="20">
        <f>VLOOKUP(S1374,Table17[#All],2,0)</f>
        <v>0</v>
      </c>
      <c r="U1374" s="21">
        <v>274300</v>
      </c>
    </row>
    <row r="1375" spans="1:21">
      <c r="A1375" s="22" t="s">
        <v>162</v>
      </c>
      <c r="B1375" s="20">
        <f>VLOOKUP(A1375,Table7[#All],2,)</f>
        <v>3</v>
      </c>
      <c r="C1375" s="23" t="s">
        <v>91</v>
      </c>
      <c r="D1375" s="20">
        <f>VLOOKUP(C1375,Table8[#All],2,0)</f>
        <v>0</v>
      </c>
      <c r="E1375" s="23" t="s">
        <v>92</v>
      </c>
      <c r="F1375" s="20">
        <f>VLOOKUP(E1375,Table9[#All],2,0)</f>
        <v>0</v>
      </c>
      <c r="G1375" s="23" t="s">
        <v>93</v>
      </c>
      <c r="H1375" s="20">
        <f>VLOOKUP(G1375,Table10[#All],2,0)</f>
        <v>1</v>
      </c>
      <c r="I1375" s="23" t="s">
        <v>126</v>
      </c>
      <c r="J1375" s="20">
        <f>VLOOKUP(I1375,Table11[#All],2,0)</f>
        <v>2</v>
      </c>
      <c r="K1375" s="23" t="s">
        <v>98</v>
      </c>
      <c r="L1375" s="20">
        <f>VLOOKUP(K1375,Table12[#All],2,0)</f>
        <v>0</v>
      </c>
      <c r="M1375" s="23" t="s">
        <v>126</v>
      </c>
      <c r="N1375" s="20">
        <f>VLOOKUP(M1375,Table13[#All],2,0)</f>
        <v>0</v>
      </c>
      <c r="O1375" s="23" t="s">
        <v>126</v>
      </c>
      <c r="P1375" s="20">
        <f>VLOOKUP(O1375,Table14[#All],2,0)</f>
        <v>2</v>
      </c>
      <c r="Q1375" s="23" t="s">
        <v>104</v>
      </c>
      <c r="R1375" s="20">
        <f>VLOOKUP(Q1375,Table16[#All],2,0)</f>
        <v>0</v>
      </c>
      <c r="S1375" s="23" t="s">
        <v>111</v>
      </c>
      <c r="T1375" s="20">
        <f>VLOOKUP(S1375,Table17[#All],2,0)</f>
        <v>0</v>
      </c>
      <c r="U1375" s="24">
        <v>466500</v>
      </c>
    </row>
    <row r="1376" spans="1:21">
      <c r="A1376" s="19" t="s">
        <v>163</v>
      </c>
      <c r="B1376" s="20">
        <f>VLOOKUP(A1376,Table7[#All],2,)</f>
        <v>5</v>
      </c>
      <c r="C1376" s="20" t="s">
        <v>91</v>
      </c>
      <c r="D1376" s="20">
        <f>VLOOKUP(C1376,Table8[#All],2,0)</f>
        <v>0</v>
      </c>
      <c r="E1376" s="20" t="s">
        <v>92</v>
      </c>
      <c r="F1376" s="20">
        <f>VLOOKUP(E1376,Table9[#All],2,0)</f>
        <v>0</v>
      </c>
      <c r="G1376" s="20" t="s">
        <v>122</v>
      </c>
      <c r="H1376" s="20">
        <f>VLOOKUP(G1376,Table10[#All],2,0)</f>
        <v>0</v>
      </c>
      <c r="I1376" s="20" t="s">
        <v>119</v>
      </c>
      <c r="J1376" s="20">
        <f>VLOOKUP(I1376,Table11[#All],2,0)</f>
        <v>0</v>
      </c>
      <c r="K1376" s="20" t="s">
        <v>98</v>
      </c>
      <c r="L1376" s="20">
        <f>VLOOKUP(K1376,Table12[#All],2,0)</f>
        <v>0</v>
      </c>
      <c r="M1376" s="20" t="s">
        <v>126</v>
      </c>
      <c r="N1376" s="20">
        <f>VLOOKUP(M1376,Table13[#All],2,0)</f>
        <v>0</v>
      </c>
      <c r="O1376" s="20" t="s">
        <v>119</v>
      </c>
      <c r="P1376" s="20">
        <f>VLOOKUP(O1376,Table14[#All],2,0)</f>
        <v>0</v>
      </c>
      <c r="Q1376" s="20" t="s">
        <v>104</v>
      </c>
      <c r="R1376" s="20">
        <f>VLOOKUP(Q1376,Table16[#All],2,0)</f>
        <v>0</v>
      </c>
      <c r="S1376" s="20" t="s">
        <v>111</v>
      </c>
      <c r="T1376" s="20">
        <f>VLOOKUP(S1376,Table17[#All],2,0)</f>
        <v>0</v>
      </c>
      <c r="U1376" s="21">
        <v>250000</v>
      </c>
    </row>
    <row r="1377" spans="1:21">
      <c r="A1377" s="22" t="s">
        <v>218</v>
      </c>
      <c r="B1377" s="20">
        <f>VLOOKUP(A1377,Table7[#All],2,)</f>
        <v>16</v>
      </c>
      <c r="C1377" s="23" t="s">
        <v>91</v>
      </c>
      <c r="D1377" s="20">
        <f>VLOOKUP(C1377,Table8[#All],2,0)</f>
        <v>0</v>
      </c>
      <c r="E1377" s="23" t="s">
        <v>92</v>
      </c>
      <c r="F1377" s="20">
        <f>VLOOKUP(E1377,Table9[#All],2,0)</f>
        <v>0</v>
      </c>
      <c r="G1377" s="23" t="s">
        <v>93</v>
      </c>
      <c r="H1377" s="20">
        <f>VLOOKUP(G1377,Table10[#All],2,0)</f>
        <v>1</v>
      </c>
      <c r="I1377" s="23" t="s">
        <v>119</v>
      </c>
      <c r="J1377" s="20">
        <f>VLOOKUP(I1377,Table11[#All],2,0)</f>
        <v>0</v>
      </c>
      <c r="K1377" s="23" t="s">
        <v>98</v>
      </c>
      <c r="L1377" s="20">
        <f>VLOOKUP(K1377,Table12[#All],2,0)</f>
        <v>0</v>
      </c>
      <c r="M1377" s="23" t="s">
        <v>126</v>
      </c>
      <c r="N1377" s="20">
        <f>VLOOKUP(M1377,Table13[#All],2,0)</f>
        <v>0</v>
      </c>
      <c r="O1377" s="23" t="s">
        <v>119</v>
      </c>
      <c r="P1377" s="20">
        <f>VLOOKUP(O1377,Table14[#All],2,0)</f>
        <v>0</v>
      </c>
      <c r="Q1377" s="23" t="s">
        <v>104</v>
      </c>
      <c r="R1377" s="20">
        <f>VLOOKUP(Q1377,Table16[#All],2,0)</f>
        <v>0</v>
      </c>
      <c r="S1377" s="23" t="s">
        <v>150</v>
      </c>
      <c r="T1377" s="20">
        <f>VLOOKUP(S1377,Table17[#All],2,0)</f>
        <v>2</v>
      </c>
      <c r="U1377" s="24">
        <v>239000</v>
      </c>
    </row>
    <row r="1378" spans="1:21">
      <c r="A1378" s="19" t="s">
        <v>200</v>
      </c>
      <c r="B1378" s="20">
        <f>VLOOKUP(A1378,Table7[#All],2,)</f>
        <v>23</v>
      </c>
      <c r="C1378" s="20" t="s">
        <v>91</v>
      </c>
      <c r="D1378" s="20">
        <f>VLOOKUP(C1378,Table8[#All],2,0)</f>
        <v>0</v>
      </c>
      <c r="E1378" s="20" t="s">
        <v>92</v>
      </c>
      <c r="F1378" s="20">
        <f>VLOOKUP(E1378,Table9[#All],2,0)</f>
        <v>0</v>
      </c>
      <c r="G1378" s="20" t="s">
        <v>93</v>
      </c>
      <c r="H1378" s="20">
        <f>VLOOKUP(G1378,Table10[#All],2,0)</f>
        <v>1</v>
      </c>
      <c r="I1378" s="20" t="s">
        <v>119</v>
      </c>
      <c r="J1378" s="20">
        <f>VLOOKUP(I1378,Table11[#All],2,0)</f>
        <v>0</v>
      </c>
      <c r="K1378" s="20" t="s">
        <v>98</v>
      </c>
      <c r="L1378" s="20">
        <f>VLOOKUP(K1378,Table12[#All],2,0)</f>
        <v>0</v>
      </c>
      <c r="M1378" s="20" t="s">
        <v>98</v>
      </c>
      <c r="N1378" s="20">
        <f>VLOOKUP(M1378,Table13[#All],2,0)</f>
        <v>2</v>
      </c>
      <c r="O1378" s="20" t="s">
        <v>98</v>
      </c>
      <c r="P1378" s="20">
        <f>VLOOKUP(O1378,Table14[#All],2,0)</f>
        <v>1</v>
      </c>
      <c r="Q1378" s="20" t="s">
        <v>104</v>
      </c>
      <c r="R1378" s="20">
        <f>VLOOKUP(Q1378,Table16[#All],2,0)</f>
        <v>0</v>
      </c>
      <c r="S1378" s="20" t="s">
        <v>111</v>
      </c>
      <c r="T1378" s="20">
        <f>VLOOKUP(S1378,Table17[#All],2,0)</f>
        <v>0</v>
      </c>
      <c r="U1378" s="21">
        <v>91000</v>
      </c>
    </row>
    <row r="1379" spans="1:21">
      <c r="A1379" s="22" t="s">
        <v>206</v>
      </c>
      <c r="B1379" s="20">
        <f>VLOOKUP(A1379,Table7[#All],2,)</f>
        <v>15</v>
      </c>
      <c r="C1379" s="23" t="s">
        <v>91</v>
      </c>
      <c r="D1379" s="20">
        <f>VLOOKUP(C1379,Table8[#All],2,0)</f>
        <v>0</v>
      </c>
      <c r="E1379" s="23" t="s">
        <v>92</v>
      </c>
      <c r="F1379" s="20">
        <f>VLOOKUP(E1379,Table9[#All],2,0)</f>
        <v>0</v>
      </c>
      <c r="G1379" s="23" t="s">
        <v>176</v>
      </c>
      <c r="H1379" s="20">
        <f>VLOOKUP(G1379,Table10[#All],2,0)</f>
        <v>2</v>
      </c>
      <c r="I1379" s="23" t="s">
        <v>98</v>
      </c>
      <c r="J1379" s="20">
        <f>VLOOKUP(I1379,Table11[#All],2,0)</f>
        <v>1</v>
      </c>
      <c r="K1379" s="23" t="s">
        <v>98</v>
      </c>
      <c r="L1379" s="20">
        <f>VLOOKUP(K1379,Table12[#All],2,0)</f>
        <v>0</v>
      </c>
      <c r="M1379" s="23" t="s">
        <v>126</v>
      </c>
      <c r="N1379" s="20">
        <f>VLOOKUP(M1379,Table13[#All],2,0)</f>
        <v>0</v>
      </c>
      <c r="O1379" s="23" t="s">
        <v>98</v>
      </c>
      <c r="P1379" s="20">
        <f>VLOOKUP(O1379,Table14[#All],2,0)</f>
        <v>1</v>
      </c>
      <c r="Q1379" s="23" t="s">
        <v>104</v>
      </c>
      <c r="R1379" s="20">
        <f>VLOOKUP(Q1379,Table16[#All],2,0)</f>
        <v>0</v>
      </c>
      <c r="S1379" s="23" t="s">
        <v>111</v>
      </c>
      <c r="T1379" s="20">
        <f>VLOOKUP(S1379,Table17[#All],2,0)</f>
        <v>0</v>
      </c>
      <c r="U1379" s="24">
        <v>117000</v>
      </c>
    </row>
    <row r="1380" spans="1:21">
      <c r="A1380" s="19" t="s">
        <v>141</v>
      </c>
      <c r="B1380" s="20">
        <f>VLOOKUP(A1380,Table7[#All],2,)</f>
        <v>22</v>
      </c>
      <c r="C1380" s="20" t="s">
        <v>91</v>
      </c>
      <c r="D1380" s="20">
        <f>VLOOKUP(C1380,Table8[#All],2,0)</f>
        <v>0</v>
      </c>
      <c r="E1380" s="20" t="s">
        <v>142</v>
      </c>
      <c r="F1380" s="20">
        <f>VLOOKUP(E1380,Table9[#All],2,0)</f>
        <v>4</v>
      </c>
      <c r="G1380" s="20" t="s">
        <v>122</v>
      </c>
      <c r="H1380" s="20">
        <f>VLOOKUP(G1380,Table10[#All],2,0)</f>
        <v>0</v>
      </c>
      <c r="I1380" s="20" t="s">
        <v>98</v>
      </c>
      <c r="J1380" s="20">
        <f>VLOOKUP(I1380,Table11[#All],2,0)</f>
        <v>1</v>
      </c>
      <c r="K1380" s="20" t="s">
        <v>139</v>
      </c>
      <c r="L1380" s="20">
        <f>VLOOKUP(K1380,Table12[#All],2,0)</f>
        <v>3</v>
      </c>
      <c r="M1380" s="20" t="s">
        <v>98</v>
      </c>
      <c r="N1380" s="20">
        <f>VLOOKUP(M1380,Table13[#All],2,0)</f>
        <v>2</v>
      </c>
      <c r="O1380" s="20" t="s">
        <v>98</v>
      </c>
      <c r="P1380" s="20">
        <f>VLOOKUP(O1380,Table14[#All],2,0)</f>
        <v>1</v>
      </c>
      <c r="Q1380" s="20" t="s">
        <v>104</v>
      </c>
      <c r="R1380" s="20">
        <f>VLOOKUP(Q1380,Table16[#All],2,0)</f>
        <v>0</v>
      </c>
      <c r="S1380" s="20" t="s">
        <v>111</v>
      </c>
      <c r="T1380" s="20">
        <f>VLOOKUP(S1380,Table17[#All],2,0)</f>
        <v>0</v>
      </c>
      <c r="U1380" s="21">
        <v>83000</v>
      </c>
    </row>
    <row r="1381" spans="1:21">
      <c r="A1381" s="22" t="s">
        <v>218</v>
      </c>
      <c r="B1381" s="20">
        <f>VLOOKUP(A1381,Table7[#All],2,)</f>
        <v>16</v>
      </c>
      <c r="C1381" s="23" t="s">
        <v>91</v>
      </c>
      <c r="D1381" s="20">
        <f>VLOOKUP(C1381,Table8[#All],2,0)</f>
        <v>0</v>
      </c>
      <c r="E1381" s="23" t="s">
        <v>92</v>
      </c>
      <c r="F1381" s="20">
        <f>VLOOKUP(E1381,Table9[#All],2,0)</f>
        <v>0</v>
      </c>
      <c r="G1381" s="23" t="s">
        <v>158</v>
      </c>
      <c r="H1381" s="20">
        <f>VLOOKUP(G1381,Table10[#All],2,0)</f>
        <v>5</v>
      </c>
      <c r="I1381" s="23" t="s">
        <v>119</v>
      </c>
      <c r="J1381" s="20">
        <f>VLOOKUP(I1381,Table11[#All],2,0)</f>
        <v>0</v>
      </c>
      <c r="K1381" s="23" t="s">
        <v>98</v>
      </c>
      <c r="L1381" s="20">
        <f>VLOOKUP(K1381,Table12[#All],2,0)</f>
        <v>0</v>
      </c>
      <c r="M1381" s="23" t="s">
        <v>119</v>
      </c>
      <c r="N1381" s="20">
        <f>VLOOKUP(M1381,Table13[#All],2,0)</f>
        <v>1</v>
      </c>
      <c r="O1381" s="23" t="s">
        <v>119</v>
      </c>
      <c r="P1381" s="20">
        <f>VLOOKUP(O1381,Table14[#All],2,0)</f>
        <v>0</v>
      </c>
      <c r="Q1381" s="23" t="s">
        <v>104</v>
      </c>
      <c r="R1381" s="20">
        <f>VLOOKUP(Q1381,Table16[#All],2,0)</f>
        <v>0</v>
      </c>
      <c r="S1381" s="23" t="s">
        <v>111</v>
      </c>
      <c r="T1381" s="20">
        <f>VLOOKUP(S1381,Table17[#All],2,0)</f>
        <v>0</v>
      </c>
      <c r="U1381" s="24">
        <v>167500</v>
      </c>
    </row>
    <row r="1382" spans="1:21">
      <c r="A1382" s="19" t="s">
        <v>206</v>
      </c>
      <c r="B1382" s="20">
        <f>VLOOKUP(A1382,Table7[#All],2,)</f>
        <v>15</v>
      </c>
      <c r="C1382" s="20" t="s">
        <v>91</v>
      </c>
      <c r="D1382" s="20">
        <f>VLOOKUP(C1382,Table8[#All],2,0)</f>
        <v>0</v>
      </c>
      <c r="E1382" s="20" t="s">
        <v>92</v>
      </c>
      <c r="F1382" s="20">
        <f>VLOOKUP(E1382,Table9[#All],2,0)</f>
        <v>0</v>
      </c>
      <c r="G1382" s="20" t="s">
        <v>93</v>
      </c>
      <c r="H1382" s="20">
        <f>VLOOKUP(G1382,Table10[#All],2,0)</f>
        <v>1</v>
      </c>
      <c r="I1382" s="20" t="s">
        <v>98</v>
      </c>
      <c r="J1382" s="20">
        <f>VLOOKUP(I1382,Table11[#All],2,0)</f>
        <v>1</v>
      </c>
      <c r="K1382" s="20" t="s">
        <v>139</v>
      </c>
      <c r="L1382" s="20">
        <f>VLOOKUP(K1382,Table12[#All],2,0)</f>
        <v>3</v>
      </c>
      <c r="M1382" s="20" t="s">
        <v>98</v>
      </c>
      <c r="N1382" s="20">
        <f>VLOOKUP(M1382,Table13[#All],2,0)</f>
        <v>2</v>
      </c>
      <c r="O1382" s="20" t="s">
        <v>98</v>
      </c>
      <c r="P1382" s="20">
        <f>VLOOKUP(O1382,Table14[#All],2,0)</f>
        <v>1</v>
      </c>
      <c r="Q1382" s="20" t="s">
        <v>104</v>
      </c>
      <c r="R1382" s="20">
        <f>VLOOKUP(Q1382,Table16[#All],2,0)</f>
        <v>0</v>
      </c>
      <c r="S1382" s="20" t="s">
        <v>111</v>
      </c>
      <c r="T1382" s="20">
        <f>VLOOKUP(S1382,Table17[#All],2,0)</f>
        <v>0</v>
      </c>
      <c r="U1382" s="21">
        <v>58500</v>
      </c>
    </row>
    <row r="1383" spans="1:21">
      <c r="A1383" s="22" t="s">
        <v>89</v>
      </c>
      <c r="B1383" s="20">
        <f>VLOOKUP(A1383,Table7[#All],2,)</f>
        <v>11</v>
      </c>
      <c r="C1383" s="23" t="s">
        <v>91</v>
      </c>
      <c r="D1383" s="20">
        <f>VLOOKUP(C1383,Table8[#All],2,0)</f>
        <v>0</v>
      </c>
      <c r="E1383" s="23" t="s">
        <v>92</v>
      </c>
      <c r="F1383" s="20">
        <f>VLOOKUP(E1383,Table9[#All],2,0)</f>
        <v>0</v>
      </c>
      <c r="G1383" s="23" t="s">
        <v>93</v>
      </c>
      <c r="H1383" s="20">
        <f>VLOOKUP(G1383,Table10[#All],2,0)</f>
        <v>1</v>
      </c>
      <c r="I1383" s="23" t="s">
        <v>98</v>
      </c>
      <c r="J1383" s="20">
        <f>VLOOKUP(I1383,Table11[#All],2,0)</f>
        <v>1</v>
      </c>
      <c r="K1383" s="23" t="s">
        <v>98</v>
      </c>
      <c r="L1383" s="20">
        <f>VLOOKUP(K1383,Table12[#All],2,0)</f>
        <v>0</v>
      </c>
      <c r="M1383" s="23" t="s">
        <v>126</v>
      </c>
      <c r="N1383" s="20">
        <f>VLOOKUP(M1383,Table13[#All],2,0)</f>
        <v>0</v>
      </c>
      <c r="O1383" s="23" t="s">
        <v>98</v>
      </c>
      <c r="P1383" s="20">
        <f>VLOOKUP(O1383,Table14[#All],2,0)</f>
        <v>1</v>
      </c>
      <c r="Q1383" s="23" t="s">
        <v>104</v>
      </c>
      <c r="R1383" s="20">
        <f>VLOOKUP(Q1383,Table16[#All],2,0)</f>
        <v>0</v>
      </c>
      <c r="S1383" s="23" t="s">
        <v>111</v>
      </c>
      <c r="T1383" s="20">
        <f>VLOOKUP(S1383,Table17[#All],2,0)</f>
        <v>0</v>
      </c>
      <c r="U1383" s="24">
        <v>237500</v>
      </c>
    </row>
    <row r="1384" spans="1:21">
      <c r="A1384" s="19" t="s">
        <v>188</v>
      </c>
      <c r="B1384" s="20">
        <f>VLOOKUP(A1384,Table7[#All],2,)</f>
        <v>7</v>
      </c>
      <c r="C1384" s="20" t="s">
        <v>91</v>
      </c>
      <c r="D1384" s="20">
        <f>VLOOKUP(C1384,Table8[#All],2,0)</f>
        <v>0</v>
      </c>
      <c r="E1384" s="20" t="s">
        <v>92</v>
      </c>
      <c r="F1384" s="20">
        <f>VLOOKUP(E1384,Table9[#All],2,0)</f>
        <v>0</v>
      </c>
      <c r="G1384" s="20" t="s">
        <v>122</v>
      </c>
      <c r="H1384" s="20">
        <f>VLOOKUP(G1384,Table10[#All],2,0)</f>
        <v>0</v>
      </c>
      <c r="I1384" s="20" t="s">
        <v>139</v>
      </c>
      <c r="J1384" s="20">
        <f>VLOOKUP(I1384,Table11[#All],2,0)</f>
        <v>4</v>
      </c>
      <c r="K1384" s="20" t="s">
        <v>98</v>
      </c>
      <c r="L1384" s="20">
        <f>VLOOKUP(K1384,Table12[#All],2,0)</f>
        <v>0</v>
      </c>
      <c r="M1384" s="20" t="s">
        <v>126</v>
      </c>
      <c r="N1384" s="20">
        <f>VLOOKUP(M1384,Table13[#All],2,0)</f>
        <v>0</v>
      </c>
      <c r="O1384" s="20" t="s">
        <v>119</v>
      </c>
      <c r="P1384" s="20">
        <f>VLOOKUP(O1384,Table14[#All],2,0)</f>
        <v>0</v>
      </c>
      <c r="Q1384" s="20" t="s">
        <v>167</v>
      </c>
      <c r="R1384" s="20">
        <f>VLOOKUP(Q1384,Table16[#All],2,0)</f>
        <v>1</v>
      </c>
      <c r="S1384" s="20" t="s">
        <v>111</v>
      </c>
      <c r="T1384" s="20">
        <f>VLOOKUP(S1384,Table17[#All],2,0)</f>
        <v>0</v>
      </c>
      <c r="U1384" s="21">
        <v>157000</v>
      </c>
    </row>
    <row r="1385" spans="1:21">
      <c r="A1385" s="22" t="s">
        <v>169</v>
      </c>
      <c r="B1385" s="20">
        <f>VLOOKUP(A1385,Table7[#All],2,)</f>
        <v>9</v>
      </c>
      <c r="C1385" s="23" t="s">
        <v>91</v>
      </c>
      <c r="D1385" s="20">
        <f>VLOOKUP(C1385,Table8[#All],2,0)</f>
        <v>0</v>
      </c>
      <c r="E1385" s="23" t="s">
        <v>92</v>
      </c>
      <c r="F1385" s="20">
        <f>VLOOKUP(E1385,Table9[#All],2,0)</f>
        <v>0</v>
      </c>
      <c r="G1385" s="23" t="s">
        <v>93</v>
      </c>
      <c r="H1385" s="20">
        <f>VLOOKUP(G1385,Table10[#All],2,0)</f>
        <v>1</v>
      </c>
      <c r="I1385" s="23" t="s">
        <v>98</v>
      </c>
      <c r="J1385" s="20">
        <f>VLOOKUP(I1385,Table11[#All],2,0)</f>
        <v>1</v>
      </c>
      <c r="K1385" s="23" t="s">
        <v>98</v>
      </c>
      <c r="L1385" s="20">
        <f>VLOOKUP(K1385,Table12[#All],2,0)</f>
        <v>0</v>
      </c>
      <c r="M1385" s="23" t="s">
        <v>126</v>
      </c>
      <c r="N1385" s="20">
        <f>VLOOKUP(M1385,Table13[#All],2,0)</f>
        <v>0</v>
      </c>
      <c r="O1385" s="23" t="s">
        <v>119</v>
      </c>
      <c r="P1385" s="20">
        <f>VLOOKUP(O1385,Table14[#All],2,0)</f>
        <v>0</v>
      </c>
      <c r="Q1385" s="23" t="s">
        <v>167</v>
      </c>
      <c r="R1385" s="20">
        <f>VLOOKUP(Q1385,Table16[#All],2,0)</f>
        <v>1</v>
      </c>
      <c r="S1385" s="23" t="s">
        <v>111</v>
      </c>
      <c r="T1385" s="20">
        <f>VLOOKUP(S1385,Table17[#All],2,0)</f>
        <v>0</v>
      </c>
      <c r="U1385" s="24">
        <v>112000</v>
      </c>
    </row>
    <row r="1386" spans="1:21">
      <c r="A1386" s="19" t="s">
        <v>206</v>
      </c>
      <c r="B1386" s="20">
        <f>VLOOKUP(A1386,Table7[#All],2,)</f>
        <v>15</v>
      </c>
      <c r="C1386" s="20" t="s">
        <v>91</v>
      </c>
      <c r="D1386" s="20">
        <f>VLOOKUP(C1386,Table8[#All],2,0)</f>
        <v>0</v>
      </c>
      <c r="E1386" s="20" t="s">
        <v>92</v>
      </c>
      <c r="F1386" s="20">
        <f>VLOOKUP(E1386,Table9[#All],2,0)</f>
        <v>0</v>
      </c>
      <c r="G1386" s="20" t="s">
        <v>176</v>
      </c>
      <c r="H1386" s="20">
        <f>VLOOKUP(G1386,Table10[#All],2,0)</f>
        <v>2</v>
      </c>
      <c r="I1386" s="20" t="s">
        <v>98</v>
      </c>
      <c r="J1386" s="20">
        <f>VLOOKUP(I1386,Table11[#All],2,0)</f>
        <v>1</v>
      </c>
      <c r="K1386" s="20" t="s">
        <v>98</v>
      </c>
      <c r="L1386" s="20">
        <f>VLOOKUP(K1386,Table12[#All],2,0)</f>
        <v>0</v>
      </c>
      <c r="M1386" s="20" t="s">
        <v>98</v>
      </c>
      <c r="N1386" s="20">
        <f>VLOOKUP(M1386,Table13[#All],2,0)</f>
        <v>2</v>
      </c>
      <c r="O1386" s="20" t="s">
        <v>98</v>
      </c>
      <c r="P1386" s="20">
        <f>VLOOKUP(O1386,Table14[#All],2,0)</f>
        <v>1</v>
      </c>
      <c r="Q1386" s="20" t="s">
        <v>191</v>
      </c>
      <c r="R1386" s="20">
        <f>VLOOKUP(Q1386,Table16[#All],2,0)</f>
        <v>2</v>
      </c>
      <c r="S1386" s="20" t="s">
        <v>111</v>
      </c>
      <c r="T1386" s="20">
        <f>VLOOKUP(S1386,Table17[#All],2,0)</f>
        <v>0</v>
      </c>
      <c r="U1386" s="21">
        <v>105000</v>
      </c>
    </row>
    <row r="1387" spans="1:21">
      <c r="A1387" s="22" t="s">
        <v>214</v>
      </c>
      <c r="B1387" s="20">
        <f>VLOOKUP(A1387,Table7[#All],2,)</f>
        <v>13</v>
      </c>
      <c r="C1387" s="23" t="s">
        <v>91</v>
      </c>
      <c r="D1387" s="20">
        <f>VLOOKUP(C1387,Table8[#All],2,0)</f>
        <v>0</v>
      </c>
      <c r="E1387" s="23" t="s">
        <v>92</v>
      </c>
      <c r="F1387" s="20">
        <f>VLOOKUP(E1387,Table9[#All],2,0)</f>
        <v>0</v>
      </c>
      <c r="G1387" s="23" t="s">
        <v>176</v>
      </c>
      <c r="H1387" s="20">
        <f>VLOOKUP(G1387,Table10[#All],2,0)</f>
        <v>2</v>
      </c>
      <c r="I1387" s="23" t="s">
        <v>98</v>
      </c>
      <c r="J1387" s="20">
        <f>VLOOKUP(I1387,Table11[#All],2,0)</f>
        <v>1</v>
      </c>
      <c r="K1387" s="23" t="s">
        <v>98</v>
      </c>
      <c r="L1387" s="20">
        <f>VLOOKUP(K1387,Table12[#All],2,0)</f>
        <v>0</v>
      </c>
      <c r="M1387" s="23" t="s">
        <v>119</v>
      </c>
      <c r="N1387" s="20">
        <f>VLOOKUP(M1387,Table13[#All],2,0)</f>
        <v>1</v>
      </c>
      <c r="O1387" s="23" t="s">
        <v>119</v>
      </c>
      <c r="P1387" s="20">
        <f>VLOOKUP(O1387,Table14[#All],2,0)</f>
        <v>0</v>
      </c>
      <c r="Q1387" s="23" t="s">
        <v>167</v>
      </c>
      <c r="R1387" s="20">
        <f>VLOOKUP(Q1387,Table16[#All],2,0)</f>
        <v>1</v>
      </c>
      <c r="S1387" s="23" t="s">
        <v>111</v>
      </c>
      <c r="T1387" s="20">
        <f>VLOOKUP(S1387,Table17[#All],2,0)</f>
        <v>0</v>
      </c>
      <c r="U1387" s="24">
        <v>125500</v>
      </c>
    </row>
    <row r="1388" spans="1:21">
      <c r="A1388" s="19" t="s">
        <v>175</v>
      </c>
      <c r="B1388" s="20">
        <f>VLOOKUP(A1388,Table7[#All],2,)</f>
        <v>6</v>
      </c>
      <c r="C1388" s="20" t="s">
        <v>225</v>
      </c>
      <c r="D1388" s="20">
        <f>VLOOKUP(C1388,Table8[#All],2,0)</f>
        <v>6</v>
      </c>
      <c r="E1388" s="20" t="s">
        <v>92</v>
      </c>
      <c r="F1388" s="20">
        <f>VLOOKUP(E1388,Table9[#All],2,0)</f>
        <v>0</v>
      </c>
      <c r="G1388" s="20" t="s">
        <v>122</v>
      </c>
      <c r="H1388" s="20">
        <f>VLOOKUP(G1388,Table10[#All],2,0)</f>
        <v>0</v>
      </c>
      <c r="I1388" s="20" t="s">
        <v>119</v>
      </c>
      <c r="J1388" s="20">
        <f>VLOOKUP(I1388,Table11[#All],2,0)</f>
        <v>0</v>
      </c>
      <c r="K1388" s="20" t="s">
        <v>98</v>
      </c>
      <c r="L1388" s="20">
        <f>VLOOKUP(K1388,Table12[#All],2,0)</f>
        <v>0</v>
      </c>
      <c r="M1388" s="20" t="s">
        <v>98</v>
      </c>
      <c r="N1388" s="20">
        <f>VLOOKUP(M1388,Table13[#All],2,0)</f>
        <v>2</v>
      </c>
      <c r="O1388" s="20" t="s">
        <v>119</v>
      </c>
      <c r="P1388" s="20">
        <f>VLOOKUP(O1388,Table14[#All],2,0)</f>
        <v>0</v>
      </c>
      <c r="Q1388" s="20" t="s">
        <v>104</v>
      </c>
      <c r="R1388" s="20">
        <f>VLOOKUP(Q1388,Table16[#All],2,0)</f>
        <v>0</v>
      </c>
      <c r="S1388" s="20" t="s">
        <v>111</v>
      </c>
      <c r="T1388" s="20">
        <f>VLOOKUP(S1388,Table17[#All],2,0)</f>
        <v>0</v>
      </c>
      <c r="U1388" s="21">
        <v>250000</v>
      </c>
    </row>
    <row r="1389" spans="1:21">
      <c r="A1389" s="22" t="s">
        <v>188</v>
      </c>
      <c r="B1389" s="20">
        <f>VLOOKUP(A1389,Table7[#All],2,)</f>
        <v>7</v>
      </c>
      <c r="C1389" s="23" t="s">
        <v>182</v>
      </c>
      <c r="D1389" s="20">
        <f>VLOOKUP(C1389,Table8[#All],2,0)</f>
        <v>3</v>
      </c>
      <c r="E1389" s="23" t="s">
        <v>92</v>
      </c>
      <c r="F1389" s="20">
        <f>VLOOKUP(E1389,Table9[#All],2,0)</f>
        <v>0</v>
      </c>
      <c r="G1389" s="23" t="s">
        <v>176</v>
      </c>
      <c r="H1389" s="20">
        <f>VLOOKUP(G1389,Table10[#All],2,0)</f>
        <v>2</v>
      </c>
      <c r="I1389" s="23" t="s">
        <v>98</v>
      </c>
      <c r="J1389" s="20">
        <f>VLOOKUP(I1389,Table11[#All],2,0)</f>
        <v>1</v>
      </c>
      <c r="K1389" s="23" t="s">
        <v>98</v>
      </c>
      <c r="L1389" s="20">
        <f>VLOOKUP(K1389,Table12[#All],2,0)</f>
        <v>0</v>
      </c>
      <c r="M1389" s="23" t="s">
        <v>98</v>
      </c>
      <c r="N1389" s="20">
        <f>VLOOKUP(M1389,Table13[#All],2,0)</f>
        <v>2</v>
      </c>
      <c r="O1389" s="23" t="s">
        <v>119</v>
      </c>
      <c r="P1389" s="20">
        <f>VLOOKUP(O1389,Table14[#All],2,0)</f>
        <v>0</v>
      </c>
      <c r="Q1389" s="23" t="s">
        <v>104</v>
      </c>
      <c r="R1389" s="20">
        <f>VLOOKUP(Q1389,Table16[#All],2,0)</f>
        <v>0</v>
      </c>
      <c r="S1389" s="23" t="s">
        <v>178</v>
      </c>
      <c r="T1389" s="20">
        <f>VLOOKUP(S1389,Table17[#All],2,0)</f>
        <v>5</v>
      </c>
      <c r="U1389" s="24">
        <v>136000</v>
      </c>
    </row>
    <row r="1390" spans="1:21">
      <c r="A1390" s="19" t="s">
        <v>121</v>
      </c>
      <c r="B1390" s="20">
        <f>VLOOKUP(A1390,Table7[#All],2,)</f>
        <v>17</v>
      </c>
      <c r="C1390" s="20" t="s">
        <v>91</v>
      </c>
      <c r="D1390" s="20">
        <f>VLOOKUP(C1390,Table8[#All],2,0)</f>
        <v>0</v>
      </c>
      <c r="E1390" s="20" t="s">
        <v>92</v>
      </c>
      <c r="F1390" s="20">
        <f>VLOOKUP(E1390,Table9[#All],2,0)</f>
        <v>0</v>
      </c>
      <c r="G1390" s="20" t="s">
        <v>93</v>
      </c>
      <c r="H1390" s="20">
        <f>VLOOKUP(G1390,Table10[#All],2,0)</f>
        <v>1</v>
      </c>
      <c r="I1390" s="20" t="s">
        <v>126</v>
      </c>
      <c r="J1390" s="20">
        <f>VLOOKUP(I1390,Table11[#All],2,0)</f>
        <v>2</v>
      </c>
      <c r="K1390" s="20" t="s">
        <v>98</v>
      </c>
      <c r="L1390" s="20">
        <f>VLOOKUP(K1390,Table12[#All],2,0)</f>
        <v>0</v>
      </c>
      <c r="M1390" s="20" t="s">
        <v>126</v>
      </c>
      <c r="N1390" s="20">
        <f>VLOOKUP(M1390,Table13[#All],2,0)</f>
        <v>0</v>
      </c>
      <c r="O1390" s="20" t="s">
        <v>126</v>
      </c>
      <c r="P1390" s="20">
        <f>VLOOKUP(O1390,Table14[#All],2,0)</f>
        <v>2</v>
      </c>
      <c r="Q1390" s="20" t="s">
        <v>104</v>
      </c>
      <c r="R1390" s="20">
        <f>VLOOKUP(Q1390,Table16[#All],2,0)</f>
        <v>0</v>
      </c>
      <c r="S1390" s="20" t="s">
        <v>111</v>
      </c>
      <c r="T1390" s="20">
        <f>VLOOKUP(S1390,Table17[#All],2,0)</f>
        <v>0</v>
      </c>
      <c r="U1390" s="21">
        <v>377500</v>
      </c>
    </row>
    <row r="1391" spans="1:21">
      <c r="A1391" s="22" t="s">
        <v>197</v>
      </c>
      <c r="B1391" s="20">
        <f>VLOOKUP(A1391,Table7[#All],2,)</f>
        <v>8</v>
      </c>
      <c r="C1391" s="23" t="s">
        <v>91</v>
      </c>
      <c r="D1391" s="20">
        <f>VLOOKUP(C1391,Table8[#All],2,0)</f>
        <v>0</v>
      </c>
      <c r="E1391" s="23" t="s">
        <v>92</v>
      </c>
      <c r="F1391" s="20">
        <f>VLOOKUP(E1391,Table9[#All],2,0)</f>
        <v>0</v>
      </c>
      <c r="G1391" s="23" t="s">
        <v>176</v>
      </c>
      <c r="H1391" s="20">
        <f>VLOOKUP(G1391,Table10[#All],2,0)</f>
        <v>2</v>
      </c>
      <c r="I1391" s="23" t="s">
        <v>98</v>
      </c>
      <c r="J1391" s="20">
        <f>VLOOKUP(I1391,Table11[#All],2,0)</f>
        <v>1</v>
      </c>
      <c r="K1391" s="23" t="s">
        <v>119</v>
      </c>
      <c r="L1391" s="20">
        <f>VLOOKUP(K1391,Table12[#All],2,0)</f>
        <v>1</v>
      </c>
      <c r="M1391" s="23" t="s">
        <v>126</v>
      </c>
      <c r="N1391" s="20">
        <f>VLOOKUP(M1391,Table13[#All],2,0)</f>
        <v>0</v>
      </c>
      <c r="O1391" s="23" t="s">
        <v>98</v>
      </c>
      <c r="P1391" s="20">
        <f>VLOOKUP(O1391,Table14[#All],2,0)</f>
        <v>1</v>
      </c>
      <c r="Q1391" s="23" t="s">
        <v>104</v>
      </c>
      <c r="R1391" s="20">
        <f>VLOOKUP(Q1391,Table16[#All],2,0)</f>
        <v>0</v>
      </c>
      <c r="S1391" s="23" t="s">
        <v>111</v>
      </c>
      <c r="T1391" s="20">
        <f>VLOOKUP(S1391,Table17[#All],2,0)</f>
        <v>0</v>
      </c>
      <c r="U1391" s="24">
        <v>131000</v>
      </c>
    </row>
    <row r="1392" spans="1:21">
      <c r="A1392" s="19" t="s">
        <v>209</v>
      </c>
      <c r="B1392" s="20">
        <f>VLOOKUP(A1392,Table7[#All],2,)</f>
        <v>0</v>
      </c>
      <c r="C1392" s="20" t="s">
        <v>91</v>
      </c>
      <c r="D1392" s="20">
        <f>VLOOKUP(C1392,Table8[#All],2,0)</f>
        <v>0</v>
      </c>
      <c r="E1392" s="20" t="s">
        <v>92</v>
      </c>
      <c r="F1392" s="20">
        <f>VLOOKUP(E1392,Table9[#All],2,0)</f>
        <v>0</v>
      </c>
      <c r="G1392" s="20" t="s">
        <v>93</v>
      </c>
      <c r="H1392" s="20">
        <f>VLOOKUP(G1392,Table10[#All],2,0)</f>
        <v>1</v>
      </c>
      <c r="I1392" s="20" t="s">
        <v>119</v>
      </c>
      <c r="J1392" s="20">
        <f>VLOOKUP(I1392,Table11[#All],2,0)</f>
        <v>0</v>
      </c>
      <c r="K1392" s="20" t="s">
        <v>98</v>
      </c>
      <c r="L1392" s="20">
        <f>VLOOKUP(K1392,Table12[#All],2,0)</f>
        <v>0</v>
      </c>
      <c r="M1392" s="20" t="s">
        <v>126</v>
      </c>
      <c r="N1392" s="20">
        <f>VLOOKUP(M1392,Table13[#All],2,0)</f>
        <v>0</v>
      </c>
      <c r="O1392" s="20" t="s">
        <v>119</v>
      </c>
      <c r="P1392" s="20">
        <f>VLOOKUP(O1392,Table14[#All],2,0)</f>
        <v>0</v>
      </c>
      <c r="Q1392" s="20" t="s">
        <v>104</v>
      </c>
      <c r="R1392" s="20">
        <f>VLOOKUP(Q1392,Table16[#All],2,0)</f>
        <v>0</v>
      </c>
      <c r="S1392" s="20" t="s">
        <v>111</v>
      </c>
      <c r="T1392" s="20">
        <f>VLOOKUP(S1392,Table17[#All],2,0)</f>
        <v>0</v>
      </c>
      <c r="U1392" s="21">
        <v>235000</v>
      </c>
    </row>
    <row r="1393" spans="1:21">
      <c r="A1393" s="22" t="s">
        <v>89</v>
      </c>
      <c r="B1393" s="20">
        <f>VLOOKUP(A1393,Table7[#All],2,)</f>
        <v>11</v>
      </c>
      <c r="C1393" s="23" t="s">
        <v>91</v>
      </c>
      <c r="D1393" s="20">
        <f>VLOOKUP(C1393,Table8[#All],2,0)</f>
        <v>0</v>
      </c>
      <c r="E1393" s="23" t="s">
        <v>179</v>
      </c>
      <c r="F1393" s="20">
        <f>VLOOKUP(E1393,Table9[#All],2,0)</f>
        <v>2</v>
      </c>
      <c r="G1393" s="23" t="s">
        <v>93</v>
      </c>
      <c r="H1393" s="20">
        <f>VLOOKUP(G1393,Table10[#All],2,0)</f>
        <v>1</v>
      </c>
      <c r="I1393" s="23" t="s">
        <v>98</v>
      </c>
      <c r="J1393" s="20">
        <f>VLOOKUP(I1393,Table11[#All],2,0)</f>
        <v>1</v>
      </c>
      <c r="K1393" s="23" t="s">
        <v>98</v>
      </c>
      <c r="L1393" s="20">
        <f>VLOOKUP(K1393,Table12[#All],2,0)</f>
        <v>0</v>
      </c>
      <c r="M1393" s="23" t="s">
        <v>98</v>
      </c>
      <c r="N1393" s="20">
        <f>VLOOKUP(M1393,Table13[#All],2,0)</f>
        <v>2</v>
      </c>
      <c r="O1393" s="23" t="s">
        <v>98</v>
      </c>
      <c r="P1393" s="20">
        <f>VLOOKUP(O1393,Table14[#All],2,0)</f>
        <v>1</v>
      </c>
      <c r="Q1393" s="23" t="s">
        <v>104</v>
      </c>
      <c r="R1393" s="20">
        <f>VLOOKUP(Q1393,Table16[#All],2,0)</f>
        <v>0</v>
      </c>
      <c r="S1393" s="23" t="s">
        <v>111</v>
      </c>
      <c r="T1393" s="20">
        <f>VLOOKUP(S1393,Table17[#All],2,0)</f>
        <v>0</v>
      </c>
      <c r="U1393" s="24">
        <v>124000</v>
      </c>
    </row>
    <row r="1394" spans="1:21">
      <c r="A1394" s="19" t="s">
        <v>89</v>
      </c>
      <c r="B1394" s="20">
        <f>VLOOKUP(A1394,Table7[#All],2,)</f>
        <v>11</v>
      </c>
      <c r="C1394" s="20" t="s">
        <v>91</v>
      </c>
      <c r="D1394" s="20">
        <f>VLOOKUP(C1394,Table8[#All],2,0)</f>
        <v>0</v>
      </c>
      <c r="E1394" s="20" t="s">
        <v>92</v>
      </c>
      <c r="F1394" s="20">
        <f>VLOOKUP(E1394,Table9[#All],2,0)</f>
        <v>0</v>
      </c>
      <c r="G1394" s="20" t="s">
        <v>183</v>
      </c>
      <c r="H1394" s="20">
        <f>VLOOKUP(G1394,Table10[#All],2,0)</f>
        <v>4</v>
      </c>
      <c r="I1394" s="20" t="s">
        <v>98</v>
      </c>
      <c r="J1394" s="20">
        <f>VLOOKUP(I1394,Table11[#All],2,0)</f>
        <v>1</v>
      </c>
      <c r="K1394" s="20" t="s">
        <v>98</v>
      </c>
      <c r="L1394" s="20">
        <f>VLOOKUP(K1394,Table12[#All],2,0)</f>
        <v>0</v>
      </c>
      <c r="M1394" s="20" t="s">
        <v>98</v>
      </c>
      <c r="N1394" s="20">
        <f>VLOOKUP(M1394,Table13[#All],2,0)</f>
        <v>2</v>
      </c>
      <c r="O1394" s="20" t="s">
        <v>98</v>
      </c>
      <c r="P1394" s="20">
        <f>VLOOKUP(O1394,Table14[#All],2,0)</f>
        <v>1</v>
      </c>
      <c r="Q1394" s="20" t="s">
        <v>104</v>
      </c>
      <c r="R1394" s="20">
        <f>VLOOKUP(Q1394,Table16[#All],2,0)</f>
        <v>0</v>
      </c>
      <c r="S1394" s="20" t="s">
        <v>111</v>
      </c>
      <c r="T1394" s="20">
        <f>VLOOKUP(S1394,Table17[#All],2,0)</f>
        <v>0</v>
      </c>
      <c r="U1394" s="21">
        <v>123000</v>
      </c>
    </row>
    <row r="1395" spans="1:21">
      <c r="A1395" s="22" t="s">
        <v>188</v>
      </c>
      <c r="B1395" s="20">
        <f>VLOOKUP(A1395,Table7[#All],2,)</f>
        <v>7</v>
      </c>
      <c r="C1395" s="23" t="s">
        <v>91</v>
      </c>
      <c r="D1395" s="20">
        <f>VLOOKUP(C1395,Table8[#All],2,0)</f>
        <v>0</v>
      </c>
      <c r="E1395" s="23" t="s">
        <v>186</v>
      </c>
      <c r="F1395" s="20">
        <f>VLOOKUP(E1395,Table9[#All],2,0)</f>
        <v>1</v>
      </c>
      <c r="G1395" s="23" t="s">
        <v>176</v>
      </c>
      <c r="H1395" s="20">
        <f>VLOOKUP(G1395,Table10[#All],2,0)</f>
        <v>2</v>
      </c>
      <c r="I1395" s="23" t="s">
        <v>139</v>
      </c>
      <c r="J1395" s="20">
        <f>VLOOKUP(I1395,Table11[#All],2,0)</f>
        <v>4</v>
      </c>
      <c r="K1395" s="23" t="s">
        <v>98</v>
      </c>
      <c r="L1395" s="20">
        <f>VLOOKUP(K1395,Table12[#All],2,0)</f>
        <v>0</v>
      </c>
      <c r="M1395" s="23" t="s">
        <v>126</v>
      </c>
      <c r="N1395" s="20">
        <f>VLOOKUP(M1395,Table13[#All],2,0)</f>
        <v>0</v>
      </c>
      <c r="O1395" s="23" t="s">
        <v>98</v>
      </c>
      <c r="P1395" s="20">
        <f>VLOOKUP(O1395,Table14[#All],2,0)</f>
        <v>1</v>
      </c>
      <c r="Q1395" s="23" t="s">
        <v>104</v>
      </c>
      <c r="R1395" s="20">
        <f>VLOOKUP(Q1395,Table16[#All],2,0)</f>
        <v>0</v>
      </c>
      <c r="S1395" s="23" t="s">
        <v>111</v>
      </c>
      <c r="T1395" s="20">
        <f>VLOOKUP(S1395,Table17[#All],2,0)</f>
        <v>0</v>
      </c>
      <c r="U1395" s="24">
        <v>163000</v>
      </c>
    </row>
    <row r="1396" spans="1:21">
      <c r="A1396" s="19" t="s">
        <v>156</v>
      </c>
      <c r="B1396" s="20">
        <f>VLOOKUP(A1396,Table7[#All],2,)</f>
        <v>21</v>
      </c>
      <c r="C1396" s="20" t="s">
        <v>91</v>
      </c>
      <c r="D1396" s="20">
        <f>VLOOKUP(C1396,Table8[#All],2,0)</f>
        <v>0</v>
      </c>
      <c r="E1396" s="20" t="s">
        <v>129</v>
      </c>
      <c r="F1396" s="20">
        <f>VLOOKUP(E1396,Table9[#All],2,0)</f>
        <v>3</v>
      </c>
      <c r="G1396" s="20" t="s">
        <v>93</v>
      </c>
      <c r="H1396" s="20">
        <f>VLOOKUP(G1396,Table10[#All],2,0)</f>
        <v>1</v>
      </c>
      <c r="I1396" s="20" t="s">
        <v>119</v>
      </c>
      <c r="J1396" s="20">
        <f>VLOOKUP(I1396,Table11[#All],2,0)</f>
        <v>0</v>
      </c>
      <c r="K1396" s="20" t="s">
        <v>98</v>
      </c>
      <c r="L1396" s="20">
        <f>VLOOKUP(K1396,Table12[#All],2,0)</f>
        <v>0</v>
      </c>
      <c r="M1396" s="20" t="s">
        <v>126</v>
      </c>
      <c r="N1396" s="20">
        <f>VLOOKUP(M1396,Table13[#All],2,0)</f>
        <v>0</v>
      </c>
      <c r="O1396" s="20" t="s">
        <v>119</v>
      </c>
      <c r="P1396" s="20">
        <f>VLOOKUP(O1396,Table14[#All],2,0)</f>
        <v>0</v>
      </c>
      <c r="Q1396" s="20" t="s">
        <v>104</v>
      </c>
      <c r="R1396" s="20">
        <f>VLOOKUP(Q1396,Table16[#All],2,0)</f>
        <v>0</v>
      </c>
      <c r="S1396" s="20" t="s">
        <v>150</v>
      </c>
      <c r="T1396" s="20">
        <f>VLOOKUP(S1396,Table17[#All],2,0)</f>
        <v>2</v>
      </c>
      <c r="U1396" s="21">
        <v>246578</v>
      </c>
    </row>
    <row r="1397" spans="1:21">
      <c r="A1397" s="22" t="s">
        <v>218</v>
      </c>
      <c r="B1397" s="20">
        <f>VLOOKUP(A1397,Table7[#All],2,)</f>
        <v>16</v>
      </c>
      <c r="C1397" s="23" t="s">
        <v>91</v>
      </c>
      <c r="D1397" s="20">
        <f>VLOOKUP(C1397,Table8[#All],2,0)</f>
        <v>0</v>
      </c>
      <c r="E1397" s="23" t="s">
        <v>92</v>
      </c>
      <c r="F1397" s="20">
        <f>VLOOKUP(E1397,Table9[#All],2,0)</f>
        <v>0</v>
      </c>
      <c r="G1397" s="23" t="s">
        <v>122</v>
      </c>
      <c r="H1397" s="20">
        <f>VLOOKUP(G1397,Table10[#All],2,0)</f>
        <v>0</v>
      </c>
      <c r="I1397" s="23" t="s">
        <v>119</v>
      </c>
      <c r="J1397" s="20">
        <f>VLOOKUP(I1397,Table11[#All],2,0)</f>
        <v>0</v>
      </c>
      <c r="K1397" s="23" t="s">
        <v>119</v>
      </c>
      <c r="L1397" s="20">
        <f>VLOOKUP(K1397,Table12[#All],2,0)</f>
        <v>1</v>
      </c>
      <c r="M1397" s="23" t="s">
        <v>126</v>
      </c>
      <c r="N1397" s="20">
        <f>VLOOKUP(M1397,Table13[#All],2,0)</f>
        <v>0</v>
      </c>
      <c r="O1397" s="23" t="s">
        <v>119</v>
      </c>
      <c r="P1397" s="20">
        <f>VLOOKUP(O1397,Table14[#All],2,0)</f>
        <v>0</v>
      </c>
      <c r="Q1397" s="23" t="s">
        <v>104</v>
      </c>
      <c r="R1397" s="20">
        <f>VLOOKUP(Q1397,Table16[#All],2,0)</f>
        <v>0</v>
      </c>
      <c r="S1397" s="23" t="s">
        <v>111</v>
      </c>
      <c r="T1397" s="20">
        <f>VLOOKUP(S1397,Table17[#All],2,0)</f>
        <v>0</v>
      </c>
      <c r="U1397" s="24">
        <v>281213</v>
      </c>
    </row>
    <row r="1398" spans="1:21">
      <c r="A1398" s="19" t="s">
        <v>218</v>
      </c>
      <c r="B1398" s="20">
        <f>VLOOKUP(A1398,Table7[#All],2,)</f>
        <v>16</v>
      </c>
      <c r="C1398" s="20" t="s">
        <v>91</v>
      </c>
      <c r="D1398" s="20">
        <f>VLOOKUP(C1398,Table8[#All],2,0)</f>
        <v>0</v>
      </c>
      <c r="E1398" s="20" t="s">
        <v>92</v>
      </c>
      <c r="F1398" s="20">
        <f>VLOOKUP(E1398,Table9[#All],2,0)</f>
        <v>0</v>
      </c>
      <c r="G1398" s="20" t="s">
        <v>93</v>
      </c>
      <c r="H1398" s="20">
        <f>VLOOKUP(G1398,Table10[#All],2,0)</f>
        <v>1</v>
      </c>
      <c r="I1398" s="20" t="s">
        <v>98</v>
      </c>
      <c r="J1398" s="20">
        <f>VLOOKUP(I1398,Table11[#All],2,0)</f>
        <v>1</v>
      </c>
      <c r="K1398" s="20" t="s">
        <v>98</v>
      </c>
      <c r="L1398" s="20">
        <f>VLOOKUP(K1398,Table12[#All],2,0)</f>
        <v>0</v>
      </c>
      <c r="M1398" s="20" t="s">
        <v>98</v>
      </c>
      <c r="N1398" s="20">
        <f>VLOOKUP(M1398,Table13[#All],2,0)</f>
        <v>2</v>
      </c>
      <c r="O1398" s="20" t="s">
        <v>98</v>
      </c>
      <c r="P1398" s="20">
        <f>VLOOKUP(O1398,Table14[#All],2,0)</f>
        <v>1</v>
      </c>
      <c r="Q1398" s="20" t="s">
        <v>167</v>
      </c>
      <c r="R1398" s="20">
        <f>VLOOKUP(Q1398,Table16[#All],2,0)</f>
        <v>1</v>
      </c>
      <c r="S1398" s="20" t="s">
        <v>111</v>
      </c>
      <c r="T1398" s="20">
        <f>VLOOKUP(S1398,Table17[#All],2,0)</f>
        <v>0</v>
      </c>
      <c r="U1398" s="21">
        <v>160000</v>
      </c>
    </row>
    <row r="1399" spans="1:21">
      <c r="A1399" s="22" t="s">
        <v>197</v>
      </c>
      <c r="B1399" s="20">
        <f>VLOOKUP(A1399,Table7[#All],2,)</f>
        <v>8</v>
      </c>
      <c r="C1399" s="23" t="s">
        <v>91</v>
      </c>
      <c r="D1399" s="20">
        <f>VLOOKUP(C1399,Table8[#All],2,0)</f>
        <v>0</v>
      </c>
      <c r="E1399" s="23" t="s">
        <v>92</v>
      </c>
      <c r="F1399" s="20">
        <f>VLOOKUP(E1399,Table9[#All],2,0)</f>
        <v>0</v>
      </c>
      <c r="G1399" s="23" t="s">
        <v>122</v>
      </c>
      <c r="H1399" s="20">
        <f>VLOOKUP(G1399,Table10[#All],2,0)</f>
        <v>0</v>
      </c>
      <c r="I1399" s="23" t="s">
        <v>98</v>
      </c>
      <c r="J1399" s="20">
        <f>VLOOKUP(I1399,Table11[#All],2,0)</f>
        <v>1</v>
      </c>
      <c r="K1399" s="23" t="s">
        <v>98</v>
      </c>
      <c r="L1399" s="20">
        <f>VLOOKUP(K1399,Table12[#All],2,0)</f>
        <v>0</v>
      </c>
      <c r="M1399" s="23" t="s">
        <v>126</v>
      </c>
      <c r="N1399" s="20">
        <f>VLOOKUP(M1399,Table13[#All],2,0)</f>
        <v>0</v>
      </c>
      <c r="O1399" s="23" t="s">
        <v>98</v>
      </c>
      <c r="P1399" s="20">
        <f>VLOOKUP(O1399,Table14[#All],2,0)</f>
        <v>1</v>
      </c>
      <c r="Q1399" s="23" t="s">
        <v>167</v>
      </c>
      <c r="R1399" s="20">
        <f>VLOOKUP(Q1399,Table16[#All],2,0)</f>
        <v>1</v>
      </c>
      <c r="S1399" s="23" t="s">
        <v>111</v>
      </c>
      <c r="T1399" s="20">
        <f>VLOOKUP(S1399,Table17[#All],2,0)</f>
        <v>0</v>
      </c>
      <c r="U1399" s="24">
        <v>137500</v>
      </c>
    </row>
    <row r="1400" spans="1:21">
      <c r="A1400" s="19" t="s">
        <v>89</v>
      </c>
      <c r="B1400" s="20">
        <f>VLOOKUP(A1400,Table7[#All],2,)</f>
        <v>11</v>
      </c>
      <c r="C1400" s="20" t="s">
        <v>91</v>
      </c>
      <c r="D1400" s="20">
        <f>VLOOKUP(C1400,Table8[#All],2,0)</f>
        <v>0</v>
      </c>
      <c r="E1400" s="20" t="s">
        <v>92</v>
      </c>
      <c r="F1400" s="20">
        <f>VLOOKUP(E1400,Table9[#All],2,0)</f>
        <v>0</v>
      </c>
      <c r="G1400" s="20" t="s">
        <v>176</v>
      </c>
      <c r="H1400" s="20">
        <f>VLOOKUP(G1400,Table10[#All],2,0)</f>
        <v>2</v>
      </c>
      <c r="I1400" s="20" t="s">
        <v>98</v>
      </c>
      <c r="J1400" s="20">
        <f>VLOOKUP(I1400,Table11[#All],2,0)</f>
        <v>1</v>
      </c>
      <c r="K1400" s="20" t="s">
        <v>98</v>
      </c>
      <c r="L1400" s="20">
        <f>VLOOKUP(K1400,Table12[#All],2,0)</f>
        <v>0</v>
      </c>
      <c r="M1400" s="20" t="s">
        <v>119</v>
      </c>
      <c r="N1400" s="20">
        <f>VLOOKUP(M1400,Table13[#All],2,0)</f>
        <v>1</v>
      </c>
      <c r="O1400" s="20" t="s">
        <v>98</v>
      </c>
      <c r="P1400" s="20">
        <f>VLOOKUP(O1400,Table14[#All],2,0)</f>
        <v>1</v>
      </c>
      <c r="Q1400" s="20" t="s">
        <v>104</v>
      </c>
      <c r="R1400" s="20">
        <f>VLOOKUP(Q1400,Table16[#All],2,0)</f>
        <v>0</v>
      </c>
      <c r="S1400" s="20" t="s">
        <v>111</v>
      </c>
      <c r="T1400" s="20">
        <f>VLOOKUP(S1400,Table17[#All],2,0)</f>
        <v>0</v>
      </c>
      <c r="U1400" s="21">
        <v>138000</v>
      </c>
    </row>
    <row r="1401" spans="1:21">
      <c r="A1401" s="22" t="s">
        <v>200</v>
      </c>
      <c r="B1401" s="20">
        <f>VLOOKUP(A1401,Table7[#All],2,)</f>
        <v>23</v>
      </c>
      <c r="C1401" s="23" t="s">
        <v>91</v>
      </c>
      <c r="D1401" s="20">
        <f>VLOOKUP(C1401,Table8[#All],2,0)</f>
        <v>0</v>
      </c>
      <c r="E1401" s="23" t="s">
        <v>92</v>
      </c>
      <c r="F1401" s="20">
        <f>VLOOKUP(E1401,Table9[#All],2,0)</f>
        <v>0</v>
      </c>
      <c r="G1401" s="23" t="s">
        <v>176</v>
      </c>
      <c r="H1401" s="20">
        <f>VLOOKUP(G1401,Table10[#All],2,0)</f>
        <v>2</v>
      </c>
      <c r="I1401" s="23" t="s">
        <v>98</v>
      </c>
      <c r="J1401" s="20">
        <f>VLOOKUP(I1401,Table11[#All],2,0)</f>
        <v>1</v>
      </c>
      <c r="K1401" s="23" t="s">
        <v>98</v>
      </c>
      <c r="L1401" s="20">
        <f>VLOOKUP(K1401,Table12[#All],2,0)</f>
        <v>0</v>
      </c>
      <c r="M1401" s="23" t="s">
        <v>126</v>
      </c>
      <c r="N1401" s="20">
        <f>VLOOKUP(M1401,Table13[#All],2,0)</f>
        <v>0</v>
      </c>
      <c r="O1401" s="23" t="s">
        <v>119</v>
      </c>
      <c r="P1401" s="20">
        <f>VLOOKUP(O1401,Table14[#All],2,0)</f>
        <v>0</v>
      </c>
      <c r="Q1401" s="23" t="s">
        <v>104</v>
      </c>
      <c r="R1401" s="20">
        <f>VLOOKUP(Q1401,Table16[#All],2,0)</f>
        <v>0</v>
      </c>
      <c r="S1401" s="23" t="s">
        <v>111</v>
      </c>
      <c r="T1401" s="20">
        <f>VLOOKUP(S1401,Table17[#All],2,0)</f>
        <v>0</v>
      </c>
      <c r="U1401" s="24">
        <v>137450</v>
      </c>
    </row>
    <row r="1402" spans="1:21">
      <c r="A1402" s="19" t="s">
        <v>197</v>
      </c>
      <c r="B1402" s="20">
        <f>VLOOKUP(A1402,Table7[#All],2,)</f>
        <v>8</v>
      </c>
      <c r="C1402" s="20" t="s">
        <v>91</v>
      </c>
      <c r="D1402" s="20">
        <f>VLOOKUP(C1402,Table8[#All],2,0)</f>
        <v>0</v>
      </c>
      <c r="E1402" s="20" t="s">
        <v>92</v>
      </c>
      <c r="F1402" s="20">
        <f>VLOOKUP(E1402,Table9[#All],2,0)</f>
        <v>0</v>
      </c>
      <c r="G1402" s="20" t="s">
        <v>176</v>
      </c>
      <c r="H1402" s="20">
        <f>VLOOKUP(G1402,Table10[#All],2,0)</f>
        <v>2</v>
      </c>
      <c r="I1402" s="20" t="s">
        <v>98</v>
      </c>
      <c r="J1402" s="20">
        <f>VLOOKUP(I1402,Table11[#All],2,0)</f>
        <v>1</v>
      </c>
      <c r="K1402" s="20" t="s">
        <v>98</v>
      </c>
      <c r="L1402" s="20">
        <f>VLOOKUP(K1402,Table12[#All],2,0)</f>
        <v>0</v>
      </c>
      <c r="M1402" s="20" t="s">
        <v>98</v>
      </c>
      <c r="N1402" s="20">
        <f>VLOOKUP(M1402,Table13[#All],2,0)</f>
        <v>2</v>
      </c>
      <c r="O1402" s="20" t="s">
        <v>98</v>
      </c>
      <c r="P1402" s="20">
        <f>VLOOKUP(O1402,Table14[#All],2,0)</f>
        <v>1</v>
      </c>
      <c r="Q1402" s="20" t="s">
        <v>104</v>
      </c>
      <c r="R1402" s="20">
        <f>VLOOKUP(Q1402,Table16[#All],2,0)</f>
        <v>0</v>
      </c>
      <c r="S1402" s="20" t="s">
        <v>111</v>
      </c>
      <c r="T1402" s="20">
        <f>VLOOKUP(S1402,Table17[#All],2,0)</f>
        <v>0</v>
      </c>
      <c r="U1402" s="21">
        <v>120000</v>
      </c>
    </row>
    <row r="1403" spans="1:21">
      <c r="A1403" s="22" t="s">
        <v>121</v>
      </c>
      <c r="B1403" s="20">
        <f>VLOOKUP(A1403,Table7[#All],2,)</f>
        <v>17</v>
      </c>
      <c r="C1403" s="23" t="s">
        <v>91</v>
      </c>
      <c r="D1403" s="20">
        <f>VLOOKUP(C1403,Table8[#All],2,0)</f>
        <v>0</v>
      </c>
      <c r="E1403" s="23" t="s">
        <v>92</v>
      </c>
      <c r="F1403" s="20">
        <f>VLOOKUP(E1403,Table9[#All],2,0)</f>
        <v>0</v>
      </c>
      <c r="G1403" s="23" t="s">
        <v>122</v>
      </c>
      <c r="H1403" s="20">
        <f>VLOOKUP(G1403,Table10[#All],2,0)</f>
        <v>0</v>
      </c>
      <c r="I1403" s="23" t="s">
        <v>98</v>
      </c>
      <c r="J1403" s="20">
        <f>VLOOKUP(I1403,Table11[#All],2,0)</f>
        <v>1</v>
      </c>
      <c r="K1403" s="23" t="s">
        <v>98</v>
      </c>
      <c r="L1403" s="20">
        <f>VLOOKUP(K1403,Table12[#All],2,0)</f>
        <v>0</v>
      </c>
      <c r="M1403" s="23" t="s">
        <v>126</v>
      </c>
      <c r="N1403" s="20">
        <f>VLOOKUP(M1403,Table13[#All],2,0)</f>
        <v>0</v>
      </c>
      <c r="O1403" s="23" t="s">
        <v>98</v>
      </c>
      <c r="P1403" s="20">
        <f>VLOOKUP(O1403,Table14[#All],2,0)</f>
        <v>1</v>
      </c>
      <c r="Q1403" s="23" t="s">
        <v>104</v>
      </c>
      <c r="R1403" s="20">
        <f>VLOOKUP(Q1403,Table16[#All],2,0)</f>
        <v>0</v>
      </c>
      <c r="S1403" s="23" t="s">
        <v>111</v>
      </c>
      <c r="T1403" s="20">
        <f>VLOOKUP(S1403,Table17[#All],2,0)</f>
        <v>0</v>
      </c>
      <c r="U1403" s="24">
        <v>193000</v>
      </c>
    </row>
    <row r="1404" spans="1:21">
      <c r="A1404" s="19" t="s">
        <v>209</v>
      </c>
      <c r="B1404" s="20">
        <f>VLOOKUP(A1404,Table7[#All],2,)</f>
        <v>0</v>
      </c>
      <c r="C1404" s="20" t="s">
        <v>91</v>
      </c>
      <c r="D1404" s="20">
        <f>VLOOKUP(C1404,Table8[#All],2,0)</f>
        <v>0</v>
      </c>
      <c r="E1404" s="20" t="s">
        <v>92</v>
      </c>
      <c r="F1404" s="20">
        <f>VLOOKUP(E1404,Table9[#All],2,0)</f>
        <v>0</v>
      </c>
      <c r="G1404" s="20" t="s">
        <v>93</v>
      </c>
      <c r="H1404" s="20">
        <f>VLOOKUP(G1404,Table10[#All],2,0)</f>
        <v>1</v>
      </c>
      <c r="I1404" s="20" t="s">
        <v>119</v>
      </c>
      <c r="J1404" s="20">
        <f>VLOOKUP(I1404,Table11[#All],2,0)</f>
        <v>0</v>
      </c>
      <c r="K1404" s="20" t="s">
        <v>119</v>
      </c>
      <c r="L1404" s="20">
        <f>VLOOKUP(K1404,Table12[#All],2,0)</f>
        <v>1</v>
      </c>
      <c r="M1404" s="20" t="s">
        <v>126</v>
      </c>
      <c r="N1404" s="20">
        <f>VLOOKUP(M1404,Table13[#All],2,0)</f>
        <v>0</v>
      </c>
      <c r="O1404" s="20" t="s">
        <v>119</v>
      </c>
      <c r="P1404" s="20">
        <f>VLOOKUP(O1404,Table14[#All],2,0)</f>
        <v>0</v>
      </c>
      <c r="Q1404" s="20" t="s">
        <v>104</v>
      </c>
      <c r="R1404" s="20">
        <f>VLOOKUP(Q1404,Table16[#All],2,0)</f>
        <v>0</v>
      </c>
      <c r="S1404" s="20" t="s">
        <v>150</v>
      </c>
      <c r="T1404" s="20">
        <f>VLOOKUP(S1404,Table17[#All],2,0)</f>
        <v>2</v>
      </c>
      <c r="U1404" s="21">
        <v>193879</v>
      </c>
    </row>
    <row r="1405" spans="1:21">
      <c r="A1405" s="22" t="s">
        <v>163</v>
      </c>
      <c r="B1405" s="20">
        <f>VLOOKUP(A1405,Table7[#All],2,)</f>
        <v>5</v>
      </c>
      <c r="C1405" s="23" t="s">
        <v>225</v>
      </c>
      <c r="D1405" s="20">
        <f>VLOOKUP(C1405,Table8[#All],2,0)</f>
        <v>6</v>
      </c>
      <c r="E1405" s="23" t="s">
        <v>92</v>
      </c>
      <c r="F1405" s="20">
        <f>VLOOKUP(E1405,Table9[#All],2,0)</f>
        <v>0</v>
      </c>
      <c r="G1405" s="23" t="s">
        <v>93</v>
      </c>
      <c r="H1405" s="20">
        <f>VLOOKUP(G1405,Table10[#All],2,0)</f>
        <v>1</v>
      </c>
      <c r="I1405" s="23" t="s">
        <v>119</v>
      </c>
      <c r="J1405" s="20">
        <f>VLOOKUP(I1405,Table11[#All],2,0)</f>
        <v>0</v>
      </c>
      <c r="K1405" s="23" t="s">
        <v>98</v>
      </c>
      <c r="L1405" s="20">
        <f>VLOOKUP(K1405,Table12[#All],2,0)</f>
        <v>0</v>
      </c>
      <c r="M1405" s="23" t="s">
        <v>126</v>
      </c>
      <c r="N1405" s="20">
        <f>VLOOKUP(M1405,Table13[#All],2,0)</f>
        <v>0</v>
      </c>
      <c r="O1405" s="23" t="s">
        <v>119</v>
      </c>
      <c r="P1405" s="20">
        <f>VLOOKUP(O1405,Table14[#All],2,0)</f>
        <v>0</v>
      </c>
      <c r="Q1405" s="23" t="s">
        <v>104</v>
      </c>
      <c r="R1405" s="20">
        <f>VLOOKUP(Q1405,Table16[#All],2,0)</f>
        <v>0</v>
      </c>
      <c r="S1405" s="23" t="s">
        <v>111</v>
      </c>
      <c r="T1405" s="20">
        <f>VLOOKUP(S1405,Table17[#All],2,0)</f>
        <v>0</v>
      </c>
      <c r="U1405" s="24">
        <v>282922</v>
      </c>
    </row>
    <row r="1406" spans="1:21">
      <c r="A1406" s="19" t="s">
        <v>188</v>
      </c>
      <c r="B1406" s="20">
        <f>VLOOKUP(A1406,Table7[#All],2,)</f>
        <v>7</v>
      </c>
      <c r="C1406" s="20" t="s">
        <v>182</v>
      </c>
      <c r="D1406" s="20">
        <f>VLOOKUP(C1406,Table8[#All],2,0)</f>
        <v>3</v>
      </c>
      <c r="E1406" s="20" t="s">
        <v>92</v>
      </c>
      <c r="F1406" s="20">
        <f>VLOOKUP(E1406,Table9[#All],2,0)</f>
        <v>0</v>
      </c>
      <c r="G1406" s="20" t="s">
        <v>176</v>
      </c>
      <c r="H1406" s="20">
        <f>VLOOKUP(G1406,Table10[#All],2,0)</f>
        <v>2</v>
      </c>
      <c r="I1406" s="20" t="s">
        <v>98</v>
      </c>
      <c r="J1406" s="20">
        <f>VLOOKUP(I1406,Table11[#All],2,0)</f>
        <v>1</v>
      </c>
      <c r="K1406" s="20" t="s">
        <v>98</v>
      </c>
      <c r="L1406" s="20">
        <f>VLOOKUP(K1406,Table12[#All],2,0)</f>
        <v>0</v>
      </c>
      <c r="M1406" s="20" t="s">
        <v>98</v>
      </c>
      <c r="N1406" s="20">
        <f>VLOOKUP(M1406,Table13[#All],2,0)</f>
        <v>2</v>
      </c>
      <c r="O1406" s="20" t="s">
        <v>98</v>
      </c>
      <c r="P1406" s="20">
        <f>VLOOKUP(O1406,Table14[#All],2,0)</f>
        <v>1</v>
      </c>
      <c r="Q1406" s="20" t="s">
        <v>104</v>
      </c>
      <c r="R1406" s="20">
        <f>VLOOKUP(Q1406,Table16[#All],2,0)</f>
        <v>0</v>
      </c>
      <c r="S1406" s="20" t="s">
        <v>178</v>
      </c>
      <c r="T1406" s="20">
        <f>VLOOKUP(S1406,Table17[#All],2,0)</f>
        <v>5</v>
      </c>
      <c r="U1406" s="21">
        <v>105000</v>
      </c>
    </row>
    <row r="1407" spans="1:21">
      <c r="A1407" s="22" t="s">
        <v>212</v>
      </c>
      <c r="B1407" s="20">
        <f>VLOOKUP(A1407,Table7[#All],2,)</f>
        <v>2</v>
      </c>
      <c r="C1407" s="23" t="s">
        <v>91</v>
      </c>
      <c r="D1407" s="20">
        <f>VLOOKUP(C1407,Table8[#All],2,0)</f>
        <v>0</v>
      </c>
      <c r="E1407" s="23" t="s">
        <v>129</v>
      </c>
      <c r="F1407" s="20">
        <f>VLOOKUP(E1407,Table9[#All],2,0)</f>
        <v>3</v>
      </c>
      <c r="G1407" s="23" t="s">
        <v>93</v>
      </c>
      <c r="H1407" s="20">
        <f>VLOOKUP(G1407,Table10[#All],2,0)</f>
        <v>1</v>
      </c>
      <c r="I1407" s="23" t="s">
        <v>126</v>
      </c>
      <c r="J1407" s="20">
        <f>VLOOKUP(I1407,Table11[#All],2,0)</f>
        <v>2</v>
      </c>
      <c r="K1407" s="23" t="s">
        <v>98</v>
      </c>
      <c r="L1407" s="20">
        <f>VLOOKUP(K1407,Table12[#All],2,0)</f>
        <v>0</v>
      </c>
      <c r="M1407" s="23" t="s">
        <v>126</v>
      </c>
      <c r="N1407" s="20">
        <f>VLOOKUP(M1407,Table13[#All],2,0)</f>
        <v>0</v>
      </c>
      <c r="O1407" s="23" t="s">
        <v>119</v>
      </c>
      <c r="P1407" s="20">
        <f>VLOOKUP(O1407,Table14[#All],2,0)</f>
        <v>0</v>
      </c>
      <c r="Q1407" s="23" t="s">
        <v>104</v>
      </c>
      <c r="R1407" s="20">
        <f>VLOOKUP(Q1407,Table16[#All],2,0)</f>
        <v>0</v>
      </c>
      <c r="S1407" s="23" t="s">
        <v>111</v>
      </c>
      <c r="T1407" s="20">
        <f>VLOOKUP(S1407,Table17[#All],2,0)</f>
        <v>0</v>
      </c>
      <c r="U1407" s="24">
        <v>275000</v>
      </c>
    </row>
    <row r="1408" spans="1:21">
      <c r="A1408" s="19" t="s">
        <v>209</v>
      </c>
      <c r="B1408" s="20">
        <f>VLOOKUP(A1408,Table7[#All],2,)</f>
        <v>0</v>
      </c>
      <c r="C1408" s="20" t="s">
        <v>91</v>
      </c>
      <c r="D1408" s="20">
        <f>VLOOKUP(C1408,Table8[#All],2,0)</f>
        <v>0</v>
      </c>
      <c r="E1408" s="20" t="s">
        <v>92</v>
      </c>
      <c r="F1408" s="20">
        <f>VLOOKUP(E1408,Table9[#All],2,0)</f>
        <v>0</v>
      </c>
      <c r="G1408" s="20" t="s">
        <v>183</v>
      </c>
      <c r="H1408" s="20">
        <f>VLOOKUP(G1408,Table10[#All],2,0)</f>
        <v>4</v>
      </c>
      <c r="I1408" s="20" t="s">
        <v>119</v>
      </c>
      <c r="J1408" s="20">
        <f>VLOOKUP(I1408,Table11[#All],2,0)</f>
        <v>0</v>
      </c>
      <c r="K1408" s="20" t="s">
        <v>98</v>
      </c>
      <c r="L1408" s="20">
        <f>VLOOKUP(K1408,Table12[#All],2,0)</f>
        <v>0</v>
      </c>
      <c r="M1408" s="20" t="s">
        <v>98</v>
      </c>
      <c r="N1408" s="20">
        <f>VLOOKUP(M1408,Table13[#All],2,0)</f>
        <v>2</v>
      </c>
      <c r="O1408" s="20" t="s">
        <v>98</v>
      </c>
      <c r="P1408" s="20">
        <f>VLOOKUP(O1408,Table14[#All],2,0)</f>
        <v>1</v>
      </c>
      <c r="Q1408" s="20" t="s">
        <v>104</v>
      </c>
      <c r="R1408" s="20">
        <f>VLOOKUP(Q1408,Table16[#All],2,0)</f>
        <v>0</v>
      </c>
      <c r="S1408" s="20" t="s">
        <v>111</v>
      </c>
      <c r="T1408" s="20">
        <f>VLOOKUP(S1408,Table17[#All],2,0)</f>
        <v>0</v>
      </c>
      <c r="U1408" s="21">
        <v>133000</v>
      </c>
    </row>
    <row r="1409" spans="1:21">
      <c r="A1409" s="22" t="s">
        <v>217</v>
      </c>
      <c r="B1409" s="20">
        <f>VLOOKUP(A1409,Table7[#All],2,)</f>
        <v>4</v>
      </c>
      <c r="C1409" s="23" t="s">
        <v>91</v>
      </c>
      <c r="D1409" s="20">
        <f>VLOOKUP(C1409,Table8[#All],2,0)</f>
        <v>0</v>
      </c>
      <c r="E1409" s="23" t="s">
        <v>92</v>
      </c>
      <c r="F1409" s="20">
        <f>VLOOKUP(E1409,Table9[#All],2,0)</f>
        <v>0</v>
      </c>
      <c r="G1409" s="23" t="s">
        <v>93</v>
      </c>
      <c r="H1409" s="20">
        <f>VLOOKUP(G1409,Table10[#All],2,0)</f>
        <v>1</v>
      </c>
      <c r="I1409" s="23" t="s">
        <v>98</v>
      </c>
      <c r="J1409" s="20">
        <f>VLOOKUP(I1409,Table11[#All],2,0)</f>
        <v>1</v>
      </c>
      <c r="K1409" s="23" t="s">
        <v>98</v>
      </c>
      <c r="L1409" s="20">
        <f>VLOOKUP(K1409,Table12[#All],2,0)</f>
        <v>0</v>
      </c>
      <c r="M1409" s="23" t="s">
        <v>126</v>
      </c>
      <c r="N1409" s="20">
        <f>VLOOKUP(M1409,Table13[#All],2,0)</f>
        <v>0</v>
      </c>
      <c r="O1409" s="23" t="s">
        <v>98</v>
      </c>
      <c r="P1409" s="20">
        <f>VLOOKUP(O1409,Table14[#All],2,0)</f>
        <v>1</v>
      </c>
      <c r="Q1409" s="23" t="s">
        <v>104</v>
      </c>
      <c r="R1409" s="20">
        <f>VLOOKUP(Q1409,Table16[#All],2,0)</f>
        <v>0</v>
      </c>
      <c r="S1409" s="23" t="s">
        <v>111</v>
      </c>
      <c r="T1409" s="20">
        <f>VLOOKUP(S1409,Table17[#All],2,0)</f>
        <v>0</v>
      </c>
      <c r="U1409" s="24">
        <v>112000</v>
      </c>
    </row>
    <row r="1410" spans="1:21">
      <c r="A1410" s="19" t="s">
        <v>188</v>
      </c>
      <c r="B1410" s="20">
        <f>VLOOKUP(A1410,Table7[#All],2,)</f>
        <v>7</v>
      </c>
      <c r="C1410" s="20" t="s">
        <v>91</v>
      </c>
      <c r="D1410" s="20">
        <f>VLOOKUP(C1410,Table8[#All],2,0)</f>
        <v>0</v>
      </c>
      <c r="E1410" s="20" t="s">
        <v>92</v>
      </c>
      <c r="F1410" s="20">
        <f>VLOOKUP(E1410,Table9[#All],2,0)</f>
        <v>0</v>
      </c>
      <c r="G1410" s="20" t="s">
        <v>122</v>
      </c>
      <c r="H1410" s="20">
        <f>VLOOKUP(G1410,Table10[#All],2,0)</f>
        <v>0</v>
      </c>
      <c r="I1410" s="20" t="s">
        <v>139</v>
      </c>
      <c r="J1410" s="20">
        <f>VLOOKUP(I1410,Table11[#All],2,0)</f>
        <v>4</v>
      </c>
      <c r="K1410" s="20" t="s">
        <v>98</v>
      </c>
      <c r="L1410" s="20">
        <f>VLOOKUP(K1410,Table12[#All],2,0)</f>
        <v>0</v>
      </c>
      <c r="M1410" s="20" t="s">
        <v>119</v>
      </c>
      <c r="N1410" s="20">
        <f>VLOOKUP(M1410,Table13[#All],2,0)</f>
        <v>1</v>
      </c>
      <c r="O1410" s="20" t="s">
        <v>98</v>
      </c>
      <c r="P1410" s="20">
        <f>VLOOKUP(O1410,Table14[#All],2,0)</f>
        <v>1</v>
      </c>
      <c r="Q1410" s="20" t="s">
        <v>104</v>
      </c>
      <c r="R1410" s="20">
        <f>VLOOKUP(Q1410,Table16[#All],2,0)</f>
        <v>0</v>
      </c>
      <c r="S1410" s="20" t="s">
        <v>111</v>
      </c>
      <c r="T1410" s="20">
        <f>VLOOKUP(S1410,Table17[#All],2,0)</f>
        <v>0</v>
      </c>
      <c r="U1410" s="21">
        <v>125500</v>
      </c>
    </row>
    <row r="1411" spans="1:21">
      <c r="A1411" s="22" t="s">
        <v>175</v>
      </c>
      <c r="B1411" s="20">
        <f>VLOOKUP(A1411,Table7[#All],2,)</f>
        <v>6</v>
      </c>
      <c r="C1411" s="23" t="s">
        <v>91</v>
      </c>
      <c r="D1411" s="20">
        <f>VLOOKUP(C1411,Table8[#All],2,0)</f>
        <v>0</v>
      </c>
      <c r="E1411" s="23" t="s">
        <v>92</v>
      </c>
      <c r="F1411" s="20">
        <f>VLOOKUP(E1411,Table9[#All],2,0)</f>
        <v>0</v>
      </c>
      <c r="G1411" s="23" t="s">
        <v>122</v>
      </c>
      <c r="H1411" s="20">
        <f>VLOOKUP(G1411,Table10[#All],2,0)</f>
        <v>0</v>
      </c>
      <c r="I1411" s="23" t="s">
        <v>119</v>
      </c>
      <c r="J1411" s="20">
        <f>VLOOKUP(I1411,Table11[#All],2,0)</f>
        <v>0</v>
      </c>
      <c r="K1411" s="23" t="s">
        <v>98</v>
      </c>
      <c r="L1411" s="20">
        <f>VLOOKUP(K1411,Table12[#All],2,0)</f>
        <v>0</v>
      </c>
      <c r="M1411" s="23" t="s">
        <v>119</v>
      </c>
      <c r="N1411" s="20">
        <f>VLOOKUP(M1411,Table13[#All],2,0)</f>
        <v>1</v>
      </c>
      <c r="O1411" s="23" t="s">
        <v>98</v>
      </c>
      <c r="P1411" s="20">
        <f>VLOOKUP(O1411,Table14[#All],2,0)</f>
        <v>1</v>
      </c>
      <c r="Q1411" s="23" t="s">
        <v>104</v>
      </c>
      <c r="R1411" s="20">
        <f>VLOOKUP(Q1411,Table16[#All],2,0)</f>
        <v>0</v>
      </c>
      <c r="S1411" s="23" t="s">
        <v>111</v>
      </c>
      <c r="T1411" s="20">
        <f>VLOOKUP(S1411,Table17[#All],2,0)</f>
        <v>0</v>
      </c>
      <c r="U1411" s="24">
        <v>215000</v>
      </c>
    </row>
    <row r="1412" spans="1:21">
      <c r="A1412" s="19" t="s">
        <v>209</v>
      </c>
      <c r="B1412" s="20">
        <f>VLOOKUP(A1412,Table7[#All],2,)</f>
        <v>0</v>
      </c>
      <c r="C1412" s="20" t="s">
        <v>91</v>
      </c>
      <c r="D1412" s="20">
        <f>VLOOKUP(C1412,Table8[#All],2,0)</f>
        <v>0</v>
      </c>
      <c r="E1412" s="20" t="s">
        <v>92</v>
      </c>
      <c r="F1412" s="20">
        <f>VLOOKUP(E1412,Table9[#All],2,0)</f>
        <v>0</v>
      </c>
      <c r="G1412" s="20" t="s">
        <v>122</v>
      </c>
      <c r="H1412" s="20">
        <f>VLOOKUP(G1412,Table10[#All],2,0)</f>
        <v>0</v>
      </c>
      <c r="I1412" s="20" t="s">
        <v>119</v>
      </c>
      <c r="J1412" s="20">
        <f>VLOOKUP(I1412,Table11[#All],2,0)</f>
        <v>0</v>
      </c>
      <c r="K1412" s="20" t="s">
        <v>98</v>
      </c>
      <c r="L1412" s="20">
        <f>VLOOKUP(K1412,Table12[#All],2,0)</f>
        <v>0</v>
      </c>
      <c r="M1412" s="20" t="s">
        <v>126</v>
      </c>
      <c r="N1412" s="20">
        <f>VLOOKUP(M1412,Table13[#All],2,0)</f>
        <v>0</v>
      </c>
      <c r="O1412" s="20" t="s">
        <v>119</v>
      </c>
      <c r="P1412" s="20">
        <f>VLOOKUP(O1412,Table14[#All],2,0)</f>
        <v>0</v>
      </c>
      <c r="Q1412" s="20" t="s">
        <v>104</v>
      </c>
      <c r="R1412" s="20">
        <f>VLOOKUP(Q1412,Table16[#All],2,0)</f>
        <v>0</v>
      </c>
      <c r="S1412" s="20" t="s">
        <v>111</v>
      </c>
      <c r="T1412" s="20">
        <f>VLOOKUP(S1412,Table17[#All],2,0)</f>
        <v>0</v>
      </c>
      <c r="U1412" s="21">
        <v>230000</v>
      </c>
    </row>
    <row r="1413" spans="1:21">
      <c r="A1413" s="22" t="s">
        <v>89</v>
      </c>
      <c r="B1413" s="20">
        <f>VLOOKUP(A1413,Table7[#All],2,)</f>
        <v>11</v>
      </c>
      <c r="C1413" s="23" t="s">
        <v>91</v>
      </c>
      <c r="D1413" s="20">
        <f>VLOOKUP(C1413,Table8[#All],2,0)</f>
        <v>0</v>
      </c>
      <c r="E1413" s="23" t="s">
        <v>92</v>
      </c>
      <c r="F1413" s="20">
        <f>VLOOKUP(E1413,Table9[#All],2,0)</f>
        <v>0</v>
      </c>
      <c r="G1413" s="23" t="s">
        <v>176</v>
      </c>
      <c r="H1413" s="20">
        <f>VLOOKUP(G1413,Table10[#All],2,0)</f>
        <v>2</v>
      </c>
      <c r="I1413" s="23" t="s">
        <v>98</v>
      </c>
      <c r="J1413" s="20">
        <f>VLOOKUP(I1413,Table11[#All],2,0)</f>
        <v>1</v>
      </c>
      <c r="K1413" s="23" t="s">
        <v>98</v>
      </c>
      <c r="L1413" s="20">
        <f>VLOOKUP(K1413,Table12[#All],2,0)</f>
        <v>0</v>
      </c>
      <c r="M1413" s="23" t="s">
        <v>126</v>
      </c>
      <c r="N1413" s="20">
        <f>VLOOKUP(M1413,Table13[#All],2,0)</f>
        <v>0</v>
      </c>
      <c r="O1413" s="23" t="s">
        <v>98</v>
      </c>
      <c r="P1413" s="20">
        <f>VLOOKUP(O1413,Table14[#All],2,0)</f>
        <v>1</v>
      </c>
      <c r="Q1413" s="23" t="s">
        <v>104</v>
      </c>
      <c r="R1413" s="20">
        <f>VLOOKUP(Q1413,Table16[#All],2,0)</f>
        <v>0</v>
      </c>
      <c r="S1413" s="23" t="s">
        <v>111</v>
      </c>
      <c r="T1413" s="20">
        <f>VLOOKUP(S1413,Table17[#All],2,0)</f>
        <v>0</v>
      </c>
      <c r="U1413" s="24">
        <v>140000</v>
      </c>
    </row>
    <row r="1414" spans="1:21">
      <c r="A1414" s="19" t="s">
        <v>89</v>
      </c>
      <c r="B1414" s="20">
        <f>VLOOKUP(A1414,Table7[#All],2,)</f>
        <v>11</v>
      </c>
      <c r="C1414" s="20" t="s">
        <v>91</v>
      </c>
      <c r="D1414" s="20">
        <f>VLOOKUP(C1414,Table8[#All],2,0)</f>
        <v>0</v>
      </c>
      <c r="E1414" s="20" t="s">
        <v>179</v>
      </c>
      <c r="F1414" s="20">
        <f>VLOOKUP(E1414,Table9[#All],2,0)</f>
        <v>2</v>
      </c>
      <c r="G1414" s="20" t="s">
        <v>93</v>
      </c>
      <c r="H1414" s="20">
        <f>VLOOKUP(G1414,Table10[#All],2,0)</f>
        <v>1</v>
      </c>
      <c r="I1414" s="20" t="s">
        <v>83</v>
      </c>
      <c r="J1414" s="20">
        <f>VLOOKUP(I1414,Table11[#All],2,0)</f>
        <v>3</v>
      </c>
      <c r="K1414" s="20" t="s">
        <v>83</v>
      </c>
      <c r="L1414" s="20">
        <f>VLOOKUP(K1414,Table12[#All],2,0)</f>
        <v>2</v>
      </c>
      <c r="M1414" s="20" t="s">
        <v>139</v>
      </c>
      <c r="N1414" s="20">
        <f>VLOOKUP(M1414,Table13[#All],2,0)</f>
        <v>3</v>
      </c>
      <c r="O1414" s="20" t="s">
        <v>98</v>
      </c>
      <c r="P1414" s="20">
        <f>VLOOKUP(O1414,Table14[#All],2,0)</f>
        <v>1</v>
      </c>
      <c r="Q1414" s="20" t="s">
        <v>104</v>
      </c>
      <c r="R1414" s="20">
        <f>VLOOKUP(Q1414,Table16[#All],2,0)</f>
        <v>0</v>
      </c>
      <c r="S1414" s="20" t="s">
        <v>111</v>
      </c>
      <c r="T1414" s="20">
        <f>VLOOKUP(S1414,Table17[#All],2,0)</f>
        <v>0</v>
      </c>
      <c r="U1414" s="21">
        <v>90000</v>
      </c>
    </row>
    <row r="1415" spans="1:21">
      <c r="A1415" s="22" t="s">
        <v>165</v>
      </c>
      <c r="B1415" s="20">
        <f>VLOOKUP(A1415,Table7[#All],2,)</f>
        <v>12</v>
      </c>
      <c r="C1415" s="23" t="s">
        <v>91</v>
      </c>
      <c r="D1415" s="20">
        <f>VLOOKUP(C1415,Table8[#All],2,0)</f>
        <v>0</v>
      </c>
      <c r="E1415" s="23" t="s">
        <v>92</v>
      </c>
      <c r="F1415" s="20">
        <f>VLOOKUP(E1415,Table9[#All],2,0)</f>
        <v>0</v>
      </c>
      <c r="G1415" s="23" t="s">
        <v>93</v>
      </c>
      <c r="H1415" s="20">
        <f>VLOOKUP(G1415,Table10[#All],2,0)</f>
        <v>1</v>
      </c>
      <c r="I1415" s="23" t="s">
        <v>119</v>
      </c>
      <c r="J1415" s="20">
        <f>VLOOKUP(I1415,Table11[#All],2,0)</f>
        <v>0</v>
      </c>
      <c r="K1415" s="23" t="s">
        <v>119</v>
      </c>
      <c r="L1415" s="20">
        <f>VLOOKUP(K1415,Table12[#All],2,0)</f>
        <v>1</v>
      </c>
      <c r="M1415" s="23" t="s">
        <v>126</v>
      </c>
      <c r="N1415" s="20">
        <f>VLOOKUP(M1415,Table13[#All],2,0)</f>
        <v>0</v>
      </c>
      <c r="O1415" s="23" t="s">
        <v>119</v>
      </c>
      <c r="P1415" s="20">
        <f>VLOOKUP(O1415,Table14[#All],2,0)</f>
        <v>0</v>
      </c>
      <c r="Q1415" s="23" t="s">
        <v>104</v>
      </c>
      <c r="R1415" s="20">
        <f>VLOOKUP(Q1415,Table16[#All],2,0)</f>
        <v>0</v>
      </c>
      <c r="S1415" s="23" t="s">
        <v>172</v>
      </c>
      <c r="T1415" s="20">
        <f>VLOOKUP(S1415,Table17[#All],2,0)</f>
        <v>1</v>
      </c>
      <c r="U1415" s="24">
        <v>257000</v>
      </c>
    </row>
    <row r="1416" spans="1:21">
      <c r="A1416" s="19" t="s">
        <v>197</v>
      </c>
      <c r="B1416" s="20">
        <f>VLOOKUP(A1416,Table7[#All],2,)</f>
        <v>8</v>
      </c>
      <c r="C1416" s="20" t="s">
        <v>91</v>
      </c>
      <c r="D1416" s="20">
        <f>VLOOKUP(C1416,Table8[#All],2,0)</f>
        <v>0</v>
      </c>
      <c r="E1416" s="20" t="s">
        <v>92</v>
      </c>
      <c r="F1416" s="20">
        <f>VLOOKUP(E1416,Table9[#All],2,0)</f>
        <v>0</v>
      </c>
      <c r="G1416" s="20" t="s">
        <v>176</v>
      </c>
      <c r="H1416" s="20">
        <f>VLOOKUP(G1416,Table10[#All],2,0)</f>
        <v>2</v>
      </c>
      <c r="I1416" s="20" t="s">
        <v>98</v>
      </c>
      <c r="J1416" s="20">
        <f>VLOOKUP(I1416,Table11[#All],2,0)</f>
        <v>1</v>
      </c>
      <c r="K1416" s="20" t="s">
        <v>98</v>
      </c>
      <c r="L1416" s="20">
        <f>VLOOKUP(K1416,Table12[#All],2,0)</f>
        <v>0</v>
      </c>
      <c r="M1416" s="20" t="s">
        <v>119</v>
      </c>
      <c r="N1416" s="20">
        <f>VLOOKUP(M1416,Table13[#All],2,0)</f>
        <v>1</v>
      </c>
      <c r="O1416" s="20" t="s">
        <v>119</v>
      </c>
      <c r="P1416" s="20">
        <f>VLOOKUP(O1416,Table14[#All],2,0)</f>
        <v>0</v>
      </c>
      <c r="Q1416" s="20" t="s">
        <v>167</v>
      </c>
      <c r="R1416" s="20">
        <f>VLOOKUP(Q1416,Table16[#All],2,0)</f>
        <v>1</v>
      </c>
      <c r="S1416" s="20" t="s">
        <v>111</v>
      </c>
      <c r="T1416" s="20">
        <f>VLOOKUP(S1416,Table17[#All],2,0)</f>
        <v>0</v>
      </c>
      <c r="U1416" s="21">
        <v>207000</v>
      </c>
    </row>
    <row r="1417" spans="1:21">
      <c r="A1417" s="22" t="s">
        <v>156</v>
      </c>
      <c r="B1417" s="20">
        <f>VLOOKUP(A1417,Table7[#All],2,)</f>
        <v>21</v>
      </c>
      <c r="C1417" s="23" t="s">
        <v>91</v>
      </c>
      <c r="D1417" s="20">
        <f>VLOOKUP(C1417,Table8[#All],2,0)</f>
        <v>0</v>
      </c>
      <c r="E1417" s="23" t="s">
        <v>129</v>
      </c>
      <c r="F1417" s="20">
        <f>VLOOKUP(E1417,Table9[#All],2,0)</f>
        <v>3</v>
      </c>
      <c r="G1417" s="23" t="s">
        <v>93</v>
      </c>
      <c r="H1417" s="20">
        <f>VLOOKUP(G1417,Table10[#All],2,0)</f>
        <v>1</v>
      </c>
      <c r="I1417" s="23" t="s">
        <v>119</v>
      </c>
      <c r="J1417" s="20">
        <f>VLOOKUP(I1417,Table11[#All],2,0)</f>
        <v>0</v>
      </c>
      <c r="K1417" s="23" t="s">
        <v>98</v>
      </c>
      <c r="L1417" s="20">
        <f>VLOOKUP(K1417,Table12[#All],2,0)</f>
        <v>0</v>
      </c>
      <c r="M1417" s="23" t="s">
        <v>126</v>
      </c>
      <c r="N1417" s="20">
        <f>VLOOKUP(M1417,Table13[#All],2,0)</f>
        <v>0</v>
      </c>
      <c r="O1417" s="23" t="s">
        <v>119</v>
      </c>
      <c r="P1417" s="20">
        <f>VLOOKUP(O1417,Table14[#All],2,0)</f>
        <v>0</v>
      </c>
      <c r="Q1417" s="23" t="s">
        <v>104</v>
      </c>
      <c r="R1417" s="20">
        <f>VLOOKUP(Q1417,Table16[#All],2,0)</f>
        <v>0</v>
      </c>
      <c r="S1417" s="23" t="s">
        <v>111</v>
      </c>
      <c r="T1417" s="20">
        <f>VLOOKUP(S1417,Table17[#All],2,0)</f>
        <v>0</v>
      </c>
      <c r="U1417" s="24">
        <v>175900</v>
      </c>
    </row>
    <row r="1418" spans="1:21">
      <c r="A1418" s="19" t="s">
        <v>188</v>
      </c>
      <c r="B1418" s="20">
        <f>VLOOKUP(A1418,Table7[#All],2,)</f>
        <v>7</v>
      </c>
      <c r="C1418" s="20" t="s">
        <v>91</v>
      </c>
      <c r="D1418" s="20">
        <f>VLOOKUP(C1418,Table8[#All],2,0)</f>
        <v>0</v>
      </c>
      <c r="E1418" s="20" t="s">
        <v>186</v>
      </c>
      <c r="F1418" s="20">
        <f>VLOOKUP(E1418,Table9[#All],2,0)</f>
        <v>1</v>
      </c>
      <c r="G1418" s="20" t="s">
        <v>122</v>
      </c>
      <c r="H1418" s="20">
        <f>VLOOKUP(G1418,Table10[#All],2,0)</f>
        <v>0</v>
      </c>
      <c r="I1418" s="20" t="s">
        <v>98</v>
      </c>
      <c r="J1418" s="20">
        <f>VLOOKUP(I1418,Table11[#All],2,0)</f>
        <v>1</v>
      </c>
      <c r="K1418" s="20" t="s">
        <v>98</v>
      </c>
      <c r="L1418" s="20">
        <f>VLOOKUP(K1418,Table12[#All],2,0)</f>
        <v>0</v>
      </c>
      <c r="M1418" s="20" t="s">
        <v>119</v>
      </c>
      <c r="N1418" s="20">
        <f>VLOOKUP(M1418,Table13[#All],2,0)</f>
        <v>1</v>
      </c>
      <c r="O1418" s="20" t="s">
        <v>98</v>
      </c>
      <c r="P1418" s="20">
        <f>VLOOKUP(O1418,Table14[#All],2,0)</f>
        <v>1</v>
      </c>
      <c r="Q1418" s="20" t="s">
        <v>167</v>
      </c>
      <c r="R1418" s="20">
        <f>VLOOKUP(Q1418,Table16[#All],2,0)</f>
        <v>1</v>
      </c>
      <c r="S1418" s="20" t="s">
        <v>111</v>
      </c>
      <c r="T1418" s="20">
        <f>VLOOKUP(S1418,Table17[#All],2,0)</f>
        <v>0</v>
      </c>
      <c r="U1418" s="21">
        <v>122500</v>
      </c>
    </row>
    <row r="1419" spans="1:21">
      <c r="A1419" s="22" t="s">
        <v>162</v>
      </c>
      <c r="B1419" s="20">
        <f>VLOOKUP(A1419,Table7[#All],2,)</f>
        <v>3</v>
      </c>
      <c r="C1419" s="23" t="s">
        <v>91</v>
      </c>
      <c r="D1419" s="20">
        <f>VLOOKUP(C1419,Table8[#All],2,0)</f>
        <v>0</v>
      </c>
      <c r="E1419" s="23" t="s">
        <v>92</v>
      </c>
      <c r="F1419" s="20">
        <f>VLOOKUP(E1419,Table9[#All],2,0)</f>
        <v>0</v>
      </c>
      <c r="G1419" s="23" t="s">
        <v>122</v>
      </c>
      <c r="H1419" s="20">
        <f>VLOOKUP(G1419,Table10[#All],2,0)</f>
        <v>0</v>
      </c>
      <c r="I1419" s="23" t="s">
        <v>119</v>
      </c>
      <c r="J1419" s="20">
        <f>VLOOKUP(I1419,Table11[#All],2,0)</f>
        <v>0</v>
      </c>
      <c r="K1419" s="23" t="s">
        <v>98</v>
      </c>
      <c r="L1419" s="20">
        <f>VLOOKUP(K1419,Table12[#All],2,0)</f>
        <v>0</v>
      </c>
      <c r="M1419" s="23" t="s">
        <v>126</v>
      </c>
      <c r="N1419" s="20">
        <f>VLOOKUP(M1419,Table13[#All],2,0)</f>
        <v>0</v>
      </c>
      <c r="O1419" s="23" t="s">
        <v>119</v>
      </c>
      <c r="P1419" s="20">
        <f>VLOOKUP(O1419,Table14[#All],2,0)</f>
        <v>0</v>
      </c>
      <c r="Q1419" s="23" t="s">
        <v>104</v>
      </c>
      <c r="R1419" s="20">
        <f>VLOOKUP(Q1419,Table16[#All],2,0)</f>
        <v>0</v>
      </c>
      <c r="S1419" s="23" t="s">
        <v>111</v>
      </c>
      <c r="T1419" s="20">
        <f>VLOOKUP(S1419,Table17[#All],2,0)</f>
        <v>0</v>
      </c>
      <c r="U1419" s="24">
        <v>340000</v>
      </c>
    </row>
    <row r="1420" spans="1:21">
      <c r="A1420" s="19" t="s">
        <v>89</v>
      </c>
      <c r="B1420" s="20">
        <f>VLOOKUP(A1420,Table7[#All],2,)</f>
        <v>11</v>
      </c>
      <c r="C1420" s="20" t="s">
        <v>91</v>
      </c>
      <c r="D1420" s="20">
        <f>VLOOKUP(C1420,Table8[#All],2,0)</f>
        <v>0</v>
      </c>
      <c r="E1420" s="20" t="s">
        <v>92</v>
      </c>
      <c r="F1420" s="20">
        <f>VLOOKUP(E1420,Table9[#All],2,0)</f>
        <v>0</v>
      </c>
      <c r="G1420" s="20" t="s">
        <v>93</v>
      </c>
      <c r="H1420" s="20">
        <f>VLOOKUP(G1420,Table10[#All],2,0)</f>
        <v>1</v>
      </c>
      <c r="I1420" s="20" t="s">
        <v>98</v>
      </c>
      <c r="J1420" s="20">
        <f>VLOOKUP(I1420,Table11[#All],2,0)</f>
        <v>1</v>
      </c>
      <c r="K1420" s="20" t="s">
        <v>98</v>
      </c>
      <c r="L1420" s="20">
        <f>VLOOKUP(K1420,Table12[#All],2,0)</f>
        <v>0</v>
      </c>
      <c r="M1420" s="20" t="s">
        <v>98</v>
      </c>
      <c r="N1420" s="20">
        <f>VLOOKUP(M1420,Table13[#All],2,0)</f>
        <v>2</v>
      </c>
      <c r="O1420" s="20" t="s">
        <v>98</v>
      </c>
      <c r="P1420" s="20">
        <f>VLOOKUP(O1420,Table14[#All],2,0)</f>
        <v>1</v>
      </c>
      <c r="Q1420" s="20" t="s">
        <v>104</v>
      </c>
      <c r="R1420" s="20">
        <f>VLOOKUP(Q1420,Table16[#All],2,0)</f>
        <v>0</v>
      </c>
      <c r="S1420" s="20" t="s">
        <v>111</v>
      </c>
      <c r="T1420" s="20">
        <f>VLOOKUP(S1420,Table17[#All],2,0)</f>
        <v>0</v>
      </c>
      <c r="U1420" s="21">
        <v>124000</v>
      </c>
    </row>
    <row r="1421" spans="1:21">
      <c r="A1421" s="22" t="s">
        <v>212</v>
      </c>
      <c r="B1421" s="20">
        <f>VLOOKUP(A1421,Table7[#All],2,)</f>
        <v>2</v>
      </c>
      <c r="C1421" s="23" t="s">
        <v>91</v>
      </c>
      <c r="D1421" s="20">
        <f>VLOOKUP(C1421,Table8[#All],2,0)</f>
        <v>0</v>
      </c>
      <c r="E1421" s="23" t="s">
        <v>92</v>
      </c>
      <c r="F1421" s="20">
        <f>VLOOKUP(E1421,Table9[#All],2,0)</f>
        <v>0</v>
      </c>
      <c r="G1421" s="23" t="s">
        <v>93</v>
      </c>
      <c r="H1421" s="20">
        <f>VLOOKUP(G1421,Table10[#All],2,0)</f>
        <v>1</v>
      </c>
      <c r="I1421" s="23" t="s">
        <v>98</v>
      </c>
      <c r="J1421" s="20">
        <f>VLOOKUP(I1421,Table11[#All],2,0)</f>
        <v>1</v>
      </c>
      <c r="K1421" s="23" t="s">
        <v>98</v>
      </c>
      <c r="L1421" s="20">
        <f>VLOOKUP(K1421,Table12[#All],2,0)</f>
        <v>0</v>
      </c>
      <c r="M1421" s="23" t="s">
        <v>119</v>
      </c>
      <c r="N1421" s="20">
        <f>VLOOKUP(M1421,Table13[#All],2,0)</f>
        <v>1</v>
      </c>
      <c r="O1421" s="23" t="s">
        <v>119</v>
      </c>
      <c r="P1421" s="20">
        <f>VLOOKUP(O1421,Table14[#All],2,0)</f>
        <v>0</v>
      </c>
      <c r="Q1421" s="23" t="s">
        <v>104</v>
      </c>
      <c r="R1421" s="20">
        <f>VLOOKUP(Q1421,Table16[#All],2,0)</f>
        <v>0</v>
      </c>
      <c r="S1421" s="23" t="s">
        <v>111</v>
      </c>
      <c r="T1421" s="20">
        <f>VLOOKUP(S1421,Table17[#All],2,0)</f>
        <v>0</v>
      </c>
      <c r="U1421" s="24">
        <v>223000</v>
      </c>
    </row>
    <row r="1422" spans="1:21">
      <c r="A1422" s="19" t="s">
        <v>175</v>
      </c>
      <c r="B1422" s="20">
        <f>VLOOKUP(A1422,Table7[#All],2,)</f>
        <v>6</v>
      </c>
      <c r="C1422" s="20" t="s">
        <v>91</v>
      </c>
      <c r="D1422" s="20">
        <f>VLOOKUP(C1422,Table8[#All],2,0)</f>
        <v>0</v>
      </c>
      <c r="E1422" s="20" t="s">
        <v>92</v>
      </c>
      <c r="F1422" s="20">
        <f>VLOOKUP(E1422,Table9[#All],2,0)</f>
        <v>0</v>
      </c>
      <c r="G1422" s="20" t="s">
        <v>122</v>
      </c>
      <c r="H1422" s="20">
        <f>VLOOKUP(G1422,Table10[#All],2,0)</f>
        <v>0</v>
      </c>
      <c r="I1422" s="20" t="s">
        <v>98</v>
      </c>
      <c r="J1422" s="20">
        <f>VLOOKUP(I1422,Table11[#All],2,0)</f>
        <v>1</v>
      </c>
      <c r="K1422" s="20" t="s">
        <v>98</v>
      </c>
      <c r="L1422" s="20">
        <f>VLOOKUP(K1422,Table12[#All],2,0)</f>
        <v>0</v>
      </c>
      <c r="M1422" s="20" t="s">
        <v>119</v>
      </c>
      <c r="N1422" s="20">
        <f>VLOOKUP(M1422,Table13[#All],2,0)</f>
        <v>1</v>
      </c>
      <c r="O1422" s="20" t="s">
        <v>98</v>
      </c>
      <c r="P1422" s="20">
        <f>VLOOKUP(O1422,Table14[#All],2,0)</f>
        <v>1</v>
      </c>
      <c r="Q1422" s="20" t="s">
        <v>104</v>
      </c>
      <c r="R1422" s="20">
        <f>VLOOKUP(Q1422,Table16[#All],2,0)</f>
        <v>0</v>
      </c>
      <c r="S1422" s="20" t="s">
        <v>111</v>
      </c>
      <c r="T1422" s="20">
        <f>VLOOKUP(S1422,Table17[#All],2,0)</f>
        <v>0</v>
      </c>
      <c r="U1422" s="21">
        <v>179900</v>
      </c>
    </row>
    <row r="1423" spans="1:21">
      <c r="A1423" s="22" t="s">
        <v>145</v>
      </c>
      <c r="B1423" s="20">
        <f>VLOOKUP(A1423,Table7[#All],2,)</f>
        <v>20</v>
      </c>
      <c r="C1423" s="23" t="s">
        <v>91</v>
      </c>
      <c r="D1423" s="20">
        <f>VLOOKUP(C1423,Table8[#All],2,0)</f>
        <v>0</v>
      </c>
      <c r="E1423" s="23" t="s">
        <v>129</v>
      </c>
      <c r="F1423" s="20">
        <f>VLOOKUP(E1423,Table9[#All],2,0)</f>
        <v>3</v>
      </c>
      <c r="G1423" s="23" t="s">
        <v>93</v>
      </c>
      <c r="H1423" s="20">
        <f>VLOOKUP(G1423,Table10[#All],2,0)</f>
        <v>1</v>
      </c>
      <c r="I1423" s="23" t="s">
        <v>119</v>
      </c>
      <c r="J1423" s="20">
        <f>VLOOKUP(I1423,Table11[#All],2,0)</f>
        <v>0</v>
      </c>
      <c r="K1423" s="23" t="s">
        <v>98</v>
      </c>
      <c r="L1423" s="20">
        <f>VLOOKUP(K1423,Table12[#All],2,0)</f>
        <v>0</v>
      </c>
      <c r="M1423" s="23" t="s">
        <v>98</v>
      </c>
      <c r="N1423" s="20">
        <f>VLOOKUP(M1423,Table13[#All],2,0)</f>
        <v>2</v>
      </c>
      <c r="O1423" s="23" t="s">
        <v>98</v>
      </c>
      <c r="P1423" s="20">
        <f>VLOOKUP(O1423,Table14[#All],2,0)</f>
        <v>1</v>
      </c>
      <c r="Q1423" s="23" t="s">
        <v>104</v>
      </c>
      <c r="R1423" s="20">
        <f>VLOOKUP(Q1423,Table16[#All],2,0)</f>
        <v>0</v>
      </c>
      <c r="S1423" s="23" t="s">
        <v>111</v>
      </c>
      <c r="T1423" s="20">
        <f>VLOOKUP(S1423,Table17[#All],2,0)</f>
        <v>0</v>
      </c>
      <c r="U1423" s="24">
        <v>127500</v>
      </c>
    </row>
    <row r="1424" spans="1:21">
      <c r="A1424" s="19" t="s">
        <v>209</v>
      </c>
      <c r="B1424" s="20">
        <f>VLOOKUP(A1424,Table7[#All],2,)</f>
        <v>0</v>
      </c>
      <c r="C1424" s="20" t="s">
        <v>91</v>
      </c>
      <c r="D1424" s="20">
        <f>VLOOKUP(C1424,Table8[#All],2,0)</f>
        <v>0</v>
      </c>
      <c r="E1424" s="20" t="s">
        <v>129</v>
      </c>
      <c r="F1424" s="20">
        <f>VLOOKUP(E1424,Table9[#All],2,0)</f>
        <v>3</v>
      </c>
      <c r="G1424" s="20" t="s">
        <v>93</v>
      </c>
      <c r="H1424" s="20">
        <f>VLOOKUP(G1424,Table10[#All],2,0)</f>
        <v>1</v>
      </c>
      <c r="I1424" s="20" t="s">
        <v>119</v>
      </c>
      <c r="J1424" s="20">
        <f>VLOOKUP(I1424,Table11[#All],2,0)</f>
        <v>0</v>
      </c>
      <c r="K1424" s="20" t="s">
        <v>98</v>
      </c>
      <c r="L1424" s="20">
        <f>VLOOKUP(K1424,Table12[#All],2,0)</f>
        <v>0</v>
      </c>
      <c r="M1424" s="20" t="s">
        <v>126</v>
      </c>
      <c r="N1424" s="20">
        <f>VLOOKUP(M1424,Table13[#All],2,0)</f>
        <v>0</v>
      </c>
      <c r="O1424" s="20" t="s">
        <v>119</v>
      </c>
      <c r="P1424" s="20">
        <f>VLOOKUP(O1424,Table14[#All],2,0)</f>
        <v>0</v>
      </c>
      <c r="Q1424" s="20" t="s">
        <v>104</v>
      </c>
      <c r="R1424" s="20">
        <f>VLOOKUP(Q1424,Table16[#All],2,0)</f>
        <v>0</v>
      </c>
      <c r="S1424" s="20" t="s">
        <v>111</v>
      </c>
      <c r="T1424" s="20">
        <f>VLOOKUP(S1424,Table17[#All],2,0)</f>
        <v>0</v>
      </c>
      <c r="U1424" s="21">
        <v>136500</v>
      </c>
    </row>
    <row r="1425" spans="1:21">
      <c r="A1425" s="22" t="s">
        <v>206</v>
      </c>
      <c r="B1425" s="20">
        <f>VLOOKUP(A1425,Table7[#All],2,)</f>
        <v>15</v>
      </c>
      <c r="C1425" s="23" t="s">
        <v>91</v>
      </c>
      <c r="D1425" s="20">
        <f>VLOOKUP(C1425,Table8[#All],2,0)</f>
        <v>0</v>
      </c>
      <c r="E1425" s="23" t="s">
        <v>92</v>
      </c>
      <c r="F1425" s="20">
        <f>VLOOKUP(E1425,Table9[#All],2,0)</f>
        <v>0</v>
      </c>
      <c r="G1425" s="23" t="s">
        <v>158</v>
      </c>
      <c r="H1425" s="20">
        <f>VLOOKUP(G1425,Table10[#All],2,0)</f>
        <v>5</v>
      </c>
      <c r="I1425" s="23" t="s">
        <v>119</v>
      </c>
      <c r="J1425" s="20">
        <f>VLOOKUP(I1425,Table11[#All],2,0)</f>
        <v>0</v>
      </c>
      <c r="K1425" s="23" t="s">
        <v>98</v>
      </c>
      <c r="L1425" s="20">
        <f>VLOOKUP(K1425,Table12[#All],2,0)</f>
        <v>0</v>
      </c>
      <c r="M1425" s="23" t="s">
        <v>98</v>
      </c>
      <c r="N1425" s="20">
        <f>VLOOKUP(M1425,Table13[#All],2,0)</f>
        <v>2</v>
      </c>
      <c r="O1425" s="23" t="s">
        <v>119</v>
      </c>
      <c r="P1425" s="20">
        <f>VLOOKUP(O1425,Table14[#All],2,0)</f>
        <v>0</v>
      </c>
      <c r="Q1425" s="23" t="s">
        <v>104</v>
      </c>
      <c r="R1425" s="20">
        <f>VLOOKUP(Q1425,Table16[#All],2,0)</f>
        <v>0</v>
      </c>
      <c r="S1425" s="23" t="s">
        <v>216</v>
      </c>
      <c r="T1425" s="20">
        <f>VLOOKUP(S1425,Table17[#All],2,0)</f>
        <v>4</v>
      </c>
      <c r="U1425" s="24">
        <v>274970</v>
      </c>
    </row>
    <row r="1426" spans="1:21">
      <c r="A1426" s="19" t="s">
        <v>89</v>
      </c>
      <c r="B1426" s="20">
        <f>VLOOKUP(A1426,Table7[#All],2,)</f>
        <v>11</v>
      </c>
      <c r="C1426" s="20" t="s">
        <v>91</v>
      </c>
      <c r="D1426" s="20">
        <f>VLOOKUP(C1426,Table8[#All],2,0)</f>
        <v>0</v>
      </c>
      <c r="E1426" s="20" t="s">
        <v>92</v>
      </c>
      <c r="F1426" s="20">
        <f>VLOOKUP(E1426,Table9[#All],2,0)</f>
        <v>0</v>
      </c>
      <c r="G1426" s="20" t="s">
        <v>93</v>
      </c>
      <c r="H1426" s="20">
        <f>VLOOKUP(G1426,Table10[#All],2,0)</f>
        <v>1</v>
      </c>
      <c r="I1426" s="20" t="s">
        <v>98</v>
      </c>
      <c r="J1426" s="20">
        <f>VLOOKUP(I1426,Table11[#All],2,0)</f>
        <v>1</v>
      </c>
      <c r="K1426" s="20" t="s">
        <v>98</v>
      </c>
      <c r="L1426" s="20">
        <f>VLOOKUP(K1426,Table12[#All],2,0)</f>
        <v>0</v>
      </c>
      <c r="M1426" s="20" t="s">
        <v>98</v>
      </c>
      <c r="N1426" s="20">
        <f>VLOOKUP(M1426,Table13[#All],2,0)</f>
        <v>2</v>
      </c>
      <c r="O1426" s="20" t="s">
        <v>98</v>
      </c>
      <c r="P1426" s="20">
        <f>VLOOKUP(O1426,Table14[#All],2,0)</f>
        <v>1</v>
      </c>
      <c r="Q1426" s="20" t="s">
        <v>104</v>
      </c>
      <c r="R1426" s="20">
        <f>VLOOKUP(Q1426,Table16[#All],2,0)</f>
        <v>0</v>
      </c>
      <c r="S1426" s="20" t="s">
        <v>111</v>
      </c>
      <c r="T1426" s="20">
        <f>VLOOKUP(S1426,Table17[#All],2,0)</f>
        <v>0</v>
      </c>
      <c r="U1426" s="21">
        <v>144000</v>
      </c>
    </row>
    <row r="1427" spans="1:21">
      <c r="A1427" s="22" t="s">
        <v>89</v>
      </c>
      <c r="B1427" s="20">
        <f>VLOOKUP(A1427,Table7[#All],2,)</f>
        <v>11</v>
      </c>
      <c r="C1427" s="23" t="s">
        <v>91</v>
      </c>
      <c r="D1427" s="20">
        <f>VLOOKUP(C1427,Table8[#All],2,0)</f>
        <v>0</v>
      </c>
      <c r="E1427" s="23" t="s">
        <v>92</v>
      </c>
      <c r="F1427" s="20">
        <f>VLOOKUP(E1427,Table9[#All],2,0)</f>
        <v>0</v>
      </c>
      <c r="G1427" s="23" t="s">
        <v>93</v>
      </c>
      <c r="H1427" s="20">
        <f>VLOOKUP(G1427,Table10[#All],2,0)</f>
        <v>1</v>
      </c>
      <c r="I1427" s="23" t="s">
        <v>98</v>
      </c>
      <c r="J1427" s="20">
        <f>VLOOKUP(I1427,Table11[#All],2,0)</f>
        <v>1</v>
      </c>
      <c r="K1427" s="23" t="s">
        <v>98</v>
      </c>
      <c r="L1427" s="20">
        <f>VLOOKUP(K1427,Table12[#All],2,0)</f>
        <v>0</v>
      </c>
      <c r="M1427" s="23" t="s">
        <v>126</v>
      </c>
      <c r="N1427" s="20">
        <f>VLOOKUP(M1427,Table13[#All],2,0)</f>
        <v>0</v>
      </c>
      <c r="O1427" s="23" t="s">
        <v>119</v>
      </c>
      <c r="P1427" s="20">
        <f>VLOOKUP(O1427,Table14[#All],2,0)</f>
        <v>0</v>
      </c>
      <c r="Q1427" s="23" t="s">
        <v>104</v>
      </c>
      <c r="R1427" s="20">
        <f>VLOOKUP(Q1427,Table16[#All],2,0)</f>
        <v>0</v>
      </c>
      <c r="S1427" s="23" t="s">
        <v>111</v>
      </c>
      <c r="T1427" s="20">
        <f>VLOOKUP(S1427,Table17[#All],2,0)</f>
        <v>0</v>
      </c>
      <c r="U1427" s="24">
        <v>142000</v>
      </c>
    </row>
    <row r="1428" spans="1:21">
      <c r="A1428" s="19" t="s">
        <v>162</v>
      </c>
      <c r="B1428" s="20">
        <f>VLOOKUP(A1428,Table7[#All],2,)</f>
        <v>3</v>
      </c>
      <c r="C1428" s="20" t="s">
        <v>91</v>
      </c>
      <c r="D1428" s="20">
        <f>VLOOKUP(C1428,Table8[#All],2,0)</f>
        <v>0</v>
      </c>
      <c r="E1428" s="20" t="s">
        <v>92</v>
      </c>
      <c r="F1428" s="20">
        <f>VLOOKUP(E1428,Table9[#All],2,0)</f>
        <v>0</v>
      </c>
      <c r="G1428" s="20" t="s">
        <v>122</v>
      </c>
      <c r="H1428" s="20">
        <f>VLOOKUP(G1428,Table10[#All],2,0)</f>
        <v>0</v>
      </c>
      <c r="I1428" s="20" t="s">
        <v>119</v>
      </c>
      <c r="J1428" s="20">
        <f>VLOOKUP(I1428,Table11[#All],2,0)</f>
        <v>0</v>
      </c>
      <c r="K1428" s="20" t="s">
        <v>98</v>
      </c>
      <c r="L1428" s="20">
        <f>VLOOKUP(K1428,Table12[#All],2,0)</f>
        <v>0</v>
      </c>
      <c r="M1428" s="20" t="s">
        <v>126</v>
      </c>
      <c r="N1428" s="20">
        <f>VLOOKUP(M1428,Table13[#All],2,0)</f>
        <v>0</v>
      </c>
      <c r="O1428" s="20" t="s">
        <v>119</v>
      </c>
      <c r="P1428" s="20">
        <f>VLOOKUP(O1428,Table14[#All],2,0)</f>
        <v>0</v>
      </c>
      <c r="Q1428" s="20" t="s">
        <v>104</v>
      </c>
      <c r="R1428" s="20">
        <f>VLOOKUP(Q1428,Table16[#All],2,0)</f>
        <v>0</v>
      </c>
      <c r="S1428" s="20" t="s">
        <v>111</v>
      </c>
      <c r="T1428" s="20">
        <f>VLOOKUP(S1428,Table17[#All],2,0)</f>
        <v>0</v>
      </c>
      <c r="U1428" s="21">
        <v>271000</v>
      </c>
    </row>
    <row r="1429" spans="1:21">
      <c r="A1429" s="22" t="s">
        <v>89</v>
      </c>
      <c r="B1429" s="20">
        <f>VLOOKUP(A1429,Table7[#All],2,)</f>
        <v>11</v>
      </c>
      <c r="C1429" s="23" t="s">
        <v>182</v>
      </c>
      <c r="D1429" s="20">
        <f>VLOOKUP(C1429,Table8[#All],2,0)</f>
        <v>3</v>
      </c>
      <c r="E1429" s="23" t="s">
        <v>92</v>
      </c>
      <c r="F1429" s="20">
        <f>VLOOKUP(E1429,Table9[#All],2,0)</f>
        <v>0</v>
      </c>
      <c r="G1429" s="23" t="s">
        <v>176</v>
      </c>
      <c r="H1429" s="20">
        <f>VLOOKUP(G1429,Table10[#All],2,0)</f>
        <v>2</v>
      </c>
      <c r="I1429" s="23" t="s">
        <v>98</v>
      </c>
      <c r="J1429" s="20">
        <f>VLOOKUP(I1429,Table11[#All],2,0)</f>
        <v>1</v>
      </c>
      <c r="K1429" s="23" t="s">
        <v>98</v>
      </c>
      <c r="L1429" s="20">
        <f>VLOOKUP(K1429,Table12[#All],2,0)</f>
        <v>0</v>
      </c>
      <c r="M1429" s="23" t="s">
        <v>98</v>
      </c>
      <c r="N1429" s="20">
        <f>VLOOKUP(M1429,Table13[#All],2,0)</f>
        <v>2</v>
      </c>
      <c r="O1429" s="23" t="s">
        <v>98</v>
      </c>
      <c r="P1429" s="20">
        <f>VLOOKUP(O1429,Table14[#All],2,0)</f>
        <v>1</v>
      </c>
      <c r="Q1429" s="23" t="s">
        <v>104</v>
      </c>
      <c r="R1429" s="20">
        <f>VLOOKUP(Q1429,Table16[#All],2,0)</f>
        <v>0</v>
      </c>
      <c r="S1429" s="23" t="s">
        <v>111</v>
      </c>
      <c r="T1429" s="20">
        <f>VLOOKUP(S1429,Table17[#All],2,0)</f>
        <v>0</v>
      </c>
      <c r="U1429" s="24">
        <v>140000</v>
      </c>
    </row>
    <row r="1430" spans="1:21">
      <c r="A1430" s="19" t="s">
        <v>188</v>
      </c>
      <c r="B1430" s="20">
        <f>VLOOKUP(A1430,Table7[#All],2,)</f>
        <v>7</v>
      </c>
      <c r="C1430" s="20" t="s">
        <v>91</v>
      </c>
      <c r="D1430" s="20">
        <f>VLOOKUP(C1430,Table8[#All],2,0)</f>
        <v>0</v>
      </c>
      <c r="E1430" s="20" t="s">
        <v>92</v>
      </c>
      <c r="F1430" s="20">
        <f>VLOOKUP(E1430,Table9[#All],2,0)</f>
        <v>0</v>
      </c>
      <c r="G1430" s="20" t="s">
        <v>93</v>
      </c>
      <c r="H1430" s="20">
        <f>VLOOKUP(G1430,Table10[#All],2,0)</f>
        <v>1</v>
      </c>
      <c r="I1430" s="20" t="s">
        <v>98</v>
      </c>
      <c r="J1430" s="20">
        <f>VLOOKUP(I1430,Table11[#All],2,0)</f>
        <v>1</v>
      </c>
      <c r="K1430" s="20" t="s">
        <v>98</v>
      </c>
      <c r="L1430" s="20">
        <f>VLOOKUP(K1430,Table12[#All],2,0)</f>
        <v>0</v>
      </c>
      <c r="M1430" s="20" t="s">
        <v>98</v>
      </c>
      <c r="N1430" s="20">
        <f>VLOOKUP(M1430,Table13[#All],2,0)</f>
        <v>2</v>
      </c>
      <c r="O1430" s="20" t="s">
        <v>119</v>
      </c>
      <c r="P1430" s="20">
        <f>VLOOKUP(O1430,Table14[#All],2,0)</f>
        <v>0</v>
      </c>
      <c r="Q1430" s="20" t="s">
        <v>104</v>
      </c>
      <c r="R1430" s="20">
        <f>VLOOKUP(Q1430,Table16[#All],2,0)</f>
        <v>0</v>
      </c>
      <c r="S1430" s="20" t="s">
        <v>172</v>
      </c>
      <c r="T1430" s="20">
        <f>VLOOKUP(S1430,Table17[#All],2,0)</f>
        <v>1</v>
      </c>
      <c r="U1430" s="21">
        <v>119000</v>
      </c>
    </row>
    <row r="1431" spans="1:21">
      <c r="A1431" s="22" t="s">
        <v>175</v>
      </c>
      <c r="B1431" s="20">
        <f>VLOOKUP(A1431,Table7[#All],2,)</f>
        <v>6</v>
      </c>
      <c r="C1431" s="23" t="s">
        <v>91</v>
      </c>
      <c r="D1431" s="20">
        <f>VLOOKUP(C1431,Table8[#All],2,0)</f>
        <v>0</v>
      </c>
      <c r="E1431" s="23" t="s">
        <v>92</v>
      </c>
      <c r="F1431" s="20">
        <f>VLOOKUP(E1431,Table9[#All],2,0)</f>
        <v>0</v>
      </c>
      <c r="G1431" s="23" t="s">
        <v>93</v>
      </c>
      <c r="H1431" s="20">
        <f>VLOOKUP(G1431,Table10[#All],2,0)</f>
        <v>1</v>
      </c>
      <c r="I1431" s="23" t="s">
        <v>119</v>
      </c>
      <c r="J1431" s="20">
        <f>VLOOKUP(I1431,Table11[#All],2,0)</f>
        <v>0</v>
      </c>
      <c r="K1431" s="23" t="s">
        <v>98</v>
      </c>
      <c r="L1431" s="20">
        <f>VLOOKUP(K1431,Table12[#All],2,0)</f>
        <v>0</v>
      </c>
      <c r="M1431" s="23" t="s">
        <v>126</v>
      </c>
      <c r="N1431" s="20">
        <f>VLOOKUP(M1431,Table13[#All],2,0)</f>
        <v>0</v>
      </c>
      <c r="O1431" s="23" t="s">
        <v>119</v>
      </c>
      <c r="P1431" s="20">
        <f>VLOOKUP(O1431,Table14[#All],2,0)</f>
        <v>0</v>
      </c>
      <c r="Q1431" s="23" t="s">
        <v>104</v>
      </c>
      <c r="R1431" s="20">
        <f>VLOOKUP(Q1431,Table16[#All],2,0)</f>
        <v>0</v>
      </c>
      <c r="S1431" s="23" t="s">
        <v>111</v>
      </c>
      <c r="T1431" s="20">
        <f>VLOOKUP(S1431,Table17[#All],2,0)</f>
        <v>0</v>
      </c>
      <c r="U1431" s="24">
        <v>182900</v>
      </c>
    </row>
    <row r="1432" spans="1:21">
      <c r="A1432" s="19" t="s">
        <v>121</v>
      </c>
      <c r="B1432" s="20">
        <f>VLOOKUP(A1432,Table7[#All],2,)</f>
        <v>17</v>
      </c>
      <c r="C1432" s="20" t="s">
        <v>225</v>
      </c>
      <c r="D1432" s="20">
        <f>VLOOKUP(C1432,Table8[#All],2,0)</f>
        <v>6</v>
      </c>
      <c r="E1432" s="20" t="s">
        <v>92</v>
      </c>
      <c r="F1432" s="20">
        <f>VLOOKUP(E1432,Table9[#All],2,0)</f>
        <v>0</v>
      </c>
      <c r="G1432" s="20" t="s">
        <v>122</v>
      </c>
      <c r="H1432" s="20">
        <f>VLOOKUP(G1432,Table10[#All],2,0)</f>
        <v>0</v>
      </c>
      <c r="I1432" s="20" t="s">
        <v>119</v>
      </c>
      <c r="J1432" s="20">
        <f>VLOOKUP(I1432,Table11[#All],2,0)</f>
        <v>0</v>
      </c>
      <c r="K1432" s="20" t="s">
        <v>119</v>
      </c>
      <c r="L1432" s="20">
        <f>VLOOKUP(K1432,Table12[#All],2,0)</f>
        <v>1</v>
      </c>
      <c r="M1432" s="20" t="s">
        <v>126</v>
      </c>
      <c r="N1432" s="20">
        <f>VLOOKUP(M1432,Table13[#All],2,0)</f>
        <v>0</v>
      </c>
      <c r="O1432" s="20" t="s">
        <v>98</v>
      </c>
      <c r="P1432" s="20">
        <f>VLOOKUP(O1432,Table14[#All],2,0)</f>
        <v>1</v>
      </c>
      <c r="Q1432" s="20" t="s">
        <v>104</v>
      </c>
      <c r="R1432" s="20">
        <f>VLOOKUP(Q1432,Table16[#All],2,0)</f>
        <v>0</v>
      </c>
      <c r="S1432" s="20" t="s">
        <v>111</v>
      </c>
      <c r="T1432" s="20">
        <f>VLOOKUP(S1432,Table17[#All],2,0)</f>
        <v>0</v>
      </c>
      <c r="U1432" s="21">
        <v>192140</v>
      </c>
    </row>
    <row r="1433" spans="1:21">
      <c r="A1433" s="22" t="s">
        <v>145</v>
      </c>
      <c r="B1433" s="20">
        <f>VLOOKUP(A1433,Table7[#All],2,)</f>
        <v>20</v>
      </c>
      <c r="C1433" s="23" t="s">
        <v>91</v>
      </c>
      <c r="D1433" s="20">
        <f>VLOOKUP(C1433,Table8[#All],2,0)</f>
        <v>0</v>
      </c>
      <c r="E1433" s="23" t="s">
        <v>129</v>
      </c>
      <c r="F1433" s="20">
        <f>VLOOKUP(E1433,Table9[#All],2,0)</f>
        <v>3</v>
      </c>
      <c r="G1433" s="23" t="s">
        <v>93</v>
      </c>
      <c r="H1433" s="20">
        <f>VLOOKUP(G1433,Table10[#All],2,0)</f>
        <v>1</v>
      </c>
      <c r="I1433" s="23" t="s">
        <v>119</v>
      </c>
      <c r="J1433" s="20">
        <f>VLOOKUP(I1433,Table11[#All],2,0)</f>
        <v>0</v>
      </c>
      <c r="K1433" s="23" t="s">
        <v>98</v>
      </c>
      <c r="L1433" s="20">
        <f>VLOOKUP(K1433,Table12[#All],2,0)</f>
        <v>0</v>
      </c>
      <c r="M1433" s="23" t="s">
        <v>98</v>
      </c>
      <c r="N1433" s="20">
        <f>VLOOKUP(M1433,Table13[#All],2,0)</f>
        <v>2</v>
      </c>
      <c r="O1433" s="23" t="s">
        <v>98</v>
      </c>
      <c r="P1433" s="20">
        <f>VLOOKUP(O1433,Table14[#All],2,0)</f>
        <v>1</v>
      </c>
      <c r="Q1433" s="23" t="s">
        <v>104</v>
      </c>
      <c r="R1433" s="20">
        <f>VLOOKUP(Q1433,Table16[#All],2,0)</f>
        <v>0</v>
      </c>
      <c r="S1433" s="23" t="s">
        <v>111</v>
      </c>
      <c r="T1433" s="20">
        <f>VLOOKUP(S1433,Table17[#All],2,0)</f>
        <v>0</v>
      </c>
      <c r="U1433" s="24">
        <v>143750</v>
      </c>
    </row>
    <row r="1434" spans="1:21">
      <c r="A1434" s="19" t="s">
        <v>188</v>
      </c>
      <c r="B1434" s="20">
        <f>VLOOKUP(A1434,Table7[#All],2,)</f>
        <v>7</v>
      </c>
      <c r="C1434" s="20" t="s">
        <v>91</v>
      </c>
      <c r="D1434" s="20">
        <f>VLOOKUP(C1434,Table8[#All],2,0)</f>
        <v>0</v>
      </c>
      <c r="E1434" s="20" t="s">
        <v>92</v>
      </c>
      <c r="F1434" s="20">
        <f>VLOOKUP(E1434,Table9[#All],2,0)</f>
        <v>0</v>
      </c>
      <c r="G1434" s="20" t="s">
        <v>93</v>
      </c>
      <c r="H1434" s="20">
        <f>VLOOKUP(G1434,Table10[#All],2,0)</f>
        <v>1</v>
      </c>
      <c r="I1434" s="20" t="s">
        <v>98</v>
      </c>
      <c r="J1434" s="20">
        <f>VLOOKUP(I1434,Table11[#All],2,0)</f>
        <v>1</v>
      </c>
      <c r="K1434" s="20" t="s">
        <v>98</v>
      </c>
      <c r="L1434" s="20">
        <f>VLOOKUP(K1434,Table12[#All],2,0)</f>
        <v>0</v>
      </c>
      <c r="M1434" s="20" t="s">
        <v>98</v>
      </c>
      <c r="N1434" s="20">
        <f>VLOOKUP(M1434,Table13[#All],2,0)</f>
        <v>2</v>
      </c>
      <c r="O1434" s="20" t="s">
        <v>98</v>
      </c>
      <c r="P1434" s="20">
        <f>VLOOKUP(O1434,Table14[#All],2,0)</f>
        <v>1</v>
      </c>
      <c r="Q1434" s="20" t="s">
        <v>104</v>
      </c>
      <c r="R1434" s="20">
        <f>VLOOKUP(Q1434,Table16[#All],2,0)</f>
        <v>0</v>
      </c>
      <c r="S1434" s="20" t="s">
        <v>111</v>
      </c>
      <c r="T1434" s="20">
        <f>VLOOKUP(S1434,Table17[#All],2,0)</f>
        <v>0</v>
      </c>
      <c r="U1434" s="21">
        <v>64500</v>
      </c>
    </row>
    <row r="1435" spans="1:21">
      <c r="A1435" s="22" t="s">
        <v>121</v>
      </c>
      <c r="B1435" s="20">
        <f>VLOOKUP(A1435,Table7[#All],2,)</f>
        <v>17</v>
      </c>
      <c r="C1435" s="23" t="s">
        <v>91</v>
      </c>
      <c r="D1435" s="20">
        <f>VLOOKUP(C1435,Table8[#All],2,0)</f>
        <v>0</v>
      </c>
      <c r="E1435" s="23" t="s">
        <v>92</v>
      </c>
      <c r="F1435" s="20">
        <f>VLOOKUP(E1435,Table9[#All],2,0)</f>
        <v>0</v>
      </c>
      <c r="G1435" s="23" t="s">
        <v>122</v>
      </c>
      <c r="H1435" s="20">
        <f>VLOOKUP(G1435,Table10[#All],2,0)</f>
        <v>0</v>
      </c>
      <c r="I1435" s="23" t="s">
        <v>119</v>
      </c>
      <c r="J1435" s="20">
        <f>VLOOKUP(I1435,Table11[#All],2,0)</f>
        <v>0</v>
      </c>
      <c r="K1435" s="23" t="s">
        <v>98</v>
      </c>
      <c r="L1435" s="20">
        <f>VLOOKUP(K1435,Table12[#All],2,0)</f>
        <v>0</v>
      </c>
      <c r="M1435" s="23" t="s">
        <v>126</v>
      </c>
      <c r="N1435" s="20">
        <f>VLOOKUP(M1435,Table13[#All],2,0)</f>
        <v>0</v>
      </c>
      <c r="O1435" s="23" t="s">
        <v>98</v>
      </c>
      <c r="P1435" s="20">
        <f>VLOOKUP(O1435,Table14[#All],2,0)</f>
        <v>1</v>
      </c>
      <c r="Q1435" s="23" t="s">
        <v>104</v>
      </c>
      <c r="R1435" s="20">
        <f>VLOOKUP(Q1435,Table16[#All],2,0)</f>
        <v>0</v>
      </c>
      <c r="S1435" s="23" t="s">
        <v>111</v>
      </c>
      <c r="T1435" s="20">
        <f>VLOOKUP(S1435,Table17[#All],2,0)</f>
        <v>0</v>
      </c>
      <c r="U1435" s="24">
        <v>186500</v>
      </c>
    </row>
    <row r="1436" spans="1:21">
      <c r="A1436" s="19" t="s">
        <v>217</v>
      </c>
      <c r="B1436" s="20">
        <f>VLOOKUP(A1436,Table7[#All],2,)</f>
        <v>4</v>
      </c>
      <c r="C1436" s="20" t="s">
        <v>91</v>
      </c>
      <c r="D1436" s="20">
        <f>VLOOKUP(C1436,Table8[#All],2,0)</f>
        <v>0</v>
      </c>
      <c r="E1436" s="20" t="s">
        <v>92</v>
      </c>
      <c r="F1436" s="20">
        <f>VLOOKUP(E1436,Table9[#All],2,0)</f>
        <v>0</v>
      </c>
      <c r="G1436" s="20" t="s">
        <v>93</v>
      </c>
      <c r="H1436" s="20">
        <f>VLOOKUP(G1436,Table10[#All],2,0)</f>
        <v>1</v>
      </c>
      <c r="I1436" s="20" t="s">
        <v>98</v>
      </c>
      <c r="J1436" s="20">
        <f>VLOOKUP(I1436,Table11[#All],2,0)</f>
        <v>1</v>
      </c>
      <c r="K1436" s="20" t="s">
        <v>98</v>
      </c>
      <c r="L1436" s="20">
        <f>VLOOKUP(K1436,Table12[#All],2,0)</f>
        <v>0</v>
      </c>
      <c r="M1436" s="20" t="s">
        <v>139</v>
      </c>
      <c r="N1436" s="20">
        <f>VLOOKUP(M1436,Table13[#All],2,0)</f>
        <v>3</v>
      </c>
      <c r="O1436" s="20" t="s">
        <v>98</v>
      </c>
      <c r="P1436" s="20">
        <f>VLOOKUP(O1436,Table14[#All],2,0)</f>
        <v>1</v>
      </c>
      <c r="Q1436" s="20" t="s">
        <v>191</v>
      </c>
      <c r="R1436" s="20">
        <f>VLOOKUP(Q1436,Table16[#All],2,0)</f>
        <v>2</v>
      </c>
      <c r="S1436" s="20" t="s">
        <v>111</v>
      </c>
      <c r="T1436" s="20">
        <f>VLOOKUP(S1436,Table17[#All],2,0)</f>
        <v>0</v>
      </c>
      <c r="U1436" s="21">
        <v>160000</v>
      </c>
    </row>
    <row r="1437" spans="1:21">
      <c r="A1437" s="22" t="s">
        <v>89</v>
      </c>
      <c r="B1437" s="20">
        <f>VLOOKUP(A1437,Table7[#All],2,)</f>
        <v>11</v>
      </c>
      <c r="C1437" s="23" t="s">
        <v>91</v>
      </c>
      <c r="D1437" s="20">
        <f>VLOOKUP(C1437,Table8[#All],2,0)</f>
        <v>0</v>
      </c>
      <c r="E1437" s="23" t="s">
        <v>92</v>
      </c>
      <c r="F1437" s="20">
        <f>VLOOKUP(E1437,Table9[#All],2,0)</f>
        <v>0</v>
      </c>
      <c r="G1437" s="23" t="s">
        <v>93</v>
      </c>
      <c r="H1437" s="20">
        <f>VLOOKUP(G1437,Table10[#All],2,0)</f>
        <v>1</v>
      </c>
      <c r="I1437" s="23" t="s">
        <v>98</v>
      </c>
      <c r="J1437" s="20">
        <f>VLOOKUP(I1437,Table11[#All],2,0)</f>
        <v>1</v>
      </c>
      <c r="K1437" s="23" t="s">
        <v>98</v>
      </c>
      <c r="L1437" s="20">
        <f>VLOOKUP(K1437,Table12[#All],2,0)</f>
        <v>0</v>
      </c>
      <c r="M1437" s="23" t="s">
        <v>98</v>
      </c>
      <c r="N1437" s="20">
        <f>VLOOKUP(M1437,Table13[#All],2,0)</f>
        <v>2</v>
      </c>
      <c r="O1437" s="23" t="s">
        <v>119</v>
      </c>
      <c r="P1437" s="20">
        <f>VLOOKUP(O1437,Table14[#All],2,0)</f>
        <v>0</v>
      </c>
      <c r="Q1437" s="23" t="s">
        <v>104</v>
      </c>
      <c r="R1437" s="20">
        <f>VLOOKUP(Q1437,Table16[#All],2,0)</f>
        <v>0</v>
      </c>
      <c r="S1437" s="23" t="s">
        <v>172</v>
      </c>
      <c r="T1437" s="20">
        <f>VLOOKUP(S1437,Table17[#All],2,0)</f>
        <v>1</v>
      </c>
      <c r="U1437" s="24">
        <v>174000</v>
      </c>
    </row>
    <row r="1438" spans="1:21">
      <c r="A1438" s="19" t="s">
        <v>89</v>
      </c>
      <c r="B1438" s="20">
        <f>VLOOKUP(A1438,Table7[#All],2,)</f>
        <v>11</v>
      </c>
      <c r="C1438" s="20" t="s">
        <v>91</v>
      </c>
      <c r="D1438" s="20">
        <f>VLOOKUP(C1438,Table8[#All],2,0)</f>
        <v>0</v>
      </c>
      <c r="E1438" s="20" t="s">
        <v>92</v>
      </c>
      <c r="F1438" s="20">
        <f>VLOOKUP(E1438,Table9[#All],2,0)</f>
        <v>0</v>
      </c>
      <c r="G1438" s="20" t="s">
        <v>93</v>
      </c>
      <c r="H1438" s="20">
        <f>VLOOKUP(G1438,Table10[#All],2,0)</f>
        <v>1</v>
      </c>
      <c r="I1438" s="20" t="s">
        <v>98</v>
      </c>
      <c r="J1438" s="20">
        <f>VLOOKUP(I1438,Table11[#All],2,0)</f>
        <v>1</v>
      </c>
      <c r="K1438" s="20" t="s">
        <v>98</v>
      </c>
      <c r="L1438" s="20">
        <f>VLOOKUP(K1438,Table12[#All],2,0)</f>
        <v>0</v>
      </c>
      <c r="M1438" s="20" t="s">
        <v>98</v>
      </c>
      <c r="N1438" s="20">
        <f>VLOOKUP(M1438,Table13[#All],2,0)</f>
        <v>2</v>
      </c>
      <c r="O1438" s="20" t="s">
        <v>98</v>
      </c>
      <c r="P1438" s="20">
        <f>VLOOKUP(O1438,Table14[#All],2,0)</f>
        <v>1</v>
      </c>
      <c r="Q1438" s="20" t="s">
        <v>104</v>
      </c>
      <c r="R1438" s="20">
        <f>VLOOKUP(Q1438,Table16[#All],2,0)</f>
        <v>0</v>
      </c>
      <c r="S1438" s="20" t="s">
        <v>111</v>
      </c>
      <c r="T1438" s="20">
        <f>VLOOKUP(S1438,Table17[#All],2,0)</f>
        <v>0</v>
      </c>
      <c r="U1438" s="21">
        <v>120500</v>
      </c>
    </row>
    <row r="1439" spans="1:21">
      <c r="A1439" s="22" t="s">
        <v>147</v>
      </c>
      <c r="B1439" s="20">
        <f>VLOOKUP(A1439,Table7[#All],2,)</f>
        <v>10</v>
      </c>
      <c r="C1439" s="23" t="s">
        <v>91</v>
      </c>
      <c r="D1439" s="20">
        <f>VLOOKUP(C1439,Table8[#All],2,0)</f>
        <v>0</v>
      </c>
      <c r="E1439" s="23" t="s">
        <v>92</v>
      </c>
      <c r="F1439" s="20">
        <f>VLOOKUP(E1439,Table9[#All],2,0)</f>
        <v>0</v>
      </c>
      <c r="G1439" s="23" t="s">
        <v>93</v>
      </c>
      <c r="H1439" s="20">
        <f>VLOOKUP(G1439,Table10[#All],2,0)</f>
        <v>1</v>
      </c>
      <c r="I1439" s="23" t="s">
        <v>126</v>
      </c>
      <c r="J1439" s="20">
        <f>VLOOKUP(I1439,Table11[#All],2,0)</f>
        <v>2</v>
      </c>
      <c r="K1439" s="23" t="s">
        <v>98</v>
      </c>
      <c r="L1439" s="20">
        <f>VLOOKUP(K1439,Table12[#All],2,0)</f>
        <v>0</v>
      </c>
      <c r="M1439" s="23" t="s">
        <v>126</v>
      </c>
      <c r="N1439" s="20">
        <f>VLOOKUP(M1439,Table13[#All],2,0)</f>
        <v>0</v>
      </c>
      <c r="O1439" s="23" t="s">
        <v>126</v>
      </c>
      <c r="P1439" s="20">
        <f>VLOOKUP(O1439,Table14[#All],2,0)</f>
        <v>2</v>
      </c>
      <c r="Q1439" s="23" t="s">
        <v>104</v>
      </c>
      <c r="R1439" s="20">
        <f>VLOOKUP(Q1439,Table16[#All],2,0)</f>
        <v>0</v>
      </c>
      <c r="S1439" s="23" t="s">
        <v>150</v>
      </c>
      <c r="T1439" s="20">
        <f>VLOOKUP(S1439,Table17[#All],2,0)</f>
        <v>2</v>
      </c>
      <c r="U1439" s="24">
        <v>394617</v>
      </c>
    </row>
    <row r="1440" spans="1:21">
      <c r="A1440" s="19" t="s">
        <v>188</v>
      </c>
      <c r="B1440" s="20">
        <f>VLOOKUP(A1440,Table7[#All],2,)</f>
        <v>7</v>
      </c>
      <c r="C1440" s="20" t="s">
        <v>182</v>
      </c>
      <c r="D1440" s="20">
        <f>VLOOKUP(C1440,Table8[#All],2,0)</f>
        <v>3</v>
      </c>
      <c r="E1440" s="20" t="s">
        <v>92</v>
      </c>
      <c r="F1440" s="20">
        <f>VLOOKUP(E1440,Table9[#All],2,0)</f>
        <v>0</v>
      </c>
      <c r="G1440" s="20" t="s">
        <v>93</v>
      </c>
      <c r="H1440" s="20">
        <f>VLOOKUP(G1440,Table10[#All],2,0)</f>
        <v>1</v>
      </c>
      <c r="I1440" s="20" t="s">
        <v>98</v>
      </c>
      <c r="J1440" s="20">
        <f>VLOOKUP(I1440,Table11[#All],2,0)</f>
        <v>1</v>
      </c>
      <c r="K1440" s="20" t="s">
        <v>98</v>
      </c>
      <c r="L1440" s="20">
        <f>VLOOKUP(K1440,Table12[#All],2,0)</f>
        <v>0</v>
      </c>
      <c r="M1440" s="20" t="s">
        <v>98</v>
      </c>
      <c r="N1440" s="20">
        <f>VLOOKUP(M1440,Table13[#All],2,0)</f>
        <v>2</v>
      </c>
      <c r="O1440" s="20" t="s">
        <v>98</v>
      </c>
      <c r="P1440" s="20">
        <f>VLOOKUP(O1440,Table14[#All],2,0)</f>
        <v>1</v>
      </c>
      <c r="Q1440" s="20" t="s">
        <v>104</v>
      </c>
      <c r="R1440" s="20">
        <f>VLOOKUP(Q1440,Table16[#All],2,0)</f>
        <v>0</v>
      </c>
      <c r="S1440" s="20" t="s">
        <v>111</v>
      </c>
      <c r="T1440" s="20">
        <f>VLOOKUP(S1440,Table17[#All],2,0)</f>
        <v>0</v>
      </c>
      <c r="U1440" s="21">
        <v>149700</v>
      </c>
    </row>
    <row r="1441" spans="1:21">
      <c r="A1441" s="22" t="s">
        <v>175</v>
      </c>
      <c r="B1441" s="20">
        <f>VLOOKUP(A1441,Table7[#All],2,)</f>
        <v>6</v>
      </c>
      <c r="C1441" s="23" t="s">
        <v>91</v>
      </c>
      <c r="D1441" s="20">
        <f>VLOOKUP(C1441,Table8[#All],2,0)</f>
        <v>0</v>
      </c>
      <c r="E1441" s="23" t="s">
        <v>92</v>
      </c>
      <c r="F1441" s="20">
        <f>VLOOKUP(E1441,Table9[#All],2,0)</f>
        <v>0</v>
      </c>
      <c r="G1441" s="23" t="s">
        <v>158</v>
      </c>
      <c r="H1441" s="20">
        <f>VLOOKUP(G1441,Table10[#All],2,0)</f>
        <v>5</v>
      </c>
      <c r="I1441" s="23" t="s">
        <v>98</v>
      </c>
      <c r="J1441" s="20">
        <f>VLOOKUP(I1441,Table11[#All],2,0)</f>
        <v>1</v>
      </c>
      <c r="K1441" s="23" t="s">
        <v>98</v>
      </c>
      <c r="L1441" s="20">
        <f>VLOOKUP(K1441,Table12[#All],2,0)</f>
        <v>0</v>
      </c>
      <c r="M1441" s="23" t="s">
        <v>98</v>
      </c>
      <c r="N1441" s="20">
        <f>VLOOKUP(M1441,Table13[#All],2,0)</f>
        <v>2</v>
      </c>
      <c r="O1441" s="23" t="s">
        <v>98</v>
      </c>
      <c r="P1441" s="20">
        <f>VLOOKUP(O1441,Table14[#All],2,0)</f>
        <v>1</v>
      </c>
      <c r="Q1441" s="23" t="s">
        <v>104</v>
      </c>
      <c r="R1441" s="20">
        <f>VLOOKUP(Q1441,Table16[#All],2,0)</f>
        <v>0</v>
      </c>
      <c r="S1441" s="23" t="s">
        <v>111</v>
      </c>
      <c r="T1441" s="20">
        <f>VLOOKUP(S1441,Table17[#All],2,0)</f>
        <v>0</v>
      </c>
      <c r="U1441" s="24">
        <v>197000</v>
      </c>
    </row>
    <row r="1442" spans="1:21">
      <c r="A1442" s="19" t="s">
        <v>212</v>
      </c>
      <c r="B1442" s="20">
        <f>VLOOKUP(A1442,Table7[#All],2,)</f>
        <v>2</v>
      </c>
      <c r="C1442" s="20" t="s">
        <v>91</v>
      </c>
      <c r="D1442" s="20">
        <f>VLOOKUP(C1442,Table8[#All],2,0)</f>
        <v>0</v>
      </c>
      <c r="E1442" s="20" t="s">
        <v>92</v>
      </c>
      <c r="F1442" s="20">
        <f>VLOOKUP(E1442,Table9[#All],2,0)</f>
        <v>0</v>
      </c>
      <c r="G1442" s="20" t="s">
        <v>246</v>
      </c>
      <c r="H1442" s="20">
        <f>VLOOKUP(G1442,Table10[#All],2,0)</f>
        <v>7</v>
      </c>
      <c r="I1442" s="20" t="s">
        <v>126</v>
      </c>
      <c r="J1442" s="20">
        <f>VLOOKUP(I1442,Table11[#All],2,0)</f>
        <v>2</v>
      </c>
      <c r="K1442" s="20" t="s">
        <v>98</v>
      </c>
      <c r="L1442" s="20">
        <f>VLOOKUP(K1442,Table12[#All],2,0)</f>
        <v>0</v>
      </c>
      <c r="M1442" s="20" t="s">
        <v>139</v>
      </c>
      <c r="N1442" s="20">
        <f>VLOOKUP(M1442,Table13[#All],2,0)</f>
        <v>3</v>
      </c>
      <c r="O1442" s="20" t="s">
        <v>98</v>
      </c>
      <c r="P1442" s="20">
        <f>VLOOKUP(O1442,Table14[#All],2,0)</f>
        <v>1</v>
      </c>
      <c r="Q1442" s="20" t="s">
        <v>104</v>
      </c>
      <c r="R1442" s="20">
        <f>VLOOKUP(Q1442,Table16[#All],2,0)</f>
        <v>0</v>
      </c>
      <c r="S1442" s="20" t="s">
        <v>111</v>
      </c>
      <c r="T1442" s="20">
        <f>VLOOKUP(S1442,Table17[#All],2,0)</f>
        <v>0</v>
      </c>
      <c r="U1442" s="21">
        <v>191000</v>
      </c>
    </row>
    <row r="1443" spans="1:21">
      <c r="A1443" s="22" t="s">
        <v>209</v>
      </c>
      <c r="B1443" s="20">
        <f>VLOOKUP(A1443,Table7[#All],2,)</f>
        <v>0</v>
      </c>
      <c r="C1443" s="23" t="s">
        <v>91</v>
      </c>
      <c r="D1443" s="20">
        <f>VLOOKUP(C1443,Table8[#All],2,0)</f>
        <v>0</v>
      </c>
      <c r="E1443" s="23" t="s">
        <v>129</v>
      </c>
      <c r="F1443" s="20">
        <f>VLOOKUP(E1443,Table9[#All],2,0)</f>
        <v>3</v>
      </c>
      <c r="G1443" s="23" t="s">
        <v>93</v>
      </c>
      <c r="H1443" s="20">
        <f>VLOOKUP(G1443,Table10[#All],2,0)</f>
        <v>1</v>
      </c>
      <c r="I1443" s="23" t="s">
        <v>119</v>
      </c>
      <c r="J1443" s="20">
        <f>VLOOKUP(I1443,Table11[#All],2,0)</f>
        <v>0</v>
      </c>
      <c r="K1443" s="23" t="s">
        <v>98</v>
      </c>
      <c r="L1443" s="20">
        <f>VLOOKUP(K1443,Table12[#All],2,0)</f>
        <v>0</v>
      </c>
      <c r="M1443" s="23" t="s">
        <v>126</v>
      </c>
      <c r="N1443" s="20">
        <f>VLOOKUP(M1443,Table13[#All],2,0)</f>
        <v>0</v>
      </c>
      <c r="O1443" s="23" t="s">
        <v>119</v>
      </c>
      <c r="P1443" s="20">
        <f>VLOOKUP(O1443,Table14[#All],2,0)</f>
        <v>0</v>
      </c>
      <c r="Q1443" s="23" t="s">
        <v>104</v>
      </c>
      <c r="R1443" s="20">
        <f>VLOOKUP(Q1443,Table16[#All],2,0)</f>
        <v>0</v>
      </c>
      <c r="S1443" s="23" t="s">
        <v>111</v>
      </c>
      <c r="T1443" s="20">
        <f>VLOOKUP(S1443,Table17[#All],2,0)</f>
        <v>0</v>
      </c>
      <c r="U1443" s="24">
        <v>149300</v>
      </c>
    </row>
    <row r="1444" spans="1:21">
      <c r="A1444" s="19" t="s">
        <v>163</v>
      </c>
      <c r="B1444" s="20">
        <f>VLOOKUP(A1444,Table7[#All],2,)</f>
        <v>5</v>
      </c>
      <c r="C1444" s="20" t="s">
        <v>91</v>
      </c>
      <c r="D1444" s="20">
        <f>VLOOKUP(C1444,Table8[#All],2,0)</f>
        <v>0</v>
      </c>
      <c r="E1444" s="20" t="s">
        <v>92</v>
      </c>
      <c r="F1444" s="20">
        <f>VLOOKUP(E1444,Table9[#All],2,0)</f>
        <v>0</v>
      </c>
      <c r="G1444" s="20" t="s">
        <v>122</v>
      </c>
      <c r="H1444" s="20">
        <f>VLOOKUP(G1444,Table10[#All],2,0)</f>
        <v>0</v>
      </c>
      <c r="I1444" s="20" t="s">
        <v>126</v>
      </c>
      <c r="J1444" s="20">
        <f>VLOOKUP(I1444,Table11[#All],2,0)</f>
        <v>2</v>
      </c>
      <c r="K1444" s="20" t="s">
        <v>98</v>
      </c>
      <c r="L1444" s="20">
        <f>VLOOKUP(K1444,Table12[#All],2,0)</f>
        <v>0</v>
      </c>
      <c r="M1444" s="20" t="s">
        <v>126</v>
      </c>
      <c r="N1444" s="20">
        <f>VLOOKUP(M1444,Table13[#All],2,0)</f>
        <v>0</v>
      </c>
      <c r="O1444" s="20" t="s">
        <v>126</v>
      </c>
      <c r="P1444" s="20">
        <f>VLOOKUP(O1444,Table14[#All],2,0)</f>
        <v>2</v>
      </c>
      <c r="Q1444" s="20" t="s">
        <v>104</v>
      </c>
      <c r="R1444" s="20">
        <f>VLOOKUP(Q1444,Table16[#All],2,0)</f>
        <v>0</v>
      </c>
      <c r="S1444" s="20" t="s">
        <v>111</v>
      </c>
      <c r="T1444" s="20">
        <f>VLOOKUP(S1444,Table17[#All],2,0)</f>
        <v>0</v>
      </c>
      <c r="U1444" s="21">
        <v>310000</v>
      </c>
    </row>
    <row r="1445" spans="1:21">
      <c r="A1445" s="22" t="s">
        <v>197</v>
      </c>
      <c r="B1445" s="20">
        <f>VLOOKUP(A1445,Table7[#All],2,)</f>
        <v>8</v>
      </c>
      <c r="C1445" s="23" t="s">
        <v>91</v>
      </c>
      <c r="D1445" s="20">
        <f>VLOOKUP(C1445,Table8[#All],2,0)</f>
        <v>0</v>
      </c>
      <c r="E1445" s="23" t="s">
        <v>92</v>
      </c>
      <c r="F1445" s="20">
        <f>VLOOKUP(E1445,Table9[#All],2,0)</f>
        <v>0</v>
      </c>
      <c r="G1445" s="23" t="s">
        <v>238</v>
      </c>
      <c r="H1445" s="20">
        <f>VLOOKUP(G1445,Table10[#All],2,0)</f>
        <v>3</v>
      </c>
      <c r="I1445" s="23" t="s">
        <v>98</v>
      </c>
      <c r="J1445" s="20">
        <f>VLOOKUP(I1445,Table11[#All],2,0)</f>
        <v>1</v>
      </c>
      <c r="K1445" s="23" t="s">
        <v>98</v>
      </c>
      <c r="L1445" s="20">
        <f>VLOOKUP(K1445,Table12[#All],2,0)</f>
        <v>0</v>
      </c>
      <c r="M1445" s="23" t="s">
        <v>139</v>
      </c>
      <c r="N1445" s="20">
        <f>VLOOKUP(M1445,Table13[#All],2,0)</f>
        <v>3</v>
      </c>
      <c r="O1445" s="23" t="s">
        <v>139</v>
      </c>
      <c r="P1445" s="20">
        <f>VLOOKUP(O1445,Table14[#All],2,0)</f>
        <v>3</v>
      </c>
      <c r="Q1445" s="23" t="s">
        <v>191</v>
      </c>
      <c r="R1445" s="20">
        <f>VLOOKUP(Q1445,Table16[#All],2,0)</f>
        <v>2</v>
      </c>
      <c r="S1445" s="23" t="s">
        <v>111</v>
      </c>
      <c r="T1445" s="20">
        <f>VLOOKUP(S1445,Table17[#All],2,0)</f>
        <v>0</v>
      </c>
      <c r="U1445" s="24">
        <v>121000</v>
      </c>
    </row>
    <row r="1446" spans="1:21">
      <c r="A1446" s="19" t="s">
        <v>209</v>
      </c>
      <c r="B1446" s="20">
        <f>VLOOKUP(A1446,Table7[#All],2,)</f>
        <v>0</v>
      </c>
      <c r="C1446" s="20" t="s">
        <v>91</v>
      </c>
      <c r="D1446" s="20">
        <f>VLOOKUP(C1446,Table8[#All],2,0)</f>
        <v>0</v>
      </c>
      <c r="E1446" s="20" t="s">
        <v>92</v>
      </c>
      <c r="F1446" s="20">
        <f>VLOOKUP(E1446,Table9[#All],2,0)</f>
        <v>0</v>
      </c>
      <c r="G1446" s="20" t="s">
        <v>93</v>
      </c>
      <c r="H1446" s="20">
        <f>VLOOKUP(G1446,Table10[#All],2,0)</f>
        <v>1</v>
      </c>
      <c r="I1446" s="20" t="s">
        <v>119</v>
      </c>
      <c r="J1446" s="20">
        <f>VLOOKUP(I1446,Table11[#All],2,0)</f>
        <v>0</v>
      </c>
      <c r="K1446" s="20" t="s">
        <v>98</v>
      </c>
      <c r="L1446" s="20">
        <f>VLOOKUP(K1446,Table12[#All],2,0)</f>
        <v>0</v>
      </c>
      <c r="M1446" s="20" t="s">
        <v>126</v>
      </c>
      <c r="N1446" s="20">
        <f>VLOOKUP(M1446,Table13[#All],2,0)</f>
        <v>0</v>
      </c>
      <c r="O1446" s="20" t="s">
        <v>119</v>
      </c>
      <c r="P1446" s="20">
        <f>VLOOKUP(O1446,Table14[#All],2,0)</f>
        <v>0</v>
      </c>
      <c r="Q1446" s="20" t="s">
        <v>104</v>
      </c>
      <c r="R1446" s="20">
        <f>VLOOKUP(Q1446,Table16[#All],2,0)</f>
        <v>0</v>
      </c>
      <c r="S1446" s="20" t="s">
        <v>111</v>
      </c>
      <c r="T1446" s="20">
        <f>VLOOKUP(S1446,Table17[#All],2,0)</f>
        <v>0</v>
      </c>
      <c r="U1446" s="21">
        <v>179600</v>
      </c>
    </row>
    <row r="1447" spans="1:21">
      <c r="A1447" s="22" t="s">
        <v>169</v>
      </c>
      <c r="B1447" s="20">
        <f>VLOOKUP(A1447,Table7[#All],2,)</f>
        <v>9</v>
      </c>
      <c r="C1447" s="23" t="s">
        <v>91</v>
      </c>
      <c r="D1447" s="20">
        <f>VLOOKUP(C1447,Table8[#All],2,0)</f>
        <v>0</v>
      </c>
      <c r="E1447" s="23" t="s">
        <v>92</v>
      </c>
      <c r="F1447" s="20">
        <f>VLOOKUP(E1447,Table9[#All],2,0)</f>
        <v>0</v>
      </c>
      <c r="G1447" s="23" t="s">
        <v>183</v>
      </c>
      <c r="H1447" s="20">
        <f>VLOOKUP(G1447,Table10[#All],2,0)</f>
        <v>4</v>
      </c>
      <c r="I1447" s="23" t="s">
        <v>98</v>
      </c>
      <c r="J1447" s="20">
        <f>VLOOKUP(I1447,Table11[#All],2,0)</f>
        <v>1</v>
      </c>
      <c r="K1447" s="23" t="s">
        <v>98</v>
      </c>
      <c r="L1447" s="20">
        <f>VLOOKUP(K1447,Table12[#All],2,0)</f>
        <v>0</v>
      </c>
      <c r="M1447" s="23" t="s">
        <v>119</v>
      </c>
      <c r="N1447" s="20">
        <f>VLOOKUP(M1447,Table13[#All],2,0)</f>
        <v>1</v>
      </c>
      <c r="O1447" s="23" t="s">
        <v>98</v>
      </c>
      <c r="P1447" s="20">
        <f>VLOOKUP(O1447,Table14[#All],2,0)</f>
        <v>1</v>
      </c>
      <c r="Q1447" s="23" t="s">
        <v>104</v>
      </c>
      <c r="R1447" s="20">
        <f>VLOOKUP(Q1447,Table16[#All],2,0)</f>
        <v>0</v>
      </c>
      <c r="S1447" s="23" t="s">
        <v>111</v>
      </c>
      <c r="T1447" s="20">
        <f>VLOOKUP(S1447,Table17[#All],2,0)</f>
        <v>0</v>
      </c>
      <c r="U1447" s="24">
        <v>129000</v>
      </c>
    </row>
    <row r="1448" spans="1:21">
      <c r="A1448" s="19" t="s">
        <v>217</v>
      </c>
      <c r="B1448" s="20">
        <f>VLOOKUP(A1448,Table7[#All],2,)</f>
        <v>4</v>
      </c>
      <c r="C1448" s="20" t="s">
        <v>91</v>
      </c>
      <c r="D1448" s="20">
        <f>VLOOKUP(C1448,Table8[#All],2,0)</f>
        <v>0</v>
      </c>
      <c r="E1448" s="20" t="s">
        <v>92</v>
      </c>
      <c r="F1448" s="20">
        <f>VLOOKUP(E1448,Table9[#All],2,0)</f>
        <v>0</v>
      </c>
      <c r="G1448" s="20" t="s">
        <v>93</v>
      </c>
      <c r="H1448" s="20">
        <f>VLOOKUP(G1448,Table10[#All],2,0)</f>
        <v>1</v>
      </c>
      <c r="I1448" s="20" t="s">
        <v>98</v>
      </c>
      <c r="J1448" s="20">
        <f>VLOOKUP(I1448,Table11[#All],2,0)</f>
        <v>1</v>
      </c>
      <c r="K1448" s="20" t="s">
        <v>98</v>
      </c>
      <c r="L1448" s="20">
        <f>VLOOKUP(K1448,Table12[#All],2,0)</f>
        <v>0</v>
      </c>
      <c r="M1448" s="20" t="s">
        <v>98</v>
      </c>
      <c r="N1448" s="20">
        <f>VLOOKUP(M1448,Table13[#All],2,0)</f>
        <v>2</v>
      </c>
      <c r="O1448" s="20" t="s">
        <v>98</v>
      </c>
      <c r="P1448" s="20">
        <f>VLOOKUP(O1448,Table14[#All],2,0)</f>
        <v>1</v>
      </c>
      <c r="Q1448" s="20" t="s">
        <v>191</v>
      </c>
      <c r="R1448" s="20">
        <f>VLOOKUP(Q1448,Table16[#All],2,0)</f>
        <v>2</v>
      </c>
      <c r="S1448" s="20" t="s">
        <v>111</v>
      </c>
      <c r="T1448" s="20">
        <f>VLOOKUP(S1448,Table17[#All],2,0)</f>
        <v>0</v>
      </c>
      <c r="U1448" s="21">
        <v>157900</v>
      </c>
    </row>
    <row r="1449" spans="1:21">
      <c r="A1449" s="22" t="s">
        <v>209</v>
      </c>
      <c r="B1449" s="20">
        <f>VLOOKUP(A1449,Table7[#All],2,)</f>
        <v>0</v>
      </c>
      <c r="C1449" s="23" t="s">
        <v>91</v>
      </c>
      <c r="D1449" s="20">
        <f>VLOOKUP(C1449,Table8[#All],2,0)</f>
        <v>0</v>
      </c>
      <c r="E1449" s="23" t="s">
        <v>92</v>
      </c>
      <c r="F1449" s="20">
        <f>VLOOKUP(E1449,Table9[#All],2,0)</f>
        <v>0</v>
      </c>
      <c r="G1449" s="23" t="s">
        <v>122</v>
      </c>
      <c r="H1449" s="20">
        <f>VLOOKUP(G1449,Table10[#All],2,0)</f>
        <v>0</v>
      </c>
      <c r="I1449" s="23" t="s">
        <v>119</v>
      </c>
      <c r="J1449" s="20">
        <f>VLOOKUP(I1449,Table11[#All],2,0)</f>
        <v>0</v>
      </c>
      <c r="K1449" s="23" t="s">
        <v>98</v>
      </c>
      <c r="L1449" s="20">
        <f>VLOOKUP(K1449,Table12[#All],2,0)</f>
        <v>0</v>
      </c>
      <c r="M1449" s="23" t="s">
        <v>126</v>
      </c>
      <c r="N1449" s="20">
        <f>VLOOKUP(M1449,Table13[#All],2,0)</f>
        <v>0</v>
      </c>
      <c r="O1449" s="23" t="s">
        <v>119</v>
      </c>
      <c r="P1449" s="20">
        <f>VLOOKUP(O1449,Table14[#All],2,0)</f>
        <v>0</v>
      </c>
      <c r="Q1449" s="23" t="s">
        <v>104</v>
      </c>
      <c r="R1449" s="20">
        <f>VLOOKUP(Q1449,Table16[#All],2,0)</f>
        <v>0</v>
      </c>
      <c r="S1449" s="23" t="s">
        <v>111</v>
      </c>
      <c r="T1449" s="20">
        <f>VLOOKUP(S1449,Table17[#All],2,0)</f>
        <v>0</v>
      </c>
      <c r="U1449" s="24">
        <v>240000</v>
      </c>
    </row>
    <row r="1450" spans="1:21">
      <c r="A1450" s="19" t="s">
        <v>206</v>
      </c>
      <c r="B1450" s="20">
        <f>VLOOKUP(A1450,Table7[#All],2,)</f>
        <v>15</v>
      </c>
      <c r="C1450" s="20" t="s">
        <v>91</v>
      </c>
      <c r="D1450" s="20">
        <f>VLOOKUP(C1450,Table8[#All],2,0)</f>
        <v>0</v>
      </c>
      <c r="E1450" s="20" t="s">
        <v>92</v>
      </c>
      <c r="F1450" s="20">
        <f>VLOOKUP(E1450,Table9[#All],2,0)</f>
        <v>0</v>
      </c>
      <c r="G1450" s="20" t="s">
        <v>122</v>
      </c>
      <c r="H1450" s="20">
        <f>VLOOKUP(G1450,Table10[#All],2,0)</f>
        <v>0</v>
      </c>
      <c r="I1450" s="20" t="s">
        <v>139</v>
      </c>
      <c r="J1450" s="20">
        <f>VLOOKUP(I1450,Table11[#All],2,0)</f>
        <v>4</v>
      </c>
      <c r="K1450" s="20" t="s">
        <v>98</v>
      </c>
      <c r="L1450" s="20">
        <f>VLOOKUP(K1450,Table12[#All],2,0)</f>
        <v>0</v>
      </c>
      <c r="M1450" s="20" t="s">
        <v>119</v>
      </c>
      <c r="N1450" s="20">
        <f>VLOOKUP(M1450,Table13[#All],2,0)</f>
        <v>1</v>
      </c>
      <c r="O1450" s="20" t="s">
        <v>98</v>
      </c>
      <c r="P1450" s="20">
        <f>VLOOKUP(O1450,Table14[#All],2,0)</f>
        <v>1</v>
      </c>
      <c r="Q1450" s="20" t="s">
        <v>104</v>
      </c>
      <c r="R1450" s="20">
        <f>VLOOKUP(Q1450,Table16[#All],2,0)</f>
        <v>0</v>
      </c>
      <c r="S1450" s="20" t="s">
        <v>111</v>
      </c>
      <c r="T1450" s="20">
        <f>VLOOKUP(S1450,Table17[#All],2,0)</f>
        <v>0</v>
      </c>
      <c r="U1450" s="21">
        <v>112000</v>
      </c>
    </row>
    <row r="1451" spans="1:21">
      <c r="A1451" s="22" t="s">
        <v>219</v>
      </c>
      <c r="B1451" s="20">
        <f>VLOOKUP(A1451,Table7[#All],2,)</f>
        <v>14</v>
      </c>
      <c r="C1451" s="23" t="s">
        <v>91</v>
      </c>
      <c r="D1451" s="20">
        <f>VLOOKUP(C1451,Table8[#All],2,0)</f>
        <v>0</v>
      </c>
      <c r="E1451" s="23" t="s">
        <v>142</v>
      </c>
      <c r="F1451" s="20">
        <f>VLOOKUP(E1451,Table9[#All],2,0)</f>
        <v>4</v>
      </c>
      <c r="G1451" s="23" t="s">
        <v>183</v>
      </c>
      <c r="H1451" s="20">
        <f>VLOOKUP(G1451,Table10[#All],2,0)</f>
        <v>4</v>
      </c>
      <c r="I1451" s="23" t="s">
        <v>119</v>
      </c>
      <c r="J1451" s="20">
        <f>VLOOKUP(I1451,Table11[#All],2,0)</f>
        <v>0</v>
      </c>
      <c r="K1451" s="23" t="s">
        <v>98</v>
      </c>
      <c r="L1451" s="20">
        <f>VLOOKUP(K1451,Table12[#All],2,0)</f>
        <v>0</v>
      </c>
      <c r="M1451" s="23" t="s">
        <v>126</v>
      </c>
      <c r="N1451" s="20">
        <f>VLOOKUP(M1451,Table13[#All],2,0)</f>
        <v>0</v>
      </c>
      <c r="O1451" s="23" t="s">
        <v>126</v>
      </c>
      <c r="P1451" s="20">
        <f>VLOOKUP(O1451,Table14[#All],2,0)</f>
        <v>2</v>
      </c>
      <c r="Q1451" s="23" t="s">
        <v>104</v>
      </c>
      <c r="R1451" s="20">
        <f>VLOOKUP(Q1451,Table16[#All],2,0)</f>
        <v>0</v>
      </c>
      <c r="S1451" s="23" t="s">
        <v>172</v>
      </c>
      <c r="T1451" s="20">
        <f>VLOOKUP(S1451,Table17[#All],2,0)</f>
        <v>1</v>
      </c>
      <c r="U1451" s="24">
        <v>92000</v>
      </c>
    </row>
    <row r="1452" spans="1:21">
      <c r="A1452" s="19" t="s">
        <v>89</v>
      </c>
      <c r="B1452" s="20">
        <f>VLOOKUP(A1452,Table7[#All],2,)</f>
        <v>11</v>
      </c>
      <c r="C1452" s="20" t="s">
        <v>91</v>
      </c>
      <c r="D1452" s="20">
        <f>VLOOKUP(C1452,Table8[#All],2,0)</f>
        <v>0</v>
      </c>
      <c r="E1452" s="20" t="s">
        <v>179</v>
      </c>
      <c r="F1452" s="20">
        <f>VLOOKUP(E1452,Table9[#All],2,0)</f>
        <v>2</v>
      </c>
      <c r="G1452" s="20" t="s">
        <v>122</v>
      </c>
      <c r="H1452" s="20">
        <f>VLOOKUP(G1452,Table10[#All],2,0)</f>
        <v>0</v>
      </c>
      <c r="I1452" s="20" t="s">
        <v>119</v>
      </c>
      <c r="J1452" s="20">
        <f>VLOOKUP(I1452,Table11[#All],2,0)</f>
        <v>0</v>
      </c>
      <c r="K1452" s="20" t="s">
        <v>98</v>
      </c>
      <c r="L1452" s="20">
        <f>VLOOKUP(K1452,Table12[#All],2,0)</f>
        <v>0</v>
      </c>
      <c r="M1452" s="20" t="s">
        <v>98</v>
      </c>
      <c r="N1452" s="20">
        <f>VLOOKUP(M1452,Table13[#All],2,0)</f>
        <v>2</v>
      </c>
      <c r="O1452" s="20" t="s">
        <v>98</v>
      </c>
      <c r="P1452" s="20">
        <f>VLOOKUP(O1452,Table14[#All],2,0)</f>
        <v>1</v>
      </c>
      <c r="Q1452" s="20" t="s">
        <v>104</v>
      </c>
      <c r="R1452" s="20">
        <f>VLOOKUP(Q1452,Table16[#All],2,0)</f>
        <v>0</v>
      </c>
      <c r="S1452" s="20" t="s">
        <v>111</v>
      </c>
      <c r="T1452" s="20">
        <f>VLOOKUP(S1452,Table17[#All],2,0)</f>
        <v>0</v>
      </c>
      <c r="U1452" s="21">
        <v>136000</v>
      </c>
    </row>
    <row r="1453" spans="1:21">
      <c r="A1453" s="22" t="s">
        <v>163</v>
      </c>
      <c r="B1453" s="20">
        <f>VLOOKUP(A1453,Table7[#All],2,)</f>
        <v>5</v>
      </c>
      <c r="C1453" s="23" t="s">
        <v>91</v>
      </c>
      <c r="D1453" s="20">
        <f>VLOOKUP(C1453,Table8[#All],2,0)</f>
        <v>0</v>
      </c>
      <c r="E1453" s="23" t="s">
        <v>92</v>
      </c>
      <c r="F1453" s="20">
        <f>VLOOKUP(E1453,Table9[#All],2,0)</f>
        <v>0</v>
      </c>
      <c r="G1453" s="23" t="s">
        <v>93</v>
      </c>
      <c r="H1453" s="20">
        <f>VLOOKUP(G1453,Table10[#All],2,0)</f>
        <v>1</v>
      </c>
      <c r="I1453" s="23" t="s">
        <v>119</v>
      </c>
      <c r="J1453" s="20">
        <f>VLOOKUP(I1453,Table11[#All],2,0)</f>
        <v>0</v>
      </c>
      <c r="K1453" s="23" t="s">
        <v>98</v>
      </c>
      <c r="L1453" s="20">
        <f>VLOOKUP(K1453,Table12[#All],2,0)</f>
        <v>0</v>
      </c>
      <c r="M1453" s="23" t="s">
        <v>126</v>
      </c>
      <c r="N1453" s="20">
        <f>VLOOKUP(M1453,Table13[#All],2,0)</f>
        <v>0</v>
      </c>
      <c r="O1453" s="23" t="s">
        <v>126</v>
      </c>
      <c r="P1453" s="20">
        <f>VLOOKUP(O1453,Table14[#All],2,0)</f>
        <v>2</v>
      </c>
      <c r="Q1453" s="23" t="s">
        <v>104</v>
      </c>
      <c r="R1453" s="20">
        <f>VLOOKUP(Q1453,Table16[#All],2,0)</f>
        <v>0</v>
      </c>
      <c r="S1453" s="23" t="s">
        <v>150</v>
      </c>
      <c r="T1453" s="20">
        <f>VLOOKUP(S1453,Table17[#All],2,0)</f>
        <v>2</v>
      </c>
      <c r="U1453" s="24">
        <v>287090</v>
      </c>
    </row>
    <row r="1454" spans="1:21">
      <c r="A1454" s="19" t="s">
        <v>206</v>
      </c>
      <c r="B1454" s="20">
        <f>VLOOKUP(A1454,Table7[#All],2,)</f>
        <v>15</v>
      </c>
      <c r="C1454" s="20" t="s">
        <v>91</v>
      </c>
      <c r="D1454" s="20">
        <f>VLOOKUP(C1454,Table8[#All],2,0)</f>
        <v>0</v>
      </c>
      <c r="E1454" s="20" t="s">
        <v>129</v>
      </c>
      <c r="F1454" s="20">
        <f>VLOOKUP(E1454,Table9[#All],2,0)</f>
        <v>3</v>
      </c>
      <c r="G1454" s="20" t="s">
        <v>158</v>
      </c>
      <c r="H1454" s="20">
        <f>VLOOKUP(G1454,Table10[#All],2,0)</f>
        <v>5</v>
      </c>
      <c r="I1454" s="20" t="s">
        <v>119</v>
      </c>
      <c r="J1454" s="20">
        <f>VLOOKUP(I1454,Table11[#All],2,0)</f>
        <v>0</v>
      </c>
      <c r="K1454" s="20" t="s">
        <v>98</v>
      </c>
      <c r="L1454" s="20">
        <f>VLOOKUP(K1454,Table12[#All],2,0)</f>
        <v>0</v>
      </c>
      <c r="M1454" s="20" t="s">
        <v>119</v>
      </c>
      <c r="N1454" s="20">
        <f>VLOOKUP(M1454,Table13[#All],2,0)</f>
        <v>1</v>
      </c>
      <c r="O1454" s="20" t="s">
        <v>98</v>
      </c>
      <c r="P1454" s="20">
        <f>VLOOKUP(O1454,Table14[#All],2,0)</f>
        <v>1</v>
      </c>
      <c r="Q1454" s="20" t="s">
        <v>104</v>
      </c>
      <c r="R1454" s="20">
        <f>VLOOKUP(Q1454,Table16[#All],2,0)</f>
        <v>0</v>
      </c>
      <c r="S1454" s="20" t="s">
        <v>111</v>
      </c>
      <c r="T1454" s="20">
        <f>VLOOKUP(S1454,Table17[#All],2,0)</f>
        <v>0</v>
      </c>
      <c r="U1454" s="21">
        <v>145000</v>
      </c>
    </row>
    <row r="1455" spans="1:21">
      <c r="A1455" s="22" t="s">
        <v>217</v>
      </c>
      <c r="B1455" s="20">
        <f>VLOOKUP(A1455,Table7[#All],2,)</f>
        <v>4</v>
      </c>
      <c r="C1455" s="23" t="s">
        <v>91</v>
      </c>
      <c r="D1455" s="20">
        <f>VLOOKUP(C1455,Table8[#All],2,0)</f>
        <v>0</v>
      </c>
      <c r="E1455" s="23" t="s">
        <v>92</v>
      </c>
      <c r="F1455" s="20">
        <f>VLOOKUP(E1455,Table9[#All],2,0)</f>
        <v>0</v>
      </c>
      <c r="G1455" s="23" t="s">
        <v>93</v>
      </c>
      <c r="H1455" s="20">
        <f>VLOOKUP(G1455,Table10[#All],2,0)</f>
        <v>1</v>
      </c>
      <c r="I1455" s="23" t="s">
        <v>119</v>
      </c>
      <c r="J1455" s="20">
        <f>VLOOKUP(I1455,Table11[#All],2,0)</f>
        <v>0</v>
      </c>
      <c r="K1455" s="23" t="s">
        <v>98</v>
      </c>
      <c r="L1455" s="20">
        <f>VLOOKUP(K1455,Table12[#All],2,0)</f>
        <v>0</v>
      </c>
      <c r="M1455" s="23" t="s">
        <v>126</v>
      </c>
      <c r="N1455" s="20">
        <f>VLOOKUP(M1455,Table13[#All],2,0)</f>
        <v>0</v>
      </c>
      <c r="O1455" s="23" t="s">
        <v>98</v>
      </c>
      <c r="P1455" s="20">
        <f>VLOOKUP(O1455,Table14[#All],2,0)</f>
        <v>1</v>
      </c>
      <c r="Q1455" s="23" t="s">
        <v>104</v>
      </c>
      <c r="R1455" s="20">
        <f>VLOOKUP(Q1455,Table16[#All],2,0)</f>
        <v>0</v>
      </c>
      <c r="S1455" s="23" t="s">
        <v>172</v>
      </c>
      <c r="T1455" s="20">
        <f>VLOOKUP(S1455,Table17[#All],2,0)</f>
        <v>1</v>
      </c>
      <c r="U1455" s="24">
        <v>84500</v>
      </c>
    </row>
    <row r="1456" spans="1:21">
      <c r="A1456" s="19" t="s">
        <v>163</v>
      </c>
      <c r="B1456" s="20">
        <f>VLOOKUP(A1456,Table7[#All],2,)</f>
        <v>5</v>
      </c>
      <c r="C1456" s="20" t="s">
        <v>91</v>
      </c>
      <c r="D1456" s="20">
        <f>VLOOKUP(C1456,Table8[#All],2,0)</f>
        <v>0</v>
      </c>
      <c r="E1456" s="20" t="s">
        <v>92</v>
      </c>
      <c r="F1456" s="20">
        <f>VLOOKUP(E1456,Table9[#All],2,0)</f>
        <v>0</v>
      </c>
      <c r="G1456" s="20" t="s">
        <v>93</v>
      </c>
      <c r="H1456" s="20">
        <f>VLOOKUP(G1456,Table10[#All],2,0)</f>
        <v>1</v>
      </c>
      <c r="I1456" s="20" t="s">
        <v>119</v>
      </c>
      <c r="J1456" s="20">
        <f>VLOOKUP(I1456,Table11[#All],2,0)</f>
        <v>0</v>
      </c>
      <c r="K1456" s="20" t="s">
        <v>98</v>
      </c>
      <c r="L1456" s="20">
        <f>VLOOKUP(K1456,Table12[#All],2,0)</f>
        <v>0</v>
      </c>
      <c r="M1456" s="20" t="s">
        <v>126</v>
      </c>
      <c r="N1456" s="20">
        <f>VLOOKUP(M1456,Table13[#All],2,0)</f>
        <v>0</v>
      </c>
      <c r="O1456" s="20" t="s">
        <v>119</v>
      </c>
      <c r="P1456" s="20">
        <f>VLOOKUP(O1456,Table14[#All],2,0)</f>
        <v>0</v>
      </c>
      <c r="Q1456" s="20" t="s">
        <v>104</v>
      </c>
      <c r="R1456" s="20">
        <f>VLOOKUP(Q1456,Table16[#All],2,0)</f>
        <v>0</v>
      </c>
      <c r="S1456" s="20" t="s">
        <v>111</v>
      </c>
      <c r="T1456" s="20">
        <f>VLOOKUP(S1456,Table17[#All],2,0)</f>
        <v>0</v>
      </c>
      <c r="U1456" s="21">
        <v>185000</v>
      </c>
    </row>
    <row r="1457" spans="1:21">
      <c r="A1457" s="22" t="s">
        <v>121</v>
      </c>
      <c r="B1457" s="20">
        <f>VLOOKUP(A1457,Table7[#All],2,)</f>
        <v>17</v>
      </c>
      <c r="C1457" s="23" t="s">
        <v>91</v>
      </c>
      <c r="D1457" s="20">
        <f>VLOOKUP(C1457,Table8[#All],2,0)</f>
        <v>0</v>
      </c>
      <c r="E1457" s="23" t="s">
        <v>92</v>
      </c>
      <c r="F1457" s="20">
        <f>VLOOKUP(E1457,Table9[#All],2,0)</f>
        <v>0</v>
      </c>
      <c r="G1457" s="23" t="s">
        <v>122</v>
      </c>
      <c r="H1457" s="20">
        <f>VLOOKUP(G1457,Table10[#All],2,0)</f>
        <v>0</v>
      </c>
      <c r="I1457" s="23" t="s">
        <v>119</v>
      </c>
      <c r="J1457" s="20">
        <f>VLOOKUP(I1457,Table11[#All],2,0)</f>
        <v>0</v>
      </c>
      <c r="K1457" s="23" t="s">
        <v>98</v>
      </c>
      <c r="L1457" s="20">
        <f>VLOOKUP(K1457,Table12[#All],2,0)</f>
        <v>0</v>
      </c>
      <c r="M1457" s="23" t="s">
        <v>126</v>
      </c>
      <c r="N1457" s="20">
        <f>VLOOKUP(M1457,Table13[#All],2,0)</f>
        <v>0</v>
      </c>
      <c r="O1457" s="23" t="s">
        <v>98</v>
      </c>
      <c r="P1457" s="20">
        <f>VLOOKUP(O1457,Table14[#All],2,0)</f>
        <v>1</v>
      </c>
      <c r="Q1457" s="23" t="s">
        <v>104</v>
      </c>
      <c r="R1457" s="20">
        <f>VLOOKUP(Q1457,Table16[#All],2,0)</f>
        <v>0</v>
      </c>
      <c r="S1457" s="23" t="s">
        <v>111</v>
      </c>
      <c r="T1457" s="20">
        <f>VLOOKUP(S1457,Table17[#All],2,0)</f>
        <v>0</v>
      </c>
      <c r="U1457" s="24">
        <v>175000</v>
      </c>
    </row>
    <row r="1458" spans="1:21">
      <c r="A1458" s="19" t="s">
        <v>175</v>
      </c>
      <c r="B1458" s="20">
        <f>VLOOKUP(A1458,Table7[#All],2,)</f>
        <v>6</v>
      </c>
      <c r="C1458" s="20" t="s">
        <v>91</v>
      </c>
      <c r="D1458" s="20">
        <f>VLOOKUP(C1458,Table8[#All],2,0)</f>
        <v>0</v>
      </c>
      <c r="E1458" s="20" t="s">
        <v>92</v>
      </c>
      <c r="F1458" s="20">
        <f>VLOOKUP(E1458,Table9[#All],2,0)</f>
        <v>0</v>
      </c>
      <c r="G1458" s="20" t="s">
        <v>93</v>
      </c>
      <c r="H1458" s="20">
        <f>VLOOKUP(G1458,Table10[#All],2,0)</f>
        <v>1</v>
      </c>
      <c r="I1458" s="20" t="s">
        <v>119</v>
      </c>
      <c r="J1458" s="20">
        <f>VLOOKUP(I1458,Table11[#All],2,0)</f>
        <v>0</v>
      </c>
      <c r="K1458" s="20" t="s">
        <v>98</v>
      </c>
      <c r="L1458" s="20">
        <f>VLOOKUP(K1458,Table12[#All],2,0)</f>
        <v>0</v>
      </c>
      <c r="M1458" s="20" t="s">
        <v>98</v>
      </c>
      <c r="N1458" s="20">
        <f>VLOOKUP(M1458,Table13[#All],2,0)</f>
        <v>2</v>
      </c>
      <c r="O1458" s="20" t="s">
        <v>98</v>
      </c>
      <c r="P1458" s="20">
        <f>VLOOKUP(O1458,Table14[#All],2,0)</f>
        <v>1</v>
      </c>
      <c r="Q1458" s="20" t="s">
        <v>104</v>
      </c>
      <c r="R1458" s="20">
        <f>VLOOKUP(Q1458,Table16[#All],2,0)</f>
        <v>0</v>
      </c>
      <c r="S1458" s="20" t="s">
        <v>111</v>
      </c>
      <c r="T1458" s="20">
        <f>VLOOKUP(S1458,Table17[#All],2,0)</f>
        <v>0</v>
      </c>
      <c r="U1458" s="21">
        <v>210000</v>
      </c>
    </row>
    <row r="1459" spans="1:21">
      <c r="A1459" s="22" t="s">
        <v>212</v>
      </c>
      <c r="B1459" s="20">
        <f>VLOOKUP(A1459,Table7[#All],2,)</f>
        <v>2</v>
      </c>
      <c r="C1459" s="23" t="s">
        <v>91</v>
      </c>
      <c r="D1459" s="20">
        <f>VLOOKUP(C1459,Table8[#All],2,0)</f>
        <v>0</v>
      </c>
      <c r="E1459" s="23" t="s">
        <v>92</v>
      </c>
      <c r="F1459" s="20">
        <f>VLOOKUP(E1459,Table9[#All],2,0)</f>
        <v>0</v>
      </c>
      <c r="G1459" s="23" t="s">
        <v>122</v>
      </c>
      <c r="H1459" s="20">
        <f>VLOOKUP(G1459,Table10[#All],2,0)</f>
        <v>0</v>
      </c>
      <c r="I1459" s="23" t="s">
        <v>98</v>
      </c>
      <c r="J1459" s="20">
        <f>VLOOKUP(I1459,Table11[#All],2,0)</f>
        <v>1</v>
      </c>
      <c r="K1459" s="23" t="s">
        <v>119</v>
      </c>
      <c r="L1459" s="20">
        <f>VLOOKUP(K1459,Table12[#All],2,0)</f>
        <v>1</v>
      </c>
      <c r="M1459" s="23" t="s">
        <v>126</v>
      </c>
      <c r="N1459" s="20">
        <f>VLOOKUP(M1459,Table13[#All],2,0)</f>
        <v>0</v>
      </c>
      <c r="O1459" s="23" t="s">
        <v>119</v>
      </c>
      <c r="P1459" s="20">
        <f>VLOOKUP(O1459,Table14[#All],2,0)</f>
        <v>0</v>
      </c>
      <c r="Q1459" s="23" t="s">
        <v>104</v>
      </c>
      <c r="R1459" s="20">
        <f>VLOOKUP(Q1459,Table16[#All],2,0)</f>
        <v>0</v>
      </c>
      <c r="S1459" s="23" t="s">
        <v>111</v>
      </c>
      <c r="T1459" s="20">
        <f>VLOOKUP(S1459,Table17[#All],2,0)</f>
        <v>0</v>
      </c>
      <c r="U1459" s="24">
        <v>266500</v>
      </c>
    </row>
    <row r="1460" spans="1:21">
      <c r="A1460" s="19" t="s">
        <v>89</v>
      </c>
      <c r="B1460" s="20">
        <f>VLOOKUP(A1460,Table7[#All],2,)</f>
        <v>11</v>
      </c>
      <c r="C1460" s="20" t="s">
        <v>91</v>
      </c>
      <c r="D1460" s="20">
        <f>VLOOKUP(C1460,Table8[#All],2,0)</f>
        <v>0</v>
      </c>
      <c r="E1460" s="20" t="s">
        <v>92</v>
      </c>
      <c r="F1460" s="20">
        <f>VLOOKUP(E1460,Table9[#All],2,0)</f>
        <v>0</v>
      </c>
      <c r="G1460" s="20" t="s">
        <v>93</v>
      </c>
      <c r="H1460" s="20">
        <f>VLOOKUP(G1460,Table10[#All],2,0)</f>
        <v>1</v>
      </c>
      <c r="I1460" s="20" t="s">
        <v>98</v>
      </c>
      <c r="J1460" s="20">
        <f>VLOOKUP(I1460,Table11[#All],2,0)</f>
        <v>1</v>
      </c>
      <c r="K1460" s="20" t="s">
        <v>98</v>
      </c>
      <c r="L1460" s="20">
        <f>VLOOKUP(K1460,Table12[#All],2,0)</f>
        <v>0</v>
      </c>
      <c r="M1460" s="20" t="s">
        <v>119</v>
      </c>
      <c r="N1460" s="20">
        <f>VLOOKUP(M1460,Table13[#All],2,0)</f>
        <v>1</v>
      </c>
      <c r="O1460" s="20" t="s">
        <v>119</v>
      </c>
      <c r="P1460" s="20">
        <f>VLOOKUP(O1460,Table14[#All],2,0)</f>
        <v>0</v>
      </c>
      <c r="Q1460" s="20" t="s">
        <v>104</v>
      </c>
      <c r="R1460" s="20">
        <f>VLOOKUP(Q1460,Table16[#All],2,0)</f>
        <v>0</v>
      </c>
      <c r="S1460" s="20" t="s">
        <v>111</v>
      </c>
      <c r="T1460" s="20">
        <f>VLOOKUP(S1460,Table17[#All],2,0)</f>
        <v>0</v>
      </c>
      <c r="U1460" s="21">
        <v>142125</v>
      </c>
    </row>
    <row r="1461" spans="1:21">
      <c r="A1461" s="15" t="s">
        <v>206</v>
      </c>
      <c r="B1461" s="20">
        <f>VLOOKUP(A1461,Table7[#All],2,)</f>
        <v>15</v>
      </c>
      <c r="C1461" s="13" t="s">
        <v>91</v>
      </c>
      <c r="D1461" s="20">
        <f>VLOOKUP(C1461,Table8[#All],2,0)</f>
        <v>0</v>
      </c>
      <c r="E1461" s="13" t="s">
        <v>92</v>
      </c>
      <c r="F1461" s="20">
        <f>VLOOKUP(E1461,Table9[#All],2,0)</f>
        <v>0</v>
      </c>
      <c r="G1461" s="13" t="s">
        <v>93</v>
      </c>
      <c r="H1461" s="20">
        <f>VLOOKUP(G1461,Table10[#All],2,0)</f>
        <v>1</v>
      </c>
      <c r="I1461" s="13" t="s">
        <v>98</v>
      </c>
      <c r="J1461" s="20">
        <f>VLOOKUP(I1461,Table11[#All],2,0)</f>
        <v>1</v>
      </c>
      <c r="K1461" s="13" t="s">
        <v>98</v>
      </c>
      <c r="L1461" s="20">
        <f>VLOOKUP(K1461,Table12[#All],2,0)</f>
        <v>0</v>
      </c>
      <c r="M1461" s="13" t="s">
        <v>119</v>
      </c>
      <c r="N1461" s="20">
        <f>VLOOKUP(M1461,Table13[#All],2,0)</f>
        <v>1</v>
      </c>
      <c r="O1461" s="13" t="s">
        <v>98</v>
      </c>
      <c r="P1461" s="20">
        <f>VLOOKUP(O1461,Table14[#All],2,0)</f>
        <v>1</v>
      </c>
      <c r="Q1461" s="13" t="s">
        <v>104</v>
      </c>
      <c r="R1461" s="20">
        <f>VLOOKUP(Q1461,Table16[#All],2,0)</f>
        <v>0</v>
      </c>
      <c r="S1461" s="13" t="s">
        <v>111</v>
      </c>
      <c r="T1461" s="20">
        <f>VLOOKUP(S1461,Table17[#All],2,0)</f>
        <v>0</v>
      </c>
      <c r="U1461" s="14">
        <v>147500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DB4BE-F74C-4EA5-B69D-81C2F4AB6FCF}">
  <dimension ref="A1:U1461"/>
  <sheetViews>
    <sheetView topLeftCell="M1" zoomScale="150" workbookViewId="0">
      <selection activeCell="P1462" sqref="P1462"/>
    </sheetView>
  </sheetViews>
  <sheetFormatPr baseColWidth="10" defaultColWidth="11" defaultRowHeight="16"/>
  <cols>
    <col min="1" max="2" width="13.83203125" customWidth="1"/>
    <col min="3" max="4" width="11" customWidth="1"/>
    <col min="5" max="6" width="9.33203125" customWidth="1"/>
    <col min="7" max="8" width="11.1640625" customWidth="1"/>
    <col min="9" max="10" width="10" customWidth="1"/>
    <col min="11" max="12" width="10.33203125" customWidth="1"/>
    <col min="13" max="14" width="10.6640625" customWidth="1"/>
    <col min="15" max="16" width="12" customWidth="1"/>
    <col min="17" max="18" width="11.6640625" customWidth="1"/>
    <col min="19" max="20" width="11.33203125" customWidth="1"/>
    <col min="21" max="21" width="13.33203125" customWidth="1"/>
    <col min="120" max="1019" width="11.33203125" customWidth="1"/>
    <col min="1020" max="10019" width="12.33203125" customWidth="1"/>
    <col min="10020" max="16384" width="13.33203125" customWidth="1"/>
  </cols>
  <sheetData>
    <row r="1" spans="1:21">
      <c r="A1" s="16" t="s">
        <v>13</v>
      </c>
      <c r="B1" s="17" t="s">
        <v>663</v>
      </c>
      <c r="C1" s="17" t="s">
        <v>14</v>
      </c>
      <c r="D1" s="17" t="s">
        <v>664</v>
      </c>
      <c r="E1" s="17" t="s">
        <v>16</v>
      </c>
      <c r="F1" s="17" t="s">
        <v>669</v>
      </c>
      <c r="G1" s="17" t="s">
        <v>17</v>
      </c>
      <c r="H1" s="17" t="s">
        <v>670</v>
      </c>
      <c r="I1" s="17" t="s">
        <v>31</v>
      </c>
      <c r="J1" s="17" t="s">
        <v>671</v>
      </c>
      <c r="K1" s="17" t="s">
        <v>32</v>
      </c>
      <c r="L1" s="17" t="s">
        <v>672</v>
      </c>
      <c r="M1" s="17" t="s">
        <v>41</v>
      </c>
      <c r="N1" s="17" t="s">
        <v>673</v>
      </c>
      <c r="O1" s="17" t="s">
        <v>54</v>
      </c>
      <c r="P1" s="17" t="s">
        <v>674</v>
      </c>
      <c r="Q1" s="17" t="s">
        <v>66</v>
      </c>
      <c r="R1" s="17" t="s">
        <v>675</v>
      </c>
      <c r="S1" s="17" t="s">
        <v>80</v>
      </c>
      <c r="T1" s="17" t="s">
        <v>676</v>
      </c>
      <c r="U1" s="18" t="s">
        <v>1</v>
      </c>
    </row>
    <row r="2" spans="1:21">
      <c r="A2" s="19" t="s">
        <v>209</v>
      </c>
      <c r="B2" s="20">
        <f>VLOOKUP(A2,Table7[#All],2,)</f>
        <v>0</v>
      </c>
      <c r="C2" s="20" t="s">
        <v>91</v>
      </c>
      <c r="D2" s="20">
        <f>VLOOKUP(C2,Table8[#All],2,0)</f>
        <v>0</v>
      </c>
      <c r="E2" s="20" t="s">
        <v>92</v>
      </c>
      <c r="F2" s="20">
        <f>VLOOKUP(E2,Table9[#All],2,0)</f>
        <v>0</v>
      </c>
      <c r="G2" s="20" t="s">
        <v>122</v>
      </c>
      <c r="H2" s="20">
        <f>VLOOKUP(G2,Table10[#All],2,0)</f>
        <v>0</v>
      </c>
      <c r="I2" s="20" t="s">
        <v>119</v>
      </c>
      <c r="J2" s="20">
        <f>VLOOKUP(I2,Table11[#All],2,0)</f>
        <v>0</v>
      </c>
      <c r="K2" s="20" t="s">
        <v>98</v>
      </c>
      <c r="L2" s="20">
        <f>VLOOKUP(K2,Table12[#All],2,0)</f>
        <v>0</v>
      </c>
      <c r="M2" s="20" t="s">
        <v>126</v>
      </c>
      <c r="N2" s="20">
        <f>VLOOKUP(M2,Table13[#All],2,0)</f>
        <v>0</v>
      </c>
      <c r="O2" s="20" t="s">
        <v>119</v>
      </c>
      <c r="P2" s="20">
        <f>VLOOKUP(O2,Table14[#All],2,0)</f>
        <v>0</v>
      </c>
      <c r="Q2" s="20" t="s">
        <v>104</v>
      </c>
      <c r="R2" s="20">
        <f>VLOOKUP(Q2,Table16[#All],2,0)</f>
        <v>0</v>
      </c>
      <c r="S2" s="20" t="s">
        <v>111</v>
      </c>
      <c r="T2" s="20">
        <f>VLOOKUP(S2,Table17[#All],2,0)</f>
        <v>0</v>
      </c>
      <c r="U2" s="21">
        <v>208500</v>
      </c>
    </row>
    <row r="3" spans="1:21">
      <c r="A3" s="22" t="s">
        <v>227</v>
      </c>
      <c r="B3" s="20">
        <f>VLOOKUP(A3,Table7[#All],2,)</f>
        <v>1</v>
      </c>
      <c r="C3" s="23" t="s">
        <v>90</v>
      </c>
      <c r="D3" s="20">
        <f>VLOOKUP(C3,Table8[#All],2,0)</f>
        <v>1</v>
      </c>
      <c r="E3" s="23" t="s">
        <v>92</v>
      </c>
      <c r="F3" s="20">
        <f>VLOOKUP(E3,Table9[#All],2,0)</f>
        <v>0</v>
      </c>
      <c r="G3" s="23" t="s">
        <v>93</v>
      </c>
      <c r="H3" s="20">
        <f>VLOOKUP(G3,Table10[#All],2,0)</f>
        <v>1</v>
      </c>
      <c r="I3" s="23" t="s">
        <v>119</v>
      </c>
      <c r="J3" s="20">
        <f>VLOOKUP(I3,Table11[#All],2,0)</f>
        <v>0</v>
      </c>
      <c r="K3" s="23" t="s">
        <v>98</v>
      </c>
      <c r="L3" s="20">
        <f>VLOOKUP(K3,Table12[#All],2,0)</f>
        <v>0</v>
      </c>
      <c r="M3" s="23" t="s">
        <v>126</v>
      </c>
      <c r="N3" s="20">
        <f>VLOOKUP(M3,Table13[#All],2,0)</f>
        <v>0</v>
      </c>
      <c r="O3" s="23" t="s">
        <v>98</v>
      </c>
      <c r="P3" s="20">
        <f>VLOOKUP(O3,Table14[#All],2,0)</f>
        <v>1</v>
      </c>
      <c r="Q3" s="23" t="s">
        <v>104</v>
      </c>
      <c r="R3" s="20">
        <f>VLOOKUP(Q3,Table16[#All],2,0)</f>
        <v>0</v>
      </c>
      <c r="S3" s="23" t="s">
        <v>111</v>
      </c>
      <c r="T3" s="20">
        <f>VLOOKUP(S3,Table17[#All],2,0)</f>
        <v>0</v>
      </c>
      <c r="U3" s="24">
        <v>181500</v>
      </c>
    </row>
    <row r="4" spans="1:21">
      <c r="A4" s="19" t="s">
        <v>209</v>
      </c>
      <c r="B4" s="20">
        <f>VLOOKUP(A4,Table7[#All],2,)</f>
        <v>0</v>
      </c>
      <c r="C4" s="20" t="s">
        <v>91</v>
      </c>
      <c r="D4" s="20">
        <f>VLOOKUP(C4,Table8[#All],2,0)</f>
        <v>0</v>
      </c>
      <c r="E4" s="20" t="s">
        <v>92</v>
      </c>
      <c r="F4" s="20">
        <f>VLOOKUP(E4,Table9[#All],2,0)</f>
        <v>0</v>
      </c>
      <c r="G4" s="20" t="s">
        <v>122</v>
      </c>
      <c r="H4" s="20">
        <f>VLOOKUP(G4,Table10[#All],2,0)</f>
        <v>0</v>
      </c>
      <c r="I4" s="20" t="s">
        <v>119</v>
      </c>
      <c r="J4" s="20">
        <f>VLOOKUP(I4,Table11[#All],2,0)</f>
        <v>0</v>
      </c>
      <c r="K4" s="20" t="s">
        <v>98</v>
      </c>
      <c r="L4" s="20">
        <f>VLOOKUP(K4,Table12[#All],2,0)</f>
        <v>0</v>
      </c>
      <c r="M4" s="20" t="s">
        <v>126</v>
      </c>
      <c r="N4" s="20">
        <f>VLOOKUP(M4,Table13[#All],2,0)</f>
        <v>0</v>
      </c>
      <c r="O4" s="20" t="s">
        <v>119</v>
      </c>
      <c r="P4" s="20">
        <f>VLOOKUP(O4,Table14[#All],2,0)</f>
        <v>0</v>
      </c>
      <c r="Q4" s="20" t="s">
        <v>104</v>
      </c>
      <c r="R4" s="20">
        <f>VLOOKUP(Q4,Table16[#All],2,0)</f>
        <v>0</v>
      </c>
      <c r="S4" s="20" t="s">
        <v>111</v>
      </c>
      <c r="T4" s="20">
        <f>VLOOKUP(S4,Table17[#All],2,0)</f>
        <v>0</v>
      </c>
      <c r="U4" s="21">
        <v>223500</v>
      </c>
    </row>
    <row r="5" spans="1:21">
      <c r="A5" s="22" t="s">
        <v>212</v>
      </c>
      <c r="B5" s="20">
        <f>VLOOKUP(A5,Table7[#All],2,)</f>
        <v>2</v>
      </c>
      <c r="C5" s="23" t="s">
        <v>91</v>
      </c>
      <c r="D5" s="20">
        <f>VLOOKUP(C5,Table8[#All],2,0)</f>
        <v>0</v>
      </c>
      <c r="E5" s="23" t="s">
        <v>92</v>
      </c>
      <c r="F5" s="20">
        <f>VLOOKUP(E5,Table9[#All],2,0)</f>
        <v>0</v>
      </c>
      <c r="G5" s="23" t="s">
        <v>122</v>
      </c>
      <c r="H5" s="20">
        <f>VLOOKUP(G5,Table10[#All],2,0)</f>
        <v>0</v>
      </c>
      <c r="I5" s="23" t="s">
        <v>98</v>
      </c>
      <c r="J5" s="20">
        <f>VLOOKUP(I5,Table11[#All],2,0)</f>
        <v>1</v>
      </c>
      <c r="K5" s="23" t="s">
        <v>119</v>
      </c>
      <c r="L5" s="20">
        <f>VLOOKUP(K5,Table12[#All],2,0)</f>
        <v>1</v>
      </c>
      <c r="M5" s="23" t="s">
        <v>119</v>
      </c>
      <c r="N5" s="20">
        <f>VLOOKUP(M5,Table13[#All],2,0)</f>
        <v>1</v>
      </c>
      <c r="O5" s="23" t="s">
        <v>119</v>
      </c>
      <c r="P5" s="20">
        <f>VLOOKUP(O5,Table14[#All],2,0)</f>
        <v>0</v>
      </c>
      <c r="Q5" s="23" t="s">
        <v>104</v>
      </c>
      <c r="R5" s="20">
        <f>VLOOKUP(Q5,Table16[#All],2,0)</f>
        <v>0</v>
      </c>
      <c r="S5" s="23" t="s">
        <v>172</v>
      </c>
      <c r="T5" s="20">
        <f>VLOOKUP(S5,Table17[#All],2,0)</f>
        <v>1</v>
      </c>
      <c r="U5" s="24">
        <v>140000</v>
      </c>
    </row>
    <row r="6" spans="1:21">
      <c r="A6" s="19" t="s">
        <v>162</v>
      </c>
      <c r="B6" s="20">
        <f>VLOOKUP(A6,Table7[#All],2,)</f>
        <v>3</v>
      </c>
      <c r="C6" s="20" t="s">
        <v>91</v>
      </c>
      <c r="D6" s="20">
        <f>VLOOKUP(C6,Table8[#All],2,0)</f>
        <v>0</v>
      </c>
      <c r="E6" s="20" t="s">
        <v>92</v>
      </c>
      <c r="F6" s="20">
        <f>VLOOKUP(E6,Table9[#All],2,0)</f>
        <v>0</v>
      </c>
      <c r="G6" s="20" t="s">
        <v>122</v>
      </c>
      <c r="H6" s="20">
        <f>VLOOKUP(G6,Table10[#All],2,0)</f>
        <v>0</v>
      </c>
      <c r="I6" s="20" t="s">
        <v>119</v>
      </c>
      <c r="J6" s="20">
        <f>VLOOKUP(I6,Table11[#All],2,0)</f>
        <v>0</v>
      </c>
      <c r="K6" s="20" t="s">
        <v>98</v>
      </c>
      <c r="L6" s="20">
        <f>VLOOKUP(K6,Table12[#All],2,0)</f>
        <v>0</v>
      </c>
      <c r="M6" s="20" t="s">
        <v>126</v>
      </c>
      <c r="N6" s="20">
        <f>VLOOKUP(M6,Table13[#All],2,0)</f>
        <v>0</v>
      </c>
      <c r="O6" s="20" t="s">
        <v>119</v>
      </c>
      <c r="P6" s="20">
        <f>VLOOKUP(O6,Table14[#All],2,0)</f>
        <v>0</v>
      </c>
      <c r="Q6" s="20" t="s">
        <v>104</v>
      </c>
      <c r="R6" s="20">
        <f>VLOOKUP(Q6,Table16[#All],2,0)</f>
        <v>0</v>
      </c>
      <c r="S6" s="20" t="s">
        <v>111</v>
      </c>
      <c r="T6" s="20">
        <f>VLOOKUP(S6,Table17[#All],2,0)</f>
        <v>0</v>
      </c>
      <c r="U6" s="21">
        <v>250000</v>
      </c>
    </row>
    <row r="7" spans="1:21">
      <c r="A7" s="22" t="s">
        <v>217</v>
      </c>
      <c r="B7" s="20">
        <f>VLOOKUP(A7,Table7[#All],2,)</f>
        <v>4</v>
      </c>
      <c r="C7" s="23" t="s">
        <v>91</v>
      </c>
      <c r="D7" s="20">
        <f>VLOOKUP(C7,Table8[#All],2,0)</f>
        <v>0</v>
      </c>
      <c r="E7" s="23" t="s">
        <v>92</v>
      </c>
      <c r="F7" s="20">
        <f>VLOOKUP(E7,Table9[#All],2,0)</f>
        <v>0</v>
      </c>
      <c r="G7" s="23" t="s">
        <v>176</v>
      </c>
      <c r="H7" s="20">
        <f>VLOOKUP(G7,Table10[#All],2,0)</f>
        <v>2</v>
      </c>
      <c r="I7" s="23" t="s">
        <v>119</v>
      </c>
      <c r="J7" s="20">
        <f>VLOOKUP(I7,Table11[#All],2,0)</f>
        <v>0</v>
      </c>
      <c r="K7" s="23" t="s">
        <v>98</v>
      </c>
      <c r="L7" s="20">
        <f>VLOOKUP(K7,Table12[#All],2,0)</f>
        <v>0</v>
      </c>
      <c r="M7" s="23" t="s">
        <v>126</v>
      </c>
      <c r="N7" s="20">
        <f>VLOOKUP(M7,Table13[#All],2,0)</f>
        <v>0</v>
      </c>
      <c r="O7" s="23" t="s">
        <v>98</v>
      </c>
      <c r="P7" s="20">
        <f>VLOOKUP(O7,Table14[#All],2,0)</f>
        <v>1</v>
      </c>
      <c r="Q7" s="23" t="s">
        <v>104</v>
      </c>
      <c r="R7" s="20">
        <f>VLOOKUP(Q7,Table16[#All],2,0)</f>
        <v>0</v>
      </c>
      <c r="S7" s="23" t="s">
        <v>111</v>
      </c>
      <c r="T7" s="20">
        <f>VLOOKUP(S7,Table17[#All],2,0)</f>
        <v>0</v>
      </c>
      <c r="U7" s="24">
        <v>143000</v>
      </c>
    </row>
    <row r="8" spans="1:21">
      <c r="A8" s="19" t="s">
        <v>163</v>
      </c>
      <c r="B8" s="20">
        <f>VLOOKUP(A8,Table7[#All],2,)</f>
        <v>5</v>
      </c>
      <c r="C8" s="20" t="s">
        <v>91</v>
      </c>
      <c r="D8" s="20">
        <f>VLOOKUP(C8,Table8[#All],2,0)</f>
        <v>0</v>
      </c>
      <c r="E8" s="20" t="s">
        <v>92</v>
      </c>
      <c r="F8" s="20">
        <f>VLOOKUP(E8,Table9[#All],2,0)</f>
        <v>0</v>
      </c>
      <c r="G8" s="20" t="s">
        <v>93</v>
      </c>
      <c r="H8" s="20">
        <f>VLOOKUP(G8,Table10[#All],2,0)</f>
        <v>1</v>
      </c>
      <c r="I8" s="20" t="s">
        <v>126</v>
      </c>
      <c r="J8" s="20">
        <f>VLOOKUP(I8,Table11[#All],2,0)</f>
        <v>2</v>
      </c>
      <c r="K8" s="20" t="s">
        <v>98</v>
      </c>
      <c r="L8" s="20">
        <f>VLOOKUP(K8,Table12[#All],2,0)</f>
        <v>0</v>
      </c>
      <c r="M8" s="20" t="s">
        <v>126</v>
      </c>
      <c r="N8" s="20">
        <f>VLOOKUP(M8,Table13[#All],2,0)</f>
        <v>0</v>
      </c>
      <c r="O8" s="20" t="s">
        <v>119</v>
      </c>
      <c r="P8" s="20">
        <f>VLOOKUP(O8,Table14[#All],2,0)</f>
        <v>0</v>
      </c>
      <c r="Q8" s="20" t="s">
        <v>104</v>
      </c>
      <c r="R8" s="20">
        <f>VLOOKUP(Q8,Table16[#All],2,0)</f>
        <v>0</v>
      </c>
      <c r="S8" s="20" t="s">
        <v>111</v>
      </c>
      <c r="T8" s="20">
        <f>VLOOKUP(S8,Table17[#All],2,0)</f>
        <v>0</v>
      </c>
      <c r="U8" s="21">
        <v>307000</v>
      </c>
    </row>
    <row r="9" spans="1:21">
      <c r="A9" s="22" t="s">
        <v>175</v>
      </c>
      <c r="B9" s="20">
        <f>VLOOKUP(A9,Table7[#All],2,)</f>
        <v>6</v>
      </c>
      <c r="C9" s="23" t="s">
        <v>151</v>
      </c>
      <c r="D9" s="20">
        <f>VLOOKUP(C9,Table8[#All],2,0)</f>
        <v>2</v>
      </c>
      <c r="E9" s="23" t="s">
        <v>92</v>
      </c>
      <c r="F9" s="20">
        <f>VLOOKUP(E9,Table9[#All],2,0)</f>
        <v>0</v>
      </c>
      <c r="G9" s="23" t="s">
        <v>122</v>
      </c>
      <c r="H9" s="20">
        <f>VLOOKUP(G9,Table10[#All],2,0)</f>
        <v>0</v>
      </c>
      <c r="I9" s="23" t="s">
        <v>119</v>
      </c>
      <c r="J9" s="20">
        <f>VLOOKUP(I9,Table11[#All],2,0)</f>
        <v>0</v>
      </c>
      <c r="K9" s="23" t="s">
        <v>98</v>
      </c>
      <c r="L9" s="20">
        <f>VLOOKUP(K9,Table12[#All],2,0)</f>
        <v>0</v>
      </c>
      <c r="M9" s="23" t="s">
        <v>126</v>
      </c>
      <c r="N9" s="20">
        <f>VLOOKUP(M9,Table13[#All],2,0)</f>
        <v>0</v>
      </c>
      <c r="O9" s="23" t="s">
        <v>98</v>
      </c>
      <c r="P9" s="20">
        <f>VLOOKUP(O9,Table14[#All],2,0)</f>
        <v>1</v>
      </c>
      <c r="Q9" s="23" t="s">
        <v>104</v>
      </c>
      <c r="R9" s="20">
        <f>VLOOKUP(Q9,Table16[#All],2,0)</f>
        <v>0</v>
      </c>
      <c r="S9" s="23" t="s">
        <v>111</v>
      </c>
      <c r="T9" s="20">
        <f>VLOOKUP(S9,Table17[#All],2,0)</f>
        <v>0</v>
      </c>
      <c r="U9" s="24">
        <v>200000</v>
      </c>
    </row>
    <row r="10" spans="1:21">
      <c r="A10" s="19" t="s">
        <v>188</v>
      </c>
      <c r="B10" s="20">
        <f>VLOOKUP(A10,Table7[#All],2,)</f>
        <v>7</v>
      </c>
      <c r="C10" s="20" t="s">
        <v>182</v>
      </c>
      <c r="D10" s="20">
        <f>VLOOKUP(C10,Table8[#All],2,0)</f>
        <v>3</v>
      </c>
      <c r="E10" s="20" t="s">
        <v>92</v>
      </c>
      <c r="F10" s="20">
        <f>VLOOKUP(E10,Table9[#All],2,0)</f>
        <v>0</v>
      </c>
      <c r="G10" s="20" t="s">
        <v>176</v>
      </c>
      <c r="H10" s="20">
        <f>VLOOKUP(G10,Table10[#All],2,0)</f>
        <v>2</v>
      </c>
      <c r="I10" s="20" t="s">
        <v>98</v>
      </c>
      <c r="J10" s="20">
        <f>VLOOKUP(I10,Table11[#All],2,0)</f>
        <v>1</v>
      </c>
      <c r="K10" s="20" t="s">
        <v>98</v>
      </c>
      <c r="L10" s="20">
        <f>VLOOKUP(K10,Table12[#All],2,0)</f>
        <v>0</v>
      </c>
      <c r="M10" s="20" t="s">
        <v>119</v>
      </c>
      <c r="N10" s="20">
        <f>VLOOKUP(M10,Table13[#All],2,0)</f>
        <v>1</v>
      </c>
      <c r="O10" s="20" t="s">
        <v>98</v>
      </c>
      <c r="P10" s="20">
        <f>VLOOKUP(O10,Table14[#All],2,0)</f>
        <v>1</v>
      </c>
      <c r="Q10" s="20" t="s">
        <v>104</v>
      </c>
      <c r="R10" s="20">
        <f>VLOOKUP(Q10,Table16[#All],2,0)</f>
        <v>0</v>
      </c>
      <c r="S10" s="20" t="s">
        <v>172</v>
      </c>
      <c r="T10" s="20">
        <f>VLOOKUP(S10,Table17[#All],2,0)</f>
        <v>1</v>
      </c>
      <c r="U10" s="21">
        <v>129900</v>
      </c>
    </row>
    <row r="11" spans="1:21">
      <c r="A11" s="22" t="s">
        <v>197</v>
      </c>
      <c r="B11" s="20">
        <f>VLOOKUP(A11,Table7[#All],2,)</f>
        <v>8</v>
      </c>
      <c r="C11" s="23" t="s">
        <v>182</v>
      </c>
      <c r="D11" s="20">
        <f>VLOOKUP(C11,Table8[#All],2,0)</f>
        <v>3</v>
      </c>
      <c r="E11" s="23" t="s">
        <v>186</v>
      </c>
      <c r="F11" s="20">
        <f>VLOOKUP(E11,Table9[#All],2,0)</f>
        <v>1</v>
      </c>
      <c r="G11" s="23" t="s">
        <v>238</v>
      </c>
      <c r="H11" s="20">
        <f>VLOOKUP(G11,Table10[#All],2,0)</f>
        <v>3</v>
      </c>
      <c r="I11" s="23" t="s">
        <v>98</v>
      </c>
      <c r="J11" s="20">
        <f>VLOOKUP(I11,Table11[#All],2,0)</f>
        <v>1</v>
      </c>
      <c r="K11" s="23" t="s">
        <v>98</v>
      </c>
      <c r="L11" s="20">
        <f>VLOOKUP(K11,Table12[#All],2,0)</f>
        <v>0</v>
      </c>
      <c r="M11" s="23" t="s">
        <v>126</v>
      </c>
      <c r="N11" s="20">
        <f>VLOOKUP(M11,Table13[#All],2,0)</f>
        <v>0</v>
      </c>
      <c r="O11" s="23" t="s">
        <v>98</v>
      </c>
      <c r="P11" s="20">
        <f>VLOOKUP(O11,Table14[#All],2,0)</f>
        <v>1</v>
      </c>
      <c r="Q11" s="23" t="s">
        <v>104</v>
      </c>
      <c r="R11" s="20">
        <f>VLOOKUP(Q11,Table16[#All],2,0)</f>
        <v>0</v>
      </c>
      <c r="S11" s="23" t="s">
        <v>111</v>
      </c>
      <c r="T11" s="20">
        <f>VLOOKUP(S11,Table17[#All],2,0)</f>
        <v>0</v>
      </c>
      <c r="U11" s="24">
        <v>118000</v>
      </c>
    </row>
    <row r="12" spans="1:21">
      <c r="A12" s="19" t="s">
        <v>169</v>
      </c>
      <c r="B12" s="20">
        <f>VLOOKUP(A12,Table7[#All],2,)</f>
        <v>9</v>
      </c>
      <c r="C12" s="20" t="s">
        <v>91</v>
      </c>
      <c r="D12" s="20">
        <f>VLOOKUP(C12,Table8[#All],2,0)</f>
        <v>0</v>
      </c>
      <c r="E12" s="20" t="s">
        <v>92</v>
      </c>
      <c r="F12" s="20">
        <f>VLOOKUP(E12,Table9[#All],2,0)</f>
        <v>0</v>
      </c>
      <c r="G12" s="20" t="s">
        <v>93</v>
      </c>
      <c r="H12" s="20">
        <f>VLOOKUP(G12,Table10[#All],2,0)</f>
        <v>1</v>
      </c>
      <c r="I12" s="20" t="s">
        <v>98</v>
      </c>
      <c r="J12" s="20">
        <f>VLOOKUP(I12,Table11[#All],2,0)</f>
        <v>1</v>
      </c>
      <c r="K12" s="20" t="s">
        <v>98</v>
      </c>
      <c r="L12" s="20">
        <f>VLOOKUP(K12,Table12[#All],2,0)</f>
        <v>0</v>
      </c>
      <c r="M12" s="20" t="s">
        <v>126</v>
      </c>
      <c r="N12" s="20">
        <f>VLOOKUP(M12,Table13[#All],2,0)</f>
        <v>0</v>
      </c>
      <c r="O12" s="20" t="s">
        <v>98</v>
      </c>
      <c r="P12" s="20">
        <f>VLOOKUP(O12,Table14[#All],2,0)</f>
        <v>1</v>
      </c>
      <c r="Q12" s="20" t="s">
        <v>104</v>
      </c>
      <c r="R12" s="20">
        <f>VLOOKUP(Q12,Table16[#All],2,0)</f>
        <v>0</v>
      </c>
      <c r="S12" s="20" t="s">
        <v>111</v>
      </c>
      <c r="T12" s="20">
        <f>VLOOKUP(S12,Table17[#All],2,0)</f>
        <v>0</v>
      </c>
      <c r="U12" s="21">
        <v>129500</v>
      </c>
    </row>
    <row r="13" spans="1:21">
      <c r="A13" s="22" t="s">
        <v>147</v>
      </c>
      <c r="B13" s="20">
        <f>VLOOKUP(A13,Table7[#All],2,)</f>
        <v>10</v>
      </c>
      <c r="C13" s="23" t="s">
        <v>91</v>
      </c>
      <c r="D13" s="20">
        <f>VLOOKUP(C13,Table8[#All],2,0)</f>
        <v>0</v>
      </c>
      <c r="E13" s="23" t="s">
        <v>92</v>
      </c>
      <c r="F13" s="20">
        <f>VLOOKUP(E13,Table9[#All],2,0)</f>
        <v>0</v>
      </c>
      <c r="G13" s="23" t="s">
        <v>122</v>
      </c>
      <c r="H13" s="20">
        <f>VLOOKUP(G13,Table10[#All],2,0)</f>
        <v>0</v>
      </c>
      <c r="I13" s="23" t="s">
        <v>126</v>
      </c>
      <c r="J13" s="20">
        <f>VLOOKUP(I13,Table11[#All],2,0)</f>
        <v>2</v>
      </c>
      <c r="K13" s="23" t="s">
        <v>98</v>
      </c>
      <c r="L13" s="20">
        <f>VLOOKUP(K13,Table12[#All],2,0)</f>
        <v>0</v>
      </c>
      <c r="M13" s="23" t="s">
        <v>126</v>
      </c>
      <c r="N13" s="20">
        <f>VLOOKUP(M13,Table13[#All],2,0)</f>
        <v>0</v>
      </c>
      <c r="O13" s="23" t="s">
        <v>126</v>
      </c>
      <c r="P13" s="20">
        <f>VLOOKUP(O13,Table14[#All],2,0)</f>
        <v>2</v>
      </c>
      <c r="Q13" s="23" t="s">
        <v>104</v>
      </c>
      <c r="R13" s="20">
        <f>VLOOKUP(Q13,Table16[#All],2,0)</f>
        <v>0</v>
      </c>
      <c r="S13" s="23" t="s">
        <v>150</v>
      </c>
      <c r="T13" s="20">
        <f>VLOOKUP(S13,Table17[#All],2,0)</f>
        <v>2</v>
      </c>
      <c r="U13" s="24">
        <v>345000</v>
      </c>
    </row>
    <row r="14" spans="1:21">
      <c r="A14" s="19" t="s">
        <v>169</v>
      </c>
      <c r="B14" s="20">
        <f>VLOOKUP(A14,Table7[#All],2,)</f>
        <v>9</v>
      </c>
      <c r="C14" s="20" t="s">
        <v>91</v>
      </c>
      <c r="D14" s="20">
        <f>VLOOKUP(C14,Table8[#All],2,0)</f>
        <v>0</v>
      </c>
      <c r="E14" s="20" t="s">
        <v>92</v>
      </c>
      <c r="F14" s="20">
        <f>VLOOKUP(E14,Table9[#All],2,0)</f>
        <v>0</v>
      </c>
      <c r="G14" s="20" t="s">
        <v>93</v>
      </c>
      <c r="H14" s="20">
        <f>VLOOKUP(G14,Table10[#All],2,0)</f>
        <v>1</v>
      </c>
      <c r="I14" s="20" t="s">
        <v>98</v>
      </c>
      <c r="J14" s="20">
        <f>VLOOKUP(I14,Table11[#All],2,0)</f>
        <v>1</v>
      </c>
      <c r="K14" s="20" t="s">
        <v>98</v>
      </c>
      <c r="L14" s="20">
        <f>VLOOKUP(K14,Table12[#All],2,0)</f>
        <v>0</v>
      </c>
      <c r="M14" s="20" t="s">
        <v>98</v>
      </c>
      <c r="N14" s="20">
        <f>VLOOKUP(M14,Table13[#All],2,0)</f>
        <v>2</v>
      </c>
      <c r="O14" s="20" t="s">
        <v>98</v>
      </c>
      <c r="P14" s="20">
        <f>VLOOKUP(O14,Table14[#All],2,0)</f>
        <v>1</v>
      </c>
      <c r="Q14" s="20" t="s">
        <v>104</v>
      </c>
      <c r="R14" s="20">
        <f>VLOOKUP(Q14,Table16[#All],2,0)</f>
        <v>0</v>
      </c>
      <c r="S14" s="20" t="s">
        <v>111</v>
      </c>
      <c r="T14" s="20">
        <f>VLOOKUP(S14,Table17[#All],2,0)</f>
        <v>0</v>
      </c>
      <c r="U14" s="21">
        <v>144000</v>
      </c>
    </row>
    <row r="15" spans="1:21">
      <c r="A15" s="22" t="s">
        <v>209</v>
      </c>
      <c r="B15" s="20">
        <f>VLOOKUP(A15,Table7[#All],2,)</f>
        <v>0</v>
      </c>
      <c r="C15" s="23" t="s">
        <v>91</v>
      </c>
      <c r="D15" s="20">
        <f>VLOOKUP(C15,Table8[#All],2,0)</f>
        <v>0</v>
      </c>
      <c r="E15" s="23" t="s">
        <v>92</v>
      </c>
      <c r="F15" s="20">
        <f>VLOOKUP(E15,Table9[#All],2,0)</f>
        <v>0</v>
      </c>
      <c r="G15" s="23" t="s">
        <v>93</v>
      </c>
      <c r="H15" s="20">
        <f>VLOOKUP(G15,Table10[#All],2,0)</f>
        <v>1</v>
      </c>
      <c r="I15" s="23" t="s">
        <v>119</v>
      </c>
      <c r="J15" s="20">
        <f>VLOOKUP(I15,Table11[#All],2,0)</f>
        <v>0</v>
      </c>
      <c r="K15" s="23" t="s">
        <v>98</v>
      </c>
      <c r="L15" s="20">
        <f>VLOOKUP(K15,Table12[#All],2,0)</f>
        <v>0</v>
      </c>
      <c r="M15" s="23" t="s">
        <v>126</v>
      </c>
      <c r="N15" s="20">
        <f>VLOOKUP(M15,Table13[#All],2,0)</f>
        <v>0</v>
      </c>
      <c r="O15" s="23" t="s">
        <v>119</v>
      </c>
      <c r="P15" s="20">
        <f>VLOOKUP(O15,Table14[#All],2,0)</f>
        <v>0</v>
      </c>
      <c r="Q15" s="23" t="s">
        <v>104</v>
      </c>
      <c r="R15" s="20">
        <f>VLOOKUP(Q15,Table16[#All],2,0)</f>
        <v>0</v>
      </c>
      <c r="S15" s="23" t="s">
        <v>150</v>
      </c>
      <c r="T15" s="20">
        <f>VLOOKUP(S15,Table17[#All],2,0)</f>
        <v>2</v>
      </c>
      <c r="U15" s="24">
        <v>279500</v>
      </c>
    </row>
    <row r="16" spans="1:21">
      <c r="A16" s="19" t="s">
        <v>89</v>
      </c>
      <c r="B16" s="20">
        <f>VLOOKUP(A16,Table7[#All],2,)</f>
        <v>11</v>
      </c>
      <c r="C16" s="20" t="s">
        <v>91</v>
      </c>
      <c r="D16" s="20">
        <f>VLOOKUP(C16,Table8[#All],2,0)</f>
        <v>0</v>
      </c>
      <c r="E16" s="20" t="s">
        <v>92</v>
      </c>
      <c r="F16" s="20">
        <f>VLOOKUP(E16,Table9[#All],2,0)</f>
        <v>0</v>
      </c>
      <c r="G16" s="20" t="s">
        <v>93</v>
      </c>
      <c r="H16" s="20">
        <f>VLOOKUP(G16,Table10[#All],2,0)</f>
        <v>1</v>
      </c>
      <c r="I16" s="20" t="s">
        <v>98</v>
      </c>
      <c r="J16" s="20">
        <f>VLOOKUP(I16,Table11[#All],2,0)</f>
        <v>1</v>
      </c>
      <c r="K16" s="20" t="s">
        <v>98</v>
      </c>
      <c r="L16" s="20">
        <f>VLOOKUP(K16,Table12[#All],2,0)</f>
        <v>0</v>
      </c>
      <c r="M16" s="20" t="s">
        <v>98</v>
      </c>
      <c r="N16" s="20">
        <f>VLOOKUP(M16,Table13[#All],2,0)</f>
        <v>2</v>
      </c>
      <c r="O16" s="20" t="s">
        <v>98</v>
      </c>
      <c r="P16" s="20">
        <f>VLOOKUP(O16,Table14[#All],2,0)</f>
        <v>1</v>
      </c>
      <c r="Q16" s="20" t="s">
        <v>104</v>
      </c>
      <c r="R16" s="20">
        <f>VLOOKUP(Q16,Table16[#All],2,0)</f>
        <v>0</v>
      </c>
      <c r="S16" s="20" t="s">
        <v>111</v>
      </c>
      <c r="T16" s="20">
        <f>VLOOKUP(S16,Table17[#All],2,0)</f>
        <v>0</v>
      </c>
      <c r="U16" s="21">
        <v>157000</v>
      </c>
    </row>
    <row r="17" spans="1:21">
      <c r="A17" s="22" t="s">
        <v>197</v>
      </c>
      <c r="B17" s="20">
        <f>VLOOKUP(A17,Table7[#All],2,)</f>
        <v>8</v>
      </c>
      <c r="C17" s="23" t="s">
        <v>91</v>
      </c>
      <c r="D17" s="20">
        <f>VLOOKUP(C17,Table8[#All],2,0)</f>
        <v>0</v>
      </c>
      <c r="E17" s="23" t="s">
        <v>92</v>
      </c>
      <c r="F17" s="20">
        <f>VLOOKUP(E17,Table9[#All],2,0)</f>
        <v>0</v>
      </c>
      <c r="G17" s="23" t="s">
        <v>238</v>
      </c>
      <c r="H17" s="20">
        <f>VLOOKUP(G17,Table10[#All],2,0)</f>
        <v>3</v>
      </c>
      <c r="I17" s="23" t="s">
        <v>98</v>
      </c>
      <c r="J17" s="20">
        <f>VLOOKUP(I17,Table11[#All],2,0)</f>
        <v>1</v>
      </c>
      <c r="K17" s="23" t="s">
        <v>98</v>
      </c>
      <c r="L17" s="20">
        <f>VLOOKUP(K17,Table12[#All],2,0)</f>
        <v>0</v>
      </c>
      <c r="M17" s="23" t="s">
        <v>126</v>
      </c>
      <c r="N17" s="20">
        <f>VLOOKUP(M17,Table13[#All],2,0)</f>
        <v>0</v>
      </c>
      <c r="O17" s="23" t="s">
        <v>98</v>
      </c>
      <c r="P17" s="20">
        <f>VLOOKUP(O17,Table14[#All],2,0)</f>
        <v>1</v>
      </c>
      <c r="Q17" s="23" t="s">
        <v>104</v>
      </c>
      <c r="R17" s="20">
        <f>VLOOKUP(Q17,Table16[#All],2,0)</f>
        <v>0</v>
      </c>
      <c r="S17" s="23" t="s">
        <v>111</v>
      </c>
      <c r="T17" s="20">
        <f>VLOOKUP(S17,Table17[#All],2,0)</f>
        <v>0</v>
      </c>
      <c r="U17" s="24">
        <v>132000</v>
      </c>
    </row>
    <row r="18" spans="1:21">
      <c r="A18" s="19" t="s">
        <v>89</v>
      </c>
      <c r="B18" s="20">
        <f>VLOOKUP(A18,Table7[#All],2,)</f>
        <v>11</v>
      </c>
      <c r="C18" s="20" t="s">
        <v>91</v>
      </c>
      <c r="D18" s="20">
        <f>VLOOKUP(C18,Table8[#All],2,0)</f>
        <v>0</v>
      </c>
      <c r="E18" s="20" t="s">
        <v>92</v>
      </c>
      <c r="F18" s="20">
        <f>VLOOKUP(E18,Table9[#All],2,0)</f>
        <v>0</v>
      </c>
      <c r="G18" s="20" t="s">
        <v>93</v>
      </c>
      <c r="H18" s="20">
        <f>VLOOKUP(G18,Table10[#All],2,0)</f>
        <v>1</v>
      </c>
      <c r="I18" s="20" t="s">
        <v>98</v>
      </c>
      <c r="J18" s="20">
        <f>VLOOKUP(I18,Table11[#All],2,0)</f>
        <v>1</v>
      </c>
      <c r="K18" s="20" t="s">
        <v>98</v>
      </c>
      <c r="L18" s="20">
        <f>VLOOKUP(K18,Table12[#All],2,0)</f>
        <v>0</v>
      </c>
      <c r="M18" s="20" t="s">
        <v>126</v>
      </c>
      <c r="N18" s="20">
        <f>VLOOKUP(M18,Table13[#All],2,0)</f>
        <v>0</v>
      </c>
      <c r="O18" s="20" t="s">
        <v>98</v>
      </c>
      <c r="P18" s="20">
        <f>VLOOKUP(O18,Table14[#All],2,0)</f>
        <v>1</v>
      </c>
      <c r="Q18" s="20" t="s">
        <v>104</v>
      </c>
      <c r="R18" s="20">
        <f>VLOOKUP(Q18,Table16[#All],2,0)</f>
        <v>0</v>
      </c>
      <c r="S18" s="20" t="s">
        <v>111</v>
      </c>
      <c r="T18" s="20">
        <f>VLOOKUP(S18,Table17[#All],2,0)</f>
        <v>0</v>
      </c>
      <c r="U18" s="21">
        <v>149000</v>
      </c>
    </row>
    <row r="19" spans="1:21">
      <c r="A19" s="22" t="s">
        <v>169</v>
      </c>
      <c r="B19" s="20">
        <f>VLOOKUP(A19,Table7[#All],2,)</f>
        <v>9</v>
      </c>
      <c r="C19" s="23" t="s">
        <v>91</v>
      </c>
      <c r="D19" s="20">
        <f>VLOOKUP(C19,Table8[#All],2,0)</f>
        <v>0</v>
      </c>
      <c r="E19" s="23" t="s">
        <v>179</v>
      </c>
      <c r="F19" s="20">
        <f>VLOOKUP(E19,Table9[#All],2,0)</f>
        <v>2</v>
      </c>
      <c r="G19" s="23" t="s">
        <v>93</v>
      </c>
      <c r="H19" s="20">
        <f>VLOOKUP(G19,Table10[#All],2,0)</f>
        <v>1</v>
      </c>
      <c r="I19" s="23" t="s">
        <v>83</v>
      </c>
      <c r="J19" s="20">
        <f>VLOOKUP(I19,Table11[#All],2,0)</f>
        <v>3</v>
      </c>
      <c r="K19" s="23" t="s">
        <v>83</v>
      </c>
      <c r="L19" s="20">
        <f>VLOOKUP(K19,Table12[#All],2,0)</f>
        <v>2</v>
      </c>
      <c r="M19" s="23" t="s">
        <v>98</v>
      </c>
      <c r="N19" s="20">
        <f>VLOOKUP(M19,Table13[#All],2,0)</f>
        <v>2</v>
      </c>
      <c r="O19" s="23" t="s">
        <v>98</v>
      </c>
      <c r="P19" s="20">
        <f>VLOOKUP(O19,Table14[#All],2,0)</f>
        <v>1</v>
      </c>
      <c r="Q19" s="23" t="s">
        <v>104</v>
      </c>
      <c r="R19" s="20">
        <f>VLOOKUP(Q19,Table16[#All],2,0)</f>
        <v>0</v>
      </c>
      <c r="S19" s="23" t="s">
        <v>111</v>
      </c>
      <c r="T19" s="20">
        <f>VLOOKUP(S19,Table17[#All],2,0)</f>
        <v>0</v>
      </c>
      <c r="U19" s="24">
        <v>90000</v>
      </c>
    </row>
    <row r="20" spans="1:21">
      <c r="A20" s="19" t="s">
        <v>165</v>
      </c>
      <c r="B20" s="20">
        <f>VLOOKUP(A20,Table7[#All],2,)</f>
        <v>12</v>
      </c>
      <c r="C20" s="20" t="s">
        <v>226</v>
      </c>
      <c r="D20" s="20">
        <f>VLOOKUP(C20,Table8[#All],2,0)</f>
        <v>4</v>
      </c>
      <c r="E20" s="20" t="s">
        <v>92</v>
      </c>
      <c r="F20" s="20">
        <f>VLOOKUP(E20,Table9[#All],2,0)</f>
        <v>0</v>
      </c>
      <c r="G20" s="20" t="s">
        <v>93</v>
      </c>
      <c r="H20" s="20">
        <f>VLOOKUP(G20,Table10[#All],2,0)</f>
        <v>1</v>
      </c>
      <c r="I20" s="20" t="s">
        <v>98</v>
      </c>
      <c r="J20" s="20">
        <f>VLOOKUP(I20,Table11[#All],2,0)</f>
        <v>1</v>
      </c>
      <c r="K20" s="20" t="s">
        <v>98</v>
      </c>
      <c r="L20" s="20">
        <f>VLOOKUP(K20,Table12[#All],2,0)</f>
        <v>0</v>
      </c>
      <c r="M20" s="20" t="s">
        <v>126</v>
      </c>
      <c r="N20" s="20">
        <f>VLOOKUP(M20,Table13[#All],2,0)</f>
        <v>0</v>
      </c>
      <c r="O20" s="20" t="s">
        <v>119</v>
      </c>
      <c r="P20" s="20">
        <f>VLOOKUP(O20,Table14[#All],2,0)</f>
        <v>0</v>
      </c>
      <c r="Q20" s="20" t="s">
        <v>104</v>
      </c>
      <c r="R20" s="20">
        <f>VLOOKUP(Q20,Table16[#All],2,0)</f>
        <v>0</v>
      </c>
      <c r="S20" s="20" t="s">
        <v>111</v>
      </c>
      <c r="T20" s="20">
        <f>VLOOKUP(S20,Table17[#All],2,0)</f>
        <v>0</v>
      </c>
      <c r="U20" s="21">
        <v>159000</v>
      </c>
    </row>
    <row r="21" spans="1:21">
      <c r="A21" s="22" t="s">
        <v>89</v>
      </c>
      <c r="B21" s="20">
        <f>VLOOKUP(A21,Table7[#All],2,)</f>
        <v>11</v>
      </c>
      <c r="C21" s="23" t="s">
        <v>91</v>
      </c>
      <c r="D21" s="20">
        <f>VLOOKUP(C21,Table8[#All],2,0)</f>
        <v>0</v>
      </c>
      <c r="E21" s="23" t="s">
        <v>92</v>
      </c>
      <c r="F21" s="20">
        <f>VLOOKUP(E21,Table9[#All],2,0)</f>
        <v>0</v>
      </c>
      <c r="G21" s="23" t="s">
        <v>93</v>
      </c>
      <c r="H21" s="20">
        <f>VLOOKUP(G21,Table10[#All],2,0)</f>
        <v>1</v>
      </c>
      <c r="I21" s="23" t="s">
        <v>98</v>
      </c>
      <c r="J21" s="20">
        <f>VLOOKUP(I21,Table11[#All],2,0)</f>
        <v>1</v>
      </c>
      <c r="K21" s="23" t="s">
        <v>98</v>
      </c>
      <c r="L21" s="20">
        <f>VLOOKUP(K21,Table12[#All],2,0)</f>
        <v>0</v>
      </c>
      <c r="M21" s="23" t="s">
        <v>98</v>
      </c>
      <c r="N21" s="20">
        <f>VLOOKUP(M21,Table13[#All],2,0)</f>
        <v>2</v>
      </c>
      <c r="O21" s="23" t="s">
        <v>98</v>
      </c>
      <c r="P21" s="20">
        <f>VLOOKUP(O21,Table14[#All],2,0)</f>
        <v>1</v>
      </c>
      <c r="Q21" s="23" t="s">
        <v>104</v>
      </c>
      <c r="R21" s="20">
        <f>VLOOKUP(Q21,Table16[#All],2,0)</f>
        <v>0</v>
      </c>
      <c r="S21" s="23" t="s">
        <v>172</v>
      </c>
      <c r="T21" s="20">
        <f>VLOOKUP(S21,Table17[#All],2,0)</f>
        <v>1</v>
      </c>
      <c r="U21" s="24">
        <v>139000</v>
      </c>
    </row>
    <row r="22" spans="1:21">
      <c r="A22" s="19" t="s">
        <v>147</v>
      </c>
      <c r="B22" s="20">
        <f>VLOOKUP(A22,Table7[#All],2,)</f>
        <v>10</v>
      </c>
      <c r="C22" s="20" t="s">
        <v>91</v>
      </c>
      <c r="D22" s="20">
        <f>VLOOKUP(C22,Table8[#All],2,0)</f>
        <v>0</v>
      </c>
      <c r="E22" s="20" t="s">
        <v>92</v>
      </c>
      <c r="F22" s="20">
        <f>VLOOKUP(E22,Table9[#All],2,0)</f>
        <v>0</v>
      </c>
      <c r="G22" s="20" t="s">
        <v>122</v>
      </c>
      <c r="H22" s="20">
        <f>VLOOKUP(G22,Table10[#All],2,0)</f>
        <v>0</v>
      </c>
      <c r="I22" s="20" t="s">
        <v>126</v>
      </c>
      <c r="J22" s="20">
        <f>VLOOKUP(I22,Table11[#All],2,0)</f>
        <v>2</v>
      </c>
      <c r="K22" s="20" t="s">
        <v>98</v>
      </c>
      <c r="L22" s="20">
        <f>VLOOKUP(K22,Table12[#All],2,0)</f>
        <v>0</v>
      </c>
      <c r="M22" s="20" t="s">
        <v>126</v>
      </c>
      <c r="N22" s="20">
        <f>VLOOKUP(M22,Table13[#All],2,0)</f>
        <v>0</v>
      </c>
      <c r="O22" s="20" t="s">
        <v>119</v>
      </c>
      <c r="P22" s="20">
        <f>VLOOKUP(O22,Table14[#All],2,0)</f>
        <v>0</v>
      </c>
      <c r="Q22" s="20" t="s">
        <v>104</v>
      </c>
      <c r="R22" s="20">
        <f>VLOOKUP(Q22,Table16[#All],2,0)</f>
        <v>0</v>
      </c>
      <c r="S22" s="20" t="s">
        <v>150</v>
      </c>
      <c r="T22" s="20">
        <f>VLOOKUP(S22,Table17[#All],2,0)</f>
        <v>2</v>
      </c>
      <c r="U22" s="21">
        <v>325300</v>
      </c>
    </row>
    <row r="23" spans="1:21">
      <c r="A23" s="22" t="s">
        <v>214</v>
      </c>
      <c r="B23" s="20">
        <f>VLOOKUP(A23,Table7[#All],2,)</f>
        <v>13</v>
      </c>
      <c r="C23" s="23" t="s">
        <v>91</v>
      </c>
      <c r="D23" s="20">
        <f>VLOOKUP(C23,Table8[#All],2,0)</f>
        <v>0</v>
      </c>
      <c r="E23" s="23" t="s">
        <v>92</v>
      </c>
      <c r="F23" s="20">
        <f>VLOOKUP(E23,Table9[#All],2,0)</f>
        <v>0</v>
      </c>
      <c r="G23" s="23" t="s">
        <v>238</v>
      </c>
      <c r="H23" s="20">
        <f>VLOOKUP(G23,Table10[#All],2,0)</f>
        <v>3</v>
      </c>
      <c r="I23" s="23" t="s">
        <v>98</v>
      </c>
      <c r="J23" s="20">
        <f>VLOOKUP(I23,Table11[#All],2,0)</f>
        <v>1</v>
      </c>
      <c r="K23" s="23" t="s">
        <v>98</v>
      </c>
      <c r="L23" s="20">
        <f>VLOOKUP(K23,Table12[#All],2,0)</f>
        <v>0</v>
      </c>
      <c r="M23" s="23" t="s">
        <v>126</v>
      </c>
      <c r="N23" s="20">
        <f>VLOOKUP(M23,Table13[#All],2,0)</f>
        <v>0</v>
      </c>
      <c r="O23" s="23" t="s">
        <v>119</v>
      </c>
      <c r="P23" s="20">
        <f>VLOOKUP(O23,Table14[#All],2,0)</f>
        <v>0</v>
      </c>
      <c r="Q23" s="23" t="s">
        <v>167</v>
      </c>
      <c r="R23" s="20">
        <f>VLOOKUP(Q23,Table16[#All],2,0)</f>
        <v>1</v>
      </c>
      <c r="S23" s="23" t="s">
        <v>111</v>
      </c>
      <c r="T23" s="20">
        <f>VLOOKUP(S23,Table17[#All],2,0)</f>
        <v>0</v>
      </c>
      <c r="U23" s="24">
        <v>139400</v>
      </c>
    </row>
    <row r="24" spans="1:21">
      <c r="A24" s="19" t="s">
        <v>209</v>
      </c>
      <c r="B24" s="20">
        <f>VLOOKUP(A24,Table7[#All],2,)</f>
        <v>0</v>
      </c>
      <c r="C24" s="20" t="s">
        <v>91</v>
      </c>
      <c r="D24" s="20">
        <f>VLOOKUP(C24,Table8[#All],2,0)</f>
        <v>0</v>
      </c>
      <c r="E24" s="20" t="s">
        <v>92</v>
      </c>
      <c r="F24" s="20">
        <f>VLOOKUP(E24,Table9[#All],2,0)</f>
        <v>0</v>
      </c>
      <c r="G24" s="20" t="s">
        <v>93</v>
      </c>
      <c r="H24" s="20">
        <f>VLOOKUP(G24,Table10[#All],2,0)</f>
        <v>1</v>
      </c>
      <c r="I24" s="20" t="s">
        <v>119</v>
      </c>
      <c r="J24" s="20">
        <f>VLOOKUP(I24,Table11[#All],2,0)</f>
        <v>0</v>
      </c>
      <c r="K24" s="20" t="s">
        <v>98</v>
      </c>
      <c r="L24" s="20">
        <f>VLOOKUP(K24,Table12[#All],2,0)</f>
        <v>0</v>
      </c>
      <c r="M24" s="20" t="s">
        <v>126</v>
      </c>
      <c r="N24" s="20">
        <f>VLOOKUP(M24,Table13[#All],2,0)</f>
        <v>0</v>
      </c>
      <c r="O24" s="20" t="s">
        <v>119</v>
      </c>
      <c r="P24" s="20">
        <f>VLOOKUP(O24,Table14[#All],2,0)</f>
        <v>0</v>
      </c>
      <c r="Q24" s="20" t="s">
        <v>104</v>
      </c>
      <c r="R24" s="20">
        <f>VLOOKUP(Q24,Table16[#All],2,0)</f>
        <v>0</v>
      </c>
      <c r="S24" s="20" t="s">
        <v>111</v>
      </c>
      <c r="T24" s="20">
        <f>VLOOKUP(S24,Table17[#All],2,0)</f>
        <v>0</v>
      </c>
      <c r="U24" s="21">
        <v>230000</v>
      </c>
    </row>
    <row r="25" spans="1:21">
      <c r="A25" s="22" t="s">
        <v>219</v>
      </c>
      <c r="B25" s="20">
        <f>VLOOKUP(A25,Table7[#All],2,)</f>
        <v>14</v>
      </c>
      <c r="C25" s="23" t="s">
        <v>91</v>
      </c>
      <c r="D25" s="20">
        <f>VLOOKUP(C25,Table8[#All],2,0)</f>
        <v>0</v>
      </c>
      <c r="E25" s="23" t="s">
        <v>129</v>
      </c>
      <c r="F25" s="20">
        <f>VLOOKUP(E25,Table9[#All],2,0)</f>
        <v>3</v>
      </c>
      <c r="G25" s="23" t="s">
        <v>93</v>
      </c>
      <c r="H25" s="20">
        <f>VLOOKUP(G25,Table10[#All],2,0)</f>
        <v>1</v>
      </c>
      <c r="I25" s="23" t="s">
        <v>119</v>
      </c>
      <c r="J25" s="20">
        <f>VLOOKUP(I25,Table11[#All],2,0)</f>
        <v>0</v>
      </c>
      <c r="K25" s="23" t="s">
        <v>98</v>
      </c>
      <c r="L25" s="20">
        <f>VLOOKUP(K25,Table12[#All],2,0)</f>
        <v>0</v>
      </c>
      <c r="M25" s="23" t="s">
        <v>98</v>
      </c>
      <c r="N25" s="20">
        <f>VLOOKUP(M25,Table13[#All],2,0)</f>
        <v>2</v>
      </c>
      <c r="O25" s="23" t="s">
        <v>98</v>
      </c>
      <c r="P25" s="20">
        <f>VLOOKUP(O25,Table14[#All],2,0)</f>
        <v>1</v>
      </c>
      <c r="Q25" s="23" t="s">
        <v>104</v>
      </c>
      <c r="R25" s="20">
        <f>VLOOKUP(Q25,Table16[#All],2,0)</f>
        <v>0</v>
      </c>
      <c r="S25" s="23" t="s">
        <v>111</v>
      </c>
      <c r="T25" s="20">
        <f>VLOOKUP(S25,Table17[#All],2,0)</f>
        <v>0</v>
      </c>
      <c r="U25" s="24">
        <v>129900</v>
      </c>
    </row>
    <row r="26" spans="1:21">
      <c r="A26" s="19" t="s">
        <v>169</v>
      </c>
      <c r="B26" s="20">
        <f>VLOOKUP(A26,Table7[#All],2,)</f>
        <v>9</v>
      </c>
      <c r="C26" s="20" t="s">
        <v>91</v>
      </c>
      <c r="D26" s="20">
        <f>VLOOKUP(C26,Table8[#All],2,0)</f>
        <v>0</v>
      </c>
      <c r="E26" s="20" t="s">
        <v>92</v>
      </c>
      <c r="F26" s="20">
        <f>VLOOKUP(E26,Table9[#All],2,0)</f>
        <v>0</v>
      </c>
      <c r="G26" s="20" t="s">
        <v>93</v>
      </c>
      <c r="H26" s="20">
        <f>VLOOKUP(G26,Table10[#All],2,0)</f>
        <v>1</v>
      </c>
      <c r="I26" s="20" t="s">
        <v>98</v>
      </c>
      <c r="J26" s="20">
        <f>VLOOKUP(I26,Table11[#All],2,0)</f>
        <v>1</v>
      </c>
      <c r="K26" s="20" t="s">
        <v>98</v>
      </c>
      <c r="L26" s="20">
        <f>VLOOKUP(K26,Table12[#All],2,0)</f>
        <v>0</v>
      </c>
      <c r="M26" s="20" t="s">
        <v>126</v>
      </c>
      <c r="N26" s="20">
        <f>VLOOKUP(M26,Table13[#All],2,0)</f>
        <v>0</v>
      </c>
      <c r="O26" s="20" t="s">
        <v>119</v>
      </c>
      <c r="P26" s="20">
        <f>VLOOKUP(O26,Table14[#All],2,0)</f>
        <v>0</v>
      </c>
      <c r="Q26" s="20" t="s">
        <v>104</v>
      </c>
      <c r="R26" s="20">
        <f>VLOOKUP(Q26,Table16[#All],2,0)</f>
        <v>0</v>
      </c>
      <c r="S26" s="20" t="s">
        <v>111</v>
      </c>
      <c r="T26" s="20">
        <f>VLOOKUP(S26,Table17[#All],2,0)</f>
        <v>0</v>
      </c>
      <c r="U26" s="21">
        <v>154000</v>
      </c>
    </row>
    <row r="27" spans="1:21">
      <c r="A27" s="22" t="s">
        <v>147</v>
      </c>
      <c r="B27" s="20">
        <f>VLOOKUP(A27,Table7[#All],2,)</f>
        <v>10</v>
      </c>
      <c r="C27" s="23" t="s">
        <v>91</v>
      </c>
      <c r="D27" s="20">
        <f>VLOOKUP(C27,Table8[#All],2,0)</f>
        <v>0</v>
      </c>
      <c r="E27" s="23" t="s">
        <v>92</v>
      </c>
      <c r="F27" s="20">
        <f>VLOOKUP(E27,Table9[#All],2,0)</f>
        <v>0</v>
      </c>
      <c r="G27" s="23" t="s">
        <v>93</v>
      </c>
      <c r="H27" s="20">
        <f>VLOOKUP(G27,Table10[#All],2,0)</f>
        <v>1</v>
      </c>
      <c r="I27" s="23" t="s">
        <v>119</v>
      </c>
      <c r="J27" s="20">
        <f>VLOOKUP(I27,Table11[#All],2,0)</f>
        <v>0</v>
      </c>
      <c r="K27" s="23" t="s">
        <v>98</v>
      </c>
      <c r="L27" s="20">
        <f>VLOOKUP(K27,Table12[#All],2,0)</f>
        <v>0</v>
      </c>
      <c r="M27" s="23" t="s">
        <v>126</v>
      </c>
      <c r="N27" s="20">
        <f>VLOOKUP(M27,Table13[#All],2,0)</f>
        <v>0</v>
      </c>
      <c r="O27" s="23" t="s">
        <v>119</v>
      </c>
      <c r="P27" s="20">
        <f>VLOOKUP(O27,Table14[#All],2,0)</f>
        <v>0</v>
      </c>
      <c r="Q27" s="23" t="s">
        <v>104</v>
      </c>
      <c r="R27" s="20">
        <f>VLOOKUP(Q27,Table16[#All],2,0)</f>
        <v>0</v>
      </c>
      <c r="S27" s="23" t="s">
        <v>111</v>
      </c>
      <c r="T27" s="20">
        <f>VLOOKUP(S27,Table17[#All],2,0)</f>
        <v>0</v>
      </c>
      <c r="U27" s="24">
        <v>256300</v>
      </c>
    </row>
    <row r="28" spans="1:21">
      <c r="A28" s="19" t="s">
        <v>89</v>
      </c>
      <c r="B28" s="20">
        <f>VLOOKUP(A28,Table7[#All],2,)</f>
        <v>11</v>
      </c>
      <c r="C28" s="20" t="s">
        <v>91</v>
      </c>
      <c r="D28" s="20">
        <f>VLOOKUP(C28,Table8[#All],2,0)</f>
        <v>0</v>
      </c>
      <c r="E28" s="20" t="s">
        <v>92</v>
      </c>
      <c r="F28" s="20">
        <f>VLOOKUP(E28,Table9[#All],2,0)</f>
        <v>0</v>
      </c>
      <c r="G28" s="20" t="s">
        <v>93</v>
      </c>
      <c r="H28" s="20">
        <f>VLOOKUP(G28,Table10[#All],2,0)</f>
        <v>1</v>
      </c>
      <c r="I28" s="20" t="s">
        <v>98</v>
      </c>
      <c r="J28" s="20">
        <f>VLOOKUP(I28,Table11[#All],2,0)</f>
        <v>1</v>
      </c>
      <c r="K28" s="20" t="s">
        <v>98</v>
      </c>
      <c r="L28" s="20">
        <f>VLOOKUP(K28,Table12[#All],2,0)</f>
        <v>0</v>
      </c>
      <c r="M28" s="20" t="s">
        <v>98</v>
      </c>
      <c r="N28" s="20">
        <f>VLOOKUP(M28,Table13[#All],2,0)</f>
        <v>2</v>
      </c>
      <c r="O28" s="20" t="s">
        <v>119</v>
      </c>
      <c r="P28" s="20">
        <f>VLOOKUP(O28,Table14[#All],2,0)</f>
        <v>0</v>
      </c>
      <c r="Q28" s="20" t="s">
        <v>104</v>
      </c>
      <c r="R28" s="20">
        <f>VLOOKUP(Q28,Table16[#All],2,0)</f>
        <v>0</v>
      </c>
      <c r="S28" s="20" t="s">
        <v>111</v>
      </c>
      <c r="T28" s="20">
        <f>VLOOKUP(S28,Table17[#All],2,0)</f>
        <v>0</v>
      </c>
      <c r="U28" s="21">
        <v>134800</v>
      </c>
    </row>
    <row r="29" spans="1:21">
      <c r="A29" s="22" t="s">
        <v>147</v>
      </c>
      <c r="B29" s="20">
        <f>VLOOKUP(A29,Table7[#All],2,)</f>
        <v>10</v>
      </c>
      <c r="C29" s="23" t="s">
        <v>91</v>
      </c>
      <c r="D29" s="20">
        <f>VLOOKUP(C29,Table8[#All],2,0)</f>
        <v>0</v>
      </c>
      <c r="E29" s="23" t="s">
        <v>92</v>
      </c>
      <c r="F29" s="20">
        <f>VLOOKUP(E29,Table9[#All],2,0)</f>
        <v>0</v>
      </c>
      <c r="G29" s="23" t="s">
        <v>93</v>
      </c>
      <c r="H29" s="20">
        <f>VLOOKUP(G29,Table10[#All],2,0)</f>
        <v>1</v>
      </c>
      <c r="I29" s="23" t="s">
        <v>126</v>
      </c>
      <c r="J29" s="20">
        <f>VLOOKUP(I29,Table11[#All],2,0)</f>
        <v>2</v>
      </c>
      <c r="K29" s="23" t="s">
        <v>98</v>
      </c>
      <c r="L29" s="20">
        <f>VLOOKUP(K29,Table12[#All],2,0)</f>
        <v>0</v>
      </c>
      <c r="M29" s="23" t="s">
        <v>126</v>
      </c>
      <c r="N29" s="20">
        <f>VLOOKUP(M29,Table13[#All],2,0)</f>
        <v>0</v>
      </c>
      <c r="O29" s="23" t="s">
        <v>119</v>
      </c>
      <c r="P29" s="20">
        <f>VLOOKUP(O29,Table14[#All],2,0)</f>
        <v>0</v>
      </c>
      <c r="Q29" s="23" t="s">
        <v>104</v>
      </c>
      <c r="R29" s="20">
        <f>VLOOKUP(Q29,Table16[#All],2,0)</f>
        <v>0</v>
      </c>
      <c r="S29" s="23" t="s">
        <v>111</v>
      </c>
      <c r="T29" s="20">
        <f>VLOOKUP(S29,Table17[#All],2,0)</f>
        <v>0</v>
      </c>
      <c r="U29" s="24">
        <v>306000</v>
      </c>
    </row>
    <row r="30" spans="1:21">
      <c r="A30" s="19" t="s">
        <v>89</v>
      </c>
      <c r="B30" s="20">
        <f>VLOOKUP(A30,Table7[#All],2,)</f>
        <v>11</v>
      </c>
      <c r="C30" s="20" t="s">
        <v>91</v>
      </c>
      <c r="D30" s="20">
        <f>VLOOKUP(C30,Table8[#All],2,0)</f>
        <v>0</v>
      </c>
      <c r="E30" s="20" t="s">
        <v>92</v>
      </c>
      <c r="F30" s="20">
        <f>VLOOKUP(E30,Table9[#All],2,0)</f>
        <v>0</v>
      </c>
      <c r="G30" s="20" t="s">
        <v>93</v>
      </c>
      <c r="H30" s="20">
        <f>VLOOKUP(G30,Table10[#All],2,0)</f>
        <v>1</v>
      </c>
      <c r="I30" s="20" t="s">
        <v>98</v>
      </c>
      <c r="J30" s="20">
        <f>VLOOKUP(I30,Table11[#All],2,0)</f>
        <v>1</v>
      </c>
      <c r="K30" s="20" t="s">
        <v>98</v>
      </c>
      <c r="L30" s="20">
        <f>VLOOKUP(K30,Table12[#All],2,0)</f>
        <v>0</v>
      </c>
      <c r="M30" s="20" t="s">
        <v>98</v>
      </c>
      <c r="N30" s="20">
        <f>VLOOKUP(M30,Table13[#All],2,0)</f>
        <v>2</v>
      </c>
      <c r="O30" s="20" t="s">
        <v>98</v>
      </c>
      <c r="P30" s="20">
        <f>VLOOKUP(O30,Table14[#All],2,0)</f>
        <v>1</v>
      </c>
      <c r="Q30" s="20" t="s">
        <v>104</v>
      </c>
      <c r="R30" s="20">
        <f>VLOOKUP(Q30,Table16[#All],2,0)</f>
        <v>0</v>
      </c>
      <c r="S30" s="20" t="s">
        <v>111</v>
      </c>
      <c r="T30" s="20">
        <f>VLOOKUP(S30,Table17[#All],2,0)</f>
        <v>0</v>
      </c>
      <c r="U30" s="21">
        <v>207500</v>
      </c>
    </row>
    <row r="31" spans="1:21">
      <c r="A31" s="22" t="s">
        <v>197</v>
      </c>
      <c r="B31" s="20">
        <f>VLOOKUP(A31,Table7[#All],2,)</f>
        <v>8</v>
      </c>
      <c r="C31" s="23" t="s">
        <v>90</v>
      </c>
      <c r="D31" s="20">
        <f>VLOOKUP(C31,Table8[#All],2,0)</f>
        <v>1</v>
      </c>
      <c r="E31" s="23" t="s">
        <v>92</v>
      </c>
      <c r="F31" s="20">
        <f>VLOOKUP(E31,Table9[#All],2,0)</f>
        <v>0</v>
      </c>
      <c r="G31" s="23" t="s">
        <v>93</v>
      </c>
      <c r="H31" s="20">
        <f>VLOOKUP(G31,Table10[#All],2,0)</f>
        <v>1</v>
      </c>
      <c r="I31" s="23" t="s">
        <v>98</v>
      </c>
      <c r="J31" s="20">
        <f>VLOOKUP(I31,Table11[#All],2,0)</f>
        <v>1</v>
      </c>
      <c r="K31" s="23" t="s">
        <v>98</v>
      </c>
      <c r="L31" s="20">
        <f>VLOOKUP(K31,Table12[#All],2,0)</f>
        <v>0</v>
      </c>
      <c r="M31" s="23" t="s">
        <v>139</v>
      </c>
      <c r="N31" s="20">
        <f>VLOOKUP(M31,Table13[#All],2,0)</f>
        <v>3</v>
      </c>
      <c r="O31" s="23" t="s">
        <v>139</v>
      </c>
      <c r="P31" s="20">
        <f>VLOOKUP(O31,Table14[#All],2,0)</f>
        <v>3</v>
      </c>
      <c r="Q31" s="23" t="s">
        <v>104</v>
      </c>
      <c r="R31" s="20">
        <f>VLOOKUP(Q31,Table16[#All],2,0)</f>
        <v>0</v>
      </c>
      <c r="S31" s="23" t="s">
        <v>111</v>
      </c>
      <c r="T31" s="20">
        <f>VLOOKUP(S31,Table17[#All],2,0)</f>
        <v>0</v>
      </c>
      <c r="U31" s="24">
        <v>68500</v>
      </c>
    </row>
    <row r="32" spans="1:21">
      <c r="A32" s="19" t="s">
        <v>214</v>
      </c>
      <c r="B32" s="20">
        <f>VLOOKUP(A32,Table7[#All],2,)</f>
        <v>13</v>
      </c>
      <c r="C32" s="20" t="s">
        <v>90</v>
      </c>
      <c r="D32" s="20">
        <f>VLOOKUP(C32,Table8[#All],2,0)</f>
        <v>1</v>
      </c>
      <c r="E32" s="20" t="s">
        <v>92</v>
      </c>
      <c r="F32" s="20">
        <f>VLOOKUP(E32,Table9[#All],2,0)</f>
        <v>0</v>
      </c>
      <c r="G32" s="20" t="s">
        <v>122</v>
      </c>
      <c r="H32" s="20">
        <f>VLOOKUP(G32,Table10[#All],2,0)</f>
        <v>0</v>
      </c>
      <c r="I32" s="20" t="s">
        <v>98</v>
      </c>
      <c r="J32" s="20">
        <f>VLOOKUP(I32,Table11[#All],2,0)</f>
        <v>1</v>
      </c>
      <c r="K32" s="20" t="s">
        <v>98</v>
      </c>
      <c r="L32" s="20">
        <f>VLOOKUP(K32,Table12[#All],2,0)</f>
        <v>0</v>
      </c>
      <c r="M32" s="20" t="s">
        <v>98</v>
      </c>
      <c r="N32" s="20">
        <f>VLOOKUP(M32,Table13[#All],2,0)</f>
        <v>2</v>
      </c>
      <c r="O32" s="20" t="s">
        <v>98</v>
      </c>
      <c r="P32" s="20">
        <f>VLOOKUP(O32,Table14[#All],2,0)</f>
        <v>1</v>
      </c>
      <c r="Q32" s="20" t="s">
        <v>167</v>
      </c>
      <c r="R32" s="20">
        <f>VLOOKUP(Q32,Table16[#All],2,0)</f>
        <v>1</v>
      </c>
      <c r="S32" s="20" t="s">
        <v>111</v>
      </c>
      <c r="T32" s="20">
        <f>VLOOKUP(S32,Table17[#All],2,0)</f>
        <v>0</v>
      </c>
      <c r="U32" s="21">
        <v>40000</v>
      </c>
    </row>
    <row r="33" spans="1:21">
      <c r="A33" s="22" t="s">
        <v>169</v>
      </c>
      <c r="B33" s="20">
        <f>VLOOKUP(A33,Table7[#All],2,)</f>
        <v>9</v>
      </c>
      <c r="C33" s="23" t="s">
        <v>91</v>
      </c>
      <c r="D33" s="20">
        <f>VLOOKUP(C33,Table8[#All],2,0)</f>
        <v>0</v>
      </c>
      <c r="E33" s="23" t="s">
        <v>92</v>
      </c>
      <c r="F33" s="20">
        <f>VLOOKUP(E33,Table9[#All],2,0)</f>
        <v>0</v>
      </c>
      <c r="G33" s="23" t="s">
        <v>93</v>
      </c>
      <c r="H33" s="20">
        <f>VLOOKUP(G33,Table10[#All],2,0)</f>
        <v>1</v>
      </c>
      <c r="I33" s="23" t="s">
        <v>98</v>
      </c>
      <c r="J33" s="20">
        <f>VLOOKUP(I33,Table11[#All],2,0)</f>
        <v>1</v>
      </c>
      <c r="K33" s="23" t="s">
        <v>98</v>
      </c>
      <c r="L33" s="20">
        <f>VLOOKUP(K33,Table12[#All],2,0)</f>
        <v>0</v>
      </c>
      <c r="M33" s="23" t="s">
        <v>119</v>
      </c>
      <c r="N33" s="20">
        <f>VLOOKUP(M33,Table13[#All],2,0)</f>
        <v>1</v>
      </c>
      <c r="O33" s="23" t="s">
        <v>119</v>
      </c>
      <c r="P33" s="20">
        <f>VLOOKUP(O33,Table14[#All],2,0)</f>
        <v>0</v>
      </c>
      <c r="Q33" s="23" t="s">
        <v>104</v>
      </c>
      <c r="R33" s="20">
        <f>VLOOKUP(Q33,Table16[#All],2,0)</f>
        <v>0</v>
      </c>
      <c r="S33" s="23" t="s">
        <v>111</v>
      </c>
      <c r="T33" s="20">
        <f>VLOOKUP(S33,Table17[#All],2,0)</f>
        <v>0</v>
      </c>
      <c r="U33" s="24">
        <v>149350</v>
      </c>
    </row>
    <row r="34" spans="1:21">
      <c r="A34" s="19" t="s">
        <v>209</v>
      </c>
      <c r="B34" s="20">
        <f>VLOOKUP(A34,Table7[#All],2,)</f>
        <v>0</v>
      </c>
      <c r="C34" s="20" t="s">
        <v>91</v>
      </c>
      <c r="D34" s="20">
        <f>VLOOKUP(C34,Table8[#All],2,0)</f>
        <v>0</v>
      </c>
      <c r="E34" s="20" t="s">
        <v>92</v>
      </c>
      <c r="F34" s="20">
        <f>VLOOKUP(E34,Table9[#All],2,0)</f>
        <v>0</v>
      </c>
      <c r="G34" s="20" t="s">
        <v>93</v>
      </c>
      <c r="H34" s="20">
        <f>VLOOKUP(G34,Table10[#All],2,0)</f>
        <v>1</v>
      </c>
      <c r="I34" s="20" t="s">
        <v>126</v>
      </c>
      <c r="J34" s="20">
        <f>VLOOKUP(I34,Table11[#All],2,0)</f>
        <v>2</v>
      </c>
      <c r="K34" s="20" t="s">
        <v>98</v>
      </c>
      <c r="L34" s="20">
        <f>VLOOKUP(K34,Table12[#All],2,0)</f>
        <v>0</v>
      </c>
      <c r="M34" s="20" t="s">
        <v>126</v>
      </c>
      <c r="N34" s="20">
        <f>VLOOKUP(M34,Table13[#All],2,0)</f>
        <v>0</v>
      </c>
      <c r="O34" s="20" t="s">
        <v>119</v>
      </c>
      <c r="P34" s="20">
        <f>VLOOKUP(O34,Table14[#All],2,0)</f>
        <v>0</v>
      </c>
      <c r="Q34" s="20" t="s">
        <v>104</v>
      </c>
      <c r="R34" s="20">
        <f>VLOOKUP(Q34,Table16[#All],2,0)</f>
        <v>0</v>
      </c>
      <c r="S34" s="20" t="s">
        <v>111</v>
      </c>
      <c r="T34" s="20">
        <f>VLOOKUP(S34,Table17[#All],2,0)</f>
        <v>0</v>
      </c>
      <c r="U34" s="21">
        <v>179900</v>
      </c>
    </row>
    <row r="35" spans="1:21">
      <c r="A35" s="22" t="s">
        <v>89</v>
      </c>
      <c r="B35" s="20">
        <f>VLOOKUP(A35,Table7[#All],2,)</f>
        <v>11</v>
      </c>
      <c r="C35" s="23" t="s">
        <v>91</v>
      </c>
      <c r="D35" s="20">
        <f>VLOOKUP(C35,Table8[#All],2,0)</f>
        <v>0</v>
      </c>
      <c r="E35" s="23" t="s">
        <v>92</v>
      </c>
      <c r="F35" s="20">
        <f>VLOOKUP(E35,Table9[#All],2,0)</f>
        <v>0</v>
      </c>
      <c r="G35" s="23" t="s">
        <v>93</v>
      </c>
      <c r="H35" s="20">
        <f>VLOOKUP(G35,Table10[#All],2,0)</f>
        <v>1</v>
      </c>
      <c r="I35" s="23" t="s">
        <v>98</v>
      </c>
      <c r="J35" s="20">
        <f>VLOOKUP(I35,Table11[#All],2,0)</f>
        <v>1</v>
      </c>
      <c r="K35" s="23" t="s">
        <v>98</v>
      </c>
      <c r="L35" s="20">
        <f>VLOOKUP(K35,Table12[#All],2,0)</f>
        <v>0</v>
      </c>
      <c r="M35" s="23" t="s">
        <v>119</v>
      </c>
      <c r="N35" s="20">
        <f>VLOOKUP(M35,Table13[#All],2,0)</f>
        <v>1</v>
      </c>
      <c r="O35" s="23" t="s">
        <v>119</v>
      </c>
      <c r="P35" s="20">
        <f>VLOOKUP(O35,Table14[#All],2,0)</f>
        <v>0</v>
      </c>
      <c r="Q35" s="23" t="s">
        <v>104</v>
      </c>
      <c r="R35" s="20">
        <f>VLOOKUP(Q35,Table16[#All],2,0)</f>
        <v>0</v>
      </c>
      <c r="S35" s="23" t="s">
        <v>111</v>
      </c>
      <c r="T35" s="20">
        <f>VLOOKUP(S35,Table17[#All],2,0)</f>
        <v>0</v>
      </c>
      <c r="U35" s="24">
        <v>165500</v>
      </c>
    </row>
    <row r="36" spans="1:21">
      <c r="A36" s="19" t="s">
        <v>147</v>
      </c>
      <c r="B36" s="20">
        <f>VLOOKUP(A36,Table7[#All],2,)</f>
        <v>10</v>
      </c>
      <c r="C36" s="20" t="s">
        <v>91</v>
      </c>
      <c r="D36" s="20">
        <f>VLOOKUP(C36,Table8[#All],2,0)</f>
        <v>0</v>
      </c>
      <c r="E36" s="20" t="s">
        <v>129</v>
      </c>
      <c r="F36" s="20">
        <f>VLOOKUP(E36,Table9[#All],2,0)</f>
        <v>3</v>
      </c>
      <c r="G36" s="20" t="s">
        <v>93</v>
      </c>
      <c r="H36" s="20">
        <f>VLOOKUP(G36,Table10[#All],2,0)</f>
        <v>1</v>
      </c>
      <c r="I36" s="20" t="s">
        <v>126</v>
      </c>
      <c r="J36" s="20">
        <f>VLOOKUP(I36,Table11[#All],2,0)</f>
        <v>2</v>
      </c>
      <c r="K36" s="20" t="s">
        <v>98</v>
      </c>
      <c r="L36" s="20">
        <f>VLOOKUP(K36,Table12[#All],2,0)</f>
        <v>0</v>
      </c>
      <c r="M36" s="20" t="s">
        <v>126</v>
      </c>
      <c r="N36" s="20">
        <f>VLOOKUP(M36,Table13[#All],2,0)</f>
        <v>0</v>
      </c>
      <c r="O36" s="20" t="s">
        <v>126</v>
      </c>
      <c r="P36" s="20">
        <f>VLOOKUP(O36,Table14[#All],2,0)</f>
        <v>2</v>
      </c>
      <c r="Q36" s="20" t="s">
        <v>104</v>
      </c>
      <c r="R36" s="20">
        <f>VLOOKUP(Q36,Table16[#All],2,0)</f>
        <v>0</v>
      </c>
      <c r="S36" s="20" t="s">
        <v>111</v>
      </c>
      <c r="T36" s="20">
        <f>VLOOKUP(S36,Table17[#All],2,0)</f>
        <v>0</v>
      </c>
      <c r="U36" s="21">
        <v>277500</v>
      </c>
    </row>
    <row r="37" spans="1:21">
      <c r="A37" s="22" t="s">
        <v>147</v>
      </c>
      <c r="B37" s="20">
        <f>VLOOKUP(A37,Table7[#All],2,)</f>
        <v>10</v>
      </c>
      <c r="C37" s="23" t="s">
        <v>91</v>
      </c>
      <c r="D37" s="20">
        <f>VLOOKUP(C37,Table8[#All],2,0)</f>
        <v>0</v>
      </c>
      <c r="E37" s="23" t="s">
        <v>92</v>
      </c>
      <c r="F37" s="20">
        <f>VLOOKUP(E37,Table9[#All],2,0)</f>
        <v>0</v>
      </c>
      <c r="G37" s="23" t="s">
        <v>122</v>
      </c>
      <c r="H37" s="20">
        <f>VLOOKUP(G37,Table10[#All],2,0)</f>
        <v>0</v>
      </c>
      <c r="I37" s="23" t="s">
        <v>126</v>
      </c>
      <c r="J37" s="20">
        <f>VLOOKUP(I37,Table11[#All],2,0)</f>
        <v>2</v>
      </c>
      <c r="K37" s="23" t="s">
        <v>98</v>
      </c>
      <c r="L37" s="20">
        <f>VLOOKUP(K37,Table12[#All],2,0)</f>
        <v>0</v>
      </c>
      <c r="M37" s="23" t="s">
        <v>126</v>
      </c>
      <c r="N37" s="20">
        <f>VLOOKUP(M37,Table13[#All],2,0)</f>
        <v>0</v>
      </c>
      <c r="O37" s="23" t="s">
        <v>119</v>
      </c>
      <c r="P37" s="20">
        <f>VLOOKUP(O37,Table14[#All],2,0)</f>
        <v>0</v>
      </c>
      <c r="Q37" s="23" t="s">
        <v>104</v>
      </c>
      <c r="R37" s="20">
        <f>VLOOKUP(Q37,Table16[#All],2,0)</f>
        <v>0</v>
      </c>
      <c r="S37" s="23" t="s">
        <v>111</v>
      </c>
      <c r="T37" s="20">
        <f>VLOOKUP(S37,Table17[#All],2,0)</f>
        <v>0</v>
      </c>
      <c r="U37" s="24">
        <v>309000</v>
      </c>
    </row>
    <row r="38" spans="1:21">
      <c r="A38" s="19" t="s">
        <v>209</v>
      </c>
      <c r="B38" s="20">
        <f>VLOOKUP(A38,Table7[#All],2,)</f>
        <v>0</v>
      </c>
      <c r="C38" s="20" t="s">
        <v>91</v>
      </c>
      <c r="D38" s="20">
        <f>VLOOKUP(C38,Table8[#All],2,0)</f>
        <v>0</v>
      </c>
      <c r="E38" s="20" t="s">
        <v>92</v>
      </c>
      <c r="F38" s="20">
        <f>VLOOKUP(E38,Table9[#All],2,0)</f>
        <v>0</v>
      </c>
      <c r="G38" s="20" t="s">
        <v>93</v>
      </c>
      <c r="H38" s="20">
        <f>VLOOKUP(G38,Table10[#All],2,0)</f>
        <v>1</v>
      </c>
      <c r="I38" s="20" t="s">
        <v>119</v>
      </c>
      <c r="J38" s="20">
        <f>VLOOKUP(I38,Table11[#All],2,0)</f>
        <v>0</v>
      </c>
      <c r="K38" s="20" t="s">
        <v>98</v>
      </c>
      <c r="L38" s="20">
        <f>VLOOKUP(K38,Table12[#All],2,0)</f>
        <v>0</v>
      </c>
      <c r="M38" s="20" t="s">
        <v>126</v>
      </c>
      <c r="N38" s="20">
        <f>VLOOKUP(M38,Table13[#All],2,0)</f>
        <v>0</v>
      </c>
      <c r="O38" s="20" t="s">
        <v>98</v>
      </c>
      <c r="P38" s="20">
        <f>VLOOKUP(O38,Table14[#All],2,0)</f>
        <v>1</v>
      </c>
      <c r="Q38" s="20" t="s">
        <v>104</v>
      </c>
      <c r="R38" s="20">
        <f>VLOOKUP(Q38,Table16[#All],2,0)</f>
        <v>0</v>
      </c>
      <c r="S38" s="20" t="s">
        <v>111</v>
      </c>
      <c r="T38" s="20">
        <f>VLOOKUP(S38,Table17[#All],2,0)</f>
        <v>0</v>
      </c>
      <c r="U38" s="21">
        <v>145000</v>
      </c>
    </row>
    <row r="39" spans="1:21">
      <c r="A39" s="22" t="s">
        <v>89</v>
      </c>
      <c r="B39" s="20">
        <f>VLOOKUP(A39,Table7[#All],2,)</f>
        <v>11</v>
      </c>
      <c r="C39" s="23" t="s">
        <v>91</v>
      </c>
      <c r="D39" s="20">
        <f>VLOOKUP(C39,Table8[#All],2,0)</f>
        <v>0</v>
      </c>
      <c r="E39" s="23" t="s">
        <v>92</v>
      </c>
      <c r="F39" s="20">
        <f>VLOOKUP(E39,Table9[#All],2,0)</f>
        <v>0</v>
      </c>
      <c r="G39" s="23" t="s">
        <v>93</v>
      </c>
      <c r="H39" s="20">
        <f>VLOOKUP(G39,Table10[#All],2,0)</f>
        <v>1</v>
      </c>
      <c r="I39" s="23" t="s">
        <v>98</v>
      </c>
      <c r="J39" s="20">
        <f>VLOOKUP(I39,Table11[#All],2,0)</f>
        <v>1</v>
      </c>
      <c r="K39" s="23" t="s">
        <v>98</v>
      </c>
      <c r="L39" s="20">
        <f>VLOOKUP(K39,Table12[#All],2,0)</f>
        <v>0</v>
      </c>
      <c r="M39" s="23" t="s">
        <v>119</v>
      </c>
      <c r="N39" s="20">
        <f>VLOOKUP(M39,Table13[#All],2,0)</f>
        <v>1</v>
      </c>
      <c r="O39" s="23" t="s">
        <v>98</v>
      </c>
      <c r="P39" s="20">
        <f>VLOOKUP(O39,Table14[#All],2,0)</f>
        <v>1</v>
      </c>
      <c r="Q39" s="23" t="s">
        <v>104</v>
      </c>
      <c r="R39" s="20">
        <f>VLOOKUP(Q39,Table16[#All],2,0)</f>
        <v>0</v>
      </c>
      <c r="S39" s="23" t="s">
        <v>111</v>
      </c>
      <c r="T39" s="20">
        <f>VLOOKUP(S39,Table17[#All],2,0)</f>
        <v>0</v>
      </c>
      <c r="U39" s="24">
        <v>153000</v>
      </c>
    </row>
    <row r="40" spans="1:21">
      <c r="A40" s="19" t="s">
        <v>89</v>
      </c>
      <c r="B40" s="20">
        <f>VLOOKUP(A40,Table7[#All],2,)</f>
        <v>11</v>
      </c>
      <c r="C40" s="20" t="s">
        <v>91</v>
      </c>
      <c r="D40" s="20">
        <f>VLOOKUP(C40,Table8[#All],2,0)</f>
        <v>0</v>
      </c>
      <c r="E40" s="20" t="s">
        <v>92</v>
      </c>
      <c r="F40" s="20">
        <f>VLOOKUP(E40,Table9[#All],2,0)</f>
        <v>0</v>
      </c>
      <c r="G40" s="20" t="s">
        <v>93</v>
      </c>
      <c r="H40" s="20">
        <f>VLOOKUP(G40,Table10[#All],2,0)</f>
        <v>1</v>
      </c>
      <c r="I40" s="20" t="s">
        <v>98</v>
      </c>
      <c r="J40" s="20">
        <f>VLOOKUP(I40,Table11[#All],2,0)</f>
        <v>1</v>
      </c>
      <c r="K40" s="20" t="s">
        <v>98</v>
      </c>
      <c r="L40" s="20">
        <f>VLOOKUP(K40,Table12[#All],2,0)</f>
        <v>0</v>
      </c>
      <c r="M40" s="20" t="s">
        <v>98</v>
      </c>
      <c r="N40" s="20">
        <f>VLOOKUP(M40,Table13[#All],2,0)</f>
        <v>2</v>
      </c>
      <c r="O40" s="20" t="s">
        <v>119</v>
      </c>
      <c r="P40" s="20">
        <f>VLOOKUP(O40,Table14[#All],2,0)</f>
        <v>0</v>
      </c>
      <c r="Q40" s="20" t="s">
        <v>104</v>
      </c>
      <c r="R40" s="20">
        <f>VLOOKUP(Q40,Table16[#All],2,0)</f>
        <v>0</v>
      </c>
      <c r="S40" s="20" t="s">
        <v>172</v>
      </c>
      <c r="T40" s="20">
        <f>VLOOKUP(S40,Table17[#All],2,0)</f>
        <v>1</v>
      </c>
      <c r="U40" s="21">
        <v>109000</v>
      </c>
    </row>
    <row r="41" spans="1:21">
      <c r="A41" s="22" t="s">
        <v>206</v>
      </c>
      <c r="B41" s="20">
        <f>VLOOKUP(A41,Table7[#All],2,)</f>
        <v>15</v>
      </c>
      <c r="C41" s="23" t="s">
        <v>91</v>
      </c>
      <c r="D41" s="20">
        <f>VLOOKUP(C41,Table8[#All],2,0)</f>
        <v>0</v>
      </c>
      <c r="E41" s="23" t="s">
        <v>179</v>
      </c>
      <c r="F41" s="20">
        <f>VLOOKUP(E41,Table9[#All],2,0)</f>
        <v>2</v>
      </c>
      <c r="G41" s="23" t="s">
        <v>93</v>
      </c>
      <c r="H41" s="20">
        <f>VLOOKUP(G41,Table10[#All],2,0)</f>
        <v>1</v>
      </c>
      <c r="I41" s="23" t="s">
        <v>83</v>
      </c>
      <c r="J41" s="20">
        <f>VLOOKUP(I41,Table11[#All],2,0)</f>
        <v>3</v>
      </c>
      <c r="K41" s="23" t="s">
        <v>83</v>
      </c>
      <c r="L41" s="20">
        <f>VLOOKUP(K41,Table12[#All],2,0)</f>
        <v>2</v>
      </c>
      <c r="M41" s="23" t="s">
        <v>98</v>
      </c>
      <c r="N41" s="20">
        <f>VLOOKUP(M41,Table13[#All],2,0)</f>
        <v>2</v>
      </c>
      <c r="O41" s="23" t="s">
        <v>139</v>
      </c>
      <c r="P41" s="20">
        <f>VLOOKUP(O41,Table14[#All],2,0)</f>
        <v>3</v>
      </c>
      <c r="Q41" s="23" t="s">
        <v>167</v>
      </c>
      <c r="R41" s="20">
        <f>VLOOKUP(Q41,Table16[#All],2,0)</f>
        <v>1</v>
      </c>
      <c r="S41" s="23" t="s">
        <v>241</v>
      </c>
      <c r="T41" s="20">
        <f>VLOOKUP(S41,Table17[#All],2,0)</f>
        <v>3</v>
      </c>
      <c r="U41" s="24">
        <v>82000</v>
      </c>
    </row>
    <row r="42" spans="1:21">
      <c r="A42" s="19" t="s">
        <v>89</v>
      </c>
      <c r="B42" s="20">
        <f>VLOOKUP(A42,Table7[#All],2,)</f>
        <v>11</v>
      </c>
      <c r="C42" s="20" t="s">
        <v>91</v>
      </c>
      <c r="D42" s="20">
        <f>VLOOKUP(C42,Table8[#All],2,0)</f>
        <v>0</v>
      </c>
      <c r="E42" s="20" t="s">
        <v>92</v>
      </c>
      <c r="F42" s="20">
        <f>VLOOKUP(E42,Table9[#All],2,0)</f>
        <v>0</v>
      </c>
      <c r="G42" s="20" t="s">
        <v>93</v>
      </c>
      <c r="H42" s="20">
        <f>VLOOKUP(G42,Table10[#All],2,0)</f>
        <v>1</v>
      </c>
      <c r="I42" s="20" t="s">
        <v>98</v>
      </c>
      <c r="J42" s="20">
        <f>VLOOKUP(I42,Table11[#All],2,0)</f>
        <v>1</v>
      </c>
      <c r="K42" s="20" t="s">
        <v>98</v>
      </c>
      <c r="L42" s="20">
        <f>VLOOKUP(K42,Table12[#All],2,0)</f>
        <v>0</v>
      </c>
      <c r="M42" s="20" t="s">
        <v>126</v>
      </c>
      <c r="N42" s="20">
        <f>VLOOKUP(M42,Table13[#All],2,0)</f>
        <v>0</v>
      </c>
      <c r="O42" s="20" t="s">
        <v>98</v>
      </c>
      <c r="P42" s="20">
        <f>VLOOKUP(O42,Table14[#All],2,0)</f>
        <v>1</v>
      </c>
      <c r="Q42" s="20" t="s">
        <v>104</v>
      </c>
      <c r="R42" s="20">
        <f>VLOOKUP(Q42,Table16[#All],2,0)</f>
        <v>0</v>
      </c>
      <c r="S42" s="20" t="s">
        <v>172</v>
      </c>
      <c r="T42" s="20">
        <f>VLOOKUP(S42,Table17[#All],2,0)</f>
        <v>1</v>
      </c>
      <c r="U42" s="21">
        <v>160000</v>
      </c>
    </row>
    <row r="43" spans="1:21">
      <c r="A43" s="22" t="s">
        <v>218</v>
      </c>
      <c r="B43" s="20">
        <f>VLOOKUP(A43,Table7[#All],2,)</f>
        <v>16</v>
      </c>
      <c r="C43" s="23" t="s">
        <v>91</v>
      </c>
      <c r="D43" s="20">
        <f>VLOOKUP(C43,Table8[#All],2,0)</f>
        <v>0</v>
      </c>
      <c r="E43" s="23" t="s">
        <v>92</v>
      </c>
      <c r="F43" s="20">
        <f>VLOOKUP(E43,Table9[#All],2,0)</f>
        <v>0</v>
      </c>
      <c r="G43" s="23" t="s">
        <v>93</v>
      </c>
      <c r="H43" s="20">
        <f>VLOOKUP(G43,Table10[#All],2,0)</f>
        <v>1</v>
      </c>
      <c r="I43" s="23" t="s">
        <v>98</v>
      </c>
      <c r="J43" s="20">
        <f>VLOOKUP(I43,Table11[#All],2,0)</f>
        <v>1</v>
      </c>
      <c r="K43" s="23" t="s">
        <v>98</v>
      </c>
      <c r="L43" s="20">
        <f>VLOOKUP(K43,Table12[#All],2,0)</f>
        <v>0</v>
      </c>
      <c r="M43" s="23" t="s">
        <v>119</v>
      </c>
      <c r="N43" s="20">
        <f>VLOOKUP(M43,Table13[#All],2,0)</f>
        <v>1</v>
      </c>
      <c r="O43" s="23" t="s">
        <v>98</v>
      </c>
      <c r="P43" s="20">
        <f>VLOOKUP(O43,Table14[#All],2,0)</f>
        <v>1</v>
      </c>
      <c r="Q43" s="23" t="s">
        <v>191</v>
      </c>
      <c r="R43" s="20">
        <f>VLOOKUP(Q43,Table16[#All],2,0)</f>
        <v>2</v>
      </c>
      <c r="S43" s="23" t="s">
        <v>111</v>
      </c>
      <c r="T43" s="20">
        <f>VLOOKUP(S43,Table17[#All],2,0)</f>
        <v>0</v>
      </c>
      <c r="U43" s="24">
        <v>170000</v>
      </c>
    </row>
    <row r="44" spans="1:21">
      <c r="A44" s="19" t="s">
        <v>165</v>
      </c>
      <c r="B44" s="20">
        <f>VLOOKUP(A44,Table7[#All],2,)</f>
        <v>12</v>
      </c>
      <c r="C44" s="20" t="s">
        <v>91</v>
      </c>
      <c r="D44" s="20">
        <f>VLOOKUP(C44,Table8[#All],2,0)</f>
        <v>0</v>
      </c>
      <c r="E44" s="20" t="s">
        <v>92</v>
      </c>
      <c r="F44" s="20">
        <f>VLOOKUP(E44,Table9[#All],2,0)</f>
        <v>0</v>
      </c>
      <c r="G44" s="20" t="s">
        <v>183</v>
      </c>
      <c r="H44" s="20">
        <f>VLOOKUP(G44,Table10[#All],2,0)</f>
        <v>4</v>
      </c>
      <c r="I44" s="20" t="s">
        <v>119</v>
      </c>
      <c r="J44" s="20">
        <f>VLOOKUP(I44,Table11[#All],2,0)</f>
        <v>0</v>
      </c>
      <c r="K44" s="20" t="s">
        <v>98</v>
      </c>
      <c r="L44" s="20">
        <f>VLOOKUP(K44,Table12[#All],2,0)</f>
        <v>0</v>
      </c>
      <c r="M44" s="20" t="s">
        <v>119</v>
      </c>
      <c r="N44" s="20">
        <f>VLOOKUP(M44,Table13[#All],2,0)</f>
        <v>1</v>
      </c>
      <c r="O44" s="20" t="s">
        <v>119</v>
      </c>
      <c r="P44" s="20">
        <f>VLOOKUP(O44,Table14[#All],2,0)</f>
        <v>0</v>
      </c>
      <c r="Q44" s="20" t="s">
        <v>104</v>
      </c>
      <c r="R44" s="20">
        <f>VLOOKUP(Q44,Table16[#All],2,0)</f>
        <v>0</v>
      </c>
      <c r="S44" s="20" t="s">
        <v>111</v>
      </c>
      <c r="T44" s="20">
        <f>VLOOKUP(S44,Table17[#All],2,0)</f>
        <v>0</v>
      </c>
      <c r="U44" s="21">
        <v>144000</v>
      </c>
    </row>
    <row r="45" spans="1:21">
      <c r="A45" s="22" t="s">
        <v>209</v>
      </c>
      <c r="B45" s="20">
        <f>VLOOKUP(A45,Table7[#All],2,)</f>
        <v>0</v>
      </c>
      <c r="C45" s="23" t="s">
        <v>91</v>
      </c>
      <c r="D45" s="20">
        <f>VLOOKUP(C45,Table8[#All],2,0)</f>
        <v>0</v>
      </c>
      <c r="E45" s="23" t="s">
        <v>92</v>
      </c>
      <c r="F45" s="20">
        <f>VLOOKUP(E45,Table9[#All],2,0)</f>
        <v>0</v>
      </c>
      <c r="G45" s="23" t="s">
        <v>93</v>
      </c>
      <c r="H45" s="20">
        <f>VLOOKUP(G45,Table10[#All],2,0)</f>
        <v>1</v>
      </c>
      <c r="I45" s="23" t="s">
        <v>119</v>
      </c>
      <c r="J45" s="20">
        <f>VLOOKUP(I45,Table11[#All],2,0)</f>
        <v>0</v>
      </c>
      <c r="K45" s="23" t="s">
        <v>98</v>
      </c>
      <c r="L45" s="20">
        <f>VLOOKUP(K45,Table12[#All],2,0)</f>
        <v>0</v>
      </c>
      <c r="M45" s="23" t="s">
        <v>98</v>
      </c>
      <c r="N45" s="20">
        <f>VLOOKUP(M45,Table13[#All],2,0)</f>
        <v>2</v>
      </c>
      <c r="O45" s="23" t="s">
        <v>98</v>
      </c>
      <c r="P45" s="20">
        <f>VLOOKUP(O45,Table14[#All],2,0)</f>
        <v>1</v>
      </c>
      <c r="Q45" s="23" t="s">
        <v>104</v>
      </c>
      <c r="R45" s="20">
        <f>VLOOKUP(Q45,Table16[#All],2,0)</f>
        <v>0</v>
      </c>
      <c r="S45" s="23" t="s">
        <v>111</v>
      </c>
      <c r="T45" s="20">
        <f>VLOOKUP(S45,Table17[#All],2,0)</f>
        <v>0</v>
      </c>
      <c r="U45" s="24">
        <v>130250</v>
      </c>
    </row>
    <row r="46" spans="1:21">
      <c r="A46" s="19" t="s">
        <v>89</v>
      </c>
      <c r="B46" s="20">
        <f>VLOOKUP(A46,Table7[#All],2,)</f>
        <v>11</v>
      </c>
      <c r="C46" s="20" t="s">
        <v>91</v>
      </c>
      <c r="D46" s="20">
        <f>VLOOKUP(C46,Table8[#All],2,0)</f>
        <v>0</v>
      </c>
      <c r="E46" s="20" t="s">
        <v>92</v>
      </c>
      <c r="F46" s="20">
        <f>VLOOKUP(E46,Table9[#All],2,0)</f>
        <v>0</v>
      </c>
      <c r="G46" s="20" t="s">
        <v>93</v>
      </c>
      <c r="H46" s="20">
        <f>VLOOKUP(G46,Table10[#All],2,0)</f>
        <v>1</v>
      </c>
      <c r="I46" s="20" t="s">
        <v>98</v>
      </c>
      <c r="J46" s="20">
        <f>VLOOKUP(I46,Table11[#All],2,0)</f>
        <v>1</v>
      </c>
      <c r="K46" s="20" t="s">
        <v>98</v>
      </c>
      <c r="L46" s="20">
        <f>VLOOKUP(K46,Table12[#All],2,0)</f>
        <v>0</v>
      </c>
      <c r="M46" s="20" t="s">
        <v>126</v>
      </c>
      <c r="N46" s="20">
        <f>VLOOKUP(M46,Table13[#All],2,0)</f>
        <v>0</v>
      </c>
      <c r="O46" s="20" t="s">
        <v>98</v>
      </c>
      <c r="P46" s="20">
        <f>VLOOKUP(O46,Table14[#All],2,0)</f>
        <v>1</v>
      </c>
      <c r="Q46" s="20" t="s">
        <v>104</v>
      </c>
      <c r="R46" s="20">
        <f>VLOOKUP(Q46,Table16[#All],2,0)</f>
        <v>0</v>
      </c>
      <c r="S46" s="20" t="s">
        <v>111</v>
      </c>
      <c r="T46" s="20">
        <f>VLOOKUP(S46,Table17[#All],2,0)</f>
        <v>0</v>
      </c>
      <c r="U46" s="21">
        <v>141000</v>
      </c>
    </row>
    <row r="47" spans="1:21">
      <c r="A47" s="22" t="s">
        <v>147</v>
      </c>
      <c r="B47" s="20">
        <f>VLOOKUP(A47,Table7[#All],2,)</f>
        <v>10</v>
      </c>
      <c r="C47" s="23" t="s">
        <v>91</v>
      </c>
      <c r="D47" s="20">
        <f>VLOOKUP(C47,Table8[#All],2,0)</f>
        <v>0</v>
      </c>
      <c r="E47" s="23" t="s">
        <v>129</v>
      </c>
      <c r="F47" s="20">
        <f>VLOOKUP(E47,Table9[#All],2,0)</f>
        <v>3</v>
      </c>
      <c r="G47" s="23" t="s">
        <v>93</v>
      </c>
      <c r="H47" s="20">
        <f>VLOOKUP(G47,Table10[#All],2,0)</f>
        <v>1</v>
      </c>
      <c r="I47" s="23" t="s">
        <v>126</v>
      </c>
      <c r="J47" s="20">
        <f>VLOOKUP(I47,Table11[#All],2,0)</f>
        <v>2</v>
      </c>
      <c r="K47" s="23" t="s">
        <v>98</v>
      </c>
      <c r="L47" s="20">
        <f>VLOOKUP(K47,Table12[#All],2,0)</f>
        <v>0</v>
      </c>
      <c r="M47" s="23" t="s">
        <v>126</v>
      </c>
      <c r="N47" s="20">
        <f>VLOOKUP(M47,Table13[#All],2,0)</f>
        <v>0</v>
      </c>
      <c r="O47" s="23" t="s">
        <v>126</v>
      </c>
      <c r="P47" s="20">
        <f>VLOOKUP(O47,Table14[#All],2,0)</f>
        <v>2</v>
      </c>
      <c r="Q47" s="23" t="s">
        <v>104</v>
      </c>
      <c r="R47" s="20">
        <f>VLOOKUP(Q47,Table16[#All],2,0)</f>
        <v>0</v>
      </c>
      <c r="S47" s="23" t="s">
        <v>111</v>
      </c>
      <c r="T47" s="20">
        <f>VLOOKUP(S47,Table17[#All],2,0)</f>
        <v>0</v>
      </c>
      <c r="U47" s="24">
        <v>319900</v>
      </c>
    </row>
    <row r="48" spans="1:21">
      <c r="A48" s="19" t="s">
        <v>217</v>
      </c>
      <c r="B48" s="20">
        <f>VLOOKUP(A48,Table7[#All],2,)</f>
        <v>4</v>
      </c>
      <c r="C48" s="20" t="s">
        <v>91</v>
      </c>
      <c r="D48" s="20">
        <f>VLOOKUP(C48,Table8[#All],2,0)</f>
        <v>0</v>
      </c>
      <c r="E48" s="20" t="s">
        <v>92</v>
      </c>
      <c r="F48" s="20">
        <f>VLOOKUP(E48,Table9[#All],2,0)</f>
        <v>0</v>
      </c>
      <c r="G48" s="20" t="s">
        <v>176</v>
      </c>
      <c r="H48" s="20">
        <f>VLOOKUP(G48,Table10[#All],2,0)</f>
        <v>2</v>
      </c>
      <c r="I48" s="20" t="s">
        <v>126</v>
      </c>
      <c r="J48" s="20">
        <f>VLOOKUP(I48,Table11[#All],2,0)</f>
        <v>2</v>
      </c>
      <c r="K48" s="20" t="s">
        <v>98</v>
      </c>
      <c r="L48" s="20">
        <f>VLOOKUP(K48,Table12[#All],2,0)</f>
        <v>0</v>
      </c>
      <c r="M48" s="20" t="s">
        <v>126</v>
      </c>
      <c r="N48" s="20">
        <f>VLOOKUP(M48,Table13[#All],2,0)</f>
        <v>0</v>
      </c>
      <c r="O48" s="20" t="s">
        <v>119</v>
      </c>
      <c r="P48" s="20">
        <f>VLOOKUP(O48,Table14[#All],2,0)</f>
        <v>0</v>
      </c>
      <c r="Q48" s="20" t="s">
        <v>104</v>
      </c>
      <c r="R48" s="20">
        <f>VLOOKUP(Q48,Table16[#All],2,0)</f>
        <v>0</v>
      </c>
      <c r="S48" s="20" t="s">
        <v>172</v>
      </c>
      <c r="T48" s="20">
        <f>VLOOKUP(S48,Table17[#All],2,0)</f>
        <v>1</v>
      </c>
      <c r="U48" s="21">
        <v>239686</v>
      </c>
    </row>
    <row r="49" spans="1:21">
      <c r="A49" s="22" t="s">
        <v>163</v>
      </c>
      <c r="B49" s="20">
        <f>VLOOKUP(A49,Table7[#All],2,)</f>
        <v>5</v>
      </c>
      <c r="C49" s="23" t="s">
        <v>91</v>
      </c>
      <c r="D49" s="20">
        <f>VLOOKUP(C49,Table8[#All],2,0)</f>
        <v>0</v>
      </c>
      <c r="E49" s="23" t="s">
        <v>92</v>
      </c>
      <c r="F49" s="20">
        <f>VLOOKUP(E49,Table9[#All],2,0)</f>
        <v>0</v>
      </c>
      <c r="G49" s="23" t="s">
        <v>93</v>
      </c>
      <c r="H49" s="20">
        <f>VLOOKUP(G49,Table10[#All],2,0)</f>
        <v>1</v>
      </c>
      <c r="I49" s="23" t="s">
        <v>119</v>
      </c>
      <c r="J49" s="20">
        <f>VLOOKUP(I49,Table11[#All],2,0)</f>
        <v>0</v>
      </c>
      <c r="K49" s="23" t="s">
        <v>98</v>
      </c>
      <c r="L49" s="20">
        <f>VLOOKUP(K49,Table12[#All],2,0)</f>
        <v>0</v>
      </c>
      <c r="M49" s="23" t="s">
        <v>126</v>
      </c>
      <c r="N49" s="20">
        <f>VLOOKUP(M49,Table13[#All],2,0)</f>
        <v>0</v>
      </c>
      <c r="O49" s="23" t="s">
        <v>119</v>
      </c>
      <c r="P49" s="20">
        <f>VLOOKUP(O49,Table14[#All],2,0)</f>
        <v>0</v>
      </c>
      <c r="Q49" s="23" t="s">
        <v>104</v>
      </c>
      <c r="R49" s="20">
        <f>VLOOKUP(Q49,Table16[#All],2,0)</f>
        <v>0</v>
      </c>
      <c r="S49" s="23" t="s">
        <v>111</v>
      </c>
      <c r="T49" s="20">
        <f>VLOOKUP(S49,Table17[#All],2,0)</f>
        <v>0</v>
      </c>
      <c r="U49" s="24">
        <v>249700</v>
      </c>
    </row>
    <row r="50" spans="1:21">
      <c r="A50" s="19" t="s">
        <v>188</v>
      </c>
      <c r="B50" s="20">
        <f>VLOOKUP(A50,Table7[#All],2,)</f>
        <v>7</v>
      </c>
      <c r="C50" s="20" t="s">
        <v>91</v>
      </c>
      <c r="D50" s="20">
        <f>VLOOKUP(C50,Table8[#All],2,0)</f>
        <v>0</v>
      </c>
      <c r="E50" s="20" t="s">
        <v>186</v>
      </c>
      <c r="F50" s="20">
        <f>VLOOKUP(E50,Table9[#All],2,0)</f>
        <v>1</v>
      </c>
      <c r="G50" s="20" t="s">
        <v>122</v>
      </c>
      <c r="H50" s="20">
        <f>VLOOKUP(G50,Table10[#All],2,0)</f>
        <v>0</v>
      </c>
      <c r="I50" s="20" t="s">
        <v>98</v>
      </c>
      <c r="J50" s="20">
        <f>VLOOKUP(I50,Table11[#All],2,0)</f>
        <v>1</v>
      </c>
      <c r="K50" s="20" t="s">
        <v>98</v>
      </c>
      <c r="L50" s="20">
        <f>VLOOKUP(K50,Table12[#All],2,0)</f>
        <v>0</v>
      </c>
      <c r="M50" s="20" t="s">
        <v>119</v>
      </c>
      <c r="N50" s="20">
        <f>VLOOKUP(M50,Table13[#All],2,0)</f>
        <v>1</v>
      </c>
      <c r="O50" s="20" t="s">
        <v>98</v>
      </c>
      <c r="P50" s="20">
        <f>VLOOKUP(O50,Table14[#All],2,0)</f>
        <v>1</v>
      </c>
      <c r="Q50" s="20" t="s">
        <v>167</v>
      </c>
      <c r="R50" s="20">
        <f>VLOOKUP(Q50,Table16[#All],2,0)</f>
        <v>1</v>
      </c>
      <c r="S50" s="20" t="s">
        <v>150</v>
      </c>
      <c r="T50" s="20">
        <f>VLOOKUP(S50,Table17[#All],2,0)</f>
        <v>2</v>
      </c>
      <c r="U50" s="21">
        <v>113000</v>
      </c>
    </row>
    <row r="51" spans="1:21">
      <c r="A51" s="22" t="s">
        <v>169</v>
      </c>
      <c r="B51" s="20">
        <f>VLOOKUP(A51,Table7[#All],2,)</f>
        <v>9</v>
      </c>
      <c r="C51" s="23" t="s">
        <v>91</v>
      </c>
      <c r="D51" s="20">
        <f>VLOOKUP(C51,Table8[#All],2,0)</f>
        <v>0</v>
      </c>
      <c r="E51" s="23" t="s">
        <v>92</v>
      </c>
      <c r="F51" s="20">
        <f>VLOOKUP(E51,Table9[#All],2,0)</f>
        <v>0</v>
      </c>
      <c r="G51" s="23" t="s">
        <v>93</v>
      </c>
      <c r="H51" s="20">
        <f>VLOOKUP(G51,Table10[#All],2,0)</f>
        <v>1</v>
      </c>
      <c r="I51" s="23" t="s">
        <v>98</v>
      </c>
      <c r="J51" s="20">
        <f>VLOOKUP(I51,Table11[#All],2,0)</f>
        <v>1</v>
      </c>
      <c r="K51" s="23" t="s">
        <v>98</v>
      </c>
      <c r="L51" s="20">
        <f>VLOOKUP(K51,Table12[#All],2,0)</f>
        <v>0</v>
      </c>
      <c r="M51" s="23" t="s">
        <v>126</v>
      </c>
      <c r="N51" s="20">
        <f>VLOOKUP(M51,Table13[#All],2,0)</f>
        <v>0</v>
      </c>
      <c r="O51" s="23" t="s">
        <v>98</v>
      </c>
      <c r="P51" s="20">
        <f>VLOOKUP(O51,Table14[#All],2,0)</f>
        <v>1</v>
      </c>
      <c r="Q51" s="23" t="s">
        <v>104</v>
      </c>
      <c r="R51" s="20">
        <f>VLOOKUP(Q51,Table16[#All],2,0)</f>
        <v>0</v>
      </c>
      <c r="S51" s="23" t="s">
        <v>111</v>
      </c>
      <c r="T51" s="20">
        <f>VLOOKUP(S51,Table17[#All],2,0)</f>
        <v>0</v>
      </c>
      <c r="U51" s="24">
        <v>127000</v>
      </c>
    </row>
    <row r="52" spans="1:21">
      <c r="A52" s="19" t="s">
        <v>121</v>
      </c>
      <c r="B52" s="20">
        <f>VLOOKUP(A52,Table7[#All],2,)</f>
        <v>17</v>
      </c>
      <c r="C52" s="20" t="s">
        <v>91</v>
      </c>
      <c r="D52" s="20">
        <f>VLOOKUP(C52,Table8[#All],2,0)</f>
        <v>0</v>
      </c>
      <c r="E52" s="20" t="s">
        <v>92</v>
      </c>
      <c r="F52" s="20">
        <f>VLOOKUP(E52,Table9[#All],2,0)</f>
        <v>0</v>
      </c>
      <c r="G52" s="20" t="s">
        <v>122</v>
      </c>
      <c r="H52" s="20">
        <f>VLOOKUP(G52,Table10[#All],2,0)</f>
        <v>0</v>
      </c>
      <c r="I52" s="20" t="s">
        <v>119</v>
      </c>
      <c r="J52" s="20">
        <f>VLOOKUP(I52,Table11[#All],2,0)</f>
        <v>0</v>
      </c>
      <c r="K52" s="20" t="s">
        <v>98</v>
      </c>
      <c r="L52" s="20">
        <f>VLOOKUP(K52,Table12[#All],2,0)</f>
        <v>0</v>
      </c>
      <c r="M52" s="20" t="s">
        <v>119</v>
      </c>
      <c r="N52" s="20">
        <f>VLOOKUP(M52,Table13[#All],2,0)</f>
        <v>1</v>
      </c>
      <c r="O52" s="20" t="s">
        <v>98</v>
      </c>
      <c r="P52" s="20">
        <f>VLOOKUP(O52,Table14[#All],2,0)</f>
        <v>1</v>
      </c>
      <c r="Q52" s="20" t="s">
        <v>104</v>
      </c>
      <c r="R52" s="20">
        <f>VLOOKUP(Q52,Table16[#All],2,0)</f>
        <v>0</v>
      </c>
      <c r="S52" s="20" t="s">
        <v>111</v>
      </c>
      <c r="T52" s="20">
        <f>VLOOKUP(S52,Table17[#All],2,0)</f>
        <v>0</v>
      </c>
      <c r="U52" s="21">
        <v>177000</v>
      </c>
    </row>
    <row r="53" spans="1:21">
      <c r="A53" s="22" t="s">
        <v>197</v>
      </c>
      <c r="B53" s="20">
        <f>VLOOKUP(A53,Table7[#All],2,)</f>
        <v>8</v>
      </c>
      <c r="C53" s="23" t="s">
        <v>91</v>
      </c>
      <c r="D53" s="20">
        <f>VLOOKUP(C53,Table8[#All],2,0)</f>
        <v>0</v>
      </c>
      <c r="E53" s="23" t="s">
        <v>92</v>
      </c>
      <c r="F53" s="20">
        <f>VLOOKUP(E53,Table9[#All],2,0)</f>
        <v>0</v>
      </c>
      <c r="G53" s="23" t="s">
        <v>176</v>
      </c>
      <c r="H53" s="20">
        <f>VLOOKUP(G53,Table10[#All],2,0)</f>
        <v>2</v>
      </c>
      <c r="I53" s="23" t="s">
        <v>98</v>
      </c>
      <c r="J53" s="20">
        <f>VLOOKUP(I53,Table11[#All],2,0)</f>
        <v>1</v>
      </c>
      <c r="K53" s="23" t="s">
        <v>98</v>
      </c>
      <c r="L53" s="20">
        <f>VLOOKUP(K53,Table12[#All],2,0)</f>
        <v>0</v>
      </c>
      <c r="M53" s="23" t="s">
        <v>98</v>
      </c>
      <c r="N53" s="20">
        <f>VLOOKUP(M53,Table13[#All],2,0)</f>
        <v>2</v>
      </c>
      <c r="O53" s="23" t="s">
        <v>98</v>
      </c>
      <c r="P53" s="20">
        <f>VLOOKUP(O53,Table14[#All],2,0)</f>
        <v>1</v>
      </c>
      <c r="Q53" s="23" t="s">
        <v>104</v>
      </c>
      <c r="R53" s="20">
        <f>VLOOKUP(Q53,Table16[#All],2,0)</f>
        <v>0</v>
      </c>
      <c r="S53" s="23" t="s">
        <v>111</v>
      </c>
      <c r="T53" s="20">
        <f>VLOOKUP(S53,Table17[#All],2,0)</f>
        <v>0</v>
      </c>
      <c r="U53" s="24">
        <v>114500</v>
      </c>
    </row>
    <row r="54" spans="1:21">
      <c r="A54" s="19" t="s">
        <v>214</v>
      </c>
      <c r="B54" s="20">
        <f>VLOOKUP(A54,Table7[#All],2,)</f>
        <v>13</v>
      </c>
      <c r="C54" s="20" t="s">
        <v>220</v>
      </c>
      <c r="D54" s="20">
        <f>VLOOKUP(C54,Table8[#All],2,0)</f>
        <v>5</v>
      </c>
      <c r="E54" s="20" t="s">
        <v>179</v>
      </c>
      <c r="F54" s="20">
        <f>VLOOKUP(E54,Table9[#All],2,0)</f>
        <v>2</v>
      </c>
      <c r="G54" s="20" t="s">
        <v>93</v>
      </c>
      <c r="H54" s="20">
        <f>VLOOKUP(G54,Table10[#All],2,0)</f>
        <v>1</v>
      </c>
      <c r="I54" s="20" t="s">
        <v>119</v>
      </c>
      <c r="J54" s="20">
        <f>VLOOKUP(I54,Table11[#All],2,0)</f>
        <v>0</v>
      </c>
      <c r="K54" s="20" t="s">
        <v>98</v>
      </c>
      <c r="L54" s="20">
        <f>VLOOKUP(K54,Table12[#All],2,0)</f>
        <v>0</v>
      </c>
      <c r="M54" s="20" t="s">
        <v>98</v>
      </c>
      <c r="N54" s="20">
        <f>VLOOKUP(M54,Table13[#All],2,0)</f>
        <v>2</v>
      </c>
      <c r="O54" s="20" t="s">
        <v>98</v>
      </c>
      <c r="P54" s="20">
        <f>VLOOKUP(O54,Table14[#All],2,0)</f>
        <v>1</v>
      </c>
      <c r="Q54" s="20" t="s">
        <v>104</v>
      </c>
      <c r="R54" s="20">
        <f>VLOOKUP(Q54,Table16[#All],2,0)</f>
        <v>0</v>
      </c>
      <c r="S54" s="20" t="s">
        <v>111</v>
      </c>
      <c r="T54" s="20">
        <f>VLOOKUP(S54,Table17[#All],2,0)</f>
        <v>0</v>
      </c>
      <c r="U54" s="21">
        <v>110000</v>
      </c>
    </row>
    <row r="55" spans="1:21">
      <c r="A55" s="22" t="s">
        <v>227</v>
      </c>
      <c r="B55" s="20">
        <f>VLOOKUP(A55,Table7[#All],2,)</f>
        <v>1</v>
      </c>
      <c r="C55" s="23" t="s">
        <v>91</v>
      </c>
      <c r="D55" s="20">
        <f>VLOOKUP(C55,Table8[#All],2,0)</f>
        <v>0</v>
      </c>
      <c r="E55" s="23" t="s">
        <v>92</v>
      </c>
      <c r="F55" s="20">
        <f>VLOOKUP(E55,Table9[#All],2,0)</f>
        <v>0</v>
      </c>
      <c r="G55" s="23" t="s">
        <v>93</v>
      </c>
      <c r="H55" s="20">
        <f>VLOOKUP(G55,Table10[#All],2,0)</f>
        <v>1</v>
      </c>
      <c r="I55" s="23" t="s">
        <v>126</v>
      </c>
      <c r="J55" s="20">
        <f>VLOOKUP(I55,Table11[#All],2,0)</f>
        <v>2</v>
      </c>
      <c r="K55" s="23" t="s">
        <v>98</v>
      </c>
      <c r="L55" s="20">
        <f>VLOOKUP(K55,Table12[#All],2,0)</f>
        <v>0</v>
      </c>
      <c r="M55" s="23" t="s">
        <v>119</v>
      </c>
      <c r="N55" s="20">
        <f>VLOOKUP(M55,Table13[#All],2,0)</f>
        <v>1</v>
      </c>
      <c r="O55" s="23" t="s">
        <v>119</v>
      </c>
      <c r="P55" s="20">
        <f>VLOOKUP(O55,Table14[#All],2,0)</f>
        <v>0</v>
      </c>
      <c r="Q55" s="23" t="s">
        <v>104</v>
      </c>
      <c r="R55" s="20">
        <f>VLOOKUP(Q55,Table16[#All],2,0)</f>
        <v>0</v>
      </c>
      <c r="S55" s="23" t="s">
        <v>111</v>
      </c>
      <c r="T55" s="20">
        <f>VLOOKUP(S55,Table17[#All],2,0)</f>
        <v>0</v>
      </c>
      <c r="U55" s="24">
        <v>385000</v>
      </c>
    </row>
    <row r="56" spans="1:21">
      <c r="A56" s="19" t="s">
        <v>89</v>
      </c>
      <c r="B56" s="20">
        <f>VLOOKUP(A56,Table7[#All],2,)</f>
        <v>11</v>
      </c>
      <c r="C56" s="20" t="s">
        <v>91</v>
      </c>
      <c r="D56" s="20">
        <f>VLOOKUP(C56,Table8[#All],2,0)</f>
        <v>0</v>
      </c>
      <c r="E56" s="20" t="s">
        <v>92</v>
      </c>
      <c r="F56" s="20">
        <f>VLOOKUP(E56,Table9[#All],2,0)</f>
        <v>0</v>
      </c>
      <c r="G56" s="20" t="s">
        <v>158</v>
      </c>
      <c r="H56" s="20">
        <f>VLOOKUP(G56,Table10[#All],2,0)</f>
        <v>5</v>
      </c>
      <c r="I56" s="20" t="s">
        <v>98</v>
      </c>
      <c r="J56" s="20">
        <f>VLOOKUP(I56,Table11[#All],2,0)</f>
        <v>1</v>
      </c>
      <c r="K56" s="20" t="s">
        <v>98</v>
      </c>
      <c r="L56" s="20">
        <f>VLOOKUP(K56,Table12[#All],2,0)</f>
        <v>0</v>
      </c>
      <c r="M56" s="20" t="s">
        <v>98</v>
      </c>
      <c r="N56" s="20">
        <f>VLOOKUP(M56,Table13[#All],2,0)</f>
        <v>2</v>
      </c>
      <c r="O56" s="20" t="s">
        <v>98</v>
      </c>
      <c r="P56" s="20">
        <f>VLOOKUP(O56,Table14[#All],2,0)</f>
        <v>1</v>
      </c>
      <c r="Q56" s="20" t="s">
        <v>104</v>
      </c>
      <c r="R56" s="20">
        <f>VLOOKUP(Q56,Table16[#All],2,0)</f>
        <v>0</v>
      </c>
      <c r="S56" s="20" t="s">
        <v>111</v>
      </c>
      <c r="T56" s="20">
        <f>VLOOKUP(S56,Table17[#All],2,0)</f>
        <v>0</v>
      </c>
      <c r="U56" s="21">
        <v>130000</v>
      </c>
    </row>
    <row r="57" spans="1:21">
      <c r="A57" s="22" t="s">
        <v>89</v>
      </c>
      <c r="B57" s="20">
        <f>VLOOKUP(A57,Table7[#All],2,)</f>
        <v>11</v>
      </c>
      <c r="C57" s="23" t="s">
        <v>91</v>
      </c>
      <c r="D57" s="20">
        <f>VLOOKUP(C57,Table8[#All],2,0)</f>
        <v>0</v>
      </c>
      <c r="E57" s="23" t="s">
        <v>92</v>
      </c>
      <c r="F57" s="20">
        <f>VLOOKUP(E57,Table9[#All],2,0)</f>
        <v>0</v>
      </c>
      <c r="G57" s="23" t="s">
        <v>93</v>
      </c>
      <c r="H57" s="20">
        <f>VLOOKUP(G57,Table10[#All],2,0)</f>
        <v>1</v>
      </c>
      <c r="I57" s="23" t="s">
        <v>98</v>
      </c>
      <c r="J57" s="20">
        <f>VLOOKUP(I57,Table11[#All],2,0)</f>
        <v>1</v>
      </c>
      <c r="K57" s="23" t="s">
        <v>98</v>
      </c>
      <c r="L57" s="20">
        <f>VLOOKUP(K57,Table12[#All],2,0)</f>
        <v>0</v>
      </c>
      <c r="M57" s="23" t="s">
        <v>119</v>
      </c>
      <c r="N57" s="20">
        <f>VLOOKUP(M57,Table13[#All],2,0)</f>
        <v>1</v>
      </c>
      <c r="O57" s="23" t="s">
        <v>98</v>
      </c>
      <c r="P57" s="20">
        <f>VLOOKUP(O57,Table14[#All],2,0)</f>
        <v>1</v>
      </c>
      <c r="Q57" s="23" t="s">
        <v>104</v>
      </c>
      <c r="R57" s="20">
        <f>VLOOKUP(Q57,Table16[#All],2,0)</f>
        <v>0</v>
      </c>
      <c r="S57" s="23" t="s">
        <v>111</v>
      </c>
      <c r="T57" s="20">
        <f>VLOOKUP(S57,Table17[#All],2,0)</f>
        <v>0</v>
      </c>
      <c r="U57" s="24">
        <v>180500</v>
      </c>
    </row>
    <row r="58" spans="1:21">
      <c r="A58" s="19" t="s">
        <v>163</v>
      </c>
      <c r="B58" s="20">
        <f>VLOOKUP(A58,Table7[#All],2,)</f>
        <v>5</v>
      </c>
      <c r="C58" s="20" t="s">
        <v>91</v>
      </c>
      <c r="D58" s="20">
        <f>VLOOKUP(C58,Table8[#All],2,0)</f>
        <v>0</v>
      </c>
      <c r="E58" s="20" t="s">
        <v>142</v>
      </c>
      <c r="F58" s="20">
        <f>VLOOKUP(E58,Table9[#All],2,0)</f>
        <v>4</v>
      </c>
      <c r="G58" s="20" t="s">
        <v>122</v>
      </c>
      <c r="H58" s="20">
        <f>VLOOKUP(G58,Table10[#All],2,0)</f>
        <v>0</v>
      </c>
      <c r="I58" s="20" t="s">
        <v>119</v>
      </c>
      <c r="J58" s="20">
        <f>VLOOKUP(I58,Table11[#All],2,0)</f>
        <v>0</v>
      </c>
      <c r="K58" s="20" t="s">
        <v>98</v>
      </c>
      <c r="L58" s="20">
        <f>VLOOKUP(K58,Table12[#All],2,0)</f>
        <v>0</v>
      </c>
      <c r="M58" s="20" t="s">
        <v>126</v>
      </c>
      <c r="N58" s="20">
        <f>VLOOKUP(M58,Table13[#All],2,0)</f>
        <v>0</v>
      </c>
      <c r="O58" s="20" t="s">
        <v>119</v>
      </c>
      <c r="P58" s="20">
        <f>VLOOKUP(O58,Table14[#All],2,0)</f>
        <v>0</v>
      </c>
      <c r="Q58" s="20" t="s">
        <v>104</v>
      </c>
      <c r="R58" s="20">
        <f>VLOOKUP(Q58,Table16[#All],2,0)</f>
        <v>0</v>
      </c>
      <c r="S58" s="20" t="s">
        <v>172</v>
      </c>
      <c r="T58" s="20">
        <f>VLOOKUP(S58,Table17[#All],2,0)</f>
        <v>1</v>
      </c>
      <c r="U58" s="21">
        <v>172500</v>
      </c>
    </row>
    <row r="59" spans="1:21">
      <c r="A59" s="22" t="s">
        <v>209</v>
      </c>
      <c r="B59" s="20">
        <f>VLOOKUP(A59,Table7[#All],2,)</f>
        <v>0</v>
      </c>
      <c r="C59" s="23" t="s">
        <v>91</v>
      </c>
      <c r="D59" s="20">
        <f>VLOOKUP(C59,Table8[#All],2,0)</f>
        <v>0</v>
      </c>
      <c r="E59" s="23" t="s">
        <v>92</v>
      </c>
      <c r="F59" s="20">
        <f>VLOOKUP(E59,Table9[#All],2,0)</f>
        <v>0</v>
      </c>
      <c r="G59" s="23" t="s">
        <v>122</v>
      </c>
      <c r="H59" s="20">
        <f>VLOOKUP(G59,Table10[#All],2,0)</f>
        <v>0</v>
      </c>
      <c r="I59" s="23" t="s">
        <v>119</v>
      </c>
      <c r="J59" s="20">
        <f>VLOOKUP(I59,Table11[#All],2,0)</f>
        <v>0</v>
      </c>
      <c r="K59" s="23" t="s">
        <v>98</v>
      </c>
      <c r="L59" s="20">
        <f>VLOOKUP(K59,Table12[#All],2,0)</f>
        <v>0</v>
      </c>
      <c r="M59" s="23" t="s">
        <v>126</v>
      </c>
      <c r="N59" s="20">
        <f>VLOOKUP(M59,Table13[#All],2,0)</f>
        <v>0</v>
      </c>
      <c r="O59" s="23" t="s">
        <v>119</v>
      </c>
      <c r="P59" s="20">
        <f>VLOOKUP(O59,Table14[#All],2,0)</f>
        <v>0</v>
      </c>
      <c r="Q59" s="23" t="s">
        <v>104</v>
      </c>
      <c r="R59" s="20">
        <f>VLOOKUP(Q59,Table16[#All],2,0)</f>
        <v>0</v>
      </c>
      <c r="S59" s="23" t="s">
        <v>111</v>
      </c>
      <c r="T59" s="20">
        <f>VLOOKUP(S59,Table17[#All],2,0)</f>
        <v>0</v>
      </c>
      <c r="U59" s="24">
        <v>196500</v>
      </c>
    </row>
    <row r="60" spans="1:21">
      <c r="A60" s="19" t="s">
        <v>128</v>
      </c>
      <c r="B60" s="20">
        <f>VLOOKUP(A60,Table7[#All],2,)</f>
        <v>18</v>
      </c>
      <c r="C60" s="20" t="s">
        <v>91</v>
      </c>
      <c r="D60" s="20">
        <f>VLOOKUP(C60,Table8[#All],2,0)</f>
        <v>0</v>
      </c>
      <c r="E60" s="20" t="s">
        <v>92</v>
      </c>
      <c r="F60" s="20">
        <f>VLOOKUP(E60,Table9[#All],2,0)</f>
        <v>0</v>
      </c>
      <c r="G60" s="20" t="s">
        <v>122</v>
      </c>
      <c r="H60" s="20">
        <f>VLOOKUP(G60,Table10[#All],2,0)</f>
        <v>0</v>
      </c>
      <c r="I60" s="20" t="s">
        <v>126</v>
      </c>
      <c r="J60" s="20">
        <f>VLOOKUP(I60,Table11[#All],2,0)</f>
        <v>2</v>
      </c>
      <c r="K60" s="20" t="s">
        <v>98</v>
      </c>
      <c r="L60" s="20">
        <f>VLOOKUP(K60,Table12[#All],2,0)</f>
        <v>0</v>
      </c>
      <c r="M60" s="20" t="s">
        <v>126</v>
      </c>
      <c r="N60" s="20">
        <f>VLOOKUP(M60,Table13[#All],2,0)</f>
        <v>0</v>
      </c>
      <c r="O60" s="20" t="s">
        <v>119</v>
      </c>
      <c r="P60" s="20">
        <f>VLOOKUP(O60,Table14[#All],2,0)</f>
        <v>0</v>
      </c>
      <c r="Q60" s="20" t="s">
        <v>104</v>
      </c>
      <c r="R60" s="20">
        <f>VLOOKUP(Q60,Table16[#All],2,0)</f>
        <v>0</v>
      </c>
      <c r="S60" s="20" t="s">
        <v>150</v>
      </c>
      <c r="T60" s="20">
        <f>VLOOKUP(S60,Table17[#All],2,0)</f>
        <v>2</v>
      </c>
      <c r="U60" s="21">
        <v>438780</v>
      </c>
    </row>
    <row r="61" spans="1:21">
      <c r="A61" s="22" t="s">
        <v>209</v>
      </c>
      <c r="B61" s="20">
        <f>VLOOKUP(A61,Table7[#All],2,)</f>
        <v>0</v>
      </c>
      <c r="C61" s="23" t="s">
        <v>91</v>
      </c>
      <c r="D61" s="20">
        <f>VLOOKUP(C61,Table8[#All],2,0)</f>
        <v>0</v>
      </c>
      <c r="E61" s="23" t="s">
        <v>92</v>
      </c>
      <c r="F61" s="20">
        <f>VLOOKUP(E61,Table9[#All],2,0)</f>
        <v>0</v>
      </c>
      <c r="G61" s="23" t="s">
        <v>93</v>
      </c>
      <c r="H61" s="20">
        <f>VLOOKUP(G61,Table10[#All],2,0)</f>
        <v>1</v>
      </c>
      <c r="I61" s="23" t="s">
        <v>98</v>
      </c>
      <c r="J61" s="20">
        <f>VLOOKUP(I61,Table11[#All],2,0)</f>
        <v>1</v>
      </c>
      <c r="K61" s="23" t="s">
        <v>98</v>
      </c>
      <c r="L61" s="20">
        <f>VLOOKUP(K61,Table12[#All],2,0)</f>
        <v>0</v>
      </c>
      <c r="M61" s="23" t="s">
        <v>126</v>
      </c>
      <c r="N61" s="20">
        <f>VLOOKUP(M61,Table13[#All],2,0)</f>
        <v>0</v>
      </c>
      <c r="O61" s="23" t="s">
        <v>98</v>
      </c>
      <c r="P61" s="20">
        <f>VLOOKUP(O61,Table14[#All],2,0)</f>
        <v>1</v>
      </c>
      <c r="Q61" s="23" t="s">
        <v>104</v>
      </c>
      <c r="R61" s="20">
        <f>VLOOKUP(Q61,Table16[#All],2,0)</f>
        <v>0</v>
      </c>
      <c r="S61" s="23" t="s">
        <v>111</v>
      </c>
      <c r="T61" s="20">
        <f>VLOOKUP(S61,Table17[#All],2,0)</f>
        <v>0</v>
      </c>
      <c r="U61" s="24">
        <v>124900</v>
      </c>
    </row>
    <row r="62" spans="1:21">
      <c r="A62" s="19" t="s">
        <v>165</v>
      </c>
      <c r="B62" s="20">
        <f>VLOOKUP(A62,Table7[#All],2,)</f>
        <v>12</v>
      </c>
      <c r="C62" s="20" t="s">
        <v>226</v>
      </c>
      <c r="D62" s="20">
        <f>VLOOKUP(C62,Table8[#All],2,0)</f>
        <v>4</v>
      </c>
      <c r="E62" s="20" t="s">
        <v>92</v>
      </c>
      <c r="F62" s="20">
        <f>VLOOKUP(E62,Table9[#All],2,0)</f>
        <v>0</v>
      </c>
      <c r="G62" s="20" t="s">
        <v>93</v>
      </c>
      <c r="H62" s="20">
        <f>VLOOKUP(G62,Table10[#All],2,0)</f>
        <v>1</v>
      </c>
      <c r="I62" s="20" t="s">
        <v>119</v>
      </c>
      <c r="J62" s="20">
        <f>VLOOKUP(I62,Table11[#All],2,0)</f>
        <v>0</v>
      </c>
      <c r="K62" s="20" t="s">
        <v>98</v>
      </c>
      <c r="L62" s="20">
        <f>VLOOKUP(K62,Table12[#All],2,0)</f>
        <v>0</v>
      </c>
      <c r="M62" s="20" t="s">
        <v>126</v>
      </c>
      <c r="N62" s="20">
        <f>VLOOKUP(M62,Table13[#All],2,0)</f>
        <v>0</v>
      </c>
      <c r="O62" s="20" t="s">
        <v>119</v>
      </c>
      <c r="P62" s="20">
        <f>VLOOKUP(O62,Table14[#All],2,0)</f>
        <v>0</v>
      </c>
      <c r="Q62" s="20" t="s">
        <v>104</v>
      </c>
      <c r="R62" s="20">
        <f>VLOOKUP(Q62,Table16[#All],2,0)</f>
        <v>0</v>
      </c>
      <c r="S62" s="20" t="s">
        <v>150</v>
      </c>
      <c r="T62" s="20">
        <f>VLOOKUP(S62,Table17[#All],2,0)</f>
        <v>2</v>
      </c>
      <c r="U62" s="21">
        <v>158000</v>
      </c>
    </row>
    <row r="63" spans="1:21">
      <c r="A63" s="22" t="s">
        <v>214</v>
      </c>
      <c r="B63" s="20">
        <f>VLOOKUP(A63,Table7[#All],2,)</f>
        <v>13</v>
      </c>
      <c r="C63" s="23" t="s">
        <v>91</v>
      </c>
      <c r="D63" s="20">
        <f>VLOOKUP(C63,Table8[#All],2,0)</f>
        <v>0</v>
      </c>
      <c r="E63" s="23" t="s">
        <v>92</v>
      </c>
      <c r="F63" s="20">
        <f>VLOOKUP(E63,Table9[#All],2,0)</f>
        <v>0</v>
      </c>
      <c r="G63" s="23" t="s">
        <v>198</v>
      </c>
      <c r="H63" s="20">
        <f>VLOOKUP(G63,Table10[#All],2,0)</f>
        <v>6</v>
      </c>
      <c r="I63" s="23" t="s">
        <v>98</v>
      </c>
      <c r="J63" s="20">
        <f>VLOOKUP(I63,Table11[#All],2,0)</f>
        <v>1</v>
      </c>
      <c r="K63" s="23" t="s">
        <v>139</v>
      </c>
      <c r="L63" s="20">
        <f>VLOOKUP(K63,Table12[#All],2,0)</f>
        <v>3</v>
      </c>
      <c r="M63" s="23" t="s">
        <v>98</v>
      </c>
      <c r="N63" s="20">
        <f>VLOOKUP(M63,Table13[#All],2,0)</f>
        <v>2</v>
      </c>
      <c r="O63" s="23" t="s">
        <v>139</v>
      </c>
      <c r="P63" s="20">
        <f>VLOOKUP(O63,Table14[#All],2,0)</f>
        <v>3</v>
      </c>
      <c r="Q63" s="23" t="s">
        <v>167</v>
      </c>
      <c r="R63" s="20">
        <f>VLOOKUP(Q63,Table16[#All],2,0)</f>
        <v>1</v>
      </c>
      <c r="S63" s="23" t="s">
        <v>111</v>
      </c>
      <c r="T63" s="20">
        <f>VLOOKUP(S63,Table17[#All],2,0)</f>
        <v>0</v>
      </c>
      <c r="U63" s="24">
        <v>101000</v>
      </c>
    </row>
    <row r="64" spans="1:21">
      <c r="A64" s="19" t="s">
        <v>147</v>
      </c>
      <c r="B64" s="20">
        <f>VLOOKUP(A64,Table7[#All],2,)</f>
        <v>10</v>
      </c>
      <c r="C64" s="20" t="s">
        <v>91</v>
      </c>
      <c r="D64" s="20">
        <f>VLOOKUP(C64,Table8[#All],2,0)</f>
        <v>0</v>
      </c>
      <c r="E64" s="20" t="s">
        <v>129</v>
      </c>
      <c r="F64" s="20">
        <f>VLOOKUP(E64,Table9[#All],2,0)</f>
        <v>3</v>
      </c>
      <c r="G64" s="20" t="s">
        <v>93</v>
      </c>
      <c r="H64" s="20">
        <f>VLOOKUP(G64,Table10[#All],2,0)</f>
        <v>1</v>
      </c>
      <c r="I64" s="20" t="s">
        <v>119</v>
      </c>
      <c r="J64" s="20">
        <f>VLOOKUP(I64,Table11[#All],2,0)</f>
        <v>0</v>
      </c>
      <c r="K64" s="20" t="s">
        <v>119</v>
      </c>
      <c r="L64" s="20">
        <f>VLOOKUP(K64,Table12[#All],2,0)</f>
        <v>1</v>
      </c>
      <c r="M64" s="20" t="s">
        <v>126</v>
      </c>
      <c r="N64" s="20">
        <f>VLOOKUP(M64,Table13[#All],2,0)</f>
        <v>0</v>
      </c>
      <c r="O64" s="20" t="s">
        <v>119</v>
      </c>
      <c r="P64" s="20">
        <f>VLOOKUP(O64,Table14[#All],2,0)</f>
        <v>0</v>
      </c>
      <c r="Q64" s="20" t="s">
        <v>104</v>
      </c>
      <c r="R64" s="20">
        <f>VLOOKUP(Q64,Table16[#All],2,0)</f>
        <v>0</v>
      </c>
      <c r="S64" s="20" t="s">
        <v>111</v>
      </c>
      <c r="T64" s="20">
        <f>VLOOKUP(S64,Table17[#All],2,0)</f>
        <v>0</v>
      </c>
      <c r="U64" s="21">
        <v>202500</v>
      </c>
    </row>
    <row r="65" spans="1:21">
      <c r="A65" s="22" t="s">
        <v>188</v>
      </c>
      <c r="B65" s="20">
        <f>VLOOKUP(A65,Table7[#All],2,)</f>
        <v>7</v>
      </c>
      <c r="C65" s="23" t="s">
        <v>225</v>
      </c>
      <c r="D65" s="20">
        <f>VLOOKUP(C65,Table8[#All],2,0)</f>
        <v>6</v>
      </c>
      <c r="E65" s="23" t="s">
        <v>92</v>
      </c>
      <c r="F65" s="20">
        <f>VLOOKUP(E65,Table9[#All],2,0)</f>
        <v>0</v>
      </c>
      <c r="G65" s="23" t="s">
        <v>122</v>
      </c>
      <c r="H65" s="20">
        <f>VLOOKUP(G65,Table10[#All],2,0)</f>
        <v>0</v>
      </c>
      <c r="I65" s="23" t="s">
        <v>98</v>
      </c>
      <c r="J65" s="20">
        <f>VLOOKUP(I65,Table11[#All],2,0)</f>
        <v>1</v>
      </c>
      <c r="K65" s="23" t="s">
        <v>98</v>
      </c>
      <c r="L65" s="20">
        <f>VLOOKUP(K65,Table12[#All],2,0)</f>
        <v>0</v>
      </c>
      <c r="M65" s="23" t="s">
        <v>119</v>
      </c>
      <c r="N65" s="20">
        <f>VLOOKUP(M65,Table13[#All],2,0)</f>
        <v>1</v>
      </c>
      <c r="O65" s="23" t="s">
        <v>98</v>
      </c>
      <c r="P65" s="20">
        <f>VLOOKUP(O65,Table14[#All],2,0)</f>
        <v>1</v>
      </c>
      <c r="Q65" s="23" t="s">
        <v>104</v>
      </c>
      <c r="R65" s="20">
        <f>VLOOKUP(Q65,Table16[#All],2,0)</f>
        <v>0</v>
      </c>
      <c r="S65" s="23" t="s">
        <v>111</v>
      </c>
      <c r="T65" s="20">
        <f>VLOOKUP(S65,Table17[#All],2,0)</f>
        <v>0</v>
      </c>
      <c r="U65" s="24">
        <v>140000</v>
      </c>
    </row>
    <row r="66" spans="1:21">
      <c r="A66" s="19" t="s">
        <v>209</v>
      </c>
      <c r="B66" s="20">
        <f>VLOOKUP(A66,Table7[#All],2,)</f>
        <v>0</v>
      </c>
      <c r="C66" s="20" t="s">
        <v>91</v>
      </c>
      <c r="D66" s="20">
        <f>VLOOKUP(C66,Table8[#All],2,0)</f>
        <v>0</v>
      </c>
      <c r="E66" s="20" t="s">
        <v>92</v>
      </c>
      <c r="F66" s="20">
        <f>VLOOKUP(E66,Table9[#All],2,0)</f>
        <v>0</v>
      </c>
      <c r="G66" s="20" t="s">
        <v>122</v>
      </c>
      <c r="H66" s="20">
        <f>VLOOKUP(G66,Table10[#All],2,0)</f>
        <v>0</v>
      </c>
      <c r="I66" s="20" t="s">
        <v>119</v>
      </c>
      <c r="J66" s="20">
        <f>VLOOKUP(I66,Table11[#All],2,0)</f>
        <v>0</v>
      </c>
      <c r="K66" s="20" t="s">
        <v>98</v>
      </c>
      <c r="L66" s="20">
        <f>VLOOKUP(K66,Table12[#All],2,0)</f>
        <v>0</v>
      </c>
      <c r="M66" s="20" t="s">
        <v>126</v>
      </c>
      <c r="N66" s="20">
        <f>VLOOKUP(M66,Table13[#All],2,0)</f>
        <v>0</v>
      </c>
      <c r="O66" s="20" t="s">
        <v>119</v>
      </c>
      <c r="P66" s="20">
        <f>VLOOKUP(O66,Table14[#All],2,0)</f>
        <v>0</v>
      </c>
      <c r="Q66" s="20" t="s">
        <v>104</v>
      </c>
      <c r="R66" s="20">
        <f>VLOOKUP(Q66,Table16[#All],2,0)</f>
        <v>0</v>
      </c>
      <c r="S66" s="20" t="s">
        <v>111</v>
      </c>
      <c r="T66" s="20">
        <f>VLOOKUP(S66,Table17[#All],2,0)</f>
        <v>0</v>
      </c>
      <c r="U66" s="21">
        <v>219500</v>
      </c>
    </row>
    <row r="67" spans="1:21">
      <c r="A67" s="22" t="s">
        <v>147</v>
      </c>
      <c r="B67" s="20">
        <f>VLOOKUP(A67,Table7[#All],2,)</f>
        <v>10</v>
      </c>
      <c r="C67" s="23" t="s">
        <v>91</v>
      </c>
      <c r="D67" s="20">
        <f>VLOOKUP(C67,Table8[#All],2,0)</f>
        <v>0</v>
      </c>
      <c r="E67" s="23" t="s">
        <v>92</v>
      </c>
      <c r="F67" s="20">
        <f>VLOOKUP(E67,Table9[#All],2,0)</f>
        <v>0</v>
      </c>
      <c r="G67" s="23" t="s">
        <v>122</v>
      </c>
      <c r="H67" s="20">
        <f>VLOOKUP(G67,Table10[#All],2,0)</f>
        <v>0</v>
      </c>
      <c r="I67" s="23" t="s">
        <v>126</v>
      </c>
      <c r="J67" s="20">
        <f>VLOOKUP(I67,Table11[#All],2,0)</f>
        <v>2</v>
      </c>
      <c r="K67" s="23" t="s">
        <v>98</v>
      </c>
      <c r="L67" s="20">
        <f>VLOOKUP(K67,Table12[#All],2,0)</f>
        <v>0</v>
      </c>
      <c r="M67" s="23" t="s">
        <v>126</v>
      </c>
      <c r="N67" s="20">
        <f>VLOOKUP(M67,Table13[#All],2,0)</f>
        <v>0</v>
      </c>
      <c r="O67" s="23" t="s">
        <v>119</v>
      </c>
      <c r="P67" s="20">
        <f>VLOOKUP(O67,Table14[#All],2,0)</f>
        <v>0</v>
      </c>
      <c r="Q67" s="23" t="s">
        <v>104</v>
      </c>
      <c r="R67" s="20">
        <f>VLOOKUP(Q67,Table16[#All],2,0)</f>
        <v>0</v>
      </c>
      <c r="S67" s="23" t="s">
        <v>111</v>
      </c>
      <c r="T67" s="20">
        <f>VLOOKUP(S67,Table17[#All],2,0)</f>
        <v>0</v>
      </c>
      <c r="U67" s="24">
        <v>317000</v>
      </c>
    </row>
    <row r="68" spans="1:21">
      <c r="A68" s="19" t="s">
        <v>89</v>
      </c>
      <c r="B68" s="20">
        <f>VLOOKUP(A68,Table7[#All],2,)</f>
        <v>11</v>
      </c>
      <c r="C68" s="20" t="s">
        <v>221</v>
      </c>
      <c r="D68" s="20">
        <f>VLOOKUP(C68,Table8[#All],2,0)</f>
        <v>7</v>
      </c>
      <c r="E68" s="20" t="s">
        <v>92</v>
      </c>
      <c r="F68" s="20">
        <f>VLOOKUP(E68,Table9[#All],2,0)</f>
        <v>0</v>
      </c>
      <c r="G68" s="20" t="s">
        <v>93</v>
      </c>
      <c r="H68" s="20">
        <f>VLOOKUP(G68,Table10[#All],2,0)</f>
        <v>1</v>
      </c>
      <c r="I68" s="20" t="s">
        <v>119</v>
      </c>
      <c r="J68" s="20">
        <f>VLOOKUP(I68,Table11[#All],2,0)</f>
        <v>0</v>
      </c>
      <c r="K68" s="20" t="s">
        <v>98</v>
      </c>
      <c r="L68" s="20">
        <f>VLOOKUP(K68,Table12[#All],2,0)</f>
        <v>0</v>
      </c>
      <c r="M68" s="20" t="s">
        <v>98</v>
      </c>
      <c r="N68" s="20">
        <f>VLOOKUP(M68,Table13[#All],2,0)</f>
        <v>2</v>
      </c>
      <c r="O68" s="20" t="s">
        <v>98</v>
      </c>
      <c r="P68" s="20">
        <f>VLOOKUP(O68,Table14[#All],2,0)</f>
        <v>1</v>
      </c>
      <c r="Q68" s="20" t="s">
        <v>104</v>
      </c>
      <c r="R68" s="20">
        <f>VLOOKUP(Q68,Table16[#All],2,0)</f>
        <v>0</v>
      </c>
      <c r="S68" s="20" t="s">
        <v>111</v>
      </c>
      <c r="T68" s="20">
        <f>VLOOKUP(S68,Table17[#All],2,0)</f>
        <v>0</v>
      </c>
      <c r="U68" s="21">
        <v>180000</v>
      </c>
    </row>
    <row r="69" spans="1:21">
      <c r="A69" s="22" t="s">
        <v>209</v>
      </c>
      <c r="B69" s="20">
        <f>VLOOKUP(A69,Table7[#All],2,)</f>
        <v>0</v>
      </c>
      <c r="C69" s="23" t="s">
        <v>91</v>
      </c>
      <c r="D69" s="20">
        <f>VLOOKUP(C69,Table8[#All],2,0)</f>
        <v>0</v>
      </c>
      <c r="E69" s="23" t="s">
        <v>92</v>
      </c>
      <c r="F69" s="20">
        <f>VLOOKUP(E69,Table9[#All],2,0)</f>
        <v>0</v>
      </c>
      <c r="G69" s="23" t="s">
        <v>93</v>
      </c>
      <c r="H69" s="20">
        <f>VLOOKUP(G69,Table10[#All],2,0)</f>
        <v>1</v>
      </c>
      <c r="I69" s="23" t="s">
        <v>119</v>
      </c>
      <c r="J69" s="20">
        <f>VLOOKUP(I69,Table11[#All],2,0)</f>
        <v>0</v>
      </c>
      <c r="K69" s="23" t="s">
        <v>98</v>
      </c>
      <c r="L69" s="20">
        <f>VLOOKUP(K69,Table12[#All],2,0)</f>
        <v>0</v>
      </c>
      <c r="M69" s="23" t="s">
        <v>126</v>
      </c>
      <c r="N69" s="20">
        <f>VLOOKUP(M69,Table13[#All],2,0)</f>
        <v>0</v>
      </c>
      <c r="O69" s="23" t="s">
        <v>119</v>
      </c>
      <c r="P69" s="20">
        <f>VLOOKUP(O69,Table14[#All],2,0)</f>
        <v>0</v>
      </c>
      <c r="Q69" s="23" t="s">
        <v>104</v>
      </c>
      <c r="R69" s="20">
        <f>VLOOKUP(Q69,Table16[#All],2,0)</f>
        <v>0</v>
      </c>
      <c r="S69" s="23" t="s">
        <v>111</v>
      </c>
      <c r="T69" s="20">
        <f>VLOOKUP(S69,Table17[#All],2,0)</f>
        <v>0</v>
      </c>
      <c r="U69" s="24">
        <v>226000</v>
      </c>
    </row>
    <row r="70" spans="1:21">
      <c r="A70" s="19" t="s">
        <v>188</v>
      </c>
      <c r="B70" s="20">
        <f>VLOOKUP(A70,Table7[#All],2,)</f>
        <v>7</v>
      </c>
      <c r="C70" s="20" t="s">
        <v>182</v>
      </c>
      <c r="D70" s="20">
        <f>VLOOKUP(C70,Table8[#All],2,0)</f>
        <v>3</v>
      </c>
      <c r="E70" s="20" t="s">
        <v>92</v>
      </c>
      <c r="F70" s="20">
        <f>VLOOKUP(E70,Table9[#All],2,0)</f>
        <v>0</v>
      </c>
      <c r="G70" s="20" t="s">
        <v>93</v>
      </c>
      <c r="H70" s="20">
        <f>VLOOKUP(G70,Table10[#All],2,0)</f>
        <v>1</v>
      </c>
      <c r="I70" s="20" t="s">
        <v>98</v>
      </c>
      <c r="J70" s="20">
        <f>VLOOKUP(I70,Table11[#All],2,0)</f>
        <v>1</v>
      </c>
      <c r="K70" s="20" t="s">
        <v>98</v>
      </c>
      <c r="L70" s="20">
        <f>VLOOKUP(K70,Table12[#All],2,0)</f>
        <v>0</v>
      </c>
      <c r="M70" s="20" t="s">
        <v>98</v>
      </c>
      <c r="N70" s="20">
        <f>VLOOKUP(M70,Table13[#All],2,0)</f>
        <v>2</v>
      </c>
      <c r="O70" s="20" t="s">
        <v>98</v>
      </c>
      <c r="P70" s="20">
        <f>VLOOKUP(O70,Table14[#All],2,0)</f>
        <v>1</v>
      </c>
      <c r="Q70" s="20" t="s">
        <v>104</v>
      </c>
      <c r="R70" s="20">
        <f>VLOOKUP(Q70,Table16[#All],2,0)</f>
        <v>0</v>
      </c>
      <c r="S70" s="20" t="s">
        <v>111</v>
      </c>
      <c r="T70" s="20">
        <f>VLOOKUP(S70,Table17[#All],2,0)</f>
        <v>0</v>
      </c>
      <c r="U70" s="21">
        <v>80000</v>
      </c>
    </row>
    <row r="71" spans="1:21">
      <c r="A71" s="22" t="s">
        <v>199</v>
      </c>
      <c r="B71" s="20">
        <f>VLOOKUP(A71,Table7[#All],2,)</f>
        <v>19</v>
      </c>
      <c r="C71" s="23" t="s">
        <v>91</v>
      </c>
      <c r="D71" s="20">
        <f>VLOOKUP(C71,Table8[#All],2,0)</f>
        <v>0</v>
      </c>
      <c r="E71" s="23" t="s">
        <v>92</v>
      </c>
      <c r="F71" s="20">
        <f>VLOOKUP(E71,Table9[#All],2,0)</f>
        <v>0</v>
      </c>
      <c r="G71" s="23" t="s">
        <v>176</v>
      </c>
      <c r="H71" s="20">
        <f>VLOOKUP(G71,Table10[#All],2,0)</f>
        <v>2</v>
      </c>
      <c r="I71" s="23" t="s">
        <v>98</v>
      </c>
      <c r="J71" s="20">
        <f>VLOOKUP(I71,Table11[#All],2,0)</f>
        <v>1</v>
      </c>
      <c r="K71" s="23" t="s">
        <v>98</v>
      </c>
      <c r="L71" s="20">
        <f>VLOOKUP(K71,Table12[#All],2,0)</f>
        <v>0</v>
      </c>
      <c r="M71" s="23" t="s">
        <v>98</v>
      </c>
      <c r="N71" s="20">
        <f>VLOOKUP(M71,Table13[#All],2,0)</f>
        <v>2</v>
      </c>
      <c r="O71" s="23" t="s">
        <v>98</v>
      </c>
      <c r="P71" s="20">
        <f>VLOOKUP(O71,Table14[#All],2,0)</f>
        <v>1</v>
      </c>
      <c r="Q71" s="23" t="s">
        <v>104</v>
      </c>
      <c r="R71" s="20">
        <f>VLOOKUP(Q71,Table16[#All],2,0)</f>
        <v>0</v>
      </c>
      <c r="S71" s="23" t="s">
        <v>111</v>
      </c>
      <c r="T71" s="20">
        <f>VLOOKUP(S71,Table17[#All],2,0)</f>
        <v>0</v>
      </c>
      <c r="U71" s="24">
        <v>225000</v>
      </c>
    </row>
    <row r="72" spans="1:21">
      <c r="A72" s="19" t="s">
        <v>89</v>
      </c>
      <c r="B72" s="20">
        <f>VLOOKUP(A72,Table7[#All],2,)</f>
        <v>11</v>
      </c>
      <c r="C72" s="20" t="s">
        <v>91</v>
      </c>
      <c r="D72" s="20">
        <f>VLOOKUP(C72,Table8[#All],2,0)</f>
        <v>0</v>
      </c>
      <c r="E72" s="20" t="s">
        <v>92</v>
      </c>
      <c r="F72" s="20">
        <f>VLOOKUP(E72,Table9[#All],2,0)</f>
        <v>0</v>
      </c>
      <c r="G72" s="20" t="s">
        <v>93</v>
      </c>
      <c r="H72" s="20">
        <f>VLOOKUP(G72,Table10[#All],2,0)</f>
        <v>1</v>
      </c>
      <c r="I72" s="20" t="s">
        <v>119</v>
      </c>
      <c r="J72" s="20">
        <f>VLOOKUP(I72,Table11[#All],2,0)</f>
        <v>0</v>
      </c>
      <c r="K72" s="20" t="s">
        <v>98</v>
      </c>
      <c r="L72" s="20">
        <f>VLOOKUP(K72,Table12[#All],2,0)</f>
        <v>0</v>
      </c>
      <c r="M72" s="20" t="s">
        <v>126</v>
      </c>
      <c r="N72" s="20">
        <f>VLOOKUP(M72,Table13[#All],2,0)</f>
        <v>0</v>
      </c>
      <c r="O72" s="20" t="s">
        <v>98</v>
      </c>
      <c r="P72" s="20">
        <f>VLOOKUP(O72,Table14[#All],2,0)</f>
        <v>1</v>
      </c>
      <c r="Q72" s="20" t="s">
        <v>104</v>
      </c>
      <c r="R72" s="20">
        <f>VLOOKUP(Q72,Table16[#All],2,0)</f>
        <v>0</v>
      </c>
      <c r="S72" s="20" t="s">
        <v>111</v>
      </c>
      <c r="T72" s="20">
        <f>VLOOKUP(S72,Table17[#All],2,0)</f>
        <v>0</v>
      </c>
      <c r="U72" s="21">
        <v>244000</v>
      </c>
    </row>
    <row r="73" spans="1:21">
      <c r="A73" s="22" t="s">
        <v>217</v>
      </c>
      <c r="B73" s="20">
        <f>VLOOKUP(A73,Table7[#All],2,)</f>
        <v>4</v>
      </c>
      <c r="C73" s="23" t="s">
        <v>91</v>
      </c>
      <c r="D73" s="20">
        <f>VLOOKUP(C73,Table8[#All],2,0)</f>
        <v>0</v>
      </c>
      <c r="E73" s="23" t="s">
        <v>92</v>
      </c>
      <c r="F73" s="20">
        <f>VLOOKUP(E73,Table9[#All],2,0)</f>
        <v>0</v>
      </c>
      <c r="G73" s="23" t="s">
        <v>93</v>
      </c>
      <c r="H73" s="20">
        <f>VLOOKUP(G73,Table10[#All],2,0)</f>
        <v>1</v>
      </c>
      <c r="I73" s="23" t="s">
        <v>98</v>
      </c>
      <c r="J73" s="20">
        <f>VLOOKUP(I73,Table11[#All],2,0)</f>
        <v>1</v>
      </c>
      <c r="K73" s="23" t="s">
        <v>98</v>
      </c>
      <c r="L73" s="20">
        <f>VLOOKUP(K73,Table12[#All],2,0)</f>
        <v>0</v>
      </c>
      <c r="M73" s="23" t="s">
        <v>98</v>
      </c>
      <c r="N73" s="20">
        <f>VLOOKUP(M73,Table13[#All],2,0)</f>
        <v>2</v>
      </c>
      <c r="O73" s="23" t="s">
        <v>98</v>
      </c>
      <c r="P73" s="20">
        <f>VLOOKUP(O73,Table14[#All],2,0)</f>
        <v>1</v>
      </c>
      <c r="Q73" s="23" t="s">
        <v>104</v>
      </c>
      <c r="R73" s="20">
        <f>VLOOKUP(Q73,Table16[#All],2,0)</f>
        <v>0</v>
      </c>
      <c r="S73" s="23" t="s">
        <v>111</v>
      </c>
      <c r="T73" s="20">
        <f>VLOOKUP(S73,Table17[#All],2,0)</f>
        <v>0</v>
      </c>
      <c r="U73" s="24">
        <v>129500</v>
      </c>
    </row>
    <row r="74" spans="1:21">
      <c r="A74" s="19" t="s">
        <v>121</v>
      </c>
      <c r="B74" s="20">
        <f>VLOOKUP(A74,Table7[#All],2,)</f>
        <v>17</v>
      </c>
      <c r="C74" s="20" t="s">
        <v>91</v>
      </c>
      <c r="D74" s="20">
        <f>VLOOKUP(C74,Table8[#All],2,0)</f>
        <v>0</v>
      </c>
      <c r="E74" s="20" t="s">
        <v>92</v>
      </c>
      <c r="F74" s="20">
        <f>VLOOKUP(E74,Table9[#All],2,0)</f>
        <v>0</v>
      </c>
      <c r="G74" s="20" t="s">
        <v>122</v>
      </c>
      <c r="H74" s="20">
        <f>VLOOKUP(G74,Table10[#All],2,0)</f>
        <v>0</v>
      </c>
      <c r="I74" s="20" t="s">
        <v>119</v>
      </c>
      <c r="J74" s="20">
        <f>VLOOKUP(I74,Table11[#All],2,0)</f>
        <v>0</v>
      </c>
      <c r="K74" s="20" t="s">
        <v>98</v>
      </c>
      <c r="L74" s="20">
        <f>VLOOKUP(K74,Table12[#All],2,0)</f>
        <v>0</v>
      </c>
      <c r="M74" s="20" t="s">
        <v>119</v>
      </c>
      <c r="N74" s="20">
        <f>VLOOKUP(M74,Table13[#All],2,0)</f>
        <v>1</v>
      </c>
      <c r="O74" s="20" t="s">
        <v>98</v>
      </c>
      <c r="P74" s="20">
        <f>VLOOKUP(O74,Table14[#All],2,0)</f>
        <v>1</v>
      </c>
      <c r="Q74" s="20" t="s">
        <v>104</v>
      </c>
      <c r="R74" s="20">
        <f>VLOOKUP(Q74,Table16[#All],2,0)</f>
        <v>0</v>
      </c>
      <c r="S74" s="20" t="s">
        <v>111</v>
      </c>
      <c r="T74" s="20">
        <f>VLOOKUP(S74,Table17[#All],2,0)</f>
        <v>0</v>
      </c>
      <c r="U74" s="21">
        <v>185000</v>
      </c>
    </row>
    <row r="75" spans="1:21">
      <c r="A75" s="22" t="s">
        <v>89</v>
      </c>
      <c r="B75" s="20">
        <f>VLOOKUP(A75,Table7[#All],2,)</f>
        <v>11</v>
      </c>
      <c r="C75" s="23" t="s">
        <v>91</v>
      </c>
      <c r="D75" s="20">
        <f>VLOOKUP(C75,Table8[#All],2,0)</f>
        <v>0</v>
      </c>
      <c r="E75" s="23" t="s">
        <v>92</v>
      </c>
      <c r="F75" s="20">
        <f>VLOOKUP(E75,Table9[#All],2,0)</f>
        <v>0</v>
      </c>
      <c r="G75" s="23" t="s">
        <v>93</v>
      </c>
      <c r="H75" s="20">
        <f>VLOOKUP(G75,Table10[#All],2,0)</f>
        <v>1</v>
      </c>
      <c r="I75" s="23" t="s">
        <v>98</v>
      </c>
      <c r="J75" s="20">
        <f>VLOOKUP(I75,Table11[#All],2,0)</f>
        <v>1</v>
      </c>
      <c r="K75" s="23" t="s">
        <v>98</v>
      </c>
      <c r="L75" s="20">
        <f>VLOOKUP(K75,Table12[#All],2,0)</f>
        <v>0</v>
      </c>
      <c r="M75" s="23" t="s">
        <v>119</v>
      </c>
      <c r="N75" s="20">
        <f>VLOOKUP(M75,Table13[#All],2,0)</f>
        <v>1</v>
      </c>
      <c r="O75" s="23" t="s">
        <v>98</v>
      </c>
      <c r="P75" s="20">
        <f>VLOOKUP(O75,Table14[#All],2,0)</f>
        <v>1</v>
      </c>
      <c r="Q75" s="23" t="s">
        <v>104</v>
      </c>
      <c r="R75" s="20">
        <f>VLOOKUP(Q75,Table16[#All],2,0)</f>
        <v>0</v>
      </c>
      <c r="S75" s="23" t="s">
        <v>111</v>
      </c>
      <c r="T75" s="20">
        <f>VLOOKUP(S75,Table17[#All],2,0)</f>
        <v>0</v>
      </c>
      <c r="U75" s="24">
        <v>144900</v>
      </c>
    </row>
    <row r="76" spans="1:21">
      <c r="A76" s="19" t="s">
        <v>188</v>
      </c>
      <c r="B76" s="20">
        <f>VLOOKUP(A76,Table7[#All],2,)</f>
        <v>7</v>
      </c>
      <c r="C76" s="20" t="s">
        <v>91</v>
      </c>
      <c r="D76" s="20">
        <f>VLOOKUP(C76,Table8[#All],2,0)</f>
        <v>0</v>
      </c>
      <c r="E76" s="20" t="s">
        <v>92</v>
      </c>
      <c r="F76" s="20">
        <f>VLOOKUP(E76,Table9[#All],2,0)</f>
        <v>0</v>
      </c>
      <c r="G76" s="20" t="s">
        <v>122</v>
      </c>
      <c r="H76" s="20">
        <f>VLOOKUP(G76,Table10[#All],2,0)</f>
        <v>0</v>
      </c>
      <c r="I76" s="20" t="s">
        <v>139</v>
      </c>
      <c r="J76" s="20">
        <f>VLOOKUP(I76,Table11[#All],2,0)</f>
        <v>4</v>
      </c>
      <c r="K76" s="20" t="s">
        <v>98</v>
      </c>
      <c r="L76" s="20">
        <f>VLOOKUP(K76,Table12[#All],2,0)</f>
        <v>0</v>
      </c>
      <c r="M76" s="20" t="s">
        <v>119</v>
      </c>
      <c r="N76" s="20">
        <f>VLOOKUP(M76,Table13[#All],2,0)</f>
        <v>1</v>
      </c>
      <c r="O76" s="20" t="s">
        <v>98</v>
      </c>
      <c r="P76" s="20">
        <f>VLOOKUP(O76,Table14[#All],2,0)</f>
        <v>1</v>
      </c>
      <c r="Q76" s="20" t="s">
        <v>104</v>
      </c>
      <c r="R76" s="20">
        <f>VLOOKUP(Q76,Table16[#All],2,0)</f>
        <v>0</v>
      </c>
      <c r="S76" s="20" t="s">
        <v>111</v>
      </c>
      <c r="T76" s="20">
        <f>VLOOKUP(S76,Table17[#All],2,0)</f>
        <v>0</v>
      </c>
      <c r="U76" s="21">
        <v>107400</v>
      </c>
    </row>
    <row r="77" spans="1:21">
      <c r="A77" s="22" t="s">
        <v>219</v>
      </c>
      <c r="B77" s="20">
        <f>VLOOKUP(A77,Table7[#All],2,)</f>
        <v>14</v>
      </c>
      <c r="C77" s="23" t="s">
        <v>91</v>
      </c>
      <c r="D77" s="20">
        <f>VLOOKUP(C77,Table8[#All],2,0)</f>
        <v>0</v>
      </c>
      <c r="E77" s="23" t="s">
        <v>142</v>
      </c>
      <c r="F77" s="20">
        <f>VLOOKUP(E77,Table9[#All],2,0)</f>
        <v>4</v>
      </c>
      <c r="G77" s="23" t="s">
        <v>158</v>
      </c>
      <c r="H77" s="20">
        <f>VLOOKUP(G77,Table10[#All],2,0)</f>
        <v>5</v>
      </c>
      <c r="I77" s="23" t="s">
        <v>119</v>
      </c>
      <c r="J77" s="20">
        <f>VLOOKUP(I77,Table11[#All],2,0)</f>
        <v>0</v>
      </c>
      <c r="K77" s="23" t="s">
        <v>98</v>
      </c>
      <c r="L77" s="20">
        <f>VLOOKUP(K77,Table12[#All],2,0)</f>
        <v>0</v>
      </c>
      <c r="M77" s="23" t="s">
        <v>98</v>
      </c>
      <c r="N77" s="20">
        <f>VLOOKUP(M77,Table13[#All],2,0)</f>
        <v>2</v>
      </c>
      <c r="O77" s="23" t="s">
        <v>98</v>
      </c>
      <c r="P77" s="20">
        <f>VLOOKUP(O77,Table14[#All],2,0)</f>
        <v>1</v>
      </c>
      <c r="Q77" s="23" t="s">
        <v>104</v>
      </c>
      <c r="R77" s="20">
        <f>VLOOKUP(Q77,Table16[#All],2,0)</f>
        <v>0</v>
      </c>
      <c r="S77" s="23" t="s">
        <v>111</v>
      </c>
      <c r="T77" s="20">
        <f>VLOOKUP(S77,Table17[#All],2,0)</f>
        <v>0</v>
      </c>
      <c r="U77" s="24">
        <v>91000</v>
      </c>
    </row>
    <row r="78" spans="1:21">
      <c r="A78" s="19" t="s">
        <v>89</v>
      </c>
      <c r="B78" s="20">
        <f>VLOOKUP(A78,Table7[#All],2,)</f>
        <v>11</v>
      </c>
      <c r="C78" s="20" t="s">
        <v>91</v>
      </c>
      <c r="D78" s="20">
        <f>VLOOKUP(C78,Table8[#All],2,0)</f>
        <v>0</v>
      </c>
      <c r="E78" s="20" t="s">
        <v>92</v>
      </c>
      <c r="F78" s="20">
        <f>VLOOKUP(E78,Table9[#All],2,0)</f>
        <v>0</v>
      </c>
      <c r="G78" s="20" t="s">
        <v>93</v>
      </c>
      <c r="H78" s="20">
        <f>VLOOKUP(G78,Table10[#All],2,0)</f>
        <v>1</v>
      </c>
      <c r="I78" s="20" t="s">
        <v>98</v>
      </c>
      <c r="J78" s="20">
        <f>VLOOKUP(I78,Table11[#All],2,0)</f>
        <v>1</v>
      </c>
      <c r="K78" s="20" t="s">
        <v>98</v>
      </c>
      <c r="L78" s="20">
        <f>VLOOKUP(K78,Table12[#All],2,0)</f>
        <v>0</v>
      </c>
      <c r="M78" s="20" t="s">
        <v>126</v>
      </c>
      <c r="N78" s="20">
        <f>VLOOKUP(M78,Table13[#All],2,0)</f>
        <v>0</v>
      </c>
      <c r="O78" s="20" t="s">
        <v>98</v>
      </c>
      <c r="P78" s="20">
        <f>VLOOKUP(O78,Table14[#All],2,0)</f>
        <v>1</v>
      </c>
      <c r="Q78" s="20" t="s">
        <v>104</v>
      </c>
      <c r="R78" s="20">
        <f>VLOOKUP(Q78,Table16[#All],2,0)</f>
        <v>0</v>
      </c>
      <c r="S78" s="20" t="s">
        <v>111</v>
      </c>
      <c r="T78" s="20">
        <f>VLOOKUP(S78,Table17[#All],2,0)</f>
        <v>0</v>
      </c>
      <c r="U78" s="21">
        <v>135750</v>
      </c>
    </row>
    <row r="79" spans="1:21">
      <c r="A79" s="22" t="s">
        <v>197</v>
      </c>
      <c r="B79" s="20">
        <f>VLOOKUP(A79,Table7[#All],2,)</f>
        <v>8</v>
      </c>
      <c r="C79" s="23" t="s">
        <v>91</v>
      </c>
      <c r="D79" s="20">
        <f>VLOOKUP(C79,Table8[#All],2,0)</f>
        <v>0</v>
      </c>
      <c r="E79" s="23" t="s">
        <v>92</v>
      </c>
      <c r="F79" s="20">
        <f>VLOOKUP(E79,Table9[#All],2,0)</f>
        <v>0</v>
      </c>
      <c r="G79" s="23" t="s">
        <v>176</v>
      </c>
      <c r="H79" s="20">
        <f>VLOOKUP(G79,Table10[#All],2,0)</f>
        <v>2</v>
      </c>
      <c r="I79" s="23" t="s">
        <v>98</v>
      </c>
      <c r="J79" s="20">
        <f>VLOOKUP(I79,Table11[#All],2,0)</f>
        <v>1</v>
      </c>
      <c r="K79" s="23" t="s">
        <v>98</v>
      </c>
      <c r="L79" s="20">
        <f>VLOOKUP(K79,Table12[#All],2,0)</f>
        <v>0</v>
      </c>
      <c r="M79" s="23" t="s">
        <v>98</v>
      </c>
      <c r="N79" s="20">
        <f>VLOOKUP(M79,Table13[#All],2,0)</f>
        <v>2</v>
      </c>
      <c r="O79" s="23" t="s">
        <v>98</v>
      </c>
      <c r="P79" s="20">
        <f>VLOOKUP(O79,Table14[#All],2,0)</f>
        <v>1</v>
      </c>
      <c r="Q79" s="23" t="s">
        <v>104</v>
      </c>
      <c r="R79" s="20">
        <f>VLOOKUP(Q79,Table16[#All],2,0)</f>
        <v>0</v>
      </c>
      <c r="S79" s="23" t="s">
        <v>111</v>
      </c>
      <c r="T79" s="20">
        <f>VLOOKUP(S79,Table17[#All],2,0)</f>
        <v>0</v>
      </c>
      <c r="U79" s="24">
        <v>127000</v>
      </c>
    </row>
    <row r="80" spans="1:21">
      <c r="A80" s="19" t="s">
        <v>169</v>
      </c>
      <c r="B80" s="20">
        <f>VLOOKUP(A80,Table7[#All],2,)</f>
        <v>9</v>
      </c>
      <c r="C80" s="20" t="s">
        <v>91</v>
      </c>
      <c r="D80" s="20">
        <f>VLOOKUP(C80,Table8[#All],2,0)</f>
        <v>0</v>
      </c>
      <c r="E80" s="20" t="s">
        <v>179</v>
      </c>
      <c r="F80" s="20">
        <f>VLOOKUP(E80,Table9[#All],2,0)</f>
        <v>2</v>
      </c>
      <c r="G80" s="20" t="s">
        <v>93</v>
      </c>
      <c r="H80" s="20">
        <f>VLOOKUP(G80,Table10[#All],2,0)</f>
        <v>1</v>
      </c>
      <c r="I80" s="20" t="s">
        <v>98</v>
      </c>
      <c r="J80" s="20">
        <f>VLOOKUP(I80,Table11[#All],2,0)</f>
        <v>1</v>
      </c>
      <c r="K80" s="20" t="s">
        <v>98</v>
      </c>
      <c r="L80" s="20">
        <f>VLOOKUP(K80,Table12[#All],2,0)</f>
        <v>0</v>
      </c>
      <c r="M80" s="20" t="s">
        <v>98</v>
      </c>
      <c r="N80" s="20">
        <f>VLOOKUP(M80,Table13[#All],2,0)</f>
        <v>2</v>
      </c>
      <c r="O80" s="20" t="s">
        <v>98</v>
      </c>
      <c r="P80" s="20">
        <f>VLOOKUP(O80,Table14[#All],2,0)</f>
        <v>1</v>
      </c>
      <c r="Q80" s="20" t="s">
        <v>104</v>
      </c>
      <c r="R80" s="20">
        <f>VLOOKUP(Q80,Table16[#All],2,0)</f>
        <v>0</v>
      </c>
      <c r="S80" s="20" t="s">
        <v>111</v>
      </c>
      <c r="T80" s="20">
        <f>VLOOKUP(S80,Table17[#All],2,0)</f>
        <v>0</v>
      </c>
      <c r="U80" s="21">
        <v>136500</v>
      </c>
    </row>
    <row r="81" spans="1:21">
      <c r="A81" s="22" t="s">
        <v>188</v>
      </c>
      <c r="B81" s="20">
        <f>VLOOKUP(A81,Table7[#All],2,)</f>
        <v>7</v>
      </c>
      <c r="C81" s="23" t="s">
        <v>91</v>
      </c>
      <c r="D81" s="20">
        <f>VLOOKUP(C81,Table8[#All],2,0)</f>
        <v>0</v>
      </c>
      <c r="E81" s="23" t="s">
        <v>92</v>
      </c>
      <c r="F81" s="20">
        <f>VLOOKUP(E81,Table9[#All],2,0)</f>
        <v>0</v>
      </c>
      <c r="G81" s="23" t="s">
        <v>122</v>
      </c>
      <c r="H81" s="20">
        <f>VLOOKUP(G81,Table10[#All],2,0)</f>
        <v>0</v>
      </c>
      <c r="I81" s="23" t="s">
        <v>98</v>
      </c>
      <c r="J81" s="20">
        <f>VLOOKUP(I81,Table11[#All],2,0)</f>
        <v>1</v>
      </c>
      <c r="K81" s="23" t="s">
        <v>98</v>
      </c>
      <c r="L81" s="20">
        <f>VLOOKUP(K81,Table12[#All],2,0)</f>
        <v>0</v>
      </c>
      <c r="M81" s="23" t="s">
        <v>119</v>
      </c>
      <c r="N81" s="20">
        <f>VLOOKUP(M81,Table13[#All],2,0)</f>
        <v>1</v>
      </c>
      <c r="O81" s="23" t="s">
        <v>98</v>
      </c>
      <c r="P81" s="20">
        <f>VLOOKUP(O81,Table14[#All],2,0)</f>
        <v>1</v>
      </c>
      <c r="Q81" s="23" t="s">
        <v>104</v>
      </c>
      <c r="R81" s="20">
        <f>VLOOKUP(Q81,Table16[#All],2,0)</f>
        <v>0</v>
      </c>
      <c r="S81" s="23" t="s">
        <v>111</v>
      </c>
      <c r="T81" s="20">
        <f>VLOOKUP(S81,Table17[#All],2,0)</f>
        <v>0</v>
      </c>
      <c r="U81" s="24">
        <v>110000</v>
      </c>
    </row>
    <row r="82" spans="1:21">
      <c r="A82" s="19" t="s">
        <v>89</v>
      </c>
      <c r="B82" s="20">
        <f>VLOOKUP(A82,Table7[#All],2,)</f>
        <v>11</v>
      </c>
      <c r="C82" s="20" t="s">
        <v>91</v>
      </c>
      <c r="D82" s="20">
        <f>VLOOKUP(C82,Table8[#All],2,0)</f>
        <v>0</v>
      </c>
      <c r="E82" s="20" t="s">
        <v>92</v>
      </c>
      <c r="F82" s="20">
        <f>VLOOKUP(E82,Table9[#All],2,0)</f>
        <v>0</v>
      </c>
      <c r="G82" s="20" t="s">
        <v>122</v>
      </c>
      <c r="H82" s="20">
        <f>VLOOKUP(G82,Table10[#All],2,0)</f>
        <v>0</v>
      </c>
      <c r="I82" s="20" t="s">
        <v>119</v>
      </c>
      <c r="J82" s="20">
        <f>VLOOKUP(I82,Table11[#All],2,0)</f>
        <v>0</v>
      </c>
      <c r="K82" s="20" t="s">
        <v>98</v>
      </c>
      <c r="L82" s="20">
        <f>VLOOKUP(K82,Table12[#All],2,0)</f>
        <v>0</v>
      </c>
      <c r="M82" s="20" t="s">
        <v>98</v>
      </c>
      <c r="N82" s="20">
        <f>VLOOKUP(M82,Table13[#All],2,0)</f>
        <v>2</v>
      </c>
      <c r="O82" s="20" t="s">
        <v>119</v>
      </c>
      <c r="P82" s="20">
        <f>VLOOKUP(O82,Table14[#All],2,0)</f>
        <v>0</v>
      </c>
      <c r="Q82" s="20" t="s">
        <v>104</v>
      </c>
      <c r="R82" s="20">
        <f>VLOOKUP(Q82,Table16[#All],2,0)</f>
        <v>0</v>
      </c>
      <c r="S82" s="20" t="s">
        <v>111</v>
      </c>
      <c r="T82" s="20">
        <f>VLOOKUP(S82,Table17[#All],2,0)</f>
        <v>0</v>
      </c>
      <c r="U82" s="21">
        <v>193500</v>
      </c>
    </row>
    <row r="83" spans="1:21">
      <c r="A83" s="22" t="s">
        <v>217</v>
      </c>
      <c r="B83" s="20">
        <f>VLOOKUP(A83,Table7[#All],2,)</f>
        <v>4</v>
      </c>
      <c r="C83" s="23" t="s">
        <v>91</v>
      </c>
      <c r="D83" s="20">
        <f>VLOOKUP(C83,Table8[#All],2,0)</f>
        <v>0</v>
      </c>
      <c r="E83" s="23" t="s">
        <v>129</v>
      </c>
      <c r="F83" s="20">
        <f>VLOOKUP(E83,Table9[#All],2,0)</f>
        <v>3</v>
      </c>
      <c r="G83" s="23" t="s">
        <v>93</v>
      </c>
      <c r="H83" s="20">
        <f>VLOOKUP(G83,Table10[#All],2,0)</f>
        <v>1</v>
      </c>
      <c r="I83" s="23" t="s">
        <v>126</v>
      </c>
      <c r="J83" s="20">
        <f>VLOOKUP(I83,Table11[#All],2,0)</f>
        <v>2</v>
      </c>
      <c r="K83" s="23" t="s">
        <v>119</v>
      </c>
      <c r="L83" s="20">
        <f>VLOOKUP(K83,Table12[#All],2,0)</f>
        <v>1</v>
      </c>
      <c r="M83" s="23" t="s">
        <v>126</v>
      </c>
      <c r="N83" s="20">
        <f>VLOOKUP(M83,Table13[#All],2,0)</f>
        <v>0</v>
      </c>
      <c r="O83" s="23" t="s">
        <v>98</v>
      </c>
      <c r="P83" s="20">
        <f>VLOOKUP(O83,Table14[#All],2,0)</f>
        <v>1</v>
      </c>
      <c r="Q83" s="23" t="s">
        <v>104</v>
      </c>
      <c r="R83" s="20">
        <f>VLOOKUP(Q83,Table16[#All],2,0)</f>
        <v>0</v>
      </c>
      <c r="S83" s="23" t="s">
        <v>111</v>
      </c>
      <c r="T83" s="20">
        <f>VLOOKUP(S83,Table17[#All],2,0)</f>
        <v>0</v>
      </c>
      <c r="U83" s="24">
        <v>153500</v>
      </c>
    </row>
    <row r="84" spans="1:21">
      <c r="A84" s="19" t="s">
        <v>163</v>
      </c>
      <c r="B84" s="20">
        <f>VLOOKUP(A84,Table7[#All],2,)</f>
        <v>5</v>
      </c>
      <c r="C84" s="20" t="s">
        <v>91</v>
      </c>
      <c r="D84" s="20">
        <f>VLOOKUP(C84,Table8[#All],2,0)</f>
        <v>0</v>
      </c>
      <c r="E84" s="20" t="s">
        <v>92</v>
      </c>
      <c r="F84" s="20">
        <f>VLOOKUP(E84,Table9[#All],2,0)</f>
        <v>0</v>
      </c>
      <c r="G84" s="20" t="s">
        <v>93</v>
      </c>
      <c r="H84" s="20">
        <f>VLOOKUP(G84,Table10[#All],2,0)</f>
        <v>1</v>
      </c>
      <c r="I84" s="20" t="s">
        <v>119</v>
      </c>
      <c r="J84" s="20">
        <f>VLOOKUP(I84,Table11[#All],2,0)</f>
        <v>0</v>
      </c>
      <c r="K84" s="20" t="s">
        <v>98</v>
      </c>
      <c r="L84" s="20">
        <f>VLOOKUP(K84,Table12[#All],2,0)</f>
        <v>0</v>
      </c>
      <c r="M84" s="20" t="s">
        <v>126</v>
      </c>
      <c r="N84" s="20">
        <f>VLOOKUP(M84,Table13[#All],2,0)</f>
        <v>0</v>
      </c>
      <c r="O84" s="20" t="s">
        <v>119</v>
      </c>
      <c r="P84" s="20">
        <f>VLOOKUP(O84,Table14[#All],2,0)</f>
        <v>0</v>
      </c>
      <c r="Q84" s="20" t="s">
        <v>104</v>
      </c>
      <c r="R84" s="20">
        <f>VLOOKUP(Q84,Table16[#All],2,0)</f>
        <v>0</v>
      </c>
      <c r="S84" s="20" t="s">
        <v>111</v>
      </c>
      <c r="T84" s="20">
        <f>VLOOKUP(S84,Table17[#All],2,0)</f>
        <v>0</v>
      </c>
      <c r="U84" s="21">
        <v>245000</v>
      </c>
    </row>
    <row r="85" spans="1:21">
      <c r="A85" s="22" t="s">
        <v>89</v>
      </c>
      <c r="B85" s="20">
        <f>VLOOKUP(A85,Table7[#All],2,)</f>
        <v>11</v>
      </c>
      <c r="C85" s="23" t="s">
        <v>91</v>
      </c>
      <c r="D85" s="20">
        <f>VLOOKUP(C85,Table8[#All],2,0)</f>
        <v>0</v>
      </c>
      <c r="E85" s="23" t="s">
        <v>92</v>
      </c>
      <c r="F85" s="20">
        <f>VLOOKUP(E85,Table9[#All],2,0)</f>
        <v>0</v>
      </c>
      <c r="G85" s="23" t="s">
        <v>93</v>
      </c>
      <c r="H85" s="20">
        <f>VLOOKUP(G85,Table10[#All],2,0)</f>
        <v>1</v>
      </c>
      <c r="I85" s="23" t="s">
        <v>98</v>
      </c>
      <c r="J85" s="20">
        <f>VLOOKUP(I85,Table11[#All],2,0)</f>
        <v>1</v>
      </c>
      <c r="K85" s="23" t="s">
        <v>98</v>
      </c>
      <c r="L85" s="20">
        <f>VLOOKUP(K85,Table12[#All],2,0)</f>
        <v>0</v>
      </c>
      <c r="M85" s="23" t="s">
        <v>119</v>
      </c>
      <c r="N85" s="20">
        <f>VLOOKUP(M85,Table13[#All],2,0)</f>
        <v>1</v>
      </c>
      <c r="O85" s="23" t="s">
        <v>98</v>
      </c>
      <c r="P85" s="20">
        <f>VLOOKUP(O85,Table14[#All],2,0)</f>
        <v>1</v>
      </c>
      <c r="Q85" s="23" t="s">
        <v>104</v>
      </c>
      <c r="R85" s="20">
        <f>VLOOKUP(Q85,Table16[#All],2,0)</f>
        <v>0</v>
      </c>
      <c r="S85" s="23" t="s">
        <v>111</v>
      </c>
      <c r="T85" s="20">
        <f>VLOOKUP(S85,Table17[#All],2,0)</f>
        <v>0</v>
      </c>
      <c r="U85" s="24">
        <v>126500</v>
      </c>
    </row>
    <row r="86" spans="1:21">
      <c r="A86" s="19" t="s">
        <v>121</v>
      </c>
      <c r="B86" s="20">
        <f>VLOOKUP(A86,Table7[#All],2,)</f>
        <v>17</v>
      </c>
      <c r="C86" s="20" t="s">
        <v>91</v>
      </c>
      <c r="D86" s="20">
        <f>VLOOKUP(C86,Table8[#All],2,0)</f>
        <v>0</v>
      </c>
      <c r="E86" s="20" t="s">
        <v>92</v>
      </c>
      <c r="F86" s="20">
        <f>VLOOKUP(E86,Table9[#All],2,0)</f>
        <v>0</v>
      </c>
      <c r="G86" s="20" t="s">
        <v>158</v>
      </c>
      <c r="H86" s="20">
        <f>VLOOKUP(G86,Table10[#All],2,0)</f>
        <v>5</v>
      </c>
      <c r="I86" s="20" t="s">
        <v>119</v>
      </c>
      <c r="J86" s="20">
        <f>VLOOKUP(I86,Table11[#All],2,0)</f>
        <v>0</v>
      </c>
      <c r="K86" s="20" t="s">
        <v>98</v>
      </c>
      <c r="L86" s="20">
        <f>VLOOKUP(K86,Table12[#All],2,0)</f>
        <v>0</v>
      </c>
      <c r="M86" s="20" t="s">
        <v>119</v>
      </c>
      <c r="N86" s="20">
        <f>VLOOKUP(M86,Table13[#All],2,0)</f>
        <v>1</v>
      </c>
      <c r="O86" s="20" t="s">
        <v>98</v>
      </c>
      <c r="P86" s="20">
        <f>VLOOKUP(O86,Table14[#All],2,0)</f>
        <v>1</v>
      </c>
      <c r="Q86" s="20" t="s">
        <v>104</v>
      </c>
      <c r="R86" s="20">
        <f>VLOOKUP(Q86,Table16[#All],2,0)</f>
        <v>0</v>
      </c>
      <c r="S86" s="20" t="s">
        <v>111</v>
      </c>
      <c r="T86" s="20">
        <f>VLOOKUP(S86,Table17[#All],2,0)</f>
        <v>0</v>
      </c>
      <c r="U86" s="21">
        <v>168500</v>
      </c>
    </row>
    <row r="87" spans="1:21">
      <c r="A87" s="22" t="s">
        <v>162</v>
      </c>
      <c r="B87" s="20">
        <f>VLOOKUP(A87,Table7[#All],2,)</f>
        <v>3</v>
      </c>
      <c r="C87" s="23" t="s">
        <v>91</v>
      </c>
      <c r="D87" s="20">
        <f>VLOOKUP(C87,Table8[#All],2,0)</f>
        <v>0</v>
      </c>
      <c r="E87" s="23" t="s">
        <v>92</v>
      </c>
      <c r="F87" s="20">
        <f>VLOOKUP(E87,Table9[#All],2,0)</f>
        <v>0</v>
      </c>
      <c r="G87" s="23" t="s">
        <v>122</v>
      </c>
      <c r="H87" s="20">
        <f>VLOOKUP(G87,Table10[#All],2,0)</f>
        <v>0</v>
      </c>
      <c r="I87" s="23" t="s">
        <v>119</v>
      </c>
      <c r="J87" s="20">
        <f>VLOOKUP(I87,Table11[#All],2,0)</f>
        <v>0</v>
      </c>
      <c r="K87" s="23" t="s">
        <v>98</v>
      </c>
      <c r="L87" s="20">
        <f>VLOOKUP(K87,Table12[#All],2,0)</f>
        <v>0</v>
      </c>
      <c r="M87" s="23" t="s">
        <v>126</v>
      </c>
      <c r="N87" s="20">
        <f>VLOOKUP(M87,Table13[#All],2,0)</f>
        <v>0</v>
      </c>
      <c r="O87" s="23" t="s">
        <v>119</v>
      </c>
      <c r="P87" s="20">
        <f>VLOOKUP(O87,Table14[#All],2,0)</f>
        <v>0</v>
      </c>
      <c r="Q87" s="23" t="s">
        <v>104</v>
      </c>
      <c r="R87" s="20">
        <f>VLOOKUP(Q87,Table16[#All],2,0)</f>
        <v>0</v>
      </c>
      <c r="S87" s="23" t="s">
        <v>111</v>
      </c>
      <c r="T87" s="20">
        <f>VLOOKUP(S87,Table17[#All],2,0)</f>
        <v>0</v>
      </c>
      <c r="U87" s="24">
        <v>260000</v>
      </c>
    </row>
    <row r="88" spans="1:21">
      <c r="A88" s="19" t="s">
        <v>121</v>
      </c>
      <c r="B88" s="20">
        <f>VLOOKUP(A88,Table7[#All],2,)</f>
        <v>17</v>
      </c>
      <c r="C88" s="20" t="s">
        <v>91</v>
      </c>
      <c r="D88" s="20">
        <f>VLOOKUP(C88,Table8[#All],2,0)</f>
        <v>0</v>
      </c>
      <c r="E88" s="20" t="s">
        <v>92</v>
      </c>
      <c r="F88" s="20">
        <f>VLOOKUP(E88,Table9[#All],2,0)</f>
        <v>0</v>
      </c>
      <c r="G88" s="20" t="s">
        <v>122</v>
      </c>
      <c r="H88" s="20">
        <f>VLOOKUP(G88,Table10[#All],2,0)</f>
        <v>0</v>
      </c>
      <c r="I88" s="20" t="s">
        <v>119</v>
      </c>
      <c r="J88" s="20">
        <f>VLOOKUP(I88,Table11[#All],2,0)</f>
        <v>0</v>
      </c>
      <c r="K88" s="20" t="s">
        <v>98</v>
      </c>
      <c r="L88" s="20">
        <f>VLOOKUP(K88,Table12[#All],2,0)</f>
        <v>0</v>
      </c>
      <c r="M88" s="20" t="s">
        <v>126</v>
      </c>
      <c r="N88" s="20">
        <f>VLOOKUP(M88,Table13[#All],2,0)</f>
        <v>0</v>
      </c>
      <c r="O88" s="20" t="s">
        <v>119</v>
      </c>
      <c r="P88" s="20">
        <f>VLOOKUP(O88,Table14[#All],2,0)</f>
        <v>0</v>
      </c>
      <c r="Q88" s="20" t="s">
        <v>104</v>
      </c>
      <c r="R88" s="20">
        <f>VLOOKUP(Q88,Table16[#All],2,0)</f>
        <v>0</v>
      </c>
      <c r="S88" s="20" t="s">
        <v>111</v>
      </c>
      <c r="T88" s="20">
        <f>VLOOKUP(S88,Table17[#All],2,0)</f>
        <v>0</v>
      </c>
      <c r="U88" s="21">
        <v>174000</v>
      </c>
    </row>
    <row r="89" spans="1:21">
      <c r="A89" s="22" t="s">
        <v>163</v>
      </c>
      <c r="B89" s="20">
        <f>VLOOKUP(A89,Table7[#All],2,)</f>
        <v>5</v>
      </c>
      <c r="C89" s="23" t="s">
        <v>91</v>
      </c>
      <c r="D89" s="20">
        <f>VLOOKUP(C89,Table8[#All],2,0)</f>
        <v>0</v>
      </c>
      <c r="E89" s="23" t="s">
        <v>129</v>
      </c>
      <c r="F89" s="20">
        <f>VLOOKUP(E89,Table9[#All],2,0)</f>
        <v>3</v>
      </c>
      <c r="G89" s="23" t="s">
        <v>122</v>
      </c>
      <c r="H89" s="20">
        <f>VLOOKUP(G89,Table10[#All],2,0)</f>
        <v>0</v>
      </c>
      <c r="I89" s="23" t="s">
        <v>119</v>
      </c>
      <c r="J89" s="20">
        <f>VLOOKUP(I89,Table11[#All],2,0)</f>
        <v>0</v>
      </c>
      <c r="K89" s="23" t="s">
        <v>98</v>
      </c>
      <c r="L89" s="20">
        <f>VLOOKUP(K89,Table12[#All],2,0)</f>
        <v>0</v>
      </c>
      <c r="M89" s="23" t="s">
        <v>126</v>
      </c>
      <c r="N89" s="20">
        <f>VLOOKUP(M89,Table13[#All],2,0)</f>
        <v>0</v>
      </c>
      <c r="O89" s="23" t="s">
        <v>119</v>
      </c>
      <c r="P89" s="20">
        <f>VLOOKUP(O89,Table14[#All],2,0)</f>
        <v>0</v>
      </c>
      <c r="Q89" s="23" t="s">
        <v>104</v>
      </c>
      <c r="R89" s="20">
        <f>VLOOKUP(Q89,Table16[#All],2,0)</f>
        <v>0</v>
      </c>
      <c r="S89" s="23" t="s">
        <v>150</v>
      </c>
      <c r="T89" s="20">
        <f>VLOOKUP(S89,Table17[#All],2,0)</f>
        <v>2</v>
      </c>
      <c r="U89" s="24">
        <v>164500</v>
      </c>
    </row>
    <row r="90" spans="1:21">
      <c r="A90" s="19" t="s">
        <v>214</v>
      </c>
      <c r="B90" s="20">
        <f>VLOOKUP(A90,Table7[#All],2,)</f>
        <v>13</v>
      </c>
      <c r="C90" s="20" t="s">
        <v>90</v>
      </c>
      <c r="D90" s="20">
        <f>VLOOKUP(C90,Table8[#All],2,0)</f>
        <v>1</v>
      </c>
      <c r="E90" s="20" t="s">
        <v>92</v>
      </c>
      <c r="F90" s="20">
        <f>VLOOKUP(E90,Table9[#All],2,0)</f>
        <v>0</v>
      </c>
      <c r="G90" s="20" t="s">
        <v>176</v>
      </c>
      <c r="H90" s="20">
        <f>VLOOKUP(G90,Table10[#All],2,0)</f>
        <v>2</v>
      </c>
      <c r="I90" s="20" t="s">
        <v>98</v>
      </c>
      <c r="J90" s="20">
        <f>VLOOKUP(I90,Table11[#All],2,0)</f>
        <v>1</v>
      </c>
      <c r="K90" s="20" t="s">
        <v>139</v>
      </c>
      <c r="L90" s="20">
        <f>VLOOKUP(K90,Table12[#All],2,0)</f>
        <v>3</v>
      </c>
      <c r="M90" s="20" t="s">
        <v>98</v>
      </c>
      <c r="N90" s="20">
        <f>VLOOKUP(M90,Table13[#All],2,0)</f>
        <v>2</v>
      </c>
      <c r="O90" s="20" t="s">
        <v>139</v>
      </c>
      <c r="P90" s="20">
        <f>VLOOKUP(O90,Table14[#All],2,0)</f>
        <v>3</v>
      </c>
      <c r="Q90" s="20" t="s">
        <v>167</v>
      </c>
      <c r="R90" s="20">
        <f>VLOOKUP(Q90,Table16[#All],2,0)</f>
        <v>1</v>
      </c>
      <c r="S90" s="20" t="s">
        <v>172</v>
      </c>
      <c r="T90" s="20">
        <f>VLOOKUP(S90,Table17[#All],2,0)</f>
        <v>1</v>
      </c>
      <c r="U90" s="21">
        <v>85000</v>
      </c>
    </row>
    <row r="91" spans="1:21">
      <c r="A91" s="22" t="s">
        <v>209</v>
      </c>
      <c r="B91" s="20">
        <f>VLOOKUP(A91,Table7[#All],2,)</f>
        <v>0</v>
      </c>
      <c r="C91" s="23" t="s">
        <v>91</v>
      </c>
      <c r="D91" s="20">
        <f>VLOOKUP(C91,Table8[#All],2,0)</f>
        <v>0</v>
      </c>
      <c r="E91" s="23" t="s">
        <v>92</v>
      </c>
      <c r="F91" s="20">
        <f>VLOOKUP(E91,Table9[#All],2,0)</f>
        <v>0</v>
      </c>
      <c r="G91" s="23" t="s">
        <v>93</v>
      </c>
      <c r="H91" s="20">
        <f>VLOOKUP(G91,Table10[#All],2,0)</f>
        <v>1</v>
      </c>
      <c r="I91" s="23" t="s">
        <v>119</v>
      </c>
      <c r="J91" s="20">
        <f>VLOOKUP(I91,Table11[#All],2,0)</f>
        <v>0</v>
      </c>
      <c r="K91" s="23" t="s">
        <v>98</v>
      </c>
      <c r="L91" s="20">
        <f>VLOOKUP(K91,Table12[#All],2,0)</f>
        <v>0</v>
      </c>
      <c r="M91" s="23" t="s">
        <v>126</v>
      </c>
      <c r="N91" s="20">
        <f>VLOOKUP(M91,Table13[#All],2,0)</f>
        <v>0</v>
      </c>
      <c r="O91" s="23" t="s">
        <v>98</v>
      </c>
      <c r="P91" s="20">
        <f>VLOOKUP(O91,Table14[#All],2,0)</f>
        <v>1</v>
      </c>
      <c r="Q91" s="23" t="s">
        <v>104</v>
      </c>
      <c r="R91" s="20">
        <f>VLOOKUP(Q91,Table16[#All],2,0)</f>
        <v>0</v>
      </c>
      <c r="S91" s="23" t="s">
        <v>111</v>
      </c>
      <c r="T91" s="20">
        <f>VLOOKUP(S91,Table17[#All],2,0)</f>
        <v>0</v>
      </c>
      <c r="U91" s="24">
        <v>123600</v>
      </c>
    </row>
    <row r="92" spans="1:21">
      <c r="A92" s="19" t="s">
        <v>89</v>
      </c>
      <c r="B92" s="20">
        <f>VLOOKUP(A92,Table7[#All],2,)</f>
        <v>11</v>
      </c>
      <c r="C92" s="20" t="s">
        <v>91</v>
      </c>
      <c r="D92" s="20">
        <f>VLOOKUP(C92,Table8[#All],2,0)</f>
        <v>0</v>
      </c>
      <c r="E92" s="20" t="s">
        <v>92</v>
      </c>
      <c r="F92" s="20">
        <f>VLOOKUP(E92,Table9[#All],2,0)</f>
        <v>0</v>
      </c>
      <c r="G92" s="20" t="s">
        <v>93</v>
      </c>
      <c r="H92" s="20">
        <f>VLOOKUP(G92,Table10[#All],2,0)</f>
        <v>1</v>
      </c>
      <c r="I92" s="20" t="s">
        <v>83</v>
      </c>
      <c r="J92" s="20">
        <f>VLOOKUP(I92,Table11[#All],2,0)</f>
        <v>3</v>
      </c>
      <c r="K92" s="20" t="s">
        <v>83</v>
      </c>
      <c r="L92" s="20">
        <f>VLOOKUP(K92,Table12[#All],2,0)</f>
        <v>2</v>
      </c>
      <c r="M92" s="20" t="s">
        <v>98</v>
      </c>
      <c r="N92" s="20">
        <f>VLOOKUP(M92,Table13[#All],2,0)</f>
        <v>2</v>
      </c>
      <c r="O92" s="20" t="s">
        <v>98</v>
      </c>
      <c r="P92" s="20">
        <f>VLOOKUP(O92,Table14[#All],2,0)</f>
        <v>1</v>
      </c>
      <c r="Q92" s="20" t="s">
        <v>104</v>
      </c>
      <c r="R92" s="20">
        <f>VLOOKUP(Q92,Table16[#All],2,0)</f>
        <v>0</v>
      </c>
      <c r="S92" s="20" t="s">
        <v>111</v>
      </c>
      <c r="T92" s="20">
        <f>VLOOKUP(S92,Table17[#All],2,0)</f>
        <v>0</v>
      </c>
      <c r="U92" s="21">
        <v>109900</v>
      </c>
    </row>
    <row r="93" spans="1:21">
      <c r="A93" s="22" t="s">
        <v>89</v>
      </c>
      <c r="B93" s="20">
        <f>VLOOKUP(A93,Table7[#All],2,)</f>
        <v>11</v>
      </c>
      <c r="C93" s="23" t="s">
        <v>91</v>
      </c>
      <c r="D93" s="20">
        <f>VLOOKUP(C93,Table8[#All],2,0)</f>
        <v>0</v>
      </c>
      <c r="E93" s="23" t="s">
        <v>92</v>
      </c>
      <c r="F93" s="20">
        <f>VLOOKUP(E93,Table9[#All],2,0)</f>
        <v>0</v>
      </c>
      <c r="G93" s="23" t="s">
        <v>93</v>
      </c>
      <c r="H93" s="20">
        <f>VLOOKUP(G93,Table10[#All],2,0)</f>
        <v>1</v>
      </c>
      <c r="I93" s="23" t="s">
        <v>98</v>
      </c>
      <c r="J93" s="20">
        <f>VLOOKUP(I93,Table11[#All],2,0)</f>
        <v>1</v>
      </c>
      <c r="K93" s="23" t="s">
        <v>98</v>
      </c>
      <c r="L93" s="20">
        <f>VLOOKUP(K93,Table12[#All],2,0)</f>
        <v>0</v>
      </c>
      <c r="M93" s="23" t="s">
        <v>98</v>
      </c>
      <c r="N93" s="20">
        <f>VLOOKUP(M93,Table13[#All],2,0)</f>
        <v>2</v>
      </c>
      <c r="O93" s="23" t="s">
        <v>98</v>
      </c>
      <c r="P93" s="20">
        <f>VLOOKUP(O93,Table14[#All],2,0)</f>
        <v>1</v>
      </c>
      <c r="Q93" s="23" t="s">
        <v>104</v>
      </c>
      <c r="R93" s="20">
        <f>VLOOKUP(Q93,Table16[#All],2,0)</f>
        <v>0</v>
      </c>
      <c r="S93" s="23" t="s">
        <v>172</v>
      </c>
      <c r="T93" s="20">
        <f>VLOOKUP(S93,Table17[#All],2,0)</f>
        <v>1</v>
      </c>
      <c r="U93" s="24">
        <v>98600</v>
      </c>
    </row>
    <row r="94" spans="1:21">
      <c r="A94" s="19" t="s">
        <v>212</v>
      </c>
      <c r="B94" s="20">
        <f>VLOOKUP(A94,Table7[#All],2,)</f>
        <v>2</v>
      </c>
      <c r="C94" s="20" t="s">
        <v>91</v>
      </c>
      <c r="D94" s="20">
        <f>VLOOKUP(C94,Table8[#All],2,0)</f>
        <v>0</v>
      </c>
      <c r="E94" s="20" t="s">
        <v>92</v>
      </c>
      <c r="F94" s="20">
        <f>VLOOKUP(E94,Table9[#All],2,0)</f>
        <v>0</v>
      </c>
      <c r="G94" s="20" t="s">
        <v>93</v>
      </c>
      <c r="H94" s="20">
        <f>VLOOKUP(G94,Table10[#All],2,0)</f>
        <v>1</v>
      </c>
      <c r="I94" s="20" t="s">
        <v>119</v>
      </c>
      <c r="J94" s="20">
        <f>VLOOKUP(I94,Table11[#All],2,0)</f>
        <v>0</v>
      </c>
      <c r="K94" s="20" t="s">
        <v>98</v>
      </c>
      <c r="L94" s="20">
        <f>VLOOKUP(K94,Table12[#All],2,0)</f>
        <v>0</v>
      </c>
      <c r="M94" s="20" t="s">
        <v>126</v>
      </c>
      <c r="N94" s="20">
        <f>VLOOKUP(M94,Table13[#All],2,0)</f>
        <v>0</v>
      </c>
      <c r="O94" s="20" t="s">
        <v>98</v>
      </c>
      <c r="P94" s="20">
        <f>VLOOKUP(O94,Table14[#All],2,0)</f>
        <v>1</v>
      </c>
      <c r="Q94" s="20" t="s">
        <v>104</v>
      </c>
      <c r="R94" s="20">
        <f>VLOOKUP(Q94,Table16[#All],2,0)</f>
        <v>0</v>
      </c>
      <c r="S94" s="20" t="s">
        <v>111</v>
      </c>
      <c r="T94" s="20">
        <f>VLOOKUP(S94,Table17[#All],2,0)</f>
        <v>0</v>
      </c>
      <c r="U94" s="21">
        <v>163500</v>
      </c>
    </row>
    <row r="95" spans="1:21">
      <c r="A95" s="22" t="s">
        <v>188</v>
      </c>
      <c r="B95" s="20">
        <f>VLOOKUP(A95,Table7[#All],2,)</f>
        <v>7</v>
      </c>
      <c r="C95" s="23" t="s">
        <v>91</v>
      </c>
      <c r="D95" s="20">
        <f>VLOOKUP(C95,Table8[#All],2,0)</f>
        <v>0</v>
      </c>
      <c r="E95" s="23" t="s">
        <v>186</v>
      </c>
      <c r="F95" s="20">
        <f>VLOOKUP(E95,Table9[#All],2,0)</f>
        <v>1</v>
      </c>
      <c r="G95" s="23" t="s">
        <v>198</v>
      </c>
      <c r="H95" s="20">
        <f>VLOOKUP(G95,Table10[#All],2,0)</f>
        <v>6</v>
      </c>
      <c r="I95" s="23" t="s">
        <v>98</v>
      </c>
      <c r="J95" s="20">
        <f>VLOOKUP(I95,Table11[#All],2,0)</f>
        <v>1</v>
      </c>
      <c r="K95" s="23" t="s">
        <v>139</v>
      </c>
      <c r="L95" s="20">
        <f>VLOOKUP(K95,Table12[#All],2,0)</f>
        <v>3</v>
      </c>
      <c r="M95" s="23" t="s">
        <v>126</v>
      </c>
      <c r="N95" s="20">
        <f>VLOOKUP(M95,Table13[#All],2,0)</f>
        <v>0</v>
      </c>
      <c r="O95" s="23" t="s">
        <v>98</v>
      </c>
      <c r="P95" s="20">
        <f>VLOOKUP(O95,Table14[#All],2,0)</f>
        <v>1</v>
      </c>
      <c r="Q95" s="23" t="s">
        <v>104</v>
      </c>
      <c r="R95" s="20">
        <f>VLOOKUP(Q95,Table16[#All],2,0)</f>
        <v>0</v>
      </c>
      <c r="S95" s="23" t="s">
        <v>111</v>
      </c>
      <c r="T95" s="20">
        <f>VLOOKUP(S95,Table17[#All],2,0)</f>
        <v>0</v>
      </c>
      <c r="U95" s="24">
        <v>133900</v>
      </c>
    </row>
    <row r="96" spans="1:21">
      <c r="A96" s="19" t="s">
        <v>209</v>
      </c>
      <c r="B96" s="20">
        <f>VLOOKUP(A96,Table7[#All],2,)</f>
        <v>0</v>
      </c>
      <c r="C96" s="20" t="s">
        <v>91</v>
      </c>
      <c r="D96" s="20">
        <f>VLOOKUP(C96,Table8[#All],2,0)</f>
        <v>0</v>
      </c>
      <c r="E96" s="20" t="s">
        <v>92</v>
      </c>
      <c r="F96" s="20">
        <f>VLOOKUP(E96,Table9[#All],2,0)</f>
        <v>0</v>
      </c>
      <c r="G96" s="20" t="s">
        <v>122</v>
      </c>
      <c r="H96" s="20">
        <f>VLOOKUP(G96,Table10[#All],2,0)</f>
        <v>0</v>
      </c>
      <c r="I96" s="20" t="s">
        <v>119</v>
      </c>
      <c r="J96" s="20">
        <f>VLOOKUP(I96,Table11[#All],2,0)</f>
        <v>0</v>
      </c>
      <c r="K96" s="20" t="s">
        <v>98</v>
      </c>
      <c r="L96" s="20">
        <f>VLOOKUP(K96,Table12[#All],2,0)</f>
        <v>0</v>
      </c>
      <c r="M96" s="20" t="s">
        <v>126</v>
      </c>
      <c r="N96" s="20">
        <f>VLOOKUP(M96,Table13[#All],2,0)</f>
        <v>0</v>
      </c>
      <c r="O96" s="20" t="s">
        <v>119</v>
      </c>
      <c r="P96" s="20">
        <f>VLOOKUP(O96,Table14[#All],2,0)</f>
        <v>0</v>
      </c>
      <c r="Q96" s="20" t="s">
        <v>104</v>
      </c>
      <c r="R96" s="20">
        <f>VLOOKUP(Q96,Table16[#All],2,0)</f>
        <v>0</v>
      </c>
      <c r="S96" s="20" t="s">
        <v>111</v>
      </c>
      <c r="T96" s="20">
        <f>VLOOKUP(S96,Table17[#All],2,0)</f>
        <v>0</v>
      </c>
      <c r="U96" s="21">
        <v>204750</v>
      </c>
    </row>
    <row r="97" spans="1:21">
      <c r="A97" s="22" t="s">
        <v>121</v>
      </c>
      <c r="B97" s="20">
        <f>VLOOKUP(A97,Table7[#All],2,)</f>
        <v>17</v>
      </c>
      <c r="C97" s="23" t="s">
        <v>91</v>
      </c>
      <c r="D97" s="20">
        <f>VLOOKUP(C97,Table8[#All],2,0)</f>
        <v>0</v>
      </c>
      <c r="E97" s="23" t="s">
        <v>92</v>
      </c>
      <c r="F97" s="20">
        <f>VLOOKUP(E97,Table9[#All],2,0)</f>
        <v>0</v>
      </c>
      <c r="G97" s="23" t="s">
        <v>122</v>
      </c>
      <c r="H97" s="20">
        <f>VLOOKUP(G97,Table10[#All],2,0)</f>
        <v>0</v>
      </c>
      <c r="I97" s="23" t="s">
        <v>119</v>
      </c>
      <c r="J97" s="20">
        <f>VLOOKUP(I97,Table11[#All],2,0)</f>
        <v>0</v>
      </c>
      <c r="K97" s="23" t="s">
        <v>119</v>
      </c>
      <c r="L97" s="20">
        <f>VLOOKUP(K97,Table12[#All],2,0)</f>
        <v>1</v>
      </c>
      <c r="M97" s="23" t="s">
        <v>119</v>
      </c>
      <c r="N97" s="20">
        <f>VLOOKUP(M97,Table13[#All],2,0)</f>
        <v>1</v>
      </c>
      <c r="O97" s="23" t="s">
        <v>98</v>
      </c>
      <c r="P97" s="20">
        <f>VLOOKUP(O97,Table14[#All],2,0)</f>
        <v>1</v>
      </c>
      <c r="Q97" s="23" t="s">
        <v>104</v>
      </c>
      <c r="R97" s="20">
        <f>VLOOKUP(Q97,Table16[#All],2,0)</f>
        <v>0</v>
      </c>
      <c r="S97" s="23" t="s">
        <v>111</v>
      </c>
      <c r="T97" s="20">
        <f>VLOOKUP(S97,Table17[#All],2,0)</f>
        <v>0</v>
      </c>
      <c r="U97" s="24">
        <v>185000</v>
      </c>
    </row>
    <row r="98" spans="1:21">
      <c r="A98" s="19" t="s">
        <v>209</v>
      </c>
      <c r="B98" s="20">
        <f>VLOOKUP(A98,Table7[#All],2,)</f>
        <v>0</v>
      </c>
      <c r="C98" s="20" t="s">
        <v>91</v>
      </c>
      <c r="D98" s="20">
        <f>VLOOKUP(C98,Table8[#All],2,0)</f>
        <v>0</v>
      </c>
      <c r="E98" s="20" t="s">
        <v>92</v>
      </c>
      <c r="F98" s="20">
        <f>VLOOKUP(E98,Table9[#All],2,0)</f>
        <v>0</v>
      </c>
      <c r="G98" s="20" t="s">
        <v>93</v>
      </c>
      <c r="H98" s="20">
        <f>VLOOKUP(G98,Table10[#All],2,0)</f>
        <v>1</v>
      </c>
      <c r="I98" s="20" t="s">
        <v>119</v>
      </c>
      <c r="J98" s="20">
        <f>VLOOKUP(I98,Table11[#All],2,0)</f>
        <v>0</v>
      </c>
      <c r="K98" s="20" t="s">
        <v>98</v>
      </c>
      <c r="L98" s="20">
        <f>VLOOKUP(K98,Table12[#All],2,0)</f>
        <v>0</v>
      </c>
      <c r="M98" s="20" t="s">
        <v>126</v>
      </c>
      <c r="N98" s="20">
        <f>VLOOKUP(M98,Table13[#All],2,0)</f>
        <v>0</v>
      </c>
      <c r="O98" s="20" t="s">
        <v>119</v>
      </c>
      <c r="P98" s="20">
        <f>VLOOKUP(O98,Table14[#All],2,0)</f>
        <v>0</v>
      </c>
      <c r="Q98" s="20" t="s">
        <v>104</v>
      </c>
      <c r="R98" s="20">
        <f>VLOOKUP(Q98,Table16[#All],2,0)</f>
        <v>0</v>
      </c>
      <c r="S98" s="20" t="s">
        <v>111</v>
      </c>
      <c r="T98" s="20">
        <f>VLOOKUP(S98,Table17[#All],2,0)</f>
        <v>0</v>
      </c>
      <c r="U98" s="21">
        <v>214000</v>
      </c>
    </row>
    <row r="99" spans="1:21">
      <c r="A99" s="22" t="s">
        <v>206</v>
      </c>
      <c r="B99" s="20">
        <f>VLOOKUP(A99,Table7[#All],2,)</f>
        <v>15</v>
      </c>
      <c r="C99" s="23" t="s">
        <v>91</v>
      </c>
      <c r="D99" s="20">
        <f>VLOOKUP(C99,Table8[#All],2,0)</f>
        <v>0</v>
      </c>
      <c r="E99" s="23" t="s">
        <v>92</v>
      </c>
      <c r="F99" s="20">
        <f>VLOOKUP(E99,Table9[#All],2,0)</f>
        <v>0</v>
      </c>
      <c r="G99" s="23" t="s">
        <v>93</v>
      </c>
      <c r="H99" s="20">
        <f>VLOOKUP(G99,Table10[#All],2,0)</f>
        <v>1</v>
      </c>
      <c r="I99" s="23" t="s">
        <v>98</v>
      </c>
      <c r="J99" s="20">
        <f>VLOOKUP(I99,Table11[#All],2,0)</f>
        <v>1</v>
      </c>
      <c r="K99" s="23" t="s">
        <v>98</v>
      </c>
      <c r="L99" s="20">
        <f>VLOOKUP(K99,Table12[#All],2,0)</f>
        <v>0</v>
      </c>
      <c r="M99" s="23" t="s">
        <v>98</v>
      </c>
      <c r="N99" s="20">
        <f>VLOOKUP(M99,Table13[#All],2,0)</f>
        <v>2</v>
      </c>
      <c r="O99" s="23" t="s">
        <v>98</v>
      </c>
      <c r="P99" s="20">
        <f>VLOOKUP(O99,Table14[#All],2,0)</f>
        <v>1</v>
      </c>
      <c r="Q99" s="23" t="s">
        <v>191</v>
      </c>
      <c r="R99" s="20">
        <f>VLOOKUP(Q99,Table16[#All],2,0)</f>
        <v>2</v>
      </c>
      <c r="S99" s="23" t="s">
        <v>111</v>
      </c>
      <c r="T99" s="20">
        <f>VLOOKUP(S99,Table17[#All],2,0)</f>
        <v>0</v>
      </c>
      <c r="U99" s="24">
        <v>94750</v>
      </c>
    </row>
    <row r="100" spans="1:21">
      <c r="A100" s="19" t="s">
        <v>206</v>
      </c>
      <c r="B100" s="20">
        <f>VLOOKUP(A100,Table7[#All],2,)</f>
        <v>15</v>
      </c>
      <c r="C100" s="20" t="s">
        <v>91</v>
      </c>
      <c r="D100" s="20">
        <f>VLOOKUP(C100,Table8[#All],2,0)</f>
        <v>0</v>
      </c>
      <c r="E100" s="20" t="s">
        <v>92</v>
      </c>
      <c r="F100" s="20">
        <f>VLOOKUP(E100,Table9[#All],2,0)</f>
        <v>0</v>
      </c>
      <c r="G100" s="20" t="s">
        <v>93</v>
      </c>
      <c r="H100" s="20">
        <f>VLOOKUP(G100,Table10[#All],2,0)</f>
        <v>1</v>
      </c>
      <c r="I100" s="20" t="s">
        <v>98</v>
      </c>
      <c r="J100" s="20">
        <f>VLOOKUP(I100,Table11[#All],2,0)</f>
        <v>1</v>
      </c>
      <c r="K100" s="20" t="s">
        <v>98</v>
      </c>
      <c r="L100" s="20">
        <f>VLOOKUP(K100,Table12[#All],2,0)</f>
        <v>0</v>
      </c>
      <c r="M100" s="20" t="s">
        <v>139</v>
      </c>
      <c r="N100" s="20">
        <f>VLOOKUP(M100,Table13[#All],2,0)</f>
        <v>3</v>
      </c>
      <c r="O100" s="20" t="s">
        <v>98</v>
      </c>
      <c r="P100" s="20">
        <f>VLOOKUP(O100,Table14[#All],2,0)</f>
        <v>1</v>
      </c>
      <c r="Q100" s="20" t="s">
        <v>104</v>
      </c>
      <c r="R100" s="20">
        <f>VLOOKUP(Q100,Table16[#All],2,0)</f>
        <v>0</v>
      </c>
      <c r="S100" s="20" t="s">
        <v>172</v>
      </c>
      <c r="T100" s="20">
        <f>VLOOKUP(S100,Table17[#All],2,0)</f>
        <v>1</v>
      </c>
      <c r="U100" s="21">
        <v>83000</v>
      </c>
    </row>
    <row r="101" spans="1:21">
      <c r="A101" s="22" t="s">
        <v>89</v>
      </c>
      <c r="B101" s="20">
        <f>VLOOKUP(A101,Table7[#All],2,)</f>
        <v>11</v>
      </c>
      <c r="C101" s="23" t="s">
        <v>91</v>
      </c>
      <c r="D101" s="20">
        <f>VLOOKUP(C101,Table8[#All],2,0)</f>
        <v>0</v>
      </c>
      <c r="E101" s="23" t="s">
        <v>92</v>
      </c>
      <c r="F101" s="20">
        <f>VLOOKUP(E101,Table9[#All],2,0)</f>
        <v>0</v>
      </c>
      <c r="G101" s="23" t="s">
        <v>93</v>
      </c>
      <c r="H101" s="20">
        <f>VLOOKUP(G101,Table10[#All],2,0)</f>
        <v>1</v>
      </c>
      <c r="I101" s="23" t="s">
        <v>98</v>
      </c>
      <c r="J101" s="20">
        <f>VLOOKUP(I101,Table11[#All],2,0)</f>
        <v>1</v>
      </c>
      <c r="K101" s="23" t="s">
        <v>98</v>
      </c>
      <c r="L101" s="20">
        <f>VLOOKUP(K101,Table12[#All],2,0)</f>
        <v>0</v>
      </c>
      <c r="M101" s="23" t="s">
        <v>139</v>
      </c>
      <c r="N101" s="20">
        <f>VLOOKUP(M101,Table13[#All],2,0)</f>
        <v>3</v>
      </c>
      <c r="O101" s="23" t="s">
        <v>98</v>
      </c>
      <c r="P101" s="20">
        <f>VLOOKUP(O101,Table14[#All],2,0)</f>
        <v>1</v>
      </c>
      <c r="Q101" s="23" t="s">
        <v>104</v>
      </c>
      <c r="R101" s="20">
        <f>VLOOKUP(Q101,Table16[#All],2,0)</f>
        <v>0</v>
      </c>
      <c r="S101" s="23" t="s">
        <v>111</v>
      </c>
      <c r="T101" s="20">
        <f>VLOOKUP(S101,Table17[#All],2,0)</f>
        <v>0</v>
      </c>
      <c r="U101" s="24">
        <v>128950</v>
      </c>
    </row>
    <row r="102" spans="1:21">
      <c r="A102" s="19" t="s">
        <v>175</v>
      </c>
      <c r="B102" s="20">
        <f>VLOOKUP(A102,Table7[#All],2,)</f>
        <v>6</v>
      </c>
      <c r="C102" s="20" t="s">
        <v>91</v>
      </c>
      <c r="D102" s="20">
        <f>VLOOKUP(C102,Table8[#All],2,0)</f>
        <v>0</v>
      </c>
      <c r="E102" s="20" t="s">
        <v>92</v>
      </c>
      <c r="F102" s="20">
        <f>VLOOKUP(E102,Table9[#All],2,0)</f>
        <v>0</v>
      </c>
      <c r="G102" s="20" t="s">
        <v>93</v>
      </c>
      <c r="H102" s="20">
        <f>VLOOKUP(G102,Table10[#All],2,0)</f>
        <v>1</v>
      </c>
      <c r="I102" s="20" t="s">
        <v>98</v>
      </c>
      <c r="J102" s="20">
        <f>VLOOKUP(I102,Table11[#All],2,0)</f>
        <v>1</v>
      </c>
      <c r="K102" s="20" t="s">
        <v>98</v>
      </c>
      <c r="L102" s="20">
        <f>VLOOKUP(K102,Table12[#All],2,0)</f>
        <v>0</v>
      </c>
      <c r="M102" s="20" t="s">
        <v>119</v>
      </c>
      <c r="N102" s="20">
        <f>VLOOKUP(M102,Table13[#All],2,0)</f>
        <v>1</v>
      </c>
      <c r="O102" s="20" t="s">
        <v>119</v>
      </c>
      <c r="P102" s="20">
        <f>VLOOKUP(O102,Table14[#All],2,0)</f>
        <v>0</v>
      </c>
      <c r="Q102" s="20" t="s">
        <v>104</v>
      </c>
      <c r="R102" s="20">
        <f>VLOOKUP(Q102,Table16[#All],2,0)</f>
        <v>0</v>
      </c>
      <c r="S102" s="20" t="s">
        <v>111</v>
      </c>
      <c r="T102" s="20">
        <f>VLOOKUP(S102,Table17[#All],2,0)</f>
        <v>0</v>
      </c>
      <c r="U102" s="21">
        <v>205000</v>
      </c>
    </row>
    <row r="103" spans="1:21">
      <c r="A103" s="22" t="s">
        <v>165</v>
      </c>
      <c r="B103" s="20">
        <f>VLOOKUP(A103,Table7[#All],2,)</f>
        <v>12</v>
      </c>
      <c r="C103" s="23" t="s">
        <v>91</v>
      </c>
      <c r="D103" s="20">
        <f>VLOOKUP(C103,Table8[#All],2,0)</f>
        <v>0</v>
      </c>
      <c r="E103" s="23" t="s">
        <v>92</v>
      </c>
      <c r="F103" s="20">
        <f>VLOOKUP(E103,Table9[#All],2,0)</f>
        <v>0</v>
      </c>
      <c r="G103" s="23" t="s">
        <v>122</v>
      </c>
      <c r="H103" s="20">
        <f>VLOOKUP(G103,Table10[#All],2,0)</f>
        <v>0</v>
      </c>
      <c r="I103" s="23" t="s">
        <v>119</v>
      </c>
      <c r="J103" s="20">
        <f>VLOOKUP(I103,Table11[#All],2,0)</f>
        <v>0</v>
      </c>
      <c r="K103" s="23" t="s">
        <v>98</v>
      </c>
      <c r="L103" s="20">
        <f>VLOOKUP(K103,Table12[#All],2,0)</f>
        <v>0</v>
      </c>
      <c r="M103" s="23" t="s">
        <v>98</v>
      </c>
      <c r="N103" s="20">
        <f>VLOOKUP(M103,Table13[#All],2,0)</f>
        <v>2</v>
      </c>
      <c r="O103" s="23" t="s">
        <v>119</v>
      </c>
      <c r="P103" s="20">
        <f>VLOOKUP(O103,Table14[#All],2,0)</f>
        <v>0</v>
      </c>
      <c r="Q103" s="23" t="s">
        <v>104</v>
      </c>
      <c r="R103" s="20">
        <f>VLOOKUP(Q103,Table16[#All],2,0)</f>
        <v>0</v>
      </c>
      <c r="S103" s="23" t="s">
        <v>111</v>
      </c>
      <c r="T103" s="20">
        <f>VLOOKUP(S103,Table17[#All],2,0)</f>
        <v>0</v>
      </c>
      <c r="U103" s="24">
        <v>178000</v>
      </c>
    </row>
    <row r="104" spans="1:21">
      <c r="A104" s="19" t="s">
        <v>165</v>
      </c>
      <c r="B104" s="20">
        <f>VLOOKUP(A104,Table7[#All],2,)</f>
        <v>12</v>
      </c>
      <c r="C104" s="20" t="s">
        <v>91</v>
      </c>
      <c r="D104" s="20">
        <f>VLOOKUP(C104,Table8[#All],2,0)</f>
        <v>0</v>
      </c>
      <c r="E104" s="20" t="s">
        <v>179</v>
      </c>
      <c r="F104" s="20">
        <f>VLOOKUP(E104,Table9[#All],2,0)</f>
        <v>2</v>
      </c>
      <c r="G104" s="20" t="s">
        <v>93</v>
      </c>
      <c r="H104" s="20">
        <f>VLOOKUP(G104,Table10[#All],2,0)</f>
        <v>1</v>
      </c>
      <c r="I104" s="20" t="s">
        <v>83</v>
      </c>
      <c r="J104" s="20">
        <f>VLOOKUP(I104,Table11[#All],2,0)</f>
        <v>3</v>
      </c>
      <c r="K104" s="20" t="s">
        <v>83</v>
      </c>
      <c r="L104" s="20">
        <f>VLOOKUP(K104,Table12[#All],2,0)</f>
        <v>2</v>
      </c>
      <c r="M104" s="20" t="s">
        <v>98</v>
      </c>
      <c r="N104" s="20">
        <f>VLOOKUP(M104,Table13[#All],2,0)</f>
        <v>2</v>
      </c>
      <c r="O104" s="20" t="s">
        <v>98</v>
      </c>
      <c r="P104" s="20">
        <f>VLOOKUP(O104,Table14[#All],2,0)</f>
        <v>1</v>
      </c>
      <c r="Q104" s="20" t="s">
        <v>104</v>
      </c>
      <c r="R104" s="20">
        <f>VLOOKUP(Q104,Table16[#All],2,0)</f>
        <v>0</v>
      </c>
      <c r="S104" s="20" t="s">
        <v>216</v>
      </c>
      <c r="T104" s="20">
        <f>VLOOKUP(S104,Table17[#All],2,0)</f>
        <v>4</v>
      </c>
      <c r="U104" s="21">
        <v>118964</v>
      </c>
    </row>
    <row r="105" spans="1:21">
      <c r="A105" s="22" t="s">
        <v>209</v>
      </c>
      <c r="B105" s="20">
        <f>VLOOKUP(A105,Table7[#All],2,)</f>
        <v>0</v>
      </c>
      <c r="C105" s="23" t="s">
        <v>91</v>
      </c>
      <c r="D105" s="20">
        <f>VLOOKUP(C105,Table8[#All],2,0)</f>
        <v>0</v>
      </c>
      <c r="E105" s="23" t="s">
        <v>92</v>
      </c>
      <c r="F105" s="20">
        <f>VLOOKUP(E105,Table9[#All],2,0)</f>
        <v>0</v>
      </c>
      <c r="G105" s="23" t="s">
        <v>93</v>
      </c>
      <c r="H105" s="20">
        <f>VLOOKUP(G105,Table10[#All],2,0)</f>
        <v>1</v>
      </c>
      <c r="I105" s="23" t="s">
        <v>119</v>
      </c>
      <c r="J105" s="20">
        <f>VLOOKUP(I105,Table11[#All],2,0)</f>
        <v>0</v>
      </c>
      <c r="K105" s="23" t="s">
        <v>98</v>
      </c>
      <c r="L105" s="20">
        <f>VLOOKUP(K105,Table12[#All],2,0)</f>
        <v>0</v>
      </c>
      <c r="M105" s="23" t="s">
        <v>126</v>
      </c>
      <c r="N105" s="20">
        <f>VLOOKUP(M105,Table13[#All],2,0)</f>
        <v>0</v>
      </c>
      <c r="O105" s="23" t="s">
        <v>119</v>
      </c>
      <c r="P105" s="20">
        <f>VLOOKUP(O105,Table14[#All],2,0)</f>
        <v>0</v>
      </c>
      <c r="Q105" s="23" t="s">
        <v>104</v>
      </c>
      <c r="R105" s="20">
        <f>VLOOKUP(Q105,Table16[#All],2,0)</f>
        <v>0</v>
      </c>
      <c r="S105" s="23" t="s">
        <v>111</v>
      </c>
      <c r="T105" s="20">
        <f>VLOOKUP(S105,Table17[#All],2,0)</f>
        <v>0</v>
      </c>
      <c r="U105" s="24">
        <v>198900</v>
      </c>
    </row>
    <row r="106" spans="1:21">
      <c r="A106" s="19" t="s">
        <v>214</v>
      </c>
      <c r="B106" s="20">
        <f>VLOOKUP(A106,Table7[#All],2,)</f>
        <v>13</v>
      </c>
      <c r="C106" s="20" t="s">
        <v>91</v>
      </c>
      <c r="D106" s="20">
        <f>VLOOKUP(C106,Table8[#All],2,0)</f>
        <v>0</v>
      </c>
      <c r="E106" s="20" t="s">
        <v>92</v>
      </c>
      <c r="F106" s="20">
        <f>VLOOKUP(E106,Table9[#All],2,0)</f>
        <v>0</v>
      </c>
      <c r="G106" s="20" t="s">
        <v>176</v>
      </c>
      <c r="H106" s="20">
        <f>VLOOKUP(G106,Table10[#All],2,0)</f>
        <v>2</v>
      </c>
      <c r="I106" s="20" t="s">
        <v>98</v>
      </c>
      <c r="J106" s="20">
        <f>VLOOKUP(I106,Table11[#All],2,0)</f>
        <v>1</v>
      </c>
      <c r="K106" s="20" t="s">
        <v>98</v>
      </c>
      <c r="L106" s="20">
        <f>VLOOKUP(K106,Table12[#All],2,0)</f>
        <v>0</v>
      </c>
      <c r="M106" s="20" t="s">
        <v>126</v>
      </c>
      <c r="N106" s="20">
        <f>VLOOKUP(M106,Table13[#All],2,0)</f>
        <v>0</v>
      </c>
      <c r="O106" s="20" t="s">
        <v>98</v>
      </c>
      <c r="P106" s="20">
        <f>VLOOKUP(O106,Table14[#All],2,0)</f>
        <v>1</v>
      </c>
      <c r="Q106" s="20" t="s">
        <v>104</v>
      </c>
      <c r="R106" s="20">
        <f>VLOOKUP(Q106,Table16[#All],2,0)</f>
        <v>0</v>
      </c>
      <c r="S106" s="20" t="s">
        <v>111</v>
      </c>
      <c r="T106" s="20">
        <f>VLOOKUP(S106,Table17[#All],2,0)</f>
        <v>0</v>
      </c>
      <c r="U106" s="21">
        <v>169500</v>
      </c>
    </row>
    <row r="107" spans="1:21">
      <c r="A107" s="22" t="s">
        <v>163</v>
      </c>
      <c r="B107" s="20">
        <f>VLOOKUP(A107,Table7[#All],2,)</f>
        <v>5</v>
      </c>
      <c r="C107" s="23" t="s">
        <v>91</v>
      </c>
      <c r="D107" s="20">
        <f>VLOOKUP(C107,Table8[#All],2,0)</f>
        <v>0</v>
      </c>
      <c r="E107" s="23" t="s">
        <v>92</v>
      </c>
      <c r="F107" s="20">
        <f>VLOOKUP(E107,Table9[#All],2,0)</f>
        <v>0</v>
      </c>
      <c r="G107" s="23" t="s">
        <v>122</v>
      </c>
      <c r="H107" s="20">
        <f>VLOOKUP(G107,Table10[#All],2,0)</f>
        <v>0</v>
      </c>
      <c r="I107" s="23" t="s">
        <v>126</v>
      </c>
      <c r="J107" s="20">
        <f>VLOOKUP(I107,Table11[#All],2,0)</f>
        <v>2</v>
      </c>
      <c r="K107" s="23" t="s">
        <v>98</v>
      </c>
      <c r="L107" s="20">
        <f>VLOOKUP(K107,Table12[#All],2,0)</f>
        <v>0</v>
      </c>
      <c r="M107" s="23" t="s">
        <v>126</v>
      </c>
      <c r="N107" s="20">
        <f>VLOOKUP(M107,Table13[#All],2,0)</f>
        <v>0</v>
      </c>
      <c r="O107" s="23" t="s">
        <v>119</v>
      </c>
      <c r="P107" s="20">
        <f>VLOOKUP(O107,Table14[#All],2,0)</f>
        <v>0</v>
      </c>
      <c r="Q107" s="23" t="s">
        <v>104</v>
      </c>
      <c r="R107" s="20">
        <f>VLOOKUP(Q107,Table16[#All],2,0)</f>
        <v>0</v>
      </c>
      <c r="S107" s="23" t="s">
        <v>111</v>
      </c>
      <c r="T107" s="20">
        <f>VLOOKUP(S107,Table17[#All],2,0)</f>
        <v>0</v>
      </c>
      <c r="U107" s="24">
        <v>250000</v>
      </c>
    </row>
    <row r="108" spans="1:21">
      <c r="A108" s="19" t="s">
        <v>188</v>
      </c>
      <c r="B108" s="20">
        <f>VLOOKUP(A108,Table7[#All],2,)</f>
        <v>7</v>
      </c>
      <c r="C108" s="20" t="s">
        <v>91</v>
      </c>
      <c r="D108" s="20">
        <f>VLOOKUP(C108,Table8[#All],2,0)</f>
        <v>0</v>
      </c>
      <c r="E108" s="20" t="s">
        <v>92</v>
      </c>
      <c r="F108" s="20">
        <f>VLOOKUP(E108,Table9[#All],2,0)</f>
        <v>0</v>
      </c>
      <c r="G108" s="20" t="s">
        <v>93</v>
      </c>
      <c r="H108" s="20">
        <f>VLOOKUP(G108,Table10[#All],2,0)</f>
        <v>1</v>
      </c>
      <c r="I108" s="20" t="s">
        <v>139</v>
      </c>
      <c r="J108" s="20">
        <f>VLOOKUP(I108,Table11[#All],2,0)</f>
        <v>4</v>
      </c>
      <c r="K108" s="20" t="s">
        <v>98</v>
      </c>
      <c r="L108" s="20">
        <f>VLOOKUP(K108,Table12[#All],2,0)</f>
        <v>0</v>
      </c>
      <c r="M108" s="20" t="s">
        <v>119</v>
      </c>
      <c r="N108" s="20">
        <f>VLOOKUP(M108,Table13[#All],2,0)</f>
        <v>1</v>
      </c>
      <c r="O108" s="20" t="s">
        <v>98</v>
      </c>
      <c r="P108" s="20">
        <f>VLOOKUP(O108,Table14[#All],2,0)</f>
        <v>1</v>
      </c>
      <c r="Q108" s="20" t="s">
        <v>167</v>
      </c>
      <c r="R108" s="20">
        <f>VLOOKUP(Q108,Table16[#All],2,0)</f>
        <v>1</v>
      </c>
      <c r="S108" s="20" t="s">
        <v>111</v>
      </c>
      <c r="T108" s="20">
        <f>VLOOKUP(S108,Table17[#All],2,0)</f>
        <v>0</v>
      </c>
      <c r="U108" s="21">
        <v>100000</v>
      </c>
    </row>
    <row r="109" spans="1:21">
      <c r="A109" s="22" t="s">
        <v>188</v>
      </c>
      <c r="B109" s="20">
        <f>VLOOKUP(A109,Table7[#All],2,)</f>
        <v>7</v>
      </c>
      <c r="C109" s="23" t="s">
        <v>91</v>
      </c>
      <c r="D109" s="20">
        <f>VLOOKUP(C109,Table8[#All],2,0)</f>
        <v>0</v>
      </c>
      <c r="E109" s="23" t="s">
        <v>92</v>
      </c>
      <c r="F109" s="20">
        <f>VLOOKUP(E109,Table9[#All],2,0)</f>
        <v>0</v>
      </c>
      <c r="G109" s="23" t="s">
        <v>93</v>
      </c>
      <c r="H109" s="20">
        <f>VLOOKUP(G109,Table10[#All],2,0)</f>
        <v>1</v>
      </c>
      <c r="I109" s="23" t="s">
        <v>98</v>
      </c>
      <c r="J109" s="20">
        <f>VLOOKUP(I109,Table11[#All],2,0)</f>
        <v>1</v>
      </c>
      <c r="K109" s="23" t="s">
        <v>98</v>
      </c>
      <c r="L109" s="20">
        <f>VLOOKUP(K109,Table12[#All],2,0)</f>
        <v>0</v>
      </c>
      <c r="M109" s="23" t="s">
        <v>126</v>
      </c>
      <c r="N109" s="20">
        <f>VLOOKUP(M109,Table13[#All],2,0)</f>
        <v>0</v>
      </c>
      <c r="O109" s="23" t="s">
        <v>98</v>
      </c>
      <c r="P109" s="20">
        <f>VLOOKUP(O109,Table14[#All],2,0)</f>
        <v>1</v>
      </c>
      <c r="Q109" s="23" t="s">
        <v>104</v>
      </c>
      <c r="R109" s="20">
        <f>VLOOKUP(Q109,Table16[#All],2,0)</f>
        <v>0</v>
      </c>
      <c r="S109" s="23" t="s">
        <v>150</v>
      </c>
      <c r="T109" s="20">
        <f>VLOOKUP(S109,Table17[#All],2,0)</f>
        <v>2</v>
      </c>
      <c r="U109" s="24">
        <v>115000</v>
      </c>
    </row>
    <row r="110" spans="1:21">
      <c r="A110" s="19" t="s">
        <v>214</v>
      </c>
      <c r="B110" s="20">
        <f>VLOOKUP(A110,Table7[#All],2,)</f>
        <v>13</v>
      </c>
      <c r="C110" s="20" t="s">
        <v>182</v>
      </c>
      <c r="D110" s="20">
        <f>VLOOKUP(C110,Table8[#All],2,0)</f>
        <v>3</v>
      </c>
      <c r="E110" s="20" t="s">
        <v>92</v>
      </c>
      <c r="F110" s="20">
        <f>VLOOKUP(E110,Table9[#All],2,0)</f>
        <v>0</v>
      </c>
      <c r="G110" s="20" t="s">
        <v>176</v>
      </c>
      <c r="H110" s="20">
        <f>VLOOKUP(G110,Table10[#All],2,0)</f>
        <v>2</v>
      </c>
      <c r="I110" s="20" t="s">
        <v>98</v>
      </c>
      <c r="J110" s="20">
        <f>VLOOKUP(I110,Table11[#All],2,0)</f>
        <v>1</v>
      </c>
      <c r="K110" s="20" t="s">
        <v>98</v>
      </c>
      <c r="L110" s="20">
        <f>VLOOKUP(K110,Table12[#All],2,0)</f>
        <v>0</v>
      </c>
      <c r="M110" s="20" t="s">
        <v>98</v>
      </c>
      <c r="N110" s="20">
        <f>VLOOKUP(M110,Table13[#All],2,0)</f>
        <v>2</v>
      </c>
      <c r="O110" s="20" t="s">
        <v>139</v>
      </c>
      <c r="P110" s="20">
        <f>VLOOKUP(O110,Table14[#All],2,0)</f>
        <v>3</v>
      </c>
      <c r="Q110" s="20" t="s">
        <v>167</v>
      </c>
      <c r="R110" s="20">
        <f>VLOOKUP(Q110,Table16[#All],2,0)</f>
        <v>1</v>
      </c>
      <c r="S110" s="20" t="s">
        <v>111</v>
      </c>
      <c r="T110" s="20">
        <f>VLOOKUP(S110,Table17[#All],2,0)</f>
        <v>0</v>
      </c>
      <c r="U110" s="21">
        <v>115000</v>
      </c>
    </row>
    <row r="111" spans="1:21">
      <c r="A111" s="22" t="s">
        <v>175</v>
      </c>
      <c r="B111" s="20">
        <f>VLOOKUP(A111,Table7[#All],2,)</f>
        <v>6</v>
      </c>
      <c r="C111" s="23" t="s">
        <v>91</v>
      </c>
      <c r="D111" s="20">
        <f>VLOOKUP(C111,Table8[#All],2,0)</f>
        <v>0</v>
      </c>
      <c r="E111" s="23" t="s">
        <v>92</v>
      </c>
      <c r="F111" s="20">
        <f>VLOOKUP(E111,Table9[#All],2,0)</f>
        <v>0</v>
      </c>
      <c r="G111" s="23" t="s">
        <v>93</v>
      </c>
      <c r="H111" s="20">
        <f>VLOOKUP(G111,Table10[#All],2,0)</f>
        <v>1</v>
      </c>
      <c r="I111" s="23" t="s">
        <v>119</v>
      </c>
      <c r="J111" s="20">
        <f>VLOOKUP(I111,Table11[#All],2,0)</f>
        <v>0</v>
      </c>
      <c r="K111" s="23" t="s">
        <v>98</v>
      </c>
      <c r="L111" s="20">
        <f>VLOOKUP(K111,Table12[#All],2,0)</f>
        <v>0</v>
      </c>
      <c r="M111" s="23" t="s">
        <v>126</v>
      </c>
      <c r="N111" s="20">
        <f>VLOOKUP(M111,Table13[#All],2,0)</f>
        <v>0</v>
      </c>
      <c r="O111" s="23" t="s">
        <v>98</v>
      </c>
      <c r="P111" s="20">
        <f>VLOOKUP(O111,Table14[#All],2,0)</f>
        <v>1</v>
      </c>
      <c r="Q111" s="23" t="s">
        <v>104</v>
      </c>
      <c r="R111" s="20">
        <f>VLOOKUP(Q111,Table16[#All],2,0)</f>
        <v>0</v>
      </c>
      <c r="S111" s="23" t="s">
        <v>111</v>
      </c>
      <c r="T111" s="20">
        <f>VLOOKUP(S111,Table17[#All],2,0)</f>
        <v>0</v>
      </c>
      <c r="U111" s="24">
        <v>190000</v>
      </c>
    </row>
    <row r="112" spans="1:21">
      <c r="A112" s="19" t="s">
        <v>206</v>
      </c>
      <c r="B112" s="20">
        <f>VLOOKUP(A112,Table7[#All],2,)</f>
        <v>15</v>
      </c>
      <c r="C112" s="20" t="s">
        <v>91</v>
      </c>
      <c r="D112" s="20">
        <f>VLOOKUP(C112,Table8[#All],2,0)</f>
        <v>0</v>
      </c>
      <c r="E112" s="20" t="s">
        <v>92</v>
      </c>
      <c r="F112" s="20">
        <f>VLOOKUP(E112,Table9[#All],2,0)</f>
        <v>0</v>
      </c>
      <c r="G112" s="20" t="s">
        <v>176</v>
      </c>
      <c r="H112" s="20">
        <f>VLOOKUP(G112,Table10[#All],2,0)</f>
        <v>2</v>
      </c>
      <c r="I112" s="20" t="s">
        <v>98</v>
      </c>
      <c r="J112" s="20">
        <f>VLOOKUP(I112,Table11[#All],2,0)</f>
        <v>1</v>
      </c>
      <c r="K112" s="20" t="s">
        <v>139</v>
      </c>
      <c r="L112" s="20">
        <f>VLOOKUP(K112,Table12[#All],2,0)</f>
        <v>3</v>
      </c>
      <c r="M112" s="20" t="s">
        <v>119</v>
      </c>
      <c r="N112" s="20">
        <f>VLOOKUP(M112,Table13[#All],2,0)</f>
        <v>1</v>
      </c>
      <c r="O112" s="20" t="s">
        <v>98</v>
      </c>
      <c r="P112" s="20">
        <f>VLOOKUP(O112,Table14[#All],2,0)</f>
        <v>1</v>
      </c>
      <c r="Q112" s="20" t="s">
        <v>104</v>
      </c>
      <c r="R112" s="20">
        <f>VLOOKUP(Q112,Table16[#All],2,0)</f>
        <v>0</v>
      </c>
      <c r="S112" s="20" t="s">
        <v>111</v>
      </c>
      <c r="T112" s="20">
        <f>VLOOKUP(S112,Table17[#All],2,0)</f>
        <v>0</v>
      </c>
      <c r="U112" s="21">
        <v>136900</v>
      </c>
    </row>
    <row r="113" spans="1:21">
      <c r="A113" s="22" t="s">
        <v>121</v>
      </c>
      <c r="B113" s="20">
        <f>VLOOKUP(A113,Table7[#All],2,)</f>
        <v>17</v>
      </c>
      <c r="C113" s="23" t="s">
        <v>91</v>
      </c>
      <c r="D113" s="20">
        <f>VLOOKUP(C113,Table8[#All],2,0)</f>
        <v>0</v>
      </c>
      <c r="E113" s="23" t="s">
        <v>92</v>
      </c>
      <c r="F113" s="20">
        <f>VLOOKUP(E113,Table9[#All],2,0)</f>
        <v>0</v>
      </c>
      <c r="G113" s="23" t="s">
        <v>158</v>
      </c>
      <c r="H113" s="20">
        <f>VLOOKUP(G113,Table10[#All],2,0)</f>
        <v>5</v>
      </c>
      <c r="I113" s="23" t="s">
        <v>119</v>
      </c>
      <c r="J113" s="20">
        <f>VLOOKUP(I113,Table11[#All],2,0)</f>
        <v>0</v>
      </c>
      <c r="K113" s="23" t="s">
        <v>98</v>
      </c>
      <c r="L113" s="20">
        <f>VLOOKUP(K113,Table12[#All],2,0)</f>
        <v>0</v>
      </c>
      <c r="M113" s="23" t="s">
        <v>126</v>
      </c>
      <c r="N113" s="20">
        <f>VLOOKUP(M113,Table13[#All],2,0)</f>
        <v>0</v>
      </c>
      <c r="O113" s="23" t="s">
        <v>98</v>
      </c>
      <c r="P113" s="20">
        <f>VLOOKUP(O113,Table14[#All],2,0)</f>
        <v>1</v>
      </c>
      <c r="Q113" s="23" t="s">
        <v>104</v>
      </c>
      <c r="R113" s="20">
        <f>VLOOKUP(Q113,Table16[#All],2,0)</f>
        <v>0</v>
      </c>
      <c r="S113" s="23" t="s">
        <v>111</v>
      </c>
      <c r="T113" s="20">
        <f>VLOOKUP(S113,Table17[#All],2,0)</f>
        <v>0</v>
      </c>
      <c r="U113" s="24">
        <v>180000</v>
      </c>
    </row>
    <row r="114" spans="1:21">
      <c r="A114" s="19" t="s">
        <v>209</v>
      </c>
      <c r="B114" s="20">
        <f>VLOOKUP(A114,Table7[#All],2,)</f>
        <v>0</v>
      </c>
      <c r="C114" s="20" t="s">
        <v>91</v>
      </c>
      <c r="D114" s="20">
        <f>VLOOKUP(C114,Table8[#All],2,0)</f>
        <v>0</v>
      </c>
      <c r="E114" s="20" t="s">
        <v>92</v>
      </c>
      <c r="F114" s="20">
        <f>VLOOKUP(E114,Table9[#All],2,0)</f>
        <v>0</v>
      </c>
      <c r="G114" s="20" t="s">
        <v>122</v>
      </c>
      <c r="H114" s="20">
        <f>VLOOKUP(G114,Table10[#All],2,0)</f>
        <v>0</v>
      </c>
      <c r="I114" s="20" t="s">
        <v>126</v>
      </c>
      <c r="J114" s="20">
        <f>VLOOKUP(I114,Table11[#All],2,0)</f>
        <v>2</v>
      </c>
      <c r="K114" s="20" t="s">
        <v>98</v>
      </c>
      <c r="L114" s="20">
        <f>VLOOKUP(K114,Table12[#All],2,0)</f>
        <v>0</v>
      </c>
      <c r="M114" s="20" t="s">
        <v>126</v>
      </c>
      <c r="N114" s="20">
        <f>VLOOKUP(M114,Table13[#All],2,0)</f>
        <v>0</v>
      </c>
      <c r="O114" s="20" t="s">
        <v>126</v>
      </c>
      <c r="P114" s="20">
        <f>VLOOKUP(O114,Table14[#All],2,0)</f>
        <v>2</v>
      </c>
      <c r="Q114" s="20" t="s">
        <v>104</v>
      </c>
      <c r="R114" s="20">
        <f>VLOOKUP(Q114,Table16[#All],2,0)</f>
        <v>0</v>
      </c>
      <c r="S114" s="20" t="s">
        <v>150</v>
      </c>
      <c r="T114" s="20">
        <f>VLOOKUP(S114,Table17[#All],2,0)</f>
        <v>2</v>
      </c>
      <c r="U114" s="21">
        <v>383970</v>
      </c>
    </row>
    <row r="115" spans="1:21">
      <c r="A115" s="22" t="s">
        <v>212</v>
      </c>
      <c r="B115" s="20">
        <f>VLOOKUP(A115,Table7[#All],2,)</f>
        <v>2</v>
      </c>
      <c r="C115" s="23" t="s">
        <v>91</v>
      </c>
      <c r="D115" s="20">
        <f>VLOOKUP(C115,Table8[#All],2,0)</f>
        <v>0</v>
      </c>
      <c r="E115" s="23" t="s">
        <v>92</v>
      </c>
      <c r="F115" s="20">
        <f>VLOOKUP(E115,Table9[#All],2,0)</f>
        <v>0</v>
      </c>
      <c r="G115" s="23" t="s">
        <v>93</v>
      </c>
      <c r="H115" s="20">
        <f>VLOOKUP(G115,Table10[#All],2,0)</f>
        <v>1</v>
      </c>
      <c r="I115" s="23" t="s">
        <v>119</v>
      </c>
      <c r="J115" s="20">
        <f>VLOOKUP(I115,Table11[#All],2,0)</f>
        <v>0</v>
      </c>
      <c r="K115" s="23" t="s">
        <v>98</v>
      </c>
      <c r="L115" s="20">
        <f>VLOOKUP(K115,Table12[#All],2,0)</f>
        <v>0</v>
      </c>
      <c r="M115" s="23" t="s">
        <v>98</v>
      </c>
      <c r="N115" s="20">
        <f>VLOOKUP(M115,Table13[#All],2,0)</f>
        <v>2</v>
      </c>
      <c r="O115" s="23" t="s">
        <v>119</v>
      </c>
      <c r="P115" s="20">
        <f>VLOOKUP(O115,Table14[#All],2,0)</f>
        <v>0</v>
      </c>
      <c r="Q115" s="23" t="s">
        <v>104</v>
      </c>
      <c r="R115" s="20">
        <f>VLOOKUP(Q115,Table16[#All],2,0)</f>
        <v>0</v>
      </c>
      <c r="S115" s="23" t="s">
        <v>172</v>
      </c>
      <c r="T115" s="20">
        <f>VLOOKUP(S115,Table17[#All],2,0)</f>
        <v>1</v>
      </c>
      <c r="U115" s="24">
        <v>217000</v>
      </c>
    </row>
    <row r="116" spans="1:21">
      <c r="A116" s="19" t="s">
        <v>212</v>
      </c>
      <c r="B116" s="20">
        <f>VLOOKUP(A116,Table7[#All],2,)</f>
        <v>2</v>
      </c>
      <c r="C116" s="20" t="s">
        <v>91</v>
      </c>
      <c r="D116" s="20">
        <f>VLOOKUP(C116,Table8[#All],2,0)</f>
        <v>0</v>
      </c>
      <c r="E116" s="20" t="s">
        <v>92</v>
      </c>
      <c r="F116" s="20">
        <f>VLOOKUP(E116,Table9[#All],2,0)</f>
        <v>0</v>
      </c>
      <c r="G116" s="20" t="s">
        <v>122</v>
      </c>
      <c r="H116" s="20">
        <f>VLOOKUP(G116,Table10[#All],2,0)</f>
        <v>0</v>
      </c>
      <c r="I116" s="20" t="s">
        <v>98</v>
      </c>
      <c r="J116" s="20">
        <f>VLOOKUP(I116,Table11[#All],2,0)</f>
        <v>1</v>
      </c>
      <c r="K116" s="20" t="s">
        <v>98</v>
      </c>
      <c r="L116" s="20">
        <f>VLOOKUP(K116,Table12[#All],2,0)</f>
        <v>0</v>
      </c>
      <c r="M116" s="20" t="s">
        <v>126</v>
      </c>
      <c r="N116" s="20">
        <f>VLOOKUP(M116,Table13[#All],2,0)</f>
        <v>0</v>
      </c>
      <c r="O116" s="20" t="s">
        <v>119</v>
      </c>
      <c r="P116" s="20">
        <f>VLOOKUP(O116,Table14[#All],2,0)</f>
        <v>0</v>
      </c>
      <c r="Q116" s="20" t="s">
        <v>104</v>
      </c>
      <c r="R116" s="20">
        <f>VLOOKUP(Q116,Table16[#All],2,0)</f>
        <v>0</v>
      </c>
      <c r="S116" s="20" t="s">
        <v>111</v>
      </c>
      <c r="T116" s="20">
        <f>VLOOKUP(S116,Table17[#All],2,0)</f>
        <v>0</v>
      </c>
      <c r="U116" s="21">
        <v>259500</v>
      </c>
    </row>
    <row r="117" spans="1:21">
      <c r="A117" s="22" t="s">
        <v>163</v>
      </c>
      <c r="B117" s="20">
        <f>VLOOKUP(A117,Table7[#All],2,)</f>
        <v>5</v>
      </c>
      <c r="C117" s="23" t="s">
        <v>91</v>
      </c>
      <c r="D117" s="20">
        <f>VLOOKUP(C117,Table8[#All],2,0)</f>
        <v>0</v>
      </c>
      <c r="E117" s="23" t="s">
        <v>129</v>
      </c>
      <c r="F117" s="20">
        <f>VLOOKUP(E117,Table9[#All],2,0)</f>
        <v>3</v>
      </c>
      <c r="G117" s="23" t="s">
        <v>122</v>
      </c>
      <c r="H117" s="20">
        <f>VLOOKUP(G117,Table10[#All],2,0)</f>
        <v>0</v>
      </c>
      <c r="I117" s="23" t="s">
        <v>119</v>
      </c>
      <c r="J117" s="20">
        <f>VLOOKUP(I117,Table11[#All],2,0)</f>
        <v>0</v>
      </c>
      <c r="K117" s="23" t="s">
        <v>98</v>
      </c>
      <c r="L117" s="20">
        <f>VLOOKUP(K117,Table12[#All],2,0)</f>
        <v>0</v>
      </c>
      <c r="M117" s="23" t="s">
        <v>119</v>
      </c>
      <c r="N117" s="20">
        <f>VLOOKUP(M117,Table13[#All],2,0)</f>
        <v>1</v>
      </c>
      <c r="O117" s="23" t="s">
        <v>98</v>
      </c>
      <c r="P117" s="20">
        <f>VLOOKUP(O117,Table14[#All],2,0)</f>
        <v>1</v>
      </c>
      <c r="Q117" s="23" t="s">
        <v>104</v>
      </c>
      <c r="R117" s="20">
        <f>VLOOKUP(Q117,Table16[#All],2,0)</f>
        <v>0</v>
      </c>
      <c r="S117" s="23" t="s">
        <v>111</v>
      </c>
      <c r="T117" s="20">
        <f>VLOOKUP(S117,Table17[#All],2,0)</f>
        <v>0</v>
      </c>
      <c r="U117" s="24">
        <v>176000</v>
      </c>
    </row>
    <row r="118" spans="1:21">
      <c r="A118" s="19" t="s">
        <v>169</v>
      </c>
      <c r="B118" s="20">
        <f>VLOOKUP(A118,Table7[#All],2,)</f>
        <v>9</v>
      </c>
      <c r="C118" s="20" t="s">
        <v>91</v>
      </c>
      <c r="D118" s="20">
        <f>VLOOKUP(C118,Table8[#All],2,0)</f>
        <v>0</v>
      </c>
      <c r="E118" s="20" t="s">
        <v>92</v>
      </c>
      <c r="F118" s="20">
        <f>VLOOKUP(E118,Table9[#All],2,0)</f>
        <v>0</v>
      </c>
      <c r="G118" s="20" t="s">
        <v>93</v>
      </c>
      <c r="H118" s="20">
        <f>VLOOKUP(G118,Table10[#All],2,0)</f>
        <v>1</v>
      </c>
      <c r="I118" s="20" t="s">
        <v>98</v>
      </c>
      <c r="J118" s="20">
        <f>VLOOKUP(I118,Table11[#All],2,0)</f>
        <v>1</v>
      </c>
      <c r="K118" s="20" t="s">
        <v>98</v>
      </c>
      <c r="L118" s="20">
        <f>VLOOKUP(K118,Table12[#All],2,0)</f>
        <v>0</v>
      </c>
      <c r="M118" s="20" t="s">
        <v>98</v>
      </c>
      <c r="N118" s="20">
        <f>VLOOKUP(M118,Table13[#All],2,0)</f>
        <v>2</v>
      </c>
      <c r="O118" s="20" t="s">
        <v>98</v>
      </c>
      <c r="P118" s="20">
        <f>VLOOKUP(O118,Table14[#All],2,0)</f>
        <v>1</v>
      </c>
      <c r="Q118" s="20" t="s">
        <v>104</v>
      </c>
      <c r="R118" s="20">
        <f>VLOOKUP(Q118,Table16[#All],2,0)</f>
        <v>0</v>
      </c>
      <c r="S118" s="20" t="s">
        <v>111</v>
      </c>
      <c r="T118" s="20">
        <f>VLOOKUP(S118,Table17[#All],2,0)</f>
        <v>0</v>
      </c>
      <c r="U118" s="21">
        <v>139000</v>
      </c>
    </row>
    <row r="119" spans="1:21">
      <c r="A119" s="22" t="s">
        <v>206</v>
      </c>
      <c r="B119" s="20">
        <f>VLOOKUP(A119,Table7[#All],2,)</f>
        <v>15</v>
      </c>
      <c r="C119" s="23" t="s">
        <v>91</v>
      </c>
      <c r="D119" s="20">
        <f>VLOOKUP(C119,Table8[#All],2,0)</f>
        <v>0</v>
      </c>
      <c r="E119" s="23" t="s">
        <v>92</v>
      </c>
      <c r="F119" s="20">
        <f>VLOOKUP(E119,Table9[#All],2,0)</f>
        <v>0</v>
      </c>
      <c r="G119" s="23" t="s">
        <v>93</v>
      </c>
      <c r="H119" s="20">
        <f>VLOOKUP(G119,Table10[#All],2,0)</f>
        <v>1</v>
      </c>
      <c r="I119" s="23" t="s">
        <v>119</v>
      </c>
      <c r="J119" s="20">
        <f>VLOOKUP(I119,Table11[#All],2,0)</f>
        <v>0</v>
      </c>
      <c r="K119" s="23" t="s">
        <v>98</v>
      </c>
      <c r="L119" s="20">
        <f>VLOOKUP(K119,Table12[#All],2,0)</f>
        <v>0</v>
      </c>
      <c r="M119" s="23" t="s">
        <v>119</v>
      </c>
      <c r="N119" s="20">
        <f>VLOOKUP(M119,Table13[#All],2,0)</f>
        <v>1</v>
      </c>
      <c r="O119" s="23" t="s">
        <v>98</v>
      </c>
      <c r="P119" s="20">
        <f>VLOOKUP(O119,Table14[#All],2,0)</f>
        <v>1</v>
      </c>
      <c r="Q119" s="23" t="s">
        <v>104</v>
      </c>
      <c r="R119" s="20">
        <f>VLOOKUP(Q119,Table16[#All],2,0)</f>
        <v>0</v>
      </c>
      <c r="S119" s="23" t="s">
        <v>150</v>
      </c>
      <c r="T119" s="20">
        <f>VLOOKUP(S119,Table17[#All],2,0)</f>
        <v>2</v>
      </c>
      <c r="U119" s="24">
        <v>155000</v>
      </c>
    </row>
    <row r="120" spans="1:21">
      <c r="A120" s="19" t="s">
        <v>165</v>
      </c>
      <c r="B120" s="20">
        <f>VLOOKUP(A120,Table7[#All],2,)</f>
        <v>12</v>
      </c>
      <c r="C120" s="20" t="s">
        <v>91</v>
      </c>
      <c r="D120" s="20">
        <f>VLOOKUP(C120,Table8[#All],2,0)</f>
        <v>0</v>
      </c>
      <c r="E120" s="20" t="s">
        <v>92</v>
      </c>
      <c r="F120" s="20">
        <f>VLOOKUP(E120,Table9[#All],2,0)</f>
        <v>0</v>
      </c>
      <c r="G120" s="20" t="s">
        <v>122</v>
      </c>
      <c r="H120" s="20">
        <f>VLOOKUP(G120,Table10[#All],2,0)</f>
        <v>0</v>
      </c>
      <c r="I120" s="20" t="s">
        <v>119</v>
      </c>
      <c r="J120" s="20">
        <f>VLOOKUP(I120,Table11[#All],2,0)</f>
        <v>0</v>
      </c>
      <c r="K120" s="20" t="s">
        <v>98</v>
      </c>
      <c r="L120" s="20">
        <f>VLOOKUP(K120,Table12[#All],2,0)</f>
        <v>0</v>
      </c>
      <c r="M120" s="20" t="s">
        <v>119</v>
      </c>
      <c r="N120" s="20">
        <f>VLOOKUP(M120,Table13[#All],2,0)</f>
        <v>1</v>
      </c>
      <c r="O120" s="20" t="s">
        <v>119</v>
      </c>
      <c r="P120" s="20">
        <f>VLOOKUP(O120,Table14[#All],2,0)</f>
        <v>0</v>
      </c>
      <c r="Q120" s="20" t="s">
        <v>104</v>
      </c>
      <c r="R120" s="20">
        <f>VLOOKUP(Q120,Table16[#All],2,0)</f>
        <v>0</v>
      </c>
      <c r="S120" s="20" t="s">
        <v>111</v>
      </c>
      <c r="T120" s="20">
        <f>VLOOKUP(S120,Table17[#All],2,0)</f>
        <v>0</v>
      </c>
      <c r="U120" s="21">
        <v>320000</v>
      </c>
    </row>
    <row r="121" spans="1:21">
      <c r="A121" s="22" t="s">
        <v>209</v>
      </c>
      <c r="B121" s="20">
        <f>VLOOKUP(A121,Table7[#All],2,)</f>
        <v>0</v>
      </c>
      <c r="C121" s="23" t="s">
        <v>91</v>
      </c>
      <c r="D121" s="20">
        <f>VLOOKUP(C121,Table8[#All],2,0)</f>
        <v>0</v>
      </c>
      <c r="E121" s="23" t="s">
        <v>92</v>
      </c>
      <c r="F121" s="20">
        <f>VLOOKUP(E121,Table9[#All],2,0)</f>
        <v>0</v>
      </c>
      <c r="G121" s="23" t="s">
        <v>122</v>
      </c>
      <c r="H121" s="20">
        <f>VLOOKUP(G121,Table10[#All],2,0)</f>
        <v>0</v>
      </c>
      <c r="I121" s="23" t="s">
        <v>119</v>
      </c>
      <c r="J121" s="20">
        <f>VLOOKUP(I121,Table11[#All],2,0)</f>
        <v>0</v>
      </c>
      <c r="K121" s="23" t="s">
        <v>98</v>
      </c>
      <c r="L121" s="20">
        <f>VLOOKUP(K121,Table12[#All],2,0)</f>
        <v>0</v>
      </c>
      <c r="M121" s="23" t="s">
        <v>126</v>
      </c>
      <c r="N121" s="20">
        <f>VLOOKUP(M121,Table13[#All],2,0)</f>
        <v>0</v>
      </c>
      <c r="O121" s="23" t="s">
        <v>119</v>
      </c>
      <c r="P121" s="20">
        <f>VLOOKUP(O121,Table14[#All],2,0)</f>
        <v>0</v>
      </c>
      <c r="Q121" s="23" t="s">
        <v>104</v>
      </c>
      <c r="R121" s="20">
        <f>VLOOKUP(Q121,Table16[#All],2,0)</f>
        <v>0</v>
      </c>
      <c r="S121" s="23" t="s">
        <v>150</v>
      </c>
      <c r="T121" s="20">
        <f>VLOOKUP(S121,Table17[#All],2,0)</f>
        <v>2</v>
      </c>
      <c r="U121" s="24">
        <v>163990</v>
      </c>
    </row>
    <row r="122" spans="1:21">
      <c r="A122" s="19" t="s">
        <v>199</v>
      </c>
      <c r="B122" s="20">
        <f>VLOOKUP(A122,Table7[#All],2,)</f>
        <v>19</v>
      </c>
      <c r="C122" s="20" t="s">
        <v>91</v>
      </c>
      <c r="D122" s="20">
        <f>VLOOKUP(C122,Table8[#All],2,0)</f>
        <v>0</v>
      </c>
      <c r="E122" s="20" t="s">
        <v>92</v>
      </c>
      <c r="F122" s="20">
        <f>VLOOKUP(E122,Table9[#All],2,0)</f>
        <v>0</v>
      </c>
      <c r="G122" s="20" t="s">
        <v>158</v>
      </c>
      <c r="H122" s="20">
        <f>VLOOKUP(G122,Table10[#All],2,0)</f>
        <v>5</v>
      </c>
      <c r="I122" s="20" t="s">
        <v>98</v>
      </c>
      <c r="J122" s="20">
        <f>VLOOKUP(I122,Table11[#All],2,0)</f>
        <v>1</v>
      </c>
      <c r="K122" s="20" t="s">
        <v>98</v>
      </c>
      <c r="L122" s="20">
        <f>VLOOKUP(K122,Table12[#All],2,0)</f>
        <v>0</v>
      </c>
      <c r="M122" s="20" t="s">
        <v>126</v>
      </c>
      <c r="N122" s="20">
        <f>VLOOKUP(M122,Table13[#All],2,0)</f>
        <v>0</v>
      </c>
      <c r="O122" s="20" t="s">
        <v>98</v>
      </c>
      <c r="P122" s="20">
        <f>VLOOKUP(O122,Table14[#All],2,0)</f>
        <v>1</v>
      </c>
      <c r="Q122" s="20" t="s">
        <v>104</v>
      </c>
      <c r="R122" s="20">
        <f>VLOOKUP(Q122,Table16[#All],2,0)</f>
        <v>0</v>
      </c>
      <c r="S122" s="20" t="s">
        <v>111</v>
      </c>
      <c r="T122" s="20">
        <f>VLOOKUP(S122,Table17[#All],2,0)</f>
        <v>0</v>
      </c>
      <c r="U122" s="21">
        <v>180000</v>
      </c>
    </row>
    <row r="123" spans="1:21">
      <c r="A123" s="22" t="s">
        <v>214</v>
      </c>
      <c r="B123" s="20">
        <f>VLOOKUP(A123,Table7[#All],2,)</f>
        <v>13</v>
      </c>
      <c r="C123" s="23" t="s">
        <v>91</v>
      </c>
      <c r="D123" s="20">
        <f>VLOOKUP(C123,Table8[#All],2,0)</f>
        <v>0</v>
      </c>
      <c r="E123" s="23" t="s">
        <v>92</v>
      </c>
      <c r="F123" s="20">
        <f>VLOOKUP(E123,Table9[#All],2,0)</f>
        <v>0</v>
      </c>
      <c r="G123" s="23" t="s">
        <v>176</v>
      </c>
      <c r="H123" s="20">
        <f>VLOOKUP(G123,Table10[#All],2,0)</f>
        <v>2</v>
      </c>
      <c r="I123" s="23" t="s">
        <v>98</v>
      </c>
      <c r="J123" s="20">
        <f>VLOOKUP(I123,Table11[#All],2,0)</f>
        <v>1</v>
      </c>
      <c r="K123" s="23" t="s">
        <v>98</v>
      </c>
      <c r="L123" s="20">
        <f>VLOOKUP(K123,Table12[#All],2,0)</f>
        <v>0</v>
      </c>
      <c r="M123" s="23" t="s">
        <v>119</v>
      </c>
      <c r="N123" s="20">
        <f>VLOOKUP(M123,Table13[#All],2,0)</f>
        <v>1</v>
      </c>
      <c r="O123" s="23" t="s">
        <v>98</v>
      </c>
      <c r="P123" s="20">
        <f>VLOOKUP(O123,Table14[#All],2,0)</f>
        <v>1</v>
      </c>
      <c r="Q123" s="23" t="s">
        <v>191</v>
      </c>
      <c r="R123" s="20">
        <f>VLOOKUP(Q123,Table16[#All],2,0)</f>
        <v>2</v>
      </c>
      <c r="S123" s="23" t="s">
        <v>111</v>
      </c>
      <c r="T123" s="20">
        <f>VLOOKUP(S123,Table17[#All],2,0)</f>
        <v>0</v>
      </c>
      <c r="U123" s="24">
        <v>100000</v>
      </c>
    </row>
    <row r="124" spans="1:21">
      <c r="A124" s="19" t="s">
        <v>89</v>
      </c>
      <c r="B124" s="20">
        <f>VLOOKUP(A124,Table7[#All],2,)</f>
        <v>11</v>
      </c>
      <c r="C124" s="20" t="s">
        <v>91</v>
      </c>
      <c r="D124" s="20">
        <f>VLOOKUP(C124,Table8[#All],2,0)</f>
        <v>0</v>
      </c>
      <c r="E124" s="20" t="s">
        <v>92</v>
      </c>
      <c r="F124" s="20">
        <f>VLOOKUP(E124,Table9[#All],2,0)</f>
        <v>0</v>
      </c>
      <c r="G124" s="20" t="s">
        <v>93</v>
      </c>
      <c r="H124" s="20">
        <f>VLOOKUP(G124,Table10[#All],2,0)</f>
        <v>1</v>
      </c>
      <c r="I124" s="20" t="s">
        <v>98</v>
      </c>
      <c r="J124" s="20">
        <f>VLOOKUP(I124,Table11[#All],2,0)</f>
        <v>1</v>
      </c>
      <c r="K124" s="20" t="s">
        <v>98</v>
      </c>
      <c r="L124" s="20">
        <f>VLOOKUP(K124,Table12[#All],2,0)</f>
        <v>0</v>
      </c>
      <c r="M124" s="20" t="s">
        <v>119</v>
      </c>
      <c r="N124" s="20">
        <f>VLOOKUP(M124,Table13[#All],2,0)</f>
        <v>1</v>
      </c>
      <c r="O124" s="20" t="s">
        <v>98</v>
      </c>
      <c r="P124" s="20">
        <f>VLOOKUP(O124,Table14[#All],2,0)</f>
        <v>1</v>
      </c>
      <c r="Q124" s="20" t="s">
        <v>104</v>
      </c>
      <c r="R124" s="20">
        <f>VLOOKUP(Q124,Table16[#All],2,0)</f>
        <v>0</v>
      </c>
      <c r="S124" s="20" t="s">
        <v>111</v>
      </c>
      <c r="T124" s="20">
        <f>VLOOKUP(S124,Table17[#All],2,0)</f>
        <v>0</v>
      </c>
      <c r="U124" s="21">
        <v>136000</v>
      </c>
    </row>
    <row r="125" spans="1:21">
      <c r="A125" s="22" t="s">
        <v>165</v>
      </c>
      <c r="B125" s="20">
        <f>VLOOKUP(A125,Table7[#All],2,)</f>
        <v>12</v>
      </c>
      <c r="C125" s="23" t="s">
        <v>91</v>
      </c>
      <c r="D125" s="20">
        <f>VLOOKUP(C125,Table8[#All],2,0)</f>
        <v>0</v>
      </c>
      <c r="E125" s="23" t="s">
        <v>129</v>
      </c>
      <c r="F125" s="20">
        <f>VLOOKUP(E125,Table9[#All],2,0)</f>
        <v>3</v>
      </c>
      <c r="G125" s="23" t="s">
        <v>93</v>
      </c>
      <c r="H125" s="20">
        <f>VLOOKUP(G125,Table10[#All],2,0)</f>
        <v>1</v>
      </c>
      <c r="I125" s="23" t="s">
        <v>119</v>
      </c>
      <c r="J125" s="20">
        <f>VLOOKUP(I125,Table11[#All],2,0)</f>
        <v>0</v>
      </c>
      <c r="K125" s="23" t="s">
        <v>98</v>
      </c>
      <c r="L125" s="20">
        <f>VLOOKUP(K125,Table12[#All],2,0)</f>
        <v>0</v>
      </c>
      <c r="M125" s="23" t="s">
        <v>126</v>
      </c>
      <c r="N125" s="20">
        <f>VLOOKUP(M125,Table13[#All],2,0)</f>
        <v>0</v>
      </c>
      <c r="O125" s="23" t="s">
        <v>119</v>
      </c>
      <c r="P125" s="20">
        <f>VLOOKUP(O125,Table14[#All],2,0)</f>
        <v>0</v>
      </c>
      <c r="Q125" s="23" t="s">
        <v>104</v>
      </c>
      <c r="R125" s="20">
        <f>VLOOKUP(Q125,Table16[#All],2,0)</f>
        <v>0</v>
      </c>
      <c r="S125" s="23" t="s">
        <v>111</v>
      </c>
      <c r="T125" s="20">
        <f>VLOOKUP(S125,Table17[#All],2,0)</f>
        <v>0</v>
      </c>
      <c r="U125" s="24">
        <v>153900</v>
      </c>
    </row>
    <row r="126" spans="1:21">
      <c r="A126" s="19" t="s">
        <v>175</v>
      </c>
      <c r="B126" s="20">
        <f>VLOOKUP(A126,Table7[#All],2,)</f>
        <v>6</v>
      </c>
      <c r="C126" s="20" t="s">
        <v>91</v>
      </c>
      <c r="D126" s="20">
        <f>VLOOKUP(C126,Table8[#All],2,0)</f>
        <v>0</v>
      </c>
      <c r="E126" s="20" t="s">
        <v>92</v>
      </c>
      <c r="F126" s="20">
        <f>VLOOKUP(E126,Table9[#All],2,0)</f>
        <v>0</v>
      </c>
      <c r="G126" s="20" t="s">
        <v>93</v>
      </c>
      <c r="H126" s="20">
        <f>VLOOKUP(G126,Table10[#All],2,0)</f>
        <v>1</v>
      </c>
      <c r="I126" s="20" t="s">
        <v>119</v>
      </c>
      <c r="J126" s="20">
        <f>VLOOKUP(I126,Table11[#All],2,0)</f>
        <v>0</v>
      </c>
      <c r="K126" s="20" t="s">
        <v>139</v>
      </c>
      <c r="L126" s="20">
        <f>VLOOKUP(K126,Table12[#All],2,0)</f>
        <v>3</v>
      </c>
      <c r="M126" s="20" t="s">
        <v>98</v>
      </c>
      <c r="N126" s="20">
        <f>VLOOKUP(M126,Table13[#All],2,0)</f>
        <v>2</v>
      </c>
      <c r="O126" s="20" t="s">
        <v>98</v>
      </c>
      <c r="P126" s="20">
        <f>VLOOKUP(O126,Table14[#All],2,0)</f>
        <v>1</v>
      </c>
      <c r="Q126" s="20" t="s">
        <v>104</v>
      </c>
      <c r="R126" s="20">
        <f>VLOOKUP(Q126,Table16[#All],2,0)</f>
        <v>0</v>
      </c>
      <c r="S126" s="20" t="s">
        <v>111</v>
      </c>
      <c r="T126" s="20">
        <f>VLOOKUP(S126,Table17[#All],2,0)</f>
        <v>0</v>
      </c>
      <c r="U126" s="21">
        <v>181000</v>
      </c>
    </row>
    <row r="127" spans="1:21">
      <c r="A127" s="22" t="s">
        <v>214</v>
      </c>
      <c r="B127" s="20">
        <f>VLOOKUP(A127,Table7[#All],2,)</f>
        <v>13</v>
      </c>
      <c r="C127" s="23" t="s">
        <v>91</v>
      </c>
      <c r="D127" s="20">
        <f>VLOOKUP(C127,Table8[#All],2,0)</f>
        <v>0</v>
      </c>
      <c r="E127" s="23" t="s">
        <v>186</v>
      </c>
      <c r="F127" s="20">
        <f>VLOOKUP(E127,Table9[#All],2,0)</f>
        <v>1</v>
      </c>
      <c r="G127" s="23" t="s">
        <v>176</v>
      </c>
      <c r="H127" s="20">
        <f>VLOOKUP(G127,Table10[#All],2,0)</f>
        <v>2</v>
      </c>
      <c r="I127" s="23" t="s">
        <v>98</v>
      </c>
      <c r="J127" s="20">
        <f>VLOOKUP(I127,Table11[#All],2,0)</f>
        <v>1</v>
      </c>
      <c r="K127" s="23" t="s">
        <v>98</v>
      </c>
      <c r="L127" s="20">
        <f>VLOOKUP(K127,Table12[#All],2,0)</f>
        <v>0</v>
      </c>
      <c r="M127" s="23" t="s">
        <v>119</v>
      </c>
      <c r="N127" s="20">
        <f>VLOOKUP(M127,Table13[#All],2,0)</f>
        <v>1</v>
      </c>
      <c r="O127" s="23" t="s">
        <v>98</v>
      </c>
      <c r="P127" s="20">
        <f>VLOOKUP(O127,Table14[#All],2,0)</f>
        <v>1</v>
      </c>
      <c r="Q127" s="23" t="s">
        <v>167</v>
      </c>
      <c r="R127" s="20">
        <f>VLOOKUP(Q127,Table16[#All],2,0)</f>
        <v>1</v>
      </c>
      <c r="S127" s="23" t="s">
        <v>111</v>
      </c>
      <c r="T127" s="20">
        <f>VLOOKUP(S127,Table17[#All],2,0)</f>
        <v>0</v>
      </c>
      <c r="U127" s="24">
        <v>84500</v>
      </c>
    </row>
    <row r="128" spans="1:21">
      <c r="A128" s="19" t="s">
        <v>145</v>
      </c>
      <c r="B128" s="20">
        <f>VLOOKUP(A128,Table7[#All],2,)</f>
        <v>20</v>
      </c>
      <c r="C128" s="20" t="s">
        <v>91</v>
      </c>
      <c r="D128" s="20">
        <f>VLOOKUP(C128,Table8[#All],2,0)</f>
        <v>0</v>
      </c>
      <c r="E128" s="20" t="s">
        <v>129</v>
      </c>
      <c r="F128" s="20">
        <f>VLOOKUP(E128,Table9[#All],2,0)</f>
        <v>3</v>
      </c>
      <c r="G128" s="20" t="s">
        <v>93</v>
      </c>
      <c r="H128" s="20">
        <f>VLOOKUP(G128,Table10[#All],2,0)</f>
        <v>1</v>
      </c>
      <c r="I128" s="20" t="s">
        <v>119</v>
      </c>
      <c r="J128" s="20">
        <f>VLOOKUP(I128,Table11[#All],2,0)</f>
        <v>0</v>
      </c>
      <c r="K128" s="20" t="s">
        <v>98</v>
      </c>
      <c r="L128" s="20">
        <f>VLOOKUP(K128,Table12[#All],2,0)</f>
        <v>0</v>
      </c>
      <c r="M128" s="20" t="s">
        <v>98</v>
      </c>
      <c r="N128" s="20">
        <f>VLOOKUP(M128,Table13[#All],2,0)</f>
        <v>2</v>
      </c>
      <c r="O128" s="20" t="s">
        <v>98</v>
      </c>
      <c r="P128" s="20">
        <f>VLOOKUP(O128,Table14[#All],2,0)</f>
        <v>1</v>
      </c>
      <c r="Q128" s="20" t="s">
        <v>104</v>
      </c>
      <c r="R128" s="20">
        <f>VLOOKUP(Q128,Table16[#All],2,0)</f>
        <v>0</v>
      </c>
      <c r="S128" s="20" t="s">
        <v>111</v>
      </c>
      <c r="T128" s="20">
        <f>VLOOKUP(S128,Table17[#All],2,0)</f>
        <v>0</v>
      </c>
      <c r="U128" s="21">
        <v>128000</v>
      </c>
    </row>
    <row r="129" spans="1:21">
      <c r="A129" s="22" t="s">
        <v>188</v>
      </c>
      <c r="B129" s="20">
        <f>VLOOKUP(A129,Table7[#All],2,)</f>
        <v>7</v>
      </c>
      <c r="C129" s="23" t="s">
        <v>90</v>
      </c>
      <c r="D129" s="20">
        <f>VLOOKUP(C129,Table8[#All],2,0)</f>
        <v>1</v>
      </c>
      <c r="E129" s="23" t="s">
        <v>92</v>
      </c>
      <c r="F129" s="20">
        <f>VLOOKUP(E129,Table9[#All],2,0)</f>
        <v>0</v>
      </c>
      <c r="G129" s="23" t="s">
        <v>238</v>
      </c>
      <c r="H129" s="20">
        <f>VLOOKUP(G129,Table10[#All],2,0)</f>
        <v>3</v>
      </c>
      <c r="I129" s="23" t="s">
        <v>98</v>
      </c>
      <c r="J129" s="20">
        <f>VLOOKUP(I129,Table11[#All],2,0)</f>
        <v>1</v>
      </c>
      <c r="K129" s="23" t="s">
        <v>98</v>
      </c>
      <c r="L129" s="20">
        <f>VLOOKUP(K129,Table12[#All],2,0)</f>
        <v>0</v>
      </c>
      <c r="M129" s="23" t="s">
        <v>126</v>
      </c>
      <c r="N129" s="20">
        <f>VLOOKUP(M129,Table13[#All],2,0)</f>
        <v>0</v>
      </c>
      <c r="O129" s="23" t="s">
        <v>98</v>
      </c>
      <c r="P129" s="20">
        <f>VLOOKUP(O129,Table14[#All],2,0)</f>
        <v>1</v>
      </c>
      <c r="Q129" s="23" t="s">
        <v>167</v>
      </c>
      <c r="R129" s="20">
        <f>VLOOKUP(Q129,Table16[#All],2,0)</f>
        <v>1</v>
      </c>
      <c r="S129" s="23" t="s">
        <v>111</v>
      </c>
      <c r="T129" s="20">
        <f>VLOOKUP(S129,Table17[#All],2,0)</f>
        <v>0</v>
      </c>
      <c r="U129" s="24">
        <v>87000</v>
      </c>
    </row>
    <row r="130" spans="1:21">
      <c r="A130" s="19" t="s">
        <v>89</v>
      </c>
      <c r="B130" s="20">
        <f>VLOOKUP(A130,Table7[#All],2,)</f>
        <v>11</v>
      </c>
      <c r="C130" s="20" t="s">
        <v>151</v>
      </c>
      <c r="D130" s="20">
        <f>VLOOKUP(C130,Table8[#All],2,0)</f>
        <v>2</v>
      </c>
      <c r="E130" s="20" t="s">
        <v>92</v>
      </c>
      <c r="F130" s="20">
        <f>VLOOKUP(E130,Table9[#All],2,0)</f>
        <v>0</v>
      </c>
      <c r="G130" s="20" t="s">
        <v>122</v>
      </c>
      <c r="H130" s="20">
        <f>VLOOKUP(G130,Table10[#All],2,0)</f>
        <v>0</v>
      </c>
      <c r="I130" s="20" t="s">
        <v>98</v>
      </c>
      <c r="J130" s="20">
        <f>VLOOKUP(I130,Table11[#All],2,0)</f>
        <v>1</v>
      </c>
      <c r="K130" s="20" t="s">
        <v>98</v>
      </c>
      <c r="L130" s="20">
        <f>VLOOKUP(K130,Table12[#All],2,0)</f>
        <v>0</v>
      </c>
      <c r="M130" s="20" t="s">
        <v>98</v>
      </c>
      <c r="N130" s="20">
        <f>VLOOKUP(M130,Table13[#All],2,0)</f>
        <v>2</v>
      </c>
      <c r="O130" s="20" t="s">
        <v>98</v>
      </c>
      <c r="P130" s="20">
        <f>VLOOKUP(O130,Table14[#All],2,0)</f>
        <v>1</v>
      </c>
      <c r="Q130" s="20" t="s">
        <v>104</v>
      </c>
      <c r="R130" s="20">
        <f>VLOOKUP(Q130,Table16[#All],2,0)</f>
        <v>0</v>
      </c>
      <c r="S130" s="20" t="s">
        <v>111</v>
      </c>
      <c r="T130" s="20">
        <f>VLOOKUP(S130,Table17[#All],2,0)</f>
        <v>0</v>
      </c>
      <c r="U130" s="21">
        <v>155000</v>
      </c>
    </row>
    <row r="131" spans="1:21">
      <c r="A131" s="22" t="s">
        <v>89</v>
      </c>
      <c r="B131" s="20">
        <f>VLOOKUP(A131,Table7[#All],2,)</f>
        <v>11</v>
      </c>
      <c r="C131" s="23" t="s">
        <v>91</v>
      </c>
      <c r="D131" s="20">
        <f>VLOOKUP(C131,Table8[#All],2,0)</f>
        <v>0</v>
      </c>
      <c r="E131" s="23" t="s">
        <v>92</v>
      </c>
      <c r="F131" s="20">
        <f>VLOOKUP(E131,Table9[#All],2,0)</f>
        <v>0</v>
      </c>
      <c r="G131" s="23" t="s">
        <v>93</v>
      </c>
      <c r="H131" s="20">
        <f>VLOOKUP(G131,Table10[#All],2,0)</f>
        <v>1</v>
      </c>
      <c r="I131" s="23" t="s">
        <v>98</v>
      </c>
      <c r="J131" s="20">
        <f>VLOOKUP(I131,Table11[#All],2,0)</f>
        <v>1</v>
      </c>
      <c r="K131" s="23" t="s">
        <v>98</v>
      </c>
      <c r="L131" s="20">
        <f>VLOOKUP(K131,Table12[#All],2,0)</f>
        <v>0</v>
      </c>
      <c r="M131" s="23" t="s">
        <v>98</v>
      </c>
      <c r="N131" s="20">
        <f>VLOOKUP(M131,Table13[#All],2,0)</f>
        <v>2</v>
      </c>
      <c r="O131" s="23" t="s">
        <v>126</v>
      </c>
      <c r="P131" s="20">
        <f>VLOOKUP(O131,Table14[#All],2,0)</f>
        <v>2</v>
      </c>
      <c r="Q131" s="23" t="s">
        <v>104</v>
      </c>
      <c r="R131" s="20">
        <f>VLOOKUP(Q131,Table16[#All],2,0)</f>
        <v>0</v>
      </c>
      <c r="S131" s="23" t="s">
        <v>172</v>
      </c>
      <c r="T131" s="20">
        <f>VLOOKUP(S131,Table17[#All],2,0)</f>
        <v>1</v>
      </c>
      <c r="U131" s="24">
        <v>150000</v>
      </c>
    </row>
    <row r="132" spans="1:21">
      <c r="A132" s="19" t="s">
        <v>89</v>
      </c>
      <c r="B132" s="20">
        <f>VLOOKUP(A132,Table7[#All],2,)</f>
        <v>11</v>
      </c>
      <c r="C132" s="20" t="s">
        <v>91</v>
      </c>
      <c r="D132" s="20">
        <f>VLOOKUP(C132,Table8[#All],2,0)</f>
        <v>0</v>
      </c>
      <c r="E132" s="20" t="s">
        <v>92</v>
      </c>
      <c r="F132" s="20">
        <f>VLOOKUP(E132,Table9[#All],2,0)</f>
        <v>0</v>
      </c>
      <c r="G132" s="20" t="s">
        <v>122</v>
      </c>
      <c r="H132" s="20">
        <f>VLOOKUP(G132,Table10[#All],2,0)</f>
        <v>0</v>
      </c>
      <c r="I132" s="20" t="s">
        <v>98</v>
      </c>
      <c r="J132" s="20">
        <f>VLOOKUP(I132,Table11[#All],2,0)</f>
        <v>1</v>
      </c>
      <c r="K132" s="20" t="s">
        <v>98</v>
      </c>
      <c r="L132" s="20">
        <f>VLOOKUP(K132,Table12[#All],2,0)</f>
        <v>0</v>
      </c>
      <c r="M132" s="20" t="s">
        <v>126</v>
      </c>
      <c r="N132" s="20">
        <f>VLOOKUP(M132,Table13[#All],2,0)</f>
        <v>0</v>
      </c>
      <c r="O132" s="20" t="s">
        <v>119</v>
      </c>
      <c r="P132" s="20">
        <f>VLOOKUP(O132,Table14[#All],2,0)</f>
        <v>0</v>
      </c>
      <c r="Q132" s="20" t="s">
        <v>104</v>
      </c>
      <c r="R132" s="20">
        <f>VLOOKUP(Q132,Table16[#All],2,0)</f>
        <v>0</v>
      </c>
      <c r="S132" s="20" t="s">
        <v>111</v>
      </c>
      <c r="T132" s="20">
        <f>VLOOKUP(S132,Table17[#All],2,0)</f>
        <v>0</v>
      </c>
      <c r="U132" s="21">
        <v>226000</v>
      </c>
    </row>
    <row r="133" spans="1:21">
      <c r="A133" s="22" t="s">
        <v>121</v>
      </c>
      <c r="B133" s="20">
        <f>VLOOKUP(A133,Table7[#All],2,)</f>
        <v>17</v>
      </c>
      <c r="C133" s="23" t="s">
        <v>91</v>
      </c>
      <c r="D133" s="20">
        <f>VLOOKUP(C133,Table8[#All],2,0)</f>
        <v>0</v>
      </c>
      <c r="E133" s="23" t="s">
        <v>92</v>
      </c>
      <c r="F133" s="20">
        <f>VLOOKUP(E133,Table9[#All],2,0)</f>
        <v>0</v>
      </c>
      <c r="G133" s="23" t="s">
        <v>122</v>
      </c>
      <c r="H133" s="20">
        <f>VLOOKUP(G133,Table10[#All],2,0)</f>
        <v>0</v>
      </c>
      <c r="I133" s="23" t="s">
        <v>119</v>
      </c>
      <c r="J133" s="20">
        <f>VLOOKUP(I133,Table11[#All],2,0)</f>
        <v>0</v>
      </c>
      <c r="K133" s="23" t="s">
        <v>98</v>
      </c>
      <c r="L133" s="20">
        <f>VLOOKUP(K133,Table12[#All],2,0)</f>
        <v>0</v>
      </c>
      <c r="M133" s="23" t="s">
        <v>126</v>
      </c>
      <c r="N133" s="20">
        <f>VLOOKUP(M133,Table13[#All],2,0)</f>
        <v>0</v>
      </c>
      <c r="O133" s="23" t="s">
        <v>119</v>
      </c>
      <c r="P133" s="20">
        <f>VLOOKUP(O133,Table14[#All],2,0)</f>
        <v>0</v>
      </c>
      <c r="Q133" s="23" t="s">
        <v>104</v>
      </c>
      <c r="R133" s="20">
        <f>VLOOKUP(Q133,Table16[#All],2,0)</f>
        <v>0</v>
      </c>
      <c r="S133" s="23" t="s">
        <v>111</v>
      </c>
      <c r="T133" s="20">
        <f>VLOOKUP(S133,Table17[#All],2,0)</f>
        <v>0</v>
      </c>
      <c r="U133" s="24">
        <v>244000</v>
      </c>
    </row>
    <row r="134" spans="1:21">
      <c r="A134" s="19" t="s">
        <v>89</v>
      </c>
      <c r="B134" s="20">
        <f>VLOOKUP(A134,Table7[#All],2,)</f>
        <v>11</v>
      </c>
      <c r="C134" s="20" t="s">
        <v>91</v>
      </c>
      <c r="D134" s="20">
        <f>VLOOKUP(C134,Table8[#All],2,0)</f>
        <v>0</v>
      </c>
      <c r="E134" s="20" t="s">
        <v>92</v>
      </c>
      <c r="F134" s="20">
        <f>VLOOKUP(E134,Table9[#All],2,0)</f>
        <v>0</v>
      </c>
      <c r="G134" s="20" t="s">
        <v>93</v>
      </c>
      <c r="H134" s="20">
        <f>VLOOKUP(G134,Table10[#All],2,0)</f>
        <v>1</v>
      </c>
      <c r="I134" s="20" t="s">
        <v>98</v>
      </c>
      <c r="J134" s="20">
        <f>VLOOKUP(I134,Table11[#All],2,0)</f>
        <v>1</v>
      </c>
      <c r="K134" s="20" t="s">
        <v>98</v>
      </c>
      <c r="L134" s="20">
        <f>VLOOKUP(K134,Table12[#All],2,0)</f>
        <v>0</v>
      </c>
      <c r="M134" s="20" t="s">
        <v>119</v>
      </c>
      <c r="N134" s="20">
        <f>VLOOKUP(M134,Table13[#All],2,0)</f>
        <v>1</v>
      </c>
      <c r="O134" s="20" t="s">
        <v>119</v>
      </c>
      <c r="P134" s="20">
        <f>VLOOKUP(O134,Table14[#All],2,0)</f>
        <v>0</v>
      </c>
      <c r="Q134" s="20" t="s">
        <v>104</v>
      </c>
      <c r="R134" s="20">
        <f>VLOOKUP(Q134,Table16[#All],2,0)</f>
        <v>0</v>
      </c>
      <c r="S134" s="20" t="s">
        <v>111</v>
      </c>
      <c r="T134" s="20">
        <f>VLOOKUP(S134,Table17[#All],2,0)</f>
        <v>0</v>
      </c>
      <c r="U134" s="21">
        <v>150750</v>
      </c>
    </row>
    <row r="135" spans="1:21">
      <c r="A135" s="22" t="s">
        <v>218</v>
      </c>
      <c r="B135" s="20">
        <f>VLOOKUP(A135,Table7[#All],2,)</f>
        <v>16</v>
      </c>
      <c r="C135" s="23" t="s">
        <v>91</v>
      </c>
      <c r="D135" s="20">
        <f>VLOOKUP(C135,Table8[#All],2,0)</f>
        <v>0</v>
      </c>
      <c r="E135" s="23" t="s">
        <v>92</v>
      </c>
      <c r="F135" s="20">
        <f>VLOOKUP(E135,Table9[#All],2,0)</f>
        <v>0</v>
      </c>
      <c r="G135" s="23" t="s">
        <v>93</v>
      </c>
      <c r="H135" s="20">
        <f>VLOOKUP(G135,Table10[#All],2,0)</f>
        <v>1</v>
      </c>
      <c r="I135" s="23" t="s">
        <v>126</v>
      </c>
      <c r="J135" s="20">
        <f>VLOOKUP(I135,Table11[#All],2,0)</f>
        <v>2</v>
      </c>
      <c r="K135" s="23" t="s">
        <v>98</v>
      </c>
      <c r="L135" s="20">
        <f>VLOOKUP(K135,Table12[#All],2,0)</f>
        <v>0</v>
      </c>
      <c r="M135" s="23" t="s">
        <v>126</v>
      </c>
      <c r="N135" s="20">
        <f>VLOOKUP(M135,Table13[#All],2,0)</f>
        <v>0</v>
      </c>
      <c r="O135" s="23" t="s">
        <v>119</v>
      </c>
      <c r="P135" s="20">
        <f>VLOOKUP(O135,Table14[#All],2,0)</f>
        <v>0</v>
      </c>
      <c r="Q135" s="23" t="s">
        <v>104</v>
      </c>
      <c r="R135" s="20">
        <f>VLOOKUP(Q135,Table16[#All],2,0)</f>
        <v>0</v>
      </c>
      <c r="S135" s="23" t="s">
        <v>111</v>
      </c>
      <c r="T135" s="20">
        <f>VLOOKUP(S135,Table17[#All],2,0)</f>
        <v>0</v>
      </c>
      <c r="U135" s="24">
        <v>220000</v>
      </c>
    </row>
    <row r="136" spans="1:21">
      <c r="A136" s="19" t="s">
        <v>169</v>
      </c>
      <c r="B136" s="20">
        <f>VLOOKUP(A136,Table7[#All],2,)</f>
        <v>9</v>
      </c>
      <c r="C136" s="20" t="s">
        <v>91</v>
      </c>
      <c r="D136" s="20">
        <f>VLOOKUP(C136,Table8[#All],2,0)</f>
        <v>0</v>
      </c>
      <c r="E136" s="20" t="s">
        <v>92</v>
      </c>
      <c r="F136" s="20">
        <f>VLOOKUP(E136,Table9[#All],2,0)</f>
        <v>0</v>
      </c>
      <c r="G136" s="20" t="s">
        <v>93</v>
      </c>
      <c r="H136" s="20">
        <f>VLOOKUP(G136,Table10[#All],2,0)</f>
        <v>1</v>
      </c>
      <c r="I136" s="20" t="s">
        <v>98</v>
      </c>
      <c r="J136" s="20">
        <f>VLOOKUP(I136,Table11[#All],2,0)</f>
        <v>1</v>
      </c>
      <c r="K136" s="20" t="s">
        <v>98</v>
      </c>
      <c r="L136" s="20">
        <f>VLOOKUP(K136,Table12[#All],2,0)</f>
        <v>0</v>
      </c>
      <c r="M136" s="20" t="s">
        <v>119</v>
      </c>
      <c r="N136" s="20">
        <f>VLOOKUP(M136,Table13[#All],2,0)</f>
        <v>1</v>
      </c>
      <c r="O136" s="20" t="s">
        <v>98</v>
      </c>
      <c r="P136" s="20">
        <f>VLOOKUP(O136,Table14[#All],2,0)</f>
        <v>1</v>
      </c>
      <c r="Q136" s="20" t="s">
        <v>104</v>
      </c>
      <c r="R136" s="20">
        <f>VLOOKUP(Q136,Table16[#All],2,0)</f>
        <v>0</v>
      </c>
      <c r="S136" s="20" t="s">
        <v>111</v>
      </c>
      <c r="T136" s="20">
        <f>VLOOKUP(S136,Table17[#All],2,0)</f>
        <v>0</v>
      </c>
      <c r="U136" s="21">
        <v>180000</v>
      </c>
    </row>
    <row r="137" spans="1:21">
      <c r="A137" s="22" t="s">
        <v>175</v>
      </c>
      <c r="B137" s="20">
        <f>VLOOKUP(A137,Table7[#All],2,)</f>
        <v>6</v>
      </c>
      <c r="C137" s="23" t="s">
        <v>91</v>
      </c>
      <c r="D137" s="20">
        <f>VLOOKUP(C137,Table8[#All],2,0)</f>
        <v>0</v>
      </c>
      <c r="E137" s="23" t="s">
        <v>92</v>
      </c>
      <c r="F137" s="20">
        <f>VLOOKUP(E137,Table9[#All],2,0)</f>
        <v>0</v>
      </c>
      <c r="G137" s="23" t="s">
        <v>93</v>
      </c>
      <c r="H137" s="20">
        <f>VLOOKUP(G137,Table10[#All],2,0)</f>
        <v>1</v>
      </c>
      <c r="I137" s="23" t="s">
        <v>98</v>
      </c>
      <c r="J137" s="20">
        <f>VLOOKUP(I137,Table11[#All],2,0)</f>
        <v>1</v>
      </c>
      <c r="K137" s="23" t="s">
        <v>98</v>
      </c>
      <c r="L137" s="20">
        <f>VLOOKUP(K137,Table12[#All],2,0)</f>
        <v>0</v>
      </c>
      <c r="M137" s="23" t="s">
        <v>119</v>
      </c>
      <c r="N137" s="20">
        <f>VLOOKUP(M137,Table13[#All],2,0)</f>
        <v>1</v>
      </c>
      <c r="O137" s="23" t="s">
        <v>98</v>
      </c>
      <c r="P137" s="20">
        <f>VLOOKUP(O137,Table14[#All],2,0)</f>
        <v>1</v>
      </c>
      <c r="Q137" s="23" t="s">
        <v>104</v>
      </c>
      <c r="R137" s="20">
        <f>VLOOKUP(Q137,Table16[#All],2,0)</f>
        <v>0</v>
      </c>
      <c r="S137" s="23" t="s">
        <v>111</v>
      </c>
      <c r="T137" s="20">
        <f>VLOOKUP(S137,Table17[#All],2,0)</f>
        <v>0</v>
      </c>
      <c r="U137" s="24">
        <v>174000</v>
      </c>
    </row>
    <row r="138" spans="1:21">
      <c r="A138" s="19" t="s">
        <v>89</v>
      </c>
      <c r="B138" s="20">
        <f>VLOOKUP(A138,Table7[#All],2,)</f>
        <v>11</v>
      </c>
      <c r="C138" s="20" t="s">
        <v>91</v>
      </c>
      <c r="D138" s="20">
        <f>VLOOKUP(C138,Table8[#All],2,0)</f>
        <v>0</v>
      </c>
      <c r="E138" s="20" t="s">
        <v>92</v>
      </c>
      <c r="F138" s="20">
        <f>VLOOKUP(E138,Table9[#All],2,0)</f>
        <v>0</v>
      </c>
      <c r="G138" s="20" t="s">
        <v>93</v>
      </c>
      <c r="H138" s="20">
        <f>VLOOKUP(G138,Table10[#All],2,0)</f>
        <v>1</v>
      </c>
      <c r="I138" s="20" t="s">
        <v>98</v>
      </c>
      <c r="J138" s="20">
        <f>VLOOKUP(I138,Table11[#All],2,0)</f>
        <v>1</v>
      </c>
      <c r="K138" s="20" t="s">
        <v>98</v>
      </c>
      <c r="L138" s="20">
        <f>VLOOKUP(K138,Table12[#All],2,0)</f>
        <v>0</v>
      </c>
      <c r="M138" s="20" t="s">
        <v>98</v>
      </c>
      <c r="N138" s="20">
        <f>VLOOKUP(M138,Table13[#All],2,0)</f>
        <v>2</v>
      </c>
      <c r="O138" s="20" t="s">
        <v>98</v>
      </c>
      <c r="P138" s="20">
        <f>VLOOKUP(O138,Table14[#All],2,0)</f>
        <v>1</v>
      </c>
      <c r="Q138" s="20" t="s">
        <v>104</v>
      </c>
      <c r="R138" s="20">
        <f>VLOOKUP(Q138,Table16[#All],2,0)</f>
        <v>0</v>
      </c>
      <c r="S138" s="20" t="s">
        <v>111</v>
      </c>
      <c r="T138" s="20">
        <f>VLOOKUP(S138,Table17[#All],2,0)</f>
        <v>0</v>
      </c>
      <c r="U138" s="21">
        <v>143000</v>
      </c>
    </row>
    <row r="139" spans="1:21">
      <c r="A139" s="22" t="s">
        <v>217</v>
      </c>
      <c r="B139" s="20">
        <f>VLOOKUP(A139,Table7[#All],2,)</f>
        <v>4</v>
      </c>
      <c r="C139" s="23" t="s">
        <v>91</v>
      </c>
      <c r="D139" s="20">
        <f>VLOOKUP(C139,Table8[#All],2,0)</f>
        <v>0</v>
      </c>
      <c r="E139" s="23" t="s">
        <v>179</v>
      </c>
      <c r="F139" s="20">
        <f>VLOOKUP(E139,Table9[#All],2,0)</f>
        <v>2</v>
      </c>
      <c r="G139" s="23" t="s">
        <v>93</v>
      </c>
      <c r="H139" s="20">
        <f>VLOOKUP(G139,Table10[#All],2,0)</f>
        <v>1</v>
      </c>
      <c r="I139" s="23" t="s">
        <v>98</v>
      </c>
      <c r="J139" s="20">
        <f>VLOOKUP(I139,Table11[#All],2,0)</f>
        <v>1</v>
      </c>
      <c r="K139" s="23" t="s">
        <v>98</v>
      </c>
      <c r="L139" s="20">
        <f>VLOOKUP(K139,Table12[#All],2,0)</f>
        <v>0</v>
      </c>
      <c r="M139" s="23" t="s">
        <v>119</v>
      </c>
      <c r="N139" s="20">
        <f>VLOOKUP(M139,Table13[#All],2,0)</f>
        <v>1</v>
      </c>
      <c r="O139" s="23" t="s">
        <v>98</v>
      </c>
      <c r="P139" s="20">
        <f>VLOOKUP(O139,Table14[#All],2,0)</f>
        <v>1</v>
      </c>
      <c r="Q139" s="23" t="s">
        <v>104</v>
      </c>
      <c r="R139" s="20">
        <f>VLOOKUP(Q139,Table16[#All],2,0)</f>
        <v>0</v>
      </c>
      <c r="S139" s="23" t="s">
        <v>178</v>
      </c>
      <c r="T139" s="20">
        <f>VLOOKUP(S139,Table17[#All],2,0)</f>
        <v>5</v>
      </c>
      <c r="U139" s="24">
        <v>171000</v>
      </c>
    </row>
    <row r="140" spans="1:21">
      <c r="A140" s="19" t="s">
        <v>209</v>
      </c>
      <c r="B140" s="20">
        <f>VLOOKUP(A140,Table7[#All],2,)</f>
        <v>0</v>
      </c>
      <c r="C140" s="20" t="s">
        <v>91</v>
      </c>
      <c r="D140" s="20">
        <f>VLOOKUP(C140,Table8[#All],2,0)</f>
        <v>0</v>
      </c>
      <c r="E140" s="20" t="s">
        <v>92</v>
      </c>
      <c r="F140" s="20">
        <f>VLOOKUP(E140,Table9[#All],2,0)</f>
        <v>0</v>
      </c>
      <c r="G140" s="20" t="s">
        <v>122</v>
      </c>
      <c r="H140" s="20">
        <f>VLOOKUP(G140,Table10[#All],2,0)</f>
        <v>0</v>
      </c>
      <c r="I140" s="20" t="s">
        <v>119</v>
      </c>
      <c r="J140" s="20">
        <f>VLOOKUP(I140,Table11[#All],2,0)</f>
        <v>0</v>
      </c>
      <c r="K140" s="20" t="s">
        <v>98</v>
      </c>
      <c r="L140" s="20">
        <f>VLOOKUP(K140,Table12[#All],2,0)</f>
        <v>0</v>
      </c>
      <c r="M140" s="20" t="s">
        <v>126</v>
      </c>
      <c r="N140" s="20">
        <f>VLOOKUP(M140,Table13[#All],2,0)</f>
        <v>0</v>
      </c>
      <c r="O140" s="20" t="s">
        <v>119</v>
      </c>
      <c r="P140" s="20">
        <f>VLOOKUP(O140,Table14[#All],2,0)</f>
        <v>0</v>
      </c>
      <c r="Q140" s="20" t="s">
        <v>104</v>
      </c>
      <c r="R140" s="20">
        <f>VLOOKUP(Q140,Table16[#All],2,0)</f>
        <v>0</v>
      </c>
      <c r="S140" s="20" t="s">
        <v>111</v>
      </c>
      <c r="T140" s="20">
        <f>VLOOKUP(S140,Table17[#All],2,0)</f>
        <v>0</v>
      </c>
      <c r="U140" s="21">
        <v>230000</v>
      </c>
    </row>
    <row r="141" spans="1:21">
      <c r="A141" s="22" t="s">
        <v>209</v>
      </c>
      <c r="B141" s="20">
        <f>VLOOKUP(A141,Table7[#All],2,)</f>
        <v>0</v>
      </c>
      <c r="C141" s="23" t="s">
        <v>91</v>
      </c>
      <c r="D141" s="20">
        <f>VLOOKUP(C141,Table8[#All],2,0)</f>
        <v>0</v>
      </c>
      <c r="E141" s="23" t="s">
        <v>92</v>
      </c>
      <c r="F141" s="20">
        <f>VLOOKUP(E141,Table9[#All],2,0)</f>
        <v>0</v>
      </c>
      <c r="G141" s="23" t="s">
        <v>122</v>
      </c>
      <c r="H141" s="20">
        <f>VLOOKUP(G141,Table10[#All],2,0)</f>
        <v>0</v>
      </c>
      <c r="I141" s="23" t="s">
        <v>119</v>
      </c>
      <c r="J141" s="20">
        <f>VLOOKUP(I141,Table11[#All],2,0)</f>
        <v>0</v>
      </c>
      <c r="K141" s="23" t="s">
        <v>98</v>
      </c>
      <c r="L141" s="20">
        <f>VLOOKUP(K141,Table12[#All],2,0)</f>
        <v>0</v>
      </c>
      <c r="M141" s="23" t="s">
        <v>126</v>
      </c>
      <c r="N141" s="20">
        <f>VLOOKUP(M141,Table13[#All],2,0)</f>
        <v>0</v>
      </c>
      <c r="O141" s="23" t="s">
        <v>119</v>
      </c>
      <c r="P141" s="20">
        <f>VLOOKUP(O141,Table14[#All],2,0)</f>
        <v>0</v>
      </c>
      <c r="Q141" s="23" t="s">
        <v>104</v>
      </c>
      <c r="R141" s="20">
        <f>VLOOKUP(Q141,Table16[#All],2,0)</f>
        <v>0</v>
      </c>
      <c r="S141" s="23" t="s">
        <v>111</v>
      </c>
      <c r="T141" s="20">
        <f>VLOOKUP(S141,Table17[#All],2,0)</f>
        <v>0</v>
      </c>
      <c r="U141" s="24">
        <v>231500</v>
      </c>
    </row>
    <row r="142" spans="1:21">
      <c r="A142" s="19" t="s">
        <v>89</v>
      </c>
      <c r="B142" s="20">
        <f>VLOOKUP(A142,Table7[#All],2,)</f>
        <v>11</v>
      </c>
      <c r="C142" s="20" t="s">
        <v>91</v>
      </c>
      <c r="D142" s="20">
        <f>VLOOKUP(C142,Table8[#All],2,0)</f>
        <v>0</v>
      </c>
      <c r="E142" s="20" t="s">
        <v>92</v>
      </c>
      <c r="F142" s="20">
        <f>VLOOKUP(E142,Table9[#All],2,0)</f>
        <v>0</v>
      </c>
      <c r="G142" s="20" t="s">
        <v>93</v>
      </c>
      <c r="H142" s="20">
        <f>VLOOKUP(G142,Table10[#All],2,0)</f>
        <v>1</v>
      </c>
      <c r="I142" s="20" t="s">
        <v>98</v>
      </c>
      <c r="J142" s="20">
        <f>VLOOKUP(I142,Table11[#All],2,0)</f>
        <v>1</v>
      </c>
      <c r="K142" s="20" t="s">
        <v>98</v>
      </c>
      <c r="L142" s="20">
        <f>VLOOKUP(K142,Table12[#All],2,0)</f>
        <v>0</v>
      </c>
      <c r="M142" s="20" t="s">
        <v>98</v>
      </c>
      <c r="N142" s="20">
        <f>VLOOKUP(M142,Table13[#All],2,0)</f>
        <v>2</v>
      </c>
      <c r="O142" s="20" t="s">
        <v>98</v>
      </c>
      <c r="P142" s="20">
        <f>VLOOKUP(O142,Table14[#All],2,0)</f>
        <v>1</v>
      </c>
      <c r="Q142" s="20" t="s">
        <v>104</v>
      </c>
      <c r="R142" s="20">
        <f>VLOOKUP(Q142,Table16[#All],2,0)</f>
        <v>0</v>
      </c>
      <c r="S142" s="20" t="s">
        <v>111</v>
      </c>
      <c r="T142" s="20">
        <f>VLOOKUP(S142,Table17[#All],2,0)</f>
        <v>0</v>
      </c>
      <c r="U142" s="21">
        <v>115000</v>
      </c>
    </row>
    <row r="143" spans="1:21">
      <c r="A143" s="22" t="s">
        <v>209</v>
      </c>
      <c r="B143" s="20">
        <f>VLOOKUP(A143,Table7[#All],2,)</f>
        <v>0</v>
      </c>
      <c r="C143" s="23" t="s">
        <v>91</v>
      </c>
      <c r="D143" s="20">
        <f>VLOOKUP(C143,Table8[#All],2,0)</f>
        <v>0</v>
      </c>
      <c r="E143" s="23" t="s">
        <v>92</v>
      </c>
      <c r="F143" s="20">
        <f>VLOOKUP(E143,Table9[#All],2,0)</f>
        <v>0</v>
      </c>
      <c r="G143" s="23" t="s">
        <v>93</v>
      </c>
      <c r="H143" s="20">
        <f>VLOOKUP(G143,Table10[#All],2,0)</f>
        <v>1</v>
      </c>
      <c r="I143" s="23" t="s">
        <v>119</v>
      </c>
      <c r="J143" s="20">
        <f>VLOOKUP(I143,Table11[#All],2,0)</f>
        <v>0</v>
      </c>
      <c r="K143" s="23" t="s">
        <v>98</v>
      </c>
      <c r="L143" s="20">
        <f>VLOOKUP(K143,Table12[#All],2,0)</f>
        <v>0</v>
      </c>
      <c r="M143" s="23" t="s">
        <v>126</v>
      </c>
      <c r="N143" s="20">
        <f>VLOOKUP(M143,Table13[#All],2,0)</f>
        <v>0</v>
      </c>
      <c r="O143" s="23" t="s">
        <v>119</v>
      </c>
      <c r="P143" s="20">
        <f>VLOOKUP(O143,Table14[#All],2,0)</f>
        <v>0</v>
      </c>
      <c r="Q143" s="23" t="s">
        <v>104</v>
      </c>
      <c r="R143" s="20">
        <f>VLOOKUP(Q143,Table16[#All],2,0)</f>
        <v>0</v>
      </c>
      <c r="S143" s="23" t="s">
        <v>111</v>
      </c>
      <c r="T143" s="20">
        <f>VLOOKUP(S143,Table17[#All],2,0)</f>
        <v>0</v>
      </c>
      <c r="U143" s="24">
        <v>260000</v>
      </c>
    </row>
    <row r="144" spans="1:21">
      <c r="A144" s="19" t="s">
        <v>89</v>
      </c>
      <c r="B144" s="20">
        <f>VLOOKUP(A144,Table7[#All],2,)</f>
        <v>11</v>
      </c>
      <c r="C144" s="20" t="s">
        <v>182</v>
      </c>
      <c r="D144" s="20">
        <f>VLOOKUP(C144,Table8[#All],2,0)</f>
        <v>3</v>
      </c>
      <c r="E144" s="20" t="s">
        <v>92</v>
      </c>
      <c r="F144" s="20">
        <f>VLOOKUP(E144,Table9[#All],2,0)</f>
        <v>0</v>
      </c>
      <c r="G144" s="20" t="s">
        <v>176</v>
      </c>
      <c r="H144" s="20">
        <f>VLOOKUP(G144,Table10[#All],2,0)</f>
        <v>2</v>
      </c>
      <c r="I144" s="20" t="s">
        <v>98</v>
      </c>
      <c r="J144" s="20">
        <f>VLOOKUP(I144,Table11[#All],2,0)</f>
        <v>1</v>
      </c>
      <c r="K144" s="20" t="s">
        <v>98</v>
      </c>
      <c r="L144" s="20">
        <f>VLOOKUP(K144,Table12[#All],2,0)</f>
        <v>0</v>
      </c>
      <c r="M144" s="20" t="s">
        <v>139</v>
      </c>
      <c r="N144" s="20">
        <f>VLOOKUP(M144,Table13[#All],2,0)</f>
        <v>3</v>
      </c>
      <c r="O144" s="20" t="s">
        <v>98</v>
      </c>
      <c r="P144" s="20">
        <f>VLOOKUP(O144,Table14[#All],2,0)</f>
        <v>1</v>
      </c>
      <c r="Q144" s="20" t="s">
        <v>104</v>
      </c>
      <c r="R144" s="20">
        <f>VLOOKUP(Q144,Table16[#All],2,0)</f>
        <v>0</v>
      </c>
      <c r="S144" s="20" t="s">
        <v>111</v>
      </c>
      <c r="T144" s="20">
        <f>VLOOKUP(S144,Table17[#All],2,0)</f>
        <v>0</v>
      </c>
      <c r="U144" s="21">
        <v>166000</v>
      </c>
    </row>
    <row r="145" spans="1:21">
      <c r="A145" s="22" t="s">
        <v>209</v>
      </c>
      <c r="B145" s="20">
        <f>VLOOKUP(A145,Table7[#All],2,)</f>
        <v>0</v>
      </c>
      <c r="C145" s="23" t="s">
        <v>91</v>
      </c>
      <c r="D145" s="20">
        <f>VLOOKUP(C145,Table8[#All],2,0)</f>
        <v>0</v>
      </c>
      <c r="E145" s="23" t="s">
        <v>92</v>
      </c>
      <c r="F145" s="20">
        <f>VLOOKUP(E145,Table9[#All],2,0)</f>
        <v>0</v>
      </c>
      <c r="G145" s="23" t="s">
        <v>93</v>
      </c>
      <c r="H145" s="20">
        <f>VLOOKUP(G145,Table10[#All],2,0)</f>
        <v>1</v>
      </c>
      <c r="I145" s="23" t="s">
        <v>119</v>
      </c>
      <c r="J145" s="20">
        <f>VLOOKUP(I145,Table11[#All],2,0)</f>
        <v>0</v>
      </c>
      <c r="K145" s="23" t="s">
        <v>98</v>
      </c>
      <c r="L145" s="20">
        <f>VLOOKUP(K145,Table12[#All],2,0)</f>
        <v>0</v>
      </c>
      <c r="M145" s="23" t="s">
        <v>126</v>
      </c>
      <c r="N145" s="20">
        <f>VLOOKUP(M145,Table13[#All],2,0)</f>
        <v>0</v>
      </c>
      <c r="O145" s="23" t="s">
        <v>119</v>
      </c>
      <c r="P145" s="20">
        <f>VLOOKUP(O145,Table14[#All],2,0)</f>
        <v>0</v>
      </c>
      <c r="Q145" s="23" t="s">
        <v>104</v>
      </c>
      <c r="R145" s="20">
        <f>VLOOKUP(Q145,Table16[#All],2,0)</f>
        <v>0</v>
      </c>
      <c r="S145" s="23" t="s">
        <v>111</v>
      </c>
      <c r="T145" s="20">
        <f>VLOOKUP(S145,Table17[#All],2,0)</f>
        <v>0</v>
      </c>
      <c r="U145" s="24">
        <v>204000</v>
      </c>
    </row>
    <row r="146" spans="1:21">
      <c r="A146" s="19" t="s">
        <v>169</v>
      </c>
      <c r="B146" s="20">
        <f>VLOOKUP(A146,Table7[#All],2,)</f>
        <v>9</v>
      </c>
      <c r="C146" s="20" t="s">
        <v>226</v>
      </c>
      <c r="D146" s="20">
        <f>VLOOKUP(C146,Table8[#All],2,0)</f>
        <v>4</v>
      </c>
      <c r="E146" s="20" t="s">
        <v>179</v>
      </c>
      <c r="F146" s="20">
        <f>VLOOKUP(E146,Table9[#All],2,0)</f>
        <v>2</v>
      </c>
      <c r="G146" s="20" t="s">
        <v>93</v>
      </c>
      <c r="H146" s="20">
        <f>VLOOKUP(G146,Table10[#All],2,0)</f>
        <v>1</v>
      </c>
      <c r="I146" s="20" t="s">
        <v>98</v>
      </c>
      <c r="J146" s="20">
        <f>VLOOKUP(I146,Table11[#All],2,0)</f>
        <v>1</v>
      </c>
      <c r="K146" s="20" t="s">
        <v>98</v>
      </c>
      <c r="L146" s="20">
        <f>VLOOKUP(K146,Table12[#All],2,0)</f>
        <v>0</v>
      </c>
      <c r="M146" s="20" t="s">
        <v>98</v>
      </c>
      <c r="N146" s="20">
        <f>VLOOKUP(M146,Table13[#All],2,0)</f>
        <v>2</v>
      </c>
      <c r="O146" s="20" t="s">
        <v>98</v>
      </c>
      <c r="P146" s="20">
        <f>VLOOKUP(O146,Table14[#All],2,0)</f>
        <v>1</v>
      </c>
      <c r="Q146" s="20" t="s">
        <v>104</v>
      </c>
      <c r="R146" s="20">
        <f>VLOOKUP(Q146,Table16[#All],2,0)</f>
        <v>0</v>
      </c>
      <c r="S146" s="20" t="s">
        <v>172</v>
      </c>
      <c r="T146" s="20">
        <f>VLOOKUP(S146,Table17[#All],2,0)</f>
        <v>1</v>
      </c>
      <c r="U146" s="21">
        <v>125000</v>
      </c>
    </row>
    <row r="147" spans="1:21">
      <c r="A147" s="22" t="s">
        <v>206</v>
      </c>
      <c r="B147" s="20">
        <f>VLOOKUP(A147,Table7[#All],2,)</f>
        <v>15</v>
      </c>
      <c r="C147" s="23" t="s">
        <v>91</v>
      </c>
      <c r="D147" s="20">
        <f>VLOOKUP(C147,Table8[#All],2,0)</f>
        <v>0</v>
      </c>
      <c r="E147" s="23" t="s">
        <v>142</v>
      </c>
      <c r="F147" s="20">
        <f>VLOOKUP(E147,Table9[#All],2,0)</f>
        <v>4</v>
      </c>
      <c r="G147" s="23" t="s">
        <v>122</v>
      </c>
      <c r="H147" s="20">
        <f>VLOOKUP(G147,Table10[#All],2,0)</f>
        <v>0</v>
      </c>
      <c r="I147" s="23" t="s">
        <v>119</v>
      </c>
      <c r="J147" s="20">
        <f>VLOOKUP(I147,Table11[#All],2,0)</f>
        <v>0</v>
      </c>
      <c r="K147" s="23" t="s">
        <v>98</v>
      </c>
      <c r="L147" s="20">
        <f>VLOOKUP(K147,Table12[#All],2,0)</f>
        <v>0</v>
      </c>
      <c r="M147" s="23" t="s">
        <v>126</v>
      </c>
      <c r="N147" s="20">
        <f>VLOOKUP(M147,Table13[#All],2,0)</f>
        <v>0</v>
      </c>
      <c r="O147" s="23" t="s">
        <v>119</v>
      </c>
      <c r="P147" s="20">
        <f>VLOOKUP(O147,Table14[#All],2,0)</f>
        <v>0</v>
      </c>
      <c r="Q147" s="23" t="s">
        <v>104</v>
      </c>
      <c r="R147" s="20">
        <f>VLOOKUP(Q147,Table16[#All],2,0)</f>
        <v>0</v>
      </c>
      <c r="S147" s="23" t="s">
        <v>111</v>
      </c>
      <c r="T147" s="20">
        <f>VLOOKUP(S147,Table17[#All],2,0)</f>
        <v>0</v>
      </c>
      <c r="U147" s="24">
        <v>130000</v>
      </c>
    </row>
    <row r="148" spans="1:21">
      <c r="A148" s="19" t="s">
        <v>197</v>
      </c>
      <c r="B148" s="20">
        <f>VLOOKUP(A148,Table7[#All],2,)</f>
        <v>8</v>
      </c>
      <c r="C148" s="20" t="s">
        <v>91</v>
      </c>
      <c r="D148" s="20">
        <f>VLOOKUP(C148,Table8[#All],2,0)</f>
        <v>0</v>
      </c>
      <c r="E148" s="20" t="s">
        <v>92</v>
      </c>
      <c r="F148" s="20">
        <f>VLOOKUP(E148,Table9[#All],2,0)</f>
        <v>0</v>
      </c>
      <c r="G148" s="20" t="s">
        <v>93</v>
      </c>
      <c r="H148" s="20">
        <f>VLOOKUP(G148,Table10[#All],2,0)</f>
        <v>1</v>
      </c>
      <c r="I148" s="20" t="s">
        <v>98</v>
      </c>
      <c r="J148" s="20">
        <f>VLOOKUP(I148,Table11[#All],2,0)</f>
        <v>1</v>
      </c>
      <c r="K148" s="20" t="s">
        <v>98</v>
      </c>
      <c r="L148" s="20">
        <f>VLOOKUP(K148,Table12[#All],2,0)</f>
        <v>0</v>
      </c>
      <c r="M148" s="20" t="s">
        <v>98</v>
      </c>
      <c r="N148" s="20">
        <f>VLOOKUP(M148,Table13[#All],2,0)</f>
        <v>2</v>
      </c>
      <c r="O148" s="20" t="s">
        <v>98</v>
      </c>
      <c r="P148" s="20">
        <f>VLOOKUP(O148,Table14[#All],2,0)</f>
        <v>1</v>
      </c>
      <c r="Q148" s="20" t="s">
        <v>104</v>
      </c>
      <c r="R148" s="20">
        <f>VLOOKUP(Q148,Table16[#All],2,0)</f>
        <v>0</v>
      </c>
      <c r="S148" s="20" t="s">
        <v>111</v>
      </c>
      <c r="T148" s="20">
        <f>VLOOKUP(S148,Table17[#All],2,0)</f>
        <v>0</v>
      </c>
      <c r="U148" s="21">
        <v>105000</v>
      </c>
    </row>
    <row r="149" spans="1:21">
      <c r="A149" s="22" t="s">
        <v>121</v>
      </c>
      <c r="B149" s="20">
        <f>VLOOKUP(A149,Table7[#All],2,)</f>
        <v>17</v>
      </c>
      <c r="C149" s="23" t="s">
        <v>91</v>
      </c>
      <c r="D149" s="20">
        <f>VLOOKUP(C149,Table8[#All],2,0)</f>
        <v>0</v>
      </c>
      <c r="E149" s="23" t="s">
        <v>92</v>
      </c>
      <c r="F149" s="20">
        <f>VLOOKUP(E149,Table9[#All],2,0)</f>
        <v>0</v>
      </c>
      <c r="G149" s="23" t="s">
        <v>122</v>
      </c>
      <c r="H149" s="20">
        <f>VLOOKUP(G149,Table10[#All],2,0)</f>
        <v>0</v>
      </c>
      <c r="I149" s="23" t="s">
        <v>119</v>
      </c>
      <c r="J149" s="20">
        <f>VLOOKUP(I149,Table11[#All],2,0)</f>
        <v>0</v>
      </c>
      <c r="K149" s="23" t="s">
        <v>98</v>
      </c>
      <c r="L149" s="20">
        <f>VLOOKUP(K149,Table12[#All],2,0)</f>
        <v>0</v>
      </c>
      <c r="M149" s="23" t="s">
        <v>126</v>
      </c>
      <c r="N149" s="20">
        <f>VLOOKUP(M149,Table13[#All],2,0)</f>
        <v>0</v>
      </c>
      <c r="O149" s="23" t="s">
        <v>119</v>
      </c>
      <c r="P149" s="20">
        <f>VLOOKUP(O149,Table14[#All],2,0)</f>
        <v>0</v>
      </c>
      <c r="Q149" s="23" t="s">
        <v>104</v>
      </c>
      <c r="R149" s="20">
        <f>VLOOKUP(Q149,Table16[#All],2,0)</f>
        <v>0</v>
      </c>
      <c r="S149" s="23" t="s">
        <v>111</v>
      </c>
      <c r="T149" s="20">
        <f>VLOOKUP(S149,Table17[#All],2,0)</f>
        <v>0</v>
      </c>
      <c r="U149" s="24">
        <v>222500</v>
      </c>
    </row>
    <row r="150" spans="1:21">
      <c r="A150" s="19" t="s">
        <v>165</v>
      </c>
      <c r="B150" s="20">
        <f>VLOOKUP(A150,Table7[#All],2,)</f>
        <v>12</v>
      </c>
      <c r="C150" s="20" t="s">
        <v>91</v>
      </c>
      <c r="D150" s="20">
        <f>VLOOKUP(C150,Table8[#All],2,0)</f>
        <v>0</v>
      </c>
      <c r="E150" s="20" t="s">
        <v>92</v>
      </c>
      <c r="F150" s="20">
        <f>VLOOKUP(E150,Table9[#All],2,0)</f>
        <v>0</v>
      </c>
      <c r="G150" s="20" t="s">
        <v>93</v>
      </c>
      <c r="H150" s="20">
        <f>VLOOKUP(G150,Table10[#All],2,0)</f>
        <v>1</v>
      </c>
      <c r="I150" s="20" t="s">
        <v>119</v>
      </c>
      <c r="J150" s="20">
        <f>VLOOKUP(I150,Table11[#All],2,0)</f>
        <v>0</v>
      </c>
      <c r="K150" s="20" t="s">
        <v>98</v>
      </c>
      <c r="L150" s="20">
        <f>VLOOKUP(K150,Table12[#All],2,0)</f>
        <v>0</v>
      </c>
      <c r="M150" s="20" t="s">
        <v>126</v>
      </c>
      <c r="N150" s="20">
        <f>VLOOKUP(M150,Table13[#All],2,0)</f>
        <v>0</v>
      </c>
      <c r="O150" s="20" t="s">
        <v>119</v>
      </c>
      <c r="P150" s="20">
        <f>VLOOKUP(O150,Table14[#All],2,0)</f>
        <v>0</v>
      </c>
      <c r="Q150" s="20" t="s">
        <v>104</v>
      </c>
      <c r="R150" s="20">
        <f>VLOOKUP(Q150,Table16[#All],2,0)</f>
        <v>0</v>
      </c>
      <c r="S150" s="20" t="s">
        <v>111</v>
      </c>
      <c r="T150" s="20">
        <f>VLOOKUP(S150,Table17[#All],2,0)</f>
        <v>0</v>
      </c>
      <c r="U150" s="21">
        <v>141000</v>
      </c>
    </row>
    <row r="151" spans="1:21">
      <c r="A151" s="22" t="s">
        <v>197</v>
      </c>
      <c r="B151" s="20">
        <f>VLOOKUP(A151,Table7[#All],2,)</f>
        <v>8</v>
      </c>
      <c r="C151" s="23" t="s">
        <v>91</v>
      </c>
      <c r="D151" s="20">
        <f>VLOOKUP(C151,Table8[#All],2,0)</f>
        <v>0</v>
      </c>
      <c r="E151" s="23" t="s">
        <v>92</v>
      </c>
      <c r="F151" s="20">
        <f>VLOOKUP(E151,Table9[#All],2,0)</f>
        <v>0</v>
      </c>
      <c r="G151" s="23" t="s">
        <v>176</v>
      </c>
      <c r="H151" s="20">
        <f>VLOOKUP(G151,Table10[#All],2,0)</f>
        <v>2</v>
      </c>
      <c r="I151" s="23" t="s">
        <v>119</v>
      </c>
      <c r="J151" s="20">
        <f>VLOOKUP(I151,Table11[#All],2,0)</f>
        <v>0</v>
      </c>
      <c r="K151" s="23" t="s">
        <v>98</v>
      </c>
      <c r="L151" s="20">
        <f>VLOOKUP(K151,Table12[#All],2,0)</f>
        <v>0</v>
      </c>
      <c r="M151" s="23" t="s">
        <v>119</v>
      </c>
      <c r="N151" s="20">
        <f>VLOOKUP(M151,Table13[#All],2,0)</f>
        <v>1</v>
      </c>
      <c r="O151" s="23" t="s">
        <v>98</v>
      </c>
      <c r="P151" s="20">
        <f>VLOOKUP(O151,Table14[#All],2,0)</f>
        <v>1</v>
      </c>
      <c r="Q151" s="23" t="s">
        <v>104</v>
      </c>
      <c r="R151" s="20">
        <f>VLOOKUP(Q151,Table16[#All],2,0)</f>
        <v>0</v>
      </c>
      <c r="S151" s="23" t="s">
        <v>111</v>
      </c>
      <c r="T151" s="20">
        <f>VLOOKUP(S151,Table17[#All],2,0)</f>
        <v>0</v>
      </c>
      <c r="U151" s="24">
        <v>115000</v>
      </c>
    </row>
    <row r="152" spans="1:21">
      <c r="A152" s="19" t="s">
        <v>209</v>
      </c>
      <c r="B152" s="20">
        <f>VLOOKUP(A152,Table7[#All],2,)</f>
        <v>0</v>
      </c>
      <c r="C152" s="20" t="s">
        <v>91</v>
      </c>
      <c r="D152" s="20">
        <f>VLOOKUP(C152,Table8[#All],2,0)</f>
        <v>0</v>
      </c>
      <c r="E152" s="20" t="s">
        <v>92</v>
      </c>
      <c r="F152" s="20">
        <f>VLOOKUP(E152,Table9[#All],2,0)</f>
        <v>0</v>
      </c>
      <c r="G152" s="20" t="s">
        <v>93</v>
      </c>
      <c r="H152" s="20">
        <f>VLOOKUP(G152,Table10[#All],2,0)</f>
        <v>1</v>
      </c>
      <c r="I152" s="20" t="s">
        <v>98</v>
      </c>
      <c r="J152" s="20">
        <f>VLOOKUP(I152,Table11[#All],2,0)</f>
        <v>1</v>
      </c>
      <c r="K152" s="20" t="s">
        <v>98</v>
      </c>
      <c r="L152" s="20">
        <f>VLOOKUP(K152,Table12[#All],2,0)</f>
        <v>0</v>
      </c>
      <c r="M152" s="20" t="s">
        <v>98</v>
      </c>
      <c r="N152" s="20">
        <f>VLOOKUP(M152,Table13[#All],2,0)</f>
        <v>2</v>
      </c>
      <c r="O152" s="20" t="s">
        <v>98</v>
      </c>
      <c r="P152" s="20">
        <f>VLOOKUP(O152,Table14[#All],2,0)</f>
        <v>1</v>
      </c>
      <c r="Q152" s="20" t="s">
        <v>104</v>
      </c>
      <c r="R152" s="20">
        <f>VLOOKUP(Q152,Table16[#All],2,0)</f>
        <v>0</v>
      </c>
      <c r="S152" s="20" t="s">
        <v>111</v>
      </c>
      <c r="T152" s="20">
        <f>VLOOKUP(S152,Table17[#All],2,0)</f>
        <v>0</v>
      </c>
      <c r="U152" s="21">
        <v>122000</v>
      </c>
    </row>
    <row r="153" spans="1:21">
      <c r="A153" s="22" t="s">
        <v>147</v>
      </c>
      <c r="B153" s="20">
        <f>VLOOKUP(A153,Table7[#All],2,)</f>
        <v>10</v>
      </c>
      <c r="C153" s="23" t="s">
        <v>91</v>
      </c>
      <c r="D153" s="20">
        <f>VLOOKUP(C153,Table8[#All],2,0)</f>
        <v>0</v>
      </c>
      <c r="E153" s="23" t="s">
        <v>92</v>
      </c>
      <c r="F153" s="20">
        <f>VLOOKUP(E153,Table9[#All],2,0)</f>
        <v>0</v>
      </c>
      <c r="G153" s="23" t="s">
        <v>93</v>
      </c>
      <c r="H153" s="20">
        <f>VLOOKUP(G153,Table10[#All],2,0)</f>
        <v>1</v>
      </c>
      <c r="I153" s="23" t="s">
        <v>126</v>
      </c>
      <c r="J153" s="20">
        <f>VLOOKUP(I153,Table11[#All],2,0)</f>
        <v>2</v>
      </c>
      <c r="K153" s="23" t="s">
        <v>98</v>
      </c>
      <c r="L153" s="20">
        <f>VLOOKUP(K153,Table12[#All],2,0)</f>
        <v>0</v>
      </c>
      <c r="M153" s="23" t="s">
        <v>126</v>
      </c>
      <c r="N153" s="20">
        <f>VLOOKUP(M153,Table13[#All],2,0)</f>
        <v>0</v>
      </c>
      <c r="O153" s="23" t="s">
        <v>119</v>
      </c>
      <c r="P153" s="20">
        <f>VLOOKUP(O153,Table14[#All],2,0)</f>
        <v>0</v>
      </c>
      <c r="Q153" s="23" t="s">
        <v>104</v>
      </c>
      <c r="R153" s="20">
        <f>VLOOKUP(Q153,Table16[#All],2,0)</f>
        <v>0</v>
      </c>
      <c r="S153" s="23" t="s">
        <v>150</v>
      </c>
      <c r="T153" s="20">
        <f>VLOOKUP(S153,Table17[#All],2,0)</f>
        <v>2</v>
      </c>
      <c r="U153" s="24">
        <v>372402</v>
      </c>
    </row>
    <row r="154" spans="1:21">
      <c r="A154" s="19" t="s">
        <v>175</v>
      </c>
      <c r="B154" s="20">
        <f>VLOOKUP(A154,Table7[#All],2,)</f>
        <v>6</v>
      </c>
      <c r="C154" s="20" t="s">
        <v>91</v>
      </c>
      <c r="D154" s="20">
        <f>VLOOKUP(C154,Table8[#All],2,0)</f>
        <v>0</v>
      </c>
      <c r="E154" s="20" t="s">
        <v>92</v>
      </c>
      <c r="F154" s="20">
        <f>VLOOKUP(E154,Table9[#All],2,0)</f>
        <v>0</v>
      </c>
      <c r="G154" s="20" t="s">
        <v>122</v>
      </c>
      <c r="H154" s="20">
        <f>VLOOKUP(G154,Table10[#All],2,0)</f>
        <v>0</v>
      </c>
      <c r="I154" s="20" t="s">
        <v>98</v>
      </c>
      <c r="J154" s="20">
        <f>VLOOKUP(I154,Table11[#All],2,0)</f>
        <v>1</v>
      </c>
      <c r="K154" s="20" t="s">
        <v>98</v>
      </c>
      <c r="L154" s="20">
        <f>VLOOKUP(K154,Table12[#All],2,0)</f>
        <v>0</v>
      </c>
      <c r="M154" s="20" t="s">
        <v>119</v>
      </c>
      <c r="N154" s="20">
        <f>VLOOKUP(M154,Table13[#All],2,0)</f>
        <v>1</v>
      </c>
      <c r="O154" s="20" t="s">
        <v>98</v>
      </c>
      <c r="P154" s="20">
        <f>VLOOKUP(O154,Table14[#All],2,0)</f>
        <v>1</v>
      </c>
      <c r="Q154" s="20" t="s">
        <v>104</v>
      </c>
      <c r="R154" s="20">
        <f>VLOOKUP(Q154,Table16[#All],2,0)</f>
        <v>0</v>
      </c>
      <c r="S154" s="20" t="s">
        <v>111</v>
      </c>
      <c r="T154" s="20">
        <f>VLOOKUP(S154,Table17[#All],2,0)</f>
        <v>0</v>
      </c>
      <c r="U154" s="21">
        <v>190000</v>
      </c>
    </row>
    <row r="155" spans="1:21">
      <c r="A155" s="22" t="s">
        <v>199</v>
      </c>
      <c r="B155" s="20">
        <f>VLOOKUP(A155,Table7[#All],2,)</f>
        <v>19</v>
      </c>
      <c r="C155" s="23" t="s">
        <v>91</v>
      </c>
      <c r="D155" s="20">
        <f>VLOOKUP(C155,Table8[#All],2,0)</f>
        <v>0</v>
      </c>
      <c r="E155" s="23" t="s">
        <v>92</v>
      </c>
      <c r="F155" s="20">
        <f>VLOOKUP(E155,Table9[#All],2,0)</f>
        <v>0</v>
      </c>
      <c r="G155" s="23" t="s">
        <v>93</v>
      </c>
      <c r="H155" s="20">
        <f>VLOOKUP(G155,Table10[#All],2,0)</f>
        <v>1</v>
      </c>
      <c r="I155" s="23" t="s">
        <v>119</v>
      </c>
      <c r="J155" s="20">
        <f>VLOOKUP(I155,Table11[#All],2,0)</f>
        <v>0</v>
      </c>
      <c r="K155" s="23" t="s">
        <v>98</v>
      </c>
      <c r="L155" s="20">
        <f>VLOOKUP(K155,Table12[#All],2,0)</f>
        <v>0</v>
      </c>
      <c r="M155" s="23" t="s">
        <v>119</v>
      </c>
      <c r="N155" s="20">
        <f>VLOOKUP(M155,Table13[#All],2,0)</f>
        <v>1</v>
      </c>
      <c r="O155" s="23" t="s">
        <v>98</v>
      </c>
      <c r="P155" s="20">
        <f>VLOOKUP(O155,Table14[#All],2,0)</f>
        <v>1</v>
      </c>
      <c r="Q155" s="23" t="s">
        <v>104</v>
      </c>
      <c r="R155" s="20">
        <f>VLOOKUP(Q155,Table16[#All],2,0)</f>
        <v>0</v>
      </c>
      <c r="S155" s="23" t="s">
        <v>111</v>
      </c>
      <c r="T155" s="20">
        <f>VLOOKUP(S155,Table17[#All],2,0)</f>
        <v>0</v>
      </c>
      <c r="U155" s="24">
        <v>235000</v>
      </c>
    </row>
    <row r="156" spans="1:21">
      <c r="A156" s="19" t="s">
        <v>188</v>
      </c>
      <c r="B156" s="20">
        <f>VLOOKUP(A156,Table7[#All],2,)</f>
        <v>7</v>
      </c>
      <c r="C156" s="20" t="s">
        <v>91</v>
      </c>
      <c r="D156" s="20">
        <f>VLOOKUP(C156,Table8[#All],2,0)</f>
        <v>0</v>
      </c>
      <c r="E156" s="20" t="s">
        <v>92</v>
      </c>
      <c r="F156" s="20">
        <f>VLOOKUP(E156,Table9[#All],2,0)</f>
        <v>0</v>
      </c>
      <c r="G156" s="20" t="s">
        <v>93</v>
      </c>
      <c r="H156" s="20">
        <f>VLOOKUP(G156,Table10[#All],2,0)</f>
        <v>1</v>
      </c>
      <c r="I156" s="20" t="s">
        <v>98</v>
      </c>
      <c r="J156" s="20">
        <f>VLOOKUP(I156,Table11[#All],2,0)</f>
        <v>1</v>
      </c>
      <c r="K156" s="20" t="s">
        <v>98</v>
      </c>
      <c r="L156" s="20">
        <f>VLOOKUP(K156,Table12[#All],2,0)</f>
        <v>0</v>
      </c>
      <c r="M156" s="20" t="s">
        <v>98</v>
      </c>
      <c r="N156" s="20">
        <f>VLOOKUP(M156,Table13[#All],2,0)</f>
        <v>2</v>
      </c>
      <c r="O156" s="20" t="s">
        <v>98</v>
      </c>
      <c r="P156" s="20">
        <f>VLOOKUP(O156,Table14[#All],2,0)</f>
        <v>1</v>
      </c>
      <c r="Q156" s="20" t="s">
        <v>104</v>
      </c>
      <c r="R156" s="20">
        <f>VLOOKUP(Q156,Table16[#All],2,0)</f>
        <v>0</v>
      </c>
      <c r="S156" s="20" t="s">
        <v>178</v>
      </c>
      <c r="T156" s="20">
        <f>VLOOKUP(S156,Table17[#All],2,0)</f>
        <v>5</v>
      </c>
      <c r="U156" s="21">
        <v>125000</v>
      </c>
    </row>
    <row r="157" spans="1:21">
      <c r="A157" s="22" t="s">
        <v>206</v>
      </c>
      <c r="B157" s="20">
        <f>VLOOKUP(A157,Table7[#All],2,)</f>
        <v>15</v>
      </c>
      <c r="C157" s="23" t="s">
        <v>182</v>
      </c>
      <c r="D157" s="20">
        <f>VLOOKUP(C157,Table8[#All],2,0)</f>
        <v>3</v>
      </c>
      <c r="E157" s="23" t="s">
        <v>92</v>
      </c>
      <c r="F157" s="20">
        <f>VLOOKUP(E157,Table9[#All],2,0)</f>
        <v>0</v>
      </c>
      <c r="G157" s="23" t="s">
        <v>176</v>
      </c>
      <c r="H157" s="20">
        <f>VLOOKUP(G157,Table10[#All],2,0)</f>
        <v>2</v>
      </c>
      <c r="I157" s="23" t="s">
        <v>98</v>
      </c>
      <c r="J157" s="20">
        <f>VLOOKUP(I157,Table11[#All],2,0)</f>
        <v>1</v>
      </c>
      <c r="K157" s="23" t="s">
        <v>98</v>
      </c>
      <c r="L157" s="20">
        <f>VLOOKUP(K157,Table12[#All],2,0)</f>
        <v>0</v>
      </c>
      <c r="M157" s="23" t="s">
        <v>139</v>
      </c>
      <c r="N157" s="20">
        <f>VLOOKUP(M157,Table13[#All],2,0)</f>
        <v>3</v>
      </c>
      <c r="O157" s="23" t="s">
        <v>98</v>
      </c>
      <c r="P157" s="20">
        <f>VLOOKUP(O157,Table14[#All],2,0)</f>
        <v>1</v>
      </c>
      <c r="Q157" s="23" t="s">
        <v>167</v>
      </c>
      <c r="R157" s="20">
        <f>VLOOKUP(Q157,Table16[#All],2,0)</f>
        <v>1</v>
      </c>
      <c r="S157" s="23" t="s">
        <v>111</v>
      </c>
      <c r="T157" s="20">
        <f>VLOOKUP(S157,Table17[#All],2,0)</f>
        <v>0</v>
      </c>
      <c r="U157" s="24">
        <v>79000</v>
      </c>
    </row>
    <row r="158" spans="1:21">
      <c r="A158" s="19" t="s">
        <v>89</v>
      </c>
      <c r="B158" s="20">
        <f>VLOOKUP(A158,Table7[#All],2,)</f>
        <v>11</v>
      </c>
      <c r="C158" s="20" t="s">
        <v>91</v>
      </c>
      <c r="D158" s="20">
        <f>VLOOKUP(C158,Table8[#All],2,0)</f>
        <v>0</v>
      </c>
      <c r="E158" s="20" t="s">
        <v>92</v>
      </c>
      <c r="F158" s="20">
        <f>VLOOKUP(E158,Table9[#All],2,0)</f>
        <v>0</v>
      </c>
      <c r="G158" s="20" t="s">
        <v>93</v>
      </c>
      <c r="H158" s="20">
        <f>VLOOKUP(G158,Table10[#All],2,0)</f>
        <v>1</v>
      </c>
      <c r="I158" s="20" t="s">
        <v>83</v>
      </c>
      <c r="J158" s="20">
        <f>VLOOKUP(I158,Table11[#All],2,0)</f>
        <v>3</v>
      </c>
      <c r="K158" s="20" t="s">
        <v>83</v>
      </c>
      <c r="L158" s="20">
        <f>VLOOKUP(K158,Table12[#All],2,0)</f>
        <v>2</v>
      </c>
      <c r="M158" s="20" t="s">
        <v>98</v>
      </c>
      <c r="N158" s="20">
        <f>VLOOKUP(M158,Table13[#All],2,0)</f>
        <v>2</v>
      </c>
      <c r="O158" s="20" t="s">
        <v>98</v>
      </c>
      <c r="P158" s="20">
        <f>VLOOKUP(O158,Table14[#All],2,0)</f>
        <v>1</v>
      </c>
      <c r="Q158" s="20" t="s">
        <v>104</v>
      </c>
      <c r="R158" s="20">
        <f>VLOOKUP(Q158,Table16[#All],2,0)</f>
        <v>0</v>
      </c>
      <c r="S158" s="20" t="s">
        <v>111</v>
      </c>
      <c r="T158" s="20">
        <f>VLOOKUP(S158,Table17[#All],2,0)</f>
        <v>0</v>
      </c>
      <c r="U158" s="21">
        <v>109500</v>
      </c>
    </row>
    <row r="159" spans="1:21">
      <c r="A159" s="22" t="s">
        <v>218</v>
      </c>
      <c r="B159" s="20">
        <f>VLOOKUP(A159,Table7[#All],2,)</f>
        <v>16</v>
      </c>
      <c r="C159" s="23" t="s">
        <v>91</v>
      </c>
      <c r="D159" s="20">
        <f>VLOOKUP(C159,Table8[#All],2,0)</f>
        <v>0</v>
      </c>
      <c r="E159" s="23" t="s">
        <v>92</v>
      </c>
      <c r="F159" s="20">
        <f>VLOOKUP(E159,Table9[#All],2,0)</f>
        <v>0</v>
      </c>
      <c r="G159" s="23" t="s">
        <v>122</v>
      </c>
      <c r="H159" s="20">
        <f>VLOOKUP(G159,Table10[#All],2,0)</f>
        <v>0</v>
      </c>
      <c r="I159" s="23" t="s">
        <v>126</v>
      </c>
      <c r="J159" s="20">
        <f>VLOOKUP(I159,Table11[#All],2,0)</f>
        <v>2</v>
      </c>
      <c r="K159" s="23" t="s">
        <v>98</v>
      </c>
      <c r="L159" s="20">
        <f>VLOOKUP(K159,Table12[#All],2,0)</f>
        <v>0</v>
      </c>
      <c r="M159" s="23" t="s">
        <v>126</v>
      </c>
      <c r="N159" s="20">
        <f>VLOOKUP(M159,Table13[#All],2,0)</f>
        <v>0</v>
      </c>
      <c r="O159" s="23" t="s">
        <v>126</v>
      </c>
      <c r="P159" s="20">
        <f>VLOOKUP(O159,Table14[#All],2,0)</f>
        <v>2</v>
      </c>
      <c r="Q159" s="23" t="s">
        <v>104</v>
      </c>
      <c r="R159" s="20">
        <f>VLOOKUP(Q159,Table16[#All],2,0)</f>
        <v>0</v>
      </c>
      <c r="S159" s="23" t="s">
        <v>150</v>
      </c>
      <c r="T159" s="20">
        <f>VLOOKUP(S159,Table17[#All],2,0)</f>
        <v>2</v>
      </c>
      <c r="U159" s="24">
        <v>269500</v>
      </c>
    </row>
    <row r="160" spans="1:21">
      <c r="A160" s="19" t="s">
        <v>163</v>
      </c>
      <c r="B160" s="20">
        <f>VLOOKUP(A160,Table7[#All],2,)</f>
        <v>5</v>
      </c>
      <c r="C160" s="20" t="s">
        <v>91</v>
      </c>
      <c r="D160" s="20">
        <f>VLOOKUP(C160,Table8[#All],2,0)</f>
        <v>0</v>
      </c>
      <c r="E160" s="20" t="s">
        <v>92</v>
      </c>
      <c r="F160" s="20">
        <f>VLOOKUP(E160,Table9[#All],2,0)</f>
        <v>0</v>
      </c>
      <c r="G160" s="20" t="s">
        <v>122</v>
      </c>
      <c r="H160" s="20">
        <f>VLOOKUP(G160,Table10[#All],2,0)</f>
        <v>0</v>
      </c>
      <c r="I160" s="20" t="s">
        <v>119</v>
      </c>
      <c r="J160" s="20">
        <f>VLOOKUP(I160,Table11[#All],2,0)</f>
        <v>0</v>
      </c>
      <c r="K160" s="20" t="s">
        <v>98</v>
      </c>
      <c r="L160" s="20">
        <f>VLOOKUP(K160,Table12[#All],2,0)</f>
        <v>0</v>
      </c>
      <c r="M160" s="20" t="s">
        <v>126</v>
      </c>
      <c r="N160" s="20">
        <f>VLOOKUP(M160,Table13[#All],2,0)</f>
        <v>0</v>
      </c>
      <c r="O160" s="20" t="s">
        <v>119</v>
      </c>
      <c r="P160" s="20">
        <f>VLOOKUP(O160,Table14[#All],2,0)</f>
        <v>0</v>
      </c>
      <c r="Q160" s="20" t="s">
        <v>104</v>
      </c>
      <c r="R160" s="20">
        <f>VLOOKUP(Q160,Table16[#All],2,0)</f>
        <v>0</v>
      </c>
      <c r="S160" s="20" t="s">
        <v>111</v>
      </c>
      <c r="T160" s="20">
        <f>VLOOKUP(S160,Table17[#All],2,0)</f>
        <v>0</v>
      </c>
      <c r="U160" s="21">
        <v>254900</v>
      </c>
    </row>
    <row r="161" spans="1:21">
      <c r="A161" s="22" t="s">
        <v>121</v>
      </c>
      <c r="B161" s="20">
        <f>VLOOKUP(A161,Table7[#All],2,)</f>
        <v>17</v>
      </c>
      <c r="C161" s="23" t="s">
        <v>91</v>
      </c>
      <c r="D161" s="20">
        <f>VLOOKUP(C161,Table8[#All],2,0)</f>
        <v>0</v>
      </c>
      <c r="E161" s="23" t="s">
        <v>92</v>
      </c>
      <c r="F161" s="20">
        <f>VLOOKUP(E161,Table9[#All],2,0)</f>
        <v>0</v>
      </c>
      <c r="G161" s="23" t="s">
        <v>122</v>
      </c>
      <c r="H161" s="20">
        <f>VLOOKUP(G161,Table10[#All],2,0)</f>
        <v>0</v>
      </c>
      <c r="I161" s="23" t="s">
        <v>119</v>
      </c>
      <c r="J161" s="20">
        <f>VLOOKUP(I161,Table11[#All],2,0)</f>
        <v>0</v>
      </c>
      <c r="K161" s="23" t="s">
        <v>98</v>
      </c>
      <c r="L161" s="20">
        <f>VLOOKUP(K161,Table12[#All],2,0)</f>
        <v>0</v>
      </c>
      <c r="M161" s="23" t="s">
        <v>126</v>
      </c>
      <c r="N161" s="20">
        <f>VLOOKUP(M161,Table13[#All],2,0)</f>
        <v>0</v>
      </c>
      <c r="O161" s="23" t="s">
        <v>119</v>
      </c>
      <c r="P161" s="20">
        <f>VLOOKUP(O161,Table14[#All],2,0)</f>
        <v>0</v>
      </c>
      <c r="Q161" s="23" t="s">
        <v>104</v>
      </c>
      <c r="R161" s="20">
        <f>VLOOKUP(Q161,Table16[#All],2,0)</f>
        <v>0</v>
      </c>
      <c r="S161" s="23" t="s">
        <v>150</v>
      </c>
      <c r="T161" s="20">
        <f>VLOOKUP(S161,Table17[#All],2,0)</f>
        <v>2</v>
      </c>
      <c r="U161" s="24">
        <v>320000</v>
      </c>
    </row>
    <row r="162" spans="1:21">
      <c r="A162" s="19" t="s">
        <v>227</v>
      </c>
      <c r="B162" s="20">
        <f>VLOOKUP(A162,Table7[#All],2,)</f>
        <v>1</v>
      </c>
      <c r="C162" s="20" t="s">
        <v>91</v>
      </c>
      <c r="D162" s="20">
        <f>VLOOKUP(C162,Table8[#All],2,0)</f>
        <v>0</v>
      </c>
      <c r="E162" s="20" t="s">
        <v>92</v>
      </c>
      <c r="F162" s="20">
        <f>VLOOKUP(E162,Table9[#All],2,0)</f>
        <v>0</v>
      </c>
      <c r="G162" s="20" t="s">
        <v>93</v>
      </c>
      <c r="H162" s="20">
        <f>VLOOKUP(G162,Table10[#All],2,0)</f>
        <v>1</v>
      </c>
      <c r="I162" s="20" t="s">
        <v>119</v>
      </c>
      <c r="J162" s="20">
        <f>VLOOKUP(I162,Table11[#All],2,0)</f>
        <v>0</v>
      </c>
      <c r="K162" s="20" t="s">
        <v>98</v>
      </c>
      <c r="L162" s="20">
        <f>VLOOKUP(K162,Table12[#All],2,0)</f>
        <v>0</v>
      </c>
      <c r="M162" s="20" t="s">
        <v>98</v>
      </c>
      <c r="N162" s="20">
        <f>VLOOKUP(M162,Table13[#All],2,0)</f>
        <v>2</v>
      </c>
      <c r="O162" s="20" t="s">
        <v>98</v>
      </c>
      <c r="P162" s="20">
        <f>VLOOKUP(O162,Table14[#All],2,0)</f>
        <v>1</v>
      </c>
      <c r="Q162" s="20" t="s">
        <v>104</v>
      </c>
      <c r="R162" s="20">
        <f>VLOOKUP(Q162,Table16[#All],2,0)</f>
        <v>0</v>
      </c>
      <c r="S162" s="20" t="s">
        <v>111</v>
      </c>
      <c r="T162" s="20">
        <f>VLOOKUP(S162,Table17[#All],2,0)</f>
        <v>0</v>
      </c>
      <c r="U162" s="21">
        <v>162500</v>
      </c>
    </row>
    <row r="163" spans="1:21">
      <c r="A163" s="22" t="s">
        <v>147</v>
      </c>
      <c r="B163" s="20">
        <f>VLOOKUP(A163,Table7[#All],2,)</f>
        <v>10</v>
      </c>
      <c r="C163" s="23" t="s">
        <v>91</v>
      </c>
      <c r="D163" s="20">
        <f>VLOOKUP(C163,Table8[#All],2,0)</f>
        <v>0</v>
      </c>
      <c r="E163" s="23" t="s">
        <v>92</v>
      </c>
      <c r="F163" s="20">
        <f>VLOOKUP(E163,Table9[#All],2,0)</f>
        <v>0</v>
      </c>
      <c r="G163" s="23" t="s">
        <v>122</v>
      </c>
      <c r="H163" s="20">
        <f>VLOOKUP(G163,Table10[#All],2,0)</f>
        <v>0</v>
      </c>
      <c r="I163" s="23" t="s">
        <v>126</v>
      </c>
      <c r="J163" s="20">
        <f>VLOOKUP(I163,Table11[#All],2,0)</f>
        <v>2</v>
      </c>
      <c r="K163" s="23" t="s">
        <v>98</v>
      </c>
      <c r="L163" s="20">
        <f>VLOOKUP(K163,Table12[#All],2,0)</f>
        <v>0</v>
      </c>
      <c r="M163" s="23" t="s">
        <v>126</v>
      </c>
      <c r="N163" s="20">
        <f>VLOOKUP(M163,Table13[#All],2,0)</f>
        <v>0</v>
      </c>
      <c r="O163" s="23" t="s">
        <v>126</v>
      </c>
      <c r="P163" s="20">
        <f>VLOOKUP(O163,Table14[#All],2,0)</f>
        <v>2</v>
      </c>
      <c r="Q163" s="23" t="s">
        <v>104</v>
      </c>
      <c r="R163" s="20">
        <f>VLOOKUP(Q163,Table16[#All],2,0)</f>
        <v>0</v>
      </c>
      <c r="S163" s="23" t="s">
        <v>111</v>
      </c>
      <c r="T163" s="20">
        <f>VLOOKUP(S163,Table17[#All],2,0)</f>
        <v>0</v>
      </c>
      <c r="U163" s="24">
        <v>412500</v>
      </c>
    </row>
    <row r="164" spans="1:21">
      <c r="A164" s="19" t="s">
        <v>147</v>
      </c>
      <c r="B164" s="20">
        <f>VLOOKUP(A164,Table7[#All],2,)</f>
        <v>10</v>
      </c>
      <c r="C164" s="20" t="s">
        <v>91</v>
      </c>
      <c r="D164" s="20">
        <f>VLOOKUP(C164,Table8[#All],2,0)</f>
        <v>0</v>
      </c>
      <c r="E164" s="20" t="s">
        <v>92</v>
      </c>
      <c r="F164" s="20">
        <f>VLOOKUP(E164,Table9[#All],2,0)</f>
        <v>0</v>
      </c>
      <c r="G164" s="20" t="s">
        <v>93</v>
      </c>
      <c r="H164" s="20">
        <f>VLOOKUP(G164,Table10[#All],2,0)</f>
        <v>1</v>
      </c>
      <c r="I164" s="20" t="s">
        <v>119</v>
      </c>
      <c r="J164" s="20">
        <f>VLOOKUP(I164,Table11[#All],2,0)</f>
        <v>0</v>
      </c>
      <c r="K164" s="20" t="s">
        <v>98</v>
      </c>
      <c r="L164" s="20">
        <f>VLOOKUP(K164,Table12[#All],2,0)</f>
        <v>0</v>
      </c>
      <c r="M164" s="20" t="s">
        <v>126</v>
      </c>
      <c r="N164" s="20">
        <f>VLOOKUP(M164,Table13[#All],2,0)</f>
        <v>0</v>
      </c>
      <c r="O164" s="20" t="s">
        <v>119</v>
      </c>
      <c r="P164" s="20">
        <f>VLOOKUP(O164,Table14[#All],2,0)</f>
        <v>0</v>
      </c>
      <c r="Q164" s="20" t="s">
        <v>104</v>
      </c>
      <c r="R164" s="20">
        <f>VLOOKUP(Q164,Table16[#All],2,0)</f>
        <v>0</v>
      </c>
      <c r="S164" s="20" t="s">
        <v>150</v>
      </c>
      <c r="T164" s="20">
        <f>VLOOKUP(S164,Table17[#All],2,0)</f>
        <v>2</v>
      </c>
      <c r="U164" s="21">
        <v>220000</v>
      </c>
    </row>
    <row r="165" spans="1:21">
      <c r="A165" s="22" t="s">
        <v>188</v>
      </c>
      <c r="B165" s="20">
        <f>VLOOKUP(A165,Table7[#All],2,)</f>
        <v>7</v>
      </c>
      <c r="C165" s="23" t="s">
        <v>91</v>
      </c>
      <c r="D165" s="20">
        <f>VLOOKUP(C165,Table8[#All],2,0)</f>
        <v>0</v>
      </c>
      <c r="E165" s="23" t="s">
        <v>92</v>
      </c>
      <c r="F165" s="20">
        <f>VLOOKUP(E165,Table9[#All],2,0)</f>
        <v>0</v>
      </c>
      <c r="G165" s="23" t="s">
        <v>238</v>
      </c>
      <c r="H165" s="20">
        <f>VLOOKUP(G165,Table10[#All],2,0)</f>
        <v>3</v>
      </c>
      <c r="I165" s="23" t="s">
        <v>98</v>
      </c>
      <c r="J165" s="20">
        <f>VLOOKUP(I165,Table11[#All],2,0)</f>
        <v>1</v>
      </c>
      <c r="K165" s="23" t="s">
        <v>98</v>
      </c>
      <c r="L165" s="20">
        <f>VLOOKUP(K165,Table12[#All],2,0)</f>
        <v>0</v>
      </c>
      <c r="M165" s="23" t="s">
        <v>126</v>
      </c>
      <c r="N165" s="20">
        <f>VLOOKUP(M165,Table13[#All],2,0)</f>
        <v>0</v>
      </c>
      <c r="O165" s="23" t="s">
        <v>98</v>
      </c>
      <c r="P165" s="20">
        <f>VLOOKUP(O165,Table14[#All],2,0)</f>
        <v>1</v>
      </c>
      <c r="Q165" s="23" t="s">
        <v>104</v>
      </c>
      <c r="R165" s="20">
        <f>VLOOKUP(Q165,Table16[#All],2,0)</f>
        <v>0</v>
      </c>
      <c r="S165" s="23" t="s">
        <v>111</v>
      </c>
      <c r="T165" s="20">
        <f>VLOOKUP(S165,Table17[#All],2,0)</f>
        <v>0</v>
      </c>
      <c r="U165" s="24">
        <v>103200</v>
      </c>
    </row>
    <row r="166" spans="1:21">
      <c r="A166" s="19" t="s">
        <v>188</v>
      </c>
      <c r="B166" s="20">
        <f>VLOOKUP(A166,Table7[#All],2,)</f>
        <v>7</v>
      </c>
      <c r="C166" s="20" t="s">
        <v>91</v>
      </c>
      <c r="D166" s="20">
        <f>VLOOKUP(C166,Table8[#All],2,0)</f>
        <v>0</v>
      </c>
      <c r="E166" s="20" t="s">
        <v>92</v>
      </c>
      <c r="F166" s="20">
        <f>VLOOKUP(E166,Table9[#All],2,0)</f>
        <v>0</v>
      </c>
      <c r="G166" s="20" t="s">
        <v>93</v>
      </c>
      <c r="H166" s="20">
        <f>VLOOKUP(G166,Table10[#All],2,0)</f>
        <v>1</v>
      </c>
      <c r="I166" s="20" t="s">
        <v>98</v>
      </c>
      <c r="J166" s="20">
        <f>VLOOKUP(I166,Table11[#All],2,0)</f>
        <v>1</v>
      </c>
      <c r="K166" s="20" t="s">
        <v>98</v>
      </c>
      <c r="L166" s="20">
        <f>VLOOKUP(K166,Table12[#All],2,0)</f>
        <v>0</v>
      </c>
      <c r="M166" s="20" t="s">
        <v>119</v>
      </c>
      <c r="N166" s="20">
        <f>VLOOKUP(M166,Table13[#All],2,0)</f>
        <v>1</v>
      </c>
      <c r="O166" s="20" t="s">
        <v>119</v>
      </c>
      <c r="P166" s="20">
        <f>VLOOKUP(O166,Table14[#All],2,0)</f>
        <v>0</v>
      </c>
      <c r="Q166" s="20" t="s">
        <v>104</v>
      </c>
      <c r="R166" s="20">
        <f>VLOOKUP(Q166,Table16[#All],2,0)</f>
        <v>0</v>
      </c>
      <c r="S166" s="20" t="s">
        <v>111</v>
      </c>
      <c r="T166" s="20">
        <f>VLOOKUP(S166,Table17[#All],2,0)</f>
        <v>0</v>
      </c>
      <c r="U166" s="21">
        <v>152000</v>
      </c>
    </row>
    <row r="167" spans="1:21">
      <c r="A167" s="22" t="s">
        <v>206</v>
      </c>
      <c r="B167" s="20">
        <f>VLOOKUP(A167,Table7[#All],2,)</f>
        <v>15</v>
      </c>
      <c r="C167" s="23" t="s">
        <v>91</v>
      </c>
      <c r="D167" s="20">
        <f>VLOOKUP(C167,Table8[#All],2,0)</f>
        <v>0</v>
      </c>
      <c r="E167" s="23" t="s">
        <v>186</v>
      </c>
      <c r="F167" s="20">
        <f>VLOOKUP(E167,Table9[#All],2,0)</f>
        <v>1</v>
      </c>
      <c r="G167" s="23" t="s">
        <v>176</v>
      </c>
      <c r="H167" s="20">
        <f>VLOOKUP(G167,Table10[#All],2,0)</f>
        <v>2</v>
      </c>
      <c r="I167" s="23" t="s">
        <v>98</v>
      </c>
      <c r="J167" s="20">
        <f>VLOOKUP(I167,Table11[#All],2,0)</f>
        <v>1</v>
      </c>
      <c r="K167" s="23" t="s">
        <v>98</v>
      </c>
      <c r="L167" s="20">
        <f>VLOOKUP(K167,Table12[#All],2,0)</f>
        <v>0</v>
      </c>
      <c r="M167" s="23" t="s">
        <v>119</v>
      </c>
      <c r="N167" s="20">
        <f>VLOOKUP(M167,Table13[#All],2,0)</f>
        <v>1</v>
      </c>
      <c r="O167" s="23" t="s">
        <v>98</v>
      </c>
      <c r="P167" s="20">
        <f>VLOOKUP(O167,Table14[#All],2,0)</f>
        <v>1</v>
      </c>
      <c r="Q167" s="23" t="s">
        <v>104</v>
      </c>
      <c r="R167" s="20">
        <f>VLOOKUP(Q167,Table16[#All],2,0)</f>
        <v>0</v>
      </c>
      <c r="S167" s="23" t="s">
        <v>111</v>
      </c>
      <c r="T167" s="20">
        <f>VLOOKUP(S167,Table17[#All],2,0)</f>
        <v>0</v>
      </c>
      <c r="U167" s="24">
        <v>127500</v>
      </c>
    </row>
    <row r="168" spans="1:21">
      <c r="A168" s="19" t="s">
        <v>199</v>
      </c>
      <c r="B168" s="20">
        <f>VLOOKUP(A168,Table7[#All],2,)</f>
        <v>19</v>
      </c>
      <c r="C168" s="20" t="s">
        <v>91</v>
      </c>
      <c r="D168" s="20">
        <f>VLOOKUP(C168,Table8[#All],2,0)</f>
        <v>0</v>
      </c>
      <c r="E168" s="20" t="s">
        <v>92</v>
      </c>
      <c r="F168" s="20">
        <f>VLOOKUP(E168,Table9[#All],2,0)</f>
        <v>0</v>
      </c>
      <c r="G168" s="20" t="s">
        <v>93</v>
      </c>
      <c r="H168" s="20">
        <f>VLOOKUP(G168,Table10[#All],2,0)</f>
        <v>1</v>
      </c>
      <c r="I168" s="20" t="s">
        <v>98</v>
      </c>
      <c r="J168" s="20">
        <f>VLOOKUP(I168,Table11[#All],2,0)</f>
        <v>1</v>
      </c>
      <c r="K168" s="20" t="s">
        <v>98</v>
      </c>
      <c r="L168" s="20">
        <f>VLOOKUP(K168,Table12[#All],2,0)</f>
        <v>0</v>
      </c>
      <c r="M168" s="20" t="s">
        <v>126</v>
      </c>
      <c r="N168" s="20">
        <f>VLOOKUP(M168,Table13[#All],2,0)</f>
        <v>0</v>
      </c>
      <c r="O168" s="20" t="s">
        <v>98</v>
      </c>
      <c r="P168" s="20">
        <f>VLOOKUP(O168,Table14[#All],2,0)</f>
        <v>1</v>
      </c>
      <c r="Q168" s="20" t="s">
        <v>104</v>
      </c>
      <c r="R168" s="20">
        <f>VLOOKUP(Q168,Table16[#All],2,0)</f>
        <v>0</v>
      </c>
      <c r="S168" s="20" t="s">
        <v>111</v>
      </c>
      <c r="T168" s="20">
        <f>VLOOKUP(S168,Table17[#All],2,0)</f>
        <v>0</v>
      </c>
      <c r="U168" s="21">
        <v>190000</v>
      </c>
    </row>
    <row r="169" spans="1:21">
      <c r="A169" s="22" t="s">
        <v>147</v>
      </c>
      <c r="B169" s="20">
        <f>VLOOKUP(A169,Table7[#All],2,)</f>
        <v>10</v>
      </c>
      <c r="C169" s="23" t="s">
        <v>91</v>
      </c>
      <c r="D169" s="20">
        <f>VLOOKUP(C169,Table8[#All],2,0)</f>
        <v>0</v>
      </c>
      <c r="E169" s="23" t="s">
        <v>92</v>
      </c>
      <c r="F169" s="20">
        <f>VLOOKUP(E169,Table9[#All],2,0)</f>
        <v>0</v>
      </c>
      <c r="G169" s="23" t="s">
        <v>122</v>
      </c>
      <c r="H169" s="20">
        <f>VLOOKUP(G169,Table10[#All],2,0)</f>
        <v>0</v>
      </c>
      <c r="I169" s="23" t="s">
        <v>126</v>
      </c>
      <c r="J169" s="20">
        <f>VLOOKUP(I169,Table11[#All],2,0)</f>
        <v>2</v>
      </c>
      <c r="K169" s="23" t="s">
        <v>98</v>
      </c>
      <c r="L169" s="20">
        <f>VLOOKUP(K169,Table12[#All],2,0)</f>
        <v>0</v>
      </c>
      <c r="M169" s="23" t="s">
        <v>126</v>
      </c>
      <c r="N169" s="20">
        <f>VLOOKUP(M169,Table13[#All],2,0)</f>
        <v>0</v>
      </c>
      <c r="O169" s="23" t="s">
        <v>126</v>
      </c>
      <c r="P169" s="20">
        <f>VLOOKUP(O169,Table14[#All],2,0)</f>
        <v>2</v>
      </c>
      <c r="Q169" s="23" t="s">
        <v>104</v>
      </c>
      <c r="R169" s="20">
        <f>VLOOKUP(Q169,Table16[#All],2,0)</f>
        <v>0</v>
      </c>
      <c r="S169" s="23" t="s">
        <v>150</v>
      </c>
      <c r="T169" s="20">
        <f>VLOOKUP(S169,Table17[#All],2,0)</f>
        <v>2</v>
      </c>
      <c r="U169" s="24">
        <v>325624</v>
      </c>
    </row>
    <row r="170" spans="1:21">
      <c r="A170" s="19" t="s">
        <v>121</v>
      </c>
      <c r="B170" s="20">
        <f>VLOOKUP(A170,Table7[#All],2,)</f>
        <v>17</v>
      </c>
      <c r="C170" s="20" t="s">
        <v>91</v>
      </c>
      <c r="D170" s="20">
        <f>VLOOKUP(C170,Table8[#All],2,0)</f>
        <v>0</v>
      </c>
      <c r="E170" s="20" t="s">
        <v>92</v>
      </c>
      <c r="F170" s="20">
        <f>VLOOKUP(E170,Table9[#All],2,0)</f>
        <v>0</v>
      </c>
      <c r="G170" s="20" t="s">
        <v>122</v>
      </c>
      <c r="H170" s="20">
        <f>VLOOKUP(G170,Table10[#All],2,0)</f>
        <v>0</v>
      </c>
      <c r="I170" s="20" t="s">
        <v>119</v>
      </c>
      <c r="J170" s="20">
        <f>VLOOKUP(I170,Table11[#All],2,0)</f>
        <v>0</v>
      </c>
      <c r="K170" s="20" t="s">
        <v>98</v>
      </c>
      <c r="L170" s="20">
        <f>VLOOKUP(K170,Table12[#All],2,0)</f>
        <v>0</v>
      </c>
      <c r="M170" s="20" t="s">
        <v>126</v>
      </c>
      <c r="N170" s="20">
        <f>VLOOKUP(M170,Table13[#All],2,0)</f>
        <v>0</v>
      </c>
      <c r="O170" s="20" t="s">
        <v>119</v>
      </c>
      <c r="P170" s="20">
        <f>VLOOKUP(O170,Table14[#All],2,0)</f>
        <v>0</v>
      </c>
      <c r="Q170" s="20" t="s">
        <v>104</v>
      </c>
      <c r="R170" s="20">
        <f>VLOOKUP(Q170,Table16[#All],2,0)</f>
        <v>0</v>
      </c>
      <c r="S170" s="20" t="s">
        <v>111</v>
      </c>
      <c r="T170" s="20">
        <f>VLOOKUP(S170,Table17[#All],2,0)</f>
        <v>0</v>
      </c>
      <c r="U170" s="21">
        <v>183500</v>
      </c>
    </row>
    <row r="171" spans="1:21">
      <c r="A171" s="22" t="s">
        <v>218</v>
      </c>
      <c r="B171" s="20">
        <f>VLOOKUP(A171,Table7[#All],2,)</f>
        <v>16</v>
      </c>
      <c r="C171" s="23" t="s">
        <v>91</v>
      </c>
      <c r="D171" s="20">
        <f>VLOOKUP(C171,Table8[#All],2,0)</f>
        <v>0</v>
      </c>
      <c r="E171" s="23" t="s">
        <v>92</v>
      </c>
      <c r="F171" s="20">
        <f>VLOOKUP(E171,Table9[#All],2,0)</f>
        <v>0</v>
      </c>
      <c r="G171" s="23" t="s">
        <v>93</v>
      </c>
      <c r="H171" s="20">
        <f>VLOOKUP(G171,Table10[#All],2,0)</f>
        <v>1</v>
      </c>
      <c r="I171" s="23" t="s">
        <v>119</v>
      </c>
      <c r="J171" s="20">
        <f>VLOOKUP(I171,Table11[#All],2,0)</f>
        <v>0</v>
      </c>
      <c r="K171" s="23" t="s">
        <v>98</v>
      </c>
      <c r="L171" s="20">
        <f>VLOOKUP(K171,Table12[#All],2,0)</f>
        <v>0</v>
      </c>
      <c r="M171" s="23" t="s">
        <v>98</v>
      </c>
      <c r="N171" s="20">
        <f>VLOOKUP(M171,Table13[#All],2,0)</f>
        <v>2</v>
      </c>
      <c r="O171" s="23" t="s">
        <v>98</v>
      </c>
      <c r="P171" s="20">
        <f>VLOOKUP(O171,Table14[#All],2,0)</f>
        <v>1</v>
      </c>
      <c r="Q171" s="23" t="s">
        <v>104</v>
      </c>
      <c r="R171" s="20">
        <f>VLOOKUP(Q171,Table16[#All],2,0)</f>
        <v>0</v>
      </c>
      <c r="S171" s="23" t="s">
        <v>111</v>
      </c>
      <c r="T171" s="20">
        <f>VLOOKUP(S171,Table17[#All],2,0)</f>
        <v>0</v>
      </c>
      <c r="U171" s="24">
        <v>228000</v>
      </c>
    </row>
    <row r="172" spans="1:21">
      <c r="A172" s="19" t="s">
        <v>188</v>
      </c>
      <c r="B172" s="20">
        <f>VLOOKUP(A172,Table7[#All],2,)</f>
        <v>7</v>
      </c>
      <c r="C172" s="20" t="s">
        <v>90</v>
      </c>
      <c r="D172" s="20">
        <f>VLOOKUP(C172,Table8[#All],2,0)</f>
        <v>1</v>
      </c>
      <c r="E172" s="20" t="s">
        <v>92</v>
      </c>
      <c r="F172" s="20">
        <f>VLOOKUP(E172,Table9[#All],2,0)</f>
        <v>0</v>
      </c>
      <c r="G172" s="20" t="s">
        <v>176</v>
      </c>
      <c r="H172" s="20">
        <f>VLOOKUP(G172,Table10[#All],2,0)</f>
        <v>2</v>
      </c>
      <c r="I172" s="20" t="s">
        <v>98</v>
      </c>
      <c r="J172" s="20">
        <f>VLOOKUP(I172,Table11[#All],2,0)</f>
        <v>1</v>
      </c>
      <c r="K172" s="20" t="s">
        <v>98</v>
      </c>
      <c r="L172" s="20">
        <f>VLOOKUP(K172,Table12[#All],2,0)</f>
        <v>0</v>
      </c>
      <c r="M172" s="20" t="s">
        <v>98</v>
      </c>
      <c r="N172" s="20">
        <f>VLOOKUP(M172,Table13[#All],2,0)</f>
        <v>2</v>
      </c>
      <c r="O172" s="20" t="s">
        <v>98</v>
      </c>
      <c r="P172" s="20">
        <f>VLOOKUP(O172,Table14[#All],2,0)</f>
        <v>1</v>
      </c>
      <c r="Q172" s="20" t="s">
        <v>104</v>
      </c>
      <c r="R172" s="20">
        <f>VLOOKUP(Q172,Table16[#All],2,0)</f>
        <v>0</v>
      </c>
      <c r="S172" s="20" t="s">
        <v>111</v>
      </c>
      <c r="T172" s="20">
        <f>VLOOKUP(S172,Table17[#All],2,0)</f>
        <v>0</v>
      </c>
      <c r="U172" s="21">
        <v>128500</v>
      </c>
    </row>
    <row r="173" spans="1:21">
      <c r="A173" s="22" t="s">
        <v>89</v>
      </c>
      <c r="B173" s="20">
        <f>VLOOKUP(A173,Table7[#All],2,)</f>
        <v>11</v>
      </c>
      <c r="C173" s="23" t="s">
        <v>91</v>
      </c>
      <c r="D173" s="20">
        <f>VLOOKUP(C173,Table8[#All],2,0)</f>
        <v>0</v>
      </c>
      <c r="E173" s="23" t="s">
        <v>92</v>
      </c>
      <c r="F173" s="20">
        <f>VLOOKUP(E173,Table9[#All],2,0)</f>
        <v>0</v>
      </c>
      <c r="G173" s="23" t="s">
        <v>93</v>
      </c>
      <c r="H173" s="20">
        <f>VLOOKUP(G173,Table10[#All],2,0)</f>
        <v>1</v>
      </c>
      <c r="I173" s="23" t="s">
        <v>98</v>
      </c>
      <c r="J173" s="20">
        <f>VLOOKUP(I173,Table11[#All],2,0)</f>
        <v>1</v>
      </c>
      <c r="K173" s="23" t="s">
        <v>119</v>
      </c>
      <c r="L173" s="20">
        <f>VLOOKUP(K173,Table12[#All],2,0)</f>
        <v>1</v>
      </c>
      <c r="M173" s="23" t="s">
        <v>139</v>
      </c>
      <c r="N173" s="20">
        <f>VLOOKUP(M173,Table13[#All],2,0)</f>
        <v>3</v>
      </c>
      <c r="O173" s="23" t="s">
        <v>98</v>
      </c>
      <c r="P173" s="20">
        <f>VLOOKUP(O173,Table14[#All],2,0)</f>
        <v>1</v>
      </c>
      <c r="Q173" s="23" t="s">
        <v>191</v>
      </c>
      <c r="R173" s="20">
        <f>VLOOKUP(Q173,Table16[#All],2,0)</f>
        <v>2</v>
      </c>
      <c r="S173" s="23" t="s">
        <v>111</v>
      </c>
      <c r="T173" s="20">
        <f>VLOOKUP(S173,Table17[#All],2,0)</f>
        <v>0</v>
      </c>
      <c r="U173" s="24">
        <v>215000</v>
      </c>
    </row>
    <row r="174" spans="1:21">
      <c r="A174" s="19" t="s">
        <v>128</v>
      </c>
      <c r="B174" s="20">
        <f>VLOOKUP(A174,Table7[#All],2,)</f>
        <v>18</v>
      </c>
      <c r="C174" s="20" t="s">
        <v>91</v>
      </c>
      <c r="D174" s="20">
        <f>VLOOKUP(C174,Table8[#All],2,0)</f>
        <v>0</v>
      </c>
      <c r="E174" s="20" t="s">
        <v>129</v>
      </c>
      <c r="F174" s="20">
        <f>VLOOKUP(E174,Table9[#All],2,0)</f>
        <v>3</v>
      </c>
      <c r="G174" s="20" t="s">
        <v>122</v>
      </c>
      <c r="H174" s="20">
        <f>VLOOKUP(G174,Table10[#All],2,0)</f>
        <v>0</v>
      </c>
      <c r="I174" s="20" t="s">
        <v>119</v>
      </c>
      <c r="J174" s="20">
        <f>VLOOKUP(I174,Table11[#All],2,0)</f>
        <v>0</v>
      </c>
      <c r="K174" s="20" t="s">
        <v>119</v>
      </c>
      <c r="L174" s="20">
        <f>VLOOKUP(K174,Table12[#All],2,0)</f>
        <v>1</v>
      </c>
      <c r="M174" s="20" t="s">
        <v>119</v>
      </c>
      <c r="N174" s="20">
        <f>VLOOKUP(M174,Table13[#All],2,0)</f>
        <v>1</v>
      </c>
      <c r="O174" s="20" t="s">
        <v>119</v>
      </c>
      <c r="P174" s="20">
        <f>VLOOKUP(O174,Table14[#All],2,0)</f>
        <v>0</v>
      </c>
      <c r="Q174" s="20" t="s">
        <v>104</v>
      </c>
      <c r="R174" s="20">
        <f>VLOOKUP(Q174,Table16[#All],2,0)</f>
        <v>0</v>
      </c>
      <c r="S174" s="20" t="s">
        <v>111</v>
      </c>
      <c r="T174" s="20">
        <f>VLOOKUP(S174,Table17[#All],2,0)</f>
        <v>0</v>
      </c>
      <c r="U174" s="21">
        <v>239000</v>
      </c>
    </row>
    <row r="175" spans="1:21">
      <c r="A175" s="22" t="s">
        <v>89</v>
      </c>
      <c r="B175" s="20">
        <f>VLOOKUP(A175,Table7[#All],2,)</f>
        <v>11</v>
      </c>
      <c r="C175" s="23" t="s">
        <v>91</v>
      </c>
      <c r="D175" s="20">
        <f>VLOOKUP(C175,Table8[#All],2,0)</f>
        <v>0</v>
      </c>
      <c r="E175" s="23" t="s">
        <v>92</v>
      </c>
      <c r="F175" s="20">
        <f>VLOOKUP(E175,Table9[#All],2,0)</f>
        <v>0</v>
      </c>
      <c r="G175" s="23" t="s">
        <v>93</v>
      </c>
      <c r="H175" s="20">
        <f>VLOOKUP(G175,Table10[#All],2,0)</f>
        <v>1</v>
      </c>
      <c r="I175" s="23" t="s">
        <v>98</v>
      </c>
      <c r="J175" s="20">
        <f>VLOOKUP(I175,Table11[#All],2,0)</f>
        <v>1</v>
      </c>
      <c r="K175" s="23" t="s">
        <v>98</v>
      </c>
      <c r="L175" s="20">
        <f>VLOOKUP(K175,Table12[#All],2,0)</f>
        <v>0</v>
      </c>
      <c r="M175" s="23" t="s">
        <v>98</v>
      </c>
      <c r="N175" s="20">
        <f>VLOOKUP(M175,Table13[#All],2,0)</f>
        <v>2</v>
      </c>
      <c r="O175" s="23" t="s">
        <v>98</v>
      </c>
      <c r="P175" s="20">
        <f>VLOOKUP(O175,Table14[#All],2,0)</f>
        <v>1</v>
      </c>
      <c r="Q175" s="23" t="s">
        <v>104</v>
      </c>
      <c r="R175" s="20">
        <f>VLOOKUP(Q175,Table16[#All],2,0)</f>
        <v>0</v>
      </c>
      <c r="S175" s="23" t="s">
        <v>111</v>
      </c>
      <c r="T175" s="20">
        <f>VLOOKUP(S175,Table17[#All],2,0)</f>
        <v>0</v>
      </c>
      <c r="U175" s="24">
        <v>163000</v>
      </c>
    </row>
    <row r="176" spans="1:21">
      <c r="A176" s="19" t="s">
        <v>218</v>
      </c>
      <c r="B176" s="20">
        <f>VLOOKUP(A176,Table7[#All],2,)</f>
        <v>16</v>
      </c>
      <c r="C176" s="20" t="s">
        <v>91</v>
      </c>
      <c r="D176" s="20">
        <f>VLOOKUP(C176,Table8[#All],2,0)</f>
        <v>0</v>
      </c>
      <c r="E176" s="20" t="s">
        <v>92</v>
      </c>
      <c r="F176" s="20">
        <f>VLOOKUP(E176,Table9[#All],2,0)</f>
        <v>0</v>
      </c>
      <c r="G176" s="20" t="s">
        <v>93</v>
      </c>
      <c r="H176" s="20">
        <f>VLOOKUP(G176,Table10[#All],2,0)</f>
        <v>1</v>
      </c>
      <c r="I176" s="20" t="s">
        <v>119</v>
      </c>
      <c r="J176" s="20">
        <f>VLOOKUP(I176,Table11[#All],2,0)</f>
        <v>0</v>
      </c>
      <c r="K176" s="20" t="s">
        <v>139</v>
      </c>
      <c r="L176" s="20">
        <f>VLOOKUP(K176,Table12[#All],2,0)</f>
        <v>3</v>
      </c>
      <c r="M176" s="20" t="s">
        <v>98</v>
      </c>
      <c r="N176" s="20">
        <f>VLOOKUP(M176,Table13[#All],2,0)</f>
        <v>2</v>
      </c>
      <c r="O176" s="20" t="s">
        <v>98</v>
      </c>
      <c r="P176" s="20">
        <f>VLOOKUP(O176,Table14[#All],2,0)</f>
        <v>1</v>
      </c>
      <c r="Q176" s="20" t="s">
        <v>104</v>
      </c>
      <c r="R176" s="20">
        <f>VLOOKUP(Q176,Table16[#All],2,0)</f>
        <v>0</v>
      </c>
      <c r="S176" s="20" t="s">
        <v>111</v>
      </c>
      <c r="T176" s="20">
        <f>VLOOKUP(S176,Table17[#All],2,0)</f>
        <v>0</v>
      </c>
      <c r="U176" s="21">
        <v>184000</v>
      </c>
    </row>
    <row r="177" spans="1:21">
      <c r="A177" s="22" t="s">
        <v>206</v>
      </c>
      <c r="B177" s="20">
        <f>VLOOKUP(A177,Table7[#All],2,)</f>
        <v>15</v>
      </c>
      <c r="C177" s="23" t="s">
        <v>91</v>
      </c>
      <c r="D177" s="20">
        <f>VLOOKUP(C177,Table8[#All],2,0)</f>
        <v>0</v>
      </c>
      <c r="E177" s="23" t="s">
        <v>92</v>
      </c>
      <c r="F177" s="20">
        <f>VLOOKUP(E177,Table9[#All],2,0)</f>
        <v>0</v>
      </c>
      <c r="G177" s="23" t="s">
        <v>93</v>
      </c>
      <c r="H177" s="20">
        <f>VLOOKUP(G177,Table10[#All],2,0)</f>
        <v>1</v>
      </c>
      <c r="I177" s="23" t="s">
        <v>98</v>
      </c>
      <c r="J177" s="20">
        <f>VLOOKUP(I177,Table11[#All],2,0)</f>
        <v>1</v>
      </c>
      <c r="K177" s="23" t="s">
        <v>119</v>
      </c>
      <c r="L177" s="20">
        <f>VLOOKUP(K177,Table12[#All],2,0)</f>
        <v>1</v>
      </c>
      <c r="M177" s="23" t="s">
        <v>98</v>
      </c>
      <c r="N177" s="20">
        <f>VLOOKUP(M177,Table13[#All],2,0)</f>
        <v>2</v>
      </c>
      <c r="O177" s="23" t="s">
        <v>119</v>
      </c>
      <c r="P177" s="20">
        <f>VLOOKUP(O177,Table14[#All],2,0)</f>
        <v>0</v>
      </c>
      <c r="Q177" s="23" t="s">
        <v>104</v>
      </c>
      <c r="R177" s="20">
        <f>VLOOKUP(Q177,Table16[#All],2,0)</f>
        <v>0</v>
      </c>
      <c r="S177" s="23" t="s">
        <v>111</v>
      </c>
      <c r="T177" s="20">
        <f>VLOOKUP(S177,Table17[#All],2,0)</f>
        <v>0</v>
      </c>
      <c r="U177" s="24">
        <v>243000</v>
      </c>
    </row>
    <row r="178" spans="1:21">
      <c r="A178" s="19" t="s">
        <v>199</v>
      </c>
      <c r="B178" s="20">
        <f>VLOOKUP(A178,Table7[#All],2,)</f>
        <v>19</v>
      </c>
      <c r="C178" s="20" t="s">
        <v>91</v>
      </c>
      <c r="D178" s="20">
        <f>VLOOKUP(C178,Table8[#All],2,0)</f>
        <v>0</v>
      </c>
      <c r="E178" s="20" t="s">
        <v>92</v>
      </c>
      <c r="F178" s="20">
        <f>VLOOKUP(E178,Table9[#All],2,0)</f>
        <v>0</v>
      </c>
      <c r="G178" s="20" t="s">
        <v>122</v>
      </c>
      <c r="H178" s="20">
        <f>VLOOKUP(G178,Table10[#All],2,0)</f>
        <v>0</v>
      </c>
      <c r="I178" s="20" t="s">
        <v>119</v>
      </c>
      <c r="J178" s="20">
        <f>VLOOKUP(I178,Table11[#All],2,0)</f>
        <v>0</v>
      </c>
      <c r="K178" s="20" t="s">
        <v>98</v>
      </c>
      <c r="L178" s="20">
        <f>VLOOKUP(K178,Table12[#All],2,0)</f>
        <v>0</v>
      </c>
      <c r="M178" s="20" t="s">
        <v>98</v>
      </c>
      <c r="N178" s="20">
        <f>VLOOKUP(M178,Table13[#All],2,0)</f>
        <v>2</v>
      </c>
      <c r="O178" s="20" t="s">
        <v>98</v>
      </c>
      <c r="P178" s="20">
        <f>VLOOKUP(O178,Table14[#All],2,0)</f>
        <v>1</v>
      </c>
      <c r="Q178" s="20" t="s">
        <v>104</v>
      </c>
      <c r="R178" s="20">
        <f>VLOOKUP(Q178,Table16[#All],2,0)</f>
        <v>0</v>
      </c>
      <c r="S178" s="20" t="s">
        <v>111</v>
      </c>
      <c r="T178" s="20">
        <f>VLOOKUP(S178,Table17[#All],2,0)</f>
        <v>0</v>
      </c>
      <c r="U178" s="21">
        <v>211000</v>
      </c>
    </row>
    <row r="179" spans="1:21">
      <c r="A179" s="22" t="s">
        <v>169</v>
      </c>
      <c r="B179" s="20">
        <f>VLOOKUP(A179,Table7[#All],2,)</f>
        <v>9</v>
      </c>
      <c r="C179" s="23" t="s">
        <v>91</v>
      </c>
      <c r="D179" s="20">
        <f>VLOOKUP(C179,Table8[#All],2,0)</f>
        <v>0</v>
      </c>
      <c r="E179" s="23" t="s">
        <v>92</v>
      </c>
      <c r="F179" s="20">
        <f>VLOOKUP(E179,Table9[#All],2,0)</f>
        <v>0</v>
      </c>
      <c r="G179" s="23" t="s">
        <v>176</v>
      </c>
      <c r="H179" s="20">
        <f>VLOOKUP(G179,Table10[#All],2,0)</f>
        <v>2</v>
      </c>
      <c r="I179" s="23" t="s">
        <v>98</v>
      </c>
      <c r="J179" s="20">
        <f>VLOOKUP(I179,Table11[#All],2,0)</f>
        <v>1</v>
      </c>
      <c r="K179" s="23" t="s">
        <v>98</v>
      </c>
      <c r="L179" s="20">
        <f>VLOOKUP(K179,Table12[#All],2,0)</f>
        <v>0</v>
      </c>
      <c r="M179" s="23" t="s">
        <v>126</v>
      </c>
      <c r="N179" s="20">
        <f>VLOOKUP(M179,Table13[#All],2,0)</f>
        <v>0</v>
      </c>
      <c r="O179" s="23" t="s">
        <v>119</v>
      </c>
      <c r="P179" s="20">
        <f>VLOOKUP(O179,Table14[#All],2,0)</f>
        <v>0</v>
      </c>
      <c r="Q179" s="23" t="s">
        <v>104</v>
      </c>
      <c r="R179" s="20">
        <f>VLOOKUP(Q179,Table16[#All],2,0)</f>
        <v>0</v>
      </c>
      <c r="S179" s="23" t="s">
        <v>111</v>
      </c>
      <c r="T179" s="20">
        <f>VLOOKUP(S179,Table17[#All],2,0)</f>
        <v>0</v>
      </c>
      <c r="U179" s="24">
        <v>172500</v>
      </c>
    </row>
    <row r="180" spans="1:21">
      <c r="A180" s="19" t="s">
        <v>128</v>
      </c>
      <c r="B180" s="20">
        <f>VLOOKUP(A180,Table7[#All],2,)</f>
        <v>18</v>
      </c>
      <c r="C180" s="20" t="s">
        <v>91</v>
      </c>
      <c r="D180" s="20">
        <f>VLOOKUP(C180,Table8[#All],2,0)</f>
        <v>0</v>
      </c>
      <c r="E180" s="20" t="s">
        <v>92</v>
      </c>
      <c r="F180" s="20">
        <f>VLOOKUP(E180,Table9[#All],2,0)</f>
        <v>0</v>
      </c>
      <c r="G180" s="20" t="s">
        <v>93</v>
      </c>
      <c r="H180" s="20">
        <f>VLOOKUP(G180,Table10[#All],2,0)</f>
        <v>1</v>
      </c>
      <c r="I180" s="20" t="s">
        <v>126</v>
      </c>
      <c r="J180" s="20">
        <f>VLOOKUP(I180,Table11[#All],2,0)</f>
        <v>2</v>
      </c>
      <c r="K180" s="20" t="s">
        <v>98</v>
      </c>
      <c r="L180" s="20">
        <f>VLOOKUP(K180,Table12[#All],2,0)</f>
        <v>0</v>
      </c>
      <c r="M180" s="20" t="s">
        <v>126</v>
      </c>
      <c r="N180" s="20">
        <f>VLOOKUP(M180,Table13[#All],2,0)</f>
        <v>0</v>
      </c>
      <c r="O180" s="20" t="s">
        <v>126</v>
      </c>
      <c r="P180" s="20">
        <f>VLOOKUP(O180,Table14[#All],2,0)</f>
        <v>2</v>
      </c>
      <c r="Q180" s="20" t="s">
        <v>104</v>
      </c>
      <c r="R180" s="20">
        <f>VLOOKUP(Q180,Table16[#All],2,0)</f>
        <v>0</v>
      </c>
      <c r="S180" s="20" t="s">
        <v>150</v>
      </c>
      <c r="T180" s="20">
        <f>VLOOKUP(S180,Table17[#All],2,0)</f>
        <v>2</v>
      </c>
      <c r="U180" s="21">
        <v>501837</v>
      </c>
    </row>
    <row r="181" spans="1:21">
      <c r="A181" s="22" t="s">
        <v>188</v>
      </c>
      <c r="B181" s="20">
        <f>VLOOKUP(A181,Table7[#All],2,)</f>
        <v>7</v>
      </c>
      <c r="C181" s="23" t="s">
        <v>91</v>
      </c>
      <c r="D181" s="20">
        <f>VLOOKUP(C181,Table8[#All],2,0)</f>
        <v>0</v>
      </c>
      <c r="E181" s="23" t="s">
        <v>92</v>
      </c>
      <c r="F181" s="20">
        <f>VLOOKUP(E181,Table9[#All],2,0)</f>
        <v>0</v>
      </c>
      <c r="G181" s="23" t="s">
        <v>93</v>
      </c>
      <c r="H181" s="20">
        <f>VLOOKUP(G181,Table10[#All],2,0)</f>
        <v>1</v>
      </c>
      <c r="I181" s="23" t="s">
        <v>98</v>
      </c>
      <c r="J181" s="20">
        <f>VLOOKUP(I181,Table11[#All],2,0)</f>
        <v>1</v>
      </c>
      <c r="K181" s="23" t="s">
        <v>98</v>
      </c>
      <c r="L181" s="20">
        <f>VLOOKUP(K181,Table12[#All],2,0)</f>
        <v>0</v>
      </c>
      <c r="M181" s="23" t="s">
        <v>98</v>
      </c>
      <c r="N181" s="20">
        <f>VLOOKUP(M181,Table13[#All],2,0)</f>
        <v>2</v>
      </c>
      <c r="O181" s="23" t="s">
        <v>98</v>
      </c>
      <c r="P181" s="20">
        <f>VLOOKUP(O181,Table14[#All],2,0)</f>
        <v>1</v>
      </c>
      <c r="Q181" s="23" t="s">
        <v>167</v>
      </c>
      <c r="R181" s="20">
        <f>VLOOKUP(Q181,Table16[#All],2,0)</f>
        <v>1</v>
      </c>
      <c r="S181" s="23" t="s">
        <v>111</v>
      </c>
      <c r="T181" s="20">
        <f>VLOOKUP(S181,Table17[#All],2,0)</f>
        <v>0</v>
      </c>
      <c r="U181" s="24">
        <v>100000</v>
      </c>
    </row>
    <row r="182" spans="1:21">
      <c r="A182" s="19" t="s">
        <v>163</v>
      </c>
      <c r="B182" s="20">
        <f>VLOOKUP(A182,Table7[#All],2,)</f>
        <v>5</v>
      </c>
      <c r="C182" s="20" t="s">
        <v>91</v>
      </c>
      <c r="D182" s="20">
        <f>VLOOKUP(C182,Table8[#All],2,0)</f>
        <v>0</v>
      </c>
      <c r="E182" s="20" t="s">
        <v>142</v>
      </c>
      <c r="F182" s="20">
        <f>VLOOKUP(E182,Table9[#All],2,0)</f>
        <v>4</v>
      </c>
      <c r="G182" s="20" t="s">
        <v>122</v>
      </c>
      <c r="H182" s="20">
        <f>VLOOKUP(G182,Table10[#All],2,0)</f>
        <v>0</v>
      </c>
      <c r="I182" s="20" t="s">
        <v>119</v>
      </c>
      <c r="J182" s="20">
        <f>VLOOKUP(I182,Table11[#All],2,0)</f>
        <v>0</v>
      </c>
      <c r="K182" s="20" t="s">
        <v>98</v>
      </c>
      <c r="L182" s="20">
        <f>VLOOKUP(K182,Table12[#All],2,0)</f>
        <v>0</v>
      </c>
      <c r="M182" s="20" t="s">
        <v>126</v>
      </c>
      <c r="N182" s="20">
        <f>VLOOKUP(M182,Table13[#All],2,0)</f>
        <v>0</v>
      </c>
      <c r="O182" s="20" t="s">
        <v>119</v>
      </c>
      <c r="P182" s="20">
        <f>VLOOKUP(O182,Table14[#All],2,0)</f>
        <v>0</v>
      </c>
      <c r="Q182" s="20" t="s">
        <v>104</v>
      </c>
      <c r="R182" s="20">
        <f>VLOOKUP(Q182,Table16[#All],2,0)</f>
        <v>0</v>
      </c>
      <c r="S182" s="20" t="s">
        <v>111</v>
      </c>
      <c r="T182" s="20">
        <f>VLOOKUP(S182,Table17[#All],2,0)</f>
        <v>0</v>
      </c>
      <c r="U182" s="21">
        <v>177000</v>
      </c>
    </row>
    <row r="183" spans="1:21">
      <c r="A183" s="22" t="s">
        <v>212</v>
      </c>
      <c r="B183" s="20">
        <f>VLOOKUP(A183,Table7[#All],2,)</f>
        <v>2</v>
      </c>
      <c r="C183" s="23" t="s">
        <v>91</v>
      </c>
      <c r="D183" s="20">
        <f>VLOOKUP(C183,Table8[#All],2,0)</f>
        <v>0</v>
      </c>
      <c r="E183" s="23" t="s">
        <v>92</v>
      </c>
      <c r="F183" s="20">
        <f>VLOOKUP(E183,Table9[#All],2,0)</f>
        <v>0</v>
      </c>
      <c r="G183" s="23" t="s">
        <v>122</v>
      </c>
      <c r="H183" s="20">
        <f>VLOOKUP(G183,Table10[#All],2,0)</f>
        <v>0</v>
      </c>
      <c r="I183" s="23" t="s">
        <v>139</v>
      </c>
      <c r="J183" s="20">
        <f>VLOOKUP(I183,Table11[#All],2,0)</f>
        <v>4</v>
      </c>
      <c r="K183" s="23" t="s">
        <v>98</v>
      </c>
      <c r="L183" s="20">
        <f>VLOOKUP(K183,Table12[#All],2,0)</f>
        <v>0</v>
      </c>
      <c r="M183" s="23" t="s">
        <v>119</v>
      </c>
      <c r="N183" s="20">
        <f>VLOOKUP(M183,Table13[#All],2,0)</f>
        <v>1</v>
      </c>
      <c r="O183" s="23" t="s">
        <v>98</v>
      </c>
      <c r="P183" s="20">
        <f>VLOOKUP(O183,Table14[#All],2,0)</f>
        <v>1</v>
      </c>
      <c r="Q183" s="23" t="s">
        <v>104</v>
      </c>
      <c r="R183" s="20">
        <f>VLOOKUP(Q183,Table16[#All],2,0)</f>
        <v>0</v>
      </c>
      <c r="S183" s="23" t="s">
        <v>111</v>
      </c>
      <c r="T183" s="20">
        <f>VLOOKUP(S183,Table17[#All],2,0)</f>
        <v>0</v>
      </c>
      <c r="U183" s="24">
        <v>200100</v>
      </c>
    </row>
    <row r="184" spans="1:21">
      <c r="A184" s="19" t="s">
        <v>206</v>
      </c>
      <c r="B184" s="20">
        <f>VLOOKUP(A184,Table7[#All],2,)</f>
        <v>15</v>
      </c>
      <c r="C184" s="20" t="s">
        <v>182</v>
      </c>
      <c r="D184" s="20">
        <f>VLOOKUP(C184,Table8[#All],2,0)</f>
        <v>3</v>
      </c>
      <c r="E184" s="20" t="s">
        <v>92</v>
      </c>
      <c r="F184" s="20">
        <f>VLOOKUP(E184,Table9[#All],2,0)</f>
        <v>0</v>
      </c>
      <c r="G184" s="20" t="s">
        <v>93</v>
      </c>
      <c r="H184" s="20">
        <f>VLOOKUP(G184,Table10[#All],2,0)</f>
        <v>1</v>
      </c>
      <c r="I184" s="20" t="s">
        <v>83</v>
      </c>
      <c r="J184" s="20">
        <f>VLOOKUP(I184,Table11[#All],2,0)</f>
        <v>3</v>
      </c>
      <c r="K184" s="20" t="s">
        <v>83</v>
      </c>
      <c r="L184" s="20">
        <f>VLOOKUP(K184,Table12[#All],2,0)</f>
        <v>2</v>
      </c>
      <c r="M184" s="20" t="s">
        <v>126</v>
      </c>
      <c r="N184" s="20">
        <f>VLOOKUP(M184,Table13[#All],2,0)</f>
        <v>0</v>
      </c>
      <c r="O184" s="20" t="s">
        <v>98</v>
      </c>
      <c r="P184" s="20">
        <f>VLOOKUP(O184,Table14[#All],2,0)</f>
        <v>1</v>
      </c>
      <c r="Q184" s="20" t="s">
        <v>104</v>
      </c>
      <c r="R184" s="20">
        <f>VLOOKUP(Q184,Table16[#All],2,0)</f>
        <v>0</v>
      </c>
      <c r="S184" s="20" t="s">
        <v>111</v>
      </c>
      <c r="T184" s="20">
        <f>VLOOKUP(S184,Table17[#All],2,0)</f>
        <v>0</v>
      </c>
      <c r="U184" s="21">
        <v>120000</v>
      </c>
    </row>
    <row r="185" spans="1:21">
      <c r="A185" s="22" t="s">
        <v>188</v>
      </c>
      <c r="B185" s="20">
        <f>VLOOKUP(A185,Table7[#All],2,)</f>
        <v>7</v>
      </c>
      <c r="C185" s="23" t="s">
        <v>91</v>
      </c>
      <c r="D185" s="20">
        <f>VLOOKUP(C185,Table8[#All],2,0)</f>
        <v>0</v>
      </c>
      <c r="E185" s="23" t="s">
        <v>92</v>
      </c>
      <c r="F185" s="20">
        <f>VLOOKUP(E185,Table9[#All],2,0)</f>
        <v>0</v>
      </c>
      <c r="G185" s="23" t="s">
        <v>176</v>
      </c>
      <c r="H185" s="20">
        <f>VLOOKUP(G185,Table10[#All],2,0)</f>
        <v>2</v>
      </c>
      <c r="I185" s="23" t="s">
        <v>119</v>
      </c>
      <c r="J185" s="20">
        <f>VLOOKUP(I185,Table11[#All],2,0)</f>
        <v>0</v>
      </c>
      <c r="K185" s="23" t="s">
        <v>98</v>
      </c>
      <c r="L185" s="20">
        <f>VLOOKUP(K185,Table12[#All],2,0)</f>
        <v>0</v>
      </c>
      <c r="M185" s="23" t="s">
        <v>126</v>
      </c>
      <c r="N185" s="20">
        <f>VLOOKUP(M185,Table13[#All],2,0)</f>
        <v>0</v>
      </c>
      <c r="O185" s="23" t="s">
        <v>119</v>
      </c>
      <c r="P185" s="20">
        <f>VLOOKUP(O185,Table14[#All],2,0)</f>
        <v>0</v>
      </c>
      <c r="Q185" s="23" t="s">
        <v>167</v>
      </c>
      <c r="R185" s="20">
        <f>VLOOKUP(Q185,Table16[#All],2,0)</f>
        <v>1</v>
      </c>
      <c r="S185" s="23" t="s">
        <v>111</v>
      </c>
      <c r="T185" s="20">
        <f>VLOOKUP(S185,Table17[#All],2,0)</f>
        <v>0</v>
      </c>
      <c r="U185" s="24">
        <v>200000</v>
      </c>
    </row>
    <row r="186" spans="1:21">
      <c r="A186" s="19" t="s">
        <v>197</v>
      </c>
      <c r="B186" s="20">
        <f>VLOOKUP(A186,Table7[#All],2,)</f>
        <v>8</v>
      </c>
      <c r="C186" s="20" t="s">
        <v>225</v>
      </c>
      <c r="D186" s="20">
        <f>VLOOKUP(C186,Table8[#All],2,0)</f>
        <v>6</v>
      </c>
      <c r="E186" s="20" t="s">
        <v>92</v>
      </c>
      <c r="F186" s="20">
        <f>VLOOKUP(E186,Table9[#All],2,0)</f>
        <v>0</v>
      </c>
      <c r="G186" s="20" t="s">
        <v>176</v>
      </c>
      <c r="H186" s="20">
        <f>VLOOKUP(G186,Table10[#All],2,0)</f>
        <v>2</v>
      </c>
      <c r="I186" s="20" t="s">
        <v>139</v>
      </c>
      <c r="J186" s="20">
        <f>VLOOKUP(I186,Table11[#All],2,0)</f>
        <v>4</v>
      </c>
      <c r="K186" s="20" t="s">
        <v>98</v>
      </c>
      <c r="L186" s="20">
        <f>VLOOKUP(K186,Table12[#All],2,0)</f>
        <v>0</v>
      </c>
      <c r="M186" s="20" t="s">
        <v>119</v>
      </c>
      <c r="N186" s="20">
        <f>VLOOKUP(M186,Table13[#All],2,0)</f>
        <v>1</v>
      </c>
      <c r="O186" s="20" t="s">
        <v>98</v>
      </c>
      <c r="P186" s="20">
        <f>VLOOKUP(O186,Table14[#All],2,0)</f>
        <v>1</v>
      </c>
      <c r="Q186" s="20" t="s">
        <v>104</v>
      </c>
      <c r="R186" s="20">
        <f>VLOOKUP(Q186,Table16[#All],2,0)</f>
        <v>0</v>
      </c>
      <c r="S186" s="20" t="s">
        <v>111</v>
      </c>
      <c r="T186" s="20">
        <f>VLOOKUP(S186,Table17[#All],2,0)</f>
        <v>0</v>
      </c>
      <c r="U186" s="21">
        <v>127000</v>
      </c>
    </row>
    <row r="187" spans="1:21">
      <c r="A187" s="22" t="s">
        <v>188</v>
      </c>
      <c r="B187" s="20">
        <f>VLOOKUP(A187,Table7[#All],2,)</f>
        <v>7</v>
      </c>
      <c r="C187" s="23" t="s">
        <v>182</v>
      </c>
      <c r="D187" s="20">
        <f>VLOOKUP(C187,Table8[#All],2,0)</f>
        <v>3</v>
      </c>
      <c r="E187" s="23" t="s">
        <v>92</v>
      </c>
      <c r="F187" s="20">
        <f>VLOOKUP(E187,Table9[#All],2,0)</f>
        <v>0</v>
      </c>
      <c r="G187" s="23" t="s">
        <v>246</v>
      </c>
      <c r="H187" s="20">
        <f>VLOOKUP(G187,Table10[#All],2,0)</f>
        <v>7</v>
      </c>
      <c r="I187" s="23" t="s">
        <v>98</v>
      </c>
      <c r="J187" s="20">
        <f>VLOOKUP(I187,Table11[#All],2,0)</f>
        <v>1</v>
      </c>
      <c r="K187" s="23" t="s">
        <v>98</v>
      </c>
      <c r="L187" s="20">
        <f>VLOOKUP(K187,Table12[#All],2,0)</f>
        <v>0</v>
      </c>
      <c r="M187" s="23" t="s">
        <v>126</v>
      </c>
      <c r="N187" s="20">
        <f>VLOOKUP(M187,Table13[#All],2,0)</f>
        <v>0</v>
      </c>
      <c r="O187" s="23" t="s">
        <v>126</v>
      </c>
      <c r="P187" s="20">
        <f>VLOOKUP(O187,Table14[#All],2,0)</f>
        <v>2</v>
      </c>
      <c r="Q187" s="23" t="s">
        <v>104</v>
      </c>
      <c r="R187" s="20">
        <f>VLOOKUP(Q187,Table16[#All],2,0)</f>
        <v>0</v>
      </c>
      <c r="S187" s="23" t="s">
        <v>111</v>
      </c>
      <c r="T187" s="20">
        <f>VLOOKUP(S187,Table17[#All],2,0)</f>
        <v>0</v>
      </c>
      <c r="U187" s="24">
        <v>475000</v>
      </c>
    </row>
    <row r="188" spans="1:21">
      <c r="A188" s="19" t="s">
        <v>217</v>
      </c>
      <c r="B188" s="20">
        <f>VLOOKUP(A188,Table7[#All],2,)</f>
        <v>4</v>
      </c>
      <c r="C188" s="20" t="s">
        <v>91</v>
      </c>
      <c r="D188" s="20">
        <f>VLOOKUP(C188,Table8[#All],2,0)</f>
        <v>0</v>
      </c>
      <c r="E188" s="20" t="s">
        <v>92</v>
      </c>
      <c r="F188" s="20">
        <f>VLOOKUP(E188,Table9[#All],2,0)</f>
        <v>0</v>
      </c>
      <c r="G188" s="20" t="s">
        <v>158</v>
      </c>
      <c r="H188" s="20">
        <f>VLOOKUP(G188,Table10[#All],2,0)</f>
        <v>5</v>
      </c>
      <c r="I188" s="20" t="s">
        <v>119</v>
      </c>
      <c r="J188" s="20">
        <f>VLOOKUP(I188,Table11[#All],2,0)</f>
        <v>0</v>
      </c>
      <c r="K188" s="20" t="s">
        <v>98</v>
      </c>
      <c r="L188" s="20">
        <f>VLOOKUP(K188,Table12[#All],2,0)</f>
        <v>0</v>
      </c>
      <c r="M188" s="20" t="s">
        <v>126</v>
      </c>
      <c r="N188" s="20">
        <f>VLOOKUP(M188,Table13[#All],2,0)</f>
        <v>0</v>
      </c>
      <c r="O188" s="20" t="s">
        <v>119</v>
      </c>
      <c r="P188" s="20">
        <f>VLOOKUP(O188,Table14[#All],2,0)</f>
        <v>0</v>
      </c>
      <c r="Q188" s="20" t="s">
        <v>104</v>
      </c>
      <c r="R188" s="20">
        <f>VLOOKUP(Q188,Table16[#All],2,0)</f>
        <v>0</v>
      </c>
      <c r="S188" s="20" t="s">
        <v>111</v>
      </c>
      <c r="T188" s="20">
        <f>VLOOKUP(S188,Table17[#All],2,0)</f>
        <v>0</v>
      </c>
      <c r="U188" s="21">
        <v>173000</v>
      </c>
    </row>
    <row r="189" spans="1:21">
      <c r="A189" s="22" t="s">
        <v>188</v>
      </c>
      <c r="B189" s="20">
        <f>VLOOKUP(A189,Table7[#All],2,)</f>
        <v>7</v>
      </c>
      <c r="C189" s="23" t="s">
        <v>91</v>
      </c>
      <c r="D189" s="20">
        <f>VLOOKUP(C189,Table8[#All],2,0)</f>
        <v>0</v>
      </c>
      <c r="E189" s="23" t="s">
        <v>92</v>
      </c>
      <c r="F189" s="20">
        <f>VLOOKUP(E189,Table9[#All],2,0)</f>
        <v>0</v>
      </c>
      <c r="G189" s="23" t="s">
        <v>176</v>
      </c>
      <c r="H189" s="20">
        <f>VLOOKUP(G189,Table10[#All],2,0)</f>
        <v>2</v>
      </c>
      <c r="I189" s="23" t="s">
        <v>139</v>
      </c>
      <c r="J189" s="20">
        <f>VLOOKUP(I189,Table11[#All],2,0)</f>
        <v>4</v>
      </c>
      <c r="K189" s="23" t="s">
        <v>98</v>
      </c>
      <c r="L189" s="20">
        <f>VLOOKUP(K189,Table12[#All],2,0)</f>
        <v>0</v>
      </c>
      <c r="M189" s="23" t="s">
        <v>126</v>
      </c>
      <c r="N189" s="20">
        <f>VLOOKUP(M189,Table13[#All],2,0)</f>
        <v>0</v>
      </c>
      <c r="O189" s="23" t="s">
        <v>98</v>
      </c>
      <c r="P189" s="20">
        <f>VLOOKUP(O189,Table14[#All],2,0)</f>
        <v>1</v>
      </c>
      <c r="Q189" s="23" t="s">
        <v>167</v>
      </c>
      <c r="R189" s="20">
        <f>VLOOKUP(Q189,Table16[#All],2,0)</f>
        <v>1</v>
      </c>
      <c r="S189" s="23" t="s">
        <v>111</v>
      </c>
      <c r="T189" s="20">
        <f>VLOOKUP(S189,Table17[#All],2,0)</f>
        <v>0</v>
      </c>
      <c r="U189" s="24">
        <v>135000</v>
      </c>
    </row>
    <row r="190" spans="1:21">
      <c r="A190" s="19" t="s">
        <v>165</v>
      </c>
      <c r="B190" s="20">
        <f>VLOOKUP(A190,Table7[#All],2,)</f>
        <v>12</v>
      </c>
      <c r="C190" s="20" t="s">
        <v>90</v>
      </c>
      <c r="D190" s="20">
        <f>VLOOKUP(C190,Table8[#All],2,0)</f>
        <v>1</v>
      </c>
      <c r="E190" s="20" t="s">
        <v>179</v>
      </c>
      <c r="F190" s="20">
        <f>VLOOKUP(E190,Table9[#All],2,0)</f>
        <v>2</v>
      </c>
      <c r="G190" s="20" t="s">
        <v>183</v>
      </c>
      <c r="H190" s="20">
        <f>VLOOKUP(G190,Table10[#All],2,0)</f>
        <v>4</v>
      </c>
      <c r="I190" s="20" t="s">
        <v>119</v>
      </c>
      <c r="J190" s="20">
        <f>VLOOKUP(I190,Table11[#All],2,0)</f>
        <v>0</v>
      </c>
      <c r="K190" s="20" t="s">
        <v>98</v>
      </c>
      <c r="L190" s="20">
        <f>VLOOKUP(K190,Table12[#All],2,0)</f>
        <v>0</v>
      </c>
      <c r="M190" s="20" t="s">
        <v>98</v>
      </c>
      <c r="N190" s="20">
        <f>VLOOKUP(M190,Table13[#All],2,0)</f>
        <v>2</v>
      </c>
      <c r="O190" s="20" t="s">
        <v>98</v>
      </c>
      <c r="P190" s="20">
        <f>VLOOKUP(O190,Table14[#All],2,0)</f>
        <v>1</v>
      </c>
      <c r="Q190" s="20" t="s">
        <v>104</v>
      </c>
      <c r="R190" s="20">
        <f>VLOOKUP(Q190,Table16[#All],2,0)</f>
        <v>0</v>
      </c>
      <c r="S190" s="20" t="s">
        <v>216</v>
      </c>
      <c r="T190" s="20">
        <f>VLOOKUP(S190,Table17[#All],2,0)</f>
        <v>4</v>
      </c>
      <c r="U190" s="21">
        <v>153337</v>
      </c>
    </row>
    <row r="191" spans="1:21">
      <c r="A191" s="22" t="s">
        <v>128</v>
      </c>
      <c r="B191" s="20">
        <f>VLOOKUP(A191,Table7[#All],2,)</f>
        <v>18</v>
      </c>
      <c r="C191" s="23" t="s">
        <v>91</v>
      </c>
      <c r="D191" s="20">
        <f>VLOOKUP(C191,Table8[#All],2,0)</f>
        <v>0</v>
      </c>
      <c r="E191" s="23" t="s">
        <v>129</v>
      </c>
      <c r="F191" s="20">
        <f>VLOOKUP(E191,Table9[#All],2,0)</f>
        <v>3</v>
      </c>
      <c r="G191" s="23" t="s">
        <v>93</v>
      </c>
      <c r="H191" s="20">
        <f>VLOOKUP(G191,Table10[#All],2,0)</f>
        <v>1</v>
      </c>
      <c r="I191" s="23" t="s">
        <v>126</v>
      </c>
      <c r="J191" s="20">
        <f>VLOOKUP(I191,Table11[#All],2,0)</f>
        <v>2</v>
      </c>
      <c r="K191" s="23" t="s">
        <v>98</v>
      </c>
      <c r="L191" s="20">
        <f>VLOOKUP(K191,Table12[#All],2,0)</f>
        <v>0</v>
      </c>
      <c r="M191" s="23" t="s">
        <v>126</v>
      </c>
      <c r="N191" s="20">
        <f>VLOOKUP(M191,Table13[#All],2,0)</f>
        <v>0</v>
      </c>
      <c r="O191" s="23" t="s">
        <v>126</v>
      </c>
      <c r="P191" s="20">
        <f>VLOOKUP(O191,Table14[#All],2,0)</f>
        <v>2</v>
      </c>
      <c r="Q191" s="23" t="s">
        <v>104</v>
      </c>
      <c r="R191" s="20">
        <f>VLOOKUP(Q191,Table16[#All],2,0)</f>
        <v>0</v>
      </c>
      <c r="S191" s="23" t="s">
        <v>111</v>
      </c>
      <c r="T191" s="20">
        <f>VLOOKUP(S191,Table17[#All],2,0)</f>
        <v>0</v>
      </c>
      <c r="U191" s="24">
        <v>286000</v>
      </c>
    </row>
    <row r="192" spans="1:21">
      <c r="A192" s="19" t="s">
        <v>212</v>
      </c>
      <c r="B192" s="20">
        <f>VLOOKUP(A192,Table7[#All],2,)</f>
        <v>2</v>
      </c>
      <c r="C192" s="20" t="s">
        <v>91</v>
      </c>
      <c r="D192" s="20">
        <f>VLOOKUP(C192,Table8[#All],2,0)</f>
        <v>0</v>
      </c>
      <c r="E192" s="20" t="s">
        <v>92</v>
      </c>
      <c r="F192" s="20">
        <f>VLOOKUP(E192,Table9[#All],2,0)</f>
        <v>0</v>
      </c>
      <c r="G192" s="20" t="s">
        <v>122</v>
      </c>
      <c r="H192" s="20">
        <f>VLOOKUP(G192,Table10[#All],2,0)</f>
        <v>0</v>
      </c>
      <c r="I192" s="20" t="s">
        <v>119</v>
      </c>
      <c r="J192" s="20">
        <f>VLOOKUP(I192,Table11[#All],2,0)</f>
        <v>0</v>
      </c>
      <c r="K192" s="20" t="s">
        <v>119</v>
      </c>
      <c r="L192" s="20">
        <f>VLOOKUP(K192,Table12[#All],2,0)</f>
        <v>1</v>
      </c>
      <c r="M192" s="20" t="s">
        <v>98</v>
      </c>
      <c r="N192" s="20">
        <f>VLOOKUP(M192,Table13[#All],2,0)</f>
        <v>2</v>
      </c>
      <c r="O192" s="20" t="s">
        <v>119</v>
      </c>
      <c r="P192" s="20">
        <f>VLOOKUP(O192,Table14[#All],2,0)</f>
        <v>0</v>
      </c>
      <c r="Q192" s="20" t="s">
        <v>104</v>
      </c>
      <c r="R192" s="20">
        <f>VLOOKUP(Q192,Table16[#All],2,0)</f>
        <v>0</v>
      </c>
      <c r="S192" s="20" t="s">
        <v>111</v>
      </c>
      <c r="T192" s="20">
        <f>VLOOKUP(S192,Table17[#All],2,0)</f>
        <v>0</v>
      </c>
      <c r="U192" s="21">
        <v>315000</v>
      </c>
    </row>
    <row r="193" spans="1:21">
      <c r="A193" s="22" t="s">
        <v>89</v>
      </c>
      <c r="B193" s="20">
        <f>VLOOKUP(A193,Table7[#All],2,)</f>
        <v>11</v>
      </c>
      <c r="C193" s="23" t="s">
        <v>91</v>
      </c>
      <c r="D193" s="20">
        <f>VLOOKUP(C193,Table8[#All],2,0)</f>
        <v>0</v>
      </c>
      <c r="E193" s="23" t="s">
        <v>92</v>
      </c>
      <c r="F193" s="20">
        <f>VLOOKUP(E193,Table9[#All],2,0)</f>
        <v>0</v>
      </c>
      <c r="G193" s="23" t="s">
        <v>122</v>
      </c>
      <c r="H193" s="20">
        <f>VLOOKUP(G193,Table10[#All],2,0)</f>
        <v>0</v>
      </c>
      <c r="I193" s="23" t="s">
        <v>98</v>
      </c>
      <c r="J193" s="20">
        <f>VLOOKUP(I193,Table11[#All],2,0)</f>
        <v>1</v>
      </c>
      <c r="K193" s="23" t="s">
        <v>98</v>
      </c>
      <c r="L193" s="20">
        <f>VLOOKUP(K193,Table12[#All],2,0)</f>
        <v>0</v>
      </c>
      <c r="M193" s="23" t="s">
        <v>119</v>
      </c>
      <c r="N193" s="20">
        <f>VLOOKUP(M193,Table13[#All],2,0)</f>
        <v>1</v>
      </c>
      <c r="O193" s="23" t="s">
        <v>119</v>
      </c>
      <c r="P193" s="20">
        <f>VLOOKUP(O193,Table14[#All],2,0)</f>
        <v>0</v>
      </c>
      <c r="Q193" s="23" t="s">
        <v>104</v>
      </c>
      <c r="R193" s="20">
        <f>VLOOKUP(Q193,Table16[#All],2,0)</f>
        <v>0</v>
      </c>
      <c r="S193" s="23" t="s">
        <v>111</v>
      </c>
      <c r="T193" s="20">
        <f>VLOOKUP(S193,Table17[#All],2,0)</f>
        <v>0</v>
      </c>
      <c r="U193" s="24">
        <v>184000</v>
      </c>
    </row>
    <row r="194" spans="1:21">
      <c r="A194" s="19" t="s">
        <v>209</v>
      </c>
      <c r="B194" s="20">
        <f>VLOOKUP(A194,Table7[#All],2,)</f>
        <v>0</v>
      </c>
      <c r="C194" s="20" t="s">
        <v>91</v>
      </c>
      <c r="D194" s="20">
        <f>VLOOKUP(C194,Table8[#All],2,0)</f>
        <v>0</v>
      </c>
      <c r="E194" s="20" t="s">
        <v>92</v>
      </c>
      <c r="F194" s="20">
        <f>VLOOKUP(E194,Table9[#All],2,0)</f>
        <v>0</v>
      </c>
      <c r="G194" s="20" t="s">
        <v>93</v>
      </c>
      <c r="H194" s="20">
        <f>VLOOKUP(G194,Table10[#All],2,0)</f>
        <v>1</v>
      </c>
      <c r="I194" s="20" t="s">
        <v>119</v>
      </c>
      <c r="J194" s="20">
        <f>VLOOKUP(I194,Table11[#All],2,0)</f>
        <v>0</v>
      </c>
      <c r="K194" s="20" t="s">
        <v>98</v>
      </c>
      <c r="L194" s="20">
        <f>VLOOKUP(K194,Table12[#All],2,0)</f>
        <v>0</v>
      </c>
      <c r="M194" s="20" t="s">
        <v>126</v>
      </c>
      <c r="N194" s="20">
        <f>VLOOKUP(M194,Table13[#All],2,0)</f>
        <v>0</v>
      </c>
      <c r="O194" s="20" t="s">
        <v>119</v>
      </c>
      <c r="P194" s="20">
        <f>VLOOKUP(O194,Table14[#All],2,0)</f>
        <v>0</v>
      </c>
      <c r="Q194" s="20" t="s">
        <v>104</v>
      </c>
      <c r="R194" s="20">
        <f>VLOOKUP(Q194,Table16[#All],2,0)</f>
        <v>0</v>
      </c>
      <c r="S194" s="20" t="s">
        <v>111</v>
      </c>
      <c r="T194" s="20">
        <f>VLOOKUP(S194,Table17[#All],2,0)</f>
        <v>0</v>
      </c>
      <c r="U194" s="21">
        <v>192000</v>
      </c>
    </row>
    <row r="195" spans="1:21">
      <c r="A195" s="22" t="s">
        <v>206</v>
      </c>
      <c r="B195" s="20">
        <f>VLOOKUP(A195,Table7[#All],2,)</f>
        <v>15</v>
      </c>
      <c r="C195" s="23" t="s">
        <v>91</v>
      </c>
      <c r="D195" s="20">
        <f>VLOOKUP(C195,Table8[#All],2,0)</f>
        <v>0</v>
      </c>
      <c r="E195" s="23" t="s">
        <v>142</v>
      </c>
      <c r="F195" s="20">
        <f>VLOOKUP(E195,Table9[#All],2,0)</f>
        <v>4</v>
      </c>
      <c r="G195" s="23" t="s">
        <v>122</v>
      </c>
      <c r="H195" s="20">
        <f>VLOOKUP(G195,Table10[#All],2,0)</f>
        <v>0</v>
      </c>
      <c r="I195" s="23" t="s">
        <v>119</v>
      </c>
      <c r="J195" s="20">
        <f>VLOOKUP(I195,Table11[#All],2,0)</f>
        <v>0</v>
      </c>
      <c r="K195" s="23" t="s">
        <v>98</v>
      </c>
      <c r="L195" s="20">
        <f>VLOOKUP(K195,Table12[#All],2,0)</f>
        <v>0</v>
      </c>
      <c r="M195" s="23" t="s">
        <v>126</v>
      </c>
      <c r="N195" s="20">
        <f>VLOOKUP(M195,Table13[#All],2,0)</f>
        <v>0</v>
      </c>
      <c r="O195" s="23" t="s">
        <v>119</v>
      </c>
      <c r="P195" s="20">
        <f>VLOOKUP(O195,Table14[#All],2,0)</f>
        <v>0</v>
      </c>
      <c r="Q195" s="23" t="s">
        <v>104</v>
      </c>
      <c r="R195" s="20">
        <f>VLOOKUP(Q195,Table16[#All],2,0)</f>
        <v>0</v>
      </c>
      <c r="S195" s="23" t="s">
        <v>111</v>
      </c>
      <c r="T195" s="20">
        <f>VLOOKUP(S195,Table17[#All],2,0)</f>
        <v>0</v>
      </c>
      <c r="U195" s="24">
        <v>130000</v>
      </c>
    </row>
    <row r="196" spans="1:21">
      <c r="A196" s="19" t="s">
        <v>209</v>
      </c>
      <c r="B196" s="20">
        <f>VLOOKUP(A196,Table7[#All],2,)</f>
        <v>0</v>
      </c>
      <c r="C196" s="20" t="s">
        <v>91</v>
      </c>
      <c r="D196" s="20">
        <f>VLOOKUP(C196,Table8[#All],2,0)</f>
        <v>0</v>
      </c>
      <c r="E196" s="20" t="s">
        <v>92</v>
      </c>
      <c r="F196" s="20">
        <f>VLOOKUP(E196,Table9[#All],2,0)</f>
        <v>0</v>
      </c>
      <c r="G196" s="20" t="s">
        <v>93</v>
      </c>
      <c r="H196" s="20">
        <f>VLOOKUP(G196,Table10[#All],2,0)</f>
        <v>1</v>
      </c>
      <c r="I196" s="20" t="s">
        <v>98</v>
      </c>
      <c r="J196" s="20">
        <f>VLOOKUP(I196,Table11[#All],2,0)</f>
        <v>1</v>
      </c>
      <c r="K196" s="20" t="s">
        <v>98</v>
      </c>
      <c r="L196" s="20">
        <f>VLOOKUP(K196,Table12[#All],2,0)</f>
        <v>0</v>
      </c>
      <c r="M196" s="20" t="s">
        <v>98</v>
      </c>
      <c r="N196" s="20">
        <f>VLOOKUP(M196,Table13[#All],2,0)</f>
        <v>2</v>
      </c>
      <c r="O196" s="20" t="s">
        <v>98</v>
      </c>
      <c r="P196" s="20">
        <f>VLOOKUP(O196,Table14[#All],2,0)</f>
        <v>1</v>
      </c>
      <c r="Q196" s="20" t="s">
        <v>104</v>
      </c>
      <c r="R196" s="20">
        <f>VLOOKUP(Q196,Table16[#All],2,0)</f>
        <v>0</v>
      </c>
      <c r="S196" s="20" t="s">
        <v>111</v>
      </c>
      <c r="T196" s="20">
        <f>VLOOKUP(S196,Table17[#All],2,0)</f>
        <v>0</v>
      </c>
      <c r="U196" s="21">
        <v>127000</v>
      </c>
    </row>
    <row r="197" spans="1:21">
      <c r="A197" s="22" t="s">
        <v>145</v>
      </c>
      <c r="B197" s="20">
        <f>VLOOKUP(A197,Table7[#All],2,)</f>
        <v>20</v>
      </c>
      <c r="C197" s="23" t="s">
        <v>91</v>
      </c>
      <c r="D197" s="20">
        <f>VLOOKUP(C197,Table8[#All],2,0)</f>
        <v>0</v>
      </c>
      <c r="E197" s="23" t="s">
        <v>142</v>
      </c>
      <c r="F197" s="20">
        <f>VLOOKUP(E197,Table9[#All],2,0)</f>
        <v>4</v>
      </c>
      <c r="G197" s="23" t="s">
        <v>122</v>
      </c>
      <c r="H197" s="20">
        <f>VLOOKUP(G197,Table10[#All],2,0)</f>
        <v>0</v>
      </c>
      <c r="I197" s="23" t="s">
        <v>119</v>
      </c>
      <c r="J197" s="20">
        <f>VLOOKUP(I197,Table11[#All],2,0)</f>
        <v>0</v>
      </c>
      <c r="K197" s="23" t="s">
        <v>98</v>
      </c>
      <c r="L197" s="20">
        <f>VLOOKUP(K197,Table12[#All],2,0)</f>
        <v>0</v>
      </c>
      <c r="M197" s="23" t="s">
        <v>98</v>
      </c>
      <c r="N197" s="20">
        <f>VLOOKUP(M197,Table13[#All],2,0)</f>
        <v>2</v>
      </c>
      <c r="O197" s="23" t="s">
        <v>98</v>
      </c>
      <c r="P197" s="20">
        <f>VLOOKUP(O197,Table14[#All],2,0)</f>
        <v>1</v>
      </c>
      <c r="Q197" s="23" t="s">
        <v>104</v>
      </c>
      <c r="R197" s="20">
        <f>VLOOKUP(Q197,Table16[#All],2,0)</f>
        <v>0</v>
      </c>
      <c r="S197" s="23" t="s">
        <v>111</v>
      </c>
      <c r="T197" s="20">
        <f>VLOOKUP(S197,Table17[#All],2,0)</f>
        <v>0</v>
      </c>
      <c r="U197" s="24">
        <v>148500</v>
      </c>
    </row>
    <row r="198" spans="1:21">
      <c r="A198" s="19" t="s">
        <v>163</v>
      </c>
      <c r="B198" s="20">
        <f>VLOOKUP(A198,Table7[#All],2,)</f>
        <v>5</v>
      </c>
      <c r="C198" s="20" t="s">
        <v>91</v>
      </c>
      <c r="D198" s="20">
        <f>VLOOKUP(C198,Table8[#All],2,0)</f>
        <v>0</v>
      </c>
      <c r="E198" s="20" t="s">
        <v>92</v>
      </c>
      <c r="F198" s="20">
        <f>VLOOKUP(E198,Table9[#All],2,0)</f>
        <v>0</v>
      </c>
      <c r="G198" s="20" t="s">
        <v>93</v>
      </c>
      <c r="H198" s="20">
        <f>VLOOKUP(G198,Table10[#All],2,0)</f>
        <v>1</v>
      </c>
      <c r="I198" s="20" t="s">
        <v>126</v>
      </c>
      <c r="J198" s="20">
        <f>VLOOKUP(I198,Table11[#All],2,0)</f>
        <v>2</v>
      </c>
      <c r="K198" s="20" t="s">
        <v>98</v>
      </c>
      <c r="L198" s="20">
        <f>VLOOKUP(K198,Table12[#All],2,0)</f>
        <v>0</v>
      </c>
      <c r="M198" s="20" t="s">
        <v>126</v>
      </c>
      <c r="N198" s="20">
        <f>VLOOKUP(M198,Table13[#All],2,0)</f>
        <v>0</v>
      </c>
      <c r="O198" s="20" t="s">
        <v>126</v>
      </c>
      <c r="P198" s="20">
        <f>VLOOKUP(O198,Table14[#All],2,0)</f>
        <v>2</v>
      </c>
      <c r="Q198" s="20" t="s">
        <v>104</v>
      </c>
      <c r="R198" s="20">
        <f>VLOOKUP(Q198,Table16[#All],2,0)</f>
        <v>0</v>
      </c>
      <c r="S198" s="20" t="s">
        <v>150</v>
      </c>
      <c r="T198" s="20">
        <f>VLOOKUP(S198,Table17[#All],2,0)</f>
        <v>2</v>
      </c>
      <c r="U198" s="21">
        <v>311872</v>
      </c>
    </row>
    <row r="199" spans="1:21">
      <c r="A199" s="22" t="s">
        <v>89</v>
      </c>
      <c r="B199" s="20">
        <f>VLOOKUP(A199,Table7[#All],2,)</f>
        <v>11</v>
      </c>
      <c r="C199" s="23" t="s">
        <v>182</v>
      </c>
      <c r="D199" s="20">
        <f>VLOOKUP(C199,Table8[#All],2,0)</f>
        <v>3</v>
      </c>
      <c r="E199" s="23" t="s">
        <v>92</v>
      </c>
      <c r="F199" s="20">
        <f>VLOOKUP(E199,Table9[#All],2,0)</f>
        <v>0</v>
      </c>
      <c r="G199" s="23" t="s">
        <v>122</v>
      </c>
      <c r="H199" s="20">
        <f>VLOOKUP(G199,Table10[#All],2,0)</f>
        <v>0</v>
      </c>
      <c r="I199" s="23" t="s">
        <v>98</v>
      </c>
      <c r="J199" s="20">
        <f>VLOOKUP(I199,Table11[#All],2,0)</f>
        <v>1</v>
      </c>
      <c r="K199" s="23" t="s">
        <v>98</v>
      </c>
      <c r="L199" s="20">
        <f>VLOOKUP(K199,Table12[#All],2,0)</f>
        <v>0</v>
      </c>
      <c r="M199" s="23" t="s">
        <v>119</v>
      </c>
      <c r="N199" s="20">
        <f>VLOOKUP(M199,Table13[#All],2,0)</f>
        <v>1</v>
      </c>
      <c r="O199" s="23" t="s">
        <v>119</v>
      </c>
      <c r="P199" s="20">
        <f>VLOOKUP(O199,Table14[#All],2,0)</f>
        <v>0</v>
      </c>
      <c r="Q199" s="23" t="s">
        <v>104</v>
      </c>
      <c r="R199" s="20">
        <f>VLOOKUP(Q199,Table16[#All],2,0)</f>
        <v>0</v>
      </c>
      <c r="S199" s="23" t="s">
        <v>172</v>
      </c>
      <c r="T199" s="20">
        <f>VLOOKUP(S199,Table17[#All],2,0)</f>
        <v>1</v>
      </c>
      <c r="U199" s="24">
        <v>235000</v>
      </c>
    </row>
    <row r="200" spans="1:21">
      <c r="A200" s="19" t="s">
        <v>188</v>
      </c>
      <c r="B200" s="20">
        <f>VLOOKUP(A200,Table7[#All],2,)</f>
        <v>7</v>
      </c>
      <c r="C200" s="20" t="s">
        <v>91</v>
      </c>
      <c r="D200" s="20">
        <f>VLOOKUP(C200,Table8[#All],2,0)</f>
        <v>0</v>
      </c>
      <c r="E200" s="20" t="s">
        <v>92</v>
      </c>
      <c r="F200" s="20">
        <f>VLOOKUP(E200,Table9[#All],2,0)</f>
        <v>0</v>
      </c>
      <c r="G200" s="20" t="s">
        <v>246</v>
      </c>
      <c r="H200" s="20">
        <f>VLOOKUP(G200,Table10[#All],2,0)</f>
        <v>7</v>
      </c>
      <c r="I200" s="20" t="s">
        <v>98</v>
      </c>
      <c r="J200" s="20">
        <f>VLOOKUP(I200,Table11[#All],2,0)</f>
        <v>1</v>
      </c>
      <c r="K200" s="20" t="s">
        <v>98</v>
      </c>
      <c r="L200" s="20">
        <f>VLOOKUP(K200,Table12[#All],2,0)</f>
        <v>0</v>
      </c>
      <c r="M200" s="20" t="s">
        <v>126</v>
      </c>
      <c r="N200" s="20">
        <f>VLOOKUP(M200,Table13[#All],2,0)</f>
        <v>0</v>
      </c>
      <c r="O200" s="20" t="s">
        <v>98</v>
      </c>
      <c r="P200" s="20">
        <f>VLOOKUP(O200,Table14[#All],2,0)</f>
        <v>1</v>
      </c>
      <c r="Q200" s="20" t="s">
        <v>104</v>
      </c>
      <c r="R200" s="20">
        <f>VLOOKUP(Q200,Table16[#All],2,0)</f>
        <v>0</v>
      </c>
      <c r="S200" s="20" t="s">
        <v>172</v>
      </c>
      <c r="T200" s="20">
        <f>VLOOKUP(S200,Table17[#All],2,0)</f>
        <v>1</v>
      </c>
      <c r="U200" s="21">
        <v>104000</v>
      </c>
    </row>
    <row r="201" spans="1:21">
      <c r="A201" s="22" t="s">
        <v>147</v>
      </c>
      <c r="B201" s="20">
        <f>VLOOKUP(A201,Table7[#All],2,)</f>
        <v>10</v>
      </c>
      <c r="C201" s="23" t="s">
        <v>91</v>
      </c>
      <c r="D201" s="20">
        <f>VLOOKUP(C201,Table8[#All],2,0)</f>
        <v>0</v>
      </c>
      <c r="E201" s="23" t="s">
        <v>92</v>
      </c>
      <c r="F201" s="20">
        <f>VLOOKUP(E201,Table9[#All],2,0)</f>
        <v>0</v>
      </c>
      <c r="G201" s="23" t="s">
        <v>93</v>
      </c>
      <c r="H201" s="20">
        <f>VLOOKUP(G201,Table10[#All],2,0)</f>
        <v>1</v>
      </c>
      <c r="I201" s="23" t="s">
        <v>126</v>
      </c>
      <c r="J201" s="20">
        <f>VLOOKUP(I201,Table11[#All],2,0)</f>
        <v>2</v>
      </c>
      <c r="K201" s="23" t="s">
        <v>98</v>
      </c>
      <c r="L201" s="20">
        <f>VLOOKUP(K201,Table12[#All],2,0)</f>
        <v>0</v>
      </c>
      <c r="M201" s="23" t="s">
        <v>126</v>
      </c>
      <c r="N201" s="20">
        <f>VLOOKUP(M201,Table13[#All],2,0)</f>
        <v>0</v>
      </c>
      <c r="O201" s="23" t="s">
        <v>126</v>
      </c>
      <c r="P201" s="20">
        <f>VLOOKUP(O201,Table14[#All],2,0)</f>
        <v>2</v>
      </c>
      <c r="Q201" s="23" t="s">
        <v>104</v>
      </c>
      <c r="R201" s="20">
        <f>VLOOKUP(Q201,Table16[#All],2,0)</f>
        <v>0</v>
      </c>
      <c r="S201" s="23" t="s">
        <v>111</v>
      </c>
      <c r="T201" s="20">
        <f>VLOOKUP(S201,Table17[#All],2,0)</f>
        <v>0</v>
      </c>
      <c r="U201" s="24">
        <v>274900</v>
      </c>
    </row>
    <row r="202" spans="1:21">
      <c r="A202" s="19" t="s">
        <v>206</v>
      </c>
      <c r="B202" s="20">
        <f>VLOOKUP(A202,Table7[#All],2,)</f>
        <v>15</v>
      </c>
      <c r="C202" s="20" t="s">
        <v>91</v>
      </c>
      <c r="D202" s="20">
        <f>VLOOKUP(C202,Table8[#All],2,0)</f>
        <v>0</v>
      </c>
      <c r="E202" s="20" t="s">
        <v>92</v>
      </c>
      <c r="F202" s="20">
        <f>VLOOKUP(E202,Table9[#All],2,0)</f>
        <v>0</v>
      </c>
      <c r="G202" s="20" t="s">
        <v>93</v>
      </c>
      <c r="H202" s="20">
        <f>VLOOKUP(G202,Table10[#All],2,0)</f>
        <v>1</v>
      </c>
      <c r="I202" s="20" t="s">
        <v>119</v>
      </c>
      <c r="J202" s="20">
        <f>VLOOKUP(I202,Table11[#All],2,0)</f>
        <v>0</v>
      </c>
      <c r="K202" s="20" t="s">
        <v>98</v>
      </c>
      <c r="L202" s="20">
        <f>VLOOKUP(K202,Table12[#All],2,0)</f>
        <v>0</v>
      </c>
      <c r="M202" s="20" t="s">
        <v>126</v>
      </c>
      <c r="N202" s="20">
        <f>VLOOKUP(M202,Table13[#All],2,0)</f>
        <v>0</v>
      </c>
      <c r="O202" s="20" t="s">
        <v>98</v>
      </c>
      <c r="P202" s="20">
        <f>VLOOKUP(O202,Table14[#All],2,0)</f>
        <v>1</v>
      </c>
      <c r="Q202" s="20" t="s">
        <v>104</v>
      </c>
      <c r="R202" s="20">
        <f>VLOOKUP(Q202,Table16[#All],2,0)</f>
        <v>0</v>
      </c>
      <c r="S202" s="20" t="s">
        <v>111</v>
      </c>
      <c r="T202" s="20">
        <f>VLOOKUP(S202,Table17[#All],2,0)</f>
        <v>0</v>
      </c>
      <c r="U202" s="21">
        <v>140000</v>
      </c>
    </row>
    <row r="203" spans="1:21">
      <c r="A203" s="22" t="s">
        <v>217</v>
      </c>
      <c r="B203" s="20">
        <f>VLOOKUP(A203,Table7[#All],2,)</f>
        <v>4</v>
      </c>
      <c r="C203" s="23" t="s">
        <v>91</v>
      </c>
      <c r="D203" s="20">
        <f>VLOOKUP(C203,Table8[#All],2,0)</f>
        <v>0</v>
      </c>
      <c r="E203" s="23" t="s">
        <v>92</v>
      </c>
      <c r="F203" s="20">
        <f>VLOOKUP(E203,Table9[#All],2,0)</f>
        <v>0</v>
      </c>
      <c r="G203" s="23" t="s">
        <v>93</v>
      </c>
      <c r="H203" s="20">
        <f>VLOOKUP(G203,Table10[#All],2,0)</f>
        <v>1</v>
      </c>
      <c r="I203" s="23" t="s">
        <v>98</v>
      </c>
      <c r="J203" s="20">
        <f>VLOOKUP(I203,Table11[#All],2,0)</f>
        <v>1</v>
      </c>
      <c r="K203" s="23" t="s">
        <v>98</v>
      </c>
      <c r="L203" s="20">
        <f>VLOOKUP(K203,Table12[#All],2,0)</f>
        <v>0</v>
      </c>
      <c r="M203" s="23" t="s">
        <v>98</v>
      </c>
      <c r="N203" s="20">
        <f>VLOOKUP(M203,Table13[#All],2,0)</f>
        <v>2</v>
      </c>
      <c r="O203" s="23" t="s">
        <v>98</v>
      </c>
      <c r="P203" s="20">
        <f>VLOOKUP(O203,Table14[#All],2,0)</f>
        <v>1</v>
      </c>
      <c r="Q203" s="23" t="s">
        <v>104</v>
      </c>
      <c r="R203" s="20">
        <f>VLOOKUP(Q203,Table16[#All],2,0)</f>
        <v>0</v>
      </c>
      <c r="S203" s="23" t="s">
        <v>111</v>
      </c>
      <c r="T203" s="20">
        <f>VLOOKUP(S203,Table17[#All],2,0)</f>
        <v>0</v>
      </c>
      <c r="U203" s="24">
        <v>171500</v>
      </c>
    </row>
    <row r="204" spans="1:21">
      <c r="A204" s="19" t="s">
        <v>188</v>
      </c>
      <c r="B204" s="20">
        <f>VLOOKUP(A204,Table7[#All],2,)</f>
        <v>7</v>
      </c>
      <c r="C204" s="20" t="s">
        <v>182</v>
      </c>
      <c r="D204" s="20">
        <f>VLOOKUP(C204,Table8[#All],2,0)</f>
        <v>3</v>
      </c>
      <c r="E204" s="20" t="s">
        <v>92</v>
      </c>
      <c r="F204" s="20">
        <f>VLOOKUP(E204,Table9[#All],2,0)</f>
        <v>0</v>
      </c>
      <c r="G204" s="20" t="s">
        <v>176</v>
      </c>
      <c r="H204" s="20">
        <f>VLOOKUP(G204,Table10[#All],2,0)</f>
        <v>2</v>
      </c>
      <c r="I204" s="20" t="s">
        <v>139</v>
      </c>
      <c r="J204" s="20">
        <f>VLOOKUP(I204,Table11[#All],2,0)</f>
        <v>4</v>
      </c>
      <c r="K204" s="20" t="s">
        <v>98</v>
      </c>
      <c r="L204" s="20">
        <f>VLOOKUP(K204,Table12[#All],2,0)</f>
        <v>0</v>
      </c>
      <c r="M204" s="20" t="s">
        <v>119</v>
      </c>
      <c r="N204" s="20">
        <f>VLOOKUP(M204,Table13[#All],2,0)</f>
        <v>1</v>
      </c>
      <c r="O204" s="20" t="s">
        <v>98</v>
      </c>
      <c r="P204" s="20">
        <f>VLOOKUP(O204,Table14[#All],2,0)</f>
        <v>1</v>
      </c>
      <c r="Q204" s="20" t="s">
        <v>104</v>
      </c>
      <c r="R204" s="20">
        <f>VLOOKUP(Q204,Table16[#All],2,0)</f>
        <v>0</v>
      </c>
      <c r="S204" s="20" t="s">
        <v>111</v>
      </c>
      <c r="T204" s="20">
        <f>VLOOKUP(S204,Table17[#All],2,0)</f>
        <v>0</v>
      </c>
      <c r="U204" s="21">
        <v>112000</v>
      </c>
    </row>
    <row r="205" spans="1:21">
      <c r="A205" s="22" t="s">
        <v>209</v>
      </c>
      <c r="B205" s="20">
        <f>VLOOKUP(A205,Table7[#All],2,)</f>
        <v>0</v>
      </c>
      <c r="C205" s="23" t="s">
        <v>91</v>
      </c>
      <c r="D205" s="20">
        <f>VLOOKUP(C205,Table8[#All],2,0)</f>
        <v>0</v>
      </c>
      <c r="E205" s="23" t="s">
        <v>129</v>
      </c>
      <c r="F205" s="20">
        <f>VLOOKUP(E205,Table9[#All],2,0)</f>
        <v>3</v>
      </c>
      <c r="G205" s="23" t="s">
        <v>93</v>
      </c>
      <c r="H205" s="20">
        <f>VLOOKUP(G205,Table10[#All],2,0)</f>
        <v>1</v>
      </c>
      <c r="I205" s="23" t="s">
        <v>119</v>
      </c>
      <c r="J205" s="20">
        <f>VLOOKUP(I205,Table11[#All],2,0)</f>
        <v>0</v>
      </c>
      <c r="K205" s="23" t="s">
        <v>98</v>
      </c>
      <c r="L205" s="20">
        <f>VLOOKUP(K205,Table12[#All],2,0)</f>
        <v>0</v>
      </c>
      <c r="M205" s="23" t="s">
        <v>126</v>
      </c>
      <c r="N205" s="20">
        <f>VLOOKUP(M205,Table13[#All],2,0)</f>
        <v>0</v>
      </c>
      <c r="O205" s="23" t="s">
        <v>119</v>
      </c>
      <c r="P205" s="20">
        <f>VLOOKUP(O205,Table14[#All],2,0)</f>
        <v>0</v>
      </c>
      <c r="Q205" s="23" t="s">
        <v>104</v>
      </c>
      <c r="R205" s="20">
        <f>VLOOKUP(Q205,Table16[#All],2,0)</f>
        <v>0</v>
      </c>
      <c r="S205" s="23" t="s">
        <v>111</v>
      </c>
      <c r="T205" s="20">
        <f>VLOOKUP(S205,Table17[#All],2,0)</f>
        <v>0</v>
      </c>
      <c r="U205" s="24">
        <v>149000</v>
      </c>
    </row>
    <row r="206" spans="1:21">
      <c r="A206" s="19" t="s">
        <v>188</v>
      </c>
      <c r="B206" s="20">
        <f>VLOOKUP(A206,Table7[#All],2,)</f>
        <v>7</v>
      </c>
      <c r="C206" s="20" t="s">
        <v>91</v>
      </c>
      <c r="D206" s="20">
        <f>VLOOKUP(C206,Table8[#All],2,0)</f>
        <v>0</v>
      </c>
      <c r="E206" s="20" t="s">
        <v>92</v>
      </c>
      <c r="F206" s="20">
        <f>VLOOKUP(E206,Table9[#All],2,0)</f>
        <v>0</v>
      </c>
      <c r="G206" s="20" t="s">
        <v>176</v>
      </c>
      <c r="H206" s="20">
        <f>VLOOKUP(G206,Table10[#All],2,0)</f>
        <v>2</v>
      </c>
      <c r="I206" s="20" t="s">
        <v>98</v>
      </c>
      <c r="J206" s="20">
        <f>VLOOKUP(I206,Table11[#All],2,0)</f>
        <v>1</v>
      </c>
      <c r="K206" s="20" t="s">
        <v>98</v>
      </c>
      <c r="L206" s="20">
        <f>VLOOKUP(K206,Table12[#All],2,0)</f>
        <v>0</v>
      </c>
      <c r="M206" s="20" t="s">
        <v>98</v>
      </c>
      <c r="N206" s="20">
        <f>VLOOKUP(M206,Table13[#All],2,0)</f>
        <v>2</v>
      </c>
      <c r="O206" s="20" t="s">
        <v>98</v>
      </c>
      <c r="P206" s="20">
        <f>VLOOKUP(O206,Table14[#All],2,0)</f>
        <v>1</v>
      </c>
      <c r="Q206" s="20" t="s">
        <v>104</v>
      </c>
      <c r="R206" s="20">
        <f>VLOOKUP(Q206,Table16[#All],2,0)</f>
        <v>0</v>
      </c>
      <c r="S206" s="20" t="s">
        <v>111</v>
      </c>
      <c r="T206" s="20">
        <f>VLOOKUP(S206,Table17[#All],2,0)</f>
        <v>0</v>
      </c>
      <c r="U206" s="21">
        <v>110000</v>
      </c>
    </row>
    <row r="207" spans="1:21">
      <c r="A207" s="22" t="s">
        <v>121</v>
      </c>
      <c r="B207" s="20">
        <f>VLOOKUP(A207,Table7[#All],2,)</f>
        <v>17</v>
      </c>
      <c r="C207" s="23" t="s">
        <v>91</v>
      </c>
      <c r="D207" s="20">
        <f>VLOOKUP(C207,Table8[#All],2,0)</f>
        <v>0</v>
      </c>
      <c r="E207" s="23" t="s">
        <v>92</v>
      </c>
      <c r="F207" s="20">
        <f>VLOOKUP(E207,Table9[#All],2,0)</f>
        <v>0</v>
      </c>
      <c r="G207" s="23" t="s">
        <v>93</v>
      </c>
      <c r="H207" s="20">
        <f>VLOOKUP(G207,Table10[#All],2,0)</f>
        <v>1</v>
      </c>
      <c r="I207" s="23" t="s">
        <v>119</v>
      </c>
      <c r="J207" s="20">
        <f>VLOOKUP(I207,Table11[#All],2,0)</f>
        <v>0</v>
      </c>
      <c r="K207" s="23" t="s">
        <v>98</v>
      </c>
      <c r="L207" s="20">
        <f>VLOOKUP(K207,Table12[#All],2,0)</f>
        <v>0</v>
      </c>
      <c r="M207" s="23" t="s">
        <v>126</v>
      </c>
      <c r="N207" s="20">
        <f>VLOOKUP(M207,Table13[#All],2,0)</f>
        <v>0</v>
      </c>
      <c r="O207" s="23" t="s">
        <v>98</v>
      </c>
      <c r="P207" s="20">
        <f>VLOOKUP(O207,Table14[#All],2,0)</f>
        <v>1</v>
      </c>
      <c r="Q207" s="23" t="s">
        <v>104</v>
      </c>
      <c r="R207" s="20">
        <f>VLOOKUP(Q207,Table16[#All],2,0)</f>
        <v>0</v>
      </c>
      <c r="S207" s="23" t="s">
        <v>111</v>
      </c>
      <c r="T207" s="20">
        <f>VLOOKUP(S207,Table17[#All],2,0)</f>
        <v>0</v>
      </c>
      <c r="U207" s="24">
        <v>180500</v>
      </c>
    </row>
    <row r="208" spans="1:21">
      <c r="A208" s="19" t="s">
        <v>169</v>
      </c>
      <c r="B208" s="20">
        <f>VLOOKUP(A208,Table7[#All],2,)</f>
        <v>9</v>
      </c>
      <c r="C208" s="20" t="s">
        <v>226</v>
      </c>
      <c r="D208" s="20">
        <f>VLOOKUP(C208,Table8[#All],2,0)</f>
        <v>4</v>
      </c>
      <c r="E208" s="20" t="s">
        <v>92</v>
      </c>
      <c r="F208" s="20">
        <f>VLOOKUP(E208,Table9[#All],2,0)</f>
        <v>0</v>
      </c>
      <c r="G208" s="20" t="s">
        <v>93</v>
      </c>
      <c r="H208" s="20">
        <f>VLOOKUP(G208,Table10[#All],2,0)</f>
        <v>1</v>
      </c>
      <c r="I208" s="20" t="s">
        <v>98</v>
      </c>
      <c r="J208" s="20">
        <f>VLOOKUP(I208,Table11[#All],2,0)</f>
        <v>1</v>
      </c>
      <c r="K208" s="20" t="s">
        <v>98</v>
      </c>
      <c r="L208" s="20">
        <f>VLOOKUP(K208,Table12[#All],2,0)</f>
        <v>0</v>
      </c>
      <c r="M208" s="20" t="s">
        <v>98</v>
      </c>
      <c r="N208" s="20">
        <f>VLOOKUP(M208,Table13[#All],2,0)</f>
        <v>2</v>
      </c>
      <c r="O208" s="20" t="s">
        <v>98</v>
      </c>
      <c r="P208" s="20">
        <f>VLOOKUP(O208,Table14[#All],2,0)</f>
        <v>1</v>
      </c>
      <c r="Q208" s="20" t="s">
        <v>104</v>
      </c>
      <c r="R208" s="20">
        <f>VLOOKUP(Q208,Table16[#All],2,0)</f>
        <v>0</v>
      </c>
      <c r="S208" s="20" t="s">
        <v>111</v>
      </c>
      <c r="T208" s="20">
        <f>VLOOKUP(S208,Table17[#All],2,0)</f>
        <v>0</v>
      </c>
      <c r="U208" s="21">
        <v>143900</v>
      </c>
    </row>
    <row r="209" spans="1:21">
      <c r="A209" s="22" t="s">
        <v>89</v>
      </c>
      <c r="B209" s="20">
        <f>VLOOKUP(A209,Table7[#All],2,)</f>
        <v>11</v>
      </c>
      <c r="C209" s="23" t="s">
        <v>91</v>
      </c>
      <c r="D209" s="20">
        <f>VLOOKUP(C209,Table8[#All],2,0)</f>
        <v>0</v>
      </c>
      <c r="E209" s="23" t="s">
        <v>92</v>
      </c>
      <c r="F209" s="20">
        <f>VLOOKUP(E209,Table9[#All],2,0)</f>
        <v>0</v>
      </c>
      <c r="G209" s="23" t="s">
        <v>93</v>
      </c>
      <c r="H209" s="20">
        <f>VLOOKUP(G209,Table10[#All],2,0)</f>
        <v>1</v>
      </c>
      <c r="I209" s="23" t="s">
        <v>98</v>
      </c>
      <c r="J209" s="20">
        <f>VLOOKUP(I209,Table11[#All],2,0)</f>
        <v>1</v>
      </c>
      <c r="K209" s="23" t="s">
        <v>98</v>
      </c>
      <c r="L209" s="20">
        <f>VLOOKUP(K209,Table12[#All],2,0)</f>
        <v>0</v>
      </c>
      <c r="M209" s="23" t="s">
        <v>98</v>
      </c>
      <c r="N209" s="20">
        <f>VLOOKUP(M209,Table13[#All],2,0)</f>
        <v>2</v>
      </c>
      <c r="O209" s="23" t="s">
        <v>98</v>
      </c>
      <c r="P209" s="20">
        <f>VLOOKUP(O209,Table14[#All],2,0)</f>
        <v>1</v>
      </c>
      <c r="Q209" s="23" t="s">
        <v>104</v>
      </c>
      <c r="R209" s="20">
        <f>VLOOKUP(Q209,Table16[#All],2,0)</f>
        <v>0</v>
      </c>
      <c r="S209" s="23" t="s">
        <v>111</v>
      </c>
      <c r="T209" s="20">
        <f>VLOOKUP(S209,Table17[#All],2,0)</f>
        <v>0</v>
      </c>
      <c r="U209" s="24">
        <v>141000</v>
      </c>
    </row>
    <row r="210" spans="1:21">
      <c r="A210" s="19" t="s">
        <v>165</v>
      </c>
      <c r="B210" s="20">
        <f>VLOOKUP(A210,Table7[#All],2,)</f>
        <v>12</v>
      </c>
      <c r="C210" s="20" t="s">
        <v>91</v>
      </c>
      <c r="D210" s="20">
        <f>VLOOKUP(C210,Table8[#All],2,0)</f>
        <v>0</v>
      </c>
      <c r="E210" s="20" t="s">
        <v>92</v>
      </c>
      <c r="F210" s="20">
        <f>VLOOKUP(E210,Table9[#All],2,0)</f>
        <v>0</v>
      </c>
      <c r="G210" s="20" t="s">
        <v>122</v>
      </c>
      <c r="H210" s="20">
        <f>VLOOKUP(G210,Table10[#All],2,0)</f>
        <v>0</v>
      </c>
      <c r="I210" s="20" t="s">
        <v>119</v>
      </c>
      <c r="J210" s="20">
        <f>VLOOKUP(I210,Table11[#All],2,0)</f>
        <v>0</v>
      </c>
      <c r="K210" s="20" t="s">
        <v>98</v>
      </c>
      <c r="L210" s="20">
        <f>VLOOKUP(K210,Table12[#All],2,0)</f>
        <v>0</v>
      </c>
      <c r="M210" s="20" t="s">
        <v>126</v>
      </c>
      <c r="N210" s="20">
        <f>VLOOKUP(M210,Table13[#All],2,0)</f>
        <v>0</v>
      </c>
      <c r="O210" s="20" t="s">
        <v>98</v>
      </c>
      <c r="P210" s="20">
        <f>VLOOKUP(O210,Table14[#All],2,0)</f>
        <v>1</v>
      </c>
      <c r="Q210" s="20" t="s">
        <v>104</v>
      </c>
      <c r="R210" s="20">
        <f>VLOOKUP(Q210,Table16[#All],2,0)</f>
        <v>0</v>
      </c>
      <c r="S210" s="20" t="s">
        <v>111</v>
      </c>
      <c r="T210" s="20">
        <f>VLOOKUP(S210,Table17[#All],2,0)</f>
        <v>0</v>
      </c>
      <c r="U210" s="21">
        <v>277000</v>
      </c>
    </row>
    <row r="211" spans="1:21">
      <c r="A211" s="22" t="s">
        <v>89</v>
      </c>
      <c r="B211" s="20">
        <f>VLOOKUP(A211,Table7[#All],2,)</f>
        <v>11</v>
      </c>
      <c r="C211" s="23" t="s">
        <v>91</v>
      </c>
      <c r="D211" s="20">
        <f>VLOOKUP(C211,Table8[#All],2,0)</f>
        <v>0</v>
      </c>
      <c r="E211" s="23" t="s">
        <v>92</v>
      </c>
      <c r="F211" s="20">
        <f>VLOOKUP(E211,Table9[#All],2,0)</f>
        <v>0</v>
      </c>
      <c r="G211" s="23" t="s">
        <v>93</v>
      </c>
      <c r="H211" s="20">
        <f>VLOOKUP(G211,Table10[#All],2,0)</f>
        <v>1</v>
      </c>
      <c r="I211" s="23" t="s">
        <v>119</v>
      </c>
      <c r="J211" s="20">
        <f>VLOOKUP(I211,Table11[#All],2,0)</f>
        <v>0</v>
      </c>
      <c r="K211" s="23" t="s">
        <v>98</v>
      </c>
      <c r="L211" s="20">
        <f>VLOOKUP(K211,Table12[#All],2,0)</f>
        <v>0</v>
      </c>
      <c r="M211" s="23" t="s">
        <v>126</v>
      </c>
      <c r="N211" s="20">
        <f>VLOOKUP(M211,Table13[#All],2,0)</f>
        <v>0</v>
      </c>
      <c r="O211" s="23" t="s">
        <v>98</v>
      </c>
      <c r="P211" s="20">
        <f>VLOOKUP(O211,Table14[#All],2,0)</f>
        <v>1</v>
      </c>
      <c r="Q211" s="23" t="s">
        <v>104</v>
      </c>
      <c r="R211" s="20">
        <f>VLOOKUP(Q211,Table16[#All],2,0)</f>
        <v>0</v>
      </c>
      <c r="S211" s="23" t="s">
        <v>111</v>
      </c>
      <c r="T211" s="20">
        <f>VLOOKUP(S211,Table17[#All],2,0)</f>
        <v>0</v>
      </c>
      <c r="U211" s="24">
        <v>145000</v>
      </c>
    </row>
    <row r="212" spans="1:21">
      <c r="A212" s="19" t="s">
        <v>206</v>
      </c>
      <c r="B212" s="20">
        <f>VLOOKUP(A212,Table7[#All],2,)</f>
        <v>15</v>
      </c>
      <c r="C212" s="20" t="s">
        <v>91</v>
      </c>
      <c r="D212" s="20">
        <f>VLOOKUP(C212,Table8[#All],2,0)</f>
        <v>0</v>
      </c>
      <c r="E212" s="20" t="s">
        <v>92</v>
      </c>
      <c r="F212" s="20">
        <f>VLOOKUP(E212,Table9[#All],2,0)</f>
        <v>0</v>
      </c>
      <c r="G212" s="20" t="s">
        <v>93</v>
      </c>
      <c r="H212" s="20">
        <f>VLOOKUP(G212,Table10[#All],2,0)</f>
        <v>1</v>
      </c>
      <c r="I212" s="20" t="s">
        <v>98</v>
      </c>
      <c r="J212" s="20">
        <f>VLOOKUP(I212,Table11[#All],2,0)</f>
        <v>1</v>
      </c>
      <c r="K212" s="20" t="s">
        <v>98</v>
      </c>
      <c r="L212" s="20">
        <f>VLOOKUP(K212,Table12[#All],2,0)</f>
        <v>0</v>
      </c>
      <c r="M212" s="20" t="s">
        <v>98</v>
      </c>
      <c r="N212" s="20">
        <f>VLOOKUP(M212,Table13[#All],2,0)</f>
        <v>2</v>
      </c>
      <c r="O212" s="20" t="s">
        <v>98</v>
      </c>
      <c r="P212" s="20">
        <f>VLOOKUP(O212,Table14[#All],2,0)</f>
        <v>1</v>
      </c>
      <c r="Q212" s="20" t="s">
        <v>104</v>
      </c>
      <c r="R212" s="20">
        <f>VLOOKUP(Q212,Table16[#All],2,0)</f>
        <v>0</v>
      </c>
      <c r="S212" s="20" t="s">
        <v>111</v>
      </c>
      <c r="T212" s="20">
        <f>VLOOKUP(S212,Table17[#All],2,0)</f>
        <v>0</v>
      </c>
      <c r="U212" s="21">
        <v>98000</v>
      </c>
    </row>
    <row r="213" spans="1:21">
      <c r="A213" s="22" t="s">
        <v>206</v>
      </c>
      <c r="B213" s="20">
        <f>VLOOKUP(A213,Table7[#All],2,)</f>
        <v>15</v>
      </c>
      <c r="C213" s="23" t="s">
        <v>91</v>
      </c>
      <c r="D213" s="20">
        <f>VLOOKUP(C213,Table8[#All],2,0)</f>
        <v>0</v>
      </c>
      <c r="E213" s="23" t="s">
        <v>92</v>
      </c>
      <c r="F213" s="20">
        <f>VLOOKUP(E213,Table9[#All],2,0)</f>
        <v>0</v>
      </c>
      <c r="G213" s="23" t="s">
        <v>93</v>
      </c>
      <c r="H213" s="20">
        <f>VLOOKUP(G213,Table10[#All],2,0)</f>
        <v>1</v>
      </c>
      <c r="I213" s="23" t="s">
        <v>119</v>
      </c>
      <c r="J213" s="20">
        <f>VLOOKUP(I213,Table11[#All],2,0)</f>
        <v>0</v>
      </c>
      <c r="K213" s="23" t="s">
        <v>98</v>
      </c>
      <c r="L213" s="20">
        <f>VLOOKUP(K213,Table12[#All],2,0)</f>
        <v>0</v>
      </c>
      <c r="M213" s="23" t="s">
        <v>126</v>
      </c>
      <c r="N213" s="20">
        <f>VLOOKUP(M213,Table13[#All],2,0)</f>
        <v>0</v>
      </c>
      <c r="O213" s="23" t="s">
        <v>119</v>
      </c>
      <c r="P213" s="20">
        <f>VLOOKUP(O213,Table14[#All],2,0)</f>
        <v>0</v>
      </c>
      <c r="Q213" s="23" t="s">
        <v>104</v>
      </c>
      <c r="R213" s="20">
        <f>VLOOKUP(Q213,Table16[#All],2,0)</f>
        <v>0</v>
      </c>
      <c r="S213" s="23" t="s">
        <v>111</v>
      </c>
      <c r="T213" s="20">
        <f>VLOOKUP(S213,Table17[#All],2,0)</f>
        <v>0</v>
      </c>
      <c r="U213" s="24">
        <v>186000</v>
      </c>
    </row>
    <row r="214" spans="1:21">
      <c r="A214" s="19" t="s">
        <v>163</v>
      </c>
      <c r="B214" s="20">
        <f>VLOOKUP(A214,Table7[#All],2,)</f>
        <v>5</v>
      </c>
      <c r="C214" s="20" t="s">
        <v>91</v>
      </c>
      <c r="D214" s="20">
        <f>VLOOKUP(C214,Table8[#All],2,0)</f>
        <v>0</v>
      </c>
      <c r="E214" s="20" t="s">
        <v>92</v>
      </c>
      <c r="F214" s="20">
        <f>VLOOKUP(E214,Table9[#All],2,0)</f>
        <v>0</v>
      </c>
      <c r="G214" s="20" t="s">
        <v>122</v>
      </c>
      <c r="H214" s="20">
        <f>VLOOKUP(G214,Table10[#All],2,0)</f>
        <v>0</v>
      </c>
      <c r="I214" s="20" t="s">
        <v>119</v>
      </c>
      <c r="J214" s="20">
        <f>VLOOKUP(I214,Table11[#All],2,0)</f>
        <v>0</v>
      </c>
      <c r="K214" s="20" t="s">
        <v>98</v>
      </c>
      <c r="L214" s="20">
        <f>VLOOKUP(K214,Table12[#All],2,0)</f>
        <v>0</v>
      </c>
      <c r="M214" s="20" t="s">
        <v>126</v>
      </c>
      <c r="N214" s="20">
        <f>VLOOKUP(M214,Table13[#All],2,0)</f>
        <v>0</v>
      </c>
      <c r="O214" s="20" t="s">
        <v>119</v>
      </c>
      <c r="P214" s="20">
        <f>VLOOKUP(O214,Table14[#All],2,0)</f>
        <v>0</v>
      </c>
      <c r="Q214" s="20" t="s">
        <v>104</v>
      </c>
      <c r="R214" s="20">
        <f>VLOOKUP(Q214,Table16[#All],2,0)</f>
        <v>0</v>
      </c>
      <c r="S214" s="20" t="s">
        <v>150</v>
      </c>
      <c r="T214" s="20">
        <f>VLOOKUP(S214,Table17[#All],2,0)</f>
        <v>2</v>
      </c>
      <c r="U214" s="21">
        <v>252678</v>
      </c>
    </row>
    <row r="215" spans="1:21">
      <c r="A215" s="22" t="s">
        <v>209</v>
      </c>
      <c r="B215" s="20">
        <f>VLOOKUP(A215,Table7[#All],2,)</f>
        <v>0</v>
      </c>
      <c r="C215" s="23" t="s">
        <v>91</v>
      </c>
      <c r="D215" s="20">
        <f>VLOOKUP(C215,Table8[#All],2,0)</f>
        <v>0</v>
      </c>
      <c r="E215" s="23" t="s">
        <v>92</v>
      </c>
      <c r="F215" s="20">
        <f>VLOOKUP(E215,Table9[#All],2,0)</f>
        <v>0</v>
      </c>
      <c r="G215" s="23" t="s">
        <v>93</v>
      </c>
      <c r="H215" s="20">
        <f>VLOOKUP(G215,Table10[#All],2,0)</f>
        <v>1</v>
      </c>
      <c r="I215" s="23" t="s">
        <v>119</v>
      </c>
      <c r="J215" s="20">
        <f>VLOOKUP(I215,Table11[#All],2,0)</f>
        <v>0</v>
      </c>
      <c r="K215" s="23" t="s">
        <v>98</v>
      </c>
      <c r="L215" s="20">
        <f>VLOOKUP(K215,Table12[#All],2,0)</f>
        <v>0</v>
      </c>
      <c r="M215" s="23" t="s">
        <v>126</v>
      </c>
      <c r="N215" s="20">
        <f>VLOOKUP(M215,Table13[#All],2,0)</f>
        <v>0</v>
      </c>
      <c r="O215" s="23" t="s">
        <v>98</v>
      </c>
      <c r="P215" s="20">
        <f>VLOOKUP(O215,Table14[#All],2,0)</f>
        <v>1</v>
      </c>
      <c r="Q215" s="23" t="s">
        <v>104</v>
      </c>
      <c r="R215" s="20">
        <f>VLOOKUP(Q215,Table16[#All],2,0)</f>
        <v>0</v>
      </c>
      <c r="S215" s="23" t="s">
        <v>111</v>
      </c>
      <c r="T215" s="20">
        <f>VLOOKUP(S215,Table17[#All],2,0)</f>
        <v>0</v>
      </c>
      <c r="U215" s="24">
        <v>156000</v>
      </c>
    </row>
    <row r="216" spans="1:21">
      <c r="A216" s="19" t="s">
        <v>209</v>
      </c>
      <c r="B216" s="20">
        <f>VLOOKUP(A216,Table7[#All],2,)</f>
        <v>0</v>
      </c>
      <c r="C216" s="20" t="s">
        <v>91</v>
      </c>
      <c r="D216" s="20">
        <f>VLOOKUP(C216,Table8[#All],2,0)</f>
        <v>0</v>
      </c>
      <c r="E216" s="20" t="s">
        <v>92</v>
      </c>
      <c r="F216" s="20">
        <f>VLOOKUP(E216,Table9[#All],2,0)</f>
        <v>0</v>
      </c>
      <c r="G216" s="20" t="s">
        <v>122</v>
      </c>
      <c r="H216" s="20">
        <f>VLOOKUP(G216,Table10[#All],2,0)</f>
        <v>0</v>
      </c>
      <c r="I216" s="20" t="s">
        <v>119</v>
      </c>
      <c r="J216" s="20">
        <f>VLOOKUP(I216,Table11[#All],2,0)</f>
        <v>0</v>
      </c>
      <c r="K216" s="20" t="s">
        <v>98</v>
      </c>
      <c r="L216" s="20">
        <f>VLOOKUP(K216,Table12[#All],2,0)</f>
        <v>0</v>
      </c>
      <c r="M216" s="20" t="s">
        <v>126</v>
      </c>
      <c r="N216" s="20">
        <f>VLOOKUP(M216,Table13[#All],2,0)</f>
        <v>0</v>
      </c>
      <c r="O216" s="20" t="s">
        <v>98</v>
      </c>
      <c r="P216" s="20">
        <f>VLOOKUP(O216,Table14[#All],2,0)</f>
        <v>1</v>
      </c>
      <c r="Q216" s="20" t="s">
        <v>104</v>
      </c>
      <c r="R216" s="20">
        <f>VLOOKUP(Q216,Table16[#All],2,0)</f>
        <v>0</v>
      </c>
      <c r="S216" s="20" t="s">
        <v>111</v>
      </c>
      <c r="T216" s="20">
        <f>VLOOKUP(S216,Table17[#All],2,0)</f>
        <v>0</v>
      </c>
      <c r="U216" s="21">
        <v>161750</v>
      </c>
    </row>
    <row r="217" spans="1:21">
      <c r="A217" s="22" t="s">
        <v>89</v>
      </c>
      <c r="B217" s="20">
        <f>VLOOKUP(A217,Table7[#All],2,)</f>
        <v>11</v>
      </c>
      <c r="C217" s="23" t="s">
        <v>91</v>
      </c>
      <c r="D217" s="20">
        <f>VLOOKUP(C217,Table8[#All],2,0)</f>
        <v>0</v>
      </c>
      <c r="E217" s="23" t="s">
        <v>92</v>
      </c>
      <c r="F217" s="20">
        <f>VLOOKUP(E217,Table9[#All],2,0)</f>
        <v>0</v>
      </c>
      <c r="G217" s="23" t="s">
        <v>93</v>
      </c>
      <c r="H217" s="20">
        <f>VLOOKUP(G217,Table10[#All],2,0)</f>
        <v>1</v>
      </c>
      <c r="I217" s="23" t="s">
        <v>98</v>
      </c>
      <c r="J217" s="20">
        <f>VLOOKUP(I217,Table11[#All],2,0)</f>
        <v>1</v>
      </c>
      <c r="K217" s="23" t="s">
        <v>98</v>
      </c>
      <c r="L217" s="20">
        <f>VLOOKUP(K217,Table12[#All],2,0)</f>
        <v>0</v>
      </c>
      <c r="M217" s="23" t="s">
        <v>98</v>
      </c>
      <c r="N217" s="20">
        <f>VLOOKUP(M217,Table13[#All],2,0)</f>
        <v>2</v>
      </c>
      <c r="O217" s="23" t="s">
        <v>119</v>
      </c>
      <c r="P217" s="20">
        <f>VLOOKUP(O217,Table14[#All],2,0)</f>
        <v>0</v>
      </c>
      <c r="Q217" s="23" t="s">
        <v>104</v>
      </c>
      <c r="R217" s="20">
        <f>VLOOKUP(Q217,Table16[#All],2,0)</f>
        <v>0</v>
      </c>
      <c r="S217" s="23" t="s">
        <v>111</v>
      </c>
      <c r="T217" s="20">
        <f>VLOOKUP(S217,Table17[#All],2,0)</f>
        <v>0</v>
      </c>
      <c r="U217" s="24">
        <v>134450</v>
      </c>
    </row>
    <row r="218" spans="1:21">
      <c r="A218" s="19" t="s">
        <v>209</v>
      </c>
      <c r="B218" s="20">
        <f>VLOOKUP(A218,Table7[#All],2,)</f>
        <v>0</v>
      </c>
      <c r="C218" s="20" t="s">
        <v>91</v>
      </c>
      <c r="D218" s="20">
        <f>VLOOKUP(C218,Table8[#All],2,0)</f>
        <v>0</v>
      </c>
      <c r="E218" s="20" t="s">
        <v>92</v>
      </c>
      <c r="F218" s="20">
        <f>VLOOKUP(E218,Table9[#All],2,0)</f>
        <v>0</v>
      </c>
      <c r="G218" s="20" t="s">
        <v>93</v>
      </c>
      <c r="H218" s="20">
        <f>VLOOKUP(G218,Table10[#All],2,0)</f>
        <v>1</v>
      </c>
      <c r="I218" s="20" t="s">
        <v>119</v>
      </c>
      <c r="J218" s="20">
        <f>VLOOKUP(I218,Table11[#All],2,0)</f>
        <v>0</v>
      </c>
      <c r="K218" s="20" t="s">
        <v>98</v>
      </c>
      <c r="L218" s="20">
        <f>VLOOKUP(K218,Table12[#All],2,0)</f>
        <v>0</v>
      </c>
      <c r="M218" s="20" t="s">
        <v>126</v>
      </c>
      <c r="N218" s="20">
        <f>VLOOKUP(M218,Table13[#All],2,0)</f>
        <v>0</v>
      </c>
      <c r="O218" s="20" t="s">
        <v>119</v>
      </c>
      <c r="P218" s="20">
        <f>VLOOKUP(O218,Table14[#All],2,0)</f>
        <v>0</v>
      </c>
      <c r="Q218" s="20" t="s">
        <v>104</v>
      </c>
      <c r="R218" s="20">
        <f>VLOOKUP(Q218,Table16[#All],2,0)</f>
        <v>0</v>
      </c>
      <c r="S218" s="20" t="s">
        <v>111</v>
      </c>
      <c r="T218" s="20">
        <f>VLOOKUP(S218,Table17[#All],2,0)</f>
        <v>0</v>
      </c>
      <c r="U218" s="21">
        <v>210000</v>
      </c>
    </row>
    <row r="219" spans="1:21">
      <c r="A219" s="22" t="s">
        <v>188</v>
      </c>
      <c r="B219" s="20">
        <f>VLOOKUP(A219,Table7[#All],2,)</f>
        <v>7</v>
      </c>
      <c r="C219" s="23" t="s">
        <v>91</v>
      </c>
      <c r="D219" s="20">
        <f>VLOOKUP(C219,Table8[#All],2,0)</f>
        <v>0</v>
      </c>
      <c r="E219" s="23" t="s">
        <v>92</v>
      </c>
      <c r="F219" s="20">
        <f>VLOOKUP(E219,Table9[#All],2,0)</f>
        <v>0</v>
      </c>
      <c r="G219" s="23" t="s">
        <v>122</v>
      </c>
      <c r="H219" s="20">
        <f>VLOOKUP(G219,Table10[#All],2,0)</f>
        <v>0</v>
      </c>
      <c r="I219" s="23" t="s">
        <v>98</v>
      </c>
      <c r="J219" s="20">
        <f>VLOOKUP(I219,Table11[#All],2,0)</f>
        <v>1</v>
      </c>
      <c r="K219" s="23" t="s">
        <v>98</v>
      </c>
      <c r="L219" s="20">
        <f>VLOOKUP(K219,Table12[#All],2,0)</f>
        <v>0</v>
      </c>
      <c r="M219" s="23" t="s">
        <v>139</v>
      </c>
      <c r="N219" s="20">
        <f>VLOOKUP(M219,Table13[#All],2,0)</f>
        <v>3</v>
      </c>
      <c r="O219" s="23" t="s">
        <v>98</v>
      </c>
      <c r="P219" s="20">
        <f>VLOOKUP(O219,Table14[#All],2,0)</f>
        <v>1</v>
      </c>
      <c r="Q219" s="23" t="s">
        <v>104</v>
      </c>
      <c r="R219" s="20">
        <f>VLOOKUP(Q219,Table16[#All],2,0)</f>
        <v>0</v>
      </c>
      <c r="S219" s="23" t="s">
        <v>178</v>
      </c>
      <c r="T219" s="20">
        <f>VLOOKUP(S219,Table17[#All],2,0)</f>
        <v>5</v>
      </c>
      <c r="U219" s="24">
        <v>107000</v>
      </c>
    </row>
    <row r="220" spans="1:21">
      <c r="A220" s="19" t="s">
        <v>212</v>
      </c>
      <c r="B220" s="20">
        <f>VLOOKUP(A220,Table7[#All],2,)</f>
        <v>2</v>
      </c>
      <c r="C220" s="20" t="s">
        <v>91</v>
      </c>
      <c r="D220" s="20">
        <f>VLOOKUP(C220,Table8[#All],2,0)</f>
        <v>0</v>
      </c>
      <c r="E220" s="20" t="s">
        <v>92</v>
      </c>
      <c r="F220" s="20">
        <f>VLOOKUP(E220,Table9[#All],2,0)</f>
        <v>0</v>
      </c>
      <c r="G220" s="20" t="s">
        <v>176</v>
      </c>
      <c r="H220" s="20">
        <f>VLOOKUP(G220,Table10[#All],2,0)</f>
        <v>2</v>
      </c>
      <c r="I220" s="20" t="s">
        <v>98</v>
      </c>
      <c r="J220" s="20">
        <f>VLOOKUP(I220,Table11[#All],2,0)</f>
        <v>1</v>
      </c>
      <c r="K220" s="20" t="s">
        <v>98</v>
      </c>
      <c r="L220" s="20">
        <f>VLOOKUP(K220,Table12[#All],2,0)</f>
        <v>0</v>
      </c>
      <c r="M220" s="20" t="s">
        <v>126</v>
      </c>
      <c r="N220" s="20">
        <f>VLOOKUP(M220,Table13[#All],2,0)</f>
        <v>0</v>
      </c>
      <c r="O220" s="20" t="s">
        <v>119</v>
      </c>
      <c r="P220" s="20">
        <f>VLOOKUP(O220,Table14[#All],2,0)</f>
        <v>0</v>
      </c>
      <c r="Q220" s="20" t="s">
        <v>104</v>
      </c>
      <c r="R220" s="20">
        <f>VLOOKUP(Q220,Table16[#All],2,0)</f>
        <v>0</v>
      </c>
      <c r="S220" s="20" t="s">
        <v>111</v>
      </c>
      <c r="T220" s="20">
        <f>VLOOKUP(S220,Table17[#All],2,0)</f>
        <v>0</v>
      </c>
      <c r="U220" s="21">
        <v>311500</v>
      </c>
    </row>
    <row r="221" spans="1:21">
      <c r="A221" s="22" t="s">
        <v>156</v>
      </c>
      <c r="B221" s="20">
        <f>VLOOKUP(A221,Table7[#All],2,)</f>
        <v>21</v>
      </c>
      <c r="C221" s="23" t="s">
        <v>91</v>
      </c>
      <c r="D221" s="20">
        <f>VLOOKUP(C221,Table8[#All],2,0)</f>
        <v>0</v>
      </c>
      <c r="E221" s="23" t="s">
        <v>129</v>
      </c>
      <c r="F221" s="20">
        <f>VLOOKUP(E221,Table9[#All],2,0)</f>
        <v>3</v>
      </c>
      <c r="G221" s="23" t="s">
        <v>93</v>
      </c>
      <c r="H221" s="20">
        <f>VLOOKUP(G221,Table10[#All],2,0)</f>
        <v>1</v>
      </c>
      <c r="I221" s="23" t="s">
        <v>119</v>
      </c>
      <c r="J221" s="20">
        <f>VLOOKUP(I221,Table11[#All],2,0)</f>
        <v>0</v>
      </c>
      <c r="K221" s="23" t="s">
        <v>98</v>
      </c>
      <c r="L221" s="20">
        <f>VLOOKUP(K221,Table12[#All],2,0)</f>
        <v>0</v>
      </c>
      <c r="M221" s="23" t="s">
        <v>126</v>
      </c>
      <c r="N221" s="20">
        <f>VLOOKUP(M221,Table13[#All],2,0)</f>
        <v>0</v>
      </c>
      <c r="O221" s="23" t="s">
        <v>119</v>
      </c>
      <c r="P221" s="20">
        <f>VLOOKUP(O221,Table14[#All],2,0)</f>
        <v>0</v>
      </c>
      <c r="Q221" s="23" t="s">
        <v>104</v>
      </c>
      <c r="R221" s="20">
        <f>VLOOKUP(Q221,Table16[#All],2,0)</f>
        <v>0</v>
      </c>
      <c r="S221" s="23" t="s">
        <v>150</v>
      </c>
      <c r="T221" s="20">
        <f>VLOOKUP(S221,Table17[#All],2,0)</f>
        <v>2</v>
      </c>
      <c r="U221" s="24">
        <v>167240</v>
      </c>
    </row>
    <row r="222" spans="1:21">
      <c r="A222" s="19" t="s">
        <v>209</v>
      </c>
      <c r="B222" s="20">
        <f>VLOOKUP(A222,Table7[#All],2,)</f>
        <v>0</v>
      </c>
      <c r="C222" s="20" t="s">
        <v>91</v>
      </c>
      <c r="D222" s="20">
        <f>VLOOKUP(C222,Table8[#All],2,0)</f>
        <v>0</v>
      </c>
      <c r="E222" s="20" t="s">
        <v>92</v>
      </c>
      <c r="F222" s="20">
        <f>VLOOKUP(E222,Table9[#All],2,0)</f>
        <v>0</v>
      </c>
      <c r="G222" s="20" t="s">
        <v>93</v>
      </c>
      <c r="H222" s="20">
        <f>VLOOKUP(G222,Table10[#All],2,0)</f>
        <v>1</v>
      </c>
      <c r="I222" s="20" t="s">
        <v>119</v>
      </c>
      <c r="J222" s="20">
        <f>VLOOKUP(I222,Table11[#All],2,0)</f>
        <v>0</v>
      </c>
      <c r="K222" s="20" t="s">
        <v>98</v>
      </c>
      <c r="L222" s="20">
        <f>VLOOKUP(K222,Table12[#All],2,0)</f>
        <v>0</v>
      </c>
      <c r="M222" s="20" t="s">
        <v>126</v>
      </c>
      <c r="N222" s="20">
        <f>VLOOKUP(M222,Table13[#All],2,0)</f>
        <v>0</v>
      </c>
      <c r="O222" s="20" t="s">
        <v>119</v>
      </c>
      <c r="P222" s="20">
        <f>VLOOKUP(O222,Table14[#All],2,0)</f>
        <v>0</v>
      </c>
      <c r="Q222" s="20" t="s">
        <v>104</v>
      </c>
      <c r="R222" s="20">
        <f>VLOOKUP(Q222,Table16[#All],2,0)</f>
        <v>0</v>
      </c>
      <c r="S222" s="20" t="s">
        <v>150</v>
      </c>
      <c r="T222" s="20">
        <f>VLOOKUP(S222,Table17[#All],2,0)</f>
        <v>2</v>
      </c>
      <c r="U222" s="21">
        <v>204900</v>
      </c>
    </row>
    <row r="223" spans="1:21">
      <c r="A223" s="22" t="s">
        <v>121</v>
      </c>
      <c r="B223" s="20">
        <f>VLOOKUP(A223,Table7[#All],2,)</f>
        <v>17</v>
      </c>
      <c r="C223" s="23" t="s">
        <v>91</v>
      </c>
      <c r="D223" s="20">
        <f>VLOOKUP(C223,Table8[#All],2,0)</f>
        <v>0</v>
      </c>
      <c r="E223" s="23" t="s">
        <v>92</v>
      </c>
      <c r="F223" s="20">
        <f>VLOOKUP(E223,Table9[#All],2,0)</f>
        <v>0</v>
      </c>
      <c r="G223" s="23" t="s">
        <v>122</v>
      </c>
      <c r="H223" s="20">
        <f>VLOOKUP(G223,Table10[#All],2,0)</f>
        <v>0</v>
      </c>
      <c r="I223" s="23" t="s">
        <v>119</v>
      </c>
      <c r="J223" s="20">
        <f>VLOOKUP(I223,Table11[#All],2,0)</f>
        <v>0</v>
      </c>
      <c r="K223" s="23" t="s">
        <v>98</v>
      </c>
      <c r="L223" s="20">
        <f>VLOOKUP(K223,Table12[#All],2,0)</f>
        <v>0</v>
      </c>
      <c r="M223" s="23" t="s">
        <v>126</v>
      </c>
      <c r="N223" s="20">
        <f>VLOOKUP(M223,Table13[#All],2,0)</f>
        <v>0</v>
      </c>
      <c r="O223" s="23" t="s">
        <v>119</v>
      </c>
      <c r="P223" s="20">
        <f>VLOOKUP(O223,Table14[#All],2,0)</f>
        <v>0</v>
      </c>
      <c r="Q223" s="23" t="s">
        <v>104</v>
      </c>
      <c r="R223" s="20">
        <f>VLOOKUP(Q223,Table16[#All],2,0)</f>
        <v>0</v>
      </c>
      <c r="S223" s="23" t="s">
        <v>111</v>
      </c>
      <c r="T223" s="20">
        <f>VLOOKUP(S223,Table17[#All],2,0)</f>
        <v>0</v>
      </c>
      <c r="U223" s="24">
        <v>200000</v>
      </c>
    </row>
    <row r="224" spans="1:21">
      <c r="A224" s="19" t="s">
        <v>175</v>
      </c>
      <c r="B224" s="20">
        <f>VLOOKUP(A224,Table7[#All],2,)</f>
        <v>6</v>
      </c>
      <c r="C224" s="20" t="s">
        <v>225</v>
      </c>
      <c r="D224" s="20">
        <f>VLOOKUP(C224,Table8[#All],2,0)</f>
        <v>6</v>
      </c>
      <c r="E224" s="20" t="s">
        <v>92</v>
      </c>
      <c r="F224" s="20">
        <f>VLOOKUP(E224,Table9[#All],2,0)</f>
        <v>0</v>
      </c>
      <c r="G224" s="20" t="s">
        <v>122</v>
      </c>
      <c r="H224" s="20">
        <f>VLOOKUP(G224,Table10[#All],2,0)</f>
        <v>0</v>
      </c>
      <c r="I224" s="20" t="s">
        <v>119</v>
      </c>
      <c r="J224" s="20">
        <f>VLOOKUP(I224,Table11[#All],2,0)</f>
        <v>0</v>
      </c>
      <c r="K224" s="20" t="s">
        <v>98</v>
      </c>
      <c r="L224" s="20">
        <f>VLOOKUP(K224,Table12[#All],2,0)</f>
        <v>0</v>
      </c>
      <c r="M224" s="20" t="s">
        <v>98</v>
      </c>
      <c r="N224" s="20">
        <f>VLOOKUP(M224,Table13[#All],2,0)</f>
        <v>2</v>
      </c>
      <c r="O224" s="20" t="s">
        <v>98</v>
      </c>
      <c r="P224" s="20">
        <f>VLOOKUP(O224,Table14[#All],2,0)</f>
        <v>1</v>
      </c>
      <c r="Q224" s="20" t="s">
        <v>104</v>
      </c>
      <c r="R224" s="20">
        <f>VLOOKUP(Q224,Table16[#All],2,0)</f>
        <v>0</v>
      </c>
      <c r="S224" s="20" t="s">
        <v>111</v>
      </c>
      <c r="T224" s="20">
        <f>VLOOKUP(S224,Table17[#All],2,0)</f>
        <v>0</v>
      </c>
      <c r="U224" s="21">
        <v>179900</v>
      </c>
    </row>
    <row r="225" spans="1:21">
      <c r="A225" s="22" t="s">
        <v>89</v>
      </c>
      <c r="B225" s="20">
        <f>VLOOKUP(A225,Table7[#All],2,)</f>
        <v>11</v>
      </c>
      <c r="C225" s="23" t="s">
        <v>91</v>
      </c>
      <c r="D225" s="20">
        <f>VLOOKUP(C225,Table8[#All],2,0)</f>
        <v>0</v>
      </c>
      <c r="E225" s="23" t="s">
        <v>92</v>
      </c>
      <c r="F225" s="20">
        <f>VLOOKUP(E225,Table9[#All],2,0)</f>
        <v>0</v>
      </c>
      <c r="G225" s="23" t="s">
        <v>93</v>
      </c>
      <c r="H225" s="20">
        <f>VLOOKUP(G225,Table10[#All],2,0)</f>
        <v>1</v>
      </c>
      <c r="I225" s="23" t="s">
        <v>98</v>
      </c>
      <c r="J225" s="20">
        <f>VLOOKUP(I225,Table11[#All],2,0)</f>
        <v>1</v>
      </c>
      <c r="K225" s="23" t="s">
        <v>98</v>
      </c>
      <c r="L225" s="20">
        <f>VLOOKUP(K225,Table12[#All],2,0)</f>
        <v>0</v>
      </c>
      <c r="M225" s="23" t="s">
        <v>119</v>
      </c>
      <c r="N225" s="20">
        <f>VLOOKUP(M225,Table13[#All],2,0)</f>
        <v>1</v>
      </c>
      <c r="O225" s="23" t="s">
        <v>98</v>
      </c>
      <c r="P225" s="20">
        <f>VLOOKUP(O225,Table14[#All],2,0)</f>
        <v>1</v>
      </c>
      <c r="Q225" s="23" t="s">
        <v>104</v>
      </c>
      <c r="R225" s="20">
        <f>VLOOKUP(Q225,Table16[#All],2,0)</f>
        <v>0</v>
      </c>
      <c r="S225" s="23" t="s">
        <v>172</v>
      </c>
      <c r="T225" s="20">
        <f>VLOOKUP(S225,Table17[#All],2,0)</f>
        <v>1</v>
      </c>
      <c r="U225" s="24">
        <v>97000</v>
      </c>
    </row>
    <row r="226" spans="1:21">
      <c r="A226" s="19" t="s">
        <v>147</v>
      </c>
      <c r="B226" s="20">
        <f>VLOOKUP(A226,Table7[#All],2,)</f>
        <v>10</v>
      </c>
      <c r="C226" s="20" t="s">
        <v>91</v>
      </c>
      <c r="D226" s="20">
        <f>VLOOKUP(C226,Table8[#All],2,0)</f>
        <v>0</v>
      </c>
      <c r="E226" s="20" t="s">
        <v>92</v>
      </c>
      <c r="F226" s="20">
        <f>VLOOKUP(E226,Table9[#All],2,0)</f>
        <v>0</v>
      </c>
      <c r="G226" s="20" t="s">
        <v>93</v>
      </c>
      <c r="H226" s="20">
        <f>VLOOKUP(G226,Table10[#All],2,0)</f>
        <v>1</v>
      </c>
      <c r="I226" s="20" t="s">
        <v>126</v>
      </c>
      <c r="J226" s="20">
        <f>VLOOKUP(I226,Table11[#All],2,0)</f>
        <v>2</v>
      </c>
      <c r="K226" s="20" t="s">
        <v>98</v>
      </c>
      <c r="L226" s="20">
        <f>VLOOKUP(K226,Table12[#All],2,0)</f>
        <v>0</v>
      </c>
      <c r="M226" s="20" t="s">
        <v>126</v>
      </c>
      <c r="N226" s="20">
        <f>VLOOKUP(M226,Table13[#All],2,0)</f>
        <v>0</v>
      </c>
      <c r="O226" s="20" t="s">
        <v>126</v>
      </c>
      <c r="P226" s="20">
        <f>VLOOKUP(O226,Table14[#All],2,0)</f>
        <v>2</v>
      </c>
      <c r="Q226" s="20" t="s">
        <v>104</v>
      </c>
      <c r="R226" s="20">
        <f>VLOOKUP(Q226,Table16[#All],2,0)</f>
        <v>0</v>
      </c>
      <c r="S226" s="20" t="s">
        <v>111</v>
      </c>
      <c r="T226" s="20">
        <f>VLOOKUP(S226,Table17[#All],2,0)</f>
        <v>0</v>
      </c>
      <c r="U226" s="21">
        <v>386250</v>
      </c>
    </row>
    <row r="227" spans="1:21">
      <c r="A227" s="22" t="s">
        <v>141</v>
      </c>
      <c r="B227" s="20">
        <f>VLOOKUP(A227,Table7[#All],2,)</f>
        <v>22</v>
      </c>
      <c r="C227" s="23" t="s">
        <v>91</v>
      </c>
      <c r="D227" s="20">
        <f>VLOOKUP(C227,Table8[#All],2,0)</f>
        <v>0</v>
      </c>
      <c r="E227" s="23" t="s">
        <v>142</v>
      </c>
      <c r="F227" s="20">
        <f>VLOOKUP(E227,Table9[#All],2,0)</f>
        <v>4</v>
      </c>
      <c r="G227" s="23" t="s">
        <v>122</v>
      </c>
      <c r="H227" s="20">
        <f>VLOOKUP(G227,Table10[#All],2,0)</f>
        <v>0</v>
      </c>
      <c r="I227" s="23" t="s">
        <v>98</v>
      </c>
      <c r="J227" s="20">
        <f>VLOOKUP(I227,Table11[#All],2,0)</f>
        <v>1</v>
      </c>
      <c r="K227" s="23" t="s">
        <v>98</v>
      </c>
      <c r="L227" s="20">
        <f>VLOOKUP(K227,Table12[#All],2,0)</f>
        <v>0</v>
      </c>
      <c r="M227" s="23" t="s">
        <v>98</v>
      </c>
      <c r="N227" s="20">
        <f>VLOOKUP(M227,Table13[#All],2,0)</f>
        <v>2</v>
      </c>
      <c r="O227" s="23" t="s">
        <v>98</v>
      </c>
      <c r="P227" s="20">
        <f>VLOOKUP(O227,Table14[#All],2,0)</f>
        <v>1</v>
      </c>
      <c r="Q227" s="23" t="s">
        <v>104</v>
      </c>
      <c r="R227" s="20">
        <f>VLOOKUP(Q227,Table16[#All],2,0)</f>
        <v>0</v>
      </c>
      <c r="S227" s="23" t="s">
        <v>172</v>
      </c>
      <c r="T227" s="20">
        <f>VLOOKUP(S227,Table17[#All],2,0)</f>
        <v>1</v>
      </c>
      <c r="U227" s="24">
        <v>112000</v>
      </c>
    </row>
    <row r="228" spans="1:21">
      <c r="A228" s="19" t="s">
        <v>162</v>
      </c>
      <c r="B228" s="20">
        <f>VLOOKUP(A228,Table7[#All],2,)</f>
        <v>3</v>
      </c>
      <c r="C228" s="20" t="s">
        <v>91</v>
      </c>
      <c r="D228" s="20">
        <f>VLOOKUP(C228,Table8[#All],2,0)</f>
        <v>0</v>
      </c>
      <c r="E228" s="20" t="s">
        <v>92</v>
      </c>
      <c r="F228" s="20">
        <f>VLOOKUP(E228,Table9[#All],2,0)</f>
        <v>0</v>
      </c>
      <c r="G228" s="20" t="s">
        <v>122</v>
      </c>
      <c r="H228" s="20">
        <f>VLOOKUP(G228,Table10[#All],2,0)</f>
        <v>0</v>
      </c>
      <c r="I228" s="20" t="s">
        <v>119</v>
      </c>
      <c r="J228" s="20">
        <f>VLOOKUP(I228,Table11[#All],2,0)</f>
        <v>0</v>
      </c>
      <c r="K228" s="20" t="s">
        <v>98</v>
      </c>
      <c r="L228" s="20">
        <f>VLOOKUP(K228,Table12[#All],2,0)</f>
        <v>0</v>
      </c>
      <c r="M228" s="20" t="s">
        <v>126</v>
      </c>
      <c r="N228" s="20">
        <f>VLOOKUP(M228,Table13[#All],2,0)</f>
        <v>0</v>
      </c>
      <c r="O228" s="20" t="s">
        <v>119</v>
      </c>
      <c r="P228" s="20">
        <f>VLOOKUP(O228,Table14[#All],2,0)</f>
        <v>0</v>
      </c>
      <c r="Q228" s="20" t="s">
        <v>104</v>
      </c>
      <c r="R228" s="20">
        <f>VLOOKUP(Q228,Table16[#All],2,0)</f>
        <v>0</v>
      </c>
      <c r="S228" s="20" t="s">
        <v>172</v>
      </c>
      <c r="T228" s="20">
        <f>VLOOKUP(S228,Table17[#All],2,0)</f>
        <v>1</v>
      </c>
      <c r="U228" s="21">
        <v>290000</v>
      </c>
    </row>
    <row r="229" spans="1:21">
      <c r="A229" s="22" t="s">
        <v>141</v>
      </c>
      <c r="B229" s="20">
        <f>VLOOKUP(A229,Table7[#All],2,)</f>
        <v>22</v>
      </c>
      <c r="C229" s="23" t="s">
        <v>91</v>
      </c>
      <c r="D229" s="20">
        <f>VLOOKUP(C229,Table8[#All],2,0)</f>
        <v>0</v>
      </c>
      <c r="E229" s="23" t="s">
        <v>142</v>
      </c>
      <c r="F229" s="20">
        <f>VLOOKUP(E229,Table9[#All],2,0)</f>
        <v>4</v>
      </c>
      <c r="G229" s="23" t="s">
        <v>122</v>
      </c>
      <c r="H229" s="20">
        <f>VLOOKUP(G229,Table10[#All],2,0)</f>
        <v>0</v>
      </c>
      <c r="I229" s="23" t="s">
        <v>98</v>
      </c>
      <c r="J229" s="20">
        <f>VLOOKUP(I229,Table11[#All],2,0)</f>
        <v>1</v>
      </c>
      <c r="K229" s="23" t="s">
        <v>98</v>
      </c>
      <c r="L229" s="20">
        <f>VLOOKUP(K229,Table12[#All],2,0)</f>
        <v>0</v>
      </c>
      <c r="M229" s="23" t="s">
        <v>98</v>
      </c>
      <c r="N229" s="20">
        <f>VLOOKUP(M229,Table13[#All],2,0)</f>
        <v>2</v>
      </c>
      <c r="O229" s="23" t="s">
        <v>98</v>
      </c>
      <c r="P229" s="20">
        <f>VLOOKUP(O229,Table14[#All],2,0)</f>
        <v>1</v>
      </c>
      <c r="Q229" s="23" t="s">
        <v>104</v>
      </c>
      <c r="R229" s="20">
        <f>VLOOKUP(Q229,Table16[#All],2,0)</f>
        <v>0</v>
      </c>
      <c r="S229" s="23" t="s">
        <v>111</v>
      </c>
      <c r="T229" s="20">
        <f>VLOOKUP(S229,Table17[#All],2,0)</f>
        <v>0</v>
      </c>
      <c r="U229" s="24">
        <v>106000</v>
      </c>
    </row>
    <row r="230" spans="1:21">
      <c r="A230" s="19" t="s">
        <v>169</v>
      </c>
      <c r="B230" s="20">
        <f>VLOOKUP(A230,Table7[#All],2,)</f>
        <v>9</v>
      </c>
      <c r="C230" s="20" t="s">
        <v>90</v>
      </c>
      <c r="D230" s="20">
        <f>VLOOKUP(C230,Table8[#All],2,0)</f>
        <v>1</v>
      </c>
      <c r="E230" s="20" t="s">
        <v>92</v>
      </c>
      <c r="F230" s="20">
        <f>VLOOKUP(E230,Table9[#All],2,0)</f>
        <v>0</v>
      </c>
      <c r="G230" s="20" t="s">
        <v>93</v>
      </c>
      <c r="H230" s="20">
        <f>VLOOKUP(G230,Table10[#All],2,0)</f>
        <v>1</v>
      </c>
      <c r="I230" s="20" t="s">
        <v>98</v>
      </c>
      <c r="J230" s="20">
        <f>VLOOKUP(I230,Table11[#All],2,0)</f>
        <v>1</v>
      </c>
      <c r="K230" s="20" t="s">
        <v>98</v>
      </c>
      <c r="L230" s="20">
        <f>VLOOKUP(K230,Table12[#All],2,0)</f>
        <v>0</v>
      </c>
      <c r="M230" s="20" t="s">
        <v>98</v>
      </c>
      <c r="N230" s="20">
        <f>VLOOKUP(M230,Table13[#All],2,0)</f>
        <v>2</v>
      </c>
      <c r="O230" s="20" t="s">
        <v>98</v>
      </c>
      <c r="P230" s="20">
        <f>VLOOKUP(O230,Table14[#All],2,0)</f>
        <v>1</v>
      </c>
      <c r="Q230" s="20" t="s">
        <v>104</v>
      </c>
      <c r="R230" s="20">
        <f>VLOOKUP(Q230,Table16[#All],2,0)</f>
        <v>0</v>
      </c>
      <c r="S230" s="20" t="s">
        <v>111</v>
      </c>
      <c r="T230" s="20">
        <f>VLOOKUP(S230,Table17[#All],2,0)</f>
        <v>0</v>
      </c>
      <c r="U230" s="21">
        <v>125000</v>
      </c>
    </row>
    <row r="231" spans="1:21">
      <c r="A231" s="22" t="s">
        <v>156</v>
      </c>
      <c r="B231" s="20">
        <f>VLOOKUP(A231,Table7[#All],2,)</f>
        <v>21</v>
      </c>
      <c r="C231" s="23" t="s">
        <v>91</v>
      </c>
      <c r="D231" s="20">
        <f>VLOOKUP(C231,Table8[#All],2,0)</f>
        <v>0</v>
      </c>
      <c r="E231" s="23" t="s">
        <v>129</v>
      </c>
      <c r="F231" s="20">
        <f>VLOOKUP(E231,Table9[#All],2,0)</f>
        <v>3</v>
      </c>
      <c r="G231" s="23" t="s">
        <v>93</v>
      </c>
      <c r="H231" s="20">
        <f>VLOOKUP(G231,Table10[#All],2,0)</f>
        <v>1</v>
      </c>
      <c r="I231" s="23" t="s">
        <v>119</v>
      </c>
      <c r="J231" s="20">
        <f>VLOOKUP(I231,Table11[#All],2,0)</f>
        <v>0</v>
      </c>
      <c r="K231" s="23" t="s">
        <v>98</v>
      </c>
      <c r="L231" s="20">
        <f>VLOOKUP(K231,Table12[#All],2,0)</f>
        <v>0</v>
      </c>
      <c r="M231" s="23" t="s">
        <v>126</v>
      </c>
      <c r="N231" s="20">
        <f>VLOOKUP(M231,Table13[#All],2,0)</f>
        <v>0</v>
      </c>
      <c r="O231" s="23" t="s">
        <v>119</v>
      </c>
      <c r="P231" s="20">
        <f>VLOOKUP(O231,Table14[#All],2,0)</f>
        <v>0</v>
      </c>
      <c r="Q231" s="23" t="s">
        <v>104</v>
      </c>
      <c r="R231" s="20">
        <f>VLOOKUP(Q231,Table16[#All],2,0)</f>
        <v>0</v>
      </c>
      <c r="S231" s="23" t="s">
        <v>111</v>
      </c>
      <c r="T231" s="20">
        <f>VLOOKUP(S231,Table17[#All],2,0)</f>
        <v>0</v>
      </c>
      <c r="U231" s="24">
        <v>192500</v>
      </c>
    </row>
    <row r="232" spans="1:21">
      <c r="A232" s="19" t="s">
        <v>89</v>
      </c>
      <c r="B232" s="20">
        <f>VLOOKUP(A232,Table7[#All],2,)</f>
        <v>11</v>
      </c>
      <c r="C232" s="20" t="s">
        <v>91</v>
      </c>
      <c r="D232" s="20">
        <f>VLOOKUP(C232,Table8[#All],2,0)</f>
        <v>0</v>
      </c>
      <c r="E232" s="20" t="s">
        <v>92</v>
      </c>
      <c r="F232" s="20">
        <f>VLOOKUP(E232,Table9[#All],2,0)</f>
        <v>0</v>
      </c>
      <c r="G232" s="20" t="s">
        <v>93</v>
      </c>
      <c r="H232" s="20">
        <f>VLOOKUP(G232,Table10[#All],2,0)</f>
        <v>1</v>
      </c>
      <c r="I232" s="20" t="s">
        <v>98</v>
      </c>
      <c r="J232" s="20">
        <f>VLOOKUP(I232,Table11[#All],2,0)</f>
        <v>1</v>
      </c>
      <c r="K232" s="20" t="s">
        <v>98</v>
      </c>
      <c r="L232" s="20">
        <f>VLOOKUP(K232,Table12[#All],2,0)</f>
        <v>0</v>
      </c>
      <c r="M232" s="20" t="s">
        <v>98</v>
      </c>
      <c r="N232" s="20">
        <f>VLOOKUP(M232,Table13[#All],2,0)</f>
        <v>2</v>
      </c>
      <c r="O232" s="20" t="s">
        <v>98</v>
      </c>
      <c r="P232" s="20">
        <f>VLOOKUP(O232,Table14[#All],2,0)</f>
        <v>1</v>
      </c>
      <c r="Q232" s="20" t="s">
        <v>104</v>
      </c>
      <c r="R232" s="20">
        <f>VLOOKUP(Q232,Table16[#All],2,0)</f>
        <v>0</v>
      </c>
      <c r="S232" s="20" t="s">
        <v>111</v>
      </c>
      <c r="T232" s="20">
        <f>VLOOKUP(S232,Table17[#All],2,0)</f>
        <v>0</v>
      </c>
      <c r="U232" s="21">
        <v>148000</v>
      </c>
    </row>
    <row r="233" spans="1:21">
      <c r="A233" s="22" t="s">
        <v>162</v>
      </c>
      <c r="B233" s="20">
        <f>VLOOKUP(A233,Table7[#All],2,)</f>
        <v>3</v>
      </c>
      <c r="C233" s="23" t="s">
        <v>91</v>
      </c>
      <c r="D233" s="20">
        <f>VLOOKUP(C233,Table8[#All],2,0)</f>
        <v>0</v>
      </c>
      <c r="E233" s="23" t="s">
        <v>92</v>
      </c>
      <c r="F233" s="20">
        <f>VLOOKUP(E233,Table9[#All],2,0)</f>
        <v>0</v>
      </c>
      <c r="G233" s="23" t="s">
        <v>122</v>
      </c>
      <c r="H233" s="20">
        <f>VLOOKUP(G233,Table10[#All],2,0)</f>
        <v>0</v>
      </c>
      <c r="I233" s="23" t="s">
        <v>119</v>
      </c>
      <c r="J233" s="20">
        <f>VLOOKUP(I233,Table11[#All],2,0)</f>
        <v>0</v>
      </c>
      <c r="K233" s="23" t="s">
        <v>98</v>
      </c>
      <c r="L233" s="20">
        <f>VLOOKUP(K233,Table12[#All],2,0)</f>
        <v>0</v>
      </c>
      <c r="M233" s="23" t="s">
        <v>126</v>
      </c>
      <c r="N233" s="20">
        <f>VLOOKUP(M233,Table13[#All],2,0)</f>
        <v>0</v>
      </c>
      <c r="O233" s="23" t="s">
        <v>126</v>
      </c>
      <c r="P233" s="20">
        <f>VLOOKUP(O233,Table14[#All],2,0)</f>
        <v>2</v>
      </c>
      <c r="Q233" s="23" t="s">
        <v>104</v>
      </c>
      <c r="R233" s="20">
        <f>VLOOKUP(Q233,Table16[#All],2,0)</f>
        <v>0</v>
      </c>
      <c r="S233" s="23" t="s">
        <v>111</v>
      </c>
      <c r="T233" s="20">
        <f>VLOOKUP(S233,Table17[#All],2,0)</f>
        <v>0</v>
      </c>
      <c r="U233" s="24">
        <v>403000</v>
      </c>
    </row>
    <row r="234" spans="1:21">
      <c r="A234" s="19" t="s">
        <v>141</v>
      </c>
      <c r="B234" s="20">
        <f>VLOOKUP(A234,Table7[#All],2,)</f>
        <v>22</v>
      </c>
      <c r="C234" s="20" t="s">
        <v>91</v>
      </c>
      <c r="D234" s="20">
        <f>VLOOKUP(C234,Table8[#All],2,0)</f>
        <v>0</v>
      </c>
      <c r="E234" s="20" t="s">
        <v>142</v>
      </c>
      <c r="F234" s="20">
        <f>VLOOKUP(E234,Table9[#All],2,0)</f>
        <v>4</v>
      </c>
      <c r="G234" s="20" t="s">
        <v>122</v>
      </c>
      <c r="H234" s="20">
        <f>VLOOKUP(G234,Table10[#All],2,0)</f>
        <v>0</v>
      </c>
      <c r="I234" s="20" t="s">
        <v>98</v>
      </c>
      <c r="J234" s="20">
        <f>VLOOKUP(I234,Table11[#All],2,0)</f>
        <v>1</v>
      </c>
      <c r="K234" s="20" t="s">
        <v>98</v>
      </c>
      <c r="L234" s="20">
        <f>VLOOKUP(K234,Table12[#All],2,0)</f>
        <v>0</v>
      </c>
      <c r="M234" s="20" t="s">
        <v>98</v>
      </c>
      <c r="N234" s="20">
        <f>VLOOKUP(M234,Table13[#All],2,0)</f>
        <v>2</v>
      </c>
      <c r="O234" s="20" t="s">
        <v>98</v>
      </c>
      <c r="P234" s="20">
        <f>VLOOKUP(O234,Table14[#All],2,0)</f>
        <v>1</v>
      </c>
      <c r="Q234" s="20" t="s">
        <v>104</v>
      </c>
      <c r="R234" s="20">
        <f>VLOOKUP(Q234,Table16[#All],2,0)</f>
        <v>0</v>
      </c>
      <c r="S234" s="20" t="s">
        <v>111</v>
      </c>
      <c r="T234" s="20">
        <f>VLOOKUP(S234,Table17[#All],2,0)</f>
        <v>0</v>
      </c>
      <c r="U234" s="21">
        <v>94500</v>
      </c>
    </row>
    <row r="235" spans="1:21">
      <c r="A235" s="22" t="s">
        <v>209</v>
      </c>
      <c r="B235" s="20">
        <f>VLOOKUP(A235,Table7[#All],2,)</f>
        <v>0</v>
      </c>
      <c r="C235" s="23" t="s">
        <v>91</v>
      </c>
      <c r="D235" s="20">
        <f>VLOOKUP(C235,Table8[#All],2,0)</f>
        <v>0</v>
      </c>
      <c r="E235" s="23" t="s">
        <v>92</v>
      </c>
      <c r="F235" s="20">
        <f>VLOOKUP(E235,Table9[#All],2,0)</f>
        <v>0</v>
      </c>
      <c r="G235" s="23" t="s">
        <v>93</v>
      </c>
      <c r="H235" s="20">
        <f>VLOOKUP(G235,Table10[#All],2,0)</f>
        <v>1</v>
      </c>
      <c r="I235" s="23" t="s">
        <v>98</v>
      </c>
      <c r="J235" s="20">
        <f>VLOOKUP(I235,Table11[#All],2,0)</f>
        <v>1</v>
      </c>
      <c r="K235" s="23" t="s">
        <v>119</v>
      </c>
      <c r="L235" s="20">
        <f>VLOOKUP(K235,Table12[#All],2,0)</f>
        <v>1</v>
      </c>
      <c r="M235" s="23" t="s">
        <v>98</v>
      </c>
      <c r="N235" s="20">
        <f>VLOOKUP(M235,Table13[#All],2,0)</f>
        <v>2</v>
      </c>
      <c r="O235" s="23" t="s">
        <v>98</v>
      </c>
      <c r="P235" s="20">
        <f>VLOOKUP(O235,Table14[#All],2,0)</f>
        <v>1</v>
      </c>
      <c r="Q235" s="23" t="s">
        <v>104</v>
      </c>
      <c r="R235" s="20">
        <f>VLOOKUP(Q235,Table16[#All],2,0)</f>
        <v>0</v>
      </c>
      <c r="S235" s="23" t="s">
        <v>111</v>
      </c>
      <c r="T235" s="20">
        <f>VLOOKUP(S235,Table17[#All],2,0)</f>
        <v>0</v>
      </c>
      <c r="U235" s="24">
        <v>128200</v>
      </c>
    </row>
    <row r="236" spans="1:21">
      <c r="A236" s="19" t="s">
        <v>121</v>
      </c>
      <c r="B236" s="20">
        <f>VLOOKUP(A236,Table7[#All],2,)</f>
        <v>17</v>
      </c>
      <c r="C236" s="20" t="s">
        <v>91</v>
      </c>
      <c r="D236" s="20">
        <f>VLOOKUP(C236,Table8[#All],2,0)</f>
        <v>0</v>
      </c>
      <c r="E236" s="20" t="s">
        <v>92</v>
      </c>
      <c r="F236" s="20">
        <f>VLOOKUP(E236,Table9[#All],2,0)</f>
        <v>0</v>
      </c>
      <c r="G236" s="20" t="s">
        <v>122</v>
      </c>
      <c r="H236" s="20">
        <f>VLOOKUP(G236,Table10[#All],2,0)</f>
        <v>0</v>
      </c>
      <c r="I236" s="20" t="s">
        <v>119</v>
      </c>
      <c r="J236" s="20">
        <f>VLOOKUP(I236,Table11[#All],2,0)</f>
        <v>0</v>
      </c>
      <c r="K236" s="20" t="s">
        <v>98</v>
      </c>
      <c r="L236" s="20">
        <f>VLOOKUP(K236,Table12[#All],2,0)</f>
        <v>0</v>
      </c>
      <c r="M236" s="20" t="s">
        <v>126</v>
      </c>
      <c r="N236" s="20">
        <f>VLOOKUP(M236,Table13[#All],2,0)</f>
        <v>0</v>
      </c>
      <c r="O236" s="20" t="s">
        <v>119</v>
      </c>
      <c r="P236" s="20">
        <f>VLOOKUP(O236,Table14[#All],2,0)</f>
        <v>0</v>
      </c>
      <c r="Q236" s="20" t="s">
        <v>104</v>
      </c>
      <c r="R236" s="20">
        <f>VLOOKUP(Q236,Table16[#All],2,0)</f>
        <v>0</v>
      </c>
      <c r="S236" s="20" t="s">
        <v>111</v>
      </c>
      <c r="T236" s="20">
        <f>VLOOKUP(S236,Table17[#All],2,0)</f>
        <v>0</v>
      </c>
      <c r="U236" s="21">
        <v>216500</v>
      </c>
    </row>
    <row r="237" spans="1:21">
      <c r="A237" s="22" t="s">
        <v>141</v>
      </c>
      <c r="B237" s="20">
        <f>VLOOKUP(A237,Table7[#All],2,)</f>
        <v>22</v>
      </c>
      <c r="C237" s="23" t="s">
        <v>91</v>
      </c>
      <c r="D237" s="20">
        <f>VLOOKUP(C237,Table8[#All],2,0)</f>
        <v>0</v>
      </c>
      <c r="E237" s="23" t="s">
        <v>129</v>
      </c>
      <c r="F237" s="20">
        <f>VLOOKUP(E237,Table9[#All],2,0)</f>
        <v>3</v>
      </c>
      <c r="G237" s="23" t="s">
        <v>122</v>
      </c>
      <c r="H237" s="20">
        <f>VLOOKUP(G237,Table10[#All],2,0)</f>
        <v>0</v>
      </c>
      <c r="I237" s="23" t="s">
        <v>98</v>
      </c>
      <c r="J237" s="20">
        <f>VLOOKUP(I237,Table11[#All],2,0)</f>
        <v>1</v>
      </c>
      <c r="K237" s="23" t="s">
        <v>98</v>
      </c>
      <c r="L237" s="20">
        <f>VLOOKUP(K237,Table12[#All],2,0)</f>
        <v>0</v>
      </c>
      <c r="M237" s="23" t="s">
        <v>98</v>
      </c>
      <c r="N237" s="20">
        <f>VLOOKUP(M237,Table13[#All],2,0)</f>
        <v>2</v>
      </c>
      <c r="O237" s="23" t="s">
        <v>98</v>
      </c>
      <c r="P237" s="20">
        <f>VLOOKUP(O237,Table14[#All],2,0)</f>
        <v>1</v>
      </c>
      <c r="Q237" s="23" t="s">
        <v>104</v>
      </c>
      <c r="R237" s="20">
        <f>VLOOKUP(Q237,Table16[#All],2,0)</f>
        <v>0</v>
      </c>
      <c r="S237" s="23" t="s">
        <v>111</v>
      </c>
      <c r="T237" s="20">
        <f>VLOOKUP(S237,Table17[#All],2,0)</f>
        <v>0</v>
      </c>
      <c r="U237" s="24">
        <v>89500</v>
      </c>
    </row>
    <row r="238" spans="1:21">
      <c r="A238" s="19" t="s">
        <v>209</v>
      </c>
      <c r="B238" s="20">
        <f>VLOOKUP(A238,Table7[#All],2,)</f>
        <v>0</v>
      </c>
      <c r="C238" s="20" t="s">
        <v>91</v>
      </c>
      <c r="D238" s="20">
        <f>VLOOKUP(C238,Table8[#All],2,0)</f>
        <v>0</v>
      </c>
      <c r="E238" s="20" t="s">
        <v>92</v>
      </c>
      <c r="F238" s="20">
        <f>VLOOKUP(E238,Table9[#All],2,0)</f>
        <v>0</v>
      </c>
      <c r="G238" s="20" t="s">
        <v>93</v>
      </c>
      <c r="H238" s="20">
        <f>VLOOKUP(G238,Table10[#All],2,0)</f>
        <v>1</v>
      </c>
      <c r="I238" s="20" t="s">
        <v>119</v>
      </c>
      <c r="J238" s="20">
        <f>VLOOKUP(I238,Table11[#All],2,0)</f>
        <v>0</v>
      </c>
      <c r="K238" s="20" t="s">
        <v>98</v>
      </c>
      <c r="L238" s="20">
        <f>VLOOKUP(K238,Table12[#All],2,0)</f>
        <v>0</v>
      </c>
      <c r="M238" s="20" t="s">
        <v>126</v>
      </c>
      <c r="N238" s="20">
        <f>VLOOKUP(M238,Table13[#All],2,0)</f>
        <v>0</v>
      </c>
      <c r="O238" s="20" t="s">
        <v>119</v>
      </c>
      <c r="P238" s="20">
        <f>VLOOKUP(O238,Table14[#All],2,0)</f>
        <v>0</v>
      </c>
      <c r="Q238" s="20" t="s">
        <v>104</v>
      </c>
      <c r="R238" s="20">
        <f>VLOOKUP(Q238,Table16[#All],2,0)</f>
        <v>0</v>
      </c>
      <c r="S238" s="20" t="s">
        <v>111</v>
      </c>
      <c r="T238" s="20">
        <f>VLOOKUP(S238,Table17[#All],2,0)</f>
        <v>0</v>
      </c>
      <c r="U238" s="21">
        <v>185500</v>
      </c>
    </row>
    <row r="239" spans="1:21">
      <c r="A239" s="22" t="s">
        <v>165</v>
      </c>
      <c r="B239" s="20">
        <f>VLOOKUP(A239,Table7[#All],2,)</f>
        <v>12</v>
      </c>
      <c r="C239" s="23" t="s">
        <v>170</v>
      </c>
      <c r="D239" s="20">
        <f>VLOOKUP(C239,Table8[#All],2,0)</f>
        <v>8</v>
      </c>
      <c r="E239" s="23" t="s">
        <v>92</v>
      </c>
      <c r="F239" s="20">
        <f>VLOOKUP(E239,Table9[#All],2,0)</f>
        <v>0</v>
      </c>
      <c r="G239" s="23" t="s">
        <v>122</v>
      </c>
      <c r="H239" s="20">
        <f>VLOOKUP(G239,Table10[#All],2,0)</f>
        <v>0</v>
      </c>
      <c r="I239" s="23" t="s">
        <v>119</v>
      </c>
      <c r="J239" s="20">
        <f>VLOOKUP(I239,Table11[#All],2,0)</f>
        <v>0</v>
      </c>
      <c r="K239" s="23" t="s">
        <v>98</v>
      </c>
      <c r="L239" s="20">
        <f>VLOOKUP(K239,Table12[#All],2,0)</f>
        <v>0</v>
      </c>
      <c r="M239" s="23" t="s">
        <v>126</v>
      </c>
      <c r="N239" s="20">
        <f>VLOOKUP(M239,Table13[#All],2,0)</f>
        <v>0</v>
      </c>
      <c r="O239" s="23" t="s">
        <v>119</v>
      </c>
      <c r="P239" s="20">
        <f>VLOOKUP(O239,Table14[#All],2,0)</f>
        <v>0</v>
      </c>
      <c r="Q239" s="23" t="s">
        <v>104</v>
      </c>
      <c r="R239" s="20">
        <f>VLOOKUP(Q239,Table16[#All],2,0)</f>
        <v>0</v>
      </c>
      <c r="S239" s="23" t="s">
        <v>111</v>
      </c>
      <c r="T239" s="20">
        <f>VLOOKUP(S239,Table17[#All],2,0)</f>
        <v>0</v>
      </c>
      <c r="U239" s="24">
        <v>194500</v>
      </c>
    </row>
    <row r="240" spans="1:21">
      <c r="A240" s="19" t="s">
        <v>147</v>
      </c>
      <c r="B240" s="20">
        <f>VLOOKUP(A240,Table7[#All],2,)</f>
        <v>10</v>
      </c>
      <c r="C240" s="20" t="s">
        <v>91</v>
      </c>
      <c r="D240" s="20">
        <f>VLOOKUP(C240,Table8[#All],2,0)</f>
        <v>0</v>
      </c>
      <c r="E240" s="20" t="s">
        <v>92</v>
      </c>
      <c r="F240" s="20">
        <f>VLOOKUP(E240,Table9[#All],2,0)</f>
        <v>0</v>
      </c>
      <c r="G240" s="20" t="s">
        <v>93</v>
      </c>
      <c r="H240" s="20">
        <f>VLOOKUP(G240,Table10[#All],2,0)</f>
        <v>1</v>
      </c>
      <c r="I240" s="20" t="s">
        <v>126</v>
      </c>
      <c r="J240" s="20">
        <f>VLOOKUP(I240,Table11[#All],2,0)</f>
        <v>2</v>
      </c>
      <c r="K240" s="20" t="s">
        <v>98</v>
      </c>
      <c r="L240" s="20">
        <f>VLOOKUP(K240,Table12[#All],2,0)</f>
        <v>0</v>
      </c>
      <c r="M240" s="20" t="s">
        <v>126</v>
      </c>
      <c r="N240" s="20">
        <f>VLOOKUP(M240,Table13[#All],2,0)</f>
        <v>0</v>
      </c>
      <c r="O240" s="20" t="s">
        <v>119</v>
      </c>
      <c r="P240" s="20">
        <f>VLOOKUP(O240,Table14[#All],2,0)</f>
        <v>0</v>
      </c>
      <c r="Q240" s="20" t="s">
        <v>104</v>
      </c>
      <c r="R240" s="20">
        <f>VLOOKUP(Q240,Table16[#All],2,0)</f>
        <v>0</v>
      </c>
      <c r="S240" s="20" t="s">
        <v>150</v>
      </c>
      <c r="T240" s="20">
        <f>VLOOKUP(S240,Table17[#All],2,0)</f>
        <v>2</v>
      </c>
      <c r="U240" s="21">
        <v>318000</v>
      </c>
    </row>
    <row r="241" spans="1:21">
      <c r="A241" s="22" t="s">
        <v>206</v>
      </c>
      <c r="B241" s="20">
        <f>VLOOKUP(A241,Table7[#All],2,)</f>
        <v>15</v>
      </c>
      <c r="C241" s="23" t="s">
        <v>91</v>
      </c>
      <c r="D241" s="20">
        <f>VLOOKUP(C241,Table8[#All],2,0)</f>
        <v>0</v>
      </c>
      <c r="E241" s="23" t="s">
        <v>92</v>
      </c>
      <c r="F241" s="20">
        <f>VLOOKUP(E241,Table9[#All],2,0)</f>
        <v>0</v>
      </c>
      <c r="G241" s="23" t="s">
        <v>176</v>
      </c>
      <c r="H241" s="20">
        <f>VLOOKUP(G241,Table10[#All],2,0)</f>
        <v>2</v>
      </c>
      <c r="I241" s="23" t="s">
        <v>98</v>
      </c>
      <c r="J241" s="20">
        <f>VLOOKUP(I241,Table11[#All],2,0)</f>
        <v>1</v>
      </c>
      <c r="K241" s="23" t="s">
        <v>139</v>
      </c>
      <c r="L241" s="20">
        <f>VLOOKUP(K241,Table12[#All],2,0)</f>
        <v>3</v>
      </c>
      <c r="M241" s="23" t="s">
        <v>98</v>
      </c>
      <c r="N241" s="20">
        <f>VLOOKUP(M241,Table13[#All],2,0)</f>
        <v>2</v>
      </c>
      <c r="O241" s="23" t="s">
        <v>98</v>
      </c>
      <c r="P241" s="20">
        <f>VLOOKUP(O241,Table14[#All],2,0)</f>
        <v>1</v>
      </c>
      <c r="Q241" s="23" t="s">
        <v>104</v>
      </c>
      <c r="R241" s="20">
        <f>VLOOKUP(Q241,Table16[#All],2,0)</f>
        <v>0</v>
      </c>
      <c r="S241" s="23" t="s">
        <v>111</v>
      </c>
      <c r="T241" s="20">
        <f>VLOOKUP(S241,Table17[#All],2,0)</f>
        <v>0</v>
      </c>
      <c r="U241" s="24">
        <v>113000</v>
      </c>
    </row>
    <row r="242" spans="1:21">
      <c r="A242" s="19" t="s">
        <v>163</v>
      </c>
      <c r="B242" s="20">
        <f>VLOOKUP(A242,Table7[#All],2,)</f>
        <v>5</v>
      </c>
      <c r="C242" s="20" t="s">
        <v>91</v>
      </c>
      <c r="D242" s="20">
        <f>VLOOKUP(C242,Table8[#All],2,0)</f>
        <v>0</v>
      </c>
      <c r="E242" s="20" t="s">
        <v>92</v>
      </c>
      <c r="F242" s="20">
        <f>VLOOKUP(E242,Table9[#All],2,0)</f>
        <v>0</v>
      </c>
      <c r="G242" s="20" t="s">
        <v>93</v>
      </c>
      <c r="H242" s="20">
        <f>VLOOKUP(G242,Table10[#All],2,0)</f>
        <v>1</v>
      </c>
      <c r="I242" s="20" t="s">
        <v>119</v>
      </c>
      <c r="J242" s="20">
        <f>VLOOKUP(I242,Table11[#All],2,0)</f>
        <v>0</v>
      </c>
      <c r="K242" s="20" t="s">
        <v>98</v>
      </c>
      <c r="L242" s="20">
        <f>VLOOKUP(K242,Table12[#All],2,0)</f>
        <v>0</v>
      </c>
      <c r="M242" s="20" t="s">
        <v>126</v>
      </c>
      <c r="N242" s="20">
        <f>VLOOKUP(M242,Table13[#All],2,0)</f>
        <v>0</v>
      </c>
      <c r="O242" s="20" t="s">
        <v>119</v>
      </c>
      <c r="P242" s="20">
        <f>VLOOKUP(O242,Table14[#All],2,0)</f>
        <v>0</v>
      </c>
      <c r="Q242" s="20" t="s">
        <v>104</v>
      </c>
      <c r="R242" s="20">
        <f>VLOOKUP(Q242,Table16[#All],2,0)</f>
        <v>0</v>
      </c>
      <c r="S242" s="20" t="s">
        <v>111</v>
      </c>
      <c r="T242" s="20">
        <f>VLOOKUP(S242,Table17[#All],2,0)</f>
        <v>0</v>
      </c>
      <c r="U242" s="21">
        <v>262500</v>
      </c>
    </row>
    <row r="243" spans="1:21">
      <c r="A243" s="22" t="s">
        <v>188</v>
      </c>
      <c r="B243" s="20">
        <f>VLOOKUP(A243,Table7[#All],2,)</f>
        <v>7</v>
      </c>
      <c r="C243" s="23" t="s">
        <v>91</v>
      </c>
      <c r="D243" s="20">
        <f>VLOOKUP(C243,Table8[#All],2,0)</f>
        <v>0</v>
      </c>
      <c r="E243" s="23" t="s">
        <v>92</v>
      </c>
      <c r="F243" s="20">
        <f>VLOOKUP(E243,Table9[#All],2,0)</f>
        <v>0</v>
      </c>
      <c r="G243" s="23" t="s">
        <v>93</v>
      </c>
      <c r="H243" s="20">
        <f>VLOOKUP(G243,Table10[#All],2,0)</f>
        <v>1</v>
      </c>
      <c r="I243" s="23" t="s">
        <v>98</v>
      </c>
      <c r="J243" s="20">
        <f>VLOOKUP(I243,Table11[#All],2,0)</f>
        <v>1</v>
      </c>
      <c r="K243" s="23" t="s">
        <v>98</v>
      </c>
      <c r="L243" s="20">
        <f>VLOOKUP(K243,Table12[#All],2,0)</f>
        <v>0</v>
      </c>
      <c r="M243" s="23" t="s">
        <v>119</v>
      </c>
      <c r="N243" s="20">
        <f>VLOOKUP(M243,Table13[#All],2,0)</f>
        <v>1</v>
      </c>
      <c r="O243" s="23" t="s">
        <v>119</v>
      </c>
      <c r="P243" s="20">
        <f>VLOOKUP(O243,Table14[#All],2,0)</f>
        <v>0</v>
      </c>
      <c r="Q243" s="23" t="s">
        <v>104</v>
      </c>
      <c r="R243" s="20">
        <f>VLOOKUP(Q243,Table16[#All],2,0)</f>
        <v>0</v>
      </c>
      <c r="S243" s="23" t="s">
        <v>111</v>
      </c>
      <c r="T243" s="20">
        <f>VLOOKUP(S243,Table17[#All],2,0)</f>
        <v>0</v>
      </c>
      <c r="U243" s="24">
        <v>110500</v>
      </c>
    </row>
    <row r="244" spans="1:21">
      <c r="A244" s="19" t="s">
        <v>188</v>
      </c>
      <c r="B244" s="20">
        <f>VLOOKUP(A244,Table7[#All],2,)</f>
        <v>7</v>
      </c>
      <c r="C244" s="20" t="s">
        <v>91</v>
      </c>
      <c r="D244" s="20">
        <f>VLOOKUP(C244,Table8[#All],2,0)</f>
        <v>0</v>
      </c>
      <c r="E244" s="20" t="s">
        <v>92</v>
      </c>
      <c r="F244" s="20">
        <f>VLOOKUP(E244,Table9[#All],2,0)</f>
        <v>0</v>
      </c>
      <c r="G244" s="20" t="s">
        <v>176</v>
      </c>
      <c r="H244" s="20">
        <f>VLOOKUP(G244,Table10[#All],2,0)</f>
        <v>2</v>
      </c>
      <c r="I244" s="20" t="s">
        <v>98</v>
      </c>
      <c r="J244" s="20">
        <f>VLOOKUP(I244,Table11[#All],2,0)</f>
        <v>1</v>
      </c>
      <c r="K244" s="20" t="s">
        <v>98</v>
      </c>
      <c r="L244" s="20">
        <f>VLOOKUP(K244,Table12[#All],2,0)</f>
        <v>0</v>
      </c>
      <c r="M244" s="20" t="s">
        <v>119</v>
      </c>
      <c r="N244" s="20">
        <f>VLOOKUP(M244,Table13[#All],2,0)</f>
        <v>1</v>
      </c>
      <c r="O244" s="20" t="s">
        <v>98</v>
      </c>
      <c r="P244" s="20">
        <f>VLOOKUP(O244,Table14[#All],2,0)</f>
        <v>1</v>
      </c>
      <c r="Q244" s="20" t="s">
        <v>104</v>
      </c>
      <c r="R244" s="20">
        <f>VLOOKUP(Q244,Table16[#All],2,0)</f>
        <v>0</v>
      </c>
      <c r="S244" s="20" t="s">
        <v>111</v>
      </c>
      <c r="T244" s="20">
        <f>VLOOKUP(S244,Table17[#All],2,0)</f>
        <v>0</v>
      </c>
      <c r="U244" s="21">
        <v>79000</v>
      </c>
    </row>
    <row r="245" spans="1:21">
      <c r="A245" s="22" t="s">
        <v>165</v>
      </c>
      <c r="B245" s="20">
        <f>VLOOKUP(A245,Table7[#All],2,)</f>
        <v>12</v>
      </c>
      <c r="C245" s="23" t="s">
        <v>91</v>
      </c>
      <c r="D245" s="20">
        <f>VLOOKUP(C245,Table8[#All],2,0)</f>
        <v>0</v>
      </c>
      <c r="E245" s="23" t="s">
        <v>129</v>
      </c>
      <c r="F245" s="20">
        <f>VLOOKUP(E245,Table9[#All],2,0)</f>
        <v>3</v>
      </c>
      <c r="G245" s="23" t="s">
        <v>122</v>
      </c>
      <c r="H245" s="20">
        <f>VLOOKUP(G245,Table10[#All],2,0)</f>
        <v>0</v>
      </c>
      <c r="I245" s="23" t="s">
        <v>119</v>
      </c>
      <c r="J245" s="20">
        <f>VLOOKUP(I245,Table11[#All],2,0)</f>
        <v>0</v>
      </c>
      <c r="K245" s="23" t="s">
        <v>98</v>
      </c>
      <c r="L245" s="20">
        <f>VLOOKUP(K245,Table12[#All],2,0)</f>
        <v>0</v>
      </c>
      <c r="M245" s="23" t="s">
        <v>98</v>
      </c>
      <c r="N245" s="20">
        <f>VLOOKUP(M245,Table13[#All],2,0)</f>
        <v>2</v>
      </c>
      <c r="O245" s="23" t="s">
        <v>98</v>
      </c>
      <c r="P245" s="20">
        <f>VLOOKUP(O245,Table14[#All],2,0)</f>
        <v>1</v>
      </c>
      <c r="Q245" s="23" t="s">
        <v>104</v>
      </c>
      <c r="R245" s="20">
        <f>VLOOKUP(Q245,Table16[#All],2,0)</f>
        <v>0</v>
      </c>
      <c r="S245" s="23" t="s">
        <v>111</v>
      </c>
      <c r="T245" s="20">
        <f>VLOOKUP(S245,Table17[#All],2,0)</f>
        <v>0</v>
      </c>
      <c r="U245" s="24">
        <v>120000</v>
      </c>
    </row>
    <row r="246" spans="1:21">
      <c r="A246" s="19" t="s">
        <v>165</v>
      </c>
      <c r="B246" s="20">
        <f>VLOOKUP(A246,Table7[#All],2,)</f>
        <v>12</v>
      </c>
      <c r="C246" s="20" t="s">
        <v>91</v>
      </c>
      <c r="D246" s="20">
        <f>VLOOKUP(C246,Table8[#All],2,0)</f>
        <v>0</v>
      </c>
      <c r="E246" s="20" t="s">
        <v>92</v>
      </c>
      <c r="F246" s="20">
        <f>VLOOKUP(E246,Table9[#All],2,0)</f>
        <v>0</v>
      </c>
      <c r="G246" s="20" t="s">
        <v>122</v>
      </c>
      <c r="H246" s="20">
        <f>VLOOKUP(G246,Table10[#All],2,0)</f>
        <v>0</v>
      </c>
      <c r="I246" s="20" t="s">
        <v>119</v>
      </c>
      <c r="J246" s="20">
        <f>VLOOKUP(I246,Table11[#All],2,0)</f>
        <v>0</v>
      </c>
      <c r="K246" s="20" t="s">
        <v>98</v>
      </c>
      <c r="L246" s="20">
        <f>VLOOKUP(K246,Table12[#All],2,0)</f>
        <v>0</v>
      </c>
      <c r="M246" s="20" t="s">
        <v>126</v>
      </c>
      <c r="N246" s="20">
        <f>VLOOKUP(M246,Table13[#All],2,0)</f>
        <v>0</v>
      </c>
      <c r="O246" s="20" t="s">
        <v>119</v>
      </c>
      <c r="P246" s="20">
        <f>VLOOKUP(O246,Table14[#All],2,0)</f>
        <v>0</v>
      </c>
      <c r="Q246" s="20" t="s">
        <v>104</v>
      </c>
      <c r="R246" s="20">
        <f>VLOOKUP(Q246,Table16[#All],2,0)</f>
        <v>0</v>
      </c>
      <c r="S246" s="20" t="s">
        <v>111</v>
      </c>
      <c r="T246" s="20">
        <f>VLOOKUP(S246,Table17[#All],2,0)</f>
        <v>0</v>
      </c>
      <c r="U246" s="21">
        <v>205000</v>
      </c>
    </row>
    <row r="247" spans="1:21">
      <c r="A247" s="22" t="s">
        <v>175</v>
      </c>
      <c r="B247" s="20">
        <f>VLOOKUP(A247,Table7[#All],2,)</f>
        <v>6</v>
      </c>
      <c r="C247" s="23" t="s">
        <v>91</v>
      </c>
      <c r="D247" s="20">
        <f>VLOOKUP(C247,Table8[#All],2,0)</f>
        <v>0</v>
      </c>
      <c r="E247" s="23" t="s">
        <v>92</v>
      </c>
      <c r="F247" s="20">
        <f>VLOOKUP(E247,Table9[#All],2,0)</f>
        <v>0</v>
      </c>
      <c r="G247" s="23" t="s">
        <v>93</v>
      </c>
      <c r="H247" s="20">
        <f>VLOOKUP(G247,Table10[#All],2,0)</f>
        <v>1</v>
      </c>
      <c r="I247" s="23" t="s">
        <v>119</v>
      </c>
      <c r="J247" s="20">
        <f>VLOOKUP(I247,Table11[#All],2,0)</f>
        <v>0</v>
      </c>
      <c r="K247" s="23" t="s">
        <v>98</v>
      </c>
      <c r="L247" s="20">
        <f>VLOOKUP(K247,Table12[#All],2,0)</f>
        <v>0</v>
      </c>
      <c r="M247" s="23" t="s">
        <v>119</v>
      </c>
      <c r="N247" s="20">
        <f>VLOOKUP(M247,Table13[#All],2,0)</f>
        <v>1</v>
      </c>
      <c r="O247" s="23" t="s">
        <v>98</v>
      </c>
      <c r="P247" s="20">
        <f>VLOOKUP(O247,Table14[#All],2,0)</f>
        <v>1</v>
      </c>
      <c r="Q247" s="23" t="s">
        <v>104</v>
      </c>
      <c r="R247" s="20">
        <f>VLOOKUP(Q247,Table16[#All],2,0)</f>
        <v>0</v>
      </c>
      <c r="S247" s="23" t="s">
        <v>111</v>
      </c>
      <c r="T247" s="20">
        <f>VLOOKUP(S247,Table17[#All],2,0)</f>
        <v>0</v>
      </c>
      <c r="U247" s="24">
        <v>241500</v>
      </c>
    </row>
    <row r="248" spans="1:21">
      <c r="A248" s="19" t="s">
        <v>188</v>
      </c>
      <c r="B248" s="20">
        <f>VLOOKUP(A248,Table7[#All],2,)</f>
        <v>7</v>
      </c>
      <c r="C248" s="20" t="s">
        <v>91</v>
      </c>
      <c r="D248" s="20">
        <f>VLOOKUP(C248,Table8[#All],2,0)</f>
        <v>0</v>
      </c>
      <c r="E248" s="20" t="s">
        <v>186</v>
      </c>
      <c r="F248" s="20">
        <f>VLOOKUP(E248,Table9[#All],2,0)</f>
        <v>1</v>
      </c>
      <c r="G248" s="20" t="s">
        <v>122</v>
      </c>
      <c r="H248" s="20">
        <f>VLOOKUP(G248,Table10[#All],2,0)</f>
        <v>0</v>
      </c>
      <c r="I248" s="20" t="s">
        <v>139</v>
      </c>
      <c r="J248" s="20">
        <f>VLOOKUP(I248,Table11[#All],2,0)</f>
        <v>4</v>
      </c>
      <c r="K248" s="20" t="s">
        <v>98</v>
      </c>
      <c r="L248" s="20">
        <f>VLOOKUP(K248,Table12[#All],2,0)</f>
        <v>0</v>
      </c>
      <c r="M248" s="20" t="s">
        <v>119</v>
      </c>
      <c r="N248" s="20">
        <f>VLOOKUP(M248,Table13[#All],2,0)</f>
        <v>1</v>
      </c>
      <c r="O248" s="20" t="s">
        <v>139</v>
      </c>
      <c r="P248" s="20">
        <f>VLOOKUP(O248,Table14[#All],2,0)</f>
        <v>3</v>
      </c>
      <c r="Q248" s="20" t="s">
        <v>104</v>
      </c>
      <c r="R248" s="20">
        <f>VLOOKUP(Q248,Table16[#All],2,0)</f>
        <v>0</v>
      </c>
      <c r="S248" s="20" t="s">
        <v>111</v>
      </c>
      <c r="T248" s="20">
        <f>VLOOKUP(S248,Table17[#All],2,0)</f>
        <v>0</v>
      </c>
      <c r="U248" s="21">
        <v>137000</v>
      </c>
    </row>
    <row r="249" spans="1:21">
      <c r="A249" s="22" t="s">
        <v>89</v>
      </c>
      <c r="B249" s="20">
        <f>VLOOKUP(A249,Table7[#All],2,)</f>
        <v>11</v>
      </c>
      <c r="C249" s="23" t="s">
        <v>91</v>
      </c>
      <c r="D249" s="20">
        <f>VLOOKUP(C249,Table8[#All],2,0)</f>
        <v>0</v>
      </c>
      <c r="E249" s="23" t="s">
        <v>92</v>
      </c>
      <c r="F249" s="20">
        <f>VLOOKUP(E249,Table9[#All],2,0)</f>
        <v>0</v>
      </c>
      <c r="G249" s="23" t="s">
        <v>93</v>
      </c>
      <c r="H249" s="20">
        <f>VLOOKUP(G249,Table10[#All],2,0)</f>
        <v>1</v>
      </c>
      <c r="I249" s="23" t="s">
        <v>98</v>
      </c>
      <c r="J249" s="20">
        <f>VLOOKUP(I249,Table11[#All],2,0)</f>
        <v>1</v>
      </c>
      <c r="K249" s="23" t="s">
        <v>98</v>
      </c>
      <c r="L249" s="20">
        <f>VLOOKUP(K249,Table12[#All],2,0)</f>
        <v>0</v>
      </c>
      <c r="M249" s="23" t="s">
        <v>126</v>
      </c>
      <c r="N249" s="20">
        <f>VLOOKUP(M249,Table13[#All],2,0)</f>
        <v>0</v>
      </c>
      <c r="O249" s="23" t="s">
        <v>98</v>
      </c>
      <c r="P249" s="20">
        <f>VLOOKUP(O249,Table14[#All],2,0)</f>
        <v>1</v>
      </c>
      <c r="Q249" s="23" t="s">
        <v>104</v>
      </c>
      <c r="R249" s="20">
        <f>VLOOKUP(Q249,Table16[#All],2,0)</f>
        <v>0</v>
      </c>
      <c r="S249" s="23" t="s">
        <v>111</v>
      </c>
      <c r="T249" s="20">
        <f>VLOOKUP(S249,Table17[#All],2,0)</f>
        <v>0</v>
      </c>
      <c r="U249" s="24">
        <v>140000</v>
      </c>
    </row>
    <row r="250" spans="1:21">
      <c r="A250" s="19" t="s">
        <v>209</v>
      </c>
      <c r="B250" s="20">
        <f>VLOOKUP(A250,Table7[#All],2,)</f>
        <v>0</v>
      </c>
      <c r="C250" s="20" t="s">
        <v>91</v>
      </c>
      <c r="D250" s="20">
        <f>VLOOKUP(C250,Table8[#All],2,0)</f>
        <v>0</v>
      </c>
      <c r="E250" s="20" t="s">
        <v>92</v>
      </c>
      <c r="F250" s="20">
        <f>VLOOKUP(E250,Table9[#All],2,0)</f>
        <v>0</v>
      </c>
      <c r="G250" s="20" t="s">
        <v>122</v>
      </c>
      <c r="H250" s="20">
        <f>VLOOKUP(G250,Table10[#All],2,0)</f>
        <v>0</v>
      </c>
      <c r="I250" s="20" t="s">
        <v>119</v>
      </c>
      <c r="J250" s="20">
        <f>VLOOKUP(I250,Table11[#All],2,0)</f>
        <v>0</v>
      </c>
      <c r="K250" s="20" t="s">
        <v>98</v>
      </c>
      <c r="L250" s="20">
        <f>VLOOKUP(K250,Table12[#All],2,0)</f>
        <v>0</v>
      </c>
      <c r="M250" s="20" t="s">
        <v>126</v>
      </c>
      <c r="N250" s="20">
        <f>VLOOKUP(M250,Table13[#All],2,0)</f>
        <v>0</v>
      </c>
      <c r="O250" s="20" t="s">
        <v>119</v>
      </c>
      <c r="P250" s="20">
        <f>VLOOKUP(O250,Table14[#All],2,0)</f>
        <v>0</v>
      </c>
      <c r="Q250" s="20" t="s">
        <v>104</v>
      </c>
      <c r="R250" s="20">
        <f>VLOOKUP(Q250,Table16[#All],2,0)</f>
        <v>0</v>
      </c>
      <c r="S250" s="20" t="s">
        <v>111</v>
      </c>
      <c r="T250" s="20">
        <f>VLOOKUP(S250,Table17[#All],2,0)</f>
        <v>0</v>
      </c>
      <c r="U250" s="21">
        <v>180000</v>
      </c>
    </row>
    <row r="251" spans="1:21">
      <c r="A251" s="22" t="s">
        <v>199</v>
      </c>
      <c r="B251" s="20">
        <f>VLOOKUP(A251,Table7[#All],2,)</f>
        <v>19</v>
      </c>
      <c r="C251" s="23" t="s">
        <v>91</v>
      </c>
      <c r="D251" s="20">
        <f>VLOOKUP(C251,Table8[#All],2,0)</f>
        <v>0</v>
      </c>
      <c r="E251" s="23" t="s">
        <v>92</v>
      </c>
      <c r="F251" s="20">
        <f>VLOOKUP(E251,Table9[#All],2,0)</f>
        <v>0</v>
      </c>
      <c r="G251" s="23" t="s">
        <v>176</v>
      </c>
      <c r="H251" s="20">
        <f>VLOOKUP(G251,Table10[#All],2,0)</f>
        <v>2</v>
      </c>
      <c r="I251" s="23" t="s">
        <v>119</v>
      </c>
      <c r="J251" s="20">
        <f>VLOOKUP(I251,Table11[#All],2,0)</f>
        <v>0</v>
      </c>
      <c r="K251" s="23" t="s">
        <v>98</v>
      </c>
      <c r="L251" s="20">
        <f>VLOOKUP(K251,Table12[#All],2,0)</f>
        <v>0</v>
      </c>
      <c r="M251" s="23" t="s">
        <v>119</v>
      </c>
      <c r="N251" s="20">
        <f>VLOOKUP(M251,Table13[#All],2,0)</f>
        <v>1</v>
      </c>
      <c r="O251" s="23" t="s">
        <v>119</v>
      </c>
      <c r="P251" s="20">
        <f>VLOOKUP(O251,Table14[#All],2,0)</f>
        <v>0</v>
      </c>
      <c r="Q251" s="23" t="s">
        <v>104</v>
      </c>
      <c r="R251" s="20">
        <f>VLOOKUP(Q251,Table16[#All],2,0)</f>
        <v>0</v>
      </c>
      <c r="S251" s="23" t="s">
        <v>111</v>
      </c>
      <c r="T251" s="20">
        <f>VLOOKUP(S251,Table17[#All],2,0)</f>
        <v>0</v>
      </c>
      <c r="U251" s="24">
        <v>277000</v>
      </c>
    </row>
    <row r="252" spans="1:21">
      <c r="A252" s="19" t="s">
        <v>197</v>
      </c>
      <c r="B252" s="20">
        <f>VLOOKUP(A252,Table7[#All],2,)</f>
        <v>8</v>
      </c>
      <c r="C252" s="20" t="s">
        <v>91</v>
      </c>
      <c r="D252" s="20">
        <f>VLOOKUP(C252,Table8[#All],2,0)</f>
        <v>0</v>
      </c>
      <c r="E252" s="20" t="s">
        <v>92</v>
      </c>
      <c r="F252" s="20">
        <f>VLOOKUP(E252,Table9[#All],2,0)</f>
        <v>0</v>
      </c>
      <c r="G252" s="20" t="s">
        <v>93</v>
      </c>
      <c r="H252" s="20">
        <f>VLOOKUP(G252,Table10[#All],2,0)</f>
        <v>1</v>
      </c>
      <c r="I252" s="20" t="s">
        <v>98</v>
      </c>
      <c r="J252" s="20">
        <f>VLOOKUP(I252,Table11[#All],2,0)</f>
        <v>1</v>
      </c>
      <c r="K252" s="20" t="s">
        <v>98</v>
      </c>
      <c r="L252" s="20">
        <f>VLOOKUP(K252,Table12[#All],2,0)</f>
        <v>0</v>
      </c>
      <c r="M252" s="20" t="s">
        <v>126</v>
      </c>
      <c r="N252" s="20">
        <f>VLOOKUP(M252,Table13[#All],2,0)</f>
        <v>0</v>
      </c>
      <c r="O252" s="20" t="s">
        <v>139</v>
      </c>
      <c r="P252" s="20">
        <f>VLOOKUP(O252,Table14[#All],2,0)</f>
        <v>3</v>
      </c>
      <c r="Q252" s="20" t="s">
        <v>104</v>
      </c>
      <c r="R252" s="20">
        <f>VLOOKUP(Q252,Table16[#All],2,0)</f>
        <v>0</v>
      </c>
      <c r="S252" s="20" t="s">
        <v>111</v>
      </c>
      <c r="T252" s="20">
        <f>VLOOKUP(S252,Table17[#All],2,0)</f>
        <v>0</v>
      </c>
      <c r="U252" s="21">
        <v>76500</v>
      </c>
    </row>
    <row r="253" spans="1:21">
      <c r="A253" s="22" t="s">
        <v>212</v>
      </c>
      <c r="B253" s="20">
        <f>VLOOKUP(A253,Table7[#All],2,)</f>
        <v>2</v>
      </c>
      <c r="C253" s="23" t="s">
        <v>91</v>
      </c>
      <c r="D253" s="20">
        <f>VLOOKUP(C253,Table8[#All],2,0)</f>
        <v>0</v>
      </c>
      <c r="E253" s="23" t="s">
        <v>129</v>
      </c>
      <c r="F253" s="20">
        <f>VLOOKUP(E253,Table9[#All],2,0)</f>
        <v>3</v>
      </c>
      <c r="G253" s="23" t="s">
        <v>93</v>
      </c>
      <c r="H253" s="20">
        <f>VLOOKUP(G253,Table10[#All],2,0)</f>
        <v>1</v>
      </c>
      <c r="I253" s="23" t="s">
        <v>119</v>
      </c>
      <c r="J253" s="20">
        <f>VLOOKUP(I253,Table11[#All],2,0)</f>
        <v>0</v>
      </c>
      <c r="K253" s="23" t="s">
        <v>98</v>
      </c>
      <c r="L253" s="20">
        <f>VLOOKUP(K253,Table12[#All],2,0)</f>
        <v>0</v>
      </c>
      <c r="M253" s="23" t="s">
        <v>126</v>
      </c>
      <c r="N253" s="20">
        <f>VLOOKUP(M253,Table13[#All],2,0)</f>
        <v>0</v>
      </c>
      <c r="O253" s="23" t="s">
        <v>119</v>
      </c>
      <c r="P253" s="20">
        <f>VLOOKUP(O253,Table14[#All],2,0)</f>
        <v>0</v>
      </c>
      <c r="Q253" s="23" t="s">
        <v>104</v>
      </c>
      <c r="R253" s="20">
        <f>VLOOKUP(Q253,Table16[#All],2,0)</f>
        <v>0</v>
      </c>
      <c r="S253" s="23" t="s">
        <v>178</v>
      </c>
      <c r="T253" s="20">
        <f>VLOOKUP(S253,Table17[#All],2,0)</f>
        <v>5</v>
      </c>
      <c r="U253" s="24">
        <v>235000</v>
      </c>
    </row>
    <row r="254" spans="1:21">
      <c r="A254" s="19" t="s">
        <v>165</v>
      </c>
      <c r="B254" s="20">
        <f>VLOOKUP(A254,Table7[#All],2,)</f>
        <v>12</v>
      </c>
      <c r="C254" s="20" t="s">
        <v>91</v>
      </c>
      <c r="D254" s="20">
        <f>VLOOKUP(C254,Table8[#All],2,0)</f>
        <v>0</v>
      </c>
      <c r="E254" s="20" t="s">
        <v>92</v>
      </c>
      <c r="F254" s="20">
        <f>VLOOKUP(E254,Table9[#All],2,0)</f>
        <v>0</v>
      </c>
      <c r="G254" s="20" t="s">
        <v>122</v>
      </c>
      <c r="H254" s="20">
        <f>VLOOKUP(G254,Table10[#All],2,0)</f>
        <v>0</v>
      </c>
      <c r="I254" s="20" t="s">
        <v>119</v>
      </c>
      <c r="J254" s="20">
        <f>VLOOKUP(I254,Table11[#All],2,0)</f>
        <v>0</v>
      </c>
      <c r="K254" s="20" t="s">
        <v>98</v>
      </c>
      <c r="L254" s="20">
        <f>VLOOKUP(K254,Table12[#All],2,0)</f>
        <v>0</v>
      </c>
      <c r="M254" s="20" t="s">
        <v>126</v>
      </c>
      <c r="N254" s="20">
        <f>VLOOKUP(M254,Table13[#All],2,0)</f>
        <v>0</v>
      </c>
      <c r="O254" s="20" t="s">
        <v>119</v>
      </c>
      <c r="P254" s="20">
        <f>VLOOKUP(O254,Table14[#All],2,0)</f>
        <v>0</v>
      </c>
      <c r="Q254" s="20" t="s">
        <v>104</v>
      </c>
      <c r="R254" s="20">
        <f>VLOOKUP(Q254,Table16[#All],2,0)</f>
        <v>0</v>
      </c>
      <c r="S254" s="20" t="s">
        <v>111</v>
      </c>
      <c r="T254" s="20">
        <f>VLOOKUP(S254,Table17[#All],2,0)</f>
        <v>0</v>
      </c>
      <c r="U254" s="21">
        <v>173000</v>
      </c>
    </row>
    <row r="255" spans="1:21">
      <c r="A255" s="22" t="s">
        <v>89</v>
      </c>
      <c r="B255" s="20">
        <f>VLOOKUP(A255,Table7[#All],2,)</f>
        <v>11</v>
      </c>
      <c r="C255" s="23" t="s">
        <v>91</v>
      </c>
      <c r="D255" s="20">
        <f>VLOOKUP(C255,Table8[#All],2,0)</f>
        <v>0</v>
      </c>
      <c r="E255" s="23" t="s">
        <v>92</v>
      </c>
      <c r="F255" s="20">
        <f>VLOOKUP(E255,Table9[#All],2,0)</f>
        <v>0</v>
      </c>
      <c r="G255" s="23" t="s">
        <v>158</v>
      </c>
      <c r="H255" s="20">
        <f>VLOOKUP(G255,Table10[#All],2,0)</f>
        <v>5</v>
      </c>
      <c r="I255" s="23" t="s">
        <v>119</v>
      </c>
      <c r="J255" s="20">
        <f>VLOOKUP(I255,Table11[#All],2,0)</f>
        <v>0</v>
      </c>
      <c r="K255" s="23" t="s">
        <v>98</v>
      </c>
      <c r="L255" s="20">
        <f>VLOOKUP(K255,Table12[#All],2,0)</f>
        <v>0</v>
      </c>
      <c r="M255" s="23" t="s">
        <v>126</v>
      </c>
      <c r="N255" s="20">
        <f>VLOOKUP(M255,Table13[#All],2,0)</f>
        <v>0</v>
      </c>
      <c r="O255" s="23" t="s">
        <v>119</v>
      </c>
      <c r="P255" s="20">
        <f>VLOOKUP(O255,Table14[#All],2,0)</f>
        <v>0</v>
      </c>
      <c r="Q255" s="23" t="s">
        <v>104</v>
      </c>
      <c r="R255" s="20">
        <f>VLOOKUP(Q255,Table16[#All],2,0)</f>
        <v>0</v>
      </c>
      <c r="S255" s="23" t="s">
        <v>111</v>
      </c>
      <c r="T255" s="20">
        <f>VLOOKUP(S255,Table17[#All],2,0)</f>
        <v>0</v>
      </c>
      <c r="U255" s="24">
        <v>158000</v>
      </c>
    </row>
    <row r="256" spans="1:21">
      <c r="A256" s="19" t="s">
        <v>89</v>
      </c>
      <c r="B256" s="20">
        <f>VLOOKUP(A256,Table7[#All],2,)</f>
        <v>11</v>
      </c>
      <c r="C256" s="20" t="s">
        <v>91</v>
      </c>
      <c r="D256" s="20">
        <f>VLOOKUP(C256,Table8[#All],2,0)</f>
        <v>0</v>
      </c>
      <c r="E256" s="20" t="s">
        <v>92</v>
      </c>
      <c r="F256" s="20">
        <f>VLOOKUP(E256,Table9[#All],2,0)</f>
        <v>0</v>
      </c>
      <c r="G256" s="20" t="s">
        <v>93</v>
      </c>
      <c r="H256" s="20">
        <f>VLOOKUP(G256,Table10[#All],2,0)</f>
        <v>1</v>
      </c>
      <c r="I256" s="20" t="s">
        <v>98</v>
      </c>
      <c r="J256" s="20">
        <f>VLOOKUP(I256,Table11[#All],2,0)</f>
        <v>1</v>
      </c>
      <c r="K256" s="20" t="s">
        <v>98</v>
      </c>
      <c r="L256" s="20">
        <f>VLOOKUP(K256,Table12[#All],2,0)</f>
        <v>0</v>
      </c>
      <c r="M256" s="20" t="s">
        <v>98</v>
      </c>
      <c r="N256" s="20">
        <f>VLOOKUP(M256,Table13[#All],2,0)</f>
        <v>2</v>
      </c>
      <c r="O256" s="20" t="s">
        <v>98</v>
      </c>
      <c r="P256" s="20">
        <f>VLOOKUP(O256,Table14[#All],2,0)</f>
        <v>1</v>
      </c>
      <c r="Q256" s="20" t="s">
        <v>104</v>
      </c>
      <c r="R256" s="20">
        <f>VLOOKUP(Q256,Table16[#All],2,0)</f>
        <v>0</v>
      </c>
      <c r="S256" s="20" t="s">
        <v>111</v>
      </c>
      <c r="T256" s="20">
        <f>VLOOKUP(S256,Table17[#All],2,0)</f>
        <v>0</v>
      </c>
      <c r="U256" s="21">
        <v>145000</v>
      </c>
    </row>
    <row r="257" spans="1:21">
      <c r="A257" s="22" t="s">
        <v>121</v>
      </c>
      <c r="B257" s="20">
        <f>VLOOKUP(A257,Table7[#All],2,)</f>
        <v>17</v>
      </c>
      <c r="C257" s="23" t="s">
        <v>91</v>
      </c>
      <c r="D257" s="20">
        <f>VLOOKUP(C257,Table8[#All],2,0)</f>
        <v>0</v>
      </c>
      <c r="E257" s="23" t="s">
        <v>92</v>
      </c>
      <c r="F257" s="20">
        <f>VLOOKUP(E257,Table9[#All],2,0)</f>
        <v>0</v>
      </c>
      <c r="G257" s="23" t="s">
        <v>122</v>
      </c>
      <c r="H257" s="20">
        <f>VLOOKUP(G257,Table10[#All],2,0)</f>
        <v>0</v>
      </c>
      <c r="I257" s="23" t="s">
        <v>119</v>
      </c>
      <c r="J257" s="20">
        <f>VLOOKUP(I257,Table11[#All],2,0)</f>
        <v>0</v>
      </c>
      <c r="K257" s="23" t="s">
        <v>98</v>
      </c>
      <c r="L257" s="20">
        <f>VLOOKUP(K257,Table12[#All],2,0)</f>
        <v>0</v>
      </c>
      <c r="M257" s="23" t="s">
        <v>126</v>
      </c>
      <c r="N257" s="20">
        <f>VLOOKUP(M257,Table13[#All],2,0)</f>
        <v>0</v>
      </c>
      <c r="O257" s="23" t="s">
        <v>119</v>
      </c>
      <c r="P257" s="20">
        <f>VLOOKUP(O257,Table14[#All],2,0)</f>
        <v>0</v>
      </c>
      <c r="Q257" s="23" t="s">
        <v>104</v>
      </c>
      <c r="R257" s="20">
        <f>VLOOKUP(Q257,Table16[#All],2,0)</f>
        <v>0</v>
      </c>
      <c r="S257" s="23" t="s">
        <v>111</v>
      </c>
      <c r="T257" s="20">
        <f>VLOOKUP(S257,Table17[#All],2,0)</f>
        <v>0</v>
      </c>
      <c r="U257" s="24">
        <v>230000</v>
      </c>
    </row>
    <row r="258" spans="1:21">
      <c r="A258" s="19" t="s">
        <v>163</v>
      </c>
      <c r="B258" s="20">
        <f>VLOOKUP(A258,Table7[#All],2,)</f>
        <v>5</v>
      </c>
      <c r="C258" s="20" t="s">
        <v>91</v>
      </c>
      <c r="D258" s="20">
        <f>VLOOKUP(C258,Table8[#All],2,0)</f>
        <v>0</v>
      </c>
      <c r="E258" s="20" t="s">
        <v>92</v>
      </c>
      <c r="F258" s="20">
        <f>VLOOKUP(E258,Table9[#All],2,0)</f>
        <v>0</v>
      </c>
      <c r="G258" s="20" t="s">
        <v>122</v>
      </c>
      <c r="H258" s="20">
        <f>VLOOKUP(G258,Table10[#All],2,0)</f>
        <v>0</v>
      </c>
      <c r="I258" s="20" t="s">
        <v>119</v>
      </c>
      <c r="J258" s="20">
        <f>VLOOKUP(I258,Table11[#All],2,0)</f>
        <v>0</v>
      </c>
      <c r="K258" s="20" t="s">
        <v>98</v>
      </c>
      <c r="L258" s="20">
        <f>VLOOKUP(K258,Table12[#All],2,0)</f>
        <v>0</v>
      </c>
      <c r="M258" s="20" t="s">
        <v>126</v>
      </c>
      <c r="N258" s="20">
        <f>VLOOKUP(M258,Table13[#All],2,0)</f>
        <v>0</v>
      </c>
      <c r="O258" s="20" t="s">
        <v>119</v>
      </c>
      <c r="P258" s="20">
        <f>VLOOKUP(O258,Table14[#All],2,0)</f>
        <v>0</v>
      </c>
      <c r="Q258" s="20" t="s">
        <v>104</v>
      </c>
      <c r="R258" s="20">
        <f>VLOOKUP(Q258,Table16[#All],2,0)</f>
        <v>0</v>
      </c>
      <c r="S258" s="20" t="s">
        <v>111</v>
      </c>
      <c r="T258" s="20">
        <f>VLOOKUP(S258,Table17[#All],2,0)</f>
        <v>0</v>
      </c>
      <c r="U258" s="21">
        <v>207500</v>
      </c>
    </row>
    <row r="259" spans="1:21">
      <c r="A259" s="22" t="s">
        <v>209</v>
      </c>
      <c r="B259" s="20">
        <f>VLOOKUP(A259,Table7[#All],2,)</f>
        <v>0</v>
      </c>
      <c r="C259" s="23" t="s">
        <v>91</v>
      </c>
      <c r="D259" s="20">
        <f>VLOOKUP(C259,Table8[#All],2,0)</f>
        <v>0</v>
      </c>
      <c r="E259" s="23" t="s">
        <v>92</v>
      </c>
      <c r="F259" s="20">
        <f>VLOOKUP(E259,Table9[#All],2,0)</f>
        <v>0</v>
      </c>
      <c r="G259" s="23" t="s">
        <v>93</v>
      </c>
      <c r="H259" s="20">
        <f>VLOOKUP(G259,Table10[#All],2,0)</f>
        <v>1</v>
      </c>
      <c r="I259" s="23" t="s">
        <v>119</v>
      </c>
      <c r="J259" s="20">
        <f>VLOOKUP(I259,Table11[#All],2,0)</f>
        <v>0</v>
      </c>
      <c r="K259" s="23" t="s">
        <v>98</v>
      </c>
      <c r="L259" s="20">
        <f>VLOOKUP(K259,Table12[#All],2,0)</f>
        <v>0</v>
      </c>
      <c r="M259" s="23" t="s">
        <v>126</v>
      </c>
      <c r="N259" s="20">
        <f>VLOOKUP(M259,Table13[#All],2,0)</f>
        <v>0</v>
      </c>
      <c r="O259" s="23" t="s">
        <v>119</v>
      </c>
      <c r="P259" s="20">
        <f>VLOOKUP(O259,Table14[#All],2,0)</f>
        <v>0</v>
      </c>
      <c r="Q259" s="23" t="s">
        <v>104</v>
      </c>
      <c r="R259" s="20">
        <f>VLOOKUP(Q259,Table16[#All],2,0)</f>
        <v>0</v>
      </c>
      <c r="S259" s="23" t="s">
        <v>172</v>
      </c>
      <c r="T259" s="20">
        <f>VLOOKUP(S259,Table17[#All],2,0)</f>
        <v>1</v>
      </c>
      <c r="U259" s="24">
        <v>220000</v>
      </c>
    </row>
    <row r="260" spans="1:21">
      <c r="A260" s="19" t="s">
        <v>209</v>
      </c>
      <c r="B260" s="20">
        <f>VLOOKUP(A260,Table7[#All],2,)</f>
        <v>0</v>
      </c>
      <c r="C260" s="20" t="s">
        <v>91</v>
      </c>
      <c r="D260" s="20">
        <f>VLOOKUP(C260,Table8[#All],2,0)</f>
        <v>0</v>
      </c>
      <c r="E260" s="20" t="s">
        <v>92</v>
      </c>
      <c r="F260" s="20">
        <f>VLOOKUP(E260,Table9[#All],2,0)</f>
        <v>0</v>
      </c>
      <c r="G260" s="20" t="s">
        <v>122</v>
      </c>
      <c r="H260" s="20">
        <f>VLOOKUP(G260,Table10[#All],2,0)</f>
        <v>0</v>
      </c>
      <c r="I260" s="20" t="s">
        <v>119</v>
      </c>
      <c r="J260" s="20">
        <f>VLOOKUP(I260,Table11[#All],2,0)</f>
        <v>0</v>
      </c>
      <c r="K260" s="20" t="s">
        <v>98</v>
      </c>
      <c r="L260" s="20">
        <f>VLOOKUP(K260,Table12[#All],2,0)</f>
        <v>0</v>
      </c>
      <c r="M260" s="20" t="s">
        <v>126</v>
      </c>
      <c r="N260" s="20">
        <f>VLOOKUP(M260,Table13[#All],2,0)</f>
        <v>0</v>
      </c>
      <c r="O260" s="20" t="s">
        <v>119</v>
      </c>
      <c r="P260" s="20">
        <f>VLOOKUP(O260,Table14[#All],2,0)</f>
        <v>0</v>
      </c>
      <c r="Q260" s="20" t="s">
        <v>104</v>
      </c>
      <c r="R260" s="20">
        <f>VLOOKUP(Q260,Table16[#All],2,0)</f>
        <v>0</v>
      </c>
      <c r="S260" s="20" t="s">
        <v>111</v>
      </c>
      <c r="T260" s="20">
        <f>VLOOKUP(S260,Table17[#All],2,0)</f>
        <v>0</v>
      </c>
      <c r="U260" s="21">
        <v>231500</v>
      </c>
    </row>
    <row r="261" spans="1:21">
      <c r="A261" s="22" t="s">
        <v>188</v>
      </c>
      <c r="B261" s="20">
        <f>VLOOKUP(A261,Table7[#All],2,)</f>
        <v>7</v>
      </c>
      <c r="C261" s="23" t="s">
        <v>91</v>
      </c>
      <c r="D261" s="20">
        <f>VLOOKUP(C261,Table8[#All],2,0)</f>
        <v>0</v>
      </c>
      <c r="E261" s="23" t="s">
        <v>92</v>
      </c>
      <c r="F261" s="20">
        <f>VLOOKUP(E261,Table9[#All],2,0)</f>
        <v>0</v>
      </c>
      <c r="G261" s="23" t="s">
        <v>93</v>
      </c>
      <c r="H261" s="20">
        <f>VLOOKUP(G261,Table10[#All],2,0)</f>
        <v>1</v>
      </c>
      <c r="I261" s="23" t="s">
        <v>83</v>
      </c>
      <c r="J261" s="20">
        <f>VLOOKUP(I261,Table11[#All],2,0)</f>
        <v>3</v>
      </c>
      <c r="K261" s="23" t="s">
        <v>83</v>
      </c>
      <c r="L261" s="20">
        <f>VLOOKUP(K261,Table12[#All],2,0)</f>
        <v>2</v>
      </c>
      <c r="M261" s="23" t="s">
        <v>119</v>
      </c>
      <c r="N261" s="20">
        <f>VLOOKUP(M261,Table13[#All],2,0)</f>
        <v>1</v>
      </c>
      <c r="O261" s="23" t="s">
        <v>98</v>
      </c>
      <c r="P261" s="20">
        <f>VLOOKUP(O261,Table14[#All],2,0)</f>
        <v>1</v>
      </c>
      <c r="Q261" s="23" t="s">
        <v>104</v>
      </c>
      <c r="R261" s="20">
        <f>VLOOKUP(Q261,Table16[#All],2,0)</f>
        <v>0</v>
      </c>
      <c r="S261" s="23" t="s">
        <v>111</v>
      </c>
      <c r="T261" s="20">
        <f>VLOOKUP(S261,Table17[#All],2,0)</f>
        <v>0</v>
      </c>
      <c r="U261" s="24">
        <v>97000</v>
      </c>
    </row>
    <row r="262" spans="1:21">
      <c r="A262" s="19" t="s">
        <v>89</v>
      </c>
      <c r="B262" s="20">
        <f>VLOOKUP(A262,Table7[#All],2,)</f>
        <v>11</v>
      </c>
      <c r="C262" s="20" t="s">
        <v>182</v>
      </c>
      <c r="D262" s="20">
        <f>VLOOKUP(C262,Table8[#All],2,0)</f>
        <v>3</v>
      </c>
      <c r="E262" s="20" t="s">
        <v>92</v>
      </c>
      <c r="F262" s="20">
        <f>VLOOKUP(E262,Table9[#All],2,0)</f>
        <v>0</v>
      </c>
      <c r="G262" s="20" t="s">
        <v>158</v>
      </c>
      <c r="H262" s="20">
        <f>VLOOKUP(G262,Table10[#All],2,0)</f>
        <v>5</v>
      </c>
      <c r="I262" s="20" t="s">
        <v>98</v>
      </c>
      <c r="J262" s="20">
        <f>VLOOKUP(I262,Table11[#All],2,0)</f>
        <v>1</v>
      </c>
      <c r="K262" s="20" t="s">
        <v>98</v>
      </c>
      <c r="L262" s="20">
        <f>VLOOKUP(K262,Table12[#All],2,0)</f>
        <v>0</v>
      </c>
      <c r="M262" s="20" t="s">
        <v>98</v>
      </c>
      <c r="N262" s="20">
        <f>VLOOKUP(M262,Table13[#All],2,0)</f>
        <v>2</v>
      </c>
      <c r="O262" s="20" t="s">
        <v>98</v>
      </c>
      <c r="P262" s="20">
        <f>VLOOKUP(O262,Table14[#All],2,0)</f>
        <v>1</v>
      </c>
      <c r="Q262" s="20" t="s">
        <v>104</v>
      </c>
      <c r="R262" s="20">
        <f>VLOOKUP(Q262,Table16[#All],2,0)</f>
        <v>0</v>
      </c>
      <c r="S262" s="20" t="s">
        <v>111</v>
      </c>
      <c r="T262" s="20">
        <f>VLOOKUP(S262,Table17[#All],2,0)</f>
        <v>0</v>
      </c>
      <c r="U262" s="21">
        <v>176000</v>
      </c>
    </row>
    <row r="263" spans="1:21">
      <c r="A263" s="22" t="s">
        <v>209</v>
      </c>
      <c r="B263" s="20">
        <f>VLOOKUP(A263,Table7[#All],2,)</f>
        <v>0</v>
      </c>
      <c r="C263" s="23" t="s">
        <v>91</v>
      </c>
      <c r="D263" s="20">
        <f>VLOOKUP(C263,Table8[#All],2,0)</f>
        <v>0</v>
      </c>
      <c r="E263" s="23" t="s">
        <v>92</v>
      </c>
      <c r="F263" s="20">
        <f>VLOOKUP(E263,Table9[#All],2,0)</f>
        <v>0</v>
      </c>
      <c r="G263" s="23" t="s">
        <v>122</v>
      </c>
      <c r="H263" s="20">
        <f>VLOOKUP(G263,Table10[#All],2,0)</f>
        <v>0</v>
      </c>
      <c r="I263" s="23" t="s">
        <v>126</v>
      </c>
      <c r="J263" s="20">
        <f>VLOOKUP(I263,Table11[#All],2,0)</f>
        <v>2</v>
      </c>
      <c r="K263" s="23" t="s">
        <v>98</v>
      </c>
      <c r="L263" s="20">
        <f>VLOOKUP(K263,Table12[#All],2,0)</f>
        <v>0</v>
      </c>
      <c r="M263" s="23" t="s">
        <v>126</v>
      </c>
      <c r="N263" s="20">
        <f>VLOOKUP(M263,Table13[#All],2,0)</f>
        <v>0</v>
      </c>
      <c r="O263" s="23" t="s">
        <v>126</v>
      </c>
      <c r="P263" s="20">
        <f>VLOOKUP(O263,Table14[#All],2,0)</f>
        <v>2</v>
      </c>
      <c r="Q263" s="23" t="s">
        <v>104</v>
      </c>
      <c r="R263" s="20">
        <f>VLOOKUP(Q263,Table16[#All],2,0)</f>
        <v>0</v>
      </c>
      <c r="S263" s="23" t="s">
        <v>150</v>
      </c>
      <c r="T263" s="20">
        <f>VLOOKUP(S263,Table17[#All],2,0)</f>
        <v>2</v>
      </c>
      <c r="U263" s="24">
        <v>276000</v>
      </c>
    </row>
    <row r="264" spans="1:21">
      <c r="A264" s="19" t="s">
        <v>169</v>
      </c>
      <c r="B264" s="20">
        <f>VLOOKUP(A264,Table7[#All],2,)</f>
        <v>9</v>
      </c>
      <c r="C264" s="20" t="s">
        <v>91</v>
      </c>
      <c r="D264" s="20">
        <f>VLOOKUP(C264,Table8[#All],2,0)</f>
        <v>0</v>
      </c>
      <c r="E264" s="20" t="s">
        <v>92</v>
      </c>
      <c r="F264" s="20">
        <f>VLOOKUP(E264,Table9[#All],2,0)</f>
        <v>0</v>
      </c>
      <c r="G264" s="20" t="s">
        <v>158</v>
      </c>
      <c r="H264" s="20">
        <f>VLOOKUP(G264,Table10[#All],2,0)</f>
        <v>5</v>
      </c>
      <c r="I264" s="20" t="s">
        <v>119</v>
      </c>
      <c r="J264" s="20">
        <f>VLOOKUP(I264,Table11[#All],2,0)</f>
        <v>0</v>
      </c>
      <c r="K264" s="20" t="s">
        <v>119</v>
      </c>
      <c r="L264" s="20">
        <f>VLOOKUP(K264,Table12[#All],2,0)</f>
        <v>1</v>
      </c>
      <c r="M264" s="20" t="s">
        <v>98</v>
      </c>
      <c r="N264" s="20">
        <f>VLOOKUP(M264,Table13[#All],2,0)</f>
        <v>2</v>
      </c>
      <c r="O264" s="20" t="s">
        <v>98</v>
      </c>
      <c r="P264" s="20">
        <f>VLOOKUP(O264,Table14[#All],2,0)</f>
        <v>1</v>
      </c>
      <c r="Q264" s="20" t="s">
        <v>104</v>
      </c>
      <c r="R264" s="20">
        <f>VLOOKUP(Q264,Table16[#All],2,0)</f>
        <v>0</v>
      </c>
      <c r="S264" s="20" t="s">
        <v>111</v>
      </c>
      <c r="T264" s="20">
        <f>VLOOKUP(S264,Table17[#All],2,0)</f>
        <v>0</v>
      </c>
      <c r="U264" s="21">
        <v>151000</v>
      </c>
    </row>
    <row r="265" spans="1:21">
      <c r="A265" s="22" t="s">
        <v>188</v>
      </c>
      <c r="B265" s="20">
        <f>VLOOKUP(A265,Table7[#All],2,)</f>
        <v>7</v>
      </c>
      <c r="C265" s="23" t="s">
        <v>91</v>
      </c>
      <c r="D265" s="20">
        <f>VLOOKUP(C265,Table8[#All],2,0)</f>
        <v>0</v>
      </c>
      <c r="E265" s="23" t="s">
        <v>92</v>
      </c>
      <c r="F265" s="20">
        <f>VLOOKUP(E265,Table9[#All],2,0)</f>
        <v>0</v>
      </c>
      <c r="G265" s="23" t="s">
        <v>176</v>
      </c>
      <c r="H265" s="20">
        <f>VLOOKUP(G265,Table10[#All],2,0)</f>
        <v>2</v>
      </c>
      <c r="I265" s="23" t="s">
        <v>98</v>
      </c>
      <c r="J265" s="20">
        <f>VLOOKUP(I265,Table11[#All],2,0)</f>
        <v>1</v>
      </c>
      <c r="K265" s="23" t="s">
        <v>98</v>
      </c>
      <c r="L265" s="20">
        <f>VLOOKUP(K265,Table12[#All],2,0)</f>
        <v>0</v>
      </c>
      <c r="M265" s="23" t="s">
        <v>98</v>
      </c>
      <c r="N265" s="20">
        <f>VLOOKUP(M265,Table13[#All],2,0)</f>
        <v>2</v>
      </c>
      <c r="O265" s="23" t="s">
        <v>98</v>
      </c>
      <c r="P265" s="20">
        <f>VLOOKUP(O265,Table14[#All],2,0)</f>
        <v>1</v>
      </c>
      <c r="Q265" s="23" t="s">
        <v>104</v>
      </c>
      <c r="R265" s="20">
        <f>VLOOKUP(Q265,Table16[#All],2,0)</f>
        <v>0</v>
      </c>
      <c r="S265" s="23" t="s">
        <v>111</v>
      </c>
      <c r="T265" s="20">
        <f>VLOOKUP(S265,Table17[#All],2,0)</f>
        <v>0</v>
      </c>
      <c r="U265" s="24">
        <v>130000</v>
      </c>
    </row>
    <row r="266" spans="1:21">
      <c r="A266" s="19" t="s">
        <v>188</v>
      </c>
      <c r="B266" s="20">
        <f>VLOOKUP(A266,Table7[#All],2,)</f>
        <v>7</v>
      </c>
      <c r="C266" s="20" t="s">
        <v>182</v>
      </c>
      <c r="D266" s="20">
        <f>VLOOKUP(C266,Table8[#All],2,0)</f>
        <v>3</v>
      </c>
      <c r="E266" s="20" t="s">
        <v>92</v>
      </c>
      <c r="F266" s="20">
        <f>VLOOKUP(E266,Table9[#All],2,0)</f>
        <v>0</v>
      </c>
      <c r="G266" s="20" t="s">
        <v>93</v>
      </c>
      <c r="H266" s="20">
        <f>VLOOKUP(G266,Table10[#All],2,0)</f>
        <v>1</v>
      </c>
      <c r="I266" s="20" t="s">
        <v>139</v>
      </c>
      <c r="J266" s="20">
        <f>VLOOKUP(I266,Table11[#All],2,0)</f>
        <v>4</v>
      </c>
      <c r="K266" s="20" t="s">
        <v>98</v>
      </c>
      <c r="L266" s="20">
        <f>VLOOKUP(K266,Table12[#All],2,0)</f>
        <v>0</v>
      </c>
      <c r="M266" s="20" t="s">
        <v>119</v>
      </c>
      <c r="N266" s="20">
        <f>VLOOKUP(M266,Table13[#All],2,0)</f>
        <v>1</v>
      </c>
      <c r="O266" s="20" t="s">
        <v>98</v>
      </c>
      <c r="P266" s="20">
        <f>VLOOKUP(O266,Table14[#All],2,0)</f>
        <v>1</v>
      </c>
      <c r="Q266" s="20" t="s">
        <v>167</v>
      </c>
      <c r="R266" s="20">
        <f>VLOOKUP(Q266,Table16[#All],2,0)</f>
        <v>1</v>
      </c>
      <c r="S266" s="20" t="s">
        <v>111</v>
      </c>
      <c r="T266" s="20">
        <f>VLOOKUP(S266,Table17[#All],2,0)</f>
        <v>0</v>
      </c>
      <c r="U266" s="21">
        <v>73000</v>
      </c>
    </row>
    <row r="267" spans="1:21">
      <c r="A267" s="22" t="s">
        <v>175</v>
      </c>
      <c r="B267" s="20">
        <f>VLOOKUP(A267,Table7[#All],2,)</f>
        <v>6</v>
      </c>
      <c r="C267" s="23" t="s">
        <v>91</v>
      </c>
      <c r="D267" s="20">
        <f>VLOOKUP(C267,Table8[#All],2,0)</f>
        <v>0</v>
      </c>
      <c r="E267" s="23" t="s">
        <v>92</v>
      </c>
      <c r="F267" s="20">
        <f>VLOOKUP(E267,Table9[#All],2,0)</f>
        <v>0</v>
      </c>
      <c r="G267" s="23" t="s">
        <v>93</v>
      </c>
      <c r="H267" s="20">
        <f>VLOOKUP(G267,Table10[#All],2,0)</f>
        <v>1</v>
      </c>
      <c r="I267" s="23" t="s">
        <v>119</v>
      </c>
      <c r="J267" s="20">
        <f>VLOOKUP(I267,Table11[#All],2,0)</f>
        <v>0</v>
      </c>
      <c r="K267" s="23" t="s">
        <v>98</v>
      </c>
      <c r="L267" s="20">
        <f>VLOOKUP(K267,Table12[#All],2,0)</f>
        <v>0</v>
      </c>
      <c r="M267" s="23" t="s">
        <v>98</v>
      </c>
      <c r="N267" s="20">
        <f>VLOOKUP(M267,Table13[#All],2,0)</f>
        <v>2</v>
      </c>
      <c r="O267" s="23" t="s">
        <v>119</v>
      </c>
      <c r="P267" s="20">
        <f>VLOOKUP(O267,Table14[#All],2,0)</f>
        <v>0</v>
      </c>
      <c r="Q267" s="23" t="s">
        <v>104</v>
      </c>
      <c r="R267" s="20">
        <f>VLOOKUP(Q267,Table16[#All],2,0)</f>
        <v>0</v>
      </c>
      <c r="S267" s="23" t="s">
        <v>111</v>
      </c>
      <c r="T267" s="20">
        <f>VLOOKUP(S267,Table17[#All],2,0)</f>
        <v>0</v>
      </c>
      <c r="U267" s="24">
        <v>175500</v>
      </c>
    </row>
    <row r="268" spans="1:21">
      <c r="A268" s="19" t="s">
        <v>121</v>
      </c>
      <c r="B268" s="20">
        <f>VLOOKUP(A268,Table7[#All],2,)</f>
        <v>17</v>
      </c>
      <c r="C268" s="20" t="s">
        <v>91</v>
      </c>
      <c r="D268" s="20">
        <f>VLOOKUP(C268,Table8[#All],2,0)</f>
        <v>0</v>
      </c>
      <c r="E268" s="20" t="s">
        <v>92</v>
      </c>
      <c r="F268" s="20">
        <f>VLOOKUP(E268,Table9[#All],2,0)</f>
        <v>0</v>
      </c>
      <c r="G268" s="20" t="s">
        <v>122</v>
      </c>
      <c r="H268" s="20">
        <f>VLOOKUP(G268,Table10[#All],2,0)</f>
        <v>0</v>
      </c>
      <c r="I268" s="20" t="s">
        <v>119</v>
      </c>
      <c r="J268" s="20">
        <f>VLOOKUP(I268,Table11[#All],2,0)</f>
        <v>0</v>
      </c>
      <c r="K268" s="20" t="s">
        <v>98</v>
      </c>
      <c r="L268" s="20">
        <f>VLOOKUP(K268,Table12[#All],2,0)</f>
        <v>0</v>
      </c>
      <c r="M268" s="20" t="s">
        <v>119</v>
      </c>
      <c r="N268" s="20">
        <f>VLOOKUP(M268,Table13[#All],2,0)</f>
        <v>1</v>
      </c>
      <c r="O268" s="20" t="s">
        <v>98</v>
      </c>
      <c r="P268" s="20">
        <f>VLOOKUP(O268,Table14[#All],2,0)</f>
        <v>1</v>
      </c>
      <c r="Q268" s="20" t="s">
        <v>104</v>
      </c>
      <c r="R268" s="20">
        <f>VLOOKUP(Q268,Table16[#All],2,0)</f>
        <v>0</v>
      </c>
      <c r="S268" s="20" t="s">
        <v>111</v>
      </c>
      <c r="T268" s="20">
        <f>VLOOKUP(S268,Table17[#All],2,0)</f>
        <v>0</v>
      </c>
      <c r="U268" s="21">
        <v>185000</v>
      </c>
    </row>
    <row r="269" spans="1:21">
      <c r="A269" s="22" t="s">
        <v>200</v>
      </c>
      <c r="B269" s="20">
        <f>VLOOKUP(A269,Table7[#All],2,)</f>
        <v>23</v>
      </c>
      <c r="C269" s="23" t="s">
        <v>91</v>
      </c>
      <c r="D269" s="20">
        <f>VLOOKUP(C269,Table8[#All],2,0)</f>
        <v>0</v>
      </c>
      <c r="E269" s="23" t="s">
        <v>92</v>
      </c>
      <c r="F269" s="20">
        <f>VLOOKUP(E269,Table9[#All],2,0)</f>
        <v>0</v>
      </c>
      <c r="G269" s="23" t="s">
        <v>246</v>
      </c>
      <c r="H269" s="20">
        <f>VLOOKUP(G269,Table10[#All],2,0)</f>
        <v>7</v>
      </c>
      <c r="I269" s="23" t="s">
        <v>98</v>
      </c>
      <c r="J269" s="20">
        <f>VLOOKUP(I269,Table11[#All],2,0)</f>
        <v>1</v>
      </c>
      <c r="K269" s="23" t="s">
        <v>98</v>
      </c>
      <c r="L269" s="20">
        <f>VLOOKUP(K269,Table12[#All],2,0)</f>
        <v>0</v>
      </c>
      <c r="M269" s="23" t="s">
        <v>126</v>
      </c>
      <c r="N269" s="20">
        <f>VLOOKUP(M269,Table13[#All],2,0)</f>
        <v>0</v>
      </c>
      <c r="O269" s="23" t="s">
        <v>119</v>
      </c>
      <c r="P269" s="20">
        <f>VLOOKUP(O269,Table14[#All],2,0)</f>
        <v>0</v>
      </c>
      <c r="Q269" s="23" t="s">
        <v>104</v>
      </c>
      <c r="R269" s="20">
        <f>VLOOKUP(Q269,Table16[#All],2,0)</f>
        <v>0</v>
      </c>
      <c r="S269" s="23" t="s">
        <v>111</v>
      </c>
      <c r="T269" s="20">
        <f>VLOOKUP(S269,Table17[#All],2,0)</f>
        <v>0</v>
      </c>
      <c r="U269" s="24">
        <v>179500</v>
      </c>
    </row>
    <row r="270" spans="1:21">
      <c r="A270" s="19" t="s">
        <v>214</v>
      </c>
      <c r="B270" s="20">
        <f>VLOOKUP(A270,Table7[#All],2,)</f>
        <v>13</v>
      </c>
      <c r="C270" s="20" t="s">
        <v>91</v>
      </c>
      <c r="D270" s="20">
        <f>VLOOKUP(C270,Table8[#All],2,0)</f>
        <v>0</v>
      </c>
      <c r="E270" s="20" t="s">
        <v>92</v>
      </c>
      <c r="F270" s="20">
        <f>VLOOKUP(E270,Table9[#All],2,0)</f>
        <v>0</v>
      </c>
      <c r="G270" s="20" t="s">
        <v>93</v>
      </c>
      <c r="H270" s="20">
        <f>VLOOKUP(G270,Table10[#All],2,0)</f>
        <v>1</v>
      </c>
      <c r="I270" s="20" t="s">
        <v>98</v>
      </c>
      <c r="J270" s="20">
        <f>VLOOKUP(I270,Table11[#All],2,0)</f>
        <v>1</v>
      </c>
      <c r="K270" s="20" t="s">
        <v>98</v>
      </c>
      <c r="L270" s="20">
        <f>VLOOKUP(K270,Table12[#All],2,0)</f>
        <v>0</v>
      </c>
      <c r="M270" s="20" t="s">
        <v>126</v>
      </c>
      <c r="N270" s="20">
        <f>VLOOKUP(M270,Table13[#All],2,0)</f>
        <v>0</v>
      </c>
      <c r="O270" s="20" t="s">
        <v>98</v>
      </c>
      <c r="P270" s="20">
        <f>VLOOKUP(O270,Table14[#All],2,0)</f>
        <v>1</v>
      </c>
      <c r="Q270" s="20" t="s">
        <v>104</v>
      </c>
      <c r="R270" s="20">
        <f>VLOOKUP(Q270,Table16[#All],2,0)</f>
        <v>0</v>
      </c>
      <c r="S270" s="20" t="s">
        <v>111</v>
      </c>
      <c r="T270" s="20">
        <f>VLOOKUP(S270,Table17[#All],2,0)</f>
        <v>0</v>
      </c>
      <c r="U270" s="21">
        <v>120500</v>
      </c>
    </row>
    <row r="271" spans="1:21">
      <c r="A271" s="22" t="s">
        <v>206</v>
      </c>
      <c r="B271" s="20">
        <f>VLOOKUP(A271,Table7[#All],2,)</f>
        <v>15</v>
      </c>
      <c r="C271" s="23" t="s">
        <v>91</v>
      </c>
      <c r="D271" s="20">
        <f>VLOOKUP(C271,Table8[#All],2,0)</f>
        <v>0</v>
      </c>
      <c r="E271" s="23" t="s">
        <v>92</v>
      </c>
      <c r="F271" s="20">
        <f>VLOOKUP(E271,Table9[#All],2,0)</f>
        <v>0</v>
      </c>
      <c r="G271" s="23" t="s">
        <v>93</v>
      </c>
      <c r="H271" s="20">
        <f>VLOOKUP(G271,Table10[#All],2,0)</f>
        <v>1</v>
      </c>
      <c r="I271" s="23" t="s">
        <v>98</v>
      </c>
      <c r="J271" s="20">
        <f>VLOOKUP(I271,Table11[#All],2,0)</f>
        <v>1</v>
      </c>
      <c r="K271" s="23" t="s">
        <v>119</v>
      </c>
      <c r="L271" s="20">
        <f>VLOOKUP(K271,Table12[#All],2,0)</f>
        <v>1</v>
      </c>
      <c r="M271" s="23" t="s">
        <v>98</v>
      </c>
      <c r="N271" s="20">
        <f>VLOOKUP(M271,Table13[#All],2,0)</f>
        <v>2</v>
      </c>
      <c r="O271" s="23" t="s">
        <v>98</v>
      </c>
      <c r="P271" s="20">
        <f>VLOOKUP(O271,Table14[#All],2,0)</f>
        <v>1</v>
      </c>
      <c r="Q271" s="23" t="s">
        <v>104</v>
      </c>
      <c r="R271" s="20">
        <f>VLOOKUP(Q271,Table16[#All],2,0)</f>
        <v>0</v>
      </c>
      <c r="S271" s="23" t="s">
        <v>111</v>
      </c>
      <c r="T271" s="20">
        <f>VLOOKUP(S271,Table17[#All],2,0)</f>
        <v>0</v>
      </c>
      <c r="U271" s="24">
        <v>148000</v>
      </c>
    </row>
    <row r="272" spans="1:21">
      <c r="A272" s="19" t="s">
        <v>163</v>
      </c>
      <c r="B272" s="20">
        <f>VLOOKUP(A272,Table7[#All],2,)</f>
        <v>5</v>
      </c>
      <c r="C272" s="20" t="s">
        <v>91</v>
      </c>
      <c r="D272" s="20">
        <f>VLOOKUP(C272,Table8[#All],2,0)</f>
        <v>0</v>
      </c>
      <c r="E272" s="20" t="s">
        <v>92</v>
      </c>
      <c r="F272" s="20">
        <f>VLOOKUP(E272,Table9[#All],2,0)</f>
        <v>0</v>
      </c>
      <c r="G272" s="20" t="s">
        <v>122</v>
      </c>
      <c r="H272" s="20">
        <f>VLOOKUP(G272,Table10[#All],2,0)</f>
        <v>0</v>
      </c>
      <c r="I272" s="20" t="s">
        <v>119</v>
      </c>
      <c r="J272" s="20">
        <f>VLOOKUP(I272,Table11[#All],2,0)</f>
        <v>0</v>
      </c>
      <c r="K272" s="20" t="s">
        <v>98</v>
      </c>
      <c r="L272" s="20">
        <f>VLOOKUP(K272,Table12[#All],2,0)</f>
        <v>0</v>
      </c>
      <c r="M272" s="20" t="s">
        <v>119</v>
      </c>
      <c r="N272" s="20">
        <f>VLOOKUP(M272,Table13[#All],2,0)</f>
        <v>1</v>
      </c>
      <c r="O272" s="20" t="s">
        <v>119</v>
      </c>
      <c r="P272" s="20">
        <f>VLOOKUP(O272,Table14[#All],2,0)</f>
        <v>0</v>
      </c>
      <c r="Q272" s="20" t="s">
        <v>104</v>
      </c>
      <c r="R272" s="20">
        <f>VLOOKUP(Q272,Table16[#All],2,0)</f>
        <v>0</v>
      </c>
      <c r="S272" s="20" t="s">
        <v>150</v>
      </c>
      <c r="T272" s="20">
        <f>VLOOKUP(S272,Table17[#All],2,0)</f>
        <v>2</v>
      </c>
      <c r="U272" s="21">
        <v>266000</v>
      </c>
    </row>
    <row r="273" spans="1:21">
      <c r="A273" s="22" t="s">
        <v>199</v>
      </c>
      <c r="B273" s="20">
        <f>VLOOKUP(A273,Table7[#All],2,)</f>
        <v>19</v>
      </c>
      <c r="C273" s="23" t="s">
        <v>91</v>
      </c>
      <c r="D273" s="20">
        <f>VLOOKUP(C273,Table8[#All],2,0)</f>
        <v>0</v>
      </c>
      <c r="E273" s="23" t="s">
        <v>92</v>
      </c>
      <c r="F273" s="20">
        <f>VLOOKUP(E273,Table9[#All],2,0)</f>
        <v>0</v>
      </c>
      <c r="G273" s="23" t="s">
        <v>93</v>
      </c>
      <c r="H273" s="20">
        <f>VLOOKUP(G273,Table10[#All],2,0)</f>
        <v>1</v>
      </c>
      <c r="I273" s="23" t="s">
        <v>119</v>
      </c>
      <c r="J273" s="20">
        <f>VLOOKUP(I273,Table11[#All],2,0)</f>
        <v>0</v>
      </c>
      <c r="K273" s="23" t="s">
        <v>98</v>
      </c>
      <c r="L273" s="20">
        <f>VLOOKUP(K273,Table12[#All],2,0)</f>
        <v>0</v>
      </c>
      <c r="M273" s="23" t="s">
        <v>126</v>
      </c>
      <c r="N273" s="20">
        <f>VLOOKUP(M273,Table13[#All],2,0)</f>
        <v>0</v>
      </c>
      <c r="O273" s="23" t="s">
        <v>98</v>
      </c>
      <c r="P273" s="20">
        <f>VLOOKUP(O273,Table14[#All],2,0)</f>
        <v>1</v>
      </c>
      <c r="Q273" s="23" t="s">
        <v>104</v>
      </c>
      <c r="R273" s="20">
        <f>VLOOKUP(Q273,Table16[#All],2,0)</f>
        <v>0</v>
      </c>
      <c r="S273" s="23" t="s">
        <v>111</v>
      </c>
      <c r="T273" s="20">
        <f>VLOOKUP(S273,Table17[#All],2,0)</f>
        <v>0</v>
      </c>
      <c r="U273" s="24">
        <v>241500</v>
      </c>
    </row>
    <row r="274" spans="1:21">
      <c r="A274" s="19" t="s">
        <v>162</v>
      </c>
      <c r="B274" s="20">
        <f>VLOOKUP(A274,Table7[#All],2,)</f>
        <v>3</v>
      </c>
      <c r="C274" s="20" t="s">
        <v>91</v>
      </c>
      <c r="D274" s="20">
        <f>VLOOKUP(C274,Table8[#All],2,0)</f>
        <v>0</v>
      </c>
      <c r="E274" s="20" t="s">
        <v>92</v>
      </c>
      <c r="F274" s="20">
        <f>VLOOKUP(E274,Table9[#All],2,0)</f>
        <v>0</v>
      </c>
      <c r="G274" s="20" t="s">
        <v>122</v>
      </c>
      <c r="H274" s="20">
        <f>VLOOKUP(G274,Table10[#All],2,0)</f>
        <v>0</v>
      </c>
      <c r="I274" s="20" t="s">
        <v>119</v>
      </c>
      <c r="J274" s="20">
        <f>VLOOKUP(I274,Table11[#All],2,0)</f>
        <v>0</v>
      </c>
      <c r="K274" s="20" t="s">
        <v>98</v>
      </c>
      <c r="L274" s="20">
        <f>VLOOKUP(K274,Table12[#All],2,0)</f>
        <v>0</v>
      </c>
      <c r="M274" s="20" t="s">
        <v>126</v>
      </c>
      <c r="N274" s="20">
        <f>VLOOKUP(M274,Table13[#All],2,0)</f>
        <v>0</v>
      </c>
      <c r="O274" s="20" t="s">
        <v>119</v>
      </c>
      <c r="P274" s="20">
        <f>VLOOKUP(O274,Table14[#All],2,0)</f>
        <v>0</v>
      </c>
      <c r="Q274" s="20" t="s">
        <v>104</v>
      </c>
      <c r="R274" s="20">
        <f>VLOOKUP(Q274,Table16[#All],2,0)</f>
        <v>0</v>
      </c>
      <c r="S274" s="20" t="s">
        <v>111</v>
      </c>
      <c r="T274" s="20">
        <f>VLOOKUP(S274,Table17[#All],2,0)</f>
        <v>0</v>
      </c>
      <c r="U274" s="21">
        <v>290000</v>
      </c>
    </row>
    <row r="275" spans="1:21">
      <c r="A275" s="22" t="s">
        <v>89</v>
      </c>
      <c r="B275" s="20">
        <f>VLOOKUP(A275,Table7[#All],2,)</f>
        <v>11</v>
      </c>
      <c r="C275" s="23" t="s">
        <v>90</v>
      </c>
      <c r="D275" s="20">
        <f>VLOOKUP(C275,Table8[#All],2,0)</f>
        <v>1</v>
      </c>
      <c r="E275" s="23" t="s">
        <v>92</v>
      </c>
      <c r="F275" s="20">
        <f>VLOOKUP(E275,Table9[#All],2,0)</f>
        <v>0</v>
      </c>
      <c r="G275" s="23" t="s">
        <v>93</v>
      </c>
      <c r="H275" s="20">
        <f>VLOOKUP(G275,Table10[#All],2,0)</f>
        <v>1</v>
      </c>
      <c r="I275" s="23" t="s">
        <v>98</v>
      </c>
      <c r="J275" s="20">
        <f>VLOOKUP(I275,Table11[#All],2,0)</f>
        <v>1</v>
      </c>
      <c r="K275" s="23" t="s">
        <v>98</v>
      </c>
      <c r="L275" s="20">
        <f>VLOOKUP(K275,Table12[#All],2,0)</f>
        <v>0</v>
      </c>
      <c r="M275" s="23" t="s">
        <v>119</v>
      </c>
      <c r="N275" s="20">
        <f>VLOOKUP(M275,Table13[#All],2,0)</f>
        <v>1</v>
      </c>
      <c r="O275" s="23" t="s">
        <v>98</v>
      </c>
      <c r="P275" s="20">
        <f>VLOOKUP(O275,Table14[#All],2,0)</f>
        <v>1</v>
      </c>
      <c r="Q275" s="23" t="s">
        <v>104</v>
      </c>
      <c r="R275" s="20">
        <f>VLOOKUP(Q275,Table16[#All],2,0)</f>
        <v>0</v>
      </c>
      <c r="S275" s="23" t="s">
        <v>111</v>
      </c>
      <c r="T275" s="20">
        <f>VLOOKUP(S275,Table17[#All],2,0)</f>
        <v>0</v>
      </c>
      <c r="U275" s="24">
        <v>139000</v>
      </c>
    </row>
    <row r="276" spans="1:21">
      <c r="A276" s="19" t="s">
        <v>217</v>
      </c>
      <c r="B276" s="20">
        <f>VLOOKUP(A276,Table7[#All],2,)</f>
        <v>4</v>
      </c>
      <c r="C276" s="20" t="s">
        <v>91</v>
      </c>
      <c r="D276" s="20">
        <f>VLOOKUP(C276,Table8[#All],2,0)</f>
        <v>0</v>
      </c>
      <c r="E276" s="20" t="s">
        <v>92</v>
      </c>
      <c r="F276" s="20">
        <f>VLOOKUP(E276,Table9[#All],2,0)</f>
        <v>0</v>
      </c>
      <c r="G276" s="20" t="s">
        <v>93</v>
      </c>
      <c r="H276" s="20">
        <f>VLOOKUP(G276,Table10[#All],2,0)</f>
        <v>1</v>
      </c>
      <c r="I276" s="20" t="s">
        <v>98</v>
      </c>
      <c r="J276" s="20">
        <f>VLOOKUP(I276,Table11[#All],2,0)</f>
        <v>1</v>
      </c>
      <c r="K276" s="20" t="s">
        <v>98</v>
      </c>
      <c r="L276" s="20">
        <f>VLOOKUP(K276,Table12[#All],2,0)</f>
        <v>0</v>
      </c>
      <c r="M276" s="20" t="s">
        <v>98</v>
      </c>
      <c r="N276" s="20">
        <f>VLOOKUP(M276,Table13[#All],2,0)</f>
        <v>2</v>
      </c>
      <c r="O276" s="20" t="s">
        <v>98</v>
      </c>
      <c r="P276" s="20">
        <f>VLOOKUP(O276,Table14[#All],2,0)</f>
        <v>1</v>
      </c>
      <c r="Q276" s="20" t="s">
        <v>104</v>
      </c>
      <c r="R276" s="20">
        <f>VLOOKUP(Q276,Table16[#All],2,0)</f>
        <v>0</v>
      </c>
      <c r="S276" s="20" t="s">
        <v>111</v>
      </c>
      <c r="T276" s="20">
        <f>VLOOKUP(S276,Table17[#All],2,0)</f>
        <v>0</v>
      </c>
      <c r="U276" s="21">
        <v>124500</v>
      </c>
    </row>
    <row r="277" spans="1:21">
      <c r="A277" s="22" t="s">
        <v>197</v>
      </c>
      <c r="B277" s="20">
        <f>VLOOKUP(A277,Table7[#All],2,)</f>
        <v>8</v>
      </c>
      <c r="C277" s="23" t="s">
        <v>91</v>
      </c>
      <c r="D277" s="20">
        <f>VLOOKUP(C277,Table8[#All],2,0)</f>
        <v>0</v>
      </c>
      <c r="E277" s="23" t="s">
        <v>92</v>
      </c>
      <c r="F277" s="20">
        <f>VLOOKUP(E277,Table9[#All],2,0)</f>
        <v>0</v>
      </c>
      <c r="G277" s="23" t="s">
        <v>176</v>
      </c>
      <c r="H277" s="20">
        <f>VLOOKUP(G277,Table10[#All],2,0)</f>
        <v>2</v>
      </c>
      <c r="I277" s="23" t="s">
        <v>98</v>
      </c>
      <c r="J277" s="20">
        <f>VLOOKUP(I277,Table11[#All],2,0)</f>
        <v>1</v>
      </c>
      <c r="K277" s="23" t="s">
        <v>98</v>
      </c>
      <c r="L277" s="20">
        <f>VLOOKUP(K277,Table12[#All],2,0)</f>
        <v>0</v>
      </c>
      <c r="M277" s="23" t="s">
        <v>119</v>
      </c>
      <c r="N277" s="20">
        <f>VLOOKUP(M277,Table13[#All],2,0)</f>
        <v>1</v>
      </c>
      <c r="O277" s="23" t="s">
        <v>126</v>
      </c>
      <c r="P277" s="20">
        <f>VLOOKUP(O277,Table14[#All],2,0)</f>
        <v>2</v>
      </c>
      <c r="Q277" s="23" t="s">
        <v>104</v>
      </c>
      <c r="R277" s="20">
        <f>VLOOKUP(Q277,Table16[#All],2,0)</f>
        <v>0</v>
      </c>
      <c r="S277" s="23" t="s">
        <v>111</v>
      </c>
      <c r="T277" s="20">
        <f>VLOOKUP(S277,Table17[#All],2,0)</f>
        <v>0</v>
      </c>
      <c r="U277" s="24">
        <v>205000</v>
      </c>
    </row>
    <row r="278" spans="1:21">
      <c r="A278" s="19" t="s">
        <v>217</v>
      </c>
      <c r="B278" s="20">
        <f>VLOOKUP(A278,Table7[#All],2,)</f>
        <v>4</v>
      </c>
      <c r="C278" s="20" t="s">
        <v>91</v>
      </c>
      <c r="D278" s="20">
        <f>VLOOKUP(C278,Table8[#All],2,0)</f>
        <v>0</v>
      </c>
      <c r="E278" s="20" t="s">
        <v>92</v>
      </c>
      <c r="F278" s="20">
        <f>VLOOKUP(E278,Table9[#All],2,0)</f>
        <v>0</v>
      </c>
      <c r="G278" s="20" t="s">
        <v>93</v>
      </c>
      <c r="H278" s="20">
        <f>VLOOKUP(G278,Table10[#All],2,0)</f>
        <v>1</v>
      </c>
      <c r="I278" s="20" t="s">
        <v>126</v>
      </c>
      <c r="J278" s="20">
        <f>VLOOKUP(I278,Table11[#All],2,0)</f>
        <v>2</v>
      </c>
      <c r="K278" s="20" t="s">
        <v>98</v>
      </c>
      <c r="L278" s="20">
        <f>VLOOKUP(K278,Table12[#All],2,0)</f>
        <v>0</v>
      </c>
      <c r="M278" s="20" t="s">
        <v>126</v>
      </c>
      <c r="N278" s="20">
        <f>VLOOKUP(M278,Table13[#All],2,0)</f>
        <v>0</v>
      </c>
      <c r="O278" s="20" t="s">
        <v>119</v>
      </c>
      <c r="P278" s="20">
        <f>VLOOKUP(O278,Table14[#All],2,0)</f>
        <v>0</v>
      </c>
      <c r="Q278" s="20" t="s">
        <v>104</v>
      </c>
      <c r="R278" s="20">
        <f>VLOOKUP(Q278,Table16[#All],2,0)</f>
        <v>0</v>
      </c>
      <c r="S278" s="20" t="s">
        <v>111</v>
      </c>
      <c r="T278" s="20">
        <f>VLOOKUP(S278,Table17[#All],2,0)</f>
        <v>0</v>
      </c>
      <c r="U278" s="21">
        <v>201000</v>
      </c>
    </row>
    <row r="279" spans="1:21">
      <c r="A279" s="22" t="s">
        <v>121</v>
      </c>
      <c r="B279" s="20">
        <f>VLOOKUP(A279,Table7[#All],2,)</f>
        <v>17</v>
      </c>
      <c r="C279" s="23" t="s">
        <v>91</v>
      </c>
      <c r="D279" s="20">
        <f>VLOOKUP(C279,Table8[#All],2,0)</f>
        <v>0</v>
      </c>
      <c r="E279" s="23" t="s">
        <v>92</v>
      </c>
      <c r="F279" s="20">
        <f>VLOOKUP(E279,Table9[#All],2,0)</f>
        <v>0</v>
      </c>
      <c r="G279" s="23" t="s">
        <v>93</v>
      </c>
      <c r="H279" s="20">
        <f>VLOOKUP(G279,Table10[#All],2,0)</f>
        <v>1</v>
      </c>
      <c r="I279" s="23" t="s">
        <v>98</v>
      </c>
      <c r="J279" s="20">
        <f>VLOOKUP(I279,Table11[#All],2,0)</f>
        <v>1</v>
      </c>
      <c r="K279" s="23" t="s">
        <v>98</v>
      </c>
      <c r="L279" s="20">
        <f>VLOOKUP(K279,Table12[#All],2,0)</f>
        <v>0</v>
      </c>
      <c r="M279" s="23" t="s">
        <v>126</v>
      </c>
      <c r="N279" s="20">
        <f>VLOOKUP(M279,Table13[#All],2,0)</f>
        <v>0</v>
      </c>
      <c r="O279" s="23" t="s">
        <v>98</v>
      </c>
      <c r="P279" s="20">
        <f>VLOOKUP(O279,Table14[#All],2,0)</f>
        <v>1</v>
      </c>
      <c r="Q279" s="23" t="s">
        <v>104</v>
      </c>
      <c r="R279" s="20">
        <f>VLOOKUP(Q279,Table16[#All],2,0)</f>
        <v>0</v>
      </c>
      <c r="S279" s="23" t="s">
        <v>111</v>
      </c>
      <c r="T279" s="20">
        <f>VLOOKUP(S279,Table17[#All],2,0)</f>
        <v>0</v>
      </c>
      <c r="U279" s="24">
        <v>141000</v>
      </c>
    </row>
    <row r="280" spans="1:21">
      <c r="A280" s="19" t="s">
        <v>147</v>
      </c>
      <c r="B280" s="20">
        <f>VLOOKUP(A280,Table7[#All],2,)</f>
        <v>10</v>
      </c>
      <c r="C280" s="20" t="s">
        <v>91</v>
      </c>
      <c r="D280" s="20">
        <f>VLOOKUP(C280,Table8[#All],2,0)</f>
        <v>0</v>
      </c>
      <c r="E280" s="20" t="s">
        <v>92</v>
      </c>
      <c r="F280" s="20">
        <f>VLOOKUP(E280,Table9[#All],2,0)</f>
        <v>0</v>
      </c>
      <c r="G280" s="20" t="s">
        <v>93</v>
      </c>
      <c r="H280" s="20">
        <f>VLOOKUP(G280,Table10[#All],2,0)</f>
        <v>1</v>
      </c>
      <c r="I280" s="20" t="s">
        <v>126</v>
      </c>
      <c r="J280" s="20">
        <f>VLOOKUP(I280,Table11[#All],2,0)</f>
        <v>2</v>
      </c>
      <c r="K280" s="20" t="s">
        <v>98</v>
      </c>
      <c r="L280" s="20">
        <f>VLOOKUP(K280,Table12[#All],2,0)</f>
        <v>0</v>
      </c>
      <c r="M280" s="20" t="s">
        <v>126</v>
      </c>
      <c r="N280" s="20">
        <f>VLOOKUP(M280,Table13[#All],2,0)</f>
        <v>0</v>
      </c>
      <c r="O280" s="20" t="s">
        <v>126</v>
      </c>
      <c r="P280" s="20">
        <f>VLOOKUP(O280,Table14[#All],2,0)</f>
        <v>2</v>
      </c>
      <c r="Q280" s="20" t="s">
        <v>104</v>
      </c>
      <c r="R280" s="20">
        <f>VLOOKUP(Q280,Table16[#All],2,0)</f>
        <v>0</v>
      </c>
      <c r="S280" s="20" t="s">
        <v>150</v>
      </c>
      <c r="T280" s="20">
        <f>VLOOKUP(S280,Table17[#All],2,0)</f>
        <v>2</v>
      </c>
      <c r="U280" s="21">
        <v>415298</v>
      </c>
    </row>
    <row r="281" spans="1:21">
      <c r="A281" s="22" t="s">
        <v>199</v>
      </c>
      <c r="B281" s="20">
        <f>VLOOKUP(A281,Table7[#All],2,)</f>
        <v>19</v>
      </c>
      <c r="C281" s="23" t="s">
        <v>91</v>
      </c>
      <c r="D281" s="20">
        <f>VLOOKUP(C281,Table8[#All],2,0)</f>
        <v>0</v>
      </c>
      <c r="E281" s="23" t="s">
        <v>92</v>
      </c>
      <c r="F281" s="20">
        <f>VLOOKUP(E281,Table9[#All],2,0)</f>
        <v>0</v>
      </c>
      <c r="G281" s="23" t="s">
        <v>122</v>
      </c>
      <c r="H281" s="20">
        <f>VLOOKUP(G281,Table10[#All],2,0)</f>
        <v>0</v>
      </c>
      <c r="I281" s="23" t="s">
        <v>119</v>
      </c>
      <c r="J281" s="20">
        <f>VLOOKUP(I281,Table11[#All],2,0)</f>
        <v>0</v>
      </c>
      <c r="K281" s="23" t="s">
        <v>98</v>
      </c>
      <c r="L281" s="20">
        <f>VLOOKUP(K281,Table12[#All],2,0)</f>
        <v>0</v>
      </c>
      <c r="M281" s="23" t="s">
        <v>126</v>
      </c>
      <c r="N281" s="20">
        <f>VLOOKUP(M281,Table13[#All],2,0)</f>
        <v>0</v>
      </c>
      <c r="O281" s="23" t="s">
        <v>98</v>
      </c>
      <c r="P281" s="20">
        <f>VLOOKUP(O281,Table14[#All],2,0)</f>
        <v>1</v>
      </c>
      <c r="Q281" s="23" t="s">
        <v>104</v>
      </c>
      <c r="R281" s="20">
        <f>VLOOKUP(Q281,Table16[#All],2,0)</f>
        <v>0</v>
      </c>
      <c r="S281" s="23" t="s">
        <v>111</v>
      </c>
      <c r="T281" s="20">
        <f>VLOOKUP(S281,Table17[#All],2,0)</f>
        <v>0</v>
      </c>
      <c r="U281" s="24">
        <v>192000</v>
      </c>
    </row>
    <row r="282" spans="1:21">
      <c r="A282" s="19" t="s">
        <v>165</v>
      </c>
      <c r="B282" s="20">
        <f>VLOOKUP(A282,Table7[#All],2,)</f>
        <v>12</v>
      </c>
      <c r="C282" s="20" t="s">
        <v>91</v>
      </c>
      <c r="D282" s="20">
        <f>VLOOKUP(C282,Table8[#All],2,0)</f>
        <v>0</v>
      </c>
      <c r="E282" s="20" t="s">
        <v>92</v>
      </c>
      <c r="F282" s="20">
        <f>VLOOKUP(E282,Table9[#All],2,0)</f>
        <v>0</v>
      </c>
      <c r="G282" s="20" t="s">
        <v>122</v>
      </c>
      <c r="H282" s="20">
        <f>VLOOKUP(G282,Table10[#All],2,0)</f>
        <v>0</v>
      </c>
      <c r="I282" s="20" t="s">
        <v>119</v>
      </c>
      <c r="J282" s="20">
        <f>VLOOKUP(I282,Table11[#All],2,0)</f>
        <v>0</v>
      </c>
      <c r="K282" s="20" t="s">
        <v>98</v>
      </c>
      <c r="L282" s="20">
        <f>VLOOKUP(K282,Table12[#All],2,0)</f>
        <v>0</v>
      </c>
      <c r="M282" s="20" t="s">
        <v>119</v>
      </c>
      <c r="N282" s="20">
        <f>VLOOKUP(M282,Table13[#All],2,0)</f>
        <v>1</v>
      </c>
      <c r="O282" s="20" t="s">
        <v>119</v>
      </c>
      <c r="P282" s="20">
        <f>VLOOKUP(O282,Table14[#All],2,0)</f>
        <v>0</v>
      </c>
      <c r="Q282" s="20" t="s">
        <v>104</v>
      </c>
      <c r="R282" s="20">
        <f>VLOOKUP(Q282,Table16[#All],2,0)</f>
        <v>0</v>
      </c>
      <c r="S282" s="20" t="s">
        <v>111</v>
      </c>
      <c r="T282" s="20">
        <f>VLOOKUP(S282,Table17[#All],2,0)</f>
        <v>0</v>
      </c>
      <c r="U282" s="21">
        <v>228500</v>
      </c>
    </row>
    <row r="283" spans="1:21">
      <c r="A283" s="22" t="s">
        <v>163</v>
      </c>
      <c r="B283" s="20">
        <f>VLOOKUP(A283,Table7[#All],2,)</f>
        <v>5</v>
      </c>
      <c r="C283" s="23" t="s">
        <v>91</v>
      </c>
      <c r="D283" s="20">
        <f>VLOOKUP(C283,Table8[#All],2,0)</f>
        <v>0</v>
      </c>
      <c r="E283" s="23" t="s">
        <v>92</v>
      </c>
      <c r="F283" s="20">
        <f>VLOOKUP(E283,Table9[#All],2,0)</f>
        <v>0</v>
      </c>
      <c r="G283" s="23" t="s">
        <v>93</v>
      </c>
      <c r="H283" s="20">
        <f>VLOOKUP(G283,Table10[#All],2,0)</f>
        <v>1</v>
      </c>
      <c r="I283" s="23" t="s">
        <v>119</v>
      </c>
      <c r="J283" s="20">
        <f>VLOOKUP(I283,Table11[#All],2,0)</f>
        <v>0</v>
      </c>
      <c r="K283" s="23" t="s">
        <v>98</v>
      </c>
      <c r="L283" s="20">
        <f>VLOOKUP(K283,Table12[#All],2,0)</f>
        <v>0</v>
      </c>
      <c r="M283" s="23" t="s">
        <v>119</v>
      </c>
      <c r="N283" s="20">
        <f>VLOOKUP(M283,Table13[#All],2,0)</f>
        <v>1</v>
      </c>
      <c r="O283" s="23" t="s">
        <v>119</v>
      </c>
      <c r="P283" s="20">
        <f>VLOOKUP(O283,Table14[#All],2,0)</f>
        <v>0</v>
      </c>
      <c r="Q283" s="23" t="s">
        <v>104</v>
      </c>
      <c r="R283" s="20">
        <f>VLOOKUP(Q283,Table16[#All],2,0)</f>
        <v>0</v>
      </c>
      <c r="S283" s="23" t="s">
        <v>150</v>
      </c>
      <c r="T283" s="20">
        <f>VLOOKUP(S283,Table17[#All],2,0)</f>
        <v>2</v>
      </c>
      <c r="U283" s="24">
        <v>185000</v>
      </c>
    </row>
    <row r="284" spans="1:21">
      <c r="A284" s="19" t="s">
        <v>147</v>
      </c>
      <c r="B284" s="20">
        <f>VLOOKUP(A284,Table7[#All],2,)</f>
        <v>10</v>
      </c>
      <c r="C284" s="20" t="s">
        <v>91</v>
      </c>
      <c r="D284" s="20">
        <f>VLOOKUP(C284,Table8[#All],2,0)</f>
        <v>0</v>
      </c>
      <c r="E284" s="20" t="s">
        <v>142</v>
      </c>
      <c r="F284" s="20">
        <f>VLOOKUP(E284,Table9[#All],2,0)</f>
        <v>4</v>
      </c>
      <c r="G284" s="20" t="s">
        <v>93</v>
      </c>
      <c r="H284" s="20">
        <f>VLOOKUP(G284,Table10[#All],2,0)</f>
        <v>1</v>
      </c>
      <c r="I284" s="20" t="s">
        <v>119</v>
      </c>
      <c r="J284" s="20">
        <f>VLOOKUP(I284,Table11[#All],2,0)</f>
        <v>0</v>
      </c>
      <c r="K284" s="20" t="s">
        <v>98</v>
      </c>
      <c r="L284" s="20">
        <f>VLOOKUP(K284,Table12[#All],2,0)</f>
        <v>0</v>
      </c>
      <c r="M284" s="20" t="s">
        <v>126</v>
      </c>
      <c r="N284" s="20">
        <f>VLOOKUP(M284,Table13[#All],2,0)</f>
        <v>0</v>
      </c>
      <c r="O284" s="20" t="s">
        <v>119</v>
      </c>
      <c r="P284" s="20">
        <f>VLOOKUP(O284,Table14[#All],2,0)</f>
        <v>0</v>
      </c>
      <c r="Q284" s="20" t="s">
        <v>104</v>
      </c>
      <c r="R284" s="20">
        <f>VLOOKUP(Q284,Table16[#All],2,0)</f>
        <v>0</v>
      </c>
      <c r="S284" s="20" t="s">
        <v>111</v>
      </c>
      <c r="T284" s="20">
        <f>VLOOKUP(S284,Table17[#All],2,0)</f>
        <v>0</v>
      </c>
      <c r="U284" s="21">
        <v>207500</v>
      </c>
    </row>
    <row r="285" spans="1:21">
      <c r="A285" s="22" t="s">
        <v>163</v>
      </c>
      <c r="B285" s="20">
        <f>VLOOKUP(A285,Table7[#All],2,)</f>
        <v>5</v>
      </c>
      <c r="C285" s="23" t="s">
        <v>90</v>
      </c>
      <c r="D285" s="20">
        <f>VLOOKUP(C285,Table8[#All],2,0)</f>
        <v>1</v>
      </c>
      <c r="E285" s="23" t="s">
        <v>92</v>
      </c>
      <c r="F285" s="20">
        <f>VLOOKUP(E285,Table9[#All],2,0)</f>
        <v>0</v>
      </c>
      <c r="G285" s="23" t="s">
        <v>93</v>
      </c>
      <c r="H285" s="20">
        <f>VLOOKUP(G285,Table10[#All],2,0)</f>
        <v>1</v>
      </c>
      <c r="I285" s="23" t="s">
        <v>119</v>
      </c>
      <c r="J285" s="20">
        <f>VLOOKUP(I285,Table11[#All],2,0)</f>
        <v>0</v>
      </c>
      <c r="K285" s="23" t="s">
        <v>98</v>
      </c>
      <c r="L285" s="20">
        <f>VLOOKUP(K285,Table12[#All],2,0)</f>
        <v>0</v>
      </c>
      <c r="M285" s="23" t="s">
        <v>126</v>
      </c>
      <c r="N285" s="20">
        <f>VLOOKUP(M285,Table13[#All],2,0)</f>
        <v>0</v>
      </c>
      <c r="O285" s="23" t="s">
        <v>119</v>
      </c>
      <c r="P285" s="20">
        <f>VLOOKUP(O285,Table14[#All],2,0)</f>
        <v>0</v>
      </c>
      <c r="Q285" s="23" t="s">
        <v>104</v>
      </c>
      <c r="R285" s="20">
        <f>VLOOKUP(Q285,Table16[#All],2,0)</f>
        <v>0</v>
      </c>
      <c r="S285" s="23" t="s">
        <v>150</v>
      </c>
      <c r="T285" s="20">
        <f>VLOOKUP(S285,Table17[#All],2,0)</f>
        <v>2</v>
      </c>
      <c r="U285" s="24">
        <v>244600</v>
      </c>
    </row>
    <row r="286" spans="1:21">
      <c r="A286" s="19" t="s">
        <v>165</v>
      </c>
      <c r="B286" s="20">
        <f>VLOOKUP(A286,Table7[#All],2,)</f>
        <v>12</v>
      </c>
      <c r="C286" s="20" t="s">
        <v>91</v>
      </c>
      <c r="D286" s="20">
        <f>VLOOKUP(C286,Table8[#All],2,0)</f>
        <v>0</v>
      </c>
      <c r="E286" s="20" t="s">
        <v>129</v>
      </c>
      <c r="F286" s="20">
        <f>VLOOKUP(E286,Table9[#All],2,0)</f>
        <v>3</v>
      </c>
      <c r="G286" s="20" t="s">
        <v>93</v>
      </c>
      <c r="H286" s="20">
        <f>VLOOKUP(G286,Table10[#All],2,0)</f>
        <v>1</v>
      </c>
      <c r="I286" s="20" t="s">
        <v>119</v>
      </c>
      <c r="J286" s="20">
        <f>VLOOKUP(I286,Table11[#All],2,0)</f>
        <v>0</v>
      </c>
      <c r="K286" s="20" t="s">
        <v>98</v>
      </c>
      <c r="L286" s="20">
        <f>VLOOKUP(K286,Table12[#All],2,0)</f>
        <v>0</v>
      </c>
      <c r="M286" s="20" t="s">
        <v>119</v>
      </c>
      <c r="N286" s="20">
        <f>VLOOKUP(M286,Table13[#All],2,0)</f>
        <v>1</v>
      </c>
      <c r="O286" s="20" t="s">
        <v>119</v>
      </c>
      <c r="P286" s="20">
        <f>VLOOKUP(O286,Table14[#All],2,0)</f>
        <v>0</v>
      </c>
      <c r="Q286" s="20" t="s">
        <v>104</v>
      </c>
      <c r="R286" s="20">
        <f>VLOOKUP(Q286,Table16[#All],2,0)</f>
        <v>0</v>
      </c>
      <c r="S286" s="20" t="s">
        <v>111</v>
      </c>
      <c r="T286" s="20">
        <f>VLOOKUP(S286,Table17[#All],2,0)</f>
        <v>0</v>
      </c>
      <c r="U286" s="21">
        <v>179200</v>
      </c>
    </row>
    <row r="287" spans="1:21">
      <c r="A287" s="22" t="s">
        <v>163</v>
      </c>
      <c r="B287" s="20">
        <f>VLOOKUP(A287,Table7[#All],2,)</f>
        <v>5</v>
      </c>
      <c r="C287" s="23" t="s">
        <v>91</v>
      </c>
      <c r="D287" s="20">
        <f>VLOOKUP(C287,Table8[#All],2,0)</f>
        <v>0</v>
      </c>
      <c r="E287" s="23" t="s">
        <v>129</v>
      </c>
      <c r="F287" s="20">
        <f>VLOOKUP(E287,Table9[#All],2,0)</f>
        <v>3</v>
      </c>
      <c r="G287" s="23" t="s">
        <v>122</v>
      </c>
      <c r="H287" s="20">
        <f>VLOOKUP(G287,Table10[#All],2,0)</f>
        <v>0</v>
      </c>
      <c r="I287" s="23" t="s">
        <v>119</v>
      </c>
      <c r="J287" s="20">
        <f>VLOOKUP(I287,Table11[#All],2,0)</f>
        <v>0</v>
      </c>
      <c r="K287" s="23" t="s">
        <v>98</v>
      </c>
      <c r="L287" s="20">
        <f>VLOOKUP(K287,Table12[#All],2,0)</f>
        <v>0</v>
      </c>
      <c r="M287" s="23" t="s">
        <v>126</v>
      </c>
      <c r="N287" s="20">
        <f>VLOOKUP(M287,Table13[#All],2,0)</f>
        <v>0</v>
      </c>
      <c r="O287" s="23" t="s">
        <v>119</v>
      </c>
      <c r="P287" s="20">
        <f>VLOOKUP(O287,Table14[#All],2,0)</f>
        <v>0</v>
      </c>
      <c r="Q287" s="23" t="s">
        <v>104</v>
      </c>
      <c r="R287" s="20">
        <f>VLOOKUP(Q287,Table16[#All],2,0)</f>
        <v>0</v>
      </c>
      <c r="S287" s="23" t="s">
        <v>150</v>
      </c>
      <c r="T287" s="20">
        <f>VLOOKUP(S287,Table17[#All],2,0)</f>
        <v>2</v>
      </c>
      <c r="U287" s="24">
        <v>164700</v>
      </c>
    </row>
    <row r="288" spans="1:21">
      <c r="A288" s="19" t="s">
        <v>89</v>
      </c>
      <c r="B288" s="20">
        <f>VLOOKUP(A288,Table7[#All],2,)</f>
        <v>11</v>
      </c>
      <c r="C288" s="20" t="s">
        <v>91</v>
      </c>
      <c r="D288" s="20">
        <f>VLOOKUP(C288,Table8[#All],2,0)</f>
        <v>0</v>
      </c>
      <c r="E288" s="20" t="s">
        <v>92</v>
      </c>
      <c r="F288" s="20">
        <f>VLOOKUP(E288,Table9[#All],2,0)</f>
        <v>0</v>
      </c>
      <c r="G288" s="20" t="s">
        <v>176</v>
      </c>
      <c r="H288" s="20">
        <f>VLOOKUP(G288,Table10[#All],2,0)</f>
        <v>2</v>
      </c>
      <c r="I288" s="20" t="s">
        <v>98</v>
      </c>
      <c r="J288" s="20">
        <f>VLOOKUP(I288,Table11[#All],2,0)</f>
        <v>1</v>
      </c>
      <c r="K288" s="20" t="s">
        <v>98</v>
      </c>
      <c r="L288" s="20">
        <f>VLOOKUP(K288,Table12[#All],2,0)</f>
        <v>0</v>
      </c>
      <c r="M288" s="20" t="s">
        <v>98</v>
      </c>
      <c r="N288" s="20">
        <f>VLOOKUP(M288,Table13[#All],2,0)</f>
        <v>2</v>
      </c>
      <c r="O288" s="20" t="s">
        <v>119</v>
      </c>
      <c r="P288" s="20">
        <f>VLOOKUP(O288,Table14[#All],2,0)</f>
        <v>0</v>
      </c>
      <c r="Q288" s="20" t="s">
        <v>104</v>
      </c>
      <c r="R288" s="20">
        <f>VLOOKUP(Q288,Table16[#All],2,0)</f>
        <v>0</v>
      </c>
      <c r="S288" s="20" t="s">
        <v>111</v>
      </c>
      <c r="T288" s="20">
        <f>VLOOKUP(S288,Table17[#All],2,0)</f>
        <v>0</v>
      </c>
      <c r="U288" s="21">
        <v>159000</v>
      </c>
    </row>
    <row r="289" spans="1:21">
      <c r="A289" s="22" t="s">
        <v>89</v>
      </c>
      <c r="B289" s="20">
        <f>VLOOKUP(A289,Table7[#All],2,)</f>
        <v>11</v>
      </c>
      <c r="C289" s="23" t="s">
        <v>91</v>
      </c>
      <c r="D289" s="20">
        <f>VLOOKUP(C289,Table8[#All],2,0)</f>
        <v>0</v>
      </c>
      <c r="E289" s="23" t="s">
        <v>92</v>
      </c>
      <c r="F289" s="20">
        <f>VLOOKUP(E289,Table9[#All],2,0)</f>
        <v>0</v>
      </c>
      <c r="G289" s="23" t="s">
        <v>93</v>
      </c>
      <c r="H289" s="20">
        <f>VLOOKUP(G289,Table10[#All],2,0)</f>
        <v>1</v>
      </c>
      <c r="I289" s="23" t="s">
        <v>98</v>
      </c>
      <c r="J289" s="20">
        <f>VLOOKUP(I289,Table11[#All],2,0)</f>
        <v>1</v>
      </c>
      <c r="K289" s="23" t="s">
        <v>98</v>
      </c>
      <c r="L289" s="20">
        <f>VLOOKUP(K289,Table12[#All],2,0)</f>
        <v>0</v>
      </c>
      <c r="M289" s="23" t="s">
        <v>98</v>
      </c>
      <c r="N289" s="20">
        <f>VLOOKUP(M289,Table13[#All],2,0)</f>
        <v>2</v>
      </c>
      <c r="O289" s="23" t="s">
        <v>98</v>
      </c>
      <c r="P289" s="20">
        <f>VLOOKUP(O289,Table14[#All],2,0)</f>
        <v>1</v>
      </c>
      <c r="Q289" s="23" t="s">
        <v>104</v>
      </c>
      <c r="R289" s="20">
        <f>VLOOKUP(Q289,Table16[#All],2,0)</f>
        <v>0</v>
      </c>
      <c r="S289" s="23" t="s">
        <v>111</v>
      </c>
      <c r="T289" s="20">
        <f>VLOOKUP(S289,Table17[#All],2,0)</f>
        <v>0</v>
      </c>
      <c r="U289" s="24">
        <v>88000</v>
      </c>
    </row>
    <row r="290" spans="1:21">
      <c r="A290" s="19" t="s">
        <v>169</v>
      </c>
      <c r="B290" s="20">
        <f>VLOOKUP(A290,Table7[#All],2,)</f>
        <v>9</v>
      </c>
      <c r="C290" s="20" t="s">
        <v>91</v>
      </c>
      <c r="D290" s="20">
        <f>VLOOKUP(C290,Table8[#All],2,0)</f>
        <v>0</v>
      </c>
      <c r="E290" s="20" t="s">
        <v>92</v>
      </c>
      <c r="F290" s="20">
        <f>VLOOKUP(E290,Table9[#All],2,0)</f>
        <v>0</v>
      </c>
      <c r="G290" s="20" t="s">
        <v>93</v>
      </c>
      <c r="H290" s="20">
        <f>VLOOKUP(G290,Table10[#All],2,0)</f>
        <v>1</v>
      </c>
      <c r="I290" s="20" t="s">
        <v>98</v>
      </c>
      <c r="J290" s="20">
        <f>VLOOKUP(I290,Table11[#All],2,0)</f>
        <v>1</v>
      </c>
      <c r="K290" s="20" t="s">
        <v>98</v>
      </c>
      <c r="L290" s="20">
        <f>VLOOKUP(K290,Table12[#All],2,0)</f>
        <v>0</v>
      </c>
      <c r="M290" s="20" t="s">
        <v>98</v>
      </c>
      <c r="N290" s="20">
        <f>VLOOKUP(M290,Table13[#All],2,0)</f>
        <v>2</v>
      </c>
      <c r="O290" s="20" t="s">
        <v>98</v>
      </c>
      <c r="P290" s="20">
        <f>VLOOKUP(O290,Table14[#All],2,0)</f>
        <v>1</v>
      </c>
      <c r="Q290" s="20" t="s">
        <v>104</v>
      </c>
      <c r="R290" s="20">
        <f>VLOOKUP(Q290,Table16[#All],2,0)</f>
        <v>0</v>
      </c>
      <c r="S290" s="20" t="s">
        <v>111</v>
      </c>
      <c r="T290" s="20">
        <f>VLOOKUP(S290,Table17[#All],2,0)</f>
        <v>0</v>
      </c>
      <c r="U290" s="21">
        <v>122000</v>
      </c>
    </row>
    <row r="291" spans="1:21">
      <c r="A291" s="22" t="s">
        <v>197</v>
      </c>
      <c r="B291" s="20">
        <f>VLOOKUP(A291,Table7[#All],2,)</f>
        <v>8</v>
      </c>
      <c r="C291" s="23" t="s">
        <v>225</v>
      </c>
      <c r="D291" s="20">
        <f>VLOOKUP(C291,Table8[#All],2,0)</f>
        <v>6</v>
      </c>
      <c r="E291" s="23" t="s">
        <v>92</v>
      </c>
      <c r="F291" s="20">
        <f>VLOOKUP(E291,Table9[#All],2,0)</f>
        <v>0</v>
      </c>
      <c r="G291" s="23" t="s">
        <v>122</v>
      </c>
      <c r="H291" s="20">
        <f>VLOOKUP(G291,Table10[#All],2,0)</f>
        <v>0</v>
      </c>
      <c r="I291" s="23" t="s">
        <v>98</v>
      </c>
      <c r="J291" s="20">
        <f>VLOOKUP(I291,Table11[#All],2,0)</f>
        <v>1</v>
      </c>
      <c r="K291" s="23" t="s">
        <v>98</v>
      </c>
      <c r="L291" s="20">
        <f>VLOOKUP(K291,Table12[#All],2,0)</f>
        <v>0</v>
      </c>
      <c r="M291" s="23" t="s">
        <v>126</v>
      </c>
      <c r="N291" s="20">
        <f>VLOOKUP(M291,Table13[#All],2,0)</f>
        <v>0</v>
      </c>
      <c r="O291" s="23" t="s">
        <v>98</v>
      </c>
      <c r="P291" s="20">
        <f>VLOOKUP(O291,Table14[#All],2,0)</f>
        <v>1</v>
      </c>
      <c r="Q291" s="23" t="s">
        <v>104</v>
      </c>
      <c r="R291" s="20">
        <f>VLOOKUP(Q291,Table16[#All],2,0)</f>
        <v>0</v>
      </c>
      <c r="S291" s="23" t="s">
        <v>111</v>
      </c>
      <c r="T291" s="20">
        <f>VLOOKUP(S291,Table17[#All],2,0)</f>
        <v>0</v>
      </c>
      <c r="U291" s="24">
        <v>153575</v>
      </c>
    </row>
    <row r="292" spans="1:21">
      <c r="A292" s="19" t="s">
        <v>209</v>
      </c>
      <c r="B292" s="20">
        <f>VLOOKUP(A292,Table7[#All],2,)</f>
        <v>0</v>
      </c>
      <c r="C292" s="20" t="s">
        <v>91</v>
      </c>
      <c r="D292" s="20">
        <f>VLOOKUP(C292,Table8[#All],2,0)</f>
        <v>0</v>
      </c>
      <c r="E292" s="20" t="s">
        <v>92</v>
      </c>
      <c r="F292" s="20">
        <f>VLOOKUP(E292,Table9[#All],2,0)</f>
        <v>0</v>
      </c>
      <c r="G292" s="20" t="s">
        <v>122</v>
      </c>
      <c r="H292" s="20">
        <f>VLOOKUP(G292,Table10[#All],2,0)</f>
        <v>0</v>
      </c>
      <c r="I292" s="20" t="s">
        <v>119</v>
      </c>
      <c r="J292" s="20">
        <f>VLOOKUP(I292,Table11[#All],2,0)</f>
        <v>0</v>
      </c>
      <c r="K292" s="20" t="s">
        <v>98</v>
      </c>
      <c r="L292" s="20">
        <f>VLOOKUP(K292,Table12[#All],2,0)</f>
        <v>0</v>
      </c>
      <c r="M292" s="20" t="s">
        <v>126</v>
      </c>
      <c r="N292" s="20">
        <f>VLOOKUP(M292,Table13[#All],2,0)</f>
        <v>0</v>
      </c>
      <c r="O292" s="20" t="s">
        <v>119</v>
      </c>
      <c r="P292" s="20">
        <f>VLOOKUP(O292,Table14[#All],2,0)</f>
        <v>0</v>
      </c>
      <c r="Q292" s="20" t="s">
        <v>104</v>
      </c>
      <c r="R292" s="20">
        <f>VLOOKUP(Q292,Table16[#All],2,0)</f>
        <v>0</v>
      </c>
      <c r="S292" s="20" t="s">
        <v>150</v>
      </c>
      <c r="T292" s="20">
        <f>VLOOKUP(S292,Table17[#All],2,0)</f>
        <v>2</v>
      </c>
      <c r="U292" s="21">
        <v>233230</v>
      </c>
    </row>
    <row r="293" spans="1:21">
      <c r="A293" s="22" t="s">
        <v>200</v>
      </c>
      <c r="B293" s="20">
        <f>VLOOKUP(A293,Table7[#All],2,)</f>
        <v>23</v>
      </c>
      <c r="C293" s="23" t="s">
        <v>91</v>
      </c>
      <c r="D293" s="20">
        <f>VLOOKUP(C293,Table8[#All],2,0)</f>
        <v>0</v>
      </c>
      <c r="E293" s="23" t="s">
        <v>186</v>
      </c>
      <c r="F293" s="20">
        <f>VLOOKUP(E293,Table9[#All],2,0)</f>
        <v>1</v>
      </c>
      <c r="G293" s="23" t="s">
        <v>122</v>
      </c>
      <c r="H293" s="20">
        <f>VLOOKUP(G293,Table10[#All],2,0)</f>
        <v>0</v>
      </c>
      <c r="I293" s="23" t="s">
        <v>98</v>
      </c>
      <c r="J293" s="20">
        <f>VLOOKUP(I293,Table11[#All],2,0)</f>
        <v>1</v>
      </c>
      <c r="K293" s="23" t="s">
        <v>139</v>
      </c>
      <c r="L293" s="20">
        <f>VLOOKUP(K293,Table12[#All],2,0)</f>
        <v>3</v>
      </c>
      <c r="M293" s="23" t="s">
        <v>126</v>
      </c>
      <c r="N293" s="20">
        <f>VLOOKUP(M293,Table13[#All],2,0)</f>
        <v>0</v>
      </c>
      <c r="O293" s="23" t="s">
        <v>139</v>
      </c>
      <c r="P293" s="20">
        <f>VLOOKUP(O293,Table14[#All],2,0)</f>
        <v>3</v>
      </c>
      <c r="Q293" s="23" t="s">
        <v>167</v>
      </c>
      <c r="R293" s="20">
        <f>VLOOKUP(Q293,Table16[#All],2,0)</f>
        <v>1</v>
      </c>
      <c r="S293" s="23" t="s">
        <v>111</v>
      </c>
      <c r="T293" s="20">
        <f>VLOOKUP(S293,Table17[#All],2,0)</f>
        <v>0</v>
      </c>
      <c r="U293" s="24">
        <v>135900</v>
      </c>
    </row>
    <row r="294" spans="1:21">
      <c r="A294" s="19" t="s">
        <v>206</v>
      </c>
      <c r="B294" s="20">
        <f>VLOOKUP(A294,Table7[#All],2,)</f>
        <v>15</v>
      </c>
      <c r="C294" s="20" t="s">
        <v>91</v>
      </c>
      <c r="D294" s="20">
        <f>VLOOKUP(C294,Table8[#All],2,0)</f>
        <v>0</v>
      </c>
      <c r="E294" s="20" t="s">
        <v>92</v>
      </c>
      <c r="F294" s="20">
        <f>VLOOKUP(E294,Table9[#All],2,0)</f>
        <v>0</v>
      </c>
      <c r="G294" s="20" t="s">
        <v>176</v>
      </c>
      <c r="H294" s="20">
        <f>VLOOKUP(G294,Table10[#All],2,0)</f>
        <v>2</v>
      </c>
      <c r="I294" s="20" t="s">
        <v>98</v>
      </c>
      <c r="J294" s="20">
        <f>VLOOKUP(I294,Table11[#All],2,0)</f>
        <v>1</v>
      </c>
      <c r="K294" s="20" t="s">
        <v>98</v>
      </c>
      <c r="L294" s="20">
        <f>VLOOKUP(K294,Table12[#All],2,0)</f>
        <v>0</v>
      </c>
      <c r="M294" s="20" t="s">
        <v>119</v>
      </c>
      <c r="N294" s="20">
        <f>VLOOKUP(M294,Table13[#All],2,0)</f>
        <v>1</v>
      </c>
      <c r="O294" s="20" t="s">
        <v>98</v>
      </c>
      <c r="P294" s="20">
        <f>VLOOKUP(O294,Table14[#All],2,0)</f>
        <v>1</v>
      </c>
      <c r="Q294" s="20" t="s">
        <v>104</v>
      </c>
      <c r="R294" s="20">
        <f>VLOOKUP(Q294,Table16[#All],2,0)</f>
        <v>0</v>
      </c>
      <c r="S294" s="20" t="s">
        <v>111</v>
      </c>
      <c r="T294" s="20">
        <f>VLOOKUP(S294,Table17[#All],2,0)</f>
        <v>0</v>
      </c>
      <c r="U294" s="21">
        <v>131000</v>
      </c>
    </row>
    <row r="295" spans="1:21">
      <c r="A295" s="22" t="s">
        <v>175</v>
      </c>
      <c r="B295" s="20">
        <f>VLOOKUP(A295,Table7[#All],2,)</f>
        <v>6</v>
      </c>
      <c r="C295" s="23" t="s">
        <v>221</v>
      </c>
      <c r="D295" s="20">
        <f>VLOOKUP(C295,Table8[#All],2,0)</f>
        <v>7</v>
      </c>
      <c r="E295" s="23" t="s">
        <v>92</v>
      </c>
      <c r="F295" s="20">
        <f>VLOOKUP(E295,Table9[#All],2,0)</f>
        <v>0</v>
      </c>
      <c r="G295" s="23" t="s">
        <v>122</v>
      </c>
      <c r="H295" s="20">
        <f>VLOOKUP(G295,Table10[#All],2,0)</f>
        <v>0</v>
      </c>
      <c r="I295" s="23" t="s">
        <v>98</v>
      </c>
      <c r="J295" s="20">
        <f>VLOOKUP(I295,Table11[#All],2,0)</f>
        <v>1</v>
      </c>
      <c r="K295" s="23" t="s">
        <v>98</v>
      </c>
      <c r="L295" s="20">
        <f>VLOOKUP(K295,Table12[#All],2,0)</f>
        <v>0</v>
      </c>
      <c r="M295" s="23" t="s">
        <v>139</v>
      </c>
      <c r="N295" s="20">
        <f>VLOOKUP(M295,Table13[#All],2,0)</f>
        <v>3</v>
      </c>
      <c r="O295" s="23" t="s">
        <v>119</v>
      </c>
      <c r="P295" s="20">
        <f>VLOOKUP(O295,Table14[#All],2,0)</f>
        <v>0</v>
      </c>
      <c r="Q295" s="23" t="s">
        <v>104</v>
      </c>
      <c r="R295" s="20">
        <f>VLOOKUP(Q295,Table16[#All],2,0)</f>
        <v>0</v>
      </c>
      <c r="S295" s="23" t="s">
        <v>111</v>
      </c>
      <c r="T295" s="20">
        <f>VLOOKUP(S295,Table17[#All],2,0)</f>
        <v>0</v>
      </c>
      <c r="U295" s="24">
        <v>235000</v>
      </c>
    </row>
    <row r="296" spans="1:21">
      <c r="A296" s="19" t="s">
        <v>89</v>
      </c>
      <c r="B296" s="20">
        <f>VLOOKUP(A296,Table7[#All],2,)</f>
        <v>11</v>
      </c>
      <c r="C296" s="20" t="s">
        <v>91</v>
      </c>
      <c r="D296" s="20">
        <f>VLOOKUP(C296,Table8[#All],2,0)</f>
        <v>0</v>
      </c>
      <c r="E296" s="20" t="s">
        <v>92</v>
      </c>
      <c r="F296" s="20">
        <f>VLOOKUP(E296,Table9[#All],2,0)</f>
        <v>0</v>
      </c>
      <c r="G296" s="20" t="s">
        <v>93</v>
      </c>
      <c r="H296" s="20">
        <f>VLOOKUP(G296,Table10[#All],2,0)</f>
        <v>1</v>
      </c>
      <c r="I296" s="20" t="s">
        <v>98</v>
      </c>
      <c r="J296" s="20">
        <f>VLOOKUP(I296,Table11[#All],2,0)</f>
        <v>1</v>
      </c>
      <c r="K296" s="20" t="s">
        <v>98</v>
      </c>
      <c r="L296" s="20">
        <f>VLOOKUP(K296,Table12[#All],2,0)</f>
        <v>0</v>
      </c>
      <c r="M296" s="20" t="s">
        <v>98</v>
      </c>
      <c r="N296" s="20">
        <f>VLOOKUP(M296,Table13[#All],2,0)</f>
        <v>2</v>
      </c>
      <c r="O296" s="20" t="s">
        <v>98</v>
      </c>
      <c r="P296" s="20">
        <f>VLOOKUP(O296,Table14[#All],2,0)</f>
        <v>1</v>
      </c>
      <c r="Q296" s="20" t="s">
        <v>104</v>
      </c>
      <c r="R296" s="20">
        <f>VLOOKUP(Q296,Table16[#All],2,0)</f>
        <v>0</v>
      </c>
      <c r="S296" s="20" t="s">
        <v>111</v>
      </c>
      <c r="T296" s="20">
        <f>VLOOKUP(S296,Table17[#All],2,0)</f>
        <v>0</v>
      </c>
      <c r="U296" s="21">
        <v>167000</v>
      </c>
    </row>
    <row r="297" spans="1:21">
      <c r="A297" s="22" t="s">
        <v>217</v>
      </c>
      <c r="B297" s="20">
        <f>VLOOKUP(A297,Table7[#All],2,)</f>
        <v>4</v>
      </c>
      <c r="C297" s="23" t="s">
        <v>91</v>
      </c>
      <c r="D297" s="20">
        <f>VLOOKUP(C297,Table8[#All],2,0)</f>
        <v>0</v>
      </c>
      <c r="E297" s="23" t="s">
        <v>92</v>
      </c>
      <c r="F297" s="20">
        <f>VLOOKUP(E297,Table9[#All],2,0)</f>
        <v>0</v>
      </c>
      <c r="G297" s="23" t="s">
        <v>158</v>
      </c>
      <c r="H297" s="20">
        <f>VLOOKUP(G297,Table10[#All],2,0)</f>
        <v>5</v>
      </c>
      <c r="I297" s="23" t="s">
        <v>98</v>
      </c>
      <c r="J297" s="20">
        <f>VLOOKUP(I297,Table11[#All],2,0)</f>
        <v>1</v>
      </c>
      <c r="K297" s="23" t="s">
        <v>98</v>
      </c>
      <c r="L297" s="20">
        <f>VLOOKUP(K297,Table12[#All],2,0)</f>
        <v>0</v>
      </c>
      <c r="M297" s="23" t="s">
        <v>98</v>
      </c>
      <c r="N297" s="20">
        <f>VLOOKUP(M297,Table13[#All],2,0)</f>
        <v>2</v>
      </c>
      <c r="O297" s="23" t="s">
        <v>98</v>
      </c>
      <c r="P297" s="20">
        <f>VLOOKUP(O297,Table14[#All],2,0)</f>
        <v>1</v>
      </c>
      <c r="Q297" s="23" t="s">
        <v>104</v>
      </c>
      <c r="R297" s="20">
        <f>VLOOKUP(Q297,Table16[#All],2,0)</f>
        <v>0</v>
      </c>
      <c r="S297" s="23" t="s">
        <v>111</v>
      </c>
      <c r="T297" s="20">
        <f>VLOOKUP(S297,Table17[#All],2,0)</f>
        <v>0</v>
      </c>
      <c r="U297" s="24">
        <v>142500</v>
      </c>
    </row>
    <row r="298" spans="1:21">
      <c r="A298" s="19" t="s">
        <v>214</v>
      </c>
      <c r="B298" s="20">
        <f>VLOOKUP(A298,Table7[#All],2,)</f>
        <v>13</v>
      </c>
      <c r="C298" s="20" t="s">
        <v>91</v>
      </c>
      <c r="D298" s="20">
        <f>VLOOKUP(C298,Table8[#All],2,0)</f>
        <v>0</v>
      </c>
      <c r="E298" s="20" t="s">
        <v>92</v>
      </c>
      <c r="F298" s="20">
        <f>VLOOKUP(E298,Table9[#All],2,0)</f>
        <v>0</v>
      </c>
      <c r="G298" s="20" t="s">
        <v>176</v>
      </c>
      <c r="H298" s="20">
        <f>VLOOKUP(G298,Table10[#All],2,0)</f>
        <v>2</v>
      </c>
      <c r="I298" s="20" t="s">
        <v>98</v>
      </c>
      <c r="J298" s="20">
        <f>VLOOKUP(I298,Table11[#All],2,0)</f>
        <v>1</v>
      </c>
      <c r="K298" s="20" t="s">
        <v>98</v>
      </c>
      <c r="L298" s="20">
        <f>VLOOKUP(K298,Table12[#All],2,0)</f>
        <v>0</v>
      </c>
      <c r="M298" s="20" t="s">
        <v>98</v>
      </c>
      <c r="N298" s="20">
        <f>VLOOKUP(M298,Table13[#All],2,0)</f>
        <v>2</v>
      </c>
      <c r="O298" s="20" t="s">
        <v>98</v>
      </c>
      <c r="P298" s="20">
        <f>VLOOKUP(O298,Table14[#All],2,0)</f>
        <v>1</v>
      </c>
      <c r="Q298" s="20" t="s">
        <v>104</v>
      </c>
      <c r="R298" s="20">
        <f>VLOOKUP(Q298,Table16[#All],2,0)</f>
        <v>0</v>
      </c>
      <c r="S298" s="20" t="s">
        <v>111</v>
      </c>
      <c r="T298" s="20">
        <f>VLOOKUP(S298,Table17[#All],2,0)</f>
        <v>0</v>
      </c>
      <c r="U298" s="21">
        <v>152000</v>
      </c>
    </row>
    <row r="299" spans="1:21">
      <c r="A299" s="22" t="s">
        <v>163</v>
      </c>
      <c r="B299" s="20">
        <f>VLOOKUP(A299,Table7[#All],2,)</f>
        <v>5</v>
      </c>
      <c r="C299" s="23" t="s">
        <v>91</v>
      </c>
      <c r="D299" s="20">
        <f>VLOOKUP(C299,Table8[#All],2,0)</f>
        <v>0</v>
      </c>
      <c r="E299" s="23" t="s">
        <v>92</v>
      </c>
      <c r="F299" s="20">
        <f>VLOOKUP(E299,Table9[#All],2,0)</f>
        <v>0</v>
      </c>
      <c r="G299" s="23" t="s">
        <v>122</v>
      </c>
      <c r="H299" s="20">
        <f>VLOOKUP(G299,Table10[#All],2,0)</f>
        <v>0</v>
      </c>
      <c r="I299" s="23" t="s">
        <v>119</v>
      </c>
      <c r="J299" s="20">
        <f>VLOOKUP(I299,Table11[#All],2,0)</f>
        <v>0</v>
      </c>
      <c r="K299" s="23" t="s">
        <v>98</v>
      </c>
      <c r="L299" s="20">
        <f>VLOOKUP(K299,Table12[#All],2,0)</f>
        <v>0</v>
      </c>
      <c r="M299" s="23" t="s">
        <v>126</v>
      </c>
      <c r="N299" s="20">
        <f>VLOOKUP(M299,Table13[#All],2,0)</f>
        <v>0</v>
      </c>
      <c r="O299" s="23" t="s">
        <v>119</v>
      </c>
      <c r="P299" s="20">
        <f>VLOOKUP(O299,Table14[#All],2,0)</f>
        <v>0</v>
      </c>
      <c r="Q299" s="23" t="s">
        <v>104</v>
      </c>
      <c r="R299" s="20">
        <f>VLOOKUP(Q299,Table16[#All],2,0)</f>
        <v>0</v>
      </c>
      <c r="S299" s="23" t="s">
        <v>111</v>
      </c>
      <c r="T299" s="20">
        <f>VLOOKUP(S299,Table17[#All],2,0)</f>
        <v>0</v>
      </c>
      <c r="U299" s="24">
        <v>239000</v>
      </c>
    </row>
    <row r="300" spans="1:21">
      <c r="A300" s="19" t="s">
        <v>175</v>
      </c>
      <c r="B300" s="20">
        <f>VLOOKUP(A300,Table7[#All],2,)</f>
        <v>6</v>
      </c>
      <c r="C300" s="20" t="s">
        <v>91</v>
      </c>
      <c r="D300" s="20">
        <f>VLOOKUP(C300,Table8[#All],2,0)</f>
        <v>0</v>
      </c>
      <c r="E300" s="20" t="s">
        <v>92</v>
      </c>
      <c r="F300" s="20">
        <f>VLOOKUP(E300,Table9[#All],2,0)</f>
        <v>0</v>
      </c>
      <c r="G300" s="20" t="s">
        <v>122</v>
      </c>
      <c r="H300" s="20">
        <f>VLOOKUP(G300,Table10[#All],2,0)</f>
        <v>0</v>
      </c>
      <c r="I300" s="20" t="s">
        <v>98</v>
      </c>
      <c r="J300" s="20">
        <f>VLOOKUP(I300,Table11[#All],2,0)</f>
        <v>1</v>
      </c>
      <c r="K300" s="20" t="s">
        <v>98</v>
      </c>
      <c r="L300" s="20">
        <f>VLOOKUP(K300,Table12[#All],2,0)</f>
        <v>0</v>
      </c>
      <c r="M300" s="20" t="s">
        <v>119</v>
      </c>
      <c r="N300" s="20">
        <f>VLOOKUP(M300,Table13[#All],2,0)</f>
        <v>1</v>
      </c>
      <c r="O300" s="20" t="s">
        <v>98</v>
      </c>
      <c r="P300" s="20">
        <f>VLOOKUP(O300,Table14[#All],2,0)</f>
        <v>1</v>
      </c>
      <c r="Q300" s="20" t="s">
        <v>104</v>
      </c>
      <c r="R300" s="20">
        <f>VLOOKUP(Q300,Table16[#All],2,0)</f>
        <v>0</v>
      </c>
      <c r="S300" s="20" t="s">
        <v>111</v>
      </c>
      <c r="T300" s="20">
        <f>VLOOKUP(S300,Table17[#All],2,0)</f>
        <v>0</v>
      </c>
      <c r="U300" s="21">
        <v>175000</v>
      </c>
    </row>
    <row r="301" spans="1:21">
      <c r="A301" s="22" t="s">
        <v>212</v>
      </c>
      <c r="B301" s="20">
        <f>VLOOKUP(A301,Table7[#All],2,)</f>
        <v>2</v>
      </c>
      <c r="C301" s="23" t="s">
        <v>91</v>
      </c>
      <c r="D301" s="20">
        <f>VLOOKUP(C301,Table8[#All],2,0)</f>
        <v>0</v>
      </c>
      <c r="E301" s="23" t="s">
        <v>92</v>
      </c>
      <c r="F301" s="20">
        <f>VLOOKUP(E301,Table9[#All],2,0)</f>
        <v>0</v>
      </c>
      <c r="G301" s="23" t="s">
        <v>93</v>
      </c>
      <c r="H301" s="20">
        <f>VLOOKUP(G301,Table10[#All],2,0)</f>
        <v>1</v>
      </c>
      <c r="I301" s="23" t="s">
        <v>98</v>
      </c>
      <c r="J301" s="20">
        <f>VLOOKUP(I301,Table11[#All],2,0)</f>
        <v>1</v>
      </c>
      <c r="K301" s="23" t="s">
        <v>98</v>
      </c>
      <c r="L301" s="20">
        <f>VLOOKUP(K301,Table12[#All],2,0)</f>
        <v>0</v>
      </c>
      <c r="M301" s="23" t="s">
        <v>126</v>
      </c>
      <c r="N301" s="20">
        <f>VLOOKUP(M301,Table13[#All],2,0)</f>
        <v>0</v>
      </c>
      <c r="O301" s="23" t="s">
        <v>119</v>
      </c>
      <c r="P301" s="20">
        <f>VLOOKUP(O301,Table14[#All],2,0)</f>
        <v>0</v>
      </c>
      <c r="Q301" s="23" t="s">
        <v>104</v>
      </c>
      <c r="R301" s="20">
        <f>VLOOKUP(Q301,Table16[#All],2,0)</f>
        <v>0</v>
      </c>
      <c r="S301" s="23" t="s">
        <v>178</v>
      </c>
      <c r="T301" s="20">
        <f>VLOOKUP(S301,Table17[#All],2,0)</f>
        <v>5</v>
      </c>
      <c r="U301" s="24">
        <v>158500</v>
      </c>
    </row>
    <row r="302" spans="1:21">
      <c r="A302" s="19" t="s">
        <v>212</v>
      </c>
      <c r="B302" s="20">
        <f>VLOOKUP(A302,Table7[#All],2,)</f>
        <v>2</v>
      </c>
      <c r="C302" s="20" t="s">
        <v>91</v>
      </c>
      <c r="D302" s="20">
        <f>VLOOKUP(C302,Table8[#All],2,0)</f>
        <v>0</v>
      </c>
      <c r="E302" s="20" t="s">
        <v>186</v>
      </c>
      <c r="F302" s="20">
        <f>VLOOKUP(E302,Table9[#All],2,0)</f>
        <v>1</v>
      </c>
      <c r="G302" s="20" t="s">
        <v>93</v>
      </c>
      <c r="H302" s="20">
        <f>VLOOKUP(G302,Table10[#All],2,0)</f>
        <v>1</v>
      </c>
      <c r="I302" s="20" t="s">
        <v>98</v>
      </c>
      <c r="J302" s="20">
        <f>VLOOKUP(I302,Table11[#All],2,0)</f>
        <v>1</v>
      </c>
      <c r="K302" s="20" t="s">
        <v>98</v>
      </c>
      <c r="L302" s="20">
        <f>VLOOKUP(K302,Table12[#All],2,0)</f>
        <v>0</v>
      </c>
      <c r="M302" s="20" t="s">
        <v>98</v>
      </c>
      <c r="N302" s="20">
        <f>VLOOKUP(M302,Table13[#All],2,0)</f>
        <v>2</v>
      </c>
      <c r="O302" s="20" t="s">
        <v>98</v>
      </c>
      <c r="P302" s="20">
        <f>VLOOKUP(O302,Table14[#All],2,0)</f>
        <v>1</v>
      </c>
      <c r="Q302" s="20" t="s">
        <v>104</v>
      </c>
      <c r="R302" s="20">
        <f>VLOOKUP(Q302,Table16[#All],2,0)</f>
        <v>0</v>
      </c>
      <c r="S302" s="20" t="s">
        <v>111</v>
      </c>
      <c r="T302" s="20">
        <f>VLOOKUP(S302,Table17[#All],2,0)</f>
        <v>0</v>
      </c>
      <c r="U302" s="21">
        <v>157000</v>
      </c>
    </row>
    <row r="303" spans="1:21">
      <c r="A303" s="22" t="s">
        <v>209</v>
      </c>
      <c r="B303" s="20">
        <f>VLOOKUP(A303,Table7[#All],2,)</f>
        <v>0</v>
      </c>
      <c r="C303" s="23" t="s">
        <v>91</v>
      </c>
      <c r="D303" s="20">
        <f>VLOOKUP(C303,Table8[#All],2,0)</f>
        <v>0</v>
      </c>
      <c r="E303" s="23" t="s">
        <v>92</v>
      </c>
      <c r="F303" s="20">
        <f>VLOOKUP(E303,Table9[#All],2,0)</f>
        <v>0</v>
      </c>
      <c r="G303" s="23" t="s">
        <v>122</v>
      </c>
      <c r="H303" s="20">
        <f>VLOOKUP(G303,Table10[#All],2,0)</f>
        <v>0</v>
      </c>
      <c r="I303" s="23" t="s">
        <v>119</v>
      </c>
      <c r="J303" s="20">
        <f>VLOOKUP(I303,Table11[#All],2,0)</f>
        <v>0</v>
      </c>
      <c r="K303" s="23" t="s">
        <v>98</v>
      </c>
      <c r="L303" s="20">
        <f>VLOOKUP(K303,Table12[#All],2,0)</f>
        <v>0</v>
      </c>
      <c r="M303" s="23" t="s">
        <v>126</v>
      </c>
      <c r="N303" s="20">
        <f>VLOOKUP(M303,Table13[#All],2,0)</f>
        <v>0</v>
      </c>
      <c r="O303" s="23" t="s">
        <v>119</v>
      </c>
      <c r="P303" s="20">
        <f>VLOOKUP(O303,Table14[#All],2,0)</f>
        <v>0</v>
      </c>
      <c r="Q303" s="23" t="s">
        <v>104</v>
      </c>
      <c r="R303" s="20">
        <f>VLOOKUP(Q303,Table16[#All],2,0)</f>
        <v>0</v>
      </c>
      <c r="S303" s="23" t="s">
        <v>111</v>
      </c>
      <c r="T303" s="20">
        <f>VLOOKUP(S303,Table17[#All],2,0)</f>
        <v>0</v>
      </c>
      <c r="U303" s="24">
        <v>267000</v>
      </c>
    </row>
    <row r="304" spans="1:21">
      <c r="A304" s="19" t="s">
        <v>209</v>
      </c>
      <c r="B304" s="20">
        <f>VLOOKUP(A304,Table7[#All],2,)</f>
        <v>0</v>
      </c>
      <c r="C304" s="20" t="s">
        <v>91</v>
      </c>
      <c r="D304" s="20">
        <f>VLOOKUP(C304,Table8[#All],2,0)</f>
        <v>0</v>
      </c>
      <c r="E304" s="20" t="s">
        <v>92</v>
      </c>
      <c r="F304" s="20">
        <f>VLOOKUP(E304,Table9[#All],2,0)</f>
        <v>0</v>
      </c>
      <c r="G304" s="20" t="s">
        <v>93</v>
      </c>
      <c r="H304" s="20">
        <f>VLOOKUP(G304,Table10[#All],2,0)</f>
        <v>1</v>
      </c>
      <c r="I304" s="20" t="s">
        <v>119</v>
      </c>
      <c r="J304" s="20">
        <f>VLOOKUP(I304,Table11[#All],2,0)</f>
        <v>0</v>
      </c>
      <c r="K304" s="20" t="s">
        <v>98</v>
      </c>
      <c r="L304" s="20">
        <f>VLOOKUP(K304,Table12[#All],2,0)</f>
        <v>0</v>
      </c>
      <c r="M304" s="20" t="s">
        <v>126</v>
      </c>
      <c r="N304" s="20">
        <f>VLOOKUP(M304,Table13[#All],2,0)</f>
        <v>0</v>
      </c>
      <c r="O304" s="20" t="s">
        <v>119</v>
      </c>
      <c r="P304" s="20">
        <f>VLOOKUP(O304,Table14[#All],2,0)</f>
        <v>0</v>
      </c>
      <c r="Q304" s="20" t="s">
        <v>104</v>
      </c>
      <c r="R304" s="20">
        <f>VLOOKUP(Q304,Table16[#All],2,0)</f>
        <v>0</v>
      </c>
      <c r="S304" s="20" t="s">
        <v>111</v>
      </c>
      <c r="T304" s="20">
        <f>VLOOKUP(S304,Table17[#All],2,0)</f>
        <v>0</v>
      </c>
      <c r="U304" s="21">
        <v>205000</v>
      </c>
    </row>
    <row r="305" spans="1:21">
      <c r="A305" s="22" t="s">
        <v>209</v>
      </c>
      <c r="B305" s="20">
        <f>VLOOKUP(A305,Table7[#All],2,)</f>
        <v>0</v>
      </c>
      <c r="C305" s="23" t="s">
        <v>91</v>
      </c>
      <c r="D305" s="20">
        <f>VLOOKUP(C305,Table8[#All],2,0)</f>
        <v>0</v>
      </c>
      <c r="E305" s="23" t="s">
        <v>92</v>
      </c>
      <c r="F305" s="20">
        <f>VLOOKUP(E305,Table9[#All],2,0)</f>
        <v>0</v>
      </c>
      <c r="G305" s="23" t="s">
        <v>93</v>
      </c>
      <c r="H305" s="20">
        <f>VLOOKUP(G305,Table10[#All],2,0)</f>
        <v>1</v>
      </c>
      <c r="I305" s="23" t="s">
        <v>98</v>
      </c>
      <c r="J305" s="20">
        <f>VLOOKUP(I305,Table11[#All],2,0)</f>
        <v>1</v>
      </c>
      <c r="K305" s="23" t="s">
        <v>98</v>
      </c>
      <c r="L305" s="20">
        <f>VLOOKUP(K305,Table12[#All],2,0)</f>
        <v>0</v>
      </c>
      <c r="M305" s="23" t="s">
        <v>98</v>
      </c>
      <c r="N305" s="20">
        <f>VLOOKUP(M305,Table13[#All],2,0)</f>
        <v>2</v>
      </c>
      <c r="O305" s="23" t="s">
        <v>98</v>
      </c>
      <c r="P305" s="20">
        <f>VLOOKUP(O305,Table14[#All],2,0)</f>
        <v>1</v>
      </c>
      <c r="Q305" s="23" t="s">
        <v>104</v>
      </c>
      <c r="R305" s="20">
        <f>VLOOKUP(Q305,Table16[#All],2,0)</f>
        <v>0</v>
      </c>
      <c r="S305" s="23" t="s">
        <v>172</v>
      </c>
      <c r="T305" s="20">
        <f>VLOOKUP(S305,Table17[#All],2,0)</f>
        <v>1</v>
      </c>
      <c r="U305" s="24">
        <v>149900</v>
      </c>
    </row>
    <row r="306" spans="1:21">
      <c r="A306" s="19" t="s">
        <v>188</v>
      </c>
      <c r="B306" s="20">
        <f>VLOOKUP(A306,Table7[#All],2,)</f>
        <v>7</v>
      </c>
      <c r="C306" s="20" t="s">
        <v>91</v>
      </c>
      <c r="D306" s="20">
        <f>VLOOKUP(C306,Table8[#All],2,0)</f>
        <v>0</v>
      </c>
      <c r="E306" s="20" t="s">
        <v>92</v>
      </c>
      <c r="F306" s="20">
        <f>VLOOKUP(E306,Table9[#All],2,0)</f>
        <v>0</v>
      </c>
      <c r="G306" s="20" t="s">
        <v>246</v>
      </c>
      <c r="H306" s="20">
        <f>VLOOKUP(G306,Table10[#All],2,0)</f>
        <v>7</v>
      </c>
      <c r="I306" s="20" t="s">
        <v>98</v>
      </c>
      <c r="J306" s="20">
        <f>VLOOKUP(I306,Table11[#All],2,0)</f>
        <v>1</v>
      </c>
      <c r="K306" s="20" t="s">
        <v>98</v>
      </c>
      <c r="L306" s="20">
        <f>VLOOKUP(K306,Table12[#All],2,0)</f>
        <v>0</v>
      </c>
      <c r="M306" s="20" t="s">
        <v>126</v>
      </c>
      <c r="N306" s="20">
        <f>VLOOKUP(M306,Table13[#All],2,0)</f>
        <v>0</v>
      </c>
      <c r="O306" s="20" t="s">
        <v>119</v>
      </c>
      <c r="P306" s="20">
        <f>VLOOKUP(O306,Table14[#All],2,0)</f>
        <v>0</v>
      </c>
      <c r="Q306" s="20" t="s">
        <v>104</v>
      </c>
      <c r="R306" s="20">
        <f>VLOOKUP(Q306,Table16[#All],2,0)</f>
        <v>0</v>
      </c>
      <c r="S306" s="20" t="s">
        <v>111</v>
      </c>
      <c r="T306" s="20">
        <f>VLOOKUP(S306,Table17[#All],2,0)</f>
        <v>0</v>
      </c>
      <c r="U306" s="21">
        <v>295000</v>
      </c>
    </row>
    <row r="307" spans="1:21">
      <c r="A307" s="22" t="s">
        <v>209</v>
      </c>
      <c r="B307" s="20">
        <f>VLOOKUP(A307,Table7[#All],2,)</f>
        <v>0</v>
      </c>
      <c r="C307" s="23" t="s">
        <v>91</v>
      </c>
      <c r="D307" s="20">
        <f>VLOOKUP(C307,Table8[#All],2,0)</f>
        <v>0</v>
      </c>
      <c r="E307" s="23" t="s">
        <v>92</v>
      </c>
      <c r="F307" s="20">
        <f>VLOOKUP(E307,Table9[#All],2,0)</f>
        <v>0</v>
      </c>
      <c r="G307" s="23" t="s">
        <v>93</v>
      </c>
      <c r="H307" s="20">
        <f>VLOOKUP(G307,Table10[#All],2,0)</f>
        <v>1</v>
      </c>
      <c r="I307" s="23" t="s">
        <v>119</v>
      </c>
      <c r="J307" s="20">
        <f>VLOOKUP(I307,Table11[#All],2,0)</f>
        <v>0</v>
      </c>
      <c r="K307" s="23" t="s">
        <v>98</v>
      </c>
      <c r="L307" s="20">
        <f>VLOOKUP(K307,Table12[#All],2,0)</f>
        <v>0</v>
      </c>
      <c r="M307" s="23" t="s">
        <v>126</v>
      </c>
      <c r="N307" s="20">
        <f>VLOOKUP(M307,Table13[#All],2,0)</f>
        <v>0</v>
      </c>
      <c r="O307" s="23" t="s">
        <v>119</v>
      </c>
      <c r="P307" s="20">
        <f>VLOOKUP(O307,Table14[#All],2,0)</f>
        <v>0</v>
      </c>
      <c r="Q307" s="23" t="s">
        <v>104</v>
      </c>
      <c r="R307" s="20">
        <f>VLOOKUP(Q307,Table16[#All],2,0)</f>
        <v>0</v>
      </c>
      <c r="S307" s="23" t="s">
        <v>111</v>
      </c>
      <c r="T307" s="20">
        <f>VLOOKUP(S307,Table17[#All],2,0)</f>
        <v>0</v>
      </c>
      <c r="U307" s="24">
        <v>305900</v>
      </c>
    </row>
    <row r="308" spans="1:21">
      <c r="A308" s="19" t="s">
        <v>165</v>
      </c>
      <c r="B308" s="20">
        <f>VLOOKUP(A308,Table7[#All],2,)</f>
        <v>12</v>
      </c>
      <c r="C308" s="20" t="s">
        <v>90</v>
      </c>
      <c r="D308" s="20">
        <f>VLOOKUP(C308,Table8[#All],2,0)</f>
        <v>1</v>
      </c>
      <c r="E308" s="20" t="s">
        <v>92</v>
      </c>
      <c r="F308" s="20">
        <f>VLOOKUP(E308,Table9[#All],2,0)</f>
        <v>0</v>
      </c>
      <c r="G308" s="20" t="s">
        <v>122</v>
      </c>
      <c r="H308" s="20">
        <f>VLOOKUP(G308,Table10[#All],2,0)</f>
        <v>0</v>
      </c>
      <c r="I308" s="20" t="s">
        <v>119</v>
      </c>
      <c r="J308" s="20">
        <f>VLOOKUP(I308,Table11[#All],2,0)</f>
        <v>0</v>
      </c>
      <c r="K308" s="20" t="s">
        <v>98</v>
      </c>
      <c r="L308" s="20">
        <f>VLOOKUP(K308,Table12[#All],2,0)</f>
        <v>0</v>
      </c>
      <c r="M308" s="20" t="s">
        <v>119</v>
      </c>
      <c r="N308" s="20">
        <f>VLOOKUP(M308,Table13[#All],2,0)</f>
        <v>1</v>
      </c>
      <c r="O308" s="20" t="s">
        <v>119</v>
      </c>
      <c r="P308" s="20">
        <f>VLOOKUP(O308,Table14[#All],2,0)</f>
        <v>0</v>
      </c>
      <c r="Q308" s="20" t="s">
        <v>104</v>
      </c>
      <c r="R308" s="20">
        <f>VLOOKUP(Q308,Table16[#All],2,0)</f>
        <v>0</v>
      </c>
      <c r="S308" s="20" t="s">
        <v>111</v>
      </c>
      <c r="T308" s="20">
        <f>VLOOKUP(S308,Table17[#All],2,0)</f>
        <v>0</v>
      </c>
      <c r="U308" s="21">
        <v>225000</v>
      </c>
    </row>
    <row r="309" spans="1:21">
      <c r="A309" s="22" t="s">
        <v>214</v>
      </c>
      <c r="B309" s="20">
        <f>VLOOKUP(A309,Table7[#All],2,)</f>
        <v>13</v>
      </c>
      <c r="C309" s="23" t="s">
        <v>182</v>
      </c>
      <c r="D309" s="20">
        <f>VLOOKUP(C309,Table8[#All],2,0)</f>
        <v>3</v>
      </c>
      <c r="E309" s="23" t="s">
        <v>92</v>
      </c>
      <c r="F309" s="20">
        <f>VLOOKUP(E309,Table9[#All],2,0)</f>
        <v>0</v>
      </c>
      <c r="G309" s="23" t="s">
        <v>176</v>
      </c>
      <c r="H309" s="20">
        <f>VLOOKUP(G309,Table10[#All],2,0)</f>
        <v>2</v>
      </c>
      <c r="I309" s="23" t="s">
        <v>98</v>
      </c>
      <c r="J309" s="20">
        <f>VLOOKUP(I309,Table11[#All],2,0)</f>
        <v>1</v>
      </c>
      <c r="K309" s="23" t="s">
        <v>98</v>
      </c>
      <c r="L309" s="20">
        <f>VLOOKUP(K309,Table12[#All],2,0)</f>
        <v>0</v>
      </c>
      <c r="M309" s="23" t="s">
        <v>98</v>
      </c>
      <c r="N309" s="20">
        <f>VLOOKUP(M309,Table13[#All],2,0)</f>
        <v>2</v>
      </c>
      <c r="O309" s="23" t="s">
        <v>139</v>
      </c>
      <c r="P309" s="20">
        <f>VLOOKUP(O309,Table14[#All],2,0)</f>
        <v>3</v>
      </c>
      <c r="Q309" s="23" t="s">
        <v>167</v>
      </c>
      <c r="R309" s="20">
        <f>VLOOKUP(Q309,Table16[#All],2,0)</f>
        <v>1</v>
      </c>
      <c r="S309" s="23" t="s">
        <v>111</v>
      </c>
      <c r="T309" s="20">
        <f>VLOOKUP(S309,Table17[#All],2,0)</f>
        <v>0</v>
      </c>
      <c r="U309" s="24">
        <v>89500</v>
      </c>
    </row>
    <row r="310" spans="1:21">
      <c r="A310" s="19" t="s">
        <v>206</v>
      </c>
      <c r="B310" s="20">
        <f>VLOOKUP(A310,Table7[#All],2,)</f>
        <v>15</v>
      </c>
      <c r="C310" s="20" t="s">
        <v>91</v>
      </c>
      <c r="D310" s="20">
        <f>VLOOKUP(C310,Table8[#All],2,0)</f>
        <v>0</v>
      </c>
      <c r="E310" s="20" t="s">
        <v>92</v>
      </c>
      <c r="F310" s="20">
        <f>VLOOKUP(E310,Table9[#All],2,0)</f>
        <v>0</v>
      </c>
      <c r="G310" s="20" t="s">
        <v>93</v>
      </c>
      <c r="H310" s="20">
        <f>VLOOKUP(G310,Table10[#All],2,0)</f>
        <v>1</v>
      </c>
      <c r="I310" s="20" t="s">
        <v>98</v>
      </c>
      <c r="J310" s="20">
        <f>VLOOKUP(I310,Table11[#All],2,0)</f>
        <v>1</v>
      </c>
      <c r="K310" s="20" t="s">
        <v>98</v>
      </c>
      <c r="L310" s="20">
        <f>VLOOKUP(K310,Table12[#All],2,0)</f>
        <v>0</v>
      </c>
      <c r="M310" s="20" t="s">
        <v>126</v>
      </c>
      <c r="N310" s="20">
        <f>VLOOKUP(M310,Table13[#All],2,0)</f>
        <v>0</v>
      </c>
      <c r="O310" s="20" t="s">
        <v>98</v>
      </c>
      <c r="P310" s="20">
        <f>VLOOKUP(O310,Table14[#All],2,0)</f>
        <v>1</v>
      </c>
      <c r="Q310" s="20" t="s">
        <v>104</v>
      </c>
      <c r="R310" s="20">
        <f>VLOOKUP(Q310,Table16[#All],2,0)</f>
        <v>0</v>
      </c>
      <c r="S310" s="20" t="s">
        <v>111</v>
      </c>
      <c r="T310" s="20">
        <f>VLOOKUP(S310,Table17[#All],2,0)</f>
        <v>0</v>
      </c>
      <c r="U310" s="21">
        <v>82500</v>
      </c>
    </row>
    <row r="311" spans="1:21">
      <c r="A311" s="22" t="s">
        <v>147</v>
      </c>
      <c r="B311" s="20">
        <f>VLOOKUP(A311,Table7[#All],2,)</f>
        <v>10</v>
      </c>
      <c r="C311" s="23" t="s">
        <v>91</v>
      </c>
      <c r="D311" s="20">
        <f>VLOOKUP(C311,Table8[#All],2,0)</f>
        <v>0</v>
      </c>
      <c r="E311" s="23" t="s">
        <v>92</v>
      </c>
      <c r="F311" s="20">
        <f>VLOOKUP(E311,Table9[#All],2,0)</f>
        <v>0</v>
      </c>
      <c r="G311" s="23" t="s">
        <v>93</v>
      </c>
      <c r="H311" s="20">
        <f>VLOOKUP(G311,Table10[#All],2,0)</f>
        <v>1</v>
      </c>
      <c r="I311" s="23" t="s">
        <v>126</v>
      </c>
      <c r="J311" s="20">
        <f>VLOOKUP(I311,Table11[#All],2,0)</f>
        <v>2</v>
      </c>
      <c r="K311" s="23" t="s">
        <v>98</v>
      </c>
      <c r="L311" s="20">
        <f>VLOOKUP(K311,Table12[#All],2,0)</f>
        <v>0</v>
      </c>
      <c r="M311" s="23" t="s">
        <v>126</v>
      </c>
      <c r="N311" s="20">
        <f>VLOOKUP(M311,Table13[#All],2,0)</f>
        <v>0</v>
      </c>
      <c r="O311" s="23" t="s">
        <v>126</v>
      </c>
      <c r="P311" s="20">
        <f>VLOOKUP(O311,Table14[#All],2,0)</f>
        <v>2</v>
      </c>
      <c r="Q311" s="23" t="s">
        <v>104</v>
      </c>
      <c r="R311" s="20">
        <f>VLOOKUP(Q311,Table16[#All],2,0)</f>
        <v>0</v>
      </c>
      <c r="S311" s="23" t="s">
        <v>111</v>
      </c>
      <c r="T311" s="20">
        <f>VLOOKUP(S311,Table17[#All],2,0)</f>
        <v>0</v>
      </c>
      <c r="U311" s="24">
        <v>360000</v>
      </c>
    </row>
    <row r="312" spans="1:21">
      <c r="A312" s="19" t="s">
        <v>121</v>
      </c>
      <c r="B312" s="20">
        <f>VLOOKUP(A312,Table7[#All],2,)</f>
        <v>17</v>
      </c>
      <c r="C312" s="20" t="s">
        <v>91</v>
      </c>
      <c r="D312" s="20">
        <f>VLOOKUP(C312,Table8[#All],2,0)</f>
        <v>0</v>
      </c>
      <c r="E312" s="20" t="s">
        <v>92</v>
      </c>
      <c r="F312" s="20">
        <f>VLOOKUP(E312,Table9[#All],2,0)</f>
        <v>0</v>
      </c>
      <c r="G312" s="20" t="s">
        <v>122</v>
      </c>
      <c r="H312" s="20">
        <f>VLOOKUP(G312,Table10[#All],2,0)</f>
        <v>0</v>
      </c>
      <c r="I312" s="20" t="s">
        <v>119</v>
      </c>
      <c r="J312" s="20">
        <f>VLOOKUP(I312,Table11[#All],2,0)</f>
        <v>0</v>
      </c>
      <c r="K312" s="20" t="s">
        <v>98</v>
      </c>
      <c r="L312" s="20">
        <f>VLOOKUP(K312,Table12[#All],2,0)</f>
        <v>0</v>
      </c>
      <c r="M312" s="20" t="s">
        <v>119</v>
      </c>
      <c r="N312" s="20">
        <f>VLOOKUP(M312,Table13[#All],2,0)</f>
        <v>1</v>
      </c>
      <c r="O312" s="20" t="s">
        <v>119</v>
      </c>
      <c r="P312" s="20">
        <f>VLOOKUP(O312,Table14[#All],2,0)</f>
        <v>0</v>
      </c>
      <c r="Q312" s="20" t="s">
        <v>104</v>
      </c>
      <c r="R312" s="20">
        <f>VLOOKUP(Q312,Table16[#All],2,0)</f>
        <v>0</v>
      </c>
      <c r="S312" s="20" t="s">
        <v>111</v>
      </c>
      <c r="T312" s="20">
        <f>VLOOKUP(S312,Table17[#All],2,0)</f>
        <v>0</v>
      </c>
      <c r="U312" s="21">
        <v>165600</v>
      </c>
    </row>
    <row r="313" spans="1:21">
      <c r="A313" s="22" t="s">
        <v>89</v>
      </c>
      <c r="B313" s="20">
        <f>VLOOKUP(A313,Table7[#All],2,)</f>
        <v>11</v>
      </c>
      <c r="C313" s="23" t="s">
        <v>91</v>
      </c>
      <c r="D313" s="20">
        <f>VLOOKUP(C313,Table8[#All],2,0)</f>
        <v>0</v>
      </c>
      <c r="E313" s="23" t="s">
        <v>92</v>
      </c>
      <c r="F313" s="20">
        <f>VLOOKUP(E313,Table9[#All],2,0)</f>
        <v>0</v>
      </c>
      <c r="G313" s="23" t="s">
        <v>93</v>
      </c>
      <c r="H313" s="20">
        <f>VLOOKUP(G313,Table10[#All],2,0)</f>
        <v>1</v>
      </c>
      <c r="I313" s="23" t="s">
        <v>98</v>
      </c>
      <c r="J313" s="20">
        <f>VLOOKUP(I313,Table11[#All],2,0)</f>
        <v>1</v>
      </c>
      <c r="K313" s="23" t="s">
        <v>98</v>
      </c>
      <c r="L313" s="20">
        <f>VLOOKUP(K313,Table12[#All],2,0)</f>
        <v>0</v>
      </c>
      <c r="M313" s="23" t="s">
        <v>126</v>
      </c>
      <c r="N313" s="20">
        <f>VLOOKUP(M313,Table13[#All],2,0)</f>
        <v>0</v>
      </c>
      <c r="O313" s="23" t="s">
        <v>98</v>
      </c>
      <c r="P313" s="20">
        <f>VLOOKUP(O313,Table14[#All],2,0)</f>
        <v>1</v>
      </c>
      <c r="Q313" s="23" t="s">
        <v>104</v>
      </c>
      <c r="R313" s="20">
        <f>VLOOKUP(Q313,Table16[#All],2,0)</f>
        <v>0</v>
      </c>
      <c r="S313" s="23" t="s">
        <v>111</v>
      </c>
      <c r="T313" s="20">
        <f>VLOOKUP(S313,Table17[#All],2,0)</f>
        <v>0</v>
      </c>
      <c r="U313" s="24">
        <v>132000</v>
      </c>
    </row>
    <row r="314" spans="1:21">
      <c r="A314" s="19" t="s">
        <v>188</v>
      </c>
      <c r="B314" s="20">
        <f>VLOOKUP(A314,Table7[#All],2,)</f>
        <v>7</v>
      </c>
      <c r="C314" s="20" t="s">
        <v>182</v>
      </c>
      <c r="D314" s="20">
        <f>VLOOKUP(C314,Table8[#All],2,0)</f>
        <v>3</v>
      </c>
      <c r="E314" s="20" t="s">
        <v>186</v>
      </c>
      <c r="F314" s="20">
        <f>VLOOKUP(E314,Table9[#All],2,0)</f>
        <v>1</v>
      </c>
      <c r="G314" s="20" t="s">
        <v>176</v>
      </c>
      <c r="H314" s="20">
        <f>VLOOKUP(G314,Table10[#All],2,0)</f>
        <v>2</v>
      </c>
      <c r="I314" s="20" t="s">
        <v>119</v>
      </c>
      <c r="J314" s="20">
        <f>VLOOKUP(I314,Table11[#All],2,0)</f>
        <v>0</v>
      </c>
      <c r="K314" s="20" t="s">
        <v>98</v>
      </c>
      <c r="L314" s="20">
        <f>VLOOKUP(K314,Table12[#All],2,0)</f>
        <v>0</v>
      </c>
      <c r="M314" s="20" t="s">
        <v>98</v>
      </c>
      <c r="N314" s="20">
        <f>VLOOKUP(M314,Table13[#All],2,0)</f>
        <v>2</v>
      </c>
      <c r="O314" s="20" t="s">
        <v>98</v>
      </c>
      <c r="P314" s="20">
        <f>VLOOKUP(O314,Table14[#All],2,0)</f>
        <v>1</v>
      </c>
      <c r="Q314" s="20" t="s">
        <v>104</v>
      </c>
      <c r="R314" s="20">
        <f>VLOOKUP(Q314,Table16[#All],2,0)</f>
        <v>0</v>
      </c>
      <c r="S314" s="20" t="s">
        <v>111</v>
      </c>
      <c r="T314" s="20">
        <f>VLOOKUP(S314,Table17[#All],2,0)</f>
        <v>0</v>
      </c>
      <c r="U314" s="21">
        <v>119900</v>
      </c>
    </row>
    <row r="315" spans="1:21">
      <c r="A315" s="22" t="s">
        <v>218</v>
      </c>
      <c r="B315" s="20">
        <f>VLOOKUP(A315,Table7[#All],2,)</f>
        <v>16</v>
      </c>
      <c r="C315" s="23" t="s">
        <v>91</v>
      </c>
      <c r="D315" s="20">
        <f>VLOOKUP(C315,Table8[#All],2,0)</f>
        <v>0</v>
      </c>
      <c r="E315" s="23" t="s">
        <v>92</v>
      </c>
      <c r="F315" s="20">
        <f>VLOOKUP(E315,Table9[#All],2,0)</f>
        <v>0</v>
      </c>
      <c r="G315" s="23" t="s">
        <v>93</v>
      </c>
      <c r="H315" s="20">
        <f>VLOOKUP(G315,Table10[#All],2,0)</f>
        <v>1</v>
      </c>
      <c r="I315" s="23" t="s">
        <v>119</v>
      </c>
      <c r="J315" s="20">
        <f>VLOOKUP(I315,Table11[#All],2,0)</f>
        <v>0</v>
      </c>
      <c r="K315" s="23" t="s">
        <v>98</v>
      </c>
      <c r="L315" s="20">
        <f>VLOOKUP(K315,Table12[#All],2,0)</f>
        <v>0</v>
      </c>
      <c r="M315" s="23" t="s">
        <v>98</v>
      </c>
      <c r="N315" s="20">
        <f>VLOOKUP(M315,Table13[#All],2,0)</f>
        <v>2</v>
      </c>
      <c r="O315" s="23" t="s">
        <v>98</v>
      </c>
      <c r="P315" s="20">
        <f>VLOOKUP(O315,Table14[#All],2,0)</f>
        <v>1</v>
      </c>
      <c r="Q315" s="23" t="s">
        <v>104</v>
      </c>
      <c r="R315" s="20">
        <f>VLOOKUP(Q315,Table16[#All],2,0)</f>
        <v>0</v>
      </c>
      <c r="S315" s="23" t="s">
        <v>111</v>
      </c>
      <c r="T315" s="20">
        <f>VLOOKUP(S315,Table17[#All],2,0)</f>
        <v>0</v>
      </c>
      <c r="U315" s="24">
        <v>375000</v>
      </c>
    </row>
    <row r="316" spans="1:21">
      <c r="A316" s="19" t="s">
        <v>188</v>
      </c>
      <c r="B316" s="20">
        <f>VLOOKUP(A316,Table7[#All],2,)</f>
        <v>7</v>
      </c>
      <c r="C316" s="20" t="s">
        <v>91</v>
      </c>
      <c r="D316" s="20">
        <f>VLOOKUP(C316,Table8[#All],2,0)</f>
        <v>0</v>
      </c>
      <c r="E316" s="20" t="s">
        <v>92</v>
      </c>
      <c r="F316" s="20">
        <f>VLOOKUP(E316,Table9[#All],2,0)</f>
        <v>0</v>
      </c>
      <c r="G316" s="20" t="s">
        <v>122</v>
      </c>
      <c r="H316" s="20">
        <f>VLOOKUP(G316,Table10[#All],2,0)</f>
        <v>0</v>
      </c>
      <c r="I316" s="20" t="s">
        <v>98</v>
      </c>
      <c r="J316" s="20">
        <f>VLOOKUP(I316,Table11[#All],2,0)</f>
        <v>1</v>
      </c>
      <c r="K316" s="20" t="s">
        <v>119</v>
      </c>
      <c r="L316" s="20">
        <f>VLOOKUP(K316,Table12[#All],2,0)</f>
        <v>1</v>
      </c>
      <c r="M316" s="20" t="s">
        <v>126</v>
      </c>
      <c r="N316" s="20">
        <f>VLOOKUP(M316,Table13[#All],2,0)</f>
        <v>0</v>
      </c>
      <c r="O316" s="20" t="s">
        <v>126</v>
      </c>
      <c r="P316" s="20">
        <f>VLOOKUP(O316,Table14[#All],2,0)</f>
        <v>2</v>
      </c>
      <c r="Q316" s="20" t="s">
        <v>104</v>
      </c>
      <c r="R316" s="20">
        <f>VLOOKUP(Q316,Table16[#All],2,0)</f>
        <v>0</v>
      </c>
      <c r="S316" s="20" t="s">
        <v>111</v>
      </c>
      <c r="T316" s="20">
        <f>VLOOKUP(S316,Table17[#All],2,0)</f>
        <v>0</v>
      </c>
      <c r="U316" s="21">
        <v>178000</v>
      </c>
    </row>
    <row r="317" spans="1:21">
      <c r="A317" s="22" t="s">
        <v>121</v>
      </c>
      <c r="B317" s="20">
        <f>VLOOKUP(A317,Table7[#All],2,)</f>
        <v>17</v>
      </c>
      <c r="C317" s="23" t="s">
        <v>91</v>
      </c>
      <c r="D317" s="20">
        <f>VLOOKUP(C317,Table8[#All],2,0)</f>
        <v>0</v>
      </c>
      <c r="E317" s="23" t="s">
        <v>92</v>
      </c>
      <c r="F317" s="20">
        <f>VLOOKUP(E317,Table9[#All],2,0)</f>
        <v>0</v>
      </c>
      <c r="G317" s="23" t="s">
        <v>122</v>
      </c>
      <c r="H317" s="20">
        <f>VLOOKUP(G317,Table10[#All],2,0)</f>
        <v>0</v>
      </c>
      <c r="I317" s="23" t="s">
        <v>119</v>
      </c>
      <c r="J317" s="20">
        <f>VLOOKUP(I317,Table11[#All],2,0)</f>
        <v>0</v>
      </c>
      <c r="K317" s="23" t="s">
        <v>98</v>
      </c>
      <c r="L317" s="20">
        <f>VLOOKUP(K317,Table12[#All],2,0)</f>
        <v>0</v>
      </c>
      <c r="M317" s="23" t="s">
        <v>126</v>
      </c>
      <c r="N317" s="20">
        <f>VLOOKUP(M317,Table13[#All],2,0)</f>
        <v>0</v>
      </c>
      <c r="O317" s="23" t="s">
        <v>119</v>
      </c>
      <c r="P317" s="20">
        <f>VLOOKUP(O317,Table14[#All],2,0)</f>
        <v>0</v>
      </c>
      <c r="Q317" s="23" t="s">
        <v>104</v>
      </c>
      <c r="R317" s="20">
        <f>VLOOKUP(Q317,Table16[#All],2,0)</f>
        <v>0</v>
      </c>
      <c r="S317" s="23" t="s">
        <v>111</v>
      </c>
      <c r="T317" s="20">
        <f>VLOOKUP(S317,Table17[#All],2,0)</f>
        <v>0</v>
      </c>
      <c r="U317" s="24">
        <v>188500</v>
      </c>
    </row>
    <row r="318" spans="1:21">
      <c r="A318" s="19" t="s">
        <v>175</v>
      </c>
      <c r="B318" s="20">
        <f>VLOOKUP(A318,Table7[#All],2,)</f>
        <v>6</v>
      </c>
      <c r="C318" s="20" t="s">
        <v>91</v>
      </c>
      <c r="D318" s="20">
        <f>VLOOKUP(C318,Table8[#All],2,0)</f>
        <v>0</v>
      </c>
      <c r="E318" s="20" t="s">
        <v>92</v>
      </c>
      <c r="F318" s="20">
        <f>VLOOKUP(E318,Table9[#All],2,0)</f>
        <v>0</v>
      </c>
      <c r="G318" s="20" t="s">
        <v>122</v>
      </c>
      <c r="H318" s="20">
        <f>VLOOKUP(G318,Table10[#All],2,0)</f>
        <v>0</v>
      </c>
      <c r="I318" s="20" t="s">
        <v>119</v>
      </c>
      <c r="J318" s="20">
        <f>VLOOKUP(I318,Table11[#All],2,0)</f>
        <v>0</v>
      </c>
      <c r="K318" s="20" t="s">
        <v>98</v>
      </c>
      <c r="L318" s="20">
        <f>VLOOKUP(K318,Table12[#All],2,0)</f>
        <v>0</v>
      </c>
      <c r="M318" s="20" t="s">
        <v>98</v>
      </c>
      <c r="N318" s="20">
        <f>VLOOKUP(M318,Table13[#All],2,0)</f>
        <v>2</v>
      </c>
      <c r="O318" s="20" t="s">
        <v>126</v>
      </c>
      <c r="P318" s="20">
        <f>VLOOKUP(O318,Table14[#All],2,0)</f>
        <v>2</v>
      </c>
      <c r="Q318" s="20" t="s">
        <v>104</v>
      </c>
      <c r="R318" s="20">
        <f>VLOOKUP(Q318,Table16[#All],2,0)</f>
        <v>0</v>
      </c>
      <c r="S318" s="20" t="s">
        <v>111</v>
      </c>
      <c r="T318" s="20">
        <f>VLOOKUP(S318,Table17[#All],2,0)</f>
        <v>0</v>
      </c>
      <c r="U318" s="21">
        <v>260000</v>
      </c>
    </row>
    <row r="319" spans="1:21">
      <c r="A319" s="22" t="s">
        <v>163</v>
      </c>
      <c r="B319" s="20">
        <f>VLOOKUP(A319,Table7[#All],2,)</f>
        <v>5</v>
      </c>
      <c r="C319" s="23" t="s">
        <v>91</v>
      </c>
      <c r="D319" s="20">
        <f>VLOOKUP(C319,Table8[#All],2,0)</f>
        <v>0</v>
      </c>
      <c r="E319" s="23" t="s">
        <v>92</v>
      </c>
      <c r="F319" s="20">
        <f>VLOOKUP(E319,Table9[#All],2,0)</f>
        <v>0</v>
      </c>
      <c r="G319" s="23" t="s">
        <v>122</v>
      </c>
      <c r="H319" s="20">
        <f>VLOOKUP(G319,Table10[#All],2,0)</f>
        <v>0</v>
      </c>
      <c r="I319" s="23" t="s">
        <v>119</v>
      </c>
      <c r="J319" s="20">
        <f>VLOOKUP(I319,Table11[#All],2,0)</f>
        <v>0</v>
      </c>
      <c r="K319" s="23" t="s">
        <v>98</v>
      </c>
      <c r="L319" s="20">
        <f>VLOOKUP(K319,Table12[#All],2,0)</f>
        <v>0</v>
      </c>
      <c r="M319" s="23" t="s">
        <v>126</v>
      </c>
      <c r="N319" s="20">
        <f>VLOOKUP(M319,Table13[#All],2,0)</f>
        <v>0</v>
      </c>
      <c r="O319" s="23" t="s">
        <v>119</v>
      </c>
      <c r="P319" s="20">
        <f>VLOOKUP(O319,Table14[#All],2,0)</f>
        <v>0</v>
      </c>
      <c r="Q319" s="23" t="s">
        <v>104</v>
      </c>
      <c r="R319" s="20">
        <f>VLOOKUP(Q319,Table16[#All],2,0)</f>
        <v>0</v>
      </c>
      <c r="S319" s="23" t="s">
        <v>111</v>
      </c>
      <c r="T319" s="20">
        <f>VLOOKUP(S319,Table17[#All],2,0)</f>
        <v>0</v>
      </c>
      <c r="U319" s="24">
        <v>270000</v>
      </c>
    </row>
    <row r="320" spans="1:21">
      <c r="A320" s="19" t="s">
        <v>162</v>
      </c>
      <c r="B320" s="20">
        <f>VLOOKUP(A320,Table7[#All],2,)</f>
        <v>3</v>
      </c>
      <c r="C320" s="20" t="s">
        <v>91</v>
      </c>
      <c r="D320" s="20">
        <f>VLOOKUP(C320,Table8[#All],2,0)</f>
        <v>0</v>
      </c>
      <c r="E320" s="20" t="s">
        <v>92</v>
      </c>
      <c r="F320" s="20">
        <f>VLOOKUP(E320,Table9[#All],2,0)</f>
        <v>0</v>
      </c>
      <c r="G320" s="20" t="s">
        <v>122</v>
      </c>
      <c r="H320" s="20">
        <f>VLOOKUP(G320,Table10[#All],2,0)</f>
        <v>0</v>
      </c>
      <c r="I320" s="20" t="s">
        <v>119</v>
      </c>
      <c r="J320" s="20">
        <f>VLOOKUP(I320,Table11[#All],2,0)</f>
        <v>0</v>
      </c>
      <c r="K320" s="20" t="s">
        <v>98</v>
      </c>
      <c r="L320" s="20">
        <f>VLOOKUP(K320,Table12[#All],2,0)</f>
        <v>0</v>
      </c>
      <c r="M320" s="20" t="s">
        <v>126</v>
      </c>
      <c r="N320" s="20">
        <f>VLOOKUP(M320,Table13[#All],2,0)</f>
        <v>0</v>
      </c>
      <c r="O320" s="20" t="s">
        <v>119</v>
      </c>
      <c r="P320" s="20">
        <f>VLOOKUP(O320,Table14[#All],2,0)</f>
        <v>0</v>
      </c>
      <c r="Q320" s="20" t="s">
        <v>104</v>
      </c>
      <c r="R320" s="20">
        <f>VLOOKUP(Q320,Table16[#All],2,0)</f>
        <v>0</v>
      </c>
      <c r="S320" s="20" t="s">
        <v>111</v>
      </c>
      <c r="T320" s="20">
        <f>VLOOKUP(S320,Table17[#All],2,0)</f>
        <v>0</v>
      </c>
      <c r="U320" s="21">
        <v>260000</v>
      </c>
    </row>
    <row r="321" spans="1:21">
      <c r="A321" s="22" t="s">
        <v>175</v>
      </c>
      <c r="B321" s="20">
        <f>VLOOKUP(A321,Table7[#All],2,)</f>
        <v>6</v>
      </c>
      <c r="C321" s="23" t="s">
        <v>91</v>
      </c>
      <c r="D321" s="20">
        <f>VLOOKUP(C321,Table8[#All],2,0)</f>
        <v>0</v>
      </c>
      <c r="E321" s="23" t="s">
        <v>92</v>
      </c>
      <c r="F321" s="20">
        <f>VLOOKUP(E321,Table9[#All],2,0)</f>
        <v>0</v>
      </c>
      <c r="G321" s="23" t="s">
        <v>158</v>
      </c>
      <c r="H321" s="20">
        <f>VLOOKUP(G321,Table10[#All],2,0)</f>
        <v>5</v>
      </c>
      <c r="I321" s="23" t="s">
        <v>119</v>
      </c>
      <c r="J321" s="20">
        <f>VLOOKUP(I321,Table11[#All],2,0)</f>
        <v>0</v>
      </c>
      <c r="K321" s="23" t="s">
        <v>98</v>
      </c>
      <c r="L321" s="20">
        <f>VLOOKUP(K321,Table12[#All],2,0)</f>
        <v>0</v>
      </c>
      <c r="M321" s="23" t="s">
        <v>98</v>
      </c>
      <c r="N321" s="20">
        <f>VLOOKUP(M321,Table13[#All],2,0)</f>
        <v>2</v>
      </c>
      <c r="O321" s="23" t="s">
        <v>98</v>
      </c>
      <c r="P321" s="20">
        <f>VLOOKUP(O321,Table14[#All],2,0)</f>
        <v>1</v>
      </c>
      <c r="Q321" s="23" t="s">
        <v>104</v>
      </c>
      <c r="R321" s="20">
        <f>VLOOKUP(Q321,Table16[#All],2,0)</f>
        <v>0</v>
      </c>
      <c r="S321" s="23" t="s">
        <v>111</v>
      </c>
      <c r="T321" s="20">
        <f>VLOOKUP(S321,Table17[#All],2,0)</f>
        <v>0</v>
      </c>
      <c r="U321" s="24">
        <v>187500</v>
      </c>
    </row>
    <row r="322" spans="1:21">
      <c r="A322" s="19" t="s">
        <v>147</v>
      </c>
      <c r="B322" s="20">
        <f>VLOOKUP(A322,Table7[#All],2,)</f>
        <v>10</v>
      </c>
      <c r="C322" s="20" t="s">
        <v>91</v>
      </c>
      <c r="D322" s="20">
        <f>VLOOKUP(C322,Table8[#All],2,0)</f>
        <v>0</v>
      </c>
      <c r="E322" s="20" t="s">
        <v>92</v>
      </c>
      <c r="F322" s="20">
        <f>VLOOKUP(E322,Table9[#All],2,0)</f>
        <v>0</v>
      </c>
      <c r="G322" s="20" t="s">
        <v>122</v>
      </c>
      <c r="H322" s="20">
        <f>VLOOKUP(G322,Table10[#All],2,0)</f>
        <v>0</v>
      </c>
      <c r="I322" s="20" t="s">
        <v>126</v>
      </c>
      <c r="J322" s="20">
        <f>VLOOKUP(I322,Table11[#All],2,0)</f>
        <v>2</v>
      </c>
      <c r="K322" s="20" t="s">
        <v>119</v>
      </c>
      <c r="L322" s="20">
        <f>VLOOKUP(K322,Table12[#All],2,0)</f>
        <v>1</v>
      </c>
      <c r="M322" s="20" t="s">
        <v>126</v>
      </c>
      <c r="N322" s="20">
        <f>VLOOKUP(M322,Table13[#All],2,0)</f>
        <v>0</v>
      </c>
      <c r="O322" s="20" t="s">
        <v>119</v>
      </c>
      <c r="P322" s="20">
        <f>VLOOKUP(O322,Table14[#All],2,0)</f>
        <v>0</v>
      </c>
      <c r="Q322" s="20" t="s">
        <v>104</v>
      </c>
      <c r="R322" s="20">
        <f>VLOOKUP(Q322,Table16[#All],2,0)</f>
        <v>0</v>
      </c>
      <c r="S322" s="20" t="s">
        <v>150</v>
      </c>
      <c r="T322" s="20">
        <f>VLOOKUP(S322,Table17[#All],2,0)</f>
        <v>2</v>
      </c>
      <c r="U322" s="21">
        <v>342643</v>
      </c>
    </row>
    <row r="323" spans="1:21">
      <c r="A323" s="22" t="s">
        <v>147</v>
      </c>
      <c r="B323" s="20">
        <f>VLOOKUP(A323,Table7[#All],2,)</f>
        <v>10</v>
      </c>
      <c r="C323" s="23" t="s">
        <v>91</v>
      </c>
      <c r="D323" s="20">
        <f>VLOOKUP(C323,Table8[#All],2,0)</f>
        <v>0</v>
      </c>
      <c r="E323" s="23" t="s">
        <v>92</v>
      </c>
      <c r="F323" s="20">
        <f>VLOOKUP(E323,Table9[#All],2,0)</f>
        <v>0</v>
      </c>
      <c r="G323" s="23" t="s">
        <v>122</v>
      </c>
      <c r="H323" s="20">
        <f>VLOOKUP(G323,Table10[#All],2,0)</f>
        <v>0</v>
      </c>
      <c r="I323" s="23" t="s">
        <v>126</v>
      </c>
      <c r="J323" s="20">
        <f>VLOOKUP(I323,Table11[#All],2,0)</f>
        <v>2</v>
      </c>
      <c r="K323" s="23" t="s">
        <v>98</v>
      </c>
      <c r="L323" s="20">
        <f>VLOOKUP(K323,Table12[#All],2,0)</f>
        <v>0</v>
      </c>
      <c r="M323" s="23" t="s">
        <v>126</v>
      </c>
      <c r="N323" s="20">
        <f>VLOOKUP(M323,Table13[#All],2,0)</f>
        <v>0</v>
      </c>
      <c r="O323" s="23" t="s">
        <v>119</v>
      </c>
      <c r="P323" s="20">
        <f>VLOOKUP(O323,Table14[#All],2,0)</f>
        <v>0</v>
      </c>
      <c r="Q323" s="23" t="s">
        <v>104</v>
      </c>
      <c r="R323" s="20">
        <f>VLOOKUP(Q323,Table16[#All],2,0)</f>
        <v>0</v>
      </c>
      <c r="S323" s="23" t="s">
        <v>111</v>
      </c>
      <c r="T323" s="20">
        <f>VLOOKUP(S323,Table17[#All],2,0)</f>
        <v>0</v>
      </c>
      <c r="U323" s="24">
        <v>354000</v>
      </c>
    </row>
    <row r="324" spans="1:21">
      <c r="A324" s="19" t="s">
        <v>165</v>
      </c>
      <c r="B324" s="20">
        <f>VLOOKUP(A324,Table7[#All],2,)</f>
        <v>12</v>
      </c>
      <c r="C324" s="20" t="s">
        <v>91</v>
      </c>
      <c r="D324" s="20">
        <f>VLOOKUP(C324,Table8[#All],2,0)</f>
        <v>0</v>
      </c>
      <c r="E324" s="20" t="s">
        <v>92</v>
      </c>
      <c r="F324" s="20">
        <f>VLOOKUP(E324,Table9[#All],2,0)</f>
        <v>0</v>
      </c>
      <c r="G324" s="20" t="s">
        <v>122</v>
      </c>
      <c r="H324" s="20">
        <f>VLOOKUP(G324,Table10[#All],2,0)</f>
        <v>0</v>
      </c>
      <c r="I324" s="20" t="s">
        <v>98</v>
      </c>
      <c r="J324" s="20">
        <f>VLOOKUP(I324,Table11[#All],2,0)</f>
        <v>1</v>
      </c>
      <c r="K324" s="20" t="s">
        <v>98</v>
      </c>
      <c r="L324" s="20">
        <f>VLOOKUP(K324,Table12[#All],2,0)</f>
        <v>0</v>
      </c>
      <c r="M324" s="20" t="s">
        <v>126</v>
      </c>
      <c r="N324" s="20">
        <f>VLOOKUP(M324,Table13[#All],2,0)</f>
        <v>0</v>
      </c>
      <c r="O324" s="20" t="s">
        <v>119</v>
      </c>
      <c r="P324" s="20">
        <f>VLOOKUP(O324,Table14[#All],2,0)</f>
        <v>0</v>
      </c>
      <c r="Q324" s="20" t="s">
        <v>104</v>
      </c>
      <c r="R324" s="20">
        <f>VLOOKUP(Q324,Table16[#All],2,0)</f>
        <v>0</v>
      </c>
      <c r="S324" s="20" t="s">
        <v>111</v>
      </c>
      <c r="T324" s="20">
        <f>VLOOKUP(S324,Table17[#All],2,0)</f>
        <v>0</v>
      </c>
      <c r="U324" s="21">
        <v>301000</v>
      </c>
    </row>
    <row r="325" spans="1:21">
      <c r="A325" s="22" t="s">
        <v>188</v>
      </c>
      <c r="B325" s="20">
        <f>VLOOKUP(A325,Table7[#All],2,)</f>
        <v>7</v>
      </c>
      <c r="C325" s="23" t="s">
        <v>91</v>
      </c>
      <c r="D325" s="20">
        <f>VLOOKUP(C325,Table8[#All],2,0)</f>
        <v>0</v>
      </c>
      <c r="E325" s="23" t="s">
        <v>92</v>
      </c>
      <c r="F325" s="20">
        <f>VLOOKUP(E325,Table9[#All],2,0)</f>
        <v>0</v>
      </c>
      <c r="G325" s="23" t="s">
        <v>93</v>
      </c>
      <c r="H325" s="20">
        <f>VLOOKUP(G325,Table10[#All],2,0)</f>
        <v>1</v>
      </c>
      <c r="I325" s="23" t="s">
        <v>98</v>
      </c>
      <c r="J325" s="20">
        <f>VLOOKUP(I325,Table11[#All],2,0)</f>
        <v>1</v>
      </c>
      <c r="K325" s="23" t="s">
        <v>98</v>
      </c>
      <c r="L325" s="20">
        <f>VLOOKUP(K325,Table12[#All],2,0)</f>
        <v>0</v>
      </c>
      <c r="M325" s="23" t="s">
        <v>126</v>
      </c>
      <c r="N325" s="20">
        <f>VLOOKUP(M325,Table13[#All],2,0)</f>
        <v>0</v>
      </c>
      <c r="O325" s="23" t="s">
        <v>98</v>
      </c>
      <c r="P325" s="20">
        <f>VLOOKUP(O325,Table14[#All],2,0)</f>
        <v>1</v>
      </c>
      <c r="Q325" s="23" t="s">
        <v>104</v>
      </c>
      <c r="R325" s="20">
        <f>VLOOKUP(Q325,Table16[#All],2,0)</f>
        <v>0</v>
      </c>
      <c r="S325" s="23" t="s">
        <v>111</v>
      </c>
      <c r="T325" s="20">
        <f>VLOOKUP(S325,Table17[#All],2,0)</f>
        <v>0</v>
      </c>
      <c r="U325" s="24">
        <v>126175</v>
      </c>
    </row>
    <row r="326" spans="1:21">
      <c r="A326" s="19" t="s">
        <v>89</v>
      </c>
      <c r="B326" s="20">
        <f>VLOOKUP(A326,Table7[#All],2,)</f>
        <v>11</v>
      </c>
      <c r="C326" s="20" t="s">
        <v>151</v>
      </c>
      <c r="D326" s="20">
        <f>VLOOKUP(C326,Table8[#All],2,0)</f>
        <v>2</v>
      </c>
      <c r="E326" s="20" t="s">
        <v>92</v>
      </c>
      <c r="F326" s="20">
        <f>VLOOKUP(E326,Table9[#All],2,0)</f>
        <v>0</v>
      </c>
      <c r="G326" s="20" t="s">
        <v>158</v>
      </c>
      <c r="H326" s="20">
        <f>VLOOKUP(G326,Table10[#All],2,0)</f>
        <v>5</v>
      </c>
      <c r="I326" s="20" t="s">
        <v>119</v>
      </c>
      <c r="J326" s="20">
        <f>VLOOKUP(I326,Table11[#All],2,0)</f>
        <v>0</v>
      </c>
      <c r="K326" s="20" t="s">
        <v>98</v>
      </c>
      <c r="L326" s="20">
        <f>VLOOKUP(K326,Table12[#All],2,0)</f>
        <v>0</v>
      </c>
      <c r="M326" s="20" t="s">
        <v>126</v>
      </c>
      <c r="N326" s="20">
        <f>VLOOKUP(M326,Table13[#All],2,0)</f>
        <v>0</v>
      </c>
      <c r="O326" s="20" t="s">
        <v>119</v>
      </c>
      <c r="P326" s="20">
        <f>VLOOKUP(O326,Table14[#All],2,0)</f>
        <v>0</v>
      </c>
      <c r="Q326" s="20" t="s">
        <v>104</v>
      </c>
      <c r="R326" s="20">
        <f>VLOOKUP(Q326,Table16[#All],2,0)</f>
        <v>0</v>
      </c>
      <c r="S326" s="20" t="s">
        <v>111</v>
      </c>
      <c r="T326" s="20">
        <f>VLOOKUP(S326,Table17[#All],2,0)</f>
        <v>0</v>
      </c>
      <c r="U326" s="21">
        <v>242000</v>
      </c>
    </row>
    <row r="327" spans="1:21">
      <c r="A327" s="22" t="s">
        <v>214</v>
      </c>
      <c r="B327" s="20">
        <f>VLOOKUP(A327,Table7[#All],2,)</f>
        <v>13</v>
      </c>
      <c r="C327" s="23" t="s">
        <v>226</v>
      </c>
      <c r="D327" s="20">
        <f>VLOOKUP(C327,Table8[#All],2,0)</f>
        <v>4</v>
      </c>
      <c r="E327" s="23" t="s">
        <v>92</v>
      </c>
      <c r="F327" s="20">
        <f>VLOOKUP(E327,Table9[#All],2,0)</f>
        <v>0</v>
      </c>
      <c r="G327" s="23" t="s">
        <v>238</v>
      </c>
      <c r="H327" s="20">
        <f>VLOOKUP(G327,Table10[#All],2,0)</f>
        <v>3</v>
      </c>
      <c r="I327" s="23" t="s">
        <v>98</v>
      </c>
      <c r="J327" s="20">
        <f>VLOOKUP(I327,Table11[#All],2,0)</f>
        <v>1</v>
      </c>
      <c r="K327" s="23" t="s">
        <v>98</v>
      </c>
      <c r="L327" s="20">
        <f>VLOOKUP(K327,Table12[#All],2,0)</f>
        <v>0</v>
      </c>
      <c r="M327" s="23" t="s">
        <v>134</v>
      </c>
      <c r="N327" s="20">
        <f>VLOOKUP(M327,Table13[#All],2,0)</f>
        <v>4</v>
      </c>
      <c r="O327" s="23" t="s">
        <v>98</v>
      </c>
      <c r="P327" s="20">
        <f>VLOOKUP(O327,Table14[#All],2,0)</f>
        <v>1</v>
      </c>
      <c r="Q327" s="23" t="s">
        <v>104</v>
      </c>
      <c r="R327" s="20">
        <f>VLOOKUP(Q327,Table16[#All],2,0)</f>
        <v>0</v>
      </c>
      <c r="S327" s="23" t="s">
        <v>111</v>
      </c>
      <c r="T327" s="20">
        <f>VLOOKUP(S327,Table17[#All],2,0)</f>
        <v>0</v>
      </c>
      <c r="U327" s="24">
        <v>87000</v>
      </c>
    </row>
    <row r="328" spans="1:21">
      <c r="A328" s="19" t="s">
        <v>227</v>
      </c>
      <c r="B328" s="20">
        <f>VLOOKUP(A328,Table7[#All],2,)</f>
        <v>1</v>
      </c>
      <c r="C328" s="20" t="s">
        <v>91</v>
      </c>
      <c r="D328" s="20">
        <f>VLOOKUP(C328,Table8[#All],2,0)</f>
        <v>0</v>
      </c>
      <c r="E328" s="20" t="s">
        <v>129</v>
      </c>
      <c r="F328" s="20">
        <f>VLOOKUP(E328,Table9[#All],2,0)</f>
        <v>3</v>
      </c>
      <c r="G328" s="20" t="s">
        <v>93</v>
      </c>
      <c r="H328" s="20">
        <f>VLOOKUP(G328,Table10[#All],2,0)</f>
        <v>1</v>
      </c>
      <c r="I328" s="20" t="s">
        <v>119</v>
      </c>
      <c r="J328" s="20">
        <f>VLOOKUP(I328,Table11[#All],2,0)</f>
        <v>0</v>
      </c>
      <c r="K328" s="20" t="s">
        <v>98</v>
      </c>
      <c r="L328" s="20">
        <f>VLOOKUP(K328,Table12[#All],2,0)</f>
        <v>0</v>
      </c>
      <c r="M328" s="20" t="s">
        <v>126</v>
      </c>
      <c r="N328" s="20">
        <f>VLOOKUP(M328,Table13[#All],2,0)</f>
        <v>0</v>
      </c>
      <c r="O328" s="20" t="s">
        <v>119</v>
      </c>
      <c r="P328" s="20">
        <f>VLOOKUP(O328,Table14[#All],2,0)</f>
        <v>0</v>
      </c>
      <c r="Q328" s="20" t="s">
        <v>104</v>
      </c>
      <c r="R328" s="20">
        <f>VLOOKUP(Q328,Table16[#All],2,0)</f>
        <v>0</v>
      </c>
      <c r="S328" s="20" t="s">
        <v>111</v>
      </c>
      <c r="T328" s="20">
        <f>VLOOKUP(S328,Table17[#All],2,0)</f>
        <v>0</v>
      </c>
      <c r="U328" s="21">
        <v>324000</v>
      </c>
    </row>
    <row r="329" spans="1:21">
      <c r="A329" s="22" t="s">
        <v>89</v>
      </c>
      <c r="B329" s="20">
        <f>VLOOKUP(A329,Table7[#All],2,)</f>
        <v>11</v>
      </c>
      <c r="C329" s="23" t="s">
        <v>91</v>
      </c>
      <c r="D329" s="20">
        <f>VLOOKUP(C329,Table8[#All],2,0)</f>
        <v>0</v>
      </c>
      <c r="E329" s="23" t="s">
        <v>92</v>
      </c>
      <c r="F329" s="20">
        <f>VLOOKUP(E329,Table9[#All],2,0)</f>
        <v>0</v>
      </c>
      <c r="G329" s="23" t="s">
        <v>93</v>
      </c>
      <c r="H329" s="20">
        <f>VLOOKUP(G329,Table10[#All],2,0)</f>
        <v>1</v>
      </c>
      <c r="I329" s="23" t="s">
        <v>98</v>
      </c>
      <c r="J329" s="20">
        <f>VLOOKUP(I329,Table11[#All],2,0)</f>
        <v>1</v>
      </c>
      <c r="K329" s="23" t="s">
        <v>98</v>
      </c>
      <c r="L329" s="20">
        <f>VLOOKUP(K329,Table12[#All],2,0)</f>
        <v>0</v>
      </c>
      <c r="M329" s="23" t="s">
        <v>98</v>
      </c>
      <c r="N329" s="20">
        <f>VLOOKUP(M329,Table13[#All],2,0)</f>
        <v>2</v>
      </c>
      <c r="O329" s="23" t="s">
        <v>98</v>
      </c>
      <c r="P329" s="20">
        <f>VLOOKUP(O329,Table14[#All],2,0)</f>
        <v>1</v>
      </c>
      <c r="Q329" s="23" t="s">
        <v>104</v>
      </c>
      <c r="R329" s="20">
        <f>VLOOKUP(Q329,Table16[#All],2,0)</f>
        <v>0</v>
      </c>
      <c r="S329" s="23" t="s">
        <v>111</v>
      </c>
      <c r="T329" s="20">
        <f>VLOOKUP(S329,Table17[#All],2,0)</f>
        <v>0</v>
      </c>
      <c r="U329" s="24">
        <v>145250</v>
      </c>
    </row>
    <row r="330" spans="1:21">
      <c r="A330" s="19" t="s">
        <v>197</v>
      </c>
      <c r="B330" s="20">
        <f>VLOOKUP(A330,Table7[#All],2,)</f>
        <v>8</v>
      </c>
      <c r="C330" s="20" t="s">
        <v>151</v>
      </c>
      <c r="D330" s="20">
        <f>VLOOKUP(C330,Table8[#All],2,0)</f>
        <v>2</v>
      </c>
      <c r="E330" s="20" t="s">
        <v>92</v>
      </c>
      <c r="F330" s="20">
        <f>VLOOKUP(E330,Table9[#All],2,0)</f>
        <v>0</v>
      </c>
      <c r="G330" s="20" t="s">
        <v>198</v>
      </c>
      <c r="H330" s="20">
        <f>VLOOKUP(G330,Table10[#All],2,0)</f>
        <v>6</v>
      </c>
      <c r="I330" s="20" t="s">
        <v>98</v>
      </c>
      <c r="J330" s="20">
        <f>VLOOKUP(I330,Table11[#All],2,0)</f>
        <v>1</v>
      </c>
      <c r="K330" s="20" t="s">
        <v>98</v>
      </c>
      <c r="L330" s="20">
        <f>VLOOKUP(K330,Table12[#All],2,0)</f>
        <v>0</v>
      </c>
      <c r="M330" s="20" t="s">
        <v>119</v>
      </c>
      <c r="N330" s="20">
        <f>VLOOKUP(M330,Table13[#All],2,0)</f>
        <v>1</v>
      </c>
      <c r="O330" s="20" t="s">
        <v>119</v>
      </c>
      <c r="P330" s="20">
        <f>VLOOKUP(O330,Table14[#All],2,0)</f>
        <v>0</v>
      </c>
      <c r="Q330" s="20" t="s">
        <v>104</v>
      </c>
      <c r="R330" s="20">
        <f>VLOOKUP(Q330,Table16[#All],2,0)</f>
        <v>0</v>
      </c>
      <c r="S330" s="20" t="s">
        <v>111</v>
      </c>
      <c r="T330" s="20">
        <f>VLOOKUP(S330,Table17[#All],2,0)</f>
        <v>0</v>
      </c>
      <c r="U330" s="21">
        <v>214500</v>
      </c>
    </row>
    <row r="331" spans="1:21">
      <c r="A331" s="22" t="s">
        <v>214</v>
      </c>
      <c r="B331" s="20">
        <f>VLOOKUP(A331,Table7[#All],2,)</f>
        <v>13</v>
      </c>
      <c r="C331" s="23" t="s">
        <v>91</v>
      </c>
      <c r="D331" s="20">
        <f>VLOOKUP(C331,Table8[#All],2,0)</f>
        <v>0</v>
      </c>
      <c r="E331" s="23" t="s">
        <v>92</v>
      </c>
      <c r="F331" s="20">
        <f>VLOOKUP(E331,Table9[#All],2,0)</f>
        <v>0</v>
      </c>
      <c r="G331" s="23" t="s">
        <v>122</v>
      </c>
      <c r="H331" s="20">
        <f>VLOOKUP(G331,Table10[#All],2,0)</f>
        <v>0</v>
      </c>
      <c r="I331" s="23" t="s">
        <v>98</v>
      </c>
      <c r="J331" s="20">
        <f>VLOOKUP(I331,Table11[#All],2,0)</f>
        <v>1</v>
      </c>
      <c r="K331" s="23" t="s">
        <v>98</v>
      </c>
      <c r="L331" s="20">
        <f>VLOOKUP(K331,Table12[#All],2,0)</f>
        <v>0</v>
      </c>
      <c r="M331" s="23" t="s">
        <v>98</v>
      </c>
      <c r="N331" s="20">
        <f>VLOOKUP(M331,Table13[#All],2,0)</f>
        <v>2</v>
      </c>
      <c r="O331" s="23" t="s">
        <v>98</v>
      </c>
      <c r="P331" s="20">
        <f>VLOOKUP(O331,Table14[#All],2,0)</f>
        <v>1</v>
      </c>
      <c r="Q331" s="23" t="s">
        <v>167</v>
      </c>
      <c r="R331" s="20">
        <f>VLOOKUP(Q331,Table16[#All],2,0)</f>
        <v>1</v>
      </c>
      <c r="S331" s="23" t="s">
        <v>111</v>
      </c>
      <c r="T331" s="20">
        <f>VLOOKUP(S331,Table17[#All],2,0)</f>
        <v>0</v>
      </c>
      <c r="U331" s="24">
        <v>78000</v>
      </c>
    </row>
    <row r="332" spans="1:21">
      <c r="A332" s="19" t="s">
        <v>89</v>
      </c>
      <c r="B332" s="20">
        <f>VLOOKUP(A332,Table7[#All],2,)</f>
        <v>11</v>
      </c>
      <c r="C332" s="20" t="s">
        <v>91</v>
      </c>
      <c r="D332" s="20">
        <f>VLOOKUP(C332,Table8[#All],2,0)</f>
        <v>0</v>
      </c>
      <c r="E332" s="20" t="s">
        <v>179</v>
      </c>
      <c r="F332" s="20">
        <f>VLOOKUP(E332,Table9[#All],2,0)</f>
        <v>2</v>
      </c>
      <c r="G332" s="20" t="s">
        <v>93</v>
      </c>
      <c r="H332" s="20">
        <f>VLOOKUP(G332,Table10[#All],2,0)</f>
        <v>1</v>
      </c>
      <c r="I332" s="20" t="s">
        <v>98</v>
      </c>
      <c r="J332" s="20">
        <f>VLOOKUP(I332,Table11[#All],2,0)</f>
        <v>1</v>
      </c>
      <c r="K332" s="20" t="s">
        <v>98</v>
      </c>
      <c r="L332" s="20">
        <f>VLOOKUP(K332,Table12[#All],2,0)</f>
        <v>0</v>
      </c>
      <c r="M332" s="20" t="s">
        <v>98</v>
      </c>
      <c r="N332" s="20">
        <f>VLOOKUP(M332,Table13[#All],2,0)</f>
        <v>2</v>
      </c>
      <c r="O332" s="20" t="s">
        <v>98</v>
      </c>
      <c r="P332" s="20">
        <f>VLOOKUP(O332,Table14[#All],2,0)</f>
        <v>1</v>
      </c>
      <c r="Q332" s="20" t="s">
        <v>104</v>
      </c>
      <c r="R332" s="20">
        <f>VLOOKUP(Q332,Table16[#All],2,0)</f>
        <v>0</v>
      </c>
      <c r="S332" s="20" t="s">
        <v>111</v>
      </c>
      <c r="T332" s="20">
        <f>VLOOKUP(S332,Table17[#All],2,0)</f>
        <v>0</v>
      </c>
      <c r="U332" s="21">
        <v>119000</v>
      </c>
    </row>
    <row r="333" spans="1:21">
      <c r="A333" s="22" t="s">
        <v>89</v>
      </c>
      <c r="B333" s="20">
        <f>VLOOKUP(A333,Table7[#All],2,)</f>
        <v>11</v>
      </c>
      <c r="C333" s="23" t="s">
        <v>91</v>
      </c>
      <c r="D333" s="20">
        <f>VLOOKUP(C333,Table8[#All],2,0)</f>
        <v>0</v>
      </c>
      <c r="E333" s="23" t="s">
        <v>92</v>
      </c>
      <c r="F333" s="20">
        <f>VLOOKUP(E333,Table9[#All],2,0)</f>
        <v>0</v>
      </c>
      <c r="G333" s="23" t="s">
        <v>93</v>
      </c>
      <c r="H333" s="20">
        <f>VLOOKUP(G333,Table10[#All],2,0)</f>
        <v>1</v>
      </c>
      <c r="I333" s="23" t="s">
        <v>98</v>
      </c>
      <c r="J333" s="20">
        <f>VLOOKUP(I333,Table11[#All],2,0)</f>
        <v>1</v>
      </c>
      <c r="K333" s="23" t="s">
        <v>98</v>
      </c>
      <c r="L333" s="20">
        <f>VLOOKUP(K333,Table12[#All],2,0)</f>
        <v>0</v>
      </c>
      <c r="M333" s="23" t="s">
        <v>139</v>
      </c>
      <c r="N333" s="20">
        <f>VLOOKUP(M333,Table13[#All],2,0)</f>
        <v>3</v>
      </c>
      <c r="O333" s="23" t="s">
        <v>98</v>
      </c>
      <c r="P333" s="20">
        <f>VLOOKUP(O333,Table14[#All],2,0)</f>
        <v>1</v>
      </c>
      <c r="Q333" s="23" t="s">
        <v>104</v>
      </c>
      <c r="R333" s="20">
        <f>VLOOKUP(Q333,Table16[#All],2,0)</f>
        <v>0</v>
      </c>
      <c r="S333" s="23" t="s">
        <v>111</v>
      </c>
      <c r="T333" s="20">
        <f>VLOOKUP(S333,Table17[#All],2,0)</f>
        <v>0</v>
      </c>
      <c r="U333" s="24">
        <v>139000</v>
      </c>
    </row>
    <row r="334" spans="1:21">
      <c r="A334" s="19" t="s">
        <v>147</v>
      </c>
      <c r="B334" s="20">
        <f>VLOOKUP(A334,Table7[#All],2,)</f>
        <v>10</v>
      </c>
      <c r="C334" s="20" t="s">
        <v>91</v>
      </c>
      <c r="D334" s="20">
        <f>VLOOKUP(C334,Table8[#All],2,0)</f>
        <v>0</v>
      </c>
      <c r="E334" s="20" t="s">
        <v>92</v>
      </c>
      <c r="F334" s="20">
        <f>VLOOKUP(E334,Table9[#All],2,0)</f>
        <v>0</v>
      </c>
      <c r="G334" s="20" t="s">
        <v>93</v>
      </c>
      <c r="H334" s="20">
        <f>VLOOKUP(G334,Table10[#All],2,0)</f>
        <v>1</v>
      </c>
      <c r="I334" s="20" t="s">
        <v>119</v>
      </c>
      <c r="J334" s="20">
        <f>VLOOKUP(I334,Table11[#All],2,0)</f>
        <v>0</v>
      </c>
      <c r="K334" s="20" t="s">
        <v>98</v>
      </c>
      <c r="L334" s="20">
        <f>VLOOKUP(K334,Table12[#All],2,0)</f>
        <v>0</v>
      </c>
      <c r="M334" s="20" t="s">
        <v>126</v>
      </c>
      <c r="N334" s="20">
        <f>VLOOKUP(M334,Table13[#All],2,0)</f>
        <v>0</v>
      </c>
      <c r="O334" s="20" t="s">
        <v>119</v>
      </c>
      <c r="P334" s="20">
        <f>VLOOKUP(O334,Table14[#All],2,0)</f>
        <v>0</v>
      </c>
      <c r="Q334" s="20" t="s">
        <v>104</v>
      </c>
      <c r="R334" s="20">
        <f>VLOOKUP(Q334,Table16[#All],2,0)</f>
        <v>0</v>
      </c>
      <c r="S334" s="20" t="s">
        <v>111</v>
      </c>
      <c r="T334" s="20">
        <f>VLOOKUP(S334,Table17[#All],2,0)</f>
        <v>0</v>
      </c>
      <c r="U334" s="21">
        <v>284000</v>
      </c>
    </row>
    <row r="335" spans="1:21">
      <c r="A335" s="22" t="s">
        <v>147</v>
      </c>
      <c r="B335" s="20">
        <f>VLOOKUP(A335,Table7[#All],2,)</f>
        <v>10</v>
      </c>
      <c r="C335" s="23" t="s">
        <v>91</v>
      </c>
      <c r="D335" s="20">
        <f>VLOOKUP(C335,Table8[#All],2,0)</f>
        <v>0</v>
      </c>
      <c r="E335" s="23" t="s">
        <v>129</v>
      </c>
      <c r="F335" s="20">
        <f>VLOOKUP(E335,Table9[#All],2,0)</f>
        <v>3</v>
      </c>
      <c r="G335" s="23" t="s">
        <v>93</v>
      </c>
      <c r="H335" s="20">
        <f>VLOOKUP(G335,Table10[#All],2,0)</f>
        <v>1</v>
      </c>
      <c r="I335" s="23" t="s">
        <v>119</v>
      </c>
      <c r="J335" s="20">
        <f>VLOOKUP(I335,Table11[#All],2,0)</f>
        <v>0</v>
      </c>
      <c r="K335" s="23" t="s">
        <v>98</v>
      </c>
      <c r="L335" s="20">
        <f>VLOOKUP(K335,Table12[#All],2,0)</f>
        <v>0</v>
      </c>
      <c r="M335" s="23" t="s">
        <v>126</v>
      </c>
      <c r="N335" s="20">
        <f>VLOOKUP(M335,Table13[#All],2,0)</f>
        <v>0</v>
      </c>
      <c r="O335" s="23" t="s">
        <v>119</v>
      </c>
      <c r="P335" s="20">
        <f>VLOOKUP(O335,Table14[#All],2,0)</f>
        <v>0</v>
      </c>
      <c r="Q335" s="23" t="s">
        <v>104</v>
      </c>
      <c r="R335" s="20">
        <f>VLOOKUP(Q335,Table16[#All],2,0)</f>
        <v>0</v>
      </c>
      <c r="S335" s="23" t="s">
        <v>111</v>
      </c>
      <c r="T335" s="20">
        <f>VLOOKUP(S335,Table17[#All],2,0)</f>
        <v>0</v>
      </c>
      <c r="U335" s="24">
        <v>207000</v>
      </c>
    </row>
    <row r="336" spans="1:21">
      <c r="A336" s="19" t="s">
        <v>121</v>
      </c>
      <c r="B336" s="20">
        <f>VLOOKUP(A336,Table7[#All],2,)</f>
        <v>17</v>
      </c>
      <c r="C336" s="20" t="s">
        <v>91</v>
      </c>
      <c r="D336" s="20">
        <f>VLOOKUP(C336,Table8[#All],2,0)</f>
        <v>0</v>
      </c>
      <c r="E336" s="20" t="s">
        <v>92</v>
      </c>
      <c r="F336" s="20">
        <f>VLOOKUP(E336,Table9[#All],2,0)</f>
        <v>0</v>
      </c>
      <c r="G336" s="20" t="s">
        <v>122</v>
      </c>
      <c r="H336" s="20">
        <f>VLOOKUP(G336,Table10[#All],2,0)</f>
        <v>0</v>
      </c>
      <c r="I336" s="20" t="s">
        <v>119</v>
      </c>
      <c r="J336" s="20">
        <f>VLOOKUP(I336,Table11[#All],2,0)</f>
        <v>0</v>
      </c>
      <c r="K336" s="20" t="s">
        <v>98</v>
      </c>
      <c r="L336" s="20">
        <f>VLOOKUP(K336,Table12[#All],2,0)</f>
        <v>0</v>
      </c>
      <c r="M336" s="20" t="s">
        <v>119</v>
      </c>
      <c r="N336" s="20">
        <f>VLOOKUP(M336,Table13[#All],2,0)</f>
        <v>1</v>
      </c>
      <c r="O336" s="20" t="s">
        <v>98</v>
      </c>
      <c r="P336" s="20">
        <f>VLOOKUP(O336,Table14[#All],2,0)</f>
        <v>1</v>
      </c>
      <c r="Q336" s="20" t="s">
        <v>104</v>
      </c>
      <c r="R336" s="20">
        <f>VLOOKUP(Q336,Table16[#All],2,0)</f>
        <v>0</v>
      </c>
      <c r="S336" s="20" t="s">
        <v>111</v>
      </c>
      <c r="T336" s="20">
        <f>VLOOKUP(S336,Table17[#All],2,0)</f>
        <v>0</v>
      </c>
      <c r="U336" s="21">
        <v>192000</v>
      </c>
    </row>
    <row r="337" spans="1:21">
      <c r="A337" s="22" t="s">
        <v>218</v>
      </c>
      <c r="B337" s="20">
        <f>VLOOKUP(A337,Table7[#All],2,)</f>
        <v>16</v>
      </c>
      <c r="C337" s="23" t="s">
        <v>91</v>
      </c>
      <c r="D337" s="20">
        <f>VLOOKUP(C337,Table8[#All],2,0)</f>
        <v>0</v>
      </c>
      <c r="E337" s="23" t="s">
        <v>186</v>
      </c>
      <c r="F337" s="20">
        <f>VLOOKUP(E337,Table9[#All],2,0)</f>
        <v>1</v>
      </c>
      <c r="G337" s="23" t="s">
        <v>176</v>
      </c>
      <c r="H337" s="20">
        <f>VLOOKUP(G337,Table10[#All],2,0)</f>
        <v>2</v>
      </c>
      <c r="I337" s="23" t="s">
        <v>98</v>
      </c>
      <c r="J337" s="20">
        <f>VLOOKUP(I337,Table11[#All],2,0)</f>
        <v>1</v>
      </c>
      <c r="K337" s="23" t="s">
        <v>98</v>
      </c>
      <c r="L337" s="20">
        <f>VLOOKUP(K337,Table12[#All],2,0)</f>
        <v>0</v>
      </c>
      <c r="M337" s="23" t="s">
        <v>126</v>
      </c>
      <c r="N337" s="20">
        <f>VLOOKUP(M337,Table13[#All],2,0)</f>
        <v>0</v>
      </c>
      <c r="O337" s="23" t="s">
        <v>98</v>
      </c>
      <c r="P337" s="20">
        <f>VLOOKUP(O337,Table14[#All],2,0)</f>
        <v>1</v>
      </c>
      <c r="Q337" s="23" t="s">
        <v>104</v>
      </c>
      <c r="R337" s="20">
        <f>VLOOKUP(Q337,Table16[#All],2,0)</f>
        <v>0</v>
      </c>
      <c r="S337" s="23" t="s">
        <v>111</v>
      </c>
      <c r="T337" s="20">
        <f>VLOOKUP(S337,Table17[#All],2,0)</f>
        <v>0</v>
      </c>
      <c r="U337" s="24">
        <v>228950</v>
      </c>
    </row>
    <row r="338" spans="1:21">
      <c r="A338" s="19" t="s">
        <v>128</v>
      </c>
      <c r="B338" s="20">
        <f>VLOOKUP(A338,Table7[#All],2,)</f>
        <v>18</v>
      </c>
      <c r="C338" s="20" t="s">
        <v>91</v>
      </c>
      <c r="D338" s="20">
        <f>VLOOKUP(C338,Table8[#All],2,0)</f>
        <v>0</v>
      </c>
      <c r="E338" s="20" t="s">
        <v>92</v>
      </c>
      <c r="F338" s="20">
        <f>VLOOKUP(E338,Table9[#All],2,0)</f>
        <v>0</v>
      </c>
      <c r="G338" s="20" t="s">
        <v>93</v>
      </c>
      <c r="H338" s="20">
        <f>VLOOKUP(G338,Table10[#All],2,0)</f>
        <v>1</v>
      </c>
      <c r="I338" s="20" t="s">
        <v>126</v>
      </c>
      <c r="J338" s="20">
        <f>VLOOKUP(I338,Table11[#All],2,0)</f>
        <v>2</v>
      </c>
      <c r="K338" s="20" t="s">
        <v>98</v>
      </c>
      <c r="L338" s="20">
        <f>VLOOKUP(K338,Table12[#All],2,0)</f>
        <v>0</v>
      </c>
      <c r="M338" s="20" t="s">
        <v>126</v>
      </c>
      <c r="N338" s="20">
        <f>VLOOKUP(M338,Table13[#All],2,0)</f>
        <v>0</v>
      </c>
      <c r="O338" s="20" t="s">
        <v>119</v>
      </c>
      <c r="P338" s="20">
        <f>VLOOKUP(O338,Table14[#All],2,0)</f>
        <v>0</v>
      </c>
      <c r="Q338" s="20" t="s">
        <v>104</v>
      </c>
      <c r="R338" s="20">
        <f>VLOOKUP(Q338,Table16[#All],2,0)</f>
        <v>0</v>
      </c>
      <c r="S338" s="20" t="s">
        <v>111</v>
      </c>
      <c r="T338" s="20">
        <f>VLOOKUP(S338,Table17[#All],2,0)</f>
        <v>0</v>
      </c>
      <c r="U338" s="21">
        <v>377426</v>
      </c>
    </row>
    <row r="339" spans="1:21">
      <c r="A339" s="22" t="s">
        <v>209</v>
      </c>
      <c r="B339" s="20">
        <f>VLOOKUP(A339,Table7[#All],2,)</f>
        <v>0</v>
      </c>
      <c r="C339" s="23" t="s">
        <v>91</v>
      </c>
      <c r="D339" s="20">
        <f>VLOOKUP(C339,Table8[#All],2,0)</f>
        <v>0</v>
      </c>
      <c r="E339" s="23" t="s">
        <v>92</v>
      </c>
      <c r="F339" s="20">
        <f>VLOOKUP(E339,Table9[#All],2,0)</f>
        <v>0</v>
      </c>
      <c r="G339" s="23" t="s">
        <v>93</v>
      </c>
      <c r="H339" s="20">
        <f>VLOOKUP(G339,Table10[#All],2,0)</f>
        <v>1</v>
      </c>
      <c r="I339" s="23" t="s">
        <v>119</v>
      </c>
      <c r="J339" s="20">
        <f>VLOOKUP(I339,Table11[#All],2,0)</f>
        <v>0</v>
      </c>
      <c r="K339" s="23" t="s">
        <v>98</v>
      </c>
      <c r="L339" s="20">
        <f>VLOOKUP(K339,Table12[#All],2,0)</f>
        <v>0</v>
      </c>
      <c r="M339" s="23" t="s">
        <v>126</v>
      </c>
      <c r="N339" s="20">
        <f>VLOOKUP(M339,Table13[#All],2,0)</f>
        <v>0</v>
      </c>
      <c r="O339" s="23" t="s">
        <v>119</v>
      </c>
      <c r="P339" s="20">
        <f>VLOOKUP(O339,Table14[#All],2,0)</f>
        <v>0</v>
      </c>
      <c r="Q339" s="23" t="s">
        <v>104</v>
      </c>
      <c r="R339" s="20">
        <f>VLOOKUP(Q339,Table16[#All],2,0)</f>
        <v>0</v>
      </c>
      <c r="S339" s="23" t="s">
        <v>111</v>
      </c>
      <c r="T339" s="20">
        <f>VLOOKUP(S339,Table17[#All],2,0)</f>
        <v>0</v>
      </c>
      <c r="U339" s="24">
        <v>214000</v>
      </c>
    </row>
    <row r="340" spans="1:21">
      <c r="A340" s="19" t="s">
        <v>175</v>
      </c>
      <c r="B340" s="20">
        <f>VLOOKUP(A340,Table7[#All],2,)</f>
        <v>6</v>
      </c>
      <c r="C340" s="20" t="s">
        <v>91</v>
      </c>
      <c r="D340" s="20">
        <f>VLOOKUP(C340,Table8[#All],2,0)</f>
        <v>0</v>
      </c>
      <c r="E340" s="20" t="s">
        <v>92</v>
      </c>
      <c r="F340" s="20">
        <f>VLOOKUP(E340,Table9[#All],2,0)</f>
        <v>0</v>
      </c>
      <c r="G340" s="20" t="s">
        <v>93</v>
      </c>
      <c r="H340" s="20">
        <f>VLOOKUP(G340,Table10[#All],2,0)</f>
        <v>1</v>
      </c>
      <c r="I340" s="20" t="s">
        <v>119</v>
      </c>
      <c r="J340" s="20">
        <f>VLOOKUP(I340,Table11[#All],2,0)</f>
        <v>0</v>
      </c>
      <c r="K340" s="20" t="s">
        <v>98</v>
      </c>
      <c r="L340" s="20">
        <f>VLOOKUP(K340,Table12[#All],2,0)</f>
        <v>0</v>
      </c>
      <c r="M340" s="20" t="s">
        <v>126</v>
      </c>
      <c r="N340" s="20">
        <f>VLOOKUP(M340,Table13[#All],2,0)</f>
        <v>0</v>
      </c>
      <c r="O340" s="20" t="s">
        <v>119</v>
      </c>
      <c r="P340" s="20">
        <f>VLOOKUP(O340,Table14[#All],2,0)</f>
        <v>0</v>
      </c>
      <c r="Q340" s="20" t="s">
        <v>104</v>
      </c>
      <c r="R340" s="20">
        <f>VLOOKUP(Q340,Table16[#All],2,0)</f>
        <v>0</v>
      </c>
      <c r="S340" s="20" t="s">
        <v>111</v>
      </c>
      <c r="T340" s="20">
        <f>VLOOKUP(S340,Table17[#All],2,0)</f>
        <v>0</v>
      </c>
      <c r="U340" s="21">
        <v>202500</v>
      </c>
    </row>
    <row r="341" spans="1:21">
      <c r="A341" s="22" t="s">
        <v>89</v>
      </c>
      <c r="B341" s="20">
        <f>VLOOKUP(A341,Table7[#All],2,)</f>
        <v>11</v>
      </c>
      <c r="C341" s="23" t="s">
        <v>90</v>
      </c>
      <c r="D341" s="20">
        <f>VLOOKUP(C341,Table8[#All],2,0)</f>
        <v>1</v>
      </c>
      <c r="E341" s="23" t="s">
        <v>92</v>
      </c>
      <c r="F341" s="20">
        <f>VLOOKUP(E341,Table9[#All],2,0)</f>
        <v>0</v>
      </c>
      <c r="G341" s="23" t="s">
        <v>93</v>
      </c>
      <c r="H341" s="20">
        <f>VLOOKUP(G341,Table10[#All],2,0)</f>
        <v>1</v>
      </c>
      <c r="I341" s="23" t="s">
        <v>98</v>
      </c>
      <c r="J341" s="20">
        <f>VLOOKUP(I341,Table11[#All],2,0)</f>
        <v>1</v>
      </c>
      <c r="K341" s="23" t="s">
        <v>139</v>
      </c>
      <c r="L341" s="20">
        <f>VLOOKUP(K341,Table12[#All],2,0)</f>
        <v>3</v>
      </c>
      <c r="M341" s="23" t="s">
        <v>98</v>
      </c>
      <c r="N341" s="20">
        <f>VLOOKUP(M341,Table13[#All],2,0)</f>
        <v>2</v>
      </c>
      <c r="O341" s="23" t="s">
        <v>98</v>
      </c>
      <c r="P341" s="20">
        <f>VLOOKUP(O341,Table14[#All],2,0)</f>
        <v>1</v>
      </c>
      <c r="Q341" s="23" t="s">
        <v>104</v>
      </c>
      <c r="R341" s="20">
        <f>VLOOKUP(Q341,Table16[#All],2,0)</f>
        <v>0</v>
      </c>
      <c r="S341" s="23" t="s">
        <v>111</v>
      </c>
      <c r="T341" s="20">
        <f>VLOOKUP(S341,Table17[#All],2,0)</f>
        <v>0</v>
      </c>
      <c r="U341" s="24">
        <v>155000</v>
      </c>
    </row>
    <row r="342" spans="1:21">
      <c r="A342" s="19" t="s">
        <v>218</v>
      </c>
      <c r="B342" s="20">
        <f>VLOOKUP(A342,Table7[#All],2,)</f>
        <v>16</v>
      </c>
      <c r="C342" s="20" t="s">
        <v>91</v>
      </c>
      <c r="D342" s="20">
        <f>VLOOKUP(C342,Table8[#All],2,0)</f>
        <v>0</v>
      </c>
      <c r="E342" s="20" t="s">
        <v>92</v>
      </c>
      <c r="F342" s="20">
        <f>VLOOKUP(E342,Table9[#All],2,0)</f>
        <v>0</v>
      </c>
      <c r="G342" s="20" t="s">
        <v>122</v>
      </c>
      <c r="H342" s="20">
        <f>VLOOKUP(G342,Table10[#All],2,0)</f>
        <v>0</v>
      </c>
      <c r="I342" s="20" t="s">
        <v>119</v>
      </c>
      <c r="J342" s="20">
        <f>VLOOKUP(I342,Table11[#All],2,0)</f>
        <v>0</v>
      </c>
      <c r="K342" s="20" t="s">
        <v>98</v>
      </c>
      <c r="L342" s="20">
        <f>VLOOKUP(K342,Table12[#All],2,0)</f>
        <v>0</v>
      </c>
      <c r="M342" s="20" t="s">
        <v>126</v>
      </c>
      <c r="N342" s="20">
        <f>VLOOKUP(M342,Table13[#All],2,0)</f>
        <v>0</v>
      </c>
      <c r="O342" s="20" t="s">
        <v>119</v>
      </c>
      <c r="P342" s="20">
        <f>VLOOKUP(O342,Table14[#All],2,0)</f>
        <v>0</v>
      </c>
      <c r="Q342" s="20" t="s">
        <v>104</v>
      </c>
      <c r="R342" s="20">
        <f>VLOOKUP(Q342,Table16[#All],2,0)</f>
        <v>0</v>
      </c>
      <c r="S342" s="20" t="s">
        <v>111</v>
      </c>
      <c r="T342" s="20">
        <f>VLOOKUP(S342,Table17[#All],2,0)</f>
        <v>0</v>
      </c>
      <c r="U342" s="21">
        <v>202900</v>
      </c>
    </row>
    <row r="343" spans="1:21">
      <c r="A343" s="22" t="s">
        <v>165</v>
      </c>
      <c r="B343" s="20">
        <f>VLOOKUP(A343,Table7[#All],2,)</f>
        <v>12</v>
      </c>
      <c r="C343" s="23" t="s">
        <v>90</v>
      </c>
      <c r="D343" s="20">
        <f>VLOOKUP(C343,Table8[#All],2,0)</f>
        <v>1</v>
      </c>
      <c r="E343" s="23" t="s">
        <v>92</v>
      </c>
      <c r="F343" s="20">
        <f>VLOOKUP(E343,Table9[#All],2,0)</f>
        <v>0</v>
      </c>
      <c r="G343" s="23" t="s">
        <v>93</v>
      </c>
      <c r="H343" s="20">
        <f>VLOOKUP(G343,Table10[#All],2,0)</f>
        <v>1</v>
      </c>
      <c r="I343" s="23" t="s">
        <v>98</v>
      </c>
      <c r="J343" s="20">
        <f>VLOOKUP(I343,Table11[#All],2,0)</f>
        <v>1</v>
      </c>
      <c r="K343" s="23" t="s">
        <v>139</v>
      </c>
      <c r="L343" s="20">
        <f>VLOOKUP(K343,Table12[#All],2,0)</f>
        <v>3</v>
      </c>
      <c r="M343" s="23" t="s">
        <v>119</v>
      </c>
      <c r="N343" s="20">
        <f>VLOOKUP(M343,Table13[#All],2,0)</f>
        <v>1</v>
      </c>
      <c r="O343" s="23" t="s">
        <v>98</v>
      </c>
      <c r="P343" s="20">
        <f>VLOOKUP(O343,Table14[#All],2,0)</f>
        <v>1</v>
      </c>
      <c r="Q343" s="23" t="s">
        <v>167</v>
      </c>
      <c r="R343" s="20">
        <f>VLOOKUP(Q343,Table16[#All],2,0)</f>
        <v>1</v>
      </c>
      <c r="S343" s="23" t="s">
        <v>111</v>
      </c>
      <c r="T343" s="20">
        <f>VLOOKUP(S343,Table17[#All],2,0)</f>
        <v>0</v>
      </c>
      <c r="U343" s="24">
        <v>82000</v>
      </c>
    </row>
    <row r="344" spans="1:21">
      <c r="A344" s="19" t="s">
        <v>89</v>
      </c>
      <c r="B344" s="20">
        <f>VLOOKUP(A344,Table7[#All],2,)</f>
        <v>11</v>
      </c>
      <c r="C344" s="20" t="s">
        <v>91</v>
      </c>
      <c r="D344" s="20">
        <f>VLOOKUP(C344,Table8[#All],2,0)</f>
        <v>0</v>
      </c>
      <c r="E344" s="20" t="s">
        <v>179</v>
      </c>
      <c r="F344" s="20">
        <f>VLOOKUP(E344,Table9[#All],2,0)</f>
        <v>2</v>
      </c>
      <c r="G344" s="20" t="s">
        <v>93</v>
      </c>
      <c r="H344" s="20">
        <f>VLOOKUP(G344,Table10[#All],2,0)</f>
        <v>1</v>
      </c>
      <c r="I344" s="20" t="s">
        <v>83</v>
      </c>
      <c r="J344" s="20">
        <f>VLOOKUP(I344,Table11[#All],2,0)</f>
        <v>3</v>
      </c>
      <c r="K344" s="20" t="s">
        <v>83</v>
      </c>
      <c r="L344" s="20">
        <f>VLOOKUP(K344,Table12[#All],2,0)</f>
        <v>2</v>
      </c>
      <c r="M344" s="20" t="s">
        <v>139</v>
      </c>
      <c r="N344" s="20">
        <f>VLOOKUP(M344,Table13[#All],2,0)</f>
        <v>3</v>
      </c>
      <c r="O344" s="20" t="s">
        <v>98</v>
      </c>
      <c r="P344" s="20">
        <f>VLOOKUP(O344,Table14[#All],2,0)</f>
        <v>1</v>
      </c>
      <c r="Q344" s="20" t="s">
        <v>104</v>
      </c>
      <c r="R344" s="20">
        <f>VLOOKUP(Q344,Table16[#All],2,0)</f>
        <v>0</v>
      </c>
      <c r="S344" s="20" t="s">
        <v>111</v>
      </c>
      <c r="T344" s="20">
        <f>VLOOKUP(S344,Table17[#All],2,0)</f>
        <v>0</v>
      </c>
      <c r="U344" s="21">
        <v>87500</v>
      </c>
    </row>
    <row r="345" spans="1:21">
      <c r="A345" s="22" t="s">
        <v>147</v>
      </c>
      <c r="B345" s="20">
        <f>VLOOKUP(A345,Table7[#All],2,)</f>
        <v>10</v>
      </c>
      <c r="C345" s="23" t="s">
        <v>91</v>
      </c>
      <c r="D345" s="20">
        <f>VLOOKUP(C345,Table8[#All],2,0)</f>
        <v>0</v>
      </c>
      <c r="E345" s="23" t="s">
        <v>129</v>
      </c>
      <c r="F345" s="20">
        <f>VLOOKUP(E345,Table9[#All],2,0)</f>
        <v>3</v>
      </c>
      <c r="G345" s="23" t="s">
        <v>93</v>
      </c>
      <c r="H345" s="20">
        <f>VLOOKUP(G345,Table10[#All],2,0)</f>
        <v>1</v>
      </c>
      <c r="I345" s="23" t="s">
        <v>126</v>
      </c>
      <c r="J345" s="20">
        <f>VLOOKUP(I345,Table11[#All],2,0)</f>
        <v>2</v>
      </c>
      <c r="K345" s="23" t="s">
        <v>98</v>
      </c>
      <c r="L345" s="20">
        <f>VLOOKUP(K345,Table12[#All],2,0)</f>
        <v>0</v>
      </c>
      <c r="M345" s="23" t="s">
        <v>126</v>
      </c>
      <c r="N345" s="20">
        <f>VLOOKUP(M345,Table13[#All],2,0)</f>
        <v>0</v>
      </c>
      <c r="O345" s="23" t="s">
        <v>126</v>
      </c>
      <c r="P345" s="20">
        <f>VLOOKUP(O345,Table14[#All],2,0)</f>
        <v>2</v>
      </c>
      <c r="Q345" s="23" t="s">
        <v>104</v>
      </c>
      <c r="R345" s="20">
        <f>VLOOKUP(Q345,Table16[#All],2,0)</f>
        <v>0</v>
      </c>
      <c r="S345" s="23" t="s">
        <v>111</v>
      </c>
      <c r="T345" s="20">
        <f>VLOOKUP(S345,Table17[#All],2,0)</f>
        <v>0</v>
      </c>
      <c r="U345" s="24">
        <v>266000</v>
      </c>
    </row>
    <row r="346" spans="1:21">
      <c r="A346" s="19" t="s">
        <v>219</v>
      </c>
      <c r="B346" s="20">
        <f>VLOOKUP(A346,Table7[#All],2,)</f>
        <v>14</v>
      </c>
      <c r="C346" s="20" t="s">
        <v>91</v>
      </c>
      <c r="D346" s="20">
        <f>VLOOKUP(C346,Table8[#All],2,0)</f>
        <v>0</v>
      </c>
      <c r="E346" s="20" t="s">
        <v>129</v>
      </c>
      <c r="F346" s="20">
        <f>VLOOKUP(E346,Table9[#All],2,0)</f>
        <v>3</v>
      </c>
      <c r="G346" s="20" t="s">
        <v>122</v>
      </c>
      <c r="H346" s="20">
        <f>VLOOKUP(G346,Table10[#All],2,0)</f>
        <v>0</v>
      </c>
      <c r="I346" s="20" t="s">
        <v>119</v>
      </c>
      <c r="J346" s="20">
        <f>VLOOKUP(I346,Table11[#All],2,0)</f>
        <v>0</v>
      </c>
      <c r="K346" s="20" t="s">
        <v>98</v>
      </c>
      <c r="L346" s="20">
        <f>VLOOKUP(K346,Table12[#All],2,0)</f>
        <v>0</v>
      </c>
      <c r="M346" s="20" t="s">
        <v>98</v>
      </c>
      <c r="N346" s="20">
        <f>VLOOKUP(M346,Table13[#All],2,0)</f>
        <v>2</v>
      </c>
      <c r="O346" s="20" t="s">
        <v>98</v>
      </c>
      <c r="P346" s="20">
        <f>VLOOKUP(O346,Table14[#All],2,0)</f>
        <v>1</v>
      </c>
      <c r="Q346" s="20" t="s">
        <v>104</v>
      </c>
      <c r="R346" s="20">
        <f>VLOOKUP(Q346,Table16[#All],2,0)</f>
        <v>0</v>
      </c>
      <c r="S346" s="20" t="s">
        <v>111</v>
      </c>
      <c r="T346" s="20">
        <f>VLOOKUP(S346,Table17[#All],2,0)</f>
        <v>0</v>
      </c>
      <c r="U346" s="21">
        <v>85000</v>
      </c>
    </row>
    <row r="347" spans="1:21">
      <c r="A347" s="22" t="s">
        <v>197</v>
      </c>
      <c r="B347" s="20">
        <f>VLOOKUP(A347,Table7[#All],2,)</f>
        <v>8</v>
      </c>
      <c r="C347" s="23" t="s">
        <v>225</v>
      </c>
      <c r="D347" s="20">
        <f>VLOOKUP(C347,Table8[#All],2,0)</f>
        <v>6</v>
      </c>
      <c r="E347" s="23" t="s">
        <v>92</v>
      </c>
      <c r="F347" s="20">
        <f>VLOOKUP(E347,Table9[#All],2,0)</f>
        <v>0</v>
      </c>
      <c r="G347" s="23" t="s">
        <v>176</v>
      </c>
      <c r="H347" s="20">
        <f>VLOOKUP(G347,Table10[#All],2,0)</f>
        <v>2</v>
      </c>
      <c r="I347" s="23" t="s">
        <v>98</v>
      </c>
      <c r="J347" s="20">
        <f>VLOOKUP(I347,Table11[#All],2,0)</f>
        <v>1</v>
      </c>
      <c r="K347" s="23" t="s">
        <v>98</v>
      </c>
      <c r="L347" s="20">
        <f>VLOOKUP(K347,Table12[#All],2,0)</f>
        <v>0</v>
      </c>
      <c r="M347" s="23" t="s">
        <v>119</v>
      </c>
      <c r="N347" s="20">
        <f>VLOOKUP(M347,Table13[#All],2,0)</f>
        <v>1</v>
      </c>
      <c r="O347" s="23" t="s">
        <v>139</v>
      </c>
      <c r="P347" s="20">
        <f>VLOOKUP(O347,Table14[#All],2,0)</f>
        <v>3</v>
      </c>
      <c r="Q347" s="23" t="s">
        <v>104</v>
      </c>
      <c r="R347" s="20">
        <f>VLOOKUP(Q347,Table16[#All],2,0)</f>
        <v>0</v>
      </c>
      <c r="S347" s="23" t="s">
        <v>111</v>
      </c>
      <c r="T347" s="20">
        <f>VLOOKUP(S347,Table17[#All],2,0)</f>
        <v>0</v>
      </c>
      <c r="U347" s="24">
        <v>140200</v>
      </c>
    </row>
    <row r="348" spans="1:21">
      <c r="A348" s="19" t="s">
        <v>89</v>
      </c>
      <c r="B348" s="20">
        <f>VLOOKUP(A348,Table7[#All],2,)</f>
        <v>11</v>
      </c>
      <c r="C348" s="20" t="s">
        <v>91</v>
      </c>
      <c r="D348" s="20">
        <f>VLOOKUP(C348,Table8[#All],2,0)</f>
        <v>0</v>
      </c>
      <c r="E348" s="20" t="s">
        <v>92</v>
      </c>
      <c r="F348" s="20">
        <f>VLOOKUP(E348,Table9[#All],2,0)</f>
        <v>0</v>
      </c>
      <c r="G348" s="20" t="s">
        <v>93</v>
      </c>
      <c r="H348" s="20">
        <f>VLOOKUP(G348,Table10[#All],2,0)</f>
        <v>1</v>
      </c>
      <c r="I348" s="20" t="s">
        <v>98</v>
      </c>
      <c r="J348" s="20">
        <f>VLOOKUP(I348,Table11[#All],2,0)</f>
        <v>1</v>
      </c>
      <c r="K348" s="20" t="s">
        <v>98</v>
      </c>
      <c r="L348" s="20">
        <f>VLOOKUP(K348,Table12[#All],2,0)</f>
        <v>0</v>
      </c>
      <c r="M348" s="20" t="s">
        <v>98</v>
      </c>
      <c r="N348" s="20">
        <f>VLOOKUP(M348,Table13[#All],2,0)</f>
        <v>2</v>
      </c>
      <c r="O348" s="20" t="s">
        <v>98</v>
      </c>
      <c r="P348" s="20">
        <f>VLOOKUP(O348,Table14[#All],2,0)</f>
        <v>1</v>
      </c>
      <c r="Q348" s="20" t="s">
        <v>104</v>
      </c>
      <c r="R348" s="20">
        <f>VLOOKUP(Q348,Table16[#All],2,0)</f>
        <v>0</v>
      </c>
      <c r="S348" s="20" t="s">
        <v>111</v>
      </c>
      <c r="T348" s="20">
        <f>VLOOKUP(S348,Table17[#All],2,0)</f>
        <v>0</v>
      </c>
      <c r="U348" s="21">
        <v>151500</v>
      </c>
    </row>
    <row r="349" spans="1:21">
      <c r="A349" s="22" t="s">
        <v>89</v>
      </c>
      <c r="B349" s="20">
        <f>VLOOKUP(A349,Table7[#All],2,)</f>
        <v>11</v>
      </c>
      <c r="C349" s="23" t="s">
        <v>91</v>
      </c>
      <c r="D349" s="20">
        <f>VLOOKUP(C349,Table8[#All],2,0)</f>
        <v>0</v>
      </c>
      <c r="E349" s="23" t="s">
        <v>92</v>
      </c>
      <c r="F349" s="20">
        <f>VLOOKUP(E349,Table9[#All],2,0)</f>
        <v>0</v>
      </c>
      <c r="G349" s="23" t="s">
        <v>93</v>
      </c>
      <c r="H349" s="20">
        <f>VLOOKUP(G349,Table10[#All],2,0)</f>
        <v>1</v>
      </c>
      <c r="I349" s="23" t="s">
        <v>98</v>
      </c>
      <c r="J349" s="20">
        <f>VLOOKUP(I349,Table11[#All],2,0)</f>
        <v>1</v>
      </c>
      <c r="K349" s="23" t="s">
        <v>98</v>
      </c>
      <c r="L349" s="20">
        <f>VLOOKUP(K349,Table12[#All],2,0)</f>
        <v>0</v>
      </c>
      <c r="M349" s="23" t="s">
        <v>126</v>
      </c>
      <c r="N349" s="20">
        <f>VLOOKUP(M349,Table13[#All],2,0)</f>
        <v>0</v>
      </c>
      <c r="O349" s="23" t="s">
        <v>98</v>
      </c>
      <c r="P349" s="20">
        <f>VLOOKUP(O349,Table14[#All],2,0)</f>
        <v>1</v>
      </c>
      <c r="Q349" s="23" t="s">
        <v>104</v>
      </c>
      <c r="R349" s="20">
        <f>VLOOKUP(Q349,Table16[#All],2,0)</f>
        <v>0</v>
      </c>
      <c r="S349" s="23" t="s">
        <v>111</v>
      </c>
      <c r="T349" s="20">
        <f>VLOOKUP(S349,Table17[#All],2,0)</f>
        <v>0</v>
      </c>
      <c r="U349" s="24">
        <v>157500</v>
      </c>
    </row>
    <row r="350" spans="1:21">
      <c r="A350" s="19" t="s">
        <v>147</v>
      </c>
      <c r="B350" s="20">
        <f>VLOOKUP(A350,Table7[#All],2,)</f>
        <v>10</v>
      </c>
      <c r="C350" s="20" t="s">
        <v>91</v>
      </c>
      <c r="D350" s="20">
        <f>VLOOKUP(C350,Table8[#All],2,0)</f>
        <v>0</v>
      </c>
      <c r="E350" s="20" t="s">
        <v>142</v>
      </c>
      <c r="F350" s="20">
        <f>VLOOKUP(E350,Table9[#All],2,0)</f>
        <v>4</v>
      </c>
      <c r="G350" s="20" t="s">
        <v>122</v>
      </c>
      <c r="H350" s="20">
        <f>VLOOKUP(G350,Table10[#All],2,0)</f>
        <v>0</v>
      </c>
      <c r="I350" s="20" t="s">
        <v>119</v>
      </c>
      <c r="J350" s="20">
        <f>VLOOKUP(I350,Table11[#All],2,0)</f>
        <v>0</v>
      </c>
      <c r="K350" s="20" t="s">
        <v>98</v>
      </c>
      <c r="L350" s="20">
        <f>VLOOKUP(K350,Table12[#All],2,0)</f>
        <v>0</v>
      </c>
      <c r="M350" s="20" t="s">
        <v>126</v>
      </c>
      <c r="N350" s="20">
        <f>VLOOKUP(M350,Table13[#All],2,0)</f>
        <v>0</v>
      </c>
      <c r="O350" s="20" t="s">
        <v>119</v>
      </c>
      <c r="P350" s="20">
        <f>VLOOKUP(O350,Table14[#All],2,0)</f>
        <v>0</v>
      </c>
      <c r="Q350" s="20" t="s">
        <v>104</v>
      </c>
      <c r="R350" s="20">
        <f>VLOOKUP(Q350,Table16[#All],2,0)</f>
        <v>0</v>
      </c>
      <c r="S350" s="20" t="s">
        <v>111</v>
      </c>
      <c r="T350" s="20">
        <f>VLOOKUP(S350,Table17[#All],2,0)</f>
        <v>0</v>
      </c>
      <c r="U350" s="21">
        <v>154000</v>
      </c>
    </row>
    <row r="351" spans="1:21">
      <c r="A351" s="22" t="s">
        <v>147</v>
      </c>
      <c r="B351" s="20">
        <f>VLOOKUP(A351,Table7[#All],2,)</f>
        <v>10</v>
      </c>
      <c r="C351" s="23" t="s">
        <v>91</v>
      </c>
      <c r="D351" s="20">
        <f>VLOOKUP(C351,Table8[#All],2,0)</f>
        <v>0</v>
      </c>
      <c r="E351" s="23" t="s">
        <v>92</v>
      </c>
      <c r="F351" s="20">
        <f>VLOOKUP(E351,Table9[#All],2,0)</f>
        <v>0</v>
      </c>
      <c r="G351" s="23" t="s">
        <v>122</v>
      </c>
      <c r="H351" s="20">
        <f>VLOOKUP(G351,Table10[#All],2,0)</f>
        <v>0</v>
      </c>
      <c r="I351" s="23" t="s">
        <v>126</v>
      </c>
      <c r="J351" s="20">
        <f>VLOOKUP(I351,Table11[#All],2,0)</f>
        <v>2</v>
      </c>
      <c r="K351" s="23" t="s">
        <v>98</v>
      </c>
      <c r="L351" s="20">
        <f>VLOOKUP(K351,Table12[#All],2,0)</f>
        <v>0</v>
      </c>
      <c r="M351" s="23" t="s">
        <v>126</v>
      </c>
      <c r="N351" s="20">
        <f>VLOOKUP(M351,Table13[#All],2,0)</f>
        <v>0</v>
      </c>
      <c r="O351" s="23" t="s">
        <v>126</v>
      </c>
      <c r="P351" s="20">
        <f>VLOOKUP(O351,Table14[#All],2,0)</f>
        <v>2</v>
      </c>
      <c r="Q351" s="23" t="s">
        <v>104</v>
      </c>
      <c r="R351" s="20">
        <f>VLOOKUP(Q351,Table16[#All],2,0)</f>
        <v>0</v>
      </c>
      <c r="S351" s="23" t="s">
        <v>150</v>
      </c>
      <c r="T351" s="20">
        <f>VLOOKUP(S351,Table17[#All],2,0)</f>
        <v>2</v>
      </c>
      <c r="U351" s="24">
        <v>437154</v>
      </c>
    </row>
    <row r="352" spans="1:21">
      <c r="A352" s="19" t="s">
        <v>147</v>
      </c>
      <c r="B352" s="20">
        <f>VLOOKUP(A352,Table7[#All],2,)</f>
        <v>10</v>
      </c>
      <c r="C352" s="20" t="s">
        <v>91</v>
      </c>
      <c r="D352" s="20">
        <f>VLOOKUP(C352,Table8[#All],2,0)</f>
        <v>0</v>
      </c>
      <c r="E352" s="20" t="s">
        <v>129</v>
      </c>
      <c r="F352" s="20">
        <f>VLOOKUP(E352,Table9[#All],2,0)</f>
        <v>3</v>
      </c>
      <c r="G352" s="20" t="s">
        <v>93</v>
      </c>
      <c r="H352" s="20">
        <f>VLOOKUP(G352,Table10[#All],2,0)</f>
        <v>1</v>
      </c>
      <c r="I352" s="20" t="s">
        <v>126</v>
      </c>
      <c r="J352" s="20">
        <f>VLOOKUP(I352,Table11[#All],2,0)</f>
        <v>2</v>
      </c>
      <c r="K352" s="20" t="s">
        <v>98</v>
      </c>
      <c r="L352" s="20">
        <f>VLOOKUP(K352,Table12[#All],2,0)</f>
        <v>0</v>
      </c>
      <c r="M352" s="20" t="s">
        <v>126</v>
      </c>
      <c r="N352" s="20">
        <f>VLOOKUP(M352,Table13[#All],2,0)</f>
        <v>0</v>
      </c>
      <c r="O352" s="20" t="s">
        <v>126</v>
      </c>
      <c r="P352" s="20">
        <f>VLOOKUP(O352,Table14[#All],2,0)</f>
        <v>2</v>
      </c>
      <c r="Q352" s="20" t="s">
        <v>104</v>
      </c>
      <c r="R352" s="20">
        <f>VLOOKUP(Q352,Table16[#All],2,0)</f>
        <v>0</v>
      </c>
      <c r="S352" s="20" t="s">
        <v>150</v>
      </c>
      <c r="T352" s="20">
        <f>VLOOKUP(S352,Table17[#All],2,0)</f>
        <v>2</v>
      </c>
      <c r="U352" s="21">
        <v>318061</v>
      </c>
    </row>
    <row r="353" spans="1:21">
      <c r="A353" s="22" t="s">
        <v>199</v>
      </c>
      <c r="B353" s="20">
        <f>VLOOKUP(A353,Table7[#All],2,)</f>
        <v>19</v>
      </c>
      <c r="C353" s="23" t="s">
        <v>91</v>
      </c>
      <c r="D353" s="20">
        <f>VLOOKUP(C353,Table8[#All],2,0)</f>
        <v>0</v>
      </c>
      <c r="E353" s="23" t="s">
        <v>92</v>
      </c>
      <c r="F353" s="20">
        <f>VLOOKUP(E353,Table9[#All],2,0)</f>
        <v>0</v>
      </c>
      <c r="G353" s="23" t="s">
        <v>93</v>
      </c>
      <c r="H353" s="20">
        <f>VLOOKUP(G353,Table10[#All],2,0)</f>
        <v>1</v>
      </c>
      <c r="I353" s="23" t="s">
        <v>119</v>
      </c>
      <c r="J353" s="20">
        <f>VLOOKUP(I353,Table11[#All],2,0)</f>
        <v>0</v>
      </c>
      <c r="K353" s="23" t="s">
        <v>98</v>
      </c>
      <c r="L353" s="20">
        <f>VLOOKUP(K353,Table12[#All],2,0)</f>
        <v>0</v>
      </c>
      <c r="M353" s="23" t="s">
        <v>119</v>
      </c>
      <c r="N353" s="20">
        <f>VLOOKUP(M353,Table13[#All],2,0)</f>
        <v>1</v>
      </c>
      <c r="O353" s="23" t="s">
        <v>119</v>
      </c>
      <c r="P353" s="20">
        <f>VLOOKUP(O353,Table14[#All],2,0)</f>
        <v>0</v>
      </c>
      <c r="Q353" s="23" t="s">
        <v>104</v>
      </c>
      <c r="R353" s="20">
        <f>VLOOKUP(Q353,Table16[#All],2,0)</f>
        <v>0</v>
      </c>
      <c r="S353" s="23" t="s">
        <v>172</v>
      </c>
      <c r="T353" s="20">
        <f>VLOOKUP(S353,Table17[#All],2,0)</f>
        <v>1</v>
      </c>
      <c r="U353" s="24">
        <v>190000</v>
      </c>
    </row>
    <row r="354" spans="1:21">
      <c r="A354" s="19" t="s">
        <v>206</v>
      </c>
      <c r="B354" s="20">
        <f>VLOOKUP(A354,Table7[#All],2,)</f>
        <v>15</v>
      </c>
      <c r="C354" s="20" t="s">
        <v>182</v>
      </c>
      <c r="D354" s="20">
        <f>VLOOKUP(C354,Table8[#All],2,0)</f>
        <v>3</v>
      </c>
      <c r="E354" s="20" t="s">
        <v>92</v>
      </c>
      <c r="F354" s="20">
        <f>VLOOKUP(E354,Table9[#All],2,0)</f>
        <v>0</v>
      </c>
      <c r="G354" s="20" t="s">
        <v>176</v>
      </c>
      <c r="H354" s="20">
        <f>VLOOKUP(G354,Table10[#All],2,0)</f>
        <v>2</v>
      </c>
      <c r="I354" s="20" t="s">
        <v>98</v>
      </c>
      <c r="J354" s="20">
        <f>VLOOKUP(I354,Table11[#All],2,0)</f>
        <v>1</v>
      </c>
      <c r="K354" s="20" t="s">
        <v>139</v>
      </c>
      <c r="L354" s="20">
        <f>VLOOKUP(K354,Table12[#All],2,0)</f>
        <v>3</v>
      </c>
      <c r="M354" s="20" t="s">
        <v>98</v>
      </c>
      <c r="N354" s="20">
        <f>VLOOKUP(M354,Table13[#All],2,0)</f>
        <v>2</v>
      </c>
      <c r="O354" s="20" t="s">
        <v>98</v>
      </c>
      <c r="P354" s="20">
        <f>VLOOKUP(O354,Table14[#All],2,0)</f>
        <v>1</v>
      </c>
      <c r="Q354" s="20" t="s">
        <v>104</v>
      </c>
      <c r="R354" s="20">
        <f>VLOOKUP(Q354,Table16[#All],2,0)</f>
        <v>0</v>
      </c>
      <c r="S354" s="20" t="s">
        <v>111</v>
      </c>
      <c r="T354" s="20">
        <f>VLOOKUP(S354,Table17[#All],2,0)</f>
        <v>0</v>
      </c>
      <c r="U354" s="21">
        <v>95000</v>
      </c>
    </row>
    <row r="355" spans="1:21">
      <c r="A355" s="22" t="s">
        <v>188</v>
      </c>
      <c r="B355" s="20">
        <f>VLOOKUP(A355,Table7[#All],2,)</f>
        <v>7</v>
      </c>
      <c r="C355" s="23" t="s">
        <v>91</v>
      </c>
      <c r="D355" s="20">
        <f>VLOOKUP(C355,Table8[#All],2,0)</f>
        <v>0</v>
      </c>
      <c r="E355" s="23" t="s">
        <v>92</v>
      </c>
      <c r="F355" s="20">
        <f>VLOOKUP(E355,Table9[#All],2,0)</f>
        <v>0</v>
      </c>
      <c r="G355" s="23" t="s">
        <v>93</v>
      </c>
      <c r="H355" s="20">
        <f>VLOOKUP(G355,Table10[#All],2,0)</f>
        <v>1</v>
      </c>
      <c r="I355" s="23" t="s">
        <v>98</v>
      </c>
      <c r="J355" s="20">
        <f>VLOOKUP(I355,Table11[#All],2,0)</f>
        <v>1</v>
      </c>
      <c r="K355" s="23" t="s">
        <v>98</v>
      </c>
      <c r="L355" s="20">
        <f>VLOOKUP(K355,Table12[#All],2,0)</f>
        <v>0</v>
      </c>
      <c r="M355" s="23" t="s">
        <v>119</v>
      </c>
      <c r="N355" s="20">
        <f>VLOOKUP(M355,Table13[#All],2,0)</f>
        <v>1</v>
      </c>
      <c r="O355" s="23" t="s">
        <v>98</v>
      </c>
      <c r="P355" s="20">
        <f>VLOOKUP(O355,Table14[#All],2,0)</f>
        <v>1</v>
      </c>
      <c r="Q355" s="23" t="s">
        <v>104</v>
      </c>
      <c r="R355" s="20">
        <f>VLOOKUP(Q355,Table16[#All],2,0)</f>
        <v>0</v>
      </c>
      <c r="S355" s="23" t="s">
        <v>111</v>
      </c>
      <c r="T355" s="20">
        <f>VLOOKUP(S355,Table17[#All],2,0)</f>
        <v>0</v>
      </c>
      <c r="U355" s="24">
        <v>105900</v>
      </c>
    </row>
    <row r="356" spans="1:21">
      <c r="A356" s="19" t="s">
        <v>200</v>
      </c>
      <c r="B356" s="20">
        <f>VLOOKUP(A356,Table7[#All],2,)</f>
        <v>23</v>
      </c>
      <c r="C356" s="20" t="s">
        <v>91</v>
      </c>
      <c r="D356" s="20">
        <f>VLOOKUP(C356,Table8[#All],2,0)</f>
        <v>0</v>
      </c>
      <c r="E356" s="20" t="s">
        <v>92</v>
      </c>
      <c r="F356" s="20">
        <f>VLOOKUP(E356,Table9[#All],2,0)</f>
        <v>0</v>
      </c>
      <c r="G356" s="20" t="s">
        <v>176</v>
      </c>
      <c r="H356" s="20">
        <f>VLOOKUP(G356,Table10[#All],2,0)</f>
        <v>2</v>
      </c>
      <c r="I356" s="20" t="s">
        <v>98</v>
      </c>
      <c r="J356" s="20">
        <f>VLOOKUP(I356,Table11[#All],2,0)</f>
        <v>1</v>
      </c>
      <c r="K356" s="20" t="s">
        <v>98</v>
      </c>
      <c r="L356" s="20">
        <f>VLOOKUP(K356,Table12[#All],2,0)</f>
        <v>0</v>
      </c>
      <c r="M356" s="20" t="s">
        <v>126</v>
      </c>
      <c r="N356" s="20">
        <f>VLOOKUP(M356,Table13[#All],2,0)</f>
        <v>0</v>
      </c>
      <c r="O356" s="20" t="s">
        <v>98</v>
      </c>
      <c r="P356" s="20">
        <f>VLOOKUP(O356,Table14[#All],2,0)</f>
        <v>1</v>
      </c>
      <c r="Q356" s="20" t="s">
        <v>104</v>
      </c>
      <c r="R356" s="20">
        <f>VLOOKUP(Q356,Table16[#All],2,0)</f>
        <v>0</v>
      </c>
      <c r="S356" s="20" t="s">
        <v>111</v>
      </c>
      <c r="T356" s="20">
        <f>VLOOKUP(S356,Table17[#All],2,0)</f>
        <v>0</v>
      </c>
      <c r="U356" s="21">
        <v>140000</v>
      </c>
    </row>
    <row r="357" spans="1:21">
      <c r="A357" s="22" t="s">
        <v>209</v>
      </c>
      <c r="B357" s="20">
        <f>VLOOKUP(A357,Table7[#All],2,)</f>
        <v>0</v>
      </c>
      <c r="C357" s="23" t="s">
        <v>91</v>
      </c>
      <c r="D357" s="20">
        <f>VLOOKUP(C357,Table8[#All],2,0)</f>
        <v>0</v>
      </c>
      <c r="E357" s="23" t="s">
        <v>92</v>
      </c>
      <c r="F357" s="20">
        <f>VLOOKUP(E357,Table9[#All],2,0)</f>
        <v>0</v>
      </c>
      <c r="G357" s="23" t="s">
        <v>93</v>
      </c>
      <c r="H357" s="20">
        <f>VLOOKUP(G357,Table10[#All],2,0)</f>
        <v>1</v>
      </c>
      <c r="I357" s="23" t="s">
        <v>119</v>
      </c>
      <c r="J357" s="20">
        <f>VLOOKUP(I357,Table11[#All],2,0)</f>
        <v>0</v>
      </c>
      <c r="K357" s="23" t="s">
        <v>119</v>
      </c>
      <c r="L357" s="20">
        <f>VLOOKUP(K357,Table12[#All],2,0)</f>
        <v>1</v>
      </c>
      <c r="M357" s="23" t="s">
        <v>126</v>
      </c>
      <c r="N357" s="20">
        <f>VLOOKUP(M357,Table13[#All],2,0)</f>
        <v>0</v>
      </c>
      <c r="O357" s="23" t="s">
        <v>119</v>
      </c>
      <c r="P357" s="20">
        <f>VLOOKUP(O357,Table14[#All],2,0)</f>
        <v>0</v>
      </c>
      <c r="Q357" s="23" t="s">
        <v>104</v>
      </c>
      <c r="R357" s="20">
        <f>VLOOKUP(Q357,Table16[#All],2,0)</f>
        <v>0</v>
      </c>
      <c r="S357" s="23" t="s">
        <v>111</v>
      </c>
      <c r="T357" s="20">
        <f>VLOOKUP(S357,Table17[#All],2,0)</f>
        <v>0</v>
      </c>
      <c r="U357" s="24">
        <v>177500</v>
      </c>
    </row>
    <row r="358" spans="1:21">
      <c r="A358" s="19" t="s">
        <v>121</v>
      </c>
      <c r="B358" s="20">
        <f>VLOOKUP(A358,Table7[#All],2,)</f>
        <v>17</v>
      </c>
      <c r="C358" s="20" t="s">
        <v>91</v>
      </c>
      <c r="D358" s="20">
        <f>VLOOKUP(C358,Table8[#All],2,0)</f>
        <v>0</v>
      </c>
      <c r="E358" s="20" t="s">
        <v>92</v>
      </c>
      <c r="F358" s="20">
        <f>VLOOKUP(E358,Table9[#All],2,0)</f>
        <v>0</v>
      </c>
      <c r="G358" s="20" t="s">
        <v>93</v>
      </c>
      <c r="H358" s="20">
        <f>VLOOKUP(G358,Table10[#All],2,0)</f>
        <v>1</v>
      </c>
      <c r="I358" s="20" t="s">
        <v>119</v>
      </c>
      <c r="J358" s="20">
        <f>VLOOKUP(I358,Table11[#All],2,0)</f>
        <v>0</v>
      </c>
      <c r="K358" s="20" t="s">
        <v>98</v>
      </c>
      <c r="L358" s="20">
        <f>VLOOKUP(K358,Table12[#All],2,0)</f>
        <v>0</v>
      </c>
      <c r="M358" s="20" t="s">
        <v>119</v>
      </c>
      <c r="N358" s="20">
        <f>VLOOKUP(M358,Table13[#All],2,0)</f>
        <v>1</v>
      </c>
      <c r="O358" s="20" t="s">
        <v>119</v>
      </c>
      <c r="P358" s="20">
        <f>VLOOKUP(O358,Table14[#All],2,0)</f>
        <v>0</v>
      </c>
      <c r="Q358" s="20" t="s">
        <v>104</v>
      </c>
      <c r="R358" s="20">
        <f>VLOOKUP(Q358,Table16[#All],2,0)</f>
        <v>0</v>
      </c>
      <c r="S358" s="20" t="s">
        <v>111</v>
      </c>
      <c r="T358" s="20">
        <f>VLOOKUP(S358,Table17[#All],2,0)</f>
        <v>0</v>
      </c>
      <c r="U358" s="21">
        <v>173000</v>
      </c>
    </row>
    <row r="359" spans="1:21">
      <c r="A359" s="22" t="s">
        <v>219</v>
      </c>
      <c r="B359" s="20">
        <f>VLOOKUP(A359,Table7[#All],2,)</f>
        <v>14</v>
      </c>
      <c r="C359" s="23" t="s">
        <v>91</v>
      </c>
      <c r="D359" s="20">
        <f>VLOOKUP(C359,Table8[#All],2,0)</f>
        <v>0</v>
      </c>
      <c r="E359" s="23" t="s">
        <v>129</v>
      </c>
      <c r="F359" s="20">
        <f>VLOOKUP(E359,Table9[#All],2,0)</f>
        <v>3</v>
      </c>
      <c r="G359" s="23" t="s">
        <v>93</v>
      </c>
      <c r="H359" s="20">
        <f>VLOOKUP(G359,Table10[#All],2,0)</f>
        <v>1</v>
      </c>
      <c r="I359" s="23" t="s">
        <v>119</v>
      </c>
      <c r="J359" s="20">
        <f>VLOOKUP(I359,Table11[#All],2,0)</f>
        <v>0</v>
      </c>
      <c r="K359" s="23" t="s">
        <v>98</v>
      </c>
      <c r="L359" s="20">
        <f>VLOOKUP(K359,Table12[#All],2,0)</f>
        <v>0</v>
      </c>
      <c r="M359" s="23" t="s">
        <v>98</v>
      </c>
      <c r="N359" s="20">
        <f>VLOOKUP(M359,Table13[#All],2,0)</f>
        <v>2</v>
      </c>
      <c r="O359" s="23" t="s">
        <v>98</v>
      </c>
      <c r="P359" s="20">
        <f>VLOOKUP(O359,Table14[#All],2,0)</f>
        <v>1</v>
      </c>
      <c r="Q359" s="23" t="s">
        <v>104</v>
      </c>
      <c r="R359" s="20">
        <f>VLOOKUP(Q359,Table16[#All],2,0)</f>
        <v>0</v>
      </c>
      <c r="S359" s="23" t="s">
        <v>111</v>
      </c>
      <c r="T359" s="20">
        <f>VLOOKUP(S359,Table17[#All],2,0)</f>
        <v>0</v>
      </c>
      <c r="U359" s="24">
        <v>134000</v>
      </c>
    </row>
    <row r="360" spans="1:21">
      <c r="A360" s="19" t="s">
        <v>199</v>
      </c>
      <c r="B360" s="20">
        <f>VLOOKUP(A360,Table7[#All],2,)</f>
        <v>19</v>
      </c>
      <c r="C360" s="20" t="s">
        <v>91</v>
      </c>
      <c r="D360" s="20">
        <f>VLOOKUP(C360,Table8[#All],2,0)</f>
        <v>0</v>
      </c>
      <c r="E360" s="20" t="s">
        <v>92</v>
      </c>
      <c r="F360" s="20">
        <f>VLOOKUP(E360,Table9[#All],2,0)</f>
        <v>0</v>
      </c>
      <c r="G360" s="20" t="s">
        <v>158</v>
      </c>
      <c r="H360" s="20">
        <f>VLOOKUP(G360,Table10[#All],2,0)</f>
        <v>5</v>
      </c>
      <c r="I360" s="20" t="s">
        <v>98</v>
      </c>
      <c r="J360" s="20">
        <f>VLOOKUP(I360,Table11[#All],2,0)</f>
        <v>1</v>
      </c>
      <c r="K360" s="20" t="s">
        <v>98</v>
      </c>
      <c r="L360" s="20">
        <f>VLOOKUP(K360,Table12[#All],2,0)</f>
        <v>0</v>
      </c>
      <c r="M360" s="20" t="s">
        <v>126</v>
      </c>
      <c r="N360" s="20">
        <f>VLOOKUP(M360,Table13[#All],2,0)</f>
        <v>0</v>
      </c>
      <c r="O360" s="20" t="s">
        <v>119</v>
      </c>
      <c r="P360" s="20">
        <f>VLOOKUP(O360,Table14[#All],2,0)</f>
        <v>0</v>
      </c>
      <c r="Q360" s="20" t="s">
        <v>104</v>
      </c>
      <c r="R360" s="20">
        <f>VLOOKUP(Q360,Table16[#All],2,0)</f>
        <v>0</v>
      </c>
      <c r="S360" s="20" t="s">
        <v>172</v>
      </c>
      <c r="T360" s="20">
        <f>VLOOKUP(S360,Table17[#All],2,0)</f>
        <v>1</v>
      </c>
      <c r="U360" s="21">
        <v>130000</v>
      </c>
    </row>
    <row r="361" spans="1:21">
      <c r="A361" s="22" t="s">
        <v>162</v>
      </c>
      <c r="B361" s="20">
        <f>VLOOKUP(A361,Table7[#All],2,)</f>
        <v>3</v>
      </c>
      <c r="C361" s="23" t="s">
        <v>91</v>
      </c>
      <c r="D361" s="20">
        <f>VLOOKUP(C361,Table8[#All],2,0)</f>
        <v>0</v>
      </c>
      <c r="E361" s="23" t="s">
        <v>92</v>
      </c>
      <c r="F361" s="20">
        <f>VLOOKUP(E361,Table9[#All],2,0)</f>
        <v>0</v>
      </c>
      <c r="G361" s="23" t="s">
        <v>122</v>
      </c>
      <c r="H361" s="20">
        <f>VLOOKUP(G361,Table10[#All],2,0)</f>
        <v>0</v>
      </c>
      <c r="I361" s="23" t="s">
        <v>119</v>
      </c>
      <c r="J361" s="20">
        <f>VLOOKUP(I361,Table11[#All],2,0)</f>
        <v>0</v>
      </c>
      <c r="K361" s="23" t="s">
        <v>98</v>
      </c>
      <c r="L361" s="20">
        <f>VLOOKUP(K361,Table12[#All],2,0)</f>
        <v>0</v>
      </c>
      <c r="M361" s="23" t="s">
        <v>126</v>
      </c>
      <c r="N361" s="20">
        <f>VLOOKUP(M361,Table13[#All],2,0)</f>
        <v>0</v>
      </c>
      <c r="O361" s="23" t="s">
        <v>119</v>
      </c>
      <c r="P361" s="20">
        <f>VLOOKUP(O361,Table14[#All],2,0)</f>
        <v>0</v>
      </c>
      <c r="Q361" s="23" t="s">
        <v>104</v>
      </c>
      <c r="R361" s="20">
        <f>VLOOKUP(Q361,Table16[#All],2,0)</f>
        <v>0</v>
      </c>
      <c r="S361" s="23" t="s">
        <v>111</v>
      </c>
      <c r="T361" s="20">
        <f>VLOOKUP(S361,Table17[#All],2,0)</f>
        <v>0</v>
      </c>
      <c r="U361" s="24">
        <v>280000</v>
      </c>
    </row>
    <row r="362" spans="1:21">
      <c r="A362" s="19" t="s">
        <v>217</v>
      </c>
      <c r="B362" s="20">
        <f>VLOOKUP(A362,Table7[#All],2,)</f>
        <v>4</v>
      </c>
      <c r="C362" s="20" t="s">
        <v>91</v>
      </c>
      <c r="D362" s="20">
        <f>VLOOKUP(C362,Table8[#All],2,0)</f>
        <v>0</v>
      </c>
      <c r="E362" s="20" t="s">
        <v>92</v>
      </c>
      <c r="F362" s="20">
        <f>VLOOKUP(E362,Table9[#All],2,0)</f>
        <v>0</v>
      </c>
      <c r="G362" s="20" t="s">
        <v>183</v>
      </c>
      <c r="H362" s="20">
        <f>VLOOKUP(G362,Table10[#All],2,0)</f>
        <v>4</v>
      </c>
      <c r="I362" s="20" t="s">
        <v>119</v>
      </c>
      <c r="J362" s="20">
        <f>VLOOKUP(I362,Table11[#All],2,0)</f>
        <v>0</v>
      </c>
      <c r="K362" s="20" t="s">
        <v>98</v>
      </c>
      <c r="L362" s="20">
        <f>VLOOKUP(K362,Table12[#All],2,0)</f>
        <v>0</v>
      </c>
      <c r="M362" s="20" t="s">
        <v>126</v>
      </c>
      <c r="N362" s="20">
        <f>VLOOKUP(M362,Table13[#All],2,0)</f>
        <v>0</v>
      </c>
      <c r="O362" s="20" t="s">
        <v>98</v>
      </c>
      <c r="P362" s="20">
        <f>VLOOKUP(O362,Table14[#All],2,0)</f>
        <v>1</v>
      </c>
      <c r="Q362" s="20" t="s">
        <v>104</v>
      </c>
      <c r="R362" s="20">
        <f>VLOOKUP(Q362,Table16[#All],2,0)</f>
        <v>0</v>
      </c>
      <c r="S362" s="20" t="s">
        <v>111</v>
      </c>
      <c r="T362" s="20">
        <f>VLOOKUP(S362,Table17[#All],2,0)</f>
        <v>0</v>
      </c>
      <c r="U362" s="21">
        <v>156000</v>
      </c>
    </row>
    <row r="363" spans="1:21">
      <c r="A363" s="22" t="s">
        <v>197</v>
      </c>
      <c r="B363" s="20">
        <f>VLOOKUP(A363,Table7[#All],2,)</f>
        <v>8</v>
      </c>
      <c r="C363" s="23" t="s">
        <v>91</v>
      </c>
      <c r="D363" s="20">
        <f>VLOOKUP(C363,Table8[#All],2,0)</f>
        <v>0</v>
      </c>
      <c r="E363" s="23" t="s">
        <v>92</v>
      </c>
      <c r="F363" s="20">
        <f>VLOOKUP(E363,Table9[#All],2,0)</f>
        <v>0</v>
      </c>
      <c r="G363" s="23" t="s">
        <v>176</v>
      </c>
      <c r="H363" s="20">
        <f>VLOOKUP(G363,Table10[#All],2,0)</f>
        <v>2</v>
      </c>
      <c r="I363" s="23" t="s">
        <v>98</v>
      </c>
      <c r="J363" s="20">
        <f>VLOOKUP(I363,Table11[#All],2,0)</f>
        <v>1</v>
      </c>
      <c r="K363" s="23" t="s">
        <v>98</v>
      </c>
      <c r="L363" s="20">
        <f>VLOOKUP(K363,Table12[#All],2,0)</f>
        <v>0</v>
      </c>
      <c r="M363" s="23" t="s">
        <v>119</v>
      </c>
      <c r="N363" s="20">
        <f>VLOOKUP(M363,Table13[#All],2,0)</f>
        <v>1</v>
      </c>
      <c r="O363" s="23" t="s">
        <v>98</v>
      </c>
      <c r="P363" s="20">
        <f>VLOOKUP(O363,Table14[#All],2,0)</f>
        <v>1</v>
      </c>
      <c r="Q363" s="23" t="s">
        <v>167</v>
      </c>
      <c r="R363" s="20">
        <f>VLOOKUP(Q363,Table16[#All],2,0)</f>
        <v>1</v>
      </c>
      <c r="S363" s="23" t="s">
        <v>111</v>
      </c>
      <c r="T363" s="20">
        <f>VLOOKUP(S363,Table17[#All],2,0)</f>
        <v>0</v>
      </c>
      <c r="U363" s="24">
        <v>145000</v>
      </c>
    </row>
    <row r="364" spans="1:21">
      <c r="A364" s="19" t="s">
        <v>206</v>
      </c>
      <c r="B364" s="20">
        <f>VLOOKUP(A364,Table7[#All],2,)</f>
        <v>15</v>
      </c>
      <c r="C364" s="20" t="s">
        <v>91</v>
      </c>
      <c r="D364" s="20">
        <f>VLOOKUP(C364,Table8[#All],2,0)</f>
        <v>0</v>
      </c>
      <c r="E364" s="20" t="s">
        <v>92</v>
      </c>
      <c r="F364" s="20">
        <f>VLOOKUP(E364,Table9[#All],2,0)</f>
        <v>0</v>
      </c>
      <c r="G364" s="20" t="s">
        <v>183</v>
      </c>
      <c r="H364" s="20">
        <f>VLOOKUP(G364,Table10[#All],2,0)</f>
        <v>4</v>
      </c>
      <c r="I364" s="20" t="s">
        <v>83</v>
      </c>
      <c r="J364" s="20">
        <f>VLOOKUP(I364,Table11[#All],2,0)</f>
        <v>3</v>
      </c>
      <c r="K364" s="20" t="s">
        <v>83</v>
      </c>
      <c r="L364" s="20">
        <f>VLOOKUP(K364,Table12[#All],2,0)</f>
        <v>2</v>
      </c>
      <c r="M364" s="20" t="s">
        <v>126</v>
      </c>
      <c r="N364" s="20">
        <f>VLOOKUP(M364,Table13[#All],2,0)</f>
        <v>0</v>
      </c>
      <c r="O364" s="20" t="s">
        <v>119</v>
      </c>
      <c r="P364" s="20">
        <f>VLOOKUP(O364,Table14[#All],2,0)</f>
        <v>0</v>
      </c>
      <c r="Q364" s="20" t="s">
        <v>104</v>
      </c>
      <c r="R364" s="20">
        <f>VLOOKUP(Q364,Table16[#All],2,0)</f>
        <v>0</v>
      </c>
      <c r="S364" s="20" t="s">
        <v>111</v>
      </c>
      <c r="T364" s="20">
        <f>VLOOKUP(S364,Table17[#All],2,0)</f>
        <v>0</v>
      </c>
      <c r="U364" s="21">
        <v>198500</v>
      </c>
    </row>
    <row r="365" spans="1:21">
      <c r="A365" s="22" t="s">
        <v>141</v>
      </c>
      <c r="B365" s="20">
        <f>VLOOKUP(A365,Table7[#All],2,)</f>
        <v>22</v>
      </c>
      <c r="C365" s="23" t="s">
        <v>91</v>
      </c>
      <c r="D365" s="20">
        <f>VLOOKUP(C365,Table8[#All],2,0)</f>
        <v>0</v>
      </c>
      <c r="E365" s="23" t="s">
        <v>142</v>
      </c>
      <c r="F365" s="20">
        <f>VLOOKUP(E365,Table9[#All],2,0)</f>
        <v>4</v>
      </c>
      <c r="G365" s="23" t="s">
        <v>122</v>
      </c>
      <c r="H365" s="20">
        <f>VLOOKUP(G365,Table10[#All],2,0)</f>
        <v>0</v>
      </c>
      <c r="I365" s="23" t="s">
        <v>98</v>
      </c>
      <c r="J365" s="20">
        <f>VLOOKUP(I365,Table11[#All],2,0)</f>
        <v>1</v>
      </c>
      <c r="K365" s="23" t="s">
        <v>98</v>
      </c>
      <c r="L365" s="20">
        <f>VLOOKUP(K365,Table12[#All],2,0)</f>
        <v>0</v>
      </c>
      <c r="M365" s="23" t="s">
        <v>119</v>
      </c>
      <c r="N365" s="20">
        <f>VLOOKUP(M365,Table13[#All],2,0)</f>
        <v>1</v>
      </c>
      <c r="O365" s="23" t="s">
        <v>119</v>
      </c>
      <c r="P365" s="20">
        <f>VLOOKUP(O365,Table14[#All],2,0)</f>
        <v>0</v>
      </c>
      <c r="Q365" s="23" t="s">
        <v>104</v>
      </c>
      <c r="R365" s="20">
        <f>VLOOKUP(Q365,Table16[#All],2,0)</f>
        <v>0</v>
      </c>
      <c r="S365" s="23" t="s">
        <v>111</v>
      </c>
      <c r="T365" s="20">
        <f>VLOOKUP(S365,Table17[#All],2,0)</f>
        <v>0</v>
      </c>
      <c r="U365" s="24">
        <v>118000</v>
      </c>
    </row>
    <row r="366" spans="1:21">
      <c r="A366" s="19" t="s">
        <v>175</v>
      </c>
      <c r="B366" s="20">
        <f>VLOOKUP(A366,Table7[#All],2,)</f>
        <v>6</v>
      </c>
      <c r="C366" s="20" t="s">
        <v>91</v>
      </c>
      <c r="D366" s="20">
        <f>VLOOKUP(C366,Table8[#All],2,0)</f>
        <v>0</v>
      </c>
      <c r="E366" s="20" t="s">
        <v>92</v>
      </c>
      <c r="F366" s="20">
        <f>VLOOKUP(E366,Table9[#All],2,0)</f>
        <v>0</v>
      </c>
      <c r="G366" s="20" t="s">
        <v>122</v>
      </c>
      <c r="H366" s="20">
        <f>VLOOKUP(G366,Table10[#All],2,0)</f>
        <v>0</v>
      </c>
      <c r="I366" s="20" t="s">
        <v>119</v>
      </c>
      <c r="J366" s="20">
        <f>VLOOKUP(I366,Table11[#All],2,0)</f>
        <v>0</v>
      </c>
      <c r="K366" s="20" t="s">
        <v>98</v>
      </c>
      <c r="L366" s="20">
        <f>VLOOKUP(K366,Table12[#All],2,0)</f>
        <v>0</v>
      </c>
      <c r="M366" s="20" t="s">
        <v>98</v>
      </c>
      <c r="N366" s="20">
        <f>VLOOKUP(M366,Table13[#All],2,0)</f>
        <v>2</v>
      </c>
      <c r="O366" s="20" t="s">
        <v>98</v>
      </c>
      <c r="P366" s="20">
        <f>VLOOKUP(O366,Table14[#All],2,0)</f>
        <v>1</v>
      </c>
      <c r="Q366" s="20" t="s">
        <v>104</v>
      </c>
      <c r="R366" s="20">
        <f>VLOOKUP(Q366,Table16[#All],2,0)</f>
        <v>0</v>
      </c>
      <c r="S366" s="20" t="s">
        <v>111</v>
      </c>
      <c r="T366" s="20">
        <f>VLOOKUP(S366,Table17[#All],2,0)</f>
        <v>0</v>
      </c>
      <c r="U366" s="21">
        <v>190000</v>
      </c>
    </row>
    <row r="367" spans="1:21">
      <c r="A367" s="22" t="s">
        <v>214</v>
      </c>
      <c r="B367" s="20">
        <f>VLOOKUP(A367,Table7[#All],2,)</f>
        <v>13</v>
      </c>
      <c r="C367" s="23" t="s">
        <v>91</v>
      </c>
      <c r="D367" s="20">
        <f>VLOOKUP(C367,Table8[#All],2,0)</f>
        <v>0</v>
      </c>
      <c r="E367" s="23" t="s">
        <v>92</v>
      </c>
      <c r="F367" s="20">
        <f>VLOOKUP(E367,Table9[#All],2,0)</f>
        <v>0</v>
      </c>
      <c r="G367" s="23" t="s">
        <v>122</v>
      </c>
      <c r="H367" s="20">
        <f>VLOOKUP(G367,Table10[#All],2,0)</f>
        <v>0</v>
      </c>
      <c r="I367" s="23" t="s">
        <v>98</v>
      </c>
      <c r="J367" s="20">
        <f>VLOOKUP(I367,Table11[#All],2,0)</f>
        <v>1</v>
      </c>
      <c r="K367" s="23" t="s">
        <v>139</v>
      </c>
      <c r="L367" s="20">
        <f>VLOOKUP(K367,Table12[#All],2,0)</f>
        <v>3</v>
      </c>
      <c r="M367" s="23" t="s">
        <v>119</v>
      </c>
      <c r="N367" s="20">
        <f>VLOOKUP(M367,Table13[#All],2,0)</f>
        <v>1</v>
      </c>
      <c r="O367" s="23" t="s">
        <v>98</v>
      </c>
      <c r="P367" s="20">
        <f>VLOOKUP(O367,Table14[#All],2,0)</f>
        <v>1</v>
      </c>
      <c r="Q367" s="23" t="s">
        <v>104</v>
      </c>
      <c r="R367" s="20">
        <f>VLOOKUP(Q367,Table16[#All],2,0)</f>
        <v>0</v>
      </c>
      <c r="S367" s="23" t="s">
        <v>111</v>
      </c>
      <c r="T367" s="20">
        <f>VLOOKUP(S367,Table17[#All],2,0)</f>
        <v>0</v>
      </c>
      <c r="U367" s="24">
        <v>147000</v>
      </c>
    </row>
    <row r="368" spans="1:21">
      <c r="A368" s="19" t="s">
        <v>89</v>
      </c>
      <c r="B368" s="20">
        <f>VLOOKUP(A368,Table7[#All],2,)</f>
        <v>11</v>
      </c>
      <c r="C368" s="20" t="s">
        <v>91</v>
      </c>
      <c r="D368" s="20">
        <f>VLOOKUP(C368,Table8[#All],2,0)</f>
        <v>0</v>
      </c>
      <c r="E368" s="20" t="s">
        <v>92</v>
      </c>
      <c r="F368" s="20">
        <f>VLOOKUP(E368,Table9[#All],2,0)</f>
        <v>0</v>
      </c>
      <c r="G368" s="20" t="s">
        <v>93</v>
      </c>
      <c r="H368" s="20">
        <f>VLOOKUP(G368,Table10[#All],2,0)</f>
        <v>1</v>
      </c>
      <c r="I368" s="20" t="s">
        <v>119</v>
      </c>
      <c r="J368" s="20">
        <f>VLOOKUP(I368,Table11[#All],2,0)</f>
        <v>0</v>
      </c>
      <c r="K368" s="20" t="s">
        <v>98</v>
      </c>
      <c r="L368" s="20">
        <f>VLOOKUP(K368,Table12[#All],2,0)</f>
        <v>0</v>
      </c>
      <c r="M368" s="20" t="s">
        <v>119</v>
      </c>
      <c r="N368" s="20">
        <f>VLOOKUP(M368,Table13[#All],2,0)</f>
        <v>1</v>
      </c>
      <c r="O368" s="20" t="s">
        <v>98</v>
      </c>
      <c r="P368" s="20">
        <f>VLOOKUP(O368,Table14[#All],2,0)</f>
        <v>1</v>
      </c>
      <c r="Q368" s="20" t="s">
        <v>104</v>
      </c>
      <c r="R368" s="20">
        <f>VLOOKUP(Q368,Table16[#All],2,0)</f>
        <v>0</v>
      </c>
      <c r="S368" s="20" t="s">
        <v>111</v>
      </c>
      <c r="T368" s="20">
        <f>VLOOKUP(S368,Table17[#All],2,0)</f>
        <v>0</v>
      </c>
      <c r="U368" s="21">
        <v>159000</v>
      </c>
    </row>
    <row r="369" spans="1:21">
      <c r="A369" s="22" t="s">
        <v>89</v>
      </c>
      <c r="B369" s="20">
        <f>VLOOKUP(A369,Table7[#All],2,)</f>
        <v>11</v>
      </c>
      <c r="C369" s="23" t="s">
        <v>91</v>
      </c>
      <c r="D369" s="20">
        <f>VLOOKUP(C369,Table8[#All],2,0)</f>
        <v>0</v>
      </c>
      <c r="E369" s="23" t="s">
        <v>92</v>
      </c>
      <c r="F369" s="20">
        <f>VLOOKUP(E369,Table9[#All],2,0)</f>
        <v>0</v>
      </c>
      <c r="G369" s="23" t="s">
        <v>158</v>
      </c>
      <c r="H369" s="20">
        <f>VLOOKUP(G369,Table10[#All],2,0)</f>
        <v>5</v>
      </c>
      <c r="I369" s="23" t="s">
        <v>119</v>
      </c>
      <c r="J369" s="20">
        <f>VLOOKUP(I369,Table11[#All],2,0)</f>
        <v>0</v>
      </c>
      <c r="K369" s="23" t="s">
        <v>98</v>
      </c>
      <c r="L369" s="20">
        <f>VLOOKUP(K369,Table12[#All],2,0)</f>
        <v>0</v>
      </c>
      <c r="M369" s="23" t="s">
        <v>119</v>
      </c>
      <c r="N369" s="20">
        <f>VLOOKUP(M369,Table13[#All],2,0)</f>
        <v>1</v>
      </c>
      <c r="O369" s="23" t="s">
        <v>98</v>
      </c>
      <c r="P369" s="20">
        <f>VLOOKUP(O369,Table14[#All],2,0)</f>
        <v>1</v>
      </c>
      <c r="Q369" s="23" t="s">
        <v>104</v>
      </c>
      <c r="R369" s="20">
        <f>VLOOKUP(Q369,Table16[#All],2,0)</f>
        <v>0</v>
      </c>
      <c r="S369" s="23" t="s">
        <v>111</v>
      </c>
      <c r="T369" s="20">
        <f>VLOOKUP(S369,Table17[#All],2,0)</f>
        <v>0</v>
      </c>
      <c r="U369" s="24">
        <v>165000</v>
      </c>
    </row>
    <row r="370" spans="1:21">
      <c r="A370" s="19" t="s">
        <v>89</v>
      </c>
      <c r="B370" s="20">
        <f>VLOOKUP(A370,Table7[#All],2,)</f>
        <v>11</v>
      </c>
      <c r="C370" s="20" t="s">
        <v>91</v>
      </c>
      <c r="D370" s="20">
        <f>VLOOKUP(C370,Table8[#All],2,0)</f>
        <v>0</v>
      </c>
      <c r="E370" s="20" t="s">
        <v>92</v>
      </c>
      <c r="F370" s="20">
        <f>VLOOKUP(E370,Table9[#All],2,0)</f>
        <v>0</v>
      </c>
      <c r="G370" s="20" t="s">
        <v>93</v>
      </c>
      <c r="H370" s="20">
        <f>VLOOKUP(G370,Table10[#All],2,0)</f>
        <v>1</v>
      </c>
      <c r="I370" s="20" t="s">
        <v>98</v>
      </c>
      <c r="J370" s="20">
        <f>VLOOKUP(I370,Table11[#All],2,0)</f>
        <v>1</v>
      </c>
      <c r="K370" s="20" t="s">
        <v>98</v>
      </c>
      <c r="L370" s="20">
        <f>VLOOKUP(K370,Table12[#All],2,0)</f>
        <v>0</v>
      </c>
      <c r="M370" s="20" t="s">
        <v>119</v>
      </c>
      <c r="N370" s="20">
        <f>VLOOKUP(M370,Table13[#All],2,0)</f>
        <v>1</v>
      </c>
      <c r="O370" s="20" t="s">
        <v>98</v>
      </c>
      <c r="P370" s="20">
        <f>VLOOKUP(O370,Table14[#All],2,0)</f>
        <v>1</v>
      </c>
      <c r="Q370" s="20" t="s">
        <v>104</v>
      </c>
      <c r="R370" s="20">
        <f>VLOOKUP(Q370,Table16[#All],2,0)</f>
        <v>0</v>
      </c>
      <c r="S370" s="20" t="s">
        <v>111</v>
      </c>
      <c r="T370" s="20">
        <f>VLOOKUP(S370,Table17[#All],2,0)</f>
        <v>0</v>
      </c>
      <c r="U370" s="21">
        <v>132000</v>
      </c>
    </row>
    <row r="371" spans="1:21">
      <c r="A371" s="22" t="s">
        <v>89</v>
      </c>
      <c r="B371" s="20">
        <f>VLOOKUP(A371,Table7[#All],2,)</f>
        <v>11</v>
      </c>
      <c r="C371" s="23" t="s">
        <v>91</v>
      </c>
      <c r="D371" s="20">
        <f>VLOOKUP(C371,Table8[#All],2,0)</f>
        <v>0</v>
      </c>
      <c r="E371" s="23" t="s">
        <v>92</v>
      </c>
      <c r="F371" s="20">
        <f>VLOOKUP(E371,Table9[#All],2,0)</f>
        <v>0</v>
      </c>
      <c r="G371" s="23" t="s">
        <v>93</v>
      </c>
      <c r="H371" s="20">
        <f>VLOOKUP(G371,Table10[#All],2,0)</f>
        <v>1</v>
      </c>
      <c r="I371" s="23" t="s">
        <v>98</v>
      </c>
      <c r="J371" s="20">
        <f>VLOOKUP(I371,Table11[#All],2,0)</f>
        <v>1</v>
      </c>
      <c r="K371" s="23" t="s">
        <v>98</v>
      </c>
      <c r="L371" s="20">
        <f>VLOOKUP(K371,Table12[#All],2,0)</f>
        <v>0</v>
      </c>
      <c r="M371" s="23" t="s">
        <v>126</v>
      </c>
      <c r="N371" s="20">
        <f>VLOOKUP(M371,Table13[#All],2,0)</f>
        <v>0</v>
      </c>
      <c r="O371" s="23" t="s">
        <v>119</v>
      </c>
      <c r="P371" s="20">
        <f>VLOOKUP(O371,Table14[#All],2,0)</f>
        <v>0</v>
      </c>
      <c r="Q371" s="23" t="s">
        <v>104</v>
      </c>
      <c r="R371" s="20">
        <f>VLOOKUP(Q371,Table16[#All],2,0)</f>
        <v>0</v>
      </c>
      <c r="S371" s="23" t="s">
        <v>111</v>
      </c>
      <c r="T371" s="20">
        <f>VLOOKUP(S371,Table17[#All],2,0)</f>
        <v>0</v>
      </c>
      <c r="U371" s="24">
        <v>162000</v>
      </c>
    </row>
    <row r="372" spans="1:21">
      <c r="A372" s="19" t="s">
        <v>121</v>
      </c>
      <c r="B372" s="20">
        <f>VLOOKUP(A372,Table7[#All],2,)</f>
        <v>17</v>
      </c>
      <c r="C372" s="20" t="s">
        <v>91</v>
      </c>
      <c r="D372" s="20">
        <f>VLOOKUP(C372,Table8[#All],2,0)</f>
        <v>0</v>
      </c>
      <c r="E372" s="20" t="s">
        <v>92</v>
      </c>
      <c r="F372" s="20">
        <f>VLOOKUP(E372,Table9[#All],2,0)</f>
        <v>0</v>
      </c>
      <c r="G372" s="20" t="s">
        <v>122</v>
      </c>
      <c r="H372" s="20">
        <f>VLOOKUP(G372,Table10[#All],2,0)</f>
        <v>0</v>
      </c>
      <c r="I372" s="20" t="s">
        <v>119</v>
      </c>
      <c r="J372" s="20">
        <f>VLOOKUP(I372,Table11[#All],2,0)</f>
        <v>0</v>
      </c>
      <c r="K372" s="20" t="s">
        <v>98</v>
      </c>
      <c r="L372" s="20">
        <f>VLOOKUP(K372,Table12[#All],2,0)</f>
        <v>0</v>
      </c>
      <c r="M372" s="20" t="s">
        <v>126</v>
      </c>
      <c r="N372" s="20">
        <f>VLOOKUP(M372,Table13[#All],2,0)</f>
        <v>0</v>
      </c>
      <c r="O372" s="20" t="s">
        <v>98</v>
      </c>
      <c r="P372" s="20">
        <f>VLOOKUP(O372,Table14[#All],2,0)</f>
        <v>1</v>
      </c>
      <c r="Q372" s="20" t="s">
        <v>104</v>
      </c>
      <c r="R372" s="20">
        <f>VLOOKUP(Q372,Table16[#All],2,0)</f>
        <v>0</v>
      </c>
      <c r="S372" s="20" t="s">
        <v>111</v>
      </c>
      <c r="T372" s="20">
        <f>VLOOKUP(S372,Table17[#All],2,0)</f>
        <v>0</v>
      </c>
      <c r="U372" s="21">
        <v>172400</v>
      </c>
    </row>
    <row r="373" spans="1:21">
      <c r="A373" s="22" t="s">
        <v>199</v>
      </c>
      <c r="B373" s="20">
        <f>VLOOKUP(A373,Table7[#All],2,)</f>
        <v>19</v>
      </c>
      <c r="C373" s="23" t="s">
        <v>90</v>
      </c>
      <c r="D373" s="20">
        <f>VLOOKUP(C373,Table8[#All],2,0)</f>
        <v>1</v>
      </c>
      <c r="E373" s="23" t="s">
        <v>92</v>
      </c>
      <c r="F373" s="20">
        <f>VLOOKUP(E373,Table9[#All],2,0)</f>
        <v>0</v>
      </c>
      <c r="G373" s="23" t="s">
        <v>176</v>
      </c>
      <c r="H373" s="20">
        <f>VLOOKUP(G373,Table10[#All],2,0)</f>
        <v>2</v>
      </c>
      <c r="I373" s="23" t="s">
        <v>83</v>
      </c>
      <c r="J373" s="20">
        <f>VLOOKUP(I373,Table11[#All],2,0)</f>
        <v>3</v>
      </c>
      <c r="K373" s="23" t="s">
        <v>83</v>
      </c>
      <c r="L373" s="20">
        <f>VLOOKUP(K373,Table12[#All],2,0)</f>
        <v>2</v>
      </c>
      <c r="M373" s="23" t="s">
        <v>98</v>
      </c>
      <c r="N373" s="20">
        <f>VLOOKUP(M373,Table13[#All],2,0)</f>
        <v>2</v>
      </c>
      <c r="O373" s="23" t="s">
        <v>98</v>
      </c>
      <c r="P373" s="20">
        <f>VLOOKUP(O373,Table14[#All],2,0)</f>
        <v>1</v>
      </c>
      <c r="Q373" s="23" t="s">
        <v>167</v>
      </c>
      <c r="R373" s="20">
        <f>VLOOKUP(Q373,Table16[#All],2,0)</f>
        <v>1</v>
      </c>
      <c r="S373" s="23" t="s">
        <v>111</v>
      </c>
      <c r="T373" s="20">
        <f>VLOOKUP(S373,Table17[#All],2,0)</f>
        <v>0</v>
      </c>
      <c r="U373" s="24">
        <v>134432</v>
      </c>
    </row>
    <row r="374" spans="1:21">
      <c r="A374" s="19" t="s">
        <v>165</v>
      </c>
      <c r="B374" s="20">
        <f>VLOOKUP(A374,Table7[#All],2,)</f>
        <v>12</v>
      </c>
      <c r="C374" s="20" t="s">
        <v>91</v>
      </c>
      <c r="D374" s="20">
        <f>VLOOKUP(C374,Table8[#All],2,0)</f>
        <v>0</v>
      </c>
      <c r="E374" s="20" t="s">
        <v>129</v>
      </c>
      <c r="F374" s="20">
        <f>VLOOKUP(E374,Table9[#All],2,0)</f>
        <v>3</v>
      </c>
      <c r="G374" s="20" t="s">
        <v>93</v>
      </c>
      <c r="H374" s="20">
        <f>VLOOKUP(G374,Table10[#All],2,0)</f>
        <v>1</v>
      </c>
      <c r="I374" s="20" t="s">
        <v>119</v>
      </c>
      <c r="J374" s="20">
        <f>VLOOKUP(I374,Table11[#All],2,0)</f>
        <v>0</v>
      </c>
      <c r="K374" s="20" t="s">
        <v>98</v>
      </c>
      <c r="L374" s="20">
        <f>VLOOKUP(K374,Table12[#All],2,0)</f>
        <v>0</v>
      </c>
      <c r="M374" s="20" t="s">
        <v>98</v>
      </c>
      <c r="N374" s="20">
        <f>VLOOKUP(M374,Table13[#All],2,0)</f>
        <v>2</v>
      </c>
      <c r="O374" s="20" t="s">
        <v>98</v>
      </c>
      <c r="P374" s="20">
        <f>VLOOKUP(O374,Table14[#All],2,0)</f>
        <v>1</v>
      </c>
      <c r="Q374" s="20" t="s">
        <v>104</v>
      </c>
      <c r="R374" s="20">
        <f>VLOOKUP(Q374,Table16[#All],2,0)</f>
        <v>0</v>
      </c>
      <c r="S374" s="20" t="s">
        <v>111</v>
      </c>
      <c r="T374" s="20">
        <f>VLOOKUP(S374,Table17[#All],2,0)</f>
        <v>0</v>
      </c>
      <c r="U374" s="21">
        <v>125000</v>
      </c>
    </row>
    <row r="375" spans="1:21">
      <c r="A375" s="22" t="s">
        <v>89</v>
      </c>
      <c r="B375" s="20">
        <f>VLOOKUP(A375,Table7[#All],2,)</f>
        <v>11</v>
      </c>
      <c r="C375" s="23" t="s">
        <v>91</v>
      </c>
      <c r="D375" s="20">
        <f>VLOOKUP(C375,Table8[#All],2,0)</f>
        <v>0</v>
      </c>
      <c r="E375" s="23" t="s">
        <v>92</v>
      </c>
      <c r="F375" s="20">
        <f>VLOOKUP(E375,Table9[#All],2,0)</f>
        <v>0</v>
      </c>
      <c r="G375" s="23" t="s">
        <v>93</v>
      </c>
      <c r="H375" s="20">
        <f>VLOOKUP(G375,Table10[#All],2,0)</f>
        <v>1</v>
      </c>
      <c r="I375" s="23" t="s">
        <v>98</v>
      </c>
      <c r="J375" s="20">
        <f>VLOOKUP(I375,Table11[#All],2,0)</f>
        <v>1</v>
      </c>
      <c r="K375" s="23" t="s">
        <v>98</v>
      </c>
      <c r="L375" s="20">
        <f>VLOOKUP(K375,Table12[#All],2,0)</f>
        <v>0</v>
      </c>
      <c r="M375" s="23" t="s">
        <v>98</v>
      </c>
      <c r="N375" s="20">
        <f>VLOOKUP(M375,Table13[#All],2,0)</f>
        <v>2</v>
      </c>
      <c r="O375" s="23" t="s">
        <v>98</v>
      </c>
      <c r="P375" s="20">
        <f>VLOOKUP(O375,Table14[#All],2,0)</f>
        <v>1</v>
      </c>
      <c r="Q375" s="23" t="s">
        <v>104</v>
      </c>
      <c r="R375" s="20">
        <f>VLOOKUP(Q375,Table16[#All],2,0)</f>
        <v>0</v>
      </c>
      <c r="S375" s="23" t="s">
        <v>111</v>
      </c>
      <c r="T375" s="20">
        <f>VLOOKUP(S375,Table17[#All],2,0)</f>
        <v>0</v>
      </c>
      <c r="U375" s="24">
        <v>123000</v>
      </c>
    </row>
    <row r="376" spans="1:21">
      <c r="A376" s="19" t="s">
        <v>209</v>
      </c>
      <c r="B376" s="20">
        <f>VLOOKUP(A376,Table7[#All],2,)</f>
        <v>0</v>
      </c>
      <c r="C376" s="20" t="s">
        <v>91</v>
      </c>
      <c r="D376" s="20">
        <f>VLOOKUP(C376,Table8[#All],2,0)</f>
        <v>0</v>
      </c>
      <c r="E376" s="20" t="s">
        <v>92</v>
      </c>
      <c r="F376" s="20">
        <f>VLOOKUP(E376,Table9[#All],2,0)</f>
        <v>0</v>
      </c>
      <c r="G376" s="20" t="s">
        <v>122</v>
      </c>
      <c r="H376" s="20">
        <f>VLOOKUP(G376,Table10[#All],2,0)</f>
        <v>0</v>
      </c>
      <c r="I376" s="20" t="s">
        <v>119</v>
      </c>
      <c r="J376" s="20">
        <f>VLOOKUP(I376,Table11[#All],2,0)</f>
        <v>0</v>
      </c>
      <c r="K376" s="20" t="s">
        <v>98</v>
      </c>
      <c r="L376" s="20">
        <f>VLOOKUP(K376,Table12[#All],2,0)</f>
        <v>0</v>
      </c>
      <c r="M376" s="20" t="s">
        <v>126</v>
      </c>
      <c r="N376" s="20">
        <f>VLOOKUP(M376,Table13[#All],2,0)</f>
        <v>0</v>
      </c>
      <c r="O376" s="20" t="s">
        <v>119</v>
      </c>
      <c r="P376" s="20">
        <f>VLOOKUP(O376,Table14[#All],2,0)</f>
        <v>0</v>
      </c>
      <c r="Q376" s="20" t="s">
        <v>104</v>
      </c>
      <c r="R376" s="20">
        <f>VLOOKUP(Q376,Table16[#All],2,0)</f>
        <v>0</v>
      </c>
      <c r="S376" s="20" t="s">
        <v>111</v>
      </c>
      <c r="T376" s="20">
        <f>VLOOKUP(S376,Table17[#All],2,0)</f>
        <v>0</v>
      </c>
      <c r="U376" s="21">
        <v>219500</v>
      </c>
    </row>
    <row r="377" spans="1:21">
      <c r="A377" s="22" t="s">
        <v>206</v>
      </c>
      <c r="B377" s="20">
        <f>VLOOKUP(A377,Table7[#All],2,)</f>
        <v>15</v>
      </c>
      <c r="C377" s="23" t="s">
        <v>91</v>
      </c>
      <c r="D377" s="20">
        <f>VLOOKUP(C377,Table8[#All],2,0)</f>
        <v>0</v>
      </c>
      <c r="E377" s="23" t="s">
        <v>92</v>
      </c>
      <c r="F377" s="20">
        <f>VLOOKUP(E377,Table9[#All],2,0)</f>
        <v>0</v>
      </c>
      <c r="G377" s="23" t="s">
        <v>93</v>
      </c>
      <c r="H377" s="20">
        <f>VLOOKUP(G377,Table10[#All],2,0)</f>
        <v>1</v>
      </c>
      <c r="I377" s="23" t="s">
        <v>139</v>
      </c>
      <c r="J377" s="20">
        <f>VLOOKUP(I377,Table11[#All],2,0)</f>
        <v>4</v>
      </c>
      <c r="K377" s="23" t="s">
        <v>134</v>
      </c>
      <c r="L377" s="20">
        <f>VLOOKUP(K377,Table12[#All],2,0)</f>
        <v>4</v>
      </c>
      <c r="M377" s="23" t="s">
        <v>119</v>
      </c>
      <c r="N377" s="20">
        <f>VLOOKUP(M377,Table13[#All],2,0)</f>
        <v>1</v>
      </c>
      <c r="O377" s="23" t="s">
        <v>139</v>
      </c>
      <c r="P377" s="20">
        <f>VLOOKUP(O377,Table14[#All],2,0)</f>
        <v>3</v>
      </c>
      <c r="Q377" s="23" t="s">
        <v>104</v>
      </c>
      <c r="R377" s="20">
        <f>VLOOKUP(Q377,Table16[#All],2,0)</f>
        <v>0</v>
      </c>
      <c r="S377" s="23" t="s">
        <v>111</v>
      </c>
      <c r="T377" s="20">
        <f>VLOOKUP(S377,Table17[#All],2,0)</f>
        <v>0</v>
      </c>
      <c r="U377" s="24">
        <v>61000</v>
      </c>
    </row>
    <row r="378" spans="1:21">
      <c r="A378" s="19" t="s">
        <v>209</v>
      </c>
      <c r="B378" s="20">
        <f>VLOOKUP(A378,Table7[#All],2,)</f>
        <v>0</v>
      </c>
      <c r="C378" s="20" t="s">
        <v>91</v>
      </c>
      <c r="D378" s="20">
        <f>VLOOKUP(C378,Table8[#All],2,0)</f>
        <v>0</v>
      </c>
      <c r="E378" s="20" t="s">
        <v>92</v>
      </c>
      <c r="F378" s="20">
        <f>VLOOKUP(E378,Table9[#All],2,0)</f>
        <v>0</v>
      </c>
      <c r="G378" s="20" t="s">
        <v>183</v>
      </c>
      <c r="H378" s="20">
        <f>VLOOKUP(G378,Table10[#All],2,0)</f>
        <v>4</v>
      </c>
      <c r="I378" s="20" t="s">
        <v>119</v>
      </c>
      <c r="J378" s="20">
        <f>VLOOKUP(I378,Table11[#All],2,0)</f>
        <v>0</v>
      </c>
      <c r="K378" s="20" t="s">
        <v>98</v>
      </c>
      <c r="L378" s="20">
        <f>VLOOKUP(K378,Table12[#All],2,0)</f>
        <v>0</v>
      </c>
      <c r="M378" s="20" t="s">
        <v>126</v>
      </c>
      <c r="N378" s="20">
        <f>VLOOKUP(M378,Table13[#All],2,0)</f>
        <v>0</v>
      </c>
      <c r="O378" s="20" t="s">
        <v>98</v>
      </c>
      <c r="P378" s="20">
        <f>VLOOKUP(O378,Table14[#All],2,0)</f>
        <v>1</v>
      </c>
      <c r="Q378" s="20" t="s">
        <v>104</v>
      </c>
      <c r="R378" s="20">
        <f>VLOOKUP(Q378,Table16[#All],2,0)</f>
        <v>0</v>
      </c>
      <c r="S378" s="20" t="s">
        <v>111</v>
      </c>
      <c r="T378" s="20">
        <f>VLOOKUP(S378,Table17[#All],2,0)</f>
        <v>0</v>
      </c>
      <c r="U378" s="21">
        <v>148000</v>
      </c>
    </row>
    <row r="379" spans="1:21">
      <c r="A379" s="22" t="s">
        <v>163</v>
      </c>
      <c r="B379" s="20">
        <f>VLOOKUP(A379,Table7[#All],2,)</f>
        <v>5</v>
      </c>
      <c r="C379" s="23" t="s">
        <v>91</v>
      </c>
      <c r="D379" s="20">
        <f>VLOOKUP(C379,Table8[#All],2,0)</f>
        <v>0</v>
      </c>
      <c r="E379" s="23" t="s">
        <v>92</v>
      </c>
      <c r="F379" s="20">
        <f>VLOOKUP(E379,Table9[#All],2,0)</f>
        <v>0</v>
      </c>
      <c r="G379" s="23" t="s">
        <v>122</v>
      </c>
      <c r="H379" s="20">
        <f>VLOOKUP(G379,Table10[#All],2,0)</f>
        <v>0</v>
      </c>
      <c r="I379" s="23" t="s">
        <v>119</v>
      </c>
      <c r="J379" s="20">
        <f>VLOOKUP(I379,Table11[#All],2,0)</f>
        <v>0</v>
      </c>
      <c r="K379" s="23" t="s">
        <v>98</v>
      </c>
      <c r="L379" s="20">
        <f>VLOOKUP(K379,Table12[#All],2,0)</f>
        <v>0</v>
      </c>
      <c r="M379" s="23" t="s">
        <v>126</v>
      </c>
      <c r="N379" s="20">
        <f>VLOOKUP(M379,Table13[#All],2,0)</f>
        <v>0</v>
      </c>
      <c r="O379" s="23" t="s">
        <v>119</v>
      </c>
      <c r="P379" s="20">
        <f>VLOOKUP(O379,Table14[#All],2,0)</f>
        <v>0</v>
      </c>
      <c r="Q379" s="23" t="s">
        <v>104</v>
      </c>
      <c r="R379" s="20">
        <f>VLOOKUP(Q379,Table16[#All],2,0)</f>
        <v>0</v>
      </c>
      <c r="S379" s="23" t="s">
        <v>111</v>
      </c>
      <c r="T379" s="20">
        <f>VLOOKUP(S379,Table17[#All],2,0)</f>
        <v>0</v>
      </c>
      <c r="U379" s="24">
        <v>340000</v>
      </c>
    </row>
    <row r="380" spans="1:21">
      <c r="A380" s="19" t="s">
        <v>128</v>
      </c>
      <c r="B380" s="20">
        <f>VLOOKUP(A380,Table7[#All],2,)</f>
        <v>18</v>
      </c>
      <c r="C380" s="20" t="s">
        <v>91</v>
      </c>
      <c r="D380" s="20">
        <f>VLOOKUP(C380,Table8[#All],2,0)</f>
        <v>0</v>
      </c>
      <c r="E380" s="20" t="s">
        <v>92</v>
      </c>
      <c r="F380" s="20">
        <f>VLOOKUP(E380,Table9[#All],2,0)</f>
        <v>0</v>
      </c>
      <c r="G380" s="20" t="s">
        <v>93</v>
      </c>
      <c r="H380" s="20">
        <f>VLOOKUP(G380,Table10[#All],2,0)</f>
        <v>1</v>
      </c>
      <c r="I380" s="20" t="s">
        <v>126</v>
      </c>
      <c r="J380" s="20">
        <f>VLOOKUP(I380,Table11[#All],2,0)</f>
        <v>2</v>
      </c>
      <c r="K380" s="20" t="s">
        <v>98</v>
      </c>
      <c r="L380" s="20">
        <f>VLOOKUP(K380,Table12[#All],2,0)</f>
        <v>0</v>
      </c>
      <c r="M380" s="20" t="s">
        <v>126</v>
      </c>
      <c r="N380" s="20">
        <f>VLOOKUP(M380,Table13[#All],2,0)</f>
        <v>0</v>
      </c>
      <c r="O380" s="20" t="s">
        <v>126</v>
      </c>
      <c r="P380" s="20">
        <f>VLOOKUP(O380,Table14[#All],2,0)</f>
        <v>2</v>
      </c>
      <c r="Q380" s="20" t="s">
        <v>104</v>
      </c>
      <c r="R380" s="20">
        <f>VLOOKUP(Q380,Table16[#All],2,0)</f>
        <v>0</v>
      </c>
      <c r="S380" s="20" t="s">
        <v>150</v>
      </c>
      <c r="T380" s="20">
        <f>VLOOKUP(S380,Table17[#All],2,0)</f>
        <v>2</v>
      </c>
      <c r="U380" s="21">
        <v>394432</v>
      </c>
    </row>
    <row r="381" spans="1:21">
      <c r="A381" s="22" t="s">
        <v>121</v>
      </c>
      <c r="B381" s="20">
        <f>VLOOKUP(A381,Table7[#All],2,)</f>
        <v>17</v>
      </c>
      <c r="C381" s="23" t="s">
        <v>225</v>
      </c>
      <c r="D381" s="20">
        <f>VLOOKUP(C381,Table8[#All],2,0)</f>
        <v>6</v>
      </c>
      <c r="E381" s="23" t="s">
        <v>92</v>
      </c>
      <c r="F381" s="20">
        <f>VLOOKUP(E381,Table9[#All],2,0)</f>
        <v>0</v>
      </c>
      <c r="G381" s="23" t="s">
        <v>122</v>
      </c>
      <c r="H381" s="20">
        <f>VLOOKUP(G381,Table10[#All],2,0)</f>
        <v>0</v>
      </c>
      <c r="I381" s="23" t="s">
        <v>119</v>
      </c>
      <c r="J381" s="20">
        <f>VLOOKUP(I381,Table11[#All],2,0)</f>
        <v>0</v>
      </c>
      <c r="K381" s="23" t="s">
        <v>98</v>
      </c>
      <c r="L381" s="20">
        <f>VLOOKUP(K381,Table12[#All],2,0)</f>
        <v>0</v>
      </c>
      <c r="M381" s="23" t="s">
        <v>126</v>
      </c>
      <c r="N381" s="20">
        <f>VLOOKUP(M381,Table13[#All],2,0)</f>
        <v>0</v>
      </c>
      <c r="O381" s="23" t="s">
        <v>98</v>
      </c>
      <c r="P381" s="20">
        <f>VLOOKUP(O381,Table14[#All],2,0)</f>
        <v>1</v>
      </c>
      <c r="Q381" s="23" t="s">
        <v>104</v>
      </c>
      <c r="R381" s="20">
        <f>VLOOKUP(Q381,Table16[#All],2,0)</f>
        <v>0</v>
      </c>
      <c r="S381" s="23" t="s">
        <v>111</v>
      </c>
      <c r="T381" s="20">
        <f>VLOOKUP(S381,Table17[#All],2,0)</f>
        <v>0</v>
      </c>
      <c r="U381" s="24">
        <v>179000</v>
      </c>
    </row>
    <row r="382" spans="1:21">
      <c r="A382" s="19" t="s">
        <v>200</v>
      </c>
      <c r="B382" s="20">
        <f>VLOOKUP(A382,Table7[#All],2,)</f>
        <v>23</v>
      </c>
      <c r="C382" s="20" t="s">
        <v>91</v>
      </c>
      <c r="D382" s="20">
        <f>VLOOKUP(C382,Table8[#All],2,0)</f>
        <v>0</v>
      </c>
      <c r="E382" s="20" t="s">
        <v>92</v>
      </c>
      <c r="F382" s="20">
        <f>VLOOKUP(E382,Table9[#All],2,0)</f>
        <v>0</v>
      </c>
      <c r="G382" s="20" t="s">
        <v>176</v>
      </c>
      <c r="H382" s="20">
        <f>VLOOKUP(G382,Table10[#All],2,0)</f>
        <v>2</v>
      </c>
      <c r="I382" s="20" t="s">
        <v>98</v>
      </c>
      <c r="J382" s="20">
        <f>VLOOKUP(I382,Table11[#All],2,0)</f>
        <v>1</v>
      </c>
      <c r="K382" s="20" t="s">
        <v>98</v>
      </c>
      <c r="L382" s="20">
        <f>VLOOKUP(K382,Table12[#All],2,0)</f>
        <v>0</v>
      </c>
      <c r="M382" s="20" t="s">
        <v>98</v>
      </c>
      <c r="N382" s="20">
        <f>VLOOKUP(M382,Table13[#All],2,0)</f>
        <v>2</v>
      </c>
      <c r="O382" s="20" t="s">
        <v>119</v>
      </c>
      <c r="P382" s="20">
        <f>VLOOKUP(O382,Table14[#All],2,0)</f>
        <v>0</v>
      </c>
      <c r="Q382" s="20" t="s">
        <v>104</v>
      </c>
      <c r="R382" s="20">
        <f>VLOOKUP(Q382,Table16[#All],2,0)</f>
        <v>0</v>
      </c>
      <c r="S382" s="20" t="s">
        <v>111</v>
      </c>
      <c r="T382" s="20">
        <f>VLOOKUP(S382,Table17[#All],2,0)</f>
        <v>0</v>
      </c>
      <c r="U382" s="21">
        <v>127000</v>
      </c>
    </row>
    <row r="383" spans="1:21">
      <c r="A383" s="22" t="s">
        <v>163</v>
      </c>
      <c r="B383" s="20">
        <f>VLOOKUP(A383,Table7[#All],2,)</f>
        <v>5</v>
      </c>
      <c r="C383" s="23" t="s">
        <v>91</v>
      </c>
      <c r="D383" s="20">
        <f>VLOOKUP(C383,Table8[#All],2,0)</f>
        <v>0</v>
      </c>
      <c r="E383" s="23" t="s">
        <v>92</v>
      </c>
      <c r="F383" s="20">
        <f>VLOOKUP(E383,Table9[#All],2,0)</f>
        <v>0</v>
      </c>
      <c r="G383" s="23" t="s">
        <v>93</v>
      </c>
      <c r="H383" s="20">
        <f>VLOOKUP(G383,Table10[#All],2,0)</f>
        <v>1</v>
      </c>
      <c r="I383" s="23" t="s">
        <v>119</v>
      </c>
      <c r="J383" s="20">
        <f>VLOOKUP(I383,Table11[#All],2,0)</f>
        <v>0</v>
      </c>
      <c r="K383" s="23" t="s">
        <v>119</v>
      </c>
      <c r="L383" s="20">
        <f>VLOOKUP(K383,Table12[#All],2,0)</f>
        <v>1</v>
      </c>
      <c r="M383" s="23" t="s">
        <v>126</v>
      </c>
      <c r="N383" s="20">
        <f>VLOOKUP(M383,Table13[#All],2,0)</f>
        <v>0</v>
      </c>
      <c r="O383" s="23" t="s">
        <v>119</v>
      </c>
      <c r="P383" s="20">
        <f>VLOOKUP(O383,Table14[#All],2,0)</f>
        <v>0</v>
      </c>
      <c r="Q383" s="23" t="s">
        <v>104</v>
      </c>
      <c r="R383" s="20">
        <f>VLOOKUP(Q383,Table16[#All],2,0)</f>
        <v>0</v>
      </c>
      <c r="S383" s="23" t="s">
        <v>150</v>
      </c>
      <c r="T383" s="20">
        <f>VLOOKUP(S383,Table17[#All],2,0)</f>
        <v>2</v>
      </c>
      <c r="U383" s="24">
        <v>187750</v>
      </c>
    </row>
    <row r="384" spans="1:21">
      <c r="A384" s="19" t="s">
        <v>209</v>
      </c>
      <c r="B384" s="20">
        <f>VLOOKUP(A384,Table7[#All],2,)</f>
        <v>0</v>
      </c>
      <c r="C384" s="20" t="s">
        <v>91</v>
      </c>
      <c r="D384" s="20">
        <f>VLOOKUP(C384,Table8[#All],2,0)</f>
        <v>0</v>
      </c>
      <c r="E384" s="20" t="s">
        <v>92</v>
      </c>
      <c r="F384" s="20">
        <f>VLOOKUP(E384,Table9[#All],2,0)</f>
        <v>0</v>
      </c>
      <c r="G384" s="20" t="s">
        <v>122</v>
      </c>
      <c r="H384" s="20">
        <f>VLOOKUP(G384,Table10[#All],2,0)</f>
        <v>0</v>
      </c>
      <c r="I384" s="20" t="s">
        <v>119</v>
      </c>
      <c r="J384" s="20">
        <f>VLOOKUP(I384,Table11[#All],2,0)</f>
        <v>0</v>
      </c>
      <c r="K384" s="20" t="s">
        <v>98</v>
      </c>
      <c r="L384" s="20">
        <f>VLOOKUP(K384,Table12[#All],2,0)</f>
        <v>0</v>
      </c>
      <c r="M384" s="20" t="s">
        <v>126</v>
      </c>
      <c r="N384" s="20">
        <f>VLOOKUP(M384,Table13[#All],2,0)</f>
        <v>0</v>
      </c>
      <c r="O384" s="20" t="s">
        <v>119</v>
      </c>
      <c r="P384" s="20">
        <f>VLOOKUP(O384,Table14[#All],2,0)</f>
        <v>0</v>
      </c>
      <c r="Q384" s="20" t="s">
        <v>104</v>
      </c>
      <c r="R384" s="20">
        <f>VLOOKUP(Q384,Table16[#All],2,0)</f>
        <v>0</v>
      </c>
      <c r="S384" s="20" t="s">
        <v>111</v>
      </c>
      <c r="T384" s="20">
        <f>VLOOKUP(S384,Table17[#All],2,0)</f>
        <v>0</v>
      </c>
      <c r="U384" s="21">
        <v>213500</v>
      </c>
    </row>
    <row r="385" spans="1:21">
      <c r="A385" s="22" t="s">
        <v>165</v>
      </c>
      <c r="B385" s="20">
        <f>VLOOKUP(A385,Table7[#All],2,)</f>
        <v>12</v>
      </c>
      <c r="C385" s="23" t="s">
        <v>91</v>
      </c>
      <c r="D385" s="20">
        <f>VLOOKUP(C385,Table8[#All],2,0)</f>
        <v>0</v>
      </c>
      <c r="E385" s="23" t="s">
        <v>92</v>
      </c>
      <c r="F385" s="20">
        <f>VLOOKUP(E385,Table9[#All],2,0)</f>
        <v>0</v>
      </c>
      <c r="G385" s="23" t="s">
        <v>238</v>
      </c>
      <c r="H385" s="20">
        <f>VLOOKUP(G385,Table10[#All],2,0)</f>
        <v>3</v>
      </c>
      <c r="I385" s="23" t="s">
        <v>139</v>
      </c>
      <c r="J385" s="20">
        <f>VLOOKUP(I385,Table11[#All],2,0)</f>
        <v>4</v>
      </c>
      <c r="K385" s="23" t="s">
        <v>139</v>
      </c>
      <c r="L385" s="20">
        <f>VLOOKUP(K385,Table12[#All],2,0)</f>
        <v>3</v>
      </c>
      <c r="M385" s="23" t="s">
        <v>98</v>
      </c>
      <c r="N385" s="20">
        <f>VLOOKUP(M385,Table13[#All],2,0)</f>
        <v>2</v>
      </c>
      <c r="O385" s="23" t="s">
        <v>98</v>
      </c>
      <c r="P385" s="20">
        <f>VLOOKUP(O385,Table14[#All],2,0)</f>
        <v>1</v>
      </c>
      <c r="Q385" s="23" t="s">
        <v>167</v>
      </c>
      <c r="R385" s="20">
        <f>VLOOKUP(Q385,Table16[#All],2,0)</f>
        <v>1</v>
      </c>
      <c r="S385" s="23" t="s">
        <v>111</v>
      </c>
      <c r="T385" s="20">
        <f>VLOOKUP(S385,Table17[#All],2,0)</f>
        <v>0</v>
      </c>
      <c r="U385" s="24">
        <v>76000</v>
      </c>
    </row>
    <row r="386" spans="1:21">
      <c r="A386" s="19" t="s">
        <v>199</v>
      </c>
      <c r="B386" s="20">
        <f>VLOOKUP(A386,Table7[#All],2,)</f>
        <v>19</v>
      </c>
      <c r="C386" s="20" t="s">
        <v>90</v>
      </c>
      <c r="D386" s="20">
        <f>VLOOKUP(C386,Table8[#All],2,0)</f>
        <v>1</v>
      </c>
      <c r="E386" s="20" t="s">
        <v>92</v>
      </c>
      <c r="F386" s="20">
        <f>VLOOKUP(E386,Table9[#All],2,0)</f>
        <v>0</v>
      </c>
      <c r="G386" s="20" t="s">
        <v>122</v>
      </c>
      <c r="H386" s="20">
        <f>VLOOKUP(G386,Table10[#All],2,0)</f>
        <v>0</v>
      </c>
      <c r="I386" s="20" t="s">
        <v>119</v>
      </c>
      <c r="J386" s="20">
        <f>VLOOKUP(I386,Table11[#All],2,0)</f>
        <v>0</v>
      </c>
      <c r="K386" s="20" t="s">
        <v>98</v>
      </c>
      <c r="L386" s="20">
        <f>VLOOKUP(K386,Table12[#All],2,0)</f>
        <v>0</v>
      </c>
      <c r="M386" s="20" t="s">
        <v>126</v>
      </c>
      <c r="N386" s="20">
        <f>VLOOKUP(M386,Table13[#All],2,0)</f>
        <v>0</v>
      </c>
      <c r="O386" s="20" t="s">
        <v>119</v>
      </c>
      <c r="P386" s="20">
        <f>VLOOKUP(O386,Table14[#All],2,0)</f>
        <v>0</v>
      </c>
      <c r="Q386" s="20" t="s">
        <v>104</v>
      </c>
      <c r="R386" s="20">
        <f>VLOOKUP(Q386,Table16[#All],2,0)</f>
        <v>0</v>
      </c>
      <c r="S386" s="20" t="s">
        <v>111</v>
      </c>
      <c r="T386" s="20">
        <f>VLOOKUP(S386,Table17[#All],2,0)</f>
        <v>0</v>
      </c>
      <c r="U386" s="21">
        <v>240000</v>
      </c>
    </row>
    <row r="387" spans="1:21">
      <c r="A387" s="22" t="s">
        <v>156</v>
      </c>
      <c r="B387" s="20">
        <f>VLOOKUP(A387,Table7[#All],2,)</f>
        <v>21</v>
      </c>
      <c r="C387" s="23" t="s">
        <v>91</v>
      </c>
      <c r="D387" s="20">
        <f>VLOOKUP(C387,Table8[#All],2,0)</f>
        <v>0</v>
      </c>
      <c r="E387" s="23" t="s">
        <v>129</v>
      </c>
      <c r="F387" s="20">
        <f>VLOOKUP(E387,Table9[#All],2,0)</f>
        <v>3</v>
      </c>
      <c r="G387" s="23" t="s">
        <v>93</v>
      </c>
      <c r="H387" s="20">
        <f>VLOOKUP(G387,Table10[#All],2,0)</f>
        <v>1</v>
      </c>
      <c r="I387" s="23" t="s">
        <v>119</v>
      </c>
      <c r="J387" s="20">
        <f>VLOOKUP(I387,Table11[#All],2,0)</f>
        <v>0</v>
      </c>
      <c r="K387" s="23" t="s">
        <v>98</v>
      </c>
      <c r="L387" s="20">
        <f>VLOOKUP(K387,Table12[#All],2,0)</f>
        <v>0</v>
      </c>
      <c r="M387" s="23" t="s">
        <v>126</v>
      </c>
      <c r="N387" s="20">
        <f>VLOOKUP(M387,Table13[#All],2,0)</f>
        <v>0</v>
      </c>
      <c r="O387" s="23" t="s">
        <v>119</v>
      </c>
      <c r="P387" s="20">
        <f>VLOOKUP(O387,Table14[#All],2,0)</f>
        <v>0</v>
      </c>
      <c r="Q387" s="23" t="s">
        <v>104</v>
      </c>
      <c r="R387" s="20">
        <f>VLOOKUP(Q387,Table16[#All],2,0)</f>
        <v>0</v>
      </c>
      <c r="S387" s="23" t="s">
        <v>111</v>
      </c>
      <c r="T387" s="20">
        <f>VLOOKUP(S387,Table17[#All],2,0)</f>
        <v>0</v>
      </c>
      <c r="U387" s="24">
        <v>192000</v>
      </c>
    </row>
    <row r="388" spans="1:21">
      <c r="A388" s="19" t="s">
        <v>206</v>
      </c>
      <c r="B388" s="20">
        <f>VLOOKUP(A388,Table7[#All],2,)</f>
        <v>15</v>
      </c>
      <c r="C388" s="20" t="s">
        <v>90</v>
      </c>
      <c r="D388" s="20">
        <f>VLOOKUP(C388,Table8[#All],2,0)</f>
        <v>1</v>
      </c>
      <c r="E388" s="20" t="s">
        <v>92</v>
      </c>
      <c r="F388" s="20">
        <f>VLOOKUP(E388,Table9[#All],2,0)</f>
        <v>0</v>
      </c>
      <c r="G388" s="20" t="s">
        <v>176</v>
      </c>
      <c r="H388" s="20">
        <f>VLOOKUP(G388,Table10[#All],2,0)</f>
        <v>2</v>
      </c>
      <c r="I388" s="20" t="s">
        <v>98</v>
      </c>
      <c r="J388" s="20">
        <f>VLOOKUP(I388,Table11[#All],2,0)</f>
        <v>1</v>
      </c>
      <c r="K388" s="20" t="s">
        <v>98</v>
      </c>
      <c r="L388" s="20">
        <f>VLOOKUP(K388,Table12[#All],2,0)</f>
        <v>0</v>
      </c>
      <c r="M388" s="20" t="s">
        <v>98</v>
      </c>
      <c r="N388" s="20">
        <f>VLOOKUP(M388,Table13[#All],2,0)</f>
        <v>2</v>
      </c>
      <c r="O388" s="20" t="s">
        <v>98</v>
      </c>
      <c r="P388" s="20">
        <f>VLOOKUP(O388,Table14[#All],2,0)</f>
        <v>1</v>
      </c>
      <c r="Q388" s="20" t="s">
        <v>167</v>
      </c>
      <c r="R388" s="20">
        <f>VLOOKUP(Q388,Table16[#All],2,0)</f>
        <v>1</v>
      </c>
      <c r="S388" s="20" t="s">
        <v>241</v>
      </c>
      <c r="T388" s="20">
        <f>VLOOKUP(S388,Table17[#All],2,0)</f>
        <v>3</v>
      </c>
      <c r="U388" s="21">
        <v>81000</v>
      </c>
    </row>
    <row r="389" spans="1:21">
      <c r="A389" s="22" t="s">
        <v>206</v>
      </c>
      <c r="B389" s="20">
        <f>VLOOKUP(A389,Table7[#All],2,)</f>
        <v>15</v>
      </c>
      <c r="C389" s="23" t="s">
        <v>91</v>
      </c>
      <c r="D389" s="20">
        <f>VLOOKUP(C389,Table8[#All],2,0)</f>
        <v>0</v>
      </c>
      <c r="E389" s="23" t="s">
        <v>92</v>
      </c>
      <c r="F389" s="20">
        <f>VLOOKUP(E389,Table9[#All],2,0)</f>
        <v>0</v>
      </c>
      <c r="G389" s="23" t="s">
        <v>158</v>
      </c>
      <c r="H389" s="20">
        <f>VLOOKUP(G389,Table10[#All],2,0)</f>
        <v>5</v>
      </c>
      <c r="I389" s="23" t="s">
        <v>98</v>
      </c>
      <c r="J389" s="20">
        <f>VLOOKUP(I389,Table11[#All],2,0)</f>
        <v>1</v>
      </c>
      <c r="K389" s="23" t="s">
        <v>98</v>
      </c>
      <c r="L389" s="20">
        <f>VLOOKUP(K389,Table12[#All],2,0)</f>
        <v>0</v>
      </c>
      <c r="M389" s="23" t="s">
        <v>126</v>
      </c>
      <c r="N389" s="20">
        <f>VLOOKUP(M389,Table13[#All],2,0)</f>
        <v>0</v>
      </c>
      <c r="O389" s="23" t="s">
        <v>98</v>
      </c>
      <c r="P389" s="20">
        <f>VLOOKUP(O389,Table14[#All],2,0)</f>
        <v>1</v>
      </c>
      <c r="Q389" s="23" t="s">
        <v>104</v>
      </c>
      <c r="R389" s="20">
        <f>VLOOKUP(Q389,Table16[#All],2,0)</f>
        <v>0</v>
      </c>
      <c r="S389" s="23" t="s">
        <v>172</v>
      </c>
      <c r="T389" s="20">
        <f>VLOOKUP(S389,Table17[#All],2,0)</f>
        <v>1</v>
      </c>
      <c r="U389" s="24">
        <v>125000</v>
      </c>
    </row>
    <row r="390" spans="1:21">
      <c r="A390" s="19" t="s">
        <v>209</v>
      </c>
      <c r="B390" s="20">
        <f>VLOOKUP(A390,Table7[#All],2,)</f>
        <v>0</v>
      </c>
      <c r="C390" s="20" t="s">
        <v>91</v>
      </c>
      <c r="D390" s="20">
        <f>VLOOKUP(C390,Table8[#All],2,0)</f>
        <v>0</v>
      </c>
      <c r="E390" s="20" t="s">
        <v>92</v>
      </c>
      <c r="F390" s="20">
        <f>VLOOKUP(E390,Table9[#All],2,0)</f>
        <v>0</v>
      </c>
      <c r="G390" s="20" t="s">
        <v>93</v>
      </c>
      <c r="H390" s="20">
        <f>VLOOKUP(G390,Table10[#All],2,0)</f>
        <v>1</v>
      </c>
      <c r="I390" s="20" t="s">
        <v>119</v>
      </c>
      <c r="J390" s="20">
        <f>VLOOKUP(I390,Table11[#All],2,0)</f>
        <v>0</v>
      </c>
      <c r="K390" s="20" t="s">
        <v>98</v>
      </c>
      <c r="L390" s="20">
        <f>VLOOKUP(K390,Table12[#All],2,0)</f>
        <v>0</v>
      </c>
      <c r="M390" s="20" t="s">
        <v>126</v>
      </c>
      <c r="N390" s="20">
        <f>VLOOKUP(M390,Table13[#All],2,0)</f>
        <v>0</v>
      </c>
      <c r="O390" s="20" t="s">
        <v>119</v>
      </c>
      <c r="P390" s="20">
        <f>VLOOKUP(O390,Table14[#All],2,0)</f>
        <v>0</v>
      </c>
      <c r="Q390" s="20" t="s">
        <v>104</v>
      </c>
      <c r="R390" s="20">
        <f>VLOOKUP(Q390,Table16[#All],2,0)</f>
        <v>0</v>
      </c>
      <c r="S390" s="20" t="s">
        <v>111</v>
      </c>
      <c r="T390" s="20">
        <f>VLOOKUP(S390,Table17[#All],2,0)</f>
        <v>0</v>
      </c>
      <c r="U390" s="21">
        <v>191000</v>
      </c>
    </row>
    <row r="391" spans="1:21">
      <c r="A391" s="22" t="s">
        <v>147</v>
      </c>
      <c r="B391" s="20">
        <f>VLOOKUP(A391,Table7[#All],2,)</f>
        <v>10</v>
      </c>
      <c r="C391" s="23" t="s">
        <v>91</v>
      </c>
      <c r="D391" s="20">
        <f>VLOOKUP(C391,Table8[#All],2,0)</f>
        <v>0</v>
      </c>
      <c r="E391" s="23" t="s">
        <v>92</v>
      </c>
      <c r="F391" s="20">
        <f>VLOOKUP(E391,Table9[#All],2,0)</f>
        <v>0</v>
      </c>
      <c r="G391" s="23" t="s">
        <v>122</v>
      </c>
      <c r="H391" s="20">
        <f>VLOOKUP(G391,Table10[#All],2,0)</f>
        <v>0</v>
      </c>
      <c r="I391" s="23" t="s">
        <v>126</v>
      </c>
      <c r="J391" s="20">
        <f>VLOOKUP(I391,Table11[#All],2,0)</f>
        <v>2</v>
      </c>
      <c r="K391" s="23" t="s">
        <v>98</v>
      </c>
      <c r="L391" s="20">
        <f>VLOOKUP(K391,Table12[#All],2,0)</f>
        <v>0</v>
      </c>
      <c r="M391" s="23" t="s">
        <v>126</v>
      </c>
      <c r="N391" s="20">
        <f>VLOOKUP(M391,Table13[#All],2,0)</f>
        <v>0</v>
      </c>
      <c r="O391" s="23" t="s">
        <v>126</v>
      </c>
      <c r="P391" s="20">
        <f>VLOOKUP(O391,Table14[#All],2,0)</f>
        <v>2</v>
      </c>
      <c r="Q391" s="23" t="s">
        <v>104</v>
      </c>
      <c r="R391" s="20">
        <f>VLOOKUP(Q391,Table16[#All],2,0)</f>
        <v>0</v>
      </c>
      <c r="S391" s="23" t="s">
        <v>150</v>
      </c>
      <c r="T391" s="20">
        <f>VLOOKUP(S391,Table17[#All],2,0)</f>
        <v>2</v>
      </c>
      <c r="U391" s="24">
        <v>426000</v>
      </c>
    </row>
    <row r="392" spans="1:21">
      <c r="A392" s="19" t="s">
        <v>206</v>
      </c>
      <c r="B392" s="20">
        <f>VLOOKUP(A392,Table7[#All],2,)</f>
        <v>15</v>
      </c>
      <c r="C392" s="20" t="s">
        <v>91</v>
      </c>
      <c r="D392" s="20">
        <f>VLOOKUP(C392,Table8[#All],2,0)</f>
        <v>0</v>
      </c>
      <c r="E392" s="20" t="s">
        <v>92</v>
      </c>
      <c r="F392" s="20">
        <f>VLOOKUP(E392,Table9[#All],2,0)</f>
        <v>0</v>
      </c>
      <c r="G392" s="20" t="s">
        <v>176</v>
      </c>
      <c r="H392" s="20">
        <f>VLOOKUP(G392,Table10[#All],2,0)</f>
        <v>2</v>
      </c>
      <c r="I392" s="20" t="s">
        <v>98</v>
      </c>
      <c r="J392" s="20">
        <f>VLOOKUP(I392,Table11[#All],2,0)</f>
        <v>1</v>
      </c>
      <c r="K392" s="20" t="s">
        <v>119</v>
      </c>
      <c r="L392" s="20">
        <f>VLOOKUP(K392,Table12[#All],2,0)</f>
        <v>1</v>
      </c>
      <c r="M392" s="20" t="s">
        <v>126</v>
      </c>
      <c r="N392" s="20">
        <f>VLOOKUP(M392,Table13[#All],2,0)</f>
        <v>0</v>
      </c>
      <c r="O392" s="20" t="s">
        <v>98</v>
      </c>
      <c r="P392" s="20">
        <f>VLOOKUP(O392,Table14[#All],2,0)</f>
        <v>1</v>
      </c>
      <c r="Q392" s="20" t="s">
        <v>104</v>
      </c>
      <c r="R392" s="20">
        <f>VLOOKUP(Q392,Table16[#All],2,0)</f>
        <v>0</v>
      </c>
      <c r="S392" s="20" t="s">
        <v>111</v>
      </c>
      <c r="T392" s="20">
        <f>VLOOKUP(S392,Table17[#All],2,0)</f>
        <v>0</v>
      </c>
      <c r="U392" s="21">
        <v>119000</v>
      </c>
    </row>
    <row r="393" spans="1:21">
      <c r="A393" s="22" t="s">
        <v>217</v>
      </c>
      <c r="B393" s="20">
        <f>VLOOKUP(A393,Table7[#All],2,)</f>
        <v>4</v>
      </c>
      <c r="C393" s="23" t="s">
        <v>91</v>
      </c>
      <c r="D393" s="20">
        <f>VLOOKUP(C393,Table8[#All],2,0)</f>
        <v>0</v>
      </c>
      <c r="E393" s="23" t="s">
        <v>92</v>
      </c>
      <c r="F393" s="20">
        <f>VLOOKUP(E393,Table9[#All],2,0)</f>
        <v>0</v>
      </c>
      <c r="G393" s="23" t="s">
        <v>122</v>
      </c>
      <c r="H393" s="20">
        <f>VLOOKUP(G393,Table10[#All],2,0)</f>
        <v>0</v>
      </c>
      <c r="I393" s="23" t="s">
        <v>126</v>
      </c>
      <c r="J393" s="20">
        <f>VLOOKUP(I393,Table11[#All],2,0)</f>
        <v>2</v>
      </c>
      <c r="K393" s="23" t="s">
        <v>98</v>
      </c>
      <c r="L393" s="20">
        <f>VLOOKUP(K393,Table12[#All],2,0)</f>
        <v>0</v>
      </c>
      <c r="M393" s="23" t="s">
        <v>126</v>
      </c>
      <c r="N393" s="20">
        <f>VLOOKUP(M393,Table13[#All],2,0)</f>
        <v>0</v>
      </c>
      <c r="O393" s="23" t="s">
        <v>119</v>
      </c>
      <c r="P393" s="20">
        <f>VLOOKUP(O393,Table14[#All],2,0)</f>
        <v>0</v>
      </c>
      <c r="Q393" s="23" t="s">
        <v>104</v>
      </c>
      <c r="R393" s="20">
        <f>VLOOKUP(Q393,Table16[#All],2,0)</f>
        <v>0</v>
      </c>
      <c r="S393" s="23" t="s">
        <v>111</v>
      </c>
      <c r="T393" s="20">
        <f>VLOOKUP(S393,Table17[#All],2,0)</f>
        <v>0</v>
      </c>
      <c r="U393" s="24">
        <v>215000</v>
      </c>
    </row>
    <row r="394" spans="1:21">
      <c r="A394" s="19" t="s">
        <v>89</v>
      </c>
      <c r="B394" s="20">
        <f>VLOOKUP(A394,Table7[#All],2,)</f>
        <v>11</v>
      </c>
      <c r="C394" s="20" t="s">
        <v>91</v>
      </c>
      <c r="D394" s="20">
        <f>VLOOKUP(C394,Table8[#All],2,0)</f>
        <v>0</v>
      </c>
      <c r="E394" s="20" t="s">
        <v>92</v>
      </c>
      <c r="F394" s="20">
        <f>VLOOKUP(E394,Table9[#All],2,0)</f>
        <v>0</v>
      </c>
      <c r="G394" s="20" t="s">
        <v>93</v>
      </c>
      <c r="H394" s="20">
        <f>VLOOKUP(G394,Table10[#All],2,0)</f>
        <v>1</v>
      </c>
      <c r="I394" s="20" t="s">
        <v>83</v>
      </c>
      <c r="J394" s="20">
        <f>VLOOKUP(I394,Table11[#All],2,0)</f>
        <v>3</v>
      </c>
      <c r="K394" s="20" t="s">
        <v>83</v>
      </c>
      <c r="L394" s="20">
        <f>VLOOKUP(K394,Table12[#All],2,0)</f>
        <v>2</v>
      </c>
      <c r="M394" s="20" t="s">
        <v>98</v>
      </c>
      <c r="N394" s="20">
        <f>VLOOKUP(M394,Table13[#All],2,0)</f>
        <v>2</v>
      </c>
      <c r="O394" s="20" t="s">
        <v>98</v>
      </c>
      <c r="P394" s="20">
        <f>VLOOKUP(O394,Table14[#All],2,0)</f>
        <v>1</v>
      </c>
      <c r="Q394" s="20" t="s">
        <v>104</v>
      </c>
      <c r="R394" s="20">
        <f>VLOOKUP(Q394,Table16[#All],2,0)</f>
        <v>0</v>
      </c>
      <c r="S394" s="20" t="s">
        <v>111</v>
      </c>
      <c r="T394" s="20">
        <f>VLOOKUP(S394,Table17[#All],2,0)</f>
        <v>0</v>
      </c>
      <c r="U394" s="21">
        <v>106500</v>
      </c>
    </row>
    <row r="395" spans="1:21">
      <c r="A395" s="22" t="s">
        <v>197</v>
      </c>
      <c r="B395" s="20">
        <f>VLOOKUP(A395,Table7[#All],2,)</f>
        <v>8</v>
      </c>
      <c r="C395" s="23" t="s">
        <v>90</v>
      </c>
      <c r="D395" s="20">
        <f>VLOOKUP(C395,Table8[#All],2,0)</f>
        <v>1</v>
      </c>
      <c r="E395" s="23" t="s">
        <v>92</v>
      </c>
      <c r="F395" s="20">
        <f>VLOOKUP(E395,Table9[#All],2,0)</f>
        <v>0</v>
      </c>
      <c r="G395" s="23" t="s">
        <v>93</v>
      </c>
      <c r="H395" s="20">
        <f>VLOOKUP(G395,Table10[#All],2,0)</f>
        <v>1</v>
      </c>
      <c r="I395" s="23" t="s">
        <v>98</v>
      </c>
      <c r="J395" s="20">
        <f>VLOOKUP(I395,Table11[#All],2,0)</f>
        <v>1</v>
      </c>
      <c r="K395" s="23" t="s">
        <v>98</v>
      </c>
      <c r="L395" s="20">
        <f>VLOOKUP(K395,Table12[#All],2,0)</f>
        <v>0</v>
      </c>
      <c r="M395" s="23" t="s">
        <v>98</v>
      </c>
      <c r="N395" s="20">
        <f>VLOOKUP(M395,Table13[#All],2,0)</f>
        <v>2</v>
      </c>
      <c r="O395" s="23" t="s">
        <v>98</v>
      </c>
      <c r="P395" s="20">
        <f>VLOOKUP(O395,Table14[#All],2,0)</f>
        <v>1</v>
      </c>
      <c r="Q395" s="23" t="s">
        <v>104</v>
      </c>
      <c r="R395" s="20">
        <f>VLOOKUP(Q395,Table16[#All],2,0)</f>
        <v>0</v>
      </c>
      <c r="S395" s="23" t="s">
        <v>172</v>
      </c>
      <c r="T395" s="20">
        <f>VLOOKUP(S395,Table17[#All],2,0)</f>
        <v>1</v>
      </c>
      <c r="U395" s="24">
        <v>100000</v>
      </c>
    </row>
    <row r="396" spans="1:21">
      <c r="A396" s="19" t="s">
        <v>188</v>
      </c>
      <c r="B396" s="20">
        <f>VLOOKUP(A396,Table7[#All],2,)</f>
        <v>7</v>
      </c>
      <c r="C396" s="20" t="s">
        <v>91</v>
      </c>
      <c r="D396" s="20">
        <f>VLOOKUP(C396,Table8[#All],2,0)</f>
        <v>0</v>
      </c>
      <c r="E396" s="20" t="s">
        <v>92</v>
      </c>
      <c r="F396" s="20">
        <f>VLOOKUP(E396,Table9[#All],2,0)</f>
        <v>0</v>
      </c>
      <c r="G396" s="20" t="s">
        <v>176</v>
      </c>
      <c r="H396" s="20">
        <f>VLOOKUP(G396,Table10[#All],2,0)</f>
        <v>2</v>
      </c>
      <c r="I396" s="20" t="s">
        <v>98</v>
      </c>
      <c r="J396" s="20">
        <f>VLOOKUP(I396,Table11[#All],2,0)</f>
        <v>1</v>
      </c>
      <c r="K396" s="20" t="s">
        <v>98</v>
      </c>
      <c r="L396" s="20">
        <f>VLOOKUP(K396,Table12[#All],2,0)</f>
        <v>0</v>
      </c>
      <c r="M396" s="20" t="s">
        <v>119</v>
      </c>
      <c r="N396" s="20">
        <f>VLOOKUP(M396,Table13[#All],2,0)</f>
        <v>1</v>
      </c>
      <c r="O396" s="20" t="s">
        <v>98</v>
      </c>
      <c r="P396" s="20">
        <f>VLOOKUP(O396,Table14[#All],2,0)</f>
        <v>1</v>
      </c>
      <c r="Q396" s="20" t="s">
        <v>104</v>
      </c>
      <c r="R396" s="20">
        <f>VLOOKUP(Q396,Table16[#All],2,0)</f>
        <v>0</v>
      </c>
      <c r="S396" s="20" t="s">
        <v>111</v>
      </c>
      <c r="T396" s="20">
        <f>VLOOKUP(S396,Table17[#All],2,0)</f>
        <v>0</v>
      </c>
      <c r="U396" s="21">
        <v>109000</v>
      </c>
    </row>
    <row r="397" spans="1:21">
      <c r="A397" s="22" t="s">
        <v>206</v>
      </c>
      <c r="B397" s="20">
        <f>VLOOKUP(A397,Table7[#All],2,)</f>
        <v>15</v>
      </c>
      <c r="C397" s="23" t="s">
        <v>91</v>
      </c>
      <c r="D397" s="20">
        <f>VLOOKUP(C397,Table8[#All],2,0)</f>
        <v>0</v>
      </c>
      <c r="E397" s="23" t="s">
        <v>92</v>
      </c>
      <c r="F397" s="20">
        <f>VLOOKUP(E397,Table9[#All],2,0)</f>
        <v>0</v>
      </c>
      <c r="G397" s="23" t="s">
        <v>93</v>
      </c>
      <c r="H397" s="20">
        <f>VLOOKUP(G397,Table10[#All],2,0)</f>
        <v>1</v>
      </c>
      <c r="I397" s="23" t="s">
        <v>98</v>
      </c>
      <c r="J397" s="20">
        <f>VLOOKUP(I397,Table11[#All],2,0)</f>
        <v>1</v>
      </c>
      <c r="K397" s="23" t="s">
        <v>98</v>
      </c>
      <c r="L397" s="20">
        <f>VLOOKUP(K397,Table12[#All],2,0)</f>
        <v>0</v>
      </c>
      <c r="M397" s="23" t="s">
        <v>98</v>
      </c>
      <c r="N397" s="20">
        <f>VLOOKUP(M397,Table13[#All],2,0)</f>
        <v>2</v>
      </c>
      <c r="O397" s="23" t="s">
        <v>98</v>
      </c>
      <c r="P397" s="20">
        <f>VLOOKUP(O397,Table14[#All],2,0)</f>
        <v>1</v>
      </c>
      <c r="Q397" s="23" t="s">
        <v>104</v>
      </c>
      <c r="R397" s="20">
        <f>VLOOKUP(Q397,Table16[#All],2,0)</f>
        <v>0</v>
      </c>
      <c r="S397" s="23" t="s">
        <v>111</v>
      </c>
      <c r="T397" s="20">
        <f>VLOOKUP(S397,Table17[#All],2,0)</f>
        <v>0</v>
      </c>
      <c r="U397" s="24">
        <v>129000</v>
      </c>
    </row>
    <row r="398" spans="1:21">
      <c r="A398" s="19" t="s">
        <v>209</v>
      </c>
      <c r="B398" s="20">
        <f>VLOOKUP(A398,Table7[#All],2,)</f>
        <v>0</v>
      </c>
      <c r="C398" s="20" t="s">
        <v>91</v>
      </c>
      <c r="D398" s="20">
        <f>VLOOKUP(C398,Table8[#All],2,0)</f>
        <v>0</v>
      </c>
      <c r="E398" s="20" t="s">
        <v>92</v>
      </c>
      <c r="F398" s="20">
        <f>VLOOKUP(E398,Table9[#All],2,0)</f>
        <v>0</v>
      </c>
      <c r="G398" s="20" t="s">
        <v>93</v>
      </c>
      <c r="H398" s="20">
        <f>VLOOKUP(G398,Table10[#All],2,0)</f>
        <v>1</v>
      </c>
      <c r="I398" s="20" t="s">
        <v>98</v>
      </c>
      <c r="J398" s="20">
        <f>VLOOKUP(I398,Table11[#All],2,0)</f>
        <v>1</v>
      </c>
      <c r="K398" s="20" t="s">
        <v>98</v>
      </c>
      <c r="L398" s="20">
        <f>VLOOKUP(K398,Table12[#All],2,0)</f>
        <v>0</v>
      </c>
      <c r="M398" s="20" t="s">
        <v>98</v>
      </c>
      <c r="N398" s="20">
        <f>VLOOKUP(M398,Table13[#All],2,0)</f>
        <v>2</v>
      </c>
      <c r="O398" s="20" t="s">
        <v>98</v>
      </c>
      <c r="P398" s="20">
        <f>VLOOKUP(O398,Table14[#All],2,0)</f>
        <v>1</v>
      </c>
      <c r="Q398" s="20" t="s">
        <v>104</v>
      </c>
      <c r="R398" s="20">
        <f>VLOOKUP(Q398,Table16[#All],2,0)</f>
        <v>0</v>
      </c>
      <c r="S398" s="20" t="s">
        <v>111</v>
      </c>
      <c r="T398" s="20">
        <f>VLOOKUP(S398,Table17[#All],2,0)</f>
        <v>0</v>
      </c>
      <c r="U398" s="21">
        <v>123000</v>
      </c>
    </row>
    <row r="399" spans="1:21">
      <c r="A399" s="22" t="s">
        <v>89</v>
      </c>
      <c r="B399" s="20">
        <f>VLOOKUP(A399,Table7[#All],2,)</f>
        <v>11</v>
      </c>
      <c r="C399" s="23" t="s">
        <v>151</v>
      </c>
      <c r="D399" s="20">
        <f>VLOOKUP(C399,Table8[#All],2,0)</f>
        <v>2</v>
      </c>
      <c r="E399" s="23" t="s">
        <v>92</v>
      </c>
      <c r="F399" s="20">
        <f>VLOOKUP(E399,Table9[#All],2,0)</f>
        <v>0</v>
      </c>
      <c r="G399" s="23" t="s">
        <v>122</v>
      </c>
      <c r="H399" s="20">
        <f>VLOOKUP(G399,Table10[#All],2,0)</f>
        <v>0</v>
      </c>
      <c r="I399" s="23" t="s">
        <v>98</v>
      </c>
      <c r="J399" s="20">
        <f>VLOOKUP(I399,Table11[#All],2,0)</f>
        <v>1</v>
      </c>
      <c r="K399" s="23" t="s">
        <v>98</v>
      </c>
      <c r="L399" s="20">
        <f>VLOOKUP(K399,Table12[#All],2,0)</f>
        <v>0</v>
      </c>
      <c r="M399" s="23" t="s">
        <v>98</v>
      </c>
      <c r="N399" s="20">
        <f>VLOOKUP(M399,Table13[#All],2,0)</f>
        <v>2</v>
      </c>
      <c r="O399" s="23" t="s">
        <v>98</v>
      </c>
      <c r="P399" s="20">
        <f>VLOOKUP(O399,Table14[#All],2,0)</f>
        <v>1</v>
      </c>
      <c r="Q399" s="23" t="s">
        <v>104</v>
      </c>
      <c r="R399" s="20">
        <f>VLOOKUP(Q399,Table16[#All],2,0)</f>
        <v>0</v>
      </c>
      <c r="S399" s="23" t="s">
        <v>111</v>
      </c>
      <c r="T399" s="20">
        <f>VLOOKUP(S399,Table17[#All],2,0)</f>
        <v>0</v>
      </c>
      <c r="U399" s="24">
        <v>169500</v>
      </c>
    </row>
    <row r="400" spans="1:21">
      <c r="A400" s="19" t="s">
        <v>214</v>
      </c>
      <c r="B400" s="20">
        <f>VLOOKUP(A400,Table7[#All],2,)</f>
        <v>13</v>
      </c>
      <c r="C400" s="20" t="s">
        <v>91</v>
      </c>
      <c r="D400" s="20">
        <f>VLOOKUP(C400,Table8[#All],2,0)</f>
        <v>0</v>
      </c>
      <c r="E400" s="20" t="s">
        <v>92</v>
      </c>
      <c r="F400" s="20">
        <f>VLOOKUP(E400,Table9[#All],2,0)</f>
        <v>0</v>
      </c>
      <c r="G400" s="20" t="s">
        <v>93</v>
      </c>
      <c r="H400" s="20">
        <f>VLOOKUP(G400,Table10[#All],2,0)</f>
        <v>1</v>
      </c>
      <c r="I400" s="20" t="s">
        <v>139</v>
      </c>
      <c r="J400" s="20">
        <f>VLOOKUP(I400,Table11[#All],2,0)</f>
        <v>4</v>
      </c>
      <c r="K400" s="20" t="s">
        <v>134</v>
      </c>
      <c r="L400" s="20">
        <f>VLOOKUP(K400,Table12[#All],2,0)</f>
        <v>4</v>
      </c>
      <c r="M400" s="20" t="s">
        <v>119</v>
      </c>
      <c r="N400" s="20">
        <f>VLOOKUP(M400,Table13[#All],2,0)</f>
        <v>1</v>
      </c>
      <c r="O400" s="20" t="s">
        <v>98</v>
      </c>
      <c r="P400" s="20">
        <f>VLOOKUP(O400,Table14[#All],2,0)</f>
        <v>1</v>
      </c>
      <c r="Q400" s="20" t="s">
        <v>167</v>
      </c>
      <c r="R400" s="20">
        <f>VLOOKUP(Q400,Table16[#All],2,0)</f>
        <v>1</v>
      </c>
      <c r="S400" s="20" t="s">
        <v>172</v>
      </c>
      <c r="T400" s="20">
        <f>VLOOKUP(S400,Table17[#All],2,0)</f>
        <v>1</v>
      </c>
      <c r="U400" s="21">
        <v>67000</v>
      </c>
    </row>
    <row r="401" spans="1:21">
      <c r="A401" s="22" t="s">
        <v>163</v>
      </c>
      <c r="B401" s="20">
        <f>VLOOKUP(A401,Table7[#All],2,)</f>
        <v>5</v>
      </c>
      <c r="C401" s="23" t="s">
        <v>91</v>
      </c>
      <c r="D401" s="20">
        <f>VLOOKUP(C401,Table8[#All],2,0)</f>
        <v>0</v>
      </c>
      <c r="E401" s="23" t="s">
        <v>92</v>
      </c>
      <c r="F401" s="20">
        <f>VLOOKUP(E401,Table9[#All],2,0)</f>
        <v>0</v>
      </c>
      <c r="G401" s="23" t="s">
        <v>122</v>
      </c>
      <c r="H401" s="20">
        <f>VLOOKUP(G401,Table10[#All],2,0)</f>
        <v>0</v>
      </c>
      <c r="I401" s="23" t="s">
        <v>119</v>
      </c>
      <c r="J401" s="20">
        <f>VLOOKUP(I401,Table11[#All],2,0)</f>
        <v>0</v>
      </c>
      <c r="K401" s="23" t="s">
        <v>98</v>
      </c>
      <c r="L401" s="20">
        <f>VLOOKUP(K401,Table12[#All],2,0)</f>
        <v>0</v>
      </c>
      <c r="M401" s="23" t="s">
        <v>126</v>
      </c>
      <c r="N401" s="20">
        <f>VLOOKUP(M401,Table13[#All],2,0)</f>
        <v>0</v>
      </c>
      <c r="O401" s="23" t="s">
        <v>119</v>
      </c>
      <c r="P401" s="20">
        <f>VLOOKUP(O401,Table14[#All],2,0)</f>
        <v>0</v>
      </c>
      <c r="Q401" s="23" t="s">
        <v>104</v>
      </c>
      <c r="R401" s="20">
        <f>VLOOKUP(Q401,Table16[#All],2,0)</f>
        <v>0</v>
      </c>
      <c r="S401" s="23" t="s">
        <v>111</v>
      </c>
      <c r="T401" s="20">
        <f>VLOOKUP(S401,Table17[#All],2,0)</f>
        <v>0</v>
      </c>
      <c r="U401" s="24">
        <v>241000</v>
      </c>
    </row>
    <row r="402" spans="1:21">
      <c r="A402" s="19" t="s">
        <v>227</v>
      </c>
      <c r="B402" s="20">
        <f>VLOOKUP(A402,Table7[#All],2,)</f>
        <v>1</v>
      </c>
      <c r="C402" s="20" t="s">
        <v>91</v>
      </c>
      <c r="D402" s="20">
        <f>VLOOKUP(C402,Table8[#All],2,0)</f>
        <v>0</v>
      </c>
      <c r="E402" s="20" t="s">
        <v>129</v>
      </c>
      <c r="F402" s="20">
        <f>VLOOKUP(E402,Table9[#All],2,0)</f>
        <v>3</v>
      </c>
      <c r="G402" s="20" t="s">
        <v>93</v>
      </c>
      <c r="H402" s="20">
        <f>VLOOKUP(G402,Table10[#All],2,0)</f>
        <v>1</v>
      </c>
      <c r="I402" s="20" t="s">
        <v>119</v>
      </c>
      <c r="J402" s="20">
        <f>VLOOKUP(I402,Table11[#All],2,0)</f>
        <v>0</v>
      </c>
      <c r="K402" s="20" t="s">
        <v>98</v>
      </c>
      <c r="L402" s="20">
        <f>VLOOKUP(K402,Table12[#All],2,0)</f>
        <v>0</v>
      </c>
      <c r="M402" s="20" t="s">
        <v>126</v>
      </c>
      <c r="N402" s="20">
        <f>VLOOKUP(M402,Table13[#All],2,0)</f>
        <v>0</v>
      </c>
      <c r="O402" s="20" t="s">
        <v>126</v>
      </c>
      <c r="P402" s="20">
        <f>VLOOKUP(O402,Table14[#All],2,0)</f>
        <v>2</v>
      </c>
      <c r="Q402" s="20" t="s">
        <v>104</v>
      </c>
      <c r="R402" s="20">
        <f>VLOOKUP(Q402,Table16[#All],2,0)</f>
        <v>0</v>
      </c>
      <c r="S402" s="20" t="s">
        <v>111</v>
      </c>
      <c r="T402" s="20">
        <f>VLOOKUP(S402,Table17[#All],2,0)</f>
        <v>0</v>
      </c>
      <c r="U402" s="21">
        <v>245500</v>
      </c>
    </row>
    <row r="403" spans="1:21">
      <c r="A403" s="22" t="s">
        <v>209</v>
      </c>
      <c r="B403" s="20">
        <f>VLOOKUP(A403,Table7[#All],2,)</f>
        <v>0</v>
      </c>
      <c r="C403" s="23" t="s">
        <v>91</v>
      </c>
      <c r="D403" s="20">
        <f>VLOOKUP(C403,Table8[#All],2,0)</f>
        <v>0</v>
      </c>
      <c r="E403" s="23" t="s">
        <v>92</v>
      </c>
      <c r="F403" s="20">
        <f>VLOOKUP(E403,Table9[#All],2,0)</f>
        <v>0</v>
      </c>
      <c r="G403" s="23" t="s">
        <v>93</v>
      </c>
      <c r="H403" s="20">
        <f>VLOOKUP(G403,Table10[#All],2,0)</f>
        <v>1</v>
      </c>
      <c r="I403" s="23" t="s">
        <v>119</v>
      </c>
      <c r="J403" s="20">
        <f>VLOOKUP(I403,Table11[#All],2,0)</f>
        <v>0</v>
      </c>
      <c r="K403" s="23" t="s">
        <v>98</v>
      </c>
      <c r="L403" s="20">
        <f>VLOOKUP(K403,Table12[#All],2,0)</f>
        <v>0</v>
      </c>
      <c r="M403" s="23" t="s">
        <v>126</v>
      </c>
      <c r="N403" s="20">
        <f>VLOOKUP(M403,Table13[#All],2,0)</f>
        <v>0</v>
      </c>
      <c r="O403" s="23" t="s">
        <v>119</v>
      </c>
      <c r="P403" s="20">
        <f>VLOOKUP(O403,Table14[#All],2,0)</f>
        <v>0</v>
      </c>
      <c r="Q403" s="23" t="s">
        <v>104</v>
      </c>
      <c r="R403" s="20">
        <f>VLOOKUP(Q403,Table16[#All],2,0)</f>
        <v>0</v>
      </c>
      <c r="S403" s="23" t="s">
        <v>150</v>
      </c>
      <c r="T403" s="20">
        <f>VLOOKUP(S403,Table17[#All],2,0)</f>
        <v>2</v>
      </c>
      <c r="U403" s="24">
        <v>164990</v>
      </c>
    </row>
    <row r="404" spans="1:21">
      <c r="A404" s="19" t="s">
        <v>169</v>
      </c>
      <c r="B404" s="20">
        <f>VLOOKUP(A404,Table7[#All],2,)</f>
        <v>9</v>
      </c>
      <c r="C404" s="20" t="s">
        <v>91</v>
      </c>
      <c r="D404" s="20">
        <f>VLOOKUP(C404,Table8[#All],2,0)</f>
        <v>0</v>
      </c>
      <c r="E404" s="20" t="s">
        <v>92</v>
      </c>
      <c r="F404" s="20">
        <f>VLOOKUP(E404,Table9[#All],2,0)</f>
        <v>0</v>
      </c>
      <c r="G404" s="20" t="s">
        <v>93</v>
      </c>
      <c r="H404" s="20">
        <f>VLOOKUP(G404,Table10[#All],2,0)</f>
        <v>1</v>
      </c>
      <c r="I404" s="20" t="s">
        <v>98</v>
      </c>
      <c r="J404" s="20">
        <f>VLOOKUP(I404,Table11[#All],2,0)</f>
        <v>1</v>
      </c>
      <c r="K404" s="20" t="s">
        <v>98</v>
      </c>
      <c r="L404" s="20">
        <f>VLOOKUP(K404,Table12[#All],2,0)</f>
        <v>0</v>
      </c>
      <c r="M404" s="20" t="s">
        <v>126</v>
      </c>
      <c r="N404" s="20">
        <f>VLOOKUP(M404,Table13[#All],2,0)</f>
        <v>0</v>
      </c>
      <c r="O404" s="20" t="s">
        <v>98</v>
      </c>
      <c r="P404" s="20">
        <f>VLOOKUP(O404,Table14[#All],2,0)</f>
        <v>1</v>
      </c>
      <c r="Q404" s="20" t="s">
        <v>167</v>
      </c>
      <c r="R404" s="20">
        <f>VLOOKUP(Q404,Table16[#All],2,0)</f>
        <v>1</v>
      </c>
      <c r="S404" s="20" t="s">
        <v>111</v>
      </c>
      <c r="T404" s="20">
        <f>VLOOKUP(S404,Table17[#All],2,0)</f>
        <v>0</v>
      </c>
      <c r="U404" s="21">
        <v>108000</v>
      </c>
    </row>
    <row r="405" spans="1:21">
      <c r="A405" s="22" t="s">
        <v>162</v>
      </c>
      <c r="B405" s="20">
        <f>VLOOKUP(A405,Table7[#All],2,)</f>
        <v>3</v>
      </c>
      <c r="C405" s="23" t="s">
        <v>91</v>
      </c>
      <c r="D405" s="20">
        <f>VLOOKUP(C405,Table8[#All],2,0)</f>
        <v>0</v>
      </c>
      <c r="E405" s="23" t="s">
        <v>92</v>
      </c>
      <c r="F405" s="20">
        <f>VLOOKUP(E405,Table9[#All],2,0)</f>
        <v>0</v>
      </c>
      <c r="G405" s="23" t="s">
        <v>122</v>
      </c>
      <c r="H405" s="20">
        <f>VLOOKUP(G405,Table10[#All],2,0)</f>
        <v>0</v>
      </c>
      <c r="I405" s="23" t="s">
        <v>119</v>
      </c>
      <c r="J405" s="20">
        <f>VLOOKUP(I405,Table11[#All],2,0)</f>
        <v>0</v>
      </c>
      <c r="K405" s="23" t="s">
        <v>98</v>
      </c>
      <c r="L405" s="20">
        <f>VLOOKUP(K405,Table12[#All],2,0)</f>
        <v>0</v>
      </c>
      <c r="M405" s="23" t="s">
        <v>119</v>
      </c>
      <c r="N405" s="20">
        <f>VLOOKUP(M405,Table13[#All],2,0)</f>
        <v>1</v>
      </c>
      <c r="O405" s="23" t="s">
        <v>119</v>
      </c>
      <c r="P405" s="20">
        <f>VLOOKUP(O405,Table14[#All],2,0)</f>
        <v>0</v>
      </c>
      <c r="Q405" s="23" t="s">
        <v>104</v>
      </c>
      <c r="R405" s="20">
        <f>VLOOKUP(Q405,Table16[#All],2,0)</f>
        <v>0</v>
      </c>
      <c r="S405" s="23" t="s">
        <v>172</v>
      </c>
      <c r="T405" s="20">
        <f>VLOOKUP(S405,Table17[#All],2,0)</f>
        <v>1</v>
      </c>
      <c r="U405" s="24">
        <v>258000</v>
      </c>
    </row>
    <row r="406" spans="1:21">
      <c r="A406" s="19" t="s">
        <v>121</v>
      </c>
      <c r="B406" s="20">
        <f>VLOOKUP(A406,Table7[#All],2,)</f>
        <v>17</v>
      </c>
      <c r="C406" s="20" t="s">
        <v>91</v>
      </c>
      <c r="D406" s="20">
        <f>VLOOKUP(C406,Table8[#All],2,0)</f>
        <v>0</v>
      </c>
      <c r="E406" s="20" t="s">
        <v>92</v>
      </c>
      <c r="F406" s="20">
        <f>VLOOKUP(E406,Table9[#All],2,0)</f>
        <v>0</v>
      </c>
      <c r="G406" s="20" t="s">
        <v>122</v>
      </c>
      <c r="H406" s="20">
        <f>VLOOKUP(G406,Table10[#All],2,0)</f>
        <v>0</v>
      </c>
      <c r="I406" s="20" t="s">
        <v>119</v>
      </c>
      <c r="J406" s="20">
        <f>VLOOKUP(I406,Table11[#All],2,0)</f>
        <v>0</v>
      </c>
      <c r="K406" s="20" t="s">
        <v>98</v>
      </c>
      <c r="L406" s="20">
        <f>VLOOKUP(K406,Table12[#All],2,0)</f>
        <v>0</v>
      </c>
      <c r="M406" s="20" t="s">
        <v>119</v>
      </c>
      <c r="N406" s="20">
        <f>VLOOKUP(M406,Table13[#All],2,0)</f>
        <v>1</v>
      </c>
      <c r="O406" s="20" t="s">
        <v>98</v>
      </c>
      <c r="P406" s="20">
        <f>VLOOKUP(O406,Table14[#All],2,0)</f>
        <v>1</v>
      </c>
      <c r="Q406" s="20" t="s">
        <v>104</v>
      </c>
      <c r="R406" s="20">
        <f>VLOOKUP(Q406,Table16[#All],2,0)</f>
        <v>0</v>
      </c>
      <c r="S406" s="20" t="s">
        <v>111</v>
      </c>
      <c r="T406" s="20">
        <f>VLOOKUP(S406,Table17[#All],2,0)</f>
        <v>0</v>
      </c>
      <c r="U406" s="21">
        <v>168000</v>
      </c>
    </row>
    <row r="407" spans="1:21">
      <c r="A407" s="22" t="s">
        <v>169</v>
      </c>
      <c r="B407" s="20">
        <f>VLOOKUP(A407,Table7[#All],2,)</f>
        <v>9</v>
      </c>
      <c r="C407" s="23" t="s">
        <v>90</v>
      </c>
      <c r="D407" s="20">
        <f>VLOOKUP(C407,Table8[#All],2,0)</f>
        <v>1</v>
      </c>
      <c r="E407" s="23" t="s">
        <v>92</v>
      </c>
      <c r="F407" s="20">
        <f>VLOOKUP(E407,Table9[#All],2,0)</f>
        <v>0</v>
      </c>
      <c r="G407" s="23" t="s">
        <v>93</v>
      </c>
      <c r="H407" s="20">
        <f>VLOOKUP(G407,Table10[#All],2,0)</f>
        <v>1</v>
      </c>
      <c r="I407" s="23" t="s">
        <v>98</v>
      </c>
      <c r="J407" s="20">
        <f>VLOOKUP(I407,Table11[#All],2,0)</f>
        <v>1</v>
      </c>
      <c r="K407" s="23" t="s">
        <v>98</v>
      </c>
      <c r="L407" s="20">
        <f>VLOOKUP(K407,Table12[#All],2,0)</f>
        <v>0</v>
      </c>
      <c r="M407" s="23" t="s">
        <v>126</v>
      </c>
      <c r="N407" s="20">
        <f>VLOOKUP(M407,Table13[#All],2,0)</f>
        <v>0</v>
      </c>
      <c r="O407" s="23" t="s">
        <v>98</v>
      </c>
      <c r="P407" s="20">
        <f>VLOOKUP(O407,Table14[#All],2,0)</f>
        <v>1</v>
      </c>
      <c r="Q407" s="23" t="s">
        <v>104</v>
      </c>
      <c r="R407" s="20">
        <f>VLOOKUP(Q407,Table16[#All],2,0)</f>
        <v>0</v>
      </c>
      <c r="S407" s="23" t="s">
        <v>111</v>
      </c>
      <c r="T407" s="20">
        <f>VLOOKUP(S407,Table17[#All],2,0)</f>
        <v>0</v>
      </c>
      <c r="U407" s="24">
        <v>150000</v>
      </c>
    </row>
    <row r="408" spans="1:21">
      <c r="A408" s="19" t="s">
        <v>200</v>
      </c>
      <c r="B408" s="20">
        <f>VLOOKUP(A408,Table7[#All],2,)</f>
        <v>23</v>
      </c>
      <c r="C408" s="20" t="s">
        <v>91</v>
      </c>
      <c r="D408" s="20">
        <f>VLOOKUP(C408,Table8[#All],2,0)</f>
        <v>0</v>
      </c>
      <c r="E408" s="20" t="s">
        <v>92</v>
      </c>
      <c r="F408" s="20">
        <f>VLOOKUP(E408,Table9[#All],2,0)</f>
        <v>0</v>
      </c>
      <c r="G408" s="20" t="s">
        <v>176</v>
      </c>
      <c r="H408" s="20">
        <f>VLOOKUP(G408,Table10[#All],2,0)</f>
        <v>2</v>
      </c>
      <c r="I408" s="20" t="s">
        <v>98</v>
      </c>
      <c r="J408" s="20">
        <f>VLOOKUP(I408,Table11[#All],2,0)</f>
        <v>1</v>
      </c>
      <c r="K408" s="20" t="s">
        <v>98</v>
      </c>
      <c r="L408" s="20">
        <f>VLOOKUP(K408,Table12[#All],2,0)</f>
        <v>0</v>
      </c>
      <c r="M408" s="20" t="s">
        <v>126</v>
      </c>
      <c r="N408" s="20">
        <f>VLOOKUP(M408,Table13[#All],2,0)</f>
        <v>0</v>
      </c>
      <c r="O408" s="20" t="s">
        <v>98</v>
      </c>
      <c r="P408" s="20">
        <f>VLOOKUP(O408,Table14[#All],2,0)</f>
        <v>1</v>
      </c>
      <c r="Q408" s="20" t="s">
        <v>104</v>
      </c>
      <c r="R408" s="20">
        <f>VLOOKUP(Q408,Table16[#All],2,0)</f>
        <v>0</v>
      </c>
      <c r="S408" s="20" t="s">
        <v>111</v>
      </c>
      <c r="T408" s="20">
        <f>VLOOKUP(S408,Table17[#All],2,0)</f>
        <v>0</v>
      </c>
      <c r="U408" s="21">
        <v>115000</v>
      </c>
    </row>
    <row r="409" spans="1:21">
      <c r="A409" s="22" t="s">
        <v>212</v>
      </c>
      <c r="B409" s="20">
        <f>VLOOKUP(A409,Table7[#All],2,)</f>
        <v>2</v>
      </c>
      <c r="C409" s="23" t="s">
        <v>91</v>
      </c>
      <c r="D409" s="20">
        <f>VLOOKUP(C409,Table8[#All],2,0)</f>
        <v>0</v>
      </c>
      <c r="E409" s="23" t="s">
        <v>92</v>
      </c>
      <c r="F409" s="20">
        <f>VLOOKUP(E409,Table9[#All],2,0)</f>
        <v>0</v>
      </c>
      <c r="G409" s="23" t="s">
        <v>122</v>
      </c>
      <c r="H409" s="20">
        <f>VLOOKUP(G409,Table10[#All],2,0)</f>
        <v>0</v>
      </c>
      <c r="I409" s="23" t="s">
        <v>119</v>
      </c>
      <c r="J409" s="20">
        <f>VLOOKUP(I409,Table11[#All],2,0)</f>
        <v>0</v>
      </c>
      <c r="K409" s="23" t="s">
        <v>98</v>
      </c>
      <c r="L409" s="20">
        <f>VLOOKUP(K409,Table12[#All],2,0)</f>
        <v>0</v>
      </c>
      <c r="M409" s="23" t="s">
        <v>126</v>
      </c>
      <c r="N409" s="20">
        <f>VLOOKUP(M409,Table13[#All],2,0)</f>
        <v>0</v>
      </c>
      <c r="O409" s="23" t="s">
        <v>98</v>
      </c>
      <c r="P409" s="20">
        <f>VLOOKUP(O409,Table14[#All],2,0)</f>
        <v>1</v>
      </c>
      <c r="Q409" s="23" t="s">
        <v>104</v>
      </c>
      <c r="R409" s="20">
        <f>VLOOKUP(Q409,Table16[#All],2,0)</f>
        <v>0</v>
      </c>
      <c r="S409" s="23" t="s">
        <v>111</v>
      </c>
      <c r="T409" s="20">
        <f>VLOOKUP(S409,Table17[#All],2,0)</f>
        <v>0</v>
      </c>
      <c r="U409" s="24">
        <v>177000</v>
      </c>
    </row>
    <row r="410" spans="1:21">
      <c r="A410" s="19" t="s">
        <v>147</v>
      </c>
      <c r="B410" s="20">
        <f>VLOOKUP(A410,Table7[#All],2,)</f>
        <v>10</v>
      </c>
      <c r="C410" s="20" t="s">
        <v>91</v>
      </c>
      <c r="D410" s="20">
        <f>VLOOKUP(C410,Table8[#All],2,0)</f>
        <v>0</v>
      </c>
      <c r="E410" s="20" t="s">
        <v>92</v>
      </c>
      <c r="F410" s="20">
        <f>VLOOKUP(E410,Table9[#All],2,0)</f>
        <v>0</v>
      </c>
      <c r="G410" s="20" t="s">
        <v>122</v>
      </c>
      <c r="H410" s="20">
        <f>VLOOKUP(G410,Table10[#All],2,0)</f>
        <v>0</v>
      </c>
      <c r="I410" s="20" t="s">
        <v>126</v>
      </c>
      <c r="J410" s="20">
        <f>VLOOKUP(I410,Table11[#All],2,0)</f>
        <v>2</v>
      </c>
      <c r="K410" s="20" t="s">
        <v>119</v>
      </c>
      <c r="L410" s="20">
        <f>VLOOKUP(K410,Table12[#All],2,0)</f>
        <v>1</v>
      </c>
      <c r="M410" s="20" t="s">
        <v>126</v>
      </c>
      <c r="N410" s="20">
        <f>VLOOKUP(M410,Table13[#All],2,0)</f>
        <v>0</v>
      </c>
      <c r="O410" s="20" t="s">
        <v>119</v>
      </c>
      <c r="P410" s="20">
        <f>VLOOKUP(O410,Table14[#All],2,0)</f>
        <v>0</v>
      </c>
      <c r="Q410" s="20" t="s">
        <v>104</v>
      </c>
      <c r="R410" s="20">
        <f>VLOOKUP(Q410,Table16[#All],2,0)</f>
        <v>0</v>
      </c>
      <c r="S410" s="20" t="s">
        <v>150</v>
      </c>
      <c r="T410" s="20">
        <f>VLOOKUP(S410,Table17[#All],2,0)</f>
        <v>2</v>
      </c>
      <c r="U410" s="21">
        <v>280000</v>
      </c>
    </row>
    <row r="411" spans="1:21">
      <c r="A411" s="22" t="s">
        <v>163</v>
      </c>
      <c r="B411" s="20">
        <f>VLOOKUP(A411,Table7[#All],2,)</f>
        <v>5</v>
      </c>
      <c r="C411" s="23" t="s">
        <v>91</v>
      </c>
      <c r="D411" s="20">
        <f>VLOOKUP(C411,Table8[#All],2,0)</f>
        <v>0</v>
      </c>
      <c r="E411" s="23" t="s">
        <v>92</v>
      </c>
      <c r="F411" s="20">
        <f>VLOOKUP(E411,Table9[#All],2,0)</f>
        <v>0</v>
      </c>
      <c r="G411" s="23" t="s">
        <v>122</v>
      </c>
      <c r="H411" s="20">
        <f>VLOOKUP(G411,Table10[#All],2,0)</f>
        <v>0</v>
      </c>
      <c r="I411" s="23" t="s">
        <v>126</v>
      </c>
      <c r="J411" s="20">
        <f>VLOOKUP(I411,Table11[#All],2,0)</f>
        <v>2</v>
      </c>
      <c r="K411" s="23" t="s">
        <v>98</v>
      </c>
      <c r="L411" s="20">
        <f>VLOOKUP(K411,Table12[#All],2,0)</f>
        <v>0</v>
      </c>
      <c r="M411" s="23" t="s">
        <v>126</v>
      </c>
      <c r="N411" s="20">
        <f>VLOOKUP(M411,Table13[#All],2,0)</f>
        <v>0</v>
      </c>
      <c r="O411" s="23" t="s">
        <v>126</v>
      </c>
      <c r="P411" s="20">
        <f>VLOOKUP(O411,Table14[#All],2,0)</f>
        <v>2</v>
      </c>
      <c r="Q411" s="23" t="s">
        <v>104</v>
      </c>
      <c r="R411" s="20">
        <f>VLOOKUP(Q411,Table16[#All],2,0)</f>
        <v>0</v>
      </c>
      <c r="S411" s="23" t="s">
        <v>150</v>
      </c>
      <c r="T411" s="20">
        <f>VLOOKUP(S411,Table17[#All],2,0)</f>
        <v>2</v>
      </c>
      <c r="U411" s="24">
        <v>339750</v>
      </c>
    </row>
    <row r="412" spans="1:21">
      <c r="A412" s="19" t="s">
        <v>206</v>
      </c>
      <c r="B412" s="20">
        <f>VLOOKUP(A412,Table7[#All],2,)</f>
        <v>15</v>
      </c>
      <c r="C412" s="20" t="s">
        <v>91</v>
      </c>
      <c r="D412" s="20">
        <f>VLOOKUP(C412,Table8[#All],2,0)</f>
        <v>0</v>
      </c>
      <c r="E412" s="20" t="s">
        <v>92</v>
      </c>
      <c r="F412" s="20">
        <f>VLOOKUP(E412,Table9[#All],2,0)</f>
        <v>0</v>
      </c>
      <c r="G412" s="20" t="s">
        <v>93</v>
      </c>
      <c r="H412" s="20">
        <f>VLOOKUP(G412,Table10[#All],2,0)</f>
        <v>1</v>
      </c>
      <c r="I412" s="20" t="s">
        <v>98</v>
      </c>
      <c r="J412" s="20">
        <f>VLOOKUP(I412,Table11[#All],2,0)</f>
        <v>1</v>
      </c>
      <c r="K412" s="20" t="s">
        <v>139</v>
      </c>
      <c r="L412" s="20">
        <f>VLOOKUP(K412,Table12[#All],2,0)</f>
        <v>3</v>
      </c>
      <c r="M412" s="20" t="s">
        <v>98</v>
      </c>
      <c r="N412" s="20">
        <f>VLOOKUP(M412,Table13[#All],2,0)</f>
        <v>2</v>
      </c>
      <c r="O412" s="20" t="s">
        <v>98</v>
      </c>
      <c r="P412" s="20">
        <f>VLOOKUP(O412,Table14[#All],2,0)</f>
        <v>1</v>
      </c>
      <c r="Q412" s="20" t="s">
        <v>104</v>
      </c>
      <c r="R412" s="20">
        <f>VLOOKUP(Q412,Table16[#All],2,0)</f>
        <v>0</v>
      </c>
      <c r="S412" s="20" t="s">
        <v>172</v>
      </c>
      <c r="T412" s="20">
        <f>VLOOKUP(S412,Table17[#All],2,0)</f>
        <v>1</v>
      </c>
      <c r="U412" s="21">
        <v>60000</v>
      </c>
    </row>
    <row r="413" spans="1:21">
      <c r="A413" s="22" t="s">
        <v>121</v>
      </c>
      <c r="B413" s="20">
        <f>VLOOKUP(A413,Table7[#All],2,)</f>
        <v>17</v>
      </c>
      <c r="C413" s="23" t="s">
        <v>91</v>
      </c>
      <c r="D413" s="20">
        <f>VLOOKUP(C413,Table8[#All],2,0)</f>
        <v>0</v>
      </c>
      <c r="E413" s="23" t="s">
        <v>186</v>
      </c>
      <c r="F413" s="20">
        <f>VLOOKUP(E413,Table9[#All],2,0)</f>
        <v>1</v>
      </c>
      <c r="G413" s="23" t="s">
        <v>93</v>
      </c>
      <c r="H413" s="20">
        <f>VLOOKUP(G413,Table10[#All],2,0)</f>
        <v>1</v>
      </c>
      <c r="I413" s="23" t="s">
        <v>98</v>
      </c>
      <c r="J413" s="20">
        <f>VLOOKUP(I413,Table11[#All],2,0)</f>
        <v>1</v>
      </c>
      <c r="K413" s="23" t="s">
        <v>98</v>
      </c>
      <c r="L413" s="20">
        <f>VLOOKUP(K413,Table12[#All],2,0)</f>
        <v>0</v>
      </c>
      <c r="M413" s="23" t="s">
        <v>98</v>
      </c>
      <c r="N413" s="20">
        <f>VLOOKUP(M413,Table13[#All],2,0)</f>
        <v>2</v>
      </c>
      <c r="O413" s="23" t="s">
        <v>98</v>
      </c>
      <c r="P413" s="20">
        <f>VLOOKUP(O413,Table14[#All],2,0)</f>
        <v>1</v>
      </c>
      <c r="Q413" s="23" t="s">
        <v>104</v>
      </c>
      <c r="R413" s="20">
        <f>VLOOKUP(Q413,Table16[#All],2,0)</f>
        <v>0</v>
      </c>
      <c r="S413" s="23" t="s">
        <v>111</v>
      </c>
      <c r="T413" s="20">
        <f>VLOOKUP(S413,Table17[#All],2,0)</f>
        <v>0</v>
      </c>
      <c r="U413" s="24">
        <v>145000</v>
      </c>
    </row>
    <row r="414" spans="1:21">
      <c r="A414" s="19" t="s">
        <v>163</v>
      </c>
      <c r="B414" s="20">
        <f>VLOOKUP(A414,Table7[#All],2,)</f>
        <v>5</v>
      </c>
      <c r="C414" s="20" t="s">
        <v>91</v>
      </c>
      <c r="D414" s="20">
        <f>VLOOKUP(C414,Table8[#All],2,0)</f>
        <v>0</v>
      </c>
      <c r="E414" s="20" t="s">
        <v>92</v>
      </c>
      <c r="F414" s="20">
        <f>VLOOKUP(E414,Table9[#All],2,0)</f>
        <v>0</v>
      </c>
      <c r="G414" s="20" t="s">
        <v>93</v>
      </c>
      <c r="H414" s="20">
        <f>VLOOKUP(G414,Table10[#All],2,0)</f>
        <v>1</v>
      </c>
      <c r="I414" s="20" t="s">
        <v>126</v>
      </c>
      <c r="J414" s="20">
        <f>VLOOKUP(I414,Table11[#All],2,0)</f>
        <v>2</v>
      </c>
      <c r="K414" s="20" t="s">
        <v>98</v>
      </c>
      <c r="L414" s="20">
        <f>VLOOKUP(K414,Table12[#All],2,0)</f>
        <v>0</v>
      </c>
      <c r="M414" s="20" t="s">
        <v>126</v>
      </c>
      <c r="N414" s="20">
        <f>VLOOKUP(M414,Table13[#All],2,0)</f>
        <v>0</v>
      </c>
      <c r="O414" s="20" t="s">
        <v>119</v>
      </c>
      <c r="P414" s="20">
        <f>VLOOKUP(O414,Table14[#All],2,0)</f>
        <v>0</v>
      </c>
      <c r="Q414" s="20" t="s">
        <v>104</v>
      </c>
      <c r="R414" s="20">
        <f>VLOOKUP(Q414,Table16[#All],2,0)</f>
        <v>0</v>
      </c>
      <c r="S414" s="20" t="s">
        <v>150</v>
      </c>
      <c r="T414" s="20">
        <f>VLOOKUP(S414,Table17[#All],2,0)</f>
        <v>2</v>
      </c>
      <c r="U414" s="21">
        <v>222000</v>
      </c>
    </row>
    <row r="415" spans="1:21">
      <c r="A415" s="22" t="s">
        <v>188</v>
      </c>
      <c r="B415" s="20">
        <f>VLOOKUP(A415,Table7[#All],2,)</f>
        <v>7</v>
      </c>
      <c r="C415" s="23" t="s">
        <v>182</v>
      </c>
      <c r="D415" s="20">
        <f>VLOOKUP(C415,Table8[#All],2,0)</f>
        <v>3</v>
      </c>
      <c r="E415" s="23" t="s">
        <v>92</v>
      </c>
      <c r="F415" s="20">
        <f>VLOOKUP(E415,Table9[#All],2,0)</f>
        <v>0</v>
      </c>
      <c r="G415" s="23" t="s">
        <v>93</v>
      </c>
      <c r="H415" s="20">
        <f>VLOOKUP(G415,Table10[#All],2,0)</f>
        <v>1</v>
      </c>
      <c r="I415" s="23" t="s">
        <v>98</v>
      </c>
      <c r="J415" s="20">
        <f>VLOOKUP(I415,Table11[#All],2,0)</f>
        <v>1</v>
      </c>
      <c r="K415" s="23" t="s">
        <v>98</v>
      </c>
      <c r="L415" s="20">
        <f>VLOOKUP(K415,Table12[#All],2,0)</f>
        <v>0</v>
      </c>
      <c r="M415" s="23" t="s">
        <v>119</v>
      </c>
      <c r="N415" s="20">
        <f>VLOOKUP(M415,Table13[#All],2,0)</f>
        <v>1</v>
      </c>
      <c r="O415" s="23" t="s">
        <v>98</v>
      </c>
      <c r="P415" s="20">
        <f>VLOOKUP(O415,Table14[#All],2,0)</f>
        <v>1</v>
      </c>
      <c r="Q415" s="23" t="s">
        <v>104</v>
      </c>
      <c r="R415" s="20">
        <f>VLOOKUP(Q415,Table16[#All],2,0)</f>
        <v>0</v>
      </c>
      <c r="S415" s="23" t="s">
        <v>111</v>
      </c>
      <c r="T415" s="20">
        <f>VLOOKUP(S415,Table17[#All],2,0)</f>
        <v>0</v>
      </c>
      <c r="U415" s="24">
        <v>115000</v>
      </c>
    </row>
    <row r="416" spans="1:21">
      <c r="A416" s="19" t="s">
        <v>165</v>
      </c>
      <c r="B416" s="20">
        <f>VLOOKUP(A416,Table7[#All],2,)</f>
        <v>12</v>
      </c>
      <c r="C416" s="20" t="s">
        <v>91</v>
      </c>
      <c r="D416" s="20">
        <f>VLOOKUP(C416,Table8[#All],2,0)</f>
        <v>0</v>
      </c>
      <c r="E416" s="20" t="s">
        <v>92</v>
      </c>
      <c r="F416" s="20">
        <f>VLOOKUP(E416,Table9[#All],2,0)</f>
        <v>0</v>
      </c>
      <c r="G416" s="20" t="s">
        <v>122</v>
      </c>
      <c r="H416" s="20">
        <f>VLOOKUP(G416,Table10[#All],2,0)</f>
        <v>0</v>
      </c>
      <c r="I416" s="20" t="s">
        <v>119</v>
      </c>
      <c r="J416" s="20">
        <f>VLOOKUP(I416,Table11[#All],2,0)</f>
        <v>0</v>
      </c>
      <c r="K416" s="20" t="s">
        <v>98</v>
      </c>
      <c r="L416" s="20">
        <f>VLOOKUP(K416,Table12[#All],2,0)</f>
        <v>0</v>
      </c>
      <c r="M416" s="20" t="s">
        <v>126</v>
      </c>
      <c r="N416" s="20">
        <f>VLOOKUP(M416,Table13[#All],2,0)</f>
        <v>0</v>
      </c>
      <c r="O416" s="20" t="s">
        <v>119</v>
      </c>
      <c r="P416" s="20">
        <f>VLOOKUP(O416,Table14[#All],2,0)</f>
        <v>0</v>
      </c>
      <c r="Q416" s="20" t="s">
        <v>104</v>
      </c>
      <c r="R416" s="20">
        <f>VLOOKUP(Q416,Table16[#All],2,0)</f>
        <v>0</v>
      </c>
      <c r="S416" s="20" t="s">
        <v>111</v>
      </c>
      <c r="T416" s="20">
        <f>VLOOKUP(S416,Table17[#All],2,0)</f>
        <v>0</v>
      </c>
      <c r="U416" s="21">
        <v>228000</v>
      </c>
    </row>
    <row r="417" spans="1:21">
      <c r="A417" s="22" t="s">
        <v>121</v>
      </c>
      <c r="B417" s="20">
        <f>VLOOKUP(A417,Table7[#All],2,)</f>
        <v>17</v>
      </c>
      <c r="C417" s="23" t="s">
        <v>91</v>
      </c>
      <c r="D417" s="20">
        <f>VLOOKUP(C417,Table8[#All],2,0)</f>
        <v>0</v>
      </c>
      <c r="E417" s="23" t="s">
        <v>92</v>
      </c>
      <c r="F417" s="20">
        <f>VLOOKUP(E417,Table9[#All],2,0)</f>
        <v>0</v>
      </c>
      <c r="G417" s="23" t="s">
        <v>93</v>
      </c>
      <c r="H417" s="20">
        <f>VLOOKUP(G417,Table10[#All],2,0)</f>
        <v>1</v>
      </c>
      <c r="I417" s="23" t="s">
        <v>119</v>
      </c>
      <c r="J417" s="20">
        <f>VLOOKUP(I417,Table11[#All],2,0)</f>
        <v>0</v>
      </c>
      <c r="K417" s="23" t="s">
        <v>98</v>
      </c>
      <c r="L417" s="20">
        <f>VLOOKUP(K417,Table12[#All],2,0)</f>
        <v>0</v>
      </c>
      <c r="M417" s="23" t="s">
        <v>126</v>
      </c>
      <c r="N417" s="20">
        <f>VLOOKUP(M417,Table13[#All],2,0)</f>
        <v>0</v>
      </c>
      <c r="O417" s="23" t="s">
        <v>119</v>
      </c>
      <c r="P417" s="20">
        <f>VLOOKUP(O417,Table14[#All],2,0)</f>
        <v>0</v>
      </c>
      <c r="Q417" s="23" t="s">
        <v>104</v>
      </c>
      <c r="R417" s="20">
        <f>VLOOKUP(Q417,Table16[#All],2,0)</f>
        <v>0</v>
      </c>
      <c r="S417" s="23" t="s">
        <v>150</v>
      </c>
      <c r="T417" s="20">
        <f>VLOOKUP(S417,Table17[#All],2,0)</f>
        <v>2</v>
      </c>
      <c r="U417" s="24">
        <v>181134</v>
      </c>
    </row>
    <row r="418" spans="1:21">
      <c r="A418" s="19" t="s">
        <v>169</v>
      </c>
      <c r="B418" s="20">
        <f>VLOOKUP(A418,Table7[#All],2,)</f>
        <v>9</v>
      </c>
      <c r="C418" s="20" t="s">
        <v>91</v>
      </c>
      <c r="D418" s="20">
        <f>VLOOKUP(C418,Table8[#All],2,0)</f>
        <v>0</v>
      </c>
      <c r="E418" s="20" t="s">
        <v>92</v>
      </c>
      <c r="F418" s="20">
        <f>VLOOKUP(E418,Table9[#All],2,0)</f>
        <v>0</v>
      </c>
      <c r="G418" s="20" t="s">
        <v>122</v>
      </c>
      <c r="H418" s="20">
        <f>VLOOKUP(G418,Table10[#All],2,0)</f>
        <v>0</v>
      </c>
      <c r="I418" s="20" t="s">
        <v>98</v>
      </c>
      <c r="J418" s="20">
        <f>VLOOKUP(I418,Table11[#All],2,0)</f>
        <v>1</v>
      </c>
      <c r="K418" s="20" t="s">
        <v>98</v>
      </c>
      <c r="L418" s="20">
        <f>VLOOKUP(K418,Table12[#All],2,0)</f>
        <v>0</v>
      </c>
      <c r="M418" s="20" t="s">
        <v>98</v>
      </c>
      <c r="N418" s="20">
        <f>VLOOKUP(M418,Table13[#All],2,0)</f>
        <v>2</v>
      </c>
      <c r="O418" s="20" t="s">
        <v>98</v>
      </c>
      <c r="P418" s="20">
        <f>VLOOKUP(O418,Table14[#All],2,0)</f>
        <v>1</v>
      </c>
      <c r="Q418" s="20" t="s">
        <v>104</v>
      </c>
      <c r="R418" s="20">
        <f>VLOOKUP(Q418,Table16[#All],2,0)</f>
        <v>0</v>
      </c>
      <c r="S418" s="20" t="s">
        <v>111</v>
      </c>
      <c r="T418" s="20">
        <f>VLOOKUP(S418,Table17[#All],2,0)</f>
        <v>0</v>
      </c>
      <c r="U418" s="21">
        <v>149500</v>
      </c>
    </row>
    <row r="419" spans="1:21">
      <c r="A419" s="22" t="s">
        <v>212</v>
      </c>
      <c r="B419" s="20">
        <f>VLOOKUP(A419,Table7[#All],2,)</f>
        <v>2</v>
      </c>
      <c r="C419" s="23" t="s">
        <v>90</v>
      </c>
      <c r="D419" s="20">
        <f>VLOOKUP(C419,Table8[#All],2,0)</f>
        <v>1</v>
      </c>
      <c r="E419" s="23" t="s">
        <v>92</v>
      </c>
      <c r="F419" s="20">
        <f>VLOOKUP(E419,Table9[#All],2,0)</f>
        <v>0</v>
      </c>
      <c r="G419" s="23" t="s">
        <v>122</v>
      </c>
      <c r="H419" s="20">
        <f>VLOOKUP(G419,Table10[#All],2,0)</f>
        <v>0</v>
      </c>
      <c r="I419" s="23" t="s">
        <v>119</v>
      </c>
      <c r="J419" s="20">
        <f>VLOOKUP(I419,Table11[#All],2,0)</f>
        <v>0</v>
      </c>
      <c r="K419" s="23" t="s">
        <v>98</v>
      </c>
      <c r="L419" s="20">
        <f>VLOOKUP(K419,Table12[#All],2,0)</f>
        <v>0</v>
      </c>
      <c r="M419" s="23" t="s">
        <v>98</v>
      </c>
      <c r="N419" s="20">
        <f>VLOOKUP(M419,Table13[#All],2,0)</f>
        <v>2</v>
      </c>
      <c r="O419" s="23" t="s">
        <v>98</v>
      </c>
      <c r="P419" s="20">
        <f>VLOOKUP(O419,Table14[#All],2,0)</f>
        <v>1</v>
      </c>
      <c r="Q419" s="23" t="s">
        <v>167</v>
      </c>
      <c r="R419" s="20">
        <f>VLOOKUP(Q419,Table16[#All],2,0)</f>
        <v>1</v>
      </c>
      <c r="S419" s="23" t="s">
        <v>111</v>
      </c>
      <c r="T419" s="20">
        <f>VLOOKUP(S419,Table17[#All],2,0)</f>
        <v>0</v>
      </c>
      <c r="U419" s="24">
        <v>239000</v>
      </c>
    </row>
    <row r="420" spans="1:21">
      <c r="A420" s="19" t="s">
        <v>206</v>
      </c>
      <c r="B420" s="20">
        <f>VLOOKUP(A420,Table7[#All],2,)</f>
        <v>15</v>
      </c>
      <c r="C420" s="20" t="s">
        <v>91</v>
      </c>
      <c r="D420" s="20">
        <f>VLOOKUP(C420,Table8[#All],2,0)</f>
        <v>0</v>
      </c>
      <c r="E420" s="20" t="s">
        <v>92</v>
      </c>
      <c r="F420" s="20">
        <f>VLOOKUP(E420,Table9[#All],2,0)</f>
        <v>0</v>
      </c>
      <c r="G420" s="20" t="s">
        <v>176</v>
      </c>
      <c r="H420" s="20">
        <f>VLOOKUP(G420,Table10[#All],2,0)</f>
        <v>2</v>
      </c>
      <c r="I420" s="20" t="s">
        <v>98</v>
      </c>
      <c r="J420" s="20">
        <f>VLOOKUP(I420,Table11[#All],2,0)</f>
        <v>1</v>
      </c>
      <c r="K420" s="20" t="s">
        <v>98</v>
      </c>
      <c r="L420" s="20">
        <f>VLOOKUP(K420,Table12[#All],2,0)</f>
        <v>0</v>
      </c>
      <c r="M420" s="20" t="s">
        <v>139</v>
      </c>
      <c r="N420" s="20">
        <f>VLOOKUP(M420,Table13[#All],2,0)</f>
        <v>3</v>
      </c>
      <c r="O420" s="20" t="s">
        <v>98</v>
      </c>
      <c r="P420" s="20">
        <f>VLOOKUP(O420,Table14[#All],2,0)</f>
        <v>1</v>
      </c>
      <c r="Q420" s="20" t="s">
        <v>191</v>
      </c>
      <c r="R420" s="20">
        <f>VLOOKUP(Q420,Table16[#All],2,0)</f>
        <v>2</v>
      </c>
      <c r="S420" s="20" t="s">
        <v>241</v>
      </c>
      <c r="T420" s="20">
        <f>VLOOKUP(S420,Table17[#All],2,0)</f>
        <v>3</v>
      </c>
      <c r="U420" s="21">
        <v>126000</v>
      </c>
    </row>
    <row r="421" spans="1:21">
      <c r="A421" s="22" t="s">
        <v>89</v>
      </c>
      <c r="B421" s="20">
        <f>VLOOKUP(A421,Table7[#All],2,)</f>
        <v>11</v>
      </c>
      <c r="C421" s="23" t="s">
        <v>91</v>
      </c>
      <c r="D421" s="20">
        <f>VLOOKUP(C421,Table8[#All],2,0)</f>
        <v>0</v>
      </c>
      <c r="E421" s="23" t="s">
        <v>92</v>
      </c>
      <c r="F421" s="20">
        <f>VLOOKUP(E421,Table9[#All],2,0)</f>
        <v>0</v>
      </c>
      <c r="G421" s="23" t="s">
        <v>93</v>
      </c>
      <c r="H421" s="20">
        <f>VLOOKUP(G421,Table10[#All],2,0)</f>
        <v>1</v>
      </c>
      <c r="I421" s="23" t="s">
        <v>98</v>
      </c>
      <c r="J421" s="20">
        <f>VLOOKUP(I421,Table11[#All],2,0)</f>
        <v>1</v>
      </c>
      <c r="K421" s="23" t="s">
        <v>98</v>
      </c>
      <c r="L421" s="20">
        <f>VLOOKUP(K421,Table12[#All],2,0)</f>
        <v>0</v>
      </c>
      <c r="M421" s="23" t="s">
        <v>126</v>
      </c>
      <c r="N421" s="20">
        <f>VLOOKUP(M421,Table13[#All],2,0)</f>
        <v>0</v>
      </c>
      <c r="O421" s="23" t="s">
        <v>98</v>
      </c>
      <c r="P421" s="20">
        <f>VLOOKUP(O421,Table14[#All],2,0)</f>
        <v>1</v>
      </c>
      <c r="Q421" s="23" t="s">
        <v>104</v>
      </c>
      <c r="R421" s="20">
        <f>VLOOKUP(Q421,Table16[#All],2,0)</f>
        <v>0</v>
      </c>
      <c r="S421" s="23" t="s">
        <v>111</v>
      </c>
      <c r="T421" s="20">
        <f>VLOOKUP(S421,Table17[#All],2,0)</f>
        <v>0</v>
      </c>
      <c r="U421" s="24">
        <v>142000</v>
      </c>
    </row>
    <row r="422" spans="1:21">
      <c r="A422" s="19" t="s">
        <v>217</v>
      </c>
      <c r="B422" s="20">
        <f>VLOOKUP(A422,Table7[#All],2,)</f>
        <v>4</v>
      </c>
      <c r="C422" s="20" t="s">
        <v>91</v>
      </c>
      <c r="D422" s="20">
        <f>VLOOKUP(C422,Table8[#All],2,0)</f>
        <v>0</v>
      </c>
      <c r="E422" s="20" t="s">
        <v>179</v>
      </c>
      <c r="F422" s="20">
        <f>VLOOKUP(E422,Table9[#All],2,0)</f>
        <v>2</v>
      </c>
      <c r="G422" s="20" t="s">
        <v>183</v>
      </c>
      <c r="H422" s="20">
        <f>VLOOKUP(G422,Table10[#All],2,0)</f>
        <v>4</v>
      </c>
      <c r="I422" s="20" t="s">
        <v>119</v>
      </c>
      <c r="J422" s="20">
        <f>VLOOKUP(I422,Table11[#All],2,0)</f>
        <v>0</v>
      </c>
      <c r="K422" s="20" t="s">
        <v>119</v>
      </c>
      <c r="L422" s="20">
        <f>VLOOKUP(K422,Table12[#All],2,0)</f>
        <v>1</v>
      </c>
      <c r="M422" s="20" t="s">
        <v>126</v>
      </c>
      <c r="N422" s="20">
        <f>VLOOKUP(M422,Table13[#All],2,0)</f>
        <v>0</v>
      </c>
      <c r="O422" s="20" t="s">
        <v>98</v>
      </c>
      <c r="P422" s="20">
        <f>VLOOKUP(O422,Table14[#All],2,0)</f>
        <v>1</v>
      </c>
      <c r="Q422" s="20" t="s">
        <v>104</v>
      </c>
      <c r="R422" s="20">
        <f>VLOOKUP(Q422,Table16[#All],2,0)</f>
        <v>0</v>
      </c>
      <c r="S422" s="20" t="s">
        <v>216</v>
      </c>
      <c r="T422" s="20">
        <f>VLOOKUP(S422,Table17[#All],2,0)</f>
        <v>4</v>
      </c>
      <c r="U422" s="21">
        <v>206300</v>
      </c>
    </row>
    <row r="423" spans="1:21">
      <c r="A423" s="22" t="s">
        <v>175</v>
      </c>
      <c r="B423" s="20">
        <f>VLOOKUP(A423,Table7[#All],2,)</f>
        <v>6</v>
      </c>
      <c r="C423" s="23" t="s">
        <v>91</v>
      </c>
      <c r="D423" s="20">
        <f>VLOOKUP(C423,Table8[#All],2,0)</f>
        <v>0</v>
      </c>
      <c r="E423" s="23" t="s">
        <v>92</v>
      </c>
      <c r="F423" s="20">
        <f>VLOOKUP(E423,Table9[#All],2,0)</f>
        <v>0</v>
      </c>
      <c r="G423" s="23" t="s">
        <v>93</v>
      </c>
      <c r="H423" s="20">
        <f>VLOOKUP(G423,Table10[#All],2,0)</f>
        <v>1</v>
      </c>
      <c r="I423" s="23" t="s">
        <v>119</v>
      </c>
      <c r="J423" s="20">
        <f>VLOOKUP(I423,Table11[#All],2,0)</f>
        <v>0</v>
      </c>
      <c r="K423" s="23" t="s">
        <v>98</v>
      </c>
      <c r="L423" s="20">
        <f>VLOOKUP(K423,Table12[#All],2,0)</f>
        <v>0</v>
      </c>
      <c r="M423" s="23" t="s">
        <v>119</v>
      </c>
      <c r="N423" s="20">
        <f>VLOOKUP(M423,Table13[#All],2,0)</f>
        <v>1</v>
      </c>
      <c r="O423" s="23" t="s">
        <v>119</v>
      </c>
      <c r="P423" s="20">
        <f>VLOOKUP(O423,Table14[#All],2,0)</f>
        <v>0</v>
      </c>
      <c r="Q423" s="23" t="s">
        <v>104</v>
      </c>
      <c r="R423" s="20">
        <f>VLOOKUP(Q423,Table16[#All],2,0)</f>
        <v>0</v>
      </c>
      <c r="S423" s="23" t="s">
        <v>111</v>
      </c>
      <c r="T423" s="20">
        <f>VLOOKUP(S423,Table17[#All],2,0)</f>
        <v>0</v>
      </c>
      <c r="U423" s="24">
        <v>215000</v>
      </c>
    </row>
    <row r="424" spans="1:21">
      <c r="A424" s="19" t="s">
        <v>217</v>
      </c>
      <c r="B424" s="20">
        <f>VLOOKUP(A424,Table7[#All],2,)</f>
        <v>4</v>
      </c>
      <c r="C424" s="20" t="s">
        <v>182</v>
      </c>
      <c r="D424" s="20">
        <f>VLOOKUP(C424,Table8[#All],2,0)</f>
        <v>3</v>
      </c>
      <c r="E424" s="20" t="s">
        <v>92</v>
      </c>
      <c r="F424" s="20">
        <f>VLOOKUP(E424,Table9[#All],2,0)</f>
        <v>0</v>
      </c>
      <c r="G424" s="20" t="s">
        <v>93</v>
      </c>
      <c r="H424" s="20">
        <f>VLOOKUP(G424,Table10[#All],2,0)</f>
        <v>1</v>
      </c>
      <c r="I424" s="20" t="s">
        <v>98</v>
      </c>
      <c r="J424" s="20">
        <f>VLOOKUP(I424,Table11[#All],2,0)</f>
        <v>1</v>
      </c>
      <c r="K424" s="20" t="s">
        <v>98</v>
      </c>
      <c r="L424" s="20">
        <f>VLOOKUP(K424,Table12[#All],2,0)</f>
        <v>0</v>
      </c>
      <c r="M424" s="20" t="s">
        <v>126</v>
      </c>
      <c r="N424" s="20">
        <f>VLOOKUP(M424,Table13[#All],2,0)</f>
        <v>0</v>
      </c>
      <c r="O424" s="20" t="s">
        <v>98</v>
      </c>
      <c r="P424" s="20">
        <f>VLOOKUP(O424,Table14[#All],2,0)</f>
        <v>1</v>
      </c>
      <c r="Q424" s="20" t="s">
        <v>167</v>
      </c>
      <c r="R424" s="20">
        <f>VLOOKUP(Q424,Table16[#All],2,0)</f>
        <v>1</v>
      </c>
      <c r="S424" s="20" t="s">
        <v>111</v>
      </c>
      <c r="T424" s="20">
        <f>VLOOKUP(S424,Table17[#All],2,0)</f>
        <v>0</v>
      </c>
      <c r="U424" s="21">
        <v>113000</v>
      </c>
    </row>
    <row r="425" spans="1:21">
      <c r="A425" s="22" t="s">
        <v>162</v>
      </c>
      <c r="B425" s="20">
        <f>VLOOKUP(A425,Table7[#All],2,)</f>
        <v>3</v>
      </c>
      <c r="C425" s="23" t="s">
        <v>91</v>
      </c>
      <c r="D425" s="20">
        <f>VLOOKUP(C425,Table8[#All],2,0)</f>
        <v>0</v>
      </c>
      <c r="E425" s="23" t="s">
        <v>92</v>
      </c>
      <c r="F425" s="20">
        <f>VLOOKUP(E425,Table9[#All],2,0)</f>
        <v>0</v>
      </c>
      <c r="G425" s="23" t="s">
        <v>122</v>
      </c>
      <c r="H425" s="20">
        <f>VLOOKUP(G425,Table10[#All],2,0)</f>
        <v>0</v>
      </c>
      <c r="I425" s="23" t="s">
        <v>119</v>
      </c>
      <c r="J425" s="20">
        <f>VLOOKUP(I425,Table11[#All],2,0)</f>
        <v>0</v>
      </c>
      <c r="K425" s="23" t="s">
        <v>98</v>
      </c>
      <c r="L425" s="20">
        <f>VLOOKUP(K425,Table12[#All],2,0)</f>
        <v>0</v>
      </c>
      <c r="M425" s="23" t="s">
        <v>119</v>
      </c>
      <c r="N425" s="20">
        <f>VLOOKUP(M425,Table13[#All],2,0)</f>
        <v>1</v>
      </c>
      <c r="O425" s="23" t="s">
        <v>119</v>
      </c>
      <c r="P425" s="20">
        <f>VLOOKUP(O425,Table14[#All],2,0)</f>
        <v>0</v>
      </c>
      <c r="Q425" s="23" t="s">
        <v>104</v>
      </c>
      <c r="R425" s="20">
        <f>VLOOKUP(Q425,Table16[#All],2,0)</f>
        <v>0</v>
      </c>
      <c r="S425" s="23" t="s">
        <v>111</v>
      </c>
      <c r="T425" s="20">
        <f>VLOOKUP(S425,Table17[#All],2,0)</f>
        <v>0</v>
      </c>
      <c r="U425" s="24">
        <v>315000</v>
      </c>
    </row>
    <row r="426" spans="1:21">
      <c r="A426" s="19" t="s">
        <v>89</v>
      </c>
      <c r="B426" s="20">
        <f>VLOOKUP(A426,Table7[#All],2,)</f>
        <v>11</v>
      </c>
      <c r="C426" s="20" t="s">
        <v>91</v>
      </c>
      <c r="D426" s="20">
        <f>VLOOKUP(C426,Table8[#All],2,0)</f>
        <v>0</v>
      </c>
      <c r="E426" s="20" t="s">
        <v>92</v>
      </c>
      <c r="F426" s="20">
        <f>VLOOKUP(E426,Table9[#All],2,0)</f>
        <v>0</v>
      </c>
      <c r="G426" s="20" t="s">
        <v>93</v>
      </c>
      <c r="H426" s="20">
        <f>VLOOKUP(G426,Table10[#All],2,0)</f>
        <v>1</v>
      </c>
      <c r="I426" s="20" t="s">
        <v>119</v>
      </c>
      <c r="J426" s="20">
        <f>VLOOKUP(I426,Table11[#All],2,0)</f>
        <v>0</v>
      </c>
      <c r="K426" s="20" t="s">
        <v>98</v>
      </c>
      <c r="L426" s="20">
        <f>VLOOKUP(K426,Table12[#All],2,0)</f>
        <v>0</v>
      </c>
      <c r="M426" s="20" t="s">
        <v>119</v>
      </c>
      <c r="N426" s="20">
        <f>VLOOKUP(M426,Table13[#All],2,0)</f>
        <v>1</v>
      </c>
      <c r="O426" s="20" t="s">
        <v>98</v>
      </c>
      <c r="P426" s="20">
        <f>VLOOKUP(O426,Table14[#All],2,0)</f>
        <v>1</v>
      </c>
      <c r="Q426" s="20" t="s">
        <v>104</v>
      </c>
      <c r="R426" s="20">
        <f>VLOOKUP(Q426,Table16[#All],2,0)</f>
        <v>0</v>
      </c>
      <c r="S426" s="20" t="s">
        <v>111</v>
      </c>
      <c r="T426" s="20">
        <f>VLOOKUP(S426,Table17[#All],2,0)</f>
        <v>0</v>
      </c>
      <c r="U426" s="21">
        <v>139000</v>
      </c>
    </row>
    <row r="427" spans="1:21">
      <c r="A427" s="22" t="s">
        <v>188</v>
      </c>
      <c r="B427" s="20">
        <f>VLOOKUP(A427,Table7[#All],2,)</f>
        <v>7</v>
      </c>
      <c r="C427" s="23" t="s">
        <v>91</v>
      </c>
      <c r="D427" s="20">
        <f>VLOOKUP(C427,Table8[#All],2,0)</f>
        <v>0</v>
      </c>
      <c r="E427" s="23" t="s">
        <v>92</v>
      </c>
      <c r="F427" s="20">
        <f>VLOOKUP(E427,Table9[#All],2,0)</f>
        <v>0</v>
      </c>
      <c r="G427" s="23" t="s">
        <v>122</v>
      </c>
      <c r="H427" s="20">
        <f>VLOOKUP(G427,Table10[#All],2,0)</f>
        <v>0</v>
      </c>
      <c r="I427" s="23" t="s">
        <v>98</v>
      </c>
      <c r="J427" s="20">
        <f>VLOOKUP(I427,Table11[#All],2,0)</f>
        <v>1</v>
      </c>
      <c r="K427" s="23" t="s">
        <v>98</v>
      </c>
      <c r="L427" s="20">
        <f>VLOOKUP(K427,Table12[#All],2,0)</f>
        <v>0</v>
      </c>
      <c r="M427" s="23" t="s">
        <v>119</v>
      </c>
      <c r="N427" s="20">
        <f>VLOOKUP(M427,Table13[#All],2,0)</f>
        <v>1</v>
      </c>
      <c r="O427" s="23" t="s">
        <v>98</v>
      </c>
      <c r="P427" s="20">
        <f>VLOOKUP(O427,Table14[#All],2,0)</f>
        <v>1</v>
      </c>
      <c r="Q427" s="23" t="s">
        <v>191</v>
      </c>
      <c r="R427" s="20">
        <f>VLOOKUP(Q427,Table16[#All],2,0)</f>
        <v>2</v>
      </c>
      <c r="S427" s="23" t="s">
        <v>111</v>
      </c>
      <c r="T427" s="20">
        <f>VLOOKUP(S427,Table17[#All],2,0)</f>
        <v>0</v>
      </c>
      <c r="U427" s="24">
        <v>135000</v>
      </c>
    </row>
    <row r="428" spans="1:21">
      <c r="A428" s="19" t="s">
        <v>165</v>
      </c>
      <c r="B428" s="20">
        <f>VLOOKUP(A428,Table7[#All],2,)</f>
        <v>12</v>
      </c>
      <c r="C428" s="20" t="s">
        <v>91</v>
      </c>
      <c r="D428" s="20">
        <f>VLOOKUP(C428,Table8[#All],2,0)</f>
        <v>0</v>
      </c>
      <c r="E428" s="20" t="s">
        <v>92</v>
      </c>
      <c r="F428" s="20">
        <f>VLOOKUP(E428,Table9[#All],2,0)</f>
        <v>0</v>
      </c>
      <c r="G428" s="20" t="s">
        <v>158</v>
      </c>
      <c r="H428" s="20">
        <f>VLOOKUP(G428,Table10[#All],2,0)</f>
        <v>5</v>
      </c>
      <c r="I428" s="20" t="s">
        <v>119</v>
      </c>
      <c r="J428" s="20">
        <f>VLOOKUP(I428,Table11[#All],2,0)</f>
        <v>0</v>
      </c>
      <c r="K428" s="20" t="s">
        <v>98</v>
      </c>
      <c r="L428" s="20">
        <f>VLOOKUP(K428,Table12[#All],2,0)</f>
        <v>0</v>
      </c>
      <c r="M428" s="20" t="s">
        <v>119</v>
      </c>
      <c r="N428" s="20">
        <f>VLOOKUP(M428,Table13[#All],2,0)</f>
        <v>1</v>
      </c>
      <c r="O428" s="20" t="s">
        <v>119</v>
      </c>
      <c r="P428" s="20">
        <f>VLOOKUP(O428,Table14[#All],2,0)</f>
        <v>0</v>
      </c>
      <c r="Q428" s="20" t="s">
        <v>104</v>
      </c>
      <c r="R428" s="20">
        <f>VLOOKUP(Q428,Table16[#All],2,0)</f>
        <v>0</v>
      </c>
      <c r="S428" s="20" t="s">
        <v>111</v>
      </c>
      <c r="T428" s="20">
        <f>VLOOKUP(S428,Table17[#All],2,0)</f>
        <v>0</v>
      </c>
      <c r="U428" s="21">
        <v>275000</v>
      </c>
    </row>
    <row r="429" spans="1:21">
      <c r="A429" s="22" t="s">
        <v>89</v>
      </c>
      <c r="B429" s="20">
        <f>VLOOKUP(A429,Table7[#All],2,)</f>
        <v>11</v>
      </c>
      <c r="C429" s="23" t="s">
        <v>91</v>
      </c>
      <c r="D429" s="20">
        <f>VLOOKUP(C429,Table8[#All],2,0)</f>
        <v>0</v>
      </c>
      <c r="E429" s="23" t="s">
        <v>92</v>
      </c>
      <c r="F429" s="20">
        <f>VLOOKUP(E429,Table9[#All],2,0)</f>
        <v>0</v>
      </c>
      <c r="G429" s="23" t="s">
        <v>93</v>
      </c>
      <c r="H429" s="20">
        <f>VLOOKUP(G429,Table10[#All],2,0)</f>
        <v>1</v>
      </c>
      <c r="I429" s="23" t="s">
        <v>98</v>
      </c>
      <c r="J429" s="20">
        <f>VLOOKUP(I429,Table11[#All],2,0)</f>
        <v>1</v>
      </c>
      <c r="K429" s="23" t="s">
        <v>98</v>
      </c>
      <c r="L429" s="20">
        <f>VLOOKUP(K429,Table12[#All],2,0)</f>
        <v>0</v>
      </c>
      <c r="M429" s="23" t="s">
        <v>126</v>
      </c>
      <c r="N429" s="20">
        <f>VLOOKUP(M429,Table13[#All],2,0)</f>
        <v>0</v>
      </c>
      <c r="O429" s="23" t="s">
        <v>98</v>
      </c>
      <c r="P429" s="20">
        <f>VLOOKUP(O429,Table14[#All],2,0)</f>
        <v>1</v>
      </c>
      <c r="Q429" s="23" t="s">
        <v>104</v>
      </c>
      <c r="R429" s="20">
        <f>VLOOKUP(Q429,Table16[#All],2,0)</f>
        <v>0</v>
      </c>
      <c r="S429" s="23" t="s">
        <v>111</v>
      </c>
      <c r="T429" s="20">
        <f>VLOOKUP(S429,Table17[#All],2,0)</f>
        <v>0</v>
      </c>
      <c r="U429" s="24">
        <v>109008</v>
      </c>
    </row>
    <row r="430" spans="1:21">
      <c r="A430" s="19" t="s">
        <v>209</v>
      </c>
      <c r="B430" s="20">
        <f>VLOOKUP(A430,Table7[#All],2,)</f>
        <v>0</v>
      </c>
      <c r="C430" s="20" t="s">
        <v>91</v>
      </c>
      <c r="D430" s="20">
        <f>VLOOKUP(C430,Table8[#All],2,0)</f>
        <v>0</v>
      </c>
      <c r="E430" s="20" t="s">
        <v>92</v>
      </c>
      <c r="F430" s="20">
        <f>VLOOKUP(E430,Table9[#All],2,0)</f>
        <v>0</v>
      </c>
      <c r="G430" s="20" t="s">
        <v>93</v>
      </c>
      <c r="H430" s="20">
        <f>VLOOKUP(G430,Table10[#All],2,0)</f>
        <v>1</v>
      </c>
      <c r="I430" s="20" t="s">
        <v>119</v>
      </c>
      <c r="J430" s="20">
        <f>VLOOKUP(I430,Table11[#All],2,0)</f>
        <v>0</v>
      </c>
      <c r="K430" s="20" t="s">
        <v>98</v>
      </c>
      <c r="L430" s="20">
        <f>VLOOKUP(K430,Table12[#All],2,0)</f>
        <v>0</v>
      </c>
      <c r="M430" s="20" t="s">
        <v>126</v>
      </c>
      <c r="N430" s="20">
        <f>VLOOKUP(M430,Table13[#All],2,0)</f>
        <v>0</v>
      </c>
      <c r="O430" s="20" t="s">
        <v>119</v>
      </c>
      <c r="P430" s="20">
        <f>VLOOKUP(O430,Table14[#All],2,0)</f>
        <v>0</v>
      </c>
      <c r="Q430" s="20" t="s">
        <v>104</v>
      </c>
      <c r="R430" s="20">
        <f>VLOOKUP(Q430,Table16[#All],2,0)</f>
        <v>0</v>
      </c>
      <c r="S430" s="20" t="s">
        <v>150</v>
      </c>
      <c r="T430" s="20">
        <f>VLOOKUP(S430,Table17[#All],2,0)</f>
        <v>2</v>
      </c>
      <c r="U430" s="21">
        <v>195400</v>
      </c>
    </row>
    <row r="431" spans="1:21">
      <c r="A431" s="22" t="s">
        <v>218</v>
      </c>
      <c r="B431" s="20">
        <f>VLOOKUP(A431,Table7[#All],2,)</f>
        <v>16</v>
      </c>
      <c r="C431" s="23" t="s">
        <v>91</v>
      </c>
      <c r="D431" s="20">
        <f>VLOOKUP(C431,Table8[#All],2,0)</f>
        <v>0</v>
      </c>
      <c r="E431" s="23" t="s">
        <v>92</v>
      </c>
      <c r="F431" s="20">
        <f>VLOOKUP(E431,Table9[#All],2,0)</f>
        <v>0</v>
      </c>
      <c r="G431" s="23" t="s">
        <v>93</v>
      </c>
      <c r="H431" s="20">
        <f>VLOOKUP(G431,Table10[#All],2,0)</f>
        <v>1</v>
      </c>
      <c r="I431" s="23" t="s">
        <v>119</v>
      </c>
      <c r="J431" s="20">
        <f>VLOOKUP(I431,Table11[#All],2,0)</f>
        <v>0</v>
      </c>
      <c r="K431" s="23" t="s">
        <v>98</v>
      </c>
      <c r="L431" s="20">
        <f>VLOOKUP(K431,Table12[#All],2,0)</f>
        <v>0</v>
      </c>
      <c r="M431" s="23" t="s">
        <v>98</v>
      </c>
      <c r="N431" s="20">
        <f>VLOOKUP(M431,Table13[#All],2,0)</f>
        <v>2</v>
      </c>
      <c r="O431" s="23" t="s">
        <v>119</v>
      </c>
      <c r="P431" s="20">
        <f>VLOOKUP(O431,Table14[#All],2,0)</f>
        <v>0</v>
      </c>
      <c r="Q431" s="23" t="s">
        <v>104</v>
      </c>
      <c r="R431" s="20">
        <f>VLOOKUP(Q431,Table16[#All],2,0)</f>
        <v>0</v>
      </c>
      <c r="S431" s="23" t="s">
        <v>111</v>
      </c>
      <c r="T431" s="20">
        <f>VLOOKUP(S431,Table17[#All],2,0)</f>
        <v>0</v>
      </c>
      <c r="U431" s="24">
        <v>175000</v>
      </c>
    </row>
    <row r="432" spans="1:21">
      <c r="A432" s="19" t="s">
        <v>141</v>
      </c>
      <c r="B432" s="20">
        <f>VLOOKUP(A432,Table7[#All],2,)</f>
        <v>22</v>
      </c>
      <c r="C432" s="20" t="s">
        <v>91</v>
      </c>
      <c r="D432" s="20">
        <f>VLOOKUP(C432,Table8[#All],2,0)</f>
        <v>0</v>
      </c>
      <c r="E432" s="20" t="s">
        <v>142</v>
      </c>
      <c r="F432" s="20">
        <f>VLOOKUP(E432,Table9[#All],2,0)</f>
        <v>4</v>
      </c>
      <c r="G432" s="20" t="s">
        <v>122</v>
      </c>
      <c r="H432" s="20">
        <f>VLOOKUP(G432,Table10[#All],2,0)</f>
        <v>0</v>
      </c>
      <c r="I432" s="20" t="s">
        <v>98</v>
      </c>
      <c r="J432" s="20">
        <f>VLOOKUP(I432,Table11[#All],2,0)</f>
        <v>1</v>
      </c>
      <c r="K432" s="20" t="s">
        <v>98</v>
      </c>
      <c r="L432" s="20">
        <f>VLOOKUP(K432,Table12[#All],2,0)</f>
        <v>0</v>
      </c>
      <c r="M432" s="20" t="s">
        <v>98</v>
      </c>
      <c r="N432" s="20">
        <f>VLOOKUP(M432,Table13[#All],2,0)</f>
        <v>2</v>
      </c>
      <c r="O432" s="20" t="s">
        <v>98</v>
      </c>
      <c r="P432" s="20">
        <f>VLOOKUP(O432,Table14[#All],2,0)</f>
        <v>1</v>
      </c>
      <c r="Q432" s="20" t="s">
        <v>104</v>
      </c>
      <c r="R432" s="20">
        <f>VLOOKUP(Q432,Table16[#All],2,0)</f>
        <v>0</v>
      </c>
      <c r="S432" s="20" t="s">
        <v>172</v>
      </c>
      <c r="T432" s="20">
        <f>VLOOKUP(S432,Table17[#All],2,0)</f>
        <v>1</v>
      </c>
      <c r="U432" s="21">
        <v>85400</v>
      </c>
    </row>
    <row r="433" spans="1:21">
      <c r="A433" s="22" t="s">
        <v>188</v>
      </c>
      <c r="B433" s="20">
        <f>VLOOKUP(A433,Table7[#All],2,)</f>
        <v>7</v>
      </c>
      <c r="C433" s="23" t="s">
        <v>90</v>
      </c>
      <c r="D433" s="20">
        <f>VLOOKUP(C433,Table8[#All],2,0)</f>
        <v>1</v>
      </c>
      <c r="E433" s="23" t="s">
        <v>92</v>
      </c>
      <c r="F433" s="20">
        <f>VLOOKUP(E433,Table9[#All],2,0)</f>
        <v>0</v>
      </c>
      <c r="G433" s="23" t="s">
        <v>176</v>
      </c>
      <c r="H433" s="20">
        <f>VLOOKUP(G433,Table10[#All],2,0)</f>
        <v>2</v>
      </c>
      <c r="I433" s="23" t="s">
        <v>98</v>
      </c>
      <c r="J433" s="20">
        <f>VLOOKUP(I433,Table11[#All],2,0)</f>
        <v>1</v>
      </c>
      <c r="K433" s="23" t="s">
        <v>98</v>
      </c>
      <c r="L433" s="20">
        <f>VLOOKUP(K433,Table12[#All],2,0)</f>
        <v>0</v>
      </c>
      <c r="M433" s="23" t="s">
        <v>119</v>
      </c>
      <c r="N433" s="20">
        <f>VLOOKUP(M433,Table13[#All],2,0)</f>
        <v>1</v>
      </c>
      <c r="O433" s="23" t="s">
        <v>98</v>
      </c>
      <c r="P433" s="20">
        <f>VLOOKUP(O433,Table14[#All],2,0)</f>
        <v>1</v>
      </c>
      <c r="Q433" s="23" t="s">
        <v>167</v>
      </c>
      <c r="R433" s="20">
        <f>VLOOKUP(Q433,Table16[#All],2,0)</f>
        <v>1</v>
      </c>
      <c r="S433" s="23" t="s">
        <v>172</v>
      </c>
      <c r="T433" s="20">
        <f>VLOOKUP(S433,Table17[#All],2,0)</f>
        <v>1</v>
      </c>
      <c r="U433" s="24">
        <v>79900</v>
      </c>
    </row>
    <row r="434" spans="1:21">
      <c r="A434" s="19" t="s">
        <v>141</v>
      </c>
      <c r="B434" s="20">
        <f>VLOOKUP(A434,Table7[#All],2,)</f>
        <v>22</v>
      </c>
      <c r="C434" s="20" t="s">
        <v>91</v>
      </c>
      <c r="D434" s="20">
        <f>VLOOKUP(C434,Table8[#All],2,0)</f>
        <v>0</v>
      </c>
      <c r="E434" s="20" t="s">
        <v>129</v>
      </c>
      <c r="F434" s="20">
        <f>VLOOKUP(E434,Table9[#All],2,0)</f>
        <v>3</v>
      </c>
      <c r="G434" s="20" t="s">
        <v>122</v>
      </c>
      <c r="H434" s="20">
        <f>VLOOKUP(G434,Table10[#All],2,0)</f>
        <v>0</v>
      </c>
      <c r="I434" s="20" t="s">
        <v>98</v>
      </c>
      <c r="J434" s="20">
        <f>VLOOKUP(I434,Table11[#All],2,0)</f>
        <v>1</v>
      </c>
      <c r="K434" s="20" t="s">
        <v>98</v>
      </c>
      <c r="L434" s="20">
        <f>VLOOKUP(K434,Table12[#All],2,0)</f>
        <v>0</v>
      </c>
      <c r="M434" s="20" t="s">
        <v>126</v>
      </c>
      <c r="N434" s="20">
        <f>VLOOKUP(M434,Table13[#All],2,0)</f>
        <v>0</v>
      </c>
      <c r="O434" s="20" t="s">
        <v>98</v>
      </c>
      <c r="P434" s="20">
        <f>VLOOKUP(O434,Table14[#All],2,0)</f>
        <v>1</v>
      </c>
      <c r="Q434" s="20" t="s">
        <v>104</v>
      </c>
      <c r="R434" s="20">
        <f>VLOOKUP(Q434,Table16[#All],2,0)</f>
        <v>0</v>
      </c>
      <c r="S434" s="20" t="s">
        <v>111</v>
      </c>
      <c r="T434" s="20">
        <f>VLOOKUP(S434,Table17[#All],2,0)</f>
        <v>0</v>
      </c>
      <c r="U434" s="21">
        <v>122500</v>
      </c>
    </row>
    <row r="435" spans="1:21">
      <c r="A435" s="22" t="s">
        <v>121</v>
      </c>
      <c r="B435" s="20">
        <f>VLOOKUP(A435,Table7[#All],2,)</f>
        <v>17</v>
      </c>
      <c r="C435" s="23" t="s">
        <v>91</v>
      </c>
      <c r="D435" s="20">
        <f>VLOOKUP(C435,Table8[#All],2,0)</f>
        <v>0</v>
      </c>
      <c r="E435" s="23" t="s">
        <v>92</v>
      </c>
      <c r="F435" s="20">
        <f>VLOOKUP(E435,Table9[#All],2,0)</f>
        <v>0</v>
      </c>
      <c r="G435" s="23" t="s">
        <v>122</v>
      </c>
      <c r="H435" s="20">
        <f>VLOOKUP(G435,Table10[#All],2,0)</f>
        <v>0</v>
      </c>
      <c r="I435" s="23" t="s">
        <v>119</v>
      </c>
      <c r="J435" s="20">
        <f>VLOOKUP(I435,Table11[#All],2,0)</f>
        <v>0</v>
      </c>
      <c r="K435" s="23" t="s">
        <v>98</v>
      </c>
      <c r="L435" s="20">
        <f>VLOOKUP(K435,Table12[#All],2,0)</f>
        <v>0</v>
      </c>
      <c r="M435" s="23" t="s">
        <v>126</v>
      </c>
      <c r="N435" s="20">
        <f>VLOOKUP(M435,Table13[#All],2,0)</f>
        <v>0</v>
      </c>
      <c r="O435" s="23" t="s">
        <v>98</v>
      </c>
      <c r="P435" s="20">
        <f>VLOOKUP(O435,Table14[#All],2,0)</f>
        <v>1</v>
      </c>
      <c r="Q435" s="23" t="s">
        <v>104</v>
      </c>
      <c r="R435" s="20">
        <f>VLOOKUP(Q435,Table16[#All],2,0)</f>
        <v>0</v>
      </c>
      <c r="S435" s="23" t="s">
        <v>111</v>
      </c>
      <c r="T435" s="20">
        <f>VLOOKUP(S435,Table17[#All],2,0)</f>
        <v>0</v>
      </c>
      <c r="U435" s="24">
        <v>181000</v>
      </c>
    </row>
    <row r="436" spans="1:21">
      <c r="A436" s="19" t="s">
        <v>219</v>
      </c>
      <c r="B436" s="20">
        <f>VLOOKUP(A436,Table7[#All],2,)</f>
        <v>14</v>
      </c>
      <c r="C436" s="20" t="s">
        <v>91</v>
      </c>
      <c r="D436" s="20">
        <f>VLOOKUP(C436,Table8[#All],2,0)</f>
        <v>0</v>
      </c>
      <c r="E436" s="20" t="s">
        <v>142</v>
      </c>
      <c r="F436" s="20">
        <f>VLOOKUP(E436,Table9[#All],2,0)</f>
        <v>4</v>
      </c>
      <c r="G436" s="20" t="s">
        <v>183</v>
      </c>
      <c r="H436" s="20">
        <f>VLOOKUP(G436,Table10[#All],2,0)</f>
        <v>4</v>
      </c>
      <c r="I436" s="20" t="s">
        <v>119</v>
      </c>
      <c r="J436" s="20">
        <f>VLOOKUP(I436,Table11[#All],2,0)</f>
        <v>0</v>
      </c>
      <c r="K436" s="20" t="s">
        <v>98</v>
      </c>
      <c r="L436" s="20">
        <f>VLOOKUP(K436,Table12[#All],2,0)</f>
        <v>0</v>
      </c>
      <c r="M436" s="20" t="s">
        <v>119</v>
      </c>
      <c r="N436" s="20">
        <f>VLOOKUP(M436,Table13[#All],2,0)</f>
        <v>1</v>
      </c>
      <c r="O436" s="20" t="s">
        <v>98</v>
      </c>
      <c r="P436" s="20">
        <f>VLOOKUP(O436,Table14[#All],2,0)</f>
        <v>1</v>
      </c>
      <c r="Q436" s="20" t="s">
        <v>104</v>
      </c>
      <c r="R436" s="20">
        <f>VLOOKUP(Q436,Table16[#All],2,0)</f>
        <v>0</v>
      </c>
      <c r="S436" s="20" t="s">
        <v>111</v>
      </c>
      <c r="T436" s="20">
        <f>VLOOKUP(S436,Table17[#All],2,0)</f>
        <v>0</v>
      </c>
      <c r="U436" s="21">
        <v>81000</v>
      </c>
    </row>
    <row r="437" spans="1:21">
      <c r="A437" s="22" t="s">
        <v>209</v>
      </c>
      <c r="B437" s="20">
        <f>VLOOKUP(A437,Table7[#All],2,)</f>
        <v>0</v>
      </c>
      <c r="C437" s="23" t="s">
        <v>151</v>
      </c>
      <c r="D437" s="20">
        <f>VLOOKUP(C437,Table8[#All],2,0)</f>
        <v>2</v>
      </c>
      <c r="E437" s="23" t="s">
        <v>92</v>
      </c>
      <c r="F437" s="20">
        <f>VLOOKUP(E437,Table9[#All],2,0)</f>
        <v>0</v>
      </c>
      <c r="G437" s="23" t="s">
        <v>122</v>
      </c>
      <c r="H437" s="20">
        <f>VLOOKUP(G437,Table10[#All],2,0)</f>
        <v>0</v>
      </c>
      <c r="I437" s="23" t="s">
        <v>119</v>
      </c>
      <c r="J437" s="20">
        <f>VLOOKUP(I437,Table11[#All],2,0)</f>
        <v>0</v>
      </c>
      <c r="K437" s="23" t="s">
        <v>98</v>
      </c>
      <c r="L437" s="20">
        <f>VLOOKUP(K437,Table12[#All],2,0)</f>
        <v>0</v>
      </c>
      <c r="M437" s="23" t="s">
        <v>126</v>
      </c>
      <c r="N437" s="20">
        <f>VLOOKUP(M437,Table13[#All],2,0)</f>
        <v>0</v>
      </c>
      <c r="O437" s="23" t="s">
        <v>119</v>
      </c>
      <c r="P437" s="20">
        <f>VLOOKUP(O437,Table14[#All],2,0)</f>
        <v>0</v>
      </c>
      <c r="Q437" s="23" t="s">
        <v>104</v>
      </c>
      <c r="R437" s="20">
        <f>VLOOKUP(Q437,Table16[#All],2,0)</f>
        <v>0</v>
      </c>
      <c r="S437" s="23" t="s">
        <v>111</v>
      </c>
      <c r="T437" s="20">
        <f>VLOOKUP(S437,Table17[#All],2,0)</f>
        <v>0</v>
      </c>
      <c r="U437" s="24">
        <v>212000</v>
      </c>
    </row>
    <row r="438" spans="1:21">
      <c r="A438" s="19" t="s">
        <v>188</v>
      </c>
      <c r="B438" s="20">
        <f>VLOOKUP(A438,Table7[#All],2,)</f>
        <v>7</v>
      </c>
      <c r="C438" s="20" t="s">
        <v>91</v>
      </c>
      <c r="D438" s="20">
        <f>VLOOKUP(C438,Table8[#All],2,0)</f>
        <v>0</v>
      </c>
      <c r="E438" s="20" t="s">
        <v>92</v>
      </c>
      <c r="F438" s="20">
        <f>VLOOKUP(E438,Table9[#All],2,0)</f>
        <v>0</v>
      </c>
      <c r="G438" s="20" t="s">
        <v>176</v>
      </c>
      <c r="H438" s="20">
        <f>VLOOKUP(G438,Table10[#All],2,0)</f>
        <v>2</v>
      </c>
      <c r="I438" s="20" t="s">
        <v>139</v>
      </c>
      <c r="J438" s="20">
        <f>VLOOKUP(I438,Table11[#All],2,0)</f>
        <v>4</v>
      </c>
      <c r="K438" s="20" t="s">
        <v>98</v>
      </c>
      <c r="L438" s="20">
        <f>VLOOKUP(K438,Table12[#All],2,0)</f>
        <v>0</v>
      </c>
      <c r="M438" s="20" t="s">
        <v>98</v>
      </c>
      <c r="N438" s="20">
        <f>VLOOKUP(M438,Table13[#All],2,0)</f>
        <v>2</v>
      </c>
      <c r="O438" s="20" t="s">
        <v>98</v>
      </c>
      <c r="P438" s="20">
        <f>VLOOKUP(O438,Table14[#All],2,0)</f>
        <v>1</v>
      </c>
      <c r="Q438" s="20" t="s">
        <v>104</v>
      </c>
      <c r="R438" s="20">
        <f>VLOOKUP(Q438,Table16[#All],2,0)</f>
        <v>0</v>
      </c>
      <c r="S438" s="20" t="s">
        <v>111</v>
      </c>
      <c r="T438" s="20">
        <f>VLOOKUP(S438,Table17[#All],2,0)</f>
        <v>0</v>
      </c>
      <c r="U438" s="21">
        <v>116000</v>
      </c>
    </row>
    <row r="439" spans="1:21">
      <c r="A439" s="22" t="s">
        <v>197</v>
      </c>
      <c r="B439" s="20">
        <f>VLOOKUP(A439,Table7[#All],2,)</f>
        <v>8</v>
      </c>
      <c r="C439" s="23" t="s">
        <v>91</v>
      </c>
      <c r="D439" s="20">
        <f>VLOOKUP(C439,Table8[#All],2,0)</f>
        <v>0</v>
      </c>
      <c r="E439" s="23" t="s">
        <v>92</v>
      </c>
      <c r="F439" s="20">
        <f>VLOOKUP(E439,Table9[#All],2,0)</f>
        <v>0</v>
      </c>
      <c r="G439" s="23" t="s">
        <v>238</v>
      </c>
      <c r="H439" s="20">
        <f>VLOOKUP(G439,Table10[#All],2,0)</f>
        <v>3</v>
      </c>
      <c r="I439" s="23" t="s">
        <v>98</v>
      </c>
      <c r="J439" s="20">
        <f>VLOOKUP(I439,Table11[#All],2,0)</f>
        <v>1</v>
      </c>
      <c r="K439" s="23" t="s">
        <v>98</v>
      </c>
      <c r="L439" s="20">
        <f>VLOOKUP(K439,Table12[#All],2,0)</f>
        <v>0</v>
      </c>
      <c r="M439" s="23" t="s">
        <v>119</v>
      </c>
      <c r="N439" s="20">
        <f>VLOOKUP(M439,Table13[#All],2,0)</f>
        <v>1</v>
      </c>
      <c r="O439" s="23" t="s">
        <v>98</v>
      </c>
      <c r="P439" s="20">
        <f>VLOOKUP(O439,Table14[#All],2,0)</f>
        <v>1</v>
      </c>
      <c r="Q439" s="23" t="s">
        <v>104</v>
      </c>
      <c r="R439" s="20">
        <f>VLOOKUP(Q439,Table16[#All],2,0)</f>
        <v>0</v>
      </c>
      <c r="S439" s="23" t="s">
        <v>111</v>
      </c>
      <c r="T439" s="20">
        <f>VLOOKUP(S439,Table17[#All],2,0)</f>
        <v>0</v>
      </c>
      <c r="U439" s="24">
        <v>119000</v>
      </c>
    </row>
    <row r="440" spans="1:21">
      <c r="A440" s="19" t="s">
        <v>212</v>
      </c>
      <c r="B440" s="20">
        <f>VLOOKUP(A440,Table7[#All],2,)</f>
        <v>2</v>
      </c>
      <c r="C440" s="20" t="s">
        <v>91</v>
      </c>
      <c r="D440" s="20">
        <f>VLOOKUP(C440,Table8[#All],2,0)</f>
        <v>0</v>
      </c>
      <c r="E440" s="20" t="s">
        <v>92</v>
      </c>
      <c r="F440" s="20">
        <f>VLOOKUP(E440,Table9[#All],2,0)</f>
        <v>0</v>
      </c>
      <c r="G440" s="20" t="s">
        <v>93</v>
      </c>
      <c r="H440" s="20">
        <f>VLOOKUP(G440,Table10[#All],2,0)</f>
        <v>1</v>
      </c>
      <c r="I440" s="20" t="s">
        <v>98</v>
      </c>
      <c r="J440" s="20">
        <f>VLOOKUP(I440,Table11[#All],2,0)</f>
        <v>1</v>
      </c>
      <c r="K440" s="20" t="s">
        <v>98</v>
      </c>
      <c r="L440" s="20">
        <f>VLOOKUP(K440,Table12[#All],2,0)</f>
        <v>0</v>
      </c>
      <c r="M440" s="20" t="s">
        <v>98</v>
      </c>
      <c r="N440" s="20">
        <f>VLOOKUP(M440,Table13[#All],2,0)</f>
        <v>2</v>
      </c>
      <c r="O440" s="20" t="s">
        <v>119</v>
      </c>
      <c r="P440" s="20">
        <f>VLOOKUP(O440,Table14[#All],2,0)</f>
        <v>0</v>
      </c>
      <c r="Q440" s="20" t="s">
        <v>191</v>
      </c>
      <c r="R440" s="20">
        <f>VLOOKUP(Q440,Table16[#All],2,0)</f>
        <v>2</v>
      </c>
      <c r="S440" s="20" t="s">
        <v>111</v>
      </c>
      <c r="T440" s="20">
        <f>VLOOKUP(S440,Table17[#All],2,0)</f>
        <v>0</v>
      </c>
      <c r="U440" s="21">
        <v>90350</v>
      </c>
    </row>
    <row r="441" spans="1:21">
      <c r="A441" s="22" t="s">
        <v>206</v>
      </c>
      <c r="B441" s="20">
        <f>VLOOKUP(A441,Table7[#All],2,)</f>
        <v>15</v>
      </c>
      <c r="C441" s="23" t="s">
        <v>91</v>
      </c>
      <c r="D441" s="20">
        <f>VLOOKUP(C441,Table8[#All],2,0)</f>
        <v>0</v>
      </c>
      <c r="E441" s="23" t="s">
        <v>92</v>
      </c>
      <c r="F441" s="20">
        <f>VLOOKUP(E441,Table9[#All],2,0)</f>
        <v>0</v>
      </c>
      <c r="G441" s="23" t="s">
        <v>176</v>
      </c>
      <c r="H441" s="20">
        <f>VLOOKUP(G441,Table10[#All],2,0)</f>
        <v>2</v>
      </c>
      <c r="I441" s="23" t="s">
        <v>98</v>
      </c>
      <c r="J441" s="20">
        <f>VLOOKUP(I441,Table11[#All],2,0)</f>
        <v>1</v>
      </c>
      <c r="K441" s="23" t="s">
        <v>139</v>
      </c>
      <c r="L441" s="20">
        <f>VLOOKUP(K441,Table12[#All],2,0)</f>
        <v>3</v>
      </c>
      <c r="M441" s="23" t="s">
        <v>119</v>
      </c>
      <c r="N441" s="20">
        <f>VLOOKUP(M441,Table13[#All],2,0)</f>
        <v>1</v>
      </c>
      <c r="O441" s="23" t="s">
        <v>119</v>
      </c>
      <c r="P441" s="20">
        <f>VLOOKUP(O441,Table14[#All],2,0)</f>
        <v>0</v>
      </c>
      <c r="Q441" s="23" t="s">
        <v>104</v>
      </c>
      <c r="R441" s="20">
        <f>VLOOKUP(Q441,Table16[#All],2,0)</f>
        <v>0</v>
      </c>
      <c r="S441" s="23" t="s">
        <v>111</v>
      </c>
      <c r="T441" s="20">
        <f>VLOOKUP(S441,Table17[#All],2,0)</f>
        <v>0</v>
      </c>
      <c r="U441" s="24">
        <v>110000</v>
      </c>
    </row>
    <row r="442" spans="1:21">
      <c r="A442" s="19" t="s">
        <v>147</v>
      </c>
      <c r="B442" s="20">
        <f>VLOOKUP(A442,Table7[#All],2,)</f>
        <v>10</v>
      </c>
      <c r="C442" s="20" t="s">
        <v>91</v>
      </c>
      <c r="D442" s="20">
        <f>VLOOKUP(C442,Table8[#All],2,0)</f>
        <v>0</v>
      </c>
      <c r="E442" s="20" t="s">
        <v>92</v>
      </c>
      <c r="F442" s="20">
        <f>VLOOKUP(E442,Table9[#All],2,0)</f>
        <v>0</v>
      </c>
      <c r="G442" s="20" t="s">
        <v>93</v>
      </c>
      <c r="H442" s="20">
        <f>VLOOKUP(G442,Table10[#All],2,0)</f>
        <v>1</v>
      </c>
      <c r="I442" s="20" t="s">
        <v>126</v>
      </c>
      <c r="J442" s="20">
        <f>VLOOKUP(I442,Table11[#All],2,0)</f>
        <v>2</v>
      </c>
      <c r="K442" s="20" t="s">
        <v>98</v>
      </c>
      <c r="L442" s="20">
        <f>VLOOKUP(K442,Table12[#All],2,0)</f>
        <v>0</v>
      </c>
      <c r="M442" s="20" t="s">
        <v>126</v>
      </c>
      <c r="N442" s="20">
        <f>VLOOKUP(M442,Table13[#All],2,0)</f>
        <v>0</v>
      </c>
      <c r="O442" s="20" t="s">
        <v>126</v>
      </c>
      <c r="P442" s="20">
        <f>VLOOKUP(O442,Table14[#All],2,0)</f>
        <v>2</v>
      </c>
      <c r="Q442" s="20" t="s">
        <v>104</v>
      </c>
      <c r="R442" s="20">
        <f>VLOOKUP(Q442,Table16[#All],2,0)</f>
        <v>0</v>
      </c>
      <c r="S442" s="20" t="s">
        <v>111</v>
      </c>
      <c r="T442" s="20">
        <f>VLOOKUP(S442,Table17[#All],2,0)</f>
        <v>0</v>
      </c>
      <c r="U442" s="21">
        <v>555000</v>
      </c>
    </row>
    <row r="443" spans="1:21">
      <c r="A443" s="22" t="s">
        <v>206</v>
      </c>
      <c r="B443" s="20">
        <f>VLOOKUP(A443,Table7[#All],2,)</f>
        <v>15</v>
      </c>
      <c r="C443" s="23" t="s">
        <v>91</v>
      </c>
      <c r="D443" s="20">
        <f>VLOOKUP(C443,Table8[#All],2,0)</f>
        <v>0</v>
      </c>
      <c r="E443" s="23" t="s">
        <v>179</v>
      </c>
      <c r="F443" s="20">
        <f>VLOOKUP(E443,Table9[#All],2,0)</f>
        <v>2</v>
      </c>
      <c r="G443" s="23" t="s">
        <v>93</v>
      </c>
      <c r="H443" s="20">
        <f>VLOOKUP(G443,Table10[#All],2,0)</f>
        <v>1</v>
      </c>
      <c r="I443" s="23" t="s">
        <v>98</v>
      </c>
      <c r="J443" s="20">
        <f>VLOOKUP(I443,Table11[#All],2,0)</f>
        <v>1</v>
      </c>
      <c r="K443" s="23" t="s">
        <v>98</v>
      </c>
      <c r="L443" s="20">
        <f>VLOOKUP(K443,Table12[#All],2,0)</f>
        <v>0</v>
      </c>
      <c r="M443" s="23" t="s">
        <v>98</v>
      </c>
      <c r="N443" s="20">
        <f>VLOOKUP(M443,Table13[#All],2,0)</f>
        <v>2</v>
      </c>
      <c r="O443" s="23" t="s">
        <v>139</v>
      </c>
      <c r="P443" s="20">
        <f>VLOOKUP(O443,Table14[#All],2,0)</f>
        <v>3</v>
      </c>
      <c r="Q443" s="23" t="s">
        <v>104</v>
      </c>
      <c r="R443" s="20">
        <f>VLOOKUP(Q443,Table16[#All],2,0)</f>
        <v>0</v>
      </c>
      <c r="S443" s="23" t="s">
        <v>111</v>
      </c>
      <c r="T443" s="20">
        <f>VLOOKUP(S443,Table17[#All],2,0)</f>
        <v>0</v>
      </c>
      <c r="U443" s="24">
        <v>118000</v>
      </c>
    </row>
    <row r="444" spans="1:21">
      <c r="A444" s="19" t="s">
        <v>197</v>
      </c>
      <c r="B444" s="20">
        <f>VLOOKUP(A444,Table7[#All],2,)</f>
        <v>8</v>
      </c>
      <c r="C444" s="20" t="s">
        <v>91</v>
      </c>
      <c r="D444" s="20">
        <f>VLOOKUP(C444,Table8[#All],2,0)</f>
        <v>0</v>
      </c>
      <c r="E444" s="20" t="s">
        <v>92</v>
      </c>
      <c r="F444" s="20">
        <f>VLOOKUP(E444,Table9[#All],2,0)</f>
        <v>0</v>
      </c>
      <c r="G444" s="20" t="s">
        <v>176</v>
      </c>
      <c r="H444" s="20">
        <f>VLOOKUP(G444,Table10[#All],2,0)</f>
        <v>2</v>
      </c>
      <c r="I444" s="20" t="s">
        <v>98</v>
      </c>
      <c r="J444" s="20">
        <f>VLOOKUP(I444,Table11[#All],2,0)</f>
        <v>1</v>
      </c>
      <c r="K444" s="20" t="s">
        <v>98</v>
      </c>
      <c r="L444" s="20">
        <f>VLOOKUP(K444,Table12[#All],2,0)</f>
        <v>0</v>
      </c>
      <c r="M444" s="20" t="s">
        <v>98</v>
      </c>
      <c r="N444" s="20">
        <f>VLOOKUP(M444,Table13[#All],2,0)</f>
        <v>2</v>
      </c>
      <c r="O444" s="20" t="s">
        <v>98</v>
      </c>
      <c r="P444" s="20">
        <f>VLOOKUP(O444,Table14[#All],2,0)</f>
        <v>1</v>
      </c>
      <c r="Q444" s="20" t="s">
        <v>191</v>
      </c>
      <c r="R444" s="20">
        <f>VLOOKUP(Q444,Table16[#All],2,0)</f>
        <v>2</v>
      </c>
      <c r="S444" s="20" t="s">
        <v>111</v>
      </c>
      <c r="T444" s="20">
        <f>VLOOKUP(S444,Table17[#All],2,0)</f>
        <v>0</v>
      </c>
      <c r="U444" s="21">
        <v>162900</v>
      </c>
    </row>
    <row r="445" spans="1:21">
      <c r="A445" s="22" t="s">
        <v>156</v>
      </c>
      <c r="B445" s="20">
        <f>VLOOKUP(A445,Table7[#All],2,)</f>
        <v>21</v>
      </c>
      <c r="C445" s="23" t="s">
        <v>91</v>
      </c>
      <c r="D445" s="20">
        <f>VLOOKUP(C445,Table8[#All],2,0)</f>
        <v>0</v>
      </c>
      <c r="E445" s="23" t="s">
        <v>129</v>
      </c>
      <c r="F445" s="20">
        <f>VLOOKUP(E445,Table9[#All],2,0)</f>
        <v>3</v>
      </c>
      <c r="G445" s="23" t="s">
        <v>93</v>
      </c>
      <c r="H445" s="20">
        <f>VLOOKUP(G445,Table10[#All],2,0)</f>
        <v>1</v>
      </c>
      <c r="I445" s="23" t="s">
        <v>126</v>
      </c>
      <c r="J445" s="20">
        <f>VLOOKUP(I445,Table11[#All],2,0)</f>
        <v>2</v>
      </c>
      <c r="K445" s="23" t="s">
        <v>98</v>
      </c>
      <c r="L445" s="20">
        <f>VLOOKUP(K445,Table12[#All],2,0)</f>
        <v>0</v>
      </c>
      <c r="M445" s="23" t="s">
        <v>126</v>
      </c>
      <c r="N445" s="20">
        <f>VLOOKUP(M445,Table13[#All],2,0)</f>
        <v>0</v>
      </c>
      <c r="O445" s="23" t="s">
        <v>119</v>
      </c>
      <c r="P445" s="20">
        <f>VLOOKUP(O445,Table14[#All],2,0)</f>
        <v>0</v>
      </c>
      <c r="Q445" s="23" t="s">
        <v>104</v>
      </c>
      <c r="R445" s="20">
        <f>VLOOKUP(Q445,Table16[#All],2,0)</f>
        <v>0</v>
      </c>
      <c r="S445" s="23" t="s">
        <v>150</v>
      </c>
      <c r="T445" s="20">
        <f>VLOOKUP(S445,Table17[#All],2,0)</f>
        <v>2</v>
      </c>
      <c r="U445" s="24">
        <v>172500</v>
      </c>
    </row>
    <row r="446" spans="1:21">
      <c r="A446" s="19" t="s">
        <v>209</v>
      </c>
      <c r="B446" s="20">
        <f>VLOOKUP(A446,Table7[#All],2,)</f>
        <v>0</v>
      </c>
      <c r="C446" s="20" t="s">
        <v>91</v>
      </c>
      <c r="D446" s="20">
        <f>VLOOKUP(C446,Table8[#All],2,0)</f>
        <v>0</v>
      </c>
      <c r="E446" s="20" t="s">
        <v>92</v>
      </c>
      <c r="F446" s="20">
        <f>VLOOKUP(E446,Table9[#All],2,0)</f>
        <v>0</v>
      </c>
      <c r="G446" s="20" t="s">
        <v>122</v>
      </c>
      <c r="H446" s="20">
        <f>VLOOKUP(G446,Table10[#All],2,0)</f>
        <v>0</v>
      </c>
      <c r="I446" s="20" t="s">
        <v>119</v>
      </c>
      <c r="J446" s="20">
        <f>VLOOKUP(I446,Table11[#All],2,0)</f>
        <v>0</v>
      </c>
      <c r="K446" s="20" t="s">
        <v>98</v>
      </c>
      <c r="L446" s="20">
        <f>VLOOKUP(K446,Table12[#All],2,0)</f>
        <v>0</v>
      </c>
      <c r="M446" s="20" t="s">
        <v>126</v>
      </c>
      <c r="N446" s="20">
        <f>VLOOKUP(M446,Table13[#All],2,0)</f>
        <v>0</v>
      </c>
      <c r="O446" s="20" t="s">
        <v>119</v>
      </c>
      <c r="P446" s="20">
        <f>VLOOKUP(O446,Table14[#All],2,0)</f>
        <v>0</v>
      </c>
      <c r="Q446" s="20" t="s">
        <v>104</v>
      </c>
      <c r="R446" s="20">
        <f>VLOOKUP(Q446,Table16[#All],2,0)</f>
        <v>0</v>
      </c>
      <c r="S446" s="20" t="s">
        <v>111</v>
      </c>
      <c r="T446" s="20">
        <f>VLOOKUP(S446,Table17[#All],2,0)</f>
        <v>0</v>
      </c>
      <c r="U446" s="21">
        <v>210000</v>
      </c>
    </row>
    <row r="447" spans="1:21">
      <c r="A447" s="22" t="s">
        <v>206</v>
      </c>
      <c r="B447" s="20">
        <f>VLOOKUP(A447,Table7[#All],2,)</f>
        <v>15</v>
      </c>
      <c r="C447" s="23" t="s">
        <v>91</v>
      </c>
      <c r="D447" s="20">
        <f>VLOOKUP(C447,Table8[#All],2,0)</f>
        <v>0</v>
      </c>
      <c r="E447" s="23" t="s">
        <v>92</v>
      </c>
      <c r="F447" s="20">
        <f>VLOOKUP(E447,Table9[#All],2,0)</f>
        <v>0</v>
      </c>
      <c r="G447" s="23" t="s">
        <v>93</v>
      </c>
      <c r="H447" s="20">
        <f>VLOOKUP(G447,Table10[#All],2,0)</f>
        <v>1</v>
      </c>
      <c r="I447" s="23" t="s">
        <v>98</v>
      </c>
      <c r="J447" s="20">
        <f>VLOOKUP(I447,Table11[#All],2,0)</f>
        <v>1</v>
      </c>
      <c r="K447" s="23" t="s">
        <v>98</v>
      </c>
      <c r="L447" s="20">
        <f>VLOOKUP(K447,Table12[#All],2,0)</f>
        <v>0</v>
      </c>
      <c r="M447" s="23" t="s">
        <v>139</v>
      </c>
      <c r="N447" s="20">
        <f>VLOOKUP(M447,Table13[#All],2,0)</f>
        <v>3</v>
      </c>
      <c r="O447" s="23" t="s">
        <v>98</v>
      </c>
      <c r="P447" s="20">
        <f>VLOOKUP(O447,Table14[#All],2,0)</f>
        <v>1</v>
      </c>
      <c r="Q447" s="23" t="s">
        <v>104</v>
      </c>
      <c r="R447" s="20">
        <f>VLOOKUP(Q447,Table16[#All],2,0)</f>
        <v>0</v>
      </c>
      <c r="S447" s="23" t="s">
        <v>111</v>
      </c>
      <c r="T447" s="20">
        <f>VLOOKUP(S447,Table17[#All],2,0)</f>
        <v>0</v>
      </c>
      <c r="U447" s="24">
        <v>127500</v>
      </c>
    </row>
    <row r="448" spans="1:21">
      <c r="A448" s="19" t="s">
        <v>89</v>
      </c>
      <c r="B448" s="20">
        <f>VLOOKUP(A448,Table7[#All],2,)</f>
        <v>11</v>
      </c>
      <c r="C448" s="20" t="s">
        <v>221</v>
      </c>
      <c r="D448" s="20">
        <f>VLOOKUP(C448,Table8[#All],2,0)</f>
        <v>7</v>
      </c>
      <c r="E448" s="20" t="s">
        <v>92</v>
      </c>
      <c r="F448" s="20">
        <f>VLOOKUP(E448,Table9[#All],2,0)</f>
        <v>0</v>
      </c>
      <c r="G448" s="20" t="s">
        <v>93</v>
      </c>
      <c r="H448" s="20">
        <f>VLOOKUP(G448,Table10[#All],2,0)</f>
        <v>1</v>
      </c>
      <c r="I448" s="20" t="s">
        <v>98</v>
      </c>
      <c r="J448" s="20">
        <f>VLOOKUP(I448,Table11[#All],2,0)</f>
        <v>1</v>
      </c>
      <c r="K448" s="20" t="s">
        <v>98</v>
      </c>
      <c r="L448" s="20">
        <f>VLOOKUP(K448,Table12[#All],2,0)</f>
        <v>0</v>
      </c>
      <c r="M448" s="20" t="s">
        <v>126</v>
      </c>
      <c r="N448" s="20">
        <f>VLOOKUP(M448,Table13[#All],2,0)</f>
        <v>0</v>
      </c>
      <c r="O448" s="20" t="s">
        <v>119</v>
      </c>
      <c r="P448" s="20">
        <f>VLOOKUP(O448,Table14[#All],2,0)</f>
        <v>0</v>
      </c>
      <c r="Q448" s="20" t="s">
        <v>104</v>
      </c>
      <c r="R448" s="20">
        <f>VLOOKUP(Q448,Table16[#All],2,0)</f>
        <v>0</v>
      </c>
      <c r="S448" s="20" t="s">
        <v>111</v>
      </c>
      <c r="T448" s="20">
        <f>VLOOKUP(S448,Table17[#All],2,0)</f>
        <v>0</v>
      </c>
      <c r="U448" s="21">
        <v>190000</v>
      </c>
    </row>
    <row r="449" spans="1:21">
      <c r="A449" s="22" t="s">
        <v>121</v>
      </c>
      <c r="B449" s="20">
        <f>VLOOKUP(A449,Table7[#All],2,)</f>
        <v>17</v>
      </c>
      <c r="C449" s="23" t="s">
        <v>91</v>
      </c>
      <c r="D449" s="20">
        <f>VLOOKUP(C449,Table8[#All],2,0)</f>
        <v>0</v>
      </c>
      <c r="E449" s="23" t="s">
        <v>92</v>
      </c>
      <c r="F449" s="20">
        <f>VLOOKUP(E449,Table9[#All],2,0)</f>
        <v>0</v>
      </c>
      <c r="G449" s="23" t="s">
        <v>122</v>
      </c>
      <c r="H449" s="20">
        <f>VLOOKUP(G449,Table10[#All],2,0)</f>
        <v>0</v>
      </c>
      <c r="I449" s="23" t="s">
        <v>119</v>
      </c>
      <c r="J449" s="20">
        <f>VLOOKUP(I449,Table11[#All],2,0)</f>
        <v>0</v>
      </c>
      <c r="K449" s="23" t="s">
        <v>98</v>
      </c>
      <c r="L449" s="20">
        <f>VLOOKUP(K449,Table12[#All],2,0)</f>
        <v>0</v>
      </c>
      <c r="M449" s="23" t="s">
        <v>119</v>
      </c>
      <c r="N449" s="20">
        <f>VLOOKUP(M449,Table13[#All],2,0)</f>
        <v>1</v>
      </c>
      <c r="O449" s="23" t="s">
        <v>119</v>
      </c>
      <c r="P449" s="20">
        <f>VLOOKUP(O449,Table14[#All],2,0)</f>
        <v>0</v>
      </c>
      <c r="Q449" s="23" t="s">
        <v>104</v>
      </c>
      <c r="R449" s="20">
        <f>VLOOKUP(Q449,Table16[#All],2,0)</f>
        <v>0</v>
      </c>
      <c r="S449" s="23" t="s">
        <v>111</v>
      </c>
      <c r="T449" s="20">
        <f>VLOOKUP(S449,Table17[#All],2,0)</f>
        <v>0</v>
      </c>
      <c r="U449" s="24">
        <v>199900</v>
      </c>
    </row>
    <row r="450" spans="1:21">
      <c r="A450" s="19" t="s">
        <v>214</v>
      </c>
      <c r="B450" s="20">
        <f>VLOOKUP(A450,Table7[#All],2,)</f>
        <v>13</v>
      </c>
      <c r="C450" s="20" t="s">
        <v>91</v>
      </c>
      <c r="D450" s="20">
        <f>VLOOKUP(C450,Table8[#All],2,0)</f>
        <v>0</v>
      </c>
      <c r="E450" s="20" t="s">
        <v>92</v>
      </c>
      <c r="F450" s="20">
        <f>VLOOKUP(E450,Table9[#All],2,0)</f>
        <v>0</v>
      </c>
      <c r="G450" s="20" t="s">
        <v>176</v>
      </c>
      <c r="H450" s="20">
        <f>VLOOKUP(G450,Table10[#All],2,0)</f>
        <v>2</v>
      </c>
      <c r="I450" s="20" t="s">
        <v>98</v>
      </c>
      <c r="J450" s="20">
        <f>VLOOKUP(I450,Table11[#All],2,0)</f>
        <v>1</v>
      </c>
      <c r="K450" s="20" t="s">
        <v>98</v>
      </c>
      <c r="L450" s="20">
        <f>VLOOKUP(K450,Table12[#All],2,0)</f>
        <v>0</v>
      </c>
      <c r="M450" s="20" t="s">
        <v>98</v>
      </c>
      <c r="N450" s="20">
        <f>VLOOKUP(M450,Table13[#All],2,0)</f>
        <v>2</v>
      </c>
      <c r="O450" s="20" t="s">
        <v>98</v>
      </c>
      <c r="P450" s="20">
        <f>VLOOKUP(O450,Table14[#All],2,0)</f>
        <v>1</v>
      </c>
      <c r="Q450" s="20" t="s">
        <v>167</v>
      </c>
      <c r="R450" s="20">
        <f>VLOOKUP(Q450,Table16[#All],2,0)</f>
        <v>1</v>
      </c>
      <c r="S450" s="20" t="s">
        <v>111</v>
      </c>
      <c r="T450" s="20">
        <f>VLOOKUP(S450,Table17[#All],2,0)</f>
        <v>0</v>
      </c>
      <c r="U450" s="21">
        <v>119500</v>
      </c>
    </row>
    <row r="451" spans="1:21">
      <c r="A451" s="22" t="s">
        <v>188</v>
      </c>
      <c r="B451" s="20">
        <f>VLOOKUP(A451,Table7[#All],2,)</f>
        <v>7</v>
      </c>
      <c r="C451" s="23" t="s">
        <v>91</v>
      </c>
      <c r="D451" s="20">
        <f>VLOOKUP(C451,Table8[#All],2,0)</f>
        <v>0</v>
      </c>
      <c r="E451" s="23" t="s">
        <v>92</v>
      </c>
      <c r="F451" s="20">
        <f>VLOOKUP(E451,Table9[#All],2,0)</f>
        <v>0</v>
      </c>
      <c r="G451" s="23" t="s">
        <v>176</v>
      </c>
      <c r="H451" s="20">
        <f>VLOOKUP(G451,Table10[#All],2,0)</f>
        <v>2</v>
      </c>
      <c r="I451" s="23" t="s">
        <v>98</v>
      </c>
      <c r="J451" s="20">
        <f>VLOOKUP(I451,Table11[#All],2,0)</f>
        <v>1</v>
      </c>
      <c r="K451" s="23" t="s">
        <v>98</v>
      </c>
      <c r="L451" s="20">
        <f>VLOOKUP(K451,Table12[#All],2,0)</f>
        <v>0</v>
      </c>
      <c r="M451" s="23" t="s">
        <v>126</v>
      </c>
      <c r="N451" s="20">
        <f>VLOOKUP(M451,Table13[#All],2,0)</f>
        <v>0</v>
      </c>
      <c r="O451" s="23" t="s">
        <v>98</v>
      </c>
      <c r="P451" s="20">
        <f>VLOOKUP(O451,Table14[#All],2,0)</f>
        <v>1</v>
      </c>
      <c r="Q451" s="23" t="s">
        <v>104</v>
      </c>
      <c r="R451" s="20">
        <f>VLOOKUP(Q451,Table16[#All],2,0)</f>
        <v>0</v>
      </c>
      <c r="S451" s="23" t="s">
        <v>111</v>
      </c>
      <c r="T451" s="20">
        <f>VLOOKUP(S451,Table17[#All],2,0)</f>
        <v>0</v>
      </c>
      <c r="U451" s="24">
        <v>120000</v>
      </c>
    </row>
    <row r="452" spans="1:21">
      <c r="A452" s="19" t="s">
        <v>188</v>
      </c>
      <c r="B452" s="20">
        <f>VLOOKUP(A452,Table7[#All],2,)</f>
        <v>7</v>
      </c>
      <c r="C452" s="20" t="s">
        <v>91</v>
      </c>
      <c r="D452" s="20">
        <f>VLOOKUP(C452,Table8[#All],2,0)</f>
        <v>0</v>
      </c>
      <c r="E452" s="20" t="s">
        <v>92</v>
      </c>
      <c r="F452" s="20">
        <f>VLOOKUP(E452,Table9[#All],2,0)</f>
        <v>0</v>
      </c>
      <c r="G452" s="20" t="s">
        <v>93</v>
      </c>
      <c r="H452" s="20">
        <f>VLOOKUP(G452,Table10[#All],2,0)</f>
        <v>1</v>
      </c>
      <c r="I452" s="20" t="s">
        <v>98</v>
      </c>
      <c r="J452" s="20">
        <f>VLOOKUP(I452,Table11[#All],2,0)</f>
        <v>1</v>
      </c>
      <c r="K452" s="20" t="s">
        <v>98</v>
      </c>
      <c r="L452" s="20">
        <f>VLOOKUP(K452,Table12[#All],2,0)</f>
        <v>0</v>
      </c>
      <c r="M452" s="20" t="s">
        <v>126</v>
      </c>
      <c r="N452" s="20">
        <f>VLOOKUP(M452,Table13[#All],2,0)</f>
        <v>0</v>
      </c>
      <c r="O452" s="20" t="s">
        <v>119</v>
      </c>
      <c r="P452" s="20">
        <f>VLOOKUP(O452,Table14[#All],2,0)</f>
        <v>0</v>
      </c>
      <c r="Q452" s="20" t="s">
        <v>167</v>
      </c>
      <c r="R452" s="20">
        <f>VLOOKUP(Q452,Table16[#All],2,0)</f>
        <v>1</v>
      </c>
      <c r="S452" s="20" t="s">
        <v>111</v>
      </c>
      <c r="T452" s="20">
        <f>VLOOKUP(S452,Table17[#All],2,0)</f>
        <v>0</v>
      </c>
      <c r="U452" s="21">
        <v>110000</v>
      </c>
    </row>
    <row r="453" spans="1:21">
      <c r="A453" s="22" t="s">
        <v>199</v>
      </c>
      <c r="B453" s="20">
        <f>VLOOKUP(A453,Table7[#All],2,)</f>
        <v>19</v>
      </c>
      <c r="C453" s="23" t="s">
        <v>91</v>
      </c>
      <c r="D453" s="20">
        <f>VLOOKUP(C453,Table8[#All],2,0)</f>
        <v>0</v>
      </c>
      <c r="E453" s="23" t="s">
        <v>92</v>
      </c>
      <c r="F453" s="20">
        <f>VLOOKUP(E453,Table9[#All],2,0)</f>
        <v>0</v>
      </c>
      <c r="G453" s="23" t="s">
        <v>93</v>
      </c>
      <c r="H453" s="20">
        <f>VLOOKUP(G453,Table10[#All],2,0)</f>
        <v>1</v>
      </c>
      <c r="I453" s="23" t="s">
        <v>119</v>
      </c>
      <c r="J453" s="20">
        <f>VLOOKUP(I453,Table11[#All],2,0)</f>
        <v>0</v>
      </c>
      <c r="K453" s="23" t="s">
        <v>98</v>
      </c>
      <c r="L453" s="20">
        <f>VLOOKUP(K453,Table12[#All],2,0)</f>
        <v>0</v>
      </c>
      <c r="M453" s="23" t="s">
        <v>98</v>
      </c>
      <c r="N453" s="20">
        <f>VLOOKUP(M453,Table13[#All],2,0)</f>
        <v>2</v>
      </c>
      <c r="O453" s="23" t="s">
        <v>119</v>
      </c>
      <c r="P453" s="20">
        <f>VLOOKUP(O453,Table14[#All],2,0)</f>
        <v>0</v>
      </c>
      <c r="Q453" s="23" t="s">
        <v>104</v>
      </c>
      <c r="R453" s="20">
        <f>VLOOKUP(Q453,Table16[#All],2,0)</f>
        <v>0</v>
      </c>
      <c r="S453" s="23" t="s">
        <v>111</v>
      </c>
      <c r="T453" s="20">
        <f>VLOOKUP(S453,Table17[#All],2,0)</f>
        <v>0</v>
      </c>
      <c r="U453" s="24">
        <v>280000</v>
      </c>
    </row>
    <row r="454" spans="1:21">
      <c r="A454" s="19" t="s">
        <v>218</v>
      </c>
      <c r="B454" s="20">
        <f>VLOOKUP(A454,Table7[#All],2,)</f>
        <v>16</v>
      </c>
      <c r="C454" s="20" t="s">
        <v>91</v>
      </c>
      <c r="D454" s="20">
        <f>VLOOKUP(C454,Table8[#All],2,0)</f>
        <v>0</v>
      </c>
      <c r="E454" s="20" t="s">
        <v>92</v>
      </c>
      <c r="F454" s="20">
        <f>VLOOKUP(E454,Table9[#All],2,0)</f>
        <v>0</v>
      </c>
      <c r="G454" s="20" t="s">
        <v>122</v>
      </c>
      <c r="H454" s="20">
        <f>VLOOKUP(G454,Table10[#All],2,0)</f>
        <v>0</v>
      </c>
      <c r="I454" s="20" t="s">
        <v>126</v>
      </c>
      <c r="J454" s="20">
        <f>VLOOKUP(I454,Table11[#All],2,0)</f>
        <v>2</v>
      </c>
      <c r="K454" s="20" t="s">
        <v>98</v>
      </c>
      <c r="L454" s="20">
        <f>VLOOKUP(K454,Table12[#All],2,0)</f>
        <v>0</v>
      </c>
      <c r="M454" s="20" t="s">
        <v>126</v>
      </c>
      <c r="N454" s="20">
        <f>VLOOKUP(M454,Table13[#All],2,0)</f>
        <v>0</v>
      </c>
      <c r="O454" s="20" t="s">
        <v>98</v>
      </c>
      <c r="P454" s="20">
        <f>VLOOKUP(O454,Table14[#All],2,0)</f>
        <v>1</v>
      </c>
      <c r="Q454" s="20" t="s">
        <v>104</v>
      </c>
      <c r="R454" s="20">
        <f>VLOOKUP(Q454,Table16[#All],2,0)</f>
        <v>0</v>
      </c>
      <c r="S454" s="20" t="s">
        <v>111</v>
      </c>
      <c r="T454" s="20">
        <f>VLOOKUP(S454,Table17[#All],2,0)</f>
        <v>0</v>
      </c>
      <c r="U454" s="21">
        <v>204000</v>
      </c>
    </row>
    <row r="455" spans="1:21">
      <c r="A455" s="22" t="s">
        <v>163</v>
      </c>
      <c r="B455" s="20">
        <f>VLOOKUP(A455,Table7[#All],2,)</f>
        <v>5</v>
      </c>
      <c r="C455" s="23" t="s">
        <v>91</v>
      </c>
      <c r="D455" s="20">
        <f>VLOOKUP(C455,Table8[#All],2,0)</f>
        <v>0</v>
      </c>
      <c r="E455" s="23" t="s">
        <v>92</v>
      </c>
      <c r="F455" s="20">
        <f>VLOOKUP(E455,Table9[#All],2,0)</f>
        <v>0</v>
      </c>
      <c r="G455" s="23" t="s">
        <v>122</v>
      </c>
      <c r="H455" s="20">
        <f>VLOOKUP(G455,Table10[#All],2,0)</f>
        <v>0</v>
      </c>
      <c r="I455" s="23" t="s">
        <v>119</v>
      </c>
      <c r="J455" s="20">
        <f>VLOOKUP(I455,Table11[#All],2,0)</f>
        <v>0</v>
      </c>
      <c r="K455" s="23" t="s">
        <v>98</v>
      </c>
      <c r="L455" s="20">
        <f>VLOOKUP(K455,Table12[#All],2,0)</f>
        <v>0</v>
      </c>
      <c r="M455" s="23" t="s">
        <v>126</v>
      </c>
      <c r="N455" s="20">
        <f>VLOOKUP(M455,Table13[#All],2,0)</f>
        <v>0</v>
      </c>
      <c r="O455" s="23" t="s">
        <v>119</v>
      </c>
      <c r="P455" s="20">
        <f>VLOOKUP(O455,Table14[#All],2,0)</f>
        <v>0</v>
      </c>
      <c r="Q455" s="23" t="s">
        <v>104</v>
      </c>
      <c r="R455" s="20">
        <f>VLOOKUP(Q455,Table16[#All],2,0)</f>
        <v>0</v>
      </c>
      <c r="S455" s="23" t="s">
        <v>111</v>
      </c>
      <c r="T455" s="20">
        <f>VLOOKUP(S455,Table17[#All],2,0)</f>
        <v>0</v>
      </c>
      <c r="U455" s="24">
        <v>210000</v>
      </c>
    </row>
    <row r="456" spans="1:21">
      <c r="A456" s="19" t="s">
        <v>217</v>
      </c>
      <c r="B456" s="20">
        <f>VLOOKUP(A456,Table7[#All],2,)</f>
        <v>4</v>
      </c>
      <c r="C456" s="20" t="s">
        <v>91</v>
      </c>
      <c r="D456" s="20">
        <f>VLOOKUP(C456,Table8[#All],2,0)</f>
        <v>0</v>
      </c>
      <c r="E456" s="20" t="s">
        <v>179</v>
      </c>
      <c r="F456" s="20">
        <f>VLOOKUP(E456,Table9[#All],2,0)</f>
        <v>2</v>
      </c>
      <c r="G456" s="20" t="s">
        <v>93</v>
      </c>
      <c r="H456" s="20">
        <f>VLOOKUP(G456,Table10[#All],2,0)</f>
        <v>1</v>
      </c>
      <c r="I456" s="20" t="s">
        <v>98</v>
      </c>
      <c r="J456" s="20">
        <f>VLOOKUP(I456,Table11[#All],2,0)</f>
        <v>1</v>
      </c>
      <c r="K456" s="20" t="s">
        <v>98</v>
      </c>
      <c r="L456" s="20">
        <f>VLOOKUP(K456,Table12[#All],2,0)</f>
        <v>0</v>
      </c>
      <c r="M456" s="20" t="s">
        <v>98</v>
      </c>
      <c r="N456" s="20">
        <f>VLOOKUP(M456,Table13[#All],2,0)</f>
        <v>2</v>
      </c>
      <c r="O456" s="20" t="s">
        <v>98</v>
      </c>
      <c r="P456" s="20">
        <f>VLOOKUP(O456,Table14[#All],2,0)</f>
        <v>1</v>
      </c>
      <c r="Q456" s="20" t="s">
        <v>104</v>
      </c>
      <c r="R456" s="20">
        <f>VLOOKUP(Q456,Table16[#All],2,0)</f>
        <v>0</v>
      </c>
      <c r="S456" s="20" t="s">
        <v>178</v>
      </c>
      <c r="T456" s="20">
        <f>VLOOKUP(S456,Table17[#All],2,0)</f>
        <v>5</v>
      </c>
      <c r="U456" s="21">
        <v>188000</v>
      </c>
    </row>
    <row r="457" spans="1:21">
      <c r="A457" s="22" t="s">
        <v>175</v>
      </c>
      <c r="B457" s="20">
        <f>VLOOKUP(A457,Table7[#All],2,)</f>
        <v>6</v>
      </c>
      <c r="C457" s="23" t="s">
        <v>91</v>
      </c>
      <c r="D457" s="20">
        <f>VLOOKUP(C457,Table8[#All],2,0)</f>
        <v>0</v>
      </c>
      <c r="E457" s="23" t="s">
        <v>92</v>
      </c>
      <c r="F457" s="20">
        <f>VLOOKUP(E457,Table9[#All],2,0)</f>
        <v>0</v>
      </c>
      <c r="G457" s="23" t="s">
        <v>93</v>
      </c>
      <c r="H457" s="20">
        <f>VLOOKUP(G457,Table10[#All],2,0)</f>
        <v>1</v>
      </c>
      <c r="I457" s="23" t="s">
        <v>98</v>
      </c>
      <c r="J457" s="20">
        <f>VLOOKUP(I457,Table11[#All],2,0)</f>
        <v>1</v>
      </c>
      <c r="K457" s="23" t="s">
        <v>98</v>
      </c>
      <c r="L457" s="20">
        <f>VLOOKUP(K457,Table12[#All],2,0)</f>
        <v>0</v>
      </c>
      <c r="M457" s="23" t="s">
        <v>139</v>
      </c>
      <c r="N457" s="20">
        <f>VLOOKUP(M457,Table13[#All],2,0)</f>
        <v>3</v>
      </c>
      <c r="O457" s="23" t="s">
        <v>98</v>
      </c>
      <c r="P457" s="20">
        <f>VLOOKUP(O457,Table14[#All],2,0)</f>
        <v>1</v>
      </c>
      <c r="Q457" s="23" t="s">
        <v>104</v>
      </c>
      <c r="R457" s="20">
        <f>VLOOKUP(Q457,Table16[#All],2,0)</f>
        <v>0</v>
      </c>
      <c r="S457" s="23" t="s">
        <v>111</v>
      </c>
      <c r="T457" s="20">
        <f>VLOOKUP(S457,Table17[#All],2,0)</f>
        <v>0</v>
      </c>
      <c r="U457" s="24">
        <v>175500</v>
      </c>
    </row>
    <row r="458" spans="1:21">
      <c r="A458" s="19" t="s">
        <v>188</v>
      </c>
      <c r="B458" s="20">
        <f>VLOOKUP(A458,Table7[#All],2,)</f>
        <v>7</v>
      </c>
      <c r="C458" s="20" t="s">
        <v>91</v>
      </c>
      <c r="D458" s="20">
        <f>VLOOKUP(C458,Table8[#All],2,0)</f>
        <v>0</v>
      </c>
      <c r="E458" s="20" t="s">
        <v>92</v>
      </c>
      <c r="F458" s="20">
        <f>VLOOKUP(E458,Table9[#All],2,0)</f>
        <v>0</v>
      </c>
      <c r="G458" s="20" t="s">
        <v>122</v>
      </c>
      <c r="H458" s="20">
        <f>VLOOKUP(G458,Table10[#All],2,0)</f>
        <v>0</v>
      </c>
      <c r="I458" s="20" t="s">
        <v>98</v>
      </c>
      <c r="J458" s="20">
        <f>VLOOKUP(I458,Table11[#All],2,0)</f>
        <v>1</v>
      </c>
      <c r="K458" s="20" t="s">
        <v>98</v>
      </c>
      <c r="L458" s="20">
        <f>VLOOKUP(K458,Table12[#All],2,0)</f>
        <v>0</v>
      </c>
      <c r="M458" s="20" t="s">
        <v>139</v>
      </c>
      <c r="N458" s="20">
        <f>VLOOKUP(M458,Table13[#All],2,0)</f>
        <v>3</v>
      </c>
      <c r="O458" s="20" t="s">
        <v>98</v>
      </c>
      <c r="P458" s="20">
        <f>VLOOKUP(O458,Table14[#All],2,0)</f>
        <v>1</v>
      </c>
      <c r="Q458" s="20" t="s">
        <v>104</v>
      </c>
      <c r="R458" s="20">
        <f>VLOOKUP(Q458,Table16[#All],2,0)</f>
        <v>0</v>
      </c>
      <c r="S458" s="20" t="s">
        <v>172</v>
      </c>
      <c r="T458" s="20">
        <f>VLOOKUP(S458,Table17[#All],2,0)</f>
        <v>1</v>
      </c>
      <c r="U458" s="21">
        <v>98000</v>
      </c>
    </row>
    <row r="459" spans="1:21">
      <c r="A459" s="22" t="s">
        <v>199</v>
      </c>
      <c r="B459" s="20">
        <f>VLOOKUP(A459,Table7[#All],2,)</f>
        <v>19</v>
      </c>
      <c r="C459" s="23" t="s">
        <v>91</v>
      </c>
      <c r="D459" s="20">
        <f>VLOOKUP(C459,Table8[#All],2,0)</f>
        <v>0</v>
      </c>
      <c r="E459" s="23" t="s">
        <v>92</v>
      </c>
      <c r="F459" s="20">
        <f>VLOOKUP(E459,Table9[#All],2,0)</f>
        <v>0</v>
      </c>
      <c r="G459" s="23" t="s">
        <v>93</v>
      </c>
      <c r="H459" s="20">
        <f>VLOOKUP(G459,Table10[#All],2,0)</f>
        <v>1</v>
      </c>
      <c r="I459" s="23" t="s">
        <v>119</v>
      </c>
      <c r="J459" s="20">
        <f>VLOOKUP(I459,Table11[#All],2,0)</f>
        <v>0</v>
      </c>
      <c r="K459" s="23" t="s">
        <v>98</v>
      </c>
      <c r="L459" s="20">
        <f>VLOOKUP(K459,Table12[#All],2,0)</f>
        <v>0</v>
      </c>
      <c r="M459" s="23" t="s">
        <v>126</v>
      </c>
      <c r="N459" s="20">
        <f>VLOOKUP(M459,Table13[#All],2,0)</f>
        <v>0</v>
      </c>
      <c r="O459" s="23" t="s">
        <v>119</v>
      </c>
      <c r="P459" s="20">
        <f>VLOOKUP(O459,Table14[#All],2,0)</f>
        <v>0</v>
      </c>
      <c r="Q459" s="23" t="s">
        <v>104</v>
      </c>
      <c r="R459" s="20">
        <f>VLOOKUP(Q459,Table16[#All],2,0)</f>
        <v>0</v>
      </c>
      <c r="S459" s="23" t="s">
        <v>111</v>
      </c>
      <c r="T459" s="20">
        <f>VLOOKUP(S459,Table17[#All],2,0)</f>
        <v>0</v>
      </c>
      <c r="U459" s="24">
        <v>256000</v>
      </c>
    </row>
    <row r="460" spans="1:21">
      <c r="A460" s="19" t="s">
        <v>188</v>
      </c>
      <c r="B460" s="20">
        <f>VLOOKUP(A460,Table7[#All],2,)</f>
        <v>7</v>
      </c>
      <c r="C460" s="20" t="s">
        <v>91</v>
      </c>
      <c r="D460" s="20">
        <f>VLOOKUP(C460,Table8[#All],2,0)</f>
        <v>0</v>
      </c>
      <c r="E460" s="20" t="s">
        <v>92</v>
      </c>
      <c r="F460" s="20">
        <f>VLOOKUP(E460,Table9[#All],2,0)</f>
        <v>0</v>
      </c>
      <c r="G460" s="20" t="s">
        <v>122</v>
      </c>
      <c r="H460" s="20">
        <f>VLOOKUP(G460,Table10[#All],2,0)</f>
        <v>0</v>
      </c>
      <c r="I460" s="20" t="s">
        <v>98</v>
      </c>
      <c r="J460" s="20">
        <f>VLOOKUP(I460,Table11[#All],2,0)</f>
        <v>1</v>
      </c>
      <c r="K460" s="20" t="s">
        <v>98</v>
      </c>
      <c r="L460" s="20">
        <f>VLOOKUP(K460,Table12[#All],2,0)</f>
        <v>0</v>
      </c>
      <c r="M460" s="20" t="s">
        <v>139</v>
      </c>
      <c r="N460" s="20">
        <f>VLOOKUP(M460,Table13[#All],2,0)</f>
        <v>3</v>
      </c>
      <c r="O460" s="20" t="s">
        <v>119</v>
      </c>
      <c r="P460" s="20">
        <f>VLOOKUP(O460,Table14[#All],2,0)</f>
        <v>0</v>
      </c>
      <c r="Q460" s="20" t="s">
        <v>104</v>
      </c>
      <c r="R460" s="20">
        <f>VLOOKUP(Q460,Table16[#All],2,0)</f>
        <v>0</v>
      </c>
      <c r="S460" s="20" t="s">
        <v>111</v>
      </c>
      <c r="T460" s="20">
        <f>VLOOKUP(S460,Table17[#All],2,0)</f>
        <v>0</v>
      </c>
      <c r="U460" s="21">
        <v>161000</v>
      </c>
    </row>
    <row r="461" spans="1:21">
      <c r="A461" s="22" t="s">
        <v>197</v>
      </c>
      <c r="B461" s="20">
        <f>VLOOKUP(A461,Table7[#All],2,)</f>
        <v>8</v>
      </c>
      <c r="C461" s="23" t="s">
        <v>91</v>
      </c>
      <c r="D461" s="20">
        <f>VLOOKUP(C461,Table8[#All],2,0)</f>
        <v>0</v>
      </c>
      <c r="E461" s="23" t="s">
        <v>92</v>
      </c>
      <c r="F461" s="20">
        <f>VLOOKUP(E461,Table9[#All],2,0)</f>
        <v>0</v>
      </c>
      <c r="G461" s="23" t="s">
        <v>176</v>
      </c>
      <c r="H461" s="20">
        <f>VLOOKUP(G461,Table10[#All],2,0)</f>
        <v>2</v>
      </c>
      <c r="I461" s="23" t="s">
        <v>98</v>
      </c>
      <c r="J461" s="20">
        <f>VLOOKUP(I461,Table11[#All],2,0)</f>
        <v>1</v>
      </c>
      <c r="K461" s="23" t="s">
        <v>98</v>
      </c>
      <c r="L461" s="20">
        <f>VLOOKUP(K461,Table12[#All],2,0)</f>
        <v>0</v>
      </c>
      <c r="M461" s="23" t="s">
        <v>98</v>
      </c>
      <c r="N461" s="20">
        <f>VLOOKUP(M461,Table13[#All],2,0)</f>
        <v>2</v>
      </c>
      <c r="O461" s="23" t="s">
        <v>119</v>
      </c>
      <c r="P461" s="20">
        <f>VLOOKUP(O461,Table14[#All],2,0)</f>
        <v>0</v>
      </c>
      <c r="Q461" s="23" t="s">
        <v>104</v>
      </c>
      <c r="R461" s="20">
        <f>VLOOKUP(Q461,Table16[#All],2,0)</f>
        <v>0</v>
      </c>
      <c r="S461" s="23" t="s">
        <v>111</v>
      </c>
      <c r="T461" s="20">
        <f>VLOOKUP(S461,Table17[#All],2,0)</f>
        <v>0</v>
      </c>
      <c r="U461" s="24">
        <v>110000</v>
      </c>
    </row>
    <row r="462" spans="1:21">
      <c r="A462" s="19" t="s">
        <v>163</v>
      </c>
      <c r="B462" s="20">
        <f>VLOOKUP(A462,Table7[#All],2,)</f>
        <v>5</v>
      </c>
      <c r="C462" s="20" t="s">
        <v>225</v>
      </c>
      <c r="D462" s="20">
        <f>VLOOKUP(C462,Table8[#All],2,0)</f>
        <v>6</v>
      </c>
      <c r="E462" s="20" t="s">
        <v>92</v>
      </c>
      <c r="F462" s="20">
        <f>VLOOKUP(E462,Table9[#All],2,0)</f>
        <v>0</v>
      </c>
      <c r="G462" s="20" t="s">
        <v>122</v>
      </c>
      <c r="H462" s="20">
        <f>VLOOKUP(G462,Table10[#All],2,0)</f>
        <v>0</v>
      </c>
      <c r="I462" s="20" t="s">
        <v>119</v>
      </c>
      <c r="J462" s="20">
        <f>VLOOKUP(I462,Table11[#All],2,0)</f>
        <v>0</v>
      </c>
      <c r="K462" s="20" t="s">
        <v>98</v>
      </c>
      <c r="L462" s="20">
        <f>VLOOKUP(K462,Table12[#All],2,0)</f>
        <v>0</v>
      </c>
      <c r="M462" s="20" t="s">
        <v>126</v>
      </c>
      <c r="N462" s="20">
        <f>VLOOKUP(M462,Table13[#All],2,0)</f>
        <v>0</v>
      </c>
      <c r="O462" s="20" t="s">
        <v>98</v>
      </c>
      <c r="P462" s="20">
        <f>VLOOKUP(O462,Table14[#All],2,0)</f>
        <v>1</v>
      </c>
      <c r="Q462" s="20" t="s">
        <v>104</v>
      </c>
      <c r="R462" s="20">
        <f>VLOOKUP(Q462,Table16[#All],2,0)</f>
        <v>0</v>
      </c>
      <c r="S462" s="20" t="s">
        <v>150</v>
      </c>
      <c r="T462" s="20">
        <f>VLOOKUP(S462,Table17[#All],2,0)</f>
        <v>2</v>
      </c>
      <c r="U462" s="21">
        <v>263435</v>
      </c>
    </row>
    <row r="463" spans="1:21">
      <c r="A463" s="22" t="s">
        <v>200</v>
      </c>
      <c r="B463" s="20">
        <f>VLOOKUP(A463,Table7[#All],2,)</f>
        <v>23</v>
      </c>
      <c r="C463" s="23" t="s">
        <v>90</v>
      </c>
      <c r="D463" s="20">
        <f>VLOOKUP(C463,Table8[#All],2,0)</f>
        <v>1</v>
      </c>
      <c r="E463" s="23" t="s">
        <v>92</v>
      </c>
      <c r="F463" s="20">
        <f>VLOOKUP(E463,Table9[#All],2,0)</f>
        <v>0</v>
      </c>
      <c r="G463" s="23" t="s">
        <v>122</v>
      </c>
      <c r="H463" s="20">
        <f>VLOOKUP(G463,Table10[#All],2,0)</f>
        <v>0</v>
      </c>
      <c r="I463" s="23" t="s">
        <v>119</v>
      </c>
      <c r="J463" s="20">
        <f>VLOOKUP(I463,Table11[#All],2,0)</f>
        <v>0</v>
      </c>
      <c r="K463" s="23" t="s">
        <v>119</v>
      </c>
      <c r="L463" s="20">
        <f>VLOOKUP(K463,Table12[#All],2,0)</f>
        <v>1</v>
      </c>
      <c r="M463" s="23" t="s">
        <v>126</v>
      </c>
      <c r="N463" s="20">
        <f>VLOOKUP(M463,Table13[#All],2,0)</f>
        <v>0</v>
      </c>
      <c r="O463" s="23" t="s">
        <v>119</v>
      </c>
      <c r="P463" s="20">
        <f>VLOOKUP(O463,Table14[#All],2,0)</f>
        <v>0</v>
      </c>
      <c r="Q463" s="23" t="s">
        <v>104</v>
      </c>
      <c r="R463" s="20">
        <f>VLOOKUP(Q463,Table16[#All],2,0)</f>
        <v>0</v>
      </c>
      <c r="S463" s="23" t="s">
        <v>111</v>
      </c>
      <c r="T463" s="20">
        <f>VLOOKUP(S463,Table17[#All],2,0)</f>
        <v>0</v>
      </c>
      <c r="U463" s="24">
        <v>155000</v>
      </c>
    </row>
    <row r="464" spans="1:21">
      <c r="A464" s="19" t="s">
        <v>169</v>
      </c>
      <c r="B464" s="20">
        <f>VLOOKUP(A464,Table7[#All],2,)</f>
        <v>9</v>
      </c>
      <c r="C464" s="20" t="s">
        <v>91</v>
      </c>
      <c r="D464" s="20">
        <f>VLOOKUP(C464,Table8[#All],2,0)</f>
        <v>0</v>
      </c>
      <c r="E464" s="20" t="s">
        <v>92</v>
      </c>
      <c r="F464" s="20">
        <f>VLOOKUP(E464,Table9[#All],2,0)</f>
        <v>0</v>
      </c>
      <c r="G464" s="20" t="s">
        <v>93</v>
      </c>
      <c r="H464" s="20">
        <f>VLOOKUP(G464,Table10[#All],2,0)</f>
        <v>1</v>
      </c>
      <c r="I464" s="20" t="s">
        <v>98</v>
      </c>
      <c r="J464" s="20">
        <f>VLOOKUP(I464,Table11[#All],2,0)</f>
        <v>1</v>
      </c>
      <c r="K464" s="20" t="s">
        <v>98</v>
      </c>
      <c r="L464" s="20">
        <f>VLOOKUP(K464,Table12[#All],2,0)</f>
        <v>0</v>
      </c>
      <c r="M464" s="20" t="s">
        <v>119</v>
      </c>
      <c r="N464" s="20">
        <f>VLOOKUP(M464,Table13[#All],2,0)</f>
        <v>1</v>
      </c>
      <c r="O464" s="20" t="s">
        <v>98</v>
      </c>
      <c r="P464" s="20">
        <f>VLOOKUP(O464,Table14[#All],2,0)</f>
        <v>1</v>
      </c>
      <c r="Q464" s="20" t="s">
        <v>104</v>
      </c>
      <c r="R464" s="20">
        <f>VLOOKUP(Q464,Table16[#All],2,0)</f>
        <v>0</v>
      </c>
      <c r="S464" s="20" t="s">
        <v>111</v>
      </c>
      <c r="T464" s="20">
        <f>VLOOKUP(S464,Table17[#All],2,0)</f>
        <v>0</v>
      </c>
      <c r="U464" s="21">
        <v>62383</v>
      </c>
    </row>
    <row r="465" spans="1:21">
      <c r="A465" s="22" t="s">
        <v>212</v>
      </c>
      <c r="B465" s="20">
        <f>VLOOKUP(A465,Table7[#All],2,)</f>
        <v>2</v>
      </c>
      <c r="C465" s="23" t="s">
        <v>91</v>
      </c>
      <c r="D465" s="20">
        <f>VLOOKUP(C465,Table8[#All],2,0)</f>
        <v>0</v>
      </c>
      <c r="E465" s="23" t="s">
        <v>92</v>
      </c>
      <c r="F465" s="20">
        <f>VLOOKUP(E465,Table9[#All],2,0)</f>
        <v>0</v>
      </c>
      <c r="G465" s="23" t="s">
        <v>122</v>
      </c>
      <c r="H465" s="20">
        <f>VLOOKUP(G465,Table10[#All],2,0)</f>
        <v>0</v>
      </c>
      <c r="I465" s="23" t="s">
        <v>98</v>
      </c>
      <c r="J465" s="20">
        <f>VLOOKUP(I465,Table11[#All],2,0)</f>
        <v>1</v>
      </c>
      <c r="K465" s="23" t="s">
        <v>98</v>
      </c>
      <c r="L465" s="20">
        <f>VLOOKUP(K465,Table12[#All],2,0)</f>
        <v>0</v>
      </c>
      <c r="M465" s="23" t="s">
        <v>139</v>
      </c>
      <c r="N465" s="20">
        <f>VLOOKUP(M465,Table13[#All],2,0)</f>
        <v>3</v>
      </c>
      <c r="O465" s="23" t="s">
        <v>98</v>
      </c>
      <c r="P465" s="20">
        <f>VLOOKUP(O465,Table14[#All],2,0)</f>
        <v>1</v>
      </c>
      <c r="Q465" s="23" t="s">
        <v>104</v>
      </c>
      <c r="R465" s="20">
        <f>VLOOKUP(Q465,Table16[#All],2,0)</f>
        <v>0</v>
      </c>
      <c r="S465" s="23" t="s">
        <v>111</v>
      </c>
      <c r="T465" s="20">
        <f>VLOOKUP(S465,Table17[#All],2,0)</f>
        <v>0</v>
      </c>
      <c r="U465" s="24">
        <v>188700</v>
      </c>
    </row>
    <row r="466" spans="1:21">
      <c r="A466" s="19" t="s">
        <v>209</v>
      </c>
      <c r="B466" s="20">
        <f>VLOOKUP(A466,Table7[#All],2,)</f>
        <v>0</v>
      </c>
      <c r="C466" s="20" t="s">
        <v>91</v>
      </c>
      <c r="D466" s="20">
        <f>VLOOKUP(C466,Table8[#All],2,0)</f>
        <v>0</v>
      </c>
      <c r="E466" s="20" t="s">
        <v>92</v>
      </c>
      <c r="F466" s="20">
        <f>VLOOKUP(E466,Table9[#All],2,0)</f>
        <v>0</v>
      </c>
      <c r="G466" s="20" t="s">
        <v>93</v>
      </c>
      <c r="H466" s="20">
        <f>VLOOKUP(G466,Table10[#All],2,0)</f>
        <v>1</v>
      </c>
      <c r="I466" s="20" t="s">
        <v>119</v>
      </c>
      <c r="J466" s="20">
        <f>VLOOKUP(I466,Table11[#All],2,0)</f>
        <v>0</v>
      </c>
      <c r="K466" s="20" t="s">
        <v>98</v>
      </c>
      <c r="L466" s="20">
        <f>VLOOKUP(K466,Table12[#All],2,0)</f>
        <v>0</v>
      </c>
      <c r="M466" s="20" t="s">
        <v>98</v>
      </c>
      <c r="N466" s="20">
        <f>VLOOKUP(M466,Table13[#All],2,0)</f>
        <v>2</v>
      </c>
      <c r="O466" s="20" t="s">
        <v>98</v>
      </c>
      <c r="P466" s="20">
        <f>VLOOKUP(O466,Table14[#All],2,0)</f>
        <v>1</v>
      </c>
      <c r="Q466" s="20" t="s">
        <v>104</v>
      </c>
      <c r="R466" s="20">
        <f>VLOOKUP(Q466,Table16[#All],2,0)</f>
        <v>0</v>
      </c>
      <c r="S466" s="20" t="s">
        <v>111</v>
      </c>
      <c r="T466" s="20">
        <f>VLOOKUP(S466,Table17[#All],2,0)</f>
        <v>0</v>
      </c>
      <c r="U466" s="21">
        <v>124000</v>
      </c>
    </row>
    <row r="467" spans="1:21">
      <c r="A467" s="22" t="s">
        <v>156</v>
      </c>
      <c r="B467" s="20">
        <f>VLOOKUP(A467,Table7[#All],2,)</f>
        <v>21</v>
      </c>
      <c r="C467" s="23" t="s">
        <v>91</v>
      </c>
      <c r="D467" s="20">
        <f>VLOOKUP(C467,Table8[#All],2,0)</f>
        <v>0</v>
      </c>
      <c r="E467" s="23" t="s">
        <v>129</v>
      </c>
      <c r="F467" s="20">
        <f>VLOOKUP(E467,Table9[#All],2,0)</f>
        <v>3</v>
      </c>
      <c r="G467" s="23" t="s">
        <v>93</v>
      </c>
      <c r="H467" s="20">
        <f>VLOOKUP(G467,Table10[#All],2,0)</f>
        <v>1</v>
      </c>
      <c r="I467" s="23" t="s">
        <v>119</v>
      </c>
      <c r="J467" s="20">
        <f>VLOOKUP(I467,Table11[#All],2,0)</f>
        <v>0</v>
      </c>
      <c r="K467" s="23" t="s">
        <v>98</v>
      </c>
      <c r="L467" s="20">
        <f>VLOOKUP(K467,Table12[#All],2,0)</f>
        <v>0</v>
      </c>
      <c r="M467" s="23" t="s">
        <v>126</v>
      </c>
      <c r="N467" s="20">
        <f>VLOOKUP(M467,Table13[#All],2,0)</f>
        <v>0</v>
      </c>
      <c r="O467" s="23" t="s">
        <v>119</v>
      </c>
      <c r="P467" s="20">
        <f>VLOOKUP(O467,Table14[#All],2,0)</f>
        <v>0</v>
      </c>
      <c r="Q467" s="23" t="s">
        <v>104</v>
      </c>
      <c r="R467" s="20">
        <f>VLOOKUP(Q467,Table16[#All],2,0)</f>
        <v>0</v>
      </c>
      <c r="S467" s="23" t="s">
        <v>111</v>
      </c>
      <c r="T467" s="20">
        <f>VLOOKUP(S467,Table17[#All],2,0)</f>
        <v>0</v>
      </c>
      <c r="U467" s="24">
        <v>178740</v>
      </c>
    </row>
    <row r="468" spans="1:21">
      <c r="A468" s="19" t="s">
        <v>89</v>
      </c>
      <c r="B468" s="20">
        <f>VLOOKUP(A468,Table7[#All],2,)</f>
        <v>11</v>
      </c>
      <c r="C468" s="20" t="s">
        <v>91</v>
      </c>
      <c r="D468" s="20">
        <f>VLOOKUP(C468,Table8[#All],2,0)</f>
        <v>0</v>
      </c>
      <c r="E468" s="20" t="s">
        <v>92</v>
      </c>
      <c r="F468" s="20">
        <f>VLOOKUP(E468,Table9[#All],2,0)</f>
        <v>0</v>
      </c>
      <c r="G468" s="20" t="s">
        <v>93</v>
      </c>
      <c r="H468" s="20">
        <f>VLOOKUP(G468,Table10[#All],2,0)</f>
        <v>1</v>
      </c>
      <c r="I468" s="20" t="s">
        <v>98</v>
      </c>
      <c r="J468" s="20">
        <f>VLOOKUP(I468,Table11[#All],2,0)</f>
        <v>1</v>
      </c>
      <c r="K468" s="20" t="s">
        <v>119</v>
      </c>
      <c r="L468" s="20">
        <f>VLOOKUP(K468,Table12[#All],2,0)</f>
        <v>1</v>
      </c>
      <c r="M468" s="20" t="s">
        <v>98</v>
      </c>
      <c r="N468" s="20">
        <f>VLOOKUP(M468,Table13[#All],2,0)</f>
        <v>2</v>
      </c>
      <c r="O468" s="20" t="s">
        <v>98</v>
      </c>
      <c r="P468" s="20">
        <f>VLOOKUP(O468,Table14[#All],2,0)</f>
        <v>1</v>
      </c>
      <c r="Q468" s="20" t="s">
        <v>104</v>
      </c>
      <c r="R468" s="20">
        <f>VLOOKUP(Q468,Table16[#All],2,0)</f>
        <v>0</v>
      </c>
      <c r="S468" s="20" t="s">
        <v>111</v>
      </c>
      <c r="T468" s="20">
        <f>VLOOKUP(S468,Table17[#All],2,0)</f>
        <v>0</v>
      </c>
      <c r="U468" s="21">
        <v>167000</v>
      </c>
    </row>
    <row r="469" spans="1:21">
      <c r="A469" s="22" t="s">
        <v>89</v>
      </c>
      <c r="B469" s="20">
        <f>VLOOKUP(A469,Table7[#All],2,)</f>
        <v>11</v>
      </c>
      <c r="C469" s="23" t="s">
        <v>182</v>
      </c>
      <c r="D469" s="20">
        <f>VLOOKUP(C469,Table8[#All],2,0)</f>
        <v>3</v>
      </c>
      <c r="E469" s="23" t="s">
        <v>92</v>
      </c>
      <c r="F469" s="20">
        <f>VLOOKUP(E469,Table9[#All],2,0)</f>
        <v>0</v>
      </c>
      <c r="G469" s="23" t="s">
        <v>122</v>
      </c>
      <c r="H469" s="20">
        <f>VLOOKUP(G469,Table10[#All],2,0)</f>
        <v>0</v>
      </c>
      <c r="I469" s="23" t="s">
        <v>98</v>
      </c>
      <c r="J469" s="20">
        <f>VLOOKUP(I469,Table11[#All],2,0)</f>
        <v>1</v>
      </c>
      <c r="K469" s="23" t="s">
        <v>98</v>
      </c>
      <c r="L469" s="20">
        <f>VLOOKUP(K469,Table12[#All],2,0)</f>
        <v>0</v>
      </c>
      <c r="M469" s="23" t="s">
        <v>126</v>
      </c>
      <c r="N469" s="20">
        <f>VLOOKUP(M469,Table13[#All],2,0)</f>
        <v>0</v>
      </c>
      <c r="O469" s="23" t="s">
        <v>119</v>
      </c>
      <c r="P469" s="20">
        <f>VLOOKUP(O469,Table14[#All],2,0)</f>
        <v>0</v>
      </c>
      <c r="Q469" s="23" t="s">
        <v>104</v>
      </c>
      <c r="R469" s="20">
        <f>VLOOKUP(Q469,Table16[#All],2,0)</f>
        <v>0</v>
      </c>
      <c r="S469" s="23" t="s">
        <v>111</v>
      </c>
      <c r="T469" s="20">
        <f>VLOOKUP(S469,Table17[#All],2,0)</f>
        <v>0</v>
      </c>
      <c r="U469" s="24">
        <v>146500</v>
      </c>
    </row>
    <row r="470" spans="1:21">
      <c r="A470" s="19" t="s">
        <v>147</v>
      </c>
      <c r="B470" s="20">
        <f>VLOOKUP(A470,Table7[#All],2,)</f>
        <v>10</v>
      </c>
      <c r="C470" s="20" t="s">
        <v>91</v>
      </c>
      <c r="D470" s="20">
        <f>VLOOKUP(C470,Table8[#All],2,0)</f>
        <v>0</v>
      </c>
      <c r="E470" s="20" t="s">
        <v>92</v>
      </c>
      <c r="F470" s="20">
        <f>VLOOKUP(E470,Table9[#All],2,0)</f>
        <v>0</v>
      </c>
      <c r="G470" s="20" t="s">
        <v>93</v>
      </c>
      <c r="H470" s="20">
        <f>VLOOKUP(G470,Table10[#All],2,0)</f>
        <v>1</v>
      </c>
      <c r="I470" s="20" t="s">
        <v>119</v>
      </c>
      <c r="J470" s="20">
        <f>VLOOKUP(I470,Table11[#All],2,0)</f>
        <v>0</v>
      </c>
      <c r="K470" s="20" t="s">
        <v>98</v>
      </c>
      <c r="L470" s="20">
        <f>VLOOKUP(K470,Table12[#All],2,0)</f>
        <v>0</v>
      </c>
      <c r="M470" s="20" t="s">
        <v>126</v>
      </c>
      <c r="N470" s="20">
        <f>VLOOKUP(M470,Table13[#All],2,0)</f>
        <v>0</v>
      </c>
      <c r="O470" s="20" t="s">
        <v>119</v>
      </c>
      <c r="P470" s="20">
        <f>VLOOKUP(O470,Table14[#All],2,0)</f>
        <v>0</v>
      </c>
      <c r="Q470" s="20" t="s">
        <v>104</v>
      </c>
      <c r="R470" s="20">
        <f>VLOOKUP(Q470,Table16[#All],2,0)</f>
        <v>0</v>
      </c>
      <c r="S470" s="20" t="s">
        <v>111</v>
      </c>
      <c r="T470" s="20">
        <f>VLOOKUP(S470,Table17[#All],2,0)</f>
        <v>0</v>
      </c>
      <c r="U470" s="21">
        <v>250000</v>
      </c>
    </row>
    <row r="471" spans="1:21">
      <c r="A471" s="22" t="s">
        <v>165</v>
      </c>
      <c r="B471" s="20">
        <f>VLOOKUP(A471,Table7[#All],2,)</f>
        <v>12</v>
      </c>
      <c r="C471" s="23" t="s">
        <v>170</v>
      </c>
      <c r="D471" s="20">
        <f>VLOOKUP(C471,Table8[#All],2,0)</f>
        <v>8</v>
      </c>
      <c r="E471" s="23" t="s">
        <v>92</v>
      </c>
      <c r="F471" s="20">
        <f>VLOOKUP(E471,Table9[#All],2,0)</f>
        <v>0</v>
      </c>
      <c r="G471" s="23" t="s">
        <v>122</v>
      </c>
      <c r="H471" s="20">
        <f>VLOOKUP(G471,Table10[#All],2,0)</f>
        <v>0</v>
      </c>
      <c r="I471" s="23" t="s">
        <v>119</v>
      </c>
      <c r="J471" s="20">
        <f>VLOOKUP(I471,Table11[#All],2,0)</f>
        <v>0</v>
      </c>
      <c r="K471" s="23" t="s">
        <v>98</v>
      </c>
      <c r="L471" s="20">
        <f>VLOOKUP(K471,Table12[#All],2,0)</f>
        <v>0</v>
      </c>
      <c r="M471" s="23" t="s">
        <v>126</v>
      </c>
      <c r="N471" s="20">
        <f>VLOOKUP(M471,Table13[#All],2,0)</f>
        <v>0</v>
      </c>
      <c r="O471" s="23" t="s">
        <v>119</v>
      </c>
      <c r="P471" s="20">
        <f>VLOOKUP(O471,Table14[#All],2,0)</f>
        <v>0</v>
      </c>
      <c r="Q471" s="23" t="s">
        <v>104</v>
      </c>
      <c r="R471" s="20">
        <f>VLOOKUP(Q471,Table16[#All],2,0)</f>
        <v>0</v>
      </c>
      <c r="S471" s="23" t="s">
        <v>111</v>
      </c>
      <c r="T471" s="20">
        <f>VLOOKUP(S471,Table17[#All],2,0)</f>
        <v>0</v>
      </c>
      <c r="U471" s="24">
        <v>187000</v>
      </c>
    </row>
    <row r="472" spans="1:21">
      <c r="A472" s="19" t="s">
        <v>128</v>
      </c>
      <c r="B472" s="20">
        <f>VLOOKUP(A472,Table7[#All],2,)</f>
        <v>18</v>
      </c>
      <c r="C472" s="20" t="s">
        <v>91</v>
      </c>
      <c r="D472" s="20">
        <f>VLOOKUP(C472,Table8[#All],2,0)</f>
        <v>0</v>
      </c>
      <c r="E472" s="20" t="s">
        <v>129</v>
      </c>
      <c r="F472" s="20">
        <f>VLOOKUP(E472,Table9[#All],2,0)</f>
        <v>3</v>
      </c>
      <c r="G472" s="20" t="s">
        <v>93</v>
      </c>
      <c r="H472" s="20">
        <f>VLOOKUP(G472,Table10[#All],2,0)</f>
        <v>1</v>
      </c>
      <c r="I472" s="20" t="s">
        <v>119</v>
      </c>
      <c r="J472" s="20">
        <f>VLOOKUP(I472,Table11[#All],2,0)</f>
        <v>0</v>
      </c>
      <c r="K472" s="20" t="s">
        <v>98</v>
      </c>
      <c r="L472" s="20">
        <f>VLOOKUP(K472,Table12[#All],2,0)</f>
        <v>0</v>
      </c>
      <c r="M472" s="20" t="s">
        <v>98</v>
      </c>
      <c r="N472" s="20">
        <f>VLOOKUP(M472,Table13[#All],2,0)</f>
        <v>2</v>
      </c>
      <c r="O472" s="20" t="s">
        <v>119</v>
      </c>
      <c r="P472" s="20">
        <f>VLOOKUP(O472,Table14[#All],2,0)</f>
        <v>0</v>
      </c>
      <c r="Q472" s="20" t="s">
        <v>104</v>
      </c>
      <c r="R472" s="20">
        <f>VLOOKUP(Q472,Table16[#All],2,0)</f>
        <v>0</v>
      </c>
      <c r="S472" s="20" t="s">
        <v>111</v>
      </c>
      <c r="T472" s="20">
        <f>VLOOKUP(S472,Table17[#All],2,0)</f>
        <v>0</v>
      </c>
      <c r="U472" s="21">
        <v>212000</v>
      </c>
    </row>
    <row r="473" spans="1:21">
      <c r="A473" s="22" t="s">
        <v>175</v>
      </c>
      <c r="B473" s="20">
        <f>VLOOKUP(A473,Table7[#All],2,)</f>
        <v>6</v>
      </c>
      <c r="C473" s="23" t="s">
        <v>221</v>
      </c>
      <c r="D473" s="20">
        <f>VLOOKUP(C473,Table8[#All],2,0)</f>
        <v>7</v>
      </c>
      <c r="E473" s="23" t="s">
        <v>92</v>
      </c>
      <c r="F473" s="20">
        <f>VLOOKUP(E473,Table9[#All],2,0)</f>
        <v>0</v>
      </c>
      <c r="G473" s="23" t="s">
        <v>122</v>
      </c>
      <c r="H473" s="20">
        <f>VLOOKUP(G473,Table10[#All],2,0)</f>
        <v>0</v>
      </c>
      <c r="I473" s="23" t="s">
        <v>119</v>
      </c>
      <c r="J473" s="20">
        <f>VLOOKUP(I473,Table11[#All],2,0)</f>
        <v>0</v>
      </c>
      <c r="K473" s="23" t="s">
        <v>98</v>
      </c>
      <c r="L473" s="20">
        <f>VLOOKUP(K473,Table12[#All],2,0)</f>
        <v>0</v>
      </c>
      <c r="M473" s="23" t="s">
        <v>98</v>
      </c>
      <c r="N473" s="20">
        <f>VLOOKUP(M473,Table13[#All],2,0)</f>
        <v>2</v>
      </c>
      <c r="O473" s="23" t="s">
        <v>98</v>
      </c>
      <c r="P473" s="20">
        <f>VLOOKUP(O473,Table14[#All],2,0)</f>
        <v>1</v>
      </c>
      <c r="Q473" s="23" t="s">
        <v>104</v>
      </c>
      <c r="R473" s="20">
        <f>VLOOKUP(Q473,Table16[#All],2,0)</f>
        <v>0</v>
      </c>
      <c r="S473" s="23" t="s">
        <v>111</v>
      </c>
      <c r="T473" s="20">
        <f>VLOOKUP(S473,Table17[#All],2,0)</f>
        <v>0</v>
      </c>
      <c r="U473" s="24">
        <v>190000</v>
      </c>
    </row>
    <row r="474" spans="1:21">
      <c r="A474" s="19" t="s">
        <v>206</v>
      </c>
      <c r="B474" s="20">
        <f>VLOOKUP(A474,Table7[#All],2,)</f>
        <v>15</v>
      </c>
      <c r="C474" s="20" t="s">
        <v>91</v>
      </c>
      <c r="D474" s="20">
        <f>VLOOKUP(C474,Table8[#All],2,0)</f>
        <v>0</v>
      </c>
      <c r="E474" s="20" t="s">
        <v>129</v>
      </c>
      <c r="F474" s="20">
        <f>VLOOKUP(E474,Table9[#All],2,0)</f>
        <v>3</v>
      </c>
      <c r="G474" s="20" t="s">
        <v>158</v>
      </c>
      <c r="H474" s="20">
        <f>VLOOKUP(G474,Table10[#All],2,0)</f>
        <v>5</v>
      </c>
      <c r="I474" s="20" t="s">
        <v>119</v>
      </c>
      <c r="J474" s="20">
        <f>VLOOKUP(I474,Table11[#All],2,0)</f>
        <v>0</v>
      </c>
      <c r="K474" s="20" t="s">
        <v>98</v>
      </c>
      <c r="L474" s="20">
        <f>VLOOKUP(K474,Table12[#All],2,0)</f>
        <v>0</v>
      </c>
      <c r="M474" s="20" t="s">
        <v>126</v>
      </c>
      <c r="N474" s="20">
        <f>VLOOKUP(M474,Table13[#All],2,0)</f>
        <v>0</v>
      </c>
      <c r="O474" s="20" t="s">
        <v>98</v>
      </c>
      <c r="P474" s="20">
        <f>VLOOKUP(O474,Table14[#All],2,0)</f>
        <v>1</v>
      </c>
      <c r="Q474" s="20" t="s">
        <v>104</v>
      </c>
      <c r="R474" s="20">
        <f>VLOOKUP(Q474,Table16[#All],2,0)</f>
        <v>0</v>
      </c>
      <c r="S474" s="20" t="s">
        <v>111</v>
      </c>
      <c r="T474" s="20">
        <f>VLOOKUP(S474,Table17[#All],2,0)</f>
        <v>0</v>
      </c>
      <c r="U474" s="21">
        <v>148000</v>
      </c>
    </row>
    <row r="475" spans="1:21">
      <c r="A475" s="22" t="s">
        <v>147</v>
      </c>
      <c r="B475" s="20">
        <f>VLOOKUP(A475,Table7[#All],2,)</f>
        <v>10</v>
      </c>
      <c r="C475" s="23" t="s">
        <v>91</v>
      </c>
      <c r="D475" s="20">
        <f>VLOOKUP(C475,Table8[#All],2,0)</f>
        <v>0</v>
      </c>
      <c r="E475" s="23" t="s">
        <v>92</v>
      </c>
      <c r="F475" s="20">
        <f>VLOOKUP(E475,Table9[#All],2,0)</f>
        <v>0</v>
      </c>
      <c r="G475" s="23" t="s">
        <v>93</v>
      </c>
      <c r="H475" s="20">
        <f>VLOOKUP(G475,Table10[#All],2,0)</f>
        <v>1</v>
      </c>
      <c r="I475" s="23" t="s">
        <v>126</v>
      </c>
      <c r="J475" s="20">
        <f>VLOOKUP(I475,Table11[#All],2,0)</f>
        <v>2</v>
      </c>
      <c r="K475" s="23" t="s">
        <v>98</v>
      </c>
      <c r="L475" s="20">
        <f>VLOOKUP(K475,Table12[#All],2,0)</f>
        <v>0</v>
      </c>
      <c r="M475" s="23" t="s">
        <v>126</v>
      </c>
      <c r="N475" s="20">
        <f>VLOOKUP(M475,Table13[#All],2,0)</f>
        <v>0</v>
      </c>
      <c r="O475" s="23" t="s">
        <v>119</v>
      </c>
      <c r="P475" s="20">
        <f>VLOOKUP(O475,Table14[#All],2,0)</f>
        <v>0</v>
      </c>
      <c r="Q475" s="23" t="s">
        <v>104</v>
      </c>
      <c r="R475" s="20">
        <f>VLOOKUP(Q475,Table16[#All],2,0)</f>
        <v>0</v>
      </c>
      <c r="S475" s="23" t="s">
        <v>150</v>
      </c>
      <c r="T475" s="20">
        <f>VLOOKUP(S475,Table17[#All],2,0)</f>
        <v>2</v>
      </c>
      <c r="U475" s="24">
        <v>440000</v>
      </c>
    </row>
    <row r="476" spans="1:21">
      <c r="A476" s="19" t="s">
        <v>128</v>
      </c>
      <c r="B476" s="20">
        <f>VLOOKUP(A476,Table7[#All],2,)</f>
        <v>18</v>
      </c>
      <c r="C476" s="20" t="s">
        <v>91</v>
      </c>
      <c r="D476" s="20">
        <f>VLOOKUP(C476,Table8[#All],2,0)</f>
        <v>0</v>
      </c>
      <c r="E476" s="20" t="s">
        <v>129</v>
      </c>
      <c r="F476" s="20">
        <f>VLOOKUP(E476,Table9[#All],2,0)</f>
        <v>3</v>
      </c>
      <c r="G476" s="20" t="s">
        <v>93</v>
      </c>
      <c r="H476" s="20">
        <f>VLOOKUP(G476,Table10[#All],2,0)</f>
        <v>1</v>
      </c>
      <c r="I476" s="20" t="s">
        <v>119</v>
      </c>
      <c r="J476" s="20">
        <f>VLOOKUP(I476,Table11[#All],2,0)</f>
        <v>0</v>
      </c>
      <c r="K476" s="20" t="s">
        <v>98</v>
      </c>
      <c r="L476" s="20">
        <f>VLOOKUP(K476,Table12[#All],2,0)</f>
        <v>0</v>
      </c>
      <c r="M476" s="20" t="s">
        <v>126</v>
      </c>
      <c r="N476" s="20">
        <f>VLOOKUP(M476,Table13[#All],2,0)</f>
        <v>0</v>
      </c>
      <c r="O476" s="20" t="s">
        <v>126</v>
      </c>
      <c r="P476" s="20">
        <f>VLOOKUP(O476,Table14[#All],2,0)</f>
        <v>2</v>
      </c>
      <c r="Q476" s="20" t="s">
        <v>104</v>
      </c>
      <c r="R476" s="20">
        <f>VLOOKUP(Q476,Table16[#All],2,0)</f>
        <v>0</v>
      </c>
      <c r="S476" s="20" t="s">
        <v>111</v>
      </c>
      <c r="T476" s="20">
        <f>VLOOKUP(S476,Table17[#All],2,0)</f>
        <v>0</v>
      </c>
      <c r="U476" s="21">
        <v>251000</v>
      </c>
    </row>
    <row r="477" spans="1:21">
      <c r="A477" s="22" t="s">
        <v>169</v>
      </c>
      <c r="B477" s="20">
        <f>VLOOKUP(A477,Table7[#All],2,)</f>
        <v>9</v>
      </c>
      <c r="C477" s="23" t="s">
        <v>91</v>
      </c>
      <c r="D477" s="20">
        <f>VLOOKUP(C477,Table8[#All],2,0)</f>
        <v>0</v>
      </c>
      <c r="E477" s="23" t="s">
        <v>92</v>
      </c>
      <c r="F477" s="20">
        <f>VLOOKUP(E477,Table9[#All],2,0)</f>
        <v>0</v>
      </c>
      <c r="G477" s="23" t="s">
        <v>93</v>
      </c>
      <c r="H477" s="20">
        <f>VLOOKUP(G477,Table10[#All],2,0)</f>
        <v>1</v>
      </c>
      <c r="I477" s="23" t="s">
        <v>98</v>
      </c>
      <c r="J477" s="20">
        <f>VLOOKUP(I477,Table11[#All],2,0)</f>
        <v>1</v>
      </c>
      <c r="K477" s="23" t="s">
        <v>98</v>
      </c>
      <c r="L477" s="20">
        <f>VLOOKUP(K477,Table12[#All],2,0)</f>
        <v>0</v>
      </c>
      <c r="M477" s="23" t="s">
        <v>98</v>
      </c>
      <c r="N477" s="20">
        <f>VLOOKUP(M477,Table13[#All],2,0)</f>
        <v>2</v>
      </c>
      <c r="O477" s="23" t="s">
        <v>98</v>
      </c>
      <c r="P477" s="20">
        <f>VLOOKUP(O477,Table14[#All],2,0)</f>
        <v>1</v>
      </c>
      <c r="Q477" s="23" t="s">
        <v>104</v>
      </c>
      <c r="R477" s="20">
        <f>VLOOKUP(Q477,Table16[#All],2,0)</f>
        <v>0</v>
      </c>
      <c r="S477" s="23" t="s">
        <v>111</v>
      </c>
      <c r="T477" s="20">
        <f>VLOOKUP(S477,Table17[#All],2,0)</f>
        <v>0</v>
      </c>
      <c r="U477" s="24">
        <v>132500</v>
      </c>
    </row>
    <row r="478" spans="1:21">
      <c r="A478" s="19" t="s">
        <v>209</v>
      </c>
      <c r="B478" s="20">
        <f>VLOOKUP(A478,Table7[#All],2,)</f>
        <v>0</v>
      </c>
      <c r="C478" s="20" t="s">
        <v>91</v>
      </c>
      <c r="D478" s="20">
        <f>VLOOKUP(C478,Table8[#All],2,0)</f>
        <v>0</v>
      </c>
      <c r="E478" s="20" t="s">
        <v>92</v>
      </c>
      <c r="F478" s="20">
        <f>VLOOKUP(E478,Table9[#All],2,0)</f>
        <v>0</v>
      </c>
      <c r="G478" s="20" t="s">
        <v>93</v>
      </c>
      <c r="H478" s="20">
        <f>VLOOKUP(G478,Table10[#All],2,0)</f>
        <v>1</v>
      </c>
      <c r="I478" s="20" t="s">
        <v>119</v>
      </c>
      <c r="J478" s="20">
        <f>VLOOKUP(I478,Table11[#All],2,0)</f>
        <v>0</v>
      </c>
      <c r="K478" s="20" t="s">
        <v>98</v>
      </c>
      <c r="L478" s="20">
        <f>VLOOKUP(K478,Table12[#All],2,0)</f>
        <v>0</v>
      </c>
      <c r="M478" s="20" t="s">
        <v>126</v>
      </c>
      <c r="N478" s="20">
        <f>VLOOKUP(M478,Table13[#All],2,0)</f>
        <v>0</v>
      </c>
      <c r="O478" s="20" t="s">
        <v>119</v>
      </c>
      <c r="P478" s="20">
        <f>VLOOKUP(O478,Table14[#All],2,0)</f>
        <v>0</v>
      </c>
      <c r="Q478" s="20" t="s">
        <v>104</v>
      </c>
      <c r="R478" s="20">
        <f>VLOOKUP(Q478,Table16[#All],2,0)</f>
        <v>0</v>
      </c>
      <c r="S478" s="20" t="s">
        <v>111</v>
      </c>
      <c r="T478" s="20">
        <f>VLOOKUP(S478,Table17[#All],2,0)</f>
        <v>0</v>
      </c>
      <c r="U478" s="21">
        <v>208900</v>
      </c>
    </row>
    <row r="479" spans="1:21">
      <c r="A479" s="22" t="s">
        <v>147</v>
      </c>
      <c r="B479" s="20">
        <f>VLOOKUP(A479,Table7[#All],2,)</f>
        <v>10</v>
      </c>
      <c r="C479" s="23" t="s">
        <v>91</v>
      </c>
      <c r="D479" s="20">
        <f>VLOOKUP(C479,Table8[#All],2,0)</f>
        <v>0</v>
      </c>
      <c r="E479" s="23" t="s">
        <v>92</v>
      </c>
      <c r="F479" s="20">
        <f>VLOOKUP(E479,Table9[#All],2,0)</f>
        <v>0</v>
      </c>
      <c r="G479" s="23" t="s">
        <v>122</v>
      </c>
      <c r="H479" s="20">
        <f>VLOOKUP(G479,Table10[#All],2,0)</f>
        <v>0</v>
      </c>
      <c r="I479" s="23" t="s">
        <v>119</v>
      </c>
      <c r="J479" s="20">
        <f>VLOOKUP(I479,Table11[#All],2,0)</f>
        <v>0</v>
      </c>
      <c r="K479" s="23" t="s">
        <v>98</v>
      </c>
      <c r="L479" s="20">
        <f>VLOOKUP(K479,Table12[#All],2,0)</f>
        <v>0</v>
      </c>
      <c r="M479" s="23" t="s">
        <v>126</v>
      </c>
      <c r="N479" s="20">
        <f>VLOOKUP(M479,Table13[#All],2,0)</f>
        <v>0</v>
      </c>
      <c r="O479" s="23" t="s">
        <v>126</v>
      </c>
      <c r="P479" s="20">
        <f>VLOOKUP(O479,Table14[#All],2,0)</f>
        <v>2</v>
      </c>
      <c r="Q479" s="23" t="s">
        <v>104</v>
      </c>
      <c r="R479" s="20">
        <f>VLOOKUP(Q479,Table16[#All],2,0)</f>
        <v>0</v>
      </c>
      <c r="S479" s="23" t="s">
        <v>111</v>
      </c>
      <c r="T479" s="20">
        <f>VLOOKUP(S479,Table17[#All],2,0)</f>
        <v>0</v>
      </c>
      <c r="U479" s="24">
        <v>380000</v>
      </c>
    </row>
    <row r="480" spans="1:21">
      <c r="A480" s="19" t="s">
        <v>209</v>
      </c>
      <c r="B480" s="20">
        <f>VLOOKUP(A480,Table7[#All],2,)</f>
        <v>0</v>
      </c>
      <c r="C480" s="20" t="s">
        <v>91</v>
      </c>
      <c r="D480" s="20">
        <f>VLOOKUP(C480,Table8[#All],2,0)</f>
        <v>0</v>
      </c>
      <c r="E480" s="20" t="s">
        <v>92</v>
      </c>
      <c r="F480" s="20">
        <f>VLOOKUP(E480,Table9[#All],2,0)</f>
        <v>0</v>
      </c>
      <c r="G480" s="20" t="s">
        <v>93</v>
      </c>
      <c r="H480" s="20">
        <f>VLOOKUP(G480,Table10[#All],2,0)</f>
        <v>1</v>
      </c>
      <c r="I480" s="20" t="s">
        <v>126</v>
      </c>
      <c r="J480" s="20">
        <f>VLOOKUP(I480,Table11[#All],2,0)</f>
        <v>2</v>
      </c>
      <c r="K480" s="20" t="s">
        <v>98</v>
      </c>
      <c r="L480" s="20">
        <f>VLOOKUP(K480,Table12[#All],2,0)</f>
        <v>0</v>
      </c>
      <c r="M480" s="20" t="s">
        <v>126</v>
      </c>
      <c r="N480" s="20">
        <f>VLOOKUP(M480,Table13[#All],2,0)</f>
        <v>0</v>
      </c>
      <c r="O480" s="20" t="s">
        <v>119</v>
      </c>
      <c r="P480" s="20">
        <f>VLOOKUP(O480,Table14[#All],2,0)</f>
        <v>0</v>
      </c>
      <c r="Q480" s="20" t="s">
        <v>104</v>
      </c>
      <c r="R480" s="20">
        <f>VLOOKUP(Q480,Table16[#All],2,0)</f>
        <v>0</v>
      </c>
      <c r="S480" s="20" t="s">
        <v>111</v>
      </c>
      <c r="T480" s="20">
        <f>VLOOKUP(S480,Table17[#All],2,0)</f>
        <v>0</v>
      </c>
      <c r="U480" s="21">
        <v>297000</v>
      </c>
    </row>
    <row r="481" spans="1:21">
      <c r="A481" s="22" t="s">
        <v>188</v>
      </c>
      <c r="B481" s="20">
        <f>VLOOKUP(A481,Table7[#All],2,)</f>
        <v>7</v>
      </c>
      <c r="C481" s="23" t="s">
        <v>91</v>
      </c>
      <c r="D481" s="20">
        <f>VLOOKUP(C481,Table8[#All],2,0)</f>
        <v>0</v>
      </c>
      <c r="E481" s="23" t="s">
        <v>92</v>
      </c>
      <c r="F481" s="20">
        <f>VLOOKUP(E481,Table9[#All],2,0)</f>
        <v>0</v>
      </c>
      <c r="G481" s="23" t="s">
        <v>93</v>
      </c>
      <c r="H481" s="20">
        <f>VLOOKUP(G481,Table10[#All],2,0)</f>
        <v>1</v>
      </c>
      <c r="I481" s="23" t="s">
        <v>139</v>
      </c>
      <c r="J481" s="20">
        <f>VLOOKUP(I481,Table11[#All],2,0)</f>
        <v>4</v>
      </c>
      <c r="K481" s="23" t="s">
        <v>98</v>
      </c>
      <c r="L481" s="20">
        <f>VLOOKUP(K481,Table12[#All],2,0)</f>
        <v>0</v>
      </c>
      <c r="M481" s="23" t="s">
        <v>98</v>
      </c>
      <c r="N481" s="20">
        <f>VLOOKUP(M481,Table13[#All],2,0)</f>
        <v>2</v>
      </c>
      <c r="O481" s="23" t="s">
        <v>98</v>
      </c>
      <c r="P481" s="20">
        <f>VLOOKUP(O481,Table14[#All],2,0)</f>
        <v>1</v>
      </c>
      <c r="Q481" s="23" t="s">
        <v>104</v>
      </c>
      <c r="R481" s="20">
        <f>VLOOKUP(Q481,Table16[#All],2,0)</f>
        <v>0</v>
      </c>
      <c r="S481" s="23" t="s">
        <v>216</v>
      </c>
      <c r="T481" s="20">
        <f>VLOOKUP(S481,Table17[#All],2,0)</f>
        <v>4</v>
      </c>
      <c r="U481" s="24">
        <v>89471</v>
      </c>
    </row>
    <row r="482" spans="1:21">
      <c r="A482" s="19" t="s">
        <v>147</v>
      </c>
      <c r="B482" s="20">
        <f>VLOOKUP(A482,Table7[#All],2,)</f>
        <v>10</v>
      </c>
      <c r="C482" s="20" t="s">
        <v>91</v>
      </c>
      <c r="D482" s="20">
        <f>VLOOKUP(C482,Table8[#All],2,0)</f>
        <v>0</v>
      </c>
      <c r="E482" s="20" t="s">
        <v>92</v>
      </c>
      <c r="F482" s="20">
        <f>VLOOKUP(E482,Table9[#All],2,0)</f>
        <v>0</v>
      </c>
      <c r="G482" s="20" t="s">
        <v>93</v>
      </c>
      <c r="H482" s="20">
        <f>VLOOKUP(G482,Table10[#All],2,0)</f>
        <v>1</v>
      </c>
      <c r="I482" s="20" t="s">
        <v>126</v>
      </c>
      <c r="J482" s="20">
        <f>VLOOKUP(I482,Table11[#All],2,0)</f>
        <v>2</v>
      </c>
      <c r="K482" s="20" t="s">
        <v>98</v>
      </c>
      <c r="L482" s="20">
        <f>VLOOKUP(K482,Table12[#All],2,0)</f>
        <v>0</v>
      </c>
      <c r="M482" s="20" t="s">
        <v>126</v>
      </c>
      <c r="N482" s="20">
        <f>VLOOKUP(M482,Table13[#All],2,0)</f>
        <v>0</v>
      </c>
      <c r="O482" s="20" t="s">
        <v>119</v>
      </c>
      <c r="P482" s="20">
        <f>VLOOKUP(O482,Table14[#All],2,0)</f>
        <v>0</v>
      </c>
      <c r="Q482" s="20" t="s">
        <v>104</v>
      </c>
      <c r="R482" s="20">
        <f>VLOOKUP(Q482,Table16[#All],2,0)</f>
        <v>0</v>
      </c>
      <c r="S482" s="20" t="s">
        <v>111</v>
      </c>
      <c r="T482" s="20">
        <f>VLOOKUP(S482,Table17[#All],2,0)</f>
        <v>0</v>
      </c>
      <c r="U482" s="21">
        <v>326000</v>
      </c>
    </row>
    <row r="483" spans="1:21">
      <c r="A483" s="22" t="s">
        <v>147</v>
      </c>
      <c r="B483" s="20">
        <f>VLOOKUP(A483,Table7[#All],2,)</f>
        <v>10</v>
      </c>
      <c r="C483" s="23" t="s">
        <v>91</v>
      </c>
      <c r="D483" s="20">
        <f>VLOOKUP(C483,Table8[#All],2,0)</f>
        <v>0</v>
      </c>
      <c r="E483" s="23" t="s">
        <v>92</v>
      </c>
      <c r="F483" s="20">
        <f>VLOOKUP(E483,Table9[#All],2,0)</f>
        <v>0</v>
      </c>
      <c r="G483" s="23" t="s">
        <v>93</v>
      </c>
      <c r="H483" s="20">
        <f>VLOOKUP(G483,Table10[#All],2,0)</f>
        <v>1</v>
      </c>
      <c r="I483" s="23" t="s">
        <v>126</v>
      </c>
      <c r="J483" s="20">
        <f>VLOOKUP(I483,Table11[#All],2,0)</f>
        <v>2</v>
      </c>
      <c r="K483" s="23" t="s">
        <v>98</v>
      </c>
      <c r="L483" s="20">
        <f>VLOOKUP(K483,Table12[#All],2,0)</f>
        <v>0</v>
      </c>
      <c r="M483" s="23" t="s">
        <v>126</v>
      </c>
      <c r="N483" s="20">
        <f>VLOOKUP(M483,Table13[#All],2,0)</f>
        <v>0</v>
      </c>
      <c r="O483" s="23" t="s">
        <v>126</v>
      </c>
      <c r="P483" s="20">
        <f>VLOOKUP(O483,Table14[#All],2,0)</f>
        <v>2</v>
      </c>
      <c r="Q483" s="23" t="s">
        <v>104</v>
      </c>
      <c r="R483" s="20">
        <f>VLOOKUP(Q483,Table16[#All],2,0)</f>
        <v>0</v>
      </c>
      <c r="S483" s="23" t="s">
        <v>111</v>
      </c>
      <c r="T483" s="20">
        <f>VLOOKUP(S483,Table17[#All],2,0)</f>
        <v>0</v>
      </c>
      <c r="U483" s="24">
        <v>374000</v>
      </c>
    </row>
    <row r="484" spans="1:21">
      <c r="A484" s="19" t="s">
        <v>188</v>
      </c>
      <c r="B484" s="20">
        <f>VLOOKUP(A484,Table7[#All],2,)</f>
        <v>7</v>
      </c>
      <c r="C484" s="20" t="s">
        <v>91</v>
      </c>
      <c r="D484" s="20">
        <f>VLOOKUP(C484,Table8[#All],2,0)</f>
        <v>0</v>
      </c>
      <c r="E484" s="20" t="s">
        <v>92</v>
      </c>
      <c r="F484" s="20">
        <f>VLOOKUP(E484,Table9[#All],2,0)</f>
        <v>0</v>
      </c>
      <c r="G484" s="20" t="s">
        <v>122</v>
      </c>
      <c r="H484" s="20">
        <f>VLOOKUP(G484,Table10[#All],2,0)</f>
        <v>0</v>
      </c>
      <c r="I484" s="20" t="s">
        <v>98</v>
      </c>
      <c r="J484" s="20">
        <f>VLOOKUP(I484,Table11[#All],2,0)</f>
        <v>1</v>
      </c>
      <c r="K484" s="20" t="s">
        <v>98</v>
      </c>
      <c r="L484" s="20">
        <f>VLOOKUP(K484,Table12[#All],2,0)</f>
        <v>0</v>
      </c>
      <c r="M484" s="20" t="s">
        <v>126</v>
      </c>
      <c r="N484" s="20">
        <f>VLOOKUP(M484,Table13[#All],2,0)</f>
        <v>0</v>
      </c>
      <c r="O484" s="20" t="s">
        <v>126</v>
      </c>
      <c r="P484" s="20">
        <f>VLOOKUP(O484,Table14[#All],2,0)</f>
        <v>2</v>
      </c>
      <c r="Q484" s="20" t="s">
        <v>104</v>
      </c>
      <c r="R484" s="20">
        <f>VLOOKUP(Q484,Table16[#All],2,0)</f>
        <v>0</v>
      </c>
      <c r="S484" s="20" t="s">
        <v>111</v>
      </c>
      <c r="T484" s="20">
        <f>VLOOKUP(S484,Table17[#All],2,0)</f>
        <v>0</v>
      </c>
      <c r="U484" s="21">
        <v>155000</v>
      </c>
    </row>
    <row r="485" spans="1:21">
      <c r="A485" s="22" t="s">
        <v>217</v>
      </c>
      <c r="B485" s="20">
        <f>VLOOKUP(A485,Table7[#All],2,)</f>
        <v>4</v>
      </c>
      <c r="C485" s="23" t="s">
        <v>91</v>
      </c>
      <c r="D485" s="20">
        <f>VLOOKUP(C485,Table8[#All],2,0)</f>
        <v>0</v>
      </c>
      <c r="E485" s="23" t="s">
        <v>142</v>
      </c>
      <c r="F485" s="20">
        <f>VLOOKUP(E485,Table9[#All],2,0)</f>
        <v>4</v>
      </c>
      <c r="G485" s="23" t="s">
        <v>93</v>
      </c>
      <c r="H485" s="20">
        <f>VLOOKUP(G485,Table10[#All],2,0)</f>
        <v>1</v>
      </c>
      <c r="I485" s="23" t="s">
        <v>126</v>
      </c>
      <c r="J485" s="20">
        <f>VLOOKUP(I485,Table11[#All],2,0)</f>
        <v>2</v>
      </c>
      <c r="K485" s="23" t="s">
        <v>98</v>
      </c>
      <c r="L485" s="20">
        <f>VLOOKUP(K485,Table12[#All],2,0)</f>
        <v>0</v>
      </c>
      <c r="M485" s="23" t="s">
        <v>126</v>
      </c>
      <c r="N485" s="20">
        <f>VLOOKUP(M485,Table13[#All],2,0)</f>
        <v>0</v>
      </c>
      <c r="O485" s="23" t="s">
        <v>98</v>
      </c>
      <c r="P485" s="20">
        <f>VLOOKUP(O485,Table14[#All],2,0)</f>
        <v>1</v>
      </c>
      <c r="Q485" s="23" t="s">
        <v>104</v>
      </c>
      <c r="R485" s="20">
        <f>VLOOKUP(Q485,Table16[#All],2,0)</f>
        <v>0</v>
      </c>
      <c r="S485" s="23" t="s">
        <v>111</v>
      </c>
      <c r="T485" s="20">
        <f>VLOOKUP(S485,Table17[#All],2,0)</f>
        <v>0</v>
      </c>
      <c r="U485" s="24">
        <v>164000</v>
      </c>
    </row>
    <row r="486" spans="1:21">
      <c r="A486" s="19" t="s">
        <v>169</v>
      </c>
      <c r="B486" s="20">
        <f>VLOOKUP(A486,Table7[#All],2,)</f>
        <v>9</v>
      </c>
      <c r="C486" s="20" t="s">
        <v>91</v>
      </c>
      <c r="D486" s="20">
        <f>VLOOKUP(C486,Table8[#All],2,0)</f>
        <v>0</v>
      </c>
      <c r="E486" s="20" t="s">
        <v>92</v>
      </c>
      <c r="F486" s="20">
        <f>VLOOKUP(E486,Table9[#All],2,0)</f>
        <v>0</v>
      </c>
      <c r="G486" s="20" t="s">
        <v>93</v>
      </c>
      <c r="H486" s="20">
        <f>VLOOKUP(G486,Table10[#All],2,0)</f>
        <v>1</v>
      </c>
      <c r="I486" s="20" t="s">
        <v>98</v>
      </c>
      <c r="J486" s="20">
        <f>VLOOKUP(I486,Table11[#All],2,0)</f>
        <v>1</v>
      </c>
      <c r="K486" s="20" t="s">
        <v>98</v>
      </c>
      <c r="L486" s="20">
        <f>VLOOKUP(K486,Table12[#All],2,0)</f>
        <v>0</v>
      </c>
      <c r="M486" s="20" t="s">
        <v>119</v>
      </c>
      <c r="N486" s="20">
        <f>VLOOKUP(M486,Table13[#All],2,0)</f>
        <v>1</v>
      </c>
      <c r="O486" s="20" t="s">
        <v>119</v>
      </c>
      <c r="P486" s="20">
        <f>VLOOKUP(O486,Table14[#All],2,0)</f>
        <v>0</v>
      </c>
      <c r="Q486" s="20" t="s">
        <v>104</v>
      </c>
      <c r="R486" s="20">
        <f>VLOOKUP(Q486,Table16[#All],2,0)</f>
        <v>0</v>
      </c>
      <c r="S486" s="20" t="s">
        <v>111</v>
      </c>
      <c r="T486" s="20">
        <f>VLOOKUP(S486,Table17[#All],2,0)</f>
        <v>0</v>
      </c>
      <c r="U486" s="21">
        <v>132500</v>
      </c>
    </row>
    <row r="487" spans="1:21">
      <c r="A487" s="22" t="s">
        <v>89</v>
      </c>
      <c r="B487" s="20">
        <f>VLOOKUP(A487,Table7[#All],2,)</f>
        <v>11</v>
      </c>
      <c r="C487" s="23" t="s">
        <v>91</v>
      </c>
      <c r="D487" s="20">
        <f>VLOOKUP(C487,Table8[#All],2,0)</f>
        <v>0</v>
      </c>
      <c r="E487" s="23" t="s">
        <v>92</v>
      </c>
      <c r="F487" s="20">
        <f>VLOOKUP(E487,Table9[#All],2,0)</f>
        <v>0</v>
      </c>
      <c r="G487" s="23" t="s">
        <v>93</v>
      </c>
      <c r="H487" s="20">
        <f>VLOOKUP(G487,Table10[#All],2,0)</f>
        <v>1</v>
      </c>
      <c r="I487" s="23" t="s">
        <v>98</v>
      </c>
      <c r="J487" s="20">
        <f>VLOOKUP(I487,Table11[#All],2,0)</f>
        <v>1</v>
      </c>
      <c r="K487" s="23" t="s">
        <v>98</v>
      </c>
      <c r="L487" s="20">
        <f>VLOOKUP(K487,Table12[#All],2,0)</f>
        <v>0</v>
      </c>
      <c r="M487" s="23" t="s">
        <v>119</v>
      </c>
      <c r="N487" s="20">
        <f>VLOOKUP(M487,Table13[#All],2,0)</f>
        <v>1</v>
      </c>
      <c r="O487" s="23" t="s">
        <v>119</v>
      </c>
      <c r="P487" s="20">
        <f>VLOOKUP(O487,Table14[#All],2,0)</f>
        <v>0</v>
      </c>
      <c r="Q487" s="23" t="s">
        <v>104</v>
      </c>
      <c r="R487" s="20">
        <f>VLOOKUP(Q487,Table16[#All],2,0)</f>
        <v>0</v>
      </c>
      <c r="S487" s="23" t="s">
        <v>111</v>
      </c>
      <c r="T487" s="20">
        <f>VLOOKUP(S487,Table17[#All],2,0)</f>
        <v>0</v>
      </c>
      <c r="U487" s="24">
        <v>147000</v>
      </c>
    </row>
    <row r="488" spans="1:21">
      <c r="A488" s="19" t="s">
        <v>89</v>
      </c>
      <c r="B488" s="20">
        <f>VLOOKUP(A488,Table7[#All],2,)</f>
        <v>11</v>
      </c>
      <c r="C488" s="20" t="s">
        <v>91</v>
      </c>
      <c r="D488" s="20">
        <f>VLOOKUP(C488,Table8[#All],2,0)</f>
        <v>0</v>
      </c>
      <c r="E488" s="20" t="s">
        <v>92</v>
      </c>
      <c r="F488" s="20">
        <f>VLOOKUP(E488,Table9[#All],2,0)</f>
        <v>0</v>
      </c>
      <c r="G488" s="20" t="s">
        <v>93</v>
      </c>
      <c r="H488" s="20">
        <f>VLOOKUP(G488,Table10[#All],2,0)</f>
        <v>1</v>
      </c>
      <c r="I488" s="20" t="s">
        <v>98</v>
      </c>
      <c r="J488" s="20">
        <f>VLOOKUP(I488,Table11[#All],2,0)</f>
        <v>1</v>
      </c>
      <c r="K488" s="20" t="s">
        <v>98</v>
      </c>
      <c r="L488" s="20">
        <f>VLOOKUP(K488,Table12[#All],2,0)</f>
        <v>0</v>
      </c>
      <c r="M488" s="20" t="s">
        <v>98</v>
      </c>
      <c r="N488" s="20">
        <f>VLOOKUP(M488,Table13[#All],2,0)</f>
        <v>2</v>
      </c>
      <c r="O488" s="20" t="s">
        <v>98</v>
      </c>
      <c r="P488" s="20">
        <f>VLOOKUP(O488,Table14[#All],2,0)</f>
        <v>1</v>
      </c>
      <c r="Q488" s="20" t="s">
        <v>104</v>
      </c>
      <c r="R488" s="20">
        <f>VLOOKUP(Q488,Table16[#All],2,0)</f>
        <v>0</v>
      </c>
      <c r="S488" s="20" t="s">
        <v>111</v>
      </c>
      <c r="T488" s="20">
        <f>VLOOKUP(S488,Table17[#All],2,0)</f>
        <v>0</v>
      </c>
      <c r="U488" s="21">
        <v>156000</v>
      </c>
    </row>
    <row r="489" spans="1:21">
      <c r="A489" s="22" t="s">
        <v>175</v>
      </c>
      <c r="B489" s="20">
        <f>VLOOKUP(A489,Table7[#All],2,)</f>
        <v>6</v>
      </c>
      <c r="C489" s="23" t="s">
        <v>91</v>
      </c>
      <c r="D489" s="20">
        <f>VLOOKUP(C489,Table8[#All],2,0)</f>
        <v>0</v>
      </c>
      <c r="E489" s="23" t="s">
        <v>92</v>
      </c>
      <c r="F489" s="20">
        <f>VLOOKUP(E489,Table9[#All],2,0)</f>
        <v>0</v>
      </c>
      <c r="G489" s="23" t="s">
        <v>93</v>
      </c>
      <c r="H489" s="20">
        <f>VLOOKUP(G489,Table10[#All],2,0)</f>
        <v>1</v>
      </c>
      <c r="I489" s="23" t="s">
        <v>119</v>
      </c>
      <c r="J489" s="20">
        <f>VLOOKUP(I489,Table11[#All],2,0)</f>
        <v>0</v>
      </c>
      <c r="K489" s="23" t="s">
        <v>98</v>
      </c>
      <c r="L489" s="20">
        <f>VLOOKUP(K489,Table12[#All],2,0)</f>
        <v>0</v>
      </c>
      <c r="M489" s="23" t="s">
        <v>119</v>
      </c>
      <c r="N489" s="20">
        <f>VLOOKUP(M489,Table13[#All],2,0)</f>
        <v>1</v>
      </c>
      <c r="O489" s="23" t="s">
        <v>98</v>
      </c>
      <c r="P489" s="20">
        <f>VLOOKUP(O489,Table14[#All],2,0)</f>
        <v>1</v>
      </c>
      <c r="Q489" s="23" t="s">
        <v>104</v>
      </c>
      <c r="R489" s="20">
        <f>VLOOKUP(Q489,Table16[#All],2,0)</f>
        <v>0</v>
      </c>
      <c r="S489" s="23" t="s">
        <v>111</v>
      </c>
      <c r="T489" s="20">
        <f>VLOOKUP(S489,Table17[#All],2,0)</f>
        <v>0</v>
      </c>
      <c r="U489" s="24">
        <v>175000</v>
      </c>
    </row>
    <row r="490" spans="1:21">
      <c r="A490" s="19" t="s">
        <v>188</v>
      </c>
      <c r="B490" s="20">
        <f>VLOOKUP(A490,Table7[#All],2,)</f>
        <v>7</v>
      </c>
      <c r="C490" s="20" t="s">
        <v>91</v>
      </c>
      <c r="D490" s="20">
        <f>VLOOKUP(C490,Table8[#All],2,0)</f>
        <v>0</v>
      </c>
      <c r="E490" s="20" t="s">
        <v>186</v>
      </c>
      <c r="F490" s="20">
        <f>VLOOKUP(E490,Table9[#All],2,0)</f>
        <v>1</v>
      </c>
      <c r="G490" s="20" t="s">
        <v>176</v>
      </c>
      <c r="H490" s="20">
        <f>VLOOKUP(G490,Table10[#All],2,0)</f>
        <v>2</v>
      </c>
      <c r="I490" s="20" t="s">
        <v>98</v>
      </c>
      <c r="J490" s="20">
        <f>VLOOKUP(I490,Table11[#All],2,0)</f>
        <v>1</v>
      </c>
      <c r="K490" s="20" t="s">
        <v>139</v>
      </c>
      <c r="L490" s="20">
        <f>VLOOKUP(K490,Table12[#All],2,0)</f>
        <v>3</v>
      </c>
      <c r="M490" s="20" t="s">
        <v>98</v>
      </c>
      <c r="N490" s="20">
        <f>VLOOKUP(M490,Table13[#All],2,0)</f>
        <v>2</v>
      </c>
      <c r="O490" s="20" t="s">
        <v>98</v>
      </c>
      <c r="P490" s="20">
        <f>VLOOKUP(O490,Table14[#All],2,0)</f>
        <v>1</v>
      </c>
      <c r="Q490" s="20" t="s">
        <v>167</v>
      </c>
      <c r="R490" s="20">
        <f>VLOOKUP(Q490,Table16[#All],2,0)</f>
        <v>1</v>
      </c>
      <c r="S490" s="20" t="s">
        <v>111</v>
      </c>
      <c r="T490" s="20">
        <f>VLOOKUP(S490,Table17[#All],2,0)</f>
        <v>0</v>
      </c>
      <c r="U490" s="21">
        <v>160000</v>
      </c>
    </row>
    <row r="491" spans="1:21">
      <c r="A491" s="22" t="s">
        <v>219</v>
      </c>
      <c r="B491" s="20">
        <f>VLOOKUP(A491,Table7[#All],2,)</f>
        <v>14</v>
      </c>
      <c r="C491" s="23" t="s">
        <v>91</v>
      </c>
      <c r="D491" s="20">
        <f>VLOOKUP(C491,Table8[#All],2,0)</f>
        <v>0</v>
      </c>
      <c r="E491" s="23" t="s">
        <v>142</v>
      </c>
      <c r="F491" s="20">
        <f>VLOOKUP(E491,Table9[#All],2,0)</f>
        <v>4</v>
      </c>
      <c r="G491" s="23" t="s">
        <v>183</v>
      </c>
      <c r="H491" s="20">
        <f>VLOOKUP(G491,Table10[#All],2,0)</f>
        <v>4</v>
      </c>
      <c r="I491" s="23" t="s">
        <v>119</v>
      </c>
      <c r="J491" s="20">
        <f>VLOOKUP(I491,Table11[#All],2,0)</f>
        <v>0</v>
      </c>
      <c r="K491" s="23" t="s">
        <v>98</v>
      </c>
      <c r="L491" s="20">
        <f>VLOOKUP(K491,Table12[#All],2,0)</f>
        <v>0</v>
      </c>
      <c r="M491" s="23" t="s">
        <v>98</v>
      </c>
      <c r="N491" s="20">
        <f>VLOOKUP(M491,Table13[#All],2,0)</f>
        <v>2</v>
      </c>
      <c r="O491" s="23" t="s">
        <v>119</v>
      </c>
      <c r="P491" s="20">
        <f>VLOOKUP(O491,Table14[#All],2,0)</f>
        <v>0</v>
      </c>
      <c r="Q491" s="23" t="s">
        <v>104</v>
      </c>
      <c r="R491" s="20">
        <f>VLOOKUP(Q491,Table16[#All],2,0)</f>
        <v>0</v>
      </c>
      <c r="S491" s="23" t="s">
        <v>111</v>
      </c>
      <c r="T491" s="20">
        <f>VLOOKUP(S491,Table17[#All],2,0)</f>
        <v>0</v>
      </c>
      <c r="U491" s="24">
        <v>86000</v>
      </c>
    </row>
    <row r="492" spans="1:21">
      <c r="A492" s="19" t="s">
        <v>219</v>
      </c>
      <c r="B492" s="20">
        <f>VLOOKUP(A492,Table7[#All],2,)</f>
        <v>14</v>
      </c>
      <c r="C492" s="20" t="s">
        <v>91</v>
      </c>
      <c r="D492" s="20">
        <f>VLOOKUP(C492,Table8[#All],2,0)</f>
        <v>0</v>
      </c>
      <c r="E492" s="20" t="s">
        <v>129</v>
      </c>
      <c r="F492" s="20">
        <f>VLOOKUP(E492,Table9[#All],2,0)</f>
        <v>3</v>
      </c>
      <c r="G492" s="20" t="s">
        <v>122</v>
      </c>
      <c r="H492" s="20">
        <f>VLOOKUP(G492,Table10[#All],2,0)</f>
        <v>0</v>
      </c>
      <c r="I492" s="20" t="s">
        <v>119</v>
      </c>
      <c r="J492" s="20">
        <f>VLOOKUP(I492,Table11[#All],2,0)</f>
        <v>0</v>
      </c>
      <c r="K492" s="20" t="s">
        <v>98</v>
      </c>
      <c r="L492" s="20">
        <f>VLOOKUP(K492,Table12[#All],2,0)</f>
        <v>0</v>
      </c>
      <c r="M492" s="20" t="s">
        <v>98</v>
      </c>
      <c r="N492" s="20">
        <f>VLOOKUP(M492,Table13[#All],2,0)</f>
        <v>2</v>
      </c>
      <c r="O492" s="20" t="s">
        <v>98</v>
      </c>
      <c r="P492" s="20">
        <f>VLOOKUP(O492,Table14[#All],2,0)</f>
        <v>1</v>
      </c>
      <c r="Q492" s="20" t="s">
        <v>104</v>
      </c>
      <c r="R492" s="20">
        <f>VLOOKUP(Q492,Table16[#All],2,0)</f>
        <v>0</v>
      </c>
      <c r="S492" s="20" t="s">
        <v>111</v>
      </c>
      <c r="T492" s="20">
        <f>VLOOKUP(S492,Table17[#All],2,0)</f>
        <v>0</v>
      </c>
      <c r="U492" s="21">
        <v>115000</v>
      </c>
    </row>
    <row r="493" spans="1:21">
      <c r="A493" s="22" t="s">
        <v>89</v>
      </c>
      <c r="B493" s="20">
        <f>VLOOKUP(A493,Table7[#All],2,)</f>
        <v>11</v>
      </c>
      <c r="C493" s="23" t="s">
        <v>182</v>
      </c>
      <c r="D493" s="20">
        <f>VLOOKUP(C493,Table8[#All],2,0)</f>
        <v>3</v>
      </c>
      <c r="E493" s="23" t="s">
        <v>92</v>
      </c>
      <c r="F493" s="20">
        <f>VLOOKUP(E493,Table9[#All],2,0)</f>
        <v>0</v>
      </c>
      <c r="G493" s="23" t="s">
        <v>176</v>
      </c>
      <c r="H493" s="20">
        <f>VLOOKUP(G493,Table10[#All],2,0)</f>
        <v>2</v>
      </c>
      <c r="I493" s="23" t="s">
        <v>98</v>
      </c>
      <c r="J493" s="20">
        <f>VLOOKUP(I493,Table11[#All],2,0)</f>
        <v>1</v>
      </c>
      <c r="K493" s="23" t="s">
        <v>98</v>
      </c>
      <c r="L493" s="20">
        <f>VLOOKUP(K493,Table12[#All],2,0)</f>
        <v>0</v>
      </c>
      <c r="M493" s="23" t="s">
        <v>98</v>
      </c>
      <c r="N493" s="20">
        <f>VLOOKUP(M493,Table13[#All],2,0)</f>
        <v>2</v>
      </c>
      <c r="O493" s="23" t="s">
        <v>139</v>
      </c>
      <c r="P493" s="20">
        <f>VLOOKUP(O493,Table14[#All],2,0)</f>
        <v>3</v>
      </c>
      <c r="Q493" s="23" t="s">
        <v>104</v>
      </c>
      <c r="R493" s="20">
        <f>VLOOKUP(Q493,Table16[#All],2,0)</f>
        <v>0</v>
      </c>
      <c r="S493" s="23" t="s">
        <v>111</v>
      </c>
      <c r="T493" s="20">
        <f>VLOOKUP(S493,Table17[#All],2,0)</f>
        <v>0</v>
      </c>
      <c r="U493" s="24">
        <v>133000</v>
      </c>
    </row>
    <row r="494" spans="1:21">
      <c r="A494" s="19" t="s">
        <v>121</v>
      </c>
      <c r="B494" s="20">
        <f>VLOOKUP(A494,Table7[#All],2,)</f>
        <v>17</v>
      </c>
      <c r="C494" s="20" t="s">
        <v>91</v>
      </c>
      <c r="D494" s="20">
        <f>VLOOKUP(C494,Table8[#All],2,0)</f>
        <v>0</v>
      </c>
      <c r="E494" s="20" t="s">
        <v>92</v>
      </c>
      <c r="F494" s="20">
        <f>VLOOKUP(E494,Table9[#All],2,0)</f>
        <v>0</v>
      </c>
      <c r="G494" s="20" t="s">
        <v>122</v>
      </c>
      <c r="H494" s="20">
        <f>VLOOKUP(G494,Table10[#All],2,0)</f>
        <v>0</v>
      </c>
      <c r="I494" s="20" t="s">
        <v>119</v>
      </c>
      <c r="J494" s="20">
        <f>VLOOKUP(I494,Table11[#All],2,0)</f>
        <v>0</v>
      </c>
      <c r="K494" s="20" t="s">
        <v>98</v>
      </c>
      <c r="L494" s="20">
        <f>VLOOKUP(K494,Table12[#All],2,0)</f>
        <v>0</v>
      </c>
      <c r="M494" s="20" t="s">
        <v>119</v>
      </c>
      <c r="N494" s="20">
        <f>VLOOKUP(M494,Table13[#All],2,0)</f>
        <v>1</v>
      </c>
      <c r="O494" s="20" t="s">
        <v>98</v>
      </c>
      <c r="P494" s="20">
        <f>VLOOKUP(O494,Table14[#All],2,0)</f>
        <v>1</v>
      </c>
      <c r="Q494" s="20" t="s">
        <v>104</v>
      </c>
      <c r="R494" s="20">
        <f>VLOOKUP(Q494,Table16[#All],2,0)</f>
        <v>0</v>
      </c>
      <c r="S494" s="20" t="s">
        <v>150</v>
      </c>
      <c r="T494" s="20">
        <f>VLOOKUP(S494,Table17[#All],2,0)</f>
        <v>2</v>
      </c>
      <c r="U494" s="21">
        <v>172785</v>
      </c>
    </row>
    <row r="495" spans="1:21">
      <c r="A495" s="22" t="s">
        <v>89</v>
      </c>
      <c r="B495" s="20">
        <f>VLOOKUP(A495,Table7[#All],2,)</f>
        <v>11</v>
      </c>
      <c r="C495" s="23" t="s">
        <v>91</v>
      </c>
      <c r="D495" s="20">
        <f>VLOOKUP(C495,Table8[#All],2,0)</f>
        <v>0</v>
      </c>
      <c r="E495" s="23" t="s">
        <v>92</v>
      </c>
      <c r="F495" s="20">
        <f>VLOOKUP(E495,Table9[#All],2,0)</f>
        <v>0</v>
      </c>
      <c r="G495" s="23" t="s">
        <v>93</v>
      </c>
      <c r="H495" s="20">
        <f>VLOOKUP(G495,Table10[#All],2,0)</f>
        <v>1</v>
      </c>
      <c r="I495" s="23" t="s">
        <v>98</v>
      </c>
      <c r="J495" s="20">
        <f>VLOOKUP(I495,Table11[#All],2,0)</f>
        <v>1</v>
      </c>
      <c r="K495" s="23" t="s">
        <v>98</v>
      </c>
      <c r="L495" s="20">
        <f>VLOOKUP(K495,Table12[#All],2,0)</f>
        <v>0</v>
      </c>
      <c r="M495" s="23" t="s">
        <v>98</v>
      </c>
      <c r="N495" s="20">
        <f>VLOOKUP(M495,Table13[#All],2,0)</f>
        <v>2</v>
      </c>
      <c r="O495" s="23" t="s">
        <v>98</v>
      </c>
      <c r="P495" s="20">
        <f>VLOOKUP(O495,Table14[#All],2,0)</f>
        <v>1</v>
      </c>
      <c r="Q495" s="23" t="s">
        <v>104</v>
      </c>
      <c r="R495" s="20">
        <f>VLOOKUP(Q495,Table16[#All],2,0)</f>
        <v>0</v>
      </c>
      <c r="S495" s="23" t="s">
        <v>111</v>
      </c>
      <c r="T495" s="20">
        <f>VLOOKUP(S495,Table17[#All],2,0)</f>
        <v>0</v>
      </c>
      <c r="U495" s="24">
        <v>155000</v>
      </c>
    </row>
    <row r="496" spans="1:21">
      <c r="A496" s="19" t="s">
        <v>188</v>
      </c>
      <c r="B496" s="20">
        <f>VLOOKUP(A496,Table7[#All],2,)</f>
        <v>7</v>
      </c>
      <c r="C496" s="20" t="s">
        <v>182</v>
      </c>
      <c r="D496" s="20">
        <f>VLOOKUP(C496,Table8[#All],2,0)</f>
        <v>3</v>
      </c>
      <c r="E496" s="20" t="s">
        <v>92</v>
      </c>
      <c r="F496" s="20">
        <f>VLOOKUP(E496,Table9[#All],2,0)</f>
        <v>0</v>
      </c>
      <c r="G496" s="20" t="s">
        <v>93</v>
      </c>
      <c r="H496" s="20">
        <f>VLOOKUP(G496,Table10[#All],2,0)</f>
        <v>1</v>
      </c>
      <c r="I496" s="20" t="s">
        <v>139</v>
      </c>
      <c r="J496" s="20">
        <f>VLOOKUP(I496,Table11[#All],2,0)</f>
        <v>4</v>
      </c>
      <c r="K496" s="20" t="s">
        <v>98</v>
      </c>
      <c r="L496" s="20">
        <f>VLOOKUP(K496,Table12[#All],2,0)</f>
        <v>0</v>
      </c>
      <c r="M496" s="20" t="s">
        <v>119</v>
      </c>
      <c r="N496" s="20">
        <f>VLOOKUP(M496,Table13[#All],2,0)</f>
        <v>1</v>
      </c>
      <c r="O496" s="20" t="s">
        <v>98</v>
      </c>
      <c r="P496" s="20">
        <f>VLOOKUP(O496,Table14[#All],2,0)</f>
        <v>1</v>
      </c>
      <c r="Q496" s="20" t="s">
        <v>104</v>
      </c>
      <c r="R496" s="20">
        <f>VLOOKUP(Q496,Table16[#All],2,0)</f>
        <v>0</v>
      </c>
      <c r="S496" s="20" t="s">
        <v>111</v>
      </c>
      <c r="T496" s="20">
        <f>VLOOKUP(S496,Table17[#All],2,0)</f>
        <v>0</v>
      </c>
      <c r="U496" s="21">
        <v>91300</v>
      </c>
    </row>
    <row r="497" spans="1:21">
      <c r="A497" s="22" t="s">
        <v>214</v>
      </c>
      <c r="B497" s="20">
        <f>VLOOKUP(A497,Table7[#All],2,)</f>
        <v>13</v>
      </c>
      <c r="C497" s="23" t="s">
        <v>91</v>
      </c>
      <c r="D497" s="20">
        <f>VLOOKUP(C497,Table8[#All],2,0)</f>
        <v>0</v>
      </c>
      <c r="E497" s="23" t="s">
        <v>92</v>
      </c>
      <c r="F497" s="20">
        <f>VLOOKUP(E497,Table9[#All],2,0)</f>
        <v>0</v>
      </c>
      <c r="G497" s="23" t="s">
        <v>93</v>
      </c>
      <c r="H497" s="20">
        <f>VLOOKUP(G497,Table10[#All],2,0)</f>
        <v>1</v>
      </c>
      <c r="I497" s="23" t="s">
        <v>98</v>
      </c>
      <c r="J497" s="20">
        <f>VLOOKUP(I497,Table11[#All],2,0)</f>
        <v>1</v>
      </c>
      <c r="K497" s="23" t="s">
        <v>98</v>
      </c>
      <c r="L497" s="20">
        <f>VLOOKUP(K497,Table12[#All],2,0)</f>
        <v>0</v>
      </c>
      <c r="M497" s="23" t="s">
        <v>98</v>
      </c>
      <c r="N497" s="20">
        <f>VLOOKUP(M497,Table13[#All],2,0)</f>
        <v>2</v>
      </c>
      <c r="O497" s="23" t="s">
        <v>98</v>
      </c>
      <c r="P497" s="20">
        <f>VLOOKUP(O497,Table14[#All],2,0)</f>
        <v>1</v>
      </c>
      <c r="Q497" s="23" t="s">
        <v>167</v>
      </c>
      <c r="R497" s="20">
        <f>VLOOKUP(Q497,Table16[#All],2,0)</f>
        <v>1</v>
      </c>
      <c r="S497" s="23" t="s">
        <v>172</v>
      </c>
      <c r="T497" s="20">
        <f>VLOOKUP(S497,Table17[#All],2,0)</f>
        <v>1</v>
      </c>
      <c r="U497" s="24">
        <v>34900</v>
      </c>
    </row>
    <row r="498" spans="1:21">
      <c r="A498" s="19" t="s">
        <v>162</v>
      </c>
      <c r="B498" s="20">
        <f>VLOOKUP(A498,Table7[#All],2,)</f>
        <v>3</v>
      </c>
      <c r="C498" s="20" t="s">
        <v>91</v>
      </c>
      <c r="D498" s="20">
        <f>VLOOKUP(C498,Table8[#All],2,0)</f>
        <v>0</v>
      </c>
      <c r="E498" s="20" t="s">
        <v>92</v>
      </c>
      <c r="F498" s="20">
        <f>VLOOKUP(E498,Table9[#All],2,0)</f>
        <v>0</v>
      </c>
      <c r="G498" s="20" t="s">
        <v>93</v>
      </c>
      <c r="H498" s="20">
        <f>VLOOKUP(G498,Table10[#All],2,0)</f>
        <v>1</v>
      </c>
      <c r="I498" s="20" t="s">
        <v>119</v>
      </c>
      <c r="J498" s="20">
        <f>VLOOKUP(I498,Table11[#All],2,0)</f>
        <v>0</v>
      </c>
      <c r="K498" s="20" t="s">
        <v>98</v>
      </c>
      <c r="L498" s="20">
        <f>VLOOKUP(K498,Table12[#All],2,0)</f>
        <v>0</v>
      </c>
      <c r="M498" s="20" t="s">
        <v>126</v>
      </c>
      <c r="N498" s="20">
        <f>VLOOKUP(M498,Table13[#All],2,0)</f>
        <v>0</v>
      </c>
      <c r="O498" s="20" t="s">
        <v>119</v>
      </c>
      <c r="P498" s="20">
        <f>VLOOKUP(O498,Table14[#All],2,0)</f>
        <v>0</v>
      </c>
      <c r="Q498" s="20" t="s">
        <v>104</v>
      </c>
      <c r="R498" s="20">
        <f>VLOOKUP(Q498,Table16[#All],2,0)</f>
        <v>0</v>
      </c>
      <c r="S498" s="20" t="s">
        <v>111</v>
      </c>
      <c r="T498" s="20">
        <f>VLOOKUP(S498,Table17[#All],2,0)</f>
        <v>0</v>
      </c>
      <c r="U498" s="21">
        <v>430000</v>
      </c>
    </row>
    <row r="499" spans="1:21">
      <c r="A499" s="22" t="s">
        <v>197</v>
      </c>
      <c r="B499" s="20">
        <f>VLOOKUP(A499,Table7[#All],2,)</f>
        <v>8</v>
      </c>
      <c r="C499" s="23" t="s">
        <v>91</v>
      </c>
      <c r="D499" s="20">
        <f>VLOOKUP(C499,Table8[#All],2,0)</f>
        <v>0</v>
      </c>
      <c r="E499" s="23" t="s">
        <v>92</v>
      </c>
      <c r="F499" s="20">
        <f>VLOOKUP(E499,Table9[#All],2,0)</f>
        <v>0</v>
      </c>
      <c r="G499" s="23" t="s">
        <v>176</v>
      </c>
      <c r="H499" s="20">
        <f>VLOOKUP(G499,Table10[#All],2,0)</f>
        <v>2</v>
      </c>
      <c r="I499" s="23" t="s">
        <v>98</v>
      </c>
      <c r="J499" s="20">
        <f>VLOOKUP(I499,Table11[#All],2,0)</f>
        <v>1</v>
      </c>
      <c r="K499" s="23" t="s">
        <v>98</v>
      </c>
      <c r="L499" s="20">
        <f>VLOOKUP(K499,Table12[#All],2,0)</f>
        <v>0</v>
      </c>
      <c r="M499" s="23" t="s">
        <v>126</v>
      </c>
      <c r="N499" s="20">
        <f>VLOOKUP(M499,Table13[#All],2,0)</f>
        <v>0</v>
      </c>
      <c r="O499" s="23" t="s">
        <v>98</v>
      </c>
      <c r="P499" s="20">
        <f>VLOOKUP(O499,Table14[#All],2,0)</f>
        <v>1</v>
      </c>
      <c r="Q499" s="23" t="s">
        <v>167</v>
      </c>
      <c r="R499" s="20">
        <f>VLOOKUP(Q499,Table16[#All],2,0)</f>
        <v>1</v>
      </c>
      <c r="S499" s="23" t="s">
        <v>111</v>
      </c>
      <c r="T499" s="20">
        <f>VLOOKUP(S499,Table17[#All],2,0)</f>
        <v>0</v>
      </c>
      <c r="U499" s="24">
        <v>184000</v>
      </c>
    </row>
    <row r="500" spans="1:21">
      <c r="A500" s="19" t="s">
        <v>169</v>
      </c>
      <c r="B500" s="20">
        <f>VLOOKUP(A500,Table7[#All],2,)</f>
        <v>9</v>
      </c>
      <c r="C500" s="20" t="s">
        <v>91</v>
      </c>
      <c r="D500" s="20">
        <f>VLOOKUP(C500,Table8[#All],2,0)</f>
        <v>0</v>
      </c>
      <c r="E500" s="20" t="s">
        <v>92</v>
      </c>
      <c r="F500" s="20">
        <f>VLOOKUP(E500,Table9[#All],2,0)</f>
        <v>0</v>
      </c>
      <c r="G500" s="20" t="s">
        <v>93</v>
      </c>
      <c r="H500" s="20">
        <f>VLOOKUP(G500,Table10[#All],2,0)</f>
        <v>1</v>
      </c>
      <c r="I500" s="20" t="s">
        <v>98</v>
      </c>
      <c r="J500" s="20">
        <f>VLOOKUP(I500,Table11[#All],2,0)</f>
        <v>1</v>
      </c>
      <c r="K500" s="20" t="s">
        <v>98</v>
      </c>
      <c r="L500" s="20">
        <f>VLOOKUP(K500,Table12[#All],2,0)</f>
        <v>0</v>
      </c>
      <c r="M500" s="20" t="s">
        <v>126</v>
      </c>
      <c r="N500" s="20">
        <f>VLOOKUP(M500,Table13[#All],2,0)</f>
        <v>0</v>
      </c>
      <c r="O500" s="20" t="s">
        <v>119</v>
      </c>
      <c r="P500" s="20">
        <f>VLOOKUP(O500,Table14[#All],2,0)</f>
        <v>0</v>
      </c>
      <c r="Q500" s="20" t="s">
        <v>104</v>
      </c>
      <c r="R500" s="20">
        <f>VLOOKUP(Q500,Table16[#All],2,0)</f>
        <v>0</v>
      </c>
      <c r="S500" s="20" t="s">
        <v>111</v>
      </c>
      <c r="T500" s="20">
        <f>VLOOKUP(S500,Table17[#All],2,0)</f>
        <v>0</v>
      </c>
      <c r="U500" s="21">
        <v>130000</v>
      </c>
    </row>
    <row r="501" spans="1:21">
      <c r="A501" s="22" t="s">
        <v>89</v>
      </c>
      <c r="B501" s="20">
        <f>VLOOKUP(A501,Table7[#All],2,)</f>
        <v>11</v>
      </c>
      <c r="C501" s="23" t="s">
        <v>91</v>
      </c>
      <c r="D501" s="20">
        <f>VLOOKUP(C501,Table8[#All],2,0)</f>
        <v>0</v>
      </c>
      <c r="E501" s="23" t="s">
        <v>92</v>
      </c>
      <c r="F501" s="20">
        <f>VLOOKUP(E501,Table9[#All],2,0)</f>
        <v>0</v>
      </c>
      <c r="G501" s="23" t="s">
        <v>93</v>
      </c>
      <c r="H501" s="20">
        <f>VLOOKUP(G501,Table10[#All],2,0)</f>
        <v>1</v>
      </c>
      <c r="I501" s="23" t="s">
        <v>98</v>
      </c>
      <c r="J501" s="20">
        <f>VLOOKUP(I501,Table11[#All],2,0)</f>
        <v>1</v>
      </c>
      <c r="K501" s="23" t="s">
        <v>98</v>
      </c>
      <c r="L501" s="20">
        <f>VLOOKUP(K501,Table12[#All],2,0)</f>
        <v>0</v>
      </c>
      <c r="M501" s="23" t="s">
        <v>139</v>
      </c>
      <c r="N501" s="20">
        <f>VLOOKUP(M501,Table13[#All],2,0)</f>
        <v>3</v>
      </c>
      <c r="O501" s="23" t="s">
        <v>98</v>
      </c>
      <c r="P501" s="20">
        <f>VLOOKUP(O501,Table14[#All],2,0)</f>
        <v>1</v>
      </c>
      <c r="Q501" s="23" t="s">
        <v>104</v>
      </c>
      <c r="R501" s="20">
        <f>VLOOKUP(Q501,Table16[#All],2,0)</f>
        <v>0</v>
      </c>
      <c r="S501" s="23" t="s">
        <v>111</v>
      </c>
      <c r="T501" s="20">
        <f>VLOOKUP(S501,Table17[#All],2,0)</f>
        <v>0</v>
      </c>
      <c r="U501" s="24">
        <v>120000</v>
      </c>
    </row>
    <row r="502" spans="1:21">
      <c r="A502" s="19" t="s">
        <v>141</v>
      </c>
      <c r="B502" s="20">
        <f>VLOOKUP(A502,Table7[#All],2,)</f>
        <v>22</v>
      </c>
      <c r="C502" s="20" t="s">
        <v>91</v>
      </c>
      <c r="D502" s="20">
        <f>VLOOKUP(C502,Table8[#All],2,0)</f>
        <v>0</v>
      </c>
      <c r="E502" s="20" t="s">
        <v>142</v>
      </c>
      <c r="F502" s="20">
        <f>VLOOKUP(E502,Table9[#All],2,0)</f>
        <v>4</v>
      </c>
      <c r="G502" s="20" t="s">
        <v>122</v>
      </c>
      <c r="H502" s="20">
        <f>VLOOKUP(G502,Table10[#All],2,0)</f>
        <v>0</v>
      </c>
      <c r="I502" s="20" t="s">
        <v>98</v>
      </c>
      <c r="J502" s="20">
        <f>VLOOKUP(I502,Table11[#All],2,0)</f>
        <v>1</v>
      </c>
      <c r="K502" s="20" t="s">
        <v>98</v>
      </c>
      <c r="L502" s="20">
        <f>VLOOKUP(K502,Table12[#All],2,0)</f>
        <v>0</v>
      </c>
      <c r="M502" s="20" t="s">
        <v>98</v>
      </c>
      <c r="N502" s="20">
        <f>VLOOKUP(M502,Table13[#All],2,0)</f>
        <v>2</v>
      </c>
      <c r="O502" s="20" t="s">
        <v>98</v>
      </c>
      <c r="P502" s="20">
        <f>VLOOKUP(O502,Table14[#All],2,0)</f>
        <v>1</v>
      </c>
      <c r="Q502" s="20" t="s">
        <v>104</v>
      </c>
      <c r="R502" s="20">
        <f>VLOOKUP(Q502,Table16[#All],2,0)</f>
        <v>0</v>
      </c>
      <c r="S502" s="20" t="s">
        <v>111</v>
      </c>
      <c r="T502" s="20">
        <f>VLOOKUP(S502,Table17[#All],2,0)</f>
        <v>0</v>
      </c>
      <c r="U502" s="21">
        <v>113000</v>
      </c>
    </row>
    <row r="503" spans="1:21">
      <c r="A503" s="22" t="s">
        <v>163</v>
      </c>
      <c r="B503" s="20">
        <f>VLOOKUP(A503,Table7[#All],2,)</f>
        <v>5</v>
      </c>
      <c r="C503" s="23" t="s">
        <v>91</v>
      </c>
      <c r="D503" s="20">
        <f>VLOOKUP(C503,Table8[#All],2,0)</f>
        <v>0</v>
      </c>
      <c r="E503" s="23" t="s">
        <v>92</v>
      </c>
      <c r="F503" s="20">
        <f>VLOOKUP(E503,Table9[#All],2,0)</f>
        <v>0</v>
      </c>
      <c r="G503" s="23" t="s">
        <v>122</v>
      </c>
      <c r="H503" s="20">
        <f>VLOOKUP(G503,Table10[#All],2,0)</f>
        <v>0</v>
      </c>
      <c r="I503" s="23" t="s">
        <v>119</v>
      </c>
      <c r="J503" s="20">
        <f>VLOOKUP(I503,Table11[#All],2,0)</f>
        <v>0</v>
      </c>
      <c r="K503" s="23" t="s">
        <v>98</v>
      </c>
      <c r="L503" s="20">
        <f>VLOOKUP(K503,Table12[#All],2,0)</f>
        <v>0</v>
      </c>
      <c r="M503" s="23" t="s">
        <v>119</v>
      </c>
      <c r="N503" s="20">
        <f>VLOOKUP(M503,Table13[#All],2,0)</f>
        <v>1</v>
      </c>
      <c r="O503" s="23" t="s">
        <v>119</v>
      </c>
      <c r="P503" s="20">
        <f>VLOOKUP(O503,Table14[#All],2,0)</f>
        <v>0</v>
      </c>
      <c r="Q503" s="23" t="s">
        <v>104</v>
      </c>
      <c r="R503" s="20">
        <f>VLOOKUP(Q503,Table16[#All],2,0)</f>
        <v>0</v>
      </c>
      <c r="S503" s="23" t="s">
        <v>111</v>
      </c>
      <c r="T503" s="20">
        <f>VLOOKUP(S503,Table17[#All],2,0)</f>
        <v>0</v>
      </c>
      <c r="U503" s="24">
        <v>226700</v>
      </c>
    </row>
    <row r="504" spans="1:21">
      <c r="A504" s="19" t="s">
        <v>206</v>
      </c>
      <c r="B504" s="20">
        <f>VLOOKUP(A504,Table7[#All],2,)</f>
        <v>15</v>
      </c>
      <c r="C504" s="20" t="s">
        <v>90</v>
      </c>
      <c r="D504" s="20">
        <f>VLOOKUP(C504,Table8[#All],2,0)</f>
        <v>1</v>
      </c>
      <c r="E504" s="20" t="s">
        <v>92</v>
      </c>
      <c r="F504" s="20">
        <f>VLOOKUP(E504,Table9[#All],2,0)</f>
        <v>0</v>
      </c>
      <c r="G504" s="20" t="s">
        <v>93</v>
      </c>
      <c r="H504" s="20">
        <f>VLOOKUP(G504,Table10[#All],2,0)</f>
        <v>1</v>
      </c>
      <c r="I504" s="20" t="s">
        <v>98</v>
      </c>
      <c r="J504" s="20">
        <f>VLOOKUP(I504,Table11[#All],2,0)</f>
        <v>1</v>
      </c>
      <c r="K504" s="20" t="s">
        <v>98</v>
      </c>
      <c r="L504" s="20">
        <f>VLOOKUP(K504,Table12[#All],2,0)</f>
        <v>0</v>
      </c>
      <c r="M504" s="20" t="s">
        <v>126</v>
      </c>
      <c r="N504" s="20">
        <f>VLOOKUP(M504,Table13[#All],2,0)</f>
        <v>0</v>
      </c>
      <c r="O504" s="20" t="s">
        <v>98</v>
      </c>
      <c r="P504" s="20">
        <f>VLOOKUP(O504,Table14[#All],2,0)</f>
        <v>1</v>
      </c>
      <c r="Q504" s="20" t="s">
        <v>104</v>
      </c>
      <c r="R504" s="20">
        <f>VLOOKUP(Q504,Table16[#All],2,0)</f>
        <v>0</v>
      </c>
      <c r="S504" s="20" t="s">
        <v>111</v>
      </c>
      <c r="T504" s="20">
        <f>VLOOKUP(S504,Table17[#All],2,0)</f>
        <v>0</v>
      </c>
      <c r="U504" s="21">
        <v>140000</v>
      </c>
    </row>
    <row r="505" spans="1:21">
      <c r="A505" s="22" t="s">
        <v>212</v>
      </c>
      <c r="B505" s="20">
        <f>VLOOKUP(A505,Table7[#All],2,)</f>
        <v>2</v>
      </c>
      <c r="C505" s="23" t="s">
        <v>91</v>
      </c>
      <c r="D505" s="20">
        <f>VLOOKUP(C505,Table8[#All],2,0)</f>
        <v>0</v>
      </c>
      <c r="E505" s="23" t="s">
        <v>92</v>
      </c>
      <c r="F505" s="20">
        <f>VLOOKUP(E505,Table9[#All],2,0)</f>
        <v>0</v>
      </c>
      <c r="G505" s="23" t="s">
        <v>93</v>
      </c>
      <c r="H505" s="20">
        <f>VLOOKUP(G505,Table10[#All],2,0)</f>
        <v>1</v>
      </c>
      <c r="I505" s="23" t="s">
        <v>98</v>
      </c>
      <c r="J505" s="20">
        <f>VLOOKUP(I505,Table11[#All],2,0)</f>
        <v>1</v>
      </c>
      <c r="K505" s="23" t="s">
        <v>98</v>
      </c>
      <c r="L505" s="20">
        <f>VLOOKUP(K505,Table12[#All],2,0)</f>
        <v>0</v>
      </c>
      <c r="M505" s="23" t="s">
        <v>98</v>
      </c>
      <c r="N505" s="20">
        <f>VLOOKUP(M505,Table13[#All],2,0)</f>
        <v>2</v>
      </c>
      <c r="O505" s="23" t="s">
        <v>98</v>
      </c>
      <c r="P505" s="20">
        <f>VLOOKUP(O505,Table14[#All],2,0)</f>
        <v>1</v>
      </c>
      <c r="Q505" s="23" t="s">
        <v>104</v>
      </c>
      <c r="R505" s="20">
        <f>VLOOKUP(Q505,Table16[#All],2,0)</f>
        <v>0</v>
      </c>
      <c r="S505" s="23" t="s">
        <v>111</v>
      </c>
      <c r="T505" s="20">
        <f>VLOOKUP(S505,Table17[#All],2,0)</f>
        <v>0</v>
      </c>
      <c r="U505" s="24">
        <v>289000</v>
      </c>
    </row>
    <row r="506" spans="1:21">
      <c r="A506" s="19" t="s">
        <v>145</v>
      </c>
      <c r="B506" s="20">
        <f>VLOOKUP(A506,Table7[#All],2,)</f>
        <v>20</v>
      </c>
      <c r="C506" s="20" t="s">
        <v>91</v>
      </c>
      <c r="D506" s="20">
        <f>VLOOKUP(C506,Table8[#All],2,0)</f>
        <v>0</v>
      </c>
      <c r="E506" s="20" t="s">
        <v>129</v>
      </c>
      <c r="F506" s="20">
        <f>VLOOKUP(E506,Table9[#All],2,0)</f>
        <v>3</v>
      </c>
      <c r="G506" s="20" t="s">
        <v>122</v>
      </c>
      <c r="H506" s="20">
        <f>VLOOKUP(G506,Table10[#All],2,0)</f>
        <v>0</v>
      </c>
      <c r="I506" s="20" t="s">
        <v>98</v>
      </c>
      <c r="J506" s="20">
        <f>VLOOKUP(I506,Table11[#All],2,0)</f>
        <v>1</v>
      </c>
      <c r="K506" s="20" t="s">
        <v>98</v>
      </c>
      <c r="L506" s="20">
        <f>VLOOKUP(K506,Table12[#All],2,0)</f>
        <v>0</v>
      </c>
      <c r="M506" s="20" t="s">
        <v>98</v>
      </c>
      <c r="N506" s="20">
        <f>VLOOKUP(M506,Table13[#All],2,0)</f>
        <v>2</v>
      </c>
      <c r="O506" s="20" t="s">
        <v>98</v>
      </c>
      <c r="P506" s="20">
        <f>VLOOKUP(O506,Table14[#All],2,0)</f>
        <v>1</v>
      </c>
      <c r="Q506" s="20" t="s">
        <v>104</v>
      </c>
      <c r="R506" s="20">
        <f>VLOOKUP(Q506,Table16[#All],2,0)</f>
        <v>0</v>
      </c>
      <c r="S506" s="20" t="s">
        <v>111</v>
      </c>
      <c r="T506" s="20">
        <f>VLOOKUP(S506,Table17[#All],2,0)</f>
        <v>0</v>
      </c>
      <c r="U506" s="21">
        <v>147000</v>
      </c>
    </row>
    <row r="507" spans="1:21">
      <c r="A507" s="22" t="s">
        <v>188</v>
      </c>
      <c r="B507" s="20">
        <f>VLOOKUP(A507,Table7[#All],2,)</f>
        <v>7</v>
      </c>
      <c r="C507" s="23" t="s">
        <v>182</v>
      </c>
      <c r="D507" s="20">
        <f>VLOOKUP(C507,Table8[#All],2,0)</f>
        <v>3</v>
      </c>
      <c r="E507" s="23" t="s">
        <v>179</v>
      </c>
      <c r="F507" s="20">
        <f>VLOOKUP(E507,Table9[#All],2,0)</f>
        <v>2</v>
      </c>
      <c r="G507" s="23" t="s">
        <v>122</v>
      </c>
      <c r="H507" s="20">
        <f>VLOOKUP(G507,Table10[#All],2,0)</f>
        <v>0</v>
      </c>
      <c r="I507" s="23" t="s">
        <v>98</v>
      </c>
      <c r="J507" s="20">
        <f>VLOOKUP(I507,Table11[#All],2,0)</f>
        <v>1</v>
      </c>
      <c r="K507" s="23" t="s">
        <v>98</v>
      </c>
      <c r="L507" s="20">
        <f>VLOOKUP(K507,Table12[#All],2,0)</f>
        <v>0</v>
      </c>
      <c r="M507" s="23" t="s">
        <v>119</v>
      </c>
      <c r="N507" s="20">
        <f>VLOOKUP(M507,Table13[#All],2,0)</f>
        <v>1</v>
      </c>
      <c r="O507" s="23" t="s">
        <v>98</v>
      </c>
      <c r="P507" s="20">
        <f>VLOOKUP(O507,Table14[#All],2,0)</f>
        <v>1</v>
      </c>
      <c r="Q507" s="23" t="s">
        <v>167</v>
      </c>
      <c r="R507" s="20">
        <f>VLOOKUP(Q507,Table16[#All],2,0)</f>
        <v>1</v>
      </c>
      <c r="S507" s="23" t="s">
        <v>111</v>
      </c>
      <c r="T507" s="20">
        <f>VLOOKUP(S507,Table17[#All],2,0)</f>
        <v>0</v>
      </c>
      <c r="U507" s="24">
        <v>124500</v>
      </c>
    </row>
    <row r="508" spans="1:21">
      <c r="A508" s="19" t="s">
        <v>165</v>
      </c>
      <c r="B508" s="20">
        <f>VLOOKUP(A508,Table7[#All],2,)</f>
        <v>12</v>
      </c>
      <c r="C508" s="20" t="s">
        <v>91</v>
      </c>
      <c r="D508" s="20">
        <f>VLOOKUP(C508,Table8[#All],2,0)</f>
        <v>0</v>
      </c>
      <c r="E508" s="20" t="s">
        <v>92</v>
      </c>
      <c r="F508" s="20">
        <f>VLOOKUP(E508,Table9[#All],2,0)</f>
        <v>0</v>
      </c>
      <c r="G508" s="20" t="s">
        <v>122</v>
      </c>
      <c r="H508" s="20">
        <f>VLOOKUP(G508,Table10[#All],2,0)</f>
        <v>0</v>
      </c>
      <c r="I508" s="20" t="s">
        <v>119</v>
      </c>
      <c r="J508" s="20">
        <f>VLOOKUP(I508,Table11[#All],2,0)</f>
        <v>0</v>
      </c>
      <c r="K508" s="20" t="s">
        <v>98</v>
      </c>
      <c r="L508" s="20">
        <f>VLOOKUP(K508,Table12[#All],2,0)</f>
        <v>0</v>
      </c>
      <c r="M508" s="20" t="s">
        <v>126</v>
      </c>
      <c r="N508" s="20">
        <f>VLOOKUP(M508,Table13[#All],2,0)</f>
        <v>0</v>
      </c>
      <c r="O508" s="20" t="s">
        <v>119</v>
      </c>
      <c r="P508" s="20">
        <f>VLOOKUP(O508,Table14[#All],2,0)</f>
        <v>0</v>
      </c>
      <c r="Q508" s="20" t="s">
        <v>104</v>
      </c>
      <c r="R508" s="20">
        <f>VLOOKUP(Q508,Table16[#All],2,0)</f>
        <v>0</v>
      </c>
      <c r="S508" s="20" t="s">
        <v>111</v>
      </c>
      <c r="T508" s="20">
        <f>VLOOKUP(S508,Table17[#All],2,0)</f>
        <v>0</v>
      </c>
      <c r="U508" s="21">
        <v>215000</v>
      </c>
    </row>
    <row r="509" spans="1:21">
      <c r="A509" s="22" t="s">
        <v>163</v>
      </c>
      <c r="B509" s="20">
        <f>VLOOKUP(A509,Table7[#All],2,)</f>
        <v>5</v>
      </c>
      <c r="C509" s="23" t="s">
        <v>91</v>
      </c>
      <c r="D509" s="20">
        <f>VLOOKUP(C509,Table8[#All],2,0)</f>
        <v>0</v>
      </c>
      <c r="E509" s="23" t="s">
        <v>92</v>
      </c>
      <c r="F509" s="20">
        <f>VLOOKUP(E509,Table9[#All],2,0)</f>
        <v>0</v>
      </c>
      <c r="G509" s="23" t="s">
        <v>93</v>
      </c>
      <c r="H509" s="20">
        <f>VLOOKUP(G509,Table10[#All],2,0)</f>
        <v>1</v>
      </c>
      <c r="I509" s="23" t="s">
        <v>119</v>
      </c>
      <c r="J509" s="20">
        <f>VLOOKUP(I509,Table11[#All],2,0)</f>
        <v>0</v>
      </c>
      <c r="K509" s="23" t="s">
        <v>98</v>
      </c>
      <c r="L509" s="20">
        <f>VLOOKUP(K509,Table12[#All],2,0)</f>
        <v>0</v>
      </c>
      <c r="M509" s="23" t="s">
        <v>126</v>
      </c>
      <c r="N509" s="20">
        <f>VLOOKUP(M509,Table13[#All],2,0)</f>
        <v>0</v>
      </c>
      <c r="O509" s="23" t="s">
        <v>119</v>
      </c>
      <c r="P509" s="20">
        <f>VLOOKUP(O509,Table14[#All],2,0)</f>
        <v>0</v>
      </c>
      <c r="Q509" s="23" t="s">
        <v>104</v>
      </c>
      <c r="R509" s="20">
        <f>VLOOKUP(Q509,Table16[#All],2,0)</f>
        <v>0</v>
      </c>
      <c r="S509" s="23" t="s">
        <v>150</v>
      </c>
      <c r="T509" s="20">
        <f>VLOOKUP(S509,Table17[#All],2,0)</f>
        <v>2</v>
      </c>
      <c r="U509" s="24">
        <v>208300</v>
      </c>
    </row>
    <row r="510" spans="1:21">
      <c r="A510" s="19" t="s">
        <v>188</v>
      </c>
      <c r="B510" s="20">
        <f>VLOOKUP(A510,Table7[#All],2,)</f>
        <v>7</v>
      </c>
      <c r="C510" s="20" t="s">
        <v>91</v>
      </c>
      <c r="D510" s="20">
        <f>VLOOKUP(C510,Table8[#All],2,0)</f>
        <v>0</v>
      </c>
      <c r="E510" s="20" t="s">
        <v>92</v>
      </c>
      <c r="F510" s="20">
        <f>VLOOKUP(E510,Table9[#All],2,0)</f>
        <v>0</v>
      </c>
      <c r="G510" s="20" t="s">
        <v>122</v>
      </c>
      <c r="H510" s="20">
        <f>VLOOKUP(G510,Table10[#All],2,0)</f>
        <v>0</v>
      </c>
      <c r="I510" s="20" t="s">
        <v>98</v>
      </c>
      <c r="J510" s="20">
        <f>VLOOKUP(I510,Table11[#All],2,0)</f>
        <v>1</v>
      </c>
      <c r="K510" s="20" t="s">
        <v>98</v>
      </c>
      <c r="L510" s="20">
        <f>VLOOKUP(K510,Table12[#All],2,0)</f>
        <v>0</v>
      </c>
      <c r="M510" s="20" t="s">
        <v>126</v>
      </c>
      <c r="N510" s="20">
        <f>VLOOKUP(M510,Table13[#All],2,0)</f>
        <v>0</v>
      </c>
      <c r="O510" s="20" t="s">
        <v>119</v>
      </c>
      <c r="P510" s="20">
        <f>VLOOKUP(O510,Table14[#All],2,0)</f>
        <v>0</v>
      </c>
      <c r="Q510" s="20" t="s">
        <v>167</v>
      </c>
      <c r="R510" s="20">
        <f>VLOOKUP(Q510,Table16[#All],2,0)</f>
        <v>1</v>
      </c>
      <c r="S510" s="20" t="s">
        <v>111</v>
      </c>
      <c r="T510" s="20">
        <f>VLOOKUP(S510,Table17[#All],2,0)</f>
        <v>0</v>
      </c>
      <c r="U510" s="21">
        <v>161000</v>
      </c>
    </row>
    <row r="511" spans="1:21">
      <c r="A511" s="22" t="s">
        <v>89</v>
      </c>
      <c r="B511" s="20">
        <f>VLOOKUP(A511,Table7[#All],2,)</f>
        <v>11</v>
      </c>
      <c r="C511" s="23" t="s">
        <v>91</v>
      </c>
      <c r="D511" s="20">
        <f>VLOOKUP(C511,Table8[#All],2,0)</f>
        <v>0</v>
      </c>
      <c r="E511" s="23" t="s">
        <v>92</v>
      </c>
      <c r="F511" s="20">
        <f>VLOOKUP(E511,Table9[#All],2,0)</f>
        <v>0</v>
      </c>
      <c r="G511" s="23" t="s">
        <v>93</v>
      </c>
      <c r="H511" s="20">
        <f>VLOOKUP(G511,Table10[#All],2,0)</f>
        <v>1</v>
      </c>
      <c r="I511" s="23" t="s">
        <v>98</v>
      </c>
      <c r="J511" s="20">
        <f>VLOOKUP(I511,Table11[#All],2,0)</f>
        <v>1</v>
      </c>
      <c r="K511" s="23" t="s">
        <v>98</v>
      </c>
      <c r="L511" s="20">
        <f>VLOOKUP(K511,Table12[#All],2,0)</f>
        <v>0</v>
      </c>
      <c r="M511" s="23" t="s">
        <v>126</v>
      </c>
      <c r="N511" s="20">
        <f>VLOOKUP(M511,Table13[#All],2,0)</f>
        <v>0</v>
      </c>
      <c r="O511" s="23" t="s">
        <v>98</v>
      </c>
      <c r="P511" s="20">
        <f>VLOOKUP(O511,Table14[#All],2,0)</f>
        <v>1</v>
      </c>
      <c r="Q511" s="23" t="s">
        <v>104</v>
      </c>
      <c r="R511" s="20">
        <f>VLOOKUP(Q511,Table16[#All],2,0)</f>
        <v>0</v>
      </c>
      <c r="S511" s="23" t="s">
        <v>111</v>
      </c>
      <c r="T511" s="20">
        <f>VLOOKUP(S511,Table17[#All],2,0)</f>
        <v>0</v>
      </c>
      <c r="U511" s="24">
        <v>124500</v>
      </c>
    </row>
    <row r="512" spans="1:21">
      <c r="A512" s="19" t="s">
        <v>89</v>
      </c>
      <c r="B512" s="20">
        <f>VLOOKUP(A512,Table7[#All],2,)</f>
        <v>11</v>
      </c>
      <c r="C512" s="20" t="s">
        <v>91</v>
      </c>
      <c r="D512" s="20">
        <f>VLOOKUP(C512,Table8[#All],2,0)</f>
        <v>0</v>
      </c>
      <c r="E512" s="20" t="s">
        <v>92</v>
      </c>
      <c r="F512" s="20">
        <f>VLOOKUP(E512,Table9[#All],2,0)</f>
        <v>0</v>
      </c>
      <c r="G512" s="20" t="s">
        <v>93</v>
      </c>
      <c r="H512" s="20">
        <f>VLOOKUP(G512,Table10[#All],2,0)</f>
        <v>1</v>
      </c>
      <c r="I512" s="20" t="s">
        <v>98</v>
      </c>
      <c r="J512" s="20">
        <f>VLOOKUP(I512,Table11[#All],2,0)</f>
        <v>1</v>
      </c>
      <c r="K512" s="20" t="s">
        <v>98</v>
      </c>
      <c r="L512" s="20">
        <f>VLOOKUP(K512,Table12[#All],2,0)</f>
        <v>0</v>
      </c>
      <c r="M512" s="20" t="s">
        <v>126</v>
      </c>
      <c r="N512" s="20">
        <f>VLOOKUP(M512,Table13[#All],2,0)</f>
        <v>0</v>
      </c>
      <c r="O512" s="20" t="s">
        <v>98</v>
      </c>
      <c r="P512" s="20">
        <f>VLOOKUP(O512,Table14[#All],2,0)</f>
        <v>1</v>
      </c>
      <c r="Q512" s="20" t="s">
        <v>104</v>
      </c>
      <c r="R512" s="20">
        <f>VLOOKUP(Q512,Table16[#All],2,0)</f>
        <v>0</v>
      </c>
      <c r="S512" s="20" t="s">
        <v>111</v>
      </c>
      <c r="T512" s="20">
        <f>VLOOKUP(S512,Table17[#All],2,0)</f>
        <v>0</v>
      </c>
      <c r="U512" s="21">
        <v>164900</v>
      </c>
    </row>
    <row r="513" spans="1:21">
      <c r="A513" s="22" t="s">
        <v>147</v>
      </c>
      <c r="B513" s="20">
        <f>VLOOKUP(A513,Table7[#All],2,)</f>
        <v>10</v>
      </c>
      <c r="C513" s="23" t="s">
        <v>91</v>
      </c>
      <c r="D513" s="20">
        <f>VLOOKUP(C513,Table8[#All],2,0)</f>
        <v>0</v>
      </c>
      <c r="E513" s="23" t="s">
        <v>129</v>
      </c>
      <c r="F513" s="20">
        <f>VLOOKUP(E513,Table9[#All],2,0)</f>
        <v>3</v>
      </c>
      <c r="G513" s="23" t="s">
        <v>93</v>
      </c>
      <c r="H513" s="20">
        <f>VLOOKUP(G513,Table10[#All],2,0)</f>
        <v>1</v>
      </c>
      <c r="I513" s="23" t="s">
        <v>119</v>
      </c>
      <c r="J513" s="20">
        <f>VLOOKUP(I513,Table11[#All],2,0)</f>
        <v>0</v>
      </c>
      <c r="K513" s="23" t="s">
        <v>98</v>
      </c>
      <c r="L513" s="20">
        <f>VLOOKUP(K513,Table12[#All],2,0)</f>
        <v>0</v>
      </c>
      <c r="M513" s="23" t="s">
        <v>126</v>
      </c>
      <c r="N513" s="20">
        <f>VLOOKUP(M513,Table13[#All],2,0)</f>
        <v>0</v>
      </c>
      <c r="O513" s="23" t="s">
        <v>119</v>
      </c>
      <c r="P513" s="20">
        <f>VLOOKUP(O513,Table14[#All],2,0)</f>
        <v>0</v>
      </c>
      <c r="Q513" s="23" t="s">
        <v>104</v>
      </c>
      <c r="R513" s="20">
        <f>VLOOKUP(Q513,Table16[#All],2,0)</f>
        <v>0</v>
      </c>
      <c r="S513" s="23" t="s">
        <v>150</v>
      </c>
      <c r="T513" s="20">
        <f>VLOOKUP(S513,Table17[#All],2,0)</f>
        <v>2</v>
      </c>
      <c r="U513" s="24">
        <v>202665</v>
      </c>
    </row>
    <row r="514" spans="1:21">
      <c r="A514" s="19" t="s">
        <v>89</v>
      </c>
      <c r="B514" s="20">
        <f>VLOOKUP(A514,Table7[#All],2,)</f>
        <v>11</v>
      </c>
      <c r="C514" s="20" t="s">
        <v>90</v>
      </c>
      <c r="D514" s="20">
        <f>VLOOKUP(C514,Table8[#All],2,0)</f>
        <v>1</v>
      </c>
      <c r="E514" s="20" t="s">
        <v>92</v>
      </c>
      <c r="F514" s="20">
        <f>VLOOKUP(E514,Table9[#All],2,0)</f>
        <v>0</v>
      </c>
      <c r="G514" s="20" t="s">
        <v>93</v>
      </c>
      <c r="H514" s="20">
        <f>VLOOKUP(G514,Table10[#All],2,0)</f>
        <v>1</v>
      </c>
      <c r="I514" s="20" t="s">
        <v>98</v>
      </c>
      <c r="J514" s="20">
        <f>VLOOKUP(I514,Table11[#All],2,0)</f>
        <v>1</v>
      </c>
      <c r="K514" s="20" t="s">
        <v>98</v>
      </c>
      <c r="L514" s="20">
        <f>VLOOKUP(K514,Table12[#All],2,0)</f>
        <v>0</v>
      </c>
      <c r="M514" s="20" t="s">
        <v>98</v>
      </c>
      <c r="N514" s="20">
        <f>VLOOKUP(M514,Table13[#All],2,0)</f>
        <v>2</v>
      </c>
      <c r="O514" s="20" t="s">
        <v>98</v>
      </c>
      <c r="P514" s="20">
        <f>VLOOKUP(O514,Table14[#All],2,0)</f>
        <v>1</v>
      </c>
      <c r="Q514" s="20" t="s">
        <v>104</v>
      </c>
      <c r="R514" s="20">
        <f>VLOOKUP(Q514,Table16[#All],2,0)</f>
        <v>0</v>
      </c>
      <c r="S514" s="20" t="s">
        <v>111</v>
      </c>
      <c r="T514" s="20">
        <f>VLOOKUP(S514,Table17[#All],2,0)</f>
        <v>0</v>
      </c>
      <c r="U514" s="21">
        <v>129900</v>
      </c>
    </row>
    <row r="515" spans="1:21">
      <c r="A515" s="22" t="s">
        <v>217</v>
      </c>
      <c r="B515" s="20">
        <f>VLOOKUP(A515,Table7[#All],2,)</f>
        <v>4</v>
      </c>
      <c r="C515" s="23" t="s">
        <v>91</v>
      </c>
      <c r="D515" s="20">
        <f>VLOOKUP(C515,Table8[#All],2,0)</f>
        <v>0</v>
      </c>
      <c r="E515" s="23" t="s">
        <v>92</v>
      </c>
      <c r="F515" s="20">
        <f>VLOOKUP(E515,Table9[#All],2,0)</f>
        <v>0</v>
      </c>
      <c r="G515" s="23" t="s">
        <v>93</v>
      </c>
      <c r="H515" s="20">
        <f>VLOOKUP(G515,Table10[#All],2,0)</f>
        <v>1</v>
      </c>
      <c r="I515" s="23" t="s">
        <v>98</v>
      </c>
      <c r="J515" s="20">
        <f>VLOOKUP(I515,Table11[#All],2,0)</f>
        <v>1</v>
      </c>
      <c r="K515" s="23" t="s">
        <v>98</v>
      </c>
      <c r="L515" s="20">
        <f>VLOOKUP(K515,Table12[#All],2,0)</f>
        <v>0</v>
      </c>
      <c r="M515" s="23" t="s">
        <v>98</v>
      </c>
      <c r="N515" s="20">
        <f>VLOOKUP(M515,Table13[#All],2,0)</f>
        <v>2</v>
      </c>
      <c r="O515" s="23" t="s">
        <v>98</v>
      </c>
      <c r="P515" s="20">
        <f>VLOOKUP(O515,Table14[#All],2,0)</f>
        <v>1</v>
      </c>
      <c r="Q515" s="23" t="s">
        <v>104</v>
      </c>
      <c r="R515" s="20">
        <f>VLOOKUP(Q515,Table16[#All],2,0)</f>
        <v>0</v>
      </c>
      <c r="S515" s="23" t="s">
        <v>111</v>
      </c>
      <c r="T515" s="20">
        <f>VLOOKUP(S515,Table17[#All],2,0)</f>
        <v>0</v>
      </c>
      <c r="U515" s="24">
        <v>134000</v>
      </c>
    </row>
    <row r="516" spans="1:21">
      <c r="A516" s="19" t="s">
        <v>212</v>
      </c>
      <c r="B516" s="20">
        <f>VLOOKUP(A516,Table7[#All],2,)</f>
        <v>2</v>
      </c>
      <c r="C516" s="20" t="s">
        <v>91</v>
      </c>
      <c r="D516" s="20">
        <f>VLOOKUP(C516,Table8[#All],2,0)</f>
        <v>0</v>
      </c>
      <c r="E516" s="20" t="s">
        <v>92</v>
      </c>
      <c r="F516" s="20">
        <f>VLOOKUP(E516,Table9[#All],2,0)</f>
        <v>0</v>
      </c>
      <c r="G516" s="20" t="s">
        <v>238</v>
      </c>
      <c r="H516" s="20">
        <f>VLOOKUP(G516,Table10[#All],2,0)</f>
        <v>3</v>
      </c>
      <c r="I516" s="20" t="s">
        <v>98</v>
      </c>
      <c r="J516" s="20">
        <f>VLOOKUP(I516,Table11[#All],2,0)</f>
        <v>1</v>
      </c>
      <c r="K516" s="20" t="s">
        <v>98</v>
      </c>
      <c r="L516" s="20">
        <f>VLOOKUP(K516,Table12[#All],2,0)</f>
        <v>0</v>
      </c>
      <c r="M516" s="20" t="s">
        <v>139</v>
      </c>
      <c r="N516" s="20">
        <f>VLOOKUP(M516,Table13[#All],2,0)</f>
        <v>3</v>
      </c>
      <c r="O516" s="20" t="s">
        <v>98</v>
      </c>
      <c r="P516" s="20">
        <f>VLOOKUP(O516,Table14[#All],2,0)</f>
        <v>1</v>
      </c>
      <c r="Q516" s="20" t="s">
        <v>104</v>
      </c>
      <c r="R516" s="20">
        <f>VLOOKUP(Q516,Table16[#All],2,0)</f>
        <v>0</v>
      </c>
      <c r="S516" s="20" t="s">
        <v>111</v>
      </c>
      <c r="T516" s="20">
        <f>VLOOKUP(S516,Table17[#All],2,0)</f>
        <v>0</v>
      </c>
      <c r="U516" s="21">
        <v>96500</v>
      </c>
    </row>
    <row r="517" spans="1:21">
      <c r="A517" s="22" t="s">
        <v>147</v>
      </c>
      <c r="B517" s="20">
        <f>VLOOKUP(A517,Table7[#All],2,)</f>
        <v>10</v>
      </c>
      <c r="C517" s="23" t="s">
        <v>91</v>
      </c>
      <c r="D517" s="20">
        <f>VLOOKUP(C517,Table8[#All],2,0)</f>
        <v>0</v>
      </c>
      <c r="E517" s="23" t="s">
        <v>92</v>
      </c>
      <c r="F517" s="20">
        <f>VLOOKUP(E517,Table9[#All],2,0)</f>
        <v>0</v>
      </c>
      <c r="G517" s="23" t="s">
        <v>93</v>
      </c>
      <c r="H517" s="20">
        <f>VLOOKUP(G517,Table10[#All],2,0)</f>
        <v>1</v>
      </c>
      <c r="I517" s="23" t="s">
        <v>126</v>
      </c>
      <c r="J517" s="20">
        <f>VLOOKUP(I517,Table11[#All],2,0)</f>
        <v>2</v>
      </c>
      <c r="K517" s="23" t="s">
        <v>98</v>
      </c>
      <c r="L517" s="20">
        <f>VLOOKUP(K517,Table12[#All],2,0)</f>
        <v>0</v>
      </c>
      <c r="M517" s="23" t="s">
        <v>126</v>
      </c>
      <c r="N517" s="20">
        <f>VLOOKUP(M517,Table13[#All],2,0)</f>
        <v>0</v>
      </c>
      <c r="O517" s="23" t="s">
        <v>126</v>
      </c>
      <c r="P517" s="20">
        <f>VLOOKUP(O517,Table14[#All],2,0)</f>
        <v>2</v>
      </c>
      <c r="Q517" s="23" t="s">
        <v>104</v>
      </c>
      <c r="R517" s="20">
        <f>VLOOKUP(Q517,Table16[#All],2,0)</f>
        <v>0</v>
      </c>
      <c r="S517" s="23" t="s">
        <v>150</v>
      </c>
      <c r="T517" s="20">
        <f>VLOOKUP(S517,Table17[#All],2,0)</f>
        <v>2</v>
      </c>
      <c r="U517" s="24">
        <v>402861</v>
      </c>
    </row>
    <row r="518" spans="1:21">
      <c r="A518" s="19" t="s">
        <v>175</v>
      </c>
      <c r="B518" s="20">
        <f>VLOOKUP(A518,Table7[#All],2,)</f>
        <v>6</v>
      </c>
      <c r="C518" s="20" t="s">
        <v>91</v>
      </c>
      <c r="D518" s="20">
        <f>VLOOKUP(C518,Table8[#All],2,0)</f>
        <v>0</v>
      </c>
      <c r="E518" s="20" t="s">
        <v>92</v>
      </c>
      <c r="F518" s="20">
        <f>VLOOKUP(E518,Table9[#All],2,0)</f>
        <v>0</v>
      </c>
      <c r="G518" s="20" t="s">
        <v>158</v>
      </c>
      <c r="H518" s="20">
        <f>VLOOKUP(G518,Table10[#All],2,0)</f>
        <v>5</v>
      </c>
      <c r="I518" s="20" t="s">
        <v>98</v>
      </c>
      <c r="J518" s="20">
        <f>VLOOKUP(I518,Table11[#All],2,0)</f>
        <v>1</v>
      </c>
      <c r="K518" s="20" t="s">
        <v>98</v>
      </c>
      <c r="L518" s="20">
        <f>VLOOKUP(K518,Table12[#All],2,0)</f>
        <v>0</v>
      </c>
      <c r="M518" s="20" t="s">
        <v>98</v>
      </c>
      <c r="N518" s="20">
        <f>VLOOKUP(M518,Table13[#All],2,0)</f>
        <v>2</v>
      </c>
      <c r="O518" s="20" t="s">
        <v>98</v>
      </c>
      <c r="P518" s="20">
        <f>VLOOKUP(O518,Table14[#All],2,0)</f>
        <v>1</v>
      </c>
      <c r="Q518" s="20" t="s">
        <v>104</v>
      </c>
      <c r="R518" s="20">
        <f>VLOOKUP(Q518,Table16[#All],2,0)</f>
        <v>0</v>
      </c>
      <c r="S518" s="20" t="s">
        <v>172</v>
      </c>
      <c r="T518" s="20">
        <f>VLOOKUP(S518,Table17[#All],2,0)</f>
        <v>1</v>
      </c>
      <c r="U518" s="21">
        <v>158000</v>
      </c>
    </row>
    <row r="519" spans="1:21">
      <c r="A519" s="22" t="s">
        <v>162</v>
      </c>
      <c r="B519" s="20">
        <f>VLOOKUP(A519,Table7[#All],2,)</f>
        <v>3</v>
      </c>
      <c r="C519" s="23" t="s">
        <v>91</v>
      </c>
      <c r="D519" s="20">
        <f>VLOOKUP(C519,Table8[#All],2,0)</f>
        <v>0</v>
      </c>
      <c r="E519" s="23" t="s">
        <v>92</v>
      </c>
      <c r="F519" s="20">
        <f>VLOOKUP(E519,Table9[#All],2,0)</f>
        <v>0</v>
      </c>
      <c r="G519" s="23" t="s">
        <v>122</v>
      </c>
      <c r="H519" s="20">
        <f>VLOOKUP(G519,Table10[#All],2,0)</f>
        <v>0</v>
      </c>
      <c r="I519" s="23" t="s">
        <v>119</v>
      </c>
      <c r="J519" s="20">
        <f>VLOOKUP(I519,Table11[#All],2,0)</f>
        <v>0</v>
      </c>
      <c r="K519" s="23" t="s">
        <v>98</v>
      </c>
      <c r="L519" s="20">
        <f>VLOOKUP(K519,Table12[#All],2,0)</f>
        <v>0</v>
      </c>
      <c r="M519" s="23" t="s">
        <v>126</v>
      </c>
      <c r="N519" s="20">
        <f>VLOOKUP(M519,Table13[#All],2,0)</f>
        <v>0</v>
      </c>
      <c r="O519" s="23" t="s">
        <v>119</v>
      </c>
      <c r="P519" s="20">
        <f>VLOOKUP(O519,Table14[#All],2,0)</f>
        <v>0</v>
      </c>
      <c r="Q519" s="23" t="s">
        <v>104</v>
      </c>
      <c r="R519" s="20">
        <f>VLOOKUP(Q519,Table16[#All],2,0)</f>
        <v>0</v>
      </c>
      <c r="S519" s="23" t="s">
        <v>111</v>
      </c>
      <c r="T519" s="20">
        <f>VLOOKUP(S519,Table17[#All],2,0)</f>
        <v>0</v>
      </c>
      <c r="U519" s="24">
        <v>265000</v>
      </c>
    </row>
    <row r="520" spans="1:21">
      <c r="A520" s="19" t="s">
        <v>209</v>
      </c>
      <c r="B520" s="20">
        <f>VLOOKUP(A520,Table7[#All],2,)</f>
        <v>0</v>
      </c>
      <c r="C520" s="20" t="s">
        <v>91</v>
      </c>
      <c r="D520" s="20">
        <f>VLOOKUP(C520,Table8[#All],2,0)</f>
        <v>0</v>
      </c>
      <c r="E520" s="20" t="s">
        <v>92</v>
      </c>
      <c r="F520" s="20">
        <f>VLOOKUP(E520,Table9[#All],2,0)</f>
        <v>0</v>
      </c>
      <c r="G520" s="20" t="s">
        <v>122</v>
      </c>
      <c r="H520" s="20">
        <f>VLOOKUP(G520,Table10[#All],2,0)</f>
        <v>0</v>
      </c>
      <c r="I520" s="20" t="s">
        <v>119</v>
      </c>
      <c r="J520" s="20">
        <f>VLOOKUP(I520,Table11[#All],2,0)</f>
        <v>0</v>
      </c>
      <c r="K520" s="20" t="s">
        <v>98</v>
      </c>
      <c r="L520" s="20">
        <f>VLOOKUP(K520,Table12[#All],2,0)</f>
        <v>0</v>
      </c>
      <c r="M520" s="20" t="s">
        <v>126</v>
      </c>
      <c r="N520" s="20">
        <f>VLOOKUP(M520,Table13[#All],2,0)</f>
        <v>0</v>
      </c>
      <c r="O520" s="20" t="s">
        <v>98</v>
      </c>
      <c r="P520" s="20">
        <f>VLOOKUP(O520,Table14[#All],2,0)</f>
        <v>1</v>
      </c>
      <c r="Q520" s="20" t="s">
        <v>104</v>
      </c>
      <c r="R520" s="20">
        <f>VLOOKUP(Q520,Table16[#All],2,0)</f>
        <v>0</v>
      </c>
      <c r="S520" s="20" t="s">
        <v>111</v>
      </c>
      <c r="T520" s="20">
        <f>VLOOKUP(S520,Table17[#All],2,0)</f>
        <v>0</v>
      </c>
      <c r="U520" s="21">
        <v>211000</v>
      </c>
    </row>
    <row r="521" spans="1:21">
      <c r="A521" s="22" t="s">
        <v>212</v>
      </c>
      <c r="B521" s="20">
        <f>VLOOKUP(A521,Table7[#All],2,)</f>
        <v>2</v>
      </c>
      <c r="C521" s="23" t="s">
        <v>91</v>
      </c>
      <c r="D521" s="20">
        <f>VLOOKUP(C521,Table8[#All],2,0)</f>
        <v>0</v>
      </c>
      <c r="E521" s="23" t="s">
        <v>92</v>
      </c>
      <c r="F521" s="20">
        <f>VLOOKUP(E521,Table9[#All],2,0)</f>
        <v>0</v>
      </c>
      <c r="G521" s="23" t="s">
        <v>122</v>
      </c>
      <c r="H521" s="20">
        <f>VLOOKUP(G521,Table10[#All],2,0)</f>
        <v>0</v>
      </c>
      <c r="I521" s="23" t="s">
        <v>119</v>
      </c>
      <c r="J521" s="20">
        <f>VLOOKUP(I521,Table11[#All],2,0)</f>
        <v>0</v>
      </c>
      <c r="K521" s="23" t="s">
        <v>98</v>
      </c>
      <c r="L521" s="20">
        <f>VLOOKUP(K521,Table12[#All],2,0)</f>
        <v>0</v>
      </c>
      <c r="M521" s="23" t="s">
        <v>126</v>
      </c>
      <c r="N521" s="20">
        <f>VLOOKUP(M521,Table13[#All],2,0)</f>
        <v>0</v>
      </c>
      <c r="O521" s="23" t="s">
        <v>119</v>
      </c>
      <c r="P521" s="20">
        <f>VLOOKUP(O521,Table14[#All],2,0)</f>
        <v>0</v>
      </c>
      <c r="Q521" s="23" t="s">
        <v>104</v>
      </c>
      <c r="R521" s="20">
        <f>VLOOKUP(Q521,Table16[#All],2,0)</f>
        <v>0</v>
      </c>
      <c r="S521" s="23" t="s">
        <v>111</v>
      </c>
      <c r="T521" s="20">
        <f>VLOOKUP(S521,Table17[#All],2,0)</f>
        <v>0</v>
      </c>
      <c r="U521" s="24">
        <v>234000</v>
      </c>
    </row>
    <row r="522" spans="1:21">
      <c r="A522" s="19" t="s">
        <v>188</v>
      </c>
      <c r="B522" s="20">
        <f>VLOOKUP(A522,Table7[#All],2,)</f>
        <v>7</v>
      </c>
      <c r="C522" s="20" t="s">
        <v>91</v>
      </c>
      <c r="D522" s="20">
        <f>VLOOKUP(C522,Table8[#All],2,0)</f>
        <v>0</v>
      </c>
      <c r="E522" s="20" t="s">
        <v>186</v>
      </c>
      <c r="F522" s="20">
        <f>VLOOKUP(E522,Table9[#All],2,0)</f>
        <v>1</v>
      </c>
      <c r="G522" s="20" t="s">
        <v>122</v>
      </c>
      <c r="H522" s="20">
        <f>VLOOKUP(G522,Table10[#All],2,0)</f>
        <v>0</v>
      </c>
      <c r="I522" s="20" t="s">
        <v>83</v>
      </c>
      <c r="J522" s="20">
        <f>VLOOKUP(I522,Table11[#All],2,0)</f>
        <v>3</v>
      </c>
      <c r="K522" s="20" t="s">
        <v>83</v>
      </c>
      <c r="L522" s="20">
        <f>VLOOKUP(K522,Table12[#All],2,0)</f>
        <v>2</v>
      </c>
      <c r="M522" s="20" t="s">
        <v>98</v>
      </c>
      <c r="N522" s="20">
        <f>VLOOKUP(M522,Table13[#All],2,0)</f>
        <v>2</v>
      </c>
      <c r="O522" s="20" t="s">
        <v>98</v>
      </c>
      <c r="P522" s="20">
        <f>VLOOKUP(O522,Table14[#All],2,0)</f>
        <v>1</v>
      </c>
      <c r="Q522" s="20" t="s">
        <v>167</v>
      </c>
      <c r="R522" s="20">
        <f>VLOOKUP(Q522,Table16[#All],2,0)</f>
        <v>1</v>
      </c>
      <c r="S522" s="20" t="s">
        <v>111</v>
      </c>
      <c r="T522" s="20">
        <f>VLOOKUP(S522,Table17[#All],2,0)</f>
        <v>0</v>
      </c>
      <c r="U522" s="21">
        <v>106250</v>
      </c>
    </row>
    <row r="523" spans="1:21">
      <c r="A523" s="22" t="s">
        <v>89</v>
      </c>
      <c r="B523" s="20">
        <f>VLOOKUP(A523,Table7[#All],2,)</f>
        <v>11</v>
      </c>
      <c r="C523" s="23" t="s">
        <v>90</v>
      </c>
      <c r="D523" s="20">
        <f>VLOOKUP(C523,Table8[#All],2,0)</f>
        <v>1</v>
      </c>
      <c r="E523" s="23" t="s">
        <v>92</v>
      </c>
      <c r="F523" s="20">
        <f>VLOOKUP(E523,Table9[#All],2,0)</f>
        <v>0</v>
      </c>
      <c r="G523" s="23" t="s">
        <v>93</v>
      </c>
      <c r="H523" s="20">
        <f>VLOOKUP(G523,Table10[#All],2,0)</f>
        <v>1</v>
      </c>
      <c r="I523" s="23" t="s">
        <v>98</v>
      </c>
      <c r="J523" s="20">
        <f>VLOOKUP(I523,Table11[#All],2,0)</f>
        <v>1</v>
      </c>
      <c r="K523" s="23" t="s">
        <v>98</v>
      </c>
      <c r="L523" s="20">
        <f>VLOOKUP(K523,Table12[#All],2,0)</f>
        <v>0</v>
      </c>
      <c r="M523" s="23" t="s">
        <v>126</v>
      </c>
      <c r="N523" s="20">
        <f>VLOOKUP(M523,Table13[#All],2,0)</f>
        <v>0</v>
      </c>
      <c r="O523" s="23" t="s">
        <v>98</v>
      </c>
      <c r="P523" s="20">
        <f>VLOOKUP(O523,Table14[#All],2,0)</f>
        <v>1</v>
      </c>
      <c r="Q523" s="23" t="s">
        <v>104</v>
      </c>
      <c r="R523" s="20">
        <f>VLOOKUP(Q523,Table16[#All],2,0)</f>
        <v>0</v>
      </c>
      <c r="S523" s="23" t="s">
        <v>111</v>
      </c>
      <c r="T523" s="20">
        <f>VLOOKUP(S523,Table17[#All],2,0)</f>
        <v>0</v>
      </c>
      <c r="U523" s="24">
        <v>150000</v>
      </c>
    </row>
    <row r="524" spans="1:21">
      <c r="A524" s="19" t="s">
        <v>197</v>
      </c>
      <c r="B524" s="20">
        <f>VLOOKUP(A524,Table7[#All],2,)</f>
        <v>8</v>
      </c>
      <c r="C524" s="20" t="s">
        <v>90</v>
      </c>
      <c r="D524" s="20">
        <f>VLOOKUP(C524,Table8[#All],2,0)</f>
        <v>1</v>
      </c>
      <c r="E524" s="20" t="s">
        <v>92</v>
      </c>
      <c r="F524" s="20">
        <f>VLOOKUP(E524,Table9[#All],2,0)</f>
        <v>0</v>
      </c>
      <c r="G524" s="20" t="s">
        <v>176</v>
      </c>
      <c r="H524" s="20">
        <f>VLOOKUP(G524,Table10[#All],2,0)</f>
        <v>2</v>
      </c>
      <c r="I524" s="20" t="s">
        <v>98</v>
      </c>
      <c r="J524" s="20">
        <f>VLOOKUP(I524,Table11[#All],2,0)</f>
        <v>1</v>
      </c>
      <c r="K524" s="20" t="s">
        <v>98</v>
      </c>
      <c r="L524" s="20">
        <f>VLOOKUP(K524,Table12[#All],2,0)</f>
        <v>0</v>
      </c>
      <c r="M524" s="20" t="s">
        <v>126</v>
      </c>
      <c r="N524" s="20">
        <f>VLOOKUP(M524,Table13[#All],2,0)</f>
        <v>0</v>
      </c>
      <c r="O524" s="20" t="s">
        <v>98</v>
      </c>
      <c r="P524" s="20">
        <f>VLOOKUP(O524,Table14[#All],2,0)</f>
        <v>1</v>
      </c>
      <c r="Q524" s="20" t="s">
        <v>104</v>
      </c>
      <c r="R524" s="20">
        <f>VLOOKUP(Q524,Table16[#All],2,0)</f>
        <v>0</v>
      </c>
      <c r="S524" s="20" t="s">
        <v>111</v>
      </c>
      <c r="T524" s="20">
        <f>VLOOKUP(S524,Table17[#All],2,0)</f>
        <v>0</v>
      </c>
      <c r="U524" s="21">
        <v>159000</v>
      </c>
    </row>
    <row r="525" spans="1:21">
      <c r="A525" s="22" t="s">
        <v>206</v>
      </c>
      <c r="B525" s="20">
        <f>VLOOKUP(A525,Table7[#All],2,)</f>
        <v>15</v>
      </c>
      <c r="C525" s="23" t="s">
        <v>151</v>
      </c>
      <c r="D525" s="20">
        <f>VLOOKUP(C525,Table8[#All],2,0)</f>
        <v>2</v>
      </c>
      <c r="E525" s="23" t="s">
        <v>92</v>
      </c>
      <c r="F525" s="20">
        <f>VLOOKUP(E525,Table9[#All],2,0)</f>
        <v>0</v>
      </c>
      <c r="G525" s="23" t="s">
        <v>122</v>
      </c>
      <c r="H525" s="20">
        <f>VLOOKUP(G525,Table10[#All],2,0)</f>
        <v>0</v>
      </c>
      <c r="I525" s="23" t="s">
        <v>126</v>
      </c>
      <c r="J525" s="20">
        <f>VLOOKUP(I525,Table11[#All],2,0)</f>
        <v>2</v>
      </c>
      <c r="K525" s="23" t="s">
        <v>98</v>
      </c>
      <c r="L525" s="20">
        <f>VLOOKUP(K525,Table12[#All],2,0)</f>
        <v>0</v>
      </c>
      <c r="M525" s="23" t="s">
        <v>126</v>
      </c>
      <c r="N525" s="20">
        <f>VLOOKUP(M525,Table13[#All],2,0)</f>
        <v>0</v>
      </c>
      <c r="O525" s="23" t="s">
        <v>126</v>
      </c>
      <c r="P525" s="20">
        <f>VLOOKUP(O525,Table14[#All],2,0)</f>
        <v>2</v>
      </c>
      <c r="Q525" s="23" t="s">
        <v>104</v>
      </c>
      <c r="R525" s="20">
        <f>VLOOKUP(Q525,Table16[#All],2,0)</f>
        <v>0</v>
      </c>
      <c r="S525" s="23" t="s">
        <v>150</v>
      </c>
      <c r="T525" s="20">
        <f>VLOOKUP(S525,Table17[#All],2,0)</f>
        <v>2</v>
      </c>
      <c r="U525" s="24">
        <v>184750</v>
      </c>
    </row>
    <row r="526" spans="1:21">
      <c r="A526" s="19" t="s">
        <v>162</v>
      </c>
      <c r="B526" s="20">
        <f>VLOOKUP(A526,Table7[#All],2,)</f>
        <v>3</v>
      </c>
      <c r="C526" s="20" t="s">
        <v>91</v>
      </c>
      <c r="D526" s="20">
        <f>VLOOKUP(C526,Table8[#All],2,0)</f>
        <v>0</v>
      </c>
      <c r="E526" s="20" t="s">
        <v>92</v>
      </c>
      <c r="F526" s="20">
        <f>VLOOKUP(E526,Table9[#All],2,0)</f>
        <v>0</v>
      </c>
      <c r="G526" s="20" t="s">
        <v>122</v>
      </c>
      <c r="H526" s="20">
        <f>VLOOKUP(G526,Table10[#All],2,0)</f>
        <v>0</v>
      </c>
      <c r="I526" s="20" t="s">
        <v>119</v>
      </c>
      <c r="J526" s="20">
        <f>VLOOKUP(I526,Table11[#All],2,0)</f>
        <v>0</v>
      </c>
      <c r="K526" s="20" t="s">
        <v>98</v>
      </c>
      <c r="L526" s="20">
        <f>VLOOKUP(K526,Table12[#All],2,0)</f>
        <v>0</v>
      </c>
      <c r="M526" s="20" t="s">
        <v>126</v>
      </c>
      <c r="N526" s="20">
        <f>VLOOKUP(M526,Table13[#All],2,0)</f>
        <v>0</v>
      </c>
      <c r="O526" s="20" t="s">
        <v>119</v>
      </c>
      <c r="P526" s="20">
        <f>VLOOKUP(O526,Table14[#All],2,0)</f>
        <v>0</v>
      </c>
      <c r="Q526" s="20" t="s">
        <v>104</v>
      </c>
      <c r="R526" s="20">
        <f>VLOOKUP(Q526,Table16[#All],2,0)</f>
        <v>0</v>
      </c>
      <c r="S526" s="20" t="s">
        <v>111</v>
      </c>
      <c r="T526" s="20">
        <f>VLOOKUP(S526,Table17[#All],2,0)</f>
        <v>0</v>
      </c>
      <c r="U526" s="21">
        <v>315750</v>
      </c>
    </row>
    <row r="527" spans="1:21">
      <c r="A527" s="22" t="s">
        <v>163</v>
      </c>
      <c r="B527" s="20">
        <f>VLOOKUP(A527,Table7[#All],2,)</f>
        <v>5</v>
      </c>
      <c r="C527" s="23" t="s">
        <v>91</v>
      </c>
      <c r="D527" s="20">
        <f>VLOOKUP(C527,Table8[#All],2,0)</f>
        <v>0</v>
      </c>
      <c r="E527" s="23" t="s">
        <v>92</v>
      </c>
      <c r="F527" s="20">
        <f>VLOOKUP(E527,Table9[#All],2,0)</f>
        <v>0</v>
      </c>
      <c r="G527" s="23" t="s">
        <v>93</v>
      </c>
      <c r="H527" s="20">
        <f>VLOOKUP(G527,Table10[#All],2,0)</f>
        <v>1</v>
      </c>
      <c r="I527" s="23" t="s">
        <v>119</v>
      </c>
      <c r="J527" s="20">
        <f>VLOOKUP(I527,Table11[#All],2,0)</f>
        <v>0</v>
      </c>
      <c r="K527" s="23" t="s">
        <v>98</v>
      </c>
      <c r="L527" s="20">
        <f>VLOOKUP(K527,Table12[#All],2,0)</f>
        <v>0</v>
      </c>
      <c r="M527" s="23" t="s">
        <v>126</v>
      </c>
      <c r="N527" s="20">
        <f>VLOOKUP(M527,Table13[#All],2,0)</f>
        <v>0</v>
      </c>
      <c r="O527" s="23" t="s">
        <v>119</v>
      </c>
      <c r="P527" s="20">
        <f>VLOOKUP(O527,Table14[#All],2,0)</f>
        <v>0</v>
      </c>
      <c r="Q527" s="23" t="s">
        <v>104</v>
      </c>
      <c r="R527" s="20">
        <f>VLOOKUP(Q527,Table16[#All],2,0)</f>
        <v>0</v>
      </c>
      <c r="S527" s="23" t="s">
        <v>111</v>
      </c>
      <c r="T527" s="20">
        <f>VLOOKUP(S527,Table17[#All],2,0)</f>
        <v>0</v>
      </c>
      <c r="U527" s="24">
        <v>176000</v>
      </c>
    </row>
    <row r="528" spans="1:21">
      <c r="A528" s="19" t="s">
        <v>89</v>
      </c>
      <c r="B528" s="20">
        <f>VLOOKUP(A528,Table7[#All],2,)</f>
        <v>11</v>
      </c>
      <c r="C528" s="20" t="s">
        <v>91</v>
      </c>
      <c r="D528" s="20">
        <f>VLOOKUP(C528,Table8[#All],2,0)</f>
        <v>0</v>
      </c>
      <c r="E528" s="20" t="s">
        <v>92</v>
      </c>
      <c r="F528" s="20">
        <f>VLOOKUP(E528,Table9[#All],2,0)</f>
        <v>0</v>
      </c>
      <c r="G528" s="20" t="s">
        <v>93</v>
      </c>
      <c r="H528" s="20">
        <f>VLOOKUP(G528,Table10[#All],2,0)</f>
        <v>1</v>
      </c>
      <c r="I528" s="20" t="s">
        <v>119</v>
      </c>
      <c r="J528" s="20">
        <f>VLOOKUP(I528,Table11[#All],2,0)</f>
        <v>0</v>
      </c>
      <c r="K528" s="20" t="s">
        <v>98</v>
      </c>
      <c r="L528" s="20">
        <f>VLOOKUP(K528,Table12[#All],2,0)</f>
        <v>0</v>
      </c>
      <c r="M528" s="20" t="s">
        <v>98</v>
      </c>
      <c r="N528" s="20">
        <f>VLOOKUP(M528,Table13[#All],2,0)</f>
        <v>2</v>
      </c>
      <c r="O528" s="20" t="s">
        <v>98</v>
      </c>
      <c r="P528" s="20">
        <f>VLOOKUP(O528,Table14[#All],2,0)</f>
        <v>1</v>
      </c>
      <c r="Q528" s="20" t="s">
        <v>104</v>
      </c>
      <c r="R528" s="20">
        <f>VLOOKUP(Q528,Table16[#All],2,0)</f>
        <v>0</v>
      </c>
      <c r="S528" s="20" t="s">
        <v>111</v>
      </c>
      <c r="T528" s="20">
        <f>VLOOKUP(S528,Table17[#All],2,0)</f>
        <v>0</v>
      </c>
      <c r="U528" s="21">
        <v>132000</v>
      </c>
    </row>
    <row r="529" spans="1:21">
      <c r="A529" s="22" t="s">
        <v>147</v>
      </c>
      <c r="B529" s="20">
        <f>VLOOKUP(A529,Table7[#All],2,)</f>
        <v>10</v>
      </c>
      <c r="C529" s="23" t="s">
        <v>91</v>
      </c>
      <c r="D529" s="20">
        <f>VLOOKUP(C529,Table8[#All],2,0)</f>
        <v>0</v>
      </c>
      <c r="E529" s="23" t="s">
        <v>92</v>
      </c>
      <c r="F529" s="20">
        <f>VLOOKUP(E529,Table9[#All],2,0)</f>
        <v>0</v>
      </c>
      <c r="G529" s="23" t="s">
        <v>122</v>
      </c>
      <c r="H529" s="20">
        <f>VLOOKUP(G529,Table10[#All],2,0)</f>
        <v>0</v>
      </c>
      <c r="I529" s="23" t="s">
        <v>126</v>
      </c>
      <c r="J529" s="20">
        <f>VLOOKUP(I529,Table11[#All],2,0)</f>
        <v>2</v>
      </c>
      <c r="K529" s="23" t="s">
        <v>98</v>
      </c>
      <c r="L529" s="20">
        <f>VLOOKUP(K529,Table12[#All],2,0)</f>
        <v>0</v>
      </c>
      <c r="M529" s="23" t="s">
        <v>126</v>
      </c>
      <c r="N529" s="20">
        <f>VLOOKUP(M529,Table13[#All],2,0)</f>
        <v>0</v>
      </c>
      <c r="O529" s="23" t="s">
        <v>126</v>
      </c>
      <c r="P529" s="20">
        <f>VLOOKUP(O529,Table14[#All],2,0)</f>
        <v>2</v>
      </c>
      <c r="Q529" s="23" t="s">
        <v>104</v>
      </c>
      <c r="R529" s="20">
        <f>VLOOKUP(Q529,Table16[#All],2,0)</f>
        <v>0</v>
      </c>
      <c r="S529" s="23" t="s">
        <v>150</v>
      </c>
      <c r="T529" s="20">
        <f>VLOOKUP(S529,Table17[#All],2,0)</f>
        <v>2</v>
      </c>
      <c r="U529" s="24">
        <v>446261</v>
      </c>
    </row>
    <row r="530" spans="1:21">
      <c r="A530" s="19" t="s">
        <v>206</v>
      </c>
      <c r="B530" s="20">
        <f>VLOOKUP(A530,Table7[#All],2,)</f>
        <v>15</v>
      </c>
      <c r="C530" s="20" t="s">
        <v>91</v>
      </c>
      <c r="D530" s="20">
        <f>VLOOKUP(C530,Table8[#All],2,0)</f>
        <v>0</v>
      </c>
      <c r="E530" s="20" t="s">
        <v>92</v>
      </c>
      <c r="F530" s="20">
        <f>VLOOKUP(E530,Table9[#All],2,0)</f>
        <v>0</v>
      </c>
      <c r="G530" s="20" t="s">
        <v>93</v>
      </c>
      <c r="H530" s="20">
        <f>VLOOKUP(G530,Table10[#All],2,0)</f>
        <v>1</v>
      </c>
      <c r="I530" s="20" t="s">
        <v>98</v>
      </c>
      <c r="J530" s="20">
        <f>VLOOKUP(I530,Table11[#All],2,0)</f>
        <v>1</v>
      </c>
      <c r="K530" s="20" t="s">
        <v>98</v>
      </c>
      <c r="L530" s="20">
        <f>VLOOKUP(K530,Table12[#All],2,0)</f>
        <v>0</v>
      </c>
      <c r="M530" s="20" t="s">
        <v>126</v>
      </c>
      <c r="N530" s="20">
        <f>VLOOKUP(M530,Table13[#All],2,0)</f>
        <v>0</v>
      </c>
      <c r="O530" s="20" t="s">
        <v>98</v>
      </c>
      <c r="P530" s="20">
        <f>VLOOKUP(O530,Table14[#All],2,0)</f>
        <v>1</v>
      </c>
      <c r="Q530" s="20" t="s">
        <v>167</v>
      </c>
      <c r="R530" s="20">
        <f>VLOOKUP(Q530,Table16[#All],2,0)</f>
        <v>1</v>
      </c>
      <c r="S530" s="20" t="s">
        <v>111</v>
      </c>
      <c r="T530" s="20">
        <f>VLOOKUP(S530,Table17[#All],2,0)</f>
        <v>0</v>
      </c>
      <c r="U530" s="21">
        <v>86000</v>
      </c>
    </row>
    <row r="531" spans="1:21">
      <c r="A531" s="22" t="s">
        <v>212</v>
      </c>
      <c r="B531" s="20">
        <f>VLOOKUP(A531,Table7[#All],2,)</f>
        <v>2</v>
      </c>
      <c r="C531" s="23" t="s">
        <v>91</v>
      </c>
      <c r="D531" s="20">
        <f>VLOOKUP(C531,Table8[#All],2,0)</f>
        <v>0</v>
      </c>
      <c r="E531" s="23" t="s">
        <v>92</v>
      </c>
      <c r="F531" s="20">
        <f>VLOOKUP(E531,Table9[#All],2,0)</f>
        <v>0</v>
      </c>
      <c r="G531" s="23" t="s">
        <v>93</v>
      </c>
      <c r="H531" s="20">
        <f>VLOOKUP(G531,Table10[#All],2,0)</f>
        <v>1</v>
      </c>
      <c r="I531" s="23" t="s">
        <v>98</v>
      </c>
      <c r="J531" s="20">
        <f>VLOOKUP(I531,Table11[#All],2,0)</f>
        <v>1</v>
      </c>
      <c r="K531" s="23" t="s">
        <v>98</v>
      </c>
      <c r="L531" s="20">
        <f>VLOOKUP(K531,Table12[#All],2,0)</f>
        <v>0</v>
      </c>
      <c r="M531" s="23" t="s">
        <v>98</v>
      </c>
      <c r="N531" s="20">
        <f>VLOOKUP(M531,Table13[#All],2,0)</f>
        <v>2</v>
      </c>
      <c r="O531" s="23" t="s">
        <v>98</v>
      </c>
      <c r="P531" s="20">
        <f>VLOOKUP(O531,Table14[#All],2,0)</f>
        <v>1</v>
      </c>
      <c r="Q531" s="23" t="s">
        <v>104</v>
      </c>
      <c r="R531" s="20">
        <f>VLOOKUP(Q531,Table16[#All],2,0)</f>
        <v>0</v>
      </c>
      <c r="S531" s="23" t="s">
        <v>216</v>
      </c>
      <c r="T531" s="20">
        <f>VLOOKUP(S531,Table17[#All],2,0)</f>
        <v>4</v>
      </c>
      <c r="U531" s="24">
        <v>200624</v>
      </c>
    </row>
    <row r="532" spans="1:21">
      <c r="A532" s="19" t="s">
        <v>218</v>
      </c>
      <c r="B532" s="20">
        <f>VLOOKUP(A532,Table7[#All],2,)</f>
        <v>16</v>
      </c>
      <c r="C532" s="20" t="s">
        <v>91</v>
      </c>
      <c r="D532" s="20">
        <f>VLOOKUP(C532,Table8[#All],2,0)</f>
        <v>0</v>
      </c>
      <c r="E532" s="20" t="s">
        <v>92</v>
      </c>
      <c r="F532" s="20">
        <f>VLOOKUP(E532,Table9[#All],2,0)</f>
        <v>0</v>
      </c>
      <c r="G532" s="20" t="s">
        <v>158</v>
      </c>
      <c r="H532" s="20">
        <f>VLOOKUP(G532,Table10[#All],2,0)</f>
        <v>5</v>
      </c>
      <c r="I532" s="20" t="s">
        <v>119</v>
      </c>
      <c r="J532" s="20">
        <f>VLOOKUP(I532,Table11[#All],2,0)</f>
        <v>0</v>
      </c>
      <c r="K532" s="20" t="s">
        <v>98</v>
      </c>
      <c r="L532" s="20">
        <f>VLOOKUP(K532,Table12[#All],2,0)</f>
        <v>0</v>
      </c>
      <c r="M532" s="20" t="s">
        <v>126</v>
      </c>
      <c r="N532" s="20">
        <f>VLOOKUP(M532,Table13[#All],2,0)</f>
        <v>0</v>
      </c>
      <c r="O532" s="20" t="s">
        <v>119</v>
      </c>
      <c r="P532" s="20">
        <f>VLOOKUP(O532,Table14[#All],2,0)</f>
        <v>0</v>
      </c>
      <c r="Q532" s="20" t="s">
        <v>104</v>
      </c>
      <c r="R532" s="20">
        <f>VLOOKUP(Q532,Table16[#All],2,0)</f>
        <v>0</v>
      </c>
      <c r="S532" s="20" t="s">
        <v>172</v>
      </c>
      <c r="T532" s="20">
        <f>VLOOKUP(S532,Table17[#All],2,0)</f>
        <v>1</v>
      </c>
      <c r="U532" s="21">
        <v>175000</v>
      </c>
    </row>
    <row r="533" spans="1:21">
      <c r="A533" s="22" t="s">
        <v>197</v>
      </c>
      <c r="B533" s="20">
        <f>VLOOKUP(A533,Table7[#All],2,)</f>
        <v>8</v>
      </c>
      <c r="C533" s="23" t="s">
        <v>220</v>
      </c>
      <c r="D533" s="20">
        <f>VLOOKUP(C533,Table8[#All],2,0)</f>
        <v>5</v>
      </c>
      <c r="E533" s="23" t="s">
        <v>92</v>
      </c>
      <c r="F533" s="20">
        <f>VLOOKUP(E533,Table9[#All],2,0)</f>
        <v>0</v>
      </c>
      <c r="G533" s="23" t="s">
        <v>122</v>
      </c>
      <c r="H533" s="20">
        <f>VLOOKUP(G533,Table10[#All],2,0)</f>
        <v>0</v>
      </c>
      <c r="I533" s="23" t="s">
        <v>139</v>
      </c>
      <c r="J533" s="20">
        <f>VLOOKUP(I533,Table11[#All],2,0)</f>
        <v>4</v>
      </c>
      <c r="K533" s="23" t="s">
        <v>139</v>
      </c>
      <c r="L533" s="20">
        <f>VLOOKUP(K533,Table12[#All],2,0)</f>
        <v>3</v>
      </c>
      <c r="M533" s="23" t="s">
        <v>126</v>
      </c>
      <c r="N533" s="20">
        <f>VLOOKUP(M533,Table13[#All],2,0)</f>
        <v>0</v>
      </c>
      <c r="O533" s="23" t="s">
        <v>98</v>
      </c>
      <c r="P533" s="20">
        <f>VLOOKUP(O533,Table14[#All],2,0)</f>
        <v>1</v>
      </c>
      <c r="Q533" s="23" t="s">
        <v>104</v>
      </c>
      <c r="R533" s="20">
        <f>VLOOKUP(Q533,Table16[#All],2,0)</f>
        <v>0</v>
      </c>
      <c r="S533" s="23" t="s">
        <v>111</v>
      </c>
      <c r="T533" s="20">
        <f>VLOOKUP(S533,Table17[#All],2,0)</f>
        <v>0</v>
      </c>
      <c r="U533" s="24">
        <v>128000</v>
      </c>
    </row>
    <row r="534" spans="1:21">
      <c r="A534" s="19" t="s">
        <v>89</v>
      </c>
      <c r="B534" s="20">
        <f>VLOOKUP(A534,Table7[#All],2,)</f>
        <v>11</v>
      </c>
      <c r="C534" s="20" t="s">
        <v>91</v>
      </c>
      <c r="D534" s="20">
        <f>VLOOKUP(C534,Table8[#All],2,0)</f>
        <v>0</v>
      </c>
      <c r="E534" s="20" t="s">
        <v>92</v>
      </c>
      <c r="F534" s="20">
        <f>VLOOKUP(E534,Table9[#All],2,0)</f>
        <v>0</v>
      </c>
      <c r="G534" s="20" t="s">
        <v>93</v>
      </c>
      <c r="H534" s="20">
        <f>VLOOKUP(G534,Table10[#All],2,0)</f>
        <v>1</v>
      </c>
      <c r="I534" s="20" t="s">
        <v>83</v>
      </c>
      <c r="J534" s="20">
        <f>VLOOKUP(I534,Table11[#All],2,0)</f>
        <v>3</v>
      </c>
      <c r="K534" s="20" t="s">
        <v>83</v>
      </c>
      <c r="L534" s="20">
        <f>VLOOKUP(K534,Table12[#All],2,0)</f>
        <v>2</v>
      </c>
      <c r="M534" s="20" t="s">
        <v>126</v>
      </c>
      <c r="N534" s="20">
        <f>VLOOKUP(M534,Table13[#All],2,0)</f>
        <v>0</v>
      </c>
      <c r="O534" s="20" t="s">
        <v>98</v>
      </c>
      <c r="P534" s="20">
        <f>VLOOKUP(O534,Table14[#All],2,0)</f>
        <v>1</v>
      </c>
      <c r="Q534" s="20" t="s">
        <v>104</v>
      </c>
      <c r="R534" s="20">
        <f>VLOOKUP(Q534,Table16[#All],2,0)</f>
        <v>0</v>
      </c>
      <c r="S534" s="20" t="s">
        <v>111</v>
      </c>
      <c r="T534" s="20">
        <f>VLOOKUP(S534,Table17[#All],2,0)</f>
        <v>0</v>
      </c>
      <c r="U534" s="21">
        <v>107500</v>
      </c>
    </row>
    <row r="535" spans="1:21">
      <c r="A535" s="22" t="s">
        <v>197</v>
      </c>
      <c r="B535" s="20">
        <f>VLOOKUP(A535,Table7[#All],2,)</f>
        <v>8</v>
      </c>
      <c r="C535" s="23" t="s">
        <v>91</v>
      </c>
      <c r="D535" s="20">
        <f>VLOOKUP(C535,Table8[#All],2,0)</f>
        <v>0</v>
      </c>
      <c r="E535" s="23" t="s">
        <v>92</v>
      </c>
      <c r="F535" s="20">
        <f>VLOOKUP(E535,Table9[#All],2,0)</f>
        <v>0</v>
      </c>
      <c r="G535" s="23" t="s">
        <v>93</v>
      </c>
      <c r="H535" s="20">
        <f>VLOOKUP(G535,Table10[#All],2,0)</f>
        <v>1</v>
      </c>
      <c r="I535" s="23" t="s">
        <v>83</v>
      </c>
      <c r="J535" s="20">
        <f>VLOOKUP(I535,Table11[#All],2,0)</f>
        <v>3</v>
      </c>
      <c r="K535" s="23" t="s">
        <v>83</v>
      </c>
      <c r="L535" s="20">
        <f>VLOOKUP(K535,Table12[#All],2,0)</f>
        <v>2</v>
      </c>
      <c r="M535" s="23" t="s">
        <v>139</v>
      </c>
      <c r="N535" s="20">
        <f>VLOOKUP(M535,Table13[#All],2,0)</f>
        <v>3</v>
      </c>
      <c r="O535" s="23" t="s">
        <v>139</v>
      </c>
      <c r="P535" s="20">
        <f>VLOOKUP(O535,Table14[#All],2,0)</f>
        <v>3</v>
      </c>
      <c r="Q535" s="23" t="s">
        <v>167</v>
      </c>
      <c r="R535" s="20">
        <f>VLOOKUP(Q535,Table16[#All],2,0)</f>
        <v>1</v>
      </c>
      <c r="S535" s="23" t="s">
        <v>111</v>
      </c>
      <c r="T535" s="20">
        <f>VLOOKUP(S535,Table17[#All],2,0)</f>
        <v>0</v>
      </c>
      <c r="U535" s="24">
        <v>39300</v>
      </c>
    </row>
    <row r="536" spans="1:21">
      <c r="A536" s="19" t="s">
        <v>121</v>
      </c>
      <c r="B536" s="20">
        <f>VLOOKUP(A536,Table7[#All],2,)</f>
        <v>17</v>
      </c>
      <c r="C536" s="20" t="s">
        <v>91</v>
      </c>
      <c r="D536" s="20">
        <f>VLOOKUP(C536,Table8[#All],2,0)</f>
        <v>0</v>
      </c>
      <c r="E536" s="20" t="s">
        <v>92</v>
      </c>
      <c r="F536" s="20">
        <f>VLOOKUP(E536,Table9[#All],2,0)</f>
        <v>0</v>
      </c>
      <c r="G536" s="20" t="s">
        <v>122</v>
      </c>
      <c r="H536" s="20">
        <f>VLOOKUP(G536,Table10[#All],2,0)</f>
        <v>0</v>
      </c>
      <c r="I536" s="20" t="s">
        <v>126</v>
      </c>
      <c r="J536" s="20">
        <f>VLOOKUP(I536,Table11[#All],2,0)</f>
        <v>2</v>
      </c>
      <c r="K536" s="20" t="s">
        <v>119</v>
      </c>
      <c r="L536" s="20">
        <f>VLOOKUP(K536,Table12[#All],2,0)</f>
        <v>1</v>
      </c>
      <c r="M536" s="20" t="s">
        <v>126</v>
      </c>
      <c r="N536" s="20">
        <f>VLOOKUP(M536,Table13[#All],2,0)</f>
        <v>0</v>
      </c>
      <c r="O536" s="20" t="s">
        <v>119</v>
      </c>
      <c r="P536" s="20">
        <f>VLOOKUP(O536,Table14[#All],2,0)</f>
        <v>0</v>
      </c>
      <c r="Q536" s="20" t="s">
        <v>104</v>
      </c>
      <c r="R536" s="20">
        <f>VLOOKUP(Q536,Table16[#All],2,0)</f>
        <v>0</v>
      </c>
      <c r="S536" s="20" t="s">
        <v>111</v>
      </c>
      <c r="T536" s="20">
        <f>VLOOKUP(S536,Table17[#All],2,0)</f>
        <v>0</v>
      </c>
      <c r="U536" s="21">
        <v>178000</v>
      </c>
    </row>
    <row r="537" spans="1:21">
      <c r="A537" s="22" t="s">
        <v>206</v>
      </c>
      <c r="B537" s="20">
        <f>VLOOKUP(A537,Table7[#All],2,)</f>
        <v>15</v>
      </c>
      <c r="C537" s="23" t="s">
        <v>91</v>
      </c>
      <c r="D537" s="20">
        <f>VLOOKUP(C537,Table8[#All],2,0)</f>
        <v>0</v>
      </c>
      <c r="E537" s="23" t="s">
        <v>186</v>
      </c>
      <c r="F537" s="20">
        <f>VLOOKUP(E537,Table9[#All],2,0)</f>
        <v>1</v>
      </c>
      <c r="G537" s="23" t="s">
        <v>122</v>
      </c>
      <c r="H537" s="20">
        <f>VLOOKUP(G537,Table10[#All],2,0)</f>
        <v>0</v>
      </c>
      <c r="I537" s="23" t="s">
        <v>119</v>
      </c>
      <c r="J537" s="20">
        <f>VLOOKUP(I537,Table11[#All],2,0)</f>
        <v>0</v>
      </c>
      <c r="K537" s="23" t="s">
        <v>98</v>
      </c>
      <c r="L537" s="20">
        <f>VLOOKUP(K537,Table12[#All],2,0)</f>
        <v>0</v>
      </c>
      <c r="M537" s="23" t="s">
        <v>98</v>
      </c>
      <c r="N537" s="20">
        <f>VLOOKUP(M537,Table13[#All],2,0)</f>
        <v>2</v>
      </c>
      <c r="O537" s="23" t="s">
        <v>98</v>
      </c>
      <c r="P537" s="20">
        <f>VLOOKUP(O537,Table14[#All],2,0)</f>
        <v>1</v>
      </c>
      <c r="Q537" s="23" t="s">
        <v>167</v>
      </c>
      <c r="R537" s="20">
        <f>VLOOKUP(Q537,Table16[#All],2,0)</f>
        <v>1</v>
      </c>
      <c r="S537" s="23" t="s">
        <v>111</v>
      </c>
      <c r="T537" s="20">
        <f>VLOOKUP(S537,Table17[#All],2,0)</f>
        <v>0</v>
      </c>
      <c r="U537" s="24">
        <v>107500</v>
      </c>
    </row>
    <row r="538" spans="1:21">
      <c r="A538" s="19" t="s">
        <v>209</v>
      </c>
      <c r="B538" s="20">
        <f>VLOOKUP(A538,Table7[#All],2,)</f>
        <v>0</v>
      </c>
      <c r="C538" s="20" t="s">
        <v>91</v>
      </c>
      <c r="D538" s="20">
        <f>VLOOKUP(C538,Table8[#All],2,0)</f>
        <v>0</v>
      </c>
      <c r="E538" s="20" t="s">
        <v>92</v>
      </c>
      <c r="F538" s="20">
        <f>VLOOKUP(E538,Table9[#All],2,0)</f>
        <v>0</v>
      </c>
      <c r="G538" s="20" t="s">
        <v>122</v>
      </c>
      <c r="H538" s="20">
        <f>VLOOKUP(G538,Table10[#All],2,0)</f>
        <v>0</v>
      </c>
      <c r="I538" s="20" t="s">
        <v>119</v>
      </c>
      <c r="J538" s="20">
        <f>VLOOKUP(I538,Table11[#All],2,0)</f>
        <v>0</v>
      </c>
      <c r="K538" s="20" t="s">
        <v>98</v>
      </c>
      <c r="L538" s="20">
        <f>VLOOKUP(K538,Table12[#All],2,0)</f>
        <v>0</v>
      </c>
      <c r="M538" s="20" t="s">
        <v>126</v>
      </c>
      <c r="N538" s="20">
        <f>VLOOKUP(M538,Table13[#All],2,0)</f>
        <v>0</v>
      </c>
      <c r="O538" s="20" t="s">
        <v>119</v>
      </c>
      <c r="P538" s="20">
        <f>VLOOKUP(O538,Table14[#All],2,0)</f>
        <v>0</v>
      </c>
      <c r="Q538" s="20" t="s">
        <v>104</v>
      </c>
      <c r="R538" s="20">
        <f>VLOOKUP(Q538,Table16[#All],2,0)</f>
        <v>0</v>
      </c>
      <c r="S538" s="20" t="s">
        <v>111</v>
      </c>
      <c r="T538" s="20">
        <f>VLOOKUP(S538,Table17[#All],2,0)</f>
        <v>0</v>
      </c>
      <c r="U538" s="21">
        <v>188000</v>
      </c>
    </row>
    <row r="539" spans="1:21">
      <c r="A539" s="22" t="s">
        <v>89</v>
      </c>
      <c r="B539" s="20">
        <f>VLOOKUP(A539,Table7[#All],2,)</f>
        <v>11</v>
      </c>
      <c r="C539" s="23" t="s">
        <v>91</v>
      </c>
      <c r="D539" s="20">
        <f>VLOOKUP(C539,Table8[#All],2,0)</f>
        <v>0</v>
      </c>
      <c r="E539" s="23" t="s">
        <v>92</v>
      </c>
      <c r="F539" s="20">
        <f>VLOOKUP(E539,Table9[#All],2,0)</f>
        <v>0</v>
      </c>
      <c r="G539" s="23" t="s">
        <v>93</v>
      </c>
      <c r="H539" s="20">
        <f>VLOOKUP(G539,Table10[#All],2,0)</f>
        <v>1</v>
      </c>
      <c r="I539" s="23" t="s">
        <v>98</v>
      </c>
      <c r="J539" s="20">
        <f>VLOOKUP(I539,Table11[#All],2,0)</f>
        <v>1</v>
      </c>
      <c r="K539" s="23" t="s">
        <v>98</v>
      </c>
      <c r="L539" s="20">
        <f>VLOOKUP(K539,Table12[#All],2,0)</f>
        <v>0</v>
      </c>
      <c r="M539" s="23" t="s">
        <v>98</v>
      </c>
      <c r="N539" s="20">
        <f>VLOOKUP(M539,Table13[#All],2,0)</f>
        <v>2</v>
      </c>
      <c r="O539" s="23" t="s">
        <v>98</v>
      </c>
      <c r="P539" s="20">
        <f>VLOOKUP(O539,Table14[#All],2,0)</f>
        <v>1</v>
      </c>
      <c r="Q539" s="23" t="s">
        <v>104</v>
      </c>
      <c r="R539" s="20">
        <f>VLOOKUP(Q539,Table16[#All],2,0)</f>
        <v>0</v>
      </c>
      <c r="S539" s="23" t="s">
        <v>111</v>
      </c>
      <c r="T539" s="20">
        <f>VLOOKUP(S539,Table17[#All],2,0)</f>
        <v>0</v>
      </c>
      <c r="U539" s="24">
        <v>111250</v>
      </c>
    </row>
    <row r="540" spans="1:21">
      <c r="A540" s="19" t="s">
        <v>169</v>
      </c>
      <c r="B540" s="20">
        <f>VLOOKUP(A540,Table7[#All],2,)</f>
        <v>9</v>
      </c>
      <c r="C540" s="20" t="s">
        <v>91</v>
      </c>
      <c r="D540" s="20">
        <f>VLOOKUP(C540,Table8[#All],2,0)</f>
        <v>0</v>
      </c>
      <c r="E540" s="20" t="s">
        <v>92</v>
      </c>
      <c r="F540" s="20">
        <f>VLOOKUP(E540,Table9[#All],2,0)</f>
        <v>0</v>
      </c>
      <c r="G540" s="20" t="s">
        <v>93</v>
      </c>
      <c r="H540" s="20">
        <f>VLOOKUP(G540,Table10[#All],2,0)</f>
        <v>1</v>
      </c>
      <c r="I540" s="20" t="s">
        <v>98</v>
      </c>
      <c r="J540" s="20">
        <f>VLOOKUP(I540,Table11[#All],2,0)</f>
        <v>1</v>
      </c>
      <c r="K540" s="20" t="s">
        <v>98</v>
      </c>
      <c r="L540" s="20">
        <f>VLOOKUP(K540,Table12[#All],2,0)</f>
        <v>0</v>
      </c>
      <c r="M540" s="20" t="s">
        <v>98</v>
      </c>
      <c r="N540" s="20">
        <f>VLOOKUP(M540,Table13[#All],2,0)</f>
        <v>2</v>
      </c>
      <c r="O540" s="20" t="s">
        <v>98</v>
      </c>
      <c r="P540" s="20">
        <f>VLOOKUP(O540,Table14[#All],2,0)</f>
        <v>1</v>
      </c>
      <c r="Q540" s="20" t="s">
        <v>104</v>
      </c>
      <c r="R540" s="20">
        <f>VLOOKUP(Q540,Table16[#All],2,0)</f>
        <v>0</v>
      </c>
      <c r="S540" s="20" t="s">
        <v>111</v>
      </c>
      <c r="T540" s="20">
        <f>VLOOKUP(S540,Table17[#All],2,0)</f>
        <v>0</v>
      </c>
      <c r="U540" s="21">
        <v>158000</v>
      </c>
    </row>
    <row r="541" spans="1:21">
      <c r="A541" s="22" t="s">
        <v>209</v>
      </c>
      <c r="B541" s="20">
        <f>VLOOKUP(A541,Table7[#All],2,)</f>
        <v>0</v>
      </c>
      <c r="C541" s="23" t="s">
        <v>91</v>
      </c>
      <c r="D541" s="20">
        <f>VLOOKUP(C541,Table8[#All],2,0)</f>
        <v>0</v>
      </c>
      <c r="E541" s="23" t="s">
        <v>92</v>
      </c>
      <c r="F541" s="20">
        <f>VLOOKUP(E541,Table9[#All],2,0)</f>
        <v>0</v>
      </c>
      <c r="G541" s="23" t="s">
        <v>93</v>
      </c>
      <c r="H541" s="20">
        <f>VLOOKUP(G541,Table10[#All],2,0)</f>
        <v>1</v>
      </c>
      <c r="I541" s="23" t="s">
        <v>119</v>
      </c>
      <c r="J541" s="20">
        <f>VLOOKUP(I541,Table11[#All],2,0)</f>
        <v>0</v>
      </c>
      <c r="K541" s="23" t="s">
        <v>98</v>
      </c>
      <c r="L541" s="20">
        <f>VLOOKUP(K541,Table12[#All],2,0)</f>
        <v>0</v>
      </c>
      <c r="M541" s="23" t="s">
        <v>126</v>
      </c>
      <c r="N541" s="20">
        <f>VLOOKUP(M541,Table13[#All],2,0)</f>
        <v>0</v>
      </c>
      <c r="O541" s="23" t="s">
        <v>119</v>
      </c>
      <c r="P541" s="20">
        <f>VLOOKUP(O541,Table14[#All],2,0)</f>
        <v>0</v>
      </c>
      <c r="Q541" s="23" t="s">
        <v>104</v>
      </c>
      <c r="R541" s="20">
        <f>VLOOKUP(Q541,Table16[#All],2,0)</f>
        <v>0</v>
      </c>
      <c r="S541" s="23" t="s">
        <v>111</v>
      </c>
      <c r="T541" s="20">
        <f>VLOOKUP(S541,Table17[#All],2,0)</f>
        <v>0</v>
      </c>
      <c r="U541" s="24">
        <v>272000</v>
      </c>
    </row>
    <row r="542" spans="1:21">
      <c r="A542" s="19" t="s">
        <v>218</v>
      </c>
      <c r="B542" s="20">
        <f>VLOOKUP(A542,Table7[#All],2,)</f>
        <v>16</v>
      </c>
      <c r="C542" s="20" t="s">
        <v>91</v>
      </c>
      <c r="D542" s="20">
        <f>VLOOKUP(C542,Table8[#All],2,0)</f>
        <v>0</v>
      </c>
      <c r="E542" s="20" t="s">
        <v>92</v>
      </c>
      <c r="F542" s="20">
        <f>VLOOKUP(E542,Table9[#All],2,0)</f>
        <v>0</v>
      </c>
      <c r="G542" s="20" t="s">
        <v>93</v>
      </c>
      <c r="H542" s="20">
        <f>VLOOKUP(G542,Table10[#All],2,0)</f>
        <v>1</v>
      </c>
      <c r="I542" s="20" t="s">
        <v>126</v>
      </c>
      <c r="J542" s="20">
        <f>VLOOKUP(I542,Table11[#All],2,0)</f>
        <v>2</v>
      </c>
      <c r="K542" s="20" t="s">
        <v>98</v>
      </c>
      <c r="L542" s="20">
        <f>VLOOKUP(K542,Table12[#All],2,0)</f>
        <v>0</v>
      </c>
      <c r="M542" s="20" t="s">
        <v>126</v>
      </c>
      <c r="N542" s="20">
        <f>VLOOKUP(M542,Table13[#All],2,0)</f>
        <v>0</v>
      </c>
      <c r="O542" s="20" t="s">
        <v>126</v>
      </c>
      <c r="P542" s="20">
        <f>VLOOKUP(O542,Table14[#All],2,0)</f>
        <v>2</v>
      </c>
      <c r="Q542" s="20" t="s">
        <v>104</v>
      </c>
      <c r="R542" s="20">
        <f>VLOOKUP(Q542,Table16[#All],2,0)</f>
        <v>0</v>
      </c>
      <c r="S542" s="20" t="s">
        <v>111</v>
      </c>
      <c r="T542" s="20">
        <f>VLOOKUP(S542,Table17[#All],2,0)</f>
        <v>0</v>
      </c>
      <c r="U542" s="21">
        <v>315000</v>
      </c>
    </row>
    <row r="543" spans="1:21">
      <c r="A543" s="22" t="s">
        <v>162</v>
      </c>
      <c r="B543" s="20">
        <f>VLOOKUP(A543,Table7[#All],2,)</f>
        <v>3</v>
      </c>
      <c r="C543" s="23" t="s">
        <v>91</v>
      </c>
      <c r="D543" s="20">
        <f>VLOOKUP(C543,Table8[#All],2,0)</f>
        <v>0</v>
      </c>
      <c r="E543" s="23" t="s">
        <v>92</v>
      </c>
      <c r="F543" s="20">
        <f>VLOOKUP(E543,Table9[#All],2,0)</f>
        <v>0</v>
      </c>
      <c r="G543" s="23" t="s">
        <v>122</v>
      </c>
      <c r="H543" s="20">
        <f>VLOOKUP(G543,Table10[#All],2,0)</f>
        <v>0</v>
      </c>
      <c r="I543" s="23" t="s">
        <v>119</v>
      </c>
      <c r="J543" s="20">
        <f>VLOOKUP(I543,Table11[#All],2,0)</f>
        <v>0</v>
      </c>
      <c r="K543" s="23" t="s">
        <v>98</v>
      </c>
      <c r="L543" s="20">
        <f>VLOOKUP(K543,Table12[#All],2,0)</f>
        <v>0</v>
      </c>
      <c r="M543" s="23" t="s">
        <v>126</v>
      </c>
      <c r="N543" s="20">
        <f>VLOOKUP(M543,Table13[#All],2,0)</f>
        <v>0</v>
      </c>
      <c r="O543" s="23" t="s">
        <v>119</v>
      </c>
      <c r="P543" s="20">
        <f>VLOOKUP(O543,Table14[#All],2,0)</f>
        <v>0</v>
      </c>
      <c r="Q543" s="23" t="s">
        <v>104</v>
      </c>
      <c r="R543" s="20">
        <f>VLOOKUP(Q543,Table16[#All],2,0)</f>
        <v>0</v>
      </c>
      <c r="S543" s="23" t="s">
        <v>111</v>
      </c>
      <c r="T543" s="20">
        <f>VLOOKUP(S543,Table17[#All],2,0)</f>
        <v>0</v>
      </c>
      <c r="U543" s="24">
        <v>248000</v>
      </c>
    </row>
    <row r="544" spans="1:21">
      <c r="A544" s="19" t="s">
        <v>175</v>
      </c>
      <c r="B544" s="20">
        <f>VLOOKUP(A544,Table7[#All],2,)</f>
        <v>6</v>
      </c>
      <c r="C544" s="20" t="s">
        <v>225</v>
      </c>
      <c r="D544" s="20">
        <f>VLOOKUP(C544,Table8[#All],2,0)</f>
        <v>6</v>
      </c>
      <c r="E544" s="20" t="s">
        <v>92</v>
      </c>
      <c r="F544" s="20">
        <f>VLOOKUP(E544,Table9[#All],2,0)</f>
        <v>0</v>
      </c>
      <c r="G544" s="20" t="s">
        <v>93</v>
      </c>
      <c r="H544" s="20">
        <f>VLOOKUP(G544,Table10[#All],2,0)</f>
        <v>1</v>
      </c>
      <c r="I544" s="20" t="s">
        <v>126</v>
      </c>
      <c r="J544" s="20">
        <f>VLOOKUP(I544,Table11[#All],2,0)</f>
        <v>2</v>
      </c>
      <c r="K544" s="20" t="s">
        <v>98</v>
      </c>
      <c r="L544" s="20">
        <f>VLOOKUP(K544,Table12[#All],2,0)</f>
        <v>0</v>
      </c>
      <c r="M544" s="20" t="s">
        <v>126</v>
      </c>
      <c r="N544" s="20">
        <f>VLOOKUP(M544,Table13[#All],2,0)</f>
        <v>0</v>
      </c>
      <c r="O544" s="20" t="s">
        <v>119</v>
      </c>
      <c r="P544" s="20">
        <f>VLOOKUP(O544,Table14[#All],2,0)</f>
        <v>0</v>
      </c>
      <c r="Q544" s="20" t="s">
        <v>104</v>
      </c>
      <c r="R544" s="20">
        <f>VLOOKUP(Q544,Table16[#All],2,0)</f>
        <v>0</v>
      </c>
      <c r="S544" s="20" t="s">
        <v>111</v>
      </c>
      <c r="T544" s="20">
        <f>VLOOKUP(S544,Table17[#All],2,0)</f>
        <v>0</v>
      </c>
      <c r="U544" s="21">
        <v>213250</v>
      </c>
    </row>
    <row r="545" spans="1:21">
      <c r="A545" s="22" t="s">
        <v>89</v>
      </c>
      <c r="B545" s="20">
        <f>VLOOKUP(A545,Table7[#All],2,)</f>
        <v>11</v>
      </c>
      <c r="C545" s="23" t="s">
        <v>91</v>
      </c>
      <c r="D545" s="20">
        <f>VLOOKUP(C545,Table8[#All],2,0)</f>
        <v>0</v>
      </c>
      <c r="E545" s="23" t="s">
        <v>129</v>
      </c>
      <c r="F545" s="20">
        <f>VLOOKUP(E545,Table9[#All],2,0)</f>
        <v>3</v>
      </c>
      <c r="G545" s="23" t="s">
        <v>183</v>
      </c>
      <c r="H545" s="20">
        <f>VLOOKUP(G545,Table10[#All],2,0)</f>
        <v>4</v>
      </c>
      <c r="I545" s="23" t="s">
        <v>119</v>
      </c>
      <c r="J545" s="20">
        <f>VLOOKUP(I545,Table11[#All],2,0)</f>
        <v>0</v>
      </c>
      <c r="K545" s="23" t="s">
        <v>98</v>
      </c>
      <c r="L545" s="20">
        <f>VLOOKUP(K545,Table12[#All],2,0)</f>
        <v>0</v>
      </c>
      <c r="M545" s="23" t="s">
        <v>126</v>
      </c>
      <c r="N545" s="20">
        <f>VLOOKUP(M545,Table13[#All],2,0)</f>
        <v>0</v>
      </c>
      <c r="O545" s="23" t="s">
        <v>98</v>
      </c>
      <c r="P545" s="20">
        <f>VLOOKUP(O545,Table14[#All],2,0)</f>
        <v>1</v>
      </c>
      <c r="Q545" s="23" t="s">
        <v>104</v>
      </c>
      <c r="R545" s="20">
        <f>VLOOKUP(Q545,Table16[#All],2,0)</f>
        <v>0</v>
      </c>
      <c r="S545" s="23" t="s">
        <v>111</v>
      </c>
      <c r="T545" s="20">
        <f>VLOOKUP(S545,Table17[#All],2,0)</f>
        <v>0</v>
      </c>
      <c r="U545" s="24">
        <v>133000</v>
      </c>
    </row>
    <row r="546" spans="1:21">
      <c r="A546" s="19" t="s">
        <v>121</v>
      </c>
      <c r="B546" s="20">
        <f>VLOOKUP(A546,Table7[#All],2,)</f>
        <v>17</v>
      </c>
      <c r="C546" s="20" t="s">
        <v>91</v>
      </c>
      <c r="D546" s="20">
        <f>VLOOKUP(C546,Table8[#All],2,0)</f>
        <v>0</v>
      </c>
      <c r="E546" s="20" t="s">
        <v>92</v>
      </c>
      <c r="F546" s="20">
        <f>VLOOKUP(E546,Table9[#All],2,0)</f>
        <v>0</v>
      </c>
      <c r="G546" s="20" t="s">
        <v>122</v>
      </c>
      <c r="H546" s="20">
        <f>VLOOKUP(G546,Table10[#All],2,0)</f>
        <v>0</v>
      </c>
      <c r="I546" s="20" t="s">
        <v>119</v>
      </c>
      <c r="J546" s="20">
        <f>VLOOKUP(I546,Table11[#All],2,0)</f>
        <v>0</v>
      </c>
      <c r="K546" s="20" t="s">
        <v>119</v>
      </c>
      <c r="L546" s="20">
        <f>VLOOKUP(K546,Table12[#All],2,0)</f>
        <v>1</v>
      </c>
      <c r="M546" s="20" t="s">
        <v>126</v>
      </c>
      <c r="N546" s="20">
        <f>VLOOKUP(M546,Table13[#All],2,0)</f>
        <v>0</v>
      </c>
      <c r="O546" s="20" t="s">
        <v>119</v>
      </c>
      <c r="P546" s="20">
        <f>VLOOKUP(O546,Table14[#All],2,0)</f>
        <v>0</v>
      </c>
      <c r="Q546" s="20" t="s">
        <v>104</v>
      </c>
      <c r="R546" s="20">
        <f>VLOOKUP(Q546,Table16[#All],2,0)</f>
        <v>0</v>
      </c>
      <c r="S546" s="20" t="s">
        <v>150</v>
      </c>
      <c r="T546" s="20">
        <f>VLOOKUP(S546,Table17[#All],2,0)</f>
        <v>2</v>
      </c>
      <c r="U546" s="21">
        <v>179665</v>
      </c>
    </row>
    <row r="547" spans="1:21">
      <c r="A547" s="22" t="s">
        <v>175</v>
      </c>
      <c r="B547" s="20">
        <f>VLOOKUP(A547,Table7[#All],2,)</f>
        <v>6</v>
      </c>
      <c r="C547" s="23" t="s">
        <v>91</v>
      </c>
      <c r="D547" s="20">
        <f>VLOOKUP(C547,Table8[#All],2,0)</f>
        <v>0</v>
      </c>
      <c r="E547" s="23" t="s">
        <v>92</v>
      </c>
      <c r="F547" s="20">
        <f>VLOOKUP(E547,Table9[#All],2,0)</f>
        <v>0</v>
      </c>
      <c r="G547" s="23" t="s">
        <v>176</v>
      </c>
      <c r="H547" s="20">
        <f>VLOOKUP(G547,Table10[#All],2,0)</f>
        <v>2</v>
      </c>
      <c r="I547" s="23" t="s">
        <v>119</v>
      </c>
      <c r="J547" s="20">
        <f>VLOOKUP(I547,Table11[#All],2,0)</f>
        <v>0</v>
      </c>
      <c r="K547" s="23" t="s">
        <v>119</v>
      </c>
      <c r="L547" s="20">
        <f>VLOOKUP(K547,Table12[#All],2,0)</f>
        <v>1</v>
      </c>
      <c r="M547" s="23" t="s">
        <v>119</v>
      </c>
      <c r="N547" s="20">
        <f>VLOOKUP(M547,Table13[#All],2,0)</f>
        <v>1</v>
      </c>
      <c r="O547" s="23" t="s">
        <v>119</v>
      </c>
      <c r="P547" s="20">
        <f>VLOOKUP(O547,Table14[#All],2,0)</f>
        <v>0</v>
      </c>
      <c r="Q547" s="23" t="s">
        <v>104</v>
      </c>
      <c r="R547" s="20">
        <f>VLOOKUP(Q547,Table16[#All],2,0)</f>
        <v>0</v>
      </c>
      <c r="S547" s="23" t="s">
        <v>111</v>
      </c>
      <c r="T547" s="20">
        <f>VLOOKUP(S547,Table17[#All],2,0)</f>
        <v>0</v>
      </c>
      <c r="U547" s="24">
        <v>229000</v>
      </c>
    </row>
    <row r="548" spans="1:21">
      <c r="A548" s="19" t="s">
        <v>197</v>
      </c>
      <c r="B548" s="20">
        <f>VLOOKUP(A548,Table7[#All],2,)</f>
        <v>8</v>
      </c>
      <c r="C548" s="20" t="s">
        <v>91</v>
      </c>
      <c r="D548" s="20">
        <f>VLOOKUP(C548,Table8[#All],2,0)</f>
        <v>0</v>
      </c>
      <c r="E548" s="20" t="s">
        <v>92</v>
      </c>
      <c r="F548" s="20">
        <f>VLOOKUP(E548,Table9[#All],2,0)</f>
        <v>0</v>
      </c>
      <c r="G548" s="20" t="s">
        <v>176</v>
      </c>
      <c r="H548" s="20">
        <f>VLOOKUP(G548,Table10[#All],2,0)</f>
        <v>2</v>
      </c>
      <c r="I548" s="20" t="s">
        <v>119</v>
      </c>
      <c r="J548" s="20">
        <f>VLOOKUP(I548,Table11[#All],2,0)</f>
        <v>0</v>
      </c>
      <c r="K548" s="20" t="s">
        <v>98</v>
      </c>
      <c r="L548" s="20">
        <f>VLOOKUP(K548,Table12[#All],2,0)</f>
        <v>0</v>
      </c>
      <c r="M548" s="20" t="s">
        <v>126</v>
      </c>
      <c r="N548" s="20">
        <f>VLOOKUP(M548,Table13[#All],2,0)</f>
        <v>0</v>
      </c>
      <c r="O548" s="20" t="s">
        <v>98</v>
      </c>
      <c r="P548" s="20">
        <f>VLOOKUP(O548,Table14[#All],2,0)</f>
        <v>1</v>
      </c>
      <c r="Q548" s="20" t="s">
        <v>104</v>
      </c>
      <c r="R548" s="20">
        <f>VLOOKUP(Q548,Table16[#All],2,0)</f>
        <v>0</v>
      </c>
      <c r="S548" s="20" t="s">
        <v>111</v>
      </c>
      <c r="T548" s="20">
        <f>VLOOKUP(S548,Table17[#All],2,0)</f>
        <v>0</v>
      </c>
      <c r="U548" s="21">
        <v>210000</v>
      </c>
    </row>
    <row r="549" spans="1:21">
      <c r="A549" s="22" t="s">
        <v>217</v>
      </c>
      <c r="B549" s="20">
        <f>VLOOKUP(A549,Table7[#All],2,)</f>
        <v>4</v>
      </c>
      <c r="C549" s="23" t="s">
        <v>91</v>
      </c>
      <c r="D549" s="20">
        <f>VLOOKUP(C549,Table8[#All],2,0)</f>
        <v>0</v>
      </c>
      <c r="E549" s="23" t="s">
        <v>92</v>
      </c>
      <c r="F549" s="20">
        <f>VLOOKUP(E549,Table9[#All],2,0)</f>
        <v>0</v>
      </c>
      <c r="G549" s="23" t="s">
        <v>183</v>
      </c>
      <c r="H549" s="20">
        <f>VLOOKUP(G549,Table10[#All],2,0)</f>
        <v>4</v>
      </c>
      <c r="I549" s="23" t="s">
        <v>119</v>
      </c>
      <c r="J549" s="20">
        <f>VLOOKUP(I549,Table11[#All],2,0)</f>
        <v>0</v>
      </c>
      <c r="K549" s="23" t="s">
        <v>98</v>
      </c>
      <c r="L549" s="20">
        <f>VLOOKUP(K549,Table12[#All],2,0)</f>
        <v>0</v>
      </c>
      <c r="M549" s="23" t="s">
        <v>126</v>
      </c>
      <c r="N549" s="20">
        <f>VLOOKUP(M549,Table13[#All],2,0)</f>
        <v>0</v>
      </c>
      <c r="O549" s="23" t="s">
        <v>98</v>
      </c>
      <c r="P549" s="20">
        <f>VLOOKUP(O549,Table14[#All],2,0)</f>
        <v>1</v>
      </c>
      <c r="Q549" s="23" t="s">
        <v>104</v>
      </c>
      <c r="R549" s="20">
        <f>VLOOKUP(Q549,Table16[#All],2,0)</f>
        <v>0</v>
      </c>
      <c r="S549" s="23" t="s">
        <v>111</v>
      </c>
      <c r="T549" s="20">
        <f>VLOOKUP(S549,Table17[#All],2,0)</f>
        <v>0</v>
      </c>
      <c r="U549" s="24">
        <v>129500</v>
      </c>
    </row>
    <row r="550" spans="1:21">
      <c r="A550" s="19" t="s">
        <v>188</v>
      </c>
      <c r="B550" s="20">
        <f>VLOOKUP(A550,Table7[#All],2,)</f>
        <v>7</v>
      </c>
      <c r="C550" s="20" t="s">
        <v>90</v>
      </c>
      <c r="D550" s="20">
        <f>VLOOKUP(C550,Table8[#All],2,0)</f>
        <v>1</v>
      </c>
      <c r="E550" s="20" t="s">
        <v>92</v>
      </c>
      <c r="F550" s="20">
        <f>VLOOKUP(E550,Table9[#All],2,0)</f>
        <v>0</v>
      </c>
      <c r="G550" s="20" t="s">
        <v>93</v>
      </c>
      <c r="H550" s="20">
        <f>VLOOKUP(G550,Table10[#All],2,0)</f>
        <v>1</v>
      </c>
      <c r="I550" s="20" t="s">
        <v>98</v>
      </c>
      <c r="J550" s="20">
        <f>VLOOKUP(I550,Table11[#All],2,0)</f>
        <v>1</v>
      </c>
      <c r="K550" s="20" t="s">
        <v>98</v>
      </c>
      <c r="L550" s="20">
        <f>VLOOKUP(K550,Table12[#All],2,0)</f>
        <v>0</v>
      </c>
      <c r="M550" s="20" t="s">
        <v>98</v>
      </c>
      <c r="N550" s="20">
        <f>VLOOKUP(M550,Table13[#All],2,0)</f>
        <v>2</v>
      </c>
      <c r="O550" s="20" t="s">
        <v>98</v>
      </c>
      <c r="P550" s="20">
        <f>VLOOKUP(O550,Table14[#All],2,0)</f>
        <v>1</v>
      </c>
      <c r="Q550" s="20" t="s">
        <v>104</v>
      </c>
      <c r="R550" s="20">
        <f>VLOOKUP(Q550,Table16[#All],2,0)</f>
        <v>0</v>
      </c>
      <c r="S550" s="20" t="s">
        <v>111</v>
      </c>
      <c r="T550" s="20">
        <f>VLOOKUP(S550,Table17[#All],2,0)</f>
        <v>0</v>
      </c>
      <c r="U550" s="21">
        <v>125000</v>
      </c>
    </row>
    <row r="551" spans="1:21">
      <c r="A551" s="22" t="s">
        <v>163</v>
      </c>
      <c r="B551" s="20">
        <f>VLOOKUP(A551,Table7[#All],2,)</f>
        <v>5</v>
      </c>
      <c r="C551" s="23" t="s">
        <v>91</v>
      </c>
      <c r="D551" s="20">
        <f>VLOOKUP(C551,Table8[#All],2,0)</f>
        <v>0</v>
      </c>
      <c r="E551" s="23" t="s">
        <v>92</v>
      </c>
      <c r="F551" s="20">
        <f>VLOOKUP(E551,Table9[#All],2,0)</f>
        <v>0</v>
      </c>
      <c r="G551" s="23" t="s">
        <v>122</v>
      </c>
      <c r="H551" s="20">
        <f>VLOOKUP(G551,Table10[#All],2,0)</f>
        <v>0</v>
      </c>
      <c r="I551" s="23" t="s">
        <v>119</v>
      </c>
      <c r="J551" s="20">
        <f>VLOOKUP(I551,Table11[#All],2,0)</f>
        <v>0</v>
      </c>
      <c r="K551" s="23" t="s">
        <v>98</v>
      </c>
      <c r="L551" s="20">
        <f>VLOOKUP(K551,Table12[#All],2,0)</f>
        <v>0</v>
      </c>
      <c r="M551" s="23" t="s">
        <v>126</v>
      </c>
      <c r="N551" s="20">
        <f>VLOOKUP(M551,Table13[#All],2,0)</f>
        <v>0</v>
      </c>
      <c r="O551" s="23" t="s">
        <v>119</v>
      </c>
      <c r="P551" s="20">
        <f>VLOOKUP(O551,Table14[#All],2,0)</f>
        <v>0</v>
      </c>
      <c r="Q551" s="23" t="s">
        <v>104</v>
      </c>
      <c r="R551" s="20">
        <f>VLOOKUP(Q551,Table16[#All],2,0)</f>
        <v>0</v>
      </c>
      <c r="S551" s="23" t="s">
        <v>111</v>
      </c>
      <c r="T551" s="20">
        <f>VLOOKUP(S551,Table17[#All],2,0)</f>
        <v>0</v>
      </c>
      <c r="U551" s="24">
        <v>263000</v>
      </c>
    </row>
    <row r="552" spans="1:21">
      <c r="A552" s="19" t="s">
        <v>145</v>
      </c>
      <c r="B552" s="20">
        <f>VLOOKUP(A552,Table7[#All],2,)</f>
        <v>20</v>
      </c>
      <c r="C552" s="20" t="s">
        <v>91</v>
      </c>
      <c r="D552" s="20">
        <f>VLOOKUP(C552,Table8[#All],2,0)</f>
        <v>0</v>
      </c>
      <c r="E552" s="20" t="s">
        <v>129</v>
      </c>
      <c r="F552" s="20">
        <f>VLOOKUP(E552,Table9[#All],2,0)</f>
        <v>3</v>
      </c>
      <c r="G552" s="20" t="s">
        <v>93</v>
      </c>
      <c r="H552" s="20">
        <f>VLOOKUP(G552,Table10[#All],2,0)</f>
        <v>1</v>
      </c>
      <c r="I552" s="20" t="s">
        <v>119</v>
      </c>
      <c r="J552" s="20">
        <f>VLOOKUP(I552,Table11[#All],2,0)</f>
        <v>0</v>
      </c>
      <c r="K552" s="20" t="s">
        <v>98</v>
      </c>
      <c r="L552" s="20">
        <f>VLOOKUP(K552,Table12[#All],2,0)</f>
        <v>0</v>
      </c>
      <c r="M552" s="20" t="s">
        <v>98</v>
      </c>
      <c r="N552" s="20">
        <f>VLOOKUP(M552,Table13[#All],2,0)</f>
        <v>2</v>
      </c>
      <c r="O552" s="20" t="s">
        <v>98</v>
      </c>
      <c r="P552" s="20">
        <f>VLOOKUP(O552,Table14[#All],2,0)</f>
        <v>1</v>
      </c>
      <c r="Q552" s="20" t="s">
        <v>104</v>
      </c>
      <c r="R552" s="20">
        <f>VLOOKUP(Q552,Table16[#All],2,0)</f>
        <v>0</v>
      </c>
      <c r="S552" s="20" t="s">
        <v>172</v>
      </c>
      <c r="T552" s="20">
        <f>VLOOKUP(S552,Table17[#All],2,0)</f>
        <v>1</v>
      </c>
      <c r="U552" s="21">
        <v>140000</v>
      </c>
    </row>
    <row r="553" spans="1:21">
      <c r="A553" s="22" t="s">
        <v>188</v>
      </c>
      <c r="B553" s="20">
        <f>VLOOKUP(A553,Table7[#All],2,)</f>
        <v>7</v>
      </c>
      <c r="C553" s="23" t="s">
        <v>91</v>
      </c>
      <c r="D553" s="20">
        <f>VLOOKUP(C553,Table8[#All],2,0)</f>
        <v>0</v>
      </c>
      <c r="E553" s="23" t="s">
        <v>92</v>
      </c>
      <c r="F553" s="20">
        <f>VLOOKUP(E553,Table9[#All],2,0)</f>
        <v>0</v>
      </c>
      <c r="G553" s="23" t="s">
        <v>93</v>
      </c>
      <c r="H553" s="20">
        <f>VLOOKUP(G553,Table10[#All],2,0)</f>
        <v>1</v>
      </c>
      <c r="I553" s="23" t="s">
        <v>98</v>
      </c>
      <c r="J553" s="20">
        <f>VLOOKUP(I553,Table11[#All],2,0)</f>
        <v>1</v>
      </c>
      <c r="K553" s="23" t="s">
        <v>98</v>
      </c>
      <c r="L553" s="20">
        <f>VLOOKUP(K553,Table12[#All],2,0)</f>
        <v>0</v>
      </c>
      <c r="M553" s="23" t="s">
        <v>119</v>
      </c>
      <c r="N553" s="20">
        <f>VLOOKUP(M553,Table13[#All],2,0)</f>
        <v>1</v>
      </c>
      <c r="O553" s="23" t="s">
        <v>98</v>
      </c>
      <c r="P553" s="20">
        <f>VLOOKUP(O553,Table14[#All],2,0)</f>
        <v>1</v>
      </c>
      <c r="Q553" s="23" t="s">
        <v>104</v>
      </c>
      <c r="R553" s="20">
        <f>VLOOKUP(Q553,Table16[#All],2,0)</f>
        <v>0</v>
      </c>
      <c r="S553" s="23" t="s">
        <v>111</v>
      </c>
      <c r="T553" s="20">
        <f>VLOOKUP(S553,Table17[#All],2,0)</f>
        <v>0</v>
      </c>
      <c r="U553" s="24">
        <v>112500</v>
      </c>
    </row>
    <row r="554" spans="1:21">
      <c r="A554" s="19" t="s">
        <v>147</v>
      </c>
      <c r="B554" s="20">
        <f>VLOOKUP(A554,Table7[#All],2,)</f>
        <v>10</v>
      </c>
      <c r="C554" s="20" t="s">
        <v>91</v>
      </c>
      <c r="D554" s="20">
        <f>VLOOKUP(C554,Table8[#All],2,0)</f>
        <v>0</v>
      </c>
      <c r="E554" s="20" t="s">
        <v>92</v>
      </c>
      <c r="F554" s="20">
        <f>VLOOKUP(E554,Table9[#All],2,0)</f>
        <v>0</v>
      </c>
      <c r="G554" s="20" t="s">
        <v>93</v>
      </c>
      <c r="H554" s="20">
        <f>VLOOKUP(G554,Table10[#All],2,0)</f>
        <v>1</v>
      </c>
      <c r="I554" s="20" t="s">
        <v>126</v>
      </c>
      <c r="J554" s="20">
        <f>VLOOKUP(I554,Table11[#All],2,0)</f>
        <v>2</v>
      </c>
      <c r="K554" s="20" t="s">
        <v>98</v>
      </c>
      <c r="L554" s="20">
        <f>VLOOKUP(K554,Table12[#All],2,0)</f>
        <v>0</v>
      </c>
      <c r="M554" s="20" t="s">
        <v>126</v>
      </c>
      <c r="N554" s="20">
        <f>VLOOKUP(M554,Table13[#All],2,0)</f>
        <v>0</v>
      </c>
      <c r="O554" s="20" t="s">
        <v>119</v>
      </c>
      <c r="P554" s="20">
        <f>VLOOKUP(O554,Table14[#All],2,0)</f>
        <v>0</v>
      </c>
      <c r="Q554" s="20" t="s">
        <v>104</v>
      </c>
      <c r="R554" s="20">
        <f>VLOOKUP(Q554,Table16[#All],2,0)</f>
        <v>0</v>
      </c>
      <c r="S554" s="20" t="s">
        <v>111</v>
      </c>
      <c r="T554" s="20">
        <f>VLOOKUP(S554,Table17[#All],2,0)</f>
        <v>0</v>
      </c>
      <c r="U554" s="21">
        <v>255500</v>
      </c>
    </row>
    <row r="555" spans="1:21">
      <c r="A555" s="22" t="s">
        <v>206</v>
      </c>
      <c r="B555" s="20">
        <f>VLOOKUP(A555,Table7[#All],2,)</f>
        <v>15</v>
      </c>
      <c r="C555" s="23" t="s">
        <v>90</v>
      </c>
      <c r="D555" s="20">
        <f>VLOOKUP(C555,Table8[#All],2,0)</f>
        <v>1</v>
      </c>
      <c r="E555" s="23" t="s">
        <v>92</v>
      </c>
      <c r="F555" s="20">
        <f>VLOOKUP(E555,Table9[#All],2,0)</f>
        <v>0</v>
      </c>
      <c r="G555" s="23" t="s">
        <v>93</v>
      </c>
      <c r="H555" s="20">
        <f>VLOOKUP(G555,Table10[#All],2,0)</f>
        <v>1</v>
      </c>
      <c r="I555" s="23" t="s">
        <v>83</v>
      </c>
      <c r="J555" s="20">
        <f>VLOOKUP(I555,Table11[#All],2,0)</f>
        <v>3</v>
      </c>
      <c r="K555" s="23" t="s">
        <v>83</v>
      </c>
      <c r="L555" s="20">
        <f>VLOOKUP(K555,Table12[#All],2,0)</f>
        <v>2</v>
      </c>
      <c r="M555" s="23" t="s">
        <v>126</v>
      </c>
      <c r="N555" s="20">
        <f>VLOOKUP(M555,Table13[#All],2,0)</f>
        <v>0</v>
      </c>
      <c r="O555" s="23" t="s">
        <v>119</v>
      </c>
      <c r="P555" s="20">
        <f>VLOOKUP(O555,Table14[#All],2,0)</f>
        <v>0</v>
      </c>
      <c r="Q555" s="23" t="s">
        <v>167</v>
      </c>
      <c r="R555" s="20">
        <f>VLOOKUP(Q555,Table16[#All],2,0)</f>
        <v>1</v>
      </c>
      <c r="S555" s="23" t="s">
        <v>111</v>
      </c>
      <c r="T555" s="20">
        <f>VLOOKUP(S555,Table17[#All],2,0)</f>
        <v>0</v>
      </c>
      <c r="U555" s="24">
        <v>108000</v>
      </c>
    </row>
    <row r="556" spans="1:21">
      <c r="A556" s="19" t="s">
        <v>147</v>
      </c>
      <c r="B556" s="20">
        <f>VLOOKUP(A556,Table7[#All],2,)</f>
        <v>10</v>
      </c>
      <c r="C556" s="20" t="s">
        <v>91</v>
      </c>
      <c r="D556" s="20">
        <f>VLOOKUP(C556,Table8[#All],2,0)</f>
        <v>0</v>
      </c>
      <c r="E556" s="20" t="s">
        <v>92</v>
      </c>
      <c r="F556" s="20">
        <f>VLOOKUP(E556,Table9[#All],2,0)</f>
        <v>0</v>
      </c>
      <c r="G556" s="20" t="s">
        <v>122</v>
      </c>
      <c r="H556" s="20">
        <f>VLOOKUP(G556,Table10[#All],2,0)</f>
        <v>0</v>
      </c>
      <c r="I556" s="20" t="s">
        <v>119</v>
      </c>
      <c r="J556" s="20">
        <f>VLOOKUP(I556,Table11[#All],2,0)</f>
        <v>0</v>
      </c>
      <c r="K556" s="20" t="s">
        <v>98</v>
      </c>
      <c r="L556" s="20">
        <f>VLOOKUP(K556,Table12[#All],2,0)</f>
        <v>0</v>
      </c>
      <c r="M556" s="20" t="s">
        <v>126</v>
      </c>
      <c r="N556" s="20">
        <f>VLOOKUP(M556,Table13[#All],2,0)</f>
        <v>0</v>
      </c>
      <c r="O556" s="20" t="s">
        <v>119</v>
      </c>
      <c r="P556" s="20">
        <f>VLOOKUP(O556,Table14[#All],2,0)</f>
        <v>0</v>
      </c>
      <c r="Q556" s="20" t="s">
        <v>104</v>
      </c>
      <c r="R556" s="20">
        <f>VLOOKUP(Q556,Table16[#All],2,0)</f>
        <v>0</v>
      </c>
      <c r="S556" s="20" t="s">
        <v>111</v>
      </c>
      <c r="T556" s="20">
        <f>VLOOKUP(S556,Table17[#All],2,0)</f>
        <v>0</v>
      </c>
      <c r="U556" s="21">
        <v>284000</v>
      </c>
    </row>
    <row r="557" spans="1:21">
      <c r="A557" s="22" t="s">
        <v>197</v>
      </c>
      <c r="B557" s="20">
        <f>VLOOKUP(A557,Table7[#All],2,)</f>
        <v>8</v>
      </c>
      <c r="C557" s="23" t="s">
        <v>91</v>
      </c>
      <c r="D557" s="20">
        <f>VLOOKUP(C557,Table8[#All],2,0)</f>
        <v>0</v>
      </c>
      <c r="E557" s="23" t="s">
        <v>92</v>
      </c>
      <c r="F557" s="20">
        <f>VLOOKUP(E557,Table9[#All],2,0)</f>
        <v>0</v>
      </c>
      <c r="G557" s="23" t="s">
        <v>238</v>
      </c>
      <c r="H557" s="20">
        <f>VLOOKUP(G557,Table10[#All],2,0)</f>
        <v>3</v>
      </c>
      <c r="I557" s="23" t="s">
        <v>98</v>
      </c>
      <c r="J557" s="20">
        <f>VLOOKUP(I557,Table11[#All],2,0)</f>
        <v>1</v>
      </c>
      <c r="K557" s="23" t="s">
        <v>139</v>
      </c>
      <c r="L557" s="20">
        <f>VLOOKUP(K557,Table12[#All],2,0)</f>
        <v>3</v>
      </c>
      <c r="M557" s="23" t="s">
        <v>98</v>
      </c>
      <c r="N557" s="20">
        <f>VLOOKUP(M557,Table13[#All],2,0)</f>
        <v>2</v>
      </c>
      <c r="O557" s="23" t="s">
        <v>98</v>
      </c>
      <c r="P557" s="20">
        <f>VLOOKUP(O557,Table14[#All],2,0)</f>
        <v>1</v>
      </c>
      <c r="Q557" s="23" t="s">
        <v>104</v>
      </c>
      <c r="R557" s="20">
        <f>VLOOKUP(Q557,Table16[#All],2,0)</f>
        <v>0</v>
      </c>
      <c r="S557" s="23" t="s">
        <v>111</v>
      </c>
      <c r="T557" s="20">
        <f>VLOOKUP(S557,Table17[#All],2,0)</f>
        <v>0</v>
      </c>
      <c r="U557" s="24">
        <v>113000</v>
      </c>
    </row>
    <row r="558" spans="1:21">
      <c r="A558" s="19" t="s">
        <v>89</v>
      </c>
      <c r="B558" s="20">
        <f>VLOOKUP(A558,Table7[#All],2,)</f>
        <v>11</v>
      </c>
      <c r="C558" s="20" t="s">
        <v>91</v>
      </c>
      <c r="D558" s="20">
        <f>VLOOKUP(C558,Table8[#All],2,0)</f>
        <v>0</v>
      </c>
      <c r="E558" s="20" t="s">
        <v>92</v>
      </c>
      <c r="F558" s="20">
        <f>VLOOKUP(E558,Table9[#All],2,0)</f>
        <v>0</v>
      </c>
      <c r="G558" s="20" t="s">
        <v>93</v>
      </c>
      <c r="H558" s="20">
        <f>VLOOKUP(G558,Table10[#All],2,0)</f>
        <v>1</v>
      </c>
      <c r="I558" s="20" t="s">
        <v>98</v>
      </c>
      <c r="J558" s="20">
        <f>VLOOKUP(I558,Table11[#All],2,0)</f>
        <v>1</v>
      </c>
      <c r="K558" s="20" t="s">
        <v>98</v>
      </c>
      <c r="L558" s="20">
        <f>VLOOKUP(K558,Table12[#All],2,0)</f>
        <v>0</v>
      </c>
      <c r="M558" s="20" t="s">
        <v>98</v>
      </c>
      <c r="N558" s="20">
        <f>VLOOKUP(M558,Table13[#All],2,0)</f>
        <v>2</v>
      </c>
      <c r="O558" s="20" t="s">
        <v>98</v>
      </c>
      <c r="P558" s="20">
        <f>VLOOKUP(O558,Table14[#All],2,0)</f>
        <v>1</v>
      </c>
      <c r="Q558" s="20" t="s">
        <v>104</v>
      </c>
      <c r="R558" s="20">
        <f>VLOOKUP(Q558,Table16[#All],2,0)</f>
        <v>0</v>
      </c>
      <c r="S558" s="20" t="s">
        <v>111</v>
      </c>
      <c r="T558" s="20">
        <f>VLOOKUP(S558,Table17[#All],2,0)</f>
        <v>0</v>
      </c>
      <c r="U558" s="21">
        <v>141000</v>
      </c>
    </row>
    <row r="559" spans="1:21">
      <c r="A559" s="22" t="s">
        <v>214</v>
      </c>
      <c r="B559" s="20">
        <f>VLOOKUP(A559,Table7[#All],2,)</f>
        <v>13</v>
      </c>
      <c r="C559" s="23" t="s">
        <v>91</v>
      </c>
      <c r="D559" s="20">
        <f>VLOOKUP(C559,Table8[#All],2,0)</f>
        <v>0</v>
      </c>
      <c r="E559" s="23" t="s">
        <v>92</v>
      </c>
      <c r="F559" s="20">
        <f>VLOOKUP(E559,Table9[#All],2,0)</f>
        <v>0</v>
      </c>
      <c r="G559" s="23" t="s">
        <v>176</v>
      </c>
      <c r="H559" s="20">
        <f>VLOOKUP(G559,Table10[#All],2,0)</f>
        <v>2</v>
      </c>
      <c r="I559" s="23" t="s">
        <v>98</v>
      </c>
      <c r="J559" s="20">
        <f>VLOOKUP(I559,Table11[#All],2,0)</f>
        <v>1</v>
      </c>
      <c r="K559" s="23" t="s">
        <v>98</v>
      </c>
      <c r="L559" s="20">
        <f>VLOOKUP(K559,Table12[#All],2,0)</f>
        <v>0</v>
      </c>
      <c r="M559" s="23" t="s">
        <v>119</v>
      </c>
      <c r="N559" s="20">
        <f>VLOOKUP(M559,Table13[#All],2,0)</f>
        <v>1</v>
      </c>
      <c r="O559" s="23" t="s">
        <v>98</v>
      </c>
      <c r="P559" s="20">
        <f>VLOOKUP(O559,Table14[#All],2,0)</f>
        <v>1</v>
      </c>
      <c r="Q559" s="23" t="s">
        <v>104</v>
      </c>
      <c r="R559" s="20">
        <f>VLOOKUP(Q559,Table16[#All],2,0)</f>
        <v>0</v>
      </c>
      <c r="S559" s="23" t="s">
        <v>111</v>
      </c>
      <c r="T559" s="20">
        <f>VLOOKUP(S559,Table17[#All],2,0)</f>
        <v>0</v>
      </c>
      <c r="U559" s="24">
        <v>108000</v>
      </c>
    </row>
    <row r="560" spans="1:21">
      <c r="A560" s="19" t="s">
        <v>121</v>
      </c>
      <c r="B560" s="20">
        <f>VLOOKUP(A560,Table7[#All],2,)</f>
        <v>17</v>
      </c>
      <c r="C560" s="20" t="s">
        <v>91</v>
      </c>
      <c r="D560" s="20">
        <f>VLOOKUP(C560,Table8[#All],2,0)</f>
        <v>0</v>
      </c>
      <c r="E560" s="20" t="s">
        <v>92</v>
      </c>
      <c r="F560" s="20">
        <f>VLOOKUP(E560,Table9[#All],2,0)</f>
        <v>0</v>
      </c>
      <c r="G560" s="20" t="s">
        <v>122</v>
      </c>
      <c r="H560" s="20">
        <f>VLOOKUP(G560,Table10[#All],2,0)</f>
        <v>0</v>
      </c>
      <c r="I560" s="20" t="s">
        <v>119</v>
      </c>
      <c r="J560" s="20">
        <f>VLOOKUP(I560,Table11[#All],2,0)</f>
        <v>0</v>
      </c>
      <c r="K560" s="20" t="s">
        <v>98</v>
      </c>
      <c r="L560" s="20">
        <f>VLOOKUP(K560,Table12[#All],2,0)</f>
        <v>0</v>
      </c>
      <c r="M560" s="20" t="s">
        <v>126</v>
      </c>
      <c r="N560" s="20">
        <f>VLOOKUP(M560,Table13[#All],2,0)</f>
        <v>0</v>
      </c>
      <c r="O560" s="20" t="s">
        <v>98</v>
      </c>
      <c r="P560" s="20">
        <f>VLOOKUP(O560,Table14[#All],2,0)</f>
        <v>1</v>
      </c>
      <c r="Q560" s="20" t="s">
        <v>104</v>
      </c>
      <c r="R560" s="20">
        <f>VLOOKUP(Q560,Table16[#All],2,0)</f>
        <v>0</v>
      </c>
      <c r="S560" s="20" t="s">
        <v>111</v>
      </c>
      <c r="T560" s="20">
        <f>VLOOKUP(S560,Table17[#All],2,0)</f>
        <v>0</v>
      </c>
      <c r="U560" s="21">
        <v>175000</v>
      </c>
    </row>
    <row r="561" spans="1:21">
      <c r="A561" s="22" t="s">
        <v>156</v>
      </c>
      <c r="B561" s="20">
        <f>VLOOKUP(A561,Table7[#All],2,)</f>
        <v>21</v>
      </c>
      <c r="C561" s="23" t="s">
        <v>91</v>
      </c>
      <c r="D561" s="20">
        <f>VLOOKUP(C561,Table8[#All],2,0)</f>
        <v>0</v>
      </c>
      <c r="E561" s="23" t="s">
        <v>129</v>
      </c>
      <c r="F561" s="20">
        <f>VLOOKUP(E561,Table9[#All],2,0)</f>
        <v>3</v>
      </c>
      <c r="G561" s="23" t="s">
        <v>93</v>
      </c>
      <c r="H561" s="20">
        <f>VLOOKUP(G561,Table10[#All],2,0)</f>
        <v>1</v>
      </c>
      <c r="I561" s="23" t="s">
        <v>119</v>
      </c>
      <c r="J561" s="20">
        <f>VLOOKUP(I561,Table11[#All],2,0)</f>
        <v>0</v>
      </c>
      <c r="K561" s="23" t="s">
        <v>98</v>
      </c>
      <c r="L561" s="20">
        <f>VLOOKUP(K561,Table12[#All],2,0)</f>
        <v>0</v>
      </c>
      <c r="M561" s="23" t="s">
        <v>126</v>
      </c>
      <c r="N561" s="20">
        <f>VLOOKUP(M561,Table13[#All],2,0)</f>
        <v>0</v>
      </c>
      <c r="O561" s="23" t="s">
        <v>119</v>
      </c>
      <c r="P561" s="20">
        <f>VLOOKUP(O561,Table14[#All],2,0)</f>
        <v>0</v>
      </c>
      <c r="Q561" s="23" t="s">
        <v>104</v>
      </c>
      <c r="R561" s="20">
        <f>VLOOKUP(Q561,Table16[#All],2,0)</f>
        <v>0</v>
      </c>
      <c r="S561" s="23" t="s">
        <v>111</v>
      </c>
      <c r="T561" s="20">
        <f>VLOOKUP(S561,Table17[#All],2,0)</f>
        <v>0</v>
      </c>
      <c r="U561" s="24">
        <v>234000</v>
      </c>
    </row>
    <row r="562" spans="1:21">
      <c r="A562" s="19" t="s">
        <v>169</v>
      </c>
      <c r="B562" s="20">
        <f>VLOOKUP(A562,Table7[#All],2,)</f>
        <v>9</v>
      </c>
      <c r="C562" s="20" t="s">
        <v>91</v>
      </c>
      <c r="D562" s="20">
        <f>VLOOKUP(C562,Table8[#All],2,0)</f>
        <v>0</v>
      </c>
      <c r="E562" s="20" t="s">
        <v>92</v>
      </c>
      <c r="F562" s="20">
        <f>VLOOKUP(E562,Table9[#All],2,0)</f>
        <v>0</v>
      </c>
      <c r="G562" s="20" t="s">
        <v>93</v>
      </c>
      <c r="H562" s="20">
        <f>VLOOKUP(G562,Table10[#All],2,0)</f>
        <v>1</v>
      </c>
      <c r="I562" s="20" t="s">
        <v>119</v>
      </c>
      <c r="J562" s="20">
        <f>VLOOKUP(I562,Table11[#All],2,0)</f>
        <v>0</v>
      </c>
      <c r="K562" s="20" t="s">
        <v>98</v>
      </c>
      <c r="L562" s="20">
        <f>VLOOKUP(K562,Table12[#All],2,0)</f>
        <v>0</v>
      </c>
      <c r="M562" s="20" t="s">
        <v>98</v>
      </c>
      <c r="N562" s="20">
        <f>VLOOKUP(M562,Table13[#All],2,0)</f>
        <v>2</v>
      </c>
      <c r="O562" s="20" t="s">
        <v>98</v>
      </c>
      <c r="P562" s="20">
        <f>VLOOKUP(O562,Table14[#All],2,0)</f>
        <v>1</v>
      </c>
      <c r="Q562" s="20" t="s">
        <v>104</v>
      </c>
      <c r="R562" s="20">
        <f>VLOOKUP(Q562,Table16[#All],2,0)</f>
        <v>0</v>
      </c>
      <c r="S562" s="20" t="s">
        <v>111</v>
      </c>
      <c r="T562" s="20">
        <f>VLOOKUP(S562,Table17[#All],2,0)</f>
        <v>0</v>
      </c>
      <c r="U562" s="21">
        <v>121500</v>
      </c>
    </row>
    <row r="563" spans="1:21">
      <c r="A563" s="22" t="s">
        <v>217</v>
      </c>
      <c r="B563" s="20">
        <f>VLOOKUP(A563,Table7[#All],2,)</f>
        <v>4</v>
      </c>
      <c r="C563" s="23" t="s">
        <v>91</v>
      </c>
      <c r="D563" s="20">
        <f>VLOOKUP(C563,Table8[#All],2,0)</f>
        <v>0</v>
      </c>
      <c r="E563" s="23" t="s">
        <v>92</v>
      </c>
      <c r="F563" s="20">
        <f>VLOOKUP(E563,Table9[#All],2,0)</f>
        <v>0</v>
      </c>
      <c r="G563" s="23" t="s">
        <v>93</v>
      </c>
      <c r="H563" s="20">
        <f>VLOOKUP(G563,Table10[#All],2,0)</f>
        <v>1</v>
      </c>
      <c r="I563" s="23" t="s">
        <v>119</v>
      </c>
      <c r="J563" s="20">
        <f>VLOOKUP(I563,Table11[#All],2,0)</f>
        <v>0</v>
      </c>
      <c r="K563" s="23" t="s">
        <v>98</v>
      </c>
      <c r="L563" s="20">
        <f>VLOOKUP(K563,Table12[#All],2,0)</f>
        <v>0</v>
      </c>
      <c r="M563" s="23" t="s">
        <v>119</v>
      </c>
      <c r="N563" s="20">
        <f>VLOOKUP(M563,Table13[#All],2,0)</f>
        <v>1</v>
      </c>
      <c r="O563" s="23" t="s">
        <v>98</v>
      </c>
      <c r="P563" s="20">
        <f>VLOOKUP(O563,Table14[#All],2,0)</f>
        <v>1</v>
      </c>
      <c r="Q563" s="23" t="s">
        <v>104</v>
      </c>
      <c r="R563" s="20">
        <f>VLOOKUP(Q563,Table16[#All],2,0)</f>
        <v>0</v>
      </c>
      <c r="S563" s="23" t="s">
        <v>111</v>
      </c>
      <c r="T563" s="20">
        <f>VLOOKUP(S563,Table17[#All],2,0)</f>
        <v>0</v>
      </c>
      <c r="U563" s="24">
        <v>170000</v>
      </c>
    </row>
    <row r="564" spans="1:21">
      <c r="A564" s="19" t="s">
        <v>206</v>
      </c>
      <c r="B564" s="20">
        <f>VLOOKUP(A564,Table7[#All],2,)</f>
        <v>15</v>
      </c>
      <c r="C564" s="20" t="s">
        <v>91</v>
      </c>
      <c r="D564" s="20">
        <f>VLOOKUP(C564,Table8[#All],2,0)</f>
        <v>0</v>
      </c>
      <c r="E564" s="20" t="s">
        <v>92</v>
      </c>
      <c r="F564" s="20">
        <f>VLOOKUP(E564,Table9[#All],2,0)</f>
        <v>0</v>
      </c>
      <c r="G564" s="20" t="s">
        <v>93</v>
      </c>
      <c r="H564" s="20">
        <f>VLOOKUP(G564,Table10[#All],2,0)</f>
        <v>1</v>
      </c>
      <c r="I564" s="20" t="s">
        <v>98</v>
      </c>
      <c r="J564" s="20">
        <f>VLOOKUP(I564,Table11[#All],2,0)</f>
        <v>1</v>
      </c>
      <c r="K564" s="20" t="s">
        <v>98</v>
      </c>
      <c r="L564" s="20">
        <f>VLOOKUP(K564,Table12[#All],2,0)</f>
        <v>0</v>
      </c>
      <c r="M564" s="20" t="s">
        <v>126</v>
      </c>
      <c r="N564" s="20">
        <f>VLOOKUP(M564,Table13[#All],2,0)</f>
        <v>0</v>
      </c>
      <c r="O564" s="20" t="s">
        <v>98</v>
      </c>
      <c r="P564" s="20">
        <f>VLOOKUP(O564,Table14[#All],2,0)</f>
        <v>1</v>
      </c>
      <c r="Q564" s="20" t="s">
        <v>104</v>
      </c>
      <c r="R564" s="20">
        <f>VLOOKUP(Q564,Table16[#All],2,0)</f>
        <v>0</v>
      </c>
      <c r="S564" s="20" t="s">
        <v>111</v>
      </c>
      <c r="T564" s="20">
        <f>VLOOKUP(S564,Table17[#All],2,0)</f>
        <v>0</v>
      </c>
      <c r="U564" s="21">
        <v>108000</v>
      </c>
    </row>
    <row r="565" spans="1:21">
      <c r="A565" s="22" t="s">
        <v>206</v>
      </c>
      <c r="B565" s="20">
        <f>VLOOKUP(A565,Table7[#All],2,)</f>
        <v>15</v>
      </c>
      <c r="C565" s="23" t="s">
        <v>91</v>
      </c>
      <c r="D565" s="20">
        <f>VLOOKUP(C565,Table8[#All],2,0)</f>
        <v>0</v>
      </c>
      <c r="E565" s="23" t="s">
        <v>92</v>
      </c>
      <c r="F565" s="20">
        <f>VLOOKUP(E565,Table9[#All],2,0)</f>
        <v>0</v>
      </c>
      <c r="G565" s="23" t="s">
        <v>176</v>
      </c>
      <c r="H565" s="20">
        <f>VLOOKUP(G565,Table10[#All],2,0)</f>
        <v>2</v>
      </c>
      <c r="I565" s="23" t="s">
        <v>119</v>
      </c>
      <c r="J565" s="20">
        <f>VLOOKUP(I565,Table11[#All],2,0)</f>
        <v>0</v>
      </c>
      <c r="K565" s="23" t="s">
        <v>98</v>
      </c>
      <c r="L565" s="20">
        <f>VLOOKUP(K565,Table12[#All],2,0)</f>
        <v>0</v>
      </c>
      <c r="M565" s="23" t="s">
        <v>126</v>
      </c>
      <c r="N565" s="20">
        <f>VLOOKUP(M565,Table13[#All],2,0)</f>
        <v>0</v>
      </c>
      <c r="O565" s="23" t="s">
        <v>98</v>
      </c>
      <c r="P565" s="20">
        <f>VLOOKUP(O565,Table14[#All],2,0)</f>
        <v>1</v>
      </c>
      <c r="Q565" s="23" t="s">
        <v>167</v>
      </c>
      <c r="R565" s="20">
        <f>VLOOKUP(Q565,Table16[#All],2,0)</f>
        <v>1</v>
      </c>
      <c r="S565" s="23" t="s">
        <v>111</v>
      </c>
      <c r="T565" s="20">
        <f>VLOOKUP(S565,Table17[#All],2,0)</f>
        <v>0</v>
      </c>
      <c r="U565" s="24">
        <v>185000</v>
      </c>
    </row>
    <row r="566" spans="1:21">
      <c r="A566" s="19" t="s">
        <v>162</v>
      </c>
      <c r="B566" s="20">
        <f>VLOOKUP(A566,Table7[#All],2,)</f>
        <v>3</v>
      </c>
      <c r="C566" s="20" t="s">
        <v>91</v>
      </c>
      <c r="D566" s="20">
        <f>VLOOKUP(C566,Table8[#All],2,0)</f>
        <v>0</v>
      </c>
      <c r="E566" s="20" t="s">
        <v>92</v>
      </c>
      <c r="F566" s="20">
        <f>VLOOKUP(E566,Table9[#All],2,0)</f>
        <v>0</v>
      </c>
      <c r="G566" s="20" t="s">
        <v>122</v>
      </c>
      <c r="H566" s="20">
        <f>VLOOKUP(G566,Table10[#All],2,0)</f>
        <v>0</v>
      </c>
      <c r="I566" s="20" t="s">
        <v>119</v>
      </c>
      <c r="J566" s="20">
        <f>VLOOKUP(I566,Table11[#All],2,0)</f>
        <v>0</v>
      </c>
      <c r="K566" s="20" t="s">
        <v>98</v>
      </c>
      <c r="L566" s="20">
        <f>VLOOKUP(K566,Table12[#All],2,0)</f>
        <v>0</v>
      </c>
      <c r="M566" s="20" t="s">
        <v>126</v>
      </c>
      <c r="N566" s="20">
        <f>VLOOKUP(M566,Table13[#All],2,0)</f>
        <v>0</v>
      </c>
      <c r="O566" s="20" t="s">
        <v>119</v>
      </c>
      <c r="P566" s="20">
        <f>VLOOKUP(O566,Table14[#All],2,0)</f>
        <v>0</v>
      </c>
      <c r="Q566" s="20" t="s">
        <v>104</v>
      </c>
      <c r="R566" s="20">
        <f>VLOOKUP(Q566,Table16[#All],2,0)</f>
        <v>0</v>
      </c>
      <c r="S566" s="20" t="s">
        <v>111</v>
      </c>
      <c r="T566" s="20">
        <f>VLOOKUP(S566,Table17[#All],2,0)</f>
        <v>0</v>
      </c>
      <c r="U566" s="21">
        <v>268000</v>
      </c>
    </row>
    <row r="567" spans="1:21">
      <c r="A567" s="22" t="s">
        <v>200</v>
      </c>
      <c r="B567" s="20">
        <f>VLOOKUP(A567,Table7[#All],2,)</f>
        <v>23</v>
      </c>
      <c r="C567" s="23" t="s">
        <v>91</v>
      </c>
      <c r="D567" s="20">
        <f>VLOOKUP(C567,Table8[#All],2,0)</f>
        <v>0</v>
      </c>
      <c r="E567" s="23" t="s">
        <v>92</v>
      </c>
      <c r="F567" s="20">
        <f>VLOOKUP(E567,Table9[#All],2,0)</f>
        <v>0</v>
      </c>
      <c r="G567" s="23" t="s">
        <v>122</v>
      </c>
      <c r="H567" s="20">
        <f>VLOOKUP(G567,Table10[#All],2,0)</f>
        <v>0</v>
      </c>
      <c r="I567" s="23" t="s">
        <v>119</v>
      </c>
      <c r="J567" s="20">
        <f>VLOOKUP(I567,Table11[#All],2,0)</f>
        <v>0</v>
      </c>
      <c r="K567" s="23" t="s">
        <v>98</v>
      </c>
      <c r="L567" s="20">
        <f>VLOOKUP(K567,Table12[#All],2,0)</f>
        <v>0</v>
      </c>
      <c r="M567" s="23" t="s">
        <v>98</v>
      </c>
      <c r="N567" s="20">
        <f>VLOOKUP(M567,Table13[#All],2,0)</f>
        <v>2</v>
      </c>
      <c r="O567" s="23" t="s">
        <v>139</v>
      </c>
      <c r="P567" s="20">
        <f>VLOOKUP(O567,Table14[#All],2,0)</f>
        <v>3</v>
      </c>
      <c r="Q567" s="23" t="s">
        <v>104</v>
      </c>
      <c r="R567" s="20">
        <f>VLOOKUP(Q567,Table16[#All],2,0)</f>
        <v>0</v>
      </c>
      <c r="S567" s="23" t="s">
        <v>111</v>
      </c>
      <c r="T567" s="20">
        <f>VLOOKUP(S567,Table17[#All],2,0)</f>
        <v>0</v>
      </c>
      <c r="U567" s="24">
        <v>128000</v>
      </c>
    </row>
    <row r="568" spans="1:21">
      <c r="A568" s="19" t="s">
        <v>128</v>
      </c>
      <c r="B568" s="20">
        <f>VLOOKUP(A568,Table7[#All],2,)</f>
        <v>18</v>
      </c>
      <c r="C568" s="20" t="s">
        <v>91</v>
      </c>
      <c r="D568" s="20">
        <f>VLOOKUP(C568,Table8[#All],2,0)</f>
        <v>0</v>
      </c>
      <c r="E568" s="20" t="s">
        <v>92</v>
      </c>
      <c r="F568" s="20">
        <f>VLOOKUP(E568,Table9[#All],2,0)</f>
        <v>0</v>
      </c>
      <c r="G568" s="20" t="s">
        <v>122</v>
      </c>
      <c r="H568" s="20">
        <f>VLOOKUP(G568,Table10[#All],2,0)</f>
        <v>0</v>
      </c>
      <c r="I568" s="20" t="s">
        <v>119</v>
      </c>
      <c r="J568" s="20">
        <f>VLOOKUP(I568,Table11[#All],2,0)</f>
        <v>0</v>
      </c>
      <c r="K568" s="20" t="s">
        <v>119</v>
      </c>
      <c r="L568" s="20">
        <f>VLOOKUP(K568,Table12[#All],2,0)</f>
        <v>1</v>
      </c>
      <c r="M568" s="20" t="s">
        <v>126</v>
      </c>
      <c r="N568" s="20">
        <f>VLOOKUP(M568,Table13[#All],2,0)</f>
        <v>0</v>
      </c>
      <c r="O568" s="20" t="s">
        <v>126</v>
      </c>
      <c r="P568" s="20">
        <f>VLOOKUP(O568,Table14[#All],2,0)</f>
        <v>2</v>
      </c>
      <c r="Q568" s="20" t="s">
        <v>104</v>
      </c>
      <c r="R568" s="20">
        <f>VLOOKUP(Q568,Table16[#All],2,0)</f>
        <v>0</v>
      </c>
      <c r="S568" s="20" t="s">
        <v>111</v>
      </c>
      <c r="T568" s="20">
        <f>VLOOKUP(S568,Table17[#All],2,0)</f>
        <v>0</v>
      </c>
      <c r="U568" s="21">
        <v>325000</v>
      </c>
    </row>
    <row r="569" spans="1:21">
      <c r="A569" s="22" t="s">
        <v>147</v>
      </c>
      <c r="B569" s="20">
        <f>VLOOKUP(A569,Table7[#All],2,)</f>
        <v>10</v>
      </c>
      <c r="C569" s="23" t="s">
        <v>91</v>
      </c>
      <c r="D569" s="20">
        <f>VLOOKUP(C569,Table8[#All],2,0)</f>
        <v>0</v>
      </c>
      <c r="E569" s="23" t="s">
        <v>92</v>
      </c>
      <c r="F569" s="20">
        <f>VLOOKUP(E569,Table9[#All],2,0)</f>
        <v>0</v>
      </c>
      <c r="G569" s="23" t="s">
        <v>93</v>
      </c>
      <c r="H569" s="20">
        <f>VLOOKUP(G569,Table10[#All],2,0)</f>
        <v>1</v>
      </c>
      <c r="I569" s="23" t="s">
        <v>119</v>
      </c>
      <c r="J569" s="20">
        <f>VLOOKUP(I569,Table11[#All],2,0)</f>
        <v>0</v>
      </c>
      <c r="K569" s="23" t="s">
        <v>98</v>
      </c>
      <c r="L569" s="20">
        <f>VLOOKUP(K569,Table12[#All],2,0)</f>
        <v>0</v>
      </c>
      <c r="M569" s="23" t="s">
        <v>126</v>
      </c>
      <c r="N569" s="20">
        <f>VLOOKUP(M569,Table13[#All],2,0)</f>
        <v>0</v>
      </c>
      <c r="O569" s="23" t="s">
        <v>119</v>
      </c>
      <c r="P569" s="20">
        <f>VLOOKUP(O569,Table14[#All],2,0)</f>
        <v>0</v>
      </c>
      <c r="Q569" s="23" t="s">
        <v>104</v>
      </c>
      <c r="R569" s="20">
        <f>VLOOKUP(Q569,Table16[#All],2,0)</f>
        <v>0</v>
      </c>
      <c r="S569" s="23" t="s">
        <v>111</v>
      </c>
      <c r="T569" s="20">
        <f>VLOOKUP(S569,Table17[#All],2,0)</f>
        <v>0</v>
      </c>
      <c r="U569" s="24">
        <v>214000</v>
      </c>
    </row>
    <row r="570" spans="1:21">
      <c r="A570" s="19" t="s">
        <v>165</v>
      </c>
      <c r="B570" s="20">
        <f>VLOOKUP(A570,Table7[#All],2,)</f>
        <v>12</v>
      </c>
      <c r="C570" s="20" t="s">
        <v>91</v>
      </c>
      <c r="D570" s="20">
        <f>VLOOKUP(C570,Table8[#All],2,0)</f>
        <v>0</v>
      </c>
      <c r="E570" s="20" t="s">
        <v>92</v>
      </c>
      <c r="F570" s="20">
        <f>VLOOKUP(E570,Table9[#All],2,0)</f>
        <v>0</v>
      </c>
      <c r="G570" s="20" t="s">
        <v>176</v>
      </c>
      <c r="H570" s="20">
        <f>VLOOKUP(G570,Table10[#All],2,0)</f>
        <v>2</v>
      </c>
      <c r="I570" s="20" t="s">
        <v>119</v>
      </c>
      <c r="J570" s="20">
        <f>VLOOKUP(I570,Table11[#All],2,0)</f>
        <v>0</v>
      </c>
      <c r="K570" s="20" t="s">
        <v>98</v>
      </c>
      <c r="L570" s="20">
        <f>VLOOKUP(K570,Table12[#All],2,0)</f>
        <v>0</v>
      </c>
      <c r="M570" s="20" t="s">
        <v>126</v>
      </c>
      <c r="N570" s="20">
        <f>VLOOKUP(M570,Table13[#All],2,0)</f>
        <v>0</v>
      </c>
      <c r="O570" s="20" t="s">
        <v>119</v>
      </c>
      <c r="P570" s="20">
        <f>VLOOKUP(O570,Table14[#All],2,0)</f>
        <v>0</v>
      </c>
      <c r="Q570" s="20" t="s">
        <v>104</v>
      </c>
      <c r="R570" s="20">
        <f>VLOOKUP(Q570,Table16[#All],2,0)</f>
        <v>0</v>
      </c>
      <c r="S570" s="20" t="s">
        <v>111</v>
      </c>
      <c r="T570" s="20">
        <f>VLOOKUP(S570,Table17[#All],2,0)</f>
        <v>0</v>
      </c>
      <c r="U570" s="21">
        <v>316600</v>
      </c>
    </row>
    <row r="571" spans="1:21">
      <c r="A571" s="22" t="s">
        <v>89</v>
      </c>
      <c r="B571" s="20">
        <f>VLOOKUP(A571,Table7[#All],2,)</f>
        <v>11</v>
      </c>
      <c r="C571" s="23" t="s">
        <v>91</v>
      </c>
      <c r="D571" s="20">
        <f>VLOOKUP(C571,Table8[#All],2,0)</f>
        <v>0</v>
      </c>
      <c r="E571" s="23" t="s">
        <v>179</v>
      </c>
      <c r="F571" s="20">
        <f>VLOOKUP(E571,Table9[#All],2,0)</f>
        <v>2</v>
      </c>
      <c r="G571" s="23" t="s">
        <v>183</v>
      </c>
      <c r="H571" s="20">
        <f>VLOOKUP(G571,Table10[#All],2,0)</f>
        <v>4</v>
      </c>
      <c r="I571" s="23" t="s">
        <v>119</v>
      </c>
      <c r="J571" s="20">
        <f>VLOOKUP(I571,Table11[#All],2,0)</f>
        <v>0</v>
      </c>
      <c r="K571" s="23" t="s">
        <v>98</v>
      </c>
      <c r="L571" s="20">
        <f>VLOOKUP(K571,Table12[#All],2,0)</f>
        <v>0</v>
      </c>
      <c r="M571" s="23" t="s">
        <v>98</v>
      </c>
      <c r="N571" s="20">
        <f>VLOOKUP(M571,Table13[#All],2,0)</f>
        <v>2</v>
      </c>
      <c r="O571" s="23" t="s">
        <v>98</v>
      </c>
      <c r="P571" s="20">
        <f>VLOOKUP(O571,Table14[#All],2,0)</f>
        <v>1</v>
      </c>
      <c r="Q571" s="23" t="s">
        <v>104</v>
      </c>
      <c r="R571" s="20">
        <f>VLOOKUP(Q571,Table16[#All],2,0)</f>
        <v>0</v>
      </c>
      <c r="S571" s="23" t="s">
        <v>111</v>
      </c>
      <c r="T571" s="20">
        <f>VLOOKUP(S571,Table17[#All],2,0)</f>
        <v>0</v>
      </c>
      <c r="U571" s="24">
        <v>135960</v>
      </c>
    </row>
    <row r="572" spans="1:21">
      <c r="A572" s="19" t="s">
        <v>89</v>
      </c>
      <c r="B572" s="20">
        <f>VLOOKUP(A572,Table7[#All],2,)</f>
        <v>11</v>
      </c>
      <c r="C572" s="20" t="s">
        <v>91</v>
      </c>
      <c r="D572" s="20">
        <f>VLOOKUP(C572,Table8[#All],2,0)</f>
        <v>0</v>
      </c>
      <c r="E572" s="20" t="s">
        <v>179</v>
      </c>
      <c r="F572" s="20">
        <f>VLOOKUP(E572,Table9[#All],2,0)</f>
        <v>2</v>
      </c>
      <c r="G572" s="20" t="s">
        <v>93</v>
      </c>
      <c r="H572" s="20">
        <f>VLOOKUP(G572,Table10[#All],2,0)</f>
        <v>1</v>
      </c>
      <c r="I572" s="20" t="s">
        <v>98</v>
      </c>
      <c r="J572" s="20">
        <f>VLOOKUP(I572,Table11[#All],2,0)</f>
        <v>1</v>
      </c>
      <c r="K572" s="20" t="s">
        <v>98</v>
      </c>
      <c r="L572" s="20">
        <f>VLOOKUP(K572,Table12[#All],2,0)</f>
        <v>0</v>
      </c>
      <c r="M572" s="20" t="s">
        <v>98</v>
      </c>
      <c r="N572" s="20">
        <f>VLOOKUP(M572,Table13[#All],2,0)</f>
        <v>2</v>
      </c>
      <c r="O572" s="20" t="s">
        <v>98</v>
      </c>
      <c r="P572" s="20">
        <f>VLOOKUP(O572,Table14[#All],2,0)</f>
        <v>1</v>
      </c>
      <c r="Q572" s="20" t="s">
        <v>104</v>
      </c>
      <c r="R572" s="20">
        <f>VLOOKUP(Q572,Table16[#All],2,0)</f>
        <v>0</v>
      </c>
      <c r="S572" s="20" t="s">
        <v>111</v>
      </c>
      <c r="T572" s="20">
        <f>VLOOKUP(S572,Table17[#All],2,0)</f>
        <v>0</v>
      </c>
      <c r="U572" s="21">
        <v>142600</v>
      </c>
    </row>
    <row r="573" spans="1:21">
      <c r="A573" s="22" t="s">
        <v>89</v>
      </c>
      <c r="B573" s="20">
        <f>VLOOKUP(A573,Table7[#All],2,)</f>
        <v>11</v>
      </c>
      <c r="C573" s="23" t="s">
        <v>91</v>
      </c>
      <c r="D573" s="20">
        <f>VLOOKUP(C573,Table8[#All],2,0)</f>
        <v>0</v>
      </c>
      <c r="E573" s="23" t="s">
        <v>92</v>
      </c>
      <c r="F573" s="20">
        <f>VLOOKUP(E573,Table9[#All],2,0)</f>
        <v>0</v>
      </c>
      <c r="G573" s="23" t="s">
        <v>93</v>
      </c>
      <c r="H573" s="20">
        <f>VLOOKUP(G573,Table10[#All],2,0)</f>
        <v>1</v>
      </c>
      <c r="I573" s="23" t="s">
        <v>98</v>
      </c>
      <c r="J573" s="20">
        <f>VLOOKUP(I573,Table11[#All],2,0)</f>
        <v>1</v>
      </c>
      <c r="K573" s="23" t="s">
        <v>98</v>
      </c>
      <c r="L573" s="20">
        <f>VLOOKUP(K573,Table12[#All],2,0)</f>
        <v>0</v>
      </c>
      <c r="M573" s="23" t="s">
        <v>126</v>
      </c>
      <c r="N573" s="20">
        <f>VLOOKUP(M573,Table13[#All],2,0)</f>
        <v>0</v>
      </c>
      <c r="O573" s="23" t="s">
        <v>119</v>
      </c>
      <c r="P573" s="20">
        <f>VLOOKUP(O573,Table14[#All],2,0)</f>
        <v>0</v>
      </c>
      <c r="Q573" s="23" t="s">
        <v>104</v>
      </c>
      <c r="R573" s="20">
        <f>VLOOKUP(Q573,Table16[#All],2,0)</f>
        <v>0</v>
      </c>
      <c r="S573" s="23" t="s">
        <v>172</v>
      </c>
      <c r="T573" s="20">
        <f>VLOOKUP(S573,Table17[#All],2,0)</f>
        <v>1</v>
      </c>
      <c r="U573" s="24">
        <v>120000</v>
      </c>
    </row>
    <row r="574" spans="1:21">
      <c r="A574" s="19" t="s">
        <v>218</v>
      </c>
      <c r="B574" s="20">
        <f>VLOOKUP(A574,Table7[#All],2,)</f>
        <v>16</v>
      </c>
      <c r="C574" s="20" t="s">
        <v>91</v>
      </c>
      <c r="D574" s="20">
        <f>VLOOKUP(C574,Table8[#All],2,0)</f>
        <v>0</v>
      </c>
      <c r="E574" s="20" t="s">
        <v>92</v>
      </c>
      <c r="F574" s="20">
        <f>VLOOKUP(E574,Table9[#All],2,0)</f>
        <v>0</v>
      </c>
      <c r="G574" s="20" t="s">
        <v>122</v>
      </c>
      <c r="H574" s="20">
        <f>VLOOKUP(G574,Table10[#All],2,0)</f>
        <v>0</v>
      </c>
      <c r="I574" s="20" t="s">
        <v>126</v>
      </c>
      <c r="J574" s="20">
        <f>VLOOKUP(I574,Table11[#All],2,0)</f>
        <v>2</v>
      </c>
      <c r="K574" s="20" t="s">
        <v>98</v>
      </c>
      <c r="L574" s="20">
        <f>VLOOKUP(K574,Table12[#All],2,0)</f>
        <v>0</v>
      </c>
      <c r="M574" s="20" t="s">
        <v>119</v>
      </c>
      <c r="N574" s="20">
        <f>VLOOKUP(M574,Table13[#All],2,0)</f>
        <v>1</v>
      </c>
      <c r="O574" s="20" t="s">
        <v>119</v>
      </c>
      <c r="P574" s="20">
        <f>VLOOKUP(O574,Table14[#All],2,0)</f>
        <v>0</v>
      </c>
      <c r="Q574" s="20" t="s">
        <v>104</v>
      </c>
      <c r="R574" s="20">
        <f>VLOOKUP(Q574,Table16[#All],2,0)</f>
        <v>0</v>
      </c>
      <c r="S574" s="20" t="s">
        <v>150</v>
      </c>
      <c r="T574" s="20">
        <f>VLOOKUP(S574,Table17[#All],2,0)</f>
        <v>2</v>
      </c>
      <c r="U574" s="21">
        <v>224500</v>
      </c>
    </row>
    <row r="575" spans="1:21">
      <c r="A575" s="22" t="s">
        <v>121</v>
      </c>
      <c r="B575" s="20">
        <f>VLOOKUP(A575,Table7[#All],2,)</f>
        <v>17</v>
      </c>
      <c r="C575" s="23" t="s">
        <v>91</v>
      </c>
      <c r="D575" s="20">
        <f>VLOOKUP(C575,Table8[#All],2,0)</f>
        <v>0</v>
      </c>
      <c r="E575" s="23" t="s">
        <v>92</v>
      </c>
      <c r="F575" s="20">
        <f>VLOOKUP(E575,Table9[#All],2,0)</f>
        <v>0</v>
      </c>
      <c r="G575" s="23" t="s">
        <v>158</v>
      </c>
      <c r="H575" s="20">
        <f>VLOOKUP(G575,Table10[#All],2,0)</f>
        <v>5</v>
      </c>
      <c r="I575" s="23" t="s">
        <v>119</v>
      </c>
      <c r="J575" s="20">
        <f>VLOOKUP(I575,Table11[#All],2,0)</f>
        <v>0</v>
      </c>
      <c r="K575" s="23" t="s">
        <v>98</v>
      </c>
      <c r="L575" s="20">
        <f>VLOOKUP(K575,Table12[#All],2,0)</f>
        <v>0</v>
      </c>
      <c r="M575" s="23" t="s">
        <v>126</v>
      </c>
      <c r="N575" s="20">
        <f>VLOOKUP(M575,Table13[#All],2,0)</f>
        <v>0</v>
      </c>
      <c r="O575" s="23" t="s">
        <v>98</v>
      </c>
      <c r="P575" s="20">
        <f>VLOOKUP(O575,Table14[#All],2,0)</f>
        <v>1</v>
      </c>
      <c r="Q575" s="23" t="s">
        <v>104</v>
      </c>
      <c r="R575" s="20">
        <f>VLOOKUP(Q575,Table16[#All],2,0)</f>
        <v>0</v>
      </c>
      <c r="S575" s="23" t="s">
        <v>111</v>
      </c>
      <c r="T575" s="20">
        <f>VLOOKUP(S575,Table17[#All],2,0)</f>
        <v>0</v>
      </c>
      <c r="U575" s="24">
        <v>170000</v>
      </c>
    </row>
    <row r="576" spans="1:21">
      <c r="A576" s="19" t="s">
        <v>89</v>
      </c>
      <c r="B576" s="20">
        <f>VLOOKUP(A576,Table7[#All],2,)</f>
        <v>11</v>
      </c>
      <c r="C576" s="20" t="s">
        <v>91</v>
      </c>
      <c r="D576" s="20">
        <f>VLOOKUP(C576,Table8[#All],2,0)</f>
        <v>0</v>
      </c>
      <c r="E576" s="20" t="s">
        <v>92</v>
      </c>
      <c r="F576" s="20">
        <f>VLOOKUP(E576,Table9[#All],2,0)</f>
        <v>0</v>
      </c>
      <c r="G576" s="20" t="s">
        <v>158</v>
      </c>
      <c r="H576" s="20">
        <f>VLOOKUP(G576,Table10[#All],2,0)</f>
        <v>5</v>
      </c>
      <c r="I576" s="20" t="s">
        <v>98</v>
      </c>
      <c r="J576" s="20">
        <f>VLOOKUP(I576,Table11[#All],2,0)</f>
        <v>1</v>
      </c>
      <c r="K576" s="20" t="s">
        <v>98</v>
      </c>
      <c r="L576" s="20">
        <f>VLOOKUP(K576,Table12[#All],2,0)</f>
        <v>0</v>
      </c>
      <c r="M576" s="20" t="s">
        <v>98</v>
      </c>
      <c r="N576" s="20">
        <f>VLOOKUP(M576,Table13[#All],2,0)</f>
        <v>2</v>
      </c>
      <c r="O576" s="20" t="s">
        <v>98</v>
      </c>
      <c r="P576" s="20">
        <f>VLOOKUP(O576,Table14[#All],2,0)</f>
        <v>1</v>
      </c>
      <c r="Q576" s="20" t="s">
        <v>104</v>
      </c>
      <c r="R576" s="20">
        <f>VLOOKUP(Q576,Table16[#All],2,0)</f>
        <v>0</v>
      </c>
      <c r="S576" s="20" t="s">
        <v>111</v>
      </c>
      <c r="T576" s="20">
        <f>VLOOKUP(S576,Table17[#All],2,0)</f>
        <v>0</v>
      </c>
      <c r="U576" s="21">
        <v>139000</v>
      </c>
    </row>
    <row r="577" spans="1:21">
      <c r="A577" s="22" t="s">
        <v>89</v>
      </c>
      <c r="B577" s="20">
        <f>VLOOKUP(A577,Table7[#All],2,)</f>
        <v>11</v>
      </c>
      <c r="C577" s="23" t="s">
        <v>91</v>
      </c>
      <c r="D577" s="20">
        <f>VLOOKUP(C577,Table8[#All],2,0)</f>
        <v>0</v>
      </c>
      <c r="E577" s="23" t="s">
        <v>92</v>
      </c>
      <c r="F577" s="20">
        <f>VLOOKUP(E577,Table9[#All],2,0)</f>
        <v>0</v>
      </c>
      <c r="G577" s="23" t="s">
        <v>176</v>
      </c>
      <c r="H577" s="20">
        <f>VLOOKUP(G577,Table10[#All],2,0)</f>
        <v>2</v>
      </c>
      <c r="I577" s="23" t="s">
        <v>98</v>
      </c>
      <c r="J577" s="20">
        <f>VLOOKUP(I577,Table11[#All],2,0)</f>
        <v>1</v>
      </c>
      <c r="K577" s="23" t="s">
        <v>98</v>
      </c>
      <c r="L577" s="20">
        <f>VLOOKUP(K577,Table12[#All],2,0)</f>
        <v>0</v>
      </c>
      <c r="M577" s="23" t="s">
        <v>98</v>
      </c>
      <c r="N577" s="20">
        <f>VLOOKUP(M577,Table13[#All],2,0)</f>
        <v>2</v>
      </c>
      <c r="O577" s="23" t="s">
        <v>98</v>
      </c>
      <c r="P577" s="20">
        <f>VLOOKUP(O577,Table14[#All],2,0)</f>
        <v>1</v>
      </c>
      <c r="Q577" s="23" t="s">
        <v>104</v>
      </c>
      <c r="R577" s="20">
        <f>VLOOKUP(Q577,Table16[#All],2,0)</f>
        <v>0</v>
      </c>
      <c r="S577" s="23" t="s">
        <v>172</v>
      </c>
      <c r="T577" s="20">
        <f>VLOOKUP(S577,Table17[#All],2,0)</f>
        <v>1</v>
      </c>
      <c r="U577" s="24">
        <v>118500</v>
      </c>
    </row>
    <row r="578" spans="1:21">
      <c r="A578" s="19" t="s">
        <v>200</v>
      </c>
      <c r="B578" s="20">
        <f>VLOOKUP(A578,Table7[#All],2,)</f>
        <v>23</v>
      </c>
      <c r="C578" s="20" t="s">
        <v>91</v>
      </c>
      <c r="D578" s="20">
        <f>VLOOKUP(C578,Table8[#All],2,0)</f>
        <v>0</v>
      </c>
      <c r="E578" s="20" t="s">
        <v>92</v>
      </c>
      <c r="F578" s="20">
        <f>VLOOKUP(E578,Table9[#All],2,0)</f>
        <v>0</v>
      </c>
      <c r="G578" s="20" t="s">
        <v>176</v>
      </c>
      <c r="H578" s="20">
        <f>VLOOKUP(G578,Table10[#All],2,0)</f>
        <v>2</v>
      </c>
      <c r="I578" s="20" t="s">
        <v>98</v>
      </c>
      <c r="J578" s="20">
        <f>VLOOKUP(I578,Table11[#All],2,0)</f>
        <v>1</v>
      </c>
      <c r="K578" s="20" t="s">
        <v>98</v>
      </c>
      <c r="L578" s="20">
        <f>VLOOKUP(K578,Table12[#All],2,0)</f>
        <v>0</v>
      </c>
      <c r="M578" s="20" t="s">
        <v>119</v>
      </c>
      <c r="N578" s="20">
        <f>VLOOKUP(M578,Table13[#All],2,0)</f>
        <v>1</v>
      </c>
      <c r="O578" s="20" t="s">
        <v>98</v>
      </c>
      <c r="P578" s="20">
        <f>VLOOKUP(O578,Table14[#All],2,0)</f>
        <v>1</v>
      </c>
      <c r="Q578" s="20" t="s">
        <v>104</v>
      </c>
      <c r="R578" s="20">
        <f>VLOOKUP(Q578,Table16[#All],2,0)</f>
        <v>0</v>
      </c>
      <c r="S578" s="20" t="s">
        <v>111</v>
      </c>
      <c r="T578" s="20">
        <f>VLOOKUP(S578,Table17[#All],2,0)</f>
        <v>0</v>
      </c>
      <c r="U578" s="21">
        <v>145000</v>
      </c>
    </row>
    <row r="579" spans="1:21">
      <c r="A579" s="22" t="s">
        <v>169</v>
      </c>
      <c r="B579" s="20">
        <f>VLOOKUP(A579,Table7[#All],2,)</f>
        <v>9</v>
      </c>
      <c r="C579" s="23" t="s">
        <v>91</v>
      </c>
      <c r="D579" s="20">
        <f>VLOOKUP(C579,Table8[#All],2,0)</f>
        <v>0</v>
      </c>
      <c r="E579" s="23" t="s">
        <v>92</v>
      </c>
      <c r="F579" s="20">
        <f>VLOOKUP(E579,Table9[#All],2,0)</f>
        <v>0</v>
      </c>
      <c r="G579" s="23" t="s">
        <v>158</v>
      </c>
      <c r="H579" s="20">
        <f>VLOOKUP(G579,Table10[#All],2,0)</f>
        <v>5</v>
      </c>
      <c r="I579" s="23" t="s">
        <v>98</v>
      </c>
      <c r="J579" s="20">
        <f>VLOOKUP(I579,Table11[#All],2,0)</f>
        <v>1</v>
      </c>
      <c r="K579" s="23" t="s">
        <v>98</v>
      </c>
      <c r="L579" s="20">
        <f>VLOOKUP(K579,Table12[#All],2,0)</f>
        <v>0</v>
      </c>
      <c r="M579" s="23" t="s">
        <v>126</v>
      </c>
      <c r="N579" s="20">
        <f>VLOOKUP(M579,Table13[#All],2,0)</f>
        <v>0</v>
      </c>
      <c r="O579" s="23" t="s">
        <v>98</v>
      </c>
      <c r="P579" s="20">
        <f>VLOOKUP(O579,Table14[#All],2,0)</f>
        <v>1</v>
      </c>
      <c r="Q579" s="23" t="s">
        <v>104</v>
      </c>
      <c r="R579" s="20">
        <f>VLOOKUP(Q579,Table16[#All],2,0)</f>
        <v>0</v>
      </c>
      <c r="S579" s="23" t="s">
        <v>172</v>
      </c>
      <c r="T579" s="20">
        <f>VLOOKUP(S579,Table17[#All],2,0)</f>
        <v>1</v>
      </c>
      <c r="U579" s="24">
        <v>164500</v>
      </c>
    </row>
    <row r="580" spans="1:21">
      <c r="A580" s="19" t="s">
        <v>163</v>
      </c>
      <c r="B580" s="20">
        <f>VLOOKUP(A580,Table7[#All],2,)</f>
        <v>5</v>
      </c>
      <c r="C580" s="20" t="s">
        <v>91</v>
      </c>
      <c r="D580" s="20">
        <f>VLOOKUP(C580,Table8[#All],2,0)</f>
        <v>0</v>
      </c>
      <c r="E580" s="20" t="s">
        <v>129</v>
      </c>
      <c r="F580" s="20">
        <f>VLOOKUP(E580,Table9[#All],2,0)</f>
        <v>3</v>
      </c>
      <c r="G580" s="20" t="s">
        <v>122</v>
      </c>
      <c r="H580" s="20">
        <f>VLOOKUP(G580,Table10[#All],2,0)</f>
        <v>0</v>
      </c>
      <c r="I580" s="20" t="s">
        <v>119</v>
      </c>
      <c r="J580" s="20">
        <f>VLOOKUP(I580,Table11[#All],2,0)</f>
        <v>0</v>
      </c>
      <c r="K580" s="20" t="s">
        <v>98</v>
      </c>
      <c r="L580" s="20">
        <f>VLOOKUP(K580,Table12[#All],2,0)</f>
        <v>0</v>
      </c>
      <c r="M580" s="20" t="s">
        <v>126</v>
      </c>
      <c r="N580" s="20">
        <f>VLOOKUP(M580,Table13[#All],2,0)</f>
        <v>0</v>
      </c>
      <c r="O580" s="20" t="s">
        <v>119</v>
      </c>
      <c r="P580" s="20">
        <f>VLOOKUP(O580,Table14[#All],2,0)</f>
        <v>0</v>
      </c>
      <c r="Q580" s="20" t="s">
        <v>104</v>
      </c>
      <c r="R580" s="20">
        <f>VLOOKUP(Q580,Table16[#All],2,0)</f>
        <v>0</v>
      </c>
      <c r="S580" s="20" t="s">
        <v>172</v>
      </c>
      <c r="T580" s="20">
        <f>VLOOKUP(S580,Table17[#All],2,0)</f>
        <v>1</v>
      </c>
      <c r="U580" s="21">
        <v>146000</v>
      </c>
    </row>
    <row r="581" spans="1:21">
      <c r="A581" s="22" t="s">
        <v>188</v>
      </c>
      <c r="B581" s="20">
        <f>VLOOKUP(A581,Table7[#All],2,)</f>
        <v>7</v>
      </c>
      <c r="C581" s="23" t="s">
        <v>91</v>
      </c>
      <c r="D581" s="20">
        <f>VLOOKUP(C581,Table8[#All],2,0)</f>
        <v>0</v>
      </c>
      <c r="E581" s="23" t="s">
        <v>92</v>
      </c>
      <c r="F581" s="20">
        <f>VLOOKUP(E581,Table9[#All],2,0)</f>
        <v>0</v>
      </c>
      <c r="G581" s="23" t="s">
        <v>176</v>
      </c>
      <c r="H581" s="20">
        <f>VLOOKUP(G581,Table10[#All],2,0)</f>
        <v>2</v>
      </c>
      <c r="I581" s="23" t="s">
        <v>98</v>
      </c>
      <c r="J581" s="20">
        <f>VLOOKUP(I581,Table11[#All],2,0)</f>
        <v>1</v>
      </c>
      <c r="K581" s="23" t="s">
        <v>98</v>
      </c>
      <c r="L581" s="20">
        <f>VLOOKUP(K581,Table12[#All],2,0)</f>
        <v>0</v>
      </c>
      <c r="M581" s="23" t="s">
        <v>126</v>
      </c>
      <c r="N581" s="20">
        <f>VLOOKUP(M581,Table13[#All],2,0)</f>
        <v>0</v>
      </c>
      <c r="O581" s="23" t="s">
        <v>98</v>
      </c>
      <c r="P581" s="20">
        <f>VLOOKUP(O581,Table14[#All],2,0)</f>
        <v>1</v>
      </c>
      <c r="Q581" s="23" t="s">
        <v>104</v>
      </c>
      <c r="R581" s="20">
        <f>VLOOKUP(Q581,Table16[#All],2,0)</f>
        <v>0</v>
      </c>
      <c r="S581" s="23" t="s">
        <v>111</v>
      </c>
      <c r="T581" s="20">
        <f>VLOOKUP(S581,Table17[#All],2,0)</f>
        <v>0</v>
      </c>
      <c r="U581" s="24">
        <v>131500</v>
      </c>
    </row>
    <row r="582" spans="1:21">
      <c r="A582" s="19" t="s">
        <v>89</v>
      </c>
      <c r="B582" s="20">
        <f>VLOOKUP(A582,Table7[#All],2,)</f>
        <v>11</v>
      </c>
      <c r="C582" s="20" t="s">
        <v>91</v>
      </c>
      <c r="D582" s="20">
        <f>VLOOKUP(C582,Table8[#All],2,0)</f>
        <v>0</v>
      </c>
      <c r="E582" s="20" t="s">
        <v>92</v>
      </c>
      <c r="F582" s="20">
        <f>VLOOKUP(E582,Table9[#All],2,0)</f>
        <v>0</v>
      </c>
      <c r="G582" s="20" t="s">
        <v>93</v>
      </c>
      <c r="H582" s="20">
        <f>VLOOKUP(G582,Table10[#All],2,0)</f>
        <v>1</v>
      </c>
      <c r="I582" s="20" t="s">
        <v>98</v>
      </c>
      <c r="J582" s="20">
        <f>VLOOKUP(I582,Table11[#All],2,0)</f>
        <v>1</v>
      </c>
      <c r="K582" s="20" t="s">
        <v>98</v>
      </c>
      <c r="L582" s="20">
        <f>VLOOKUP(K582,Table12[#All],2,0)</f>
        <v>0</v>
      </c>
      <c r="M582" s="20" t="s">
        <v>126</v>
      </c>
      <c r="N582" s="20">
        <f>VLOOKUP(M582,Table13[#All],2,0)</f>
        <v>0</v>
      </c>
      <c r="O582" s="20" t="s">
        <v>119</v>
      </c>
      <c r="P582" s="20">
        <f>VLOOKUP(O582,Table14[#All],2,0)</f>
        <v>0</v>
      </c>
      <c r="Q582" s="20" t="s">
        <v>104</v>
      </c>
      <c r="R582" s="20">
        <f>VLOOKUP(Q582,Table16[#All],2,0)</f>
        <v>0</v>
      </c>
      <c r="S582" s="20" t="s">
        <v>111</v>
      </c>
      <c r="T582" s="20">
        <f>VLOOKUP(S582,Table17[#All],2,0)</f>
        <v>0</v>
      </c>
      <c r="U582" s="21">
        <v>181900</v>
      </c>
    </row>
    <row r="583" spans="1:21">
      <c r="A583" s="22" t="s">
        <v>147</v>
      </c>
      <c r="B583" s="20">
        <f>VLOOKUP(A583,Table7[#All],2,)</f>
        <v>10</v>
      </c>
      <c r="C583" s="23" t="s">
        <v>91</v>
      </c>
      <c r="D583" s="20">
        <f>VLOOKUP(C583,Table8[#All],2,0)</f>
        <v>0</v>
      </c>
      <c r="E583" s="23" t="s">
        <v>92</v>
      </c>
      <c r="F583" s="20">
        <f>VLOOKUP(E583,Table9[#All],2,0)</f>
        <v>0</v>
      </c>
      <c r="G583" s="23" t="s">
        <v>93</v>
      </c>
      <c r="H583" s="20">
        <f>VLOOKUP(G583,Table10[#All],2,0)</f>
        <v>1</v>
      </c>
      <c r="I583" s="23" t="s">
        <v>126</v>
      </c>
      <c r="J583" s="20">
        <f>VLOOKUP(I583,Table11[#All],2,0)</f>
        <v>2</v>
      </c>
      <c r="K583" s="23" t="s">
        <v>98</v>
      </c>
      <c r="L583" s="20">
        <f>VLOOKUP(K583,Table12[#All],2,0)</f>
        <v>0</v>
      </c>
      <c r="M583" s="23" t="s">
        <v>126</v>
      </c>
      <c r="N583" s="20">
        <f>VLOOKUP(M583,Table13[#All],2,0)</f>
        <v>0</v>
      </c>
      <c r="O583" s="23" t="s">
        <v>126</v>
      </c>
      <c r="P583" s="20">
        <f>VLOOKUP(O583,Table14[#All],2,0)</f>
        <v>2</v>
      </c>
      <c r="Q583" s="23" t="s">
        <v>104</v>
      </c>
      <c r="R583" s="20">
        <f>VLOOKUP(Q583,Table16[#All],2,0)</f>
        <v>0</v>
      </c>
      <c r="S583" s="23" t="s">
        <v>150</v>
      </c>
      <c r="T583" s="20">
        <f>VLOOKUP(S583,Table17[#All],2,0)</f>
        <v>2</v>
      </c>
      <c r="U583" s="24">
        <v>253293</v>
      </c>
    </row>
    <row r="584" spans="1:21">
      <c r="A584" s="19" t="s">
        <v>206</v>
      </c>
      <c r="B584" s="20">
        <f>VLOOKUP(A584,Table7[#All],2,)</f>
        <v>15</v>
      </c>
      <c r="C584" s="20" t="s">
        <v>91</v>
      </c>
      <c r="D584" s="20">
        <f>VLOOKUP(C584,Table8[#All],2,0)</f>
        <v>0</v>
      </c>
      <c r="E584" s="20" t="s">
        <v>179</v>
      </c>
      <c r="F584" s="20">
        <f>VLOOKUP(E584,Table9[#All],2,0)</f>
        <v>2</v>
      </c>
      <c r="G584" s="20" t="s">
        <v>183</v>
      </c>
      <c r="H584" s="20">
        <f>VLOOKUP(G584,Table10[#All],2,0)</f>
        <v>4</v>
      </c>
      <c r="I584" s="20" t="s">
        <v>119</v>
      </c>
      <c r="J584" s="20">
        <f>VLOOKUP(I584,Table11[#All],2,0)</f>
        <v>0</v>
      </c>
      <c r="K584" s="20" t="s">
        <v>98</v>
      </c>
      <c r="L584" s="20">
        <f>VLOOKUP(K584,Table12[#All],2,0)</f>
        <v>0</v>
      </c>
      <c r="M584" s="20" t="s">
        <v>98</v>
      </c>
      <c r="N584" s="20">
        <f>VLOOKUP(M584,Table13[#All],2,0)</f>
        <v>2</v>
      </c>
      <c r="O584" s="20" t="s">
        <v>98</v>
      </c>
      <c r="P584" s="20">
        <f>VLOOKUP(O584,Table14[#All],2,0)</f>
        <v>1</v>
      </c>
      <c r="Q584" s="20" t="s">
        <v>104</v>
      </c>
      <c r="R584" s="20">
        <f>VLOOKUP(Q584,Table16[#All],2,0)</f>
        <v>0</v>
      </c>
      <c r="S584" s="20" t="s">
        <v>111</v>
      </c>
      <c r="T584" s="20">
        <f>VLOOKUP(S584,Table17[#All],2,0)</f>
        <v>0</v>
      </c>
      <c r="U584" s="21">
        <v>118500</v>
      </c>
    </row>
    <row r="585" spans="1:21">
      <c r="A585" s="22" t="s">
        <v>188</v>
      </c>
      <c r="B585" s="20">
        <f>VLOOKUP(A585,Table7[#All],2,)</f>
        <v>7</v>
      </c>
      <c r="C585" s="23" t="s">
        <v>182</v>
      </c>
      <c r="D585" s="20">
        <f>VLOOKUP(C585,Table8[#All],2,0)</f>
        <v>3</v>
      </c>
      <c r="E585" s="23" t="s">
        <v>92</v>
      </c>
      <c r="F585" s="20">
        <f>VLOOKUP(E585,Table9[#All],2,0)</f>
        <v>0</v>
      </c>
      <c r="G585" s="23" t="s">
        <v>198</v>
      </c>
      <c r="H585" s="20">
        <f>VLOOKUP(G585,Table10[#All],2,0)</f>
        <v>6</v>
      </c>
      <c r="I585" s="23" t="s">
        <v>98</v>
      </c>
      <c r="J585" s="20">
        <f>VLOOKUP(I585,Table11[#All],2,0)</f>
        <v>1</v>
      </c>
      <c r="K585" s="23" t="s">
        <v>98</v>
      </c>
      <c r="L585" s="20">
        <f>VLOOKUP(K585,Table12[#All],2,0)</f>
        <v>0</v>
      </c>
      <c r="M585" s="23" t="s">
        <v>119</v>
      </c>
      <c r="N585" s="20">
        <f>VLOOKUP(M585,Table13[#All],2,0)</f>
        <v>1</v>
      </c>
      <c r="O585" s="23" t="s">
        <v>119</v>
      </c>
      <c r="P585" s="20">
        <f>VLOOKUP(O585,Table14[#All],2,0)</f>
        <v>0</v>
      </c>
      <c r="Q585" s="23" t="s">
        <v>104</v>
      </c>
      <c r="R585" s="20">
        <f>VLOOKUP(Q585,Table16[#All],2,0)</f>
        <v>0</v>
      </c>
      <c r="S585" s="23" t="s">
        <v>111</v>
      </c>
      <c r="T585" s="20">
        <f>VLOOKUP(S585,Table17[#All],2,0)</f>
        <v>0</v>
      </c>
      <c r="U585" s="24">
        <v>325000</v>
      </c>
    </row>
    <row r="586" spans="1:21">
      <c r="A586" s="19" t="s">
        <v>197</v>
      </c>
      <c r="B586" s="20">
        <f>VLOOKUP(A586,Table7[#All],2,)</f>
        <v>8</v>
      </c>
      <c r="C586" s="20" t="s">
        <v>91</v>
      </c>
      <c r="D586" s="20">
        <f>VLOOKUP(C586,Table8[#All],2,0)</f>
        <v>0</v>
      </c>
      <c r="E586" s="20" t="s">
        <v>92</v>
      </c>
      <c r="F586" s="20">
        <f>VLOOKUP(E586,Table9[#All],2,0)</f>
        <v>0</v>
      </c>
      <c r="G586" s="20" t="s">
        <v>176</v>
      </c>
      <c r="H586" s="20">
        <f>VLOOKUP(G586,Table10[#All],2,0)</f>
        <v>2</v>
      </c>
      <c r="I586" s="20" t="s">
        <v>98</v>
      </c>
      <c r="J586" s="20">
        <f>VLOOKUP(I586,Table11[#All],2,0)</f>
        <v>1</v>
      </c>
      <c r="K586" s="20" t="s">
        <v>98</v>
      </c>
      <c r="L586" s="20">
        <f>VLOOKUP(K586,Table12[#All],2,0)</f>
        <v>0</v>
      </c>
      <c r="M586" s="20" t="s">
        <v>126</v>
      </c>
      <c r="N586" s="20">
        <f>VLOOKUP(M586,Table13[#All],2,0)</f>
        <v>0</v>
      </c>
      <c r="O586" s="20" t="s">
        <v>119</v>
      </c>
      <c r="P586" s="20">
        <f>VLOOKUP(O586,Table14[#All],2,0)</f>
        <v>0</v>
      </c>
      <c r="Q586" s="20" t="s">
        <v>104</v>
      </c>
      <c r="R586" s="20">
        <f>VLOOKUP(Q586,Table16[#All],2,0)</f>
        <v>0</v>
      </c>
      <c r="S586" s="20" t="s">
        <v>111</v>
      </c>
      <c r="T586" s="20">
        <f>VLOOKUP(S586,Table17[#All],2,0)</f>
        <v>0</v>
      </c>
      <c r="U586" s="21">
        <v>133000</v>
      </c>
    </row>
    <row r="587" spans="1:21">
      <c r="A587" s="22" t="s">
        <v>218</v>
      </c>
      <c r="B587" s="20">
        <f>VLOOKUP(A587,Table7[#All],2,)</f>
        <v>16</v>
      </c>
      <c r="C587" s="23" t="s">
        <v>91</v>
      </c>
      <c r="D587" s="20">
        <f>VLOOKUP(C587,Table8[#All],2,0)</f>
        <v>0</v>
      </c>
      <c r="E587" s="23" t="s">
        <v>92</v>
      </c>
      <c r="F587" s="20">
        <f>VLOOKUP(E587,Table9[#All],2,0)</f>
        <v>0</v>
      </c>
      <c r="G587" s="23" t="s">
        <v>93</v>
      </c>
      <c r="H587" s="20">
        <f>VLOOKUP(G587,Table10[#All],2,0)</f>
        <v>1</v>
      </c>
      <c r="I587" s="23" t="s">
        <v>126</v>
      </c>
      <c r="J587" s="20">
        <f>VLOOKUP(I587,Table11[#All],2,0)</f>
        <v>2</v>
      </c>
      <c r="K587" s="23" t="s">
        <v>98</v>
      </c>
      <c r="L587" s="20">
        <f>VLOOKUP(K587,Table12[#All],2,0)</f>
        <v>0</v>
      </c>
      <c r="M587" s="23" t="s">
        <v>126</v>
      </c>
      <c r="N587" s="20">
        <f>VLOOKUP(M587,Table13[#All],2,0)</f>
        <v>0</v>
      </c>
      <c r="O587" s="23" t="s">
        <v>119</v>
      </c>
      <c r="P587" s="20">
        <f>VLOOKUP(O587,Table14[#All],2,0)</f>
        <v>0</v>
      </c>
      <c r="Q587" s="23" t="s">
        <v>104</v>
      </c>
      <c r="R587" s="20">
        <f>VLOOKUP(Q587,Table16[#All],2,0)</f>
        <v>0</v>
      </c>
      <c r="S587" s="23" t="s">
        <v>150</v>
      </c>
      <c r="T587" s="20">
        <f>VLOOKUP(S587,Table17[#All],2,0)</f>
        <v>2</v>
      </c>
      <c r="U587" s="24">
        <v>369900</v>
      </c>
    </row>
    <row r="588" spans="1:21">
      <c r="A588" s="19" t="s">
        <v>197</v>
      </c>
      <c r="B588" s="20">
        <f>VLOOKUP(A588,Table7[#All],2,)</f>
        <v>8</v>
      </c>
      <c r="C588" s="20" t="s">
        <v>225</v>
      </c>
      <c r="D588" s="20">
        <f>VLOOKUP(C588,Table8[#All],2,0)</f>
        <v>6</v>
      </c>
      <c r="E588" s="20" t="s">
        <v>92</v>
      </c>
      <c r="F588" s="20">
        <f>VLOOKUP(E588,Table9[#All],2,0)</f>
        <v>0</v>
      </c>
      <c r="G588" s="20" t="s">
        <v>93</v>
      </c>
      <c r="H588" s="20">
        <f>VLOOKUP(G588,Table10[#All],2,0)</f>
        <v>1</v>
      </c>
      <c r="I588" s="20" t="s">
        <v>98</v>
      </c>
      <c r="J588" s="20">
        <f>VLOOKUP(I588,Table11[#All],2,0)</f>
        <v>1</v>
      </c>
      <c r="K588" s="20" t="s">
        <v>119</v>
      </c>
      <c r="L588" s="20">
        <f>VLOOKUP(K588,Table12[#All],2,0)</f>
        <v>1</v>
      </c>
      <c r="M588" s="20" t="s">
        <v>126</v>
      </c>
      <c r="N588" s="20">
        <f>VLOOKUP(M588,Table13[#All],2,0)</f>
        <v>0</v>
      </c>
      <c r="O588" s="20" t="s">
        <v>139</v>
      </c>
      <c r="P588" s="20">
        <f>VLOOKUP(O588,Table14[#All],2,0)</f>
        <v>3</v>
      </c>
      <c r="Q588" s="20" t="s">
        <v>167</v>
      </c>
      <c r="R588" s="20">
        <f>VLOOKUP(Q588,Table16[#All],2,0)</f>
        <v>1</v>
      </c>
      <c r="S588" s="20" t="s">
        <v>111</v>
      </c>
      <c r="T588" s="20">
        <f>VLOOKUP(S588,Table17[#All],2,0)</f>
        <v>0</v>
      </c>
      <c r="U588" s="21">
        <v>130000</v>
      </c>
    </row>
    <row r="589" spans="1:21">
      <c r="A589" s="22" t="s">
        <v>169</v>
      </c>
      <c r="B589" s="20">
        <f>VLOOKUP(A589,Table7[#All],2,)</f>
        <v>9</v>
      </c>
      <c r="C589" s="23" t="s">
        <v>91</v>
      </c>
      <c r="D589" s="20">
        <f>VLOOKUP(C589,Table8[#All],2,0)</f>
        <v>0</v>
      </c>
      <c r="E589" s="23" t="s">
        <v>92</v>
      </c>
      <c r="F589" s="20">
        <f>VLOOKUP(E589,Table9[#All],2,0)</f>
        <v>0</v>
      </c>
      <c r="G589" s="23" t="s">
        <v>183</v>
      </c>
      <c r="H589" s="20">
        <f>VLOOKUP(G589,Table10[#All],2,0)</f>
        <v>4</v>
      </c>
      <c r="I589" s="23" t="s">
        <v>98</v>
      </c>
      <c r="J589" s="20">
        <f>VLOOKUP(I589,Table11[#All],2,0)</f>
        <v>1</v>
      </c>
      <c r="K589" s="23" t="s">
        <v>98</v>
      </c>
      <c r="L589" s="20">
        <f>VLOOKUP(K589,Table12[#All],2,0)</f>
        <v>0</v>
      </c>
      <c r="M589" s="23" t="s">
        <v>98</v>
      </c>
      <c r="N589" s="20">
        <f>VLOOKUP(M589,Table13[#All],2,0)</f>
        <v>2</v>
      </c>
      <c r="O589" s="23" t="s">
        <v>98</v>
      </c>
      <c r="P589" s="20">
        <f>VLOOKUP(O589,Table14[#All],2,0)</f>
        <v>1</v>
      </c>
      <c r="Q589" s="23" t="s">
        <v>104</v>
      </c>
      <c r="R589" s="20">
        <f>VLOOKUP(Q589,Table16[#All],2,0)</f>
        <v>0</v>
      </c>
      <c r="S589" s="23" t="s">
        <v>111</v>
      </c>
      <c r="T589" s="20">
        <f>VLOOKUP(S589,Table17[#All],2,0)</f>
        <v>0</v>
      </c>
      <c r="U589" s="24">
        <v>137000</v>
      </c>
    </row>
    <row r="590" spans="1:21">
      <c r="A590" s="19" t="s">
        <v>199</v>
      </c>
      <c r="B590" s="20">
        <f>VLOOKUP(A590,Table7[#All],2,)</f>
        <v>19</v>
      </c>
      <c r="C590" s="20" t="s">
        <v>91</v>
      </c>
      <c r="D590" s="20">
        <f>VLOOKUP(C590,Table8[#All],2,0)</f>
        <v>0</v>
      </c>
      <c r="E590" s="20" t="s">
        <v>92</v>
      </c>
      <c r="F590" s="20">
        <f>VLOOKUP(E590,Table9[#All],2,0)</f>
        <v>0</v>
      </c>
      <c r="G590" s="20" t="s">
        <v>93</v>
      </c>
      <c r="H590" s="20">
        <f>VLOOKUP(G590,Table10[#All],2,0)</f>
        <v>1</v>
      </c>
      <c r="I590" s="20" t="s">
        <v>98</v>
      </c>
      <c r="J590" s="20">
        <f>VLOOKUP(I590,Table11[#All],2,0)</f>
        <v>1</v>
      </c>
      <c r="K590" s="20" t="s">
        <v>98</v>
      </c>
      <c r="L590" s="20">
        <f>VLOOKUP(K590,Table12[#All],2,0)</f>
        <v>0</v>
      </c>
      <c r="M590" s="20" t="s">
        <v>126</v>
      </c>
      <c r="N590" s="20">
        <f>VLOOKUP(M590,Table13[#All],2,0)</f>
        <v>0</v>
      </c>
      <c r="O590" s="20" t="s">
        <v>126</v>
      </c>
      <c r="P590" s="20">
        <f>VLOOKUP(O590,Table14[#All],2,0)</f>
        <v>2</v>
      </c>
      <c r="Q590" s="20" t="s">
        <v>104</v>
      </c>
      <c r="R590" s="20">
        <f>VLOOKUP(Q590,Table16[#All],2,0)</f>
        <v>0</v>
      </c>
      <c r="S590" s="20" t="s">
        <v>150</v>
      </c>
      <c r="T590" s="20">
        <f>VLOOKUP(S590,Table17[#All],2,0)</f>
        <v>2</v>
      </c>
      <c r="U590" s="21">
        <v>143000</v>
      </c>
    </row>
    <row r="591" spans="1:21">
      <c r="A591" s="22" t="s">
        <v>197</v>
      </c>
      <c r="B591" s="20">
        <f>VLOOKUP(A591,Table7[#All],2,)</f>
        <v>8</v>
      </c>
      <c r="C591" s="23" t="s">
        <v>225</v>
      </c>
      <c r="D591" s="20">
        <f>VLOOKUP(C591,Table8[#All],2,0)</f>
        <v>6</v>
      </c>
      <c r="E591" s="23" t="s">
        <v>92</v>
      </c>
      <c r="F591" s="20">
        <f>VLOOKUP(E591,Table9[#All],2,0)</f>
        <v>0</v>
      </c>
      <c r="G591" s="23" t="s">
        <v>93</v>
      </c>
      <c r="H591" s="20">
        <f>VLOOKUP(G591,Table10[#All],2,0)</f>
        <v>1</v>
      </c>
      <c r="I591" s="23" t="s">
        <v>98</v>
      </c>
      <c r="J591" s="20">
        <f>VLOOKUP(I591,Table11[#All],2,0)</f>
        <v>1</v>
      </c>
      <c r="K591" s="23" t="s">
        <v>98</v>
      </c>
      <c r="L591" s="20">
        <f>VLOOKUP(K591,Table12[#All],2,0)</f>
        <v>0</v>
      </c>
      <c r="M591" s="23" t="s">
        <v>98</v>
      </c>
      <c r="N591" s="20">
        <f>VLOOKUP(M591,Table13[#All],2,0)</f>
        <v>2</v>
      </c>
      <c r="O591" s="23" t="s">
        <v>98</v>
      </c>
      <c r="P591" s="20">
        <f>VLOOKUP(O591,Table14[#All],2,0)</f>
        <v>1</v>
      </c>
      <c r="Q591" s="23" t="s">
        <v>191</v>
      </c>
      <c r="R591" s="20">
        <f>VLOOKUP(Q591,Table16[#All],2,0)</f>
        <v>2</v>
      </c>
      <c r="S591" s="23" t="s">
        <v>111</v>
      </c>
      <c r="T591" s="20">
        <f>VLOOKUP(S591,Table17[#All],2,0)</f>
        <v>0</v>
      </c>
      <c r="U591" s="24">
        <v>79500</v>
      </c>
    </row>
    <row r="592" spans="1:21">
      <c r="A592" s="19" t="s">
        <v>209</v>
      </c>
      <c r="B592" s="20">
        <f>VLOOKUP(A592,Table7[#All],2,)</f>
        <v>0</v>
      </c>
      <c r="C592" s="20" t="s">
        <v>91</v>
      </c>
      <c r="D592" s="20">
        <f>VLOOKUP(C592,Table8[#All],2,0)</f>
        <v>0</v>
      </c>
      <c r="E592" s="20" t="s">
        <v>92</v>
      </c>
      <c r="F592" s="20">
        <f>VLOOKUP(E592,Table9[#All],2,0)</f>
        <v>0</v>
      </c>
      <c r="G592" s="20" t="s">
        <v>122</v>
      </c>
      <c r="H592" s="20">
        <f>VLOOKUP(G592,Table10[#All],2,0)</f>
        <v>0</v>
      </c>
      <c r="I592" s="20" t="s">
        <v>119</v>
      </c>
      <c r="J592" s="20">
        <f>VLOOKUP(I592,Table11[#All],2,0)</f>
        <v>0</v>
      </c>
      <c r="K592" s="20" t="s">
        <v>98</v>
      </c>
      <c r="L592" s="20">
        <f>VLOOKUP(K592,Table12[#All],2,0)</f>
        <v>0</v>
      </c>
      <c r="M592" s="20" t="s">
        <v>126</v>
      </c>
      <c r="N592" s="20">
        <f>VLOOKUP(M592,Table13[#All],2,0)</f>
        <v>0</v>
      </c>
      <c r="O592" s="20" t="s">
        <v>119</v>
      </c>
      <c r="P592" s="20">
        <f>VLOOKUP(O592,Table14[#All],2,0)</f>
        <v>0</v>
      </c>
      <c r="Q592" s="20" t="s">
        <v>104</v>
      </c>
      <c r="R592" s="20">
        <f>VLOOKUP(Q592,Table16[#All],2,0)</f>
        <v>0</v>
      </c>
      <c r="S592" s="20" t="s">
        <v>111</v>
      </c>
      <c r="T592" s="20">
        <f>VLOOKUP(S592,Table17[#All],2,0)</f>
        <v>0</v>
      </c>
      <c r="U592" s="21">
        <v>185900</v>
      </c>
    </row>
    <row r="593" spans="1:21">
      <c r="A593" s="22" t="s">
        <v>147</v>
      </c>
      <c r="B593" s="20">
        <f>VLOOKUP(A593,Table7[#All],2,)</f>
        <v>10</v>
      </c>
      <c r="C593" s="23" t="s">
        <v>91</v>
      </c>
      <c r="D593" s="20">
        <f>VLOOKUP(C593,Table8[#All],2,0)</f>
        <v>0</v>
      </c>
      <c r="E593" s="23" t="s">
        <v>92</v>
      </c>
      <c r="F593" s="20">
        <f>VLOOKUP(E593,Table9[#All],2,0)</f>
        <v>0</v>
      </c>
      <c r="G593" s="23" t="s">
        <v>122</v>
      </c>
      <c r="H593" s="20">
        <f>VLOOKUP(G593,Table10[#All],2,0)</f>
        <v>0</v>
      </c>
      <c r="I593" s="23" t="s">
        <v>126</v>
      </c>
      <c r="J593" s="20">
        <f>VLOOKUP(I593,Table11[#All],2,0)</f>
        <v>2</v>
      </c>
      <c r="K593" s="23" t="s">
        <v>98</v>
      </c>
      <c r="L593" s="20">
        <f>VLOOKUP(K593,Table12[#All],2,0)</f>
        <v>0</v>
      </c>
      <c r="M593" s="23" t="s">
        <v>126</v>
      </c>
      <c r="N593" s="20">
        <f>VLOOKUP(M593,Table13[#All],2,0)</f>
        <v>0</v>
      </c>
      <c r="O593" s="23" t="s">
        <v>126</v>
      </c>
      <c r="P593" s="20">
        <f>VLOOKUP(O593,Table14[#All],2,0)</f>
        <v>2</v>
      </c>
      <c r="Q593" s="23" t="s">
        <v>104</v>
      </c>
      <c r="R593" s="20">
        <f>VLOOKUP(Q593,Table16[#All],2,0)</f>
        <v>0</v>
      </c>
      <c r="S593" s="23" t="s">
        <v>111</v>
      </c>
      <c r="T593" s="20">
        <f>VLOOKUP(S593,Table17[#All],2,0)</f>
        <v>0</v>
      </c>
      <c r="U593" s="24">
        <v>451950</v>
      </c>
    </row>
    <row r="594" spans="1:21">
      <c r="A594" s="19" t="s">
        <v>217</v>
      </c>
      <c r="B594" s="20">
        <f>VLOOKUP(A594,Table7[#All],2,)</f>
        <v>4</v>
      </c>
      <c r="C594" s="20" t="s">
        <v>91</v>
      </c>
      <c r="D594" s="20">
        <f>VLOOKUP(C594,Table8[#All],2,0)</f>
        <v>0</v>
      </c>
      <c r="E594" s="20" t="s">
        <v>92</v>
      </c>
      <c r="F594" s="20">
        <f>VLOOKUP(E594,Table9[#All],2,0)</f>
        <v>0</v>
      </c>
      <c r="G594" s="20" t="s">
        <v>93</v>
      </c>
      <c r="H594" s="20">
        <f>VLOOKUP(G594,Table10[#All],2,0)</f>
        <v>1</v>
      </c>
      <c r="I594" s="20" t="s">
        <v>98</v>
      </c>
      <c r="J594" s="20">
        <f>VLOOKUP(I594,Table11[#All],2,0)</f>
        <v>1</v>
      </c>
      <c r="K594" s="20" t="s">
        <v>119</v>
      </c>
      <c r="L594" s="20">
        <f>VLOOKUP(K594,Table12[#All],2,0)</f>
        <v>1</v>
      </c>
      <c r="M594" s="20" t="s">
        <v>126</v>
      </c>
      <c r="N594" s="20">
        <f>VLOOKUP(M594,Table13[#All],2,0)</f>
        <v>0</v>
      </c>
      <c r="O594" s="20" t="s">
        <v>98</v>
      </c>
      <c r="P594" s="20">
        <f>VLOOKUP(O594,Table14[#All],2,0)</f>
        <v>1</v>
      </c>
      <c r="Q594" s="20" t="s">
        <v>104</v>
      </c>
      <c r="R594" s="20">
        <f>VLOOKUP(Q594,Table16[#All],2,0)</f>
        <v>0</v>
      </c>
      <c r="S594" s="20" t="s">
        <v>111</v>
      </c>
      <c r="T594" s="20">
        <f>VLOOKUP(S594,Table17[#All],2,0)</f>
        <v>0</v>
      </c>
      <c r="U594" s="21">
        <v>138000</v>
      </c>
    </row>
    <row r="595" spans="1:21">
      <c r="A595" s="22" t="s">
        <v>209</v>
      </c>
      <c r="B595" s="20">
        <f>VLOOKUP(A595,Table7[#All],2,)</f>
        <v>0</v>
      </c>
      <c r="C595" s="23" t="s">
        <v>91</v>
      </c>
      <c r="D595" s="20">
        <f>VLOOKUP(C595,Table8[#All],2,0)</f>
        <v>0</v>
      </c>
      <c r="E595" s="23" t="s">
        <v>129</v>
      </c>
      <c r="F595" s="20">
        <f>VLOOKUP(E595,Table9[#All],2,0)</f>
        <v>3</v>
      </c>
      <c r="G595" s="23" t="s">
        <v>93</v>
      </c>
      <c r="H595" s="20">
        <f>VLOOKUP(G595,Table10[#All],2,0)</f>
        <v>1</v>
      </c>
      <c r="I595" s="23" t="s">
        <v>119</v>
      </c>
      <c r="J595" s="20">
        <f>VLOOKUP(I595,Table11[#All],2,0)</f>
        <v>0</v>
      </c>
      <c r="K595" s="23" t="s">
        <v>98</v>
      </c>
      <c r="L595" s="20">
        <f>VLOOKUP(K595,Table12[#All],2,0)</f>
        <v>0</v>
      </c>
      <c r="M595" s="23" t="s">
        <v>126</v>
      </c>
      <c r="N595" s="20">
        <f>VLOOKUP(M595,Table13[#All],2,0)</f>
        <v>0</v>
      </c>
      <c r="O595" s="23" t="s">
        <v>119</v>
      </c>
      <c r="P595" s="20">
        <f>VLOOKUP(O595,Table14[#All],2,0)</f>
        <v>0</v>
      </c>
      <c r="Q595" s="23" t="s">
        <v>104</v>
      </c>
      <c r="R595" s="20">
        <f>VLOOKUP(Q595,Table16[#All],2,0)</f>
        <v>0</v>
      </c>
      <c r="S595" s="23" t="s">
        <v>111</v>
      </c>
      <c r="T595" s="20">
        <f>VLOOKUP(S595,Table17[#All],2,0)</f>
        <v>0</v>
      </c>
      <c r="U595" s="24">
        <v>140000</v>
      </c>
    </row>
    <row r="596" spans="1:21">
      <c r="A596" s="19" t="s">
        <v>209</v>
      </c>
      <c r="B596" s="20">
        <f>VLOOKUP(A596,Table7[#All],2,)</f>
        <v>0</v>
      </c>
      <c r="C596" s="20" t="s">
        <v>91</v>
      </c>
      <c r="D596" s="20">
        <f>VLOOKUP(C596,Table8[#All],2,0)</f>
        <v>0</v>
      </c>
      <c r="E596" s="20" t="s">
        <v>92</v>
      </c>
      <c r="F596" s="20">
        <f>VLOOKUP(E596,Table9[#All],2,0)</f>
        <v>0</v>
      </c>
      <c r="G596" s="20" t="s">
        <v>93</v>
      </c>
      <c r="H596" s="20">
        <f>VLOOKUP(G596,Table10[#All],2,0)</f>
        <v>1</v>
      </c>
      <c r="I596" s="20" t="s">
        <v>119</v>
      </c>
      <c r="J596" s="20">
        <f>VLOOKUP(I596,Table11[#All],2,0)</f>
        <v>0</v>
      </c>
      <c r="K596" s="20" t="s">
        <v>98</v>
      </c>
      <c r="L596" s="20">
        <f>VLOOKUP(K596,Table12[#All],2,0)</f>
        <v>0</v>
      </c>
      <c r="M596" s="20" t="s">
        <v>98</v>
      </c>
      <c r="N596" s="20">
        <f>VLOOKUP(M596,Table13[#All],2,0)</f>
        <v>2</v>
      </c>
      <c r="O596" s="20" t="s">
        <v>98</v>
      </c>
      <c r="P596" s="20">
        <f>VLOOKUP(O596,Table14[#All],2,0)</f>
        <v>1</v>
      </c>
      <c r="Q596" s="20" t="s">
        <v>104</v>
      </c>
      <c r="R596" s="20">
        <f>VLOOKUP(Q596,Table16[#All],2,0)</f>
        <v>0</v>
      </c>
      <c r="S596" s="20" t="s">
        <v>111</v>
      </c>
      <c r="T596" s="20">
        <f>VLOOKUP(S596,Table17[#All],2,0)</f>
        <v>0</v>
      </c>
      <c r="U596" s="21">
        <v>110000</v>
      </c>
    </row>
    <row r="597" spans="1:21">
      <c r="A597" s="22" t="s">
        <v>128</v>
      </c>
      <c r="B597" s="20">
        <f>VLOOKUP(A597,Table7[#All],2,)</f>
        <v>18</v>
      </c>
      <c r="C597" s="23" t="s">
        <v>91</v>
      </c>
      <c r="D597" s="20">
        <f>VLOOKUP(C597,Table8[#All],2,0)</f>
        <v>0</v>
      </c>
      <c r="E597" s="23" t="s">
        <v>92</v>
      </c>
      <c r="F597" s="20">
        <f>VLOOKUP(E597,Table9[#All],2,0)</f>
        <v>0</v>
      </c>
      <c r="G597" s="23" t="s">
        <v>93</v>
      </c>
      <c r="H597" s="20">
        <f>VLOOKUP(G597,Table10[#All],2,0)</f>
        <v>1</v>
      </c>
      <c r="I597" s="23" t="s">
        <v>119</v>
      </c>
      <c r="J597" s="20">
        <f>VLOOKUP(I597,Table11[#All],2,0)</f>
        <v>0</v>
      </c>
      <c r="K597" s="23" t="s">
        <v>98</v>
      </c>
      <c r="L597" s="20">
        <f>VLOOKUP(K597,Table12[#All],2,0)</f>
        <v>0</v>
      </c>
      <c r="M597" s="23" t="s">
        <v>126</v>
      </c>
      <c r="N597" s="20">
        <f>VLOOKUP(M597,Table13[#All],2,0)</f>
        <v>0</v>
      </c>
      <c r="O597" s="23" t="s">
        <v>119</v>
      </c>
      <c r="P597" s="20">
        <f>VLOOKUP(O597,Table14[#All],2,0)</f>
        <v>0</v>
      </c>
      <c r="Q597" s="23" t="s">
        <v>104</v>
      </c>
      <c r="R597" s="20">
        <f>VLOOKUP(Q597,Table16[#All],2,0)</f>
        <v>0</v>
      </c>
      <c r="S597" s="23" t="s">
        <v>150</v>
      </c>
      <c r="T597" s="20">
        <f>VLOOKUP(S597,Table17[#All],2,0)</f>
        <v>2</v>
      </c>
      <c r="U597" s="24">
        <v>319000</v>
      </c>
    </row>
    <row r="598" spans="1:21">
      <c r="A598" s="19" t="s">
        <v>188</v>
      </c>
      <c r="B598" s="20">
        <f>VLOOKUP(A598,Table7[#All],2,)</f>
        <v>7</v>
      </c>
      <c r="C598" s="20" t="s">
        <v>91</v>
      </c>
      <c r="D598" s="20">
        <f>VLOOKUP(C598,Table8[#All],2,0)</f>
        <v>0</v>
      </c>
      <c r="E598" s="20" t="s">
        <v>92</v>
      </c>
      <c r="F598" s="20">
        <f>VLOOKUP(E598,Table9[#All],2,0)</f>
        <v>0</v>
      </c>
      <c r="G598" s="20" t="s">
        <v>122</v>
      </c>
      <c r="H598" s="20">
        <f>VLOOKUP(G598,Table10[#All],2,0)</f>
        <v>0</v>
      </c>
      <c r="I598" s="20" t="s">
        <v>98</v>
      </c>
      <c r="J598" s="20">
        <f>VLOOKUP(I598,Table11[#All],2,0)</f>
        <v>1</v>
      </c>
      <c r="K598" s="20" t="s">
        <v>98</v>
      </c>
      <c r="L598" s="20">
        <f>VLOOKUP(K598,Table12[#All],2,0)</f>
        <v>0</v>
      </c>
      <c r="M598" s="20" t="s">
        <v>126</v>
      </c>
      <c r="N598" s="20">
        <f>VLOOKUP(M598,Table13[#All],2,0)</f>
        <v>0</v>
      </c>
      <c r="O598" s="20" t="s">
        <v>98</v>
      </c>
      <c r="P598" s="20">
        <f>VLOOKUP(O598,Table14[#All],2,0)</f>
        <v>1</v>
      </c>
      <c r="Q598" s="20" t="s">
        <v>167</v>
      </c>
      <c r="R598" s="20">
        <f>VLOOKUP(Q598,Table16[#All],2,0)</f>
        <v>1</v>
      </c>
      <c r="S598" s="20" t="s">
        <v>111</v>
      </c>
      <c r="T598" s="20">
        <f>VLOOKUP(S598,Table17[#All],2,0)</f>
        <v>0</v>
      </c>
      <c r="U598" s="21">
        <v>114504</v>
      </c>
    </row>
    <row r="599" spans="1:21">
      <c r="A599" s="22" t="s">
        <v>156</v>
      </c>
      <c r="B599" s="20">
        <f>VLOOKUP(A599,Table7[#All],2,)</f>
        <v>21</v>
      </c>
      <c r="C599" s="23" t="s">
        <v>91</v>
      </c>
      <c r="D599" s="20">
        <f>VLOOKUP(C599,Table8[#All],2,0)</f>
        <v>0</v>
      </c>
      <c r="E599" s="23" t="s">
        <v>129</v>
      </c>
      <c r="F599" s="20">
        <f>VLOOKUP(E599,Table9[#All],2,0)</f>
        <v>3</v>
      </c>
      <c r="G599" s="23" t="s">
        <v>93</v>
      </c>
      <c r="H599" s="20">
        <f>VLOOKUP(G599,Table10[#All],2,0)</f>
        <v>1</v>
      </c>
      <c r="I599" s="23" t="s">
        <v>126</v>
      </c>
      <c r="J599" s="20">
        <f>VLOOKUP(I599,Table11[#All],2,0)</f>
        <v>2</v>
      </c>
      <c r="K599" s="23" t="s">
        <v>98</v>
      </c>
      <c r="L599" s="20">
        <f>VLOOKUP(K599,Table12[#All],2,0)</f>
        <v>0</v>
      </c>
      <c r="M599" s="23" t="s">
        <v>126</v>
      </c>
      <c r="N599" s="20">
        <f>VLOOKUP(M599,Table13[#All],2,0)</f>
        <v>0</v>
      </c>
      <c r="O599" s="23" t="s">
        <v>119</v>
      </c>
      <c r="P599" s="20">
        <f>VLOOKUP(O599,Table14[#All],2,0)</f>
        <v>0</v>
      </c>
      <c r="Q599" s="23" t="s">
        <v>104</v>
      </c>
      <c r="R599" s="20">
        <f>VLOOKUP(Q599,Table16[#All],2,0)</f>
        <v>0</v>
      </c>
      <c r="S599" s="23" t="s">
        <v>150</v>
      </c>
      <c r="T599" s="20">
        <f>VLOOKUP(S599,Table17[#All],2,0)</f>
        <v>2</v>
      </c>
      <c r="U599" s="24">
        <v>194201</v>
      </c>
    </row>
    <row r="600" spans="1:21">
      <c r="A600" s="19" t="s">
        <v>212</v>
      </c>
      <c r="B600" s="20">
        <f>VLOOKUP(A600,Table7[#All],2,)</f>
        <v>2</v>
      </c>
      <c r="C600" s="20" t="s">
        <v>91</v>
      </c>
      <c r="D600" s="20">
        <f>VLOOKUP(C600,Table8[#All],2,0)</f>
        <v>0</v>
      </c>
      <c r="E600" s="20" t="s">
        <v>92</v>
      </c>
      <c r="F600" s="20">
        <f>VLOOKUP(E600,Table9[#All],2,0)</f>
        <v>0</v>
      </c>
      <c r="G600" s="20" t="s">
        <v>93</v>
      </c>
      <c r="H600" s="20">
        <f>VLOOKUP(G600,Table10[#All],2,0)</f>
        <v>1</v>
      </c>
      <c r="I600" s="20" t="s">
        <v>119</v>
      </c>
      <c r="J600" s="20">
        <f>VLOOKUP(I600,Table11[#All],2,0)</f>
        <v>0</v>
      </c>
      <c r="K600" s="20" t="s">
        <v>98</v>
      </c>
      <c r="L600" s="20">
        <f>VLOOKUP(K600,Table12[#All],2,0)</f>
        <v>0</v>
      </c>
      <c r="M600" s="20" t="s">
        <v>126</v>
      </c>
      <c r="N600" s="20">
        <f>VLOOKUP(M600,Table13[#All],2,0)</f>
        <v>0</v>
      </c>
      <c r="O600" s="20" t="s">
        <v>119</v>
      </c>
      <c r="P600" s="20">
        <f>VLOOKUP(O600,Table14[#All],2,0)</f>
        <v>0</v>
      </c>
      <c r="Q600" s="20" t="s">
        <v>104</v>
      </c>
      <c r="R600" s="20">
        <f>VLOOKUP(Q600,Table16[#All],2,0)</f>
        <v>0</v>
      </c>
      <c r="S600" s="20" t="s">
        <v>111</v>
      </c>
      <c r="T600" s="20">
        <f>VLOOKUP(S600,Table17[#All],2,0)</f>
        <v>0</v>
      </c>
      <c r="U600" s="21">
        <v>217500</v>
      </c>
    </row>
    <row r="601" spans="1:21">
      <c r="A601" s="22" t="s">
        <v>213</v>
      </c>
      <c r="B601" s="20">
        <f>VLOOKUP(A601,Table7[#All],2,)</f>
        <v>24</v>
      </c>
      <c r="C601" s="23" t="s">
        <v>91</v>
      </c>
      <c r="D601" s="20">
        <f>VLOOKUP(C601,Table8[#All],2,0)</f>
        <v>0</v>
      </c>
      <c r="E601" s="23" t="s">
        <v>142</v>
      </c>
      <c r="F601" s="20">
        <f>VLOOKUP(E601,Table9[#All],2,0)</f>
        <v>4</v>
      </c>
      <c r="G601" s="23" t="s">
        <v>122</v>
      </c>
      <c r="H601" s="20">
        <f>VLOOKUP(G601,Table10[#All],2,0)</f>
        <v>0</v>
      </c>
      <c r="I601" s="23" t="s">
        <v>119</v>
      </c>
      <c r="J601" s="20">
        <f>VLOOKUP(I601,Table11[#All],2,0)</f>
        <v>0</v>
      </c>
      <c r="K601" s="23" t="s">
        <v>98</v>
      </c>
      <c r="L601" s="20">
        <f>VLOOKUP(K601,Table12[#All],2,0)</f>
        <v>0</v>
      </c>
      <c r="M601" s="23" t="s">
        <v>98</v>
      </c>
      <c r="N601" s="20">
        <f>VLOOKUP(M601,Table13[#All],2,0)</f>
        <v>2</v>
      </c>
      <c r="O601" s="23" t="s">
        <v>98</v>
      </c>
      <c r="P601" s="20">
        <f>VLOOKUP(O601,Table14[#All],2,0)</f>
        <v>1</v>
      </c>
      <c r="Q601" s="23" t="s">
        <v>104</v>
      </c>
      <c r="R601" s="20">
        <f>VLOOKUP(Q601,Table16[#All],2,0)</f>
        <v>0</v>
      </c>
      <c r="S601" s="23" t="s">
        <v>111</v>
      </c>
      <c r="T601" s="20">
        <f>VLOOKUP(S601,Table17[#All],2,0)</f>
        <v>0</v>
      </c>
      <c r="U601" s="24">
        <v>151000</v>
      </c>
    </row>
    <row r="602" spans="1:21">
      <c r="A602" s="19" t="s">
        <v>147</v>
      </c>
      <c r="B602" s="20">
        <f>VLOOKUP(A602,Table7[#All],2,)</f>
        <v>10</v>
      </c>
      <c r="C602" s="20" t="s">
        <v>91</v>
      </c>
      <c r="D602" s="20">
        <f>VLOOKUP(C602,Table8[#All],2,0)</f>
        <v>0</v>
      </c>
      <c r="E602" s="20" t="s">
        <v>92</v>
      </c>
      <c r="F602" s="20">
        <f>VLOOKUP(E602,Table9[#All],2,0)</f>
        <v>0</v>
      </c>
      <c r="G602" s="20" t="s">
        <v>122</v>
      </c>
      <c r="H602" s="20">
        <f>VLOOKUP(G602,Table10[#All],2,0)</f>
        <v>0</v>
      </c>
      <c r="I602" s="20" t="s">
        <v>119</v>
      </c>
      <c r="J602" s="20">
        <f>VLOOKUP(I602,Table11[#All],2,0)</f>
        <v>0</v>
      </c>
      <c r="K602" s="20" t="s">
        <v>98</v>
      </c>
      <c r="L602" s="20">
        <f>VLOOKUP(K602,Table12[#All],2,0)</f>
        <v>0</v>
      </c>
      <c r="M602" s="20" t="s">
        <v>126</v>
      </c>
      <c r="N602" s="20">
        <f>VLOOKUP(M602,Table13[#All],2,0)</f>
        <v>0</v>
      </c>
      <c r="O602" s="20" t="s">
        <v>126</v>
      </c>
      <c r="P602" s="20">
        <f>VLOOKUP(O602,Table14[#All],2,0)</f>
        <v>2</v>
      </c>
      <c r="Q602" s="20" t="s">
        <v>104</v>
      </c>
      <c r="R602" s="20">
        <f>VLOOKUP(Q602,Table16[#All],2,0)</f>
        <v>0</v>
      </c>
      <c r="S602" s="20" t="s">
        <v>111</v>
      </c>
      <c r="T602" s="20">
        <f>VLOOKUP(S602,Table17[#All],2,0)</f>
        <v>0</v>
      </c>
      <c r="U602" s="21">
        <v>275000</v>
      </c>
    </row>
    <row r="603" spans="1:21">
      <c r="A603" s="22" t="s">
        <v>214</v>
      </c>
      <c r="B603" s="20">
        <f>VLOOKUP(A603,Table7[#All],2,)</f>
        <v>13</v>
      </c>
      <c r="C603" s="23" t="s">
        <v>91</v>
      </c>
      <c r="D603" s="20">
        <f>VLOOKUP(C603,Table8[#All],2,0)</f>
        <v>0</v>
      </c>
      <c r="E603" s="23" t="s">
        <v>92</v>
      </c>
      <c r="F603" s="20">
        <f>VLOOKUP(E603,Table9[#All],2,0)</f>
        <v>0</v>
      </c>
      <c r="G603" s="23" t="s">
        <v>176</v>
      </c>
      <c r="H603" s="20">
        <f>VLOOKUP(G603,Table10[#All],2,0)</f>
        <v>2</v>
      </c>
      <c r="I603" s="23" t="s">
        <v>98</v>
      </c>
      <c r="J603" s="20">
        <f>VLOOKUP(I603,Table11[#All],2,0)</f>
        <v>1</v>
      </c>
      <c r="K603" s="23" t="s">
        <v>98</v>
      </c>
      <c r="L603" s="20">
        <f>VLOOKUP(K603,Table12[#All],2,0)</f>
        <v>0</v>
      </c>
      <c r="M603" s="23" t="s">
        <v>98</v>
      </c>
      <c r="N603" s="20">
        <f>VLOOKUP(M603,Table13[#All],2,0)</f>
        <v>2</v>
      </c>
      <c r="O603" s="23" t="s">
        <v>119</v>
      </c>
      <c r="P603" s="20">
        <f>VLOOKUP(O603,Table14[#All],2,0)</f>
        <v>0</v>
      </c>
      <c r="Q603" s="23" t="s">
        <v>191</v>
      </c>
      <c r="R603" s="20">
        <f>VLOOKUP(Q603,Table16[#All],2,0)</f>
        <v>2</v>
      </c>
      <c r="S603" s="23" t="s">
        <v>111</v>
      </c>
      <c r="T603" s="20">
        <f>VLOOKUP(S603,Table17[#All],2,0)</f>
        <v>0</v>
      </c>
      <c r="U603" s="24">
        <v>141000</v>
      </c>
    </row>
    <row r="604" spans="1:21">
      <c r="A604" s="19" t="s">
        <v>165</v>
      </c>
      <c r="B604" s="20">
        <f>VLOOKUP(A604,Table7[#All],2,)</f>
        <v>12</v>
      </c>
      <c r="C604" s="20" t="s">
        <v>91</v>
      </c>
      <c r="D604" s="20">
        <f>VLOOKUP(C604,Table8[#All],2,0)</f>
        <v>0</v>
      </c>
      <c r="E604" s="20" t="s">
        <v>92</v>
      </c>
      <c r="F604" s="20">
        <f>VLOOKUP(E604,Table9[#All],2,0)</f>
        <v>0</v>
      </c>
      <c r="G604" s="20" t="s">
        <v>122</v>
      </c>
      <c r="H604" s="20">
        <f>VLOOKUP(G604,Table10[#All],2,0)</f>
        <v>0</v>
      </c>
      <c r="I604" s="20" t="s">
        <v>119</v>
      </c>
      <c r="J604" s="20">
        <f>VLOOKUP(I604,Table11[#All],2,0)</f>
        <v>0</v>
      </c>
      <c r="K604" s="20" t="s">
        <v>98</v>
      </c>
      <c r="L604" s="20">
        <f>VLOOKUP(K604,Table12[#All],2,0)</f>
        <v>0</v>
      </c>
      <c r="M604" s="20" t="s">
        <v>126</v>
      </c>
      <c r="N604" s="20">
        <f>VLOOKUP(M604,Table13[#All],2,0)</f>
        <v>0</v>
      </c>
      <c r="O604" s="20" t="s">
        <v>119</v>
      </c>
      <c r="P604" s="20">
        <f>VLOOKUP(O604,Table14[#All],2,0)</f>
        <v>0</v>
      </c>
      <c r="Q604" s="20" t="s">
        <v>104</v>
      </c>
      <c r="R604" s="20">
        <f>VLOOKUP(Q604,Table16[#All],2,0)</f>
        <v>0</v>
      </c>
      <c r="S604" s="20" t="s">
        <v>172</v>
      </c>
      <c r="T604" s="20">
        <f>VLOOKUP(S604,Table17[#All],2,0)</f>
        <v>1</v>
      </c>
      <c r="U604" s="21">
        <v>220000</v>
      </c>
    </row>
    <row r="605" spans="1:21">
      <c r="A605" s="22" t="s">
        <v>163</v>
      </c>
      <c r="B605" s="20">
        <f>VLOOKUP(A605,Table7[#All],2,)</f>
        <v>5</v>
      </c>
      <c r="C605" s="23" t="s">
        <v>91</v>
      </c>
      <c r="D605" s="20">
        <f>VLOOKUP(C605,Table8[#All],2,0)</f>
        <v>0</v>
      </c>
      <c r="E605" s="23" t="s">
        <v>129</v>
      </c>
      <c r="F605" s="20">
        <f>VLOOKUP(E605,Table9[#All],2,0)</f>
        <v>3</v>
      </c>
      <c r="G605" s="23" t="s">
        <v>122</v>
      </c>
      <c r="H605" s="20">
        <f>VLOOKUP(G605,Table10[#All],2,0)</f>
        <v>0</v>
      </c>
      <c r="I605" s="23" t="s">
        <v>119</v>
      </c>
      <c r="J605" s="20">
        <f>VLOOKUP(I605,Table11[#All],2,0)</f>
        <v>0</v>
      </c>
      <c r="K605" s="23" t="s">
        <v>98</v>
      </c>
      <c r="L605" s="20">
        <f>VLOOKUP(K605,Table12[#All],2,0)</f>
        <v>0</v>
      </c>
      <c r="M605" s="23" t="s">
        <v>126</v>
      </c>
      <c r="N605" s="20">
        <f>VLOOKUP(M605,Table13[#All],2,0)</f>
        <v>0</v>
      </c>
      <c r="O605" s="23" t="s">
        <v>119</v>
      </c>
      <c r="P605" s="20">
        <f>VLOOKUP(O605,Table14[#All],2,0)</f>
        <v>0</v>
      </c>
      <c r="Q605" s="23" t="s">
        <v>104</v>
      </c>
      <c r="R605" s="20">
        <f>VLOOKUP(Q605,Table16[#All],2,0)</f>
        <v>0</v>
      </c>
      <c r="S605" s="23" t="s">
        <v>111</v>
      </c>
      <c r="T605" s="20">
        <f>VLOOKUP(S605,Table17[#All],2,0)</f>
        <v>0</v>
      </c>
      <c r="U605" s="24">
        <v>151000</v>
      </c>
    </row>
    <row r="606" spans="1:21">
      <c r="A606" s="19" t="s">
        <v>209</v>
      </c>
      <c r="B606" s="20">
        <f>VLOOKUP(A606,Table7[#All],2,)</f>
        <v>0</v>
      </c>
      <c r="C606" s="20" t="s">
        <v>91</v>
      </c>
      <c r="D606" s="20">
        <f>VLOOKUP(C606,Table8[#All],2,0)</f>
        <v>0</v>
      </c>
      <c r="E606" s="20" t="s">
        <v>92</v>
      </c>
      <c r="F606" s="20">
        <f>VLOOKUP(E606,Table9[#All],2,0)</f>
        <v>0</v>
      </c>
      <c r="G606" s="20" t="s">
        <v>93</v>
      </c>
      <c r="H606" s="20">
        <f>VLOOKUP(G606,Table10[#All],2,0)</f>
        <v>1</v>
      </c>
      <c r="I606" s="20" t="s">
        <v>119</v>
      </c>
      <c r="J606" s="20">
        <f>VLOOKUP(I606,Table11[#All],2,0)</f>
        <v>0</v>
      </c>
      <c r="K606" s="20" t="s">
        <v>98</v>
      </c>
      <c r="L606" s="20">
        <f>VLOOKUP(K606,Table12[#All],2,0)</f>
        <v>0</v>
      </c>
      <c r="M606" s="20" t="s">
        <v>126</v>
      </c>
      <c r="N606" s="20">
        <f>VLOOKUP(M606,Table13[#All],2,0)</f>
        <v>0</v>
      </c>
      <c r="O606" s="20" t="s">
        <v>119</v>
      </c>
      <c r="P606" s="20">
        <f>VLOOKUP(O606,Table14[#All],2,0)</f>
        <v>0</v>
      </c>
      <c r="Q606" s="20" t="s">
        <v>104</v>
      </c>
      <c r="R606" s="20">
        <f>VLOOKUP(Q606,Table16[#All],2,0)</f>
        <v>0</v>
      </c>
      <c r="S606" s="20" t="s">
        <v>111</v>
      </c>
      <c r="T606" s="20">
        <f>VLOOKUP(S606,Table17[#All],2,0)</f>
        <v>0</v>
      </c>
      <c r="U606" s="21">
        <v>221000</v>
      </c>
    </row>
    <row r="607" spans="1:21">
      <c r="A607" s="22" t="s">
        <v>89</v>
      </c>
      <c r="B607" s="20">
        <f>VLOOKUP(A607,Table7[#All],2,)</f>
        <v>11</v>
      </c>
      <c r="C607" s="23" t="s">
        <v>91</v>
      </c>
      <c r="D607" s="20">
        <f>VLOOKUP(C607,Table8[#All],2,0)</f>
        <v>0</v>
      </c>
      <c r="E607" s="23" t="s">
        <v>92</v>
      </c>
      <c r="F607" s="20">
        <f>VLOOKUP(E607,Table9[#All],2,0)</f>
        <v>0</v>
      </c>
      <c r="G607" s="23" t="s">
        <v>122</v>
      </c>
      <c r="H607" s="20">
        <f>VLOOKUP(G607,Table10[#All],2,0)</f>
        <v>0</v>
      </c>
      <c r="I607" s="23" t="s">
        <v>98</v>
      </c>
      <c r="J607" s="20">
        <f>VLOOKUP(I607,Table11[#All],2,0)</f>
        <v>1</v>
      </c>
      <c r="K607" s="23" t="s">
        <v>98</v>
      </c>
      <c r="L607" s="20">
        <f>VLOOKUP(K607,Table12[#All],2,0)</f>
        <v>0</v>
      </c>
      <c r="M607" s="23" t="s">
        <v>98</v>
      </c>
      <c r="N607" s="20">
        <f>VLOOKUP(M607,Table13[#All],2,0)</f>
        <v>2</v>
      </c>
      <c r="O607" s="23" t="s">
        <v>98</v>
      </c>
      <c r="P607" s="20">
        <f>VLOOKUP(O607,Table14[#All],2,0)</f>
        <v>1</v>
      </c>
      <c r="Q607" s="23" t="s">
        <v>104</v>
      </c>
      <c r="R607" s="20">
        <f>VLOOKUP(Q607,Table16[#All],2,0)</f>
        <v>0</v>
      </c>
      <c r="S607" s="23" t="s">
        <v>111</v>
      </c>
      <c r="T607" s="20">
        <f>VLOOKUP(S607,Table17[#All],2,0)</f>
        <v>0</v>
      </c>
      <c r="U607" s="24">
        <v>205000</v>
      </c>
    </row>
    <row r="608" spans="1:21">
      <c r="A608" s="19" t="s">
        <v>209</v>
      </c>
      <c r="B608" s="20">
        <f>VLOOKUP(A608,Table7[#All],2,)</f>
        <v>0</v>
      </c>
      <c r="C608" s="20" t="s">
        <v>91</v>
      </c>
      <c r="D608" s="20">
        <f>VLOOKUP(C608,Table8[#All],2,0)</f>
        <v>0</v>
      </c>
      <c r="E608" s="20" t="s">
        <v>92</v>
      </c>
      <c r="F608" s="20">
        <f>VLOOKUP(E608,Table9[#All],2,0)</f>
        <v>0</v>
      </c>
      <c r="G608" s="20" t="s">
        <v>93</v>
      </c>
      <c r="H608" s="20">
        <f>VLOOKUP(G608,Table10[#All],2,0)</f>
        <v>1</v>
      </c>
      <c r="I608" s="20" t="s">
        <v>119</v>
      </c>
      <c r="J608" s="20">
        <f>VLOOKUP(I608,Table11[#All],2,0)</f>
        <v>0</v>
      </c>
      <c r="K608" s="20" t="s">
        <v>98</v>
      </c>
      <c r="L608" s="20">
        <f>VLOOKUP(K608,Table12[#All],2,0)</f>
        <v>0</v>
      </c>
      <c r="M608" s="20" t="s">
        <v>119</v>
      </c>
      <c r="N608" s="20">
        <f>VLOOKUP(M608,Table13[#All],2,0)</f>
        <v>1</v>
      </c>
      <c r="O608" s="20" t="s">
        <v>119</v>
      </c>
      <c r="P608" s="20">
        <f>VLOOKUP(O608,Table14[#All],2,0)</f>
        <v>0</v>
      </c>
      <c r="Q608" s="20" t="s">
        <v>104</v>
      </c>
      <c r="R608" s="20">
        <f>VLOOKUP(Q608,Table16[#All],2,0)</f>
        <v>0</v>
      </c>
      <c r="S608" s="20" t="s">
        <v>111</v>
      </c>
      <c r="T608" s="20">
        <f>VLOOKUP(S608,Table17[#All],2,0)</f>
        <v>0</v>
      </c>
      <c r="U608" s="21">
        <v>152000</v>
      </c>
    </row>
    <row r="609" spans="1:21">
      <c r="A609" s="22" t="s">
        <v>206</v>
      </c>
      <c r="B609" s="20">
        <f>VLOOKUP(A609,Table7[#All],2,)</f>
        <v>15</v>
      </c>
      <c r="C609" s="23" t="s">
        <v>91</v>
      </c>
      <c r="D609" s="20">
        <f>VLOOKUP(C609,Table8[#All],2,0)</f>
        <v>0</v>
      </c>
      <c r="E609" s="23" t="s">
        <v>92</v>
      </c>
      <c r="F609" s="20">
        <f>VLOOKUP(E609,Table9[#All],2,0)</f>
        <v>0</v>
      </c>
      <c r="G609" s="23" t="s">
        <v>122</v>
      </c>
      <c r="H609" s="20">
        <f>VLOOKUP(G609,Table10[#All],2,0)</f>
        <v>0</v>
      </c>
      <c r="I609" s="23" t="s">
        <v>98</v>
      </c>
      <c r="J609" s="20">
        <f>VLOOKUP(I609,Table11[#All],2,0)</f>
        <v>1</v>
      </c>
      <c r="K609" s="23" t="s">
        <v>119</v>
      </c>
      <c r="L609" s="20">
        <f>VLOOKUP(K609,Table12[#All],2,0)</f>
        <v>1</v>
      </c>
      <c r="M609" s="23" t="s">
        <v>126</v>
      </c>
      <c r="N609" s="20">
        <f>VLOOKUP(M609,Table13[#All],2,0)</f>
        <v>0</v>
      </c>
      <c r="O609" s="23" t="s">
        <v>126</v>
      </c>
      <c r="P609" s="20">
        <f>VLOOKUP(O609,Table14[#All],2,0)</f>
        <v>2</v>
      </c>
      <c r="Q609" s="23" t="s">
        <v>104</v>
      </c>
      <c r="R609" s="20">
        <f>VLOOKUP(Q609,Table16[#All],2,0)</f>
        <v>0</v>
      </c>
      <c r="S609" s="23" t="s">
        <v>111</v>
      </c>
      <c r="T609" s="20">
        <f>VLOOKUP(S609,Table17[#All],2,0)</f>
        <v>0</v>
      </c>
      <c r="U609" s="24">
        <v>225000</v>
      </c>
    </row>
    <row r="610" spans="1:21">
      <c r="A610" s="19" t="s">
        <v>212</v>
      </c>
      <c r="B610" s="20">
        <f>VLOOKUP(A610,Table7[#All],2,)</f>
        <v>2</v>
      </c>
      <c r="C610" s="20" t="s">
        <v>91</v>
      </c>
      <c r="D610" s="20">
        <f>VLOOKUP(C610,Table8[#All],2,0)</f>
        <v>0</v>
      </c>
      <c r="E610" s="20" t="s">
        <v>92</v>
      </c>
      <c r="F610" s="20">
        <f>VLOOKUP(E610,Table9[#All],2,0)</f>
        <v>0</v>
      </c>
      <c r="G610" s="20" t="s">
        <v>122</v>
      </c>
      <c r="H610" s="20">
        <f>VLOOKUP(G610,Table10[#All],2,0)</f>
        <v>0</v>
      </c>
      <c r="I610" s="20" t="s">
        <v>119</v>
      </c>
      <c r="J610" s="20">
        <f>VLOOKUP(I610,Table11[#All],2,0)</f>
        <v>0</v>
      </c>
      <c r="K610" s="20" t="s">
        <v>98</v>
      </c>
      <c r="L610" s="20">
        <f>VLOOKUP(K610,Table12[#All],2,0)</f>
        <v>0</v>
      </c>
      <c r="M610" s="20" t="s">
        <v>98</v>
      </c>
      <c r="N610" s="20">
        <f>VLOOKUP(M610,Table13[#All],2,0)</f>
        <v>2</v>
      </c>
      <c r="O610" s="20" t="s">
        <v>98</v>
      </c>
      <c r="P610" s="20">
        <f>VLOOKUP(O610,Table14[#All],2,0)</f>
        <v>1</v>
      </c>
      <c r="Q610" s="20" t="s">
        <v>104</v>
      </c>
      <c r="R610" s="20">
        <f>VLOOKUP(Q610,Table16[#All],2,0)</f>
        <v>0</v>
      </c>
      <c r="S610" s="20" t="s">
        <v>216</v>
      </c>
      <c r="T610" s="20">
        <f>VLOOKUP(S610,Table17[#All],2,0)</f>
        <v>4</v>
      </c>
      <c r="U610" s="21">
        <v>359100</v>
      </c>
    </row>
    <row r="611" spans="1:21">
      <c r="A611" s="22" t="s">
        <v>169</v>
      </c>
      <c r="B611" s="20">
        <f>VLOOKUP(A611,Table7[#All],2,)</f>
        <v>9</v>
      </c>
      <c r="C611" s="23" t="s">
        <v>90</v>
      </c>
      <c r="D611" s="20">
        <f>VLOOKUP(C611,Table8[#All],2,0)</f>
        <v>1</v>
      </c>
      <c r="E611" s="23" t="s">
        <v>92</v>
      </c>
      <c r="F611" s="20">
        <f>VLOOKUP(E611,Table9[#All],2,0)</f>
        <v>0</v>
      </c>
      <c r="G611" s="23" t="s">
        <v>93</v>
      </c>
      <c r="H611" s="20">
        <f>VLOOKUP(G611,Table10[#All],2,0)</f>
        <v>1</v>
      </c>
      <c r="I611" s="23" t="s">
        <v>98</v>
      </c>
      <c r="J611" s="20">
        <f>VLOOKUP(I611,Table11[#All],2,0)</f>
        <v>1</v>
      </c>
      <c r="K611" s="23" t="s">
        <v>98</v>
      </c>
      <c r="L611" s="20">
        <f>VLOOKUP(K611,Table12[#All],2,0)</f>
        <v>0</v>
      </c>
      <c r="M611" s="23" t="s">
        <v>119</v>
      </c>
      <c r="N611" s="20">
        <f>VLOOKUP(M611,Table13[#All],2,0)</f>
        <v>1</v>
      </c>
      <c r="O611" s="23" t="s">
        <v>98</v>
      </c>
      <c r="P611" s="20">
        <f>VLOOKUP(O611,Table14[#All],2,0)</f>
        <v>1</v>
      </c>
      <c r="Q611" s="23" t="s">
        <v>104</v>
      </c>
      <c r="R611" s="20">
        <f>VLOOKUP(Q611,Table16[#All],2,0)</f>
        <v>0</v>
      </c>
      <c r="S611" s="23" t="s">
        <v>111</v>
      </c>
      <c r="T611" s="20">
        <f>VLOOKUP(S611,Table17[#All],2,0)</f>
        <v>0</v>
      </c>
      <c r="U611" s="24">
        <v>118500</v>
      </c>
    </row>
    <row r="612" spans="1:21">
      <c r="A612" s="19" t="s">
        <v>209</v>
      </c>
      <c r="B612" s="20">
        <f>VLOOKUP(A612,Table7[#All],2,)</f>
        <v>0</v>
      </c>
      <c r="C612" s="20" t="s">
        <v>151</v>
      </c>
      <c r="D612" s="20">
        <f>VLOOKUP(C612,Table8[#All],2,0)</f>
        <v>2</v>
      </c>
      <c r="E612" s="20" t="s">
        <v>92</v>
      </c>
      <c r="F612" s="20">
        <f>VLOOKUP(E612,Table9[#All],2,0)</f>
        <v>0</v>
      </c>
      <c r="G612" s="20" t="s">
        <v>122</v>
      </c>
      <c r="H612" s="20">
        <f>VLOOKUP(G612,Table10[#All],2,0)</f>
        <v>0</v>
      </c>
      <c r="I612" s="20" t="s">
        <v>126</v>
      </c>
      <c r="J612" s="20">
        <f>VLOOKUP(I612,Table11[#All],2,0)</f>
        <v>2</v>
      </c>
      <c r="K612" s="20" t="s">
        <v>98</v>
      </c>
      <c r="L612" s="20">
        <f>VLOOKUP(K612,Table12[#All],2,0)</f>
        <v>0</v>
      </c>
      <c r="M612" s="20" t="s">
        <v>126</v>
      </c>
      <c r="N612" s="20">
        <f>VLOOKUP(M612,Table13[#All],2,0)</f>
        <v>0</v>
      </c>
      <c r="O612" s="20" t="s">
        <v>126</v>
      </c>
      <c r="P612" s="20">
        <f>VLOOKUP(O612,Table14[#All],2,0)</f>
        <v>2</v>
      </c>
      <c r="Q612" s="20" t="s">
        <v>104</v>
      </c>
      <c r="R612" s="20">
        <f>VLOOKUP(Q612,Table16[#All],2,0)</f>
        <v>0</v>
      </c>
      <c r="S612" s="20" t="s">
        <v>111</v>
      </c>
      <c r="T612" s="20">
        <f>VLOOKUP(S612,Table17[#All],2,0)</f>
        <v>0</v>
      </c>
      <c r="U612" s="21">
        <v>313000</v>
      </c>
    </row>
    <row r="613" spans="1:21">
      <c r="A613" s="22" t="s">
        <v>175</v>
      </c>
      <c r="B613" s="20">
        <f>VLOOKUP(A613,Table7[#All],2,)</f>
        <v>6</v>
      </c>
      <c r="C613" s="23" t="s">
        <v>91</v>
      </c>
      <c r="D613" s="20">
        <f>VLOOKUP(C613,Table8[#All],2,0)</f>
        <v>0</v>
      </c>
      <c r="E613" s="23" t="s">
        <v>92</v>
      </c>
      <c r="F613" s="20">
        <f>VLOOKUP(E613,Table9[#All],2,0)</f>
        <v>0</v>
      </c>
      <c r="G613" s="23" t="s">
        <v>158</v>
      </c>
      <c r="H613" s="20">
        <f>VLOOKUP(G613,Table10[#All],2,0)</f>
        <v>5</v>
      </c>
      <c r="I613" s="23" t="s">
        <v>119</v>
      </c>
      <c r="J613" s="20">
        <f>VLOOKUP(I613,Table11[#All],2,0)</f>
        <v>0</v>
      </c>
      <c r="K613" s="23" t="s">
        <v>98</v>
      </c>
      <c r="L613" s="20">
        <f>VLOOKUP(K613,Table12[#All],2,0)</f>
        <v>0</v>
      </c>
      <c r="M613" s="23" t="s">
        <v>98</v>
      </c>
      <c r="N613" s="20">
        <f>VLOOKUP(M613,Table13[#All],2,0)</f>
        <v>2</v>
      </c>
      <c r="O613" s="23" t="s">
        <v>98</v>
      </c>
      <c r="P613" s="20">
        <f>VLOOKUP(O613,Table14[#All],2,0)</f>
        <v>1</v>
      </c>
      <c r="Q613" s="23" t="s">
        <v>104</v>
      </c>
      <c r="R613" s="20">
        <f>VLOOKUP(Q613,Table16[#All],2,0)</f>
        <v>0</v>
      </c>
      <c r="S613" s="23" t="s">
        <v>111</v>
      </c>
      <c r="T613" s="20">
        <f>VLOOKUP(S613,Table17[#All],2,0)</f>
        <v>0</v>
      </c>
      <c r="U613" s="24">
        <v>148000</v>
      </c>
    </row>
    <row r="614" spans="1:21">
      <c r="A614" s="19" t="s">
        <v>209</v>
      </c>
      <c r="B614" s="20">
        <f>VLOOKUP(A614,Table7[#All],2,)</f>
        <v>0</v>
      </c>
      <c r="C614" s="20" t="s">
        <v>91</v>
      </c>
      <c r="D614" s="20">
        <f>VLOOKUP(C614,Table8[#All],2,0)</f>
        <v>0</v>
      </c>
      <c r="E614" s="20" t="s">
        <v>92</v>
      </c>
      <c r="F614" s="20">
        <f>VLOOKUP(E614,Table9[#All],2,0)</f>
        <v>0</v>
      </c>
      <c r="G614" s="20" t="s">
        <v>122</v>
      </c>
      <c r="H614" s="20">
        <f>VLOOKUP(G614,Table10[#All],2,0)</f>
        <v>0</v>
      </c>
      <c r="I614" s="20" t="s">
        <v>119</v>
      </c>
      <c r="J614" s="20">
        <f>VLOOKUP(I614,Table11[#All],2,0)</f>
        <v>0</v>
      </c>
      <c r="K614" s="20" t="s">
        <v>98</v>
      </c>
      <c r="L614" s="20">
        <f>VLOOKUP(K614,Table12[#All],2,0)</f>
        <v>0</v>
      </c>
      <c r="M614" s="20" t="s">
        <v>126</v>
      </c>
      <c r="N614" s="20">
        <f>VLOOKUP(M614,Table13[#All],2,0)</f>
        <v>0</v>
      </c>
      <c r="O614" s="20" t="s">
        <v>126</v>
      </c>
      <c r="P614" s="20">
        <f>VLOOKUP(O614,Table14[#All],2,0)</f>
        <v>2</v>
      </c>
      <c r="Q614" s="20" t="s">
        <v>104</v>
      </c>
      <c r="R614" s="20">
        <f>VLOOKUP(Q614,Table16[#All],2,0)</f>
        <v>0</v>
      </c>
      <c r="S614" s="20" t="s">
        <v>111</v>
      </c>
      <c r="T614" s="20">
        <f>VLOOKUP(S614,Table17[#All],2,0)</f>
        <v>0</v>
      </c>
      <c r="U614" s="21">
        <v>261500</v>
      </c>
    </row>
    <row r="615" spans="1:21">
      <c r="A615" s="22" t="s">
        <v>217</v>
      </c>
      <c r="B615" s="20">
        <f>VLOOKUP(A615,Table7[#All],2,)</f>
        <v>4</v>
      </c>
      <c r="C615" s="23" t="s">
        <v>90</v>
      </c>
      <c r="D615" s="20">
        <f>VLOOKUP(C615,Table8[#All],2,0)</f>
        <v>1</v>
      </c>
      <c r="E615" s="23" t="s">
        <v>92</v>
      </c>
      <c r="F615" s="20">
        <f>VLOOKUP(E615,Table9[#All],2,0)</f>
        <v>0</v>
      </c>
      <c r="G615" s="23" t="s">
        <v>93</v>
      </c>
      <c r="H615" s="20">
        <f>VLOOKUP(G615,Table10[#All],2,0)</f>
        <v>1</v>
      </c>
      <c r="I615" s="23" t="s">
        <v>119</v>
      </c>
      <c r="J615" s="20">
        <f>VLOOKUP(I615,Table11[#All],2,0)</f>
        <v>0</v>
      </c>
      <c r="K615" s="23" t="s">
        <v>98</v>
      </c>
      <c r="L615" s="20">
        <f>VLOOKUP(K615,Table12[#All],2,0)</f>
        <v>0</v>
      </c>
      <c r="M615" s="23" t="s">
        <v>126</v>
      </c>
      <c r="N615" s="20">
        <f>VLOOKUP(M615,Table13[#All],2,0)</f>
        <v>0</v>
      </c>
      <c r="O615" s="23" t="s">
        <v>98</v>
      </c>
      <c r="P615" s="20">
        <f>VLOOKUP(O615,Table14[#All],2,0)</f>
        <v>1</v>
      </c>
      <c r="Q615" s="23" t="s">
        <v>104</v>
      </c>
      <c r="R615" s="20">
        <f>VLOOKUP(Q615,Table16[#All],2,0)</f>
        <v>0</v>
      </c>
      <c r="S615" s="23" t="s">
        <v>150</v>
      </c>
      <c r="T615" s="20">
        <f>VLOOKUP(S615,Table17[#All],2,0)</f>
        <v>2</v>
      </c>
      <c r="U615" s="24">
        <v>147000</v>
      </c>
    </row>
    <row r="616" spans="1:21">
      <c r="A616" s="19" t="s">
        <v>219</v>
      </c>
      <c r="B616" s="20">
        <f>VLOOKUP(A616,Table7[#All],2,)</f>
        <v>14</v>
      </c>
      <c r="C616" s="20" t="s">
        <v>91</v>
      </c>
      <c r="D616" s="20">
        <f>VLOOKUP(C616,Table8[#All],2,0)</f>
        <v>0</v>
      </c>
      <c r="E616" s="20" t="s">
        <v>129</v>
      </c>
      <c r="F616" s="20">
        <f>VLOOKUP(E616,Table9[#All],2,0)</f>
        <v>3</v>
      </c>
      <c r="G616" s="20" t="s">
        <v>183</v>
      </c>
      <c r="H616" s="20">
        <f>VLOOKUP(G616,Table10[#All],2,0)</f>
        <v>4</v>
      </c>
      <c r="I616" s="20" t="s">
        <v>119</v>
      </c>
      <c r="J616" s="20">
        <f>VLOOKUP(I616,Table11[#All],2,0)</f>
        <v>0</v>
      </c>
      <c r="K616" s="20" t="s">
        <v>98</v>
      </c>
      <c r="L616" s="20">
        <f>VLOOKUP(K616,Table12[#All],2,0)</f>
        <v>0</v>
      </c>
      <c r="M616" s="20" t="s">
        <v>126</v>
      </c>
      <c r="N616" s="20">
        <f>VLOOKUP(M616,Table13[#All],2,0)</f>
        <v>0</v>
      </c>
      <c r="O616" s="20" t="s">
        <v>98</v>
      </c>
      <c r="P616" s="20">
        <f>VLOOKUP(O616,Table14[#All],2,0)</f>
        <v>1</v>
      </c>
      <c r="Q616" s="20" t="s">
        <v>104</v>
      </c>
      <c r="R616" s="20">
        <f>VLOOKUP(Q616,Table16[#All],2,0)</f>
        <v>0</v>
      </c>
      <c r="S616" s="20" t="s">
        <v>111</v>
      </c>
      <c r="T616" s="20">
        <f>VLOOKUP(S616,Table17[#All],2,0)</f>
        <v>0</v>
      </c>
      <c r="U616" s="21">
        <v>75500</v>
      </c>
    </row>
    <row r="617" spans="1:21">
      <c r="A617" s="22" t="s">
        <v>89</v>
      </c>
      <c r="B617" s="20">
        <f>VLOOKUP(A617,Table7[#All],2,)</f>
        <v>11</v>
      </c>
      <c r="C617" s="23" t="s">
        <v>90</v>
      </c>
      <c r="D617" s="20">
        <f>VLOOKUP(C617,Table8[#All],2,0)</f>
        <v>1</v>
      </c>
      <c r="E617" s="23" t="s">
        <v>92</v>
      </c>
      <c r="F617" s="20">
        <f>VLOOKUP(E617,Table9[#All],2,0)</f>
        <v>0</v>
      </c>
      <c r="G617" s="23" t="s">
        <v>183</v>
      </c>
      <c r="H617" s="20">
        <f>VLOOKUP(G617,Table10[#All],2,0)</f>
        <v>4</v>
      </c>
      <c r="I617" s="23" t="s">
        <v>98</v>
      </c>
      <c r="J617" s="20">
        <f>VLOOKUP(I617,Table11[#All],2,0)</f>
        <v>1</v>
      </c>
      <c r="K617" s="23" t="s">
        <v>98</v>
      </c>
      <c r="L617" s="20">
        <f>VLOOKUP(K617,Table12[#All],2,0)</f>
        <v>0</v>
      </c>
      <c r="M617" s="23" t="s">
        <v>126</v>
      </c>
      <c r="N617" s="20">
        <f>VLOOKUP(M617,Table13[#All],2,0)</f>
        <v>0</v>
      </c>
      <c r="O617" s="23" t="s">
        <v>119</v>
      </c>
      <c r="P617" s="20">
        <f>VLOOKUP(O617,Table14[#All],2,0)</f>
        <v>0</v>
      </c>
      <c r="Q617" s="23" t="s">
        <v>104</v>
      </c>
      <c r="R617" s="20">
        <f>VLOOKUP(Q617,Table16[#All],2,0)</f>
        <v>0</v>
      </c>
      <c r="S617" s="23" t="s">
        <v>172</v>
      </c>
      <c r="T617" s="20">
        <f>VLOOKUP(S617,Table17[#All],2,0)</f>
        <v>1</v>
      </c>
      <c r="U617" s="24">
        <v>137500</v>
      </c>
    </row>
    <row r="618" spans="1:21">
      <c r="A618" s="19" t="s">
        <v>121</v>
      </c>
      <c r="B618" s="20">
        <f>VLOOKUP(A618,Table7[#All],2,)</f>
        <v>17</v>
      </c>
      <c r="C618" s="20" t="s">
        <v>91</v>
      </c>
      <c r="D618" s="20">
        <f>VLOOKUP(C618,Table8[#All],2,0)</f>
        <v>0</v>
      </c>
      <c r="E618" s="20" t="s">
        <v>92</v>
      </c>
      <c r="F618" s="20">
        <f>VLOOKUP(E618,Table9[#All],2,0)</f>
        <v>0</v>
      </c>
      <c r="G618" s="20" t="s">
        <v>122</v>
      </c>
      <c r="H618" s="20">
        <f>VLOOKUP(G618,Table10[#All],2,0)</f>
        <v>0</v>
      </c>
      <c r="I618" s="20" t="s">
        <v>119</v>
      </c>
      <c r="J618" s="20">
        <f>VLOOKUP(I618,Table11[#All],2,0)</f>
        <v>0</v>
      </c>
      <c r="K618" s="20" t="s">
        <v>98</v>
      </c>
      <c r="L618" s="20">
        <f>VLOOKUP(K618,Table12[#All],2,0)</f>
        <v>0</v>
      </c>
      <c r="M618" s="20" t="s">
        <v>126</v>
      </c>
      <c r="N618" s="20">
        <f>VLOOKUP(M618,Table13[#All],2,0)</f>
        <v>0</v>
      </c>
      <c r="O618" s="20" t="s">
        <v>119</v>
      </c>
      <c r="P618" s="20">
        <f>VLOOKUP(O618,Table14[#All],2,0)</f>
        <v>0</v>
      </c>
      <c r="Q618" s="20" t="s">
        <v>104</v>
      </c>
      <c r="R618" s="20">
        <f>VLOOKUP(Q618,Table16[#All],2,0)</f>
        <v>0</v>
      </c>
      <c r="S618" s="20" t="s">
        <v>111</v>
      </c>
      <c r="T618" s="20">
        <f>VLOOKUP(S618,Table17[#All],2,0)</f>
        <v>0</v>
      </c>
      <c r="U618" s="21">
        <v>183200</v>
      </c>
    </row>
    <row r="619" spans="1:21">
      <c r="A619" s="22" t="s">
        <v>89</v>
      </c>
      <c r="B619" s="20">
        <f>VLOOKUP(A619,Table7[#All],2,)</f>
        <v>11</v>
      </c>
      <c r="C619" s="23" t="s">
        <v>182</v>
      </c>
      <c r="D619" s="20">
        <f>VLOOKUP(C619,Table8[#All],2,0)</f>
        <v>3</v>
      </c>
      <c r="E619" s="23" t="s">
        <v>92</v>
      </c>
      <c r="F619" s="20">
        <f>VLOOKUP(E619,Table9[#All],2,0)</f>
        <v>0</v>
      </c>
      <c r="G619" s="23" t="s">
        <v>238</v>
      </c>
      <c r="H619" s="20">
        <f>VLOOKUP(G619,Table10[#All],2,0)</f>
        <v>3</v>
      </c>
      <c r="I619" s="23" t="s">
        <v>98</v>
      </c>
      <c r="J619" s="20">
        <f>VLOOKUP(I619,Table11[#All],2,0)</f>
        <v>1</v>
      </c>
      <c r="K619" s="23" t="s">
        <v>98</v>
      </c>
      <c r="L619" s="20">
        <f>VLOOKUP(K619,Table12[#All],2,0)</f>
        <v>0</v>
      </c>
      <c r="M619" s="23" t="s">
        <v>119</v>
      </c>
      <c r="N619" s="20">
        <f>VLOOKUP(M619,Table13[#All],2,0)</f>
        <v>1</v>
      </c>
      <c r="O619" s="23" t="s">
        <v>119</v>
      </c>
      <c r="P619" s="20">
        <f>VLOOKUP(O619,Table14[#All],2,0)</f>
        <v>0</v>
      </c>
      <c r="Q619" s="23" t="s">
        <v>104</v>
      </c>
      <c r="R619" s="20">
        <f>VLOOKUP(Q619,Table16[#All],2,0)</f>
        <v>0</v>
      </c>
      <c r="S619" s="23" t="s">
        <v>111</v>
      </c>
      <c r="T619" s="20">
        <f>VLOOKUP(S619,Table17[#All],2,0)</f>
        <v>0</v>
      </c>
      <c r="U619" s="24">
        <v>105500</v>
      </c>
    </row>
    <row r="620" spans="1:21">
      <c r="A620" s="19" t="s">
        <v>147</v>
      </c>
      <c r="B620" s="20">
        <f>VLOOKUP(A620,Table7[#All],2,)</f>
        <v>10</v>
      </c>
      <c r="C620" s="20" t="s">
        <v>91</v>
      </c>
      <c r="D620" s="20">
        <f>VLOOKUP(C620,Table8[#All],2,0)</f>
        <v>0</v>
      </c>
      <c r="E620" s="20" t="s">
        <v>92</v>
      </c>
      <c r="F620" s="20">
        <f>VLOOKUP(E620,Table9[#All],2,0)</f>
        <v>0</v>
      </c>
      <c r="G620" s="20" t="s">
        <v>93</v>
      </c>
      <c r="H620" s="20">
        <f>VLOOKUP(G620,Table10[#All],2,0)</f>
        <v>1</v>
      </c>
      <c r="I620" s="20" t="s">
        <v>126</v>
      </c>
      <c r="J620" s="20">
        <f>VLOOKUP(I620,Table11[#All],2,0)</f>
        <v>2</v>
      </c>
      <c r="K620" s="20" t="s">
        <v>98</v>
      </c>
      <c r="L620" s="20">
        <f>VLOOKUP(K620,Table12[#All],2,0)</f>
        <v>0</v>
      </c>
      <c r="M620" s="20" t="s">
        <v>126</v>
      </c>
      <c r="N620" s="20">
        <f>VLOOKUP(M620,Table13[#All],2,0)</f>
        <v>0</v>
      </c>
      <c r="O620" s="20" t="s">
        <v>119</v>
      </c>
      <c r="P620" s="20">
        <f>VLOOKUP(O620,Table14[#All],2,0)</f>
        <v>0</v>
      </c>
      <c r="Q620" s="20" t="s">
        <v>104</v>
      </c>
      <c r="R620" s="20">
        <f>VLOOKUP(Q620,Table16[#All],2,0)</f>
        <v>0</v>
      </c>
      <c r="S620" s="20" t="s">
        <v>150</v>
      </c>
      <c r="T620" s="20">
        <f>VLOOKUP(S620,Table17[#All],2,0)</f>
        <v>2</v>
      </c>
      <c r="U620" s="21">
        <v>314813</v>
      </c>
    </row>
    <row r="621" spans="1:21">
      <c r="A621" s="22" t="s">
        <v>218</v>
      </c>
      <c r="B621" s="20">
        <f>VLOOKUP(A621,Table7[#All],2,)</f>
        <v>16</v>
      </c>
      <c r="C621" s="23" t="s">
        <v>91</v>
      </c>
      <c r="D621" s="20">
        <f>VLOOKUP(C621,Table8[#All],2,0)</f>
        <v>0</v>
      </c>
      <c r="E621" s="23" t="s">
        <v>92</v>
      </c>
      <c r="F621" s="20">
        <f>VLOOKUP(E621,Table9[#All],2,0)</f>
        <v>0</v>
      </c>
      <c r="G621" s="23" t="s">
        <v>122</v>
      </c>
      <c r="H621" s="20">
        <f>VLOOKUP(G621,Table10[#All],2,0)</f>
        <v>0</v>
      </c>
      <c r="I621" s="23" t="s">
        <v>119</v>
      </c>
      <c r="J621" s="20">
        <f>VLOOKUP(I621,Table11[#All],2,0)</f>
        <v>0</v>
      </c>
      <c r="K621" s="23" t="s">
        <v>98</v>
      </c>
      <c r="L621" s="20">
        <f>VLOOKUP(K621,Table12[#All],2,0)</f>
        <v>0</v>
      </c>
      <c r="M621" s="23" t="s">
        <v>126</v>
      </c>
      <c r="N621" s="20">
        <f>VLOOKUP(M621,Table13[#All],2,0)</f>
        <v>0</v>
      </c>
      <c r="O621" s="23" t="s">
        <v>119</v>
      </c>
      <c r="P621" s="20">
        <f>VLOOKUP(O621,Table14[#All],2,0)</f>
        <v>0</v>
      </c>
      <c r="Q621" s="23" t="s">
        <v>104</v>
      </c>
      <c r="R621" s="20">
        <f>VLOOKUP(Q621,Table16[#All],2,0)</f>
        <v>0</v>
      </c>
      <c r="S621" s="23" t="s">
        <v>111</v>
      </c>
      <c r="T621" s="20">
        <f>VLOOKUP(S621,Table17[#All],2,0)</f>
        <v>0</v>
      </c>
      <c r="U621" s="24">
        <v>305000</v>
      </c>
    </row>
    <row r="622" spans="1:21">
      <c r="A622" s="19" t="s">
        <v>206</v>
      </c>
      <c r="B622" s="20">
        <f>VLOOKUP(A622,Table7[#All],2,)</f>
        <v>15</v>
      </c>
      <c r="C622" s="20" t="s">
        <v>91</v>
      </c>
      <c r="D622" s="20">
        <f>VLOOKUP(C622,Table8[#All],2,0)</f>
        <v>0</v>
      </c>
      <c r="E622" s="20" t="s">
        <v>92</v>
      </c>
      <c r="F622" s="20">
        <f>VLOOKUP(E622,Table9[#All],2,0)</f>
        <v>0</v>
      </c>
      <c r="G622" s="20" t="s">
        <v>93</v>
      </c>
      <c r="H622" s="20">
        <f>VLOOKUP(G622,Table10[#All],2,0)</f>
        <v>1</v>
      </c>
      <c r="I622" s="20" t="s">
        <v>98</v>
      </c>
      <c r="J622" s="20">
        <f>VLOOKUP(I622,Table11[#All],2,0)</f>
        <v>1</v>
      </c>
      <c r="K622" s="20" t="s">
        <v>98</v>
      </c>
      <c r="L622" s="20">
        <f>VLOOKUP(K622,Table12[#All],2,0)</f>
        <v>0</v>
      </c>
      <c r="M622" s="20" t="s">
        <v>98</v>
      </c>
      <c r="N622" s="20">
        <f>VLOOKUP(M622,Table13[#All],2,0)</f>
        <v>2</v>
      </c>
      <c r="O622" s="20" t="s">
        <v>98</v>
      </c>
      <c r="P622" s="20">
        <f>VLOOKUP(O622,Table14[#All],2,0)</f>
        <v>1</v>
      </c>
      <c r="Q622" s="20" t="s">
        <v>167</v>
      </c>
      <c r="R622" s="20">
        <f>VLOOKUP(Q622,Table16[#All],2,0)</f>
        <v>1</v>
      </c>
      <c r="S622" s="20" t="s">
        <v>111</v>
      </c>
      <c r="T622" s="20">
        <f>VLOOKUP(S622,Table17[#All],2,0)</f>
        <v>0</v>
      </c>
      <c r="U622" s="21">
        <v>67000</v>
      </c>
    </row>
    <row r="623" spans="1:21">
      <c r="A623" s="22" t="s">
        <v>175</v>
      </c>
      <c r="B623" s="20">
        <f>VLOOKUP(A623,Table7[#All],2,)</f>
        <v>6</v>
      </c>
      <c r="C623" s="23" t="s">
        <v>91</v>
      </c>
      <c r="D623" s="20">
        <f>VLOOKUP(C623,Table8[#All],2,0)</f>
        <v>0</v>
      </c>
      <c r="E623" s="23" t="s">
        <v>92</v>
      </c>
      <c r="F623" s="20">
        <f>VLOOKUP(E623,Table9[#All],2,0)</f>
        <v>0</v>
      </c>
      <c r="G623" s="23" t="s">
        <v>122</v>
      </c>
      <c r="H623" s="20">
        <f>VLOOKUP(G623,Table10[#All],2,0)</f>
        <v>0</v>
      </c>
      <c r="I623" s="23" t="s">
        <v>98</v>
      </c>
      <c r="J623" s="20">
        <f>VLOOKUP(I623,Table11[#All],2,0)</f>
        <v>1</v>
      </c>
      <c r="K623" s="23" t="s">
        <v>98</v>
      </c>
      <c r="L623" s="20">
        <f>VLOOKUP(K623,Table12[#All],2,0)</f>
        <v>0</v>
      </c>
      <c r="M623" s="23" t="s">
        <v>98</v>
      </c>
      <c r="N623" s="20">
        <f>VLOOKUP(M623,Table13[#All],2,0)</f>
        <v>2</v>
      </c>
      <c r="O623" s="23" t="s">
        <v>98</v>
      </c>
      <c r="P623" s="20">
        <f>VLOOKUP(O623,Table14[#All],2,0)</f>
        <v>1</v>
      </c>
      <c r="Q623" s="23" t="s">
        <v>104</v>
      </c>
      <c r="R623" s="20">
        <f>VLOOKUP(Q623,Table16[#All],2,0)</f>
        <v>0</v>
      </c>
      <c r="S623" s="23" t="s">
        <v>111</v>
      </c>
      <c r="T623" s="20">
        <f>VLOOKUP(S623,Table17[#All],2,0)</f>
        <v>0</v>
      </c>
      <c r="U623" s="24">
        <v>240000</v>
      </c>
    </row>
    <row r="624" spans="1:21">
      <c r="A624" s="19" t="s">
        <v>169</v>
      </c>
      <c r="B624" s="20">
        <f>VLOOKUP(A624,Table7[#All],2,)</f>
        <v>9</v>
      </c>
      <c r="C624" s="20" t="s">
        <v>91</v>
      </c>
      <c r="D624" s="20">
        <f>VLOOKUP(C624,Table8[#All],2,0)</f>
        <v>0</v>
      </c>
      <c r="E624" s="20" t="s">
        <v>92</v>
      </c>
      <c r="F624" s="20">
        <f>VLOOKUP(E624,Table9[#All],2,0)</f>
        <v>0</v>
      </c>
      <c r="G624" s="20" t="s">
        <v>93</v>
      </c>
      <c r="H624" s="20">
        <f>VLOOKUP(G624,Table10[#All],2,0)</f>
        <v>1</v>
      </c>
      <c r="I624" s="20" t="s">
        <v>98</v>
      </c>
      <c r="J624" s="20">
        <f>VLOOKUP(I624,Table11[#All],2,0)</f>
        <v>1</v>
      </c>
      <c r="K624" s="20" t="s">
        <v>98</v>
      </c>
      <c r="L624" s="20">
        <f>VLOOKUP(K624,Table12[#All],2,0)</f>
        <v>0</v>
      </c>
      <c r="M624" s="20" t="s">
        <v>98</v>
      </c>
      <c r="N624" s="20">
        <f>VLOOKUP(M624,Table13[#All],2,0)</f>
        <v>2</v>
      </c>
      <c r="O624" s="20" t="s">
        <v>98</v>
      </c>
      <c r="P624" s="20">
        <f>VLOOKUP(O624,Table14[#All],2,0)</f>
        <v>1</v>
      </c>
      <c r="Q624" s="20" t="s">
        <v>104</v>
      </c>
      <c r="R624" s="20">
        <f>VLOOKUP(Q624,Table16[#All],2,0)</f>
        <v>0</v>
      </c>
      <c r="S624" s="20" t="s">
        <v>111</v>
      </c>
      <c r="T624" s="20">
        <f>VLOOKUP(S624,Table17[#All],2,0)</f>
        <v>0</v>
      </c>
      <c r="U624" s="21">
        <v>135000</v>
      </c>
    </row>
    <row r="625" spans="1:21">
      <c r="A625" s="22" t="s">
        <v>163</v>
      </c>
      <c r="B625" s="20">
        <f>VLOOKUP(A625,Table7[#All],2,)</f>
        <v>5</v>
      </c>
      <c r="C625" s="23" t="s">
        <v>91</v>
      </c>
      <c r="D625" s="20">
        <f>VLOOKUP(C625,Table8[#All],2,0)</f>
        <v>0</v>
      </c>
      <c r="E625" s="23" t="s">
        <v>129</v>
      </c>
      <c r="F625" s="20">
        <f>VLOOKUP(E625,Table9[#All],2,0)</f>
        <v>3</v>
      </c>
      <c r="G625" s="23" t="s">
        <v>122</v>
      </c>
      <c r="H625" s="20">
        <f>VLOOKUP(G625,Table10[#All],2,0)</f>
        <v>0</v>
      </c>
      <c r="I625" s="23" t="s">
        <v>119</v>
      </c>
      <c r="J625" s="20">
        <f>VLOOKUP(I625,Table11[#All],2,0)</f>
        <v>0</v>
      </c>
      <c r="K625" s="23" t="s">
        <v>98</v>
      </c>
      <c r="L625" s="20">
        <f>VLOOKUP(K625,Table12[#All],2,0)</f>
        <v>0</v>
      </c>
      <c r="M625" s="23" t="s">
        <v>126</v>
      </c>
      <c r="N625" s="20">
        <f>VLOOKUP(M625,Table13[#All],2,0)</f>
        <v>0</v>
      </c>
      <c r="O625" s="23" t="s">
        <v>119</v>
      </c>
      <c r="P625" s="20">
        <f>VLOOKUP(O625,Table14[#All],2,0)</f>
        <v>0</v>
      </c>
      <c r="Q625" s="23" t="s">
        <v>104</v>
      </c>
      <c r="R625" s="20">
        <f>VLOOKUP(Q625,Table16[#All],2,0)</f>
        <v>0</v>
      </c>
      <c r="S625" s="23" t="s">
        <v>111</v>
      </c>
      <c r="T625" s="20">
        <f>VLOOKUP(S625,Table17[#All],2,0)</f>
        <v>0</v>
      </c>
      <c r="U625" s="24">
        <v>168500</v>
      </c>
    </row>
    <row r="626" spans="1:21">
      <c r="A626" s="19" t="s">
        <v>175</v>
      </c>
      <c r="B626" s="20">
        <f>VLOOKUP(A626,Table7[#All],2,)</f>
        <v>6</v>
      </c>
      <c r="C626" s="20" t="s">
        <v>91</v>
      </c>
      <c r="D626" s="20">
        <f>VLOOKUP(C626,Table8[#All],2,0)</f>
        <v>0</v>
      </c>
      <c r="E626" s="20" t="s">
        <v>92</v>
      </c>
      <c r="F626" s="20">
        <f>VLOOKUP(E626,Table9[#All],2,0)</f>
        <v>0</v>
      </c>
      <c r="G626" s="20" t="s">
        <v>122</v>
      </c>
      <c r="H626" s="20">
        <f>VLOOKUP(G626,Table10[#All],2,0)</f>
        <v>0</v>
      </c>
      <c r="I626" s="20" t="s">
        <v>98</v>
      </c>
      <c r="J626" s="20">
        <f>VLOOKUP(I626,Table11[#All],2,0)</f>
        <v>1</v>
      </c>
      <c r="K626" s="20" t="s">
        <v>98</v>
      </c>
      <c r="L626" s="20">
        <f>VLOOKUP(K626,Table12[#All],2,0)</f>
        <v>0</v>
      </c>
      <c r="M626" s="20" t="s">
        <v>119</v>
      </c>
      <c r="N626" s="20">
        <f>VLOOKUP(M626,Table13[#All],2,0)</f>
        <v>1</v>
      </c>
      <c r="O626" s="20" t="s">
        <v>98</v>
      </c>
      <c r="P626" s="20">
        <f>VLOOKUP(O626,Table14[#All],2,0)</f>
        <v>1</v>
      </c>
      <c r="Q626" s="20" t="s">
        <v>104</v>
      </c>
      <c r="R626" s="20">
        <f>VLOOKUP(Q626,Table16[#All],2,0)</f>
        <v>0</v>
      </c>
      <c r="S626" s="20" t="s">
        <v>111</v>
      </c>
      <c r="T626" s="20">
        <f>VLOOKUP(S626,Table17[#All],2,0)</f>
        <v>0</v>
      </c>
      <c r="U626" s="21">
        <v>165150</v>
      </c>
    </row>
    <row r="627" spans="1:21">
      <c r="A627" s="22" t="s">
        <v>89</v>
      </c>
      <c r="B627" s="20">
        <f>VLOOKUP(A627,Table7[#All],2,)</f>
        <v>11</v>
      </c>
      <c r="C627" s="23" t="s">
        <v>91</v>
      </c>
      <c r="D627" s="20">
        <f>VLOOKUP(C627,Table8[#All],2,0)</f>
        <v>0</v>
      </c>
      <c r="E627" s="23" t="s">
        <v>92</v>
      </c>
      <c r="F627" s="20">
        <f>VLOOKUP(E627,Table9[#All],2,0)</f>
        <v>0</v>
      </c>
      <c r="G627" s="23" t="s">
        <v>93</v>
      </c>
      <c r="H627" s="20">
        <f>VLOOKUP(G627,Table10[#All],2,0)</f>
        <v>1</v>
      </c>
      <c r="I627" s="23" t="s">
        <v>98</v>
      </c>
      <c r="J627" s="20">
        <f>VLOOKUP(I627,Table11[#All],2,0)</f>
        <v>1</v>
      </c>
      <c r="K627" s="23" t="s">
        <v>98</v>
      </c>
      <c r="L627" s="20">
        <f>VLOOKUP(K627,Table12[#All],2,0)</f>
        <v>0</v>
      </c>
      <c r="M627" s="23" t="s">
        <v>98</v>
      </c>
      <c r="N627" s="20">
        <f>VLOOKUP(M627,Table13[#All],2,0)</f>
        <v>2</v>
      </c>
      <c r="O627" s="23" t="s">
        <v>98</v>
      </c>
      <c r="P627" s="20">
        <f>VLOOKUP(O627,Table14[#All],2,0)</f>
        <v>1</v>
      </c>
      <c r="Q627" s="23" t="s">
        <v>104</v>
      </c>
      <c r="R627" s="20">
        <f>VLOOKUP(Q627,Table16[#All],2,0)</f>
        <v>0</v>
      </c>
      <c r="S627" s="23" t="s">
        <v>111</v>
      </c>
      <c r="T627" s="20">
        <f>VLOOKUP(S627,Table17[#All],2,0)</f>
        <v>0</v>
      </c>
      <c r="U627" s="24">
        <v>160000</v>
      </c>
    </row>
    <row r="628" spans="1:21">
      <c r="A628" s="19" t="s">
        <v>89</v>
      </c>
      <c r="B628" s="20">
        <f>VLOOKUP(A628,Table7[#All],2,)</f>
        <v>11</v>
      </c>
      <c r="C628" s="20" t="s">
        <v>91</v>
      </c>
      <c r="D628" s="20">
        <f>VLOOKUP(C628,Table8[#All],2,0)</f>
        <v>0</v>
      </c>
      <c r="E628" s="20" t="s">
        <v>92</v>
      </c>
      <c r="F628" s="20">
        <f>VLOOKUP(E628,Table9[#All],2,0)</f>
        <v>0</v>
      </c>
      <c r="G628" s="20" t="s">
        <v>93</v>
      </c>
      <c r="H628" s="20">
        <f>VLOOKUP(G628,Table10[#All],2,0)</f>
        <v>1</v>
      </c>
      <c r="I628" s="20" t="s">
        <v>98</v>
      </c>
      <c r="J628" s="20">
        <f>VLOOKUP(I628,Table11[#All],2,0)</f>
        <v>1</v>
      </c>
      <c r="K628" s="20" t="s">
        <v>98</v>
      </c>
      <c r="L628" s="20">
        <f>VLOOKUP(K628,Table12[#All],2,0)</f>
        <v>0</v>
      </c>
      <c r="M628" s="20" t="s">
        <v>98</v>
      </c>
      <c r="N628" s="20">
        <f>VLOOKUP(M628,Table13[#All],2,0)</f>
        <v>2</v>
      </c>
      <c r="O628" s="20" t="s">
        <v>98</v>
      </c>
      <c r="P628" s="20">
        <f>VLOOKUP(O628,Table14[#All],2,0)</f>
        <v>1</v>
      </c>
      <c r="Q628" s="20" t="s">
        <v>104</v>
      </c>
      <c r="R628" s="20">
        <f>VLOOKUP(Q628,Table16[#All],2,0)</f>
        <v>0</v>
      </c>
      <c r="S628" s="20" t="s">
        <v>111</v>
      </c>
      <c r="T628" s="20">
        <f>VLOOKUP(S628,Table17[#All],2,0)</f>
        <v>0</v>
      </c>
      <c r="U628" s="21">
        <v>139900</v>
      </c>
    </row>
    <row r="629" spans="1:21">
      <c r="A629" s="22" t="s">
        <v>89</v>
      </c>
      <c r="B629" s="20">
        <f>VLOOKUP(A629,Table7[#All],2,)</f>
        <v>11</v>
      </c>
      <c r="C629" s="23" t="s">
        <v>91</v>
      </c>
      <c r="D629" s="20">
        <f>VLOOKUP(C629,Table8[#All],2,0)</f>
        <v>0</v>
      </c>
      <c r="E629" s="23" t="s">
        <v>92</v>
      </c>
      <c r="F629" s="20">
        <f>VLOOKUP(E629,Table9[#All],2,0)</f>
        <v>0</v>
      </c>
      <c r="G629" s="23" t="s">
        <v>158</v>
      </c>
      <c r="H629" s="20">
        <f>VLOOKUP(G629,Table10[#All],2,0)</f>
        <v>5</v>
      </c>
      <c r="I629" s="23" t="s">
        <v>98</v>
      </c>
      <c r="J629" s="20">
        <f>VLOOKUP(I629,Table11[#All],2,0)</f>
        <v>1</v>
      </c>
      <c r="K629" s="23" t="s">
        <v>98</v>
      </c>
      <c r="L629" s="20">
        <f>VLOOKUP(K629,Table12[#All],2,0)</f>
        <v>0</v>
      </c>
      <c r="M629" s="23" t="s">
        <v>126</v>
      </c>
      <c r="N629" s="20">
        <f>VLOOKUP(M629,Table13[#All],2,0)</f>
        <v>0</v>
      </c>
      <c r="O629" s="23" t="s">
        <v>98</v>
      </c>
      <c r="P629" s="20">
        <f>VLOOKUP(O629,Table14[#All],2,0)</f>
        <v>1</v>
      </c>
      <c r="Q629" s="23" t="s">
        <v>104</v>
      </c>
      <c r="R629" s="20">
        <f>VLOOKUP(Q629,Table16[#All],2,0)</f>
        <v>0</v>
      </c>
      <c r="S629" s="23" t="s">
        <v>111</v>
      </c>
      <c r="T629" s="20">
        <f>VLOOKUP(S629,Table17[#All],2,0)</f>
        <v>0</v>
      </c>
      <c r="U629" s="24">
        <v>153000</v>
      </c>
    </row>
    <row r="630" spans="1:21">
      <c r="A630" s="19" t="s">
        <v>89</v>
      </c>
      <c r="B630" s="20">
        <f>VLOOKUP(A630,Table7[#All],2,)</f>
        <v>11</v>
      </c>
      <c r="C630" s="20" t="s">
        <v>91</v>
      </c>
      <c r="D630" s="20">
        <f>VLOOKUP(C630,Table8[#All],2,0)</f>
        <v>0</v>
      </c>
      <c r="E630" s="20" t="s">
        <v>92</v>
      </c>
      <c r="F630" s="20">
        <f>VLOOKUP(E630,Table9[#All],2,0)</f>
        <v>0</v>
      </c>
      <c r="G630" s="20" t="s">
        <v>122</v>
      </c>
      <c r="H630" s="20">
        <f>VLOOKUP(G630,Table10[#All],2,0)</f>
        <v>0</v>
      </c>
      <c r="I630" s="20" t="s">
        <v>119</v>
      </c>
      <c r="J630" s="20">
        <f>VLOOKUP(I630,Table11[#All],2,0)</f>
        <v>0</v>
      </c>
      <c r="K630" s="20" t="s">
        <v>98</v>
      </c>
      <c r="L630" s="20">
        <f>VLOOKUP(K630,Table12[#All],2,0)</f>
        <v>0</v>
      </c>
      <c r="M630" s="20" t="s">
        <v>98</v>
      </c>
      <c r="N630" s="20">
        <f>VLOOKUP(M630,Table13[#All],2,0)</f>
        <v>2</v>
      </c>
      <c r="O630" s="20" t="s">
        <v>139</v>
      </c>
      <c r="P630" s="20">
        <f>VLOOKUP(O630,Table14[#All],2,0)</f>
        <v>3</v>
      </c>
      <c r="Q630" s="20" t="s">
        <v>104</v>
      </c>
      <c r="R630" s="20">
        <f>VLOOKUP(Q630,Table16[#All],2,0)</f>
        <v>0</v>
      </c>
      <c r="S630" s="20" t="s">
        <v>178</v>
      </c>
      <c r="T630" s="20">
        <f>VLOOKUP(S630,Table17[#All],2,0)</f>
        <v>5</v>
      </c>
      <c r="U630" s="21">
        <v>135000</v>
      </c>
    </row>
    <row r="631" spans="1:21">
      <c r="A631" s="22" t="s">
        <v>89</v>
      </c>
      <c r="B631" s="20">
        <f>VLOOKUP(A631,Table7[#All],2,)</f>
        <v>11</v>
      </c>
      <c r="C631" s="23" t="s">
        <v>90</v>
      </c>
      <c r="D631" s="20">
        <f>VLOOKUP(C631,Table8[#All],2,0)</f>
        <v>1</v>
      </c>
      <c r="E631" s="23" t="s">
        <v>92</v>
      </c>
      <c r="F631" s="20">
        <f>VLOOKUP(E631,Table9[#All],2,0)</f>
        <v>0</v>
      </c>
      <c r="G631" s="23" t="s">
        <v>158</v>
      </c>
      <c r="H631" s="20">
        <f>VLOOKUP(G631,Table10[#All],2,0)</f>
        <v>5</v>
      </c>
      <c r="I631" s="23" t="s">
        <v>98</v>
      </c>
      <c r="J631" s="20">
        <f>VLOOKUP(I631,Table11[#All],2,0)</f>
        <v>1</v>
      </c>
      <c r="K631" s="23" t="s">
        <v>98</v>
      </c>
      <c r="L631" s="20">
        <f>VLOOKUP(K631,Table12[#All],2,0)</f>
        <v>0</v>
      </c>
      <c r="M631" s="23" t="s">
        <v>98</v>
      </c>
      <c r="N631" s="20">
        <f>VLOOKUP(M631,Table13[#All],2,0)</f>
        <v>2</v>
      </c>
      <c r="O631" s="23" t="s">
        <v>98</v>
      </c>
      <c r="P631" s="20">
        <f>VLOOKUP(O631,Table14[#All],2,0)</f>
        <v>1</v>
      </c>
      <c r="Q631" s="23" t="s">
        <v>104</v>
      </c>
      <c r="R631" s="20">
        <f>VLOOKUP(Q631,Table16[#All],2,0)</f>
        <v>0</v>
      </c>
      <c r="S631" s="23" t="s">
        <v>111</v>
      </c>
      <c r="T631" s="20">
        <f>VLOOKUP(S631,Table17[#All],2,0)</f>
        <v>0</v>
      </c>
      <c r="U631" s="24">
        <v>168500</v>
      </c>
    </row>
    <row r="632" spans="1:21">
      <c r="A632" s="19" t="s">
        <v>188</v>
      </c>
      <c r="B632" s="20">
        <f>VLOOKUP(A632,Table7[#All],2,)</f>
        <v>7</v>
      </c>
      <c r="C632" s="20" t="s">
        <v>182</v>
      </c>
      <c r="D632" s="20">
        <f>VLOOKUP(C632,Table8[#All],2,0)</f>
        <v>3</v>
      </c>
      <c r="E632" s="20" t="s">
        <v>92</v>
      </c>
      <c r="F632" s="20">
        <f>VLOOKUP(E632,Table9[#All],2,0)</f>
        <v>0</v>
      </c>
      <c r="G632" s="20" t="s">
        <v>122</v>
      </c>
      <c r="H632" s="20">
        <f>VLOOKUP(G632,Table10[#All],2,0)</f>
        <v>0</v>
      </c>
      <c r="I632" s="20" t="s">
        <v>139</v>
      </c>
      <c r="J632" s="20">
        <f>VLOOKUP(I632,Table11[#All],2,0)</f>
        <v>4</v>
      </c>
      <c r="K632" s="20" t="s">
        <v>139</v>
      </c>
      <c r="L632" s="20">
        <f>VLOOKUP(K632,Table12[#All],2,0)</f>
        <v>3</v>
      </c>
      <c r="M632" s="20" t="s">
        <v>98</v>
      </c>
      <c r="N632" s="20">
        <f>VLOOKUP(M632,Table13[#All],2,0)</f>
        <v>2</v>
      </c>
      <c r="O632" s="20" t="s">
        <v>126</v>
      </c>
      <c r="P632" s="20">
        <f>VLOOKUP(O632,Table14[#All],2,0)</f>
        <v>2</v>
      </c>
      <c r="Q632" s="20" t="s">
        <v>167</v>
      </c>
      <c r="R632" s="20">
        <f>VLOOKUP(Q632,Table16[#All],2,0)</f>
        <v>1</v>
      </c>
      <c r="S632" s="20" t="s">
        <v>172</v>
      </c>
      <c r="T632" s="20">
        <f>VLOOKUP(S632,Table17[#All],2,0)</f>
        <v>1</v>
      </c>
      <c r="U632" s="21">
        <v>124000</v>
      </c>
    </row>
    <row r="633" spans="1:21">
      <c r="A633" s="22" t="s">
        <v>147</v>
      </c>
      <c r="B633" s="20">
        <f>VLOOKUP(A633,Table7[#All],2,)</f>
        <v>10</v>
      </c>
      <c r="C633" s="23" t="s">
        <v>91</v>
      </c>
      <c r="D633" s="20">
        <f>VLOOKUP(C633,Table8[#All],2,0)</f>
        <v>0</v>
      </c>
      <c r="E633" s="23" t="s">
        <v>142</v>
      </c>
      <c r="F633" s="20">
        <f>VLOOKUP(E633,Table9[#All],2,0)</f>
        <v>4</v>
      </c>
      <c r="G633" s="23" t="s">
        <v>93</v>
      </c>
      <c r="H633" s="20">
        <f>VLOOKUP(G633,Table10[#All],2,0)</f>
        <v>1</v>
      </c>
      <c r="I633" s="23" t="s">
        <v>119</v>
      </c>
      <c r="J633" s="20">
        <f>VLOOKUP(I633,Table11[#All],2,0)</f>
        <v>0</v>
      </c>
      <c r="K633" s="23" t="s">
        <v>119</v>
      </c>
      <c r="L633" s="20">
        <f>VLOOKUP(K633,Table12[#All],2,0)</f>
        <v>1</v>
      </c>
      <c r="M633" s="23" t="s">
        <v>126</v>
      </c>
      <c r="N633" s="20">
        <f>VLOOKUP(M633,Table13[#All],2,0)</f>
        <v>0</v>
      </c>
      <c r="O633" s="23" t="s">
        <v>119</v>
      </c>
      <c r="P633" s="20">
        <f>VLOOKUP(O633,Table14[#All],2,0)</f>
        <v>0</v>
      </c>
      <c r="Q633" s="23" t="s">
        <v>104</v>
      </c>
      <c r="R633" s="20">
        <f>VLOOKUP(Q633,Table16[#All],2,0)</f>
        <v>0</v>
      </c>
      <c r="S633" s="23" t="s">
        <v>111</v>
      </c>
      <c r="T633" s="20">
        <f>VLOOKUP(S633,Table17[#All],2,0)</f>
        <v>0</v>
      </c>
      <c r="U633" s="24">
        <v>209500</v>
      </c>
    </row>
    <row r="634" spans="1:21">
      <c r="A634" s="19" t="s">
        <v>175</v>
      </c>
      <c r="B634" s="20">
        <f>VLOOKUP(A634,Table7[#All],2,)</f>
        <v>6</v>
      </c>
      <c r="C634" s="20" t="s">
        <v>91</v>
      </c>
      <c r="D634" s="20">
        <f>VLOOKUP(C634,Table8[#All],2,0)</f>
        <v>0</v>
      </c>
      <c r="E634" s="20" t="s">
        <v>92</v>
      </c>
      <c r="F634" s="20">
        <f>VLOOKUP(E634,Table9[#All],2,0)</f>
        <v>0</v>
      </c>
      <c r="G634" s="20" t="s">
        <v>93</v>
      </c>
      <c r="H634" s="20">
        <f>VLOOKUP(G634,Table10[#All],2,0)</f>
        <v>1</v>
      </c>
      <c r="I634" s="20" t="s">
        <v>98</v>
      </c>
      <c r="J634" s="20">
        <f>VLOOKUP(I634,Table11[#All],2,0)</f>
        <v>1</v>
      </c>
      <c r="K634" s="20" t="s">
        <v>98</v>
      </c>
      <c r="L634" s="20">
        <f>VLOOKUP(K634,Table12[#All],2,0)</f>
        <v>0</v>
      </c>
      <c r="M634" s="20" t="s">
        <v>98</v>
      </c>
      <c r="N634" s="20">
        <f>VLOOKUP(M634,Table13[#All],2,0)</f>
        <v>2</v>
      </c>
      <c r="O634" s="20" t="s">
        <v>98</v>
      </c>
      <c r="P634" s="20">
        <f>VLOOKUP(O634,Table14[#All],2,0)</f>
        <v>1</v>
      </c>
      <c r="Q634" s="20" t="s">
        <v>104</v>
      </c>
      <c r="R634" s="20">
        <f>VLOOKUP(Q634,Table16[#All],2,0)</f>
        <v>0</v>
      </c>
      <c r="S634" s="20" t="s">
        <v>178</v>
      </c>
      <c r="T634" s="20">
        <f>VLOOKUP(S634,Table17[#All],2,0)</f>
        <v>5</v>
      </c>
      <c r="U634" s="21">
        <v>82500</v>
      </c>
    </row>
    <row r="635" spans="1:21">
      <c r="A635" s="22" t="s">
        <v>89</v>
      </c>
      <c r="B635" s="20">
        <f>VLOOKUP(A635,Table7[#All],2,)</f>
        <v>11</v>
      </c>
      <c r="C635" s="23" t="s">
        <v>91</v>
      </c>
      <c r="D635" s="20">
        <f>VLOOKUP(C635,Table8[#All],2,0)</f>
        <v>0</v>
      </c>
      <c r="E635" s="23" t="s">
        <v>92</v>
      </c>
      <c r="F635" s="20">
        <f>VLOOKUP(E635,Table9[#All],2,0)</f>
        <v>0</v>
      </c>
      <c r="G635" s="23" t="s">
        <v>93</v>
      </c>
      <c r="H635" s="20">
        <f>VLOOKUP(G635,Table10[#All],2,0)</f>
        <v>1</v>
      </c>
      <c r="I635" s="23" t="s">
        <v>98</v>
      </c>
      <c r="J635" s="20">
        <f>VLOOKUP(I635,Table11[#All],2,0)</f>
        <v>1</v>
      </c>
      <c r="K635" s="23" t="s">
        <v>98</v>
      </c>
      <c r="L635" s="20">
        <f>VLOOKUP(K635,Table12[#All],2,0)</f>
        <v>0</v>
      </c>
      <c r="M635" s="23" t="s">
        <v>98</v>
      </c>
      <c r="N635" s="20">
        <f>VLOOKUP(M635,Table13[#All],2,0)</f>
        <v>2</v>
      </c>
      <c r="O635" s="23" t="s">
        <v>98</v>
      </c>
      <c r="P635" s="20">
        <f>VLOOKUP(O635,Table14[#All],2,0)</f>
        <v>1</v>
      </c>
      <c r="Q635" s="23" t="s">
        <v>104</v>
      </c>
      <c r="R635" s="20">
        <f>VLOOKUP(Q635,Table16[#All],2,0)</f>
        <v>0</v>
      </c>
      <c r="S635" s="23" t="s">
        <v>111</v>
      </c>
      <c r="T635" s="20">
        <f>VLOOKUP(S635,Table17[#All],2,0)</f>
        <v>0</v>
      </c>
      <c r="U635" s="24">
        <v>139400</v>
      </c>
    </row>
    <row r="636" spans="1:21">
      <c r="A636" s="19" t="s">
        <v>188</v>
      </c>
      <c r="B636" s="20">
        <f>VLOOKUP(A636,Table7[#All],2,)</f>
        <v>7</v>
      </c>
      <c r="C636" s="20" t="s">
        <v>91</v>
      </c>
      <c r="D636" s="20">
        <f>VLOOKUP(C636,Table8[#All],2,0)</f>
        <v>0</v>
      </c>
      <c r="E636" s="20" t="s">
        <v>179</v>
      </c>
      <c r="F636" s="20">
        <f>VLOOKUP(E636,Table9[#All],2,0)</f>
        <v>2</v>
      </c>
      <c r="G636" s="20" t="s">
        <v>183</v>
      </c>
      <c r="H636" s="20">
        <f>VLOOKUP(G636,Table10[#All],2,0)</f>
        <v>4</v>
      </c>
      <c r="I636" s="20" t="s">
        <v>98</v>
      </c>
      <c r="J636" s="20">
        <f>VLOOKUP(I636,Table11[#All],2,0)</f>
        <v>1</v>
      </c>
      <c r="K636" s="20" t="s">
        <v>98</v>
      </c>
      <c r="L636" s="20">
        <f>VLOOKUP(K636,Table12[#All],2,0)</f>
        <v>0</v>
      </c>
      <c r="M636" s="20" t="s">
        <v>119</v>
      </c>
      <c r="N636" s="20">
        <f>VLOOKUP(M636,Table13[#All],2,0)</f>
        <v>1</v>
      </c>
      <c r="O636" s="20" t="s">
        <v>98</v>
      </c>
      <c r="P636" s="20">
        <f>VLOOKUP(O636,Table14[#All],2,0)</f>
        <v>1</v>
      </c>
      <c r="Q636" s="20" t="s">
        <v>104</v>
      </c>
      <c r="R636" s="20">
        <f>VLOOKUP(Q636,Table16[#All],2,0)</f>
        <v>0</v>
      </c>
      <c r="S636" s="20" t="s">
        <v>111</v>
      </c>
      <c r="T636" s="20">
        <f>VLOOKUP(S636,Table17[#All],2,0)</f>
        <v>0</v>
      </c>
      <c r="U636" s="21">
        <v>144000</v>
      </c>
    </row>
    <row r="637" spans="1:21">
      <c r="A637" s="22" t="s">
        <v>200</v>
      </c>
      <c r="B637" s="20">
        <f>VLOOKUP(A637,Table7[#All],2,)</f>
        <v>23</v>
      </c>
      <c r="C637" s="23" t="s">
        <v>90</v>
      </c>
      <c r="D637" s="20">
        <f>VLOOKUP(C637,Table8[#All],2,0)</f>
        <v>1</v>
      </c>
      <c r="E637" s="23" t="s">
        <v>186</v>
      </c>
      <c r="F637" s="20">
        <f>VLOOKUP(E637,Table9[#All],2,0)</f>
        <v>1</v>
      </c>
      <c r="G637" s="23" t="s">
        <v>246</v>
      </c>
      <c r="H637" s="20">
        <f>VLOOKUP(G637,Table10[#All],2,0)</f>
        <v>7</v>
      </c>
      <c r="I637" s="23" t="s">
        <v>98</v>
      </c>
      <c r="J637" s="20">
        <f>VLOOKUP(I637,Table11[#All],2,0)</f>
        <v>1</v>
      </c>
      <c r="K637" s="23" t="s">
        <v>139</v>
      </c>
      <c r="L637" s="20">
        <f>VLOOKUP(K637,Table12[#All],2,0)</f>
        <v>3</v>
      </c>
      <c r="M637" s="23" t="s">
        <v>126</v>
      </c>
      <c r="N637" s="20">
        <f>VLOOKUP(M637,Table13[#All],2,0)</f>
        <v>0</v>
      </c>
      <c r="O637" s="23" t="s">
        <v>139</v>
      </c>
      <c r="P637" s="20">
        <f>VLOOKUP(O637,Table14[#All],2,0)</f>
        <v>3</v>
      </c>
      <c r="Q637" s="23" t="s">
        <v>167</v>
      </c>
      <c r="R637" s="20">
        <f>VLOOKUP(Q637,Table16[#All],2,0)</f>
        <v>1</v>
      </c>
      <c r="S637" s="23" t="s">
        <v>172</v>
      </c>
      <c r="T637" s="20">
        <f>VLOOKUP(S637,Table17[#All],2,0)</f>
        <v>1</v>
      </c>
      <c r="U637" s="24">
        <v>200000</v>
      </c>
    </row>
    <row r="638" spans="1:21">
      <c r="A638" s="19" t="s">
        <v>197</v>
      </c>
      <c r="B638" s="20">
        <f>VLOOKUP(A638,Table7[#All],2,)</f>
        <v>8</v>
      </c>
      <c r="C638" s="20" t="s">
        <v>91</v>
      </c>
      <c r="D638" s="20">
        <f>VLOOKUP(C638,Table8[#All],2,0)</f>
        <v>0</v>
      </c>
      <c r="E638" s="20" t="s">
        <v>92</v>
      </c>
      <c r="F638" s="20">
        <f>VLOOKUP(E638,Table9[#All],2,0)</f>
        <v>0</v>
      </c>
      <c r="G638" s="20" t="s">
        <v>93</v>
      </c>
      <c r="H638" s="20">
        <f>VLOOKUP(G638,Table10[#All],2,0)</f>
        <v>1</v>
      </c>
      <c r="I638" s="20" t="s">
        <v>98</v>
      </c>
      <c r="J638" s="20">
        <f>VLOOKUP(I638,Table11[#All],2,0)</f>
        <v>1</v>
      </c>
      <c r="K638" s="20" t="s">
        <v>139</v>
      </c>
      <c r="L638" s="20">
        <f>VLOOKUP(K638,Table12[#All],2,0)</f>
        <v>3</v>
      </c>
      <c r="M638" s="20" t="s">
        <v>139</v>
      </c>
      <c r="N638" s="20">
        <f>VLOOKUP(M638,Table13[#All],2,0)</f>
        <v>3</v>
      </c>
      <c r="O638" s="20" t="s">
        <v>139</v>
      </c>
      <c r="P638" s="20">
        <f>VLOOKUP(O638,Table14[#All],2,0)</f>
        <v>3</v>
      </c>
      <c r="Q638" s="20" t="s">
        <v>167</v>
      </c>
      <c r="R638" s="20">
        <f>VLOOKUP(Q638,Table16[#All],2,0)</f>
        <v>1</v>
      </c>
      <c r="S638" s="20" t="s">
        <v>111</v>
      </c>
      <c r="T638" s="20">
        <f>VLOOKUP(S638,Table17[#All],2,0)</f>
        <v>0</v>
      </c>
      <c r="U638" s="21">
        <v>60000</v>
      </c>
    </row>
    <row r="639" spans="1:21">
      <c r="A639" s="22" t="s">
        <v>188</v>
      </c>
      <c r="B639" s="20">
        <f>VLOOKUP(A639,Table7[#All],2,)</f>
        <v>7</v>
      </c>
      <c r="C639" s="23" t="s">
        <v>91</v>
      </c>
      <c r="D639" s="20">
        <f>VLOOKUP(C639,Table8[#All],2,0)</f>
        <v>0</v>
      </c>
      <c r="E639" s="23" t="s">
        <v>186</v>
      </c>
      <c r="F639" s="20">
        <f>VLOOKUP(E639,Table9[#All],2,0)</f>
        <v>1</v>
      </c>
      <c r="G639" s="23" t="s">
        <v>176</v>
      </c>
      <c r="H639" s="20">
        <f>VLOOKUP(G639,Table10[#All],2,0)</f>
        <v>2</v>
      </c>
      <c r="I639" s="23" t="s">
        <v>98</v>
      </c>
      <c r="J639" s="20">
        <f>VLOOKUP(I639,Table11[#All],2,0)</f>
        <v>1</v>
      </c>
      <c r="K639" s="23" t="s">
        <v>98</v>
      </c>
      <c r="L639" s="20">
        <f>VLOOKUP(K639,Table12[#All],2,0)</f>
        <v>0</v>
      </c>
      <c r="M639" s="23" t="s">
        <v>98</v>
      </c>
      <c r="N639" s="20">
        <f>VLOOKUP(M639,Table13[#All],2,0)</f>
        <v>2</v>
      </c>
      <c r="O639" s="23" t="s">
        <v>119</v>
      </c>
      <c r="P639" s="20">
        <f>VLOOKUP(O639,Table14[#All],2,0)</f>
        <v>0</v>
      </c>
      <c r="Q639" s="23" t="s">
        <v>104</v>
      </c>
      <c r="R639" s="20">
        <f>VLOOKUP(Q639,Table16[#All],2,0)</f>
        <v>0</v>
      </c>
      <c r="S639" s="23" t="s">
        <v>111</v>
      </c>
      <c r="T639" s="20">
        <f>VLOOKUP(S639,Table17[#All],2,0)</f>
        <v>0</v>
      </c>
      <c r="U639" s="24">
        <v>93000</v>
      </c>
    </row>
    <row r="640" spans="1:21">
      <c r="A640" s="19" t="s">
        <v>206</v>
      </c>
      <c r="B640" s="20">
        <f>VLOOKUP(A640,Table7[#All],2,)</f>
        <v>15</v>
      </c>
      <c r="C640" s="20" t="s">
        <v>90</v>
      </c>
      <c r="D640" s="20">
        <f>VLOOKUP(C640,Table8[#All],2,0)</f>
        <v>1</v>
      </c>
      <c r="E640" s="20" t="s">
        <v>92</v>
      </c>
      <c r="F640" s="20">
        <f>VLOOKUP(E640,Table9[#All],2,0)</f>
        <v>0</v>
      </c>
      <c r="G640" s="20" t="s">
        <v>93</v>
      </c>
      <c r="H640" s="20">
        <f>VLOOKUP(G640,Table10[#All],2,0)</f>
        <v>1</v>
      </c>
      <c r="I640" s="20" t="s">
        <v>139</v>
      </c>
      <c r="J640" s="20">
        <f>VLOOKUP(I640,Table11[#All],2,0)</f>
        <v>4</v>
      </c>
      <c r="K640" s="20" t="s">
        <v>98</v>
      </c>
      <c r="L640" s="20">
        <f>VLOOKUP(K640,Table12[#All],2,0)</f>
        <v>0</v>
      </c>
      <c r="M640" s="20" t="s">
        <v>119</v>
      </c>
      <c r="N640" s="20">
        <f>VLOOKUP(M640,Table13[#All],2,0)</f>
        <v>1</v>
      </c>
      <c r="O640" s="20" t="s">
        <v>98</v>
      </c>
      <c r="P640" s="20">
        <f>VLOOKUP(O640,Table14[#All],2,0)</f>
        <v>1</v>
      </c>
      <c r="Q640" s="20" t="s">
        <v>191</v>
      </c>
      <c r="R640" s="20">
        <f>VLOOKUP(Q640,Table16[#All],2,0)</f>
        <v>2</v>
      </c>
      <c r="S640" s="20" t="s">
        <v>111</v>
      </c>
      <c r="T640" s="20">
        <f>VLOOKUP(S640,Table17[#All],2,0)</f>
        <v>0</v>
      </c>
      <c r="U640" s="21">
        <v>85000</v>
      </c>
    </row>
    <row r="641" spans="1:21">
      <c r="A641" s="22" t="s">
        <v>156</v>
      </c>
      <c r="B641" s="20">
        <f>VLOOKUP(A641,Table7[#All],2,)</f>
        <v>21</v>
      </c>
      <c r="C641" s="23" t="s">
        <v>91</v>
      </c>
      <c r="D641" s="20">
        <f>VLOOKUP(C641,Table8[#All],2,0)</f>
        <v>0</v>
      </c>
      <c r="E641" s="23" t="s">
        <v>129</v>
      </c>
      <c r="F641" s="20">
        <f>VLOOKUP(E641,Table9[#All],2,0)</f>
        <v>3</v>
      </c>
      <c r="G641" s="23" t="s">
        <v>93</v>
      </c>
      <c r="H641" s="20">
        <f>VLOOKUP(G641,Table10[#All],2,0)</f>
        <v>1</v>
      </c>
      <c r="I641" s="23" t="s">
        <v>119</v>
      </c>
      <c r="J641" s="20">
        <f>VLOOKUP(I641,Table11[#All],2,0)</f>
        <v>0</v>
      </c>
      <c r="K641" s="23" t="s">
        <v>119</v>
      </c>
      <c r="L641" s="20">
        <f>VLOOKUP(K641,Table12[#All],2,0)</f>
        <v>1</v>
      </c>
      <c r="M641" s="23" t="s">
        <v>126</v>
      </c>
      <c r="N641" s="20">
        <f>VLOOKUP(M641,Table13[#All],2,0)</f>
        <v>0</v>
      </c>
      <c r="O641" s="23" t="s">
        <v>126</v>
      </c>
      <c r="P641" s="20">
        <f>VLOOKUP(O641,Table14[#All],2,0)</f>
        <v>2</v>
      </c>
      <c r="Q641" s="23" t="s">
        <v>104</v>
      </c>
      <c r="R641" s="20">
        <f>VLOOKUP(Q641,Table16[#All],2,0)</f>
        <v>0</v>
      </c>
      <c r="S641" s="23" t="s">
        <v>150</v>
      </c>
      <c r="T641" s="20">
        <f>VLOOKUP(S641,Table17[#All],2,0)</f>
        <v>2</v>
      </c>
      <c r="U641" s="24">
        <v>264561</v>
      </c>
    </row>
    <row r="642" spans="1:21">
      <c r="A642" s="19" t="s">
        <v>147</v>
      </c>
      <c r="B642" s="20">
        <f>VLOOKUP(A642,Table7[#All],2,)</f>
        <v>10</v>
      </c>
      <c r="C642" s="20" t="s">
        <v>91</v>
      </c>
      <c r="D642" s="20">
        <f>VLOOKUP(C642,Table8[#All],2,0)</f>
        <v>0</v>
      </c>
      <c r="E642" s="20" t="s">
        <v>129</v>
      </c>
      <c r="F642" s="20">
        <f>VLOOKUP(E642,Table9[#All],2,0)</f>
        <v>3</v>
      </c>
      <c r="G642" s="20" t="s">
        <v>93</v>
      </c>
      <c r="H642" s="20">
        <f>VLOOKUP(G642,Table10[#All],2,0)</f>
        <v>1</v>
      </c>
      <c r="I642" s="20" t="s">
        <v>126</v>
      </c>
      <c r="J642" s="20">
        <f>VLOOKUP(I642,Table11[#All],2,0)</f>
        <v>2</v>
      </c>
      <c r="K642" s="20" t="s">
        <v>98</v>
      </c>
      <c r="L642" s="20">
        <f>VLOOKUP(K642,Table12[#All],2,0)</f>
        <v>0</v>
      </c>
      <c r="M642" s="20" t="s">
        <v>126</v>
      </c>
      <c r="N642" s="20">
        <f>VLOOKUP(M642,Table13[#All],2,0)</f>
        <v>0</v>
      </c>
      <c r="O642" s="20" t="s">
        <v>126</v>
      </c>
      <c r="P642" s="20">
        <f>VLOOKUP(O642,Table14[#All],2,0)</f>
        <v>2</v>
      </c>
      <c r="Q642" s="20" t="s">
        <v>104</v>
      </c>
      <c r="R642" s="20">
        <f>VLOOKUP(Q642,Table16[#All],2,0)</f>
        <v>0</v>
      </c>
      <c r="S642" s="20" t="s">
        <v>111</v>
      </c>
      <c r="T642" s="20">
        <f>VLOOKUP(S642,Table17[#All],2,0)</f>
        <v>0</v>
      </c>
      <c r="U642" s="21">
        <v>274000</v>
      </c>
    </row>
    <row r="643" spans="1:21">
      <c r="A643" s="22" t="s">
        <v>163</v>
      </c>
      <c r="B643" s="20">
        <f>VLOOKUP(A643,Table7[#All],2,)</f>
        <v>5</v>
      </c>
      <c r="C643" s="23" t="s">
        <v>91</v>
      </c>
      <c r="D643" s="20">
        <f>VLOOKUP(C643,Table8[#All],2,0)</f>
        <v>0</v>
      </c>
      <c r="E643" s="23" t="s">
        <v>92</v>
      </c>
      <c r="F643" s="20">
        <f>VLOOKUP(E643,Table9[#All],2,0)</f>
        <v>0</v>
      </c>
      <c r="G643" s="23" t="s">
        <v>122</v>
      </c>
      <c r="H643" s="20">
        <f>VLOOKUP(G643,Table10[#All],2,0)</f>
        <v>0</v>
      </c>
      <c r="I643" s="23" t="s">
        <v>119</v>
      </c>
      <c r="J643" s="20">
        <f>VLOOKUP(I643,Table11[#All],2,0)</f>
        <v>0</v>
      </c>
      <c r="K643" s="23" t="s">
        <v>98</v>
      </c>
      <c r="L643" s="20">
        <f>VLOOKUP(K643,Table12[#All],2,0)</f>
        <v>0</v>
      </c>
      <c r="M643" s="23" t="s">
        <v>126</v>
      </c>
      <c r="N643" s="20">
        <f>VLOOKUP(M643,Table13[#All],2,0)</f>
        <v>0</v>
      </c>
      <c r="O643" s="23" t="s">
        <v>119</v>
      </c>
      <c r="P643" s="20">
        <f>VLOOKUP(O643,Table14[#All],2,0)</f>
        <v>0</v>
      </c>
      <c r="Q643" s="23" t="s">
        <v>104</v>
      </c>
      <c r="R643" s="20">
        <f>VLOOKUP(Q643,Table16[#All],2,0)</f>
        <v>0</v>
      </c>
      <c r="S643" s="23" t="s">
        <v>111</v>
      </c>
      <c r="T643" s="20">
        <f>VLOOKUP(S643,Table17[#All],2,0)</f>
        <v>0</v>
      </c>
      <c r="U643" s="24">
        <v>226000</v>
      </c>
    </row>
    <row r="644" spans="1:21">
      <c r="A644" s="19" t="s">
        <v>89</v>
      </c>
      <c r="B644" s="20">
        <f>VLOOKUP(A644,Table7[#All],2,)</f>
        <v>11</v>
      </c>
      <c r="C644" s="20" t="s">
        <v>91</v>
      </c>
      <c r="D644" s="20">
        <f>VLOOKUP(C644,Table8[#All],2,0)</f>
        <v>0</v>
      </c>
      <c r="E644" s="20" t="s">
        <v>92</v>
      </c>
      <c r="F644" s="20">
        <f>VLOOKUP(E644,Table9[#All],2,0)</f>
        <v>0</v>
      </c>
      <c r="G644" s="20" t="s">
        <v>158</v>
      </c>
      <c r="H644" s="20">
        <f>VLOOKUP(G644,Table10[#All],2,0)</f>
        <v>5</v>
      </c>
      <c r="I644" s="20" t="s">
        <v>119</v>
      </c>
      <c r="J644" s="20">
        <f>VLOOKUP(I644,Table11[#All],2,0)</f>
        <v>0</v>
      </c>
      <c r="K644" s="20" t="s">
        <v>98</v>
      </c>
      <c r="L644" s="20">
        <f>VLOOKUP(K644,Table12[#All],2,0)</f>
        <v>0</v>
      </c>
      <c r="M644" s="20" t="s">
        <v>119</v>
      </c>
      <c r="N644" s="20">
        <f>VLOOKUP(M644,Table13[#All],2,0)</f>
        <v>1</v>
      </c>
      <c r="O644" s="20" t="s">
        <v>126</v>
      </c>
      <c r="P644" s="20">
        <f>VLOOKUP(O644,Table14[#All],2,0)</f>
        <v>2</v>
      </c>
      <c r="Q644" s="20" t="s">
        <v>104</v>
      </c>
      <c r="R644" s="20">
        <f>VLOOKUP(Q644,Table16[#All],2,0)</f>
        <v>0</v>
      </c>
      <c r="S644" s="20" t="s">
        <v>111</v>
      </c>
      <c r="T644" s="20">
        <f>VLOOKUP(S644,Table17[#All],2,0)</f>
        <v>0</v>
      </c>
      <c r="U644" s="21">
        <v>345000</v>
      </c>
    </row>
    <row r="645" spans="1:21">
      <c r="A645" s="22" t="s">
        <v>175</v>
      </c>
      <c r="B645" s="20">
        <f>VLOOKUP(A645,Table7[#All],2,)</f>
        <v>6</v>
      </c>
      <c r="C645" s="23" t="s">
        <v>225</v>
      </c>
      <c r="D645" s="20">
        <f>VLOOKUP(C645,Table8[#All],2,0)</f>
        <v>6</v>
      </c>
      <c r="E645" s="23" t="s">
        <v>92</v>
      </c>
      <c r="F645" s="20">
        <f>VLOOKUP(E645,Table9[#All],2,0)</f>
        <v>0</v>
      </c>
      <c r="G645" s="23" t="s">
        <v>122</v>
      </c>
      <c r="H645" s="20">
        <f>VLOOKUP(G645,Table10[#All],2,0)</f>
        <v>0</v>
      </c>
      <c r="I645" s="23" t="s">
        <v>98</v>
      </c>
      <c r="J645" s="20">
        <f>VLOOKUP(I645,Table11[#All],2,0)</f>
        <v>1</v>
      </c>
      <c r="K645" s="23" t="s">
        <v>98</v>
      </c>
      <c r="L645" s="20">
        <f>VLOOKUP(K645,Table12[#All],2,0)</f>
        <v>0</v>
      </c>
      <c r="M645" s="23" t="s">
        <v>126</v>
      </c>
      <c r="N645" s="20">
        <f>VLOOKUP(M645,Table13[#All],2,0)</f>
        <v>0</v>
      </c>
      <c r="O645" s="23" t="s">
        <v>98</v>
      </c>
      <c r="P645" s="20">
        <f>VLOOKUP(O645,Table14[#All],2,0)</f>
        <v>1</v>
      </c>
      <c r="Q645" s="23" t="s">
        <v>104</v>
      </c>
      <c r="R645" s="20">
        <f>VLOOKUP(Q645,Table16[#All],2,0)</f>
        <v>0</v>
      </c>
      <c r="S645" s="23" t="s">
        <v>111</v>
      </c>
      <c r="T645" s="20">
        <f>VLOOKUP(S645,Table17[#All],2,0)</f>
        <v>0</v>
      </c>
      <c r="U645" s="24">
        <v>152000</v>
      </c>
    </row>
    <row r="646" spans="1:21">
      <c r="A646" s="19" t="s">
        <v>163</v>
      </c>
      <c r="B646" s="20">
        <f>VLOOKUP(A646,Table7[#All],2,)</f>
        <v>5</v>
      </c>
      <c r="C646" s="20" t="s">
        <v>91</v>
      </c>
      <c r="D646" s="20">
        <f>VLOOKUP(C646,Table8[#All],2,0)</f>
        <v>0</v>
      </c>
      <c r="E646" s="20" t="s">
        <v>92</v>
      </c>
      <c r="F646" s="20">
        <f>VLOOKUP(E646,Table9[#All],2,0)</f>
        <v>0</v>
      </c>
      <c r="G646" s="20" t="s">
        <v>93</v>
      </c>
      <c r="H646" s="20">
        <f>VLOOKUP(G646,Table10[#All],2,0)</f>
        <v>1</v>
      </c>
      <c r="I646" s="20" t="s">
        <v>126</v>
      </c>
      <c r="J646" s="20">
        <f>VLOOKUP(I646,Table11[#All],2,0)</f>
        <v>2</v>
      </c>
      <c r="K646" s="20" t="s">
        <v>98</v>
      </c>
      <c r="L646" s="20">
        <f>VLOOKUP(K646,Table12[#All],2,0)</f>
        <v>0</v>
      </c>
      <c r="M646" s="20" t="s">
        <v>126</v>
      </c>
      <c r="N646" s="20">
        <f>VLOOKUP(M646,Table13[#All],2,0)</f>
        <v>0</v>
      </c>
      <c r="O646" s="20" t="s">
        <v>126</v>
      </c>
      <c r="P646" s="20">
        <f>VLOOKUP(O646,Table14[#All],2,0)</f>
        <v>2</v>
      </c>
      <c r="Q646" s="20" t="s">
        <v>104</v>
      </c>
      <c r="R646" s="20">
        <f>VLOOKUP(Q646,Table16[#All],2,0)</f>
        <v>0</v>
      </c>
      <c r="S646" s="20" t="s">
        <v>150</v>
      </c>
      <c r="T646" s="20">
        <f>VLOOKUP(S646,Table17[#All],2,0)</f>
        <v>2</v>
      </c>
      <c r="U646" s="21">
        <v>370878</v>
      </c>
    </row>
    <row r="647" spans="1:21">
      <c r="A647" s="22" t="s">
        <v>89</v>
      </c>
      <c r="B647" s="20">
        <f>VLOOKUP(A647,Table7[#All],2,)</f>
        <v>11</v>
      </c>
      <c r="C647" s="23" t="s">
        <v>91</v>
      </c>
      <c r="D647" s="20">
        <f>VLOOKUP(C647,Table8[#All],2,0)</f>
        <v>0</v>
      </c>
      <c r="E647" s="23" t="s">
        <v>92</v>
      </c>
      <c r="F647" s="20">
        <f>VLOOKUP(E647,Table9[#All],2,0)</f>
        <v>0</v>
      </c>
      <c r="G647" s="23" t="s">
        <v>93</v>
      </c>
      <c r="H647" s="20">
        <f>VLOOKUP(G647,Table10[#All],2,0)</f>
        <v>1</v>
      </c>
      <c r="I647" s="23" t="s">
        <v>98</v>
      </c>
      <c r="J647" s="20">
        <f>VLOOKUP(I647,Table11[#All],2,0)</f>
        <v>1</v>
      </c>
      <c r="K647" s="23" t="s">
        <v>98</v>
      </c>
      <c r="L647" s="20">
        <f>VLOOKUP(K647,Table12[#All],2,0)</f>
        <v>0</v>
      </c>
      <c r="M647" s="23" t="s">
        <v>98</v>
      </c>
      <c r="N647" s="20">
        <f>VLOOKUP(M647,Table13[#All],2,0)</f>
        <v>2</v>
      </c>
      <c r="O647" s="23" t="s">
        <v>98</v>
      </c>
      <c r="P647" s="20">
        <f>VLOOKUP(O647,Table14[#All],2,0)</f>
        <v>1</v>
      </c>
      <c r="Q647" s="23" t="s">
        <v>104</v>
      </c>
      <c r="R647" s="20">
        <f>VLOOKUP(Q647,Table16[#All],2,0)</f>
        <v>0</v>
      </c>
      <c r="S647" s="23" t="s">
        <v>111</v>
      </c>
      <c r="T647" s="20">
        <f>VLOOKUP(S647,Table17[#All],2,0)</f>
        <v>0</v>
      </c>
      <c r="U647" s="24">
        <v>143250</v>
      </c>
    </row>
    <row r="648" spans="1:21">
      <c r="A648" s="19" t="s">
        <v>89</v>
      </c>
      <c r="B648" s="20">
        <f>VLOOKUP(A648,Table7[#All],2,)</f>
        <v>11</v>
      </c>
      <c r="C648" s="20" t="s">
        <v>91</v>
      </c>
      <c r="D648" s="20">
        <f>VLOOKUP(C648,Table8[#All],2,0)</f>
        <v>0</v>
      </c>
      <c r="E648" s="20" t="s">
        <v>92</v>
      </c>
      <c r="F648" s="20">
        <f>VLOOKUP(E648,Table9[#All],2,0)</f>
        <v>0</v>
      </c>
      <c r="G648" s="20" t="s">
        <v>93</v>
      </c>
      <c r="H648" s="20">
        <f>VLOOKUP(G648,Table10[#All],2,0)</f>
        <v>1</v>
      </c>
      <c r="I648" s="20" t="s">
        <v>83</v>
      </c>
      <c r="J648" s="20">
        <f>VLOOKUP(I648,Table11[#All],2,0)</f>
        <v>3</v>
      </c>
      <c r="K648" s="20" t="s">
        <v>83</v>
      </c>
      <c r="L648" s="20">
        <f>VLOOKUP(K648,Table12[#All],2,0)</f>
        <v>2</v>
      </c>
      <c r="M648" s="20" t="s">
        <v>119</v>
      </c>
      <c r="N648" s="20">
        <f>VLOOKUP(M648,Table13[#All],2,0)</f>
        <v>1</v>
      </c>
      <c r="O648" s="20" t="s">
        <v>98</v>
      </c>
      <c r="P648" s="20">
        <f>VLOOKUP(O648,Table14[#All],2,0)</f>
        <v>1</v>
      </c>
      <c r="Q648" s="20" t="s">
        <v>104</v>
      </c>
      <c r="R648" s="20">
        <f>VLOOKUP(Q648,Table16[#All],2,0)</f>
        <v>0</v>
      </c>
      <c r="S648" s="20" t="s">
        <v>111</v>
      </c>
      <c r="T648" s="20">
        <f>VLOOKUP(S648,Table17[#All],2,0)</f>
        <v>0</v>
      </c>
      <c r="U648" s="21">
        <v>98300</v>
      </c>
    </row>
    <row r="649" spans="1:21">
      <c r="A649" s="22" t="s">
        <v>206</v>
      </c>
      <c r="B649" s="20">
        <f>VLOOKUP(A649,Table7[#All],2,)</f>
        <v>15</v>
      </c>
      <c r="C649" s="23" t="s">
        <v>91</v>
      </c>
      <c r="D649" s="20">
        <f>VLOOKUP(C649,Table8[#All],2,0)</f>
        <v>0</v>
      </c>
      <c r="E649" s="23" t="s">
        <v>92</v>
      </c>
      <c r="F649" s="20">
        <f>VLOOKUP(E649,Table9[#All],2,0)</f>
        <v>0</v>
      </c>
      <c r="G649" s="23" t="s">
        <v>93</v>
      </c>
      <c r="H649" s="20">
        <f>VLOOKUP(G649,Table10[#All],2,0)</f>
        <v>1</v>
      </c>
      <c r="I649" s="23" t="s">
        <v>98</v>
      </c>
      <c r="J649" s="20">
        <f>VLOOKUP(I649,Table11[#All],2,0)</f>
        <v>1</v>
      </c>
      <c r="K649" s="23" t="s">
        <v>98</v>
      </c>
      <c r="L649" s="20">
        <f>VLOOKUP(K649,Table12[#All],2,0)</f>
        <v>0</v>
      </c>
      <c r="M649" s="23" t="s">
        <v>126</v>
      </c>
      <c r="N649" s="20">
        <f>VLOOKUP(M649,Table13[#All],2,0)</f>
        <v>0</v>
      </c>
      <c r="O649" s="23" t="s">
        <v>98</v>
      </c>
      <c r="P649" s="20">
        <f>VLOOKUP(O649,Table14[#All],2,0)</f>
        <v>1</v>
      </c>
      <c r="Q649" s="23" t="s">
        <v>104</v>
      </c>
      <c r="R649" s="20">
        <f>VLOOKUP(Q649,Table16[#All],2,0)</f>
        <v>0</v>
      </c>
      <c r="S649" s="23" t="s">
        <v>111</v>
      </c>
      <c r="T649" s="20">
        <f>VLOOKUP(S649,Table17[#All],2,0)</f>
        <v>0</v>
      </c>
      <c r="U649" s="24">
        <v>155000</v>
      </c>
    </row>
    <row r="650" spans="1:21">
      <c r="A650" s="19" t="s">
        <v>89</v>
      </c>
      <c r="B650" s="20">
        <f>VLOOKUP(A650,Table7[#All],2,)</f>
        <v>11</v>
      </c>
      <c r="C650" s="20" t="s">
        <v>151</v>
      </c>
      <c r="D650" s="20">
        <f>VLOOKUP(C650,Table8[#All],2,0)</f>
        <v>2</v>
      </c>
      <c r="E650" s="20" t="s">
        <v>92</v>
      </c>
      <c r="F650" s="20">
        <f>VLOOKUP(E650,Table9[#All],2,0)</f>
        <v>0</v>
      </c>
      <c r="G650" s="20" t="s">
        <v>122</v>
      </c>
      <c r="H650" s="20">
        <f>VLOOKUP(G650,Table10[#All],2,0)</f>
        <v>0</v>
      </c>
      <c r="I650" s="20" t="s">
        <v>98</v>
      </c>
      <c r="J650" s="20">
        <f>VLOOKUP(I650,Table11[#All],2,0)</f>
        <v>1</v>
      </c>
      <c r="K650" s="20" t="s">
        <v>98</v>
      </c>
      <c r="L650" s="20">
        <f>VLOOKUP(K650,Table12[#All],2,0)</f>
        <v>0</v>
      </c>
      <c r="M650" s="20" t="s">
        <v>98</v>
      </c>
      <c r="N650" s="20">
        <f>VLOOKUP(M650,Table13[#All],2,0)</f>
        <v>2</v>
      </c>
      <c r="O650" s="20" t="s">
        <v>98</v>
      </c>
      <c r="P650" s="20">
        <f>VLOOKUP(O650,Table14[#All],2,0)</f>
        <v>1</v>
      </c>
      <c r="Q650" s="20" t="s">
        <v>104</v>
      </c>
      <c r="R650" s="20">
        <f>VLOOKUP(Q650,Table16[#All],2,0)</f>
        <v>0</v>
      </c>
      <c r="S650" s="20" t="s">
        <v>111</v>
      </c>
      <c r="T650" s="20">
        <f>VLOOKUP(S650,Table17[#All],2,0)</f>
        <v>0</v>
      </c>
      <c r="U650" s="21">
        <v>155000</v>
      </c>
    </row>
    <row r="651" spans="1:21">
      <c r="A651" s="22" t="s">
        <v>219</v>
      </c>
      <c r="B651" s="20">
        <f>VLOOKUP(A651,Table7[#All],2,)</f>
        <v>14</v>
      </c>
      <c r="C651" s="23" t="s">
        <v>91</v>
      </c>
      <c r="D651" s="20">
        <f>VLOOKUP(C651,Table8[#All],2,0)</f>
        <v>0</v>
      </c>
      <c r="E651" s="23" t="s">
        <v>142</v>
      </c>
      <c r="F651" s="20">
        <f>VLOOKUP(E651,Table9[#All],2,0)</f>
        <v>4</v>
      </c>
      <c r="G651" s="23" t="s">
        <v>183</v>
      </c>
      <c r="H651" s="20">
        <f>VLOOKUP(G651,Table10[#All],2,0)</f>
        <v>4</v>
      </c>
      <c r="I651" s="23" t="s">
        <v>119</v>
      </c>
      <c r="J651" s="20">
        <f>VLOOKUP(I651,Table11[#All],2,0)</f>
        <v>0</v>
      </c>
      <c r="K651" s="23" t="s">
        <v>98</v>
      </c>
      <c r="L651" s="20">
        <f>VLOOKUP(K651,Table12[#All],2,0)</f>
        <v>0</v>
      </c>
      <c r="M651" s="23" t="s">
        <v>119</v>
      </c>
      <c r="N651" s="20">
        <f>VLOOKUP(M651,Table13[#All],2,0)</f>
        <v>1</v>
      </c>
      <c r="O651" s="23" t="s">
        <v>98</v>
      </c>
      <c r="P651" s="20">
        <f>VLOOKUP(O651,Table14[#All],2,0)</f>
        <v>1</v>
      </c>
      <c r="Q651" s="23" t="s">
        <v>104</v>
      </c>
      <c r="R651" s="20">
        <f>VLOOKUP(Q651,Table16[#All],2,0)</f>
        <v>0</v>
      </c>
      <c r="S651" s="23" t="s">
        <v>111</v>
      </c>
      <c r="T651" s="20">
        <f>VLOOKUP(S651,Table17[#All],2,0)</f>
        <v>0</v>
      </c>
      <c r="U651" s="24">
        <v>84500</v>
      </c>
    </row>
    <row r="652" spans="1:21">
      <c r="A652" s="19" t="s">
        <v>163</v>
      </c>
      <c r="B652" s="20">
        <f>VLOOKUP(A652,Table7[#All],2,)</f>
        <v>5</v>
      </c>
      <c r="C652" s="20" t="s">
        <v>91</v>
      </c>
      <c r="D652" s="20">
        <f>VLOOKUP(C652,Table8[#All],2,0)</f>
        <v>0</v>
      </c>
      <c r="E652" s="20" t="s">
        <v>92</v>
      </c>
      <c r="F652" s="20">
        <f>VLOOKUP(E652,Table9[#All],2,0)</f>
        <v>0</v>
      </c>
      <c r="G652" s="20" t="s">
        <v>122</v>
      </c>
      <c r="H652" s="20">
        <f>VLOOKUP(G652,Table10[#All],2,0)</f>
        <v>0</v>
      </c>
      <c r="I652" s="20" t="s">
        <v>119</v>
      </c>
      <c r="J652" s="20">
        <f>VLOOKUP(I652,Table11[#All],2,0)</f>
        <v>0</v>
      </c>
      <c r="K652" s="20" t="s">
        <v>98</v>
      </c>
      <c r="L652" s="20">
        <f>VLOOKUP(K652,Table12[#All],2,0)</f>
        <v>0</v>
      </c>
      <c r="M652" s="20" t="s">
        <v>126</v>
      </c>
      <c r="N652" s="20">
        <f>VLOOKUP(M652,Table13[#All],2,0)</f>
        <v>0</v>
      </c>
      <c r="O652" s="20" t="s">
        <v>119</v>
      </c>
      <c r="P652" s="20">
        <f>VLOOKUP(O652,Table14[#All],2,0)</f>
        <v>0</v>
      </c>
      <c r="Q652" s="20" t="s">
        <v>104</v>
      </c>
      <c r="R652" s="20">
        <f>VLOOKUP(Q652,Table16[#All],2,0)</f>
        <v>0</v>
      </c>
      <c r="S652" s="20" t="s">
        <v>111</v>
      </c>
      <c r="T652" s="20">
        <f>VLOOKUP(S652,Table17[#All],2,0)</f>
        <v>0</v>
      </c>
      <c r="U652" s="21">
        <v>205950</v>
      </c>
    </row>
    <row r="653" spans="1:21">
      <c r="A653" s="22" t="s">
        <v>206</v>
      </c>
      <c r="B653" s="20">
        <f>VLOOKUP(A653,Table7[#All],2,)</f>
        <v>15</v>
      </c>
      <c r="C653" s="23" t="s">
        <v>182</v>
      </c>
      <c r="D653" s="20">
        <f>VLOOKUP(C653,Table8[#All],2,0)</f>
        <v>3</v>
      </c>
      <c r="E653" s="23" t="s">
        <v>92</v>
      </c>
      <c r="F653" s="20">
        <f>VLOOKUP(E653,Table9[#All],2,0)</f>
        <v>0</v>
      </c>
      <c r="G653" s="23" t="s">
        <v>122</v>
      </c>
      <c r="H653" s="20">
        <f>VLOOKUP(G653,Table10[#All],2,0)</f>
        <v>0</v>
      </c>
      <c r="I653" s="23" t="s">
        <v>98</v>
      </c>
      <c r="J653" s="20">
        <f>VLOOKUP(I653,Table11[#All],2,0)</f>
        <v>1</v>
      </c>
      <c r="K653" s="23" t="s">
        <v>98</v>
      </c>
      <c r="L653" s="20">
        <f>VLOOKUP(K653,Table12[#All],2,0)</f>
        <v>0</v>
      </c>
      <c r="M653" s="23" t="s">
        <v>98</v>
      </c>
      <c r="N653" s="20">
        <f>VLOOKUP(M653,Table13[#All],2,0)</f>
        <v>2</v>
      </c>
      <c r="O653" s="23" t="s">
        <v>98</v>
      </c>
      <c r="P653" s="20">
        <f>VLOOKUP(O653,Table14[#All],2,0)</f>
        <v>1</v>
      </c>
      <c r="Q653" s="23" t="s">
        <v>191</v>
      </c>
      <c r="R653" s="20">
        <f>VLOOKUP(Q653,Table16[#All],2,0)</f>
        <v>2</v>
      </c>
      <c r="S653" s="23" t="s">
        <v>111</v>
      </c>
      <c r="T653" s="20">
        <f>VLOOKUP(S653,Table17[#All],2,0)</f>
        <v>0</v>
      </c>
      <c r="U653" s="24">
        <v>108000</v>
      </c>
    </row>
    <row r="654" spans="1:21">
      <c r="A654" s="19" t="s">
        <v>209</v>
      </c>
      <c r="B654" s="20">
        <f>VLOOKUP(A654,Table7[#All],2,)</f>
        <v>0</v>
      </c>
      <c r="C654" s="20" t="s">
        <v>91</v>
      </c>
      <c r="D654" s="20">
        <f>VLOOKUP(C654,Table8[#All],2,0)</f>
        <v>0</v>
      </c>
      <c r="E654" s="20" t="s">
        <v>92</v>
      </c>
      <c r="F654" s="20">
        <f>VLOOKUP(E654,Table9[#All],2,0)</f>
        <v>0</v>
      </c>
      <c r="G654" s="20" t="s">
        <v>122</v>
      </c>
      <c r="H654" s="20">
        <f>VLOOKUP(G654,Table10[#All],2,0)</f>
        <v>0</v>
      </c>
      <c r="I654" s="20" t="s">
        <v>119</v>
      </c>
      <c r="J654" s="20">
        <f>VLOOKUP(I654,Table11[#All],2,0)</f>
        <v>0</v>
      </c>
      <c r="K654" s="20" t="s">
        <v>98</v>
      </c>
      <c r="L654" s="20">
        <f>VLOOKUP(K654,Table12[#All],2,0)</f>
        <v>0</v>
      </c>
      <c r="M654" s="20" t="s">
        <v>126</v>
      </c>
      <c r="N654" s="20">
        <f>VLOOKUP(M654,Table13[#All],2,0)</f>
        <v>0</v>
      </c>
      <c r="O654" s="20" t="s">
        <v>119</v>
      </c>
      <c r="P654" s="20">
        <f>VLOOKUP(O654,Table14[#All],2,0)</f>
        <v>0</v>
      </c>
      <c r="Q654" s="20" t="s">
        <v>104</v>
      </c>
      <c r="R654" s="20">
        <f>VLOOKUP(Q654,Table16[#All],2,0)</f>
        <v>0</v>
      </c>
      <c r="S654" s="20" t="s">
        <v>111</v>
      </c>
      <c r="T654" s="20">
        <f>VLOOKUP(S654,Table17[#All],2,0)</f>
        <v>0</v>
      </c>
      <c r="U654" s="21">
        <v>191000</v>
      </c>
    </row>
    <row r="655" spans="1:21">
      <c r="A655" s="22" t="s">
        <v>214</v>
      </c>
      <c r="B655" s="20">
        <f>VLOOKUP(A655,Table7[#All],2,)</f>
        <v>13</v>
      </c>
      <c r="C655" s="23" t="s">
        <v>91</v>
      </c>
      <c r="D655" s="20">
        <f>VLOOKUP(C655,Table8[#All],2,0)</f>
        <v>0</v>
      </c>
      <c r="E655" s="23" t="s">
        <v>92</v>
      </c>
      <c r="F655" s="20">
        <f>VLOOKUP(E655,Table9[#All],2,0)</f>
        <v>0</v>
      </c>
      <c r="G655" s="23" t="s">
        <v>176</v>
      </c>
      <c r="H655" s="20">
        <f>VLOOKUP(G655,Table10[#All],2,0)</f>
        <v>2</v>
      </c>
      <c r="I655" s="23" t="s">
        <v>98</v>
      </c>
      <c r="J655" s="20">
        <f>VLOOKUP(I655,Table11[#All],2,0)</f>
        <v>1</v>
      </c>
      <c r="K655" s="23" t="s">
        <v>98</v>
      </c>
      <c r="L655" s="20">
        <f>VLOOKUP(K655,Table12[#All],2,0)</f>
        <v>0</v>
      </c>
      <c r="M655" s="23" t="s">
        <v>126</v>
      </c>
      <c r="N655" s="20">
        <f>VLOOKUP(M655,Table13[#All],2,0)</f>
        <v>0</v>
      </c>
      <c r="O655" s="23" t="s">
        <v>98</v>
      </c>
      <c r="P655" s="20">
        <f>VLOOKUP(O655,Table14[#All],2,0)</f>
        <v>1</v>
      </c>
      <c r="Q655" s="23" t="s">
        <v>104</v>
      </c>
      <c r="R655" s="20">
        <f>VLOOKUP(Q655,Table16[#All],2,0)</f>
        <v>0</v>
      </c>
      <c r="S655" s="23" t="s">
        <v>111</v>
      </c>
      <c r="T655" s="20">
        <f>VLOOKUP(S655,Table17[#All],2,0)</f>
        <v>0</v>
      </c>
      <c r="U655" s="24">
        <v>135000</v>
      </c>
    </row>
    <row r="656" spans="1:21">
      <c r="A656" s="19" t="s">
        <v>162</v>
      </c>
      <c r="B656" s="20">
        <f>VLOOKUP(A656,Table7[#All],2,)</f>
        <v>3</v>
      </c>
      <c r="C656" s="20" t="s">
        <v>91</v>
      </c>
      <c r="D656" s="20">
        <f>VLOOKUP(C656,Table8[#All],2,0)</f>
        <v>0</v>
      </c>
      <c r="E656" s="20" t="s">
        <v>92</v>
      </c>
      <c r="F656" s="20">
        <f>VLOOKUP(E656,Table9[#All],2,0)</f>
        <v>0</v>
      </c>
      <c r="G656" s="20" t="s">
        <v>93</v>
      </c>
      <c r="H656" s="20">
        <f>VLOOKUP(G656,Table10[#All],2,0)</f>
        <v>1</v>
      </c>
      <c r="I656" s="20" t="s">
        <v>119</v>
      </c>
      <c r="J656" s="20">
        <f>VLOOKUP(I656,Table11[#All],2,0)</f>
        <v>0</v>
      </c>
      <c r="K656" s="20" t="s">
        <v>98</v>
      </c>
      <c r="L656" s="20">
        <f>VLOOKUP(K656,Table12[#All],2,0)</f>
        <v>0</v>
      </c>
      <c r="M656" s="20" t="s">
        <v>126</v>
      </c>
      <c r="N656" s="20">
        <f>VLOOKUP(M656,Table13[#All],2,0)</f>
        <v>0</v>
      </c>
      <c r="O656" s="20" t="s">
        <v>119</v>
      </c>
      <c r="P656" s="20">
        <f>VLOOKUP(O656,Table14[#All],2,0)</f>
        <v>0</v>
      </c>
      <c r="Q656" s="20" t="s">
        <v>104</v>
      </c>
      <c r="R656" s="20">
        <f>VLOOKUP(Q656,Table16[#All],2,0)</f>
        <v>0</v>
      </c>
      <c r="S656" s="20" t="s">
        <v>111</v>
      </c>
      <c r="T656" s="20">
        <f>VLOOKUP(S656,Table17[#All],2,0)</f>
        <v>0</v>
      </c>
      <c r="U656" s="21">
        <v>350000</v>
      </c>
    </row>
    <row r="657" spans="1:21">
      <c r="A657" s="22" t="s">
        <v>141</v>
      </c>
      <c r="B657" s="20">
        <f>VLOOKUP(A657,Table7[#All],2,)</f>
        <v>22</v>
      </c>
      <c r="C657" s="23" t="s">
        <v>91</v>
      </c>
      <c r="D657" s="20">
        <f>VLOOKUP(C657,Table8[#All],2,0)</f>
        <v>0</v>
      </c>
      <c r="E657" s="23" t="s">
        <v>142</v>
      </c>
      <c r="F657" s="20">
        <f>VLOOKUP(E657,Table9[#All],2,0)</f>
        <v>4</v>
      </c>
      <c r="G657" s="23" t="s">
        <v>122</v>
      </c>
      <c r="H657" s="20">
        <f>VLOOKUP(G657,Table10[#All],2,0)</f>
        <v>0</v>
      </c>
      <c r="I657" s="23" t="s">
        <v>98</v>
      </c>
      <c r="J657" s="20">
        <f>VLOOKUP(I657,Table11[#All],2,0)</f>
        <v>1</v>
      </c>
      <c r="K657" s="23" t="s">
        <v>98</v>
      </c>
      <c r="L657" s="20">
        <f>VLOOKUP(K657,Table12[#All],2,0)</f>
        <v>0</v>
      </c>
      <c r="M657" s="23" t="s">
        <v>98</v>
      </c>
      <c r="N657" s="20">
        <f>VLOOKUP(M657,Table13[#All],2,0)</f>
        <v>2</v>
      </c>
      <c r="O657" s="23" t="s">
        <v>98</v>
      </c>
      <c r="P657" s="20">
        <f>VLOOKUP(O657,Table14[#All],2,0)</f>
        <v>1</v>
      </c>
      <c r="Q657" s="23" t="s">
        <v>104</v>
      </c>
      <c r="R657" s="20">
        <f>VLOOKUP(Q657,Table16[#All],2,0)</f>
        <v>0</v>
      </c>
      <c r="S657" s="23" t="s">
        <v>178</v>
      </c>
      <c r="T657" s="20">
        <f>VLOOKUP(S657,Table17[#All],2,0)</f>
        <v>5</v>
      </c>
      <c r="U657" s="24">
        <v>88000</v>
      </c>
    </row>
    <row r="658" spans="1:21">
      <c r="A658" s="19" t="s">
        <v>89</v>
      </c>
      <c r="B658" s="20">
        <f>VLOOKUP(A658,Table7[#All],2,)</f>
        <v>11</v>
      </c>
      <c r="C658" s="20" t="s">
        <v>91</v>
      </c>
      <c r="D658" s="20">
        <f>VLOOKUP(C658,Table8[#All],2,0)</f>
        <v>0</v>
      </c>
      <c r="E658" s="20" t="s">
        <v>92</v>
      </c>
      <c r="F658" s="20">
        <f>VLOOKUP(E658,Table9[#All],2,0)</f>
        <v>0</v>
      </c>
      <c r="G658" s="20" t="s">
        <v>93</v>
      </c>
      <c r="H658" s="20">
        <f>VLOOKUP(G658,Table10[#All],2,0)</f>
        <v>1</v>
      </c>
      <c r="I658" s="20" t="s">
        <v>98</v>
      </c>
      <c r="J658" s="20">
        <f>VLOOKUP(I658,Table11[#All],2,0)</f>
        <v>1</v>
      </c>
      <c r="K658" s="20" t="s">
        <v>98</v>
      </c>
      <c r="L658" s="20">
        <f>VLOOKUP(K658,Table12[#All],2,0)</f>
        <v>0</v>
      </c>
      <c r="M658" s="20" t="s">
        <v>126</v>
      </c>
      <c r="N658" s="20">
        <f>VLOOKUP(M658,Table13[#All],2,0)</f>
        <v>0</v>
      </c>
      <c r="O658" s="20" t="s">
        <v>119</v>
      </c>
      <c r="P658" s="20">
        <f>VLOOKUP(O658,Table14[#All],2,0)</f>
        <v>0</v>
      </c>
      <c r="Q658" s="20" t="s">
        <v>104</v>
      </c>
      <c r="R658" s="20">
        <f>VLOOKUP(Q658,Table16[#All],2,0)</f>
        <v>0</v>
      </c>
      <c r="S658" s="20" t="s">
        <v>111</v>
      </c>
      <c r="T658" s="20">
        <f>VLOOKUP(S658,Table17[#All],2,0)</f>
        <v>0</v>
      </c>
      <c r="U658" s="21">
        <v>145500</v>
      </c>
    </row>
    <row r="659" spans="1:21">
      <c r="A659" s="22" t="s">
        <v>212</v>
      </c>
      <c r="B659" s="20">
        <f>VLOOKUP(A659,Table7[#All],2,)</f>
        <v>2</v>
      </c>
      <c r="C659" s="23" t="s">
        <v>91</v>
      </c>
      <c r="D659" s="20">
        <f>VLOOKUP(C659,Table8[#All],2,0)</f>
        <v>0</v>
      </c>
      <c r="E659" s="23" t="s">
        <v>92</v>
      </c>
      <c r="F659" s="20">
        <f>VLOOKUP(E659,Table9[#All],2,0)</f>
        <v>0</v>
      </c>
      <c r="G659" s="23" t="s">
        <v>122</v>
      </c>
      <c r="H659" s="20">
        <f>VLOOKUP(G659,Table10[#All],2,0)</f>
        <v>0</v>
      </c>
      <c r="I659" s="23" t="s">
        <v>119</v>
      </c>
      <c r="J659" s="20">
        <f>VLOOKUP(I659,Table11[#All],2,0)</f>
        <v>0</v>
      </c>
      <c r="K659" s="23" t="s">
        <v>98</v>
      </c>
      <c r="L659" s="20">
        <f>VLOOKUP(K659,Table12[#All],2,0)</f>
        <v>0</v>
      </c>
      <c r="M659" s="23" t="s">
        <v>98</v>
      </c>
      <c r="N659" s="20">
        <f>VLOOKUP(M659,Table13[#All],2,0)</f>
        <v>2</v>
      </c>
      <c r="O659" s="23" t="s">
        <v>98</v>
      </c>
      <c r="P659" s="20">
        <f>VLOOKUP(O659,Table14[#All],2,0)</f>
        <v>1</v>
      </c>
      <c r="Q659" s="23" t="s">
        <v>191</v>
      </c>
      <c r="R659" s="20">
        <f>VLOOKUP(Q659,Table16[#All],2,0)</f>
        <v>2</v>
      </c>
      <c r="S659" s="23" t="s">
        <v>111</v>
      </c>
      <c r="T659" s="20">
        <f>VLOOKUP(S659,Table17[#All],2,0)</f>
        <v>0</v>
      </c>
      <c r="U659" s="24">
        <v>149000</v>
      </c>
    </row>
    <row r="660" spans="1:21">
      <c r="A660" s="19" t="s">
        <v>89</v>
      </c>
      <c r="B660" s="20">
        <f>VLOOKUP(A660,Table7[#All],2,)</f>
        <v>11</v>
      </c>
      <c r="C660" s="20" t="s">
        <v>182</v>
      </c>
      <c r="D660" s="20">
        <f>VLOOKUP(C660,Table8[#All],2,0)</f>
        <v>3</v>
      </c>
      <c r="E660" s="20" t="s">
        <v>92</v>
      </c>
      <c r="F660" s="20">
        <f>VLOOKUP(E660,Table9[#All],2,0)</f>
        <v>0</v>
      </c>
      <c r="G660" s="20" t="s">
        <v>176</v>
      </c>
      <c r="H660" s="20">
        <f>VLOOKUP(G660,Table10[#All],2,0)</f>
        <v>2</v>
      </c>
      <c r="I660" s="20" t="s">
        <v>98</v>
      </c>
      <c r="J660" s="20">
        <f>VLOOKUP(I660,Table11[#All],2,0)</f>
        <v>1</v>
      </c>
      <c r="K660" s="20" t="s">
        <v>98</v>
      </c>
      <c r="L660" s="20">
        <f>VLOOKUP(K660,Table12[#All],2,0)</f>
        <v>0</v>
      </c>
      <c r="M660" s="20" t="s">
        <v>98</v>
      </c>
      <c r="N660" s="20">
        <f>VLOOKUP(M660,Table13[#All],2,0)</f>
        <v>2</v>
      </c>
      <c r="O660" s="20" t="s">
        <v>98</v>
      </c>
      <c r="P660" s="20">
        <f>VLOOKUP(O660,Table14[#All],2,0)</f>
        <v>1</v>
      </c>
      <c r="Q660" s="20" t="s">
        <v>104</v>
      </c>
      <c r="R660" s="20">
        <f>VLOOKUP(Q660,Table16[#All],2,0)</f>
        <v>0</v>
      </c>
      <c r="S660" s="20" t="s">
        <v>172</v>
      </c>
      <c r="T660" s="20">
        <f>VLOOKUP(S660,Table17[#All],2,0)</f>
        <v>1</v>
      </c>
      <c r="U660" s="21">
        <v>97500</v>
      </c>
    </row>
    <row r="661" spans="1:21">
      <c r="A661" s="22" t="s">
        <v>206</v>
      </c>
      <c r="B661" s="20">
        <f>VLOOKUP(A661,Table7[#All],2,)</f>
        <v>15</v>
      </c>
      <c r="C661" s="23" t="s">
        <v>91</v>
      </c>
      <c r="D661" s="20">
        <f>VLOOKUP(C661,Table8[#All],2,0)</f>
        <v>0</v>
      </c>
      <c r="E661" s="23" t="s">
        <v>92</v>
      </c>
      <c r="F661" s="20">
        <f>VLOOKUP(E661,Table9[#All],2,0)</f>
        <v>0</v>
      </c>
      <c r="G661" s="23" t="s">
        <v>93</v>
      </c>
      <c r="H661" s="20">
        <f>VLOOKUP(G661,Table10[#All],2,0)</f>
        <v>1</v>
      </c>
      <c r="I661" s="23" t="s">
        <v>98</v>
      </c>
      <c r="J661" s="20">
        <f>VLOOKUP(I661,Table11[#All],2,0)</f>
        <v>1</v>
      </c>
      <c r="K661" s="23" t="s">
        <v>98</v>
      </c>
      <c r="L661" s="20">
        <f>VLOOKUP(K661,Table12[#All],2,0)</f>
        <v>0</v>
      </c>
      <c r="M661" s="23" t="s">
        <v>126</v>
      </c>
      <c r="N661" s="20">
        <f>VLOOKUP(M661,Table13[#All],2,0)</f>
        <v>0</v>
      </c>
      <c r="O661" s="23" t="s">
        <v>98</v>
      </c>
      <c r="P661" s="20">
        <f>VLOOKUP(O661,Table14[#All],2,0)</f>
        <v>1</v>
      </c>
      <c r="Q661" s="23" t="s">
        <v>104</v>
      </c>
      <c r="R661" s="20">
        <f>VLOOKUP(Q661,Table16[#All],2,0)</f>
        <v>0</v>
      </c>
      <c r="S661" s="23" t="s">
        <v>111</v>
      </c>
      <c r="T661" s="20">
        <f>VLOOKUP(S661,Table17[#All],2,0)</f>
        <v>0</v>
      </c>
      <c r="U661" s="24">
        <v>167000</v>
      </c>
    </row>
    <row r="662" spans="1:21">
      <c r="A662" s="19" t="s">
        <v>175</v>
      </c>
      <c r="B662" s="20">
        <f>VLOOKUP(A662,Table7[#All],2,)</f>
        <v>6</v>
      </c>
      <c r="C662" s="20" t="s">
        <v>91</v>
      </c>
      <c r="D662" s="20">
        <f>VLOOKUP(C662,Table8[#All],2,0)</f>
        <v>0</v>
      </c>
      <c r="E662" s="20" t="s">
        <v>92</v>
      </c>
      <c r="F662" s="20">
        <f>VLOOKUP(E662,Table9[#All],2,0)</f>
        <v>0</v>
      </c>
      <c r="G662" s="20" t="s">
        <v>122</v>
      </c>
      <c r="H662" s="20">
        <f>VLOOKUP(G662,Table10[#All],2,0)</f>
        <v>0</v>
      </c>
      <c r="I662" s="20" t="s">
        <v>119</v>
      </c>
      <c r="J662" s="20">
        <f>VLOOKUP(I662,Table11[#All],2,0)</f>
        <v>0</v>
      </c>
      <c r="K662" s="20" t="s">
        <v>98</v>
      </c>
      <c r="L662" s="20">
        <f>VLOOKUP(K662,Table12[#All],2,0)</f>
        <v>0</v>
      </c>
      <c r="M662" s="20" t="s">
        <v>98</v>
      </c>
      <c r="N662" s="20">
        <f>VLOOKUP(M662,Table13[#All],2,0)</f>
        <v>2</v>
      </c>
      <c r="O662" s="20" t="s">
        <v>98</v>
      </c>
      <c r="P662" s="20">
        <f>VLOOKUP(O662,Table14[#All],2,0)</f>
        <v>1</v>
      </c>
      <c r="Q662" s="20" t="s">
        <v>104</v>
      </c>
      <c r="R662" s="20">
        <f>VLOOKUP(Q662,Table16[#All],2,0)</f>
        <v>0</v>
      </c>
      <c r="S662" s="20" t="s">
        <v>111</v>
      </c>
      <c r="T662" s="20">
        <f>VLOOKUP(S662,Table17[#All],2,0)</f>
        <v>0</v>
      </c>
      <c r="U662" s="21">
        <v>197900</v>
      </c>
    </row>
    <row r="663" spans="1:21">
      <c r="A663" s="22" t="s">
        <v>162</v>
      </c>
      <c r="B663" s="20">
        <f>VLOOKUP(A663,Table7[#All],2,)</f>
        <v>3</v>
      </c>
      <c r="C663" s="23" t="s">
        <v>91</v>
      </c>
      <c r="D663" s="20">
        <f>VLOOKUP(C663,Table8[#All],2,0)</f>
        <v>0</v>
      </c>
      <c r="E663" s="23" t="s">
        <v>92</v>
      </c>
      <c r="F663" s="20">
        <f>VLOOKUP(E663,Table9[#All],2,0)</f>
        <v>0</v>
      </c>
      <c r="G663" s="23" t="s">
        <v>122</v>
      </c>
      <c r="H663" s="20">
        <f>VLOOKUP(G663,Table10[#All],2,0)</f>
        <v>0</v>
      </c>
      <c r="I663" s="23" t="s">
        <v>119</v>
      </c>
      <c r="J663" s="20">
        <f>VLOOKUP(I663,Table11[#All],2,0)</f>
        <v>0</v>
      </c>
      <c r="K663" s="23" t="s">
        <v>119</v>
      </c>
      <c r="L663" s="20">
        <f>VLOOKUP(K663,Table12[#All],2,0)</f>
        <v>1</v>
      </c>
      <c r="M663" s="23" t="s">
        <v>126</v>
      </c>
      <c r="N663" s="20">
        <f>VLOOKUP(M663,Table13[#All],2,0)</f>
        <v>0</v>
      </c>
      <c r="O663" s="23" t="s">
        <v>119</v>
      </c>
      <c r="P663" s="20">
        <f>VLOOKUP(O663,Table14[#All],2,0)</f>
        <v>0</v>
      </c>
      <c r="Q663" s="23" t="s">
        <v>104</v>
      </c>
      <c r="R663" s="20">
        <f>VLOOKUP(Q663,Table16[#All],2,0)</f>
        <v>0</v>
      </c>
      <c r="S663" s="23" t="s">
        <v>111</v>
      </c>
      <c r="T663" s="20">
        <f>VLOOKUP(S663,Table17[#All],2,0)</f>
        <v>0</v>
      </c>
      <c r="U663" s="24">
        <v>402000</v>
      </c>
    </row>
    <row r="664" spans="1:21">
      <c r="A664" s="19" t="s">
        <v>89</v>
      </c>
      <c r="B664" s="20">
        <f>VLOOKUP(A664,Table7[#All],2,)</f>
        <v>11</v>
      </c>
      <c r="C664" s="20" t="s">
        <v>91</v>
      </c>
      <c r="D664" s="20">
        <f>VLOOKUP(C664,Table8[#All],2,0)</f>
        <v>0</v>
      </c>
      <c r="E664" s="20" t="s">
        <v>92</v>
      </c>
      <c r="F664" s="20">
        <f>VLOOKUP(E664,Table9[#All],2,0)</f>
        <v>0</v>
      </c>
      <c r="G664" s="20" t="s">
        <v>93</v>
      </c>
      <c r="H664" s="20">
        <f>VLOOKUP(G664,Table10[#All],2,0)</f>
        <v>1</v>
      </c>
      <c r="I664" s="20" t="s">
        <v>139</v>
      </c>
      <c r="J664" s="20">
        <f>VLOOKUP(I664,Table11[#All],2,0)</f>
        <v>4</v>
      </c>
      <c r="K664" s="20" t="s">
        <v>139</v>
      </c>
      <c r="L664" s="20">
        <f>VLOOKUP(K664,Table12[#All],2,0)</f>
        <v>3</v>
      </c>
      <c r="M664" s="20" t="s">
        <v>119</v>
      </c>
      <c r="N664" s="20">
        <f>VLOOKUP(M664,Table13[#All],2,0)</f>
        <v>1</v>
      </c>
      <c r="O664" s="20" t="s">
        <v>98</v>
      </c>
      <c r="P664" s="20">
        <f>VLOOKUP(O664,Table14[#All],2,0)</f>
        <v>1</v>
      </c>
      <c r="Q664" s="20" t="s">
        <v>104</v>
      </c>
      <c r="R664" s="20">
        <f>VLOOKUP(Q664,Table16[#All],2,0)</f>
        <v>0</v>
      </c>
      <c r="S664" s="20" t="s">
        <v>111</v>
      </c>
      <c r="T664" s="20">
        <f>VLOOKUP(S664,Table17[#All],2,0)</f>
        <v>0</v>
      </c>
      <c r="U664" s="21">
        <v>110000</v>
      </c>
    </row>
    <row r="665" spans="1:21">
      <c r="A665" s="22" t="s">
        <v>206</v>
      </c>
      <c r="B665" s="20">
        <f>VLOOKUP(A665,Table7[#All],2,)</f>
        <v>15</v>
      </c>
      <c r="C665" s="23" t="s">
        <v>91</v>
      </c>
      <c r="D665" s="20">
        <f>VLOOKUP(C665,Table8[#All],2,0)</f>
        <v>0</v>
      </c>
      <c r="E665" s="23" t="s">
        <v>92</v>
      </c>
      <c r="F665" s="20">
        <f>VLOOKUP(E665,Table9[#All],2,0)</f>
        <v>0</v>
      </c>
      <c r="G665" s="23" t="s">
        <v>183</v>
      </c>
      <c r="H665" s="20">
        <f>VLOOKUP(G665,Table10[#All],2,0)</f>
        <v>4</v>
      </c>
      <c r="I665" s="23" t="s">
        <v>119</v>
      </c>
      <c r="J665" s="20">
        <f>VLOOKUP(I665,Table11[#All],2,0)</f>
        <v>0</v>
      </c>
      <c r="K665" s="23" t="s">
        <v>98</v>
      </c>
      <c r="L665" s="20">
        <f>VLOOKUP(K665,Table12[#All],2,0)</f>
        <v>0</v>
      </c>
      <c r="M665" s="23" t="s">
        <v>98</v>
      </c>
      <c r="N665" s="20">
        <f>VLOOKUP(M665,Table13[#All],2,0)</f>
        <v>2</v>
      </c>
      <c r="O665" s="23" t="s">
        <v>98</v>
      </c>
      <c r="P665" s="20">
        <f>VLOOKUP(O665,Table14[#All],2,0)</f>
        <v>1</v>
      </c>
      <c r="Q665" s="23" t="s">
        <v>104</v>
      </c>
      <c r="R665" s="20">
        <f>VLOOKUP(Q665,Table16[#All],2,0)</f>
        <v>0</v>
      </c>
      <c r="S665" s="23" t="s">
        <v>111</v>
      </c>
      <c r="T665" s="20">
        <f>VLOOKUP(S665,Table17[#All],2,0)</f>
        <v>0</v>
      </c>
      <c r="U665" s="24">
        <v>137500</v>
      </c>
    </row>
    <row r="666" spans="1:21">
      <c r="A666" s="19" t="s">
        <v>163</v>
      </c>
      <c r="B666" s="20">
        <f>VLOOKUP(A666,Table7[#All],2,)</f>
        <v>5</v>
      </c>
      <c r="C666" s="20" t="s">
        <v>225</v>
      </c>
      <c r="D666" s="20">
        <f>VLOOKUP(C666,Table8[#All],2,0)</f>
        <v>6</v>
      </c>
      <c r="E666" s="20" t="s">
        <v>92</v>
      </c>
      <c r="F666" s="20">
        <f>VLOOKUP(E666,Table9[#All],2,0)</f>
        <v>0</v>
      </c>
      <c r="G666" s="20" t="s">
        <v>93</v>
      </c>
      <c r="H666" s="20">
        <f>VLOOKUP(G666,Table10[#All],2,0)</f>
        <v>1</v>
      </c>
      <c r="I666" s="20" t="s">
        <v>126</v>
      </c>
      <c r="J666" s="20">
        <f>VLOOKUP(I666,Table11[#All],2,0)</f>
        <v>2</v>
      </c>
      <c r="K666" s="20" t="s">
        <v>98</v>
      </c>
      <c r="L666" s="20">
        <f>VLOOKUP(K666,Table12[#All],2,0)</f>
        <v>0</v>
      </c>
      <c r="M666" s="20" t="s">
        <v>126</v>
      </c>
      <c r="N666" s="20">
        <f>VLOOKUP(M666,Table13[#All],2,0)</f>
        <v>0</v>
      </c>
      <c r="O666" s="20" t="s">
        <v>126</v>
      </c>
      <c r="P666" s="20">
        <f>VLOOKUP(O666,Table14[#All],2,0)</f>
        <v>2</v>
      </c>
      <c r="Q666" s="20" t="s">
        <v>104</v>
      </c>
      <c r="R666" s="20">
        <f>VLOOKUP(Q666,Table16[#All],2,0)</f>
        <v>0</v>
      </c>
      <c r="S666" s="20" t="s">
        <v>150</v>
      </c>
      <c r="T666" s="20">
        <f>VLOOKUP(S666,Table17[#All],2,0)</f>
        <v>2</v>
      </c>
      <c r="U666" s="21">
        <v>423000</v>
      </c>
    </row>
    <row r="667" spans="1:21">
      <c r="A667" s="22" t="s">
        <v>121</v>
      </c>
      <c r="B667" s="20">
        <f>VLOOKUP(A667,Table7[#All],2,)</f>
        <v>17</v>
      </c>
      <c r="C667" s="23" t="s">
        <v>91</v>
      </c>
      <c r="D667" s="20">
        <f>VLOOKUP(C667,Table8[#All],2,0)</f>
        <v>0</v>
      </c>
      <c r="E667" s="23" t="s">
        <v>92</v>
      </c>
      <c r="F667" s="20">
        <f>VLOOKUP(E667,Table9[#All],2,0)</f>
        <v>0</v>
      </c>
      <c r="G667" s="23" t="s">
        <v>122</v>
      </c>
      <c r="H667" s="20">
        <f>VLOOKUP(G667,Table10[#All],2,0)</f>
        <v>0</v>
      </c>
      <c r="I667" s="23" t="s">
        <v>119</v>
      </c>
      <c r="J667" s="20">
        <f>VLOOKUP(I667,Table11[#All],2,0)</f>
        <v>0</v>
      </c>
      <c r="K667" s="23" t="s">
        <v>98</v>
      </c>
      <c r="L667" s="20">
        <f>VLOOKUP(K667,Table12[#All],2,0)</f>
        <v>0</v>
      </c>
      <c r="M667" s="23" t="s">
        <v>126</v>
      </c>
      <c r="N667" s="20">
        <f>VLOOKUP(M667,Table13[#All],2,0)</f>
        <v>0</v>
      </c>
      <c r="O667" s="23" t="s">
        <v>119</v>
      </c>
      <c r="P667" s="20">
        <f>VLOOKUP(O667,Table14[#All],2,0)</f>
        <v>0</v>
      </c>
      <c r="Q667" s="23" t="s">
        <v>104</v>
      </c>
      <c r="R667" s="20">
        <f>VLOOKUP(Q667,Table16[#All],2,0)</f>
        <v>0</v>
      </c>
      <c r="S667" s="23" t="s">
        <v>111</v>
      </c>
      <c r="T667" s="20">
        <f>VLOOKUP(S667,Table17[#All],2,0)</f>
        <v>0</v>
      </c>
      <c r="U667" s="24">
        <v>230500</v>
      </c>
    </row>
    <row r="668" spans="1:21">
      <c r="A668" s="19" t="s">
        <v>89</v>
      </c>
      <c r="B668" s="20">
        <f>VLOOKUP(A668,Table7[#All],2,)</f>
        <v>11</v>
      </c>
      <c r="C668" s="20" t="s">
        <v>91</v>
      </c>
      <c r="D668" s="20">
        <f>VLOOKUP(C668,Table8[#All],2,0)</f>
        <v>0</v>
      </c>
      <c r="E668" s="20" t="s">
        <v>92</v>
      </c>
      <c r="F668" s="20">
        <f>VLOOKUP(E668,Table9[#All],2,0)</f>
        <v>0</v>
      </c>
      <c r="G668" s="20" t="s">
        <v>122</v>
      </c>
      <c r="H668" s="20">
        <f>VLOOKUP(G668,Table10[#All],2,0)</f>
        <v>0</v>
      </c>
      <c r="I668" s="20" t="s">
        <v>119</v>
      </c>
      <c r="J668" s="20">
        <f>VLOOKUP(I668,Table11[#All],2,0)</f>
        <v>0</v>
      </c>
      <c r="K668" s="20" t="s">
        <v>98</v>
      </c>
      <c r="L668" s="20">
        <f>VLOOKUP(K668,Table12[#All],2,0)</f>
        <v>0</v>
      </c>
      <c r="M668" s="20" t="s">
        <v>98</v>
      </c>
      <c r="N668" s="20">
        <f>VLOOKUP(M668,Table13[#All],2,0)</f>
        <v>2</v>
      </c>
      <c r="O668" s="20" t="s">
        <v>98</v>
      </c>
      <c r="P668" s="20">
        <f>VLOOKUP(O668,Table14[#All],2,0)</f>
        <v>1</v>
      </c>
      <c r="Q668" s="20" t="s">
        <v>104</v>
      </c>
      <c r="R668" s="20">
        <f>VLOOKUP(Q668,Table16[#All],2,0)</f>
        <v>0</v>
      </c>
      <c r="S668" s="20" t="s">
        <v>172</v>
      </c>
      <c r="T668" s="20">
        <f>VLOOKUP(S668,Table17[#All],2,0)</f>
        <v>1</v>
      </c>
      <c r="U668" s="21">
        <v>129000</v>
      </c>
    </row>
    <row r="669" spans="1:21">
      <c r="A669" s="22" t="s">
        <v>165</v>
      </c>
      <c r="B669" s="20">
        <f>VLOOKUP(A669,Table7[#All],2,)</f>
        <v>12</v>
      </c>
      <c r="C669" s="23" t="s">
        <v>91</v>
      </c>
      <c r="D669" s="20">
        <f>VLOOKUP(C669,Table8[#All],2,0)</f>
        <v>0</v>
      </c>
      <c r="E669" s="23" t="s">
        <v>92</v>
      </c>
      <c r="F669" s="20">
        <f>VLOOKUP(E669,Table9[#All],2,0)</f>
        <v>0</v>
      </c>
      <c r="G669" s="23" t="s">
        <v>93</v>
      </c>
      <c r="H669" s="20">
        <f>VLOOKUP(G669,Table10[#All],2,0)</f>
        <v>1</v>
      </c>
      <c r="I669" s="23" t="s">
        <v>119</v>
      </c>
      <c r="J669" s="20">
        <f>VLOOKUP(I669,Table11[#All],2,0)</f>
        <v>0</v>
      </c>
      <c r="K669" s="23" t="s">
        <v>98</v>
      </c>
      <c r="L669" s="20">
        <f>VLOOKUP(K669,Table12[#All],2,0)</f>
        <v>0</v>
      </c>
      <c r="M669" s="23" t="s">
        <v>126</v>
      </c>
      <c r="N669" s="20">
        <f>VLOOKUP(M669,Table13[#All],2,0)</f>
        <v>0</v>
      </c>
      <c r="O669" s="23" t="s">
        <v>119</v>
      </c>
      <c r="P669" s="20">
        <f>VLOOKUP(O669,Table14[#All],2,0)</f>
        <v>0</v>
      </c>
      <c r="Q669" s="23" t="s">
        <v>104</v>
      </c>
      <c r="R669" s="20">
        <f>VLOOKUP(Q669,Table16[#All],2,0)</f>
        <v>0</v>
      </c>
      <c r="S669" s="23" t="s">
        <v>111</v>
      </c>
      <c r="T669" s="20">
        <f>VLOOKUP(S669,Table17[#All],2,0)</f>
        <v>0</v>
      </c>
      <c r="U669" s="24">
        <v>193500</v>
      </c>
    </row>
    <row r="670" spans="1:21">
      <c r="A670" s="19" t="s">
        <v>169</v>
      </c>
      <c r="B670" s="20">
        <f>VLOOKUP(A670,Table7[#All],2,)</f>
        <v>9</v>
      </c>
      <c r="C670" s="20" t="s">
        <v>91</v>
      </c>
      <c r="D670" s="20">
        <f>VLOOKUP(C670,Table8[#All],2,0)</f>
        <v>0</v>
      </c>
      <c r="E670" s="20" t="s">
        <v>92</v>
      </c>
      <c r="F670" s="20">
        <f>VLOOKUP(E670,Table9[#All],2,0)</f>
        <v>0</v>
      </c>
      <c r="G670" s="20" t="s">
        <v>93</v>
      </c>
      <c r="H670" s="20">
        <f>VLOOKUP(G670,Table10[#All],2,0)</f>
        <v>1</v>
      </c>
      <c r="I670" s="20" t="s">
        <v>98</v>
      </c>
      <c r="J670" s="20">
        <f>VLOOKUP(I670,Table11[#All],2,0)</f>
        <v>1</v>
      </c>
      <c r="K670" s="20" t="s">
        <v>98</v>
      </c>
      <c r="L670" s="20">
        <f>VLOOKUP(K670,Table12[#All],2,0)</f>
        <v>0</v>
      </c>
      <c r="M670" s="20" t="s">
        <v>119</v>
      </c>
      <c r="N670" s="20">
        <f>VLOOKUP(M670,Table13[#All],2,0)</f>
        <v>1</v>
      </c>
      <c r="O670" s="20" t="s">
        <v>98</v>
      </c>
      <c r="P670" s="20">
        <f>VLOOKUP(O670,Table14[#All],2,0)</f>
        <v>1</v>
      </c>
      <c r="Q670" s="20" t="s">
        <v>104</v>
      </c>
      <c r="R670" s="20">
        <f>VLOOKUP(Q670,Table16[#All],2,0)</f>
        <v>0</v>
      </c>
      <c r="S670" s="20" t="s">
        <v>111</v>
      </c>
      <c r="T670" s="20">
        <f>VLOOKUP(S670,Table17[#All],2,0)</f>
        <v>0</v>
      </c>
      <c r="U670" s="21">
        <v>168000</v>
      </c>
    </row>
    <row r="671" spans="1:21">
      <c r="A671" s="22" t="s">
        <v>212</v>
      </c>
      <c r="B671" s="20">
        <f>VLOOKUP(A671,Table7[#All],2,)</f>
        <v>2</v>
      </c>
      <c r="C671" s="23" t="s">
        <v>91</v>
      </c>
      <c r="D671" s="20">
        <f>VLOOKUP(C671,Table8[#All],2,0)</f>
        <v>0</v>
      </c>
      <c r="E671" s="23" t="s">
        <v>92</v>
      </c>
      <c r="F671" s="20">
        <f>VLOOKUP(E671,Table9[#All],2,0)</f>
        <v>0</v>
      </c>
      <c r="G671" s="23" t="s">
        <v>93</v>
      </c>
      <c r="H671" s="20">
        <f>VLOOKUP(G671,Table10[#All],2,0)</f>
        <v>1</v>
      </c>
      <c r="I671" s="23" t="s">
        <v>139</v>
      </c>
      <c r="J671" s="20">
        <f>VLOOKUP(I671,Table11[#All],2,0)</f>
        <v>4</v>
      </c>
      <c r="K671" s="23" t="s">
        <v>98</v>
      </c>
      <c r="L671" s="20">
        <f>VLOOKUP(K671,Table12[#All],2,0)</f>
        <v>0</v>
      </c>
      <c r="M671" s="23" t="s">
        <v>126</v>
      </c>
      <c r="N671" s="20">
        <f>VLOOKUP(M671,Table13[#All],2,0)</f>
        <v>0</v>
      </c>
      <c r="O671" s="23" t="s">
        <v>139</v>
      </c>
      <c r="P671" s="20">
        <f>VLOOKUP(O671,Table14[#All],2,0)</f>
        <v>3</v>
      </c>
      <c r="Q671" s="23" t="s">
        <v>104</v>
      </c>
      <c r="R671" s="20">
        <f>VLOOKUP(Q671,Table16[#All],2,0)</f>
        <v>0</v>
      </c>
      <c r="S671" s="23" t="s">
        <v>111</v>
      </c>
      <c r="T671" s="20">
        <f>VLOOKUP(S671,Table17[#All],2,0)</f>
        <v>0</v>
      </c>
      <c r="U671" s="24">
        <v>137500</v>
      </c>
    </row>
    <row r="672" spans="1:21">
      <c r="A672" s="19" t="s">
        <v>209</v>
      </c>
      <c r="B672" s="20">
        <f>VLOOKUP(A672,Table7[#All],2,)</f>
        <v>0</v>
      </c>
      <c r="C672" s="20" t="s">
        <v>91</v>
      </c>
      <c r="D672" s="20">
        <f>VLOOKUP(C672,Table8[#All],2,0)</f>
        <v>0</v>
      </c>
      <c r="E672" s="20" t="s">
        <v>92</v>
      </c>
      <c r="F672" s="20">
        <f>VLOOKUP(E672,Table9[#All],2,0)</f>
        <v>0</v>
      </c>
      <c r="G672" s="20" t="s">
        <v>122</v>
      </c>
      <c r="H672" s="20">
        <f>VLOOKUP(G672,Table10[#All],2,0)</f>
        <v>0</v>
      </c>
      <c r="I672" s="20" t="s">
        <v>119</v>
      </c>
      <c r="J672" s="20">
        <f>VLOOKUP(I672,Table11[#All],2,0)</f>
        <v>0</v>
      </c>
      <c r="K672" s="20" t="s">
        <v>98</v>
      </c>
      <c r="L672" s="20">
        <f>VLOOKUP(K672,Table12[#All],2,0)</f>
        <v>0</v>
      </c>
      <c r="M672" s="20" t="s">
        <v>126</v>
      </c>
      <c r="N672" s="20">
        <f>VLOOKUP(M672,Table13[#All],2,0)</f>
        <v>0</v>
      </c>
      <c r="O672" s="20" t="s">
        <v>119</v>
      </c>
      <c r="P672" s="20">
        <f>VLOOKUP(O672,Table14[#All],2,0)</f>
        <v>0</v>
      </c>
      <c r="Q672" s="20" t="s">
        <v>104</v>
      </c>
      <c r="R672" s="20">
        <f>VLOOKUP(Q672,Table16[#All],2,0)</f>
        <v>0</v>
      </c>
      <c r="S672" s="20" t="s">
        <v>111</v>
      </c>
      <c r="T672" s="20">
        <f>VLOOKUP(S672,Table17[#All],2,0)</f>
        <v>0</v>
      </c>
      <c r="U672" s="21">
        <v>173500</v>
      </c>
    </row>
    <row r="673" spans="1:21">
      <c r="A673" s="22" t="s">
        <v>206</v>
      </c>
      <c r="B673" s="20">
        <f>VLOOKUP(A673,Table7[#All],2,)</f>
        <v>15</v>
      </c>
      <c r="C673" s="23" t="s">
        <v>182</v>
      </c>
      <c r="D673" s="20">
        <f>VLOOKUP(C673,Table8[#All],2,0)</f>
        <v>3</v>
      </c>
      <c r="E673" s="23" t="s">
        <v>92</v>
      </c>
      <c r="F673" s="20">
        <f>VLOOKUP(E673,Table9[#All],2,0)</f>
        <v>0</v>
      </c>
      <c r="G673" s="23" t="s">
        <v>122</v>
      </c>
      <c r="H673" s="20">
        <f>VLOOKUP(G673,Table10[#All],2,0)</f>
        <v>0</v>
      </c>
      <c r="I673" s="23" t="s">
        <v>98</v>
      </c>
      <c r="J673" s="20">
        <f>VLOOKUP(I673,Table11[#All],2,0)</f>
        <v>1</v>
      </c>
      <c r="K673" s="23" t="s">
        <v>98</v>
      </c>
      <c r="L673" s="20">
        <f>VLOOKUP(K673,Table12[#All],2,0)</f>
        <v>0</v>
      </c>
      <c r="M673" s="23" t="s">
        <v>98</v>
      </c>
      <c r="N673" s="20">
        <f>VLOOKUP(M673,Table13[#All],2,0)</f>
        <v>2</v>
      </c>
      <c r="O673" s="23" t="s">
        <v>98</v>
      </c>
      <c r="P673" s="20">
        <f>VLOOKUP(O673,Table14[#All],2,0)</f>
        <v>1</v>
      </c>
      <c r="Q673" s="23" t="s">
        <v>104</v>
      </c>
      <c r="R673" s="20">
        <f>VLOOKUP(Q673,Table16[#All],2,0)</f>
        <v>0</v>
      </c>
      <c r="S673" s="23" t="s">
        <v>111</v>
      </c>
      <c r="T673" s="20">
        <f>VLOOKUP(S673,Table17[#All],2,0)</f>
        <v>0</v>
      </c>
      <c r="U673" s="24">
        <v>103600</v>
      </c>
    </row>
    <row r="674" spans="1:21">
      <c r="A674" s="19" t="s">
        <v>227</v>
      </c>
      <c r="B674" s="20">
        <f>VLOOKUP(A674,Table7[#All],2,)</f>
        <v>1</v>
      </c>
      <c r="C674" s="20" t="s">
        <v>91</v>
      </c>
      <c r="D674" s="20">
        <f>VLOOKUP(C674,Table8[#All],2,0)</f>
        <v>0</v>
      </c>
      <c r="E674" s="20" t="s">
        <v>92</v>
      </c>
      <c r="F674" s="20">
        <f>VLOOKUP(E674,Table9[#All],2,0)</f>
        <v>0</v>
      </c>
      <c r="G674" s="20" t="s">
        <v>93</v>
      </c>
      <c r="H674" s="20">
        <f>VLOOKUP(G674,Table10[#All],2,0)</f>
        <v>1</v>
      </c>
      <c r="I674" s="20" t="s">
        <v>119</v>
      </c>
      <c r="J674" s="20">
        <f>VLOOKUP(I674,Table11[#All],2,0)</f>
        <v>0</v>
      </c>
      <c r="K674" s="20" t="s">
        <v>98</v>
      </c>
      <c r="L674" s="20">
        <f>VLOOKUP(K674,Table12[#All],2,0)</f>
        <v>0</v>
      </c>
      <c r="M674" s="20" t="s">
        <v>98</v>
      </c>
      <c r="N674" s="20">
        <f>VLOOKUP(M674,Table13[#All],2,0)</f>
        <v>2</v>
      </c>
      <c r="O674" s="20" t="s">
        <v>98</v>
      </c>
      <c r="P674" s="20">
        <f>VLOOKUP(O674,Table14[#All],2,0)</f>
        <v>1</v>
      </c>
      <c r="Q674" s="20" t="s">
        <v>104</v>
      </c>
      <c r="R674" s="20">
        <f>VLOOKUP(Q674,Table16[#All],2,0)</f>
        <v>0</v>
      </c>
      <c r="S674" s="20" t="s">
        <v>111</v>
      </c>
      <c r="T674" s="20">
        <f>VLOOKUP(S674,Table17[#All],2,0)</f>
        <v>0</v>
      </c>
      <c r="U674" s="21">
        <v>165000</v>
      </c>
    </row>
    <row r="675" spans="1:21">
      <c r="A675" s="22" t="s">
        <v>212</v>
      </c>
      <c r="B675" s="20">
        <f>VLOOKUP(A675,Table7[#All],2,)</f>
        <v>2</v>
      </c>
      <c r="C675" s="23" t="s">
        <v>91</v>
      </c>
      <c r="D675" s="20">
        <f>VLOOKUP(C675,Table8[#All],2,0)</f>
        <v>0</v>
      </c>
      <c r="E675" s="23" t="s">
        <v>92</v>
      </c>
      <c r="F675" s="20">
        <f>VLOOKUP(E675,Table9[#All],2,0)</f>
        <v>0</v>
      </c>
      <c r="G675" s="23" t="s">
        <v>93</v>
      </c>
      <c r="H675" s="20">
        <f>VLOOKUP(G675,Table10[#All],2,0)</f>
        <v>1</v>
      </c>
      <c r="I675" s="23" t="s">
        <v>98</v>
      </c>
      <c r="J675" s="20">
        <f>VLOOKUP(I675,Table11[#All],2,0)</f>
        <v>1</v>
      </c>
      <c r="K675" s="23" t="s">
        <v>98</v>
      </c>
      <c r="L675" s="20">
        <f>VLOOKUP(K675,Table12[#All],2,0)</f>
        <v>0</v>
      </c>
      <c r="M675" s="23" t="s">
        <v>126</v>
      </c>
      <c r="N675" s="20">
        <f>VLOOKUP(M675,Table13[#All],2,0)</f>
        <v>0</v>
      </c>
      <c r="O675" s="23" t="s">
        <v>119</v>
      </c>
      <c r="P675" s="20">
        <f>VLOOKUP(O675,Table14[#All],2,0)</f>
        <v>0</v>
      </c>
      <c r="Q675" s="23" t="s">
        <v>104</v>
      </c>
      <c r="R675" s="20">
        <f>VLOOKUP(Q675,Table16[#All],2,0)</f>
        <v>0</v>
      </c>
      <c r="S675" s="23" t="s">
        <v>111</v>
      </c>
      <c r="T675" s="20">
        <f>VLOOKUP(S675,Table17[#All],2,0)</f>
        <v>0</v>
      </c>
      <c r="U675" s="24">
        <v>257500</v>
      </c>
    </row>
    <row r="676" spans="1:21">
      <c r="A676" s="19" t="s">
        <v>89</v>
      </c>
      <c r="B676" s="20">
        <f>VLOOKUP(A676,Table7[#All],2,)</f>
        <v>11</v>
      </c>
      <c r="C676" s="20" t="s">
        <v>91</v>
      </c>
      <c r="D676" s="20">
        <f>VLOOKUP(C676,Table8[#All],2,0)</f>
        <v>0</v>
      </c>
      <c r="E676" s="20" t="s">
        <v>92</v>
      </c>
      <c r="F676" s="20">
        <f>VLOOKUP(E676,Table9[#All],2,0)</f>
        <v>0</v>
      </c>
      <c r="G676" s="20" t="s">
        <v>93</v>
      </c>
      <c r="H676" s="20">
        <f>VLOOKUP(G676,Table10[#All],2,0)</f>
        <v>1</v>
      </c>
      <c r="I676" s="20" t="s">
        <v>98</v>
      </c>
      <c r="J676" s="20">
        <f>VLOOKUP(I676,Table11[#All],2,0)</f>
        <v>1</v>
      </c>
      <c r="K676" s="20" t="s">
        <v>98</v>
      </c>
      <c r="L676" s="20">
        <f>VLOOKUP(K676,Table12[#All],2,0)</f>
        <v>0</v>
      </c>
      <c r="M676" s="20" t="s">
        <v>98</v>
      </c>
      <c r="N676" s="20">
        <f>VLOOKUP(M676,Table13[#All],2,0)</f>
        <v>2</v>
      </c>
      <c r="O676" s="20" t="s">
        <v>98</v>
      </c>
      <c r="P676" s="20">
        <f>VLOOKUP(O676,Table14[#All],2,0)</f>
        <v>1</v>
      </c>
      <c r="Q676" s="20" t="s">
        <v>104</v>
      </c>
      <c r="R676" s="20">
        <f>VLOOKUP(Q676,Table16[#All],2,0)</f>
        <v>0</v>
      </c>
      <c r="S676" s="20" t="s">
        <v>111</v>
      </c>
      <c r="T676" s="20">
        <f>VLOOKUP(S676,Table17[#All],2,0)</f>
        <v>0</v>
      </c>
      <c r="U676" s="21">
        <v>140000</v>
      </c>
    </row>
    <row r="677" spans="1:21">
      <c r="A677" s="22" t="s">
        <v>145</v>
      </c>
      <c r="B677" s="20">
        <f>VLOOKUP(A677,Table7[#All],2,)</f>
        <v>20</v>
      </c>
      <c r="C677" s="23" t="s">
        <v>91</v>
      </c>
      <c r="D677" s="20">
        <f>VLOOKUP(C677,Table8[#All],2,0)</f>
        <v>0</v>
      </c>
      <c r="E677" s="23" t="s">
        <v>142</v>
      </c>
      <c r="F677" s="20">
        <f>VLOOKUP(E677,Table9[#All],2,0)</f>
        <v>4</v>
      </c>
      <c r="G677" s="23" t="s">
        <v>122</v>
      </c>
      <c r="H677" s="20">
        <f>VLOOKUP(G677,Table10[#All],2,0)</f>
        <v>0</v>
      </c>
      <c r="I677" s="23" t="s">
        <v>98</v>
      </c>
      <c r="J677" s="20">
        <f>VLOOKUP(I677,Table11[#All],2,0)</f>
        <v>1</v>
      </c>
      <c r="K677" s="23" t="s">
        <v>98</v>
      </c>
      <c r="L677" s="20">
        <f>VLOOKUP(K677,Table12[#All],2,0)</f>
        <v>0</v>
      </c>
      <c r="M677" s="23" t="s">
        <v>98</v>
      </c>
      <c r="N677" s="20">
        <f>VLOOKUP(M677,Table13[#All],2,0)</f>
        <v>2</v>
      </c>
      <c r="O677" s="23" t="s">
        <v>98</v>
      </c>
      <c r="P677" s="20">
        <f>VLOOKUP(O677,Table14[#All],2,0)</f>
        <v>1</v>
      </c>
      <c r="Q677" s="23" t="s">
        <v>104</v>
      </c>
      <c r="R677" s="20">
        <f>VLOOKUP(Q677,Table16[#All],2,0)</f>
        <v>0</v>
      </c>
      <c r="S677" s="23" t="s">
        <v>111</v>
      </c>
      <c r="T677" s="20">
        <f>VLOOKUP(S677,Table17[#All],2,0)</f>
        <v>0</v>
      </c>
      <c r="U677" s="24">
        <v>148500</v>
      </c>
    </row>
    <row r="678" spans="1:21">
      <c r="A678" s="19" t="s">
        <v>188</v>
      </c>
      <c r="B678" s="20">
        <f>VLOOKUP(A678,Table7[#All],2,)</f>
        <v>7</v>
      </c>
      <c r="C678" s="20" t="s">
        <v>91</v>
      </c>
      <c r="D678" s="20">
        <f>VLOOKUP(C678,Table8[#All],2,0)</f>
        <v>0</v>
      </c>
      <c r="E678" s="20" t="s">
        <v>92</v>
      </c>
      <c r="F678" s="20">
        <f>VLOOKUP(E678,Table9[#All],2,0)</f>
        <v>0</v>
      </c>
      <c r="G678" s="20" t="s">
        <v>122</v>
      </c>
      <c r="H678" s="20">
        <f>VLOOKUP(G678,Table10[#All],2,0)</f>
        <v>0</v>
      </c>
      <c r="I678" s="20" t="s">
        <v>98</v>
      </c>
      <c r="J678" s="20">
        <f>VLOOKUP(I678,Table11[#All],2,0)</f>
        <v>1</v>
      </c>
      <c r="K678" s="20" t="s">
        <v>139</v>
      </c>
      <c r="L678" s="20">
        <f>VLOOKUP(K678,Table12[#All],2,0)</f>
        <v>3</v>
      </c>
      <c r="M678" s="20" t="s">
        <v>139</v>
      </c>
      <c r="N678" s="20">
        <f>VLOOKUP(M678,Table13[#All],2,0)</f>
        <v>3</v>
      </c>
      <c r="O678" s="20" t="s">
        <v>98</v>
      </c>
      <c r="P678" s="20">
        <f>VLOOKUP(O678,Table14[#All],2,0)</f>
        <v>1</v>
      </c>
      <c r="Q678" s="20" t="s">
        <v>167</v>
      </c>
      <c r="R678" s="20">
        <f>VLOOKUP(Q678,Table16[#All],2,0)</f>
        <v>1</v>
      </c>
      <c r="S678" s="20" t="s">
        <v>111</v>
      </c>
      <c r="T678" s="20">
        <f>VLOOKUP(S678,Table17[#All],2,0)</f>
        <v>0</v>
      </c>
      <c r="U678" s="21">
        <v>87000</v>
      </c>
    </row>
    <row r="679" spans="1:21">
      <c r="A679" s="22" t="s">
        <v>188</v>
      </c>
      <c r="B679" s="20">
        <f>VLOOKUP(A679,Table7[#All],2,)</f>
        <v>7</v>
      </c>
      <c r="C679" s="23" t="s">
        <v>91</v>
      </c>
      <c r="D679" s="20">
        <f>VLOOKUP(C679,Table8[#All],2,0)</f>
        <v>0</v>
      </c>
      <c r="E679" s="23" t="s">
        <v>92</v>
      </c>
      <c r="F679" s="20">
        <f>VLOOKUP(E679,Table9[#All],2,0)</f>
        <v>0</v>
      </c>
      <c r="G679" s="23" t="s">
        <v>93</v>
      </c>
      <c r="H679" s="20">
        <f>VLOOKUP(G679,Table10[#All],2,0)</f>
        <v>1</v>
      </c>
      <c r="I679" s="23" t="s">
        <v>98</v>
      </c>
      <c r="J679" s="20">
        <f>VLOOKUP(I679,Table11[#All],2,0)</f>
        <v>1</v>
      </c>
      <c r="K679" s="23" t="s">
        <v>98</v>
      </c>
      <c r="L679" s="20">
        <f>VLOOKUP(K679,Table12[#All],2,0)</f>
        <v>0</v>
      </c>
      <c r="M679" s="23" t="s">
        <v>126</v>
      </c>
      <c r="N679" s="20">
        <f>VLOOKUP(M679,Table13[#All],2,0)</f>
        <v>0</v>
      </c>
      <c r="O679" s="23" t="s">
        <v>119</v>
      </c>
      <c r="P679" s="20">
        <f>VLOOKUP(O679,Table14[#All],2,0)</f>
        <v>0</v>
      </c>
      <c r="Q679" s="23" t="s">
        <v>167</v>
      </c>
      <c r="R679" s="20">
        <f>VLOOKUP(Q679,Table16[#All],2,0)</f>
        <v>1</v>
      </c>
      <c r="S679" s="23" t="s">
        <v>111</v>
      </c>
      <c r="T679" s="20">
        <f>VLOOKUP(S679,Table17[#All],2,0)</f>
        <v>0</v>
      </c>
      <c r="U679" s="24">
        <v>109500</v>
      </c>
    </row>
    <row r="680" spans="1:21">
      <c r="A680" s="19" t="s">
        <v>128</v>
      </c>
      <c r="B680" s="20">
        <f>VLOOKUP(A680,Table7[#All],2,)</f>
        <v>18</v>
      </c>
      <c r="C680" s="20" t="s">
        <v>91</v>
      </c>
      <c r="D680" s="20">
        <f>VLOOKUP(C680,Table8[#All],2,0)</f>
        <v>0</v>
      </c>
      <c r="E680" s="20" t="s">
        <v>92</v>
      </c>
      <c r="F680" s="20">
        <f>VLOOKUP(E680,Table9[#All],2,0)</f>
        <v>0</v>
      </c>
      <c r="G680" s="20" t="s">
        <v>93</v>
      </c>
      <c r="H680" s="20">
        <f>VLOOKUP(G680,Table10[#All],2,0)</f>
        <v>1</v>
      </c>
      <c r="I680" s="20" t="s">
        <v>126</v>
      </c>
      <c r="J680" s="20">
        <f>VLOOKUP(I680,Table11[#All],2,0)</f>
        <v>2</v>
      </c>
      <c r="K680" s="20" t="s">
        <v>98</v>
      </c>
      <c r="L680" s="20">
        <f>VLOOKUP(K680,Table12[#All],2,0)</f>
        <v>0</v>
      </c>
      <c r="M680" s="20" t="s">
        <v>126</v>
      </c>
      <c r="N680" s="20">
        <f>VLOOKUP(M680,Table13[#All],2,0)</f>
        <v>0</v>
      </c>
      <c r="O680" s="20" t="s">
        <v>119</v>
      </c>
      <c r="P680" s="20">
        <f>VLOOKUP(O680,Table14[#All],2,0)</f>
        <v>0</v>
      </c>
      <c r="Q680" s="20" t="s">
        <v>104</v>
      </c>
      <c r="R680" s="20">
        <f>VLOOKUP(Q680,Table16[#All],2,0)</f>
        <v>0</v>
      </c>
      <c r="S680" s="20" t="s">
        <v>150</v>
      </c>
      <c r="T680" s="20">
        <f>VLOOKUP(S680,Table17[#All],2,0)</f>
        <v>2</v>
      </c>
      <c r="U680" s="21">
        <v>372500</v>
      </c>
    </row>
    <row r="681" spans="1:21">
      <c r="A681" s="22" t="s">
        <v>169</v>
      </c>
      <c r="B681" s="20">
        <f>VLOOKUP(A681,Table7[#All],2,)</f>
        <v>9</v>
      </c>
      <c r="C681" s="23" t="s">
        <v>91</v>
      </c>
      <c r="D681" s="20">
        <f>VLOOKUP(C681,Table8[#All],2,0)</f>
        <v>0</v>
      </c>
      <c r="E681" s="23" t="s">
        <v>92</v>
      </c>
      <c r="F681" s="20">
        <f>VLOOKUP(E681,Table9[#All],2,0)</f>
        <v>0</v>
      </c>
      <c r="G681" s="23" t="s">
        <v>93</v>
      </c>
      <c r="H681" s="20">
        <f>VLOOKUP(G681,Table10[#All],2,0)</f>
        <v>1</v>
      </c>
      <c r="I681" s="23" t="s">
        <v>98</v>
      </c>
      <c r="J681" s="20">
        <f>VLOOKUP(I681,Table11[#All],2,0)</f>
        <v>1</v>
      </c>
      <c r="K681" s="23" t="s">
        <v>98</v>
      </c>
      <c r="L681" s="20">
        <f>VLOOKUP(K681,Table12[#All],2,0)</f>
        <v>0</v>
      </c>
      <c r="M681" s="23" t="s">
        <v>98</v>
      </c>
      <c r="N681" s="20">
        <f>VLOOKUP(M681,Table13[#All],2,0)</f>
        <v>2</v>
      </c>
      <c r="O681" s="23" t="s">
        <v>98</v>
      </c>
      <c r="P681" s="20">
        <f>VLOOKUP(O681,Table14[#All],2,0)</f>
        <v>1</v>
      </c>
      <c r="Q681" s="23" t="s">
        <v>104</v>
      </c>
      <c r="R681" s="20">
        <f>VLOOKUP(Q681,Table16[#All],2,0)</f>
        <v>0</v>
      </c>
      <c r="S681" s="23" t="s">
        <v>111</v>
      </c>
      <c r="T681" s="20">
        <f>VLOOKUP(S681,Table17[#All],2,0)</f>
        <v>0</v>
      </c>
      <c r="U681" s="24">
        <v>128500</v>
      </c>
    </row>
    <row r="682" spans="1:21">
      <c r="A682" s="19" t="s">
        <v>165</v>
      </c>
      <c r="B682" s="20">
        <f>VLOOKUP(A682,Table7[#All],2,)</f>
        <v>12</v>
      </c>
      <c r="C682" s="20" t="s">
        <v>91</v>
      </c>
      <c r="D682" s="20">
        <f>VLOOKUP(C682,Table8[#All],2,0)</f>
        <v>0</v>
      </c>
      <c r="E682" s="20" t="s">
        <v>129</v>
      </c>
      <c r="F682" s="20">
        <f>VLOOKUP(E682,Table9[#All],2,0)</f>
        <v>3</v>
      </c>
      <c r="G682" s="20" t="s">
        <v>93</v>
      </c>
      <c r="H682" s="20">
        <f>VLOOKUP(G682,Table10[#All],2,0)</f>
        <v>1</v>
      </c>
      <c r="I682" s="20" t="s">
        <v>119</v>
      </c>
      <c r="J682" s="20">
        <f>VLOOKUP(I682,Table11[#All],2,0)</f>
        <v>0</v>
      </c>
      <c r="K682" s="20" t="s">
        <v>98</v>
      </c>
      <c r="L682" s="20">
        <f>VLOOKUP(K682,Table12[#All],2,0)</f>
        <v>0</v>
      </c>
      <c r="M682" s="20" t="s">
        <v>98</v>
      </c>
      <c r="N682" s="20">
        <f>VLOOKUP(M682,Table13[#All],2,0)</f>
        <v>2</v>
      </c>
      <c r="O682" s="20" t="s">
        <v>98</v>
      </c>
      <c r="P682" s="20">
        <f>VLOOKUP(O682,Table14[#All],2,0)</f>
        <v>1</v>
      </c>
      <c r="Q682" s="20" t="s">
        <v>104</v>
      </c>
      <c r="R682" s="20">
        <f>VLOOKUP(Q682,Table16[#All],2,0)</f>
        <v>0</v>
      </c>
      <c r="S682" s="20" t="s">
        <v>111</v>
      </c>
      <c r="T682" s="20">
        <f>VLOOKUP(S682,Table17[#All],2,0)</f>
        <v>0</v>
      </c>
      <c r="U682" s="21">
        <v>143000</v>
      </c>
    </row>
    <row r="683" spans="1:21">
      <c r="A683" s="22" t="s">
        <v>200</v>
      </c>
      <c r="B683" s="20">
        <f>VLOOKUP(A683,Table7[#All],2,)</f>
        <v>23</v>
      </c>
      <c r="C683" s="23" t="s">
        <v>91</v>
      </c>
      <c r="D683" s="20">
        <f>VLOOKUP(C683,Table8[#All],2,0)</f>
        <v>0</v>
      </c>
      <c r="E683" s="23" t="s">
        <v>92</v>
      </c>
      <c r="F683" s="20">
        <f>VLOOKUP(E683,Table9[#All],2,0)</f>
        <v>0</v>
      </c>
      <c r="G683" s="23" t="s">
        <v>176</v>
      </c>
      <c r="H683" s="20">
        <f>VLOOKUP(G683,Table10[#All],2,0)</f>
        <v>2</v>
      </c>
      <c r="I683" s="23" t="s">
        <v>98</v>
      </c>
      <c r="J683" s="20">
        <f>VLOOKUP(I683,Table11[#All],2,0)</f>
        <v>1</v>
      </c>
      <c r="K683" s="23" t="s">
        <v>98</v>
      </c>
      <c r="L683" s="20">
        <f>VLOOKUP(K683,Table12[#All],2,0)</f>
        <v>0</v>
      </c>
      <c r="M683" s="23" t="s">
        <v>126</v>
      </c>
      <c r="N683" s="20">
        <f>VLOOKUP(M683,Table13[#All],2,0)</f>
        <v>0</v>
      </c>
      <c r="O683" s="23" t="s">
        <v>98</v>
      </c>
      <c r="P683" s="20">
        <f>VLOOKUP(O683,Table14[#All],2,0)</f>
        <v>1</v>
      </c>
      <c r="Q683" s="23" t="s">
        <v>104</v>
      </c>
      <c r="R683" s="20">
        <f>VLOOKUP(Q683,Table16[#All],2,0)</f>
        <v>0</v>
      </c>
      <c r="S683" s="23" t="s">
        <v>172</v>
      </c>
      <c r="T683" s="20">
        <f>VLOOKUP(S683,Table17[#All],2,0)</f>
        <v>1</v>
      </c>
      <c r="U683" s="24">
        <v>159434</v>
      </c>
    </row>
    <row r="684" spans="1:21">
      <c r="A684" s="19" t="s">
        <v>199</v>
      </c>
      <c r="B684" s="20">
        <f>VLOOKUP(A684,Table7[#All],2,)</f>
        <v>19</v>
      </c>
      <c r="C684" s="20" t="s">
        <v>91</v>
      </c>
      <c r="D684" s="20">
        <f>VLOOKUP(C684,Table8[#All],2,0)</f>
        <v>0</v>
      </c>
      <c r="E684" s="20" t="s">
        <v>92</v>
      </c>
      <c r="F684" s="20">
        <f>VLOOKUP(E684,Table9[#All],2,0)</f>
        <v>0</v>
      </c>
      <c r="G684" s="20" t="s">
        <v>93</v>
      </c>
      <c r="H684" s="20">
        <f>VLOOKUP(G684,Table10[#All],2,0)</f>
        <v>1</v>
      </c>
      <c r="I684" s="20" t="s">
        <v>119</v>
      </c>
      <c r="J684" s="20">
        <f>VLOOKUP(I684,Table11[#All],2,0)</f>
        <v>0</v>
      </c>
      <c r="K684" s="20" t="s">
        <v>98</v>
      </c>
      <c r="L684" s="20">
        <f>VLOOKUP(K684,Table12[#All],2,0)</f>
        <v>0</v>
      </c>
      <c r="M684" s="20" t="s">
        <v>126</v>
      </c>
      <c r="N684" s="20">
        <f>VLOOKUP(M684,Table13[#All],2,0)</f>
        <v>0</v>
      </c>
      <c r="O684" s="20" t="s">
        <v>119</v>
      </c>
      <c r="P684" s="20">
        <f>VLOOKUP(O684,Table14[#All],2,0)</f>
        <v>0</v>
      </c>
      <c r="Q684" s="20" t="s">
        <v>104</v>
      </c>
      <c r="R684" s="20">
        <f>VLOOKUP(Q684,Table16[#All],2,0)</f>
        <v>0</v>
      </c>
      <c r="S684" s="20" t="s">
        <v>111</v>
      </c>
      <c r="T684" s="20">
        <f>VLOOKUP(S684,Table17[#All],2,0)</f>
        <v>0</v>
      </c>
      <c r="U684" s="21">
        <v>173000</v>
      </c>
    </row>
    <row r="685" spans="1:21">
      <c r="A685" s="22" t="s">
        <v>209</v>
      </c>
      <c r="B685" s="20">
        <f>VLOOKUP(A685,Table7[#All],2,)</f>
        <v>0</v>
      </c>
      <c r="C685" s="23" t="s">
        <v>91</v>
      </c>
      <c r="D685" s="20">
        <f>VLOOKUP(C685,Table8[#All],2,0)</f>
        <v>0</v>
      </c>
      <c r="E685" s="23" t="s">
        <v>92</v>
      </c>
      <c r="F685" s="20">
        <f>VLOOKUP(E685,Table9[#All],2,0)</f>
        <v>0</v>
      </c>
      <c r="G685" s="23" t="s">
        <v>93</v>
      </c>
      <c r="H685" s="20">
        <f>VLOOKUP(G685,Table10[#All],2,0)</f>
        <v>1</v>
      </c>
      <c r="I685" s="23" t="s">
        <v>119</v>
      </c>
      <c r="J685" s="20">
        <f>VLOOKUP(I685,Table11[#All],2,0)</f>
        <v>0</v>
      </c>
      <c r="K685" s="23" t="s">
        <v>98</v>
      </c>
      <c r="L685" s="20">
        <f>VLOOKUP(K685,Table12[#All],2,0)</f>
        <v>0</v>
      </c>
      <c r="M685" s="23" t="s">
        <v>126</v>
      </c>
      <c r="N685" s="20">
        <f>VLOOKUP(M685,Table13[#All],2,0)</f>
        <v>0</v>
      </c>
      <c r="O685" s="23" t="s">
        <v>119</v>
      </c>
      <c r="P685" s="20">
        <f>VLOOKUP(O685,Table14[#All],2,0)</f>
        <v>0</v>
      </c>
      <c r="Q685" s="23" t="s">
        <v>104</v>
      </c>
      <c r="R685" s="20">
        <f>VLOOKUP(Q685,Table16[#All],2,0)</f>
        <v>0</v>
      </c>
      <c r="S685" s="23" t="s">
        <v>111</v>
      </c>
      <c r="T685" s="20">
        <f>VLOOKUP(S685,Table17[#All],2,0)</f>
        <v>0</v>
      </c>
      <c r="U685" s="24">
        <v>285000</v>
      </c>
    </row>
    <row r="686" spans="1:21">
      <c r="A686" s="19" t="s">
        <v>162</v>
      </c>
      <c r="B686" s="20">
        <f>VLOOKUP(A686,Table7[#All],2,)</f>
        <v>3</v>
      </c>
      <c r="C686" s="20" t="s">
        <v>91</v>
      </c>
      <c r="D686" s="20">
        <f>VLOOKUP(C686,Table8[#All],2,0)</f>
        <v>0</v>
      </c>
      <c r="E686" s="20" t="s">
        <v>92</v>
      </c>
      <c r="F686" s="20">
        <f>VLOOKUP(E686,Table9[#All],2,0)</f>
        <v>0</v>
      </c>
      <c r="G686" s="20" t="s">
        <v>122</v>
      </c>
      <c r="H686" s="20">
        <f>VLOOKUP(G686,Table10[#All],2,0)</f>
        <v>0</v>
      </c>
      <c r="I686" s="20" t="s">
        <v>119</v>
      </c>
      <c r="J686" s="20">
        <f>VLOOKUP(I686,Table11[#All],2,0)</f>
        <v>0</v>
      </c>
      <c r="K686" s="20" t="s">
        <v>98</v>
      </c>
      <c r="L686" s="20">
        <f>VLOOKUP(K686,Table12[#All],2,0)</f>
        <v>0</v>
      </c>
      <c r="M686" s="20" t="s">
        <v>119</v>
      </c>
      <c r="N686" s="20">
        <f>VLOOKUP(M686,Table13[#All],2,0)</f>
        <v>1</v>
      </c>
      <c r="O686" s="20" t="s">
        <v>98</v>
      </c>
      <c r="P686" s="20">
        <f>VLOOKUP(O686,Table14[#All],2,0)</f>
        <v>1</v>
      </c>
      <c r="Q686" s="20" t="s">
        <v>104</v>
      </c>
      <c r="R686" s="20">
        <f>VLOOKUP(Q686,Table16[#All],2,0)</f>
        <v>0</v>
      </c>
      <c r="S686" s="20" t="s">
        <v>111</v>
      </c>
      <c r="T686" s="20">
        <f>VLOOKUP(S686,Table17[#All],2,0)</f>
        <v>0</v>
      </c>
      <c r="U686" s="21">
        <v>221000</v>
      </c>
    </row>
    <row r="687" spans="1:21">
      <c r="A687" s="22" t="s">
        <v>128</v>
      </c>
      <c r="B687" s="20">
        <f>VLOOKUP(A687,Table7[#All],2,)</f>
        <v>18</v>
      </c>
      <c r="C687" s="23" t="s">
        <v>91</v>
      </c>
      <c r="D687" s="20">
        <f>VLOOKUP(C687,Table8[#All],2,0)</f>
        <v>0</v>
      </c>
      <c r="E687" s="23" t="s">
        <v>129</v>
      </c>
      <c r="F687" s="20">
        <f>VLOOKUP(E687,Table9[#All],2,0)</f>
        <v>3</v>
      </c>
      <c r="G687" s="23" t="s">
        <v>122</v>
      </c>
      <c r="H687" s="20">
        <f>VLOOKUP(G687,Table10[#All],2,0)</f>
        <v>0</v>
      </c>
      <c r="I687" s="23" t="s">
        <v>119</v>
      </c>
      <c r="J687" s="20">
        <f>VLOOKUP(I687,Table11[#All],2,0)</f>
        <v>0</v>
      </c>
      <c r="K687" s="23" t="s">
        <v>98</v>
      </c>
      <c r="L687" s="20">
        <f>VLOOKUP(K687,Table12[#All],2,0)</f>
        <v>0</v>
      </c>
      <c r="M687" s="23" t="s">
        <v>119</v>
      </c>
      <c r="N687" s="20">
        <f>VLOOKUP(M687,Table13[#All],2,0)</f>
        <v>1</v>
      </c>
      <c r="O687" s="23" t="s">
        <v>119</v>
      </c>
      <c r="P687" s="20">
        <f>VLOOKUP(O687,Table14[#All],2,0)</f>
        <v>0</v>
      </c>
      <c r="Q687" s="23" t="s">
        <v>104</v>
      </c>
      <c r="R687" s="20">
        <f>VLOOKUP(Q687,Table16[#All],2,0)</f>
        <v>0</v>
      </c>
      <c r="S687" s="23" t="s">
        <v>111</v>
      </c>
      <c r="T687" s="20">
        <f>VLOOKUP(S687,Table17[#All],2,0)</f>
        <v>0</v>
      </c>
      <c r="U687" s="24">
        <v>207500</v>
      </c>
    </row>
    <row r="688" spans="1:21">
      <c r="A688" s="19" t="s">
        <v>163</v>
      </c>
      <c r="B688" s="20">
        <f>VLOOKUP(A688,Table7[#All],2,)</f>
        <v>5</v>
      </c>
      <c r="C688" s="20" t="s">
        <v>91</v>
      </c>
      <c r="D688" s="20">
        <f>VLOOKUP(C688,Table8[#All],2,0)</f>
        <v>0</v>
      </c>
      <c r="E688" s="20" t="s">
        <v>92</v>
      </c>
      <c r="F688" s="20">
        <f>VLOOKUP(E688,Table9[#All],2,0)</f>
        <v>0</v>
      </c>
      <c r="G688" s="20" t="s">
        <v>122</v>
      </c>
      <c r="H688" s="20">
        <f>VLOOKUP(G688,Table10[#All],2,0)</f>
        <v>0</v>
      </c>
      <c r="I688" s="20" t="s">
        <v>119</v>
      </c>
      <c r="J688" s="20">
        <f>VLOOKUP(I688,Table11[#All],2,0)</f>
        <v>0</v>
      </c>
      <c r="K688" s="20" t="s">
        <v>98</v>
      </c>
      <c r="L688" s="20">
        <f>VLOOKUP(K688,Table12[#All],2,0)</f>
        <v>0</v>
      </c>
      <c r="M688" s="20" t="s">
        <v>126</v>
      </c>
      <c r="N688" s="20">
        <f>VLOOKUP(M688,Table13[#All],2,0)</f>
        <v>0</v>
      </c>
      <c r="O688" s="20" t="s">
        <v>119</v>
      </c>
      <c r="P688" s="20">
        <f>VLOOKUP(O688,Table14[#All],2,0)</f>
        <v>0</v>
      </c>
      <c r="Q688" s="20" t="s">
        <v>104</v>
      </c>
      <c r="R688" s="20">
        <f>VLOOKUP(Q688,Table16[#All],2,0)</f>
        <v>0</v>
      </c>
      <c r="S688" s="20" t="s">
        <v>150</v>
      </c>
      <c r="T688" s="20">
        <f>VLOOKUP(S688,Table17[#All],2,0)</f>
        <v>2</v>
      </c>
      <c r="U688" s="21">
        <v>227875</v>
      </c>
    </row>
    <row r="689" spans="1:21">
      <c r="A689" s="22" t="s">
        <v>163</v>
      </c>
      <c r="B689" s="20">
        <f>VLOOKUP(A689,Table7[#All],2,)</f>
        <v>5</v>
      </c>
      <c r="C689" s="23" t="s">
        <v>91</v>
      </c>
      <c r="D689" s="20">
        <f>VLOOKUP(C689,Table8[#All],2,0)</f>
        <v>0</v>
      </c>
      <c r="E689" s="23" t="s">
        <v>129</v>
      </c>
      <c r="F689" s="20">
        <f>VLOOKUP(E689,Table9[#All],2,0)</f>
        <v>3</v>
      </c>
      <c r="G689" s="23" t="s">
        <v>122</v>
      </c>
      <c r="H689" s="20">
        <f>VLOOKUP(G689,Table10[#All],2,0)</f>
        <v>0</v>
      </c>
      <c r="I689" s="23" t="s">
        <v>119</v>
      </c>
      <c r="J689" s="20">
        <f>VLOOKUP(I689,Table11[#All],2,0)</f>
        <v>0</v>
      </c>
      <c r="K689" s="23" t="s">
        <v>98</v>
      </c>
      <c r="L689" s="20">
        <f>VLOOKUP(K689,Table12[#All],2,0)</f>
        <v>0</v>
      </c>
      <c r="M689" s="23" t="s">
        <v>126</v>
      </c>
      <c r="N689" s="20">
        <f>VLOOKUP(M689,Table13[#All],2,0)</f>
        <v>0</v>
      </c>
      <c r="O689" s="23" t="s">
        <v>119</v>
      </c>
      <c r="P689" s="20">
        <f>VLOOKUP(O689,Table14[#All],2,0)</f>
        <v>0</v>
      </c>
      <c r="Q689" s="23" t="s">
        <v>104</v>
      </c>
      <c r="R689" s="20">
        <f>VLOOKUP(Q689,Table16[#All],2,0)</f>
        <v>0</v>
      </c>
      <c r="S689" s="23" t="s">
        <v>111</v>
      </c>
      <c r="T689" s="20">
        <f>VLOOKUP(S689,Table17[#All],2,0)</f>
        <v>0</v>
      </c>
      <c r="U689" s="24">
        <v>148800</v>
      </c>
    </row>
    <row r="690" spans="1:21">
      <c r="A690" s="19" t="s">
        <v>128</v>
      </c>
      <c r="B690" s="20">
        <f>VLOOKUP(A690,Table7[#All],2,)</f>
        <v>18</v>
      </c>
      <c r="C690" s="20" t="s">
        <v>91</v>
      </c>
      <c r="D690" s="20">
        <f>VLOOKUP(C690,Table8[#All],2,0)</f>
        <v>0</v>
      </c>
      <c r="E690" s="20" t="s">
        <v>92</v>
      </c>
      <c r="F690" s="20">
        <f>VLOOKUP(E690,Table9[#All],2,0)</f>
        <v>0</v>
      </c>
      <c r="G690" s="20" t="s">
        <v>93</v>
      </c>
      <c r="H690" s="20">
        <f>VLOOKUP(G690,Table10[#All],2,0)</f>
        <v>1</v>
      </c>
      <c r="I690" s="20" t="s">
        <v>119</v>
      </c>
      <c r="J690" s="20">
        <f>VLOOKUP(I690,Table11[#All],2,0)</f>
        <v>0</v>
      </c>
      <c r="K690" s="20" t="s">
        <v>98</v>
      </c>
      <c r="L690" s="20">
        <f>VLOOKUP(K690,Table12[#All],2,0)</f>
        <v>0</v>
      </c>
      <c r="M690" s="20" t="s">
        <v>126</v>
      </c>
      <c r="N690" s="20">
        <f>VLOOKUP(M690,Table13[#All],2,0)</f>
        <v>0</v>
      </c>
      <c r="O690" s="20" t="s">
        <v>119</v>
      </c>
      <c r="P690" s="20">
        <f>VLOOKUP(O690,Table14[#All],2,0)</f>
        <v>0</v>
      </c>
      <c r="Q690" s="20" t="s">
        <v>104</v>
      </c>
      <c r="R690" s="20">
        <f>VLOOKUP(Q690,Table16[#All],2,0)</f>
        <v>0</v>
      </c>
      <c r="S690" s="20" t="s">
        <v>150</v>
      </c>
      <c r="T690" s="20">
        <f>VLOOKUP(S690,Table17[#All],2,0)</f>
        <v>2</v>
      </c>
      <c r="U690" s="21">
        <v>392000</v>
      </c>
    </row>
    <row r="691" spans="1:21">
      <c r="A691" s="22" t="s">
        <v>147</v>
      </c>
      <c r="B691" s="20">
        <f>VLOOKUP(A691,Table7[#All],2,)</f>
        <v>10</v>
      </c>
      <c r="C691" s="23" t="s">
        <v>91</v>
      </c>
      <c r="D691" s="20">
        <f>VLOOKUP(C691,Table8[#All],2,0)</f>
        <v>0</v>
      </c>
      <c r="E691" s="23" t="s">
        <v>129</v>
      </c>
      <c r="F691" s="20">
        <f>VLOOKUP(E691,Table9[#All],2,0)</f>
        <v>3</v>
      </c>
      <c r="G691" s="23" t="s">
        <v>93</v>
      </c>
      <c r="H691" s="20">
        <f>VLOOKUP(G691,Table10[#All],2,0)</f>
        <v>1</v>
      </c>
      <c r="I691" s="23" t="s">
        <v>119</v>
      </c>
      <c r="J691" s="20">
        <f>VLOOKUP(I691,Table11[#All],2,0)</f>
        <v>0</v>
      </c>
      <c r="K691" s="23" t="s">
        <v>98</v>
      </c>
      <c r="L691" s="20">
        <f>VLOOKUP(K691,Table12[#All],2,0)</f>
        <v>0</v>
      </c>
      <c r="M691" s="23" t="s">
        <v>126</v>
      </c>
      <c r="N691" s="20">
        <f>VLOOKUP(M691,Table13[#All],2,0)</f>
        <v>0</v>
      </c>
      <c r="O691" s="23" t="s">
        <v>119</v>
      </c>
      <c r="P691" s="20">
        <f>VLOOKUP(O691,Table14[#All],2,0)</f>
        <v>0</v>
      </c>
      <c r="Q691" s="23" t="s">
        <v>104</v>
      </c>
      <c r="R691" s="20">
        <f>VLOOKUP(Q691,Table16[#All],2,0)</f>
        <v>0</v>
      </c>
      <c r="S691" s="23" t="s">
        <v>111</v>
      </c>
      <c r="T691" s="20">
        <f>VLOOKUP(S691,Table17[#All],2,0)</f>
        <v>0</v>
      </c>
      <c r="U691" s="24">
        <v>194700</v>
      </c>
    </row>
    <row r="692" spans="1:21">
      <c r="A692" s="19" t="s">
        <v>209</v>
      </c>
      <c r="B692" s="20">
        <f>VLOOKUP(A692,Table7[#All],2,)</f>
        <v>0</v>
      </c>
      <c r="C692" s="20" t="s">
        <v>91</v>
      </c>
      <c r="D692" s="20">
        <f>VLOOKUP(C692,Table8[#All],2,0)</f>
        <v>0</v>
      </c>
      <c r="E692" s="20" t="s">
        <v>129</v>
      </c>
      <c r="F692" s="20">
        <f>VLOOKUP(E692,Table9[#All],2,0)</f>
        <v>3</v>
      </c>
      <c r="G692" s="20" t="s">
        <v>93</v>
      </c>
      <c r="H692" s="20">
        <f>VLOOKUP(G692,Table10[#All],2,0)</f>
        <v>1</v>
      </c>
      <c r="I692" s="20" t="s">
        <v>119</v>
      </c>
      <c r="J692" s="20">
        <f>VLOOKUP(I692,Table11[#All],2,0)</f>
        <v>0</v>
      </c>
      <c r="K692" s="20" t="s">
        <v>98</v>
      </c>
      <c r="L692" s="20">
        <f>VLOOKUP(K692,Table12[#All],2,0)</f>
        <v>0</v>
      </c>
      <c r="M692" s="20" t="s">
        <v>126</v>
      </c>
      <c r="N692" s="20">
        <f>VLOOKUP(M692,Table13[#All],2,0)</f>
        <v>0</v>
      </c>
      <c r="O692" s="20" t="s">
        <v>119</v>
      </c>
      <c r="P692" s="20">
        <f>VLOOKUP(O692,Table14[#All],2,0)</f>
        <v>0</v>
      </c>
      <c r="Q692" s="20" t="s">
        <v>104</v>
      </c>
      <c r="R692" s="20">
        <f>VLOOKUP(Q692,Table16[#All],2,0)</f>
        <v>0</v>
      </c>
      <c r="S692" s="20" t="s">
        <v>111</v>
      </c>
      <c r="T692" s="20">
        <f>VLOOKUP(S692,Table17[#All],2,0)</f>
        <v>0</v>
      </c>
      <c r="U692" s="21">
        <v>141000</v>
      </c>
    </row>
    <row r="693" spans="1:21">
      <c r="A693" s="22" t="s">
        <v>162</v>
      </c>
      <c r="B693" s="20">
        <f>VLOOKUP(A693,Table7[#All],2,)</f>
        <v>3</v>
      </c>
      <c r="C693" s="23" t="s">
        <v>91</v>
      </c>
      <c r="D693" s="20">
        <f>VLOOKUP(C693,Table8[#All],2,0)</f>
        <v>0</v>
      </c>
      <c r="E693" s="23" t="s">
        <v>92</v>
      </c>
      <c r="F693" s="20">
        <f>VLOOKUP(E693,Table9[#All],2,0)</f>
        <v>0</v>
      </c>
      <c r="G693" s="23" t="s">
        <v>122</v>
      </c>
      <c r="H693" s="20">
        <f>VLOOKUP(G693,Table10[#All],2,0)</f>
        <v>0</v>
      </c>
      <c r="I693" s="23" t="s">
        <v>126</v>
      </c>
      <c r="J693" s="20">
        <f>VLOOKUP(I693,Table11[#All],2,0)</f>
        <v>2</v>
      </c>
      <c r="K693" s="23" t="s">
        <v>98</v>
      </c>
      <c r="L693" s="20">
        <f>VLOOKUP(K693,Table12[#All],2,0)</f>
        <v>0</v>
      </c>
      <c r="M693" s="23" t="s">
        <v>126</v>
      </c>
      <c r="N693" s="20">
        <f>VLOOKUP(M693,Table13[#All],2,0)</f>
        <v>0</v>
      </c>
      <c r="O693" s="23" t="s">
        <v>126</v>
      </c>
      <c r="P693" s="20">
        <f>VLOOKUP(O693,Table14[#All],2,0)</f>
        <v>2</v>
      </c>
      <c r="Q693" s="23" t="s">
        <v>104</v>
      </c>
      <c r="R693" s="20">
        <f>VLOOKUP(Q693,Table16[#All],2,0)</f>
        <v>0</v>
      </c>
      <c r="S693" s="23" t="s">
        <v>111</v>
      </c>
      <c r="T693" s="20">
        <f>VLOOKUP(S693,Table17[#All],2,0)</f>
        <v>0</v>
      </c>
      <c r="U693" s="24">
        <v>755000</v>
      </c>
    </row>
    <row r="694" spans="1:21">
      <c r="A694" s="19" t="s">
        <v>218</v>
      </c>
      <c r="B694" s="20">
        <f>VLOOKUP(A694,Table7[#All],2,)</f>
        <v>16</v>
      </c>
      <c r="C694" s="20" t="s">
        <v>91</v>
      </c>
      <c r="D694" s="20">
        <f>VLOOKUP(C694,Table8[#All],2,0)</f>
        <v>0</v>
      </c>
      <c r="E694" s="20" t="s">
        <v>92</v>
      </c>
      <c r="F694" s="20">
        <f>VLOOKUP(E694,Table9[#All],2,0)</f>
        <v>0</v>
      </c>
      <c r="G694" s="20" t="s">
        <v>122</v>
      </c>
      <c r="H694" s="20">
        <f>VLOOKUP(G694,Table10[#All],2,0)</f>
        <v>0</v>
      </c>
      <c r="I694" s="20" t="s">
        <v>119</v>
      </c>
      <c r="J694" s="20">
        <f>VLOOKUP(I694,Table11[#All],2,0)</f>
        <v>0</v>
      </c>
      <c r="K694" s="20" t="s">
        <v>98</v>
      </c>
      <c r="L694" s="20">
        <f>VLOOKUP(K694,Table12[#All],2,0)</f>
        <v>0</v>
      </c>
      <c r="M694" s="20" t="s">
        <v>126</v>
      </c>
      <c r="N694" s="20">
        <f>VLOOKUP(M694,Table13[#All],2,0)</f>
        <v>0</v>
      </c>
      <c r="O694" s="20" t="s">
        <v>119</v>
      </c>
      <c r="P694" s="20">
        <f>VLOOKUP(O694,Table14[#All],2,0)</f>
        <v>0</v>
      </c>
      <c r="Q694" s="20" t="s">
        <v>104</v>
      </c>
      <c r="R694" s="20">
        <f>VLOOKUP(Q694,Table16[#All],2,0)</f>
        <v>0</v>
      </c>
      <c r="S694" s="20" t="s">
        <v>111</v>
      </c>
      <c r="T694" s="20">
        <f>VLOOKUP(S694,Table17[#All],2,0)</f>
        <v>0</v>
      </c>
      <c r="U694" s="21">
        <v>335000</v>
      </c>
    </row>
    <row r="695" spans="1:21">
      <c r="A695" s="22" t="s">
        <v>188</v>
      </c>
      <c r="B695" s="20">
        <f>VLOOKUP(A695,Table7[#All],2,)</f>
        <v>7</v>
      </c>
      <c r="C695" s="23" t="s">
        <v>91</v>
      </c>
      <c r="D695" s="20">
        <f>VLOOKUP(C695,Table8[#All],2,0)</f>
        <v>0</v>
      </c>
      <c r="E695" s="23" t="s">
        <v>92</v>
      </c>
      <c r="F695" s="20">
        <f>VLOOKUP(E695,Table9[#All],2,0)</f>
        <v>0</v>
      </c>
      <c r="G695" s="23" t="s">
        <v>93</v>
      </c>
      <c r="H695" s="20">
        <f>VLOOKUP(G695,Table10[#All],2,0)</f>
        <v>1</v>
      </c>
      <c r="I695" s="23" t="s">
        <v>98</v>
      </c>
      <c r="J695" s="20">
        <f>VLOOKUP(I695,Table11[#All],2,0)</f>
        <v>1</v>
      </c>
      <c r="K695" s="23" t="s">
        <v>98</v>
      </c>
      <c r="L695" s="20">
        <f>VLOOKUP(K695,Table12[#All],2,0)</f>
        <v>0</v>
      </c>
      <c r="M695" s="23" t="s">
        <v>126</v>
      </c>
      <c r="N695" s="20">
        <f>VLOOKUP(M695,Table13[#All],2,0)</f>
        <v>0</v>
      </c>
      <c r="O695" s="23" t="s">
        <v>98</v>
      </c>
      <c r="P695" s="20">
        <f>VLOOKUP(O695,Table14[#All],2,0)</f>
        <v>1</v>
      </c>
      <c r="Q695" s="23" t="s">
        <v>104</v>
      </c>
      <c r="R695" s="20">
        <f>VLOOKUP(Q695,Table16[#All],2,0)</f>
        <v>0</v>
      </c>
      <c r="S695" s="23" t="s">
        <v>172</v>
      </c>
      <c r="T695" s="20">
        <f>VLOOKUP(S695,Table17[#All],2,0)</f>
        <v>1</v>
      </c>
      <c r="U695" s="24">
        <v>108480</v>
      </c>
    </row>
    <row r="696" spans="1:21">
      <c r="A696" s="19" t="s">
        <v>197</v>
      </c>
      <c r="B696" s="20">
        <f>VLOOKUP(A696,Table7[#All],2,)</f>
        <v>8</v>
      </c>
      <c r="C696" s="20" t="s">
        <v>91</v>
      </c>
      <c r="D696" s="20">
        <f>VLOOKUP(C696,Table8[#All],2,0)</f>
        <v>0</v>
      </c>
      <c r="E696" s="20" t="s">
        <v>92</v>
      </c>
      <c r="F696" s="20">
        <f>VLOOKUP(E696,Table9[#All],2,0)</f>
        <v>0</v>
      </c>
      <c r="G696" s="20" t="s">
        <v>176</v>
      </c>
      <c r="H696" s="20">
        <f>VLOOKUP(G696,Table10[#All],2,0)</f>
        <v>2</v>
      </c>
      <c r="I696" s="20" t="s">
        <v>98</v>
      </c>
      <c r="J696" s="20">
        <f>VLOOKUP(I696,Table11[#All],2,0)</f>
        <v>1</v>
      </c>
      <c r="K696" s="20" t="s">
        <v>98</v>
      </c>
      <c r="L696" s="20">
        <f>VLOOKUP(K696,Table12[#All],2,0)</f>
        <v>0</v>
      </c>
      <c r="M696" s="20" t="s">
        <v>98</v>
      </c>
      <c r="N696" s="20">
        <f>VLOOKUP(M696,Table13[#All],2,0)</f>
        <v>2</v>
      </c>
      <c r="O696" s="20" t="s">
        <v>98</v>
      </c>
      <c r="P696" s="20">
        <f>VLOOKUP(O696,Table14[#All],2,0)</f>
        <v>1</v>
      </c>
      <c r="Q696" s="20" t="s">
        <v>104</v>
      </c>
      <c r="R696" s="20">
        <f>VLOOKUP(Q696,Table16[#All],2,0)</f>
        <v>0</v>
      </c>
      <c r="S696" s="20" t="s">
        <v>111</v>
      </c>
      <c r="T696" s="20">
        <f>VLOOKUP(S696,Table17[#All],2,0)</f>
        <v>0</v>
      </c>
      <c r="U696" s="21">
        <v>141500</v>
      </c>
    </row>
    <row r="697" spans="1:21">
      <c r="A697" s="22" t="s">
        <v>218</v>
      </c>
      <c r="B697" s="20">
        <f>VLOOKUP(A697,Table7[#All],2,)</f>
        <v>16</v>
      </c>
      <c r="C697" s="23" t="s">
        <v>91</v>
      </c>
      <c r="D697" s="20">
        <f>VLOOKUP(C697,Table8[#All],2,0)</f>
        <v>0</v>
      </c>
      <c r="E697" s="23" t="s">
        <v>92</v>
      </c>
      <c r="F697" s="20">
        <f>VLOOKUP(E697,Table9[#All],2,0)</f>
        <v>0</v>
      </c>
      <c r="G697" s="23" t="s">
        <v>93</v>
      </c>
      <c r="H697" s="20">
        <f>VLOOKUP(G697,Table10[#All],2,0)</f>
        <v>1</v>
      </c>
      <c r="I697" s="23" t="s">
        <v>119</v>
      </c>
      <c r="J697" s="20">
        <f>VLOOKUP(I697,Table11[#All],2,0)</f>
        <v>0</v>
      </c>
      <c r="K697" s="23" t="s">
        <v>119</v>
      </c>
      <c r="L697" s="20">
        <f>VLOOKUP(K697,Table12[#All],2,0)</f>
        <v>1</v>
      </c>
      <c r="M697" s="23" t="s">
        <v>119</v>
      </c>
      <c r="N697" s="20">
        <f>VLOOKUP(M697,Table13[#All],2,0)</f>
        <v>1</v>
      </c>
      <c r="O697" s="23" t="s">
        <v>119</v>
      </c>
      <c r="P697" s="20">
        <f>VLOOKUP(O697,Table14[#All],2,0)</f>
        <v>0</v>
      </c>
      <c r="Q697" s="23" t="s">
        <v>104</v>
      </c>
      <c r="R697" s="20">
        <f>VLOOKUP(Q697,Table16[#All],2,0)</f>
        <v>0</v>
      </c>
      <c r="S697" s="23" t="s">
        <v>111</v>
      </c>
      <c r="T697" s="20">
        <f>VLOOKUP(S697,Table17[#All],2,0)</f>
        <v>0</v>
      </c>
      <c r="U697" s="24">
        <v>176000</v>
      </c>
    </row>
    <row r="698" spans="1:21">
      <c r="A698" s="19" t="s">
        <v>197</v>
      </c>
      <c r="B698" s="20">
        <f>VLOOKUP(A698,Table7[#All],2,)</f>
        <v>8</v>
      </c>
      <c r="C698" s="20" t="s">
        <v>91</v>
      </c>
      <c r="D698" s="20">
        <f>VLOOKUP(C698,Table8[#All],2,0)</f>
        <v>0</v>
      </c>
      <c r="E698" s="20" t="s">
        <v>92</v>
      </c>
      <c r="F698" s="20">
        <f>VLOOKUP(E698,Table9[#All],2,0)</f>
        <v>0</v>
      </c>
      <c r="G698" s="20" t="s">
        <v>93</v>
      </c>
      <c r="H698" s="20">
        <f>VLOOKUP(G698,Table10[#All],2,0)</f>
        <v>1</v>
      </c>
      <c r="I698" s="20" t="s">
        <v>98</v>
      </c>
      <c r="J698" s="20">
        <f>VLOOKUP(I698,Table11[#All],2,0)</f>
        <v>1</v>
      </c>
      <c r="K698" s="20" t="s">
        <v>98</v>
      </c>
      <c r="L698" s="20">
        <f>VLOOKUP(K698,Table12[#All],2,0)</f>
        <v>0</v>
      </c>
      <c r="M698" s="20" t="s">
        <v>119</v>
      </c>
      <c r="N698" s="20">
        <f>VLOOKUP(M698,Table13[#All],2,0)</f>
        <v>1</v>
      </c>
      <c r="O698" s="20" t="s">
        <v>98</v>
      </c>
      <c r="P698" s="20">
        <f>VLOOKUP(O698,Table14[#All],2,0)</f>
        <v>1</v>
      </c>
      <c r="Q698" s="20" t="s">
        <v>104</v>
      </c>
      <c r="R698" s="20">
        <f>VLOOKUP(Q698,Table16[#All],2,0)</f>
        <v>0</v>
      </c>
      <c r="S698" s="20" t="s">
        <v>111</v>
      </c>
      <c r="T698" s="20">
        <f>VLOOKUP(S698,Table17[#All],2,0)</f>
        <v>0</v>
      </c>
      <c r="U698" s="21">
        <v>89000</v>
      </c>
    </row>
    <row r="699" spans="1:21">
      <c r="A699" s="22" t="s">
        <v>206</v>
      </c>
      <c r="B699" s="20">
        <f>VLOOKUP(A699,Table7[#All],2,)</f>
        <v>15</v>
      </c>
      <c r="C699" s="23" t="s">
        <v>91</v>
      </c>
      <c r="D699" s="20">
        <f>VLOOKUP(C699,Table8[#All],2,0)</f>
        <v>0</v>
      </c>
      <c r="E699" s="23" t="s">
        <v>92</v>
      </c>
      <c r="F699" s="20">
        <f>VLOOKUP(E699,Table9[#All],2,0)</f>
        <v>0</v>
      </c>
      <c r="G699" s="23" t="s">
        <v>93</v>
      </c>
      <c r="H699" s="20">
        <f>VLOOKUP(G699,Table10[#All],2,0)</f>
        <v>1</v>
      </c>
      <c r="I699" s="23" t="s">
        <v>126</v>
      </c>
      <c r="J699" s="20">
        <f>VLOOKUP(I699,Table11[#All],2,0)</f>
        <v>2</v>
      </c>
      <c r="K699" s="23" t="s">
        <v>119</v>
      </c>
      <c r="L699" s="20">
        <f>VLOOKUP(K699,Table12[#All],2,0)</f>
        <v>1</v>
      </c>
      <c r="M699" s="23" t="s">
        <v>139</v>
      </c>
      <c r="N699" s="20">
        <f>VLOOKUP(M699,Table13[#All],2,0)</f>
        <v>3</v>
      </c>
      <c r="O699" s="23" t="s">
        <v>98</v>
      </c>
      <c r="P699" s="20">
        <f>VLOOKUP(O699,Table14[#All],2,0)</f>
        <v>1</v>
      </c>
      <c r="Q699" s="23" t="s">
        <v>104</v>
      </c>
      <c r="R699" s="20">
        <f>VLOOKUP(Q699,Table16[#All],2,0)</f>
        <v>0</v>
      </c>
      <c r="S699" s="23" t="s">
        <v>111</v>
      </c>
      <c r="T699" s="20">
        <f>VLOOKUP(S699,Table17[#All],2,0)</f>
        <v>0</v>
      </c>
      <c r="U699" s="24">
        <v>123500</v>
      </c>
    </row>
    <row r="700" spans="1:21">
      <c r="A700" s="19" t="s">
        <v>169</v>
      </c>
      <c r="B700" s="20">
        <f>VLOOKUP(A700,Table7[#All],2,)</f>
        <v>9</v>
      </c>
      <c r="C700" s="20" t="s">
        <v>226</v>
      </c>
      <c r="D700" s="20">
        <f>VLOOKUP(C700,Table8[#All],2,0)</f>
        <v>4</v>
      </c>
      <c r="E700" s="20" t="s">
        <v>92</v>
      </c>
      <c r="F700" s="20">
        <f>VLOOKUP(E700,Table9[#All],2,0)</f>
        <v>0</v>
      </c>
      <c r="G700" s="20" t="s">
        <v>93</v>
      </c>
      <c r="H700" s="20">
        <f>VLOOKUP(G700,Table10[#All],2,0)</f>
        <v>1</v>
      </c>
      <c r="I700" s="20" t="s">
        <v>98</v>
      </c>
      <c r="J700" s="20">
        <f>VLOOKUP(I700,Table11[#All],2,0)</f>
        <v>1</v>
      </c>
      <c r="K700" s="20" t="s">
        <v>98</v>
      </c>
      <c r="L700" s="20">
        <f>VLOOKUP(K700,Table12[#All],2,0)</f>
        <v>0</v>
      </c>
      <c r="M700" s="20" t="s">
        <v>126</v>
      </c>
      <c r="N700" s="20">
        <f>VLOOKUP(M700,Table13[#All],2,0)</f>
        <v>0</v>
      </c>
      <c r="O700" s="20" t="s">
        <v>98</v>
      </c>
      <c r="P700" s="20">
        <f>VLOOKUP(O700,Table14[#All],2,0)</f>
        <v>1</v>
      </c>
      <c r="Q700" s="20" t="s">
        <v>104</v>
      </c>
      <c r="R700" s="20">
        <f>VLOOKUP(Q700,Table16[#All],2,0)</f>
        <v>0</v>
      </c>
      <c r="S700" s="20" t="s">
        <v>111</v>
      </c>
      <c r="T700" s="20">
        <f>VLOOKUP(S700,Table17[#All],2,0)</f>
        <v>0</v>
      </c>
      <c r="U700" s="21">
        <v>138500</v>
      </c>
    </row>
    <row r="701" spans="1:21">
      <c r="A701" s="22" t="s">
        <v>163</v>
      </c>
      <c r="B701" s="20">
        <f>VLOOKUP(A701,Table7[#All],2,)</f>
        <v>5</v>
      </c>
      <c r="C701" s="23" t="s">
        <v>91</v>
      </c>
      <c r="D701" s="20">
        <f>VLOOKUP(C701,Table8[#All],2,0)</f>
        <v>0</v>
      </c>
      <c r="E701" s="23" t="s">
        <v>129</v>
      </c>
      <c r="F701" s="20">
        <f>VLOOKUP(E701,Table9[#All],2,0)</f>
        <v>3</v>
      </c>
      <c r="G701" s="23" t="s">
        <v>93</v>
      </c>
      <c r="H701" s="20">
        <f>VLOOKUP(G701,Table10[#All],2,0)</f>
        <v>1</v>
      </c>
      <c r="I701" s="23" t="s">
        <v>119</v>
      </c>
      <c r="J701" s="20">
        <f>VLOOKUP(I701,Table11[#All],2,0)</f>
        <v>0</v>
      </c>
      <c r="K701" s="23" t="s">
        <v>98</v>
      </c>
      <c r="L701" s="20">
        <f>VLOOKUP(K701,Table12[#All],2,0)</f>
        <v>0</v>
      </c>
      <c r="M701" s="23" t="s">
        <v>126</v>
      </c>
      <c r="N701" s="20">
        <f>VLOOKUP(M701,Table13[#All],2,0)</f>
        <v>0</v>
      </c>
      <c r="O701" s="23" t="s">
        <v>119</v>
      </c>
      <c r="P701" s="20">
        <f>VLOOKUP(O701,Table14[#All],2,0)</f>
        <v>0</v>
      </c>
      <c r="Q701" s="23" t="s">
        <v>104</v>
      </c>
      <c r="R701" s="20">
        <f>VLOOKUP(Q701,Table16[#All],2,0)</f>
        <v>0</v>
      </c>
      <c r="S701" s="23" t="s">
        <v>111</v>
      </c>
      <c r="T701" s="20">
        <f>VLOOKUP(S701,Table17[#All],2,0)</f>
        <v>0</v>
      </c>
      <c r="U701" s="24">
        <v>196000</v>
      </c>
    </row>
    <row r="702" spans="1:21">
      <c r="A702" s="19" t="s">
        <v>218</v>
      </c>
      <c r="B702" s="20">
        <f>VLOOKUP(A702,Table7[#All],2,)</f>
        <v>16</v>
      </c>
      <c r="C702" s="20" t="s">
        <v>91</v>
      </c>
      <c r="D702" s="20">
        <f>VLOOKUP(C702,Table8[#All],2,0)</f>
        <v>0</v>
      </c>
      <c r="E702" s="20" t="s">
        <v>92</v>
      </c>
      <c r="F702" s="20">
        <f>VLOOKUP(E702,Table9[#All],2,0)</f>
        <v>0</v>
      </c>
      <c r="G702" s="20" t="s">
        <v>93</v>
      </c>
      <c r="H702" s="20">
        <f>VLOOKUP(G702,Table10[#All],2,0)</f>
        <v>1</v>
      </c>
      <c r="I702" s="20" t="s">
        <v>126</v>
      </c>
      <c r="J702" s="20">
        <f>VLOOKUP(I702,Table11[#All],2,0)</f>
        <v>2</v>
      </c>
      <c r="K702" s="20" t="s">
        <v>98</v>
      </c>
      <c r="L702" s="20">
        <f>VLOOKUP(K702,Table12[#All],2,0)</f>
        <v>0</v>
      </c>
      <c r="M702" s="20" t="s">
        <v>126</v>
      </c>
      <c r="N702" s="20">
        <f>VLOOKUP(M702,Table13[#All],2,0)</f>
        <v>0</v>
      </c>
      <c r="O702" s="20" t="s">
        <v>119</v>
      </c>
      <c r="P702" s="20">
        <f>VLOOKUP(O702,Table14[#All],2,0)</f>
        <v>0</v>
      </c>
      <c r="Q702" s="20" t="s">
        <v>104</v>
      </c>
      <c r="R702" s="20">
        <f>VLOOKUP(Q702,Table16[#All],2,0)</f>
        <v>0</v>
      </c>
      <c r="S702" s="20" t="s">
        <v>111</v>
      </c>
      <c r="T702" s="20">
        <f>VLOOKUP(S702,Table17[#All],2,0)</f>
        <v>0</v>
      </c>
      <c r="U702" s="21">
        <v>312500</v>
      </c>
    </row>
    <row r="703" spans="1:21">
      <c r="A703" s="22" t="s">
        <v>175</v>
      </c>
      <c r="B703" s="20">
        <f>VLOOKUP(A703,Table7[#All],2,)</f>
        <v>6</v>
      </c>
      <c r="C703" s="23" t="s">
        <v>91</v>
      </c>
      <c r="D703" s="20">
        <f>VLOOKUP(C703,Table8[#All],2,0)</f>
        <v>0</v>
      </c>
      <c r="E703" s="23" t="s">
        <v>92</v>
      </c>
      <c r="F703" s="20">
        <f>VLOOKUP(E703,Table9[#All],2,0)</f>
        <v>0</v>
      </c>
      <c r="G703" s="23" t="s">
        <v>93</v>
      </c>
      <c r="H703" s="20">
        <f>VLOOKUP(G703,Table10[#All],2,0)</f>
        <v>1</v>
      </c>
      <c r="I703" s="23" t="s">
        <v>98</v>
      </c>
      <c r="J703" s="20">
        <f>VLOOKUP(I703,Table11[#All],2,0)</f>
        <v>1</v>
      </c>
      <c r="K703" s="23" t="s">
        <v>98</v>
      </c>
      <c r="L703" s="20">
        <f>VLOOKUP(K703,Table12[#All],2,0)</f>
        <v>0</v>
      </c>
      <c r="M703" s="23" t="s">
        <v>98</v>
      </c>
      <c r="N703" s="20">
        <f>VLOOKUP(M703,Table13[#All],2,0)</f>
        <v>2</v>
      </c>
      <c r="O703" s="23" t="s">
        <v>98</v>
      </c>
      <c r="P703" s="20">
        <f>VLOOKUP(O703,Table14[#All],2,0)</f>
        <v>1</v>
      </c>
      <c r="Q703" s="23" t="s">
        <v>104</v>
      </c>
      <c r="R703" s="20">
        <f>VLOOKUP(Q703,Table16[#All],2,0)</f>
        <v>0</v>
      </c>
      <c r="S703" s="23" t="s">
        <v>111</v>
      </c>
      <c r="T703" s="20">
        <f>VLOOKUP(S703,Table17[#All],2,0)</f>
        <v>0</v>
      </c>
      <c r="U703" s="24">
        <v>140000</v>
      </c>
    </row>
    <row r="704" spans="1:21">
      <c r="A704" s="19" t="s">
        <v>128</v>
      </c>
      <c r="B704" s="20">
        <f>VLOOKUP(A704,Table7[#All],2,)</f>
        <v>18</v>
      </c>
      <c r="C704" s="20" t="s">
        <v>91</v>
      </c>
      <c r="D704" s="20">
        <f>VLOOKUP(C704,Table8[#All],2,0)</f>
        <v>0</v>
      </c>
      <c r="E704" s="20" t="s">
        <v>92</v>
      </c>
      <c r="F704" s="20">
        <f>VLOOKUP(E704,Table9[#All],2,0)</f>
        <v>0</v>
      </c>
      <c r="G704" s="20" t="s">
        <v>122</v>
      </c>
      <c r="H704" s="20">
        <f>VLOOKUP(G704,Table10[#All],2,0)</f>
        <v>0</v>
      </c>
      <c r="I704" s="20" t="s">
        <v>126</v>
      </c>
      <c r="J704" s="20">
        <f>VLOOKUP(I704,Table11[#All],2,0)</f>
        <v>2</v>
      </c>
      <c r="K704" s="20" t="s">
        <v>119</v>
      </c>
      <c r="L704" s="20">
        <f>VLOOKUP(K704,Table12[#All],2,0)</f>
        <v>1</v>
      </c>
      <c r="M704" s="20" t="s">
        <v>126</v>
      </c>
      <c r="N704" s="20">
        <f>VLOOKUP(M704,Table13[#All],2,0)</f>
        <v>0</v>
      </c>
      <c r="O704" s="20" t="s">
        <v>126</v>
      </c>
      <c r="P704" s="20">
        <f>VLOOKUP(O704,Table14[#All],2,0)</f>
        <v>2</v>
      </c>
      <c r="Q704" s="20" t="s">
        <v>104</v>
      </c>
      <c r="R704" s="20">
        <f>VLOOKUP(Q704,Table16[#All],2,0)</f>
        <v>0</v>
      </c>
      <c r="S704" s="20" t="s">
        <v>150</v>
      </c>
      <c r="T704" s="20">
        <f>VLOOKUP(S704,Table17[#All],2,0)</f>
        <v>2</v>
      </c>
      <c r="U704" s="21">
        <v>361919</v>
      </c>
    </row>
    <row r="705" spans="1:21">
      <c r="A705" s="22" t="s">
        <v>188</v>
      </c>
      <c r="B705" s="20">
        <f>VLOOKUP(A705,Table7[#All],2,)</f>
        <v>7</v>
      </c>
      <c r="C705" s="23" t="s">
        <v>90</v>
      </c>
      <c r="D705" s="20">
        <f>VLOOKUP(C705,Table8[#All],2,0)</f>
        <v>1</v>
      </c>
      <c r="E705" s="23" t="s">
        <v>186</v>
      </c>
      <c r="F705" s="20">
        <f>VLOOKUP(E705,Table9[#All],2,0)</f>
        <v>1</v>
      </c>
      <c r="G705" s="23" t="s">
        <v>122</v>
      </c>
      <c r="H705" s="20">
        <f>VLOOKUP(G705,Table10[#All],2,0)</f>
        <v>0</v>
      </c>
      <c r="I705" s="23" t="s">
        <v>119</v>
      </c>
      <c r="J705" s="20">
        <f>VLOOKUP(I705,Table11[#All],2,0)</f>
        <v>0</v>
      </c>
      <c r="K705" s="23" t="s">
        <v>98</v>
      </c>
      <c r="L705" s="20">
        <f>VLOOKUP(K705,Table12[#All],2,0)</f>
        <v>0</v>
      </c>
      <c r="M705" s="23" t="s">
        <v>119</v>
      </c>
      <c r="N705" s="20">
        <f>VLOOKUP(M705,Table13[#All],2,0)</f>
        <v>1</v>
      </c>
      <c r="O705" s="23" t="s">
        <v>119</v>
      </c>
      <c r="P705" s="20">
        <f>VLOOKUP(O705,Table14[#All],2,0)</f>
        <v>0</v>
      </c>
      <c r="Q705" s="23" t="s">
        <v>167</v>
      </c>
      <c r="R705" s="20">
        <f>VLOOKUP(Q705,Table16[#All],2,0)</f>
        <v>1</v>
      </c>
      <c r="S705" s="23" t="s">
        <v>111</v>
      </c>
      <c r="T705" s="20">
        <f>VLOOKUP(S705,Table17[#All],2,0)</f>
        <v>0</v>
      </c>
      <c r="U705" s="24">
        <v>140000</v>
      </c>
    </row>
    <row r="706" spans="1:21">
      <c r="A706" s="19" t="s">
        <v>209</v>
      </c>
      <c r="B706" s="20">
        <f>VLOOKUP(A706,Table7[#All],2,)</f>
        <v>0</v>
      </c>
      <c r="C706" s="20" t="s">
        <v>91</v>
      </c>
      <c r="D706" s="20">
        <f>VLOOKUP(C706,Table8[#All],2,0)</f>
        <v>0</v>
      </c>
      <c r="E706" s="20" t="s">
        <v>92</v>
      </c>
      <c r="F706" s="20">
        <f>VLOOKUP(E706,Table9[#All],2,0)</f>
        <v>0</v>
      </c>
      <c r="G706" s="20" t="s">
        <v>93</v>
      </c>
      <c r="H706" s="20">
        <f>VLOOKUP(G706,Table10[#All],2,0)</f>
        <v>1</v>
      </c>
      <c r="I706" s="20" t="s">
        <v>119</v>
      </c>
      <c r="J706" s="20">
        <f>VLOOKUP(I706,Table11[#All],2,0)</f>
        <v>0</v>
      </c>
      <c r="K706" s="20" t="s">
        <v>98</v>
      </c>
      <c r="L706" s="20">
        <f>VLOOKUP(K706,Table12[#All],2,0)</f>
        <v>0</v>
      </c>
      <c r="M706" s="20" t="s">
        <v>126</v>
      </c>
      <c r="N706" s="20">
        <f>VLOOKUP(M706,Table13[#All],2,0)</f>
        <v>0</v>
      </c>
      <c r="O706" s="20" t="s">
        <v>119</v>
      </c>
      <c r="P706" s="20">
        <f>VLOOKUP(O706,Table14[#All],2,0)</f>
        <v>0</v>
      </c>
      <c r="Q706" s="20" t="s">
        <v>104</v>
      </c>
      <c r="R706" s="20">
        <f>VLOOKUP(Q706,Table16[#All],2,0)</f>
        <v>0</v>
      </c>
      <c r="S706" s="20" t="s">
        <v>111</v>
      </c>
      <c r="T706" s="20">
        <f>VLOOKUP(S706,Table17[#All],2,0)</f>
        <v>0</v>
      </c>
      <c r="U706" s="21">
        <v>213000</v>
      </c>
    </row>
    <row r="707" spans="1:21">
      <c r="A707" s="22" t="s">
        <v>214</v>
      </c>
      <c r="B707" s="20">
        <f>VLOOKUP(A707,Table7[#All],2,)</f>
        <v>13</v>
      </c>
      <c r="C707" s="23" t="s">
        <v>91</v>
      </c>
      <c r="D707" s="20">
        <f>VLOOKUP(C707,Table8[#All],2,0)</f>
        <v>0</v>
      </c>
      <c r="E707" s="23" t="s">
        <v>186</v>
      </c>
      <c r="F707" s="20">
        <f>VLOOKUP(E707,Table9[#All],2,0)</f>
        <v>1</v>
      </c>
      <c r="G707" s="23" t="s">
        <v>122</v>
      </c>
      <c r="H707" s="20">
        <f>VLOOKUP(G707,Table10[#All],2,0)</f>
        <v>0</v>
      </c>
      <c r="I707" s="23" t="s">
        <v>83</v>
      </c>
      <c r="J707" s="20">
        <f>VLOOKUP(I707,Table11[#All],2,0)</f>
        <v>3</v>
      </c>
      <c r="K707" s="23" t="s">
        <v>83</v>
      </c>
      <c r="L707" s="20">
        <f>VLOOKUP(K707,Table12[#All],2,0)</f>
        <v>2</v>
      </c>
      <c r="M707" s="23" t="s">
        <v>139</v>
      </c>
      <c r="N707" s="20">
        <f>VLOOKUP(M707,Table13[#All],2,0)</f>
        <v>3</v>
      </c>
      <c r="O707" s="23" t="s">
        <v>139</v>
      </c>
      <c r="P707" s="20">
        <f>VLOOKUP(O707,Table14[#All],2,0)</f>
        <v>3</v>
      </c>
      <c r="Q707" s="23" t="s">
        <v>167</v>
      </c>
      <c r="R707" s="20">
        <f>VLOOKUP(Q707,Table16[#All],2,0)</f>
        <v>1</v>
      </c>
      <c r="S707" s="23" t="s">
        <v>111</v>
      </c>
      <c r="T707" s="20">
        <f>VLOOKUP(S707,Table17[#All],2,0)</f>
        <v>0</v>
      </c>
      <c r="U707" s="24">
        <v>55000</v>
      </c>
    </row>
    <row r="708" spans="1:21">
      <c r="A708" s="19" t="s">
        <v>199</v>
      </c>
      <c r="B708" s="20">
        <f>VLOOKUP(A708,Table7[#All],2,)</f>
        <v>19</v>
      </c>
      <c r="C708" s="20" t="s">
        <v>91</v>
      </c>
      <c r="D708" s="20">
        <f>VLOOKUP(C708,Table8[#All],2,0)</f>
        <v>0</v>
      </c>
      <c r="E708" s="20" t="s">
        <v>92</v>
      </c>
      <c r="F708" s="20">
        <f>VLOOKUP(E708,Table9[#All],2,0)</f>
        <v>0</v>
      </c>
      <c r="G708" s="20" t="s">
        <v>93</v>
      </c>
      <c r="H708" s="20">
        <f>VLOOKUP(G708,Table10[#All],2,0)</f>
        <v>1</v>
      </c>
      <c r="I708" s="20" t="s">
        <v>119</v>
      </c>
      <c r="J708" s="20">
        <f>VLOOKUP(I708,Table11[#All],2,0)</f>
        <v>0</v>
      </c>
      <c r="K708" s="20" t="s">
        <v>98</v>
      </c>
      <c r="L708" s="20">
        <f>VLOOKUP(K708,Table12[#All],2,0)</f>
        <v>0</v>
      </c>
      <c r="M708" s="20" t="s">
        <v>98</v>
      </c>
      <c r="N708" s="20">
        <f>VLOOKUP(M708,Table13[#All],2,0)</f>
        <v>2</v>
      </c>
      <c r="O708" s="20" t="s">
        <v>119</v>
      </c>
      <c r="P708" s="20">
        <f>VLOOKUP(O708,Table14[#All],2,0)</f>
        <v>0</v>
      </c>
      <c r="Q708" s="20" t="s">
        <v>104</v>
      </c>
      <c r="R708" s="20">
        <f>VLOOKUP(Q708,Table16[#All],2,0)</f>
        <v>0</v>
      </c>
      <c r="S708" s="20" t="s">
        <v>111</v>
      </c>
      <c r="T708" s="20">
        <f>VLOOKUP(S708,Table17[#All],2,0)</f>
        <v>0</v>
      </c>
      <c r="U708" s="21">
        <v>302000</v>
      </c>
    </row>
    <row r="709" spans="1:21">
      <c r="A709" s="22" t="s">
        <v>147</v>
      </c>
      <c r="B709" s="20">
        <f>VLOOKUP(A709,Table7[#All],2,)</f>
        <v>10</v>
      </c>
      <c r="C709" s="23" t="s">
        <v>91</v>
      </c>
      <c r="D709" s="20">
        <f>VLOOKUP(C709,Table8[#All],2,0)</f>
        <v>0</v>
      </c>
      <c r="E709" s="23" t="s">
        <v>129</v>
      </c>
      <c r="F709" s="20">
        <f>VLOOKUP(E709,Table9[#All],2,0)</f>
        <v>3</v>
      </c>
      <c r="G709" s="23" t="s">
        <v>93</v>
      </c>
      <c r="H709" s="20">
        <f>VLOOKUP(G709,Table10[#All],2,0)</f>
        <v>1</v>
      </c>
      <c r="I709" s="23" t="s">
        <v>119</v>
      </c>
      <c r="J709" s="20">
        <f>VLOOKUP(I709,Table11[#All],2,0)</f>
        <v>0</v>
      </c>
      <c r="K709" s="23" t="s">
        <v>98</v>
      </c>
      <c r="L709" s="20">
        <f>VLOOKUP(K709,Table12[#All],2,0)</f>
        <v>0</v>
      </c>
      <c r="M709" s="23" t="s">
        <v>126</v>
      </c>
      <c r="N709" s="20">
        <f>VLOOKUP(M709,Table13[#All],2,0)</f>
        <v>0</v>
      </c>
      <c r="O709" s="23" t="s">
        <v>119</v>
      </c>
      <c r="P709" s="20">
        <f>VLOOKUP(O709,Table14[#All],2,0)</f>
        <v>0</v>
      </c>
      <c r="Q709" s="23" t="s">
        <v>104</v>
      </c>
      <c r="R709" s="20">
        <f>VLOOKUP(Q709,Table16[#All],2,0)</f>
        <v>0</v>
      </c>
      <c r="S709" s="23" t="s">
        <v>111</v>
      </c>
      <c r="T709" s="20">
        <f>VLOOKUP(S709,Table17[#All],2,0)</f>
        <v>0</v>
      </c>
      <c r="U709" s="24">
        <v>254000</v>
      </c>
    </row>
    <row r="710" spans="1:21">
      <c r="A710" s="19" t="s">
        <v>121</v>
      </c>
      <c r="B710" s="20">
        <f>VLOOKUP(A710,Table7[#All],2,)</f>
        <v>17</v>
      </c>
      <c r="C710" s="20" t="s">
        <v>91</v>
      </c>
      <c r="D710" s="20">
        <f>VLOOKUP(C710,Table8[#All],2,0)</f>
        <v>0</v>
      </c>
      <c r="E710" s="20" t="s">
        <v>92</v>
      </c>
      <c r="F710" s="20">
        <f>VLOOKUP(E710,Table9[#All],2,0)</f>
        <v>0</v>
      </c>
      <c r="G710" s="20" t="s">
        <v>122</v>
      </c>
      <c r="H710" s="20">
        <f>VLOOKUP(G710,Table10[#All],2,0)</f>
        <v>0</v>
      </c>
      <c r="I710" s="20" t="s">
        <v>119</v>
      </c>
      <c r="J710" s="20">
        <f>VLOOKUP(I710,Table11[#All],2,0)</f>
        <v>0</v>
      </c>
      <c r="K710" s="20" t="s">
        <v>98</v>
      </c>
      <c r="L710" s="20">
        <f>VLOOKUP(K710,Table12[#All],2,0)</f>
        <v>0</v>
      </c>
      <c r="M710" s="20" t="s">
        <v>126</v>
      </c>
      <c r="N710" s="20">
        <f>VLOOKUP(M710,Table13[#All],2,0)</f>
        <v>0</v>
      </c>
      <c r="O710" s="20" t="s">
        <v>119</v>
      </c>
      <c r="P710" s="20">
        <f>VLOOKUP(O710,Table14[#All],2,0)</f>
        <v>0</v>
      </c>
      <c r="Q710" s="20" t="s">
        <v>104</v>
      </c>
      <c r="R710" s="20">
        <f>VLOOKUP(Q710,Table16[#All],2,0)</f>
        <v>0</v>
      </c>
      <c r="S710" s="20" t="s">
        <v>150</v>
      </c>
      <c r="T710" s="20">
        <f>VLOOKUP(S710,Table17[#All],2,0)</f>
        <v>2</v>
      </c>
      <c r="U710" s="21">
        <v>179540</v>
      </c>
    </row>
    <row r="711" spans="1:21">
      <c r="A711" s="22" t="s">
        <v>169</v>
      </c>
      <c r="B711" s="20">
        <f>VLOOKUP(A711,Table7[#All],2,)</f>
        <v>9</v>
      </c>
      <c r="C711" s="23" t="s">
        <v>91</v>
      </c>
      <c r="D711" s="20">
        <f>VLOOKUP(C711,Table8[#All],2,0)</f>
        <v>0</v>
      </c>
      <c r="E711" s="23" t="s">
        <v>92</v>
      </c>
      <c r="F711" s="20">
        <f>VLOOKUP(E711,Table9[#All],2,0)</f>
        <v>0</v>
      </c>
      <c r="G711" s="23" t="s">
        <v>93</v>
      </c>
      <c r="H711" s="20">
        <f>VLOOKUP(G711,Table10[#All],2,0)</f>
        <v>1</v>
      </c>
      <c r="I711" s="23" t="s">
        <v>98</v>
      </c>
      <c r="J711" s="20">
        <f>VLOOKUP(I711,Table11[#All],2,0)</f>
        <v>1</v>
      </c>
      <c r="K711" s="23" t="s">
        <v>98</v>
      </c>
      <c r="L711" s="20">
        <f>VLOOKUP(K711,Table12[#All],2,0)</f>
        <v>0</v>
      </c>
      <c r="M711" s="23" t="s">
        <v>98</v>
      </c>
      <c r="N711" s="20">
        <f>VLOOKUP(M711,Table13[#All],2,0)</f>
        <v>2</v>
      </c>
      <c r="O711" s="23" t="s">
        <v>98</v>
      </c>
      <c r="P711" s="20">
        <f>VLOOKUP(O711,Table14[#All],2,0)</f>
        <v>1</v>
      </c>
      <c r="Q711" s="23" t="s">
        <v>104</v>
      </c>
      <c r="R711" s="20">
        <f>VLOOKUP(Q711,Table16[#All],2,0)</f>
        <v>0</v>
      </c>
      <c r="S711" s="23" t="s">
        <v>172</v>
      </c>
      <c r="T711" s="20">
        <f>VLOOKUP(S711,Table17[#All],2,0)</f>
        <v>1</v>
      </c>
      <c r="U711" s="24">
        <v>109900</v>
      </c>
    </row>
    <row r="712" spans="1:21">
      <c r="A712" s="19" t="s">
        <v>197</v>
      </c>
      <c r="B712" s="20">
        <f>VLOOKUP(A712,Table7[#All],2,)</f>
        <v>8</v>
      </c>
      <c r="C712" s="20" t="s">
        <v>91</v>
      </c>
      <c r="D712" s="20">
        <f>VLOOKUP(C712,Table8[#All],2,0)</f>
        <v>0</v>
      </c>
      <c r="E712" s="20" t="s">
        <v>92</v>
      </c>
      <c r="F712" s="20">
        <f>VLOOKUP(E712,Table9[#All],2,0)</f>
        <v>0</v>
      </c>
      <c r="G712" s="20" t="s">
        <v>93</v>
      </c>
      <c r="H712" s="20">
        <f>VLOOKUP(G712,Table10[#All],2,0)</f>
        <v>1</v>
      </c>
      <c r="I712" s="20" t="s">
        <v>98</v>
      </c>
      <c r="J712" s="20">
        <f>VLOOKUP(I712,Table11[#All],2,0)</f>
        <v>1</v>
      </c>
      <c r="K712" s="20" t="s">
        <v>98</v>
      </c>
      <c r="L712" s="20">
        <f>VLOOKUP(K712,Table12[#All],2,0)</f>
        <v>0</v>
      </c>
      <c r="M712" s="20" t="s">
        <v>119</v>
      </c>
      <c r="N712" s="20">
        <f>VLOOKUP(M712,Table13[#All],2,0)</f>
        <v>1</v>
      </c>
      <c r="O712" s="20" t="s">
        <v>98</v>
      </c>
      <c r="P712" s="20">
        <f>VLOOKUP(O712,Table14[#All],2,0)</f>
        <v>1</v>
      </c>
      <c r="Q712" s="20" t="s">
        <v>167</v>
      </c>
      <c r="R712" s="20">
        <f>VLOOKUP(Q712,Table16[#All],2,0)</f>
        <v>1</v>
      </c>
      <c r="S712" s="20" t="s">
        <v>111</v>
      </c>
      <c r="T712" s="20">
        <f>VLOOKUP(S712,Table17[#All],2,0)</f>
        <v>0</v>
      </c>
      <c r="U712" s="21">
        <v>52000</v>
      </c>
    </row>
    <row r="713" spans="1:21">
      <c r="A713" s="22" t="s">
        <v>214</v>
      </c>
      <c r="B713" s="20">
        <f>VLOOKUP(A713,Table7[#All],2,)</f>
        <v>13</v>
      </c>
      <c r="C713" s="23" t="s">
        <v>91</v>
      </c>
      <c r="D713" s="20">
        <f>VLOOKUP(C713,Table8[#All],2,0)</f>
        <v>0</v>
      </c>
      <c r="E713" s="23" t="s">
        <v>92</v>
      </c>
      <c r="F713" s="20">
        <f>VLOOKUP(E713,Table9[#All],2,0)</f>
        <v>0</v>
      </c>
      <c r="G713" s="23" t="s">
        <v>176</v>
      </c>
      <c r="H713" s="20">
        <f>VLOOKUP(G713,Table10[#All],2,0)</f>
        <v>2</v>
      </c>
      <c r="I713" s="23" t="s">
        <v>98</v>
      </c>
      <c r="J713" s="20">
        <f>VLOOKUP(I713,Table11[#All],2,0)</f>
        <v>1</v>
      </c>
      <c r="K713" s="23" t="s">
        <v>98</v>
      </c>
      <c r="L713" s="20">
        <f>VLOOKUP(K713,Table12[#All],2,0)</f>
        <v>0</v>
      </c>
      <c r="M713" s="23" t="s">
        <v>119</v>
      </c>
      <c r="N713" s="20">
        <f>VLOOKUP(M713,Table13[#All],2,0)</f>
        <v>1</v>
      </c>
      <c r="O713" s="23" t="s">
        <v>98</v>
      </c>
      <c r="P713" s="20">
        <f>VLOOKUP(O713,Table14[#All],2,0)</f>
        <v>1</v>
      </c>
      <c r="Q713" s="23" t="s">
        <v>167</v>
      </c>
      <c r="R713" s="20">
        <f>VLOOKUP(Q713,Table16[#All],2,0)</f>
        <v>1</v>
      </c>
      <c r="S713" s="23" t="s">
        <v>172</v>
      </c>
      <c r="T713" s="20">
        <f>VLOOKUP(S713,Table17[#All],2,0)</f>
        <v>1</v>
      </c>
      <c r="U713" s="24">
        <v>102776</v>
      </c>
    </row>
    <row r="714" spans="1:21">
      <c r="A714" s="19" t="s">
        <v>128</v>
      </c>
      <c r="B714" s="20">
        <f>VLOOKUP(A714,Table7[#All],2,)</f>
        <v>18</v>
      </c>
      <c r="C714" s="20" t="s">
        <v>91</v>
      </c>
      <c r="D714" s="20">
        <f>VLOOKUP(C714,Table8[#All],2,0)</f>
        <v>0</v>
      </c>
      <c r="E714" s="20" t="s">
        <v>129</v>
      </c>
      <c r="F714" s="20">
        <f>VLOOKUP(E714,Table9[#All],2,0)</f>
        <v>3</v>
      </c>
      <c r="G714" s="20" t="s">
        <v>93</v>
      </c>
      <c r="H714" s="20">
        <f>VLOOKUP(G714,Table10[#All],2,0)</f>
        <v>1</v>
      </c>
      <c r="I714" s="20" t="s">
        <v>119</v>
      </c>
      <c r="J714" s="20">
        <f>VLOOKUP(I714,Table11[#All],2,0)</f>
        <v>0</v>
      </c>
      <c r="K714" s="20" t="s">
        <v>98</v>
      </c>
      <c r="L714" s="20">
        <f>VLOOKUP(K714,Table12[#All],2,0)</f>
        <v>0</v>
      </c>
      <c r="M714" s="20" t="s">
        <v>119</v>
      </c>
      <c r="N714" s="20">
        <f>VLOOKUP(M714,Table13[#All],2,0)</f>
        <v>1</v>
      </c>
      <c r="O714" s="20" t="s">
        <v>119</v>
      </c>
      <c r="P714" s="20">
        <f>VLOOKUP(O714,Table14[#All],2,0)</f>
        <v>0</v>
      </c>
      <c r="Q714" s="20" t="s">
        <v>104</v>
      </c>
      <c r="R714" s="20">
        <f>VLOOKUP(Q714,Table16[#All],2,0)</f>
        <v>0</v>
      </c>
      <c r="S714" s="20" t="s">
        <v>111</v>
      </c>
      <c r="T714" s="20">
        <f>VLOOKUP(S714,Table17[#All],2,0)</f>
        <v>0</v>
      </c>
      <c r="U714" s="21">
        <v>189000</v>
      </c>
    </row>
    <row r="715" spans="1:21">
      <c r="A715" s="22" t="s">
        <v>197</v>
      </c>
      <c r="B715" s="20">
        <f>VLOOKUP(A715,Table7[#All],2,)</f>
        <v>8</v>
      </c>
      <c r="C715" s="23" t="s">
        <v>225</v>
      </c>
      <c r="D715" s="20">
        <f>VLOOKUP(C715,Table8[#All],2,0)</f>
        <v>6</v>
      </c>
      <c r="E715" s="23" t="s">
        <v>186</v>
      </c>
      <c r="F715" s="20">
        <f>VLOOKUP(E715,Table9[#All],2,0)</f>
        <v>1</v>
      </c>
      <c r="G715" s="23" t="s">
        <v>93</v>
      </c>
      <c r="H715" s="20">
        <f>VLOOKUP(G715,Table10[#All],2,0)</f>
        <v>1</v>
      </c>
      <c r="I715" s="23" t="s">
        <v>98</v>
      </c>
      <c r="J715" s="20">
        <f>VLOOKUP(I715,Table11[#All],2,0)</f>
        <v>1</v>
      </c>
      <c r="K715" s="23" t="s">
        <v>98</v>
      </c>
      <c r="L715" s="20">
        <f>VLOOKUP(K715,Table12[#All],2,0)</f>
        <v>0</v>
      </c>
      <c r="M715" s="23" t="s">
        <v>98</v>
      </c>
      <c r="N715" s="20">
        <f>VLOOKUP(M715,Table13[#All],2,0)</f>
        <v>2</v>
      </c>
      <c r="O715" s="23" t="s">
        <v>98</v>
      </c>
      <c r="P715" s="20">
        <f>VLOOKUP(O715,Table14[#All],2,0)</f>
        <v>1</v>
      </c>
      <c r="Q715" s="23" t="s">
        <v>104</v>
      </c>
      <c r="R715" s="20">
        <f>VLOOKUP(Q715,Table16[#All],2,0)</f>
        <v>0</v>
      </c>
      <c r="S715" s="23" t="s">
        <v>111</v>
      </c>
      <c r="T715" s="20">
        <f>VLOOKUP(S715,Table17[#All],2,0)</f>
        <v>0</v>
      </c>
      <c r="U715" s="24">
        <v>129000</v>
      </c>
    </row>
    <row r="716" spans="1:21">
      <c r="A716" s="19" t="s">
        <v>169</v>
      </c>
      <c r="B716" s="20">
        <f>VLOOKUP(A716,Table7[#All],2,)</f>
        <v>9</v>
      </c>
      <c r="C716" s="20" t="s">
        <v>226</v>
      </c>
      <c r="D716" s="20">
        <f>VLOOKUP(C716,Table8[#All],2,0)</f>
        <v>4</v>
      </c>
      <c r="E716" s="20" t="s">
        <v>92</v>
      </c>
      <c r="F716" s="20">
        <f>VLOOKUP(E716,Table9[#All],2,0)</f>
        <v>0</v>
      </c>
      <c r="G716" s="20" t="s">
        <v>122</v>
      </c>
      <c r="H716" s="20">
        <f>VLOOKUP(G716,Table10[#All],2,0)</f>
        <v>0</v>
      </c>
      <c r="I716" s="20" t="s">
        <v>98</v>
      </c>
      <c r="J716" s="20">
        <f>VLOOKUP(I716,Table11[#All],2,0)</f>
        <v>1</v>
      </c>
      <c r="K716" s="20" t="s">
        <v>98</v>
      </c>
      <c r="L716" s="20">
        <f>VLOOKUP(K716,Table12[#All],2,0)</f>
        <v>0</v>
      </c>
      <c r="M716" s="20" t="s">
        <v>126</v>
      </c>
      <c r="N716" s="20">
        <f>VLOOKUP(M716,Table13[#All],2,0)</f>
        <v>0</v>
      </c>
      <c r="O716" s="20" t="s">
        <v>119</v>
      </c>
      <c r="P716" s="20">
        <f>VLOOKUP(O716,Table14[#All],2,0)</f>
        <v>0</v>
      </c>
      <c r="Q716" s="20" t="s">
        <v>104</v>
      </c>
      <c r="R716" s="20">
        <f>VLOOKUP(Q716,Table16[#All],2,0)</f>
        <v>0</v>
      </c>
      <c r="S716" s="20" t="s">
        <v>111</v>
      </c>
      <c r="T716" s="20">
        <f>VLOOKUP(S716,Table17[#All],2,0)</f>
        <v>0</v>
      </c>
      <c r="U716" s="21">
        <v>130500</v>
      </c>
    </row>
    <row r="717" spans="1:21">
      <c r="A717" s="22" t="s">
        <v>175</v>
      </c>
      <c r="B717" s="20">
        <f>VLOOKUP(A717,Table7[#All],2,)</f>
        <v>6</v>
      </c>
      <c r="C717" s="23" t="s">
        <v>91</v>
      </c>
      <c r="D717" s="20">
        <f>VLOOKUP(C717,Table8[#All],2,0)</f>
        <v>0</v>
      </c>
      <c r="E717" s="23" t="s">
        <v>92</v>
      </c>
      <c r="F717" s="20">
        <f>VLOOKUP(E717,Table9[#All],2,0)</f>
        <v>0</v>
      </c>
      <c r="G717" s="23" t="s">
        <v>93</v>
      </c>
      <c r="H717" s="20">
        <f>VLOOKUP(G717,Table10[#All],2,0)</f>
        <v>1</v>
      </c>
      <c r="I717" s="23" t="s">
        <v>119</v>
      </c>
      <c r="J717" s="20">
        <f>VLOOKUP(I717,Table11[#All],2,0)</f>
        <v>0</v>
      </c>
      <c r="K717" s="23" t="s">
        <v>98</v>
      </c>
      <c r="L717" s="20">
        <f>VLOOKUP(K717,Table12[#All],2,0)</f>
        <v>0</v>
      </c>
      <c r="M717" s="23" t="s">
        <v>98</v>
      </c>
      <c r="N717" s="20">
        <f>VLOOKUP(M717,Table13[#All],2,0)</f>
        <v>2</v>
      </c>
      <c r="O717" s="23" t="s">
        <v>98</v>
      </c>
      <c r="P717" s="20">
        <f>VLOOKUP(O717,Table14[#All],2,0)</f>
        <v>1</v>
      </c>
      <c r="Q717" s="23" t="s">
        <v>104</v>
      </c>
      <c r="R717" s="20">
        <f>VLOOKUP(Q717,Table16[#All],2,0)</f>
        <v>0</v>
      </c>
      <c r="S717" s="23" t="s">
        <v>111</v>
      </c>
      <c r="T717" s="20">
        <f>VLOOKUP(S717,Table17[#All],2,0)</f>
        <v>0</v>
      </c>
      <c r="U717" s="24">
        <v>165000</v>
      </c>
    </row>
    <row r="718" spans="1:21">
      <c r="A718" s="19" t="s">
        <v>188</v>
      </c>
      <c r="B718" s="20">
        <f>VLOOKUP(A718,Table7[#All],2,)</f>
        <v>7</v>
      </c>
      <c r="C718" s="20" t="s">
        <v>91</v>
      </c>
      <c r="D718" s="20">
        <f>VLOOKUP(C718,Table8[#All],2,0)</f>
        <v>0</v>
      </c>
      <c r="E718" s="20" t="s">
        <v>92</v>
      </c>
      <c r="F718" s="20">
        <f>VLOOKUP(E718,Table9[#All],2,0)</f>
        <v>0</v>
      </c>
      <c r="G718" s="20" t="s">
        <v>122</v>
      </c>
      <c r="H718" s="20">
        <f>VLOOKUP(G718,Table10[#All],2,0)</f>
        <v>0</v>
      </c>
      <c r="I718" s="20" t="s">
        <v>98</v>
      </c>
      <c r="J718" s="20">
        <f>VLOOKUP(I718,Table11[#All],2,0)</f>
        <v>1</v>
      </c>
      <c r="K718" s="20" t="s">
        <v>98</v>
      </c>
      <c r="L718" s="20">
        <f>VLOOKUP(K718,Table12[#All],2,0)</f>
        <v>0</v>
      </c>
      <c r="M718" s="20" t="s">
        <v>126</v>
      </c>
      <c r="N718" s="20">
        <f>VLOOKUP(M718,Table13[#All],2,0)</f>
        <v>0</v>
      </c>
      <c r="O718" s="20" t="s">
        <v>98</v>
      </c>
      <c r="P718" s="20">
        <f>VLOOKUP(O718,Table14[#All],2,0)</f>
        <v>1</v>
      </c>
      <c r="Q718" s="20" t="s">
        <v>191</v>
      </c>
      <c r="R718" s="20">
        <f>VLOOKUP(Q718,Table16[#All],2,0)</f>
        <v>2</v>
      </c>
      <c r="S718" s="20" t="s">
        <v>111</v>
      </c>
      <c r="T718" s="20">
        <f>VLOOKUP(S718,Table17[#All],2,0)</f>
        <v>0</v>
      </c>
      <c r="U718" s="21">
        <v>159500</v>
      </c>
    </row>
    <row r="719" spans="1:21">
      <c r="A719" s="22" t="s">
        <v>175</v>
      </c>
      <c r="B719" s="20">
        <f>VLOOKUP(A719,Table7[#All],2,)</f>
        <v>6</v>
      </c>
      <c r="C719" s="23" t="s">
        <v>91</v>
      </c>
      <c r="D719" s="20">
        <f>VLOOKUP(C719,Table8[#All],2,0)</f>
        <v>0</v>
      </c>
      <c r="E719" s="23" t="s">
        <v>92</v>
      </c>
      <c r="F719" s="20">
        <f>VLOOKUP(E719,Table9[#All],2,0)</f>
        <v>0</v>
      </c>
      <c r="G719" s="23" t="s">
        <v>93</v>
      </c>
      <c r="H719" s="20">
        <f>VLOOKUP(G719,Table10[#All],2,0)</f>
        <v>1</v>
      </c>
      <c r="I719" s="23" t="s">
        <v>119</v>
      </c>
      <c r="J719" s="20">
        <f>VLOOKUP(I719,Table11[#All],2,0)</f>
        <v>0</v>
      </c>
      <c r="K719" s="23" t="s">
        <v>98</v>
      </c>
      <c r="L719" s="20">
        <f>VLOOKUP(K719,Table12[#All],2,0)</f>
        <v>0</v>
      </c>
      <c r="M719" s="23" t="s">
        <v>119</v>
      </c>
      <c r="N719" s="20">
        <f>VLOOKUP(M719,Table13[#All],2,0)</f>
        <v>1</v>
      </c>
      <c r="O719" s="23" t="s">
        <v>119</v>
      </c>
      <c r="P719" s="20">
        <f>VLOOKUP(O719,Table14[#All],2,0)</f>
        <v>0</v>
      </c>
      <c r="Q719" s="23" t="s">
        <v>104</v>
      </c>
      <c r="R719" s="20">
        <f>VLOOKUP(Q719,Table16[#All],2,0)</f>
        <v>0</v>
      </c>
      <c r="S719" s="23" t="s">
        <v>111</v>
      </c>
      <c r="T719" s="20">
        <f>VLOOKUP(S719,Table17[#All],2,0)</f>
        <v>0</v>
      </c>
      <c r="U719" s="24">
        <v>157000</v>
      </c>
    </row>
    <row r="720" spans="1:21">
      <c r="A720" s="19" t="s">
        <v>162</v>
      </c>
      <c r="B720" s="20">
        <f>VLOOKUP(A720,Table7[#All],2,)</f>
        <v>3</v>
      </c>
      <c r="C720" s="20" t="s">
        <v>91</v>
      </c>
      <c r="D720" s="20">
        <f>VLOOKUP(C720,Table8[#All],2,0)</f>
        <v>0</v>
      </c>
      <c r="E720" s="20" t="s">
        <v>92</v>
      </c>
      <c r="F720" s="20">
        <f>VLOOKUP(E720,Table9[#All],2,0)</f>
        <v>0</v>
      </c>
      <c r="G720" s="20" t="s">
        <v>122</v>
      </c>
      <c r="H720" s="20">
        <f>VLOOKUP(G720,Table10[#All],2,0)</f>
        <v>0</v>
      </c>
      <c r="I720" s="20" t="s">
        <v>119</v>
      </c>
      <c r="J720" s="20">
        <f>VLOOKUP(I720,Table11[#All],2,0)</f>
        <v>0</v>
      </c>
      <c r="K720" s="20" t="s">
        <v>98</v>
      </c>
      <c r="L720" s="20">
        <f>VLOOKUP(K720,Table12[#All],2,0)</f>
        <v>0</v>
      </c>
      <c r="M720" s="20" t="s">
        <v>126</v>
      </c>
      <c r="N720" s="20">
        <f>VLOOKUP(M720,Table13[#All],2,0)</f>
        <v>0</v>
      </c>
      <c r="O720" s="20" t="s">
        <v>119</v>
      </c>
      <c r="P720" s="20">
        <f>VLOOKUP(O720,Table14[#All],2,0)</f>
        <v>0</v>
      </c>
      <c r="Q720" s="20" t="s">
        <v>104</v>
      </c>
      <c r="R720" s="20">
        <f>VLOOKUP(Q720,Table16[#All],2,0)</f>
        <v>0</v>
      </c>
      <c r="S720" s="20" t="s">
        <v>111</v>
      </c>
      <c r="T720" s="20">
        <f>VLOOKUP(S720,Table17[#All],2,0)</f>
        <v>0</v>
      </c>
      <c r="U720" s="21">
        <v>341000</v>
      </c>
    </row>
    <row r="721" spans="1:21">
      <c r="A721" s="22" t="s">
        <v>209</v>
      </c>
      <c r="B721" s="20">
        <f>VLOOKUP(A721,Table7[#All],2,)</f>
        <v>0</v>
      </c>
      <c r="C721" s="23" t="s">
        <v>91</v>
      </c>
      <c r="D721" s="20">
        <f>VLOOKUP(C721,Table8[#All],2,0)</f>
        <v>0</v>
      </c>
      <c r="E721" s="23" t="s">
        <v>92</v>
      </c>
      <c r="F721" s="20">
        <f>VLOOKUP(E721,Table9[#All],2,0)</f>
        <v>0</v>
      </c>
      <c r="G721" s="23" t="s">
        <v>93</v>
      </c>
      <c r="H721" s="20">
        <f>VLOOKUP(G721,Table10[#All],2,0)</f>
        <v>1</v>
      </c>
      <c r="I721" s="23" t="s">
        <v>119</v>
      </c>
      <c r="J721" s="20">
        <f>VLOOKUP(I721,Table11[#All],2,0)</f>
        <v>0</v>
      </c>
      <c r="K721" s="23" t="s">
        <v>98</v>
      </c>
      <c r="L721" s="20">
        <f>VLOOKUP(K721,Table12[#All],2,0)</f>
        <v>0</v>
      </c>
      <c r="M721" s="23" t="s">
        <v>98</v>
      </c>
      <c r="N721" s="20">
        <f>VLOOKUP(M721,Table13[#All],2,0)</f>
        <v>2</v>
      </c>
      <c r="O721" s="23" t="s">
        <v>98</v>
      </c>
      <c r="P721" s="20">
        <f>VLOOKUP(O721,Table14[#All],2,0)</f>
        <v>1</v>
      </c>
      <c r="Q721" s="23" t="s">
        <v>104</v>
      </c>
      <c r="R721" s="20">
        <f>VLOOKUP(Q721,Table16[#All],2,0)</f>
        <v>0</v>
      </c>
      <c r="S721" s="23" t="s">
        <v>111</v>
      </c>
      <c r="T721" s="20">
        <f>VLOOKUP(S721,Table17[#All],2,0)</f>
        <v>0</v>
      </c>
      <c r="U721" s="24">
        <v>128500</v>
      </c>
    </row>
    <row r="722" spans="1:21">
      <c r="A722" s="19" t="s">
        <v>128</v>
      </c>
      <c r="B722" s="20">
        <f>VLOOKUP(A722,Table7[#All],2,)</f>
        <v>18</v>
      </c>
      <c r="C722" s="20" t="s">
        <v>91</v>
      </c>
      <c r="D722" s="20">
        <f>VLOOKUP(C722,Table8[#All],2,0)</f>
        <v>0</v>
      </c>
      <c r="E722" s="20" t="s">
        <v>92</v>
      </c>
      <c r="F722" s="20">
        <f>VLOOKUP(E722,Table9[#All],2,0)</f>
        <v>0</v>
      </c>
      <c r="G722" s="20" t="s">
        <v>93</v>
      </c>
      <c r="H722" s="20">
        <f>VLOOKUP(G722,Table10[#All],2,0)</f>
        <v>1</v>
      </c>
      <c r="I722" s="20" t="s">
        <v>119</v>
      </c>
      <c r="J722" s="20">
        <f>VLOOKUP(I722,Table11[#All],2,0)</f>
        <v>0</v>
      </c>
      <c r="K722" s="20" t="s">
        <v>98</v>
      </c>
      <c r="L722" s="20">
        <f>VLOOKUP(K722,Table12[#All],2,0)</f>
        <v>0</v>
      </c>
      <c r="M722" s="20" t="s">
        <v>98</v>
      </c>
      <c r="N722" s="20">
        <f>VLOOKUP(M722,Table13[#All],2,0)</f>
        <v>2</v>
      </c>
      <c r="O722" s="20" t="s">
        <v>119</v>
      </c>
      <c r="P722" s="20">
        <f>VLOOKUP(O722,Table14[#All],2,0)</f>
        <v>0</v>
      </c>
      <c r="Q722" s="20" t="s">
        <v>104</v>
      </c>
      <c r="R722" s="20">
        <f>VLOOKUP(Q722,Table16[#All],2,0)</f>
        <v>0</v>
      </c>
      <c r="S722" s="20" t="s">
        <v>111</v>
      </c>
      <c r="T722" s="20">
        <f>VLOOKUP(S722,Table17[#All],2,0)</f>
        <v>0</v>
      </c>
      <c r="U722" s="21">
        <v>275000</v>
      </c>
    </row>
    <row r="723" spans="1:21">
      <c r="A723" s="22" t="s">
        <v>209</v>
      </c>
      <c r="B723" s="20">
        <f>VLOOKUP(A723,Table7[#All],2,)</f>
        <v>0</v>
      </c>
      <c r="C723" s="23" t="s">
        <v>91</v>
      </c>
      <c r="D723" s="20">
        <f>VLOOKUP(C723,Table8[#All],2,0)</f>
        <v>0</v>
      </c>
      <c r="E723" s="23" t="s">
        <v>129</v>
      </c>
      <c r="F723" s="20">
        <f>VLOOKUP(E723,Table9[#All],2,0)</f>
        <v>3</v>
      </c>
      <c r="G723" s="23" t="s">
        <v>93</v>
      </c>
      <c r="H723" s="20">
        <f>VLOOKUP(G723,Table10[#All],2,0)</f>
        <v>1</v>
      </c>
      <c r="I723" s="23" t="s">
        <v>119</v>
      </c>
      <c r="J723" s="20">
        <f>VLOOKUP(I723,Table11[#All],2,0)</f>
        <v>0</v>
      </c>
      <c r="K723" s="23" t="s">
        <v>98</v>
      </c>
      <c r="L723" s="20">
        <f>VLOOKUP(K723,Table12[#All],2,0)</f>
        <v>0</v>
      </c>
      <c r="M723" s="23" t="s">
        <v>126</v>
      </c>
      <c r="N723" s="20">
        <f>VLOOKUP(M723,Table13[#All],2,0)</f>
        <v>0</v>
      </c>
      <c r="O723" s="23" t="s">
        <v>119</v>
      </c>
      <c r="P723" s="20">
        <f>VLOOKUP(O723,Table14[#All],2,0)</f>
        <v>0</v>
      </c>
      <c r="Q723" s="23" t="s">
        <v>104</v>
      </c>
      <c r="R723" s="20">
        <f>VLOOKUP(Q723,Table16[#All],2,0)</f>
        <v>0</v>
      </c>
      <c r="S723" s="23" t="s">
        <v>111</v>
      </c>
      <c r="T723" s="20">
        <f>VLOOKUP(S723,Table17[#All],2,0)</f>
        <v>0</v>
      </c>
      <c r="U723" s="24">
        <v>143000</v>
      </c>
    </row>
    <row r="724" spans="1:21">
      <c r="A724" s="19" t="s">
        <v>89</v>
      </c>
      <c r="B724" s="20">
        <f>VLOOKUP(A724,Table7[#All],2,)</f>
        <v>11</v>
      </c>
      <c r="C724" s="20" t="s">
        <v>91</v>
      </c>
      <c r="D724" s="20">
        <f>VLOOKUP(C724,Table8[#All],2,0)</f>
        <v>0</v>
      </c>
      <c r="E724" s="20" t="s">
        <v>92</v>
      </c>
      <c r="F724" s="20">
        <f>VLOOKUP(E724,Table9[#All],2,0)</f>
        <v>0</v>
      </c>
      <c r="G724" s="20" t="s">
        <v>93</v>
      </c>
      <c r="H724" s="20">
        <f>VLOOKUP(G724,Table10[#All],2,0)</f>
        <v>1</v>
      </c>
      <c r="I724" s="20" t="s">
        <v>98</v>
      </c>
      <c r="J724" s="20">
        <f>VLOOKUP(I724,Table11[#All],2,0)</f>
        <v>1</v>
      </c>
      <c r="K724" s="20" t="s">
        <v>98</v>
      </c>
      <c r="L724" s="20">
        <f>VLOOKUP(K724,Table12[#All],2,0)</f>
        <v>0</v>
      </c>
      <c r="M724" s="20" t="s">
        <v>126</v>
      </c>
      <c r="N724" s="20">
        <f>VLOOKUP(M724,Table13[#All],2,0)</f>
        <v>0</v>
      </c>
      <c r="O724" s="20" t="s">
        <v>98</v>
      </c>
      <c r="P724" s="20">
        <f>VLOOKUP(O724,Table14[#All],2,0)</f>
        <v>1</v>
      </c>
      <c r="Q724" s="20" t="s">
        <v>104</v>
      </c>
      <c r="R724" s="20">
        <f>VLOOKUP(Q724,Table16[#All],2,0)</f>
        <v>0</v>
      </c>
      <c r="S724" s="20" t="s">
        <v>111</v>
      </c>
      <c r="T724" s="20">
        <f>VLOOKUP(S724,Table17[#All],2,0)</f>
        <v>0</v>
      </c>
      <c r="U724" s="21">
        <v>124500</v>
      </c>
    </row>
    <row r="725" spans="1:21">
      <c r="A725" s="22" t="s">
        <v>206</v>
      </c>
      <c r="B725" s="20">
        <f>VLOOKUP(A725,Table7[#All],2,)</f>
        <v>15</v>
      </c>
      <c r="C725" s="23" t="s">
        <v>91</v>
      </c>
      <c r="D725" s="20">
        <f>VLOOKUP(C725,Table8[#All],2,0)</f>
        <v>0</v>
      </c>
      <c r="E725" s="23" t="s">
        <v>92</v>
      </c>
      <c r="F725" s="20">
        <f>VLOOKUP(E725,Table9[#All],2,0)</f>
        <v>0</v>
      </c>
      <c r="G725" s="23" t="s">
        <v>176</v>
      </c>
      <c r="H725" s="20">
        <f>VLOOKUP(G725,Table10[#All],2,0)</f>
        <v>2</v>
      </c>
      <c r="I725" s="23" t="s">
        <v>98</v>
      </c>
      <c r="J725" s="20">
        <f>VLOOKUP(I725,Table11[#All],2,0)</f>
        <v>1</v>
      </c>
      <c r="K725" s="23" t="s">
        <v>98</v>
      </c>
      <c r="L725" s="20">
        <f>VLOOKUP(K725,Table12[#All],2,0)</f>
        <v>0</v>
      </c>
      <c r="M725" s="23" t="s">
        <v>126</v>
      </c>
      <c r="N725" s="20">
        <f>VLOOKUP(M725,Table13[#All],2,0)</f>
        <v>0</v>
      </c>
      <c r="O725" s="23" t="s">
        <v>98</v>
      </c>
      <c r="P725" s="20">
        <f>VLOOKUP(O725,Table14[#All],2,0)</f>
        <v>1</v>
      </c>
      <c r="Q725" s="23" t="s">
        <v>104</v>
      </c>
      <c r="R725" s="20">
        <f>VLOOKUP(Q725,Table16[#All],2,0)</f>
        <v>0</v>
      </c>
      <c r="S725" s="23" t="s">
        <v>111</v>
      </c>
      <c r="T725" s="20">
        <f>VLOOKUP(S725,Table17[#All],2,0)</f>
        <v>0</v>
      </c>
      <c r="U725" s="24">
        <v>135000</v>
      </c>
    </row>
    <row r="726" spans="1:21">
      <c r="A726" s="19" t="s">
        <v>206</v>
      </c>
      <c r="B726" s="20">
        <f>VLOOKUP(A726,Table7[#All],2,)</f>
        <v>15</v>
      </c>
      <c r="C726" s="20" t="s">
        <v>91</v>
      </c>
      <c r="D726" s="20">
        <f>VLOOKUP(C726,Table8[#All],2,0)</f>
        <v>0</v>
      </c>
      <c r="E726" s="20" t="s">
        <v>92</v>
      </c>
      <c r="F726" s="20">
        <f>VLOOKUP(E726,Table9[#All],2,0)</f>
        <v>0</v>
      </c>
      <c r="G726" s="20" t="s">
        <v>93</v>
      </c>
      <c r="H726" s="20">
        <f>VLOOKUP(G726,Table10[#All],2,0)</f>
        <v>1</v>
      </c>
      <c r="I726" s="20" t="s">
        <v>126</v>
      </c>
      <c r="J726" s="20">
        <f>VLOOKUP(I726,Table11[#All],2,0)</f>
        <v>2</v>
      </c>
      <c r="K726" s="20" t="s">
        <v>98</v>
      </c>
      <c r="L726" s="20">
        <f>VLOOKUP(K726,Table12[#All],2,0)</f>
        <v>0</v>
      </c>
      <c r="M726" s="20" t="s">
        <v>126</v>
      </c>
      <c r="N726" s="20">
        <f>VLOOKUP(M726,Table13[#All],2,0)</f>
        <v>0</v>
      </c>
      <c r="O726" s="20" t="s">
        <v>126</v>
      </c>
      <c r="P726" s="20">
        <f>VLOOKUP(O726,Table14[#All],2,0)</f>
        <v>2</v>
      </c>
      <c r="Q726" s="20" t="s">
        <v>104</v>
      </c>
      <c r="R726" s="20">
        <f>VLOOKUP(Q726,Table16[#All],2,0)</f>
        <v>0</v>
      </c>
      <c r="S726" s="20" t="s">
        <v>111</v>
      </c>
      <c r="T726" s="20">
        <f>VLOOKUP(S726,Table17[#All],2,0)</f>
        <v>0</v>
      </c>
      <c r="U726" s="21">
        <v>320000</v>
      </c>
    </row>
    <row r="727" spans="1:21">
      <c r="A727" s="22" t="s">
        <v>89</v>
      </c>
      <c r="B727" s="20">
        <f>VLOOKUP(A727,Table7[#All],2,)</f>
        <v>11</v>
      </c>
      <c r="C727" s="23" t="s">
        <v>91</v>
      </c>
      <c r="D727" s="20">
        <f>VLOOKUP(C727,Table8[#All],2,0)</f>
        <v>0</v>
      </c>
      <c r="E727" s="23" t="s">
        <v>92</v>
      </c>
      <c r="F727" s="20">
        <f>VLOOKUP(E727,Table9[#All],2,0)</f>
        <v>0</v>
      </c>
      <c r="G727" s="23" t="s">
        <v>93</v>
      </c>
      <c r="H727" s="20">
        <f>VLOOKUP(G727,Table10[#All],2,0)</f>
        <v>1</v>
      </c>
      <c r="I727" s="23" t="s">
        <v>98</v>
      </c>
      <c r="J727" s="20">
        <f>VLOOKUP(I727,Table11[#All],2,0)</f>
        <v>1</v>
      </c>
      <c r="K727" s="23" t="s">
        <v>98</v>
      </c>
      <c r="L727" s="20">
        <f>VLOOKUP(K727,Table12[#All],2,0)</f>
        <v>0</v>
      </c>
      <c r="M727" s="23" t="s">
        <v>98</v>
      </c>
      <c r="N727" s="20">
        <f>VLOOKUP(M727,Table13[#All],2,0)</f>
        <v>2</v>
      </c>
      <c r="O727" s="23" t="s">
        <v>119</v>
      </c>
      <c r="P727" s="20">
        <f>VLOOKUP(O727,Table14[#All],2,0)</f>
        <v>0</v>
      </c>
      <c r="Q727" s="23" t="s">
        <v>104</v>
      </c>
      <c r="R727" s="20">
        <f>VLOOKUP(Q727,Table16[#All],2,0)</f>
        <v>0</v>
      </c>
      <c r="S727" s="23" t="s">
        <v>111</v>
      </c>
      <c r="T727" s="20">
        <f>VLOOKUP(S727,Table17[#All],2,0)</f>
        <v>0</v>
      </c>
      <c r="U727" s="24">
        <v>120500</v>
      </c>
    </row>
    <row r="728" spans="1:21">
      <c r="A728" s="19" t="s">
        <v>212</v>
      </c>
      <c r="B728" s="20">
        <f>VLOOKUP(A728,Table7[#All],2,)</f>
        <v>2</v>
      </c>
      <c r="C728" s="20" t="s">
        <v>91</v>
      </c>
      <c r="D728" s="20">
        <f>VLOOKUP(C728,Table8[#All],2,0)</f>
        <v>0</v>
      </c>
      <c r="E728" s="20" t="s">
        <v>92</v>
      </c>
      <c r="F728" s="20">
        <f>VLOOKUP(E728,Table9[#All],2,0)</f>
        <v>0</v>
      </c>
      <c r="G728" s="20" t="s">
        <v>93</v>
      </c>
      <c r="H728" s="20">
        <f>VLOOKUP(G728,Table10[#All],2,0)</f>
        <v>1</v>
      </c>
      <c r="I728" s="20" t="s">
        <v>119</v>
      </c>
      <c r="J728" s="20">
        <f>VLOOKUP(I728,Table11[#All],2,0)</f>
        <v>0</v>
      </c>
      <c r="K728" s="20" t="s">
        <v>98</v>
      </c>
      <c r="L728" s="20">
        <f>VLOOKUP(K728,Table12[#All],2,0)</f>
        <v>0</v>
      </c>
      <c r="M728" s="20" t="s">
        <v>126</v>
      </c>
      <c r="N728" s="20">
        <f>VLOOKUP(M728,Table13[#All],2,0)</f>
        <v>0</v>
      </c>
      <c r="O728" s="20" t="s">
        <v>119</v>
      </c>
      <c r="P728" s="20">
        <f>VLOOKUP(O728,Table14[#All],2,0)</f>
        <v>0</v>
      </c>
      <c r="Q728" s="20" t="s">
        <v>104</v>
      </c>
      <c r="R728" s="20">
        <f>VLOOKUP(Q728,Table16[#All],2,0)</f>
        <v>0</v>
      </c>
      <c r="S728" s="20" t="s">
        <v>111</v>
      </c>
      <c r="T728" s="20">
        <f>VLOOKUP(S728,Table17[#All],2,0)</f>
        <v>0</v>
      </c>
      <c r="U728" s="21">
        <v>222000</v>
      </c>
    </row>
    <row r="729" spans="1:21">
      <c r="A729" s="22" t="s">
        <v>209</v>
      </c>
      <c r="B729" s="20">
        <f>VLOOKUP(A729,Table7[#All],2,)</f>
        <v>0</v>
      </c>
      <c r="C729" s="23" t="s">
        <v>91</v>
      </c>
      <c r="D729" s="20">
        <f>VLOOKUP(C729,Table8[#All],2,0)</f>
        <v>0</v>
      </c>
      <c r="E729" s="23" t="s">
        <v>92</v>
      </c>
      <c r="F729" s="20">
        <f>VLOOKUP(E729,Table9[#All],2,0)</f>
        <v>0</v>
      </c>
      <c r="G729" s="23" t="s">
        <v>93</v>
      </c>
      <c r="H729" s="20">
        <f>VLOOKUP(G729,Table10[#All],2,0)</f>
        <v>1</v>
      </c>
      <c r="I729" s="23" t="s">
        <v>119</v>
      </c>
      <c r="J729" s="20">
        <f>VLOOKUP(I729,Table11[#All],2,0)</f>
        <v>0</v>
      </c>
      <c r="K729" s="23" t="s">
        <v>98</v>
      </c>
      <c r="L729" s="20">
        <f>VLOOKUP(K729,Table12[#All],2,0)</f>
        <v>0</v>
      </c>
      <c r="M729" s="23" t="s">
        <v>126</v>
      </c>
      <c r="N729" s="20">
        <f>VLOOKUP(M729,Table13[#All],2,0)</f>
        <v>0</v>
      </c>
      <c r="O729" s="23" t="s">
        <v>119</v>
      </c>
      <c r="P729" s="20">
        <f>VLOOKUP(O729,Table14[#All],2,0)</f>
        <v>0</v>
      </c>
      <c r="Q729" s="23" t="s">
        <v>104</v>
      </c>
      <c r="R729" s="20">
        <f>VLOOKUP(Q729,Table16[#All],2,0)</f>
        <v>0</v>
      </c>
      <c r="S729" s="23" t="s">
        <v>111</v>
      </c>
      <c r="T729" s="20">
        <f>VLOOKUP(S729,Table17[#All],2,0)</f>
        <v>0</v>
      </c>
      <c r="U729" s="24">
        <v>194500</v>
      </c>
    </row>
    <row r="730" spans="1:21">
      <c r="A730" s="19" t="s">
        <v>89</v>
      </c>
      <c r="B730" s="20">
        <f>VLOOKUP(A730,Table7[#All],2,)</f>
        <v>11</v>
      </c>
      <c r="C730" s="20" t="s">
        <v>91</v>
      </c>
      <c r="D730" s="20">
        <f>VLOOKUP(C730,Table8[#All],2,0)</f>
        <v>0</v>
      </c>
      <c r="E730" s="20" t="s">
        <v>179</v>
      </c>
      <c r="F730" s="20">
        <f>VLOOKUP(E730,Table9[#All],2,0)</f>
        <v>2</v>
      </c>
      <c r="G730" s="20" t="s">
        <v>93</v>
      </c>
      <c r="H730" s="20">
        <f>VLOOKUP(G730,Table10[#All],2,0)</f>
        <v>1</v>
      </c>
      <c r="I730" s="20" t="s">
        <v>98</v>
      </c>
      <c r="J730" s="20">
        <f>VLOOKUP(I730,Table11[#All],2,0)</f>
        <v>1</v>
      </c>
      <c r="K730" s="20" t="s">
        <v>98</v>
      </c>
      <c r="L730" s="20">
        <f>VLOOKUP(K730,Table12[#All],2,0)</f>
        <v>0</v>
      </c>
      <c r="M730" s="20" t="s">
        <v>98</v>
      </c>
      <c r="N730" s="20">
        <f>VLOOKUP(M730,Table13[#All],2,0)</f>
        <v>2</v>
      </c>
      <c r="O730" s="20" t="s">
        <v>98</v>
      </c>
      <c r="P730" s="20">
        <f>VLOOKUP(O730,Table14[#All],2,0)</f>
        <v>1</v>
      </c>
      <c r="Q730" s="20" t="s">
        <v>104</v>
      </c>
      <c r="R730" s="20">
        <f>VLOOKUP(Q730,Table16[#All],2,0)</f>
        <v>0</v>
      </c>
      <c r="S730" s="20" t="s">
        <v>172</v>
      </c>
      <c r="T730" s="20">
        <f>VLOOKUP(S730,Table17[#All],2,0)</f>
        <v>1</v>
      </c>
      <c r="U730" s="21">
        <v>110000</v>
      </c>
    </row>
    <row r="731" spans="1:21">
      <c r="A731" s="22" t="s">
        <v>214</v>
      </c>
      <c r="B731" s="20">
        <f>VLOOKUP(A731,Table7[#All],2,)</f>
        <v>13</v>
      </c>
      <c r="C731" s="23" t="s">
        <v>91</v>
      </c>
      <c r="D731" s="20">
        <f>VLOOKUP(C731,Table8[#All],2,0)</f>
        <v>0</v>
      </c>
      <c r="E731" s="23" t="s">
        <v>92</v>
      </c>
      <c r="F731" s="20">
        <f>VLOOKUP(E731,Table9[#All],2,0)</f>
        <v>0</v>
      </c>
      <c r="G731" s="23" t="s">
        <v>176</v>
      </c>
      <c r="H731" s="20">
        <f>VLOOKUP(G731,Table10[#All],2,0)</f>
        <v>2</v>
      </c>
      <c r="I731" s="23" t="s">
        <v>98</v>
      </c>
      <c r="J731" s="20">
        <f>VLOOKUP(I731,Table11[#All],2,0)</f>
        <v>1</v>
      </c>
      <c r="K731" s="23" t="s">
        <v>98</v>
      </c>
      <c r="L731" s="20">
        <f>VLOOKUP(K731,Table12[#All],2,0)</f>
        <v>0</v>
      </c>
      <c r="M731" s="23" t="s">
        <v>98</v>
      </c>
      <c r="N731" s="20">
        <f>VLOOKUP(M731,Table13[#All],2,0)</f>
        <v>2</v>
      </c>
      <c r="O731" s="23" t="s">
        <v>98</v>
      </c>
      <c r="P731" s="20">
        <f>VLOOKUP(O731,Table14[#All],2,0)</f>
        <v>1</v>
      </c>
      <c r="Q731" s="23" t="s">
        <v>104</v>
      </c>
      <c r="R731" s="20">
        <f>VLOOKUP(Q731,Table16[#All],2,0)</f>
        <v>0</v>
      </c>
      <c r="S731" s="23" t="s">
        <v>111</v>
      </c>
      <c r="T731" s="20">
        <f>VLOOKUP(S731,Table17[#All],2,0)</f>
        <v>0</v>
      </c>
      <c r="U731" s="24">
        <v>103000</v>
      </c>
    </row>
    <row r="732" spans="1:21">
      <c r="A732" s="19" t="s">
        <v>128</v>
      </c>
      <c r="B732" s="20">
        <f>VLOOKUP(A732,Table7[#All],2,)</f>
        <v>18</v>
      </c>
      <c r="C732" s="20" t="s">
        <v>91</v>
      </c>
      <c r="D732" s="20">
        <f>VLOOKUP(C732,Table8[#All],2,0)</f>
        <v>0</v>
      </c>
      <c r="E732" s="20" t="s">
        <v>129</v>
      </c>
      <c r="F732" s="20">
        <f>VLOOKUP(E732,Table9[#All],2,0)</f>
        <v>3</v>
      </c>
      <c r="G732" s="20" t="s">
        <v>93</v>
      </c>
      <c r="H732" s="20">
        <f>VLOOKUP(G732,Table10[#All],2,0)</f>
        <v>1</v>
      </c>
      <c r="I732" s="20" t="s">
        <v>119</v>
      </c>
      <c r="J732" s="20">
        <f>VLOOKUP(I732,Table11[#All],2,0)</f>
        <v>0</v>
      </c>
      <c r="K732" s="20" t="s">
        <v>98</v>
      </c>
      <c r="L732" s="20">
        <f>VLOOKUP(K732,Table12[#All],2,0)</f>
        <v>0</v>
      </c>
      <c r="M732" s="20" t="s">
        <v>126</v>
      </c>
      <c r="N732" s="20">
        <f>VLOOKUP(M732,Table13[#All],2,0)</f>
        <v>0</v>
      </c>
      <c r="O732" s="20" t="s">
        <v>119</v>
      </c>
      <c r="P732" s="20">
        <f>VLOOKUP(O732,Table14[#All],2,0)</f>
        <v>0</v>
      </c>
      <c r="Q732" s="20" t="s">
        <v>104</v>
      </c>
      <c r="R732" s="20">
        <f>VLOOKUP(Q732,Table16[#All],2,0)</f>
        <v>0</v>
      </c>
      <c r="S732" s="20" t="s">
        <v>111</v>
      </c>
      <c r="T732" s="20">
        <f>VLOOKUP(S732,Table17[#All],2,0)</f>
        <v>0</v>
      </c>
      <c r="U732" s="21">
        <v>236500</v>
      </c>
    </row>
    <row r="733" spans="1:21">
      <c r="A733" s="22" t="s">
        <v>218</v>
      </c>
      <c r="B733" s="20">
        <f>VLOOKUP(A733,Table7[#All],2,)</f>
        <v>16</v>
      </c>
      <c r="C733" s="23" t="s">
        <v>91</v>
      </c>
      <c r="D733" s="20">
        <f>VLOOKUP(C733,Table8[#All],2,0)</f>
        <v>0</v>
      </c>
      <c r="E733" s="23" t="s">
        <v>92</v>
      </c>
      <c r="F733" s="20">
        <f>VLOOKUP(E733,Table9[#All],2,0)</f>
        <v>0</v>
      </c>
      <c r="G733" s="23" t="s">
        <v>158</v>
      </c>
      <c r="H733" s="20">
        <f>VLOOKUP(G733,Table10[#All],2,0)</f>
        <v>5</v>
      </c>
      <c r="I733" s="23" t="s">
        <v>126</v>
      </c>
      <c r="J733" s="20">
        <f>VLOOKUP(I733,Table11[#All],2,0)</f>
        <v>2</v>
      </c>
      <c r="K733" s="23" t="s">
        <v>98</v>
      </c>
      <c r="L733" s="20">
        <f>VLOOKUP(K733,Table12[#All],2,0)</f>
        <v>0</v>
      </c>
      <c r="M733" s="23" t="s">
        <v>126</v>
      </c>
      <c r="N733" s="20">
        <f>VLOOKUP(M733,Table13[#All],2,0)</f>
        <v>0</v>
      </c>
      <c r="O733" s="23" t="s">
        <v>119</v>
      </c>
      <c r="P733" s="20">
        <f>VLOOKUP(O733,Table14[#All],2,0)</f>
        <v>0</v>
      </c>
      <c r="Q733" s="23" t="s">
        <v>104</v>
      </c>
      <c r="R733" s="20">
        <f>VLOOKUP(Q733,Table16[#All],2,0)</f>
        <v>0</v>
      </c>
      <c r="S733" s="23" t="s">
        <v>111</v>
      </c>
      <c r="T733" s="20">
        <f>VLOOKUP(S733,Table17[#All],2,0)</f>
        <v>0</v>
      </c>
      <c r="U733" s="24">
        <v>187500</v>
      </c>
    </row>
    <row r="734" spans="1:21">
      <c r="A734" s="19" t="s">
        <v>209</v>
      </c>
      <c r="B734" s="20">
        <f>VLOOKUP(A734,Table7[#All],2,)</f>
        <v>0</v>
      </c>
      <c r="C734" s="20" t="s">
        <v>91</v>
      </c>
      <c r="D734" s="20">
        <f>VLOOKUP(C734,Table8[#All],2,0)</f>
        <v>0</v>
      </c>
      <c r="E734" s="20" t="s">
        <v>92</v>
      </c>
      <c r="F734" s="20">
        <f>VLOOKUP(E734,Table9[#All],2,0)</f>
        <v>0</v>
      </c>
      <c r="G734" s="20" t="s">
        <v>122</v>
      </c>
      <c r="H734" s="20">
        <f>VLOOKUP(G734,Table10[#All],2,0)</f>
        <v>0</v>
      </c>
      <c r="I734" s="20" t="s">
        <v>119</v>
      </c>
      <c r="J734" s="20">
        <f>VLOOKUP(I734,Table11[#All],2,0)</f>
        <v>0</v>
      </c>
      <c r="K734" s="20" t="s">
        <v>98</v>
      </c>
      <c r="L734" s="20">
        <f>VLOOKUP(K734,Table12[#All],2,0)</f>
        <v>0</v>
      </c>
      <c r="M734" s="20" t="s">
        <v>126</v>
      </c>
      <c r="N734" s="20">
        <f>VLOOKUP(M734,Table13[#All],2,0)</f>
        <v>0</v>
      </c>
      <c r="O734" s="20" t="s">
        <v>119</v>
      </c>
      <c r="P734" s="20">
        <f>VLOOKUP(O734,Table14[#All],2,0)</f>
        <v>0</v>
      </c>
      <c r="Q734" s="20" t="s">
        <v>104</v>
      </c>
      <c r="R734" s="20">
        <f>VLOOKUP(Q734,Table16[#All],2,0)</f>
        <v>0</v>
      </c>
      <c r="S734" s="20" t="s">
        <v>111</v>
      </c>
      <c r="T734" s="20">
        <f>VLOOKUP(S734,Table17[#All],2,0)</f>
        <v>0</v>
      </c>
      <c r="U734" s="21">
        <v>222500</v>
      </c>
    </row>
    <row r="735" spans="1:21">
      <c r="A735" s="22" t="s">
        <v>169</v>
      </c>
      <c r="B735" s="20">
        <f>VLOOKUP(A735,Table7[#All],2,)</f>
        <v>9</v>
      </c>
      <c r="C735" s="23" t="s">
        <v>90</v>
      </c>
      <c r="D735" s="20">
        <f>VLOOKUP(C735,Table8[#All],2,0)</f>
        <v>1</v>
      </c>
      <c r="E735" s="23" t="s">
        <v>92</v>
      </c>
      <c r="F735" s="20">
        <f>VLOOKUP(E735,Table9[#All],2,0)</f>
        <v>0</v>
      </c>
      <c r="G735" s="23" t="s">
        <v>93</v>
      </c>
      <c r="H735" s="20">
        <f>VLOOKUP(G735,Table10[#All],2,0)</f>
        <v>1</v>
      </c>
      <c r="I735" s="23" t="s">
        <v>98</v>
      </c>
      <c r="J735" s="20">
        <f>VLOOKUP(I735,Table11[#All],2,0)</f>
        <v>1</v>
      </c>
      <c r="K735" s="23" t="s">
        <v>98</v>
      </c>
      <c r="L735" s="20">
        <f>VLOOKUP(K735,Table12[#All],2,0)</f>
        <v>0</v>
      </c>
      <c r="M735" s="23" t="s">
        <v>126</v>
      </c>
      <c r="N735" s="20">
        <f>VLOOKUP(M735,Table13[#All],2,0)</f>
        <v>0</v>
      </c>
      <c r="O735" s="23" t="s">
        <v>98</v>
      </c>
      <c r="P735" s="20">
        <f>VLOOKUP(O735,Table14[#All],2,0)</f>
        <v>1</v>
      </c>
      <c r="Q735" s="23" t="s">
        <v>104</v>
      </c>
      <c r="R735" s="20">
        <f>VLOOKUP(Q735,Table16[#All],2,0)</f>
        <v>0</v>
      </c>
      <c r="S735" s="23" t="s">
        <v>111</v>
      </c>
      <c r="T735" s="20">
        <f>VLOOKUP(S735,Table17[#All],2,0)</f>
        <v>0</v>
      </c>
      <c r="U735" s="24">
        <v>131400</v>
      </c>
    </row>
    <row r="736" spans="1:21">
      <c r="A736" s="19" t="s">
        <v>169</v>
      </c>
      <c r="B736" s="20">
        <f>VLOOKUP(A736,Table7[#All],2,)</f>
        <v>9</v>
      </c>
      <c r="C736" s="20" t="s">
        <v>91</v>
      </c>
      <c r="D736" s="20">
        <f>VLOOKUP(C736,Table8[#All],2,0)</f>
        <v>0</v>
      </c>
      <c r="E736" s="20" t="s">
        <v>92</v>
      </c>
      <c r="F736" s="20">
        <f>VLOOKUP(E736,Table9[#All],2,0)</f>
        <v>0</v>
      </c>
      <c r="G736" s="20" t="s">
        <v>93</v>
      </c>
      <c r="H736" s="20">
        <f>VLOOKUP(G736,Table10[#All],2,0)</f>
        <v>1</v>
      </c>
      <c r="I736" s="20" t="s">
        <v>98</v>
      </c>
      <c r="J736" s="20">
        <f>VLOOKUP(I736,Table11[#All],2,0)</f>
        <v>1</v>
      </c>
      <c r="K736" s="20" t="s">
        <v>98</v>
      </c>
      <c r="L736" s="20">
        <f>VLOOKUP(K736,Table12[#All],2,0)</f>
        <v>0</v>
      </c>
      <c r="M736" s="20" t="s">
        <v>98</v>
      </c>
      <c r="N736" s="20">
        <f>VLOOKUP(M736,Table13[#All],2,0)</f>
        <v>2</v>
      </c>
      <c r="O736" s="20" t="s">
        <v>98</v>
      </c>
      <c r="P736" s="20">
        <f>VLOOKUP(O736,Table14[#All],2,0)</f>
        <v>1</v>
      </c>
      <c r="Q736" s="20" t="s">
        <v>104</v>
      </c>
      <c r="R736" s="20">
        <f>VLOOKUP(Q736,Table16[#All],2,0)</f>
        <v>0</v>
      </c>
      <c r="S736" s="20" t="s">
        <v>178</v>
      </c>
      <c r="T736" s="20">
        <f>VLOOKUP(S736,Table17[#All],2,0)</f>
        <v>5</v>
      </c>
      <c r="U736" s="21">
        <v>108000</v>
      </c>
    </row>
    <row r="737" spans="1:21">
      <c r="A737" s="22" t="s">
        <v>188</v>
      </c>
      <c r="B737" s="20">
        <f>VLOOKUP(A737,Table7[#All],2,)</f>
        <v>7</v>
      </c>
      <c r="C737" s="23" t="s">
        <v>91</v>
      </c>
      <c r="D737" s="20">
        <f>VLOOKUP(C737,Table8[#All],2,0)</f>
        <v>0</v>
      </c>
      <c r="E737" s="23" t="s">
        <v>92</v>
      </c>
      <c r="F737" s="20">
        <f>VLOOKUP(E737,Table9[#All],2,0)</f>
        <v>0</v>
      </c>
      <c r="G737" s="23" t="s">
        <v>198</v>
      </c>
      <c r="H737" s="20">
        <f>VLOOKUP(G737,Table10[#All],2,0)</f>
        <v>6</v>
      </c>
      <c r="I737" s="23" t="s">
        <v>119</v>
      </c>
      <c r="J737" s="20">
        <f>VLOOKUP(I737,Table11[#All],2,0)</f>
        <v>0</v>
      </c>
      <c r="K737" s="23" t="s">
        <v>98</v>
      </c>
      <c r="L737" s="20">
        <f>VLOOKUP(K737,Table12[#All],2,0)</f>
        <v>0</v>
      </c>
      <c r="M737" s="23" t="s">
        <v>139</v>
      </c>
      <c r="N737" s="20">
        <f>VLOOKUP(M737,Table13[#All],2,0)</f>
        <v>3</v>
      </c>
      <c r="O737" s="23" t="s">
        <v>98</v>
      </c>
      <c r="P737" s="20">
        <f>VLOOKUP(O737,Table14[#All],2,0)</f>
        <v>1</v>
      </c>
      <c r="Q737" s="23" t="s">
        <v>167</v>
      </c>
      <c r="R737" s="20">
        <f>VLOOKUP(Q737,Table16[#All],2,0)</f>
        <v>1</v>
      </c>
      <c r="S737" s="23" t="s">
        <v>111</v>
      </c>
      <c r="T737" s="20">
        <f>VLOOKUP(S737,Table17[#All],2,0)</f>
        <v>0</v>
      </c>
      <c r="U737" s="24">
        <v>163000</v>
      </c>
    </row>
    <row r="738" spans="1:21">
      <c r="A738" s="19" t="s">
        <v>89</v>
      </c>
      <c r="B738" s="20">
        <f>VLOOKUP(A738,Table7[#All],2,)</f>
        <v>11</v>
      </c>
      <c r="C738" s="20" t="s">
        <v>91</v>
      </c>
      <c r="D738" s="20">
        <f>VLOOKUP(C738,Table8[#All],2,0)</f>
        <v>0</v>
      </c>
      <c r="E738" s="20" t="s">
        <v>179</v>
      </c>
      <c r="F738" s="20">
        <f>VLOOKUP(E738,Table9[#All],2,0)</f>
        <v>2</v>
      </c>
      <c r="G738" s="20" t="s">
        <v>93</v>
      </c>
      <c r="H738" s="20">
        <f>VLOOKUP(G738,Table10[#All],2,0)</f>
        <v>1</v>
      </c>
      <c r="I738" s="20" t="s">
        <v>83</v>
      </c>
      <c r="J738" s="20">
        <f>VLOOKUP(I738,Table11[#All],2,0)</f>
        <v>3</v>
      </c>
      <c r="K738" s="20" t="s">
        <v>83</v>
      </c>
      <c r="L738" s="20">
        <f>VLOOKUP(K738,Table12[#All],2,0)</f>
        <v>2</v>
      </c>
      <c r="M738" s="20" t="s">
        <v>119</v>
      </c>
      <c r="N738" s="20">
        <f>VLOOKUP(M738,Table13[#All],2,0)</f>
        <v>1</v>
      </c>
      <c r="O738" s="20" t="s">
        <v>98</v>
      </c>
      <c r="P738" s="20">
        <f>VLOOKUP(O738,Table14[#All],2,0)</f>
        <v>1</v>
      </c>
      <c r="Q738" s="20" t="s">
        <v>104</v>
      </c>
      <c r="R738" s="20">
        <f>VLOOKUP(Q738,Table16[#All],2,0)</f>
        <v>0</v>
      </c>
      <c r="S738" s="20" t="s">
        <v>111</v>
      </c>
      <c r="T738" s="20">
        <f>VLOOKUP(S738,Table17[#All],2,0)</f>
        <v>0</v>
      </c>
      <c r="U738" s="21">
        <v>93500</v>
      </c>
    </row>
    <row r="739" spans="1:21">
      <c r="A739" s="22" t="s">
        <v>121</v>
      </c>
      <c r="B739" s="20">
        <f>VLOOKUP(A739,Table7[#All],2,)</f>
        <v>17</v>
      </c>
      <c r="C739" s="23" t="s">
        <v>91</v>
      </c>
      <c r="D739" s="20">
        <f>VLOOKUP(C739,Table8[#All],2,0)</f>
        <v>0</v>
      </c>
      <c r="E739" s="23" t="s">
        <v>92</v>
      </c>
      <c r="F739" s="20">
        <f>VLOOKUP(E739,Table9[#All],2,0)</f>
        <v>0</v>
      </c>
      <c r="G739" s="23" t="s">
        <v>122</v>
      </c>
      <c r="H739" s="20">
        <f>VLOOKUP(G739,Table10[#All],2,0)</f>
        <v>0</v>
      </c>
      <c r="I739" s="23" t="s">
        <v>119</v>
      </c>
      <c r="J739" s="20">
        <f>VLOOKUP(I739,Table11[#All],2,0)</f>
        <v>0</v>
      </c>
      <c r="K739" s="23" t="s">
        <v>98</v>
      </c>
      <c r="L739" s="20">
        <f>VLOOKUP(K739,Table12[#All],2,0)</f>
        <v>0</v>
      </c>
      <c r="M739" s="23" t="s">
        <v>126</v>
      </c>
      <c r="N739" s="20">
        <f>VLOOKUP(M739,Table13[#All],2,0)</f>
        <v>0</v>
      </c>
      <c r="O739" s="23" t="s">
        <v>119</v>
      </c>
      <c r="P739" s="20">
        <f>VLOOKUP(O739,Table14[#All],2,0)</f>
        <v>0</v>
      </c>
      <c r="Q739" s="23" t="s">
        <v>104</v>
      </c>
      <c r="R739" s="20">
        <f>VLOOKUP(Q739,Table16[#All],2,0)</f>
        <v>0</v>
      </c>
      <c r="S739" s="23" t="s">
        <v>111</v>
      </c>
      <c r="T739" s="20">
        <f>VLOOKUP(S739,Table17[#All],2,0)</f>
        <v>0</v>
      </c>
      <c r="U739" s="24">
        <v>239900</v>
      </c>
    </row>
    <row r="740" spans="1:21">
      <c r="A740" s="19" t="s">
        <v>206</v>
      </c>
      <c r="B740" s="20">
        <f>VLOOKUP(A740,Table7[#All],2,)</f>
        <v>15</v>
      </c>
      <c r="C740" s="20" t="s">
        <v>91</v>
      </c>
      <c r="D740" s="20">
        <f>VLOOKUP(C740,Table8[#All],2,0)</f>
        <v>0</v>
      </c>
      <c r="E740" s="20" t="s">
        <v>179</v>
      </c>
      <c r="F740" s="20">
        <f>VLOOKUP(E740,Table9[#All],2,0)</f>
        <v>2</v>
      </c>
      <c r="G740" s="20" t="s">
        <v>93</v>
      </c>
      <c r="H740" s="20">
        <f>VLOOKUP(G740,Table10[#All],2,0)</f>
        <v>1</v>
      </c>
      <c r="I740" s="20" t="s">
        <v>119</v>
      </c>
      <c r="J740" s="20">
        <f>VLOOKUP(I740,Table11[#All],2,0)</f>
        <v>0</v>
      </c>
      <c r="K740" s="20" t="s">
        <v>119</v>
      </c>
      <c r="L740" s="20">
        <f>VLOOKUP(K740,Table12[#All],2,0)</f>
        <v>1</v>
      </c>
      <c r="M740" s="20" t="s">
        <v>98</v>
      </c>
      <c r="N740" s="20">
        <f>VLOOKUP(M740,Table13[#All],2,0)</f>
        <v>2</v>
      </c>
      <c r="O740" s="20" t="s">
        <v>98</v>
      </c>
      <c r="P740" s="20">
        <f>VLOOKUP(O740,Table14[#All],2,0)</f>
        <v>1</v>
      </c>
      <c r="Q740" s="20" t="s">
        <v>104</v>
      </c>
      <c r="R740" s="20">
        <f>VLOOKUP(Q740,Table16[#All],2,0)</f>
        <v>0</v>
      </c>
      <c r="S740" s="20" t="s">
        <v>216</v>
      </c>
      <c r="T740" s="20">
        <f>VLOOKUP(S740,Table17[#All],2,0)</f>
        <v>4</v>
      </c>
      <c r="U740" s="21">
        <v>179000</v>
      </c>
    </row>
    <row r="741" spans="1:21">
      <c r="A741" s="22" t="s">
        <v>209</v>
      </c>
      <c r="B741" s="20">
        <f>VLOOKUP(A741,Table7[#All],2,)</f>
        <v>0</v>
      </c>
      <c r="C741" s="23" t="s">
        <v>91</v>
      </c>
      <c r="D741" s="20">
        <f>VLOOKUP(C741,Table8[#All],2,0)</f>
        <v>0</v>
      </c>
      <c r="E741" s="23" t="s">
        <v>92</v>
      </c>
      <c r="F741" s="20">
        <f>VLOOKUP(E741,Table9[#All],2,0)</f>
        <v>0</v>
      </c>
      <c r="G741" s="23" t="s">
        <v>122</v>
      </c>
      <c r="H741" s="20">
        <f>VLOOKUP(G741,Table10[#All],2,0)</f>
        <v>0</v>
      </c>
      <c r="I741" s="23" t="s">
        <v>119</v>
      </c>
      <c r="J741" s="20">
        <f>VLOOKUP(I741,Table11[#All],2,0)</f>
        <v>0</v>
      </c>
      <c r="K741" s="23" t="s">
        <v>98</v>
      </c>
      <c r="L741" s="20">
        <f>VLOOKUP(K741,Table12[#All],2,0)</f>
        <v>0</v>
      </c>
      <c r="M741" s="23" t="s">
        <v>126</v>
      </c>
      <c r="N741" s="20">
        <f>VLOOKUP(M741,Table13[#All],2,0)</f>
        <v>0</v>
      </c>
      <c r="O741" s="23" t="s">
        <v>119</v>
      </c>
      <c r="P741" s="20">
        <f>VLOOKUP(O741,Table14[#All],2,0)</f>
        <v>0</v>
      </c>
      <c r="Q741" s="23" t="s">
        <v>104</v>
      </c>
      <c r="R741" s="20">
        <f>VLOOKUP(Q741,Table16[#All],2,0)</f>
        <v>0</v>
      </c>
      <c r="S741" s="23" t="s">
        <v>111</v>
      </c>
      <c r="T741" s="20">
        <f>VLOOKUP(S741,Table17[#All],2,0)</f>
        <v>0</v>
      </c>
      <c r="U741" s="24">
        <v>190000</v>
      </c>
    </row>
    <row r="742" spans="1:21">
      <c r="A742" s="19" t="s">
        <v>188</v>
      </c>
      <c r="B742" s="20">
        <f>VLOOKUP(A742,Table7[#All],2,)</f>
        <v>7</v>
      </c>
      <c r="C742" s="20" t="s">
        <v>91</v>
      </c>
      <c r="D742" s="20">
        <f>VLOOKUP(C742,Table8[#All],2,0)</f>
        <v>0</v>
      </c>
      <c r="E742" s="20" t="s">
        <v>92</v>
      </c>
      <c r="F742" s="20">
        <f>VLOOKUP(E742,Table9[#All],2,0)</f>
        <v>0</v>
      </c>
      <c r="G742" s="20" t="s">
        <v>122</v>
      </c>
      <c r="H742" s="20">
        <f>VLOOKUP(G742,Table10[#All],2,0)</f>
        <v>0</v>
      </c>
      <c r="I742" s="20" t="s">
        <v>139</v>
      </c>
      <c r="J742" s="20">
        <f>VLOOKUP(I742,Table11[#All],2,0)</f>
        <v>4</v>
      </c>
      <c r="K742" s="20" t="s">
        <v>139</v>
      </c>
      <c r="L742" s="20">
        <f>VLOOKUP(K742,Table12[#All],2,0)</f>
        <v>3</v>
      </c>
      <c r="M742" s="20" t="s">
        <v>126</v>
      </c>
      <c r="N742" s="20">
        <f>VLOOKUP(M742,Table13[#All],2,0)</f>
        <v>0</v>
      </c>
      <c r="O742" s="20" t="s">
        <v>98</v>
      </c>
      <c r="P742" s="20">
        <f>VLOOKUP(O742,Table14[#All],2,0)</f>
        <v>1</v>
      </c>
      <c r="Q742" s="20" t="s">
        <v>104</v>
      </c>
      <c r="R742" s="20">
        <f>VLOOKUP(Q742,Table16[#All],2,0)</f>
        <v>0</v>
      </c>
      <c r="S742" s="20" t="s">
        <v>172</v>
      </c>
      <c r="T742" s="20">
        <f>VLOOKUP(S742,Table17[#All],2,0)</f>
        <v>1</v>
      </c>
      <c r="U742" s="21">
        <v>132000</v>
      </c>
    </row>
    <row r="743" spans="1:21">
      <c r="A743" s="22" t="s">
        <v>169</v>
      </c>
      <c r="B743" s="20">
        <f>VLOOKUP(A743,Table7[#All],2,)</f>
        <v>9</v>
      </c>
      <c r="C743" s="23" t="s">
        <v>90</v>
      </c>
      <c r="D743" s="20">
        <f>VLOOKUP(C743,Table8[#All],2,0)</f>
        <v>1</v>
      </c>
      <c r="E743" s="23" t="s">
        <v>92</v>
      </c>
      <c r="F743" s="20">
        <f>VLOOKUP(E743,Table9[#All],2,0)</f>
        <v>0</v>
      </c>
      <c r="G743" s="23" t="s">
        <v>93</v>
      </c>
      <c r="H743" s="20">
        <f>VLOOKUP(G743,Table10[#All],2,0)</f>
        <v>1</v>
      </c>
      <c r="I743" s="23" t="s">
        <v>98</v>
      </c>
      <c r="J743" s="20">
        <f>VLOOKUP(I743,Table11[#All],2,0)</f>
        <v>1</v>
      </c>
      <c r="K743" s="23" t="s">
        <v>98</v>
      </c>
      <c r="L743" s="20">
        <f>VLOOKUP(K743,Table12[#All],2,0)</f>
        <v>0</v>
      </c>
      <c r="M743" s="23" t="s">
        <v>119</v>
      </c>
      <c r="N743" s="20">
        <f>VLOOKUP(M743,Table13[#All],2,0)</f>
        <v>1</v>
      </c>
      <c r="O743" s="23" t="s">
        <v>119</v>
      </c>
      <c r="P743" s="20">
        <f>VLOOKUP(O743,Table14[#All],2,0)</f>
        <v>0</v>
      </c>
      <c r="Q743" s="23" t="s">
        <v>104</v>
      </c>
      <c r="R743" s="20">
        <f>VLOOKUP(Q743,Table16[#All],2,0)</f>
        <v>0</v>
      </c>
      <c r="S743" s="23" t="s">
        <v>111</v>
      </c>
      <c r="T743" s="20">
        <f>VLOOKUP(S743,Table17[#All],2,0)</f>
        <v>0</v>
      </c>
      <c r="U743" s="24">
        <v>142000</v>
      </c>
    </row>
    <row r="744" spans="1:21">
      <c r="A744" s="19" t="s">
        <v>165</v>
      </c>
      <c r="B744" s="20">
        <f>VLOOKUP(A744,Table7[#All],2,)</f>
        <v>12</v>
      </c>
      <c r="C744" s="20" t="s">
        <v>91</v>
      </c>
      <c r="D744" s="20">
        <f>VLOOKUP(C744,Table8[#All],2,0)</f>
        <v>0</v>
      </c>
      <c r="E744" s="20" t="s">
        <v>92</v>
      </c>
      <c r="F744" s="20">
        <f>VLOOKUP(E744,Table9[#All],2,0)</f>
        <v>0</v>
      </c>
      <c r="G744" s="20" t="s">
        <v>93</v>
      </c>
      <c r="H744" s="20">
        <f>VLOOKUP(G744,Table10[#All],2,0)</f>
        <v>1</v>
      </c>
      <c r="I744" s="20" t="s">
        <v>119</v>
      </c>
      <c r="J744" s="20">
        <f>VLOOKUP(I744,Table11[#All],2,0)</f>
        <v>0</v>
      </c>
      <c r="K744" s="20" t="s">
        <v>98</v>
      </c>
      <c r="L744" s="20">
        <f>VLOOKUP(K744,Table12[#All],2,0)</f>
        <v>0</v>
      </c>
      <c r="M744" s="20" t="s">
        <v>126</v>
      </c>
      <c r="N744" s="20">
        <f>VLOOKUP(M744,Table13[#All],2,0)</f>
        <v>0</v>
      </c>
      <c r="O744" s="20" t="s">
        <v>98</v>
      </c>
      <c r="P744" s="20">
        <f>VLOOKUP(O744,Table14[#All],2,0)</f>
        <v>1</v>
      </c>
      <c r="Q744" s="20" t="s">
        <v>104</v>
      </c>
      <c r="R744" s="20">
        <f>VLOOKUP(Q744,Table16[#All],2,0)</f>
        <v>0</v>
      </c>
      <c r="S744" s="20" t="s">
        <v>111</v>
      </c>
      <c r="T744" s="20">
        <f>VLOOKUP(S744,Table17[#All],2,0)</f>
        <v>0</v>
      </c>
      <c r="U744" s="21">
        <v>179000</v>
      </c>
    </row>
    <row r="745" spans="1:21">
      <c r="A745" s="22" t="s">
        <v>169</v>
      </c>
      <c r="B745" s="20">
        <f>VLOOKUP(A745,Table7[#All],2,)</f>
        <v>9</v>
      </c>
      <c r="C745" s="23" t="s">
        <v>91</v>
      </c>
      <c r="D745" s="20">
        <f>VLOOKUP(C745,Table8[#All],2,0)</f>
        <v>0</v>
      </c>
      <c r="E745" s="23" t="s">
        <v>92</v>
      </c>
      <c r="F745" s="20">
        <f>VLOOKUP(E745,Table9[#All],2,0)</f>
        <v>0</v>
      </c>
      <c r="G745" s="23" t="s">
        <v>158</v>
      </c>
      <c r="H745" s="20">
        <f>VLOOKUP(G745,Table10[#All],2,0)</f>
        <v>5</v>
      </c>
      <c r="I745" s="23" t="s">
        <v>119</v>
      </c>
      <c r="J745" s="20">
        <f>VLOOKUP(I745,Table11[#All],2,0)</f>
        <v>0</v>
      </c>
      <c r="K745" s="23" t="s">
        <v>98</v>
      </c>
      <c r="L745" s="20">
        <f>VLOOKUP(K745,Table12[#All],2,0)</f>
        <v>0</v>
      </c>
      <c r="M745" s="23" t="s">
        <v>126</v>
      </c>
      <c r="N745" s="20">
        <f>VLOOKUP(M745,Table13[#All],2,0)</f>
        <v>0</v>
      </c>
      <c r="O745" s="23" t="s">
        <v>98</v>
      </c>
      <c r="P745" s="20">
        <f>VLOOKUP(O745,Table14[#All],2,0)</f>
        <v>1</v>
      </c>
      <c r="Q745" s="23" t="s">
        <v>104</v>
      </c>
      <c r="R745" s="20">
        <f>VLOOKUP(Q745,Table16[#All],2,0)</f>
        <v>0</v>
      </c>
      <c r="S745" s="23" t="s">
        <v>111</v>
      </c>
      <c r="T745" s="20">
        <f>VLOOKUP(S745,Table17[#All],2,0)</f>
        <v>0</v>
      </c>
      <c r="U745" s="24">
        <v>175000</v>
      </c>
    </row>
    <row r="746" spans="1:21">
      <c r="A746" s="19" t="s">
        <v>128</v>
      </c>
      <c r="B746" s="20">
        <f>VLOOKUP(A746,Table7[#All],2,)</f>
        <v>18</v>
      </c>
      <c r="C746" s="20" t="s">
        <v>91</v>
      </c>
      <c r="D746" s="20">
        <f>VLOOKUP(C746,Table8[#All],2,0)</f>
        <v>0</v>
      </c>
      <c r="E746" s="20" t="s">
        <v>129</v>
      </c>
      <c r="F746" s="20">
        <f>VLOOKUP(E746,Table9[#All],2,0)</f>
        <v>3</v>
      </c>
      <c r="G746" s="20" t="s">
        <v>93</v>
      </c>
      <c r="H746" s="20">
        <f>VLOOKUP(G746,Table10[#All],2,0)</f>
        <v>1</v>
      </c>
      <c r="I746" s="20" t="s">
        <v>119</v>
      </c>
      <c r="J746" s="20">
        <f>VLOOKUP(I746,Table11[#All],2,0)</f>
        <v>0</v>
      </c>
      <c r="K746" s="20" t="s">
        <v>98</v>
      </c>
      <c r="L746" s="20">
        <f>VLOOKUP(K746,Table12[#All],2,0)</f>
        <v>0</v>
      </c>
      <c r="M746" s="20" t="s">
        <v>119</v>
      </c>
      <c r="N746" s="20">
        <f>VLOOKUP(M746,Table13[#All],2,0)</f>
        <v>1</v>
      </c>
      <c r="O746" s="20" t="s">
        <v>119</v>
      </c>
      <c r="P746" s="20">
        <f>VLOOKUP(O746,Table14[#All],2,0)</f>
        <v>0</v>
      </c>
      <c r="Q746" s="20" t="s">
        <v>104</v>
      </c>
      <c r="R746" s="20">
        <f>VLOOKUP(Q746,Table16[#All],2,0)</f>
        <v>0</v>
      </c>
      <c r="S746" s="20" t="s">
        <v>111</v>
      </c>
      <c r="T746" s="20">
        <f>VLOOKUP(S746,Table17[#All],2,0)</f>
        <v>0</v>
      </c>
      <c r="U746" s="21">
        <v>180000</v>
      </c>
    </row>
    <row r="747" spans="1:21">
      <c r="A747" s="22" t="s">
        <v>175</v>
      </c>
      <c r="B747" s="20">
        <f>VLOOKUP(A747,Table7[#All],2,)</f>
        <v>6</v>
      </c>
      <c r="C747" s="23" t="s">
        <v>91</v>
      </c>
      <c r="D747" s="20">
        <f>VLOOKUP(C747,Table8[#All],2,0)</f>
        <v>0</v>
      </c>
      <c r="E747" s="23" t="s">
        <v>92</v>
      </c>
      <c r="F747" s="20">
        <f>VLOOKUP(E747,Table9[#All],2,0)</f>
        <v>0</v>
      </c>
      <c r="G747" s="23" t="s">
        <v>122</v>
      </c>
      <c r="H747" s="20">
        <f>VLOOKUP(G747,Table10[#All],2,0)</f>
        <v>0</v>
      </c>
      <c r="I747" s="23" t="s">
        <v>98</v>
      </c>
      <c r="J747" s="20">
        <f>VLOOKUP(I747,Table11[#All],2,0)</f>
        <v>1</v>
      </c>
      <c r="K747" s="23" t="s">
        <v>119</v>
      </c>
      <c r="L747" s="20">
        <f>VLOOKUP(K747,Table12[#All],2,0)</f>
        <v>1</v>
      </c>
      <c r="M747" s="23" t="s">
        <v>126</v>
      </c>
      <c r="N747" s="20">
        <f>VLOOKUP(M747,Table13[#All],2,0)</f>
        <v>0</v>
      </c>
      <c r="O747" s="23" t="s">
        <v>119</v>
      </c>
      <c r="P747" s="20">
        <f>VLOOKUP(O747,Table14[#All],2,0)</f>
        <v>0</v>
      </c>
      <c r="Q747" s="23" t="s">
        <v>104</v>
      </c>
      <c r="R747" s="20">
        <f>VLOOKUP(Q747,Table16[#All],2,0)</f>
        <v>0</v>
      </c>
      <c r="S747" s="23" t="s">
        <v>111</v>
      </c>
      <c r="T747" s="20">
        <f>VLOOKUP(S747,Table17[#All],2,0)</f>
        <v>0</v>
      </c>
      <c r="U747" s="24">
        <v>299800</v>
      </c>
    </row>
    <row r="748" spans="1:21">
      <c r="A748" s="19" t="s">
        <v>121</v>
      </c>
      <c r="B748" s="20">
        <f>VLOOKUP(A748,Table7[#All],2,)</f>
        <v>17</v>
      </c>
      <c r="C748" s="20" t="s">
        <v>91</v>
      </c>
      <c r="D748" s="20">
        <f>VLOOKUP(C748,Table8[#All],2,0)</f>
        <v>0</v>
      </c>
      <c r="E748" s="20" t="s">
        <v>92</v>
      </c>
      <c r="F748" s="20">
        <f>VLOOKUP(E748,Table9[#All],2,0)</f>
        <v>0</v>
      </c>
      <c r="G748" s="20" t="s">
        <v>122</v>
      </c>
      <c r="H748" s="20">
        <f>VLOOKUP(G748,Table10[#All],2,0)</f>
        <v>0</v>
      </c>
      <c r="I748" s="20" t="s">
        <v>119</v>
      </c>
      <c r="J748" s="20">
        <f>VLOOKUP(I748,Table11[#All],2,0)</f>
        <v>0</v>
      </c>
      <c r="K748" s="20" t="s">
        <v>98</v>
      </c>
      <c r="L748" s="20">
        <f>VLOOKUP(K748,Table12[#All],2,0)</f>
        <v>0</v>
      </c>
      <c r="M748" s="20" t="s">
        <v>126</v>
      </c>
      <c r="N748" s="20">
        <f>VLOOKUP(M748,Table13[#All],2,0)</f>
        <v>0</v>
      </c>
      <c r="O748" s="20" t="s">
        <v>119</v>
      </c>
      <c r="P748" s="20">
        <f>VLOOKUP(O748,Table14[#All],2,0)</f>
        <v>0</v>
      </c>
      <c r="Q748" s="20" t="s">
        <v>104</v>
      </c>
      <c r="R748" s="20">
        <f>VLOOKUP(Q748,Table16[#All],2,0)</f>
        <v>0</v>
      </c>
      <c r="S748" s="20" t="s">
        <v>111</v>
      </c>
      <c r="T748" s="20">
        <f>VLOOKUP(S748,Table17[#All],2,0)</f>
        <v>0</v>
      </c>
      <c r="U748" s="21">
        <v>236000</v>
      </c>
    </row>
    <row r="749" spans="1:21">
      <c r="A749" s="22" t="s">
        <v>188</v>
      </c>
      <c r="B749" s="20">
        <f>VLOOKUP(A749,Table7[#All],2,)</f>
        <v>7</v>
      </c>
      <c r="C749" s="23" t="s">
        <v>91</v>
      </c>
      <c r="D749" s="20">
        <f>VLOOKUP(C749,Table8[#All],2,0)</f>
        <v>0</v>
      </c>
      <c r="E749" s="23" t="s">
        <v>92</v>
      </c>
      <c r="F749" s="20">
        <f>VLOOKUP(E749,Table9[#All],2,0)</f>
        <v>0</v>
      </c>
      <c r="G749" s="23" t="s">
        <v>122</v>
      </c>
      <c r="H749" s="20">
        <f>VLOOKUP(G749,Table10[#All],2,0)</f>
        <v>0</v>
      </c>
      <c r="I749" s="23" t="s">
        <v>98</v>
      </c>
      <c r="J749" s="20">
        <f>VLOOKUP(I749,Table11[#All],2,0)</f>
        <v>1</v>
      </c>
      <c r="K749" s="23" t="s">
        <v>139</v>
      </c>
      <c r="L749" s="20">
        <f>VLOOKUP(K749,Table12[#All],2,0)</f>
        <v>3</v>
      </c>
      <c r="M749" s="23" t="s">
        <v>98</v>
      </c>
      <c r="N749" s="20">
        <f>VLOOKUP(M749,Table13[#All],2,0)</f>
        <v>2</v>
      </c>
      <c r="O749" s="23" t="s">
        <v>119</v>
      </c>
      <c r="P749" s="20">
        <f>VLOOKUP(O749,Table14[#All],2,0)</f>
        <v>0</v>
      </c>
      <c r="Q749" s="23" t="s">
        <v>167</v>
      </c>
      <c r="R749" s="20">
        <f>VLOOKUP(Q749,Table16[#All],2,0)</f>
        <v>1</v>
      </c>
      <c r="S749" s="23" t="s">
        <v>111</v>
      </c>
      <c r="T749" s="20">
        <f>VLOOKUP(S749,Table17[#All],2,0)</f>
        <v>0</v>
      </c>
      <c r="U749" s="24">
        <v>265979</v>
      </c>
    </row>
    <row r="750" spans="1:21">
      <c r="A750" s="19" t="s">
        <v>162</v>
      </c>
      <c r="B750" s="20">
        <f>VLOOKUP(A750,Table7[#All],2,)</f>
        <v>3</v>
      </c>
      <c r="C750" s="20" t="s">
        <v>91</v>
      </c>
      <c r="D750" s="20">
        <f>VLOOKUP(C750,Table8[#All],2,0)</f>
        <v>0</v>
      </c>
      <c r="E750" s="20" t="s">
        <v>92</v>
      </c>
      <c r="F750" s="20">
        <f>VLOOKUP(E750,Table9[#All],2,0)</f>
        <v>0</v>
      </c>
      <c r="G750" s="20" t="s">
        <v>93</v>
      </c>
      <c r="H750" s="20">
        <f>VLOOKUP(G750,Table10[#All],2,0)</f>
        <v>1</v>
      </c>
      <c r="I750" s="20" t="s">
        <v>119</v>
      </c>
      <c r="J750" s="20">
        <f>VLOOKUP(I750,Table11[#All],2,0)</f>
        <v>0</v>
      </c>
      <c r="K750" s="20" t="s">
        <v>98</v>
      </c>
      <c r="L750" s="20">
        <f>VLOOKUP(K750,Table12[#All],2,0)</f>
        <v>0</v>
      </c>
      <c r="M750" s="20" t="s">
        <v>126</v>
      </c>
      <c r="N750" s="20">
        <f>VLOOKUP(M750,Table13[#All],2,0)</f>
        <v>0</v>
      </c>
      <c r="O750" s="20" t="s">
        <v>119</v>
      </c>
      <c r="P750" s="20">
        <f>VLOOKUP(O750,Table14[#All],2,0)</f>
        <v>0</v>
      </c>
      <c r="Q750" s="20" t="s">
        <v>104</v>
      </c>
      <c r="R750" s="20">
        <f>VLOOKUP(Q750,Table16[#All],2,0)</f>
        <v>0</v>
      </c>
      <c r="S750" s="20" t="s">
        <v>111</v>
      </c>
      <c r="T750" s="20">
        <f>VLOOKUP(S750,Table17[#All],2,0)</f>
        <v>0</v>
      </c>
      <c r="U750" s="21">
        <v>260400</v>
      </c>
    </row>
    <row r="751" spans="1:21">
      <c r="A751" s="22" t="s">
        <v>206</v>
      </c>
      <c r="B751" s="20">
        <f>VLOOKUP(A751,Table7[#All],2,)</f>
        <v>15</v>
      </c>
      <c r="C751" s="23" t="s">
        <v>91</v>
      </c>
      <c r="D751" s="20">
        <f>VLOOKUP(C751,Table8[#All],2,0)</f>
        <v>0</v>
      </c>
      <c r="E751" s="23" t="s">
        <v>92</v>
      </c>
      <c r="F751" s="20">
        <f>VLOOKUP(E751,Table9[#All],2,0)</f>
        <v>0</v>
      </c>
      <c r="G751" s="23" t="s">
        <v>176</v>
      </c>
      <c r="H751" s="20">
        <f>VLOOKUP(G751,Table10[#All],2,0)</f>
        <v>2</v>
      </c>
      <c r="I751" s="23" t="s">
        <v>83</v>
      </c>
      <c r="J751" s="20">
        <f>VLOOKUP(I751,Table11[#All],2,0)</f>
        <v>3</v>
      </c>
      <c r="K751" s="23" t="s">
        <v>83</v>
      </c>
      <c r="L751" s="20">
        <f>VLOOKUP(K751,Table12[#All],2,0)</f>
        <v>2</v>
      </c>
      <c r="M751" s="23" t="s">
        <v>98</v>
      </c>
      <c r="N751" s="20">
        <f>VLOOKUP(M751,Table13[#All],2,0)</f>
        <v>2</v>
      </c>
      <c r="O751" s="23" t="s">
        <v>98</v>
      </c>
      <c r="P751" s="20">
        <f>VLOOKUP(O751,Table14[#All],2,0)</f>
        <v>1</v>
      </c>
      <c r="Q751" s="23" t="s">
        <v>167</v>
      </c>
      <c r="R751" s="20">
        <f>VLOOKUP(Q751,Table16[#All],2,0)</f>
        <v>1</v>
      </c>
      <c r="S751" s="23" t="s">
        <v>111</v>
      </c>
      <c r="T751" s="20">
        <f>VLOOKUP(S751,Table17[#All],2,0)</f>
        <v>0</v>
      </c>
      <c r="U751" s="24">
        <v>98000</v>
      </c>
    </row>
    <row r="752" spans="1:21">
      <c r="A752" s="19" t="s">
        <v>188</v>
      </c>
      <c r="B752" s="20">
        <f>VLOOKUP(A752,Table7[#All],2,)</f>
        <v>7</v>
      </c>
      <c r="C752" s="20" t="s">
        <v>91</v>
      </c>
      <c r="D752" s="20">
        <f>VLOOKUP(C752,Table8[#All],2,0)</f>
        <v>0</v>
      </c>
      <c r="E752" s="20" t="s">
        <v>92</v>
      </c>
      <c r="F752" s="20">
        <f>VLOOKUP(E752,Table9[#All],2,0)</f>
        <v>0</v>
      </c>
      <c r="G752" s="20" t="s">
        <v>176</v>
      </c>
      <c r="H752" s="20">
        <f>VLOOKUP(G752,Table10[#All],2,0)</f>
        <v>2</v>
      </c>
      <c r="I752" s="20" t="s">
        <v>98</v>
      </c>
      <c r="J752" s="20">
        <f>VLOOKUP(I752,Table11[#All],2,0)</f>
        <v>1</v>
      </c>
      <c r="K752" s="20" t="s">
        <v>139</v>
      </c>
      <c r="L752" s="20">
        <f>VLOOKUP(K752,Table12[#All],2,0)</f>
        <v>3</v>
      </c>
      <c r="M752" s="20" t="s">
        <v>119</v>
      </c>
      <c r="N752" s="20">
        <f>VLOOKUP(M752,Table13[#All],2,0)</f>
        <v>1</v>
      </c>
      <c r="O752" s="20" t="s">
        <v>98</v>
      </c>
      <c r="P752" s="20">
        <f>VLOOKUP(O752,Table14[#All],2,0)</f>
        <v>1</v>
      </c>
      <c r="Q752" s="20" t="s">
        <v>167</v>
      </c>
      <c r="R752" s="20">
        <f>VLOOKUP(Q752,Table16[#All],2,0)</f>
        <v>1</v>
      </c>
      <c r="S752" s="20" t="s">
        <v>111</v>
      </c>
      <c r="T752" s="20">
        <f>VLOOKUP(S752,Table17[#All],2,0)</f>
        <v>0</v>
      </c>
      <c r="U752" s="21">
        <v>96500</v>
      </c>
    </row>
    <row r="753" spans="1:21">
      <c r="A753" s="22" t="s">
        <v>121</v>
      </c>
      <c r="B753" s="20">
        <f>VLOOKUP(A753,Table7[#All],2,)</f>
        <v>17</v>
      </c>
      <c r="C753" s="23" t="s">
        <v>225</v>
      </c>
      <c r="D753" s="20">
        <f>VLOOKUP(C753,Table8[#All],2,0)</f>
        <v>6</v>
      </c>
      <c r="E753" s="23" t="s">
        <v>92</v>
      </c>
      <c r="F753" s="20">
        <f>VLOOKUP(E753,Table9[#All],2,0)</f>
        <v>0</v>
      </c>
      <c r="G753" s="23" t="s">
        <v>122</v>
      </c>
      <c r="H753" s="20">
        <f>VLOOKUP(G753,Table10[#All],2,0)</f>
        <v>0</v>
      </c>
      <c r="I753" s="23" t="s">
        <v>119</v>
      </c>
      <c r="J753" s="20">
        <f>VLOOKUP(I753,Table11[#All],2,0)</f>
        <v>0</v>
      </c>
      <c r="K753" s="23" t="s">
        <v>98</v>
      </c>
      <c r="L753" s="20">
        <f>VLOOKUP(K753,Table12[#All],2,0)</f>
        <v>0</v>
      </c>
      <c r="M753" s="23" t="s">
        <v>126</v>
      </c>
      <c r="N753" s="20">
        <f>VLOOKUP(M753,Table13[#All],2,0)</f>
        <v>0</v>
      </c>
      <c r="O753" s="23" t="s">
        <v>119</v>
      </c>
      <c r="P753" s="20">
        <f>VLOOKUP(O753,Table14[#All],2,0)</f>
        <v>0</v>
      </c>
      <c r="Q753" s="23" t="s">
        <v>104</v>
      </c>
      <c r="R753" s="20">
        <f>VLOOKUP(Q753,Table16[#All],2,0)</f>
        <v>0</v>
      </c>
      <c r="S753" s="23" t="s">
        <v>111</v>
      </c>
      <c r="T753" s="20">
        <f>VLOOKUP(S753,Table17[#All],2,0)</f>
        <v>0</v>
      </c>
      <c r="U753" s="24">
        <v>162000</v>
      </c>
    </row>
    <row r="754" spans="1:21">
      <c r="A754" s="19" t="s">
        <v>209</v>
      </c>
      <c r="B754" s="20">
        <f>VLOOKUP(A754,Table7[#All],2,)</f>
        <v>0</v>
      </c>
      <c r="C754" s="20" t="s">
        <v>91</v>
      </c>
      <c r="D754" s="20">
        <f>VLOOKUP(C754,Table8[#All],2,0)</f>
        <v>0</v>
      </c>
      <c r="E754" s="20" t="s">
        <v>92</v>
      </c>
      <c r="F754" s="20">
        <f>VLOOKUP(E754,Table9[#All],2,0)</f>
        <v>0</v>
      </c>
      <c r="G754" s="20" t="s">
        <v>93</v>
      </c>
      <c r="H754" s="20">
        <f>VLOOKUP(G754,Table10[#All],2,0)</f>
        <v>1</v>
      </c>
      <c r="I754" s="20" t="s">
        <v>119</v>
      </c>
      <c r="J754" s="20">
        <f>VLOOKUP(I754,Table11[#All],2,0)</f>
        <v>0</v>
      </c>
      <c r="K754" s="20" t="s">
        <v>98</v>
      </c>
      <c r="L754" s="20">
        <f>VLOOKUP(K754,Table12[#All],2,0)</f>
        <v>0</v>
      </c>
      <c r="M754" s="20" t="s">
        <v>126</v>
      </c>
      <c r="N754" s="20">
        <f>VLOOKUP(M754,Table13[#All],2,0)</f>
        <v>0</v>
      </c>
      <c r="O754" s="20" t="s">
        <v>119</v>
      </c>
      <c r="P754" s="20">
        <f>VLOOKUP(O754,Table14[#All],2,0)</f>
        <v>0</v>
      </c>
      <c r="Q754" s="20" t="s">
        <v>104</v>
      </c>
      <c r="R754" s="20">
        <f>VLOOKUP(Q754,Table16[#All],2,0)</f>
        <v>0</v>
      </c>
      <c r="S754" s="20" t="s">
        <v>111</v>
      </c>
      <c r="T754" s="20">
        <f>VLOOKUP(S754,Table17[#All],2,0)</f>
        <v>0</v>
      </c>
      <c r="U754" s="21">
        <v>217000</v>
      </c>
    </row>
    <row r="755" spans="1:21">
      <c r="A755" s="22" t="s">
        <v>147</v>
      </c>
      <c r="B755" s="20">
        <f>VLOOKUP(A755,Table7[#All],2,)</f>
        <v>10</v>
      </c>
      <c r="C755" s="23" t="s">
        <v>91</v>
      </c>
      <c r="D755" s="20">
        <f>VLOOKUP(C755,Table8[#All],2,0)</f>
        <v>0</v>
      </c>
      <c r="E755" s="23" t="s">
        <v>92</v>
      </c>
      <c r="F755" s="20">
        <f>VLOOKUP(E755,Table9[#All],2,0)</f>
        <v>0</v>
      </c>
      <c r="G755" s="23" t="s">
        <v>122</v>
      </c>
      <c r="H755" s="20">
        <f>VLOOKUP(G755,Table10[#All],2,0)</f>
        <v>0</v>
      </c>
      <c r="I755" s="23" t="s">
        <v>119</v>
      </c>
      <c r="J755" s="20">
        <f>VLOOKUP(I755,Table11[#All],2,0)</f>
        <v>0</v>
      </c>
      <c r="K755" s="23" t="s">
        <v>98</v>
      </c>
      <c r="L755" s="20">
        <f>VLOOKUP(K755,Table12[#All],2,0)</f>
        <v>0</v>
      </c>
      <c r="M755" s="23" t="s">
        <v>119</v>
      </c>
      <c r="N755" s="20">
        <f>VLOOKUP(M755,Table13[#All],2,0)</f>
        <v>1</v>
      </c>
      <c r="O755" s="23" t="s">
        <v>126</v>
      </c>
      <c r="P755" s="20">
        <f>VLOOKUP(O755,Table14[#All],2,0)</f>
        <v>2</v>
      </c>
      <c r="Q755" s="23" t="s">
        <v>104</v>
      </c>
      <c r="R755" s="20">
        <f>VLOOKUP(Q755,Table16[#All],2,0)</f>
        <v>0</v>
      </c>
      <c r="S755" s="23" t="s">
        <v>111</v>
      </c>
      <c r="T755" s="20">
        <f>VLOOKUP(S755,Table17[#All],2,0)</f>
        <v>0</v>
      </c>
      <c r="U755" s="24">
        <v>275500</v>
      </c>
    </row>
    <row r="756" spans="1:21">
      <c r="A756" s="19" t="s">
        <v>89</v>
      </c>
      <c r="B756" s="20">
        <f>VLOOKUP(A756,Table7[#All],2,)</f>
        <v>11</v>
      </c>
      <c r="C756" s="20" t="s">
        <v>91</v>
      </c>
      <c r="D756" s="20">
        <f>VLOOKUP(C756,Table8[#All],2,0)</f>
        <v>0</v>
      </c>
      <c r="E756" s="20" t="s">
        <v>92</v>
      </c>
      <c r="F756" s="20">
        <f>VLOOKUP(E756,Table9[#All],2,0)</f>
        <v>0</v>
      </c>
      <c r="G756" s="20" t="s">
        <v>93</v>
      </c>
      <c r="H756" s="20">
        <f>VLOOKUP(G756,Table10[#All],2,0)</f>
        <v>1</v>
      </c>
      <c r="I756" s="20" t="s">
        <v>98</v>
      </c>
      <c r="J756" s="20">
        <f>VLOOKUP(I756,Table11[#All],2,0)</f>
        <v>1</v>
      </c>
      <c r="K756" s="20" t="s">
        <v>98</v>
      </c>
      <c r="L756" s="20">
        <f>VLOOKUP(K756,Table12[#All],2,0)</f>
        <v>0</v>
      </c>
      <c r="M756" s="20" t="s">
        <v>119</v>
      </c>
      <c r="N756" s="20">
        <f>VLOOKUP(M756,Table13[#All],2,0)</f>
        <v>1</v>
      </c>
      <c r="O756" s="20" t="s">
        <v>119</v>
      </c>
      <c r="P756" s="20">
        <f>VLOOKUP(O756,Table14[#All],2,0)</f>
        <v>0</v>
      </c>
      <c r="Q756" s="20" t="s">
        <v>104</v>
      </c>
      <c r="R756" s="20">
        <f>VLOOKUP(Q756,Table16[#All],2,0)</f>
        <v>0</v>
      </c>
      <c r="S756" s="20" t="s">
        <v>111</v>
      </c>
      <c r="T756" s="20">
        <f>VLOOKUP(S756,Table17[#All],2,0)</f>
        <v>0</v>
      </c>
      <c r="U756" s="21">
        <v>156000</v>
      </c>
    </row>
    <row r="757" spans="1:21">
      <c r="A757" s="22" t="s">
        <v>163</v>
      </c>
      <c r="B757" s="20">
        <f>VLOOKUP(A757,Table7[#All],2,)</f>
        <v>5</v>
      </c>
      <c r="C757" s="23" t="s">
        <v>91</v>
      </c>
      <c r="D757" s="20">
        <f>VLOOKUP(C757,Table8[#All],2,0)</f>
        <v>0</v>
      </c>
      <c r="E757" s="23" t="s">
        <v>129</v>
      </c>
      <c r="F757" s="20">
        <f>VLOOKUP(E757,Table9[#All],2,0)</f>
        <v>3</v>
      </c>
      <c r="G757" s="23" t="s">
        <v>122</v>
      </c>
      <c r="H757" s="20">
        <f>VLOOKUP(G757,Table10[#All],2,0)</f>
        <v>0</v>
      </c>
      <c r="I757" s="23" t="s">
        <v>119</v>
      </c>
      <c r="J757" s="20">
        <f>VLOOKUP(I757,Table11[#All],2,0)</f>
        <v>0</v>
      </c>
      <c r="K757" s="23" t="s">
        <v>98</v>
      </c>
      <c r="L757" s="20">
        <f>VLOOKUP(K757,Table12[#All],2,0)</f>
        <v>0</v>
      </c>
      <c r="M757" s="23" t="s">
        <v>119</v>
      </c>
      <c r="N757" s="20">
        <f>VLOOKUP(M757,Table13[#All],2,0)</f>
        <v>1</v>
      </c>
      <c r="O757" s="23" t="s">
        <v>98</v>
      </c>
      <c r="P757" s="20">
        <f>VLOOKUP(O757,Table14[#All],2,0)</f>
        <v>1</v>
      </c>
      <c r="Q757" s="23" t="s">
        <v>104</v>
      </c>
      <c r="R757" s="20">
        <f>VLOOKUP(Q757,Table16[#All],2,0)</f>
        <v>0</v>
      </c>
      <c r="S757" s="23" t="s">
        <v>111</v>
      </c>
      <c r="T757" s="20">
        <f>VLOOKUP(S757,Table17[#All],2,0)</f>
        <v>0</v>
      </c>
      <c r="U757" s="24">
        <v>172500</v>
      </c>
    </row>
    <row r="758" spans="1:21">
      <c r="A758" s="19" t="s">
        <v>209</v>
      </c>
      <c r="B758" s="20">
        <f>VLOOKUP(A758,Table7[#All],2,)</f>
        <v>0</v>
      </c>
      <c r="C758" s="20" t="s">
        <v>91</v>
      </c>
      <c r="D758" s="20">
        <f>VLOOKUP(C758,Table8[#All],2,0)</f>
        <v>0</v>
      </c>
      <c r="E758" s="20" t="s">
        <v>92</v>
      </c>
      <c r="F758" s="20">
        <f>VLOOKUP(E758,Table9[#All],2,0)</f>
        <v>0</v>
      </c>
      <c r="G758" s="20" t="s">
        <v>122</v>
      </c>
      <c r="H758" s="20">
        <f>VLOOKUP(G758,Table10[#All],2,0)</f>
        <v>0</v>
      </c>
      <c r="I758" s="20" t="s">
        <v>119</v>
      </c>
      <c r="J758" s="20">
        <f>VLOOKUP(I758,Table11[#All],2,0)</f>
        <v>0</v>
      </c>
      <c r="K758" s="20" t="s">
        <v>98</v>
      </c>
      <c r="L758" s="20">
        <f>VLOOKUP(K758,Table12[#All],2,0)</f>
        <v>0</v>
      </c>
      <c r="M758" s="20" t="s">
        <v>126</v>
      </c>
      <c r="N758" s="20">
        <f>VLOOKUP(M758,Table13[#All],2,0)</f>
        <v>0</v>
      </c>
      <c r="O758" s="20" t="s">
        <v>119</v>
      </c>
      <c r="P758" s="20">
        <f>VLOOKUP(O758,Table14[#All],2,0)</f>
        <v>0</v>
      </c>
      <c r="Q758" s="20" t="s">
        <v>104</v>
      </c>
      <c r="R758" s="20">
        <f>VLOOKUP(Q758,Table16[#All],2,0)</f>
        <v>0</v>
      </c>
      <c r="S758" s="20" t="s">
        <v>111</v>
      </c>
      <c r="T758" s="20">
        <f>VLOOKUP(S758,Table17[#All],2,0)</f>
        <v>0</v>
      </c>
      <c r="U758" s="21">
        <v>212000</v>
      </c>
    </row>
    <row r="759" spans="1:21">
      <c r="A759" s="22" t="s">
        <v>169</v>
      </c>
      <c r="B759" s="20">
        <f>VLOOKUP(A759,Table7[#All],2,)</f>
        <v>9</v>
      </c>
      <c r="C759" s="23" t="s">
        <v>91</v>
      </c>
      <c r="D759" s="20">
        <f>VLOOKUP(C759,Table8[#All],2,0)</f>
        <v>0</v>
      </c>
      <c r="E759" s="23" t="s">
        <v>92</v>
      </c>
      <c r="F759" s="20">
        <f>VLOOKUP(E759,Table9[#All],2,0)</f>
        <v>0</v>
      </c>
      <c r="G759" s="23" t="s">
        <v>122</v>
      </c>
      <c r="H759" s="20">
        <f>VLOOKUP(G759,Table10[#All],2,0)</f>
        <v>0</v>
      </c>
      <c r="I759" s="23" t="s">
        <v>98</v>
      </c>
      <c r="J759" s="20">
        <f>VLOOKUP(I759,Table11[#All],2,0)</f>
        <v>1</v>
      </c>
      <c r="K759" s="23" t="s">
        <v>98</v>
      </c>
      <c r="L759" s="20">
        <f>VLOOKUP(K759,Table12[#All],2,0)</f>
        <v>0</v>
      </c>
      <c r="M759" s="23" t="s">
        <v>98</v>
      </c>
      <c r="N759" s="20">
        <f>VLOOKUP(M759,Table13[#All],2,0)</f>
        <v>2</v>
      </c>
      <c r="O759" s="23" t="s">
        <v>98</v>
      </c>
      <c r="P759" s="20">
        <f>VLOOKUP(O759,Table14[#All],2,0)</f>
        <v>1</v>
      </c>
      <c r="Q759" s="23" t="s">
        <v>104</v>
      </c>
      <c r="R759" s="20">
        <f>VLOOKUP(Q759,Table16[#All],2,0)</f>
        <v>0</v>
      </c>
      <c r="S759" s="23" t="s">
        <v>172</v>
      </c>
      <c r="T759" s="20">
        <f>VLOOKUP(S759,Table17[#All],2,0)</f>
        <v>1</v>
      </c>
      <c r="U759" s="24">
        <v>158900</v>
      </c>
    </row>
    <row r="760" spans="1:21">
      <c r="A760" s="19" t="s">
        <v>163</v>
      </c>
      <c r="B760" s="20">
        <f>VLOOKUP(A760,Table7[#All],2,)</f>
        <v>5</v>
      </c>
      <c r="C760" s="20" t="s">
        <v>91</v>
      </c>
      <c r="D760" s="20">
        <f>VLOOKUP(C760,Table8[#All],2,0)</f>
        <v>0</v>
      </c>
      <c r="E760" s="20" t="s">
        <v>142</v>
      </c>
      <c r="F760" s="20">
        <f>VLOOKUP(E760,Table9[#All],2,0)</f>
        <v>4</v>
      </c>
      <c r="G760" s="20" t="s">
        <v>122</v>
      </c>
      <c r="H760" s="20">
        <f>VLOOKUP(G760,Table10[#All],2,0)</f>
        <v>0</v>
      </c>
      <c r="I760" s="20" t="s">
        <v>119</v>
      </c>
      <c r="J760" s="20">
        <f>VLOOKUP(I760,Table11[#All],2,0)</f>
        <v>0</v>
      </c>
      <c r="K760" s="20" t="s">
        <v>98</v>
      </c>
      <c r="L760" s="20">
        <f>VLOOKUP(K760,Table12[#All],2,0)</f>
        <v>0</v>
      </c>
      <c r="M760" s="20" t="s">
        <v>119</v>
      </c>
      <c r="N760" s="20">
        <f>VLOOKUP(M760,Table13[#All],2,0)</f>
        <v>1</v>
      </c>
      <c r="O760" s="20" t="s">
        <v>98</v>
      </c>
      <c r="P760" s="20">
        <f>VLOOKUP(O760,Table14[#All],2,0)</f>
        <v>1</v>
      </c>
      <c r="Q760" s="20" t="s">
        <v>104</v>
      </c>
      <c r="R760" s="20">
        <f>VLOOKUP(Q760,Table16[#All],2,0)</f>
        <v>0</v>
      </c>
      <c r="S760" s="20" t="s">
        <v>111</v>
      </c>
      <c r="T760" s="20">
        <f>VLOOKUP(S760,Table17[#All],2,0)</f>
        <v>0</v>
      </c>
      <c r="U760" s="21">
        <v>179400</v>
      </c>
    </row>
    <row r="761" spans="1:21">
      <c r="A761" s="22" t="s">
        <v>162</v>
      </c>
      <c r="B761" s="20">
        <f>VLOOKUP(A761,Table7[#All],2,)</f>
        <v>3</v>
      </c>
      <c r="C761" s="23" t="s">
        <v>91</v>
      </c>
      <c r="D761" s="20">
        <f>VLOOKUP(C761,Table8[#All],2,0)</f>
        <v>0</v>
      </c>
      <c r="E761" s="23" t="s">
        <v>92</v>
      </c>
      <c r="F761" s="20">
        <f>VLOOKUP(E761,Table9[#All],2,0)</f>
        <v>0</v>
      </c>
      <c r="G761" s="23" t="s">
        <v>122</v>
      </c>
      <c r="H761" s="20">
        <f>VLOOKUP(G761,Table10[#All],2,0)</f>
        <v>0</v>
      </c>
      <c r="I761" s="23" t="s">
        <v>119</v>
      </c>
      <c r="J761" s="20">
        <f>VLOOKUP(I761,Table11[#All],2,0)</f>
        <v>0</v>
      </c>
      <c r="K761" s="23" t="s">
        <v>98</v>
      </c>
      <c r="L761" s="20">
        <f>VLOOKUP(K761,Table12[#All],2,0)</f>
        <v>0</v>
      </c>
      <c r="M761" s="23" t="s">
        <v>126</v>
      </c>
      <c r="N761" s="20">
        <f>VLOOKUP(M761,Table13[#All],2,0)</f>
        <v>0</v>
      </c>
      <c r="O761" s="23" t="s">
        <v>119</v>
      </c>
      <c r="P761" s="20">
        <f>VLOOKUP(O761,Table14[#All],2,0)</f>
        <v>0</v>
      </c>
      <c r="Q761" s="23" t="s">
        <v>104</v>
      </c>
      <c r="R761" s="20">
        <f>VLOOKUP(Q761,Table16[#All],2,0)</f>
        <v>0</v>
      </c>
      <c r="S761" s="23" t="s">
        <v>111</v>
      </c>
      <c r="T761" s="20">
        <f>VLOOKUP(S761,Table17[#All],2,0)</f>
        <v>0</v>
      </c>
      <c r="U761" s="24">
        <v>290000</v>
      </c>
    </row>
    <row r="762" spans="1:21">
      <c r="A762" s="19" t="s">
        <v>89</v>
      </c>
      <c r="B762" s="20">
        <f>VLOOKUP(A762,Table7[#All],2,)</f>
        <v>11</v>
      </c>
      <c r="C762" s="20" t="s">
        <v>91</v>
      </c>
      <c r="D762" s="20">
        <f>VLOOKUP(C762,Table8[#All],2,0)</f>
        <v>0</v>
      </c>
      <c r="E762" s="20" t="s">
        <v>92</v>
      </c>
      <c r="F762" s="20">
        <f>VLOOKUP(E762,Table9[#All],2,0)</f>
        <v>0</v>
      </c>
      <c r="G762" s="20" t="s">
        <v>93</v>
      </c>
      <c r="H762" s="20">
        <f>VLOOKUP(G762,Table10[#All],2,0)</f>
        <v>1</v>
      </c>
      <c r="I762" s="20" t="s">
        <v>98</v>
      </c>
      <c r="J762" s="20">
        <f>VLOOKUP(I762,Table11[#All],2,0)</f>
        <v>1</v>
      </c>
      <c r="K762" s="20" t="s">
        <v>98</v>
      </c>
      <c r="L762" s="20">
        <f>VLOOKUP(K762,Table12[#All],2,0)</f>
        <v>0</v>
      </c>
      <c r="M762" s="20" t="s">
        <v>126</v>
      </c>
      <c r="N762" s="20">
        <f>VLOOKUP(M762,Table13[#All],2,0)</f>
        <v>0</v>
      </c>
      <c r="O762" s="20" t="s">
        <v>98</v>
      </c>
      <c r="P762" s="20">
        <f>VLOOKUP(O762,Table14[#All],2,0)</f>
        <v>1</v>
      </c>
      <c r="Q762" s="20" t="s">
        <v>104</v>
      </c>
      <c r="R762" s="20">
        <f>VLOOKUP(Q762,Table16[#All],2,0)</f>
        <v>0</v>
      </c>
      <c r="S762" s="20" t="s">
        <v>111</v>
      </c>
      <c r="T762" s="20">
        <f>VLOOKUP(S762,Table17[#All],2,0)</f>
        <v>0</v>
      </c>
      <c r="U762" s="21">
        <v>127500</v>
      </c>
    </row>
    <row r="763" spans="1:21">
      <c r="A763" s="22" t="s">
        <v>197</v>
      </c>
      <c r="B763" s="20">
        <f>VLOOKUP(A763,Table7[#All],2,)</f>
        <v>8</v>
      </c>
      <c r="C763" s="23" t="s">
        <v>90</v>
      </c>
      <c r="D763" s="20">
        <f>VLOOKUP(C763,Table8[#All],2,0)</f>
        <v>1</v>
      </c>
      <c r="E763" s="23" t="s">
        <v>92</v>
      </c>
      <c r="F763" s="20">
        <f>VLOOKUP(E763,Table9[#All],2,0)</f>
        <v>0</v>
      </c>
      <c r="G763" s="23" t="s">
        <v>93</v>
      </c>
      <c r="H763" s="20">
        <f>VLOOKUP(G763,Table10[#All],2,0)</f>
        <v>1</v>
      </c>
      <c r="I763" s="23" t="s">
        <v>98</v>
      </c>
      <c r="J763" s="20">
        <f>VLOOKUP(I763,Table11[#All],2,0)</f>
        <v>1</v>
      </c>
      <c r="K763" s="23" t="s">
        <v>98</v>
      </c>
      <c r="L763" s="20">
        <f>VLOOKUP(K763,Table12[#All],2,0)</f>
        <v>0</v>
      </c>
      <c r="M763" s="23" t="s">
        <v>98</v>
      </c>
      <c r="N763" s="20">
        <f>VLOOKUP(M763,Table13[#All],2,0)</f>
        <v>2</v>
      </c>
      <c r="O763" s="23" t="s">
        <v>139</v>
      </c>
      <c r="P763" s="20">
        <f>VLOOKUP(O763,Table14[#All],2,0)</f>
        <v>3</v>
      </c>
      <c r="Q763" s="23" t="s">
        <v>104</v>
      </c>
      <c r="R763" s="20">
        <f>VLOOKUP(Q763,Table16[#All],2,0)</f>
        <v>0</v>
      </c>
      <c r="S763" s="23" t="s">
        <v>111</v>
      </c>
      <c r="T763" s="20">
        <f>VLOOKUP(S763,Table17[#All],2,0)</f>
        <v>0</v>
      </c>
      <c r="U763" s="24">
        <v>100000</v>
      </c>
    </row>
    <row r="764" spans="1:21">
      <c r="A764" s="19" t="s">
        <v>163</v>
      </c>
      <c r="B764" s="20">
        <f>VLOOKUP(A764,Table7[#All],2,)</f>
        <v>5</v>
      </c>
      <c r="C764" s="20" t="s">
        <v>91</v>
      </c>
      <c r="D764" s="20">
        <f>VLOOKUP(C764,Table8[#All],2,0)</f>
        <v>0</v>
      </c>
      <c r="E764" s="20" t="s">
        <v>92</v>
      </c>
      <c r="F764" s="20">
        <f>VLOOKUP(E764,Table9[#All],2,0)</f>
        <v>0</v>
      </c>
      <c r="G764" s="20" t="s">
        <v>122</v>
      </c>
      <c r="H764" s="20">
        <f>VLOOKUP(G764,Table10[#All],2,0)</f>
        <v>0</v>
      </c>
      <c r="I764" s="20" t="s">
        <v>119</v>
      </c>
      <c r="J764" s="20">
        <f>VLOOKUP(I764,Table11[#All],2,0)</f>
        <v>0</v>
      </c>
      <c r="K764" s="20" t="s">
        <v>98</v>
      </c>
      <c r="L764" s="20">
        <f>VLOOKUP(K764,Table12[#All],2,0)</f>
        <v>0</v>
      </c>
      <c r="M764" s="20" t="s">
        <v>126</v>
      </c>
      <c r="N764" s="20">
        <f>VLOOKUP(M764,Table13[#All],2,0)</f>
        <v>0</v>
      </c>
      <c r="O764" s="20" t="s">
        <v>119</v>
      </c>
      <c r="P764" s="20">
        <f>VLOOKUP(O764,Table14[#All],2,0)</f>
        <v>0</v>
      </c>
      <c r="Q764" s="20" t="s">
        <v>104</v>
      </c>
      <c r="R764" s="20">
        <f>VLOOKUP(Q764,Table16[#All],2,0)</f>
        <v>0</v>
      </c>
      <c r="S764" s="20" t="s">
        <v>111</v>
      </c>
      <c r="T764" s="20">
        <f>VLOOKUP(S764,Table17[#All],2,0)</f>
        <v>0</v>
      </c>
      <c r="U764" s="21">
        <v>215200</v>
      </c>
    </row>
    <row r="765" spans="1:21">
      <c r="A765" s="22" t="s">
        <v>162</v>
      </c>
      <c r="B765" s="20">
        <f>VLOOKUP(A765,Table7[#All],2,)</f>
        <v>3</v>
      </c>
      <c r="C765" s="23" t="s">
        <v>91</v>
      </c>
      <c r="D765" s="20">
        <f>VLOOKUP(C765,Table8[#All],2,0)</f>
        <v>0</v>
      </c>
      <c r="E765" s="23" t="s">
        <v>92</v>
      </c>
      <c r="F765" s="20">
        <f>VLOOKUP(E765,Table9[#All],2,0)</f>
        <v>0</v>
      </c>
      <c r="G765" s="23" t="s">
        <v>122</v>
      </c>
      <c r="H765" s="20">
        <f>VLOOKUP(G765,Table10[#All],2,0)</f>
        <v>0</v>
      </c>
      <c r="I765" s="23" t="s">
        <v>119</v>
      </c>
      <c r="J765" s="20">
        <f>VLOOKUP(I765,Table11[#All],2,0)</f>
        <v>0</v>
      </c>
      <c r="K765" s="23" t="s">
        <v>98</v>
      </c>
      <c r="L765" s="20">
        <f>VLOOKUP(K765,Table12[#All],2,0)</f>
        <v>0</v>
      </c>
      <c r="M765" s="23" t="s">
        <v>126</v>
      </c>
      <c r="N765" s="20">
        <f>VLOOKUP(M765,Table13[#All],2,0)</f>
        <v>0</v>
      </c>
      <c r="O765" s="23" t="s">
        <v>119</v>
      </c>
      <c r="P765" s="20">
        <f>VLOOKUP(O765,Table14[#All],2,0)</f>
        <v>0</v>
      </c>
      <c r="Q765" s="23" t="s">
        <v>104</v>
      </c>
      <c r="R765" s="20">
        <f>VLOOKUP(Q765,Table16[#All],2,0)</f>
        <v>0</v>
      </c>
      <c r="S765" s="23" t="s">
        <v>111</v>
      </c>
      <c r="T765" s="20">
        <f>VLOOKUP(S765,Table17[#All],2,0)</f>
        <v>0</v>
      </c>
      <c r="U765" s="24">
        <v>337000</v>
      </c>
    </row>
    <row r="766" spans="1:21">
      <c r="A766" s="19" t="s">
        <v>227</v>
      </c>
      <c r="B766" s="20">
        <f>VLOOKUP(A766,Table7[#All],2,)</f>
        <v>1</v>
      </c>
      <c r="C766" s="20" t="s">
        <v>91</v>
      </c>
      <c r="D766" s="20">
        <f>VLOOKUP(C766,Table8[#All],2,0)</f>
        <v>0</v>
      </c>
      <c r="E766" s="20" t="s">
        <v>129</v>
      </c>
      <c r="F766" s="20">
        <f>VLOOKUP(E766,Table9[#All],2,0)</f>
        <v>3</v>
      </c>
      <c r="G766" s="20" t="s">
        <v>93</v>
      </c>
      <c r="H766" s="20">
        <f>VLOOKUP(G766,Table10[#All],2,0)</f>
        <v>1</v>
      </c>
      <c r="I766" s="20" t="s">
        <v>119</v>
      </c>
      <c r="J766" s="20">
        <f>VLOOKUP(I766,Table11[#All],2,0)</f>
        <v>0</v>
      </c>
      <c r="K766" s="20" t="s">
        <v>119</v>
      </c>
      <c r="L766" s="20">
        <f>VLOOKUP(K766,Table12[#All],2,0)</f>
        <v>1</v>
      </c>
      <c r="M766" s="20" t="s">
        <v>126</v>
      </c>
      <c r="N766" s="20">
        <f>VLOOKUP(M766,Table13[#All],2,0)</f>
        <v>0</v>
      </c>
      <c r="O766" s="20" t="s">
        <v>126</v>
      </c>
      <c r="P766" s="20">
        <f>VLOOKUP(O766,Table14[#All],2,0)</f>
        <v>2</v>
      </c>
      <c r="Q766" s="20" t="s">
        <v>104</v>
      </c>
      <c r="R766" s="20">
        <f>VLOOKUP(Q766,Table16[#All],2,0)</f>
        <v>0</v>
      </c>
      <c r="S766" s="20" t="s">
        <v>111</v>
      </c>
      <c r="T766" s="20">
        <f>VLOOKUP(S766,Table17[#All],2,0)</f>
        <v>0</v>
      </c>
      <c r="U766" s="21">
        <v>270000</v>
      </c>
    </row>
    <row r="767" spans="1:21">
      <c r="A767" s="22" t="s">
        <v>163</v>
      </c>
      <c r="B767" s="20">
        <f>VLOOKUP(A767,Table7[#All],2,)</f>
        <v>5</v>
      </c>
      <c r="C767" s="23" t="s">
        <v>91</v>
      </c>
      <c r="D767" s="20">
        <f>VLOOKUP(C767,Table8[#All],2,0)</f>
        <v>0</v>
      </c>
      <c r="E767" s="23" t="s">
        <v>92</v>
      </c>
      <c r="F767" s="20">
        <f>VLOOKUP(E767,Table9[#All],2,0)</f>
        <v>0</v>
      </c>
      <c r="G767" s="23" t="s">
        <v>93</v>
      </c>
      <c r="H767" s="20">
        <f>VLOOKUP(G767,Table10[#All],2,0)</f>
        <v>1</v>
      </c>
      <c r="I767" s="23" t="s">
        <v>119</v>
      </c>
      <c r="J767" s="20">
        <f>VLOOKUP(I767,Table11[#All],2,0)</f>
        <v>0</v>
      </c>
      <c r="K767" s="23" t="s">
        <v>98</v>
      </c>
      <c r="L767" s="20">
        <f>VLOOKUP(K767,Table12[#All],2,0)</f>
        <v>0</v>
      </c>
      <c r="M767" s="23" t="s">
        <v>126</v>
      </c>
      <c r="N767" s="20">
        <f>VLOOKUP(M767,Table13[#All],2,0)</f>
        <v>0</v>
      </c>
      <c r="O767" s="23" t="s">
        <v>126</v>
      </c>
      <c r="P767" s="20">
        <f>VLOOKUP(O767,Table14[#All],2,0)</f>
        <v>2</v>
      </c>
      <c r="Q767" s="23" t="s">
        <v>104</v>
      </c>
      <c r="R767" s="20">
        <f>VLOOKUP(Q767,Table16[#All],2,0)</f>
        <v>0</v>
      </c>
      <c r="S767" s="23" t="s">
        <v>150</v>
      </c>
      <c r="T767" s="20">
        <f>VLOOKUP(S767,Table17[#All],2,0)</f>
        <v>2</v>
      </c>
      <c r="U767" s="24">
        <v>264132</v>
      </c>
    </row>
    <row r="768" spans="1:21">
      <c r="A768" s="19" t="s">
        <v>175</v>
      </c>
      <c r="B768" s="20">
        <f>VLOOKUP(A768,Table7[#All],2,)</f>
        <v>6</v>
      </c>
      <c r="C768" s="20" t="s">
        <v>91</v>
      </c>
      <c r="D768" s="20">
        <f>VLOOKUP(C768,Table8[#All],2,0)</f>
        <v>0</v>
      </c>
      <c r="E768" s="20" t="s">
        <v>92</v>
      </c>
      <c r="F768" s="20">
        <f>VLOOKUP(E768,Table9[#All],2,0)</f>
        <v>0</v>
      </c>
      <c r="G768" s="20" t="s">
        <v>122</v>
      </c>
      <c r="H768" s="20">
        <f>VLOOKUP(G768,Table10[#All],2,0)</f>
        <v>0</v>
      </c>
      <c r="I768" s="20" t="s">
        <v>119</v>
      </c>
      <c r="J768" s="20">
        <f>VLOOKUP(I768,Table11[#All],2,0)</f>
        <v>0</v>
      </c>
      <c r="K768" s="20" t="s">
        <v>98</v>
      </c>
      <c r="L768" s="20">
        <f>VLOOKUP(K768,Table12[#All],2,0)</f>
        <v>0</v>
      </c>
      <c r="M768" s="20" t="s">
        <v>98</v>
      </c>
      <c r="N768" s="20">
        <f>VLOOKUP(M768,Table13[#All],2,0)</f>
        <v>2</v>
      </c>
      <c r="O768" s="20" t="s">
        <v>98</v>
      </c>
      <c r="P768" s="20">
        <f>VLOOKUP(O768,Table14[#All],2,0)</f>
        <v>1</v>
      </c>
      <c r="Q768" s="20" t="s">
        <v>104</v>
      </c>
      <c r="R768" s="20">
        <f>VLOOKUP(Q768,Table16[#All],2,0)</f>
        <v>0</v>
      </c>
      <c r="S768" s="20" t="s">
        <v>111</v>
      </c>
      <c r="T768" s="20">
        <f>VLOOKUP(S768,Table17[#All],2,0)</f>
        <v>0</v>
      </c>
      <c r="U768" s="21">
        <v>196500</v>
      </c>
    </row>
    <row r="769" spans="1:21">
      <c r="A769" s="22" t="s">
        <v>217</v>
      </c>
      <c r="B769" s="20">
        <f>VLOOKUP(A769,Table7[#All],2,)</f>
        <v>4</v>
      </c>
      <c r="C769" s="23" t="s">
        <v>91</v>
      </c>
      <c r="D769" s="20">
        <f>VLOOKUP(C769,Table8[#All],2,0)</f>
        <v>0</v>
      </c>
      <c r="E769" s="23" t="s">
        <v>92</v>
      </c>
      <c r="F769" s="20">
        <f>VLOOKUP(E769,Table9[#All],2,0)</f>
        <v>0</v>
      </c>
      <c r="G769" s="23" t="s">
        <v>176</v>
      </c>
      <c r="H769" s="20">
        <f>VLOOKUP(G769,Table10[#All],2,0)</f>
        <v>2</v>
      </c>
      <c r="I769" s="23" t="s">
        <v>119</v>
      </c>
      <c r="J769" s="20">
        <f>VLOOKUP(I769,Table11[#All],2,0)</f>
        <v>0</v>
      </c>
      <c r="K769" s="23" t="s">
        <v>98</v>
      </c>
      <c r="L769" s="20">
        <f>VLOOKUP(K769,Table12[#All],2,0)</f>
        <v>0</v>
      </c>
      <c r="M769" s="23" t="s">
        <v>126</v>
      </c>
      <c r="N769" s="20">
        <f>VLOOKUP(M769,Table13[#All],2,0)</f>
        <v>0</v>
      </c>
      <c r="O769" s="23" t="s">
        <v>98</v>
      </c>
      <c r="P769" s="20">
        <f>VLOOKUP(O769,Table14[#All],2,0)</f>
        <v>1</v>
      </c>
      <c r="Q769" s="23" t="s">
        <v>104</v>
      </c>
      <c r="R769" s="20">
        <f>VLOOKUP(Q769,Table16[#All],2,0)</f>
        <v>0</v>
      </c>
      <c r="S769" s="23" t="s">
        <v>111</v>
      </c>
      <c r="T769" s="20">
        <f>VLOOKUP(S769,Table17[#All],2,0)</f>
        <v>0</v>
      </c>
      <c r="U769" s="24">
        <v>160000</v>
      </c>
    </row>
    <row r="770" spans="1:21">
      <c r="A770" s="19" t="s">
        <v>209</v>
      </c>
      <c r="B770" s="20">
        <f>VLOOKUP(A770,Table7[#All],2,)</f>
        <v>0</v>
      </c>
      <c r="C770" s="20" t="s">
        <v>91</v>
      </c>
      <c r="D770" s="20">
        <f>VLOOKUP(C770,Table8[#All],2,0)</f>
        <v>0</v>
      </c>
      <c r="E770" s="20" t="s">
        <v>92</v>
      </c>
      <c r="F770" s="20">
        <f>VLOOKUP(E770,Table9[#All],2,0)</f>
        <v>0</v>
      </c>
      <c r="G770" s="20" t="s">
        <v>93</v>
      </c>
      <c r="H770" s="20">
        <f>VLOOKUP(G770,Table10[#All],2,0)</f>
        <v>1</v>
      </c>
      <c r="I770" s="20" t="s">
        <v>119</v>
      </c>
      <c r="J770" s="20">
        <f>VLOOKUP(I770,Table11[#All],2,0)</f>
        <v>0</v>
      </c>
      <c r="K770" s="20" t="s">
        <v>98</v>
      </c>
      <c r="L770" s="20">
        <f>VLOOKUP(K770,Table12[#All],2,0)</f>
        <v>0</v>
      </c>
      <c r="M770" s="20" t="s">
        <v>126</v>
      </c>
      <c r="N770" s="20">
        <f>VLOOKUP(M770,Table13[#All],2,0)</f>
        <v>0</v>
      </c>
      <c r="O770" s="20" t="s">
        <v>119</v>
      </c>
      <c r="P770" s="20">
        <f>VLOOKUP(O770,Table14[#All],2,0)</f>
        <v>0</v>
      </c>
      <c r="Q770" s="20" t="s">
        <v>104</v>
      </c>
      <c r="R770" s="20">
        <f>VLOOKUP(Q770,Table16[#All],2,0)</f>
        <v>0</v>
      </c>
      <c r="S770" s="20" t="s">
        <v>111</v>
      </c>
      <c r="T770" s="20">
        <f>VLOOKUP(S770,Table17[#All],2,0)</f>
        <v>0</v>
      </c>
      <c r="U770" s="21">
        <v>216837</v>
      </c>
    </row>
    <row r="771" spans="1:21">
      <c r="A771" s="22" t="s">
        <v>128</v>
      </c>
      <c r="B771" s="20">
        <f>VLOOKUP(A771,Table7[#All],2,)</f>
        <v>18</v>
      </c>
      <c r="C771" s="23" t="s">
        <v>91</v>
      </c>
      <c r="D771" s="20">
        <f>VLOOKUP(C771,Table8[#All],2,0)</f>
        <v>0</v>
      </c>
      <c r="E771" s="23" t="s">
        <v>92</v>
      </c>
      <c r="F771" s="20">
        <f>VLOOKUP(E771,Table9[#All],2,0)</f>
        <v>0</v>
      </c>
      <c r="G771" s="23" t="s">
        <v>122</v>
      </c>
      <c r="H771" s="20">
        <f>VLOOKUP(G771,Table10[#All],2,0)</f>
        <v>0</v>
      </c>
      <c r="I771" s="23" t="s">
        <v>119</v>
      </c>
      <c r="J771" s="20">
        <f>VLOOKUP(I771,Table11[#All],2,0)</f>
        <v>0</v>
      </c>
      <c r="K771" s="23" t="s">
        <v>98</v>
      </c>
      <c r="L771" s="20">
        <f>VLOOKUP(K771,Table12[#All],2,0)</f>
        <v>0</v>
      </c>
      <c r="M771" s="23" t="s">
        <v>126</v>
      </c>
      <c r="N771" s="20">
        <f>VLOOKUP(M771,Table13[#All],2,0)</f>
        <v>0</v>
      </c>
      <c r="O771" s="23" t="s">
        <v>126</v>
      </c>
      <c r="P771" s="20">
        <f>VLOOKUP(O771,Table14[#All],2,0)</f>
        <v>2</v>
      </c>
      <c r="Q771" s="23" t="s">
        <v>104</v>
      </c>
      <c r="R771" s="20">
        <f>VLOOKUP(Q771,Table16[#All],2,0)</f>
        <v>0</v>
      </c>
      <c r="S771" s="23" t="s">
        <v>111</v>
      </c>
      <c r="T771" s="20">
        <f>VLOOKUP(S771,Table17[#All],2,0)</f>
        <v>0</v>
      </c>
      <c r="U771" s="24">
        <v>538000</v>
      </c>
    </row>
    <row r="772" spans="1:21">
      <c r="A772" s="19" t="s">
        <v>169</v>
      </c>
      <c r="B772" s="20">
        <f>VLOOKUP(A772,Table7[#All],2,)</f>
        <v>9</v>
      </c>
      <c r="C772" s="20" t="s">
        <v>91</v>
      </c>
      <c r="D772" s="20">
        <f>VLOOKUP(C772,Table8[#All],2,0)</f>
        <v>0</v>
      </c>
      <c r="E772" s="20" t="s">
        <v>92</v>
      </c>
      <c r="F772" s="20">
        <f>VLOOKUP(E772,Table9[#All],2,0)</f>
        <v>0</v>
      </c>
      <c r="G772" s="20" t="s">
        <v>183</v>
      </c>
      <c r="H772" s="20">
        <f>VLOOKUP(G772,Table10[#All],2,0)</f>
        <v>4</v>
      </c>
      <c r="I772" s="20" t="s">
        <v>119</v>
      </c>
      <c r="J772" s="20">
        <f>VLOOKUP(I772,Table11[#All],2,0)</f>
        <v>0</v>
      </c>
      <c r="K772" s="20" t="s">
        <v>98</v>
      </c>
      <c r="L772" s="20">
        <f>VLOOKUP(K772,Table12[#All],2,0)</f>
        <v>0</v>
      </c>
      <c r="M772" s="20" t="s">
        <v>98</v>
      </c>
      <c r="N772" s="20">
        <f>VLOOKUP(M772,Table13[#All],2,0)</f>
        <v>2</v>
      </c>
      <c r="O772" s="20" t="s">
        <v>98</v>
      </c>
      <c r="P772" s="20">
        <f>VLOOKUP(O772,Table14[#All],2,0)</f>
        <v>1</v>
      </c>
      <c r="Q772" s="20" t="s">
        <v>104</v>
      </c>
      <c r="R772" s="20">
        <f>VLOOKUP(Q772,Table16[#All],2,0)</f>
        <v>0</v>
      </c>
      <c r="S772" s="20" t="s">
        <v>111</v>
      </c>
      <c r="T772" s="20">
        <f>VLOOKUP(S772,Table17[#All],2,0)</f>
        <v>0</v>
      </c>
      <c r="U772" s="21">
        <v>134900</v>
      </c>
    </row>
    <row r="773" spans="1:21">
      <c r="A773" s="22" t="s">
        <v>206</v>
      </c>
      <c r="B773" s="20">
        <f>VLOOKUP(A773,Table7[#All],2,)</f>
        <v>15</v>
      </c>
      <c r="C773" s="23" t="s">
        <v>91</v>
      </c>
      <c r="D773" s="20">
        <f>VLOOKUP(C773,Table8[#All],2,0)</f>
        <v>0</v>
      </c>
      <c r="E773" s="23" t="s">
        <v>92</v>
      </c>
      <c r="F773" s="20">
        <f>VLOOKUP(E773,Table9[#All],2,0)</f>
        <v>0</v>
      </c>
      <c r="G773" s="23" t="s">
        <v>93</v>
      </c>
      <c r="H773" s="20">
        <f>VLOOKUP(G773,Table10[#All],2,0)</f>
        <v>1</v>
      </c>
      <c r="I773" s="23" t="s">
        <v>139</v>
      </c>
      <c r="J773" s="20">
        <f>VLOOKUP(I773,Table11[#All],2,0)</f>
        <v>4</v>
      </c>
      <c r="K773" s="23" t="s">
        <v>139</v>
      </c>
      <c r="L773" s="20">
        <f>VLOOKUP(K773,Table12[#All],2,0)</f>
        <v>3</v>
      </c>
      <c r="M773" s="23" t="s">
        <v>98</v>
      </c>
      <c r="N773" s="20">
        <f>VLOOKUP(M773,Table13[#All],2,0)</f>
        <v>2</v>
      </c>
      <c r="O773" s="23" t="s">
        <v>98</v>
      </c>
      <c r="P773" s="20">
        <f>VLOOKUP(O773,Table14[#All],2,0)</f>
        <v>1</v>
      </c>
      <c r="Q773" s="23" t="s">
        <v>104</v>
      </c>
      <c r="R773" s="20">
        <f>VLOOKUP(Q773,Table16[#All],2,0)</f>
        <v>0</v>
      </c>
      <c r="S773" s="23" t="s">
        <v>111</v>
      </c>
      <c r="T773" s="20">
        <f>VLOOKUP(S773,Table17[#All],2,0)</f>
        <v>0</v>
      </c>
      <c r="U773" s="24">
        <v>102000</v>
      </c>
    </row>
    <row r="774" spans="1:21">
      <c r="A774" s="19" t="s">
        <v>206</v>
      </c>
      <c r="B774" s="20">
        <f>VLOOKUP(A774,Table7[#All],2,)</f>
        <v>15</v>
      </c>
      <c r="C774" s="20" t="s">
        <v>91</v>
      </c>
      <c r="D774" s="20">
        <f>VLOOKUP(C774,Table8[#All],2,0)</f>
        <v>0</v>
      </c>
      <c r="E774" s="20" t="s">
        <v>92</v>
      </c>
      <c r="F774" s="20">
        <f>VLOOKUP(E774,Table9[#All],2,0)</f>
        <v>0</v>
      </c>
      <c r="G774" s="20" t="s">
        <v>158</v>
      </c>
      <c r="H774" s="20">
        <f>VLOOKUP(G774,Table10[#All],2,0)</f>
        <v>5</v>
      </c>
      <c r="I774" s="20" t="s">
        <v>98</v>
      </c>
      <c r="J774" s="20">
        <f>VLOOKUP(I774,Table11[#All],2,0)</f>
        <v>1</v>
      </c>
      <c r="K774" s="20" t="s">
        <v>98</v>
      </c>
      <c r="L774" s="20">
        <f>VLOOKUP(K774,Table12[#All],2,0)</f>
        <v>0</v>
      </c>
      <c r="M774" s="20" t="s">
        <v>98</v>
      </c>
      <c r="N774" s="20">
        <f>VLOOKUP(M774,Table13[#All],2,0)</f>
        <v>2</v>
      </c>
      <c r="O774" s="20" t="s">
        <v>98</v>
      </c>
      <c r="P774" s="20">
        <f>VLOOKUP(O774,Table14[#All],2,0)</f>
        <v>1</v>
      </c>
      <c r="Q774" s="20" t="s">
        <v>104</v>
      </c>
      <c r="R774" s="20">
        <f>VLOOKUP(Q774,Table16[#All],2,0)</f>
        <v>0</v>
      </c>
      <c r="S774" s="20" t="s">
        <v>172</v>
      </c>
      <c r="T774" s="20">
        <f>VLOOKUP(S774,Table17[#All],2,0)</f>
        <v>1</v>
      </c>
      <c r="U774" s="21">
        <v>107000</v>
      </c>
    </row>
    <row r="775" spans="1:21">
      <c r="A775" s="22" t="s">
        <v>89</v>
      </c>
      <c r="B775" s="20">
        <f>VLOOKUP(A775,Table7[#All],2,)</f>
        <v>11</v>
      </c>
      <c r="C775" s="23" t="s">
        <v>90</v>
      </c>
      <c r="D775" s="20">
        <f>VLOOKUP(C775,Table8[#All],2,0)</f>
        <v>1</v>
      </c>
      <c r="E775" s="23" t="s">
        <v>92</v>
      </c>
      <c r="F775" s="20">
        <f>VLOOKUP(E775,Table9[#All],2,0)</f>
        <v>0</v>
      </c>
      <c r="G775" s="23" t="s">
        <v>93</v>
      </c>
      <c r="H775" s="20">
        <f>VLOOKUP(G775,Table10[#All],2,0)</f>
        <v>1</v>
      </c>
      <c r="I775" s="23" t="s">
        <v>98</v>
      </c>
      <c r="J775" s="20">
        <f>VLOOKUP(I775,Table11[#All],2,0)</f>
        <v>1</v>
      </c>
      <c r="K775" s="23" t="s">
        <v>98</v>
      </c>
      <c r="L775" s="20">
        <f>VLOOKUP(K775,Table12[#All],2,0)</f>
        <v>0</v>
      </c>
      <c r="M775" s="23" t="s">
        <v>126</v>
      </c>
      <c r="N775" s="20">
        <f>VLOOKUP(M775,Table13[#All],2,0)</f>
        <v>0</v>
      </c>
      <c r="O775" s="23" t="s">
        <v>98</v>
      </c>
      <c r="P775" s="20">
        <f>VLOOKUP(O775,Table14[#All],2,0)</f>
        <v>1</v>
      </c>
      <c r="Q775" s="23" t="s">
        <v>104</v>
      </c>
      <c r="R775" s="20">
        <f>VLOOKUP(Q775,Table16[#All],2,0)</f>
        <v>0</v>
      </c>
      <c r="S775" s="23" t="s">
        <v>111</v>
      </c>
      <c r="T775" s="20">
        <f>VLOOKUP(S775,Table17[#All],2,0)</f>
        <v>0</v>
      </c>
      <c r="U775" s="24">
        <v>114500</v>
      </c>
    </row>
    <row r="776" spans="1:21">
      <c r="A776" s="19" t="s">
        <v>147</v>
      </c>
      <c r="B776" s="20">
        <f>VLOOKUP(A776,Table7[#All],2,)</f>
        <v>10</v>
      </c>
      <c r="C776" s="20" t="s">
        <v>91</v>
      </c>
      <c r="D776" s="20">
        <f>VLOOKUP(C776,Table8[#All],2,0)</f>
        <v>0</v>
      </c>
      <c r="E776" s="20" t="s">
        <v>92</v>
      </c>
      <c r="F776" s="20">
        <f>VLOOKUP(E776,Table9[#All],2,0)</f>
        <v>0</v>
      </c>
      <c r="G776" s="20" t="s">
        <v>93</v>
      </c>
      <c r="H776" s="20">
        <f>VLOOKUP(G776,Table10[#All],2,0)</f>
        <v>1</v>
      </c>
      <c r="I776" s="20" t="s">
        <v>119</v>
      </c>
      <c r="J776" s="20">
        <f>VLOOKUP(I776,Table11[#All],2,0)</f>
        <v>0</v>
      </c>
      <c r="K776" s="20" t="s">
        <v>98</v>
      </c>
      <c r="L776" s="20">
        <f>VLOOKUP(K776,Table12[#All],2,0)</f>
        <v>0</v>
      </c>
      <c r="M776" s="20" t="s">
        <v>119</v>
      </c>
      <c r="N776" s="20">
        <f>VLOOKUP(M776,Table13[#All],2,0)</f>
        <v>1</v>
      </c>
      <c r="O776" s="20" t="s">
        <v>119</v>
      </c>
      <c r="P776" s="20">
        <f>VLOOKUP(O776,Table14[#All],2,0)</f>
        <v>0</v>
      </c>
      <c r="Q776" s="20" t="s">
        <v>104</v>
      </c>
      <c r="R776" s="20">
        <f>VLOOKUP(Q776,Table16[#All],2,0)</f>
        <v>0</v>
      </c>
      <c r="S776" s="20" t="s">
        <v>150</v>
      </c>
      <c r="T776" s="20">
        <f>VLOOKUP(S776,Table17[#All],2,0)</f>
        <v>2</v>
      </c>
      <c r="U776" s="21">
        <v>395000</v>
      </c>
    </row>
    <row r="777" spans="1:21">
      <c r="A777" s="22" t="s">
        <v>217</v>
      </c>
      <c r="B777" s="20">
        <f>VLOOKUP(A777,Table7[#All],2,)</f>
        <v>4</v>
      </c>
      <c r="C777" s="23" t="s">
        <v>91</v>
      </c>
      <c r="D777" s="20">
        <f>VLOOKUP(C777,Table8[#All],2,0)</f>
        <v>0</v>
      </c>
      <c r="E777" s="23" t="s">
        <v>129</v>
      </c>
      <c r="F777" s="20">
        <f>VLOOKUP(E777,Table9[#All],2,0)</f>
        <v>3</v>
      </c>
      <c r="G777" s="23" t="s">
        <v>93</v>
      </c>
      <c r="H777" s="20">
        <f>VLOOKUP(G777,Table10[#All],2,0)</f>
        <v>1</v>
      </c>
      <c r="I777" s="23" t="s">
        <v>126</v>
      </c>
      <c r="J777" s="20">
        <f>VLOOKUP(I777,Table11[#All],2,0)</f>
        <v>2</v>
      </c>
      <c r="K777" s="23" t="s">
        <v>98</v>
      </c>
      <c r="L777" s="20">
        <f>VLOOKUP(K777,Table12[#All],2,0)</f>
        <v>0</v>
      </c>
      <c r="M777" s="23" t="s">
        <v>126</v>
      </c>
      <c r="N777" s="20">
        <f>VLOOKUP(M777,Table13[#All],2,0)</f>
        <v>0</v>
      </c>
      <c r="O777" s="23" t="s">
        <v>98</v>
      </c>
      <c r="P777" s="20">
        <f>VLOOKUP(O777,Table14[#All],2,0)</f>
        <v>1</v>
      </c>
      <c r="Q777" s="23" t="s">
        <v>104</v>
      </c>
      <c r="R777" s="20">
        <f>VLOOKUP(Q777,Table16[#All],2,0)</f>
        <v>0</v>
      </c>
      <c r="S777" s="23" t="s">
        <v>111</v>
      </c>
      <c r="T777" s="20">
        <f>VLOOKUP(S777,Table17[#All],2,0)</f>
        <v>0</v>
      </c>
      <c r="U777" s="24">
        <v>162000</v>
      </c>
    </row>
    <row r="778" spans="1:21">
      <c r="A778" s="19" t="s">
        <v>209</v>
      </c>
      <c r="B778" s="20">
        <f>VLOOKUP(A778,Table7[#All],2,)</f>
        <v>0</v>
      </c>
      <c r="C778" s="20" t="s">
        <v>91</v>
      </c>
      <c r="D778" s="20">
        <f>VLOOKUP(C778,Table8[#All],2,0)</f>
        <v>0</v>
      </c>
      <c r="E778" s="20" t="s">
        <v>92</v>
      </c>
      <c r="F778" s="20">
        <f>VLOOKUP(E778,Table9[#All],2,0)</f>
        <v>0</v>
      </c>
      <c r="G778" s="20" t="s">
        <v>93</v>
      </c>
      <c r="H778" s="20">
        <f>VLOOKUP(G778,Table10[#All],2,0)</f>
        <v>1</v>
      </c>
      <c r="I778" s="20" t="s">
        <v>119</v>
      </c>
      <c r="J778" s="20">
        <f>VLOOKUP(I778,Table11[#All],2,0)</f>
        <v>0</v>
      </c>
      <c r="K778" s="20" t="s">
        <v>98</v>
      </c>
      <c r="L778" s="20">
        <f>VLOOKUP(K778,Table12[#All],2,0)</f>
        <v>0</v>
      </c>
      <c r="M778" s="20" t="s">
        <v>126</v>
      </c>
      <c r="N778" s="20">
        <f>VLOOKUP(M778,Table13[#All],2,0)</f>
        <v>0</v>
      </c>
      <c r="O778" s="20" t="s">
        <v>119</v>
      </c>
      <c r="P778" s="20">
        <f>VLOOKUP(O778,Table14[#All],2,0)</f>
        <v>0</v>
      </c>
      <c r="Q778" s="20" t="s">
        <v>104</v>
      </c>
      <c r="R778" s="20">
        <f>VLOOKUP(Q778,Table16[#All],2,0)</f>
        <v>0</v>
      </c>
      <c r="S778" s="20" t="s">
        <v>150</v>
      </c>
      <c r="T778" s="20">
        <f>VLOOKUP(S778,Table17[#All],2,0)</f>
        <v>2</v>
      </c>
      <c r="U778" s="21">
        <v>221500</v>
      </c>
    </row>
    <row r="779" spans="1:21">
      <c r="A779" s="22" t="s">
        <v>169</v>
      </c>
      <c r="B779" s="20">
        <f>VLOOKUP(A779,Table7[#All],2,)</f>
        <v>9</v>
      </c>
      <c r="C779" s="23" t="s">
        <v>91</v>
      </c>
      <c r="D779" s="20">
        <f>VLOOKUP(C779,Table8[#All],2,0)</f>
        <v>0</v>
      </c>
      <c r="E779" s="23" t="s">
        <v>92</v>
      </c>
      <c r="F779" s="20">
        <f>VLOOKUP(E779,Table9[#All],2,0)</f>
        <v>0</v>
      </c>
      <c r="G779" s="23" t="s">
        <v>93</v>
      </c>
      <c r="H779" s="20">
        <f>VLOOKUP(G779,Table10[#All],2,0)</f>
        <v>1</v>
      </c>
      <c r="I779" s="23" t="s">
        <v>98</v>
      </c>
      <c r="J779" s="20">
        <f>VLOOKUP(I779,Table11[#All],2,0)</f>
        <v>1</v>
      </c>
      <c r="K779" s="23" t="s">
        <v>98</v>
      </c>
      <c r="L779" s="20">
        <f>VLOOKUP(K779,Table12[#All],2,0)</f>
        <v>0</v>
      </c>
      <c r="M779" s="23" t="s">
        <v>98</v>
      </c>
      <c r="N779" s="20">
        <f>VLOOKUP(M779,Table13[#All],2,0)</f>
        <v>2</v>
      </c>
      <c r="O779" s="23" t="s">
        <v>98</v>
      </c>
      <c r="P779" s="20">
        <f>VLOOKUP(O779,Table14[#All],2,0)</f>
        <v>1</v>
      </c>
      <c r="Q779" s="23" t="s">
        <v>104</v>
      </c>
      <c r="R779" s="20">
        <f>VLOOKUP(Q779,Table16[#All],2,0)</f>
        <v>0</v>
      </c>
      <c r="S779" s="23" t="s">
        <v>111</v>
      </c>
      <c r="T779" s="20">
        <f>VLOOKUP(S779,Table17[#All],2,0)</f>
        <v>0</v>
      </c>
      <c r="U779" s="24">
        <v>142500</v>
      </c>
    </row>
    <row r="780" spans="1:21">
      <c r="A780" s="19" t="s">
        <v>165</v>
      </c>
      <c r="B780" s="20">
        <f>VLOOKUP(A780,Table7[#All],2,)</f>
        <v>12</v>
      </c>
      <c r="C780" s="20" t="s">
        <v>90</v>
      </c>
      <c r="D780" s="20">
        <f>VLOOKUP(C780,Table8[#All],2,0)</f>
        <v>1</v>
      </c>
      <c r="E780" s="20" t="s">
        <v>179</v>
      </c>
      <c r="F780" s="20">
        <f>VLOOKUP(E780,Table9[#All],2,0)</f>
        <v>2</v>
      </c>
      <c r="G780" s="20" t="s">
        <v>93</v>
      </c>
      <c r="H780" s="20">
        <f>VLOOKUP(G780,Table10[#All],2,0)</f>
        <v>1</v>
      </c>
      <c r="I780" s="20" t="s">
        <v>83</v>
      </c>
      <c r="J780" s="20">
        <f>VLOOKUP(I780,Table11[#All],2,0)</f>
        <v>3</v>
      </c>
      <c r="K780" s="20" t="s">
        <v>83</v>
      </c>
      <c r="L780" s="20">
        <f>VLOOKUP(K780,Table12[#All],2,0)</f>
        <v>2</v>
      </c>
      <c r="M780" s="20" t="s">
        <v>98</v>
      </c>
      <c r="N780" s="20">
        <f>VLOOKUP(M780,Table13[#All],2,0)</f>
        <v>2</v>
      </c>
      <c r="O780" s="20" t="s">
        <v>98</v>
      </c>
      <c r="P780" s="20">
        <f>VLOOKUP(O780,Table14[#All],2,0)</f>
        <v>1</v>
      </c>
      <c r="Q780" s="20" t="s">
        <v>104</v>
      </c>
      <c r="R780" s="20">
        <f>VLOOKUP(Q780,Table16[#All],2,0)</f>
        <v>0</v>
      </c>
      <c r="S780" s="20" t="s">
        <v>111</v>
      </c>
      <c r="T780" s="20">
        <f>VLOOKUP(S780,Table17[#All],2,0)</f>
        <v>0</v>
      </c>
      <c r="U780" s="21">
        <v>144000</v>
      </c>
    </row>
    <row r="781" spans="1:21">
      <c r="A781" s="22" t="s">
        <v>217</v>
      </c>
      <c r="B781" s="20">
        <f>VLOOKUP(A781,Table7[#All],2,)</f>
        <v>4</v>
      </c>
      <c r="C781" s="23" t="s">
        <v>91</v>
      </c>
      <c r="D781" s="20">
        <f>VLOOKUP(C781,Table8[#All],2,0)</f>
        <v>0</v>
      </c>
      <c r="E781" s="23" t="s">
        <v>179</v>
      </c>
      <c r="F781" s="20">
        <f>VLOOKUP(E781,Table9[#All],2,0)</f>
        <v>2</v>
      </c>
      <c r="G781" s="23" t="s">
        <v>183</v>
      </c>
      <c r="H781" s="20">
        <f>VLOOKUP(G781,Table10[#All],2,0)</f>
        <v>4</v>
      </c>
      <c r="I781" s="23" t="s">
        <v>119</v>
      </c>
      <c r="J781" s="20">
        <f>VLOOKUP(I781,Table11[#All],2,0)</f>
        <v>0</v>
      </c>
      <c r="K781" s="23" t="s">
        <v>98</v>
      </c>
      <c r="L781" s="20">
        <f>VLOOKUP(K781,Table12[#All],2,0)</f>
        <v>0</v>
      </c>
      <c r="M781" s="23" t="s">
        <v>98</v>
      </c>
      <c r="N781" s="20">
        <f>VLOOKUP(M781,Table13[#All],2,0)</f>
        <v>2</v>
      </c>
      <c r="O781" s="23" t="s">
        <v>98</v>
      </c>
      <c r="P781" s="20">
        <f>VLOOKUP(O781,Table14[#All],2,0)</f>
        <v>1</v>
      </c>
      <c r="Q781" s="23" t="s">
        <v>104</v>
      </c>
      <c r="R781" s="20">
        <f>VLOOKUP(Q781,Table16[#All],2,0)</f>
        <v>0</v>
      </c>
      <c r="S781" s="23" t="s">
        <v>111</v>
      </c>
      <c r="T781" s="20">
        <f>VLOOKUP(S781,Table17[#All],2,0)</f>
        <v>0</v>
      </c>
      <c r="U781" s="24">
        <v>135000</v>
      </c>
    </row>
    <row r="782" spans="1:21">
      <c r="A782" s="19" t="s">
        <v>121</v>
      </c>
      <c r="B782" s="20">
        <f>VLOOKUP(A782,Table7[#All],2,)</f>
        <v>17</v>
      </c>
      <c r="C782" s="20" t="s">
        <v>91</v>
      </c>
      <c r="D782" s="20">
        <f>VLOOKUP(C782,Table8[#All],2,0)</f>
        <v>0</v>
      </c>
      <c r="E782" s="20" t="s">
        <v>92</v>
      </c>
      <c r="F782" s="20">
        <f>VLOOKUP(E782,Table9[#All],2,0)</f>
        <v>0</v>
      </c>
      <c r="G782" s="20" t="s">
        <v>93</v>
      </c>
      <c r="H782" s="20">
        <f>VLOOKUP(G782,Table10[#All],2,0)</f>
        <v>1</v>
      </c>
      <c r="I782" s="20" t="s">
        <v>119</v>
      </c>
      <c r="J782" s="20">
        <f>VLOOKUP(I782,Table11[#All],2,0)</f>
        <v>0</v>
      </c>
      <c r="K782" s="20" t="s">
        <v>119</v>
      </c>
      <c r="L782" s="20">
        <f>VLOOKUP(K782,Table12[#All],2,0)</f>
        <v>1</v>
      </c>
      <c r="M782" s="20" t="s">
        <v>119</v>
      </c>
      <c r="N782" s="20">
        <f>VLOOKUP(M782,Table13[#All],2,0)</f>
        <v>1</v>
      </c>
      <c r="O782" s="20" t="s">
        <v>98</v>
      </c>
      <c r="P782" s="20">
        <f>VLOOKUP(O782,Table14[#All],2,0)</f>
        <v>1</v>
      </c>
      <c r="Q782" s="20" t="s">
        <v>104</v>
      </c>
      <c r="R782" s="20">
        <f>VLOOKUP(Q782,Table16[#All],2,0)</f>
        <v>0</v>
      </c>
      <c r="S782" s="20" t="s">
        <v>111</v>
      </c>
      <c r="T782" s="20">
        <f>VLOOKUP(S782,Table17[#All],2,0)</f>
        <v>0</v>
      </c>
      <c r="U782" s="21">
        <v>176000</v>
      </c>
    </row>
    <row r="783" spans="1:21">
      <c r="A783" s="22" t="s">
        <v>165</v>
      </c>
      <c r="B783" s="20">
        <f>VLOOKUP(A783,Table7[#All],2,)</f>
        <v>12</v>
      </c>
      <c r="C783" s="23" t="s">
        <v>91</v>
      </c>
      <c r="D783" s="20">
        <f>VLOOKUP(C783,Table8[#All],2,0)</f>
        <v>0</v>
      </c>
      <c r="E783" s="23" t="s">
        <v>92</v>
      </c>
      <c r="F783" s="20">
        <f>VLOOKUP(E783,Table9[#All],2,0)</f>
        <v>0</v>
      </c>
      <c r="G783" s="23" t="s">
        <v>122</v>
      </c>
      <c r="H783" s="20">
        <f>VLOOKUP(G783,Table10[#All],2,0)</f>
        <v>0</v>
      </c>
      <c r="I783" s="23" t="s">
        <v>119</v>
      </c>
      <c r="J783" s="20">
        <f>VLOOKUP(I783,Table11[#All],2,0)</f>
        <v>0</v>
      </c>
      <c r="K783" s="23" t="s">
        <v>98</v>
      </c>
      <c r="L783" s="20">
        <f>VLOOKUP(K783,Table12[#All],2,0)</f>
        <v>0</v>
      </c>
      <c r="M783" s="23" t="s">
        <v>126</v>
      </c>
      <c r="N783" s="20">
        <f>VLOOKUP(M783,Table13[#All],2,0)</f>
        <v>0</v>
      </c>
      <c r="O783" s="23" t="s">
        <v>119</v>
      </c>
      <c r="P783" s="20">
        <f>VLOOKUP(O783,Table14[#All],2,0)</f>
        <v>0</v>
      </c>
      <c r="Q783" s="23" t="s">
        <v>104</v>
      </c>
      <c r="R783" s="20">
        <f>VLOOKUP(Q783,Table16[#All],2,0)</f>
        <v>0</v>
      </c>
      <c r="S783" s="23" t="s">
        <v>111</v>
      </c>
      <c r="T783" s="20">
        <f>VLOOKUP(S783,Table17[#All],2,0)</f>
        <v>0</v>
      </c>
      <c r="U783" s="24">
        <v>175900</v>
      </c>
    </row>
    <row r="784" spans="1:21">
      <c r="A784" s="19" t="s">
        <v>209</v>
      </c>
      <c r="B784" s="20">
        <f>VLOOKUP(A784,Table7[#All],2,)</f>
        <v>0</v>
      </c>
      <c r="C784" s="20" t="s">
        <v>91</v>
      </c>
      <c r="D784" s="20">
        <f>VLOOKUP(C784,Table8[#All],2,0)</f>
        <v>0</v>
      </c>
      <c r="E784" s="20" t="s">
        <v>92</v>
      </c>
      <c r="F784" s="20">
        <f>VLOOKUP(E784,Table9[#All],2,0)</f>
        <v>0</v>
      </c>
      <c r="G784" s="20" t="s">
        <v>93</v>
      </c>
      <c r="H784" s="20">
        <f>VLOOKUP(G784,Table10[#All],2,0)</f>
        <v>1</v>
      </c>
      <c r="I784" s="20" t="s">
        <v>119</v>
      </c>
      <c r="J784" s="20">
        <f>VLOOKUP(I784,Table11[#All],2,0)</f>
        <v>0</v>
      </c>
      <c r="K784" s="20" t="s">
        <v>98</v>
      </c>
      <c r="L784" s="20">
        <f>VLOOKUP(K784,Table12[#All],2,0)</f>
        <v>0</v>
      </c>
      <c r="M784" s="20" t="s">
        <v>126</v>
      </c>
      <c r="N784" s="20">
        <f>VLOOKUP(M784,Table13[#All],2,0)</f>
        <v>0</v>
      </c>
      <c r="O784" s="20" t="s">
        <v>119</v>
      </c>
      <c r="P784" s="20">
        <f>VLOOKUP(O784,Table14[#All],2,0)</f>
        <v>0</v>
      </c>
      <c r="Q784" s="20" t="s">
        <v>104</v>
      </c>
      <c r="R784" s="20">
        <f>VLOOKUP(Q784,Table16[#All],2,0)</f>
        <v>0</v>
      </c>
      <c r="S784" s="20" t="s">
        <v>111</v>
      </c>
      <c r="T784" s="20">
        <f>VLOOKUP(S784,Table17[#All],2,0)</f>
        <v>0</v>
      </c>
      <c r="U784" s="21">
        <v>187100</v>
      </c>
    </row>
    <row r="785" spans="1:21">
      <c r="A785" s="22" t="s">
        <v>217</v>
      </c>
      <c r="B785" s="20">
        <f>VLOOKUP(A785,Table7[#All],2,)</f>
        <v>4</v>
      </c>
      <c r="C785" s="23" t="s">
        <v>91</v>
      </c>
      <c r="D785" s="20">
        <f>VLOOKUP(C785,Table8[#All],2,0)</f>
        <v>0</v>
      </c>
      <c r="E785" s="23" t="s">
        <v>92</v>
      </c>
      <c r="F785" s="20">
        <f>VLOOKUP(E785,Table9[#All],2,0)</f>
        <v>0</v>
      </c>
      <c r="G785" s="23" t="s">
        <v>183</v>
      </c>
      <c r="H785" s="20">
        <f>VLOOKUP(G785,Table10[#All],2,0)</f>
        <v>4</v>
      </c>
      <c r="I785" s="23" t="s">
        <v>119</v>
      </c>
      <c r="J785" s="20">
        <f>VLOOKUP(I785,Table11[#All],2,0)</f>
        <v>0</v>
      </c>
      <c r="K785" s="23" t="s">
        <v>98</v>
      </c>
      <c r="L785" s="20">
        <f>VLOOKUP(K785,Table12[#All],2,0)</f>
        <v>0</v>
      </c>
      <c r="M785" s="23" t="s">
        <v>126</v>
      </c>
      <c r="N785" s="20">
        <f>VLOOKUP(M785,Table13[#All],2,0)</f>
        <v>0</v>
      </c>
      <c r="O785" s="23" t="s">
        <v>119</v>
      </c>
      <c r="P785" s="20">
        <f>VLOOKUP(O785,Table14[#All],2,0)</f>
        <v>0</v>
      </c>
      <c r="Q785" s="23" t="s">
        <v>104</v>
      </c>
      <c r="R785" s="20">
        <f>VLOOKUP(Q785,Table16[#All],2,0)</f>
        <v>0</v>
      </c>
      <c r="S785" s="23" t="s">
        <v>111</v>
      </c>
      <c r="T785" s="20">
        <f>VLOOKUP(S785,Table17[#All],2,0)</f>
        <v>0</v>
      </c>
      <c r="U785" s="24">
        <v>165500</v>
      </c>
    </row>
    <row r="786" spans="1:21">
      <c r="A786" s="19" t="s">
        <v>188</v>
      </c>
      <c r="B786" s="20">
        <f>VLOOKUP(A786,Table7[#All],2,)</f>
        <v>7</v>
      </c>
      <c r="C786" s="20" t="s">
        <v>91</v>
      </c>
      <c r="D786" s="20">
        <f>VLOOKUP(C786,Table8[#All],2,0)</f>
        <v>0</v>
      </c>
      <c r="E786" s="20" t="s">
        <v>92</v>
      </c>
      <c r="F786" s="20">
        <f>VLOOKUP(E786,Table9[#All],2,0)</f>
        <v>0</v>
      </c>
      <c r="G786" s="20" t="s">
        <v>198</v>
      </c>
      <c r="H786" s="20">
        <f>VLOOKUP(G786,Table10[#All],2,0)</f>
        <v>6</v>
      </c>
      <c r="I786" s="20" t="s">
        <v>98</v>
      </c>
      <c r="J786" s="20">
        <f>VLOOKUP(I786,Table11[#All],2,0)</f>
        <v>1</v>
      </c>
      <c r="K786" s="20" t="s">
        <v>98</v>
      </c>
      <c r="L786" s="20">
        <f>VLOOKUP(K786,Table12[#All],2,0)</f>
        <v>0</v>
      </c>
      <c r="M786" s="20" t="s">
        <v>126</v>
      </c>
      <c r="N786" s="20">
        <f>VLOOKUP(M786,Table13[#All],2,0)</f>
        <v>0</v>
      </c>
      <c r="O786" s="20" t="s">
        <v>98</v>
      </c>
      <c r="P786" s="20">
        <f>VLOOKUP(O786,Table14[#All],2,0)</f>
        <v>1</v>
      </c>
      <c r="Q786" s="20" t="s">
        <v>104</v>
      </c>
      <c r="R786" s="20">
        <f>VLOOKUP(Q786,Table16[#All],2,0)</f>
        <v>0</v>
      </c>
      <c r="S786" s="20" t="s">
        <v>111</v>
      </c>
      <c r="T786" s="20">
        <f>VLOOKUP(S786,Table17[#All],2,0)</f>
        <v>0</v>
      </c>
      <c r="U786" s="21">
        <v>128000</v>
      </c>
    </row>
    <row r="787" spans="1:21">
      <c r="A787" s="22" t="s">
        <v>175</v>
      </c>
      <c r="B787" s="20">
        <f>VLOOKUP(A787,Table7[#All],2,)</f>
        <v>6</v>
      </c>
      <c r="C787" s="23" t="s">
        <v>90</v>
      </c>
      <c r="D787" s="20">
        <f>VLOOKUP(C787,Table8[#All],2,0)</f>
        <v>1</v>
      </c>
      <c r="E787" s="23" t="s">
        <v>92</v>
      </c>
      <c r="F787" s="20">
        <f>VLOOKUP(E787,Table9[#All],2,0)</f>
        <v>0</v>
      </c>
      <c r="G787" s="23" t="s">
        <v>93</v>
      </c>
      <c r="H787" s="20">
        <f>VLOOKUP(G787,Table10[#All],2,0)</f>
        <v>1</v>
      </c>
      <c r="I787" s="23" t="s">
        <v>98</v>
      </c>
      <c r="J787" s="20">
        <f>VLOOKUP(I787,Table11[#All],2,0)</f>
        <v>1</v>
      </c>
      <c r="K787" s="23" t="s">
        <v>98</v>
      </c>
      <c r="L787" s="20">
        <f>VLOOKUP(K787,Table12[#All],2,0)</f>
        <v>0</v>
      </c>
      <c r="M787" s="23" t="s">
        <v>98</v>
      </c>
      <c r="N787" s="20">
        <f>VLOOKUP(M787,Table13[#All],2,0)</f>
        <v>2</v>
      </c>
      <c r="O787" s="23" t="s">
        <v>98</v>
      </c>
      <c r="P787" s="20">
        <f>VLOOKUP(O787,Table14[#All],2,0)</f>
        <v>1</v>
      </c>
      <c r="Q787" s="23" t="s">
        <v>104</v>
      </c>
      <c r="R787" s="20">
        <f>VLOOKUP(Q787,Table16[#All],2,0)</f>
        <v>0</v>
      </c>
      <c r="S787" s="23" t="s">
        <v>111</v>
      </c>
      <c r="T787" s="20">
        <f>VLOOKUP(S787,Table17[#All],2,0)</f>
        <v>0</v>
      </c>
      <c r="U787" s="24">
        <v>161500</v>
      </c>
    </row>
    <row r="788" spans="1:21">
      <c r="A788" s="19" t="s">
        <v>188</v>
      </c>
      <c r="B788" s="20">
        <f>VLOOKUP(A788,Table7[#All],2,)</f>
        <v>7</v>
      </c>
      <c r="C788" s="20" t="s">
        <v>182</v>
      </c>
      <c r="D788" s="20">
        <f>VLOOKUP(C788,Table8[#All],2,0)</f>
        <v>3</v>
      </c>
      <c r="E788" s="20" t="s">
        <v>92</v>
      </c>
      <c r="F788" s="20">
        <f>VLOOKUP(E788,Table9[#All],2,0)</f>
        <v>0</v>
      </c>
      <c r="G788" s="20" t="s">
        <v>176</v>
      </c>
      <c r="H788" s="20">
        <f>VLOOKUP(G788,Table10[#All],2,0)</f>
        <v>2</v>
      </c>
      <c r="I788" s="20" t="s">
        <v>139</v>
      </c>
      <c r="J788" s="20">
        <f>VLOOKUP(I788,Table11[#All],2,0)</f>
        <v>4</v>
      </c>
      <c r="K788" s="20" t="s">
        <v>98</v>
      </c>
      <c r="L788" s="20">
        <f>VLOOKUP(K788,Table12[#All],2,0)</f>
        <v>0</v>
      </c>
      <c r="M788" s="20" t="s">
        <v>98</v>
      </c>
      <c r="N788" s="20">
        <f>VLOOKUP(M788,Table13[#All],2,0)</f>
        <v>2</v>
      </c>
      <c r="O788" s="20" t="s">
        <v>98</v>
      </c>
      <c r="P788" s="20">
        <f>VLOOKUP(O788,Table14[#All],2,0)</f>
        <v>1</v>
      </c>
      <c r="Q788" s="20" t="s">
        <v>104</v>
      </c>
      <c r="R788" s="20">
        <f>VLOOKUP(Q788,Table16[#All],2,0)</f>
        <v>0</v>
      </c>
      <c r="S788" s="20" t="s">
        <v>111</v>
      </c>
      <c r="T788" s="20">
        <f>VLOOKUP(S788,Table17[#All],2,0)</f>
        <v>0</v>
      </c>
      <c r="U788" s="21">
        <v>139000</v>
      </c>
    </row>
    <row r="789" spans="1:21">
      <c r="A789" s="22" t="s">
        <v>165</v>
      </c>
      <c r="B789" s="20">
        <f>VLOOKUP(A789,Table7[#All],2,)</f>
        <v>12</v>
      </c>
      <c r="C789" s="23" t="s">
        <v>91</v>
      </c>
      <c r="D789" s="20">
        <f>VLOOKUP(C789,Table8[#All],2,0)</f>
        <v>0</v>
      </c>
      <c r="E789" s="23" t="s">
        <v>92</v>
      </c>
      <c r="F789" s="20">
        <f>VLOOKUP(E789,Table9[#All],2,0)</f>
        <v>0</v>
      </c>
      <c r="G789" s="23" t="s">
        <v>122</v>
      </c>
      <c r="H789" s="20">
        <f>VLOOKUP(G789,Table10[#All],2,0)</f>
        <v>0</v>
      </c>
      <c r="I789" s="23" t="s">
        <v>119</v>
      </c>
      <c r="J789" s="20">
        <f>VLOOKUP(I789,Table11[#All],2,0)</f>
        <v>0</v>
      </c>
      <c r="K789" s="23" t="s">
        <v>98</v>
      </c>
      <c r="L789" s="20">
        <f>VLOOKUP(K789,Table12[#All],2,0)</f>
        <v>0</v>
      </c>
      <c r="M789" s="23" t="s">
        <v>126</v>
      </c>
      <c r="N789" s="20">
        <f>VLOOKUP(M789,Table13[#All],2,0)</f>
        <v>0</v>
      </c>
      <c r="O789" s="23" t="s">
        <v>119</v>
      </c>
      <c r="P789" s="20">
        <f>VLOOKUP(O789,Table14[#All],2,0)</f>
        <v>0</v>
      </c>
      <c r="Q789" s="23" t="s">
        <v>104</v>
      </c>
      <c r="R789" s="20">
        <f>VLOOKUP(Q789,Table16[#All],2,0)</f>
        <v>0</v>
      </c>
      <c r="S789" s="23" t="s">
        <v>111</v>
      </c>
      <c r="T789" s="20">
        <f>VLOOKUP(S789,Table17[#All],2,0)</f>
        <v>0</v>
      </c>
      <c r="U789" s="24">
        <v>233000</v>
      </c>
    </row>
    <row r="790" spans="1:21">
      <c r="A790" s="19" t="s">
        <v>188</v>
      </c>
      <c r="B790" s="20">
        <f>VLOOKUP(A790,Table7[#All],2,)</f>
        <v>7</v>
      </c>
      <c r="C790" s="20" t="s">
        <v>91</v>
      </c>
      <c r="D790" s="20">
        <f>VLOOKUP(C790,Table8[#All],2,0)</f>
        <v>0</v>
      </c>
      <c r="E790" s="20" t="s">
        <v>92</v>
      </c>
      <c r="F790" s="20">
        <f>VLOOKUP(E790,Table9[#All],2,0)</f>
        <v>0</v>
      </c>
      <c r="G790" s="20" t="s">
        <v>93</v>
      </c>
      <c r="H790" s="20">
        <f>VLOOKUP(G790,Table10[#All],2,0)</f>
        <v>1</v>
      </c>
      <c r="I790" s="20" t="s">
        <v>98</v>
      </c>
      <c r="J790" s="20">
        <f>VLOOKUP(I790,Table11[#All],2,0)</f>
        <v>1</v>
      </c>
      <c r="K790" s="20" t="s">
        <v>98</v>
      </c>
      <c r="L790" s="20">
        <f>VLOOKUP(K790,Table12[#All],2,0)</f>
        <v>0</v>
      </c>
      <c r="M790" s="20" t="s">
        <v>126</v>
      </c>
      <c r="N790" s="20">
        <f>VLOOKUP(M790,Table13[#All],2,0)</f>
        <v>0</v>
      </c>
      <c r="O790" s="20" t="s">
        <v>98</v>
      </c>
      <c r="P790" s="20">
        <f>VLOOKUP(O790,Table14[#All],2,0)</f>
        <v>1</v>
      </c>
      <c r="Q790" s="20" t="s">
        <v>104</v>
      </c>
      <c r="R790" s="20">
        <f>VLOOKUP(Q790,Table16[#All],2,0)</f>
        <v>0</v>
      </c>
      <c r="S790" s="20" t="s">
        <v>111</v>
      </c>
      <c r="T790" s="20">
        <f>VLOOKUP(S790,Table17[#All],2,0)</f>
        <v>0</v>
      </c>
      <c r="U790" s="21">
        <v>107900</v>
      </c>
    </row>
    <row r="791" spans="1:21">
      <c r="A791" s="22" t="s">
        <v>199</v>
      </c>
      <c r="B791" s="20">
        <f>VLOOKUP(A791,Table7[#All],2,)</f>
        <v>19</v>
      </c>
      <c r="C791" s="23" t="s">
        <v>91</v>
      </c>
      <c r="D791" s="20">
        <f>VLOOKUP(C791,Table8[#All],2,0)</f>
        <v>0</v>
      </c>
      <c r="E791" s="23" t="s">
        <v>92</v>
      </c>
      <c r="F791" s="20">
        <f>VLOOKUP(E791,Table9[#All],2,0)</f>
        <v>0</v>
      </c>
      <c r="G791" s="23" t="s">
        <v>122</v>
      </c>
      <c r="H791" s="20">
        <f>VLOOKUP(G791,Table10[#All],2,0)</f>
        <v>0</v>
      </c>
      <c r="I791" s="23" t="s">
        <v>98</v>
      </c>
      <c r="J791" s="20">
        <f>VLOOKUP(I791,Table11[#All],2,0)</f>
        <v>1</v>
      </c>
      <c r="K791" s="23" t="s">
        <v>139</v>
      </c>
      <c r="L791" s="20">
        <f>VLOOKUP(K791,Table12[#All],2,0)</f>
        <v>3</v>
      </c>
      <c r="M791" s="23" t="s">
        <v>119</v>
      </c>
      <c r="N791" s="20">
        <f>VLOOKUP(M791,Table13[#All],2,0)</f>
        <v>1</v>
      </c>
      <c r="O791" s="23" t="s">
        <v>119</v>
      </c>
      <c r="P791" s="20">
        <f>VLOOKUP(O791,Table14[#All],2,0)</f>
        <v>0</v>
      </c>
      <c r="Q791" s="23" t="s">
        <v>104</v>
      </c>
      <c r="R791" s="20">
        <f>VLOOKUP(Q791,Table16[#All],2,0)</f>
        <v>0</v>
      </c>
      <c r="S791" s="23" t="s">
        <v>111</v>
      </c>
      <c r="T791" s="20">
        <f>VLOOKUP(S791,Table17[#All],2,0)</f>
        <v>0</v>
      </c>
      <c r="U791" s="24">
        <v>187500</v>
      </c>
    </row>
    <row r="792" spans="1:21">
      <c r="A792" s="19" t="s">
        <v>156</v>
      </c>
      <c r="B792" s="20">
        <f>VLOOKUP(A792,Table7[#All],2,)</f>
        <v>21</v>
      </c>
      <c r="C792" s="20" t="s">
        <v>91</v>
      </c>
      <c r="D792" s="20">
        <f>VLOOKUP(C792,Table8[#All],2,0)</f>
        <v>0</v>
      </c>
      <c r="E792" s="20" t="s">
        <v>129</v>
      </c>
      <c r="F792" s="20">
        <f>VLOOKUP(E792,Table9[#All],2,0)</f>
        <v>3</v>
      </c>
      <c r="G792" s="20" t="s">
        <v>93</v>
      </c>
      <c r="H792" s="20">
        <f>VLOOKUP(G792,Table10[#All],2,0)</f>
        <v>1</v>
      </c>
      <c r="I792" s="20" t="s">
        <v>119</v>
      </c>
      <c r="J792" s="20">
        <f>VLOOKUP(I792,Table11[#All],2,0)</f>
        <v>0</v>
      </c>
      <c r="K792" s="20" t="s">
        <v>98</v>
      </c>
      <c r="L792" s="20">
        <f>VLOOKUP(K792,Table12[#All],2,0)</f>
        <v>0</v>
      </c>
      <c r="M792" s="20" t="s">
        <v>126</v>
      </c>
      <c r="N792" s="20">
        <f>VLOOKUP(M792,Table13[#All],2,0)</f>
        <v>0</v>
      </c>
      <c r="O792" s="20" t="s">
        <v>119</v>
      </c>
      <c r="P792" s="20">
        <f>VLOOKUP(O792,Table14[#All],2,0)</f>
        <v>0</v>
      </c>
      <c r="Q792" s="20" t="s">
        <v>104</v>
      </c>
      <c r="R792" s="20">
        <f>VLOOKUP(Q792,Table16[#All],2,0)</f>
        <v>0</v>
      </c>
      <c r="S792" s="20" t="s">
        <v>111</v>
      </c>
      <c r="T792" s="20">
        <f>VLOOKUP(S792,Table17[#All],2,0)</f>
        <v>0</v>
      </c>
      <c r="U792" s="21">
        <v>160200</v>
      </c>
    </row>
    <row r="793" spans="1:21">
      <c r="A793" s="22" t="s">
        <v>217</v>
      </c>
      <c r="B793" s="20">
        <f>VLOOKUP(A793,Table7[#All],2,)</f>
        <v>4</v>
      </c>
      <c r="C793" s="23" t="s">
        <v>91</v>
      </c>
      <c r="D793" s="20">
        <f>VLOOKUP(C793,Table8[#All],2,0)</f>
        <v>0</v>
      </c>
      <c r="E793" s="23" t="s">
        <v>92</v>
      </c>
      <c r="F793" s="20">
        <f>VLOOKUP(E793,Table9[#All],2,0)</f>
        <v>0</v>
      </c>
      <c r="G793" s="23" t="s">
        <v>158</v>
      </c>
      <c r="H793" s="20">
        <f>VLOOKUP(G793,Table10[#All],2,0)</f>
        <v>5</v>
      </c>
      <c r="I793" s="23" t="s">
        <v>119</v>
      </c>
      <c r="J793" s="20">
        <f>VLOOKUP(I793,Table11[#All],2,0)</f>
        <v>0</v>
      </c>
      <c r="K793" s="23" t="s">
        <v>98</v>
      </c>
      <c r="L793" s="20">
        <f>VLOOKUP(K793,Table12[#All],2,0)</f>
        <v>0</v>
      </c>
      <c r="M793" s="23" t="s">
        <v>98</v>
      </c>
      <c r="N793" s="20">
        <f>VLOOKUP(M793,Table13[#All],2,0)</f>
        <v>2</v>
      </c>
      <c r="O793" s="23" t="s">
        <v>98</v>
      </c>
      <c r="P793" s="20">
        <f>VLOOKUP(O793,Table14[#All],2,0)</f>
        <v>1</v>
      </c>
      <c r="Q793" s="23" t="s">
        <v>104</v>
      </c>
      <c r="R793" s="20">
        <f>VLOOKUP(Q793,Table16[#All],2,0)</f>
        <v>0</v>
      </c>
      <c r="S793" s="23" t="s">
        <v>111</v>
      </c>
      <c r="T793" s="20">
        <f>VLOOKUP(S793,Table17[#All],2,0)</f>
        <v>0</v>
      </c>
      <c r="U793" s="24">
        <v>146800</v>
      </c>
    </row>
    <row r="794" spans="1:21">
      <c r="A794" s="19" t="s">
        <v>162</v>
      </c>
      <c r="B794" s="20">
        <f>VLOOKUP(A794,Table7[#All],2,)</f>
        <v>3</v>
      </c>
      <c r="C794" s="20" t="s">
        <v>91</v>
      </c>
      <c r="D794" s="20">
        <f>VLOOKUP(C794,Table8[#All],2,0)</f>
        <v>0</v>
      </c>
      <c r="E794" s="20" t="s">
        <v>92</v>
      </c>
      <c r="F794" s="20">
        <f>VLOOKUP(E794,Table9[#All],2,0)</f>
        <v>0</v>
      </c>
      <c r="G794" s="20" t="s">
        <v>122</v>
      </c>
      <c r="H794" s="20">
        <f>VLOOKUP(G794,Table10[#All],2,0)</f>
        <v>0</v>
      </c>
      <c r="I794" s="20" t="s">
        <v>119</v>
      </c>
      <c r="J794" s="20">
        <f>VLOOKUP(I794,Table11[#All],2,0)</f>
        <v>0</v>
      </c>
      <c r="K794" s="20" t="s">
        <v>98</v>
      </c>
      <c r="L794" s="20">
        <f>VLOOKUP(K794,Table12[#All],2,0)</f>
        <v>0</v>
      </c>
      <c r="M794" s="20" t="s">
        <v>126</v>
      </c>
      <c r="N794" s="20">
        <f>VLOOKUP(M794,Table13[#All],2,0)</f>
        <v>0</v>
      </c>
      <c r="O794" s="20" t="s">
        <v>98</v>
      </c>
      <c r="P794" s="20">
        <f>VLOOKUP(O794,Table14[#All],2,0)</f>
        <v>1</v>
      </c>
      <c r="Q794" s="20" t="s">
        <v>104</v>
      </c>
      <c r="R794" s="20">
        <f>VLOOKUP(Q794,Table16[#All],2,0)</f>
        <v>0</v>
      </c>
      <c r="S794" s="20" t="s">
        <v>111</v>
      </c>
      <c r="T794" s="20">
        <f>VLOOKUP(S794,Table17[#All],2,0)</f>
        <v>0</v>
      </c>
      <c r="U794" s="21">
        <v>269790</v>
      </c>
    </row>
    <row r="795" spans="1:21">
      <c r="A795" s="22" t="s">
        <v>163</v>
      </c>
      <c r="B795" s="20">
        <f>VLOOKUP(A795,Table7[#All],2,)</f>
        <v>5</v>
      </c>
      <c r="C795" s="23" t="s">
        <v>91</v>
      </c>
      <c r="D795" s="20">
        <f>VLOOKUP(C795,Table8[#All],2,0)</f>
        <v>0</v>
      </c>
      <c r="E795" s="23" t="s">
        <v>92</v>
      </c>
      <c r="F795" s="20">
        <f>VLOOKUP(E795,Table9[#All],2,0)</f>
        <v>0</v>
      </c>
      <c r="G795" s="23" t="s">
        <v>93</v>
      </c>
      <c r="H795" s="20">
        <f>VLOOKUP(G795,Table10[#All],2,0)</f>
        <v>1</v>
      </c>
      <c r="I795" s="23" t="s">
        <v>119</v>
      </c>
      <c r="J795" s="20">
        <f>VLOOKUP(I795,Table11[#All],2,0)</f>
        <v>0</v>
      </c>
      <c r="K795" s="23" t="s">
        <v>98</v>
      </c>
      <c r="L795" s="20">
        <f>VLOOKUP(K795,Table12[#All],2,0)</f>
        <v>0</v>
      </c>
      <c r="M795" s="23" t="s">
        <v>126</v>
      </c>
      <c r="N795" s="20">
        <f>VLOOKUP(M795,Table13[#All],2,0)</f>
        <v>0</v>
      </c>
      <c r="O795" s="23" t="s">
        <v>119</v>
      </c>
      <c r="P795" s="20">
        <f>VLOOKUP(O795,Table14[#All],2,0)</f>
        <v>0</v>
      </c>
      <c r="Q795" s="23" t="s">
        <v>104</v>
      </c>
      <c r="R795" s="20">
        <f>VLOOKUP(Q795,Table16[#All],2,0)</f>
        <v>0</v>
      </c>
      <c r="S795" s="23" t="s">
        <v>150</v>
      </c>
      <c r="T795" s="20">
        <f>VLOOKUP(S795,Table17[#All],2,0)</f>
        <v>2</v>
      </c>
      <c r="U795" s="24">
        <v>225000</v>
      </c>
    </row>
    <row r="796" spans="1:21">
      <c r="A796" s="19" t="s">
        <v>121</v>
      </c>
      <c r="B796" s="20">
        <f>VLOOKUP(A796,Table7[#All],2,)</f>
        <v>17</v>
      </c>
      <c r="C796" s="20" t="s">
        <v>91</v>
      </c>
      <c r="D796" s="20">
        <f>VLOOKUP(C796,Table8[#All],2,0)</f>
        <v>0</v>
      </c>
      <c r="E796" s="20" t="s">
        <v>92</v>
      </c>
      <c r="F796" s="20">
        <f>VLOOKUP(E796,Table9[#All],2,0)</f>
        <v>0</v>
      </c>
      <c r="G796" s="20" t="s">
        <v>122</v>
      </c>
      <c r="H796" s="20">
        <f>VLOOKUP(G796,Table10[#All],2,0)</f>
        <v>0</v>
      </c>
      <c r="I796" s="20" t="s">
        <v>119</v>
      </c>
      <c r="J796" s="20">
        <f>VLOOKUP(I796,Table11[#All],2,0)</f>
        <v>0</v>
      </c>
      <c r="K796" s="20" t="s">
        <v>98</v>
      </c>
      <c r="L796" s="20">
        <f>VLOOKUP(K796,Table12[#All],2,0)</f>
        <v>0</v>
      </c>
      <c r="M796" s="20" t="s">
        <v>126</v>
      </c>
      <c r="N796" s="20">
        <f>VLOOKUP(M796,Table13[#All],2,0)</f>
        <v>0</v>
      </c>
      <c r="O796" s="20" t="s">
        <v>119</v>
      </c>
      <c r="P796" s="20">
        <f>VLOOKUP(O796,Table14[#All],2,0)</f>
        <v>0</v>
      </c>
      <c r="Q796" s="20" t="s">
        <v>104</v>
      </c>
      <c r="R796" s="20">
        <f>VLOOKUP(Q796,Table16[#All],2,0)</f>
        <v>0</v>
      </c>
      <c r="S796" s="20" t="s">
        <v>111</v>
      </c>
      <c r="T796" s="20">
        <f>VLOOKUP(S796,Table17[#All],2,0)</f>
        <v>0</v>
      </c>
      <c r="U796" s="21">
        <v>194500</v>
      </c>
    </row>
    <row r="797" spans="1:21">
      <c r="A797" s="22" t="s">
        <v>165</v>
      </c>
      <c r="B797" s="20">
        <f>VLOOKUP(A797,Table7[#All],2,)</f>
        <v>12</v>
      </c>
      <c r="C797" s="23" t="s">
        <v>91</v>
      </c>
      <c r="D797" s="20">
        <f>VLOOKUP(C797,Table8[#All],2,0)</f>
        <v>0</v>
      </c>
      <c r="E797" s="23" t="s">
        <v>92</v>
      </c>
      <c r="F797" s="20">
        <f>VLOOKUP(E797,Table9[#All],2,0)</f>
        <v>0</v>
      </c>
      <c r="G797" s="23" t="s">
        <v>122</v>
      </c>
      <c r="H797" s="20">
        <f>VLOOKUP(G797,Table10[#All],2,0)</f>
        <v>0</v>
      </c>
      <c r="I797" s="23" t="s">
        <v>119</v>
      </c>
      <c r="J797" s="20">
        <f>VLOOKUP(I797,Table11[#All],2,0)</f>
        <v>0</v>
      </c>
      <c r="K797" s="23" t="s">
        <v>98</v>
      </c>
      <c r="L797" s="20">
        <f>VLOOKUP(K797,Table12[#All],2,0)</f>
        <v>0</v>
      </c>
      <c r="M797" s="23" t="s">
        <v>98</v>
      </c>
      <c r="N797" s="20">
        <f>VLOOKUP(M797,Table13[#All],2,0)</f>
        <v>2</v>
      </c>
      <c r="O797" s="23" t="s">
        <v>98</v>
      </c>
      <c r="P797" s="20">
        <f>VLOOKUP(O797,Table14[#All],2,0)</f>
        <v>1</v>
      </c>
      <c r="Q797" s="23" t="s">
        <v>104</v>
      </c>
      <c r="R797" s="20">
        <f>VLOOKUP(Q797,Table16[#All],2,0)</f>
        <v>0</v>
      </c>
      <c r="S797" s="23" t="s">
        <v>111</v>
      </c>
      <c r="T797" s="20">
        <f>VLOOKUP(S797,Table17[#All],2,0)</f>
        <v>0</v>
      </c>
      <c r="U797" s="24">
        <v>171000</v>
      </c>
    </row>
    <row r="798" spans="1:21">
      <c r="A798" s="19" t="s">
        <v>169</v>
      </c>
      <c r="B798" s="20">
        <f>VLOOKUP(A798,Table7[#All],2,)</f>
        <v>9</v>
      </c>
      <c r="C798" s="20" t="s">
        <v>91</v>
      </c>
      <c r="D798" s="20">
        <f>VLOOKUP(C798,Table8[#All],2,0)</f>
        <v>0</v>
      </c>
      <c r="E798" s="20" t="s">
        <v>92</v>
      </c>
      <c r="F798" s="20">
        <f>VLOOKUP(E798,Table9[#All],2,0)</f>
        <v>0</v>
      </c>
      <c r="G798" s="20" t="s">
        <v>93</v>
      </c>
      <c r="H798" s="20">
        <f>VLOOKUP(G798,Table10[#All],2,0)</f>
        <v>1</v>
      </c>
      <c r="I798" s="20" t="s">
        <v>98</v>
      </c>
      <c r="J798" s="20">
        <f>VLOOKUP(I798,Table11[#All],2,0)</f>
        <v>1</v>
      </c>
      <c r="K798" s="20" t="s">
        <v>98</v>
      </c>
      <c r="L798" s="20">
        <f>VLOOKUP(K798,Table12[#All],2,0)</f>
        <v>0</v>
      </c>
      <c r="M798" s="20" t="s">
        <v>126</v>
      </c>
      <c r="N798" s="20">
        <f>VLOOKUP(M798,Table13[#All],2,0)</f>
        <v>0</v>
      </c>
      <c r="O798" s="20" t="s">
        <v>98</v>
      </c>
      <c r="P798" s="20">
        <f>VLOOKUP(O798,Table14[#All],2,0)</f>
        <v>1</v>
      </c>
      <c r="Q798" s="20" t="s">
        <v>104</v>
      </c>
      <c r="R798" s="20">
        <f>VLOOKUP(Q798,Table16[#All],2,0)</f>
        <v>0</v>
      </c>
      <c r="S798" s="20" t="s">
        <v>111</v>
      </c>
      <c r="T798" s="20">
        <f>VLOOKUP(S798,Table17[#All],2,0)</f>
        <v>0</v>
      </c>
      <c r="U798" s="21">
        <v>143500</v>
      </c>
    </row>
    <row r="799" spans="1:21">
      <c r="A799" s="22" t="s">
        <v>89</v>
      </c>
      <c r="B799" s="20">
        <f>VLOOKUP(A799,Table7[#All],2,)</f>
        <v>11</v>
      </c>
      <c r="C799" s="23" t="s">
        <v>91</v>
      </c>
      <c r="D799" s="20">
        <f>VLOOKUP(C799,Table8[#All],2,0)</f>
        <v>0</v>
      </c>
      <c r="E799" s="23" t="s">
        <v>92</v>
      </c>
      <c r="F799" s="20">
        <f>VLOOKUP(E799,Table9[#All],2,0)</f>
        <v>0</v>
      </c>
      <c r="G799" s="23" t="s">
        <v>93</v>
      </c>
      <c r="H799" s="20">
        <f>VLOOKUP(G799,Table10[#All],2,0)</f>
        <v>1</v>
      </c>
      <c r="I799" s="23" t="s">
        <v>98</v>
      </c>
      <c r="J799" s="20">
        <f>VLOOKUP(I799,Table11[#All],2,0)</f>
        <v>1</v>
      </c>
      <c r="K799" s="23" t="s">
        <v>98</v>
      </c>
      <c r="L799" s="20">
        <f>VLOOKUP(K799,Table12[#All],2,0)</f>
        <v>0</v>
      </c>
      <c r="M799" s="23" t="s">
        <v>119</v>
      </c>
      <c r="N799" s="20">
        <f>VLOOKUP(M799,Table13[#All],2,0)</f>
        <v>1</v>
      </c>
      <c r="O799" s="23" t="s">
        <v>98</v>
      </c>
      <c r="P799" s="20">
        <f>VLOOKUP(O799,Table14[#All],2,0)</f>
        <v>1</v>
      </c>
      <c r="Q799" s="23" t="s">
        <v>104</v>
      </c>
      <c r="R799" s="20">
        <f>VLOOKUP(Q799,Table16[#All],2,0)</f>
        <v>0</v>
      </c>
      <c r="S799" s="23" t="s">
        <v>172</v>
      </c>
      <c r="T799" s="20">
        <f>VLOOKUP(S799,Table17[#All],2,0)</f>
        <v>1</v>
      </c>
      <c r="U799" s="24">
        <v>110000</v>
      </c>
    </row>
    <row r="800" spans="1:21">
      <c r="A800" s="19" t="s">
        <v>147</v>
      </c>
      <c r="B800" s="20">
        <f>VLOOKUP(A800,Table7[#All],2,)</f>
        <v>10</v>
      </c>
      <c r="C800" s="20" t="s">
        <v>91</v>
      </c>
      <c r="D800" s="20">
        <f>VLOOKUP(C800,Table8[#All],2,0)</f>
        <v>0</v>
      </c>
      <c r="E800" s="20" t="s">
        <v>92</v>
      </c>
      <c r="F800" s="20">
        <f>VLOOKUP(E800,Table9[#All],2,0)</f>
        <v>0</v>
      </c>
      <c r="G800" s="20" t="s">
        <v>122</v>
      </c>
      <c r="H800" s="20">
        <f>VLOOKUP(G800,Table10[#All],2,0)</f>
        <v>0</v>
      </c>
      <c r="I800" s="20" t="s">
        <v>126</v>
      </c>
      <c r="J800" s="20">
        <f>VLOOKUP(I800,Table11[#All],2,0)</f>
        <v>2</v>
      </c>
      <c r="K800" s="20" t="s">
        <v>98</v>
      </c>
      <c r="L800" s="20">
        <f>VLOOKUP(K800,Table12[#All],2,0)</f>
        <v>0</v>
      </c>
      <c r="M800" s="20" t="s">
        <v>126</v>
      </c>
      <c r="N800" s="20">
        <f>VLOOKUP(M800,Table13[#All],2,0)</f>
        <v>0</v>
      </c>
      <c r="O800" s="20" t="s">
        <v>126</v>
      </c>
      <c r="P800" s="20">
        <f>VLOOKUP(O800,Table14[#All],2,0)</f>
        <v>2</v>
      </c>
      <c r="Q800" s="20" t="s">
        <v>104</v>
      </c>
      <c r="R800" s="20">
        <f>VLOOKUP(Q800,Table16[#All],2,0)</f>
        <v>0</v>
      </c>
      <c r="S800" s="20" t="s">
        <v>150</v>
      </c>
      <c r="T800" s="20">
        <f>VLOOKUP(S800,Table17[#All],2,0)</f>
        <v>2</v>
      </c>
      <c r="U800" s="21">
        <v>485000</v>
      </c>
    </row>
    <row r="801" spans="1:21">
      <c r="A801" s="22" t="s">
        <v>200</v>
      </c>
      <c r="B801" s="20">
        <f>VLOOKUP(A801,Table7[#All],2,)</f>
        <v>23</v>
      </c>
      <c r="C801" s="23" t="s">
        <v>90</v>
      </c>
      <c r="D801" s="20">
        <f>VLOOKUP(C801,Table8[#All],2,0)</f>
        <v>1</v>
      </c>
      <c r="E801" s="23" t="s">
        <v>92</v>
      </c>
      <c r="F801" s="20">
        <f>VLOOKUP(E801,Table9[#All],2,0)</f>
        <v>0</v>
      </c>
      <c r="G801" s="23" t="s">
        <v>176</v>
      </c>
      <c r="H801" s="20">
        <f>VLOOKUP(G801,Table10[#All],2,0)</f>
        <v>2</v>
      </c>
      <c r="I801" s="23" t="s">
        <v>119</v>
      </c>
      <c r="J801" s="20">
        <f>VLOOKUP(I801,Table11[#All],2,0)</f>
        <v>0</v>
      </c>
      <c r="K801" s="23" t="s">
        <v>98</v>
      </c>
      <c r="L801" s="20">
        <f>VLOOKUP(K801,Table12[#All],2,0)</f>
        <v>0</v>
      </c>
      <c r="M801" s="23" t="s">
        <v>126</v>
      </c>
      <c r="N801" s="20">
        <f>VLOOKUP(M801,Table13[#All],2,0)</f>
        <v>0</v>
      </c>
      <c r="O801" s="23" t="s">
        <v>119</v>
      </c>
      <c r="P801" s="20">
        <f>VLOOKUP(O801,Table14[#All],2,0)</f>
        <v>0</v>
      </c>
      <c r="Q801" s="23" t="s">
        <v>104</v>
      </c>
      <c r="R801" s="20">
        <f>VLOOKUP(Q801,Table16[#All],2,0)</f>
        <v>0</v>
      </c>
      <c r="S801" s="23" t="s">
        <v>111</v>
      </c>
      <c r="T801" s="20">
        <f>VLOOKUP(S801,Table17[#All],2,0)</f>
        <v>0</v>
      </c>
      <c r="U801" s="24">
        <v>175000</v>
      </c>
    </row>
    <row r="802" spans="1:21">
      <c r="A802" s="19" t="s">
        <v>199</v>
      </c>
      <c r="B802" s="20">
        <f>VLOOKUP(A802,Table7[#All],2,)</f>
        <v>19</v>
      </c>
      <c r="C802" s="20" t="s">
        <v>90</v>
      </c>
      <c r="D802" s="20">
        <f>VLOOKUP(C802,Table8[#All],2,0)</f>
        <v>1</v>
      </c>
      <c r="E802" s="20" t="s">
        <v>92</v>
      </c>
      <c r="F802" s="20">
        <f>VLOOKUP(E802,Table9[#All],2,0)</f>
        <v>0</v>
      </c>
      <c r="G802" s="20" t="s">
        <v>122</v>
      </c>
      <c r="H802" s="20">
        <f>VLOOKUP(G802,Table10[#All],2,0)</f>
        <v>0</v>
      </c>
      <c r="I802" s="20" t="s">
        <v>119</v>
      </c>
      <c r="J802" s="20">
        <f>VLOOKUP(I802,Table11[#All],2,0)</f>
        <v>0</v>
      </c>
      <c r="K802" s="20" t="s">
        <v>98</v>
      </c>
      <c r="L802" s="20">
        <f>VLOOKUP(K802,Table12[#All],2,0)</f>
        <v>0</v>
      </c>
      <c r="M802" s="20" t="s">
        <v>119</v>
      </c>
      <c r="N802" s="20">
        <f>VLOOKUP(M802,Table13[#All],2,0)</f>
        <v>1</v>
      </c>
      <c r="O802" s="20" t="s">
        <v>119</v>
      </c>
      <c r="P802" s="20">
        <f>VLOOKUP(O802,Table14[#All],2,0)</f>
        <v>0</v>
      </c>
      <c r="Q802" s="20" t="s">
        <v>104</v>
      </c>
      <c r="R802" s="20">
        <f>VLOOKUP(Q802,Table16[#All],2,0)</f>
        <v>0</v>
      </c>
      <c r="S802" s="20" t="s">
        <v>111</v>
      </c>
      <c r="T802" s="20">
        <f>VLOOKUP(S802,Table17[#All],2,0)</f>
        <v>0</v>
      </c>
      <c r="U802" s="21">
        <v>200000</v>
      </c>
    </row>
    <row r="803" spans="1:21">
      <c r="A803" s="22" t="s">
        <v>214</v>
      </c>
      <c r="B803" s="20">
        <f>VLOOKUP(A803,Table7[#All],2,)</f>
        <v>13</v>
      </c>
      <c r="C803" s="23" t="s">
        <v>91</v>
      </c>
      <c r="D803" s="20">
        <f>VLOOKUP(C803,Table8[#All],2,0)</f>
        <v>0</v>
      </c>
      <c r="E803" s="23" t="s">
        <v>92</v>
      </c>
      <c r="F803" s="20">
        <f>VLOOKUP(E803,Table9[#All],2,0)</f>
        <v>0</v>
      </c>
      <c r="G803" s="23" t="s">
        <v>93</v>
      </c>
      <c r="H803" s="20">
        <f>VLOOKUP(G803,Table10[#All],2,0)</f>
        <v>1</v>
      </c>
      <c r="I803" s="23" t="s">
        <v>98</v>
      </c>
      <c r="J803" s="20">
        <f>VLOOKUP(I803,Table11[#All],2,0)</f>
        <v>1</v>
      </c>
      <c r="K803" s="23" t="s">
        <v>98</v>
      </c>
      <c r="L803" s="20">
        <f>VLOOKUP(K803,Table12[#All],2,0)</f>
        <v>0</v>
      </c>
      <c r="M803" s="23" t="s">
        <v>126</v>
      </c>
      <c r="N803" s="20">
        <f>VLOOKUP(M803,Table13[#All],2,0)</f>
        <v>0</v>
      </c>
      <c r="O803" s="23" t="s">
        <v>98</v>
      </c>
      <c r="P803" s="20">
        <f>VLOOKUP(O803,Table14[#All],2,0)</f>
        <v>1</v>
      </c>
      <c r="Q803" s="23" t="s">
        <v>104</v>
      </c>
      <c r="R803" s="20">
        <f>VLOOKUP(Q803,Table16[#All],2,0)</f>
        <v>0</v>
      </c>
      <c r="S803" s="23" t="s">
        <v>111</v>
      </c>
      <c r="T803" s="20">
        <f>VLOOKUP(S803,Table17[#All],2,0)</f>
        <v>0</v>
      </c>
      <c r="U803" s="24">
        <v>109900</v>
      </c>
    </row>
    <row r="804" spans="1:21">
      <c r="A804" s="19" t="s">
        <v>209</v>
      </c>
      <c r="B804" s="20">
        <f>VLOOKUP(A804,Table7[#All],2,)</f>
        <v>0</v>
      </c>
      <c r="C804" s="20" t="s">
        <v>91</v>
      </c>
      <c r="D804" s="20">
        <f>VLOOKUP(C804,Table8[#All],2,0)</f>
        <v>0</v>
      </c>
      <c r="E804" s="20" t="s">
        <v>92</v>
      </c>
      <c r="F804" s="20">
        <f>VLOOKUP(E804,Table9[#All],2,0)</f>
        <v>0</v>
      </c>
      <c r="G804" s="20" t="s">
        <v>122</v>
      </c>
      <c r="H804" s="20">
        <f>VLOOKUP(G804,Table10[#All],2,0)</f>
        <v>0</v>
      </c>
      <c r="I804" s="20" t="s">
        <v>119</v>
      </c>
      <c r="J804" s="20">
        <f>VLOOKUP(I804,Table11[#All],2,0)</f>
        <v>0</v>
      </c>
      <c r="K804" s="20" t="s">
        <v>98</v>
      </c>
      <c r="L804" s="20">
        <f>VLOOKUP(K804,Table12[#All],2,0)</f>
        <v>0</v>
      </c>
      <c r="M804" s="20" t="s">
        <v>126</v>
      </c>
      <c r="N804" s="20">
        <f>VLOOKUP(M804,Table13[#All],2,0)</f>
        <v>0</v>
      </c>
      <c r="O804" s="20" t="s">
        <v>119</v>
      </c>
      <c r="P804" s="20">
        <f>VLOOKUP(O804,Table14[#All],2,0)</f>
        <v>0</v>
      </c>
      <c r="Q804" s="20" t="s">
        <v>104</v>
      </c>
      <c r="R804" s="20">
        <f>VLOOKUP(Q804,Table16[#All],2,0)</f>
        <v>0</v>
      </c>
      <c r="S804" s="20" t="s">
        <v>111</v>
      </c>
      <c r="T804" s="20">
        <f>VLOOKUP(S804,Table17[#All],2,0)</f>
        <v>0</v>
      </c>
      <c r="U804" s="21">
        <v>189000</v>
      </c>
    </row>
    <row r="805" spans="1:21">
      <c r="A805" s="22" t="s">
        <v>147</v>
      </c>
      <c r="B805" s="20">
        <f>VLOOKUP(A805,Table7[#All],2,)</f>
        <v>10</v>
      </c>
      <c r="C805" s="23" t="s">
        <v>91</v>
      </c>
      <c r="D805" s="20">
        <f>VLOOKUP(C805,Table8[#All],2,0)</f>
        <v>0</v>
      </c>
      <c r="E805" s="23" t="s">
        <v>92</v>
      </c>
      <c r="F805" s="20">
        <f>VLOOKUP(E805,Table9[#All],2,0)</f>
        <v>0</v>
      </c>
      <c r="G805" s="23" t="s">
        <v>122</v>
      </c>
      <c r="H805" s="20">
        <f>VLOOKUP(G805,Table10[#All],2,0)</f>
        <v>0</v>
      </c>
      <c r="I805" s="23" t="s">
        <v>126</v>
      </c>
      <c r="J805" s="20">
        <f>VLOOKUP(I805,Table11[#All],2,0)</f>
        <v>2</v>
      </c>
      <c r="K805" s="23" t="s">
        <v>98</v>
      </c>
      <c r="L805" s="20">
        <f>VLOOKUP(K805,Table12[#All],2,0)</f>
        <v>0</v>
      </c>
      <c r="M805" s="23" t="s">
        <v>126</v>
      </c>
      <c r="N805" s="20">
        <f>VLOOKUP(M805,Table13[#All],2,0)</f>
        <v>0</v>
      </c>
      <c r="O805" s="23" t="s">
        <v>126</v>
      </c>
      <c r="P805" s="20">
        <f>VLOOKUP(O805,Table14[#All],2,0)</f>
        <v>2</v>
      </c>
      <c r="Q805" s="23" t="s">
        <v>104</v>
      </c>
      <c r="R805" s="20">
        <f>VLOOKUP(Q805,Table16[#All],2,0)</f>
        <v>0</v>
      </c>
      <c r="S805" s="23" t="s">
        <v>150</v>
      </c>
      <c r="T805" s="20">
        <f>VLOOKUP(S805,Table17[#All],2,0)</f>
        <v>2</v>
      </c>
      <c r="U805" s="24">
        <v>582933</v>
      </c>
    </row>
    <row r="806" spans="1:21">
      <c r="A806" s="19" t="s">
        <v>89</v>
      </c>
      <c r="B806" s="20">
        <f>VLOOKUP(A806,Table7[#All],2,)</f>
        <v>11</v>
      </c>
      <c r="C806" s="20" t="s">
        <v>91</v>
      </c>
      <c r="D806" s="20">
        <f>VLOOKUP(C806,Table8[#All],2,0)</f>
        <v>0</v>
      </c>
      <c r="E806" s="20" t="s">
        <v>92</v>
      </c>
      <c r="F806" s="20">
        <f>VLOOKUP(E806,Table9[#All],2,0)</f>
        <v>0</v>
      </c>
      <c r="G806" s="20" t="s">
        <v>93</v>
      </c>
      <c r="H806" s="20">
        <f>VLOOKUP(G806,Table10[#All],2,0)</f>
        <v>1</v>
      </c>
      <c r="I806" s="20" t="s">
        <v>98</v>
      </c>
      <c r="J806" s="20">
        <f>VLOOKUP(I806,Table11[#All],2,0)</f>
        <v>1</v>
      </c>
      <c r="K806" s="20" t="s">
        <v>98</v>
      </c>
      <c r="L806" s="20">
        <f>VLOOKUP(K806,Table12[#All],2,0)</f>
        <v>0</v>
      </c>
      <c r="M806" s="20" t="s">
        <v>98</v>
      </c>
      <c r="N806" s="20">
        <f>VLOOKUP(M806,Table13[#All],2,0)</f>
        <v>2</v>
      </c>
      <c r="O806" s="20" t="s">
        <v>98</v>
      </c>
      <c r="P806" s="20">
        <f>VLOOKUP(O806,Table14[#All],2,0)</f>
        <v>1</v>
      </c>
      <c r="Q806" s="20" t="s">
        <v>104</v>
      </c>
      <c r="R806" s="20">
        <f>VLOOKUP(Q806,Table16[#All],2,0)</f>
        <v>0</v>
      </c>
      <c r="S806" s="20" t="s">
        <v>178</v>
      </c>
      <c r="T806" s="20">
        <f>VLOOKUP(S806,Table17[#All],2,0)</f>
        <v>5</v>
      </c>
      <c r="U806" s="21">
        <v>118000</v>
      </c>
    </row>
    <row r="807" spans="1:21">
      <c r="A807" s="22" t="s">
        <v>163</v>
      </c>
      <c r="B807" s="20">
        <f>VLOOKUP(A807,Table7[#All],2,)</f>
        <v>5</v>
      </c>
      <c r="C807" s="23" t="s">
        <v>91</v>
      </c>
      <c r="D807" s="20">
        <f>VLOOKUP(C807,Table8[#All],2,0)</f>
        <v>0</v>
      </c>
      <c r="E807" s="23" t="s">
        <v>92</v>
      </c>
      <c r="F807" s="20">
        <f>VLOOKUP(E807,Table9[#All],2,0)</f>
        <v>0</v>
      </c>
      <c r="G807" s="23" t="s">
        <v>93</v>
      </c>
      <c r="H807" s="20">
        <f>VLOOKUP(G807,Table10[#All],2,0)</f>
        <v>1</v>
      </c>
      <c r="I807" s="23" t="s">
        <v>119</v>
      </c>
      <c r="J807" s="20">
        <f>VLOOKUP(I807,Table11[#All],2,0)</f>
        <v>0</v>
      </c>
      <c r="K807" s="23" t="s">
        <v>98</v>
      </c>
      <c r="L807" s="20">
        <f>VLOOKUP(K807,Table12[#All],2,0)</f>
        <v>0</v>
      </c>
      <c r="M807" s="23" t="s">
        <v>126</v>
      </c>
      <c r="N807" s="20">
        <f>VLOOKUP(M807,Table13[#All],2,0)</f>
        <v>0</v>
      </c>
      <c r="O807" s="23" t="s">
        <v>126</v>
      </c>
      <c r="P807" s="20">
        <f>VLOOKUP(O807,Table14[#All],2,0)</f>
        <v>2</v>
      </c>
      <c r="Q807" s="23" t="s">
        <v>104</v>
      </c>
      <c r="R807" s="20">
        <f>VLOOKUP(Q807,Table16[#All],2,0)</f>
        <v>0</v>
      </c>
      <c r="S807" s="23" t="s">
        <v>150</v>
      </c>
      <c r="T807" s="20">
        <f>VLOOKUP(S807,Table17[#All],2,0)</f>
        <v>2</v>
      </c>
      <c r="U807" s="24">
        <v>227680</v>
      </c>
    </row>
    <row r="808" spans="1:21">
      <c r="A808" s="19" t="s">
        <v>89</v>
      </c>
      <c r="B808" s="20">
        <f>VLOOKUP(A808,Table7[#All],2,)</f>
        <v>11</v>
      </c>
      <c r="C808" s="20" t="s">
        <v>91</v>
      </c>
      <c r="D808" s="20">
        <f>VLOOKUP(C808,Table8[#All],2,0)</f>
        <v>0</v>
      </c>
      <c r="E808" s="20" t="s">
        <v>92</v>
      </c>
      <c r="F808" s="20">
        <f>VLOOKUP(E808,Table9[#All],2,0)</f>
        <v>0</v>
      </c>
      <c r="G808" s="20" t="s">
        <v>158</v>
      </c>
      <c r="H808" s="20">
        <f>VLOOKUP(G808,Table10[#All],2,0)</f>
        <v>5</v>
      </c>
      <c r="I808" s="20" t="s">
        <v>98</v>
      </c>
      <c r="J808" s="20">
        <f>VLOOKUP(I808,Table11[#All],2,0)</f>
        <v>1</v>
      </c>
      <c r="K808" s="20" t="s">
        <v>98</v>
      </c>
      <c r="L808" s="20">
        <f>VLOOKUP(K808,Table12[#All],2,0)</f>
        <v>0</v>
      </c>
      <c r="M808" s="20" t="s">
        <v>119</v>
      </c>
      <c r="N808" s="20">
        <f>VLOOKUP(M808,Table13[#All],2,0)</f>
        <v>1</v>
      </c>
      <c r="O808" s="20" t="s">
        <v>98</v>
      </c>
      <c r="P808" s="20">
        <f>VLOOKUP(O808,Table14[#All],2,0)</f>
        <v>1</v>
      </c>
      <c r="Q808" s="20" t="s">
        <v>104</v>
      </c>
      <c r="R808" s="20">
        <f>VLOOKUP(Q808,Table16[#All],2,0)</f>
        <v>0</v>
      </c>
      <c r="S808" s="20" t="s">
        <v>111</v>
      </c>
      <c r="T808" s="20">
        <f>VLOOKUP(S808,Table17[#All],2,0)</f>
        <v>0</v>
      </c>
      <c r="U808" s="21">
        <v>135500</v>
      </c>
    </row>
    <row r="809" spans="1:21">
      <c r="A809" s="22" t="s">
        <v>197</v>
      </c>
      <c r="B809" s="20">
        <f>VLOOKUP(A809,Table7[#All],2,)</f>
        <v>8</v>
      </c>
      <c r="C809" s="23" t="s">
        <v>91</v>
      </c>
      <c r="D809" s="20">
        <f>VLOOKUP(C809,Table8[#All],2,0)</f>
        <v>0</v>
      </c>
      <c r="E809" s="23" t="s">
        <v>92</v>
      </c>
      <c r="F809" s="20">
        <f>VLOOKUP(E809,Table9[#All],2,0)</f>
        <v>0</v>
      </c>
      <c r="G809" s="23" t="s">
        <v>122</v>
      </c>
      <c r="H809" s="20">
        <f>VLOOKUP(G809,Table10[#All],2,0)</f>
        <v>0</v>
      </c>
      <c r="I809" s="23" t="s">
        <v>98</v>
      </c>
      <c r="J809" s="20">
        <f>VLOOKUP(I809,Table11[#All],2,0)</f>
        <v>1</v>
      </c>
      <c r="K809" s="23" t="s">
        <v>98</v>
      </c>
      <c r="L809" s="20">
        <f>VLOOKUP(K809,Table12[#All],2,0)</f>
        <v>0</v>
      </c>
      <c r="M809" s="23" t="s">
        <v>126</v>
      </c>
      <c r="N809" s="20">
        <f>VLOOKUP(M809,Table13[#All],2,0)</f>
        <v>0</v>
      </c>
      <c r="O809" s="23" t="s">
        <v>119</v>
      </c>
      <c r="P809" s="20">
        <f>VLOOKUP(O809,Table14[#All],2,0)</f>
        <v>0</v>
      </c>
      <c r="Q809" s="23" t="s">
        <v>104</v>
      </c>
      <c r="R809" s="20">
        <f>VLOOKUP(Q809,Table16[#All],2,0)</f>
        <v>0</v>
      </c>
      <c r="S809" s="23" t="s">
        <v>111</v>
      </c>
      <c r="T809" s="20">
        <f>VLOOKUP(S809,Table17[#All],2,0)</f>
        <v>0</v>
      </c>
      <c r="U809" s="24">
        <v>223500</v>
      </c>
    </row>
    <row r="810" spans="1:21">
      <c r="A810" s="19" t="s">
        <v>89</v>
      </c>
      <c r="B810" s="20">
        <f>VLOOKUP(A810,Table7[#All],2,)</f>
        <v>11</v>
      </c>
      <c r="C810" s="20" t="s">
        <v>91</v>
      </c>
      <c r="D810" s="20">
        <f>VLOOKUP(C810,Table8[#All],2,0)</f>
        <v>0</v>
      </c>
      <c r="E810" s="20" t="s">
        <v>92</v>
      </c>
      <c r="F810" s="20">
        <f>VLOOKUP(E810,Table9[#All],2,0)</f>
        <v>0</v>
      </c>
      <c r="G810" s="20" t="s">
        <v>158</v>
      </c>
      <c r="H810" s="20">
        <f>VLOOKUP(G810,Table10[#All],2,0)</f>
        <v>5</v>
      </c>
      <c r="I810" s="20" t="s">
        <v>98</v>
      </c>
      <c r="J810" s="20">
        <f>VLOOKUP(I810,Table11[#All],2,0)</f>
        <v>1</v>
      </c>
      <c r="K810" s="20" t="s">
        <v>98</v>
      </c>
      <c r="L810" s="20">
        <f>VLOOKUP(K810,Table12[#All],2,0)</f>
        <v>0</v>
      </c>
      <c r="M810" s="20" t="s">
        <v>98</v>
      </c>
      <c r="N810" s="20">
        <f>VLOOKUP(M810,Table13[#All],2,0)</f>
        <v>2</v>
      </c>
      <c r="O810" s="20" t="s">
        <v>98</v>
      </c>
      <c r="P810" s="20">
        <f>VLOOKUP(O810,Table14[#All],2,0)</f>
        <v>1</v>
      </c>
      <c r="Q810" s="20" t="s">
        <v>104</v>
      </c>
      <c r="R810" s="20">
        <f>VLOOKUP(Q810,Table16[#All],2,0)</f>
        <v>0</v>
      </c>
      <c r="S810" s="20" t="s">
        <v>111</v>
      </c>
      <c r="T810" s="20">
        <f>VLOOKUP(S810,Table17[#All],2,0)</f>
        <v>0</v>
      </c>
      <c r="U810" s="21">
        <v>159950</v>
      </c>
    </row>
    <row r="811" spans="1:21">
      <c r="A811" s="22" t="s">
        <v>188</v>
      </c>
      <c r="B811" s="20">
        <f>VLOOKUP(A811,Table7[#All],2,)</f>
        <v>7</v>
      </c>
      <c r="C811" s="23" t="s">
        <v>91</v>
      </c>
      <c r="D811" s="20">
        <f>VLOOKUP(C811,Table8[#All],2,0)</f>
        <v>0</v>
      </c>
      <c r="E811" s="23" t="s">
        <v>92</v>
      </c>
      <c r="F811" s="20">
        <f>VLOOKUP(E811,Table9[#All],2,0)</f>
        <v>0</v>
      </c>
      <c r="G811" s="23" t="s">
        <v>198</v>
      </c>
      <c r="H811" s="20">
        <f>VLOOKUP(G811,Table10[#All],2,0)</f>
        <v>6</v>
      </c>
      <c r="I811" s="23" t="s">
        <v>98</v>
      </c>
      <c r="J811" s="20">
        <f>VLOOKUP(I811,Table11[#All],2,0)</f>
        <v>1</v>
      </c>
      <c r="K811" s="23" t="s">
        <v>98</v>
      </c>
      <c r="L811" s="20">
        <f>VLOOKUP(K811,Table12[#All],2,0)</f>
        <v>0</v>
      </c>
      <c r="M811" s="23" t="s">
        <v>98</v>
      </c>
      <c r="N811" s="20">
        <f>VLOOKUP(M811,Table13[#All],2,0)</f>
        <v>2</v>
      </c>
      <c r="O811" s="23" t="s">
        <v>98</v>
      </c>
      <c r="P811" s="20">
        <f>VLOOKUP(O811,Table14[#All],2,0)</f>
        <v>1</v>
      </c>
      <c r="Q811" s="23" t="s">
        <v>167</v>
      </c>
      <c r="R811" s="20">
        <f>VLOOKUP(Q811,Table16[#All],2,0)</f>
        <v>1</v>
      </c>
      <c r="S811" s="23" t="s">
        <v>111</v>
      </c>
      <c r="T811" s="20">
        <f>VLOOKUP(S811,Table17[#All],2,0)</f>
        <v>0</v>
      </c>
      <c r="U811" s="24">
        <v>106000</v>
      </c>
    </row>
    <row r="812" spans="1:21">
      <c r="A812" s="19" t="s">
        <v>175</v>
      </c>
      <c r="B812" s="20">
        <f>VLOOKUP(A812,Table7[#All],2,)</f>
        <v>6</v>
      </c>
      <c r="C812" s="20" t="s">
        <v>91</v>
      </c>
      <c r="D812" s="20">
        <f>VLOOKUP(C812,Table8[#All],2,0)</f>
        <v>0</v>
      </c>
      <c r="E812" s="20" t="s">
        <v>92</v>
      </c>
      <c r="F812" s="20">
        <f>VLOOKUP(E812,Table9[#All],2,0)</f>
        <v>0</v>
      </c>
      <c r="G812" s="20" t="s">
        <v>93</v>
      </c>
      <c r="H812" s="20">
        <f>VLOOKUP(G812,Table10[#All],2,0)</f>
        <v>1</v>
      </c>
      <c r="I812" s="20" t="s">
        <v>98</v>
      </c>
      <c r="J812" s="20">
        <f>VLOOKUP(I812,Table11[#All],2,0)</f>
        <v>1</v>
      </c>
      <c r="K812" s="20" t="s">
        <v>98</v>
      </c>
      <c r="L812" s="20">
        <f>VLOOKUP(K812,Table12[#All],2,0)</f>
        <v>0</v>
      </c>
      <c r="M812" s="20" t="s">
        <v>139</v>
      </c>
      <c r="N812" s="20">
        <f>VLOOKUP(M812,Table13[#All],2,0)</f>
        <v>3</v>
      </c>
      <c r="O812" s="20" t="s">
        <v>119</v>
      </c>
      <c r="P812" s="20">
        <f>VLOOKUP(O812,Table14[#All],2,0)</f>
        <v>0</v>
      </c>
      <c r="Q812" s="20" t="s">
        <v>104</v>
      </c>
      <c r="R812" s="20">
        <f>VLOOKUP(Q812,Table16[#All],2,0)</f>
        <v>0</v>
      </c>
      <c r="S812" s="20" t="s">
        <v>111</v>
      </c>
      <c r="T812" s="20">
        <f>VLOOKUP(S812,Table17[#All],2,0)</f>
        <v>0</v>
      </c>
      <c r="U812" s="21">
        <v>181000</v>
      </c>
    </row>
    <row r="813" spans="1:21">
      <c r="A813" s="22" t="s">
        <v>209</v>
      </c>
      <c r="B813" s="20">
        <f>VLOOKUP(A813,Table7[#All],2,)</f>
        <v>0</v>
      </c>
      <c r="C813" s="23" t="s">
        <v>91</v>
      </c>
      <c r="D813" s="20">
        <f>VLOOKUP(C813,Table8[#All],2,0)</f>
        <v>0</v>
      </c>
      <c r="E813" s="23" t="s">
        <v>129</v>
      </c>
      <c r="F813" s="20">
        <f>VLOOKUP(E813,Table9[#All],2,0)</f>
        <v>3</v>
      </c>
      <c r="G813" s="23" t="s">
        <v>93</v>
      </c>
      <c r="H813" s="20">
        <f>VLOOKUP(G813,Table10[#All],2,0)</f>
        <v>1</v>
      </c>
      <c r="I813" s="23" t="s">
        <v>119</v>
      </c>
      <c r="J813" s="20">
        <f>VLOOKUP(I813,Table11[#All],2,0)</f>
        <v>0</v>
      </c>
      <c r="K813" s="23" t="s">
        <v>98</v>
      </c>
      <c r="L813" s="20">
        <f>VLOOKUP(K813,Table12[#All],2,0)</f>
        <v>0</v>
      </c>
      <c r="M813" s="23" t="s">
        <v>126</v>
      </c>
      <c r="N813" s="20">
        <f>VLOOKUP(M813,Table13[#All],2,0)</f>
        <v>0</v>
      </c>
      <c r="O813" s="23" t="s">
        <v>119</v>
      </c>
      <c r="P813" s="20">
        <f>VLOOKUP(O813,Table14[#All],2,0)</f>
        <v>0</v>
      </c>
      <c r="Q813" s="23" t="s">
        <v>104</v>
      </c>
      <c r="R813" s="20">
        <f>VLOOKUP(Q813,Table16[#All],2,0)</f>
        <v>0</v>
      </c>
      <c r="S813" s="23" t="s">
        <v>111</v>
      </c>
      <c r="T813" s="20">
        <f>VLOOKUP(S813,Table17[#All],2,0)</f>
        <v>0</v>
      </c>
      <c r="U813" s="24">
        <v>144500</v>
      </c>
    </row>
    <row r="814" spans="1:21">
      <c r="A814" s="19" t="s">
        <v>214</v>
      </c>
      <c r="B814" s="20">
        <f>VLOOKUP(A814,Table7[#All],2,)</f>
        <v>13</v>
      </c>
      <c r="C814" s="20" t="s">
        <v>91</v>
      </c>
      <c r="D814" s="20">
        <f>VLOOKUP(C814,Table8[#All],2,0)</f>
        <v>0</v>
      </c>
      <c r="E814" s="20" t="s">
        <v>92</v>
      </c>
      <c r="F814" s="20">
        <f>VLOOKUP(E814,Table9[#All],2,0)</f>
        <v>0</v>
      </c>
      <c r="G814" s="20" t="s">
        <v>93</v>
      </c>
      <c r="H814" s="20">
        <f>VLOOKUP(G814,Table10[#All],2,0)</f>
        <v>1</v>
      </c>
      <c r="I814" s="20" t="s">
        <v>98</v>
      </c>
      <c r="J814" s="20">
        <f>VLOOKUP(I814,Table11[#All],2,0)</f>
        <v>1</v>
      </c>
      <c r="K814" s="20" t="s">
        <v>98</v>
      </c>
      <c r="L814" s="20">
        <f>VLOOKUP(K814,Table12[#All],2,0)</f>
        <v>0</v>
      </c>
      <c r="M814" s="20" t="s">
        <v>98</v>
      </c>
      <c r="N814" s="20">
        <f>VLOOKUP(M814,Table13[#All],2,0)</f>
        <v>2</v>
      </c>
      <c r="O814" s="20" t="s">
        <v>139</v>
      </c>
      <c r="P814" s="20">
        <f>VLOOKUP(O814,Table14[#All],2,0)</f>
        <v>3</v>
      </c>
      <c r="Q814" s="20" t="s">
        <v>167</v>
      </c>
      <c r="R814" s="20">
        <f>VLOOKUP(Q814,Table16[#All],2,0)</f>
        <v>1</v>
      </c>
      <c r="S814" s="20" t="s">
        <v>216</v>
      </c>
      <c r="T814" s="20">
        <f>VLOOKUP(S814,Table17[#All],2,0)</f>
        <v>4</v>
      </c>
      <c r="U814" s="21">
        <v>55993</v>
      </c>
    </row>
    <row r="815" spans="1:21">
      <c r="A815" s="22" t="s">
        <v>89</v>
      </c>
      <c r="B815" s="20">
        <f>VLOOKUP(A815,Table7[#All],2,)</f>
        <v>11</v>
      </c>
      <c r="C815" s="23" t="s">
        <v>91</v>
      </c>
      <c r="D815" s="20">
        <f>VLOOKUP(C815,Table8[#All],2,0)</f>
        <v>0</v>
      </c>
      <c r="E815" s="23" t="s">
        <v>92</v>
      </c>
      <c r="F815" s="20">
        <f>VLOOKUP(E815,Table9[#All],2,0)</f>
        <v>0</v>
      </c>
      <c r="G815" s="23" t="s">
        <v>93</v>
      </c>
      <c r="H815" s="20">
        <f>VLOOKUP(G815,Table10[#All],2,0)</f>
        <v>1</v>
      </c>
      <c r="I815" s="23" t="s">
        <v>98</v>
      </c>
      <c r="J815" s="20">
        <f>VLOOKUP(I815,Table11[#All],2,0)</f>
        <v>1</v>
      </c>
      <c r="K815" s="23" t="s">
        <v>98</v>
      </c>
      <c r="L815" s="20">
        <f>VLOOKUP(K815,Table12[#All],2,0)</f>
        <v>0</v>
      </c>
      <c r="M815" s="23" t="s">
        <v>119</v>
      </c>
      <c r="N815" s="20">
        <f>VLOOKUP(M815,Table13[#All],2,0)</f>
        <v>1</v>
      </c>
      <c r="O815" s="23" t="s">
        <v>98</v>
      </c>
      <c r="P815" s="20">
        <f>VLOOKUP(O815,Table14[#All],2,0)</f>
        <v>1</v>
      </c>
      <c r="Q815" s="23" t="s">
        <v>104</v>
      </c>
      <c r="R815" s="20">
        <f>VLOOKUP(Q815,Table16[#All],2,0)</f>
        <v>0</v>
      </c>
      <c r="S815" s="23" t="s">
        <v>111</v>
      </c>
      <c r="T815" s="20">
        <f>VLOOKUP(S815,Table17[#All],2,0)</f>
        <v>0</v>
      </c>
      <c r="U815" s="24">
        <v>157900</v>
      </c>
    </row>
    <row r="816" spans="1:21">
      <c r="A816" s="19" t="s">
        <v>206</v>
      </c>
      <c r="B816" s="20">
        <f>VLOOKUP(A816,Table7[#All],2,)</f>
        <v>15</v>
      </c>
      <c r="C816" s="20" t="s">
        <v>91</v>
      </c>
      <c r="D816" s="20">
        <f>VLOOKUP(C816,Table8[#All],2,0)</f>
        <v>0</v>
      </c>
      <c r="E816" s="20" t="s">
        <v>92</v>
      </c>
      <c r="F816" s="20">
        <f>VLOOKUP(E816,Table9[#All],2,0)</f>
        <v>0</v>
      </c>
      <c r="G816" s="20" t="s">
        <v>176</v>
      </c>
      <c r="H816" s="20">
        <f>VLOOKUP(G816,Table10[#All],2,0)</f>
        <v>2</v>
      </c>
      <c r="I816" s="20" t="s">
        <v>98</v>
      </c>
      <c r="J816" s="20">
        <f>VLOOKUP(I816,Table11[#All],2,0)</f>
        <v>1</v>
      </c>
      <c r="K816" s="20" t="s">
        <v>98</v>
      </c>
      <c r="L816" s="20">
        <f>VLOOKUP(K816,Table12[#All],2,0)</f>
        <v>0</v>
      </c>
      <c r="M816" s="20" t="s">
        <v>119</v>
      </c>
      <c r="N816" s="20">
        <f>VLOOKUP(M816,Table13[#All],2,0)</f>
        <v>1</v>
      </c>
      <c r="O816" s="20" t="s">
        <v>139</v>
      </c>
      <c r="P816" s="20">
        <f>VLOOKUP(O816,Table14[#All],2,0)</f>
        <v>3</v>
      </c>
      <c r="Q816" s="20" t="s">
        <v>191</v>
      </c>
      <c r="R816" s="20">
        <f>VLOOKUP(Q816,Table16[#All],2,0)</f>
        <v>2</v>
      </c>
      <c r="S816" s="20" t="s">
        <v>111</v>
      </c>
      <c r="T816" s="20">
        <f>VLOOKUP(S816,Table17[#All],2,0)</f>
        <v>0</v>
      </c>
      <c r="U816" s="21">
        <v>116000</v>
      </c>
    </row>
    <row r="817" spans="1:21">
      <c r="A817" s="22" t="s">
        <v>209</v>
      </c>
      <c r="B817" s="20">
        <f>VLOOKUP(A817,Table7[#All],2,)</f>
        <v>0</v>
      </c>
      <c r="C817" s="23" t="s">
        <v>91</v>
      </c>
      <c r="D817" s="20">
        <f>VLOOKUP(C817,Table8[#All],2,0)</f>
        <v>0</v>
      </c>
      <c r="E817" s="23" t="s">
        <v>92</v>
      </c>
      <c r="F817" s="20">
        <f>VLOOKUP(E817,Table9[#All],2,0)</f>
        <v>0</v>
      </c>
      <c r="G817" s="23" t="s">
        <v>93</v>
      </c>
      <c r="H817" s="20">
        <f>VLOOKUP(G817,Table10[#All],2,0)</f>
        <v>1</v>
      </c>
      <c r="I817" s="23" t="s">
        <v>119</v>
      </c>
      <c r="J817" s="20">
        <f>VLOOKUP(I817,Table11[#All],2,0)</f>
        <v>0</v>
      </c>
      <c r="K817" s="23" t="s">
        <v>98</v>
      </c>
      <c r="L817" s="20">
        <f>VLOOKUP(K817,Table12[#All],2,0)</f>
        <v>0</v>
      </c>
      <c r="M817" s="23" t="s">
        <v>126</v>
      </c>
      <c r="N817" s="20">
        <f>VLOOKUP(M817,Table13[#All],2,0)</f>
        <v>0</v>
      </c>
      <c r="O817" s="23" t="s">
        <v>119</v>
      </c>
      <c r="P817" s="20">
        <f>VLOOKUP(O817,Table14[#All],2,0)</f>
        <v>0</v>
      </c>
      <c r="Q817" s="23" t="s">
        <v>104</v>
      </c>
      <c r="R817" s="20">
        <f>VLOOKUP(Q817,Table16[#All],2,0)</f>
        <v>0</v>
      </c>
      <c r="S817" s="23" t="s">
        <v>111</v>
      </c>
      <c r="T817" s="20">
        <f>VLOOKUP(S817,Table17[#All],2,0)</f>
        <v>0</v>
      </c>
      <c r="U817" s="24">
        <v>224900</v>
      </c>
    </row>
    <row r="818" spans="1:21">
      <c r="A818" s="19" t="s">
        <v>89</v>
      </c>
      <c r="B818" s="20">
        <f>VLOOKUP(A818,Table7[#All],2,)</f>
        <v>11</v>
      </c>
      <c r="C818" s="20" t="s">
        <v>91</v>
      </c>
      <c r="D818" s="20">
        <f>VLOOKUP(C818,Table8[#All],2,0)</f>
        <v>0</v>
      </c>
      <c r="E818" s="20" t="s">
        <v>92</v>
      </c>
      <c r="F818" s="20">
        <f>VLOOKUP(E818,Table9[#All],2,0)</f>
        <v>0</v>
      </c>
      <c r="G818" s="20" t="s">
        <v>93</v>
      </c>
      <c r="H818" s="20">
        <f>VLOOKUP(G818,Table10[#All],2,0)</f>
        <v>1</v>
      </c>
      <c r="I818" s="20" t="s">
        <v>98</v>
      </c>
      <c r="J818" s="20">
        <f>VLOOKUP(I818,Table11[#All],2,0)</f>
        <v>1</v>
      </c>
      <c r="K818" s="20" t="s">
        <v>98</v>
      </c>
      <c r="L818" s="20">
        <f>VLOOKUP(K818,Table12[#All],2,0)</f>
        <v>0</v>
      </c>
      <c r="M818" s="20" t="s">
        <v>119</v>
      </c>
      <c r="N818" s="20">
        <f>VLOOKUP(M818,Table13[#All],2,0)</f>
        <v>1</v>
      </c>
      <c r="O818" s="20" t="s">
        <v>98</v>
      </c>
      <c r="P818" s="20">
        <f>VLOOKUP(O818,Table14[#All],2,0)</f>
        <v>1</v>
      </c>
      <c r="Q818" s="20" t="s">
        <v>104</v>
      </c>
      <c r="R818" s="20">
        <f>VLOOKUP(Q818,Table16[#All],2,0)</f>
        <v>0</v>
      </c>
      <c r="S818" s="20" t="s">
        <v>111</v>
      </c>
      <c r="T818" s="20">
        <f>VLOOKUP(S818,Table17[#All],2,0)</f>
        <v>0</v>
      </c>
      <c r="U818" s="21">
        <v>137000</v>
      </c>
    </row>
    <row r="819" spans="1:21">
      <c r="A819" s="22" t="s">
        <v>217</v>
      </c>
      <c r="B819" s="20">
        <f>VLOOKUP(A819,Table7[#All],2,)</f>
        <v>4</v>
      </c>
      <c r="C819" s="23" t="s">
        <v>91</v>
      </c>
      <c r="D819" s="20">
        <f>VLOOKUP(C819,Table8[#All],2,0)</f>
        <v>0</v>
      </c>
      <c r="E819" s="23" t="s">
        <v>92</v>
      </c>
      <c r="F819" s="20">
        <f>VLOOKUP(E819,Table9[#All],2,0)</f>
        <v>0</v>
      </c>
      <c r="G819" s="23" t="s">
        <v>93</v>
      </c>
      <c r="H819" s="20">
        <f>VLOOKUP(G819,Table10[#All],2,0)</f>
        <v>1</v>
      </c>
      <c r="I819" s="23" t="s">
        <v>119</v>
      </c>
      <c r="J819" s="20">
        <f>VLOOKUP(I819,Table11[#All],2,0)</f>
        <v>0</v>
      </c>
      <c r="K819" s="23" t="s">
        <v>98</v>
      </c>
      <c r="L819" s="20">
        <f>VLOOKUP(K819,Table12[#All],2,0)</f>
        <v>0</v>
      </c>
      <c r="M819" s="23" t="s">
        <v>126</v>
      </c>
      <c r="N819" s="20">
        <f>VLOOKUP(M819,Table13[#All],2,0)</f>
        <v>0</v>
      </c>
      <c r="O819" s="23" t="s">
        <v>119</v>
      </c>
      <c r="P819" s="20">
        <f>VLOOKUP(O819,Table14[#All],2,0)</f>
        <v>0</v>
      </c>
      <c r="Q819" s="23" t="s">
        <v>104</v>
      </c>
      <c r="R819" s="20">
        <f>VLOOKUP(Q819,Table16[#All],2,0)</f>
        <v>0</v>
      </c>
      <c r="S819" s="23" t="s">
        <v>111</v>
      </c>
      <c r="T819" s="20">
        <f>VLOOKUP(S819,Table17[#All],2,0)</f>
        <v>0</v>
      </c>
      <c r="U819" s="24">
        <v>271000</v>
      </c>
    </row>
    <row r="820" spans="1:21">
      <c r="A820" s="19" t="s">
        <v>199</v>
      </c>
      <c r="B820" s="20">
        <f>VLOOKUP(A820,Table7[#All],2,)</f>
        <v>19</v>
      </c>
      <c r="C820" s="20" t="s">
        <v>91</v>
      </c>
      <c r="D820" s="20">
        <f>VLOOKUP(C820,Table8[#All],2,0)</f>
        <v>0</v>
      </c>
      <c r="E820" s="20" t="s">
        <v>92</v>
      </c>
      <c r="F820" s="20">
        <f>VLOOKUP(E820,Table9[#All],2,0)</f>
        <v>0</v>
      </c>
      <c r="G820" s="20" t="s">
        <v>158</v>
      </c>
      <c r="H820" s="20">
        <f>VLOOKUP(G820,Table10[#All],2,0)</f>
        <v>5</v>
      </c>
      <c r="I820" s="20" t="s">
        <v>98</v>
      </c>
      <c r="J820" s="20">
        <f>VLOOKUP(I820,Table11[#All],2,0)</f>
        <v>1</v>
      </c>
      <c r="K820" s="20" t="s">
        <v>98</v>
      </c>
      <c r="L820" s="20">
        <f>VLOOKUP(K820,Table12[#All],2,0)</f>
        <v>0</v>
      </c>
      <c r="M820" s="20" t="s">
        <v>119</v>
      </c>
      <c r="N820" s="20">
        <f>VLOOKUP(M820,Table13[#All],2,0)</f>
        <v>1</v>
      </c>
      <c r="O820" s="20" t="s">
        <v>98</v>
      </c>
      <c r="P820" s="20">
        <f>VLOOKUP(O820,Table14[#All],2,0)</f>
        <v>1</v>
      </c>
      <c r="Q820" s="20" t="s">
        <v>104</v>
      </c>
      <c r="R820" s="20">
        <f>VLOOKUP(Q820,Table16[#All],2,0)</f>
        <v>0</v>
      </c>
      <c r="S820" s="20" t="s">
        <v>111</v>
      </c>
      <c r="T820" s="20">
        <f>VLOOKUP(S820,Table17[#All],2,0)</f>
        <v>0</v>
      </c>
      <c r="U820" s="21">
        <v>155000</v>
      </c>
    </row>
    <row r="821" spans="1:21">
      <c r="A821" s="22" t="s">
        <v>147</v>
      </c>
      <c r="B821" s="20">
        <f>VLOOKUP(A821,Table7[#All],2,)</f>
        <v>10</v>
      </c>
      <c r="C821" s="23" t="s">
        <v>91</v>
      </c>
      <c r="D821" s="20">
        <f>VLOOKUP(C821,Table8[#All],2,0)</f>
        <v>0</v>
      </c>
      <c r="E821" s="23" t="s">
        <v>129</v>
      </c>
      <c r="F821" s="20">
        <f>VLOOKUP(E821,Table9[#All],2,0)</f>
        <v>3</v>
      </c>
      <c r="G821" s="23" t="s">
        <v>93</v>
      </c>
      <c r="H821" s="20">
        <f>VLOOKUP(G821,Table10[#All],2,0)</f>
        <v>1</v>
      </c>
      <c r="I821" s="23" t="s">
        <v>119</v>
      </c>
      <c r="J821" s="20">
        <f>VLOOKUP(I821,Table11[#All],2,0)</f>
        <v>0</v>
      </c>
      <c r="K821" s="23" t="s">
        <v>98</v>
      </c>
      <c r="L821" s="20">
        <f>VLOOKUP(K821,Table12[#All],2,0)</f>
        <v>0</v>
      </c>
      <c r="M821" s="23" t="s">
        <v>126</v>
      </c>
      <c r="N821" s="20">
        <f>VLOOKUP(M821,Table13[#All],2,0)</f>
        <v>0</v>
      </c>
      <c r="O821" s="23" t="s">
        <v>119</v>
      </c>
      <c r="P821" s="20">
        <f>VLOOKUP(O821,Table14[#All],2,0)</f>
        <v>0</v>
      </c>
      <c r="Q821" s="23" t="s">
        <v>104</v>
      </c>
      <c r="R821" s="20">
        <f>VLOOKUP(Q821,Table16[#All],2,0)</f>
        <v>0</v>
      </c>
      <c r="S821" s="23" t="s">
        <v>150</v>
      </c>
      <c r="T821" s="20">
        <f>VLOOKUP(S821,Table17[#All],2,0)</f>
        <v>2</v>
      </c>
      <c r="U821" s="24">
        <v>224000</v>
      </c>
    </row>
    <row r="822" spans="1:21">
      <c r="A822" s="19" t="s">
        <v>209</v>
      </c>
      <c r="B822" s="20">
        <f>VLOOKUP(A822,Table7[#All],2,)</f>
        <v>0</v>
      </c>
      <c r="C822" s="20" t="s">
        <v>91</v>
      </c>
      <c r="D822" s="20">
        <f>VLOOKUP(C822,Table8[#All],2,0)</f>
        <v>0</v>
      </c>
      <c r="E822" s="20" t="s">
        <v>92</v>
      </c>
      <c r="F822" s="20">
        <f>VLOOKUP(E822,Table9[#All],2,0)</f>
        <v>0</v>
      </c>
      <c r="G822" s="20" t="s">
        <v>122</v>
      </c>
      <c r="H822" s="20">
        <f>VLOOKUP(G822,Table10[#All],2,0)</f>
        <v>0</v>
      </c>
      <c r="I822" s="20" t="s">
        <v>119</v>
      </c>
      <c r="J822" s="20">
        <f>VLOOKUP(I822,Table11[#All],2,0)</f>
        <v>0</v>
      </c>
      <c r="K822" s="20" t="s">
        <v>98</v>
      </c>
      <c r="L822" s="20">
        <f>VLOOKUP(K822,Table12[#All],2,0)</f>
        <v>0</v>
      </c>
      <c r="M822" s="20" t="s">
        <v>126</v>
      </c>
      <c r="N822" s="20">
        <f>VLOOKUP(M822,Table13[#All],2,0)</f>
        <v>0</v>
      </c>
      <c r="O822" s="20" t="s">
        <v>119</v>
      </c>
      <c r="P822" s="20">
        <f>VLOOKUP(O822,Table14[#All],2,0)</f>
        <v>0</v>
      </c>
      <c r="Q822" s="20" t="s">
        <v>104</v>
      </c>
      <c r="R822" s="20">
        <f>VLOOKUP(Q822,Table16[#All],2,0)</f>
        <v>0</v>
      </c>
      <c r="S822" s="20" t="s">
        <v>111</v>
      </c>
      <c r="T822" s="20">
        <f>VLOOKUP(S822,Table17[#All],2,0)</f>
        <v>0</v>
      </c>
      <c r="U822" s="21">
        <v>183000</v>
      </c>
    </row>
    <row r="823" spans="1:21">
      <c r="A823" s="22" t="s">
        <v>188</v>
      </c>
      <c r="B823" s="20">
        <f>VLOOKUP(A823,Table7[#All],2,)</f>
        <v>7</v>
      </c>
      <c r="C823" s="23" t="s">
        <v>91</v>
      </c>
      <c r="D823" s="20">
        <f>VLOOKUP(C823,Table8[#All],2,0)</f>
        <v>0</v>
      </c>
      <c r="E823" s="23" t="s">
        <v>186</v>
      </c>
      <c r="F823" s="20">
        <f>VLOOKUP(E823,Table9[#All],2,0)</f>
        <v>1</v>
      </c>
      <c r="G823" s="23" t="s">
        <v>93</v>
      </c>
      <c r="H823" s="20">
        <f>VLOOKUP(G823,Table10[#All],2,0)</f>
        <v>1</v>
      </c>
      <c r="I823" s="23" t="s">
        <v>139</v>
      </c>
      <c r="J823" s="20">
        <f>VLOOKUP(I823,Table11[#All],2,0)</f>
        <v>4</v>
      </c>
      <c r="K823" s="23" t="s">
        <v>98</v>
      </c>
      <c r="L823" s="20">
        <f>VLOOKUP(K823,Table12[#All],2,0)</f>
        <v>0</v>
      </c>
      <c r="M823" s="23" t="s">
        <v>98</v>
      </c>
      <c r="N823" s="20">
        <f>VLOOKUP(M823,Table13[#All],2,0)</f>
        <v>2</v>
      </c>
      <c r="O823" s="23" t="s">
        <v>98</v>
      </c>
      <c r="P823" s="20">
        <f>VLOOKUP(O823,Table14[#All],2,0)</f>
        <v>1</v>
      </c>
      <c r="Q823" s="23" t="s">
        <v>104</v>
      </c>
      <c r="R823" s="20">
        <f>VLOOKUP(Q823,Table16[#All],2,0)</f>
        <v>0</v>
      </c>
      <c r="S823" s="23" t="s">
        <v>111</v>
      </c>
      <c r="T823" s="20">
        <f>VLOOKUP(S823,Table17[#All],2,0)</f>
        <v>0</v>
      </c>
      <c r="U823" s="24">
        <v>93000</v>
      </c>
    </row>
    <row r="824" spans="1:21">
      <c r="A824" s="19" t="s">
        <v>121</v>
      </c>
      <c r="B824" s="20">
        <f>VLOOKUP(A824,Table7[#All],2,)</f>
        <v>17</v>
      </c>
      <c r="C824" s="20" t="s">
        <v>91</v>
      </c>
      <c r="D824" s="20">
        <f>VLOOKUP(C824,Table8[#All],2,0)</f>
        <v>0</v>
      </c>
      <c r="E824" s="20" t="s">
        <v>92</v>
      </c>
      <c r="F824" s="20">
        <f>VLOOKUP(E824,Table9[#All],2,0)</f>
        <v>0</v>
      </c>
      <c r="G824" s="20" t="s">
        <v>122</v>
      </c>
      <c r="H824" s="20">
        <f>VLOOKUP(G824,Table10[#All],2,0)</f>
        <v>0</v>
      </c>
      <c r="I824" s="20" t="s">
        <v>119</v>
      </c>
      <c r="J824" s="20">
        <f>VLOOKUP(I824,Table11[#All],2,0)</f>
        <v>0</v>
      </c>
      <c r="K824" s="20" t="s">
        <v>98</v>
      </c>
      <c r="L824" s="20">
        <f>VLOOKUP(K824,Table12[#All],2,0)</f>
        <v>0</v>
      </c>
      <c r="M824" s="20" t="s">
        <v>126</v>
      </c>
      <c r="N824" s="20">
        <f>VLOOKUP(M824,Table13[#All],2,0)</f>
        <v>0</v>
      </c>
      <c r="O824" s="20" t="s">
        <v>119</v>
      </c>
      <c r="P824" s="20">
        <f>VLOOKUP(O824,Table14[#All],2,0)</f>
        <v>0</v>
      </c>
      <c r="Q824" s="20" t="s">
        <v>104</v>
      </c>
      <c r="R824" s="20">
        <f>VLOOKUP(Q824,Table16[#All],2,0)</f>
        <v>0</v>
      </c>
      <c r="S824" s="20" t="s">
        <v>178</v>
      </c>
      <c r="T824" s="20">
        <f>VLOOKUP(S824,Table17[#All],2,0)</f>
        <v>5</v>
      </c>
      <c r="U824" s="21">
        <v>225000</v>
      </c>
    </row>
    <row r="825" spans="1:21">
      <c r="A825" s="22" t="s">
        <v>200</v>
      </c>
      <c r="B825" s="20">
        <f>VLOOKUP(A825,Table7[#All],2,)</f>
        <v>23</v>
      </c>
      <c r="C825" s="23" t="s">
        <v>91</v>
      </c>
      <c r="D825" s="20">
        <f>VLOOKUP(C825,Table8[#All],2,0)</f>
        <v>0</v>
      </c>
      <c r="E825" s="23" t="s">
        <v>92</v>
      </c>
      <c r="F825" s="20">
        <f>VLOOKUP(E825,Table9[#All],2,0)</f>
        <v>0</v>
      </c>
      <c r="G825" s="23" t="s">
        <v>176</v>
      </c>
      <c r="H825" s="20">
        <f>VLOOKUP(G825,Table10[#All],2,0)</f>
        <v>2</v>
      </c>
      <c r="I825" s="23" t="s">
        <v>98</v>
      </c>
      <c r="J825" s="20">
        <f>VLOOKUP(I825,Table11[#All],2,0)</f>
        <v>1</v>
      </c>
      <c r="K825" s="23" t="s">
        <v>98</v>
      </c>
      <c r="L825" s="20">
        <f>VLOOKUP(K825,Table12[#All],2,0)</f>
        <v>0</v>
      </c>
      <c r="M825" s="23" t="s">
        <v>98</v>
      </c>
      <c r="N825" s="20">
        <f>VLOOKUP(M825,Table13[#All],2,0)</f>
        <v>2</v>
      </c>
      <c r="O825" s="23" t="s">
        <v>98</v>
      </c>
      <c r="P825" s="20">
        <f>VLOOKUP(O825,Table14[#All],2,0)</f>
        <v>1</v>
      </c>
      <c r="Q825" s="23" t="s">
        <v>104</v>
      </c>
      <c r="R825" s="20">
        <f>VLOOKUP(Q825,Table16[#All],2,0)</f>
        <v>0</v>
      </c>
      <c r="S825" s="23" t="s">
        <v>111</v>
      </c>
      <c r="T825" s="20">
        <f>VLOOKUP(S825,Table17[#All],2,0)</f>
        <v>0</v>
      </c>
      <c r="U825" s="24">
        <v>139500</v>
      </c>
    </row>
    <row r="826" spans="1:21">
      <c r="A826" s="19" t="s">
        <v>163</v>
      </c>
      <c r="B826" s="20">
        <f>VLOOKUP(A826,Table7[#All],2,)</f>
        <v>5</v>
      </c>
      <c r="C826" s="20" t="s">
        <v>91</v>
      </c>
      <c r="D826" s="20">
        <f>VLOOKUP(C826,Table8[#All],2,0)</f>
        <v>0</v>
      </c>
      <c r="E826" s="20" t="s">
        <v>92</v>
      </c>
      <c r="F826" s="20">
        <f>VLOOKUP(E826,Table9[#All],2,0)</f>
        <v>0</v>
      </c>
      <c r="G826" s="20" t="s">
        <v>93</v>
      </c>
      <c r="H826" s="20">
        <f>VLOOKUP(G826,Table10[#All],2,0)</f>
        <v>1</v>
      </c>
      <c r="I826" s="20" t="s">
        <v>119</v>
      </c>
      <c r="J826" s="20">
        <f>VLOOKUP(I826,Table11[#All],2,0)</f>
        <v>0</v>
      </c>
      <c r="K826" s="20" t="s">
        <v>119</v>
      </c>
      <c r="L826" s="20">
        <f>VLOOKUP(K826,Table12[#All],2,0)</f>
        <v>1</v>
      </c>
      <c r="M826" s="20" t="s">
        <v>126</v>
      </c>
      <c r="N826" s="20">
        <f>VLOOKUP(M826,Table13[#All],2,0)</f>
        <v>0</v>
      </c>
      <c r="O826" s="20" t="s">
        <v>119</v>
      </c>
      <c r="P826" s="20">
        <f>VLOOKUP(O826,Table14[#All],2,0)</f>
        <v>0</v>
      </c>
      <c r="Q826" s="20" t="s">
        <v>104</v>
      </c>
      <c r="R826" s="20">
        <f>VLOOKUP(Q826,Table16[#All],2,0)</f>
        <v>0</v>
      </c>
      <c r="S826" s="20" t="s">
        <v>150</v>
      </c>
      <c r="T826" s="20">
        <f>VLOOKUP(S826,Table17[#All],2,0)</f>
        <v>2</v>
      </c>
      <c r="U826" s="21">
        <v>232600</v>
      </c>
    </row>
    <row r="827" spans="1:21">
      <c r="A827" s="22" t="s">
        <v>147</v>
      </c>
      <c r="B827" s="20">
        <f>VLOOKUP(A827,Table7[#All],2,)</f>
        <v>10</v>
      </c>
      <c r="C827" s="23" t="s">
        <v>151</v>
      </c>
      <c r="D827" s="20">
        <f>VLOOKUP(C827,Table8[#All],2,0)</f>
        <v>2</v>
      </c>
      <c r="E827" s="23" t="s">
        <v>92</v>
      </c>
      <c r="F827" s="20">
        <f>VLOOKUP(E827,Table9[#All],2,0)</f>
        <v>0</v>
      </c>
      <c r="G827" s="23" t="s">
        <v>93</v>
      </c>
      <c r="H827" s="20">
        <f>VLOOKUP(G827,Table10[#All],2,0)</f>
        <v>1</v>
      </c>
      <c r="I827" s="23" t="s">
        <v>126</v>
      </c>
      <c r="J827" s="20">
        <f>VLOOKUP(I827,Table11[#All],2,0)</f>
        <v>2</v>
      </c>
      <c r="K827" s="23" t="s">
        <v>98</v>
      </c>
      <c r="L827" s="20">
        <f>VLOOKUP(K827,Table12[#All],2,0)</f>
        <v>0</v>
      </c>
      <c r="M827" s="23" t="s">
        <v>126</v>
      </c>
      <c r="N827" s="20">
        <f>VLOOKUP(M827,Table13[#All],2,0)</f>
        <v>0</v>
      </c>
      <c r="O827" s="23" t="s">
        <v>126</v>
      </c>
      <c r="P827" s="20">
        <f>VLOOKUP(O827,Table14[#All],2,0)</f>
        <v>2</v>
      </c>
      <c r="Q827" s="23" t="s">
        <v>104</v>
      </c>
      <c r="R827" s="20">
        <f>VLOOKUP(Q827,Table16[#All],2,0)</f>
        <v>0</v>
      </c>
      <c r="S827" s="23" t="s">
        <v>150</v>
      </c>
      <c r="T827" s="20">
        <f>VLOOKUP(S827,Table17[#All],2,0)</f>
        <v>2</v>
      </c>
      <c r="U827" s="24">
        <v>385000</v>
      </c>
    </row>
    <row r="828" spans="1:21">
      <c r="A828" s="19" t="s">
        <v>197</v>
      </c>
      <c r="B828" s="20">
        <f>VLOOKUP(A828,Table7[#All],2,)</f>
        <v>8</v>
      </c>
      <c r="C828" s="20" t="s">
        <v>91</v>
      </c>
      <c r="D828" s="20">
        <f>VLOOKUP(C828,Table8[#All],2,0)</f>
        <v>0</v>
      </c>
      <c r="E828" s="20" t="s">
        <v>92</v>
      </c>
      <c r="F828" s="20">
        <f>VLOOKUP(E828,Table9[#All],2,0)</f>
        <v>0</v>
      </c>
      <c r="G828" s="20" t="s">
        <v>238</v>
      </c>
      <c r="H828" s="20">
        <f>VLOOKUP(G828,Table10[#All],2,0)</f>
        <v>3</v>
      </c>
      <c r="I828" s="20" t="s">
        <v>98</v>
      </c>
      <c r="J828" s="20">
        <f>VLOOKUP(I828,Table11[#All],2,0)</f>
        <v>1</v>
      </c>
      <c r="K828" s="20" t="s">
        <v>98</v>
      </c>
      <c r="L828" s="20">
        <f>VLOOKUP(K828,Table12[#All],2,0)</f>
        <v>0</v>
      </c>
      <c r="M828" s="20" t="s">
        <v>119</v>
      </c>
      <c r="N828" s="20">
        <f>VLOOKUP(M828,Table13[#All],2,0)</f>
        <v>1</v>
      </c>
      <c r="O828" s="20" t="s">
        <v>119</v>
      </c>
      <c r="P828" s="20">
        <f>VLOOKUP(O828,Table14[#All],2,0)</f>
        <v>0</v>
      </c>
      <c r="Q828" s="20" t="s">
        <v>104</v>
      </c>
      <c r="R828" s="20">
        <f>VLOOKUP(Q828,Table16[#All],2,0)</f>
        <v>0</v>
      </c>
      <c r="S828" s="20" t="s">
        <v>111</v>
      </c>
      <c r="T828" s="20">
        <f>VLOOKUP(S828,Table17[#All],2,0)</f>
        <v>0</v>
      </c>
      <c r="U828" s="21">
        <v>109500</v>
      </c>
    </row>
    <row r="829" spans="1:21">
      <c r="A829" s="22" t="s">
        <v>165</v>
      </c>
      <c r="B829" s="20">
        <f>VLOOKUP(A829,Table7[#All],2,)</f>
        <v>12</v>
      </c>
      <c r="C829" s="23" t="s">
        <v>91</v>
      </c>
      <c r="D829" s="20">
        <f>VLOOKUP(C829,Table8[#All],2,0)</f>
        <v>0</v>
      </c>
      <c r="E829" s="23" t="s">
        <v>92</v>
      </c>
      <c r="F829" s="20">
        <f>VLOOKUP(E829,Table9[#All],2,0)</f>
        <v>0</v>
      </c>
      <c r="G829" s="23" t="s">
        <v>93</v>
      </c>
      <c r="H829" s="20">
        <f>VLOOKUP(G829,Table10[#All],2,0)</f>
        <v>1</v>
      </c>
      <c r="I829" s="23" t="s">
        <v>119</v>
      </c>
      <c r="J829" s="20">
        <f>VLOOKUP(I829,Table11[#All],2,0)</f>
        <v>0</v>
      </c>
      <c r="K829" s="23" t="s">
        <v>98</v>
      </c>
      <c r="L829" s="20">
        <f>VLOOKUP(K829,Table12[#All],2,0)</f>
        <v>0</v>
      </c>
      <c r="M829" s="23" t="s">
        <v>126</v>
      </c>
      <c r="N829" s="20">
        <f>VLOOKUP(M829,Table13[#All],2,0)</f>
        <v>0</v>
      </c>
      <c r="O829" s="23" t="s">
        <v>119</v>
      </c>
      <c r="P829" s="20">
        <f>VLOOKUP(O829,Table14[#All],2,0)</f>
        <v>0</v>
      </c>
      <c r="Q829" s="23" t="s">
        <v>104</v>
      </c>
      <c r="R829" s="20">
        <f>VLOOKUP(Q829,Table16[#All],2,0)</f>
        <v>0</v>
      </c>
      <c r="S829" s="23" t="s">
        <v>111</v>
      </c>
      <c r="T829" s="20">
        <f>VLOOKUP(S829,Table17[#All],2,0)</f>
        <v>0</v>
      </c>
      <c r="U829" s="24">
        <v>189000</v>
      </c>
    </row>
    <row r="830" spans="1:21">
      <c r="A830" s="19" t="s">
        <v>199</v>
      </c>
      <c r="B830" s="20">
        <f>VLOOKUP(A830,Table7[#All],2,)</f>
        <v>19</v>
      </c>
      <c r="C830" s="20" t="s">
        <v>91</v>
      </c>
      <c r="D830" s="20">
        <f>VLOOKUP(C830,Table8[#All],2,0)</f>
        <v>0</v>
      </c>
      <c r="E830" s="20" t="s">
        <v>92</v>
      </c>
      <c r="F830" s="20">
        <f>VLOOKUP(E830,Table9[#All],2,0)</f>
        <v>0</v>
      </c>
      <c r="G830" s="20" t="s">
        <v>122</v>
      </c>
      <c r="H830" s="20">
        <f>VLOOKUP(G830,Table10[#All],2,0)</f>
        <v>0</v>
      </c>
      <c r="I830" s="20" t="s">
        <v>98</v>
      </c>
      <c r="J830" s="20">
        <f>VLOOKUP(I830,Table11[#All],2,0)</f>
        <v>1</v>
      </c>
      <c r="K830" s="20" t="s">
        <v>119</v>
      </c>
      <c r="L830" s="20">
        <f>VLOOKUP(K830,Table12[#All],2,0)</f>
        <v>1</v>
      </c>
      <c r="M830" s="20" t="s">
        <v>98</v>
      </c>
      <c r="N830" s="20">
        <f>VLOOKUP(M830,Table13[#All],2,0)</f>
        <v>2</v>
      </c>
      <c r="O830" s="20" t="s">
        <v>98</v>
      </c>
      <c r="P830" s="20">
        <f>VLOOKUP(O830,Table14[#All],2,0)</f>
        <v>1</v>
      </c>
      <c r="Q830" s="20" t="s">
        <v>104</v>
      </c>
      <c r="R830" s="20">
        <f>VLOOKUP(Q830,Table16[#All],2,0)</f>
        <v>0</v>
      </c>
      <c r="S830" s="20" t="s">
        <v>172</v>
      </c>
      <c r="T830" s="20">
        <f>VLOOKUP(S830,Table17[#All],2,0)</f>
        <v>1</v>
      </c>
      <c r="U830" s="21">
        <v>185000</v>
      </c>
    </row>
    <row r="831" spans="1:21">
      <c r="A831" s="22" t="s">
        <v>163</v>
      </c>
      <c r="B831" s="20">
        <f>VLOOKUP(A831,Table7[#All],2,)</f>
        <v>5</v>
      </c>
      <c r="C831" s="23" t="s">
        <v>91</v>
      </c>
      <c r="D831" s="20">
        <f>VLOOKUP(C831,Table8[#All],2,0)</f>
        <v>0</v>
      </c>
      <c r="E831" s="23" t="s">
        <v>142</v>
      </c>
      <c r="F831" s="20">
        <f>VLOOKUP(E831,Table9[#All],2,0)</f>
        <v>4</v>
      </c>
      <c r="G831" s="23" t="s">
        <v>122</v>
      </c>
      <c r="H831" s="20">
        <f>VLOOKUP(G831,Table10[#All],2,0)</f>
        <v>0</v>
      </c>
      <c r="I831" s="23" t="s">
        <v>119</v>
      </c>
      <c r="J831" s="20">
        <f>VLOOKUP(I831,Table11[#All],2,0)</f>
        <v>0</v>
      </c>
      <c r="K831" s="23" t="s">
        <v>98</v>
      </c>
      <c r="L831" s="20">
        <f>VLOOKUP(K831,Table12[#All],2,0)</f>
        <v>0</v>
      </c>
      <c r="M831" s="23" t="s">
        <v>126</v>
      </c>
      <c r="N831" s="20">
        <f>VLOOKUP(M831,Table13[#All],2,0)</f>
        <v>0</v>
      </c>
      <c r="O831" s="23" t="s">
        <v>119</v>
      </c>
      <c r="P831" s="20">
        <f>VLOOKUP(O831,Table14[#All],2,0)</f>
        <v>0</v>
      </c>
      <c r="Q831" s="23" t="s">
        <v>104</v>
      </c>
      <c r="R831" s="20">
        <f>VLOOKUP(Q831,Table16[#All],2,0)</f>
        <v>0</v>
      </c>
      <c r="S831" s="23" t="s">
        <v>111</v>
      </c>
      <c r="T831" s="20">
        <f>VLOOKUP(S831,Table17[#All],2,0)</f>
        <v>0</v>
      </c>
      <c r="U831" s="24">
        <v>147400</v>
      </c>
    </row>
    <row r="832" spans="1:21">
      <c r="A832" s="19" t="s">
        <v>89</v>
      </c>
      <c r="B832" s="20">
        <f>VLOOKUP(A832,Table7[#All],2,)</f>
        <v>11</v>
      </c>
      <c r="C832" s="20" t="s">
        <v>91</v>
      </c>
      <c r="D832" s="20">
        <f>VLOOKUP(C832,Table8[#All],2,0)</f>
        <v>0</v>
      </c>
      <c r="E832" s="20" t="s">
        <v>92</v>
      </c>
      <c r="F832" s="20">
        <f>VLOOKUP(E832,Table9[#All],2,0)</f>
        <v>0</v>
      </c>
      <c r="G832" s="20" t="s">
        <v>93</v>
      </c>
      <c r="H832" s="20">
        <f>VLOOKUP(G832,Table10[#All],2,0)</f>
        <v>1</v>
      </c>
      <c r="I832" s="20" t="s">
        <v>98</v>
      </c>
      <c r="J832" s="20">
        <f>VLOOKUP(I832,Table11[#All],2,0)</f>
        <v>1</v>
      </c>
      <c r="K832" s="20" t="s">
        <v>98</v>
      </c>
      <c r="L832" s="20">
        <f>VLOOKUP(K832,Table12[#All],2,0)</f>
        <v>0</v>
      </c>
      <c r="M832" s="20" t="s">
        <v>98</v>
      </c>
      <c r="N832" s="20">
        <f>VLOOKUP(M832,Table13[#All],2,0)</f>
        <v>2</v>
      </c>
      <c r="O832" s="20" t="s">
        <v>98</v>
      </c>
      <c r="P832" s="20">
        <f>VLOOKUP(O832,Table14[#All],2,0)</f>
        <v>1</v>
      </c>
      <c r="Q832" s="20" t="s">
        <v>104</v>
      </c>
      <c r="R832" s="20">
        <f>VLOOKUP(Q832,Table16[#All],2,0)</f>
        <v>0</v>
      </c>
      <c r="S832" s="20" t="s">
        <v>111</v>
      </c>
      <c r="T832" s="20">
        <f>VLOOKUP(S832,Table17[#All],2,0)</f>
        <v>0</v>
      </c>
      <c r="U832" s="21">
        <v>166000</v>
      </c>
    </row>
    <row r="833" spans="1:21">
      <c r="A833" s="22" t="s">
        <v>163</v>
      </c>
      <c r="B833" s="20">
        <f>VLOOKUP(A833,Table7[#All],2,)</f>
        <v>5</v>
      </c>
      <c r="C833" s="23" t="s">
        <v>91</v>
      </c>
      <c r="D833" s="20">
        <f>VLOOKUP(C833,Table8[#All],2,0)</f>
        <v>0</v>
      </c>
      <c r="E833" s="23" t="s">
        <v>129</v>
      </c>
      <c r="F833" s="20">
        <f>VLOOKUP(E833,Table9[#All],2,0)</f>
        <v>3</v>
      </c>
      <c r="G833" s="23" t="s">
        <v>122</v>
      </c>
      <c r="H833" s="20">
        <f>VLOOKUP(G833,Table10[#All],2,0)</f>
        <v>0</v>
      </c>
      <c r="I833" s="23" t="s">
        <v>119</v>
      </c>
      <c r="J833" s="20">
        <f>VLOOKUP(I833,Table11[#All],2,0)</f>
        <v>0</v>
      </c>
      <c r="K833" s="23" t="s">
        <v>98</v>
      </c>
      <c r="L833" s="20">
        <f>VLOOKUP(K833,Table12[#All],2,0)</f>
        <v>0</v>
      </c>
      <c r="M833" s="23" t="s">
        <v>126</v>
      </c>
      <c r="N833" s="20">
        <f>VLOOKUP(M833,Table13[#All],2,0)</f>
        <v>0</v>
      </c>
      <c r="O833" s="23" t="s">
        <v>119</v>
      </c>
      <c r="P833" s="20">
        <f>VLOOKUP(O833,Table14[#All],2,0)</f>
        <v>0</v>
      </c>
      <c r="Q833" s="23" t="s">
        <v>104</v>
      </c>
      <c r="R833" s="20">
        <f>VLOOKUP(Q833,Table16[#All],2,0)</f>
        <v>0</v>
      </c>
      <c r="S833" s="23" t="s">
        <v>111</v>
      </c>
      <c r="T833" s="20">
        <f>VLOOKUP(S833,Table17[#All],2,0)</f>
        <v>0</v>
      </c>
      <c r="U833" s="24">
        <v>151000</v>
      </c>
    </row>
    <row r="834" spans="1:21">
      <c r="A834" s="19" t="s">
        <v>209</v>
      </c>
      <c r="B834" s="20">
        <f>VLOOKUP(A834,Table7[#All],2,)</f>
        <v>0</v>
      </c>
      <c r="C834" s="20" t="s">
        <v>91</v>
      </c>
      <c r="D834" s="20">
        <f>VLOOKUP(C834,Table8[#All],2,0)</f>
        <v>0</v>
      </c>
      <c r="E834" s="20" t="s">
        <v>92</v>
      </c>
      <c r="F834" s="20">
        <f>VLOOKUP(E834,Table9[#All],2,0)</f>
        <v>0</v>
      </c>
      <c r="G834" s="20" t="s">
        <v>122</v>
      </c>
      <c r="H834" s="20">
        <f>VLOOKUP(G834,Table10[#All],2,0)</f>
        <v>0</v>
      </c>
      <c r="I834" s="20" t="s">
        <v>119</v>
      </c>
      <c r="J834" s="20">
        <f>VLOOKUP(I834,Table11[#All],2,0)</f>
        <v>0</v>
      </c>
      <c r="K834" s="20" t="s">
        <v>98</v>
      </c>
      <c r="L834" s="20">
        <f>VLOOKUP(K834,Table12[#All],2,0)</f>
        <v>0</v>
      </c>
      <c r="M834" s="20" t="s">
        <v>126</v>
      </c>
      <c r="N834" s="20">
        <f>VLOOKUP(M834,Table13[#All],2,0)</f>
        <v>0</v>
      </c>
      <c r="O834" s="20" t="s">
        <v>119</v>
      </c>
      <c r="P834" s="20">
        <f>VLOOKUP(O834,Table14[#All],2,0)</f>
        <v>0</v>
      </c>
      <c r="Q834" s="20" t="s">
        <v>104</v>
      </c>
      <c r="R834" s="20">
        <f>VLOOKUP(Q834,Table16[#All],2,0)</f>
        <v>0</v>
      </c>
      <c r="S834" s="20" t="s">
        <v>111</v>
      </c>
      <c r="T834" s="20">
        <f>VLOOKUP(S834,Table17[#All],2,0)</f>
        <v>0</v>
      </c>
      <c r="U834" s="21">
        <v>237000</v>
      </c>
    </row>
    <row r="835" spans="1:21">
      <c r="A835" s="22" t="s">
        <v>89</v>
      </c>
      <c r="B835" s="20">
        <f>VLOOKUP(A835,Table7[#All],2,)</f>
        <v>11</v>
      </c>
      <c r="C835" s="23" t="s">
        <v>91</v>
      </c>
      <c r="D835" s="20">
        <f>VLOOKUP(C835,Table8[#All],2,0)</f>
        <v>0</v>
      </c>
      <c r="E835" s="23" t="s">
        <v>92</v>
      </c>
      <c r="F835" s="20">
        <f>VLOOKUP(E835,Table9[#All],2,0)</f>
        <v>0</v>
      </c>
      <c r="G835" s="23" t="s">
        <v>93</v>
      </c>
      <c r="H835" s="20">
        <f>VLOOKUP(G835,Table10[#All],2,0)</f>
        <v>1</v>
      </c>
      <c r="I835" s="23" t="s">
        <v>98</v>
      </c>
      <c r="J835" s="20">
        <f>VLOOKUP(I835,Table11[#All],2,0)</f>
        <v>1</v>
      </c>
      <c r="K835" s="23" t="s">
        <v>98</v>
      </c>
      <c r="L835" s="20">
        <f>VLOOKUP(K835,Table12[#All],2,0)</f>
        <v>0</v>
      </c>
      <c r="M835" s="23" t="s">
        <v>98</v>
      </c>
      <c r="N835" s="20">
        <f>VLOOKUP(M835,Table13[#All],2,0)</f>
        <v>2</v>
      </c>
      <c r="O835" s="23" t="s">
        <v>98</v>
      </c>
      <c r="P835" s="20">
        <f>VLOOKUP(O835,Table14[#All],2,0)</f>
        <v>1</v>
      </c>
      <c r="Q835" s="23" t="s">
        <v>104</v>
      </c>
      <c r="R835" s="20">
        <f>VLOOKUP(Q835,Table16[#All],2,0)</f>
        <v>0</v>
      </c>
      <c r="S835" s="23" t="s">
        <v>111</v>
      </c>
      <c r="T835" s="20">
        <f>VLOOKUP(S835,Table17[#All],2,0)</f>
        <v>0</v>
      </c>
      <c r="U835" s="24">
        <v>167000</v>
      </c>
    </row>
    <row r="836" spans="1:21">
      <c r="A836" s="19" t="s">
        <v>89</v>
      </c>
      <c r="B836" s="20">
        <f>VLOOKUP(A836,Table7[#All],2,)</f>
        <v>11</v>
      </c>
      <c r="C836" s="20" t="s">
        <v>91</v>
      </c>
      <c r="D836" s="20">
        <f>VLOOKUP(C836,Table8[#All],2,0)</f>
        <v>0</v>
      </c>
      <c r="E836" s="20" t="s">
        <v>92</v>
      </c>
      <c r="F836" s="20">
        <f>VLOOKUP(E836,Table9[#All],2,0)</f>
        <v>0</v>
      </c>
      <c r="G836" s="20" t="s">
        <v>93</v>
      </c>
      <c r="H836" s="20">
        <f>VLOOKUP(G836,Table10[#All],2,0)</f>
        <v>1</v>
      </c>
      <c r="I836" s="20" t="s">
        <v>98</v>
      </c>
      <c r="J836" s="20">
        <f>VLOOKUP(I836,Table11[#All],2,0)</f>
        <v>1</v>
      </c>
      <c r="K836" s="20" t="s">
        <v>98</v>
      </c>
      <c r="L836" s="20">
        <f>VLOOKUP(K836,Table12[#All],2,0)</f>
        <v>0</v>
      </c>
      <c r="M836" s="20" t="s">
        <v>119</v>
      </c>
      <c r="N836" s="20">
        <f>VLOOKUP(M836,Table13[#All],2,0)</f>
        <v>1</v>
      </c>
      <c r="O836" s="20" t="s">
        <v>98</v>
      </c>
      <c r="P836" s="20">
        <f>VLOOKUP(O836,Table14[#All],2,0)</f>
        <v>1</v>
      </c>
      <c r="Q836" s="20" t="s">
        <v>104</v>
      </c>
      <c r="R836" s="20">
        <f>VLOOKUP(Q836,Table16[#All],2,0)</f>
        <v>0</v>
      </c>
      <c r="S836" s="20" t="s">
        <v>111</v>
      </c>
      <c r="T836" s="20">
        <f>VLOOKUP(S836,Table17[#All],2,0)</f>
        <v>0</v>
      </c>
      <c r="U836" s="21">
        <v>139950</v>
      </c>
    </row>
    <row r="837" spans="1:21">
      <c r="A837" s="22" t="s">
        <v>169</v>
      </c>
      <c r="B837" s="20">
        <f>VLOOKUP(A837,Table7[#All],2,)</f>
        <v>9</v>
      </c>
      <c r="C837" s="23" t="s">
        <v>91</v>
      </c>
      <c r="D837" s="20">
        <f>VLOOKUP(C837,Table8[#All],2,0)</f>
        <v>0</v>
      </c>
      <c r="E837" s="23" t="s">
        <v>92</v>
      </c>
      <c r="F837" s="20">
        <f>VLOOKUP(E837,Table9[#All],2,0)</f>
        <v>0</v>
      </c>
      <c r="G837" s="23" t="s">
        <v>93</v>
      </c>
      <c r="H837" s="20">
        <f>VLOOKUP(G837,Table10[#All],2,0)</f>
        <v>1</v>
      </c>
      <c r="I837" s="23" t="s">
        <v>119</v>
      </c>
      <c r="J837" s="20">
        <f>VLOOKUP(I837,Table11[#All],2,0)</f>
        <v>0</v>
      </c>
      <c r="K837" s="23" t="s">
        <v>98</v>
      </c>
      <c r="L837" s="20">
        <f>VLOOKUP(K837,Table12[#All],2,0)</f>
        <v>0</v>
      </c>
      <c r="M837" s="23" t="s">
        <v>98</v>
      </c>
      <c r="N837" s="20">
        <f>VLOOKUP(M837,Table13[#All],2,0)</f>
        <v>2</v>
      </c>
      <c r="O837" s="23" t="s">
        <v>119</v>
      </c>
      <c r="P837" s="20">
        <f>VLOOKUP(O837,Table14[#All],2,0)</f>
        <v>0</v>
      </c>
      <c r="Q837" s="23" t="s">
        <v>104</v>
      </c>
      <c r="R837" s="20">
        <f>VLOOKUP(Q837,Table16[#All],2,0)</f>
        <v>0</v>
      </c>
      <c r="S837" s="23" t="s">
        <v>111</v>
      </c>
      <c r="T837" s="20">
        <f>VLOOKUP(S837,Table17[#All],2,0)</f>
        <v>0</v>
      </c>
      <c r="U837" s="24">
        <v>128000</v>
      </c>
    </row>
    <row r="838" spans="1:21">
      <c r="A838" s="19" t="s">
        <v>188</v>
      </c>
      <c r="B838" s="20">
        <f>VLOOKUP(A838,Table7[#All],2,)</f>
        <v>7</v>
      </c>
      <c r="C838" s="20" t="s">
        <v>91</v>
      </c>
      <c r="D838" s="20">
        <f>VLOOKUP(C838,Table8[#All],2,0)</f>
        <v>0</v>
      </c>
      <c r="E838" s="20" t="s">
        <v>92</v>
      </c>
      <c r="F838" s="20">
        <f>VLOOKUP(E838,Table9[#All],2,0)</f>
        <v>0</v>
      </c>
      <c r="G838" s="20" t="s">
        <v>93</v>
      </c>
      <c r="H838" s="20">
        <f>VLOOKUP(G838,Table10[#All],2,0)</f>
        <v>1</v>
      </c>
      <c r="I838" s="20" t="s">
        <v>98</v>
      </c>
      <c r="J838" s="20">
        <f>VLOOKUP(I838,Table11[#All],2,0)</f>
        <v>1</v>
      </c>
      <c r="K838" s="20" t="s">
        <v>98</v>
      </c>
      <c r="L838" s="20">
        <f>VLOOKUP(K838,Table12[#All],2,0)</f>
        <v>0</v>
      </c>
      <c r="M838" s="20" t="s">
        <v>119</v>
      </c>
      <c r="N838" s="20">
        <f>VLOOKUP(M838,Table13[#All],2,0)</f>
        <v>1</v>
      </c>
      <c r="O838" s="20" t="s">
        <v>98</v>
      </c>
      <c r="P838" s="20">
        <f>VLOOKUP(O838,Table14[#All],2,0)</f>
        <v>1</v>
      </c>
      <c r="Q838" s="20" t="s">
        <v>104</v>
      </c>
      <c r="R838" s="20">
        <f>VLOOKUP(Q838,Table16[#All],2,0)</f>
        <v>0</v>
      </c>
      <c r="S838" s="20" t="s">
        <v>111</v>
      </c>
      <c r="T838" s="20">
        <f>VLOOKUP(S838,Table17[#All],2,0)</f>
        <v>0</v>
      </c>
      <c r="U838" s="21">
        <v>153500</v>
      </c>
    </row>
    <row r="839" spans="1:21">
      <c r="A839" s="22" t="s">
        <v>141</v>
      </c>
      <c r="B839" s="20">
        <f>VLOOKUP(A839,Table7[#All],2,)</f>
        <v>22</v>
      </c>
      <c r="C839" s="23" t="s">
        <v>91</v>
      </c>
      <c r="D839" s="20">
        <f>VLOOKUP(C839,Table8[#All],2,0)</f>
        <v>0</v>
      </c>
      <c r="E839" s="23" t="s">
        <v>142</v>
      </c>
      <c r="F839" s="20">
        <f>VLOOKUP(E839,Table9[#All],2,0)</f>
        <v>4</v>
      </c>
      <c r="G839" s="23" t="s">
        <v>122</v>
      </c>
      <c r="H839" s="20">
        <f>VLOOKUP(G839,Table10[#All],2,0)</f>
        <v>0</v>
      </c>
      <c r="I839" s="23" t="s">
        <v>98</v>
      </c>
      <c r="J839" s="20">
        <f>VLOOKUP(I839,Table11[#All],2,0)</f>
        <v>1</v>
      </c>
      <c r="K839" s="23" t="s">
        <v>98</v>
      </c>
      <c r="L839" s="20">
        <f>VLOOKUP(K839,Table12[#All],2,0)</f>
        <v>0</v>
      </c>
      <c r="M839" s="23" t="s">
        <v>98</v>
      </c>
      <c r="N839" s="20">
        <f>VLOOKUP(M839,Table13[#All],2,0)</f>
        <v>2</v>
      </c>
      <c r="O839" s="23" t="s">
        <v>98</v>
      </c>
      <c r="P839" s="20">
        <f>VLOOKUP(O839,Table14[#All],2,0)</f>
        <v>1</v>
      </c>
      <c r="Q839" s="23" t="s">
        <v>104</v>
      </c>
      <c r="R839" s="20">
        <f>VLOOKUP(Q839,Table16[#All],2,0)</f>
        <v>0</v>
      </c>
      <c r="S839" s="23" t="s">
        <v>111</v>
      </c>
      <c r="T839" s="20">
        <f>VLOOKUP(S839,Table17[#All],2,0)</f>
        <v>0</v>
      </c>
      <c r="U839" s="24">
        <v>100000</v>
      </c>
    </row>
    <row r="840" spans="1:21">
      <c r="A840" s="19" t="s">
        <v>209</v>
      </c>
      <c r="B840" s="20">
        <f>VLOOKUP(A840,Table7[#All],2,)</f>
        <v>0</v>
      </c>
      <c r="C840" s="20" t="s">
        <v>91</v>
      </c>
      <c r="D840" s="20">
        <f>VLOOKUP(C840,Table8[#All],2,0)</f>
        <v>0</v>
      </c>
      <c r="E840" s="20" t="s">
        <v>92</v>
      </c>
      <c r="F840" s="20">
        <f>VLOOKUP(E840,Table9[#All],2,0)</f>
        <v>0</v>
      </c>
      <c r="G840" s="20" t="s">
        <v>93</v>
      </c>
      <c r="H840" s="20">
        <f>VLOOKUP(G840,Table10[#All],2,0)</f>
        <v>1</v>
      </c>
      <c r="I840" s="20" t="s">
        <v>119</v>
      </c>
      <c r="J840" s="20">
        <f>VLOOKUP(I840,Table11[#All],2,0)</f>
        <v>0</v>
      </c>
      <c r="K840" s="20" t="s">
        <v>98</v>
      </c>
      <c r="L840" s="20">
        <f>VLOOKUP(K840,Table12[#All],2,0)</f>
        <v>0</v>
      </c>
      <c r="M840" s="20" t="s">
        <v>126</v>
      </c>
      <c r="N840" s="20">
        <f>VLOOKUP(M840,Table13[#All],2,0)</f>
        <v>0</v>
      </c>
      <c r="O840" s="20" t="s">
        <v>119</v>
      </c>
      <c r="P840" s="20">
        <f>VLOOKUP(O840,Table14[#All],2,0)</f>
        <v>0</v>
      </c>
      <c r="Q840" s="20" t="s">
        <v>104</v>
      </c>
      <c r="R840" s="20">
        <f>VLOOKUP(Q840,Table16[#All],2,0)</f>
        <v>0</v>
      </c>
      <c r="S840" s="20" t="s">
        <v>111</v>
      </c>
      <c r="T840" s="20">
        <f>VLOOKUP(S840,Table17[#All],2,0)</f>
        <v>0</v>
      </c>
      <c r="U840" s="21">
        <v>144000</v>
      </c>
    </row>
    <row r="841" spans="1:21">
      <c r="A841" s="22" t="s">
        <v>206</v>
      </c>
      <c r="B841" s="20">
        <f>VLOOKUP(A841,Table7[#All],2,)</f>
        <v>15</v>
      </c>
      <c r="C841" s="23" t="s">
        <v>91</v>
      </c>
      <c r="D841" s="20">
        <f>VLOOKUP(C841,Table8[#All],2,0)</f>
        <v>0</v>
      </c>
      <c r="E841" s="23" t="s">
        <v>92</v>
      </c>
      <c r="F841" s="20">
        <f>VLOOKUP(E841,Table9[#All],2,0)</f>
        <v>0</v>
      </c>
      <c r="G841" s="23" t="s">
        <v>176</v>
      </c>
      <c r="H841" s="20">
        <f>VLOOKUP(G841,Table10[#All],2,0)</f>
        <v>2</v>
      </c>
      <c r="I841" s="23" t="s">
        <v>98</v>
      </c>
      <c r="J841" s="20">
        <f>VLOOKUP(I841,Table11[#All],2,0)</f>
        <v>1</v>
      </c>
      <c r="K841" s="23" t="s">
        <v>98</v>
      </c>
      <c r="L841" s="20">
        <f>VLOOKUP(K841,Table12[#All],2,0)</f>
        <v>0</v>
      </c>
      <c r="M841" s="23" t="s">
        <v>126</v>
      </c>
      <c r="N841" s="20">
        <f>VLOOKUP(M841,Table13[#All],2,0)</f>
        <v>0</v>
      </c>
      <c r="O841" s="23" t="s">
        <v>98</v>
      </c>
      <c r="P841" s="20">
        <f>VLOOKUP(O841,Table14[#All],2,0)</f>
        <v>1</v>
      </c>
      <c r="Q841" s="23" t="s">
        <v>104</v>
      </c>
      <c r="R841" s="20">
        <f>VLOOKUP(Q841,Table16[#All],2,0)</f>
        <v>0</v>
      </c>
      <c r="S841" s="23" t="s">
        <v>111</v>
      </c>
      <c r="T841" s="20">
        <f>VLOOKUP(S841,Table17[#All],2,0)</f>
        <v>0</v>
      </c>
      <c r="U841" s="24">
        <v>130500</v>
      </c>
    </row>
    <row r="842" spans="1:21">
      <c r="A842" s="19" t="s">
        <v>200</v>
      </c>
      <c r="B842" s="20">
        <f>VLOOKUP(A842,Table7[#All],2,)</f>
        <v>23</v>
      </c>
      <c r="C842" s="20" t="s">
        <v>91</v>
      </c>
      <c r="D842" s="20">
        <f>VLOOKUP(C842,Table8[#All],2,0)</f>
        <v>0</v>
      </c>
      <c r="E842" s="20" t="s">
        <v>92</v>
      </c>
      <c r="F842" s="20">
        <f>VLOOKUP(E842,Table9[#All],2,0)</f>
        <v>0</v>
      </c>
      <c r="G842" s="20" t="s">
        <v>122</v>
      </c>
      <c r="H842" s="20">
        <f>VLOOKUP(G842,Table10[#All],2,0)</f>
        <v>0</v>
      </c>
      <c r="I842" s="20" t="s">
        <v>98</v>
      </c>
      <c r="J842" s="20">
        <f>VLOOKUP(I842,Table11[#All],2,0)</f>
        <v>1</v>
      </c>
      <c r="K842" s="20" t="s">
        <v>98</v>
      </c>
      <c r="L842" s="20">
        <f>VLOOKUP(K842,Table12[#All],2,0)</f>
        <v>0</v>
      </c>
      <c r="M842" s="20" t="s">
        <v>98</v>
      </c>
      <c r="N842" s="20">
        <f>VLOOKUP(M842,Table13[#All],2,0)</f>
        <v>2</v>
      </c>
      <c r="O842" s="20" t="s">
        <v>139</v>
      </c>
      <c r="P842" s="20">
        <f>VLOOKUP(O842,Table14[#All],2,0)</f>
        <v>3</v>
      </c>
      <c r="Q842" s="20" t="s">
        <v>191</v>
      </c>
      <c r="R842" s="20">
        <f>VLOOKUP(Q842,Table16[#All],2,0)</f>
        <v>2</v>
      </c>
      <c r="S842" s="20" t="s">
        <v>111</v>
      </c>
      <c r="T842" s="20">
        <f>VLOOKUP(S842,Table17[#All],2,0)</f>
        <v>0</v>
      </c>
      <c r="U842" s="21">
        <v>140000</v>
      </c>
    </row>
    <row r="843" spans="1:21">
      <c r="A843" s="22" t="s">
        <v>188</v>
      </c>
      <c r="B843" s="20">
        <f>VLOOKUP(A843,Table7[#All],2,)</f>
        <v>7</v>
      </c>
      <c r="C843" s="23" t="s">
        <v>91</v>
      </c>
      <c r="D843" s="20">
        <f>VLOOKUP(C843,Table8[#All],2,0)</f>
        <v>0</v>
      </c>
      <c r="E843" s="23" t="s">
        <v>92</v>
      </c>
      <c r="F843" s="20">
        <f>VLOOKUP(E843,Table9[#All],2,0)</f>
        <v>0</v>
      </c>
      <c r="G843" s="23" t="s">
        <v>122</v>
      </c>
      <c r="H843" s="20">
        <f>VLOOKUP(G843,Table10[#All],2,0)</f>
        <v>0</v>
      </c>
      <c r="I843" s="23" t="s">
        <v>98</v>
      </c>
      <c r="J843" s="20">
        <f>VLOOKUP(I843,Table11[#All],2,0)</f>
        <v>1</v>
      </c>
      <c r="K843" s="23" t="s">
        <v>98</v>
      </c>
      <c r="L843" s="20">
        <f>VLOOKUP(K843,Table12[#All],2,0)</f>
        <v>0</v>
      </c>
      <c r="M843" s="23" t="s">
        <v>119</v>
      </c>
      <c r="N843" s="20">
        <f>VLOOKUP(M843,Table13[#All],2,0)</f>
        <v>1</v>
      </c>
      <c r="O843" s="23" t="s">
        <v>119</v>
      </c>
      <c r="P843" s="20">
        <f>VLOOKUP(O843,Table14[#All],2,0)</f>
        <v>0</v>
      </c>
      <c r="Q843" s="23" t="s">
        <v>191</v>
      </c>
      <c r="R843" s="20">
        <f>VLOOKUP(Q843,Table16[#All],2,0)</f>
        <v>2</v>
      </c>
      <c r="S843" s="23" t="s">
        <v>111</v>
      </c>
      <c r="T843" s="20">
        <f>VLOOKUP(S843,Table17[#All],2,0)</f>
        <v>0</v>
      </c>
      <c r="U843" s="24">
        <v>157500</v>
      </c>
    </row>
    <row r="844" spans="1:21">
      <c r="A844" s="19" t="s">
        <v>89</v>
      </c>
      <c r="B844" s="20">
        <f>VLOOKUP(A844,Table7[#All],2,)</f>
        <v>11</v>
      </c>
      <c r="C844" s="20" t="s">
        <v>91</v>
      </c>
      <c r="D844" s="20">
        <f>VLOOKUP(C844,Table8[#All],2,0)</f>
        <v>0</v>
      </c>
      <c r="E844" s="20" t="s">
        <v>92</v>
      </c>
      <c r="F844" s="20">
        <f>VLOOKUP(E844,Table9[#All],2,0)</f>
        <v>0</v>
      </c>
      <c r="G844" s="20" t="s">
        <v>158</v>
      </c>
      <c r="H844" s="20">
        <f>VLOOKUP(G844,Table10[#All],2,0)</f>
        <v>5</v>
      </c>
      <c r="I844" s="20" t="s">
        <v>98</v>
      </c>
      <c r="J844" s="20">
        <f>VLOOKUP(I844,Table11[#All],2,0)</f>
        <v>1</v>
      </c>
      <c r="K844" s="20" t="s">
        <v>98</v>
      </c>
      <c r="L844" s="20">
        <f>VLOOKUP(K844,Table12[#All],2,0)</f>
        <v>0</v>
      </c>
      <c r="M844" s="20" t="s">
        <v>98</v>
      </c>
      <c r="N844" s="20">
        <f>VLOOKUP(M844,Table13[#All],2,0)</f>
        <v>2</v>
      </c>
      <c r="O844" s="20" t="s">
        <v>98</v>
      </c>
      <c r="P844" s="20">
        <f>VLOOKUP(O844,Table14[#All],2,0)</f>
        <v>1</v>
      </c>
      <c r="Q844" s="20" t="s">
        <v>104</v>
      </c>
      <c r="R844" s="20">
        <f>VLOOKUP(Q844,Table16[#All],2,0)</f>
        <v>0</v>
      </c>
      <c r="S844" s="20" t="s">
        <v>111</v>
      </c>
      <c r="T844" s="20">
        <f>VLOOKUP(S844,Table17[#All],2,0)</f>
        <v>0</v>
      </c>
      <c r="U844" s="21">
        <v>174900</v>
      </c>
    </row>
    <row r="845" spans="1:21">
      <c r="A845" s="22" t="s">
        <v>89</v>
      </c>
      <c r="B845" s="20">
        <f>VLOOKUP(A845,Table7[#All],2,)</f>
        <v>11</v>
      </c>
      <c r="C845" s="23" t="s">
        <v>182</v>
      </c>
      <c r="D845" s="20">
        <f>VLOOKUP(C845,Table8[#All],2,0)</f>
        <v>3</v>
      </c>
      <c r="E845" s="23" t="s">
        <v>179</v>
      </c>
      <c r="F845" s="20">
        <f>VLOOKUP(E845,Table9[#All],2,0)</f>
        <v>2</v>
      </c>
      <c r="G845" s="23" t="s">
        <v>93</v>
      </c>
      <c r="H845" s="20">
        <f>VLOOKUP(G845,Table10[#All],2,0)</f>
        <v>1</v>
      </c>
      <c r="I845" s="23" t="s">
        <v>98</v>
      </c>
      <c r="J845" s="20">
        <f>VLOOKUP(I845,Table11[#All],2,0)</f>
        <v>1</v>
      </c>
      <c r="K845" s="23" t="s">
        <v>98</v>
      </c>
      <c r="L845" s="20">
        <f>VLOOKUP(K845,Table12[#All],2,0)</f>
        <v>0</v>
      </c>
      <c r="M845" s="23" t="s">
        <v>126</v>
      </c>
      <c r="N845" s="20">
        <f>VLOOKUP(M845,Table13[#All],2,0)</f>
        <v>0</v>
      </c>
      <c r="O845" s="23" t="s">
        <v>98</v>
      </c>
      <c r="P845" s="20">
        <f>VLOOKUP(O845,Table14[#All],2,0)</f>
        <v>1</v>
      </c>
      <c r="Q845" s="23" t="s">
        <v>104</v>
      </c>
      <c r="R845" s="20">
        <f>VLOOKUP(Q845,Table16[#All],2,0)</f>
        <v>0</v>
      </c>
      <c r="S845" s="23" t="s">
        <v>111</v>
      </c>
      <c r="T845" s="20">
        <f>VLOOKUP(S845,Table17[#All],2,0)</f>
        <v>0</v>
      </c>
      <c r="U845" s="24">
        <v>141000</v>
      </c>
    </row>
    <row r="846" spans="1:21">
      <c r="A846" s="19" t="s">
        <v>188</v>
      </c>
      <c r="B846" s="20">
        <f>VLOOKUP(A846,Table7[#All],2,)</f>
        <v>7</v>
      </c>
      <c r="C846" s="20" t="s">
        <v>182</v>
      </c>
      <c r="D846" s="20">
        <f>VLOOKUP(C846,Table8[#All],2,0)</f>
        <v>3</v>
      </c>
      <c r="E846" s="20" t="s">
        <v>92</v>
      </c>
      <c r="F846" s="20">
        <f>VLOOKUP(E846,Table9[#All],2,0)</f>
        <v>0</v>
      </c>
      <c r="G846" s="20" t="s">
        <v>176</v>
      </c>
      <c r="H846" s="20">
        <f>VLOOKUP(G846,Table10[#All],2,0)</f>
        <v>2</v>
      </c>
      <c r="I846" s="20" t="s">
        <v>98</v>
      </c>
      <c r="J846" s="20">
        <f>VLOOKUP(I846,Table11[#All],2,0)</f>
        <v>1</v>
      </c>
      <c r="K846" s="20" t="s">
        <v>98</v>
      </c>
      <c r="L846" s="20">
        <f>VLOOKUP(K846,Table12[#All],2,0)</f>
        <v>0</v>
      </c>
      <c r="M846" s="20" t="s">
        <v>119</v>
      </c>
      <c r="N846" s="20">
        <f>VLOOKUP(M846,Table13[#All],2,0)</f>
        <v>1</v>
      </c>
      <c r="O846" s="20" t="s">
        <v>98</v>
      </c>
      <c r="P846" s="20">
        <f>VLOOKUP(O846,Table14[#All],2,0)</f>
        <v>1</v>
      </c>
      <c r="Q846" s="20" t="s">
        <v>104</v>
      </c>
      <c r="R846" s="20">
        <f>VLOOKUP(Q846,Table16[#All],2,0)</f>
        <v>0</v>
      </c>
      <c r="S846" s="20" t="s">
        <v>111</v>
      </c>
      <c r="T846" s="20">
        <f>VLOOKUP(S846,Table17[#All],2,0)</f>
        <v>0</v>
      </c>
      <c r="U846" s="21">
        <v>153900</v>
      </c>
    </row>
    <row r="847" spans="1:21">
      <c r="A847" s="22" t="s">
        <v>169</v>
      </c>
      <c r="B847" s="20">
        <f>VLOOKUP(A847,Table7[#All],2,)</f>
        <v>9</v>
      </c>
      <c r="C847" s="23" t="s">
        <v>226</v>
      </c>
      <c r="D847" s="20">
        <f>VLOOKUP(C847,Table8[#All],2,0)</f>
        <v>4</v>
      </c>
      <c r="E847" s="23" t="s">
        <v>92</v>
      </c>
      <c r="F847" s="20">
        <f>VLOOKUP(E847,Table9[#All],2,0)</f>
        <v>0</v>
      </c>
      <c r="G847" s="23" t="s">
        <v>183</v>
      </c>
      <c r="H847" s="20">
        <f>VLOOKUP(G847,Table10[#All],2,0)</f>
        <v>4</v>
      </c>
      <c r="I847" s="23" t="s">
        <v>119</v>
      </c>
      <c r="J847" s="20">
        <f>VLOOKUP(I847,Table11[#All],2,0)</f>
        <v>0</v>
      </c>
      <c r="K847" s="23" t="s">
        <v>98</v>
      </c>
      <c r="L847" s="20">
        <f>VLOOKUP(K847,Table12[#All],2,0)</f>
        <v>0</v>
      </c>
      <c r="M847" s="23" t="s">
        <v>98</v>
      </c>
      <c r="N847" s="20">
        <f>VLOOKUP(M847,Table13[#All],2,0)</f>
        <v>2</v>
      </c>
      <c r="O847" s="23" t="s">
        <v>98</v>
      </c>
      <c r="P847" s="20">
        <f>VLOOKUP(O847,Table14[#All],2,0)</f>
        <v>1</v>
      </c>
      <c r="Q847" s="23" t="s">
        <v>104</v>
      </c>
      <c r="R847" s="20">
        <f>VLOOKUP(Q847,Table16[#All],2,0)</f>
        <v>0</v>
      </c>
      <c r="S847" s="23" t="s">
        <v>111</v>
      </c>
      <c r="T847" s="20">
        <f>VLOOKUP(S847,Table17[#All],2,0)</f>
        <v>0</v>
      </c>
      <c r="U847" s="24">
        <v>171000</v>
      </c>
    </row>
    <row r="848" spans="1:21">
      <c r="A848" s="19" t="s">
        <v>165</v>
      </c>
      <c r="B848" s="20">
        <f>VLOOKUP(A848,Table7[#All],2,)</f>
        <v>12</v>
      </c>
      <c r="C848" s="20" t="s">
        <v>91</v>
      </c>
      <c r="D848" s="20">
        <f>VLOOKUP(C848,Table8[#All],2,0)</f>
        <v>0</v>
      </c>
      <c r="E848" s="20" t="s">
        <v>92</v>
      </c>
      <c r="F848" s="20">
        <f>VLOOKUP(E848,Table9[#All],2,0)</f>
        <v>0</v>
      </c>
      <c r="G848" s="20" t="s">
        <v>122</v>
      </c>
      <c r="H848" s="20">
        <f>VLOOKUP(G848,Table10[#All],2,0)</f>
        <v>0</v>
      </c>
      <c r="I848" s="20" t="s">
        <v>119</v>
      </c>
      <c r="J848" s="20">
        <f>VLOOKUP(I848,Table11[#All],2,0)</f>
        <v>0</v>
      </c>
      <c r="K848" s="20" t="s">
        <v>98</v>
      </c>
      <c r="L848" s="20">
        <f>VLOOKUP(K848,Table12[#All],2,0)</f>
        <v>0</v>
      </c>
      <c r="M848" s="20" t="s">
        <v>126</v>
      </c>
      <c r="N848" s="20">
        <f>VLOOKUP(M848,Table13[#All],2,0)</f>
        <v>0</v>
      </c>
      <c r="O848" s="20" t="s">
        <v>119</v>
      </c>
      <c r="P848" s="20">
        <f>VLOOKUP(O848,Table14[#All],2,0)</f>
        <v>0</v>
      </c>
      <c r="Q848" s="20" t="s">
        <v>104</v>
      </c>
      <c r="R848" s="20">
        <f>VLOOKUP(Q848,Table16[#All],2,0)</f>
        <v>0</v>
      </c>
      <c r="S848" s="20" t="s">
        <v>111</v>
      </c>
      <c r="T848" s="20">
        <f>VLOOKUP(S848,Table17[#All],2,0)</f>
        <v>0</v>
      </c>
      <c r="U848" s="21">
        <v>213000</v>
      </c>
    </row>
    <row r="849" spans="1:21">
      <c r="A849" s="22" t="s">
        <v>209</v>
      </c>
      <c r="B849" s="20">
        <f>VLOOKUP(A849,Table7[#All],2,)</f>
        <v>0</v>
      </c>
      <c r="C849" s="23" t="s">
        <v>91</v>
      </c>
      <c r="D849" s="20">
        <f>VLOOKUP(C849,Table8[#All],2,0)</f>
        <v>0</v>
      </c>
      <c r="E849" s="23" t="s">
        <v>92</v>
      </c>
      <c r="F849" s="20">
        <f>VLOOKUP(E849,Table9[#All],2,0)</f>
        <v>0</v>
      </c>
      <c r="G849" s="23" t="s">
        <v>93</v>
      </c>
      <c r="H849" s="20">
        <f>VLOOKUP(G849,Table10[#All],2,0)</f>
        <v>1</v>
      </c>
      <c r="I849" s="23" t="s">
        <v>98</v>
      </c>
      <c r="J849" s="20">
        <f>VLOOKUP(I849,Table11[#All],2,0)</f>
        <v>1</v>
      </c>
      <c r="K849" s="23" t="s">
        <v>98</v>
      </c>
      <c r="L849" s="20">
        <f>VLOOKUP(K849,Table12[#All],2,0)</f>
        <v>0</v>
      </c>
      <c r="M849" s="23" t="s">
        <v>126</v>
      </c>
      <c r="N849" s="20">
        <f>VLOOKUP(M849,Table13[#All],2,0)</f>
        <v>0</v>
      </c>
      <c r="O849" s="23" t="s">
        <v>98</v>
      </c>
      <c r="P849" s="20">
        <f>VLOOKUP(O849,Table14[#All],2,0)</f>
        <v>1</v>
      </c>
      <c r="Q849" s="23" t="s">
        <v>104</v>
      </c>
      <c r="R849" s="20">
        <f>VLOOKUP(Q849,Table16[#All],2,0)</f>
        <v>0</v>
      </c>
      <c r="S849" s="23" t="s">
        <v>111</v>
      </c>
      <c r="T849" s="20">
        <f>VLOOKUP(S849,Table17[#All],2,0)</f>
        <v>0</v>
      </c>
      <c r="U849" s="24">
        <v>133500</v>
      </c>
    </row>
    <row r="850" spans="1:21">
      <c r="A850" s="19" t="s">
        <v>199</v>
      </c>
      <c r="B850" s="20">
        <f>VLOOKUP(A850,Table7[#All],2,)</f>
        <v>19</v>
      </c>
      <c r="C850" s="20" t="s">
        <v>91</v>
      </c>
      <c r="D850" s="20">
        <f>VLOOKUP(C850,Table8[#All],2,0)</f>
        <v>0</v>
      </c>
      <c r="E850" s="20" t="s">
        <v>92</v>
      </c>
      <c r="F850" s="20">
        <f>VLOOKUP(E850,Table9[#All],2,0)</f>
        <v>0</v>
      </c>
      <c r="G850" s="20" t="s">
        <v>176</v>
      </c>
      <c r="H850" s="20">
        <f>VLOOKUP(G850,Table10[#All],2,0)</f>
        <v>2</v>
      </c>
      <c r="I850" s="20" t="s">
        <v>98</v>
      </c>
      <c r="J850" s="20">
        <f>VLOOKUP(I850,Table11[#All],2,0)</f>
        <v>1</v>
      </c>
      <c r="K850" s="20" t="s">
        <v>98</v>
      </c>
      <c r="L850" s="20">
        <f>VLOOKUP(K850,Table12[#All],2,0)</f>
        <v>0</v>
      </c>
      <c r="M850" s="20" t="s">
        <v>98</v>
      </c>
      <c r="N850" s="20">
        <f>VLOOKUP(M850,Table13[#All],2,0)</f>
        <v>2</v>
      </c>
      <c r="O850" s="20" t="s">
        <v>98</v>
      </c>
      <c r="P850" s="20">
        <f>VLOOKUP(O850,Table14[#All],2,0)</f>
        <v>1</v>
      </c>
      <c r="Q850" s="20" t="s">
        <v>104</v>
      </c>
      <c r="R850" s="20">
        <f>VLOOKUP(Q850,Table16[#All],2,0)</f>
        <v>0</v>
      </c>
      <c r="S850" s="20" t="s">
        <v>111</v>
      </c>
      <c r="T850" s="20">
        <f>VLOOKUP(S850,Table17[#All],2,0)</f>
        <v>0</v>
      </c>
      <c r="U850" s="21">
        <v>240000</v>
      </c>
    </row>
    <row r="851" spans="1:21">
      <c r="A851" s="22" t="s">
        <v>227</v>
      </c>
      <c r="B851" s="20">
        <f>VLOOKUP(A851,Table7[#All],2,)</f>
        <v>1</v>
      </c>
      <c r="C851" s="23" t="s">
        <v>90</v>
      </c>
      <c r="D851" s="20">
        <f>VLOOKUP(C851,Table8[#All],2,0)</f>
        <v>1</v>
      </c>
      <c r="E851" s="23" t="s">
        <v>92</v>
      </c>
      <c r="F851" s="20">
        <f>VLOOKUP(E851,Table9[#All],2,0)</f>
        <v>0</v>
      </c>
      <c r="G851" s="23" t="s">
        <v>158</v>
      </c>
      <c r="H851" s="20">
        <f>VLOOKUP(G851,Table10[#All],2,0)</f>
        <v>5</v>
      </c>
      <c r="I851" s="23" t="s">
        <v>98</v>
      </c>
      <c r="J851" s="20">
        <f>VLOOKUP(I851,Table11[#All],2,0)</f>
        <v>1</v>
      </c>
      <c r="K851" s="23" t="s">
        <v>98</v>
      </c>
      <c r="L851" s="20">
        <f>VLOOKUP(K851,Table12[#All],2,0)</f>
        <v>0</v>
      </c>
      <c r="M851" s="23" t="s">
        <v>126</v>
      </c>
      <c r="N851" s="20">
        <f>VLOOKUP(M851,Table13[#All],2,0)</f>
        <v>0</v>
      </c>
      <c r="O851" s="23" t="s">
        <v>98</v>
      </c>
      <c r="P851" s="20">
        <f>VLOOKUP(O851,Table14[#All],2,0)</f>
        <v>1</v>
      </c>
      <c r="Q851" s="23" t="s">
        <v>104</v>
      </c>
      <c r="R851" s="20">
        <f>VLOOKUP(Q851,Table16[#All],2,0)</f>
        <v>0</v>
      </c>
      <c r="S851" s="23" t="s">
        <v>111</v>
      </c>
      <c r="T851" s="20">
        <f>VLOOKUP(S851,Table17[#All],2,0)</f>
        <v>0</v>
      </c>
      <c r="U851" s="24">
        <v>187000</v>
      </c>
    </row>
    <row r="852" spans="1:21">
      <c r="A852" s="19" t="s">
        <v>209</v>
      </c>
      <c r="B852" s="20">
        <f>VLOOKUP(A852,Table7[#All],2,)</f>
        <v>0</v>
      </c>
      <c r="C852" s="20" t="s">
        <v>91</v>
      </c>
      <c r="D852" s="20">
        <f>VLOOKUP(C852,Table8[#All],2,0)</f>
        <v>0</v>
      </c>
      <c r="E852" s="20" t="s">
        <v>129</v>
      </c>
      <c r="F852" s="20">
        <f>VLOOKUP(E852,Table9[#All],2,0)</f>
        <v>3</v>
      </c>
      <c r="G852" s="20" t="s">
        <v>93</v>
      </c>
      <c r="H852" s="20">
        <f>VLOOKUP(G852,Table10[#All],2,0)</f>
        <v>1</v>
      </c>
      <c r="I852" s="20" t="s">
        <v>119</v>
      </c>
      <c r="J852" s="20">
        <f>VLOOKUP(I852,Table11[#All],2,0)</f>
        <v>0</v>
      </c>
      <c r="K852" s="20" t="s">
        <v>98</v>
      </c>
      <c r="L852" s="20">
        <f>VLOOKUP(K852,Table12[#All],2,0)</f>
        <v>0</v>
      </c>
      <c r="M852" s="20" t="s">
        <v>126</v>
      </c>
      <c r="N852" s="20">
        <f>VLOOKUP(M852,Table13[#All],2,0)</f>
        <v>0</v>
      </c>
      <c r="O852" s="20" t="s">
        <v>119</v>
      </c>
      <c r="P852" s="20">
        <f>VLOOKUP(O852,Table14[#All],2,0)</f>
        <v>0</v>
      </c>
      <c r="Q852" s="20" t="s">
        <v>104</v>
      </c>
      <c r="R852" s="20">
        <f>VLOOKUP(Q852,Table16[#All],2,0)</f>
        <v>0</v>
      </c>
      <c r="S852" s="20" t="s">
        <v>111</v>
      </c>
      <c r="T852" s="20">
        <f>VLOOKUP(S852,Table17[#All],2,0)</f>
        <v>0</v>
      </c>
      <c r="U852" s="21">
        <v>131500</v>
      </c>
    </row>
    <row r="853" spans="1:21">
      <c r="A853" s="22" t="s">
        <v>156</v>
      </c>
      <c r="B853" s="20">
        <f>VLOOKUP(A853,Table7[#All],2,)</f>
        <v>21</v>
      </c>
      <c r="C853" s="23" t="s">
        <v>91</v>
      </c>
      <c r="D853" s="20">
        <f>VLOOKUP(C853,Table8[#All],2,0)</f>
        <v>0</v>
      </c>
      <c r="E853" s="23" t="s">
        <v>129</v>
      </c>
      <c r="F853" s="20">
        <f>VLOOKUP(E853,Table9[#All],2,0)</f>
        <v>3</v>
      </c>
      <c r="G853" s="23" t="s">
        <v>93</v>
      </c>
      <c r="H853" s="20">
        <f>VLOOKUP(G853,Table10[#All],2,0)</f>
        <v>1</v>
      </c>
      <c r="I853" s="23" t="s">
        <v>119</v>
      </c>
      <c r="J853" s="20">
        <f>VLOOKUP(I853,Table11[#All],2,0)</f>
        <v>0</v>
      </c>
      <c r="K853" s="23" t="s">
        <v>98</v>
      </c>
      <c r="L853" s="20">
        <f>VLOOKUP(K853,Table12[#All],2,0)</f>
        <v>0</v>
      </c>
      <c r="M853" s="23" t="s">
        <v>126</v>
      </c>
      <c r="N853" s="20">
        <f>VLOOKUP(M853,Table13[#All],2,0)</f>
        <v>0</v>
      </c>
      <c r="O853" s="23" t="s">
        <v>119</v>
      </c>
      <c r="P853" s="20">
        <f>VLOOKUP(O853,Table14[#All],2,0)</f>
        <v>0</v>
      </c>
      <c r="Q853" s="23" t="s">
        <v>104</v>
      </c>
      <c r="R853" s="20">
        <f>VLOOKUP(Q853,Table16[#All],2,0)</f>
        <v>0</v>
      </c>
      <c r="S853" s="23" t="s">
        <v>111</v>
      </c>
      <c r="T853" s="20">
        <f>VLOOKUP(S853,Table17[#All],2,0)</f>
        <v>0</v>
      </c>
      <c r="U853" s="24">
        <v>215000</v>
      </c>
    </row>
    <row r="854" spans="1:21">
      <c r="A854" s="19" t="s">
        <v>212</v>
      </c>
      <c r="B854" s="20">
        <f>VLOOKUP(A854,Table7[#All],2,)</f>
        <v>2</v>
      </c>
      <c r="C854" s="20" t="s">
        <v>91</v>
      </c>
      <c r="D854" s="20">
        <f>VLOOKUP(C854,Table8[#All],2,0)</f>
        <v>0</v>
      </c>
      <c r="E854" s="20" t="s">
        <v>92</v>
      </c>
      <c r="F854" s="20">
        <f>VLOOKUP(E854,Table9[#All],2,0)</f>
        <v>0</v>
      </c>
      <c r="G854" s="20" t="s">
        <v>198</v>
      </c>
      <c r="H854" s="20">
        <f>VLOOKUP(G854,Table10[#All],2,0)</f>
        <v>6</v>
      </c>
      <c r="I854" s="20" t="s">
        <v>98</v>
      </c>
      <c r="J854" s="20">
        <f>VLOOKUP(I854,Table11[#All],2,0)</f>
        <v>1</v>
      </c>
      <c r="K854" s="20" t="s">
        <v>98</v>
      </c>
      <c r="L854" s="20">
        <f>VLOOKUP(K854,Table12[#All],2,0)</f>
        <v>0</v>
      </c>
      <c r="M854" s="20" t="s">
        <v>119</v>
      </c>
      <c r="N854" s="20">
        <f>VLOOKUP(M854,Table13[#All],2,0)</f>
        <v>1</v>
      </c>
      <c r="O854" s="20" t="s">
        <v>98</v>
      </c>
      <c r="P854" s="20">
        <f>VLOOKUP(O854,Table14[#All],2,0)</f>
        <v>1</v>
      </c>
      <c r="Q854" s="20" t="s">
        <v>104</v>
      </c>
      <c r="R854" s="20">
        <f>VLOOKUP(Q854,Table16[#All],2,0)</f>
        <v>0</v>
      </c>
      <c r="S854" s="20" t="s">
        <v>111</v>
      </c>
      <c r="T854" s="20">
        <f>VLOOKUP(S854,Table17[#All],2,0)</f>
        <v>0</v>
      </c>
      <c r="U854" s="21">
        <v>164000</v>
      </c>
    </row>
    <row r="855" spans="1:21">
      <c r="A855" s="22" t="s">
        <v>89</v>
      </c>
      <c r="B855" s="20">
        <f>VLOOKUP(A855,Table7[#All],2,)</f>
        <v>11</v>
      </c>
      <c r="C855" s="23" t="s">
        <v>91</v>
      </c>
      <c r="D855" s="20">
        <f>VLOOKUP(C855,Table8[#All],2,0)</f>
        <v>0</v>
      </c>
      <c r="E855" s="23" t="s">
        <v>92</v>
      </c>
      <c r="F855" s="20">
        <f>VLOOKUP(E855,Table9[#All],2,0)</f>
        <v>0</v>
      </c>
      <c r="G855" s="23" t="s">
        <v>158</v>
      </c>
      <c r="H855" s="20">
        <f>VLOOKUP(G855,Table10[#All],2,0)</f>
        <v>5</v>
      </c>
      <c r="I855" s="23" t="s">
        <v>98</v>
      </c>
      <c r="J855" s="20">
        <f>VLOOKUP(I855,Table11[#All],2,0)</f>
        <v>1</v>
      </c>
      <c r="K855" s="23" t="s">
        <v>98</v>
      </c>
      <c r="L855" s="20">
        <f>VLOOKUP(K855,Table12[#All],2,0)</f>
        <v>0</v>
      </c>
      <c r="M855" s="23" t="s">
        <v>98</v>
      </c>
      <c r="N855" s="20">
        <f>VLOOKUP(M855,Table13[#All],2,0)</f>
        <v>2</v>
      </c>
      <c r="O855" s="23" t="s">
        <v>98</v>
      </c>
      <c r="P855" s="20">
        <f>VLOOKUP(O855,Table14[#All],2,0)</f>
        <v>1</v>
      </c>
      <c r="Q855" s="23" t="s">
        <v>104</v>
      </c>
      <c r="R855" s="20">
        <f>VLOOKUP(Q855,Table16[#All],2,0)</f>
        <v>0</v>
      </c>
      <c r="S855" s="23" t="s">
        <v>111</v>
      </c>
      <c r="T855" s="20">
        <f>VLOOKUP(S855,Table17[#All],2,0)</f>
        <v>0</v>
      </c>
      <c r="U855" s="24">
        <v>158000</v>
      </c>
    </row>
    <row r="856" spans="1:21">
      <c r="A856" s="19" t="s">
        <v>169</v>
      </c>
      <c r="B856" s="20">
        <f>VLOOKUP(A856,Table7[#All],2,)</f>
        <v>9</v>
      </c>
      <c r="C856" s="20" t="s">
        <v>91</v>
      </c>
      <c r="D856" s="20">
        <f>VLOOKUP(C856,Table8[#All],2,0)</f>
        <v>0</v>
      </c>
      <c r="E856" s="20" t="s">
        <v>92</v>
      </c>
      <c r="F856" s="20">
        <f>VLOOKUP(E856,Table9[#All],2,0)</f>
        <v>0</v>
      </c>
      <c r="G856" s="20" t="s">
        <v>93</v>
      </c>
      <c r="H856" s="20">
        <f>VLOOKUP(G856,Table10[#All],2,0)</f>
        <v>1</v>
      </c>
      <c r="I856" s="20" t="s">
        <v>98</v>
      </c>
      <c r="J856" s="20">
        <f>VLOOKUP(I856,Table11[#All],2,0)</f>
        <v>1</v>
      </c>
      <c r="K856" s="20" t="s">
        <v>98</v>
      </c>
      <c r="L856" s="20">
        <f>VLOOKUP(K856,Table12[#All],2,0)</f>
        <v>0</v>
      </c>
      <c r="M856" s="20" t="s">
        <v>98</v>
      </c>
      <c r="N856" s="20">
        <f>VLOOKUP(M856,Table13[#All],2,0)</f>
        <v>2</v>
      </c>
      <c r="O856" s="20" t="s">
        <v>98</v>
      </c>
      <c r="P856" s="20">
        <f>VLOOKUP(O856,Table14[#All],2,0)</f>
        <v>1</v>
      </c>
      <c r="Q856" s="20" t="s">
        <v>104</v>
      </c>
      <c r="R856" s="20">
        <f>VLOOKUP(Q856,Table16[#All],2,0)</f>
        <v>0</v>
      </c>
      <c r="S856" s="20" t="s">
        <v>172</v>
      </c>
      <c r="T856" s="20">
        <f>VLOOKUP(S856,Table17[#All],2,0)</f>
        <v>1</v>
      </c>
      <c r="U856" s="21">
        <v>170000</v>
      </c>
    </row>
    <row r="857" spans="1:21">
      <c r="A857" s="22" t="s">
        <v>169</v>
      </c>
      <c r="B857" s="20">
        <f>VLOOKUP(A857,Table7[#All],2,)</f>
        <v>9</v>
      </c>
      <c r="C857" s="23" t="s">
        <v>91</v>
      </c>
      <c r="D857" s="20">
        <f>VLOOKUP(C857,Table8[#All],2,0)</f>
        <v>0</v>
      </c>
      <c r="E857" s="23" t="s">
        <v>92</v>
      </c>
      <c r="F857" s="20">
        <f>VLOOKUP(E857,Table9[#All],2,0)</f>
        <v>0</v>
      </c>
      <c r="G857" s="23" t="s">
        <v>93</v>
      </c>
      <c r="H857" s="20">
        <f>VLOOKUP(G857,Table10[#All],2,0)</f>
        <v>1</v>
      </c>
      <c r="I857" s="23" t="s">
        <v>98</v>
      </c>
      <c r="J857" s="20">
        <f>VLOOKUP(I857,Table11[#All],2,0)</f>
        <v>1</v>
      </c>
      <c r="K857" s="23" t="s">
        <v>98</v>
      </c>
      <c r="L857" s="20">
        <f>VLOOKUP(K857,Table12[#All],2,0)</f>
        <v>0</v>
      </c>
      <c r="M857" s="23" t="s">
        <v>126</v>
      </c>
      <c r="N857" s="20">
        <f>VLOOKUP(M857,Table13[#All],2,0)</f>
        <v>0</v>
      </c>
      <c r="O857" s="23" t="s">
        <v>98</v>
      </c>
      <c r="P857" s="20">
        <f>VLOOKUP(O857,Table14[#All],2,0)</f>
        <v>1</v>
      </c>
      <c r="Q857" s="23" t="s">
        <v>104</v>
      </c>
      <c r="R857" s="20">
        <f>VLOOKUP(Q857,Table16[#All],2,0)</f>
        <v>0</v>
      </c>
      <c r="S857" s="23" t="s">
        <v>111</v>
      </c>
      <c r="T857" s="20">
        <f>VLOOKUP(S857,Table17[#All],2,0)</f>
        <v>0</v>
      </c>
      <c r="U857" s="24">
        <v>127000</v>
      </c>
    </row>
    <row r="858" spans="1:21">
      <c r="A858" s="19" t="s">
        <v>209</v>
      </c>
      <c r="B858" s="20">
        <f>VLOOKUP(A858,Table7[#All],2,)</f>
        <v>0</v>
      </c>
      <c r="C858" s="20" t="s">
        <v>91</v>
      </c>
      <c r="D858" s="20">
        <f>VLOOKUP(C858,Table8[#All],2,0)</f>
        <v>0</v>
      </c>
      <c r="E858" s="20" t="s">
        <v>92</v>
      </c>
      <c r="F858" s="20">
        <f>VLOOKUP(E858,Table9[#All],2,0)</f>
        <v>0</v>
      </c>
      <c r="G858" s="20" t="s">
        <v>158</v>
      </c>
      <c r="H858" s="20">
        <f>VLOOKUP(G858,Table10[#All],2,0)</f>
        <v>5</v>
      </c>
      <c r="I858" s="20" t="s">
        <v>119</v>
      </c>
      <c r="J858" s="20">
        <f>VLOOKUP(I858,Table11[#All],2,0)</f>
        <v>0</v>
      </c>
      <c r="K858" s="20" t="s">
        <v>119</v>
      </c>
      <c r="L858" s="20">
        <f>VLOOKUP(K858,Table12[#All],2,0)</f>
        <v>1</v>
      </c>
      <c r="M858" s="20" t="s">
        <v>98</v>
      </c>
      <c r="N858" s="20">
        <f>VLOOKUP(M858,Table13[#All],2,0)</f>
        <v>2</v>
      </c>
      <c r="O858" s="20" t="s">
        <v>98</v>
      </c>
      <c r="P858" s="20">
        <f>VLOOKUP(O858,Table14[#All],2,0)</f>
        <v>1</v>
      </c>
      <c r="Q858" s="20" t="s">
        <v>104</v>
      </c>
      <c r="R858" s="20">
        <f>VLOOKUP(Q858,Table16[#All],2,0)</f>
        <v>0</v>
      </c>
      <c r="S858" s="20" t="s">
        <v>111</v>
      </c>
      <c r="T858" s="20">
        <f>VLOOKUP(S858,Table17[#All],2,0)</f>
        <v>0</v>
      </c>
      <c r="U858" s="21">
        <v>147000</v>
      </c>
    </row>
    <row r="859" spans="1:21">
      <c r="A859" s="22" t="s">
        <v>121</v>
      </c>
      <c r="B859" s="20">
        <f>VLOOKUP(A859,Table7[#All],2,)</f>
        <v>17</v>
      </c>
      <c r="C859" s="23" t="s">
        <v>91</v>
      </c>
      <c r="D859" s="20">
        <f>VLOOKUP(C859,Table8[#All],2,0)</f>
        <v>0</v>
      </c>
      <c r="E859" s="23" t="s">
        <v>92</v>
      </c>
      <c r="F859" s="20">
        <f>VLOOKUP(E859,Table9[#All],2,0)</f>
        <v>0</v>
      </c>
      <c r="G859" s="23" t="s">
        <v>122</v>
      </c>
      <c r="H859" s="20">
        <f>VLOOKUP(G859,Table10[#All],2,0)</f>
        <v>0</v>
      </c>
      <c r="I859" s="23" t="s">
        <v>119</v>
      </c>
      <c r="J859" s="20">
        <f>VLOOKUP(I859,Table11[#All],2,0)</f>
        <v>0</v>
      </c>
      <c r="K859" s="23" t="s">
        <v>98</v>
      </c>
      <c r="L859" s="20">
        <f>VLOOKUP(K859,Table12[#All],2,0)</f>
        <v>0</v>
      </c>
      <c r="M859" s="23" t="s">
        <v>119</v>
      </c>
      <c r="N859" s="20">
        <f>VLOOKUP(M859,Table13[#All],2,0)</f>
        <v>1</v>
      </c>
      <c r="O859" s="23" t="s">
        <v>98</v>
      </c>
      <c r="P859" s="20">
        <f>VLOOKUP(O859,Table14[#All],2,0)</f>
        <v>1</v>
      </c>
      <c r="Q859" s="23" t="s">
        <v>104</v>
      </c>
      <c r="R859" s="20">
        <f>VLOOKUP(Q859,Table16[#All],2,0)</f>
        <v>0</v>
      </c>
      <c r="S859" s="23" t="s">
        <v>111</v>
      </c>
      <c r="T859" s="20">
        <f>VLOOKUP(S859,Table17[#All],2,0)</f>
        <v>0</v>
      </c>
      <c r="U859" s="24">
        <v>174000</v>
      </c>
    </row>
    <row r="860" spans="1:21">
      <c r="A860" s="19" t="s">
        <v>175</v>
      </c>
      <c r="B860" s="20">
        <f>VLOOKUP(A860,Table7[#All],2,)</f>
        <v>6</v>
      </c>
      <c r="C860" s="20" t="s">
        <v>91</v>
      </c>
      <c r="D860" s="20">
        <f>VLOOKUP(C860,Table8[#All],2,0)</f>
        <v>0</v>
      </c>
      <c r="E860" s="20" t="s">
        <v>92</v>
      </c>
      <c r="F860" s="20">
        <f>VLOOKUP(E860,Table9[#All],2,0)</f>
        <v>0</v>
      </c>
      <c r="G860" s="20" t="s">
        <v>93</v>
      </c>
      <c r="H860" s="20">
        <f>VLOOKUP(G860,Table10[#All],2,0)</f>
        <v>1</v>
      </c>
      <c r="I860" s="20" t="s">
        <v>119</v>
      </c>
      <c r="J860" s="20">
        <f>VLOOKUP(I860,Table11[#All],2,0)</f>
        <v>0</v>
      </c>
      <c r="K860" s="20" t="s">
        <v>98</v>
      </c>
      <c r="L860" s="20">
        <f>VLOOKUP(K860,Table12[#All],2,0)</f>
        <v>0</v>
      </c>
      <c r="M860" s="20" t="s">
        <v>98</v>
      </c>
      <c r="N860" s="20">
        <f>VLOOKUP(M860,Table13[#All],2,0)</f>
        <v>2</v>
      </c>
      <c r="O860" s="20" t="s">
        <v>98</v>
      </c>
      <c r="P860" s="20">
        <f>VLOOKUP(O860,Table14[#All],2,0)</f>
        <v>1</v>
      </c>
      <c r="Q860" s="20" t="s">
        <v>104</v>
      </c>
      <c r="R860" s="20">
        <f>VLOOKUP(Q860,Table16[#All],2,0)</f>
        <v>0</v>
      </c>
      <c r="S860" s="20" t="s">
        <v>178</v>
      </c>
      <c r="T860" s="20">
        <f>VLOOKUP(S860,Table17[#All],2,0)</f>
        <v>5</v>
      </c>
      <c r="U860" s="21">
        <v>152000</v>
      </c>
    </row>
    <row r="861" spans="1:21">
      <c r="A861" s="22" t="s">
        <v>175</v>
      </c>
      <c r="B861" s="20">
        <f>VLOOKUP(A861,Table7[#All],2,)</f>
        <v>6</v>
      </c>
      <c r="C861" s="23" t="s">
        <v>221</v>
      </c>
      <c r="D861" s="20">
        <f>VLOOKUP(C861,Table8[#All],2,0)</f>
        <v>7</v>
      </c>
      <c r="E861" s="23" t="s">
        <v>92</v>
      </c>
      <c r="F861" s="20">
        <f>VLOOKUP(E861,Table9[#All],2,0)</f>
        <v>0</v>
      </c>
      <c r="G861" s="23" t="s">
        <v>122</v>
      </c>
      <c r="H861" s="20">
        <f>VLOOKUP(G861,Table10[#All],2,0)</f>
        <v>0</v>
      </c>
      <c r="I861" s="23" t="s">
        <v>98</v>
      </c>
      <c r="J861" s="20">
        <f>VLOOKUP(I861,Table11[#All],2,0)</f>
        <v>1</v>
      </c>
      <c r="K861" s="23" t="s">
        <v>98</v>
      </c>
      <c r="L861" s="20">
        <f>VLOOKUP(K861,Table12[#All],2,0)</f>
        <v>0</v>
      </c>
      <c r="M861" s="23" t="s">
        <v>98</v>
      </c>
      <c r="N861" s="20">
        <f>VLOOKUP(M861,Table13[#All],2,0)</f>
        <v>2</v>
      </c>
      <c r="O861" s="23" t="s">
        <v>119</v>
      </c>
      <c r="P861" s="20">
        <f>VLOOKUP(O861,Table14[#All],2,0)</f>
        <v>0</v>
      </c>
      <c r="Q861" s="23" t="s">
        <v>104</v>
      </c>
      <c r="R861" s="20">
        <f>VLOOKUP(Q861,Table16[#All],2,0)</f>
        <v>0</v>
      </c>
      <c r="S861" s="23" t="s">
        <v>111</v>
      </c>
      <c r="T861" s="20">
        <f>VLOOKUP(S861,Table17[#All],2,0)</f>
        <v>0</v>
      </c>
      <c r="U861" s="24">
        <v>250000</v>
      </c>
    </row>
    <row r="862" spans="1:21">
      <c r="A862" s="19" t="s">
        <v>212</v>
      </c>
      <c r="B862" s="20">
        <f>VLOOKUP(A862,Table7[#All],2,)</f>
        <v>2</v>
      </c>
      <c r="C862" s="20" t="s">
        <v>91</v>
      </c>
      <c r="D862" s="20">
        <f>VLOOKUP(C862,Table8[#All],2,0)</f>
        <v>0</v>
      </c>
      <c r="E862" s="20" t="s">
        <v>92</v>
      </c>
      <c r="F862" s="20">
        <f>VLOOKUP(E862,Table9[#All],2,0)</f>
        <v>0</v>
      </c>
      <c r="G862" s="20" t="s">
        <v>176</v>
      </c>
      <c r="H862" s="20">
        <f>VLOOKUP(G862,Table10[#All],2,0)</f>
        <v>2</v>
      </c>
      <c r="I862" s="20" t="s">
        <v>98</v>
      </c>
      <c r="J862" s="20">
        <f>VLOOKUP(I862,Table11[#All],2,0)</f>
        <v>1</v>
      </c>
      <c r="K862" s="20" t="s">
        <v>98</v>
      </c>
      <c r="L862" s="20">
        <f>VLOOKUP(K862,Table12[#All],2,0)</f>
        <v>0</v>
      </c>
      <c r="M862" s="20" t="s">
        <v>119</v>
      </c>
      <c r="N862" s="20">
        <f>VLOOKUP(M862,Table13[#All],2,0)</f>
        <v>1</v>
      </c>
      <c r="O862" s="20" t="s">
        <v>119</v>
      </c>
      <c r="P862" s="20">
        <f>VLOOKUP(O862,Table14[#All],2,0)</f>
        <v>0</v>
      </c>
      <c r="Q862" s="20" t="s">
        <v>104</v>
      </c>
      <c r="R862" s="20">
        <f>VLOOKUP(Q862,Table16[#All],2,0)</f>
        <v>0</v>
      </c>
      <c r="S862" s="20" t="s">
        <v>111</v>
      </c>
      <c r="T862" s="20">
        <f>VLOOKUP(S862,Table17[#All],2,0)</f>
        <v>0</v>
      </c>
      <c r="U862" s="21">
        <v>189950</v>
      </c>
    </row>
    <row r="863" spans="1:21">
      <c r="A863" s="22" t="s">
        <v>169</v>
      </c>
      <c r="B863" s="20">
        <f>VLOOKUP(A863,Table7[#All],2,)</f>
        <v>9</v>
      </c>
      <c r="C863" s="23" t="s">
        <v>91</v>
      </c>
      <c r="D863" s="20">
        <f>VLOOKUP(C863,Table8[#All],2,0)</f>
        <v>0</v>
      </c>
      <c r="E863" s="23" t="s">
        <v>186</v>
      </c>
      <c r="F863" s="20">
        <f>VLOOKUP(E863,Table9[#All],2,0)</f>
        <v>1</v>
      </c>
      <c r="G863" s="23" t="s">
        <v>93</v>
      </c>
      <c r="H863" s="20">
        <f>VLOOKUP(G863,Table10[#All],2,0)</f>
        <v>1</v>
      </c>
      <c r="I863" s="23" t="s">
        <v>98</v>
      </c>
      <c r="J863" s="20">
        <f>VLOOKUP(I863,Table11[#All],2,0)</f>
        <v>1</v>
      </c>
      <c r="K863" s="23" t="s">
        <v>98</v>
      </c>
      <c r="L863" s="20">
        <f>VLOOKUP(K863,Table12[#All],2,0)</f>
        <v>0</v>
      </c>
      <c r="M863" s="23" t="s">
        <v>126</v>
      </c>
      <c r="N863" s="20">
        <f>VLOOKUP(M863,Table13[#All],2,0)</f>
        <v>0</v>
      </c>
      <c r="O863" s="23" t="s">
        <v>98</v>
      </c>
      <c r="P863" s="20">
        <f>VLOOKUP(O863,Table14[#All],2,0)</f>
        <v>1</v>
      </c>
      <c r="Q863" s="23" t="s">
        <v>104</v>
      </c>
      <c r="R863" s="20">
        <f>VLOOKUP(Q863,Table16[#All],2,0)</f>
        <v>0</v>
      </c>
      <c r="S863" s="23" t="s">
        <v>111</v>
      </c>
      <c r="T863" s="20">
        <f>VLOOKUP(S863,Table17[#All],2,0)</f>
        <v>0</v>
      </c>
      <c r="U863" s="24">
        <v>131500</v>
      </c>
    </row>
    <row r="864" spans="1:21">
      <c r="A864" s="19" t="s">
        <v>165</v>
      </c>
      <c r="B864" s="20">
        <f>VLOOKUP(A864,Table7[#All],2,)</f>
        <v>12</v>
      </c>
      <c r="C864" s="20" t="s">
        <v>91</v>
      </c>
      <c r="D864" s="20">
        <f>VLOOKUP(C864,Table8[#All],2,0)</f>
        <v>0</v>
      </c>
      <c r="E864" s="20" t="s">
        <v>92</v>
      </c>
      <c r="F864" s="20">
        <f>VLOOKUP(E864,Table9[#All],2,0)</f>
        <v>0</v>
      </c>
      <c r="G864" s="20" t="s">
        <v>93</v>
      </c>
      <c r="H864" s="20">
        <f>VLOOKUP(G864,Table10[#All],2,0)</f>
        <v>1</v>
      </c>
      <c r="I864" s="20" t="s">
        <v>119</v>
      </c>
      <c r="J864" s="20">
        <f>VLOOKUP(I864,Table11[#All],2,0)</f>
        <v>0</v>
      </c>
      <c r="K864" s="20" t="s">
        <v>98</v>
      </c>
      <c r="L864" s="20">
        <f>VLOOKUP(K864,Table12[#All],2,0)</f>
        <v>0</v>
      </c>
      <c r="M864" s="20" t="s">
        <v>98</v>
      </c>
      <c r="N864" s="20">
        <f>VLOOKUP(M864,Table13[#All],2,0)</f>
        <v>2</v>
      </c>
      <c r="O864" s="20" t="s">
        <v>98</v>
      </c>
      <c r="P864" s="20">
        <f>VLOOKUP(O864,Table14[#All],2,0)</f>
        <v>1</v>
      </c>
      <c r="Q864" s="20" t="s">
        <v>104</v>
      </c>
      <c r="R864" s="20">
        <f>VLOOKUP(Q864,Table16[#All],2,0)</f>
        <v>0</v>
      </c>
      <c r="S864" s="20" t="s">
        <v>111</v>
      </c>
      <c r="T864" s="20">
        <f>VLOOKUP(S864,Table17[#All],2,0)</f>
        <v>0</v>
      </c>
      <c r="U864" s="21">
        <v>152000</v>
      </c>
    </row>
    <row r="865" spans="1:21">
      <c r="A865" s="22" t="s">
        <v>89</v>
      </c>
      <c r="B865" s="20">
        <f>VLOOKUP(A865,Table7[#All],2,)</f>
        <v>11</v>
      </c>
      <c r="C865" s="23" t="s">
        <v>91</v>
      </c>
      <c r="D865" s="20">
        <f>VLOOKUP(C865,Table8[#All],2,0)</f>
        <v>0</v>
      </c>
      <c r="E865" s="23" t="s">
        <v>92</v>
      </c>
      <c r="F865" s="20">
        <f>VLOOKUP(E865,Table9[#All],2,0)</f>
        <v>0</v>
      </c>
      <c r="G865" s="23" t="s">
        <v>93</v>
      </c>
      <c r="H865" s="20">
        <f>VLOOKUP(G865,Table10[#All],2,0)</f>
        <v>1</v>
      </c>
      <c r="I865" s="23" t="s">
        <v>98</v>
      </c>
      <c r="J865" s="20">
        <f>VLOOKUP(I865,Table11[#All],2,0)</f>
        <v>1</v>
      </c>
      <c r="K865" s="23" t="s">
        <v>98</v>
      </c>
      <c r="L865" s="20">
        <f>VLOOKUP(K865,Table12[#All],2,0)</f>
        <v>0</v>
      </c>
      <c r="M865" s="23" t="s">
        <v>98</v>
      </c>
      <c r="N865" s="20">
        <f>VLOOKUP(M865,Table13[#All],2,0)</f>
        <v>2</v>
      </c>
      <c r="O865" s="23" t="s">
        <v>98</v>
      </c>
      <c r="P865" s="20">
        <f>VLOOKUP(O865,Table14[#All],2,0)</f>
        <v>1</v>
      </c>
      <c r="Q865" s="23" t="s">
        <v>104</v>
      </c>
      <c r="R865" s="20">
        <f>VLOOKUP(Q865,Table16[#All],2,0)</f>
        <v>0</v>
      </c>
      <c r="S865" s="23" t="s">
        <v>111</v>
      </c>
      <c r="T865" s="20">
        <f>VLOOKUP(S865,Table17[#All],2,0)</f>
        <v>0</v>
      </c>
      <c r="U865" s="24">
        <v>132500</v>
      </c>
    </row>
    <row r="866" spans="1:21">
      <c r="A866" s="19" t="s">
        <v>163</v>
      </c>
      <c r="B866" s="20">
        <f>VLOOKUP(A866,Table7[#All],2,)</f>
        <v>5</v>
      </c>
      <c r="C866" s="20" t="s">
        <v>91</v>
      </c>
      <c r="D866" s="20">
        <f>VLOOKUP(C866,Table8[#All],2,0)</f>
        <v>0</v>
      </c>
      <c r="E866" s="20" t="s">
        <v>92</v>
      </c>
      <c r="F866" s="20">
        <f>VLOOKUP(E866,Table9[#All],2,0)</f>
        <v>0</v>
      </c>
      <c r="G866" s="20" t="s">
        <v>93</v>
      </c>
      <c r="H866" s="20">
        <f>VLOOKUP(G866,Table10[#All],2,0)</f>
        <v>1</v>
      </c>
      <c r="I866" s="20" t="s">
        <v>126</v>
      </c>
      <c r="J866" s="20">
        <f>VLOOKUP(I866,Table11[#All],2,0)</f>
        <v>2</v>
      </c>
      <c r="K866" s="20" t="s">
        <v>98</v>
      </c>
      <c r="L866" s="20">
        <f>VLOOKUP(K866,Table12[#All],2,0)</f>
        <v>0</v>
      </c>
      <c r="M866" s="20" t="s">
        <v>126</v>
      </c>
      <c r="N866" s="20">
        <f>VLOOKUP(M866,Table13[#All],2,0)</f>
        <v>0</v>
      </c>
      <c r="O866" s="20" t="s">
        <v>119</v>
      </c>
      <c r="P866" s="20">
        <f>VLOOKUP(O866,Table14[#All],2,0)</f>
        <v>0</v>
      </c>
      <c r="Q866" s="20" t="s">
        <v>104</v>
      </c>
      <c r="R866" s="20">
        <f>VLOOKUP(Q866,Table16[#All],2,0)</f>
        <v>0</v>
      </c>
      <c r="S866" s="20" t="s">
        <v>150</v>
      </c>
      <c r="T866" s="20">
        <f>VLOOKUP(S866,Table17[#All],2,0)</f>
        <v>2</v>
      </c>
      <c r="U866" s="21">
        <v>250580</v>
      </c>
    </row>
    <row r="867" spans="1:21">
      <c r="A867" s="22" t="s">
        <v>89</v>
      </c>
      <c r="B867" s="20">
        <f>VLOOKUP(A867,Table7[#All],2,)</f>
        <v>11</v>
      </c>
      <c r="C867" s="23" t="s">
        <v>91</v>
      </c>
      <c r="D867" s="20">
        <f>VLOOKUP(C867,Table8[#All],2,0)</f>
        <v>0</v>
      </c>
      <c r="E867" s="23" t="s">
        <v>92</v>
      </c>
      <c r="F867" s="20">
        <f>VLOOKUP(E867,Table9[#All],2,0)</f>
        <v>0</v>
      </c>
      <c r="G867" s="23" t="s">
        <v>93</v>
      </c>
      <c r="H867" s="20">
        <f>VLOOKUP(G867,Table10[#All],2,0)</f>
        <v>1</v>
      </c>
      <c r="I867" s="23" t="s">
        <v>98</v>
      </c>
      <c r="J867" s="20">
        <f>VLOOKUP(I867,Table11[#All],2,0)</f>
        <v>1</v>
      </c>
      <c r="K867" s="23" t="s">
        <v>98</v>
      </c>
      <c r="L867" s="20">
        <f>VLOOKUP(K867,Table12[#All],2,0)</f>
        <v>0</v>
      </c>
      <c r="M867" s="23" t="s">
        <v>98</v>
      </c>
      <c r="N867" s="20">
        <f>VLOOKUP(M867,Table13[#All],2,0)</f>
        <v>2</v>
      </c>
      <c r="O867" s="23" t="s">
        <v>98</v>
      </c>
      <c r="P867" s="20">
        <f>VLOOKUP(O867,Table14[#All],2,0)</f>
        <v>1</v>
      </c>
      <c r="Q867" s="23" t="s">
        <v>104</v>
      </c>
      <c r="R867" s="20">
        <f>VLOOKUP(Q867,Table16[#All],2,0)</f>
        <v>0</v>
      </c>
      <c r="S867" s="23" t="s">
        <v>111</v>
      </c>
      <c r="T867" s="20">
        <f>VLOOKUP(S867,Table17[#All],2,0)</f>
        <v>0</v>
      </c>
      <c r="U867" s="24">
        <v>148500</v>
      </c>
    </row>
    <row r="868" spans="1:21">
      <c r="A868" s="19" t="s">
        <v>218</v>
      </c>
      <c r="B868" s="20">
        <f>VLOOKUP(A868,Table7[#All],2,)</f>
        <v>16</v>
      </c>
      <c r="C868" s="20" t="s">
        <v>91</v>
      </c>
      <c r="D868" s="20">
        <f>VLOOKUP(C868,Table8[#All],2,0)</f>
        <v>0</v>
      </c>
      <c r="E868" s="20" t="s">
        <v>92</v>
      </c>
      <c r="F868" s="20">
        <f>VLOOKUP(E868,Table9[#All],2,0)</f>
        <v>0</v>
      </c>
      <c r="G868" s="20" t="s">
        <v>93</v>
      </c>
      <c r="H868" s="20">
        <f>VLOOKUP(G868,Table10[#All],2,0)</f>
        <v>1</v>
      </c>
      <c r="I868" s="20" t="s">
        <v>119</v>
      </c>
      <c r="J868" s="20">
        <f>VLOOKUP(I868,Table11[#All],2,0)</f>
        <v>0</v>
      </c>
      <c r="K868" s="20" t="s">
        <v>98</v>
      </c>
      <c r="L868" s="20">
        <f>VLOOKUP(K868,Table12[#All],2,0)</f>
        <v>0</v>
      </c>
      <c r="M868" s="20" t="s">
        <v>126</v>
      </c>
      <c r="N868" s="20">
        <f>VLOOKUP(M868,Table13[#All],2,0)</f>
        <v>0</v>
      </c>
      <c r="O868" s="20" t="s">
        <v>119</v>
      </c>
      <c r="P868" s="20">
        <f>VLOOKUP(O868,Table14[#All],2,0)</f>
        <v>0</v>
      </c>
      <c r="Q868" s="20" t="s">
        <v>104</v>
      </c>
      <c r="R868" s="20">
        <f>VLOOKUP(Q868,Table16[#All],2,0)</f>
        <v>0</v>
      </c>
      <c r="S868" s="20" t="s">
        <v>150</v>
      </c>
      <c r="T868" s="20">
        <f>VLOOKUP(S868,Table17[#All],2,0)</f>
        <v>2</v>
      </c>
      <c r="U868" s="21">
        <v>248900</v>
      </c>
    </row>
    <row r="869" spans="1:21">
      <c r="A869" s="22" t="s">
        <v>169</v>
      </c>
      <c r="B869" s="20">
        <f>VLOOKUP(A869,Table7[#All],2,)</f>
        <v>9</v>
      </c>
      <c r="C869" s="23" t="s">
        <v>90</v>
      </c>
      <c r="D869" s="20">
        <f>VLOOKUP(C869,Table8[#All],2,0)</f>
        <v>1</v>
      </c>
      <c r="E869" s="23" t="s">
        <v>92</v>
      </c>
      <c r="F869" s="20">
        <f>VLOOKUP(E869,Table9[#All],2,0)</f>
        <v>0</v>
      </c>
      <c r="G869" s="23" t="s">
        <v>93</v>
      </c>
      <c r="H869" s="20">
        <f>VLOOKUP(G869,Table10[#All],2,0)</f>
        <v>1</v>
      </c>
      <c r="I869" s="23" t="s">
        <v>98</v>
      </c>
      <c r="J869" s="20">
        <f>VLOOKUP(I869,Table11[#All],2,0)</f>
        <v>1</v>
      </c>
      <c r="K869" s="23" t="s">
        <v>98</v>
      </c>
      <c r="L869" s="20">
        <f>VLOOKUP(K869,Table12[#All],2,0)</f>
        <v>0</v>
      </c>
      <c r="M869" s="23" t="s">
        <v>98</v>
      </c>
      <c r="N869" s="20">
        <f>VLOOKUP(M869,Table13[#All],2,0)</f>
        <v>2</v>
      </c>
      <c r="O869" s="23" t="s">
        <v>139</v>
      </c>
      <c r="P869" s="20">
        <f>VLOOKUP(O869,Table14[#All],2,0)</f>
        <v>3</v>
      </c>
      <c r="Q869" s="23" t="s">
        <v>104</v>
      </c>
      <c r="R869" s="20">
        <f>VLOOKUP(Q869,Table16[#All],2,0)</f>
        <v>0</v>
      </c>
      <c r="S869" s="23" t="s">
        <v>111</v>
      </c>
      <c r="T869" s="20">
        <f>VLOOKUP(S869,Table17[#All],2,0)</f>
        <v>0</v>
      </c>
      <c r="U869" s="24">
        <v>129000</v>
      </c>
    </row>
    <row r="870" spans="1:21">
      <c r="A870" s="19" t="s">
        <v>121</v>
      </c>
      <c r="B870" s="20">
        <f>VLOOKUP(A870,Table7[#All],2,)</f>
        <v>17</v>
      </c>
      <c r="C870" s="20" t="s">
        <v>90</v>
      </c>
      <c r="D870" s="20">
        <f>VLOOKUP(C870,Table8[#All],2,0)</f>
        <v>1</v>
      </c>
      <c r="E870" s="20" t="s">
        <v>92</v>
      </c>
      <c r="F870" s="20">
        <f>VLOOKUP(E870,Table9[#All],2,0)</f>
        <v>0</v>
      </c>
      <c r="G870" s="20" t="s">
        <v>122</v>
      </c>
      <c r="H870" s="20">
        <f>VLOOKUP(G870,Table10[#All],2,0)</f>
        <v>0</v>
      </c>
      <c r="I870" s="20" t="s">
        <v>83</v>
      </c>
      <c r="J870" s="20">
        <f>VLOOKUP(I870,Table11[#All],2,0)</f>
        <v>3</v>
      </c>
      <c r="K870" s="20" t="s">
        <v>83</v>
      </c>
      <c r="L870" s="20">
        <f>VLOOKUP(K870,Table12[#All],2,0)</f>
        <v>2</v>
      </c>
      <c r="M870" s="20" t="s">
        <v>119</v>
      </c>
      <c r="N870" s="20">
        <f>VLOOKUP(M870,Table13[#All],2,0)</f>
        <v>1</v>
      </c>
      <c r="O870" s="20" t="s">
        <v>98</v>
      </c>
      <c r="P870" s="20">
        <f>VLOOKUP(O870,Table14[#All],2,0)</f>
        <v>1</v>
      </c>
      <c r="Q870" s="20" t="s">
        <v>191</v>
      </c>
      <c r="R870" s="20">
        <f>VLOOKUP(Q870,Table16[#All],2,0)</f>
        <v>2</v>
      </c>
      <c r="S870" s="20" t="s">
        <v>111</v>
      </c>
      <c r="T870" s="20">
        <f>VLOOKUP(S870,Table17[#All],2,0)</f>
        <v>0</v>
      </c>
      <c r="U870" s="21">
        <v>169000</v>
      </c>
    </row>
    <row r="871" spans="1:21">
      <c r="A871" s="22" t="s">
        <v>165</v>
      </c>
      <c r="B871" s="20">
        <f>VLOOKUP(A871,Table7[#All],2,)</f>
        <v>12</v>
      </c>
      <c r="C871" s="23" t="s">
        <v>91</v>
      </c>
      <c r="D871" s="20">
        <f>VLOOKUP(C871,Table8[#All],2,0)</f>
        <v>0</v>
      </c>
      <c r="E871" s="23" t="s">
        <v>92</v>
      </c>
      <c r="F871" s="20">
        <f>VLOOKUP(E871,Table9[#All],2,0)</f>
        <v>0</v>
      </c>
      <c r="G871" s="23" t="s">
        <v>122</v>
      </c>
      <c r="H871" s="20">
        <f>VLOOKUP(G871,Table10[#All],2,0)</f>
        <v>0</v>
      </c>
      <c r="I871" s="23" t="s">
        <v>119</v>
      </c>
      <c r="J871" s="20">
        <f>VLOOKUP(I871,Table11[#All],2,0)</f>
        <v>0</v>
      </c>
      <c r="K871" s="23" t="s">
        <v>98</v>
      </c>
      <c r="L871" s="20">
        <f>VLOOKUP(K871,Table12[#All],2,0)</f>
        <v>0</v>
      </c>
      <c r="M871" s="23" t="s">
        <v>126</v>
      </c>
      <c r="N871" s="20">
        <f>VLOOKUP(M871,Table13[#All],2,0)</f>
        <v>0</v>
      </c>
      <c r="O871" s="23" t="s">
        <v>119</v>
      </c>
      <c r="P871" s="20">
        <f>VLOOKUP(O871,Table14[#All],2,0)</f>
        <v>0</v>
      </c>
      <c r="Q871" s="23" t="s">
        <v>104</v>
      </c>
      <c r="R871" s="20">
        <f>VLOOKUP(Q871,Table16[#All],2,0)</f>
        <v>0</v>
      </c>
      <c r="S871" s="23" t="s">
        <v>111</v>
      </c>
      <c r="T871" s="20">
        <f>VLOOKUP(S871,Table17[#All],2,0)</f>
        <v>0</v>
      </c>
      <c r="U871" s="24">
        <v>236000</v>
      </c>
    </row>
    <row r="872" spans="1:21">
      <c r="A872" s="19" t="s">
        <v>89</v>
      </c>
      <c r="B872" s="20">
        <f>VLOOKUP(A872,Table7[#All],2,)</f>
        <v>11</v>
      </c>
      <c r="C872" s="20" t="s">
        <v>151</v>
      </c>
      <c r="D872" s="20">
        <f>VLOOKUP(C872,Table8[#All],2,0)</f>
        <v>2</v>
      </c>
      <c r="E872" s="20" t="s">
        <v>92</v>
      </c>
      <c r="F872" s="20">
        <f>VLOOKUP(E872,Table9[#All],2,0)</f>
        <v>0</v>
      </c>
      <c r="G872" s="20" t="s">
        <v>93</v>
      </c>
      <c r="H872" s="20">
        <f>VLOOKUP(G872,Table10[#All],2,0)</f>
        <v>1</v>
      </c>
      <c r="I872" s="20" t="s">
        <v>98</v>
      </c>
      <c r="J872" s="20">
        <f>VLOOKUP(I872,Table11[#All],2,0)</f>
        <v>1</v>
      </c>
      <c r="K872" s="20" t="s">
        <v>98</v>
      </c>
      <c r="L872" s="20">
        <f>VLOOKUP(K872,Table12[#All],2,0)</f>
        <v>0</v>
      </c>
      <c r="M872" s="20" t="s">
        <v>119</v>
      </c>
      <c r="N872" s="20">
        <f>VLOOKUP(M872,Table13[#All],2,0)</f>
        <v>1</v>
      </c>
      <c r="O872" s="20" t="s">
        <v>98</v>
      </c>
      <c r="P872" s="20">
        <f>VLOOKUP(O872,Table14[#All],2,0)</f>
        <v>1</v>
      </c>
      <c r="Q872" s="20" t="s">
        <v>104</v>
      </c>
      <c r="R872" s="20">
        <f>VLOOKUP(Q872,Table16[#All],2,0)</f>
        <v>0</v>
      </c>
      <c r="S872" s="20" t="s">
        <v>111</v>
      </c>
      <c r="T872" s="20">
        <f>VLOOKUP(S872,Table17[#All],2,0)</f>
        <v>0</v>
      </c>
      <c r="U872" s="21">
        <v>109500</v>
      </c>
    </row>
    <row r="873" spans="1:21">
      <c r="A873" s="22" t="s">
        <v>209</v>
      </c>
      <c r="B873" s="20">
        <f>VLOOKUP(A873,Table7[#All],2,)</f>
        <v>0</v>
      </c>
      <c r="C873" s="23" t="s">
        <v>91</v>
      </c>
      <c r="D873" s="20">
        <f>VLOOKUP(C873,Table8[#All],2,0)</f>
        <v>0</v>
      </c>
      <c r="E873" s="23" t="s">
        <v>92</v>
      </c>
      <c r="F873" s="20">
        <f>VLOOKUP(E873,Table9[#All],2,0)</f>
        <v>0</v>
      </c>
      <c r="G873" s="23" t="s">
        <v>122</v>
      </c>
      <c r="H873" s="20">
        <f>VLOOKUP(G873,Table10[#All],2,0)</f>
        <v>0</v>
      </c>
      <c r="I873" s="23" t="s">
        <v>119</v>
      </c>
      <c r="J873" s="20">
        <f>VLOOKUP(I873,Table11[#All],2,0)</f>
        <v>0</v>
      </c>
      <c r="K873" s="23" t="s">
        <v>98</v>
      </c>
      <c r="L873" s="20">
        <f>VLOOKUP(K873,Table12[#All],2,0)</f>
        <v>0</v>
      </c>
      <c r="M873" s="23" t="s">
        <v>126</v>
      </c>
      <c r="N873" s="20">
        <f>VLOOKUP(M873,Table13[#All],2,0)</f>
        <v>0</v>
      </c>
      <c r="O873" s="23" t="s">
        <v>119</v>
      </c>
      <c r="P873" s="20">
        <f>VLOOKUP(O873,Table14[#All],2,0)</f>
        <v>0</v>
      </c>
      <c r="Q873" s="23" t="s">
        <v>104</v>
      </c>
      <c r="R873" s="20">
        <f>VLOOKUP(Q873,Table16[#All],2,0)</f>
        <v>0</v>
      </c>
      <c r="S873" s="23" t="s">
        <v>111</v>
      </c>
      <c r="T873" s="20">
        <f>VLOOKUP(S873,Table17[#All],2,0)</f>
        <v>0</v>
      </c>
      <c r="U873" s="24">
        <v>200500</v>
      </c>
    </row>
    <row r="874" spans="1:21">
      <c r="A874" s="19" t="s">
        <v>89</v>
      </c>
      <c r="B874" s="20">
        <f>VLOOKUP(A874,Table7[#All],2,)</f>
        <v>11</v>
      </c>
      <c r="C874" s="20" t="s">
        <v>91</v>
      </c>
      <c r="D874" s="20">
        <f>VLOOKUP(C874,Table8[#All],2,0)</f>
        <v>0</v>
      </c>
      <c r="E874" s="20" t="s">
        <v>92</v>
      </c>
      <c r="F874" s="20">
        <f>VLOOKUP(E874,Table9[#All],2,0)</f>
        <v>0</v>
      </c>
      <c r="G874" s="20" t="s">
        <v>93</v>
      </c>
      <c r="H874" s="20">
        <f>VLOOKUP(G874,Table10[#All],2,0)</f>
        <v>1</v>
      </c>
      <c r="I874" s="20" t="s">
        <v>98</v>
      </c>
      <c r="J874" s="20">
        <f>VLOOKUP(I874,Table11[#All],2,0)</f>
        <v>1</v>
      </c>
      <c r="K874" s="20" t="s">
        <v>98</v>
      </c>
      <c r="L874" s="20">
        <f>VLOOKUP(K874,Table12[#All],2,0)</f>
        <v>0</v>
      </c>
      <c r="M874" s="20" t="s">
        <v>119</v>
      </c>
      <c r="N874" s="20">
        <f>VLOOKUP(M874,Table13[#All],2,0)</f>
        <v>1</v>
      </c>
      <c r="O874" s="20" t="s">
        <v>119</v>
      </c>
      <c r="P874" s="20">
        <f>VLOOKUP(O874,Table14[#All],2,0)</f>
        <v>0</v>
      </c>
      <c r="Q874" s="20" t="s">
        <v>104</v>
      </c>
      <c r="R874" s="20">
        <f>VLOOKUP(Q874,Table16[#All],2,0)</f>
        <v>0</v>
      </c>
      <c r="S874" s="20" t="s">
        <v>111</v>
      </c>
      <c r="T874" s="20">
        <f>VLOOKUP(S874,Table17[#All],2,0)</f>
        <v>0</v>
      </c>
      <c r="U874" s="21">
        <v>116000</v>
      </c>
    </row>
    <row r="875" spans="1:21">
      <c r="A875" s="22" t="s">
        <v>89</v>
      </c>
      <c r="B875" s="20">
        <f>VLOOKUP(A875,Table7[#All],2,)</f>
        <v>11</v>
      </c>
      <c r="C875" s="23" t="s">
        <v>91</v>
      </c>
      <c r="D875" s="20">
        <f>VLOOKUP(C875,Table8[#All],2,0)</f>
        <v>0</v>
      </c>
      <c r="E875" s="23" t="s">
        <v>92</v>
      </c>
      <c r="F875" s="20">
        <f>VLOOKUP(E875,Table9[#All],2,0)</f>
        <v>0</v>
      </c>
      <c r="G875" s="23" t="s">
        <v>93</v>
      </c>
      <c r="H875" s="20">
        <f>VLOOKUP(G875,Table10[#All],2,0)</f>
        <v>1</v>
      </c>
      <c r="I875" s="23" t="s">
        <v>98</v>
      </c>
      <c r="J875" s="20">
        <f>VLOOKUP(I875,Table11[#All],2,0)</f>
        <v>1</v>
      </c>
      <c r="K875" s="23" t="s">
        <v>98</v>
      </c>
      <c r="L875" s="20">
        <f>VLOOKUP(K875,Table12[#All],2,0)</f>
        <v>0</v>
      </c>
      <c r="M875" s="23" t="s">
        <v>119</v>
      </c>
      <c r="N875" s="20">
        <f>VLOOKUP(M875,Table13[#All],2,0)</f>
        <v>1</v>
      </c>
      <c r="O875" s="23" t="s">
        <v>98</v>
      </c>
      <c r="P875" s="20">
        <f>VLOOKUP(O875,Table14[#All],2,0)</f>
        <v>1</v>
      </c>
      <c r="Q875" s="23" t="s">
        <v>104</v>
      </c>
      <c r="R875" s="20">
        <f>VLOOKUP(Q875,Table16[#All],2,0)</f>
        <v>0</v>
      </c>
      <c r="S875" s="23" t="s">
        <v>111</v>
      </c>
      <c r="T875" s="20">
        <f>VLOOKUP(S875,Table17[#All],2,0)</f>
        <v>0</v>
      </c>
      <c r="U875" s="24">
        <v>133000</v>
      </c>
    </row>
    <row r="876" spans="1:21">
      <c r="A876" s="19" t="s">
        <v>188</v>
      </c>
      <c r="B876" s="20">
        <f>VLOOKUP(A876,Table7[#All],2,)</f>
        <v>7</v>
      </c>
      <c r="C876" s="20" t="s">
        <v>182</v>
      </c>
      <c r="D876" s="20">
        <f>VLOOKUP(C876,Table8[#All],2,0)</f>
        <v>3</v>
      </c>
      <c r="E876" s="20" t="s">
        <v>92</v>
      </c>
      <c r="F876" s="20">
        <f>VLOOKUP(E876,Table9[#All],2,0)</f>
        <v>0</v>
      </c>
      <c r="G876" s="20" t="s">
        <v>176</v>
      </c>
      <c r="H876" s="20">
        <f>VLOOKUP(G876,Table10[#All],2,0)</f>
        <v>2</v>
      </c>
      <c r="I876" s="20" t="s">
        <v>98</v>
      </c>
      <c r="J876" s="20">
        <f>VLOOKUP(I876,Table11[#All],2,0)</f>
        <v>1</v>
      </c>
      <c r="K876" s="20" t="s">
        <v>98</v>
      </c>
      <c r="L876" s="20">
        <f>VLOOKUP(K876,Table12[#All],2,0)</f>
        <v>0</v>
      </c>
      <c r="M876" s="20" t="s">
        <v>126</v>
      </c>
      <c r="N876" s="20">
        <f>VLOOKUP(M876,Table13[#All],2,0)</f>
        <v>0</v>
      </c>
      <c r="O876" s="20" t="s">
        <v>98</v>
      </c>
      <c r="P876" s="20">
        <f>VLOOKUP(O876,Table14[#All],2,0)</f>
        <v>1</v>
      </c>
      <c r="Q876" s="20" t="s">
        <v>104</v>
      </c>
      <c r="R876" s="20">
        <f>VLOOKUP(Q876,Table16[#All],2,0)</f>
        <v>0</v>
      </c>
      <c r="S876" s="20" t="s">
        <v>172</v>
      </c>
      <c r="T876" s="20">
        <f>VLOOKUP(S876,Table17[#All],2,0)</f>
        <v>1</v>
      </c>
      <c r="U876" s="21">
        <v>66500</v>
      </c>
    </row>
    <row r="877" spans="1:21">
      <c r="A877" s="22" t="s">
        <v>163</v>
      </c>
      <c r="B877" s="20">
        <f>VLOOKUP(A877,Table7[#All],2,)</f>
        <v>5</v>
      </c>
      <c r="C877" s="23" t="s">
        <v>91</v>
      </c>
      <c r="D877" s="20">
        <f>VLOOKUP(C877,Table8[#All],2,0)</f>
        <v>0</v>
      </c>
      <c r="E877" s="23" t="s">
        <v>92</v>
      </c>
      <c r="F877" s="20">
        <f>VLOOKUP(E877,Table9[#All],2,0)</f>
        <v>0</v>
      </c>
      <c r="G877" s="23" t="s">
        <v>122</v>
      </c>
      <c r="H877" s="20">
        <f>VLOOKUP(G877,Table10[#All],2,0)</f>
        <v>0</v>
      </c>
      <c r="I877" s="23" t="s">
        <v>119</v>
      </c>
      <c r="J877" s="20">
        <f>VLOOKUP(I877,Table11[#All],2,0)</f>
        <v>0</v>
      </c>
      <c r="K877" s="23" t="s">
        <v>98</v>
      </c>
      <c r="L877" s="20">
        <f>VLOOKUP(K877,Table12[#All],2,0)</f>
        <v>0</v>
      </c>
      <c r="M877" s="23" t="s">
        <v>126</v>
      </c>
      <c r="N877" s="20">
        <f>VLOOKUP(M877,Table13[#All],2,0)</f>
        <v>0</v>
      </c>
      <c r="O877" s="23" t="s">
        <v>126</v>
      </c>
      <c r="P877" s="20">
        <f>VLOOKUP(O877,Table14[#All],2,0)</f>
        <v>2</v>
      </c>
      <c r="Q877" s="23" t="s">
        <v>104</v>
      </c>
      <c r="R877" s="20">
        <f>VLOOKUP(Q877,Table16[#All],2,0)</f>
        <v>0</v>
      </c>
      <c r="S877" s="23" t="s">
        <v>150</v>
      </c>
      <c r="T877" s="20">
        <f>VLOOKUP(S877,Table17[#All],2,0)</f>
        <v>2</v>
      </c>
      <c r="U877" s="24">
        <v>303477</v>
      </c>
    </row>
    <row r="878" spans="1:21">
      <c r="A878" s="19" t="s">
        <v>217</v>
      </c>
      <c r="B878" s="20">
        <f>VLOOKUP(A878,Table7[#All],2,)</f>
        <v>4</v>
      </c>
      <c r="C878" s="20" t="s">
        <v>91</v>
      </c>
      <c r="D878" s="20">
        <f>VLOOKUP(C878,Table8[#All],2,0)</f>
        <v>0</v>
      </c>
      <c r="E878" s="20" t="s">
        <v>92</v>
      </c>
      <c r="F878" s="20">
        <f>VLOOKUP(E878,Table9[#All],2,0)</f>
        <v>0</v>
      </c>
      <c r="G878" s="20" t="s">
        <v>93</v>
      </c>
      <c r="H878" s="20">
        <f>VLOOKUP(G878,Table10[#All],2,0)</f>
        <v>1</v>
      </c>
      <c r="I878" s="20" t="s">
        <v>98</v>
      </c>
      <c r="J878" s="20">
        <f>VLOOKUP(I878,Table11[#All],2,0)</f>
        <v>1</v>
      </c>
      <c r="K878" s="20" t="s">
        <v>98</v>
      </c>
      <c r="L878" s="20">
        <f>VLOOKUP(K878,Table12[#All],2,0)</f>
        <v>0</v>
      </c>
      <c r="M878" s="20" t="s">
        <v>119</v>
      </c>
      <c r="N878" s="20">
        <f>VLOOKUP(M878,Table13[#All],2,0)</f>
        <v>1</v>
      </c>
      <c r="O878" s="20" t="s">
        <v>98</v>
      </c>
      <c r="P878" s="20">
        <f>VLOOKUP(O878,Table14[#All],2,0)</f>
        <v>1</v>
      </c>
      <c r="Q878" s="20" t="s">
        <v>104</v>
      </c>
      <c r="R878" s="20">
        <f>VLOOKUP(Q878,Table16[#All],2,0)</f>
        <v>0</v>
      </c>
      <c r="S878" s="20" t="s">
        <v>111</v>
      </c>
      <c r="T878" s="20">
        <f>VLOOKUP(S878,Table17[#All],2,0)</f>
        <v>0</v>
      </c>
      <c r="U878" s="21">
        <v>132250</v>
      </c>
    </row>
    <row r="879" spans="1:21">
      <c r="A879" s="22" t="s">
        <v>147</v>
      </c>
      <c r="B879" s="20">
        <f>VLOOKUP(A879,Table7[#All],2,)</f>
        <v>10</v>
      </c>
      <c r="C879" s="23" t="s">
        <v>91</v>
      </c>
      <c r="D879" s="20">
        <f>VLOOKUP(C879,Table8[#All],2,0)</f>
        <v>0</v>
      </c>
      <c r="E879" s="23" t="s">
        <v>92</v>
      </c>
      <c r="F879" s="20">
        <f>VLOOKUP(E879,Table9[#All],2,0)</f>
        <v>0</v>
      </c>
      <c r="G879" s="23" t="s">
        <v>122</v>
      </c>
      <c r="H879" s="20">
        <f>VLOOKUP(G879,Table10[#All],2,0)</f>
        <v>0</v>
      </c>
      <c r="I879" s="23" t="s">
        <v>126</v>
      </c>
      <c r="J879" s="20">
        <f>VLOOKUP(I879,Table11[#All],2,0)</f>
        <v>2</v>
      </c>
      <c r="K879" s="23" t="s">
        <v>98</v>
      </c>
      <c r="L879" s="20">
        <f>VLOOKUP(K879,Table12[#All],2,0)</f>
        <v>0</v>
      </c>
      <c r="M879" s="23" t="s">
        <v>126</v>
      </c>
      <c r="N879" s="20">
        <f>VLOOKUP(M879,Table13[#All],2,0)</f>
        <v>0</v>
      </c>
      <c r="O879" s="23" t="s">
        <v>126</v>
      </c>
      <c r="P879" s="20">
        <f>VLOOKUP(O879,Table14[#All],2,0)</f>
        <v>2</v>
      </c>
      <c r="Q879" s="23" t="s">
        <v>104</v>
      </c>
      <c r="R879" s="20">
        <f>VLOOKUP(Q879,Table16[#All],2,0)</f>
        <v>0</v>
      </c>
      <c r="S879" s="23" t="s">
        <v>111</v>
      </c>
      <c r="T879" s="20">
        <f>VLOOKUP(S879,Table17[#All],2,0)</f>
        <v>0</v>
      </c>
      <c r="U879" s="24">
        <v>350000</v>
      </c>
    </row>
    <row r="880" spans="1:21">
      <c r="A880" s="19" t="s">
        <v>169</v>
      </c>
      <c r="B880" s="20">
        <f>VLOOKUP(A880,Table7[#All],2,)</f>
        <v>9</v>
      </c>
      <c r="C880" s="20" t="s">
        <v>91</v>
      </c>
      <c r="D880" s="20">
        <f>VLOOKUP(C880,Table8[#All],2,0)</f>
        <v>0</v>
      </c>
      <c r="E880" s="20" t="s">
        <v>92</v>
      </c>
      <c r="F880" s="20">
        <f>VLOOKUP(E880,Table9[#All],2,0)</f>
        <v>0</v>
      </c>
      <c r="G880" s="20" t="s">
        <v>183</v>
      </c>
      <c r="H880" s="20">
        <f>VLOOKUP(G880,Table10[#All],2,0)</f>
        <v>4</v>
      </c>
      <c r="I880" s="20" t="s">
        <v>98</v>
      </c>
      <c r="J880" s="20">
        <f>VLOOKUP(I880,Table11[#All],2,0)</f>
        <v>1</v>
      </c>
      <c r="K880" s="20" t="s">
        <v>98</v>
      </c>
      <c r="L880" s="20">
        <f>VLOOKUP(K880,Table12[#All],2,0)</f>
        <v>0</v>
      </c>
      <c r="M880" s="20" t="s">
        <v>98</v>
      </c>
      <c r="N880" s="20">
        <f>VLOOKUP(M880,Table13[#All],2,0)</f>
        <v>2</v>
      </c>
      <c r="O880" s="20" t="s">
        <v>119</v>
      </c>
      <c r="P880" s="20">
        <f>VLOOKUP(O880,Table14[#All],2,0)</f>
        <v>0</v>
      </c>
      <c r="Q880" s="20" t="s">
        <v>104</v>
      </c>
      <c r="R880" s="20">
        <f>VLOOKUP(Q880,Table16[#All],2,0)</f>
        <v>0</v>
      </c>
      <c r="S880" s="20" t="s">
        <v>111</v>
      </c>
      <c r="T880" s="20">
        <f>VLOOKUP(S880,Table17[#All],2,0)</f>
        <v>0</v>
      </c>
      <c r="U880" s="21">
        <v>148000</v>
      </c>
    </row>
    <row r="881" spans="1:21">
      <c r="A881" s="22" t="s">
        <v>209</v>
      </c>
      <c r="B881" s="20">
        <f>VLOOKUP(A881,Table7[#All],2,)</f>
        <v>0</v>
      </c>
      <c r="C881" s="23" t="s">
        <v>91</v>
      </c>
      <c r="D881" s="20">
        <f>VLOOKUP(C881,Table8[#All],2,0)</f>
        <v>0</v>
      </c>
      <c r="E881" s="23" t="s">
        <v>92</v>
      </c>
      <c r="F881" s="20">
        <f>VLOOKUP(E881,Table9[#All],2,0)</f>
        <v>0</v>
      </c>
      <c r="G881" s="23" t="s">
        <v>93</v>
      </c>
      <c r="H881" s="20">
        <f>VLOOKUP(G881,Table10[#All],2,0)</f>
        <v>1</v>
      </c>
      <c r="I881" s="23" t="s">
        <v>98</v>
      </c>
      <c r="J881" s="20">
        <f>VLOOKUP(I881,Table11[#All],2,0)</f>
        <v>1</v>
      </c>
      <c r="K881" s="23" t="s">
        <v>98</v>
      </c>
      <c r="L881" s="20">
        <f>VLOOKUP(K881,Table12[#All],2,0)</f>
        <v>0</v>
      </c>
      <c r="M881" s="23" t="s">
        <v>126</v>
      </c>
      <c r="N881" s="20">
        <f>VLOOKUP(M881,Table13[#All],2,0)</f>
        <v>0</v>
      </c>
      <c r="O881" s="23" t="s">
        <v>98</v>
      </c>
      <c r="P881" s="20">
        <f>VLOOKUP(O881,Table14[#All],2,0)</f>
        <v>1</v>
      </c>
      <c r="Q881" s="23" t="s">
        <v>104</v>
      </c>
      <c r="R881" s="20">
        <f>VLOOKUP(Q881,Table16[#All],2,0)</f>
        <v>0</v>
      </c>
      <c r="S881" s="23" t="s">
        <v>111</v>
      </c>
      <c r="T881" s="20">
        <f>VLOOKUP(S881,Table17[#All],2,0)</f>
        <v>0</v>
      </c>
      <c r="U881" s="24">
        <v>136500</v>
      </c>
    </row>
    <row r="882" spans="1:21">
      <c r="A882" s="19" t="s">
        <v>206</v>
      </c>
      <c r="B882" s="20">
        <f>VLOOKUP(A882,Table7[#All],2,)</f>
        <v>15</v>
      </c>
      <c r="C882" s="20" t="s">
        <v>91</v>
      </c>
      <c r="D882" s="20">
        <f>VLOOKUP(C882,Table8[#All],2,0)</f>
        <v>0</v>
      </c>
      <c r="E882" s="20" t="s">
        <v>92</v>
      </c>
      <c r="F882" s="20">
        <f>VLOOKUP(E882,Table9[#All],2,0)</f>
        <v>0</v>
      </c>
      <c r="G882" s="20" t="s">
        <v>93</v>
      </c>
      <c r="H882" s="20">
        <f>VLOOKUP(G882,Table10[#All],2,0)</f>
        <v>1</v>
      </c>
      <c r="I882" s="20" t="s">
        <v>126</v>
      </c>
      <c r="J882" s="20">
        <f>VLOOKUP(I882,Table11[#All],2,0)</f>
        <v>2</v>
      </c>
      <c r="K882" s="20" t="s">
        <v>119</v>
      </c>
      <c r="L882" s="20">
        <f>VLOOKUP(K882,Table12[#All],2,0)</f>
        <v>1</v>
      </c>
      <c r="M882" s="20" t="s">
        <v>119</v>
      </c>
      <c r="N882" s="20">
        <f>VLOOKUP(M882,Table13[#All],2,0)</f>
        <v>1</v>
      </c>
      <c r="O882" s="20" t="s">
        <v>98</v>
      </c>
      <c r="P882" s="20">
        <f>VLOOKUP(O882,Table14[#All],2,0)</f>
        <v>1</v>
      </c>
      <c r="Q882" s="20" t="s">
        <v>104</v>
      </c>
      <c r="R882" s="20">
        <f>VLOOKUP(Q882,Table16[#All],2,0)</f>
        <v>0</v>
      </c>
      <c r="S882" s="20" t="s">
        <v>111</v>
      </c>
      <c r="T882" s="20">
        <f>VLOOKUP(S882,Table17[#All],2,0)</f>
        <v>0</v>
      </c>
      <c r="U882" s="21">
        <v>157000</v>
      </c>
    </row>
    <row r="883" spans="1:21">
      <c r="A883" s="22" t="s">
        <v>218</v>
      </c>
      <c r="B883" s="20">
        <f>VLOOKUP(A883,Table7[#All],2,)</f>
        <v>16</v>
      </c>
      <c r="C883" s="23" t="s">
        <v>91</v>
      </c>
      <c r="D883" s="20">
        <f>VLOOKUP(C883,Table8[#All],2,0)</f>
        <v>0</v>
      </c>
      <c r="E883" s="23" t="s">
        <v>92</v>
      </c>
      <c r="F883" s="20">
        <f>VLOOKUP(E883,Table9[#All],2,0)</f>
        <v>0</v>
      </c>
      <c r="G883" s="23" t="s">
        <v>176</v>
      </c>
      <c r="H883" s="20">
        <f>VLOOKUP(G883,Table10[#All],2,0)</f>
        <v>2</v>
      </c>
      <c r="I883" s="23" t="s">
        <v>119</v>
      </c>
      <c r="J883" s="20">
        <f>VLOOKUP(I883,Table11[#All],2,0)</f>
        <v>0</v>
      </c>
      <c r="K883" s="23" t="s">
        <v>98</v>
      </c>
      <c r="L883" s="20">
        <f>VLOOKUP(K883,Table12[#All],2,0)</f>
        <v>0</v>
      </c>
      <c r="M883" s="23" t="s">
        <v>126</v>
      </c>
      <c r="N883" s="20">
        <f>VLOOKUP(M883,Table13[#All],2,0)</f>
        <v>0</v>
      </c>
      <c r="O883" s="23" t="s">
        <v>119</v>
      </c>
      <c r="P883" s="20">
        <f>VLOOKUP(O883,Table14[#All],2,0)</f>
        <v>0</v>
      </c>
      <c r="Q883" s="23" t="s">
        <v>104</v>
      </c>
      <c r="R883" s="20">
        <f>VLOOKUP(Q883,Table16[#All],2,0)</f>
        <v>0</v>
      </c>
      <c r="S883" s="23" t="s">
        <v>111</v>
      </c>
      <c r="T883" s="20">
        <f>VLOOKUP(S883,Table17[#All],2,0)</f>
        <v>0</v>
      </c>
      <c r="U883" s="24">
        <v>187500</v>
      </c>
    </row>
    <row r="884" spans="1:21">
      <c r="A884" s="19" t="s">
        <v>121</v>
      </c>
      <c r="B884" s="20">
        <f>VLOOKUP(A884,Table7[#All],2,)</f>
        <v>17</v>
      </c>
      <c r="C884" s="20" t="s">
        <v>91</v>
      </c>
      <c r="D884" s="20">
        <f>VLOOKUP(C884,Table8[#All],2,0)</f>
        <v>0</v>
      </c>
      <c r="E884" s="20" t="s">
        <v>92</v>
      </c>
      <c r="F884" s="20">
        <f>VLOOKUP(E884,Table9[#All],2,0)</f>
        <v>0</v>
      </c>
      <c r="G884" s="20" t="s">
        <v>122</v>
      </c>
      <c r="H884" s="20">
        <f>VLOOKUP(G884,Table10[#All],2,0)</f>
        <v>0</v>
      </c>
      <c r="I884" s="20" t="s">
        <v>119</v>
      </c>
      <c r="J884" s="20">
        <f>VLOOKUP(I884,Table11[#All],2,0)</f>
        <v>0</v>
      </c>
      <c r="K884" s="20" t="s">
        <v>98</v>
      </c>
      <c r="L884" s="20">
        <f>VLOOKUP(K884,Table12[#All],2,0)</f>
        <v>0</v>
      </c>
      <c r="M884" s="20" t="s">
        <v>119</v>
      </c>
      <c r="N884" s="20">
        <f>VLOOKUP(M884,Table13[#All],2,0)</f>
        <v>1</v>
      </c>
      <c r="O884" s="20" t="s">
        <v>98</v>
      </c>
      <c r="P884" s="20">
        <f>VLOOKUP(O884,Table14[#All],2,0)</f>
        <v>1</v>
      </c>
      <c r="Q884" s="20" t="s">
        <v>104</v>
      </c>
      <c r="R884" s="20">
        <f>VLOOKUP(Q884,Table16[#All],2,0)</f>
        <v>0</v>
      </c>
      <c r="S884" s="20" t="s">
        <v>111</v>
      </c>
      <c r="T884" s="20">
        <f>VLOOKUP(S884,Table17[#All],2,0)</f>
        <v>0</v>
      </c>
      <c r="U884" s="21">
        <v>178000</v>
      </c>
    </row>
    <row r="885" spans="1:21">
      <c r="A885" s="22" t="s">
        <v>200</v>
      </c>
      <c r="B885" s="20">
        <f>VLOOKUP(A885,Table7[#All],2,)</f>
        <v>23</v>
      </c>
      <c r="C885" s="23" t="s">
        <v>91</v>
      </c>
      <c r="D885" s="20">
        <f>VLOOKUP(C885,Table8[#All],2,0)</f>
        <v>0</v>
      </c>
      <c r="E885" s="23" t="s">
        <v>92</v>
      </c>
      <c r="F885" s="20">
        <f>VLOOKUP(E885,Table9[#All],2,0)</f>
        <v>0</v>
      </c>
      <c r="G885" s="23" t="s">
        <v>246</v>
      </c>
      <c r="H885" s="20">
        <f>VLOOKUP(G885,Table10[#All],2,0)</f>
        <v>7</v>
      </c>
      <c r="I885" s="23" t="s">
        <v>98</v>
      </c>
      <c r="J885" s="20">
        <f>VLOOKUP(I885,Table11[#All],2,0)</f>
        <v>1</v>
      </c>
      <c r="K885" s="23" t="s">
        <v>139</v>
      </c>
      <c r="L885" s="20">
        <f>VLOOKUP(K885,Table12[#All],2,0)</f>
        <v>3</v>
      </c>
      <c r="M885" s="23" t="s">
        <v>98</v>
      </c>
      <c r="N885" s="20">
        <f>VLOOKUP(M885,Table13[#All],2,0)</f>
        <v>2</v>
      </c>
      <c r="O885" s="23" t="s">
        <v>98</v>
      </c>
      <c r="P885" s="20">
        <f>VLOOKUP(O885,Table14[#All],2,0)</f>
        <v>1</v>
      </c>
      <c r="Q885" s="23" t="s">
        <v>104</v>
      </c>
      <c r="R885" s="20">
        <f>VLOOKUP(Q885,Table16[#All],2,0)</f>
        <v>0</v>
      </c>
      <c r="S885" s="23" t="s">
        <v>111</v>
      </c>
      <c r="T885" s="20">
        <f>VLOOKUP(S885,Table17[#All],2,0)</f>
        <v>0</v>
      </c>
      <c r="U885" s="24">
        <v>118500</v>
      </c>
    </row>
    <row r="886" spans="1:21">
      <c r="A886" s="19" t="s">
        <v>89</v>
      </c>
      <c r="B886" s="20">
        <f>VLOOKUP(A886,Table7[#All],2,)</f>
        <v>11</v>
      </c>
      <c r="C886" s="20" t="s">
        <v>91</v>
      </c>
      <c r="D886" s="20">
        <f>VLOOKUP(C886,Table8[#All],2,0)</f>
        <v>0</v>
      </c>
      <c r="E886" s="20" t="s">
        <v>92</v>
      </c>
      <c r="F886" s="20">
        <f>VLOOKUP(E886,Table9[#All],2,0)</f>
        <v>0</v>
      </c>
      <c r="G886" s="20" t="s">
        <v>93</v>
      </c>
      <c r="H886" s="20">
        <f>VLOOKUP(G886,Table10[#All],2,0)</f>
        <v>1</v>
      </c>
      <c r="I886" s="20" t="s">
        <v>98</v>
      </c>
      <c r="J886" s="20">
        <f>VLOOKUP(I886,Table11[#All],2,0)</f>
        <v>1</v>
      </c>
      <c r="K886" s="20" t="s">
        <v>98</v>
      </c>
      <c r="L886" s="20">
        <f>VLOOKUP(K886,Table12[#All],2,0)</f>
        <v>0</v>
      </c>
      <c r="M886" s="20" t="s">
        <v>98</v>
      </c>
      <c r="N886" s="20">
        <f>VLOOKUP(M886,Table13[#All],2,0)</f>
        <v>2</v>
      </c>
      <c r="O886" s="20" t="s">
        <v>98</v>
      </c>
      <c r="P886" s="20">
        <f>VLOOKUP(O886,Table14[#All],2,0)</f>
        <v>1</v>
      </c>
      <c r="Q886" s="20" t="s">
        <v>104</v>
      </c>
      <c r="R886" s="20">
        <f>VLOOKUP(Q886,Table16[#All],2,0)</f>
        <v>0</v>
      </c>
      <c r="S886" s="20" t="s">
        <v>111</v>
      </c>
      <c r="T886" s="20">
        <f>VLOOKUP(S886,Table17[#All],2,0)</f>
        <v>0</v>
      </c>
      <c r="U886" s="21">
        <v>100000</v>
      </c>
    </row>
    <row r="887" spans="1:21">
      <c r="A887" s="22" t="s">
        <v>163</v>
      </c>
      <c r="B887" s="20">
        <f>VLOOKUP(A887,Table7[#All],2,)</f>
        <v>5</v>
      </c>
      <c r="C887" s="23" t="s">
        <v>91</v>
      </c>
      <c r="D887" s="20">
        <f>VLOOKUP(C887,Table8[#All],2,0)</f>
        <v>0</v>
      </c>
      <c r="E887" s="23" t="s">
        <v>129</v>
      </c>
      <c r="F887" s="20">
        <f>VLOOKUP(E887,Table9[#All],2,0)</f>
        <v>3</v>
      </c>
      <c r="G887" s="23" t="s">
        <v>93</v>
      </c>
      <c r="H887" s="20">
        <f>VLOOKUP(G887,Table10[#All],2,0)</f>
        <v>1</v>
      </c>
      <c r="I887" s="23" t="s">
        <v>126</v>
      </c>
      <c r="J887" s="20">
        <f>VLOOKUP(I887,Table11[#All],2,0)</f>
        <v>2</v>
      </c>
      <c r="K887" s="23" t="s">
        <v>98</v>
      </c>
      <c r="L887" s="20">
        <f>VLOOKUP(K887,Table12[#All],2,0)</f>
        <v>0</v>
      </c>
      <c r="M887" s="23" t="s">
        <v>126</v>
      </c>
      <c r="N887" s="20">
        <f>VLOOKUP(M887,Table13[#All],2,0)</f>
        <v>0</v>
      </c>
      <c r="O887" s="23" t="s">
        <v>119</v>
      </c>
      <c r="P887" s="20">
        <f>VLOOKUP(O887,Table14[#All],2,0)</f>
        <v>0</v>
      </c>
      <c r="Q887" s="23" t="s">
        <v>104</v>
      </c>
      <c r="R887" s="20">
        <f>VLOOKUP(Q887,Table16[#All],2,0)</f>
        <v>0</v>
      </c>
      <c r="S887" s="23" t="s">
        <v>172</v>
      </c>
      <c r="T887" s="20">
        <f>VLOOKUP(S887,Table17[#All],2,0)</f>
        <v>1</v>
      </c>
      <c r="U887" s="24">
        <v>328900</v>
      </c>
    </row>
    <row r="888" spans="1:21">
      <c r="A888" s="19" t="s">
        <v>89</v>
      </c>
      <c r="B888" s="20">
        <f>VLOOKUP(A888,Table7[#All],2,)</f>
        <v>11</v>
      </c>
      <c r="C888" s="20" t="s">
        <v>91</v>
      </c>
      <c r="D888" s="20">
        <f>VLOOKUP(C888,Table8[#All],2,0)</f>
        <v>0</v>
      </c>
      <c r="E888" s="20" t="s">
        <v>179</v>
      </c>
      <c r="F888" s="20">
        <f>VLOOKUP(E888,Table9[#All],2,0)</f>
        <v>2</v>
      </c>
      <c r="G888" s="20" t="s">
        <v>93</v>
      </c>
      <c r="H888" s="20">
        <f>VLOOKUP(G888,Table10[#All],2,0)</f>
        <v>1</v>
      </c>
      <c r="I888" s="20" t="s">
        <v>98</v>
      </c>
      <c r="J888" s="20">
        <f>VLOOKUP(I888,Table11[#All],2,0)</f>
        <v>1</v>
      </c>
      <c r="K888" s="20" t="s">
        <v>98</v>
      </c>
      <c r="L888" s="20">
        <f>VLOOKUP(K888,Table12[#All],2,0)</f>
        <v>0</v>
      </c>
      <c r="M888" s="20" t="s">
        <v>126</v>
      </c>
      <c r="N888" s="20">
        <f>VLOOKUP(M888,Table13[#All],2,0)</f>
        <v>0</v>
      </c>
      <c r="O888" s="20" t="s">
        <v>98</v>
      </c>
      <c r="P888" s="20">
        <f>VLOOKUP(O888,Table14[#All],2,0)</f>
        <v>1</v>
      </c>
      <c r="Q888" s="20" t="s">
        <v>104</v>
      </c>
      <c r="R888" s="20">
        <f>VLOOKUP(Q888,Table16[#All],2,0)</f>
        <v>0</v>
      </c>
      <c r="S888" s="20" t="s">
        <v>178</v>
      </c>
      <c r="T888" s="20">
        <f>VLOOKUP(S888,Table17[#All],2,0)</f>
        <v>5</v>
      </c>
      <c r="U888" s="21">
        <v>145000</v>
      </c>
    </row>
    <row r="889" spans="1:21">
      <c r="A889" s="22" t="s">
        <v>206</v>
      </c>
      <c r="B889" s="20">
        <f>VLOOKUP(A889,Table7[#All],2,)</f>
        <v>15</v>
      </c>
      <c r="C889" s="23" t="s">
        <v>91</v>
      </c>
      <c r="D889" s="20">
        <f>VLOOKUP(C889,Table8[#All],2,0)</f>
        <v>0</v>
      </c>
      <c r="E889" s="23" t="s">
        <v>92</v>
      </c>
      <c r="F889" s="20">
        <f>VLOOKUP(E889,Table9[#All],2,0)</f>
        <v>0</v>
      </c>
      <c r="G889" s="23" t="s">
        <v>176</v>
      </c>
      <c r="H889" s="20">
        <f>VLOOKUP(G889,Table10[#All],2,0)</f>
        <v>2</v>
      </c>
      <c r="I889" s="23" t="s">
        <v>98</v>
      </c>
      <c r="J889" s="20">
        <f>VLOOKUP(I889,Table11[#All],2,0)</f>
        <v>1</v>
      </c>
      <c r="K889" s="23" t="s">
        <v>98</v>
      </c>
      <c r="L889" s="20">
        <f>VLOOKUP(K889,Table12[#All],2,0)</f>
        <v>0</v>
      </c>
      <c r="M889" s="23" t="s">
        <v>98</v>
      </c>
      <c r="N889" s="20">
        <f>VLOOKUP(M889,Table13[#All],2,0)</f>
        <v>2</v>
      </c>
      <c r="O889" s="23" t="s">
        <v>98</v>
      </c>
      <c r="P889" s="20">
        <f>VLOOKUP(O889,Table14[#All],2,0)</f>
        <v>1</v>
      </c>
      <c r="Q889" s="23" t="s">
        <v>104</v>
      </c>
      <c r="R889" s="20">
        <f>VLOOKUP(Q889,Table16[#All],2,0)</f>
        <v>0</v>
      </c>
      <c r="S889" s="23" t="s">
        <v>111</v>
      </c>
      <c r="T889" s="20">
        <f>VLOOKUP(S889,Table17[#All],2,0)</f>
        <v>0</v>
      </c>
      <c r="U889" s="24">
        <v>135500</v>
      </c>
    </row>
    <row r="890" spans="1:21">
      <c r="A890" s="19" t="s">
        <v>89</v>
      </c>
      <c r="B890" s="20">
        <f>VLOOKUP(A890,Table7[#All],2,)</f>
        <v>11</v>
      </c>
      <c r="C890" s="20" t="s">
        <v>91</v>
      </c>
      <c r="D890" s="20">
        <f>VLOOKUP(C890,Table8[#All],2,0)</f>
        <v>0</v>
      </c>
      <c r="E890" s="20" t="s">
        <v>92</v>
      </c>
      <c r="F890" s="20">
        <f>VLOOKUP(E890,Table9[#All],2,0)</f>
        <v>0</v>
      </c>
      <c r="G890" s="20" t="s">
        <v>93</v>
      </c>
      <c r="H890" s="20">
        <f>VLOOKUP(G890,Table10[#All],2,0)</f>
        <v>1</v>
      </c>
      <c r="I890" s="20" t="s">
        <v>98</v>
      </c>
      <c r="J890" s="20">
        <f>VLOOKUP(I890,Table11[#All],2,0)</f>
        <v>1</v>
      </c>
      <c r="K890" s="20" t="s">
        <v>119</v>
      </c>
      <c r="L890" s="20">
        <f>VLOOKUP(K890,Table12[#All],2,0)</f>
        <v>1</v>
      </c>
      <c r="M890" s="20" t="s">
        <v>126</v>
      </c>
      <c r="N890" s="20">
        <f>VLOOKUP(M890,Table13[#All],2,0)</f>
        <v>0</v>
      </c>
      <c r="O890" s="20" t="s">
        <v>119</v>
      </c>
      <c r="P890" s="20">
        <f>VLOOKUP(O890,Table14[#All],2,0)</f>
        <v>0</v>
      </c>
      <c r="Q890" s="20" t="s">
        <v>104</v>
      </c>
      <c r="R890" s="20">
        <f>VLOOKUP(Q890,Table16[#All],2,0)</f>
        <v>0</v>
      </c>
      <c r="S890" s="20" t="s">
        <v>111</v>
      </c>
      <c r="T890" s="20">
        <f>VLOOKUP(S890,Table17[#All],2,0)</f>
        <v>0</v>
      </c>
      <c r="U890" s="21">
        <v>268000</v>
      </c>
    </row>
    <row r="891" spans="1:21">
      <c r="A891" s="22" t="s">
        <v>89</v>
      </c>
      <c r="B891" s="20">
        <f>VLOOKUP(A891,Table7[#All],2,)</f>
        <v>11</v>
      </c>
      <c r="C891" s="23" t="s">
        <v>90</v>
      </c>
      <c r="D891" s="20">
        <f>VLOOKUP(C891,Table8[#All],2,0)</f>
        <v>1</v>
      </c>
      <c r="E891" s="23" t="s">
        <v>92</v>
      </c>
      <c r="F891" s="20">
        <f>VLOOKUP(E891,Table9[#All],2,0)</f>
        <v>0</v>
      </c>
      <c r="G891" s="23" t="s">
        <v>93</v>
      </c>
      <c r="H891" s="20">
        <f>VLOOKUP(G891,Table10[#All],2,0)</f>
        <v>1</v>
      </c>
      <c r="I891" s="23" t="s">
        <v>98</v>
      </c>
      <c r="J891" s="20">
        <f>VLOOKUP(I891,Table11[#All],2,0)</f>
        <v>1</v>
      </c>
      <c r="K891" s="23" t="s">
        <v>98</v>
      </c>
      <c r="L891" s="20">
        <f>VLOOKUP(K891,Table12[#All],2,0)</f>
        <v>0</v>
      </c>
      <c r="M891" s="23" t="s">
        <v>126</v>
      </c>
      <c r="N891" s="20">
        <f>VLOOKUP(M891,Table13[#All],2,0)</f>
        <v>0</v>
      </c>
      <c r="O891" s="23" t="s">
        <v>98</v>
      </c>
      <c r="P891" s="20">
        <f>VLOOKUP(O891,Table14[#All],2,0)</f>
        <v>1</v>
      </c>
      <c r="Q891" s="23" t="s">
        <v>104</v>
      </c>
      <c r="R891" s="20">
        <f>VLOOKUP(Q891,Table16[#All],2,0)</f>
        <v>0</v>
      </c>
      <c r="S891" s="23" t="s">
        <v>111</v>
      </c>
      <c r="T891" s="20">
        <f>VLOOKUP(S891,Table17[#All],2,0)</f>
        <v>0</v>
      </c>
      <c r="U891" s="24">
        <v>149500</v>
      </c>
    </row>
    <row r="892" spans="1:21">
      <c r="A892" s="19" t="s">
        <v>89</v>
      </c>
      <c r="B892" s="20">
        <f>VLOOKUP(A892,Table7[#All],2,)</f>
        <v>11</v>
      </c>
      <c r="C892" s="20" t="s">
        <v>182</v>
      </c>
      <c r="D892" s="20">
        <f>VLOOKUP(C892,Table8[#All],2,0)</f>
        <v>3</v>
      </c>
      <c r="E892" s="20" t="s">
        <v>92</v>
      </c>
      <c r="F892" s="20">
        <f>VLOOKUP(E892,Table9[#All],2,0)</f>
        <v>0</v>
      </c>
      <c r="G892" s="20" t="s">
        <v>176</v>
      </c>
      <c r="H892" s="20">
        <f>VLOOKUP(G892,Table10[#All],2,0)</f>
        <v>2</v>
      </c>
      <c r="I892" s="20" t="s">
        <v>98</v>
      </c>
      <c r="J892" s="20">
        <f>VLOOKUP(I892,Table11[#All],2,0)</f>
        <v>1</v>
      </c>
      <c r="K892" s="20" t="s">
        <v>98</v>
      </c>
      <c r="L892" s="20">
        <f>VLOOKUP(K892,Table12[#All],2,0)</f>
        <v>0</v>
      </c>
      <c r="M892" s="20" t="s">
        <v>126</v>
      </c>
      <c r="N892" s="20">
        <f>VLOOKUP(M892,Table13[#All],2,0)</f>
        <v>0</v>
      </c>
      <c r="O892" s="20" t="s">
        <v>98</v>
      </c>
      <c r="P892" s="20">
        <f>VLOOKUP(O892,Table14[#All],2,0)</f>
        <v>1</v>
      </c>
      <c r="Q892" s="20" t="s">
        <v>104</v>
      </c>
      <c r="R892" s="20">
        <f>VLOOKUP(Q892,Table16[#All],2,0)</f>
        <v>0</v>
      </c>
      <c r="S892" s="20" t="s">
        <v>111</v>
      </c>
      <c r="T892" s="20">
        <f>VLOOKUP(S892,Table17[#All],2,0)</f>
        <v>0</v>
      </c>
      <c r="U892" s="21">
        <v>122900</v>
      </c>
    </row>
    <row r="893" spans="1:21">
      <c r="A893" s="22" t="s">
        <v>169</v>
      </c>
      <c r="B893" s="20">
        <f>VLOOKUP(A893,Table7[#All],2,)</f>
        <v>9</v>
      </c>
      <c r="C893" s="23" t="s">
        <v>91</v>
      </c>
      <c r="D893" s="20">
        <f>VLOOKUP(C893,Table8[#All],2,0)</f>
        <v>0</v>
      </c>
      <c r="E893" s="23" t="s">
        <v>92</v>
      </c>
      <c r="F893" s="20">
        <f>VLOOKUP(E893,Table9[#All],2,0)</f>
        <v>0</v>
      </c>
      <c r="G893" s="23" t="s">
        <v>122</v>
      </c>
      <c r="H893" s="20">
        <f>VLOOKUP(G893,Table10[#All],2,0)</f>
        <v>0</v>
      </c>
      <c r="I893" s="23" t="s">
        <v>98</v>
      </c>
      <c r="J893" s="20">
        <f>VLOOKUP(I893,Table11[#All],2,0)</f>
        <v>1</v>
      </c>
      <c r="K893" s="23" t="s">
        <v>98</v>
      </c>
      <c r="L893" s="20">
        <f>VLOOKUP(K893,Table12[#All],2,0)</f>
        <v>0</v>
      </c>
      <c r="M893" s="23" t="s">
        <v>119</v>
      </c>
      <c r="N893" s="20">
        <f>VLOOKUP(M893,Table13[#All],2,0)</f>
        <v>1</v>
      </c>
      <c r="O893" s="23" t="s">
        <v>98</v>
      </c>
      <c r="P893" s="20">
        <f>VLOOKUP(O893,Table14[#All],2,0)</f>
        <v>1</v>
      </c>
      <c r="Q893" s="23" t="s">
        <v>104</v>
      </c>
      <c r="R893" s="20">
        <f>VLOOKUP(Q893,Table16[#All],2,0)</f>
        <v>0</v>
      </c>
      <c r="S893" s="23" t="s">
        <v>111</v>
      </c>
      <c r="T893" s="20">
        <f>VLOOKUP(S893,Table17[#All],2,0)</f>
        <v>0</v>
      </c>
      <c r="U893" s="24">
        <v>172500</v>
      </c>
    </row>
    <row r="894" spans="1:21">
      <c r="A894" s="19" t="s">
        <v>169</v>
      </c>
      <c r="B894" s="20">
        <f>VLOOKUP(A894,Table7[#All],2,)</f>
        <v>9</v>
      </c>
      <c r="C894" s="20" t="s">
        <v>91</v>
      </c>
      <c r="D894" s="20">
        <f>VLOOKUP(C894,Table8[#All],2,0)</f>
        <v>0</v>
      </c>
      <c r="E894" s="20" t="s">
        <v>92</v>
      </c>
      <c r="F894" s="20">
        <f>VLOOKUP(E894,Table9[#All],2,0)</f>
        <v>0</v>
      </c>
      <c r="G894" s="20" t="s">
        <v>93</v>
      </c>
      <c r="H894" s="20">
        <f>VLOOKUP(G894,Table10[#All],2,0)</f>
        <v>1</v>
      </c>
      <c r="I894" s="20" t="s">
        <v>98</v>
      </c>
      <c r="J894" s="20">
        <f>VLOOKUP(I894,Table11[#All],2,0)</f>
        <v>1</v>
      </c>
      <c r="K894" s="20" t="s">
        <v>98</v>
      </c>
      <c r="L894" s="20">
        <f>VLOOKUP(K894,Table12[#All],2,0)</f>
        <v>0</v>
      </c>
      <c r="M894" s="20" t="s">
        <v>98</v>
      </c>
      <c r="N894" s="20">
        <f>VLOOKUP(M894,Table13[#All],2,0)</f>
        <v>2</v>
      </c>
      <c r="O894" s="20" t="s">
        <v>98</v>
      </c>
      <c r="P894" s="20">
        <f>VLOOKUP(O894,Table14[#All],2,0)</f>
        <v>1</v>
      </c>
      <c r="Q894" s="20" t="s">
        <v>104</v>
      </c>
      <c r="R894" s="20">
        <f>VLOOKUP(Q894,Table16[#All],2,0)</f>
        <v>0</v>
      </c>
      <c r="S894" s="20" t="s">
        <v>111</v>
      </c>
      <c r="T894" s="20">
        <f>VLOOKUP(S894,Table17[#All],2,0)</f>
        <v>0</v>
      </c>
      <c r="U894" s="21">
        <v>154500</v>
      </c>
    </row>
    <row r="895" spans="1:21">
      <c r="A895" s="22" t="s">
        <v>169</v>
      </c>
      <c r="B895" s="20">
        <f>VLOOKUP(A895,Table7[#All],2,)</f>
        <v>9</v>
      </c>
      <c r="C895" s="23" t="s">
        <v>151</v>
      </c>
      <c r="D895" s="20">
        <f>VLOOKUP(C895,Table8[#All],2,0)</f>
        <v>2</v>
      </c>
      <c r="E895" s="23" t="s">
        <v>92</v>
      </c>
      <c r="F895" s="20">
        <f>VLOOKUP(E895,Table9[#All],2,0)</f>
        <v>0</v>
      </c>
      <c r="G895" s="23" t="s">
        <v>93</v>
      </c>
      <c r="H895" s="20">
        <f>VLOOKUP(G895,Table10[#All],2,0)</f>
        <v>1</v>
      </c>
      <c r="I895" s="23" t="s">
        <v>119</v>
      </c>
      <c r="J895" s="20">
        <f>VLOOKUP(I895,Table11[#All],2,0)</f>
        <v>0</v>
      </c>
      <c r="K895" s="23" t="s">
        <v>98</v>
      </c>
      <c r="L895" s="20">
        <f>VLOOKUP(K895,Table12[#All],2,0)</f>
        <v>0</v>
      </c>
      <c r="M895" s="23" t="s">
        <v>98</v>
      </c>
      <c r="N895" s="20">
        <f>VLOOKUP(M895,Table13[#All],2,0)</f>
        <v>2</v>
      </c>
      <c r="O895" s="23" t="s">
        <v>98</v>
      </c>
      <c r="P895" s="20">
        <f>VLOOKUP(O895,Table14[#All],2,0)</f>
        <v>1</v>
      </c>
      <c r="Q895" s="23" t="s">
        <v>104</v>
      </c>
      <c r="R895" s="20">
        <f>VLOOKUP(Q895,Table16[#All],2,0)</f>
        <v>0</v>
      </c>
      <c r="S895" s="23" t="s">
        <v>111</v>
      </c>
      <c r="T895" s="20">
        <f>VLOOKUP(S895,Table17[#All],2,0)</f>
        <v>0</v>
      </c>
      <c r="U895" s="24">
        <v>165000</v>
      </c>
    </row>
    <row r="896" spans="1:21">
      <c r="A896" s="19" t="s">
        <v>165</v>
      </c>
      <c r="B896" s="20">
        <f>VLOOKUP(A896,Table7[#All],2,)</f>
        <v>12</v>
      </c>
      <c r="C896" s="20" t="s">
        <v>91</v>
      </c>
      <c r="D896" s="20">
        <f>VLOOKUP(C896,Table8[#All],2,0)</f>
        <v>0</v>
      </c>
      <c r="E896" s="20" t="s">
        <v>179</v>
      </c>
      <c r="F896" s="20">
        <f>VLOOKUP(E896,Table9[#All],2,0)</f>
        <v>2</v>
      </c>
      <c r="G896" s="20" t="s">
        <v>93</v>
      </c>
      <c r="H896" s="20">
        <f>VLOOKUP(G896,Table10[#All],2,0)</f>
        <v>1</v>
      </c>
      <c r="I896" s="20" t="s">
        <v>83</v>
      </c>
      <c r="J896" s="20">
        <f>VLOOKUP(I896,Table11[#All],2,0)</f>
        <v>3</v>
      </c>
      <c r="K896" s="20" t="s">
        <v>83</v>
      </c>
      <c r="L896" s="20">
        <f>VLOOKUP(K896,Table12[#All],2,0)</f>
        <v>2</v>
      </c>
      <c r="M896" s="20" t="s">
        <v>98</v>
      </c>
      <c r="N896" s="20">
        <f>VLOOKUP(M896,Table13[#All],2,0)</f>
        <v>2</v>
      </c>
      <c r="O896" s="20" t="s">
        <v>98</v>
      </c>
      <c r="P896" s="20">
        <f>VLOOKUP(O896,Table14[#All],2,0)</f>
        <v>1</v>
      </c>
      <c r="Q896" s="20" t="s">
        <v>104</v>
      </c>
      <c r="R896" s="20">
        <f>VLOOKUP(Q896,Table16[#All],2,0)</f>
        <v>0</v>
      </c>
      <c r="S896" s="20" t="s">
        <v>216</v>
      </c>
      <c r="T896" s="20">
        <f>VLOOKUP(S896,Table17[#All],2,0)</f>
        <v>4</v>
      </c>
      <c r="U896" s="21">
        <v>118858</v>
      </c>
    </row>
    <row r="897" spans="1:21">
      <c r="A897" s="22" t="s">
        <v>89</v>
      </c>
      <c r="B897" s="20">
        <f>VLOOKUP(A897,Table7[#All],2,)</f>
        <v>11</v>
      </c>
      <c r="C897" s="23" t="s">
        <v>91</v>
      </c>
      <c r="D897" s="20">
        <f>VLOOKUP(C897,Table8[#All],2,0)</f>
        <v>0</v>
      </c>
      <c r="E897" s="23" t="s">
        <v>92</v>
      </c>
      <c r="F897" s="20">
        <f>VLOOKUP(E897,Table9[#All],2,0)</f>
        <v>0</v>
      </c>
      <c r="G897" s="23" t="s">
        <v>122</v>
      </c>
      <c r="H897" s="20">
        <f>VLOOKUP(G897,Table10[#All],2,0)</f>
        <v>0</v>
      </c>
      <c r="I897" s="23" t="s">
        <v>98</v>
      </c>
      <c r="J897" s="20">
        <f>VLOOKUP(I897,Table11[#All],2,0)</f>
        <v>1</v>
      </c>
      <c r="K897" s="23" t="s">
        <v>98</v>
      </c>
      <c r="L897" s="20">
        <f>VLOOKUP(K897,Table12[#All],2,0)</f>
        <v>0</v>
      </c>
      <c r="M897" s="23" t="s">
        <v>98</v>
      </c>
      <c r="N897" s="20">
        <f>VLOOKUP(M897,Table13[#All],2,0)</f>
        <v>2</v>
      </c>
      <c r="O897" s="23" t="s">
        <v>98</v>
      </c>
      <c r="P897" s="20">
        <f>VLOOKUP(O897,Table14[#All],2,0)</f>
        <v>1</v>
      </c>
      <c r="Q897" s="23" t="s">
        <v>104</v>
      </c>
      <c r="R897" s="20">
        <f>VLOOKUP(Q897,Table16[#All],2,0)</f>
        <v>0</v>
      </c>
      <c r="S897" s="23" t="s">
        <v>111</v>
      </c>
      <c r="T897" s="20">
        <f>VLOOKUP(S897,Table17[#All],2,0)</f>
        <v>0</v>
      </c>
      <c r="U897" s="24">
        <v>140000</v>
      </c>
    </row>
    <row r="898" spans="1:21">
      <c r="A898" s="19" t="s">
        <v>214</v>
      </c>
      <c r="B898" s="20">
        <f>VLOOKUP(A898,Table7[#All],2,)</f>
        <v>13</v>
      </c>
      <c r="C898" s="20" t="s">
        <v>91</v>
      </c>
      <c r="D898" s="20">
        <f>VLOOKUP(C898,Table8[#All],2,0)</f>
        <v>0</v>
      </c>
      <c r="E898" s="20" t="s">
        <v>92</v>
      </c>
      <c r="F898" s="20">
        <f>VLOOKUP(E898,Table9[#All],2,0)</f>
        <v>0</v>
      </c>
      <c r="G898" s="20" t="s">
        <v>93</v>
      </c>
      <c r="H898" s="20">
        <f>VLOOKUP(G898,Table10[#All],2,0)</f>
        <v>1</v>
      </c>
      <c r="I898" s="20" t="s">
        <v>98</v>
      </c>
      <c r="J898" s="20">
        <f>VLOOKUP(I898,Table11[#All],2,0)</f>
        <v>1</v>
      </c>
      <c r="K898" s="20" t="s">
        <v>98</v>
      </c>
      <c r="L898" s="20">
        <f>VLOOKUP(K898,Table12[#All],2,0)</f>
        <v>0</v>
      </c>
      <c r="M898" s="20" t="s">
        <v>126</v>
      </c>
      <c r="N898" s="20">
        <f>VLOOKUP(M898,Table13[#All],2,0)</f>
        <v>0</v>
      </c>
      <c r="O898" s="20" t="s">
        <v>98</v>
      </c>
      <c r="P898" s="20">
        <f>VLOOKUP(O898,Table14[#All],2,0)</f>
        <v>1</v>
      </c>
      <c r="Q898" s="20" t="s">
        <v>104</v>
      </c>
      <c r="R898" s="20">
        <f>VLOOKUP(Q898,Table16[#All],2,0)</f>
        <v>0</v>
      </c>
      <c r="S898" s="20" t="s">
        <v>172</v>
      </c>
      <c r="T898" s="20">
        <f>VLOOKUP(S898,Table17[#All],2,0)</f>
        <v>1</v>
      </c>
      <c r="U898" s="21">
        <v>106500</v>
      </c>
    </row>
    <row r="899" spans="1:21">
      <c r="A899" s="22" t="s">
        <v>165</v>
      </c>
      <c r="B899" s="20">
        <f>VLOOKUP(A899,Table7[#All],2,)</f>
        <v>12</v>
      </c>
      <c r="C899" s="23" t="s">
        <v>90</v>
      </c>
      <c r="D899" s="20">
        <f>VLOOKUP(C899,Table8[#All],2,0)</f>
        <v>1</v>
      </c>
      <c r="E899" s="23" t="s">
        <v>179</v>
      </c>
      <c r="F899" s="20">
        <f>VLOOKUP(E899,Table9[#All],2,0)</f>
        <v>2</v>
      </c>
      <c r="G899" s="23" t="s">
        <v>122</v>
      </c>
      <c r="H899" s="20">
        <f>VLOOKUP(G899,Table10[#All],2,0)</f>
        <v>0</v>
      </c>
      <c r="I899" s="23" t="s">
        <v>83</v>
      </c>
      <c r="J899" s="20">
        <f>VLOOKUP(I899,Table11[#All],2,0)</f>
        <v>3</v>
      </c>
      <c r="K899" s="23" t="s">
        <v>83</v>
      </c>
      <c r="L899" s="20">
        <f>VLOOKUP(K899,Table12[#All],2,0)</f>
        <v>2</v>
      </c>
      <c r="M899" s="23" t="s">
        <v>98</v>
      </c>
      <c r="N899" s="20">
        <f>VLOOKUP(M899,Table13[#All],2,0)</f>
        <v>2</v>
      </c>
      <c r="O899" s="23" t="s">
        <v>98</v>
      </c>
      <c r="P899" s="20">
        <f>VLOOKUP(O899,Table14[#All],2,0)</f>
        <v>1</v>
      </c>
      <c r="Q899" s="23" t="s">
        <v>104</v>
      </c>
      <c r="R899" s="20">
        <f>VLOOKUP(Q899,Table16[#All],2,0)</f>
        <v>0</v>
      </c>
      <c r="S899" s="23" t="s">
        <v>216</v>
      </c>
      <c r="T899" s="20">
        <f>VLOOKUP(S899,Table17[#All],2,0)</f>
        <v>4</v>
      </c>
      <c r="U899" s="24">
        <v>142953</v>
      </c>
    </row>
    <row r="900" spans="1:21">
      <c r="A900" s="19" t="s">
        <v>147</v>
      </c>
      <c r="B900" s="20">
        <f>VLOOKUP(A900,Table7[#All],2,)</f>
        <v>10</v>
      </c>
      <c r="C900" s="20" t="s">
        <v>91</v>
      </c>
      <c r="D900" s="20">
        <f>VLOOKUP(C900,Table8[#All],2,0)</f>
        <v>0</v>
      </c>
      <c r="E900" s="20" t="s">
        <v>92</v>
      </c>
      <c r="F900" s="20">
        <f>VLOOKUP(E900,Table9[#All],2,0)</f>
        <v>0</v>
      </c>
      <c r="G900" s="20" t="s">
        <v>93</v>
      </c>
      <c r="H900" s="20">
        <f>VLOOKUP(G900,Table10[#All],2,0)</f>
        <v>1</v>
      </c>
      <c r="I900" s="20" t="s">
        <v>126</v>
      </c>
      <c r="J900" s="20">
        <f>VLOOKUP(I900,Table11[#All],2,0)</f>
        <v>2</v>
      </c>
      <c r="K900" s="20" t="s">
        <v>98</v>
      </c>
      <c r="L900" s="20">
        <f>VLOOKUP(K900,Table12[#All],2,0)</f>
        <v>0</v>
      </c>
      <c r="M900" s="20" t="s">
        <v>126</v>
      </c>
      <c r="N900" s="20">
        <f>VLOOKUP(M900,Table13[#All],2,0)</f>
        <v>0</v>
      </c>
      <c r="O900" s="20" t="s">
        <v>126</v>
      </c>
      <c r="P900" s="20">
        <f>VLOOKUP(O900,Table14[#All],2,0)</f>
        <v>2</v>
      </c>
      <c r="Q900" s="20" t="s">
        <v>104</v>
      </c>
      <c r="R900" s="20">
        <f>VLOOKUP(Q900,Table16[#All],2,0)</f>
        <v>0</v>
      </c>
      <c r="S900" s="20" t="s">
        <v>150</v>
      </c>
      <c r="T900" s="20">
        <f>VLOOKUP(S900,Table17[#All],2,0)</f>
        <v>2</v>
      </c>
      <c r="U900" s="21">
        <v>611657</v>
      </c>
    </row>
    <row r="901" spans="1:21">
      <c r="A901" s="22" t="s">
        <v>169</v>
      </c>
      <c r="B901" s="20">
        <f>VLOOKUP(A901,Table7[#All],2,)</f>
        <v>9</v>
      </c>
      <c r="C901" s="23" t="s">
        <v>90</v>
      </c>
      <c r="D901" s="20">
        <f>VLOOKUP(C901,Table8[#All],2,0)</f>
        <v>1</v>
      </c>
      <c r="E901" s="23" t="s">
        <v>92</v>
      </c>
      <c r="F901" s="20">
        <f>VLOOKUP(E901,Table9[#All],2,0)</f>
        <v>0</v>
      </c>
      <c r="G901" s="23" t="s">
        <v>93</v>
      </c>
      <c r="H901" s="20">
        <f>VLOOKUP(G901,Table10[#All],2,0)</f>
        <v>1</v>
      </c>
      <c r="I901" s="23" t="s">
        <v>98</v>
      </c>
      <c r="J901" s="20">
        <f>VLOOKUP(I901,Table11[#All],2,0)</f>
        <v>1</v>
      </c>
      <c r="K901" s="23" t="s">
        <v>98</v>
      </c>
      <c r="L901" s="20">
        <f>VLOOKUP(K901,Table12[#All],2,0)</f>
        <v>0</v>
      </c>
      <c r="M901" s="23" t="s">
        <v>98</v>
      </c>
      <c r="N901" s="20">
        <f>VLOOKUP(M901,Table13[#All],2,0)</f>
        <v>2</v>
      </c>
      <c r="O901" s="23" t="s">
        <v>98</v>
      </c>
      <c r="P901" s="20">
        <f>VLOOKUP(O901,Table14[#All],2,0)</f>
        <v>1</v>
      </c>
      <c r="Q901" s="23" t="s">
        <v>104</v>
      </c>
      <c r="R901" s="20">
        <f>VLOOKUP(Q901,Table16[#All],2,0)</f>
        <v>0</v>
      </c>
      <c r="S901" s="23" t="s">
        <v>111</v>
      </c>
      <c r="T901" s="20">
        <f>VLOOKUP(S901,Table17[#All],2,0)</f>
        <v>0</v>
      </c>
      <c r="U901" s="24">
        <v>135000</v>
      </c>
    </row>
    <row r="902" spans="1:21">
      <c r="A902" s="19" t="s">
        <v>89</v>
      </c>
      <c r="B902" s="20">
        <f>VLOOKUP(A902,Table7[#All],2,)</f>
        <v>11</v>
      </c>
      <c r="C902" s="20" t="s">
        <v>91</v>
      </c>
      <c r="D902" s="20">
        <f>VLOOKUP(C902,Table8[#All],2,0)</f>
        <v>0</v>
      </c>
      <c r="E902" s="20" t="s">
        <v>92</v>
      </c>
      <c r="F902" s="20">
        <f>VLOOKUP(E902,Table9[#All],2,0)</f>
        <v>0</v>
      </c>
      <c r="G902" s="20" t="s">
        <v>93</v>
      </c>
      <c r="H902" s="20">
        <f>VLOOKUP(G902,Table10[#All],2,0)</f>
        <v>1</v>
      </c>
      <c r="I902" s="20" t="s">
        <v>98</v>
      </c>
      <c r="J902" s="20">
        <f>VLOOKUP(I902,Table11[#All],2,0)</f>
        <v>1</v>
      </c>
      <c r="K902" s="20" t="s">
        <v>98</v>
      </c>
      <c r="L902" s="20">
        <f>VLOOKUP(K902,Table12[#All],2,0)</f>
        <v>0</v>
      </c>
      <c r="M902" s="20" t="s">
        <v>98</v>
      </c>
      <c r="N902" s="20">
        <f>VLOOKUP(M902,Table13[#All],2,0)</f>
        <v>2</v>
      </c>
      <c r="O902" s="20" t="s">
        <v>98</v>
      </c>
      <c r="P902" s="20">
        <f>VLOOKUP(O902,Table14[#All],2,0)</f>
        <v>1</v>
      </c>
      <c r="Q902" s="20" t="s">
        <v>104</v>
      </c>
      <c r="R902" s="20">
        <f>VLOOKUP(Q902,Table16[#All],2,0)</f>
        <v>0</v>
      </c>
      <c r="S902" s="20" t="s">
        <v>111</v>
      </c>
      <c r="T902" s="20">
        <f>VLOOKUP(S902,Table17[#All],2,0)</f>
        <v>0</v>
      </c>
      <c r="U902" s="21">
        <v>110000</v>
      </c>
    </row>
    <row r="903" spans="1:21">
      <c r="A903" s="22" t="s">
        <v>89</v>
      </c>
      <c r="B903" s="20">
        <f>VLOOKUP(A903,Table7[#All],2,)</f>
        <v>11</v>
      </c>
      <c r="C903" s="23" t="s">
        <v>91</v>
      </c>
      <c r="D903" s="20">
        <f>VLOOKUP(C903,Table8[#All],2,0)</f>
        <v>0</v>
      </c>
      <c r="E903" s="23" t="s">
        <v>92</v>
      </c>
      <c r="F903" s="20">
        <f>VLOOKUP(E903,Table9[#All],2,0)</f>
        <v>0</v>
      </c>
      <c r="G903" s="23" t="s">
        <v>93</v>
      </c>
      <c r="H903" s="20">
        <f>VLOOKUP(G903,Table10[#All],2,0)</f>
        <v>1</v>
      </c>
      <c r="I903" s="23" t="s">
        <v>98</v>
      </c>
      <c r="J903" s="20">
        <f>VLOOKUP(I903,Table11[#All],2,0)</f>
        <v>1</v>
      </c>
      <c r="K903" s="23" t="s">
        <v>98</v>
      </c>
      <c r="L903" s="20">
        <f>VLOOKUP(K903,Table12[#All],2,0)</f>
        <v>0</v>
      </c>
      <c r="M903" s="23" t="s">
        <v>98</v>
      </c>
      <c r="N903" s="20">
        <f>VLOOKUP(M903,Table13[#All],2,0)</f>
        <v>2</v>
      </c>
      <c r="O903" s="23" t="s">
        <v>98</v>
      </c>
      <c r="P903" s="20">
        <f>VLOOKUP(O903,Table14[#All],2,0)</f>
        <v>1</v>
      </c>
      <c r="Q903" s="23" t="s">
        <v>104</v>
      </c>
      <c r="R903" s="20">
        <f>VLOOKUP(Q903,Table16[#All],2,0)</f>
        <v>0</v>
      </c>
      <c r="S903" s="23" t="s">
        <v>111</v>
      </c>
      <c r="T903" s="20">
        <f>VLOOKUP(S903,Table17[#All],2,0)</f>
        <v>0</v>
      </c>
      <c r="U903" s="24">
        <v>153000</v>
      </c>
    </row>
    <row r="904" spans="1:21">
      <c r="A904" s="19" t="s">
        <v>121</v>
      </c>
      <c r="B904" s="20">
        <f>VLOOKUP(A904,Table7[#All],2,)</f>
        <v>17</v>
      </c>
      <c r="C904" s="20" t="s">
        <v>91</v>
      </c>
      <c r="D904" s="20">
        <f>VLOOKUP(C904,Table8[#All],2,0)</f>
        <v>0</v>
      </c>
      <c r="E904" s="20" t="s">
        <v>92</v>
      </c>
      <c r="F904" s="20">
        <f>VLOOKUP(E904,Table9[#All],2,0)</f>
        <v>0</v>
      </c>
      <c r="G904" s="20" t="s">
        <v>122</v>
      </c>
      <c r="H904" s="20">
        <f>VLOOKUP(G904,Table10[#All],2,0)</f>
        <v>0</v>
      </c>
      <c r="I904" s="20" t="s">
        <v>119</v>
      </c>
      <c r="J904" s="20">
        <f>VLOOKUP(I904,Table11[#All],2,0)</f>
        <v>0</v>
      </c>
      <c r="K904" s="20" t="s">
        <v>98</v>
      </c>
      <c r="L904" s="20">
        <f>VLOOKUP(K904,Table12[#All],2,0)</f>
        <v>0</v>
      </c>
      <c r="M904" s="20" t="s">
        <v>126</v>
      </c>
      <c r="N904" s="20">
        <f>VLOOKUP(M904,Table13[#All],2,0)</f>
        <v>0</v>
      </c>
      <c r="O904" s="20" t="s">
        <v>119</v>
      </c>
      <c r="P904" s="20">
        <f>VLOOKUP(O904,Table14[#All],2,0)</f>
        <v>0</v>
      </c>
      <c r="Q904" s="20" t="s">
        <v>104</v>
      </c>
      <c r="R904" s="20">
        <f>VLOOKUP(Q904,Table16[#All],2,0)</f>
        <v>0</v>
      </c>
      <c r="S904" s="20" t="s">
        <v>111</v>
      </c>
      <c r="T904" s="20">
        <f>VLOOKUP(S904,Table17[#All],2,0)</f>
        <v>0</v>
      </c>
      <c r="U904" s="21">
        <v>180000</v>
      </c>
    </row>
    <row r="905" spans="1:21">
      <c r="A905" s="22" t="s">
        <v>121</v>
      </c>
      <c r="B905" s="20">
        <f>VLOOKUP(A905,Table7[#All],2,)</f>
        <v>17</v>
      </c>
      <c r="C905" s="23" t="s">
        <v>91</v>
      </c>
      <c r="D905" s="20">
        <f>VLOOKUP(C905,Table8[#All],2,0)</f>
        <v>0</v>
      </c>
      <c r="E905" s="23" t="s">
        <v>92</v>
      </c>
      <c r="F905" s="20">
        <f>VLOOKUP(E905,Table9[#All],2,0)</f>
        <v>0</v>
      </c>
      <c r="G905" s="23" t="s">
        <v>93</v>
      </c>
      <c r="H905" s="20">
        <f>VLOOKUP(G905,Table10[#All],2,0)</f>
        <v>1</v>
      </c>
      <c r="I905" s="23" t="s">
        <v>119</v>
      </c>
      <c r="J905" s="20">
        <f>VLOOKUP(I905,Table11[#All],2,0)</f>
        <v>0</v>
      </c>
      <c r="K905" s="23" t="s">
        <v>98</v>
      </c>
      <c r="L905" s="20">
        <f>VLOOKUP(K905,Table12[#All],2,0)</f>
        <v>0</v>
      </c>
      <c r="M905" s="23" t="s">
        <v>126</v>
      </c>
      <c r="N905" s="20">
        <f>VLOOKUP(M905,Table13[#All],2,0)</f>
        <v>0</v>
      </c>
      <c r="O905" s="23" t="s">
        <v>119</v>
      </c>
      <c r="P905" s="20">
        <f>VLOOKUP(O905,Table14[#All],2,0)</f>
        <v>0</v>
      </c>
      <c r="Q905" s="23" t="s">
        <v>104</v>
      </c>
      <c r="R905" s="20">
        <f>VLOOKUP(Q905,Table16[#All],2,0)</f>
        <v>0</v>
      </c>
      <c r="S905" s="23" t="s">
        <v>150</v>
      </c>
      <c r="T905" s="20">
        <f>VLOOKUP(S905,Table17[#All],2,0)</f>
        <v>2</v>
      </c>
      <c r="U905" s="24">
        <v>240000</v>
      </c>
    </row>
    <row r="906" spans="1:21">
      <c r="A906" s="19" t="s">
        <v>169</v>
      </c>
      <c r="B906" s="20">
        <f>VLOOKUP(A906,Table7[#All],2,)</f>
        <v>9</v>
      </c>
      <c r="C906" s="20" t="s">
        <v>91</v>
      </c>
      <c r="D906" s="20">
        <f>VLOOKUP(C906,Table8[#All],2,0)</f>
        <v>0</v>
      </c>
      <c r="E906" s="20" t="s">
        <v>92</v>
      </c>
      <c r="F906" s="20">
        <f>VLOOKUP(E906,Table9[#All],2,0)</f>
        <v>0</v>
      </c>
      <c r="G906" s="20" t="s">
        <v>93</v>
      </c>
      <c r="H906" s="20">
        <f>VLOOKUP(G906,Table10[#All],2,0)</f>
        <v>1</v>
      </c>
      <c r="I906" s="20" t="s">
        <v>98</v>
      </c>
      <c r="J906" s="20">
        <f>VLOOKUP(I906,Table11[#All],2,0)</f>
        <v>1</v>
      </c>
      <c r="K906" s="20" t="s">
        <v>98</v>
      </c>
      <c r="L906" s="20">
        <f>VLOOKUP(K906,Table12[#All],2,0)</f>
        <v>0</v>
      </c>
      <c r="M906" s="20" t="s">
        <v>98</v>
      </c>
      <c r="N906" s="20">
        <f>VLOOKUP(M906,Table13[#All],2,0)</f>
        <v>2</v>
      </c>
      <c r="O906" s="20" t="s">
        <v>98</v>
      </c>
      <c r="P906" s="20">
        <f>VLOOKUP(O906,Table14[#All],2,0)</f>
        <v>1</v>
      </c>
      <c r="Q906" s="20" t="s">
        <v>104</v>
      </c>
      <c r="R906" s="20">
        <f>VLOOKUP(Q906,Table16[#All],2,0)</f>
        <v>0</v>
      </c>
      <c r="S906" s="20" t="s">
        <v>111</v>
      </c>
      <c r="T906" s="20">
        <f>VLOOKUP(S906,Table17[#All],2,0)</f>
        <v>0</v>
      </c>
      <c r="U906" s="21">
        <v>125500</v>
      </c>
    </row>
    <row r="907" spans="1:21">
      <c r="A907" s="22" t="s">
        <v>89</v>
      </c>
      <c r="B907" s="20">
        <f>VLOOKUP(A907,Table7[#All],2,)</f>
        <v>11</v>
      </c>
      <c r="C907" s="23" t="s">
        <v>91</v>
      </c>
      <c r="D907" s="20">
        <f>VLOOKUP(C907,Table8[#All],2,0)</f>
        <v>0</v>
      </c>
      <c r="E907" s="23" t="s">
        <v>92</v>
      </c>
      <c r="F907" s="20">
        <f>VLOOKUP(E907,Table9[#All],2,0)</f>
        <v>0</v>
      </c>
      <c r="G907" s="23" t="s">
        <v>93</v>
      </c>
      <c r="H907" s="20">
        <f>VLOOKUP(G907,Table10[#All],2,0)</f>
        <v>1</v>
      </c>
      <c r="I907" s="23" t="s">
        <v>98</v>
      </c>
      <c r="J907" s="20">
        <f>VLOOKUP(I907,Table11[#All],2,0)</f>
        <v>1</v>
      </c>
      <c r="K907" s="23" t="s">
        <v>98</v>
      </c>
      <c r="L907" s="20">
        <f>VLOOKUP(K907,Table12[#All],2,0)</f>
        <v>0</v>
      </c>
      <c r="M907" s="23" t="s">
        <v>98</v>
      </c>
      <c r="N907" s="20">
        <f>VLOOKUP(M907,Table13[#All],2,0)</f>
        <v>2</v>
      </c>
      <c r="O907" s="23" t="s">
        <v>98</v>
      </c>
      <c r="P907" s="20">
        <f>VLOOKUP(O907,Table14[#All],2,0)</f>
        <v>1</v>
      </c>
      <c r="Q907" s="23" t="s">
        <v>104</v>
      </c>
      <c r="R907" s="20">
        <f>VLOOKUP(Q907,Table16[#All],2,0)</f>
        <v>0</v>
      </c>
      <c r="S907" s="23" t="s">
        <v>111</v>
      </c>
      <c r="T907" s="20">
        <f>VLOOKUP(S907,Table17[#All],2,0)</f>
        <v>0</v>
      </c>
      <c r="U907" s="24">
        <v>128000</v>
      </c>
    </row>
    <row r="908" spans="1:21">
      <c r="A908" s="19" t="s">
        <v>163</v>
      </c>
      <c r="B908" s="20">
        <f>VLOOKUP(A908,Table7[#All],2,)</f>
        <v>5</v>
      </c>
      <c r="C908" s="20" t="s">
        <v>91</v>
      </c>
      <c r="D908" s="20">
        <f>VLOOKUP(C908,Table8[#All],2,0)</f>
        <v>0</v>
      </c>
      <c r="E908" s="20" t="s">
        <v>92</v>
      </c>
      <c r="F908" s="20">
        <f>VLOOKUP(E908,Table9[#All],2,0)</f>
        <v>0</v>
      </c>
      <c r="G908" s="20" t="s">
        <v>93</v>
      </c>
      <c r="H908" s="20">
        <f>VLOOKUP(G908,Table10[#All],2,0)</f>
        <v>1</v>
      </c>
      <c r="I908" s="20" t="s">
        <v>119</v>
      </c>
      <c r="J908" s="20">
        <f>VLOOKUP(I908,Table11[#All],2,0)</f>
        <v>0</v>
      </c>
      <c r="K908" s="20" t="s">
        <v>98</v>
      </c>
      <c r="L908" s="20">
        <f>VLOOKUP(K908,Table12[#All],2,0)</f>
        <v>0</v>
      </c>
      <c r="M908" s="20" t="s">
        <v>126</v>
      </c>
      <c r="N908" s="20">
        <f>VLOOKUP(M908,Table13[#All],2,0)</f>
        <v>0</v>
      </c>
      <c r="O908" s="20" t="s">
        <v>119</v>
      </c>
      <c r="P908" s="20">
        <f>VLOOKUP(O908,Table14[#All],2,0)</f>
        <v>0</v>
      </c>
      <c r="Q908" s="20" t="s">
        <v>104</v>
      </c>
      <c r="R908" s="20">
        <f>VLOOKUP(Q908,Table16[#All],2,0)</f>
        <v>0</v>
      </c>
      <c r="S908" s="20" t="s">
        <v>111</v>
      </c>
      <c r="T908" s="20">
        <f>VLOOKUP(S908,Table17[#All],2,0)</f>
        <v>0</v>
      </c>
      <c r="U908" s="21">
        <v>255000</v>
      </c>
    </row>
    <row r="909" spans="1:21">
      <c r="A909" s="22" t="s">
        <v>212</v>
      </c>
      <c r="B909" s="20">
        <f>VLOOKUP(A909,Table7[#All],2,)</f>
        <v>2</v>
      </c>
      <c r="C909" s="23" t="s">
        <v>91</v>
      </c>
      <c r="D909" s="20">
        <f>VLOOKUP(C909,Table8[#All],2,0)</f>
        <v>0</v>
      </c>
      <c r="E909" s="23" t="s">
        <v>92</v>
      </c>
      <c r="F909" s="20">
        <f>VLOOKUP(E909,Table9[#All],2,0)</f>
        <v>0</v>
      </c>
      <c r="G909" s="23" t="s">
        <v>176</v>
      </c>
      <c r="H909" s="20">
        <f>VLOOKUP(G909,Table10[#All],2,0)</f>
        <v>2</v>
      </c>
      <c r="I909" s="23" t="s">
        <v>119</v>
      </c>
      <c r="J909" s="20">
        <f>VLOOKUP(I909,Table11[#All],2,0)</f>
        <v>0</v>
      </c>
      <c r="K909" s="23" t="s">
        <v>98</v>
      </c>
      <c r="L909" s="20">
        <f>VLOOKUP(K909,Table12[#All],2,0)</f>
        <v>0</v>
      </c>
      <c r="M909" s="23" t="s">
        <v>119</v>
      </c>
      <c r="N909" s="20">
        <f>VLOOKUP(M909,Table13[#All],2,0)</f>
        <v>1</v>
      </c>
      <c r="O909" s="23" t="s">
        <v>119</v>
      </c>
      <c r="P909" s="20">
        <f>VLOOKUP(O909,Table14[#All],2,0)</f>
        <v>0</v>
      </c>
      <c r="Q909" s="23" t="s">
        <v>104</v>
      </c>
      <c r="R909" s="20">
        <f>VLOOKUP(Q909,Table16[#All],2,0)</f>
        <v>0</v>
      </c>
      <c r="S909" s="23" t="s">
        <v>111</v>
      </c>
      <c r="T909" s="20">
        <f>VLOOKUP(S909,Table17[#All],2,0)</f>
        <v>0</v>
      </c>
      <c r="U909" s="24">
        <v>250000</v>
      </c>
    </row>
    <row r="910" spans="1:21">
      <c r="A910" s="19" t="s">
        <v>217</v>
      </c>
      <c r="B910" s="20">
        <f>VLOOKUP(A910,Table7[#All],2,)</f>
        <v>4</v>
      </c>
      <c r="C910" s="20" t="s">
        <v>91</v>
      </c>
      <c r="D910" s="20">
        <f>VLOOKUP(C910,Table8[#All],2,0)</f>
        <v>0</v>
      </c>
      <c r="E910" s="20" t="s">
        <v>92</v>
      </c>
      <c r="F910" s="20">
        <f>VLOOKUP(E910,Table9[#All],2,0)</f>
        <v>0</v>
      </c>
      <c r="G910" s="20" t="s">
        <v>93</v>
      </c>
      <c r="H910" s="20">
        <f>VLOOKUP(G910,Table10[#All],2,0)</f>
        <v>1</v>
      </c>
      <c r="I910" s="20" t="s">
        <v>119</v>
      </c>
      <c r="J910" s="20">
        <f>VLOOKUP(I910,Table11[#All],2,0)</f>
        <v>0</v>
      </c>
      <c r="K910" s="20" t="s">
        <v>98</v>
      </c>
      <c r="L910" s="20">
        <f>VLOOKUP(K910,Table12[#All],2,0)</f>
        <v>0</v>
      </c>
      <c r="M910" s="20" t="s">
        <v>98</v>
      </c>
      <c r="N910" s="20">
        <f>VLOOKUP(M910,Table13[#All],2,0)</f>
        <v>2</v>
      </c>
      <c r="O910" s="20" t="s">
        <v>98</v>
      </c>
      <c r="P910" s="20">
        <f>VLOOKUP(O910,Table14[#All],2,0)</f>
        <v>1</v>
      </c>
      <c r="Q910" s="20" t="s">
        <v>104</v>
      </c>
      <c r="R910" s="20">
        <f>VLOOKUP(Q910,Table16[#All],2,0)</f>
        <v>0</v>
      </c>
      <c r="S910" s="20" t="s">
        <v>111</v>
      </c>
      <c r="T910" s="20">
        <f>VLOOKUP(S910,Table17[#All],2,0)</f>
        <v>0</v>
      </c>
      <c r="U910" s="21">
        <v>131000</v>
      </c>
    </row>
    <row r="911" spans="1:21">
      <c r="A911" s="22" t="s">
        <v>121</v>
      </c>
      <c r="B911" s="20">
        <f>VLOOKUP(A911,Table7[#All],2,)</f>
        <v>17</v>
      </c>
      <c r="C911" s="23" t="s">
        <v>91</v>
      </c>
      <c r="D911" s="20">
        <f>VLOOKUP(C911,Table8[#All],2,0)</f>
        <v>0</v>
      </c>
      <c r="E911" s="23" t="s">
        <v>92</v>
      </c>
      <c r="F911" s="20">
        <f>VLOOKUP(E911,Table9[#All],2,0)</f>
        <v>0</v>
      </c>
      <c r="G911" s="23" t="s">
        <v>122</v>
      </c>
      <c r="H911" s="20">
        <f>VLOOKUP(G911,Table10[#All],2,0)</f>
        <v>0</v>
      </c>
      <c r="I911" s="23" t="s">
        <v>119</v>
      </c>
      <c r="J911" s="20">
        <f>VLOOKUP(I911,Table11[#All],2,0)</f>
        <v>0</v>
      </c>
      <c r="K911" s="23" t="s">
        <v>98</v>
      </c>
      <c r="L911" s="20">
        <f>VLOOKUP(K911,Table12[#All],2,0)</f>
        <v>0</v>
      </c>
      <c r="M911" s="23" t="s">
        <v>126</v>
      </c>
      <c r="N911" s="20">
        <f>VLOOKUP(M911,Table13[#All],2,0)</f>
        <v>0</v>
      </c>
      <c r="O911" s="23" t="s">
        <v>119</v>
      </c>
      <c r="P911" s="20">
        <f>VLOOKUP(O911,Table14[#All],2,0)</f>
        <v>0</v>
      </c>
      <c r="Q911" s="23" t="s">
        <v>104</v>
      </c>
      <c r="R911" s="20">
        <f>VLOOKUP(Q911,Table16[#All],2,0)</f>
        <v>0</v>
      </c>
      <c r="S911" s="23" t="s">
        <v>111</v>
      </c>
      <c r="T911" s="20">
        <f>VLOOKUP(S911,Table17[#All],2,0)</f>
        <v>0</v>
      </c>
      <c r="U911" s="24">
        <v>174000</v>
      </c>
    </row>
    <row r="912" spans="1:21">
      <c r="A912" s="19" t="s">
        <v>89</v>
      </c>
      <c r="B912" s="20">
        <f>VLOOKUP(A912,Table7[#All],2,)</f>
        <v>11</v>
      </c>
      <c r="C912" s="20" t="s">
        <v>90</v>
      </c>
      <c r="D912" s="20">
        <f>VLOOKUP(C912,Table8[#All],2,0)</f>
        <v>1</v>
      </c>
      <c r="E912" s="20" t="s">
        <v>179</v>
      </c>
      <c r="F912" s="20">
        <f>VLOOKUP(E912,Table9[#All],2,0)</f>
        <v>2</v>
      </c>
      <c r="G912" s="20" t="s">
        <v>122</v>
      </c>
      <c r="H912" s="20">
        <f>VLOOKUP(G912,Table10[#All],2,0)</f>
        <v>0</v>
      </c>
      <c r="I912" s="20" t="s">
        <v>98</v>
      </c>
      <c r="J912" s="20">
        <f>VLOOKUP(I912,Table11[#All],2,0)</f>
        <v>1</v>
      </c>
      <c r="K912" s="20" t="s">
        <v>98</v>
      </c>
      <c r="L912" s="20">
        <f>VLOOKUP(K912,Table12[#All],2,0)</f>
        <v>0</v>
      </c>
      <c r="M912" s="20" t="s">
        <v>98</v>
      </c>
      <c r="N912" s="20">
        <f>VLOOKUP(M912,Table13[#All],2,0)</f>
        <v>2</v>
      </c>
      <c r="O912" s="20" t="s">
        <v>98</v>
      </c>
      <c r="P912" s="20">
        <f>VLOOKUP(O912,Table14[#All],2,0)</f>
        <v>1</v>
      </c>
      <c r="Q912" s="20" t="s">
        <v>104</v>
      </c>
      <c r="R912" s="20">
        <f>VLOOKUP(Q912,Table16[#All],2,0)</f>
        <v>0</v>
      </c>
      <c r="S912" s="20" t="s">
        <v>111</v>
      </c>
      <c r="T912" s="20">
        <f>VLOOKUP(S912,Table17[#All],2,0)</f>
        <v>0</v>
      </c>
      <c r="U912" s="21">
        <v>154300</v>
      </c>
    </row>
    <row r="913" spans="1:21">
      <c r="A913" s="22" t="s">
        <v>209</v>
      </c>
      <c r="B913" s="20">
        <f>VLOOKUP(A913,Table7[#All],2,)</f>
        <v>0</v>
      </c>
      <c r="C913" s="23" t="s">
        <v>91</v>
      </c>
      <c r="D913" s="20">
        <f>VLOOKUP(C913,Table8[#All],2,0)</f>
        <v>0</v>
      </c>
      <c r="E913" s="23" t="s">
        <v>92</v>
      </c>
      <c r="F913" s="20">
        <f>VLOOKUP(E913,Table9[#All],2,0)</f>
        <v>0</v>
      </c>
      <c r="G913" s="23" t="s">
        <v>93</v>
      </c>
      <c r="H913" s="20">
        <f>VLOOKUP(G913,Table10[#All],2,0)</f>
        <v>1</v>
      </c>
      <c r="I913" s="23" t="s">
        <v>119</v>
      </c>
      <c r="J913" s="20">
        <f>VLOOKUP(I913,Table11[#All],2,0)</f>
        <v>0</v>
      </c>
      <c r="K913" s="23" t="s">
        <v>119</v>
      </c>
      <c r="L913" s="20">
        <f>VLOOKUP(K913,Table12[#All],2,0)</f>
        <v>1</v>
      </c>
      <c r="M913" s="23" t="s">
        <v>98</v>
      </c>
      <c r="N913" s="20">
        <f>VLOOKUP(M913,Table13[#All],2,0)</f>
        <v>2</v>
      </c>
      <c r="O913" s="23" t="s">
        <v>119</v>
      </c>
      <c r="P913" s="20">
        <f>VLOOKUP(O913,Table14[#All],2,0)</f>
        <v>0</v>
      </c>
      <c r="Q913" s="23" t="s">
        <v>104</v>
      </c>
      <c r="R913" s="20">
        <f>VLOOKUP(Q913,Table16[#All],2,0)</f>
        <v>0</v>
      </c>
      <c r="S913" s="23" t="s">
        <v>111</v>
      </c>
      <c r="T913" s="20">
        <f>VLOOKUP(S913,Table17[#All],2,0)</f>
        <v>0</v>
      </c>
      <c r="U913" s="24">
        <v>143500</v>
      </c>
    </row>
    <row r="914" spans="1:21">
      <c r="A914" s="19" t="s">
        <v>197</v>
      </c>
      <c r="B914" s="20">
        <f>VLOOKUP(A914,Table7[#All],2,)</f>
        <v>8</v>
      </c>
      <c r="C914" s="20" t="s">
        <v>91</v>
      </c>
      <c r="D914" s="20">
        <f>VLOOKUP(C914,Table8[#All],2,0)</f>
        <v>0</v>
      </c>
      <c r="E914" s="20" t="s">
        <v>92</v>
      </c>
      <c r="F914" s="20">
        <f>VLOOKUP(E914,Table9[#All],2,0)</f>
        <v>0</v>
      </c>
      <c r="G914" s="20" t="s">
        <v>93</v>
      </c>
      <c r="H914" s="20">
        <f>VLOOKUP(G914,Table10[#All],2,0)</f>
        <v>1</v>
      </c>
      <c r="I914" s="20" t="s">
        <v>98</v>
      </c>
      <c r="J914" s="20">
        <f>VLOOKUP(I914,Table11[#All],2,0)</f>
        <v>1</v>
      </c>
      <c r="K914" s="20" t="s">
        <v>98</v>
      </c>
      <c r="L914" s="20">
        <f>VLOOKUP(K914,Table12[#All],2,0)</f>
        <v>0</v>
      </c>
      <c r="M914" s="20" t="s">
        <v>98</v>
      </c>
      <c r="N914" s="20">
        <f>VLOOKUP(M914,Table13[#All],2,0)</f>
        <v>2</v>
      </c>
      <c r="O914" s="20" t="s">
        <v>98</v>
      </c>
      <c r="P914" s="20">
        <f>VLOOKUP(O914,Table14[#All],2,0)</f>
        <v>1</v>
      </c>
      <c r="Q914" s="20" t="s">
        <v>104</v>
      </c>
      <c r="R914" s="20">
        <f>VLOOKUP(Q914,Table16[#All],2,0)</f>
        <v>0</v>
      </c>
      <c r="S914" s="20" t="s">
        <v>172</v>
      </c>
      <c r="T914" s="20">
        <f>VLOOKUP(S914,Table17[#All],2,0)</f>
        <v>1</v>
      </c>
      <c r="U914" s="21">
        <v>88000</v>
      </c>
    </row>
    <row r="915" spans="1:21">
      <c r="A915" s="22" t="s">
        <v>212</v>
      </c>
      <c r="B915" s="20">
        <f>VLOOKUP(A915,Table7[#All],2,)</f>
        <v>2</v>
      </c>
      <c r="C915" s="23" t="s">
        <v>91</v>
      </c>
      <c r="D915" s="20">
        <f>VLOOKUP(C915,Table8[#All],2,0)</f>
        <v>0</v>
      </c>
      <c r="E915" s="23" t="s">
        <v>179</v>
      </c>
      <c r="F915" s="20">
        <f>VLOOKUP(E915,Table9[#All],2,0)</f>
        <v>2</v>
      </c>
      <c r="G915" s="23" t="s">
        <v>122</v>
      </c>
      <c r="H915" s="20">
        <f>VLOOKUP(G915,Table10[#All],2,0)</f>
        <v>0</v>
      </c>
      <c r="I915" s="23" t="s">
        <v>98</v>
      </c>
      <c r="J915" s="20">
        <f>VLOOKUP(I915,Table11[#All],2,0)</f>
        <v>1</v>
      </c>
      <c r="K915" s="23" t="s">
        <v>98</v>
      </c>
      <c r="L915" s="20">
        <f>VLOOKUP(K915,Table12[#All],2,0)</f>
        <v>0</v>
      </c>
      <c r="M915" s="23" t="s">
        <v>98</v>
      </c>
      <c r="N915" s="20">
        <f>VLOOKUP(M915,Table13[#All],2,0)</f>
        <v>2</v>
      </c>
      <c r="O915" s="23" t="s">
        <v>98</v>
      </c>
      <c r="P915" s="20">
        <f>VLOOKUP(O915,Table14[#All],2,0)</f>
        <v>1</v>
      </c>
      <c r="Q915" s="23" t="s">
        <v>104</v>
      </c>
      <c r="R915" s="20">
        <f>VLOOKUP(Q915,Table16[#All],2,0)</f>
        <v>0</v>
      </c>
      <c r="S915" s="23" t="s">
        <v>111</v>
      </c>
      <c r="T915" s="20">
        <f>VLOOKUP(S915,Table17[#All],2,0)</f>
        <v>0</v>
      </c>
      <c r="U915" s="24">
        <v>145000</v>
      </c>
    </row>
    <row r="916" spans="1:21">
      <c r="A916" s="19" t="s">
        <v>163</v>
      </c>
      <c r="B916" s="20">
        <f>VLOOKUP(A916,Table7[#All],2,)</f>
        <v>5</v>
      </c>
      <c r="C916" s="20" t="s">
        <v>91</v>
      </c>
      <c r="D916" s="20">
        <f>VLOOKUP(C916,Table8[#All],2,0)</f>
        <v>0</v>
      </c>
      <c r="E916" s="20" t="s">
        <v>129</v>
      </c>
      <c r="F916" s="20">
        <f>VLOOKUP(E916,Table9[#All],2,0)</f>
        <v>3</v>
      </c>
      <c r="G916" s="20" t="s">
        <v>122</v>
      </c>
      <c r="H916" s="20">
        <f>VLOOKUP(G916,Table10[#All],2,0)</f>
        <v>0</v>
      </c>
      <c r="I916" s="20" t="s">
        <v>119</v>
      </c>
      <c r="J916" s="20">
        <f>VLOOKUP(I916,Table11[#All],2,0)</f>
        <v>0</v>
      </c>
      <c r="K916" s="20" t="s">
        <v>98</v>
      </c>
      <c r="L916" s="20">
        <f>VLOOKUP(K916,Table12[#All],2,0)</f>
        <v>0</v>
      </c>
      <c r="M916" s="20" t="s">
        <v>126</v>
      </c>
      <c r="N916" s="20">
        <f>VLOOKUP(M916,Table13[#All],2,0)</f>
        <v>0</v>
      </c>
      <c r="O916" s="20" t="s">
        <v>119</v>
      </c>
      <c r="P916" s="20">
        <f>VLOOKUP(O916,Table14[#All],2,0)</f>
        <v>0</v>
      </c>
      <c r="Q916" s="20" t="s">
        <v>104</v>
      </c>
      <c r="R916" s="20">
        <f>VLOOKUP(Q916,Table16[#All],2,0)</f>
        <v>0</v>
      </c>
      <c r="S916" s="20" t="s">
        <v>150</v>
      </c>
      <c r="T916" s="20">
        <f>VLOOKUP(S916,Table17[#All],2,0)</f>
        <v>2</v>
      </c>
      <c r="U916" s="21">
        <v>173733</v>
      </c>
    </row>
    <row r="917" spans="1:21">
      <c r="A917" s="22" t="s">
        <v>219</v>
      </c>
      <c r="B917" s="20">
        <f>VLOOKUP(A917,Table7[#All],2,)</f>
        <v>14</v>
      </c>
      <c r="C917" s="23" t="s">
        <v>91</v>
      </c>
      <c r="D917" s="20">
        <f>VLOOKUP(C917,Table8[#All],2,0)</f>
        <v>0</v>
      </c>
      <c r="E917" s="23" t="s">
        <v>142</v>
      </c>
      <c r="F917" s="20">
        <f>VLOOKUP(E917,Table9[#All],2,0)</f>
        <v>4</v>
      </c>
      <c r="G917" s="23" t="s">
        <v>122</v>
      </c>
      <c r="H917" s="20">
        <f>VLOOKUP(G917,Table10[#All],2,0)</f>
        <v>0</v>
      </c>
      <c r="I917" s="23" t="s">
        <v>98</v>
      </c>
      <c r="J917" s="20">
        <f>VLOOKUP(I917,Table11[#All],2,0)</f>
        <v>1</v>
      </c>
      <c r="K917" s="23" t="s">
        <v>98</v>
      </c>
      <c r="L917" s="20">
        <f>VLOOKUP(K917,Table12[#All],2,0)</f>
        <v>0</v>
      </c>
      <c r="M917" s="23" t="s">
        <v>139</v>
      </c>
      <c r="N917" s="20">
        <f>VLOOKUP(M917,Table13[#All],2,0)</f>
        <v>3</v>
      </c>
      <c r="O917" s="23" t="s">
        <v>98</v>
      </c>
      <c r="P917" s="20">
        <f>VLOOKUP(O917,Table14[#All],2,0)</f>
        <v>1</v>
      </c>
      <c r="Q917" s="23" t="s">
        <v>104</v>
      </c>
      <c r="R917" s="20">
        <f>VLOOKUP(Q917,Table16[#All],2,0)</f>
        <v>0</v>
      </c>
      <c r="S917" s="23" t="s">
        <v>111</v>
      </c>
      <c r="T917" s="20">
        <f>VLOOKUP(S917,Table17[#All],2,0)</f>
        <v>0</v>
      </c>
      <c r="U917" s="24">
        <v>75000</v>
      </c>
    </row>
    <row r="918" spans="1:21">
      <c r="A918" s="19" t="s">
        <v>214</v>
      </c>
      <c r="B918" s="20">
        <f>VLOOKUP(A918,Table7[#All],2,)</f>
        <v>13</v>
      </c>
      <c r="C918" s="20" t="s">
        <v>91</v>
      </c>
      <c r="D918" s="20">
        <f>VLOOKUP(C918,Table8[#All],2,0)</f>
        <v>0</v>
      </c>
      <c r="E918" s="20" t="s">
        <v>92</v>
      </c>
      <c r="F918" s="20">
        <f>VLOOKUP(E918,Table9[#All],2,0)</f>
        <v>0</v>
      </c>
      <c r="G918" s="20" t="s">
        <v>93</v>
      </c>
      <c r="H918" s="20">
        <f>VLOOKUP(G918,Table10[#All],2,0)</f>
        <v>1</v>
      </c>
      <c r="I918" s="20" t="s">
        <v>98</v>
      </c>
      <c r="J918" s="20">
        <f>VLOOKUP(I918,Table11[#All],2,0)</f>
        <v>1</v>
      </c>
      <c r="K918" s="20" t="s">
        <v>98</v>
      </c>
      <c r="L918" s="20">
        <f>VLOOKUP(K918,Table12[#All],2,0)</f>
        <v>0</v>
      </c>
      <c r="M918" s="20" t="s">
        <v>98</v>
      </c>
      <c r="N918" s="20">
        <f>VLOOKUP(M918,Table13[#All],2,0)</f>
        <v>2</v>
      </c>
      <c r="O918" s="20" t="s">
        <v>98</v>
      </c>
      <c r="P918" s="20">
        <f>VLOOKUP(O918,Table14[#All],2,0)</f>
        <v>1</v>
      </c>
      <c r="Q918" s="20" t="s">
        <v>104</v>
      </c>
      <c r="R918" s="20">
        <f>VLOOKUP(Q918,Table16[#All],2,0)</f>
        <v>0</v>
      </c>
      <c r="S918" s="20" t="s">
        <v>172</v>
      </c>
      <c r="T918" s="20">
        <f>VLOOKUP(S918,Table17[#All],2,0)</f>
        <v>1</v>
      </c>
      <c r="U918" s="21">
        <v>35311</v>
      </c>
    </row>
    <row r="919" spans="1:21">
      <c r="A919" s="22" t="s">
        <v>206</v>
      </c>
      <c r="B919" s="20">
        <f>VLOOKUP(A919,Table7[#All],2,)</f>
        <v>15</v>
      </c>
      <c r="C919" s="23" t="s">
        <v>91</v>
      </c>
      <c r="D919" s="20">
        <f>VLOOKUP(C919,Table8[#All],2,0)</f>
        <v>0</v>
      </c>
      <c r="E919" s="23" t="s">
        <v>92</v>
      </c>
      <c r="F919" s="20">
        <f>VLOOKUP(E919,Table9[#All],2,0)</f>
        <v>0</v>
      </c>
      <c r="G919" s="23" t="s">
        <v>93</v>
      </c>
      <c r="H919" s="20">
        <f>VLOOKUP(G919,Table10[#All],2,0)</f>
        <v>1</v>
      </c>
      <c r="I919" s="23" t="s">
        <v>98</v>
      </c>
      <c r="J919" s="20">
        <f>VLOOKUP(I919,Table11[#All],2,0)</f>
        <v>1</v>
      </c>
      <c r="K919" s="23" t="s">
        <v>98</v>
      </c>
      <c r="L919" s="20">
        <f>VLOOKUP(K919,Table12[#All],2,0)</f>
        <v>0</v>
      </c>
      <c r="M919" s="23" t="s">
        <v>126</v>
      </c>
      <c r="N919" s="20">
        <f>VLOOKUP(M919,Table13[#All],2,0)</f>
        <v>0</v>
      </c>
      <c r="O919" s="23" t="s">
        <v>98</v>
      </c>
      <c r="P919" s="20">
        <f>VLOOKUP(O919,Table14[#All],2,0)</f>
        <v>1</v>
      </c>
      <c r="Q919" s="23" t="s">
        <v>104</v>
      </c>
      <c r="R919" s="20">
        <f>VLOOKUP(Q919,Table16[#All],2,0)</f>
        <v>0</v>
      </c>
      <c r="S919" s="23" t="s">
        <v>111</v>
      </c>
      <c r="T919" s="20">
        <f>VLOOKUP(S919,Table17[#All],2,0)</f>
        <v>0</v>
      </c>
      <c r="U919" s="24">
        <v>135000</v>
      </c>
    </row>
    <row r="920" spans="1:21">
      <c r="A920" s="19" t="s">
        <v>165</v>
      </c>
      <c r="B920" s="20">
        <f>VLOOKUP(A920,Table7[#All],2,)</f>
        <v>12</v>
      </c>
      <c r="C920" s="20" t="s">
        <v>91</v>
      </c>
      <c r="D920" s="20">
        <f>VLOOKUP(C920,Table8[#All],2,0)</f>
        <v>0</v>
      </c>
      <c r="E920" s="20" t="s">
        <v>92</v>
      </c>
      <c r="F920" s="20">
        <f>VLOOKUP(E920,Table9[#All],2,0)</f>
        <v>0</v>
      </c>
      <c r="G920" s="20" t="s">
        <v>122</v>
      </c>
      <c r="H920" s="20">
        <f>VLOOKUP(G920,Table10[#All],2,0)</f>
        <v>0</v>
      </c>
      <c r="I920" s="20" t="s">
        <v>126</v>
      </c>
      <c r="J920" s="20">
        <f>VLOOKUP(I920,Table11[#All],2,0)</f>
        <v>2</v>
      </c>
      <c r="K920" s="20" t="s">
        <v>98</v>
      </c>
      <c r="L920" s="20">
        <f>VLOOKUP(K920,Table12[#All],2,0)</f>
        <v>0</v>
      </c>
      <c r="M920" s="20" t="s">
        <v>126</v>
      </c>
      <c r="N920" s="20">
        <f>VLOOKUP(M920,Table13[#All],2,0)</f>
        <v>0</v>
      </c>
      <c r="O920" s="20" t="s">
        <v>119</v>
      </c>
      <c r="P920" s="20">
        <f>VLOOKUP(O920,Table14[#All],2,0)</f>
        <v>0</v>
      </c>
      <c r="Q920" s="20" t="s">
        <v>104</v>
      </c>
      <c r="R920" s="20">
        <f>VLOOKUP(Q920,Table16[#All],2,0)</f>
        <v>0</v>
      </c>
      <c r="S920" s="20" t="s">
        <v>111</v>
      </c>
      <c r="T920" s="20">
        <f>VLOOKUP(S920,Table17[#All],2,0)</f>
        <v>0</v>
      </c>
      <c r="U920" s="21">
        <v>238000</v>
      </c>
    </row>
    <row r="921" spans="1:21">
      <c r="A921" s="22" t="s">
        <v>89</v>
      </c>
      <c r="B921" s="20">
        <f>VLOOKUP(A921,Table7[#All],2,)</f>
        <v>11</v>
      </c>
      <c r="C921" s="23" t="s">
        <v>91</v>
      </c>
      <c r="D921" s="20">
        <f>VLOOKUP(C921,Table8[#All],2,0)</f>
        <v>0</v>
      </c>
      <c r="E921" s="23" t="s">
        <v>92</v>
      </c>
      <c r="F921" s="20">
        <f>VLOOKUP(E921,Table9[#All],2,0)</f>
        <v>0</v>
      </c>
      <c r="G921" s="23" t="s">
        <v>93</v>
      </c>
      <c r="H921" s="20">
        <f>VLOOKUP(G921,Table10[#All],2,0)</f>
        <v>1</v>
      </c>
      <c r="I921" s="23" t="s">
        <v>119</v>
      </c>
      <c r="J921" s="20">
        <f>VLOOKUP(I921,Table11[#All],2,0)</f>
        <v>0</v>
      </c>
      <c r="K921" s="23" t="s">
        <v>98</v>
      </c>
      <c r="L921" s="20">
        <f>VLOOKUP(K921,Table12[#All],2,0)</f>
        <v>0</v>
      </c>
      <c r="M921" s="23" t="s">
        <v>126</v>
      </c>
      <c r="N921" s="20">
        <f>VLOOKUP(M921,Table13[#All],2,0)</f>
        <v>0</v>
      </c>
      <c r="O921" s="23" t="s">
        <v>98</v>
      </c>
      <c r="P921" s="20">
        <f>VLOOKUP(O921,Table14[#All],2,0)</f>
        <v>1</v>
      </c>
      <c r="Q921" s="23" t="s">
        <v>104</v>
      </c>
      <c r="R921" s="20">
        <f>VLOOKUP(Q921,Table16[#All],2,0)</f>
        <v>0</v>
      </c>
      <c r="S921" s="23" t="s">
        <v>111</v>
      </c>
      <c r="T921" s="20">
        <f>VLOOKUP(S921,Table17[#All],2,0)</f>
        <v>0</v>
      </c>
      <c r="U921" s="24">
        <v>176500</v>
      </c>
    </row>
    <row r="922" spans="1:21">
      <c r="A922" s="19" t="s">
        <v>165</v>
      </c>
      <c r="B922" s="20">
        <f>VLOOKUP(A922,Table7[#All],2,)</f>
        <v>12</v>
      </c>
      <c r="C922" s="20" t="s">
        <v>91</v>
      </c>
      <c r="D922" s="20">
        <f>VLOOKUP(C922,Table8[#All],2,0)</f>
        <v>0</v>
      </c>
      <c r="E922" s="20" t="s">
        <v>92</v>
      </c>
      <c r="F922" s="20">
        <f>VLOOKUP(E922,Table9[#All],2,0)</f>
        <v>0</v>
      </c>
      <c r="G922" s="20" t="s">
        <v>122</v>
      </c>
      <c r="H922" s="20">
        <f>VLOOKUP(G922,Table10[#All],2,0)</f>
        <v>0</v>
      </c>
      <c r="I922" s="20" t="s">
        <v>119</v>
      </c>
      <c r="J922" s="20">
        <f>VLOOKUP(I922,Table11[#All],2,0)</f>
        <v>0</v>
      </c>
      <c r="K922" s="20" t="s">
        <v>119</v>
      </c>
      <c r="L922" s="20">
        <f>VLOOKUP(K922,Table12[#All],2,0)</f>
        <v>1</v>
      </c>
      <c r="M922" s="20" t="s">
        <v>126</v>
      </c>
      <c r="N922" s="20">
        <f>VLOOKUP(M922,Table13[#All],2,0)</f>
        <v>0</v>
      </c>
      <c r="O922" s="20" t="s">
        <v>119</v>
      </c>
      <c r="P922" s="20">
        <f>VLOOKUP(O922,Table14[#All],2,0)</f>
        <v>0</v>
      </c>
      <c r="Q922" s="20" t="s">
        <v>104</v>
      </c>
      <c r="R922" s="20">
        <f>VLOOKUP(Q922,Table16[#All],2,0)</f>
        <v>0</v>
      </c>
      <c r="S922" s="20" t="s">
        <v>111</v>
      </c>
      <c r="T922" s="20">
        <f>VLOOKUP(S922,Table17[#All],2,0)</f>
        <v>0</v>
      </c>
      <c r="U922" s="21">
        <v>201000</v>
      </c>
    </row>
    <row r="923" spans="1:21">
      <c r="A923" s="22" t="s">
        <v>206</v>
      </c>
      <c r="B923" s="20">
        <f>VLOOKUP(A923,Table7[#All],2,)</f>
        <v>15</v>
      </c>
      <c r="C923" s="23" t="s">
        <v>90</v>
      </c>
      <c r="D923" s="20">
        <f>VLOOKUP(C923,Table8[#All],2,0)</f>
        <v>1</v>
      </c>
      <c r="E923" s="23" t="s">
        <v>179</v>
      </c>
      <c r="F923" s="20">
        <f>VLOOKUP(E923,Table9[#All],2,0)</f>
        <v>2</v>
      </c>
      <c r="G923" s="23" t="s">
        <v>176</v>
      </c>
      <c r="H923" s="20">
        <f>VLOOKUP(G923,Table10[#All],2,0)</f>
        <v>2</v>
      </c>
      <c r="I923" s="23" t="s">
        <v>98</v>
      </c>
      <c r="J923" s="20">
        <f>VLOOKUP(I923,Table11[#All],2,0)</f>
        <v>1</v>
      </c>
      <c r="K923" s="23" t="s">
        <v>98</v>
      </c>
      <c r="L923" s="20">
        <f>VLOOKUP(K923,Table12[#All],2,0)</f>
        <v>0</v>
      </c>
      <c r="M923" s="23" t="s">
        <v>119</v>
      </c>
      <c r="N923" s="20">
        <f>VLOOKUP(M923,Table13[#All],2,0)</f>
        <v>1</v>
      </c>
      <c r="O923" s="23" t="s">
        <v>98</v>
      </c>
      <c r="P923" s="20">
        <f>VLOOKUP(O923,Table14[#All],2,0)</f>
        <v>1</v>
      </c>
      <c r="Q923" s="23" t="s">
        <v>167</v>
      </c>
      <c r="R923" s="20">
        <f>VLOOKUP(Q923,Table16[#All],2,0)</f>
        <v>1</v>
      </c>
      <c r="S923" s="23" t="s">
        <v>111</v>
      </c>
      <c r="T923" s="20">
        <f>VLOOKUP(S923,Table17[#All],2,0)</f>
        <v>0</v>
      </c>
      <c r="U923" s="24">
        <v>145900</v>
      </c>
    </row>
    <row r="924" spans="1:21">
      <c r="A924" s="19" t="s">
        <v>121</v>
      </c>
      <c r="B924" s="20">
        <f>VLOOKUP(A924,Table7[#All],2,)</f>
        <v>17</v>
      </c>
      <c r="C924" s="20" t="s">
        <v>225</v>
      </c>
      <c r="D924" s="20">
        <f>VLOOKUP(C924,Table8[#All],2,0)</f>
        <v>6</v>
      </c>
      <c r="E924" s="20" t="s">
        <v>92</v>
      </c>
      <c r="F924" s="20">
        <f>VLOOKUP(E924,Table9[#All],2,0)</f>
        <v>0</v>
      </c>
      <c r="G924" s="20" t="s">
        <v>93</v>
      </c>
      <c r="H924" s="20">
        <f>VLOOKUP(G924,Table10[#All],2,0)</f>
        <v>1</v>
      </c>
      <c r="I924" s="20" t="s">
        <v>119</v>
      </c>
      <c r="J924" s="20">
        <f>VLOOKUP(I924,Table11[#All],2,0)</f>
        <v>0</v>
      </c>
      <c r="K924" s="20" t="s">
        <v>98</v>
      </c>
      <c r="L924" s="20">
        <f>VLOOKUP(K924,Table12[#All],2,0)</f>
        <v>0</v>
      </c>
      <c r="M924" s="20" t="s">
        <v>126</v>
      </c>
      <c r="N924" s="20">
        <f>VLOOKUP(M924,Table13[#All],2,0)</f>
        <v>0</v>
      </c>
      <c r="O924" s="20" t="s">
        <v>119</v>
      </c>
      <c r="P924" s="20">
        <f>VLOOKUP(O924,Table14[#All],2,0)</f>
        <v>0</v>
      </c>
      <c r="Q924" s="20" t="s">
        <v>104</v>
      </c>
      <c r="R924" s="20">
        <f>VLOOKUP(Q924,Table16[#All],2,0)</f>
        <v>0</v>
      </c>
      <c r="S924" s="20" t="s">
        <v>150</v>
      </c>
      <c r="T924" s="20">
        <f>VLOOKUP(S924,Table17[#All],2,0)</f>
        <v>2</v>
      </c>
      <c r="U924" s="21">
        <v>169990</v>
      </c>
    </row>
    <row r="925" spans="1:21">
      <c r="A925" s="22" t="s">
        <v>165</v>
      </c>
      <c r="B925" s="20">
        <f>VLOOKUP(A925,Table7[#All],2,)</f>
        <v>12</v>
      </c>
      <c r="C925" s="23" t="s">
        <v>91</v>
      </c>
      <c r="D925" s="20">
        <f>VLOOKUP(C925,Table8[#All],2,0)</f>
        <v>0</v>
      </c>
      <c r="E925" s="23" t="s">
        <v>129</v>
      </c>
      <c r="F925" s="20">
        <f>VLOOKUP(E925,Table9[#All],2,0)</f>
        <v>3</v>
      </c>
      <c r="G925" s="23" t="s">
        <v>93</v>
      </c>
      <c r="H925" s="20">
        <f>VLOOKUP(G925,Table10[#All],2,0)</f>
        <v>1</v>
      </c>
      <c r="I925" s="23" t="s">
        <v>119</v>
      </c>
      <c r="J925" s="20">
        <f>VLOOKUP(I925,Table11[#All],2,0)</f>
        <v>0</v>
      </c>
      <c r="K925" s="23" t="s">
        <v>98</v>
      </c>
      <c r="L925" s="20">
        <f>VLOOKUP(K925,Table12[#All],2,0)</f>
        <v>0</v>
      </c>
      <c r="M925" s="23" t="s">
        <v>126</v>
      </c>
      <c r="N925" s="20">
        <f>VLOOKUP(M925,Table13[#All],2,0)</f>
        <v>0</v>
      </c>
      <c r="O925" s="23" t="s">
        <v>119</v>
      </c>
      <c r="P925" s="20">
        <f>VLOOKUP(O925,Table14[#All],2,0)</f>
        <v>0</v>
      </c>
      <c r="Q925" s="23" t="s">
        <v>104</v>
      </c>
      <c r="R925" s="20">
        <f>VLOOKUP(Q925,Table16[#All],2,0)</f>
        <v>0</v>
      </c>
      <c r="S925" s="23" t="s">
        <v>111</v>
      </c>
      <c r="T925" s="20">
        <f>VLOOKUP(S925,Table17[#All],2,0)</f>
        <v>0</v>
      </c>
      <c r="U925" s="24">
        <v>193000</v>
      </c>
    </row>
    <row r="926" spans="1:21">
      <c r="A926" s="19" t="s">
        <v>175</v>
      </c>
      <c r="B926" s="20">
        <f>VLOOKUP(A926,Table7[#All],2,)</f>
        <v>6</v>
      </c>
      <c r="C926" s="20" t="s">
        <v>91</v>
      </c>
      <c r="D926" s="20">
        <f>VLOOKUP(C926,Table8[#All],2,0)</f>
        <v>0</v>
      </c>
      <c r="E926" s="20" t="s">
        <v>92</v>
      </c>
      <c r="F926" s="20">
        <f>VLOOKUP(E926,Table9[#All],2,0)</f>
        <v>0</v>
      </c>
      <c r="G926" s="20" t="s">
        <v>93</v>
      </c>
      <c r="H926" s="20">
        <f>VLOOKUP(G926,Table10[#All],2,0)</f>
        <v>1</v>
      </c>
      <c r="I926" s="20" t="s">
        <v>119</v>
      </c>
      <c r="J926" s="20">
        <f>VLOOKUP(I926,Table11[#All],2,0)</f>
        <v>0</v>
      </c>
      <c r="K926" s="20" t="s">
        <v>98</v>
      </c>
      <c r="L926" s="20">
        <f>VLOOKUP(K926,Table12[#All],2,0)</f>
        <v>0</v>
      </c>
      <c r="M926" s="20" t="s">
        <v>98</v>
      </c>
      <c r="N926" s="20">
        <f>VLOOKUP(M926,Table13[#All],2,0)</f>
        <v>2</v>
      </c>
      <c r="O926" s="20" t="s">
        <v>98</v>
      </c>
      <c r="P926" s="20">
        <f>VLOOKUP(O926,Table14[#All],2,0)</f>
        <v>1</v>
      </c>
      <c r="Q926" s="20" t="s">
        <v>104</v>
      </c>
      <c r="R926" s="20">
        <f>VLOOKUP(Q926,Table16[#All],2,0)</f>
        <v>0</v>
      </c>
      <c r="S926" s="20" t="s">
        <v>111</v>
      </c>
      <c r="T926" s="20">
        <f>VLOOKUP(S926,Table17[#All],2,0)</f>
        <v>0</v>
      </c>
      <c r="U926" s="21">
        <v>207500</v>
      </c>
    </row>
    <row r="927" spans="1:21">
      <c r="A927" s="22" t="s">
        <v>175</v>
      </c>
      <c r="B927" s="20">
        <f>VLOOKUP(A927,Table7[#All],2,)</f>
        <v>6</v>
      </c>
      <c r="C927" s="23" t="s">
        <v>91</v>
      </c>
      <c r="D927" s="20">
        <f>VLOOKUP(C927,Table8[#All],2,0)</f>
        <v>0</v>
      </c>
      <c r="E927" s="23" t="s">
        <v>92</v>
      </c>
      <c r="F927" s="20">
        <f>VLOOKUP(E927,Table9[#All],2,0)</f>
        <v>0</v>
      </c>
      <c r="G927" s="23" t="s">
        <v>93</v>
      </c>
      <c r="H927" s="20">
        <f>VLOOKUP(G927,Table10[#All],2,0)</f>
        <v>1</v>
      </c>
      <c r="I927" s="23" t="s">
        <v>119</v>
      </c>
      <c r="J927" s="20">
        <f>VLOOKUP(I927,Table11[#All],2,0)</f>
        <v>0</v>
      </c>
      <c r="K927" s="23" t="s">
        <v>98</v>
      </c>
      <c r="L927" s="20">
        <f>VLOOKUP(K927,Table12[#All],2,0)</f>
        <v>0</v>
      </c>
      <c r="M927" s="23" t="s">
        <v>98</v>
      </c>
      <c r="N927" s="20">
        <f>VLOOKUP(M927,Table13[#All],2,0)</f>
        <v>2</v>
      </c>
      <c r="O927" s="23" t="s">
        <v>126</v>
      </c>
      <c r="P927" s="20">
        <f>VLOOKUP(O927,Table14[#All],2,0)</f>
        <v>2</v>
      </c>
      <c r="Q927" s="23" t="s">
        <v>104</v>
      </c>
      <c r="R927" s="20">
        <f>VLOOKUP(Q927,Table16[#All],2,0)</f>
        <v>0</v>
      </c>
      <c r="S927" s="23" t="s">
        <v>172</v>
      </c>
      <c r="T927" s="20">
        <f>VLOOKUP(S927,Table17[#All],2,0)</f>
        <v>1</v>
      </c>
      <c r="U927" s="24">
        <v>175000</v>
      </c>
    </row>
    <row r="928" spans="1:21">
      <c r="A928" s="19" t="s">
        <v>147</v>
      </c>
      <c r="B928" s="20">
        <f>VLOOKUP(A928,Table7[#All],2,)</f>
        <v>10</v>
      </c>
      <c r="C928" s="20" t="s">
        <v>91</v>
      </c>
      <c r="D928" s="20">
        <f>VLOOKUP(C928,Table8[#All],2,0)</f>
        <v>0</v>
      </c>
      <c r="E928" s="20" t="s">
        <v>92</v>
      </c>
      <c r="F928" s="20">
        <f>VLOOKUP(E928,Table9[#All],2,0)</f>
        <v>0</v>
      </c>
      <c r="G928" s="20" t="s">
        <v>122</v>
      </c>
      <c r="H928" s="20">
        <f>VLOOKUP(G928,Table10[#All],2,0)</f>
        <v>0</v>
      </c>
      <c r="I928" s="20" t="s">
        <v>119</v>
      </c>
      <c r="J928" s="20">
        <f>VLOOKUP(I928,Table11[#All],2,0)</f>
        <v>0</v>
      </c>
      <c r="K928" s="20" t="s">
        <v>98</v>
      </c>
      <c r="L928" s="20">
        <f>VLOOKUP(K928,Table12[#All],2,0)</f>
        <v>0</v>
      </c>
      <c r="M928" s="20" t="s">
        <v>126</v>
      </c>
      <c r="N928" s="20">
        <f>VLOOKUP(M928,Table13[#All],2,0)</f>
        <v>0</v>
      </c>
      <c r="O928" s="20" t="s">
        <v>126</v>
      </c>
      <c r="P928" s="20">
        <f>VLOOKUP(O928,Table14[#All],2,0)</f>
        <v>2</v>
      </c>
      <c r="Q928" s="20" t="s">
        <v>104</v>
      </c>
      <c r="R928" s="20">
        <f>VLOOKUP(Q928,Table16[#All],2,0)</f>
        <v>0</v>
      </c>
      <c r="S928" s="20" t="s">
        <v>111</v>
      </c>
      <c r="T928" s="20">
        <f>VLOOKUP(S928,Table17[#All],2,0)</f>
        <v>0</v>
      </c>
      <c r="U928" s="21">
        <v>285000</v>
      </c>
    </row>
    <row r="929" spans="1:21">
      <c r="A929" s="22" t="s">
        <v>175</v>
      </c>
      <c r="B929" s="20">
        <f>VLOOKUP(A929,Table7[#All],2,)</f>
        <v>6</v>
      </c>
      <c r="C929" s="23" t="s">
        <v>90</v>
      </c>
      <c r="D929" s="20">
        <f>VLOOKUP(C929,Table8[#All],2,0)</f>
        <v>1</v>
      </c>
      <c r="E929" s="23" t="s">
        <v>92</v>
      </c>
      <c r="F929" s="20">
        <f>VLOOKUP(E929,Table9[#All],2,0)</f>
        <v>0</v>
      </c>
      <c r="G929" s="23" t="s">
        <v>122</v>
      </c>
      <c r="H929" s="20">
        <f>VLOOKUP(G929,Table10[#All],2,0)</f>
        <v>0</v>
      </c>
      <c r="I929" s="23" t="s">
        <v>98</v>
      </c>
      <c r="J929" s="20">
        <f>VLOOKUP(I929,Table11[#All],2,0)</f>
        <v>1</v>
      </c>
      <c r="K929" s="23" t="s">
        <v>98</v>
      </c>
      <c r="L929" s="20">
        <f>VLOOKUP(K929,Table12[#All],2,0)</f>
        <v>0</v>
      </c>
      <c r="M929" s="23" t="s">
        <v>119</v>
      </c>
      <c r="N929" s="20">
        <f>VLOOKUP(M929,Table13[#All],2,0)</f>
        <v>1</v>
      </c>
      <c r="O929" s="23" t="s">
        <v>98</v>
      </c>
      <c r="P929" s="20">
        <f>VLOOKUP(O929,Table14[#All],2,0)</f>
        <v>1</v>
      </c>
      <c r="Q929" s="23" t="s">
        <v>104</v>
      </c>
      <c r="R929" s="20">
        <f>VLOOKUP(Q929,Table16[#All],2,0)</f>
        <v>0</v>
      </c>
      <c r="S929" s="23" t="s">
        <v>111</v>
      </c>
      <c r="T929" s="20">
        <f>VLOOKUP(S929,Table17[#All],2,0)</f>
        <v>0</v>
      </c>
      <c r="U929" s="24">
        <v>176000</v>
      </c>
    </row>
    <row r="930" spans="1:21">
      <c r="A930" s="19" t="s">
        <v>209</v>
      </c>
      <c r="B930" s="20">
        <f>VLOOKUP(A930,Table7[#All],2,)</f>
        <v>0</v>
      </c>
      <c r="C930" s="20" t="s">
        <v>91</v>
      </c>
      <c r="D930" s="20">
        <f>VLOOKUP(C930,Table8[#All],2,0)</f>
        <v>0</v>
      </c>
      <c r="E930" s="20" t="s">
        <v>92</v>
      </c>
      <c r="F930" s="20">
        <f>VLOOKUP(E930,Table9[#All],2,0)</f>
        <v>0</v>
      </c>
      <c r="G930" s="20" t="s">
        <v>93</v>
      </c>
      <c r="H930" s="20">
        <f>VLOOKUP(G930,Table10[#All],2,0)</f>
        <v>1</v>
      </c>
      <c r="I930" s="20" t="s">
        <v>119</v>
      </c>
      <c r="J930" s="20">
        <f>VLOOKUP(I930,Table11[#All],2,0)</f>
        <v>0</v>
      </c>
      <c r="K930" s="20" t="s">
        <v>98</v>
      </c>
      <c r="L930" s="20">
        <f>VLOOKUP(K930,Table12[#All],2,0)</f>
        <v>0</v>
      </c>
      <c r="M930" s="20" t="s">
        <v>126</v>
      </c>
      <c r="N930" s="20">
        <f>VLOOKUP(M930,Table13[#All],2,0)</f>
        <v>0</v>
      </c>
      <c r="O930" s="20" t="s">
        <v>126</v>
      </c>
      <c r="P930" s="20">
        <f>VLOOKUP(O930,Table14[#All],2,0)</f>
        <v>2</v>
      </c>
      <c r="Q930" s="20" t="s">
        <v>104</v>
      </c>
      <c r="R930" s="20">
        <f>VLOOKUP(Q930,Table16[#All],2,0)</f>
        <v>0</v>
      </c>
      <c r="S930" s="20" t="s">
        <v>111</v>
      </c>
      <c r="T930" s="20">
        <f>VLOOKUP(S930,Table17[#All],2,0)</f>
        <v>0</v>
      </c>
      <c r="U930" s="21">
        <v>236500</v>
      </c>
    </row>
    <row r="931" spans="1:21">
      <c r="A931" s="22" t="s">
        <v>121</v>
      </c>
      <c r="B931" s="20">
        <f>VLOOKUP(A931,Table7[#All],2,)</f>
        <v>17</v>
      </c>
      <c r="C931" s="23" t="s">
        <v>91</v>
      </c>
      <c r="D931" s="20">
        <f>VLOOKUP(C931,Table8[#All],2,0)</f>
        <v>0</v>
      </c>
      <c r="E931" s="23" t="s">
        <v>92</v>
      </c>
      <c r="F931" s="20">
        <f>VLOOKUP(E931,Table9[#All],2,0)</f>
        <v>0</v>
      </c>
      <c r="G931" s="23" t="s">
        <v>122</v>
      </c>
      <c r="H931" s="20">
        <f>VLOOKUP(G931,Table10[#All],2,0)</f>
        <v>0</v>
      </c>
      <c r="I931" s="23" t="s">
        <v>119</v>
      </c>
      <c r="J931" s="20">
        <f>VLOOKUP(I931,Table11[#All],2,0)</f>
        <v>0</v>
      </c>
      <c r="K931" s="23" t="s">
        <v>98</v>
      </c>
      <c r="L931" s="20">
        <f>VLOOKUP(K931,Table12[#All],2,0)</f>
        <v>0</v>
      </c>
      <c r="M931" s="23" t="s">
        <v>119</v>
      </c>
      <c r="N931" s="20">
        <f>VLOOKUP(M931,Table13[#All],2,0)</f>
        <v>1</v>
      </c>
      <c r="O931" s="23" t="s">
        <v>119</v>
      </c>
      <c r="P931" s="20">
        <f>VLOOKUP(O931,Table14[#All],2,0)</f>
        <v>0</v>
      </c>
      <c r="Q931" s="23" t="s">
        <v>104</v>
      </c>
      <c r="R931" s="20">
        <f>VLOOKUP(Q931,Table16[#All],2,0)</f>
        <v>0</v>
      </c>
      <c r="S931" s="23" t="s">
        <v>111</v>
      </c>
      <c r="T931" s="20">
        <f>VLOOKUP(S931,Table17[#All],2,0)</f>
        <v>0</v>
      </c>
      <c r="U931" s="24">
        <v>222000</v>
      </c>
    </row>
    <row r="932" spans="1:21">
      <c r="A932" s="19" t="s">
        <v>218</v>
      </c>
      <c r="B932" s="20">
        <f>VLOOKUP(A932,Table7[#All],2,)</f>
        <v>16</v>
      </c>
      <c r="C932" s="20" t="s">
        <v>91</v>
      </c>
      <c r="D932" s="20">
        <f>VLOOKUP(C932,Table8[#All],2,0)</f>
        <v>0</v>
      </c>
      <c r="E932" s="20" t="s">
        <v>92</v>
      </c>
      <c r="F932" s="20">
        <f>VLOOKUP(E932,Table9[#All],2,0)</f>
        <v>0</v>
      </c>
      <c r="G932" s="20" t="s">
        <v>93</v>
      </c>
      <c r="H932" s="20">
        <f>VLOOKUP(G932,Table10[#All],2,0)</f>
        <v>1</v>
      </c>
      <c r="I932" s="20" t="s">
        <v>119</v>
      </c>
      <c r="J932" s="20">
        <f>VLOOKUP(I932,Table11[#All],2,0)</f>
        <v>0</v>
      </c>
      <c r="K932" s="20" t="s">
        <v>98</v>
      </c>
      <c r="L932" s="20">
        <f>VLOOKUP(K932,Table12[#All],2,0)</f>
        <v>0</v>
      </c>
      <c r="M932" s="20" t="s">
        <v>126</v>
      </c>
      <c r="N932" s="20">
        <f>VLOOKUP(M932,Table13[#All],2,0)</f>
        <v>0</v>
      </c>
      <c r="O932" s="20" t="s">
        <v>119</v>
      </c>
      <c r="P932" s="20">
        <f>VLOOKUP(O932,Table14[#All],2,0)</f>
        <v>0</v>
      </c>
      <c r="Q932" s="20" t="s">
        <v>104</v>
      </c>
      <c r="R932" s="20">
        <f>VLOOKUP(Q932,Table16[#All],2,0)</f>
        <v>0</v>
      </c>
      <c r="S932" s="20" t="s">
        <v>111</v>
      </c>
      <c r="T932" s="20">
        <f>VLOOKUP(S932,Table17[#All],2,0)</f>
        <v>0</v>
      </c>
      <c r="U932" s="21">
        <v>201000</v>
      </c>
    </row>
    <row r="933" spans="1:21">
      <c r="A933" s="22" t="s">
        <v>89</v>
      </c>
      <c r="B933" s="20">
        <f>VLOOKUP(A933,Table7[#All],2,)</f>
        <v>11</v>
      </c>
      <c r="C933" s="23" t="s">
        <v>91</v>
      </c>
      <c r="D933" s="20">
        <f>VLOOKUP(C933,Table8[#All],2,0)</f>
        <v>0</v>
      </c>
      <c r="E933" s="23" t="s">
        <v>92</v>
      </c>
      <c r="F933" s="20">
        <f>VLOOKUP(E933,Table9[#All],2,0)</f>
        <v>0</v>
      </c>
      <c r="G933" s="23" t="s">
        <v>93</v>
      </c>
      <c r="H933" s="20">
        <f>VLOOKUP(G933,Table10[#All],2,0)</f>
        <v>1</v>
      </c>
      <c r="I933" s="23" t="s">
        <v>98</v>
      </c>
      <c r="J933" s="20">
        <f>VLOOKUP(I933,Table11[#All],2,0)</f>
        <v>1</v>
      </c>
      <c r="K933" s="23" t="s">
        <v>98</v>
      </c>
      <c r="L933" s="20">
        <f>VLOOKUP(K933,Table12[#All],2,0)</f>
        <v>0</v>
      </c>
      <c r="M933" s="23" t="s">
        <v>126</v>
      </c>
      <c r="N933" s="20">
        <f>VLOOKUP(M933,Table13[#All],2,0)</f>
        <v>0</v>
      </c>
      <c r="O933" s="23" t="s">
        <v>98</v>
      </c>
      <c r="P933" s="20">
        <f>VLOOKUP(O933,Table14[#All],2,0)</f>
        <v>1</v>
      </c>
      <c r="Q933" s="23" t="s">
        <v>104</v>
      </c>
      <c r="R933" s="20">
        <f>VLOOKUP(Q933,Table16[#All],2,0)</f>
        <v>0</v>
      </c>
      <c r="S933" s="23" t="s">
        <v>111</v>
      </c>
      <c r="T933" s="20">
        <f>VLOOKUP(S933,Table17[#All],2,0)</f>
        <v>0</v>
      </c>
      <c r="U933" s="24">
        <v>117500</v>
      </c>
    </row>
    <row r="934" spans="1:21">
      <c r="A934" s="19" t="s">
        <v>163</v>
      </c>
      <c r="B934" s="20">
        <f>VLOOKUP(A934,Table7[#All],2,)</f>
        <v>5</v>
      </c>
      <c r="C934" s="20" t="s">
        <v>220</v>
      </c>
      <c r="D934" s="20">
        <f>VLOOKUP(C934,Table8[#All],2,0)</f>
        <v>5</v>
      </c>
      <c r="E934" s="20" t="s">
        <v>92</v>
      </c>
      <c r="F934" s="20">
        <f>VLOOKUP(E934,Table9[#All],2,0)</f>
        <v>0</v>
      </c>
      <c r="G934" s="20" t="s">
        <v>93</v>
      </c>
      <c r="H934" s="20">
        <f>VLOOKUP(G934,Table10[#All],2,0)</f>
        <v>1</v>
      </c>
      <c r="I934" s="20" t="s">
        <v>126</v>
      </c>
      <c r="J934" s="20">
        <f>VLOOKUP(I934,Table11[#All],2,0)</f>
        <v>2</v>
      </c>
      <c r="K934" s="20" t="s">
        <v>119</v>
      </c>
      <c r="L934" s="20">
        <f>VLOOKUP(K934,Table12[#All],2,0)</f>
        <v>1</v>
      </c>
      <c r="M934" s="20" t="s">
        <v>126</v>
      </c>
      <c r="N934" s="20">
        <f>VLOOKUP(M934,Table13[#All],2,0)</f>
        <v>0</v>
      </c>
      <c r="O934" s="20" t="s">
        <v>126</v>
      </c>
      <c r="P934" s="20">
        <f>VLOOKUP(O934,Table14[#All],2,0)</f>
        <v>2</v>
      </c>
      <c r="Q934" s="20" t="s">
        <v>104</v>
      </c>
      <c r="R934" s="20">
        <f>VLOOKUP(Q934,Table16[#All],2,0)</f>
        <v>0</v>
      </c>
      <c r="S934" s="20" t="s">
        <v>111</v>
      </c>
      <c r="T934" s="20">
        <f>VLOOKUP(S934,Table17[#All],2,0)</f>
        <v>0</v>
      </c>
      <c r="U934" s="21">
        <v>320000</v>
      </c>
    </row>
    <row r="935" spans="1:21">
      <c r="A935" s="22" t="s">
        <v>209</v>
      </c>
      <c r="B935" s="20">
        <f>VLOOKUP(A935,Table7[#All],2,)</f>
        <v>0</v>
      </c>
      <c r="C935" s="23" t="s">
        <v>91</v>
      </c>
      <c r="D935" s="20">
        <f>VLOOKUP(C935,Table8[#All],2,0)</f>
        <v>0</v>
      </c>
      <c r="E935" s="23" t="s">
        <v>92</v>
      </c>
      <c r="F935" s="20">
        <f>VLOOKUP(E935,Table9[#All],2,0)</f>
        <v>0</v>
      </c>
      <c r="G935" s="23" t="s">
        <v>93</v>
      </c>
      <c r="H935" s="20">
        <f>VLOOKUP(G935,Table10[#All],2,0)</f>
        <v>1</v>
      </c>
      <c r="I935" s="23" t="s">
        <v>119</v>
      </c>
      <c r="J935" s="20">
        <f>VLOOKUP(I935,Table11[#All],2,0)</f>
        <v>0</v>
      </c>
      <c r="K935" s="23" t="s">
        <v>98</v>
      </c>
      <c r="L935" s="20">
        <f>VLOOKUP(K935,Table12[#All],2,0)</f>
        <v>0</v>
      </c>
      <c r="M935" s="23" t="s">
        <v>126</v>
      </c>
      <c r="N935" s="20">
        <f>VLOOKUP(M935,Table13[#All],2,0)</f>
        <v>0</v>
      </c>
      <c r="O935" s="23" t="s">
        <v>119</v>
      </c>
      <c r="P935" s="20">
        <f>VLOOKUP(O935,Table14[#All],2,0)</f>
        <v>0</v>
      </c>
      <c r="Q935" s="23" t="s">
        <v>104</v>
      </c>
      <c r="R935" s="20">
        <f>VLOOKUP(Q935,Table16[#All],2,0)</f>
        <v>0</v>
      </c>
      <c r="S935" s="23" t="s">
        <v>111</v>
      </c>
      <c r="T935" s="20">
        <f>VLOOKUP(S935,Table17[#All],2,0)</f>
        <v>0</v>
      </c>
      <c r="U935" s="24">
        <v>190000</v>
      </c>
    </row>
    <row r="936" spans="1:21">
      <c r="A936" s="19" t="s">
        <v>89</v>
      </c>
      <c r="B936" s="20">
        <f>VLOOKUP(A936,Table7[#All],2,)</f>
        <v>11</v>
      </c>
      <c r="C936" s="20" t="s">
        <v>221</v>
      </c>
      <c r="D936" s="20">
        <f>VLOOKUP(C936,Table8[#All],2,0)</f>
        <v>7</v>
      </c>
      <c r="E936" s="20" t="s">
        <v>92</v>
      </c>
      <c r="F936" s="20">
        <f>VLOOKUP(E936,Table9[#All],2,0)</f>
        <v>0</v>
      </c>
      <c r="G936" s="20" t="s">
        <v>93</v>
      </c>
      <c r="H936" s="20">
        <f>VLOOKUP(G936,Table10[#All],2,0)</f>
        <v>1</v>
      </c>
      <c r="I936" s="20" t="s">
        <v>119</v>
      </c>
      <c r="J936" s="20">
        <f>VLOOKUP(I936,Table11[#All],2,0)</f>
        <v>0</v>
      </c>
      <c r="K936" s="20" t="s">
        <v>98</v>
      </c>
      <c r="L936" s="20">
        <f>VLOOKUP(K936,Table12[#All],2,0)</f>
        <v>0</v>
      </c>
      <c r="M936" s="20" t="s">
        <v>126</v>
      </c>
      <c r="N936" s="20">
        <f>VLOOKUP(M936,Table13[#All],2,0)</f>
        <v>0</v>
      </c>
      <c r="O936" s="20" t="s">
        <v>119</v>
      </c>
      <c r="P936" s="20">
        <f>VLOOKUP(O936,Table14[#All],2,0)</f>
        <v>0</v>
      </c>
      <c r="Q936" s="20" t="s">
        <v>104</v>
      </c>
      <c r="R936" s="20">
        <f>VLOOKUP(Q936,Table16[#All],2,0)</f>
        <v>0</v>
      </c>
      <c r="S936" s="20" t="s">
        <v>111</v>
      </c>
      <c r="T936" s="20">
        <f>VLOOKUP(S936,Table17[#All],2,0)</f>
        <v>0</v>
      </c>
      <c r="U936" s="21">
        <v>242000</v>
      </c>
    </row>
    <row r="937" spans="1:21">
      <c r="A937" s="22" t="s">
        <v>197</v>
      </c>
      <c r="B937" s="20">
        <f>VLOOKUP(A937,Table7[#All],2,)</f>
        <v>8</v>
      </c>
      <c r="C937" s="23" t="s">
        <v>91</v>
      </c>
      <c r="D937" s="20">
        <f>VLOOKUP(C937,Table8[#All],2,0)</f>
        <v>0</v>
      </c>
      <c r="E937" s="23" t="s">
        <v>92</v>
      </c>
      <c r="F937" s="20">
        <f>VLOOKUP(E937,Table9[#All],2,0)</f>
        <v>0</v>
      </c>
      <c r="G937" s="23" t="s">
        <v>93</v>
      </c>
      <c r="H937" s="20">
        <f>VLOOKUP(G937,Table10[#All],2,0)</f>
        <v>1</v>
      </c>
      <c r="I937" s="23" t="s">
        <v>139</v>
      </c>
      <c r="J937" s="20">
        <f>VLOOKUP(I937,Table11[#All],2,0)</f>
        <v>4</v>
      </c>
      <c r="K937" s="23" t="s">
        <v>98</v>
      </c>
      <c r="L937" s="20">
        <f>VLOOKUP(K937,Table12[#All],2,0)</f>
        <v>0</v>
      </c>
      <c r="M937" s="23" t="s">
        <v>119</v>
      </c>
      <c r="N937" s="20">
        <f>VLOOKUP(M937,Table13[#All],2,0)</f>
        <v>1</v>
      </c>
      <c r="O937" s="23" t="s">
        <v>98</v>
      </c>
      <c r="P937" s="20">
        <f>VLOOKUP(O937,Table14[#All],2,0)</f>
        <v>1</v>
      </c>
      <c r="Q937" s="23" t="s">
        <v>104</v>
      </c>
      <c r="R937" s="20">
        <f>VLOOKUP(Q937,Table16[#All],2,0)</f>
        <v>0</v>
      </c>
      <c r="S937" s="23" t="s">
        <v>111</v>
      </c>
      <c r="T937" s="20">
        <f>VLOOKUP(S937,Table17[#All],2,0)</f>
        <v>0</v>
      </c>
      <c r="U937" s="24">
        <v>79900</v>
      </c>
    </row>
    <row r="938" spans="1:21">
      <c r="A938" s="19" t="s">
        <v>165</v>
      </c>
      <c r="B938" s="20">
        <f>VLOOKUP(A938,Table7[#All],2,)</f>
        <v>12</v>
      </c>
      <c r="C938" s="20" t="s">
        <v>91</v>
      </c>
      <c r="D938" s="20">
        <f>VLOOKUP(C938,Table8[#All],2,0)</f>
        <v>0</v>
      </c>
      <c r="E938" s="20" t="s">
        <v>92</v>
      </c>
      <c r="F938" s="20">
        <f>VLOOKUP(E938,Table9[#All],2,0)</f>
        <v>0</v>
      </c>
      <c r="G938" s="20" t="s">
        <v>93</v>
      </c>
      <c r="H938" s="20">
        <f>VLOOKUP(G938,Table10[#All],2,0)</f>
        <v>1</v>
      </c>
      <c r="I938" s="20" t="s">
        <v>119</v>
      </c>
      <c r="J938" s="20">
        <f>VLOOKUP(I938,Table11[#All],2,0)</f>
        <v>0</v>
      </c>
      <c r="K938" s="20" t="s">
        <v>98</v>
      </c>
      <c r="L938" s="20">
        <f>VLOOKUP(K938,Table12[#All],2,0)</f>
        <v>0</v>
      </c>
      <c r="M938" s="20" t="s">
        <v>126</v>
      </c>
      <c r="N938" s="20">
        <f>VLOOKUP(M938,Table13[#All],2,0)</f>
        <v>0</v>
      </c>
      <c r="O938" s="20" t="s">
        <v>119</v>
      </c>
      <c r="P938" s="20">
        <f>VLOOKUP(O938,Table14[#All],2,0)</f>
        <v>0</v>
      </c>
      <c r="Q938" s="20" t="s">
        <v>104</v>
      </c>
      <c r="R938" s="20">
        <f>VLOOKUP(Q938,Table16[#All],2,0)</f>
        <v>0</v>
      </c>
      <c r="S938" s="20" t="s">
        <v>111</v>
      </c>
      <c r="T938" s="20">
        <f>VLOOKUP(S938,Table17[#All],2,0)</f>
        <v>0</v>
      </c>
      <c r="U938" s="21">
        <v>184900</v>
      </c>
    </row>
    <row r="939" spans="1:21">
      <c r="A939" s="22" t="s">
        <v>163</v>
      </c>
      <c r="B939" s="20">
        <f>VLOOKUP(A939,Table7[#All],2,)</f>
        <v>5</v>
      </c>
      <c r="C939" s="23" t="s">
        <v>91</v>
      </c>
      <c r="D939" s="20">
        <f>VLOOKUP(C939,Table8[#All],2,0)</f>
        <v>0</v>
      </c>
      <c r="E939" s="23" t="s">
        <v>92</v>
      </c>
      <c r="F939" s="20">
        <f>VLOOKUP(E939,Table9[#All],2,0)</f>
        <v>0</v>
      </c>
      <c r="G939" s="23" t="s">
        <v>122</v>
      </c>
      <c r="H939" s="20">
        <f>VLOOKUP(G939,Table10[#All],2,0)</f>
        <v>0</v>
      </c>
      <c r="I939" s="23" t="s">
        <v>119</v>
      </c>
      <c r="J939" s="20">
        <f>VLOOKUP(I939,Table11[#All],2,0)</f>
        <v>0</v>
      </c>
      <c r="K939" s="23" t="s">
        <v>98</v>
      </c>
      <c r="L939" s="20">
        <f>VLOOKUP(K939,Table12[#All],2,0)</f>
        <v>0</v>
      </c>
      <c r="M939" s="23" t="s">
        <v>126</v>
      </c>
      <c r="N939" s="20">
        <f>VLOOKUP(M939,Table13[#All],2,0)</f>
        <v>0</v>
      </c>
      <c r="O939" s="23" t="s">
        <v>119</v>
      </c>
      <c r="P939" s="20">
        <f>VLOOKUP(O939,Table14[#All],2,0)</f>
        <v>0</v>
      </c>
      <c r="Q939" s="23" t="s">
        <v>104</v>
      </c>
      <c r="R939" s="20">
        <f>VLOOKUP(Q939,Table16[#All],2,0)</f>
        <v>0</v>
      </c>
      <c r="S939" s="23" t="s">
        <v>111</v>
      </c>
      <c r="T939" s="20">
        <f>VLOOKUP(S939,Table17[#All],2,0)</f>
        <v>0</v>
      </c>
      <c r="U939" s="24">
        <v>253000</v>
      </c>
    </row>
    <row r="940" spans="1:21">
      <c r="A940" s="19" t="s">
        <v>209</v>
      </c>
      <c r="B940" s="20">
        <f>VLOOKUP(A940,Table7[#All],2,)</f>
        <v>0</v>
      </c>
      <c r="C940" s="20" t="s">
        <v>91</v>
      </c>
      <c r="D940" s="20">
        <f>VLOOKUP(C940,Table8[#All],2,0)</f>
        <v>0</v>
      </c>
      <c r="E940" s="20" t="s">
        <v>92</v>
      </c>
      <c r="F940" s="20">
        <f>VLOOKUP(E940,Table9[#All],2,0)</f>
        <v>0</v>
      </c>
      <c r="G940" s="20" t="s">
        <v>122</v>
      </c>
      <c r="H940" s="20">
        <f>VLOOKUP(G940,Table10[#All],2,0)</f>
        <v>0</v>
      </c>
      <c r="I940" s="20" t="s">
        <v>119</v>
      </c>
      <c r="J940" s="20">
        <f>VLOOKUP(I940,Table11[#All],2,0)</f>
        <v>0</v>
      </c>
      <c r="K940" s="20" t="s">
        <v>119</v>
      </c>
      <c r="L940" s="20">
        <f>VLOOKUP(K940,Table12[#All],2,0)</f>
        <v>1</v>
      </c>
      <c r="M940" s="20" t="s">
        <v>126</v>
      </c>
      <c r="N940" s="20">
        <f>VLOOKUP(M940,Table13[#All],2,0)</f>
        <v>0</v>
      </c>
      <c r="O940" s="20" t="s">
        <v>119</v>
      </c>
      <c r="P940" s="20">
        <f>VLOOKUP(O940,Table14[#All],2,0)</f>
        <v>0</v>
      </c>
      <c r="Q940" s="20" t="s">
        <v>104</v>
      </c>
      <c r="R940" s="20">
        <f>VLOOKUP(Q940,Table16[#All],2,0)</f>
        <v>0</v>
      </c>
      <c r="S940" s="20" t="s">
        <v>150</v>
      </c>
      <c r="T940" s="20">
        <f>VLOOKUP(S940,Table17[#All],2,0)</f>
        <v>2</v>
      </c>
      <c r="U940" s="21">
        <v>239799</v>
      </c>
    </row>
    <row r="941" spans="1:21">
      <c r="A941" s="22" t="s">
        <v>199</v>
      </c>
      <c r="B941" s="20">
        <f>VLOOKUP(A941,Table7[#All],2,)</f>
        <v>19</v>
      </c>
      <c r="C941" s="23" t="s">
        <v>91</v>
      </c>
      <c r="D941" s="20">
        <f>VLOOKUP(C941,Table8[#All],2,0)</f>
        <v>0</v>
      </c>
      <c r="E941" s="23" t="s">
        <v>92</v>
      </c>
      <c r="F941" s="20">
        <f>VLOOKUP(E941,Table9[#All],2,0)</f>
        <v>0</v>
      </c>
      <c r="G941" s="23" t="s">
        <v>122</v>
      </c>
      <c r="H941" s="20">
        <f>VLOOKUP(G941,Table10[#All],2,0)</f>
        <v>0</v>
      </c>
      <c r="I941" s="23" t="s">
        <v>98</v>
      </c>
      <c r="J941" s="20">
        <f>VLOOKUP(I941,Table11[#All],2,0)</f>
        <v>1</v>
      </c>
      <c r="K941" s="23" t="s">
        <v>98</v>
      </c>
      <c r="L941" s="20">
        <f>VLOOKUP(K941,Table12[#All],2,0)</f>
        <v>0</v>
      </c>
      <c r="M941" s="23" t="s">
        <v>126</v>
      </c>
      <c r="N941" s="20">
        <f>VLOOKUP(M941,Table13[#All],2,0)</f>
        <v>0</v>
      </c>
      <c r="O941" s="23" t="s">
        <v>98</v>
      </c>
      <c r="P941" s="20">
        <f>VLOOKUP(O941,Table14[#All],2,0)</f>
        <v>1</v>
      </c>
      <c r="Q941" s="23" t="s">
        <v>104</v>
      </c>
      <c r="R941" s="20">
        <f>VLOOKUP(Q941,Table16[#All],2,0)</f>
        <v>0</v>
      </c>
      <c r="S941" s="23" t="s">
        <v>111</v>
      </c>
      <c r="T941" s="20">
        <f>VLOOKUP(S941,Table17[#All],2,0)</f>
        <v>0</v>
      </c>
      <c r="U941" s="24">
        <v>244400</v>
      </c>
    </row>
    <row r="942" spans="1:21">
      <c r="A942" s="19" t="s">
        <v>217</v>
      </c>
      <c r="B942" s="20">
        <f>VLOOKUP(A942,Table7[#All],2,)</f>
        <v>4</v>
      </c>
      <c r="C942" s="20" t="s">
        <v>91</v>
      </c>
      <c r="D942" s="20">
        <f>VLOOKUP(C942,Table8[#All],2,0)</f>
        <v>0</v>
      </c>
      <c r="E942" s="20" t="s">
        <v>179</v>
      </c>
      <c r="F942" s="20">
        <f>VLOOKUP(E942,Table9[#All],2,0)</f>
        <v>2</v>
      </c>
      <c r="G942" s="20" t="s">
        <v>93</v>
      </c>
      <c r="H942" s="20">
        <f>VLOOKUP(G942,Table10[#All],2,0)</f>
        <v>1</v>
      </c>
      <c r="I942" s="20" t="s">
        <v>98</v>
      </c>
      <c r="J942" s="20">
        <f>VLOOKUP(I942,Table11[#All],2,0)</f>
        <v>1</v>
      </c>
      <c r="K942" s="20" t="s">
        <v>98</v>
      </c>
      <c r="L942" s="20">
        <f>VLOOKUP(K942,Table12[#All],2,0)</f>
        <v>0</v>
      </c>
      <c r="M942" s="20" t="s">
        <v>98</v>
      </c>
      <c r="N942" s="20">
        <f>VLOOKUP(M942,Table13[#All],2,0)</f>
        <v>2</v>
      </c>
      <c r="O942" s="20" t="s">
        <v>98</v>
      </c>
      <c r="P942" s="20">
        <f>VLOOKUP(O942,Table14[#All],2,0)</f>
        <v>1</v>
      </c>
      <c r="Q942" s="20" t="s">
        <v>104</v>
      </c>
      <c r="R942" s="20">
        <f>VLOOKUP(Q942,Table16[#All],2,0)</f>
        <v>0</v>
      </c>
      <c r="S942" s="20" t="s">
        <v>111</v>
      </c>
      <c r="T942" s="20">
        <f>VLOOKUP(S942,Table17[#All],2,0)</f>
        <v>0</v>
      </c>
      <c r="U942" s="21">
        <v>150900</v>
      </c>
    </row>
    <row r="943" spans="1:21">
      <c r="A943" s="22" t="s">
        <v>121</v>
      </c>
      <c r="B943" s="20">
        <f>VLOOKUP(A943,Table7[#All],2,)</f>
        <v>17</v>
      </c>
      <c r="C943" s="23" t="s">
        <v>220</v>
      </c>
      <c r="D943" s="20">
        <f>VLOOKUP(C943,Table8[#All],2,0)</f>
        <v>5</v>
      </c>
      <c r="E943" s="23" t="s">
        <v>92</v>
      </c>
      <c r="F943" s="20">
        <f>VLOOKUP(E943,Table9[#All],2,0)</f>
        <v>0</v>
      </c>
      <c r="G943" s="23" t="s">
        <v>122</v>
      </c>
      <c r="H943" s="20">
        <f>VLOOKUP(G943,Table10[#All],2,0)</f>
        <v>0</v>
      </c>
      <c r="I943" s="23" t="s">
        <v>119</v>
      </c>
      <c r="J943" s="20">
        <f>VLOOKUP(I943,Table11[#All],2,0)</f>
        <v>0</v>
      </c>
      <c r="K943" s="23" t="s">
        <v>98</v>
      </c>
      <c r="L943" s="20">
        <f>VLOOKUP(K943,Table12[#All],2,0)</f>
        <v>0</v>
      </c>
      <c r="M943" s="23" t="s">
        <v>126</v>
      </c>
      <c r="N943" s="20">
        <f>VLOOKUP(M943,Table13[#All],2,0)</f>
        <v>0</v>
      </c>
      <c r="O943" s="23" t="s">
        <v>119</v>
      </c>
      <c r="P943" s="20">
        <f>VLOOKUP(O943,Table14[#All],2,0)</f>
        <v>0</v>
      </c>
      <c r="Q943" s="23" t="s">
        <v>104</v>
      </c>
      <c r="R943" s="20">
        <f>VLOOKUP(Q943,Table16[#All],2,0)</f>
        <v>0</v>
      </c>
      <c r="S943" s="23" t="s">
        <v>111</v>
      </c>
      <c r="T943" s="20">
        <f>VLOOKUP(S943,Table17[#All],2,0)</f>
        <v>0</v>
      </c>
      <c r="U943" s="24">
        <v>214000</v>
      </c>
    </row>
    <row r="944" spans="1:21">
      <c r="A944" s="19" t="s">
        <v>206</v>
      </c>
      <c r="B944" s="20">
        <f>VLOOKUP(A944,Table7[#All],2,)</f>
        <v>15</v>
      </c>
      <c r="C944" s="20" t="s">
        <v>91</v>
      </c>
      <c r="D944" s="20">
        <f>VLOOKUP(C944,Table8[#All],2,0)</f>
        <v>0</v>
      </c>
      <c r="E944" s="20" t="s">
        <v>179</v>
      </c>
      <c r="F944" s="20">
        <f>VLOOKUP(E944,Table9[#All],2,0)</f>
        <v>2</v>
      </c>
      <c r="G944" s="20" t="s">
        <v>93</v>
      </c>
      <c r="H944" s="20">
        <f>VLOOKUP(G944,Table10[#All],2,0)</f>
        <v>1</v>
      </c>
      <c r="I944" s="20" t="s">
        <v>119</v>
      </c>
      <c r="J944" s="20">
        <f>VLOOKUP(I944,Table11[#All],2,0)</f>
        <v>0</v>
      </c>
      <c r="K944" s="20" t="s">
        <v>98</v>
      </c>
      <c r="L944" s="20">
        <f>VLOOKUP(K944,Table12[#All],2,0)</f>
        <v>0</v>
      </c>
      <c r="M944" s="20" t="s">
        <v>98</v>
      </c>
      <c r="N944" s="20">
        <f>VLOOKUP(M944,Table13[#All],2,0)</f>
        <v>2</v>
      </c>
      <c r="O944" s="20" t="s">
        <v>98</v>
      </c>
      <c r="P944" s="20">
        <f>VLOOKUP(O944,Table14[#All],2,0)</f>
        <v>1</v>
      </c>
      <c r="Q944" s="20" t="s">
        <v>167</v>
      </c>
      <c r="R944" s="20">
        <f>VLOOKUP(Q944,Table16[#All],2,0)</f>
        <v>1</v>
      </c>
      <c r="S944" s="20" t="s">
        <v>172</v>
      </c>
      <c r="T944" s="20">
        <f>VLOOKUP(S944,Table17[#All],2,0)</f>
        <v>1</v>
      </c>
      <c r="U944" s="21">
        <v>150000</v>
      </c>
    </row>
    <row r="945" spans="1:21">
      <c r="A945" s="22" t="s">
        <v>217</v>
      </c>
      <c r="B945" s="20">
        <f>VLOOKUP(A945,Table7[#All],2,)</f>
        <v>4</v>
      </c>
      <c r="C945" s="23" t="s">
        <v>91</v>
      </c>
      <c r="D945" s="20">
        <f>VLOOKUP(C945,Table8[#All],2,0)</f>
        <v>0</v>
      </c>
      <c r="E945" s="23" t="s">
        <v>179</v>
      </c>
      <c r="F945" s="20">
        <f>VLOOKUP(E945,Table9[#All],2,0)</f>
        <v>2</v>
      </c>
      <c r="G945" s="23" t="s">
        <v>93</v>
      </c>
      <c r="H945" s="20">
        <f>VLOOKUP(G945,Table10[#All],2,0)</f>
        <v>1</v>
      </c>
      <c r="I945" s="23" t="s">
        <v>98</v>
      </c>
      <c r="J945" s="20">
        <f>VLOOKUP(I945,Table11[#All],2,0)</f>
        <v>1</v>
      </c>
      <c r="K945" s="23" t="s">
        <v>98</v>
      </c>
      <c r="L945" s="20">
        <f>VLOOKUP(K945,Table12[#All],2,0)</f>
        <v>0</v>
      </c>
      <c r="M945" s="23" t="s">
        <v>98</v>
      </c>
      <c r="N945" s="20">
        <f>VLOOKUP(M945,Table13[#All],2,0)</f>
        <v>2</v>
      </c>
      <c r="O945" s="23" t="s">
        <v>98</v>
      </c>
      <c r="P945" s="20">
        <f>VLOOKUP(O945,Table14[#All],2,0)</f>
        <v>1</v>
      </c>
      <c r="Q945" s="23" t="s">
        <v>191</v>
      </c>
      <c r="R945" s="20">
        <f>VLOOKUP(Q945,Table16[#All],2,0)</f>
        <v>2</v>
      </c>
      <c r="S945" s="23" t="s">
        <v>111</v>
      </c>
      <c r="T945" s="20">
        <f>VLOOKUP(S945,Table17[#All],2,0)</f>
        <v>0</v>
      </c>
      <c r="U945" s="24">
        <v>143000</v>
      </c>
    </row>
    <row r="946" spans="1:21">
      <c r="A946" s="19" t="s">
        <v>218</v>
      </c>
      <c r="B946" s="20">
        <f>VLOOKUP(A946,Table7[#All],2,)</f>
        <v>16</v>
      </c>
      <c r="C946" s="20" t="s">
        <v>91</v>
      </c>
      <c r="D946" s="20">
        <f>VLOOKUP(C946,Table8[#All],2,0)</f>
        <v>0</v>
      </c>
      <c r="E946" s="20" t="s">
        <v>92</v>
      </c>
      <c r="F946" s="20">
        <f>VLOOKUP(E946,Table9[#All],2,0)</f>
        <v>0</v>
      </c>
      <c r="G946" s="20" t="s">
        <v>158</v>
      </c>
      <c r="H946" s="20">
        <f>VLOOKUP(G946,Table10[#All],2,0)</f>
        <v>5</v>
      </c>
      <c r="I946" s="20" t="s">
        <v>98</v>
      </c>
      <c r="J946" s="20">
        <f>VLOOKUP(I946,Table11[#All],2,0)</f>
        <v>1</v>
      </c>
      <c r="K946" s="20" t="s">
        <v>98</v>
      </c>
      <c r="L946" s="20">
        <f>VLOOKUP(K946,Table12[#All],2,0)</f>
        <v>0</v>
      </c>
      <c r="M946" s="20" t="s">
        <v>119</v>
      </c>
      <c r="N946" s="20">
        <f>VLOOKUP(M946,Table13[#All],2,0)</f>
        <v>1</v>
      </c>
      <c r="O946" s="20" t="s">
        <v>119</v>
      </c>
      <c r="P946" s="20">
        <f>VLOOKUP(O946,Table14[#All],2,0)</f>
        <v>0</v>
      </c>
      <c r="Q946" s="20" t="s">
        <v>104</v>
      </c>
      <c r="R946" s="20">
        <f>VLOOKUP(Q946,Table16[#All],2,0)</f>
        <v>0</v>
      </c>
      <c r="S946" s="20" t="s">
        <v>172</v>
      </c>
      <c r="T946" s="20">
        <f>VLOOKUP(S946,Table17[#All],2,0)</f>
        <v>1</v>
      </c>
      <c r="U946" s="21">
        <v>137500</v>
      </c>
    </row>
    <row r="947" spans="1:21">
      <c r="A947" s="22" t="s">
        <v>188</v>
      </c>
      <c r="B947" s="20">
        <f>VLOOKUP(A947,Table7[#All],2,)</f>
        <v>7</v>
      </c>
      <c r="C947" s="23" t="s">
        <v>91</v>
      </c>
      <c r="D947" s="20">
        <f>VLOOKUP(C947,Table8[#All],2,0)</f>
        <v>0</v>
      </c>
      <c r="E947" s="23" t="s">
        <v>92</v>
      </c>
      <c r="F947" s="20">
        <f>VLOOKUP(E947,Table9[#All],2,0)</f>
        <v>0</v>
      </c>
      <c r="G947" s="23" t="s">
        <v>176</v>
      </c>
      <c r="H947" s="20">
        <f>VLOOKUP(G947,Table10[#All],2,0)</f>
        <v>2</v>
      </c>
      <c r="I947" s="23" t="s">
        <v>98</v>
      </c>
      <c r="J947" s="20">
        <f>VLOOKUP(I947,Table11[#All],2,0)</f>
        <v>1</v>
      </c>
      <c r="K947" s="23" t="s">
        <v>98</v>
      </c>
      <c r="L947" s="20">
        <f>VLOOKUP(K947,Table12[#All],2,0)</f>
        <v>0</v>
      </c>
      <c r="M947" s="23" t="s">
        <v>98</v>
      </c>
      <c r="N947" s="20">
        <f>VLOOKUP(M947,Table13[#All],2,0)</f>
        <v>2</v>
      </c>
      <c r="O947" s="23" t="s">
        <v>98</v>
      </c>
      <c r="P947" s="20">
        <f>VLOOKUP(O947,Table14[#All],2,0)</f>
        <v>1</v>
      </c>
      <c r="Q947" s="23" t="s">
        <v>104</v>
      </c>
      <c r="R947" s="20">
        <f>VLOOKUP(Q947,Table16[#All],2,0)</f>
        <v>0</v>
      </c>
      <c r="S947" s="23" t="s">
        <v>111</v>
      </c>
      <c r="T947" s="20">
        <f>VLOOKUP(S947,Table17[#All],2,0)</f>
        <v>0</v>
      </c>
      <c r="U947" s="24">
        <v>124900</v>
      </c>
    </row>
    <row r="948" spans="1:21">
      <c r="A948" s="19" t="s">
        <v>89</v>
      </c>
      <c r="B948" s="20">
        <f>VLOOKUP(A948,Table7[#All],2,)</f>
        <v>11</v>
      </c>
      <c r="C948" s="20" t="s">
        <v>91</v>
      </c>
      <c r="D948" s="20">
        <f>VLOOKUP(C948,Table8[#All],2,0)</f>
        <v>0</v>
      </c>
      <c r="E948" s="20" t="s">
        <v>92</v>
      </c>
      <c r="F948" s="20">
        <f>VLOOKUP(E948,Table9[#All],2,0)</f>
        <v>0</v>
      </c>
      <c r="G948" s="20" t="s">
        <v>158</v>
      </c>
      <c r="H948" s="20">
        <f>VLOOKUP(G948,Table10[#All],2,0)</f>
        <v>5</v>
      </c>
      <c r="I948" s="20" t="s">
        <v>98</v>
      </c>
      <c r="J948" s="20">
        <f>VLOOKUP(I948,Table11[#All],2,0)</f>
        <v>1</v>
      </c>
      <c r="K948" s="20" t="s">
        <v>98</v>
      </c>
      <c r="L948" s="20">
        <f>VLOOKUP(K948,Table12[#All],2,0)</f>
        <v>0</v>
      </c>
      <c r="M948" s="20" t="s">
        <v>98</v>
      </c>
      <c r="N948" s="20">
        <f>VLOOKUP(M948,Table13[#All],2,0)</f>
        <v>2</v>
      </c>
      <c r="O948" s="20" t="s">
        <v>98</v>
      </c>
      <c r="P948" s="20">
        <f>VLOOKUP(O948,Table14[#All],2,0)</f>
        <v>1</v>
      </c>
      <c r="Q948" s="20" t="s">
        <v>104</v>
      </c>
      <c r="R948" s="20">
        <f>VLOOKUP(Q948,Table16[#All],2,0)</f>
        <v>0</v>
      </c>
      <c r="S948" s="20" t="s">
        <v>111</v>
      </c>
      <c r="T948" s="20">
        <f>VLOOKUP(S948,Table17[#All],2,0)</f>
        <v>0</v>
      </c>
      <c r="U948" s="21">
        <v>143000</v>
      </c>
    </row>
    <row r="949" spans="1:21">
      <c r="A949" s="22" t="s">
        <v>218</v>
      </c>
      <c r="B949" s="20">
        <f>VLOOKUP(A949,Table7[#All],2,)</f>
        <v>16</v>
      </c>
      <c r="C949" s="23" t="s">
        <v>91</v>
      </c>
      <c r="D949" s="20">
        <f>VLOOKUP(C949,Table8[#All],2,0)</f>
        <v>0</v>
      </c>
      <c r="E949" s="23" t="s">
        <v>92</v>
      </c>
      <c r="F949" s="20">
        <f>VLOOKUP(E949,Table9[#All],2,0)</f>
        <v>0</v>
      </c>
      <c r="G949" s="23" t="s">
        <v>93</v>
      </c>
      <c r="H949" s="20">
        <f>VLOOKUP(G949,Table10[#All],2,0)</f>
        <v>1</v>
      </c>
      <c r="I949" s="23" t="s">
        <v>119</v>
      </c>
      <c r="J949" s="20">
        <f>VLOOKUP(I949,Table11[#All],2,0)</f>
        <v>0</v>
      </c>
      <c r="K949" s="23" t="s">
        <v>98</v>
      </c>
      <c r="L949" s="20">
        <f>VLOOKUP(K949,Table12[#All],2,0)</f>
        <v>0</v>
      </c>
      <c r="M949" s="23" t="s">
        <v>126</v>
      </c>
      <c r="N949" s="20">
        <f>VLOOKUP(M949,Table13[#All],2,0)</f>
        <v>0</v>
      </c>
      <c r="O949" s="23" t="s">
        <v>119</v>
      </c>
      <c r="P949" s="20">
        <f>VLOOKUP(O949,Table14[#All],2,0)</f>
        <v>0</v>
      </c>
      <c r="Q949" s="23" t="s">
        <v>104</v>
      </c>
      <c r="R949" s="20">
        <f>VLOOKUP(Q949,Table16[#All],2,0)</f>
        <v>0</v>
      </c>
      <c r="S949" s="23" t="s">
        <v>111</v>
      </c>
      <c r="T949" s="20">
        <f>VLOOKUP(S949,Table17[#All],2,0)</f>
        <v>0</v>
      </c>
      <c r="U949" s="24">
        <v>270000</v>
      </c>
    </row>
    <row r="950" spans="1:21">
      <c r="A950" s="19" t="s">
        <v>209</v>
      </c>
      <c r="B950" s="20">
        <f>VLOOKUP(A950,Table7[#All],2,)</f>
        <v>0</v>
      </c>
      <c r="C950" s="20" t="s">
        <v>91</v>
      </c>
      <c r="D950" s="20">
        <f>VLOOKUP(C950,Table8[#All],2,0)</f>
        <v>0</v>
      </c>
      <c r="E950" s="20" t="s">
        <v>92</v>
      </c>
      <c r="F950" s="20">
        <f>VLOOKUP(E950,Table9[#All],2,0)</f>
        <v>0</v>
      </c>
      <c r="G950" s="20" t="s">
        <v>122</v>
      </c>
      <c r="H950" s="20">
        <f>VLOOKUP(G950,Table10[#All],2,0)</f>
        <v>0</v>
      </c>
      <c r="I950" s="20" t="s">
        <v>119</v>
      </c>
      <c r="J950" s="20">
        <f>VLOOKUP(I950,Table11[#All],2,0)</f>
        <v>0</v>
      </c>
      <c r="K950" s="20" t="s">
        <v>98</v>
      </c>
      <c r="L950" s="20">
        <f>VLOOKUP(K950,Table12[#All],2,0)</f>
        <v>0</v>
      </c>
      <c r="M950" s="20" t="s">
        <v>126</v>
      </c>
      <c r="N950" s="20">
        <f>VLOOKUP(M950,Table13[#All],2,0)</f>
        <v>0</v>
      </c>
      <c r="O950" s="20" t="s">
        <v>119</v>
      </c>
      <c r="P950" s="20">
        <f>VLOOKUP(O950,Table14[#All],2,0)</f>
        <v>0</v>
      </c>
      <c r="Q950" s="20" t="s">
        <v>104</v>
      </c>
      <c r="R950" s="20">
        <f>VLOOKUP(Q950,Table16[#All],2,0)</f>
        <v>0</v>
      </c>
      <c r="S950" s="20" t="s">
        <v>111</v>
      </c>
      <c r="T950" s="20">
        <f>VLOOKUP(S950,Table17[#All],2,0)</f>
        <v>0</v>
      </c>
      <c r="U950" s="21">
        <v>192500</v>
      </c>
    </row>
    <row r="951" spans="1:21">
      <c r="A951" s="22" t="s">
        <v>175</v>
      </c>
      <c r="B951" s="20">
        <f>VLOOKUP(A951,Table7[#All],2,)</f>
        <v>6</v>
      </c>
      <c r="C951" s="23" t="s">
        <v>91</v>
      </c>
      <c r="D951" s="20">
        <f>VLOOKUP(C951,Table8[#All],2,0)</f>
        <v>0</v>
      </c>
      <c r="E951" s="23" t="s">
        <v>92</v>
      </c>
      <c r="F951" s="20">
        <f>VLOOKUP(E951,Table9[#All],2,0)</f>
        <v>0</v>
      </c>
      <c r="G951" s="23" t="s">
        <v>93</v>
      </c>
      <c r="H951" s="20">
        <f>VLOOKUP(G951,Table10[#All],2,0)</f>
        <v>1</v>
      </c>
      <c r="I951" s="23" t="s">
        <v>98</v>
      </c>
      <c r="J951" s="20">
        <f>VLOOKUP(I951,Table11[#All],2,0)</f>
        <v>1</v>
      </c>
      <c r="K951" s="23" t="s">
        <v>98</v>
      </c>
      <c r="L951" s="20">
        <f>VLOOKUP(K951,Table12[#All],2,0)</f>
        <v>0</v>
      </c>
      <c r="M951" s="23" t="s">
        <v>98</v>
      </c>
      <c r="N951" s="20">
        <f>VLOOKUP(M951,Table13[#All],2,0)</f>
        <v>2</v>
      </c>
      <c r="O951" s="23" t="s">
        <v>119</v>
      </c>
      <c r="P951" s="20">
        <f>VLOOKUP(O951,Table14[#All],2,0)</f>
        <v>0</v>
      </c>
      <c r="Q951" s="23" t="s">
        <v>104</v>
      </c>
      <c r="R951" s="20">
        <f>VLOOKUP(Q951,Table16[#All],2,0)</f>
        <v>0</v>
      </c>
      <c r="S951" s="23" t="s">
        <v>111</v>
      </c>
      <c r="T951" s="20">
        <f>VLOOKUP(S951,Table17[#All],2,0)</f>
        <v>0</v>
      </c>
      <c r="U951" s="24">
        <v>197500</v>
      </c>
    </row>
    <row r="952" spans="1:21">
      <c r="A952" s="19" t="s">
        <v>89</v>
      </c>
      <c r="B952" s="20">
        <f>VLOOKUP(A952,Table7[#All],2,)</f>
        <v>11</v>
      </c>
      <c r="C952" s="20" t="s">
        <v>91</v>
      </c>
      <c r="D952" s="20">
        <f>VLOOKUP(C952,Table8[#All],2,0)</f>
        <v>0</v>
      </c>
      <c r="E952" s="20" t="s">
        <v>92</v>
      </c>
      <c r="F952" s="20">
        <f>VLOOKUP(E952,Table9[#All],2,0)</f>
        <v>0</v>
      </c>
      <c r="G952" s="20" t="s">
        <v>93</v>
      </c>
      <c r="H952" s="20">
        <f>VLOOKUP(G952,Table10[#All],2,0)</f>
        <v>1</v>
      </c>
      <c r="I952" s="20" t="s">
        <v>98</v>
      </c>
      <c r="J952" s="20">
        <f>VLOOKUP(I952,Table11[#All],2,0)</f>
        <v>1</v>
      </c>
      <c r="K952" s="20" t="s">
        <v>98</v>
      </c>
      <c r="L952" s="20">
        <f>VLOOKUP(K952,Table12[#All],2,0)</f>
        <v>0</v>
      </c>
      <c r="M952" s="20" t="s">
        <v>119</v>
      </c>
      <c r="N952" s="20">
        <f>VLOOKUP(M952,Table13[#All],2,0)</f>
        <v>1</v>
      </c>
      <c r="O952" s="20" t="s">
        <v>119</v>
      </c>
      <c r="P952" s="20">
        <f>VLOOKUP(O952,Table14[#All],2,0)</f>
        <v>0</v>
      </c>
      <c r="Q952" s="20" t="s">
        <v>104</v>
      </c>
      <c r="R952" s="20">
        <f>VLOOKUP(Q952,Table16[#All],2,0)</f>
        <v>0</v>
      </c>
      <c r="S952" s="20" t="s">
        <v>111</v>
      </c>
      <c r="T952" s="20">
        <f>VLOOKUP(S952,Table17[#All],2,0)</f>
        <v>0</v>
      </c>
      <c r="U952" s="21">
        <v>129000</v>
      </c>
    </row>
    <row r="953" spans="1:21">
      <c r="A953" s="22" t="s">
        <v>165</v>
      </c>
      <c r="B953" s="20">
        <f>VLOOKUP(A953,Table7[#All],2,)</f>
        <v>12</v>
      </c>
      <c r="C953" s="23" t="s">
        <v>91</v>
      </c>
      <c r="D953" s="20">
        <f>VLOOKUP(C953,Table8[#All],2,0)</f>
        <v>0</v>
      </c>
      <c r="E953" s="23" t="s">
        <v>92</v>
      </c>
      <c r="F953" s="20">
        <f>VLOOKUP(E953,Table9[#All],2,0)</f>
        <v>0</v>
      </c>
      <c r="G953" s="23" t="s">
        <v>93</v>
      </c>
      <c r="H953" s="20">
        <f>VLOOKUP(G953,Table10[#All],2,0)</f>
        <v>1</v>
      </c>
      <c r="I953" s="23" t="s">
        <v>98</v>
      </c>
      <c r="J953" s="20">
        <f>VLOOKUP(I953,Table11[#All],2,0)</f>
        <v>1</v>
      </c>
      <c r="K953" s="23" t="s">
        <v>98</v>
      </c>
      <c r="L953" s="20">
        <f>VLOOKUP(K953,Table12[#All],2,0)</f>
        <v>0</v>
      </c>
      <c r="M953" s="23" t="s">
        <v>119</v>
      </c>
      <c r="N953" s="20">
        <f>VLOOKUP(M953,Table13[#All],2,0)</f>
        <v>1</v>
      </c>
      <c r="O953" s="23" t="s">
        <v>98</v>
      </c>
      <c r="P953" s="20">
        <f>VLOOKUP(O953,Table14[#All],2,0)</f>
        <v>1</v>
      </c>
      <c r="Q953" s="23" t="s">
        <v>104</v>
      </c>
      <c r="R953" s="20">
        <f>VLOOKUP(Q953,Table16[#All],2,0)</f>
        <v>0</v>
      </c>
      <c r="S953" s="23" t="s">
        <v>172</v>
      </c>
      <c r="T953" s="20">
        <f>VLOOKUP(S953,Table17[#All],2,0)</f>
        <v>1</v>
      </c>
      <c r="U953" s="24">
        <v>119900</v>
      </c>
    </row>
    <row r="954" spans="1:21">
      <c r="A954" s="19" t="s">
        <v>209</v>
      </c>
      <c r="B954" s="20">
        <f>VLOOKUP(A954,Table7[#All],2,)</f>
        <v>0</v>
      </c>
      <c r="C954" s="20" t="s">
        <v>91</v>
      </c>
      <c r="D954" s="20">
        <f>VLOOKUP(C954,Table8[#All],2,0)</f>
        <v>0</v>
      </c>
      <c r="E954" s="20" t="s">
        <v>92</v>
      </c>
      <c r="F954" s="20">
        <f>VLOOKUP(E954,Table9[#All],2,0)</f>
        <v>0</v>
      </c>
      <c r="G954" s="20" t="s">
        <v>183</v>
      </c>
      <c r="H954" s="20">
        <f>VLOOKUP(G954,Table10[#All],2,0)</f>
        <v>4</v>
      </c>
      <c r="I954" s="20" t="s">
        <v>119</v>
      </c>
      <c r="J954" s="20">
        <f>VLOOKUP(I954,Table11[#All],2,0)</f>
        <v>0</v>
      </c>
      <c r="K954" s="20" t="s">
        <v>98</v>
      </c>
      <c r="L954" s="20">
        <f>VLOOKUP(K954,Table12[#All],2,0)</f>
        <v>0</v>
      </c>
      <c r="M954" s="20" t="s">
        <v>119</v>
      </c>
      <c r="N954" s="20">
        <f>VLOOKUP(M954,Table13[#All],2,0)</f>
        <v>1</v>
      </c>
      <c r="O954" s="20" t="s">
        <v>98</v>
      </c>
      <c r="P954" s="20">
        <f>VLOOKUP(O954,Table14[#All],2,0)</f>
        <v>1</v>
      </c>
      <c r="Q954" s="20" t="s">
        <v>104</v>
      </c>
      <c r="R954" s="20">
        <f>VLOOKUP(Q954,Table16[#All],2,0)</f>
        <v>0</v>
      </c>
      <c r="S954" s="20" t="s">
        <v>111</v>
      </c>
      <c r="T954" s="20">
        <f>VLOOKUP(S954,Table17[#All],2,0)</f>
        <v>0</v>
      </c>
      <c r="U954" s="21">
        <v>133900</v>
      </c>
    </row>
    <row r="955" spans="1:21">
      <c r="A955" s="22" t="s">
        <v>217</v>
      </c>
      <c r="B955" s="20">
        <f>VLOOKUP(A955,Table7[#All],2,)</f>
        <v>4</v>
      </c>
      <c r="C955" s="23" t="s">
        <v>91</v>
      </c>
      <c r="D955" s="20">
        <f>VLOOKUP(C955,Table8[#All],2,0)</f>
        <v>0</v>
      </c>
      <c r="E955" s="23" t="s">
        <v>92</v>
      </c>
      <c r="F955" s="20">
        <f>VLOOKUP(E955,Table9[#All],2,0)</f>
        <v>0</v>
      </c>
      <c r="G955" s="23" t="s">
        <v>122</v>
      </c>
      <c r="H955" s="20">
        <f>VLOOKUP(G955,Table10[#All],2,0)</f>
        <v>0</v>
      </c>
      <c r="I955" s="23" t="s">
        <v>98</v>
      </c>
      <c r="J955" s="20">
        <f>VLOOKUP(I955,Table11[#All],2,0)</f>
        <v>1</v>
      </c>
      <c r="K955" s="23" t="s">
        <v>98</v>
      </c>
      <c r="L955" s="20">
        <f>VLOOKUP(K955,Table12[#All],2,0)</f>
        <v>0</v>
      </c>
      <c r="M955" s="23" t="s">
        <v>126</v>
      </c>
      <c r="N955" s="20">
        <f>VLOOKUP(M955,Table13[#All],2,0)</f>
        <v>0</v>
      </c>
      <c r="O955" s="23" t="s">
        <v>98</v>
      </c>
      <c r="P955" s="20">
        <f>VLOOKUP(O955,Table14[#All],2,0)</f>
        <v>1</v>
      </c>
      <c r="Q955" s="23" t="s">
        <v>104</v>
      </c>
      <c r="R955" s="20">
        <f>VLOOKUP(Q955,Table16[#All],2,0)</f>
        <v>0</v>
      </c>
      <c r="S955" s="23" t="s">
        <v>111</v>
      </c>
      <c r="T955" s="20">
        <f>VLOOKUP(S955,Table17[#All],2,0)</f>
        <v>0</v>
      </c>
      <c r="U955" s="24">
        <v>172000</v>
      </c>
    </row>
    <row r="956" spans="1:21">
      <c r="A956" s="19" t="s">
        <v>206</v>
      </c>
      <c r="B956" s="20">
        <f>VLOOKUP(A956,Table7[#All],2,)</f>
        <v>15</v>
      </c>
      <c r="C956" s="20" t="s">
        <v>91</v>
      </c>
      <c r="D956" s="20">
        <f>VLOOKUP(C956,Table8[#All],2,0)</f>
        <v>0</v>
      </c>
      <c r="E956" s="20" t="s">
        <v>179</v>
      </c>
      <c r="F956" s="20">
        <f>VLOOKUP(E956,Table9[#All],2,0)</f>
        <v>2</v>
      </c>
      <c r="G956" s="20" t="s">
        <v>183</v>
      </c>
      <c r="H956" s="20">
        <f>VLOOKUP(G956,Table10[#All],2,0)</f>
        <v>4</v>
      </c>
      <c r="I956" s="20" t="s">
        <v>119</v>
      </c>
      <c r="J956" s="20">
        <f>VLOOKUP(I956,Table11[#All],2,0)</f>
        <v>0</v>
      </c>
      <c r="K956" s="20" t="s">
        <v>119</v>
      </c>
      <c r="L956" s="20">
        <f>VLOOKUP(K956,Table12[#All],2,0)</f>
        <v>1</v>
      </c>
      <c r="M956" s="20" t="s">
        <v>98</v>
      </c>
      <c r="N956" s="20">
        <f>VLOOKUP(M956,Table13[#All],2,0)</f>
        <v>2</v>
      </c>
      <c r="O956" s="20" t="s">
        <v>98</v>
      </c>
      <c r="P956" s="20">
        <f>VLOOKUP(O956,Table14[#All],2,0)</f>
        <v>1</v>
      </c>
      <c r="Q956" s="20" t="s">
        <v>104</v>
      </c>
      <c r="R956" s="20">
        <f>VLOOKUP(Q956,Table16[#All],2,0)</f>
        <v>0</v>
      </c>
      <c r="S956" s="20" t="s">
        <v>241</v>
      </c>
      <c r="T956" s="20">
        <f>VLOOKUP(S956,Table17[#All],2,0)</f>
        <v>3</v>
      </c>
      <c r="U956" s="21">
        <v>127500</v>
      </c>
    </row>
    <row r="957" spans="1:21">
      <c r="A957" s="22" t="s">
        <v>212</v>
      </c>
      <c r="B957" s="20">
        <f>VLOOKUP(A957,Table7[#All],2,)</f>
        <v>2</v>
      </c>
      <c r="C957" s="23" t="s">
        <v>91</v>
      </c>
      <c r="D957" s="20">
        <f>VLOOKUP(C957,Table8[#All],2,0)</f>
        <v>0</v>
      </c>
      <c r="E957" s="23" t="s">
        <v>179</v>
      </c>
      <c r="F957" s="20">
        <f>VLOOKUP(E957,Table9[#All],2,0)</f>
        <v>2</v>
      </c>
      <c r="G957" s="23" t="s">
        <v>122</v>
      </c>
      <c r="H957" s="20">
        <f>VLOOKUP(G957,Table10[#All],2,0)</f>
        <v>0</v>
      </c>
      <c r="I957" s="23" t="s">
        <v>119</v>
      </c>
      <c r="J957" s="20">
        <f>VLOOKUP(I957,Table11[#All],2,0)</f>
        <v>0</v>
      </c>
      <c r="K957" s="23" t="s">
        <v>98</v>
      </c>
      <c r="L957" s="20">
        <f>VLOOKUP(K957,Table12[#All],2,0)</f>
        <v>0</v>
      </c>
      <c r="M957" s="23" t="s">
        <v>98</v>
      </c>
      <c r="N957" s="20">
        <f>VLOOKUP(M957,Table13[#All],2,0)</f>
        <v>2</v>
      </c>
      <c r="O957" s="23" t="s">
        <v>98</v>
      </c>
      <c r="P957" s="20">
        <f>VLOOKUP(O957,Table14[#All],2,0)</f>
        <v>1</v>
      </c>
      <c r="Q957" s="23" t="s">
        <v>104</v>
      </c>
      <c r="R957" s="20">
        <f>VLOOKUP(Q957,Table16[#All],2,0)</f>
        <v>0</v>
      </c>
      <c r="S957" s="23" t="s">
        <v>111</v>
      </c>
      <c r="T957" s="20">
        <f>VLOOKUP(S957,Table17[#All],2,0)</f>
        <v>0</v>
      </c>
      <c r="U957" s="24">
        <v>145000</v>
      </c>
    </row>
    <row r="958" spans="1:21">
      <c r="A958" s="19" t="s">
        <v>213</v>
      </c>
      <c r="B958" s="20">
        <f>VLOOKUP(A958,Table7[#All],2,)</f>
        <v>24</v>
      </c>
      <c r="C958" s="20" t="s">
        <v>91</v>
      </c>
      <c r="D958" s="20">
        <f>VLOOKUP(C958,Table8[#All],2,0)</f>
        <v>0</v>
      </c>
      <c r="E958" s="20" t="s">
        <v>129</v>
      </c>
      <c r="F958" s="20">
        <f>VLOOKUP(E958,Table9[#All],2,0)</f>
        <v>3</v>
      </c>
      <c r="G958" s="20" t="s">
        <v>122</v>
      </c>
      <c r="H958" s="20">
        <f>VLOOKUP(G958,Table10[#All],2,0)</f>
        <v>0</v>
      </c>
      <c r="I958" s="20" t="s">
        <v>119</v>
      </c>
      <c r="J958" s="20">
        <f>VLOOKUP(I958,Table11[#All],2,0)</f>
        <v>0</v>
      </c>
      <c r="K958" s="20" t="s">
        <v>98</v>
      </c>
      <c r="L958" s="20">
        <f>VLOOKUP(K958,Table12[#All],2,0)</f>
        <v>0</v>
      </c>
      <c r="M958" s="20" t="s">
        <v>98</v>
      </c>
      <c r="N958" s="20">
        <f>VLOOKUP(M958,Table13[#All],2,0)</f>
        <v>2</v>
      </c>
      <c r="O958" s="20" t="s">
        <v>98</v>
      </c>
      <c r="P958" s="20">
        <f>VLOOKUP(O958,Table14[#All],2,0)</f>
        <v>1</v>
      </c>
      <c r="Q958" s="20" t="s">
        <v>104</v>
      </c>
      <c r="R958" s="20">
        <f>VLOOKUP(Q958,Table16[#All],2,0)</f>
        <v>0</v>
      </c>
      <c r="S958" s="20" t="s">
        <v>111</v>
      </c>
      <c r="T958" s="20">
        <f>VLOOKUP(S958,Table17[#All],2,0)</f>
        <v>0</v>
      </c>
      <c r="U958" s="21">
        <v>124000</v>
      </c>
    </row>
    <row r="959" spans="1:21">
      <c r="A959" s="22" t="s">
        <v>169</v>
      </c>
      <c r="B959" s="20">
        <f>VLOOKUP(A959,Table7[#All],2,)</f>
        <v>9</v>
      </c>
      <c r="C959" s="23" t="s">
        <v>91</v>
      </c>
      <c r="D959" s="20">
        <f>VLOOKUP(C959,Table8[#All],2,0)</f>
        <v>0</v>
      </c>
      <c r="E959" s="23" t="s">
        <v>92</v>
      </c>
      <c r="F959" s="20">
        <f>VLOOKUP(E959,Table9[#All],2,0)</f>
        <v>0</v>
      </c>
      <c r="G959" s="23" t="s">
        <v>93</v>
      </c>
      <c r="H959" s="20">
        <f>VLOOKUP(G959,Table10[#All],2,0)</f>
        <v>1</v>
      </c>
      <c r="I959" s="23" t="s">
        <v>98</v>
      </c>
      <c r="J959" s="20">
        <f>VLOOKUP(I959,Table11[#All],2,0)</f>
        <v>1</v>
      </c>
      <c r="K959" s="23" t="s">
        <v>98</v>
      </c>
      <c r="L959" s="20">
        <f>VLOOKUP(K959,Table12[#All],2,0)</f>
        <v>0</v>
      </c>
      <c r="M959" s="23" t="s">
        <v>98</v>
      </c>
      <c r="N959" s="20">
        <f>VLOOKUP(M959,Table13[#All],2,0)</f>
        <v>2</v>
      </c>
      <c r="O959" s="23" t="s">
        <v>98</v>
      </c>
      <c r="P959" s="20">
        <f>VLOOKUP(O959,Table14[#All],2,0)</f>
        <v>1</v>
      </c>
      <c r="Q959" s="23" t="s">
        <v>104</v>
      </c>
      <c r="R959" s="20">
        <f>VLOOKUP(Q959,Table16[#All],2,0)</f>
        <v>0</v>
      </c>
      <c r="S959" s="23" t="s">
        <v>111</v>
      </c>
      <c r="T959" s="20">
        <f>VLOOKUP(S959,Table17[#All],2,0)</f>
        <v>0</v>
      </c>
      <c r="U959" s="24">
        <v>132000</v>
      </c>
    </row>
    <row r="960" spans="1:21">
      <c r="A960" s="19" t="s">
        <v>209</v>
      </c>
      <c r="B960" s="20">
        <f>VLOOKUP(A960,Table7[#All],2,)</f>
        <v>0</v>
      </c>
      <c r="C960" s="20" t="s">
        <v>91</v>
      </c>
      <c r="D960" s="20">
        <f>VLOOKUP(C960,Table8[#All],2,0)</f>
        <v>0</v>
      </c>
      <c r="E960" s="20" t="s">
        <v>92</v>
      </c>
      <c r="F960" s="20">
        <f>VLOOKUP(E960,Table9[#All],2,0)</f>
        <v>0</v>
      </c>
      <c r="G960" s="20" t="s">
        <v>93</v>
      </c>
      <c r="H960" s="20">
        <f>VLOOKUP(G960,Table10[#All],2,0)</f>
        <v>1</v>
      </c>
      <c r="I960" s="20" t="s">
        <v>119</v>
      </c>
      <c r="J960" s="20">
        <f>VLOOKUP(I960,Table11[#All],2,0)</f>
        <v>0</v>
      </c>
      <c r="K960" s="20" t="s">
        <v>98</v>
      </c>
      <c r="L960" s="20">
        <f>VLOOKUP(K960,Table12[#All],2,0)</f>
        <v>0</v>
      </c>
      <c r="M960" s="20" t="s">
        <v>126</v>
      </c>
      <c r="N960" s="20">
        <f>VLOOKUP(M960,Table13[#All],2,0)</f>
        <v>0</v>
      </c>
      <c r="O960" s="20" t="s">
        <v>119</v>
      </c>
      <c r="P960" s="20">
        <f>VLOOKUP(O960,Table14[#All],2,0)</f>
        <v>0</v>
      </c>
      <c r="Q960" s="20" t="s">
        <v>104</v>
      </c>
      <c r="R960" s="20">
        <f>VLOOKUP(Q960,Table16[#All],2,0)</f>
        <v>0</v>
      </c>
      <c r="S960" s="20" t="s">
        <v>111</v>
      </c>
      <c r="T960" s="20">
        <f>VLOOKUP(S960,Table17[#All],2,0)</f>
        <v>0</v>
      </c>
      <c r="U960" s="21">
        <v>185000</v>
      </c>
    </row>
    <row r="961" spans="1:21">
      <c r="A961" s="22" t="s">
        <v>163</v>
      </c>
      <c r="B961" s="20">
        <f>VLOOKUP(A961,Table7[#All],2,)</f>
        <v>5</v>
      </c>
      <c r="C961" s="23" t="s">
        <v>91</v>
      </c>
      <c r="D961" s="20">
        <f>VLOOKUP(C961,Table8[#All],2,0)</f>
        <v>0</v>
      </c>
      <c r="E961" s="23" t="s">
        <v>142</v>
      </c>
      <c r="F961" s="20">
        <f>VLOOKUP(E961,Table9[#All],2,0)</f>
        <v>4</v>
      </c>
      <c r="G961" s="23" t="s">
        <v>122</v>
      </c>
      <c r="H961" s="20">
        <f>VLOOKUP(G961,Table10[#All],2,0)</f>
        <v>0</v>
      </c>
      <c r="I961" s="23" t="s">
        <v>119</v>
      </c>
      <c r="J961" s="20">
        <f>VLOOKUP(I961,Table11[#All],2,0)</f>
        <v>0</v>
      </c>
      <c r="K961" s="23" t="s">
        <v>98</v>
      </c>
      <c r="L961" s="20">
        <f>VLOOKUP(K961,Table12[#All],2,0)</f>
        <v>0</v>
      </c>
      <c r="M961" s="23" t="s">
        <v>126</v>
      </c>
      <c r="N961" s="20">
        <f>VLOOKUP(M961,Table13[#All],2,0)</f>
        <v>0</v>
      </c>
      <c r="O961" s="23" t="s">
        <v>119</v>
      </c>
      <c r="P961" s="20">
        <f>VLOOKUP(O961,Table14[#All],2,0)</f>
        <v>0</v>
      </c>
      <c r="Q961" s="23" t="s">
        <v>104</v>
      </c>
      <c r="R961" s="20">
        <f>VLOOKUP(Q961,Table16[#All],2,0)</f>
        <v>0</v>
      </c>
      <c r="S961" s="23" t="s">
        <v>111</v>
      </c>
      <c r="T961" s="20">
        <f>VLOOKUP(S961,Table17[#All],2,0)</f>
        <v>0</v>
      </c>
      <c r="U961" s="24">
        <v>155000</v>
      </c>
    </row>
    <row r="962" spans="1:21">
      <c r="A962" s="19" t="s">
        <v>197</v>
      </c>
      <c r="B962" s="20">
        <f>VLOOKUP(A962,Table7[#All],2,)</f>
        <v>8</v>
      </c>
      <c r="C962" s="20" t="s">
        <v>91</v>
      </c>
      <c r="D962" s="20">
        <f>VLOOKUP(C962,Table8[#All],2,0)</f>
        <v>0</v>
      </c>
      <c r="E962" s="20" t="s">
        <v>92</v>
      </c>
      <c r="F962" s="20">
        <f>VLOOKUP(E962,Table9[#All],2,0)</f>
        <v>0</v>
      </c>
      <c r="G962" s="20" t="s">
        <v>93</v>
      </c>
      <c r="H962" s="20">
        <f>VLOOKUP(G962,Table10[#All],2,0)</f>
        <v>1</v>
      </c>
      <c r="I962" s="20" t="s">
        <v>98</v>
      </c>
      <c r="J962" s="20">
        <f>VLOOKUP(I962,Table11[#All],2,0)</f>
        <v>1</v>
      </c>
      <c r="K962" s="20" t="s">
        <v>98</v>
      </c>
      <c r="L962" s="20">
        <f>VLOOKUP(K962,Table12[#All],2,0)</f>
        <v>0</v>
      </c>
      <c r="M962" s="20" t="s">
        <v>119</v>
      </c>
      <c r="N962" s="20">
        <f>VLOOKUP(M962,Table13[#All],2,0)</f>
        <v>1</v>
      </c>
      <c r="O962" s="20" t="s">
        <v>98</v>
      </c>
      <c r="P962" s="20">
        <f>VLOOKUP(O962,Table14[#All],2,0)</f>
        <v>1</v>
      </c>
      <c r="Q962" s="20" t="s">
        <v>104</v>
      </c>
      <c r="R962" s="20">
        <f>VLOOKUP(Q962,Table16[#All],2,0)</f>
        <v>0</v>
      </c>
      <c r="S962" s="20" t="s">
        <v>111</v>
      </c>
      <c r="T962" s="20">
        <f>VLOOKUP(S962,Table17[#All],2,0)</f>
        <v>0</v>
      </c>
      <c r="U962" s="21">
        <v>116500</v>
      </c>
    </row>
    <row r="963" spans="1:21">
      <c r="A963" s="22" t="s">
        <v>175</v>
      </c>
      <c r="B963" s="20">
        <f>VLOOKUP(A963,Table7[#All],2,)</f>
        <v>6</v>
      </c>
      <c r="C963" s="23" t="s">
        <v>151</v>
      </c>
      <c r="D963" s="20">
        <f>VLOOKUP(C963,Table8[#All],2,0)</f>
        <v>2</v>
      </c>
      <c r="E963" s="23" t="s">
        <v>92</v>
      </c>
      <c r="F963" s="20">
        <f>VLOOKUP(E963,Table9[#All],2,0)</f>
        <v>0</v>
      </c>
      <c r="G963" s="23" t="s">
        <v>122</v>
      </c>
      <c r="H963" s="20">
        <f>VLOOKUP(G963,Table10[#All],2,0)</f>
        <v>0</v>
      </c>
      <c r="I963" s="23" t="s">
        <v>119</v>
      </c>
      <c r="J963" s="20">
        <f>VLOOKUP(I963,Table11[#All],2,0)</f>
        <v>0</v>
      </c>
      <c r="K963" s="23" t="s">
        <v>119</v>
      </c>
      <c r="L963" s="20">
        <f>VLOOKUP(K963,Table12[#All],2,0)</f>
        <v>1</v>
      </c>
      <c r="M963" s="23" t="s">
        <v>98</v>
      </c>
      <c r="N963" s="20">
        <f>VLOOKUP(M963,Table13[#All],2,0)</f>
        <v>2</v>
      </c>
      <c r="O963" s="23" t="s">
        <v>98</v>
      </c>
      <c r="P963" s="20">
        <f>VLOOKUP(O963,Table14[#All],2,0)</f>
        <v>1</v>
      </c>
      <c r="Q963" s="23" t="s">
        <v>104</v>
      </c>
      <c r="R963" s="20">
        <f>VLOOKUP(Q963,Table16[#All],2,0)</f>
        <v>0</v>
      </c>
      <c r="S963" s="23" t="s">
        <v>111</v>
      </c>
      <c r="T963" s="20">
        <f>VLOOKUP(S963,Table17[#All],2,0)</f>
        <v>0</v>
      </c>
      <c r="U963" s="24">
        <v>272000</v>
      </c>
    </row>
    <row r="964" spans="1:21">
      <c r="A964" s="19" t="s">
        <v>145</v>
      </c>
      <c r="B964" s="20">
        <f>VLOOKUP(A964,Table7[#All],2,)</f>
        <v>20</v>
      </c>
      <c r="C964" s="20" t="s">
        <v>91</v>
      </c>
      <c r="D964" s="20">
        <f>VLOOKUP(C964,Table8[#All],2,0)</f>
        <v>0</v>
      </c>
      <c r="E964" s="20" t="s">
        <v>129</v>
      </c>
      <c r="F964" s="20">
        <f>VLOOKUP(E964,Table9[#All],2,0)</f>
        <v>3</v>
      </c>
      <c r="G964" s="20" t="s">
        <v>122</v>
      </c>
      <c r="H964" s="20">
        <f>VLOOKUP(G964,Table10[#All],2,0)</f>
        <v>0</v>
      </c>
      <c r="I964" s="20" t="s">
        <v>119</v>
      </c>
      <c r="J964" s="20">
        <f>VLOOKUP(I964,Table11[#All],2,0)</f>
        <v>0</v>
      </c>
      <c r="K964" s="20" t="s">
        <v>98</v>
      </c>
      <c r="L964" s="20">
        <f>VLOOKUP(K964,Table12[#All],2,0)</f>
        <v>0</v>
      </c>
      <c r="M964" s="20" t="s">
        <v>98</v>
      </c>
      <c r="N964" s="20">
        <f>VLOOKUP(M964,Table13[#All],2,0)</f>
        <v>2</v>
      </c>
      <c r="O964" s="20" t="s">
        <v>119</v>
      </c>
      <c r="P964" s="20">
        <f>VLOOKUP(O964,Table14[#All],2,0)</f>
        <v>0</v>
      </c>
      <c r="Q964" s="20" t="s">
        <v>104</v>
      </c>
      <c r="R964" s="20">
        <f>VLOOKUP(Q964,Table16[#All],2,0)</f>
        <v>0</v>
      </c>
      <c r="S964" s="20" t="s">
        <v>111</v>
      </c>
      <c r="T964" s="20">
        <f>VLOOKUP(S964,Table17[#All],2,0)</f>
        <v>0</v>
      </c>
      <c r="U964" s="21">
        <v>155000</v>
      </c>
    </row>
    <row r="965" spans="1:21">
      <c r="A965" s="22" t="s">
        <v>209</v>
      </c>
      <c r="B965" s="20">
        <f>VLOOKUP(A965,Table7[#All],2,)</f>
        <v>0</v>
      </c>
      <c r="C965" s="23" t="s">
        <v>91</v>
      </c>
      <c r="D965" s="20">
        <f>VLOOKUP(C965,Table8[#All],2,0)</f>
        <v>0</v>
      </c>
      <c r="E965" s="23" t="s">
        <v>92</v>
      </c>
      <c r="F965" s="20">
        <f>VLOOKUP(E965,Table9[#All],2,0)</f>
        <v>0</v>
      </c>
      <c r="G965" s="23" t="s">
        <v>93</v>
      </c>
      <c r="H965" s="20">
        <f>VLOOKUP(G965,Table10[#All],2,0)</f>
        <v>1</v>
      </c>
      <c r="I965" s="23" t="s">
        <v>126</v>
      </c>
      <c r="J965" s="20">
        <f>VLOOKUP(I965,Table11[#All],2,0)</f>
        <v>2</v>
      </c>
      <c r="K965" s="23" t="s">
        <v>98</v>
      </c>
      <c r="L965" s="20">
        <f>VLOOKUP(K965,Table12[#All],2,0)</f>
        <v>0</v>
      </c>
      <c r="M965" s="23" t="s">
        <v>126</v>
      </c>
      <c r="N965" s="20">
        <f>VLOOKUP(M965,Table13[#All],2,0)</f>
        <v>0</v>
      </c>
      <c r="O965" s="23" t="s">
        <v>126</v>
      </c>
      <c r="P965" s="20">
        <f>VLOOKUP(O965,Table14[#All],2,0)</f>
        <v>2</v>
      </c>
      <c r="Q965" s="23" t="s">
        <v>104</v>
      </c>
      <c r="R965" s="20">
        <f>VLOOKUP(Q965,Table16[#All],2,0)</f>
        <v>0</v>
      </c>
      <c r="S965" s="23" t="s">
        <v>111</v>
      </c>
      <c r="T965" s="20">
        <f>VLOOKUP(S965,Table17[#All],2,0)</f>
        <v>0</v>
      </c>
      <c r="U965" s="24">
        <v>239000</v>
      </c>
    </row>
    <row r="966" spans="1:21">
      <c r="A966" s="19" t="s">
        <v>218</v>
      </c>
      <c r="B966" s="20">
        <f>VLOOKUP(A966,Table7[#All],2,)</f>
        <v>16</v>
      </c>
      <c r="C966" s="20" t="s">
        <v>91</v>
      </c>
      <c r="D966" s="20">
        <f>VLOOKUP(C966,Table8[#All],2,0)</f>
        <v>0</v>
      </c>
      <c r="E966" s="20" t="s">
        <v>92</v>
      </c>
      <c r="F966" s="20">
        <f>VLOOKUP(E966,Table9[#All],2,0)</f>
        <v>0</v>
      </c>
      <c r="G966" s="20" t="s">
        <v>122</v>
      </c>
      <c r="H966" s="20">
        <f>VLOOKUP(G966,Table10[#All],2,0)</f>
        <v>0</v>
      </c>
      <c r="I966" s="20" t="s">
        <v>119</v>
      </c>
      <c r="J966" s="20">
        <f>VLOOKUP(I966,Table11[#All],2,0)</f>
        <v>0</v>
      </c>
      <c r="K966" s="20" t="s">
        <v>98</v>
      </c>
      <c r="L966" s="20">
        <f>VLOOKUP(K966,Table12[#All],2,0)</f>
        <v>0</v>
      </c>
      <c r="M966" s="20" t="s">
        <v>126</v>
      </c>
      <c r="N966" s="20">
        <f>VLOOKUP(M966,Table13[#All],2,0)</f>
        <v>0</v>
      </c>
      <c r="O966" s="20" t="s">
        <v>119</v>
      </c>
      <c r="P966" s="20">
        <f>VLOOKUP(O966,Table14[#All],2,0)</f>
        <v>0</v>
      </c>
      <c r="Q966" s="20" t="s">
        <v>104</v>
      </c>
      <c r="R966" s="20">
        <f>VLOOKUP(Q966,Table16[#All],2,0)</f>
        <v>0</v>
      </c>
      <c r="S966" s="20" t="s">
        <v>111</v>
      </c>
      <c r="T966" s="20">
        <f>VLOOKUP(S966,Table17[#All],2,0)</f>
        <v>0</v>
      </c>
      <c r="U966" s="21">
        <v>214900</v>
      </c>
    </row>
    <row r="967" spans="1:21">
      <c r="A967" s="22" t="s">
        <v>121</v>
      </c>
      <c r="B967" s="20">
        <f>VLOOKUP(A967,Table7[#All],2,)</f>
        <v>17</v>
      </c>
      <c r="C967" s="23" t="s">
        <v>225</v>
      </c>
      <c r="D967" s="20">
        <f>VLOOKUP(C967,Table8[#All],2,0)</f>
        <v>6</v>
      </c>
      <c r="E967" s="23" t="s">
        <v>92</v>
      </c>
      <c r="F967" s="20">
        <f>VLOOKUP(E967,Table9[#All],2,0)</f>
        <v>0</v>
      </c>
      <c r="G967" s="23" t="s">
        <v>122</v>
      </c>
      <c r="H967" s="20">
        <f>VLOOKUP(G967,Table10[#All],2,0)</f>
        <v>0</v>
      </c>
      <c r="I967" s="23" t="s">
        <v>119</v>
      </c>
      <c r="J967" s="20">
        <f>VLOOKUP(I967,Table11[#All],2,0)</f>
        <v>0</v>
      </c>
      <c r="K967" s="23" t="s">
        <v>98</v>
      </c>
      <c r="L967" s="20">
        <f>VLOOKUP(K967,Table12[#All],2,0)</f>
        <v>0</v>
      </c>
      <c r="M967" s="23" t="s">
        <v>126</v>
      </c>
      <c r="N967" s="20">
        <f>VLOOKUP(M967,Table13[#All],2,0)</f>
        <v>0</v>
      </c>
      <c r="O967" s="23" t="s">
        <v>119</v>
      </c>
      <c r="P967" s="20">
        <f>VLOOKUP(O967,Table14[#All],2,0)</f>
        <v>0</v>
      </c>
      <c r="Q967" s="23" t="s">
        <v>104</v>
      </c>
      <c r="R967" s="20">
        <f>VLOOKUP(Q967,Table16[#All],2,0)</f>
        <v>0</v>
      </c>
      <c r="S967" s="23" t="s">
        <v>150</v>
      </c>
      <c r="T967" s="20">
        <f>VLOOKUP(S967,Table17[#All],2,0)</f>
        <v>2</v>
      </c>
      <c r="U967" s="24">
        <v>178900</v>
      </c>
    </row>
    <row r="968" spans="1:21">
      <c r="A968" s="19" t="s">
        <v>212</v>
      </c>
      <c r="B968" s="20">
        <f>VLOOKUP(A968,Table7[#All],2,)</f>
        <v>2</v>
      </c>
      <c r="C968" s="20" t="s">
        <v>91</v>
      </c>
      <c r="D968" s="20">
        <f>VLOOKUP(C968,Table8[#All],2,0)</f>
        <v>0</v>
      </c>
      <c r="E968" s="20" t="s">
        <v>92</v>
      </c>
      <c r="F968" s="20">
        <f>VLOOKUP(E968,Table9[#All],2,0)</f>
        <v>0</v>
      </c>
      <c r="G968" s="20" t="s">
        <v>176</v>
      </c>
      <c r="H968" s="20">
        <f>VLOOKUP(G968,Table10[#All],2,0)</f>
        <v>2</v>
      </c>
      <c r="I968" s="20" t="s">
        <v>98</v>
      </c>
      <c r="J968" s="20">
        <f>VLOOKUP(I968,Table11[#All],2,0)</f>
        <v>1</v>
      </c>
      <c r="K968" s="20" t="s">
        <v>139</v>
      </c>
      <c r="L968" s="20">
        <f>VLOOKUP(K968,Table12[#All],2,0)</f>
        <v>3</v>
      </c>
      <c r="M968" s="20" t="s">
        <v>126</v>
      </c>
      <c r="N968" s="20">
        <f>VLOOKUP(M968,Table13[#All],2,0)</f>
        <v>0</v>
      </c>
      <c r="O968" s="20" t="s">
        <v>98</v>
      </c>
      <c r="P968" s="20">
        <f>VLOOKUP(O968,Table14[#All],2,0)</f>
        <v>1</v>
      </c>
      <c r="Q968" s="20" t="s">
        <v>104</v>
      </c>
      <c r="R968" s="20">
        <f>VLOOKUP(Q968,Table16[#All],2,0)</f>
        <v>0</v>
      </c>
      <c r="S968" s="20" t="s">
        <v>111</v>
      </c>
      <c r="T968" s="20">
        <f>VLOOKUP(S968,Table17[#All],2,0)</f>
        <v>0</v>
      </c>
      <c r="U968" s="21">
        <v>160000</v>
      </c>
    </row>
    <row r="969" spans="1:21">
      <c r="A969" s="22" t="s">
        <v>89</v>
      </c>
      <c r="B969" s="20">
        <f>VLOOKUP(A969,Table7[#All],2,)</f>
        <v>11</v>
      </c>
      <c r="C969" s="23" t="s">
        <v>91</v>
      </c>
      <c r="D969" s="20">
        <f>VLOOKUP(C969,Table8[#All],2,0)</f>
        <v>0</v>
      </c>
      <c r="E969" s="23" t="s">
        <v>92</v>
      </c>
      <c r="F969" s="20">
        <f>VLOOKUP(E969,Table9[#All],2,0)</f>
        <v>0</v>
      </c>
      <c r="G969" s="23" t="s">
        <v>93</v>
      </c>
      <c r="H969" s="20">
        <f>VLOOKUP(G969,Table10[#All],2,0)</f>
        <v>1</v>
      </c>
      <c r="I969" s="23" t="s">
        <v>98</v>
      </c>
      <c r="J969" s="20">
        <f>VLOOKUP(I969,Table11[#All],2,0)</f>
        <v>1</v>
      </c>
      <c r="K969" s="23" t="s">
        <v>98</v>
      </c>
      <c r="L969" s="20">
        <f>VLOOKUP(K969,Table12[#All],2,0)</f>
        <v>0</v>
      </c>
      <c r="M969" s="23" t="s">
        <v>98</v>
      </c>
      <c r="N969" s="20">
        <f>VLOOKUP(M969,Table13[#All],2,0)</f>
        <v>2</v>
      </c>
      <c r="O969" s="23" t="s">
        <v>98</v>
      </c>
      <c r="P969" s="20">
        <f>VLOOKUP(O969,Table14[#All],2,0)</f>
        <v>1</v>
      </c>
      <c r="Q969" s="23" t="s">
        <v>104</v>
      </c>
      <c r="R969" s="20">
        <f>VLOOKUP(Q969,Table16[#All],2,0)</f>
        <v>0</v>
      </c>
      <c r="S969" s="23" t="s">
        <v>111</v>
      </c>
      <c r="T969" s="20">
        <f>VLOOKUP(S969,Table17[#All],2,0)</f>
        <v>0</v>
      </c>
      <c r="U969" s="24">
        <v>135000</v>
      </c>
    </row>
    <row r="970" spans="1:21">
      <c r="A970" s="19" t="s">
        <v>188</v>
      </c>
      <c r="B970" s="20">
        <f>VLOOKUP(A970,Table7[#All],2,)</f>
        <v>7</v>
      </c>
      <c r="C970" s="20" t="s">
        <v>91</v>
      </c>
      <c r="D970" s="20">
        <f>VLOOKUP(C970,Table8[#All],2,0)</f>
        <v>0</v>
      </c>
      <c r="E970" s="20" t="s">
        <v>92</v>
      </c>
      <c r="F970" s="20">
        <f>VLOOKUP(E970,Table9[#All],2,0)</f>
        <v>0</v>
      </c>
      <c r="G970" s="20" t="s">
        <v>176</v>
      </c>
      <c r="H970" s="20">
        <f>VLOOKUP(G970,Table10[#All],2,0)</f>
        <v>2</v>
      </c>
      <c r="I970" s="20" t="s">
        <v>98</v>
      </c>
      <c r="J970" s="20">
        <f>VLOOKUP(I970,Table11[#All],2,0)</f>
        <v>1</v>
      </c>
      <c r="K970" s="20" t="s">
        <v>98</v>
      </c>
      <c r="L970" s="20">
        <f>VLOOKUP(K970,Table12[#All],2,0)</f>
        <v>0</v>
      </c>
      <c r="M970" s="20" t="s">
        <v>139</v>
      </c>
      <c r="N970" s="20">
        <f>VLOOKUP(M970,Table13[#All],2,0)</f>
        <v>3</v>
      </c>
      <c r="O970" s="20" t="s">
        <v>98</v>
      </c>
      <c r="P970" s="20">
        <f>VLOOKUP(O970,Table14[#All],2,0)</f>
        <v>1</v>
      </c>
      <c r="Q970" s="20" t="s">
        <v>104</v>
      </c>
      <c r="R970" s="20">
        <f>VLOOKUP(Q970,Table16[#All],2,0)</f>
        <v>0</v>
      </c>
      <c r="S970" s="20" t="s">
        <v>172</v>
      </c>
      <c r="T970" s="20">
        <f>VLOOKUP(S970,Table17[#All],2,0)</f>
        <v>1</v>
      </c>
      <c r="U970" s="21">
        <v>37900</v>
      </c>
    </row>
    <row r="971" spans="1:21">
      <c r="A971" s="22" t="s">
        <v>89</v>
      </c>
      <c r="B971" s="20">
        <f>VLOOKUP(A971,Table7[#All],2,)</f>
        <v>11</v>
      </c>
      <c r="C971" s="23" t="s">
        <v>91</v>
      </c>
      <c r="D971" s="20">
        <f>VLOOKUP(C971,Table8[#All],2,0)</f>
        <v>0</v>
      </c>
      <c r="E971" s="23" t="s">
        <v>186</v>
      </c>
      <c r="F971" s="20">
        <f>VLOOKUP(E971,Table9[#All],2,0)</f>
        <v>1</v>
      </c>
      <c r="G971" s="23" t="s">
        <v>158</v>
      </c>
      <c r="H971" s="20">
        <f>VLOOKUP(G971,Table10[#All],2,0)</f>
        <v>5</v>
      </c>
      <c r="I971" s="23" t="s">
        <v>98</v>
      </c>
      <c r="J971" s="20">
        <f>VLOOKUP(I971,Table11[#All],2,0)</f>
        <v>1</v>
      </c>
      <c r="K971" s="23" t="s">
        <v>98</v>
      </c>
      <c r="L971" s="20">
        <f>VLOOKUP(K971,Table12[#All],2,0)</f>
        <v>0</v>
      </c>
      <c r="M971" s="23" t="s">
        <v>98</v>
      </c>
      <c r="N971" s="20">
        <f>VLOOKUP(M971,Table13[#All],2,0)</f>
        <v>2</v>
      </c>
      <c r="O971" s="23" t="s">
        <v>98</v>
      </c>
      <c r="P971" s="20">
        <f>VLOOKUP(O971,Table14[#All],2,0)</f>
        <v>1</v>
      </c>
      <c r="Q971" s="23" t="s">
        <v>104</v>
      </c>
      <c r="R971" s="20">
        <f>VLOOKUP(Q971,Table16[#All],2,0)</f>
        <v>0</v>
      </c>
      <c r="S971" s="23" t="s">
        <v>111</v>
      </c>
      <c r="T971" s="20">
        <f>VLOOKUP(S971,Table17[#All],2,0)</f>
        <v>0</v>
      </c>
      <c r="U971" s="24">
        <v>140000</v>
      </c>
    </row>
    <row r="972" spans="1:21">
      <c r="A972" s="19" t="s">
        <v>89</v>
      </c>
      <c r="B972" s="20">
        <f>VLOOKUP(A972,Table7[#All],2,)</f>
        <v>11</v>
      </c>
      <c r="C972" s="20" t="s">
        <v>91</v>
      </c>
      <c r="D972" s="20">
        <f>VLOOKUP(C972,Table8[#All],2,0)</f>
        <v>0</v>
      </c>
      <c r="E972" s="20" t="s">
        <v>92</v>
      </c>
      <c r="F972" s="20">
        <f>VLOOKUP(E972,Table9[#All],2,0)</f>
        <v>0</v>
      </c>
      <c r="G972" s="20" t="s">
        <v>176</v>
      </c>
      <c r="H972" s="20">
        <f>VLOOKUP(G972,Table10[#All],2,0)</f>
        <v>2</v>
      </c>
      <c r="I972" s="20" t="s">
        <v>98</v>
      </c>
      <c r="J972" s="20">
        <f>VLOOKUP(I972,Table11[#All],2,0)</f>
        <v>1</v>
      </c>
      <c r="K972" s="20" t="s">
        <v>98</v>
      </c>
      <c r="L972" s="20">
        <f>VLOOKUP(K972,Table12[#All],2,0)</f>
        <v>0</v>
      </c>
      <c r="M972" s="20" t="s">
        <v>98</v>
      </c>
      <c r="N972" s="20">
        <f>VLOOKUP(M972,Table13[#All],2,0)</f>
        <v>2</v>
      </c>
      <c r="O972" s="20" t="s">
        <v>98</v>
      </c>
      <c r="P972" s="20">
        <f>VLOOKUP(O972,Table14[#All],2,0)</f>
        <v>1</v>
      </c>
      <c r="Q972" s="20" t="s">
        <v>104</v>
      </c>
      <c r="R972" s="20">
        <f>VLOOKUP(Q972,Table16[#All],2,0)</f>
        <v>0</v>
      </c>
      <c r="S972" s="20" t="s">
        <v>172</v>
      </c>
      <c r="T972" s="20">
        <f>VLOOKUP(S972,Table17[#All],2,0)</f>
        <v>1</v>
      </c>
      <c r="U972" s="21">
        <v>135000</v>
      </c>
    </row>
    <row r="973" spans="1:21">
      <c r="A973" s="22" t="s">
        <v>147</v>
      </c>
      <c r="B973" s="20">
        <f>VLOOKUP(A973,Table7[#All],2,)</f>
        <v>10</v>
      </c>
      <c r="C973" s="23" t="s">
        <v>91</v>
      </c>
      <c r="D973" s="20">
        <f>VLOOKUP(C973,Table8[#All],2,0)</f>
        <v>0</v>
      </c>
      <c r="E973" s="23" t="s">
        <v>142</v>
      </c>
      <c r="F973" s="20">
        <f>VLOOKUP(E973,Table9[#All],2,0)</f>
        <v>4</v>
      </c>
      <c r="G973" s="23" t="s">
        <v>122</v>
      </c>
      <c r="H973" s="20">
        <f>VLOOKUP(G973,Table10[#All],2,0)</f>
        <v>0</v>
      </c>
      <c r="I973" s="23" t="s">
        <v>119</v>
      </c>
      <c r="J973" s="20">
        <f>VLOOKUP(I973,Table11[#All],2,0)</f>
        <v>0</v>
      </c>
      <c r="K973" s="23" t="s">
        <v>98</v>
      </c>
      <c r="L973" s="20">
        <f>VLOOKUP(K973,Table12[#All],2,0)</f>
        <v>0</v>
      </c>
      <c r="M973" s="23" t="s">
        <v>126</v>
      </c>
      <c r="N973" s="20">
        <f>VLOOKUP(M973,Table13[#All],2,0)</f>
        <v>0</v>
      </c>
      <c r="O973" s="23" t="s">
        <v>119</v>
      </c>
      <c r="P973" s="20">
        <f>VLOOKUP(O973,Table14[#All],2,0)</f>
        <v>0</v>
      </c>
      <c r="Q973" s="23" t="s">
        <v>104</v>
      </c>
      <c r="R973" s="20">
        <f>VLOOKUP(Q973,Table16[#All],2,0)</f>
        <v>0</v>
      </c>
      <c r="S973" s="23" t="s">
        <v>111</v>
      </c>
      <c r="T973" s="20">
        <f>VLOOKUP(S973,Table17[#All],2,0)</f>
        <v>0</v>
      </c>
      <c r="U973" s="24">
        <v>173000</v>
      </c>
    </row>
    <row r="974" spans="1:21">
      <c r="A974" s="19" t="s">
        <v>165</v>
      </c>
      <c r="B974" s="20">
        <f>VLOOKUP(A974,Table7[#All],2,)</f>
        <v>12</v>
      </c>
      <c r="C974" s="20" t="s">
        <v>91</v>
      </c>
      <c r="D974" s="20">
        <f>VLOOKUP(C974,Table8[#All],2,0)</f>
        <v>0</v>
      </c>
      <c r="E974" s="20" t="s">
        <v>129</v>
      </c>
      <c r="F974" s="20">
        <f>VLOOKUP(E974,Table9[#All],2,0)</f>
        <v>3</v>
      </c>
      <c r="G974" s="20" t="s">
        <v>93</v>
      </c>
      <c r="H974" s="20">
        <f>VLOOKUP(G974,Table10[#All],2,0)</f>
        <v>1</v>
      </c>
      <c r="I974" s="20" t="s">
        <v>119</v>
      </c>
      <c r="J974" s="20">
        <f>VLOOKUP(I974,Table11[#All],2,0)</f>
        <v>0</v>
      </c>
      <c r="K974" s="20" t="s">
        <v>98</v>
      </c>
      <c r="L974" s="20">
        <f>VLOOKUP(K974,Table12[#All],2,0)</f>
        <v>0</v>
      </c>
      <c r="M974" s="20" t="s">
        <v>98</v>
      </c>
      <c r="N974" s="20">
        <f>VLOOKUP(M974,Table13[#All],2,0)</f>
        <v>2</v>
      </c>
      <c r="O974" s="20" t="s">
        <v>98</v>
      </c>
      <c r="P974" s="20">
        <f>VLOOKUP(O974,Table14[#All],2,0)</f>
        <v>1</v>
      </c>
      <c r="Q974" s="20" t="s">
        <v>104</v>
      </c>
      <c r="R974" s="20">
        <f>VLOOKUP(Q974,Table16[#All],2,0)</f>
        <v>0</v>
      </c>
      <c r="S974" s="20" t="s">
        <v>111</v>
      </c>
      <c r="T974" s="20">
        <f>VLOOKUP(S974,Table17[#All],2,0)</f>
        <v>0</v>
      </c>
      <c r="U974" s="21">
        <v>99500</v>
      </c>
    </row>
    <row r="975" spans="1:21">
      <c r="A975" s="22" t="s">
        <v>163</v>
      </c>
      <c r="B975" s="20">
        <f>VLOOKUP(A975,Table7[#All],2,)</f>
        <v>5</v>
      </c>
      <c r="C975" s="23" t="s">
        <v>91</v>
      </c>
      <c r="D975" s="20">
        <f>VLOOKUP(C975,Table8[#All],2,0)</f>
        <v>0</v>
      </c>
      <c r="E975" s="23" t="s">
        <v>92</v>
      </c>
      <c r="F975" s="20">
        <f>VLOOKUP(E975,Table9[#All],2,0)</f>
        <v>0</v>
      </c>
      <c r="G975" s="23" t="s">
        <v>93</v>
      </c>
      <c r="H975" s="20">
        <f>VLOOKUP(G975,Table10[#All],2,0)</f>
        <v>1</v>
      </c>
      <c r="I975" s="23" t="s">
        <v>119</v>
      </c>
      <c r="J975" s="20">
        <f>VLOOKUP(I975,Table11[#All],2,0)</f>
        <v>0</v>
      </c>
      <c r="K975" s="23" t="s">
        <v>98</v>
      </c>
      <c r="L975" s="20">
        <f>VLOOKUP(K975,Table12[#All],2,0)</f>
        <v>0</v>
      </c>
      <c r="M975" s="23" t="s">
        <v>126</v>
      </c>
      <c r="N975" s="20">
        <f>VLOOKUP(M975,Table13[#All],2,0)</f>
        <v>0</v>
      </c>
      <c r="O975" s="23" t="s">
        <v>119</v>
      </c>
      <c r="P975" s="20">
        <f>VLOOKUP(O975,Table14[#All],2,0)</f>
        <v>0</v>
      </c>
      <c r="Q975" s="23" t="s">
        <v>104</v>
      </c>
      <c r="R975" s="20">
        <f>VLOOKUP(Q975,Table16[#All],2,0)</f>
        <v>0</v>
      </c>
      <c r="S975" s="23" t="s">
        <v>150</v>
      </c>
      <c r="T975" s="20">
        <f>VLOOKUP(S975,Table17[#All],2,0)</f>
        <v>2</v>
      </c>
      <c r="U975" s="24">
        <v>182000</v>
      </c>
    </row>
    <row r="976" spans="1:21">
      <c r="A976" s="19" t="s">
        <v>197</v>
      </c>
      <c r="B976" s="20">
        <f>VLOOKUP(A976,Table7[#All],2,)</f>
        <v>8</v>
      </c>
      <c r="C976" s="20" t="s">
        <v>225</v>
      </c>
      <c r="D976" s="20">
        <f>VLOOKUP(C976,Table8[#All],2,0)</f>
        <v>6</v>
      </c>
      <c r="E976" s="20" t="s">
        <v>92</v>
      </c>
      <c r="F976" s="20">
        <f>VLOOKUP(E976,Table9[#All],2,0)</f>
        <v>0</v>
      </c>
      <c r="G976" s="20" t="s">
        <v>122</v>
      </c>
      <c r="H976" s="20">
        <f>VLOOKUP(G976,Table10[#All],2,0)</f>
        <v>0</v>
      </c>
      <c r="I976" s="20" t="s">
        <v>119</v>
      </c>
      <c r="J976" s="20">
        <f>VLOOKUP(I976,Table11[#All],2,0)</f>
        <v>0</v>
      </c>
      <c r="K976" s="20" t="s">
        <v>98</v>
      </c>
      <c r="L976" s="20">
        <f>VLOOKUP(K976,Table12[#All],2,0)</f>
        <v>0</v>
      </c>
      <c r="M976" s="20" t="s">
        <v>98</v>
      </c>
      <c r="N976" s="20">
        <f>VLOOKUP(M976,Table13[#All],2,0)</f>
        <v>2</v>
      </c>
      <c r="O976" s="20" t="s">
        <v>119</v>
      </c>
      <c r="P976" s="20">
        <f>VLOOKUP(O976,Table14[#All],2,0)</f>
        <v>0</v>
      </c>
      <c r="Q976" s="20" t="s">
        <v>104</v>
      </c>
      <c r="R976" s="20">
        <f>VLOOKUP(Q976,Table16[#All],2,0)</f>
        <v>0</v>
      </c>
      <c r="S976" s="20" t="s">
        <v>111</v>
      </c>
      <c r="T976" s="20">
        <f>VLOOKUP(S976,Table17[#All],2,0)</f>
        <v>0</v>
      </c>
      <c r="U976" s="21">
        <v>167500</v>
      </c>
    </row>
    <row r="977" spans="1:21">
      <c r="A977" s="22" t="s">
        <v>163</v>
      </c>
      <c r="B977" s="20">
        <f>VLOOKUP(A977,Table7[#All],2,)</f>
        <v>5</v>
      </c>
      <c r="C977" s="23" t="s">
        <v>91</v>
      </c>
      <c r="D977" s="20">
        <f>VLOOKUP(C977,Table8[#All],2,0)</f>
        <v>0</v>
      </c>
      <c r="E977" s="23" t="s">
        <v>142</v>
      </c>
      <c r="F977" s="20">
        <f>VLOOKUP(E977,Table9[#All],2,0)</f>
        <v>4</v>
      </c>
      <c r="G977" s="23" t="s">
        <v>122</v>
      </c>
      <c r="H977" s="20">
        <f>VLOOKUP(G977,Table10[#All],2,0)</f>
        <v>0</v>
      </c>
      <c r="I977" s="23" t="s">
        <v>119</v>
      </c>
      <c r="J977" s="20">
        <f>VLOOKUP(I977,Table11[#All],2,0)</f>
        <v>0</v>
      </c>
      <c r="K977" s="23" t="s">
        <v>98</v>
      </c>
      <c r="L977" s="20">
        <f>VLOOKUP(K977,Table12[#All],2,0)</f>
        <v>0</v>
      </c>
      <c r="M977" s="23" t="s">
        <v>126</v>
      </c>
      <c r="N977" s="20">
        <f>VLOOKUP(M977,Table13[#All],2,0)</f>
        <v>0</v>
      </c>
      <c r="O977" s="23" t="s">
        <v>119</v>
      </c>
      <c r="P977" s="20">
        <f>VLOOKUP(O977,Table14[#All],2,0)</f>
        <v>0</v>
      </c>
      <c r="Q977" s="23" t="s">
        <v>104</v>
      </c>
      <c r="R977" s="20">
        <f>VLOOKUP(Q977,Table16[#All],2,0)</f>
        <v>0</v>
      </c>
      <c r="S977" s="23" t="s">
        <v>111</v>
      </c>
      <c r="T977" s="20">
        <f>VLOOKUP(S977,Table17[#All],2,0)</f>
        <v>0</v>
      </c>
      <c r="U977" s="24">
        <v>165000</v>
      </c>
    </row>
    <row r="978" spans="1:21">
      <c r="A978" s="19" t="s">
        <v>197</v>
      </c>
      <c r="B978" s="20">
        <f>VLOOKUP(A978,Table7[#All],2,)</f>
        <v>8</v>
      </c>
      <c r="C978" s="20" t="s">
        <v>91</v>
      </c>
      <c r="D978" s="20">
        <f>VLOOKUP(C978,Table8[#All],2,0)</f>
        <v>0</v>
      </c>
      <c r="E978" s="20" t="s">
        <v>92</v>
      </c>
      <c r="F978" s="20">
        <f>VLOOKUP(E978,Table9[#All],2,0)</f>
        <v>0</v>
      </c>
      <c r="G978" s="20" t="s">
        <v>93</v>
      </c>
      <c r="H978" s="20">
        <f>VLOOKUP(G978,Table10[#All],2,0)</f>
        <v>1</v>
      </c>
      <c r="I978" s="20" t="s">
        <v>119</v>
      </c>
      <c r="J978" s="20">
        <f>VLOOKUP(I978,Table11[#All],2,0)</f>
        <v>0</v>
      </c>
      <c r="K978" s="20" t="s">
        <v>98</v>
      </c>
      <c r="L978" s="20">
        <f>VLOOKUP(K978,Table12[#All],2,0)</f>
        <v>0</v>
      </c>
      <c r="M978" s="20" t="s">
        <v>98</v>
      </c>
      <c r="N978" s="20">
        <f>VLOOKUP(M978,Table13[#All],2,0)</f>
        <v>2</v>
      </c>
      <c r="O978" s="20" t="s">
        <v>139</v>
      </c>
      <c r="P978" s="20">
        <f>VLOOKUP(O978,Table14[#All],2,0)</f>
        <v>3</v>
      </c>
      <c r="Q978" s="20" t="s">
        <v>104</v>
      </c>
      <c r="R978" s="20">
        <f>VLOOKUP(Q978,Table16[#All],2,0)</f>
        <v>0</v>
      </c>
      <c r="S978" s="20" t="s">
        <v>111</v>
      </c>
      <c r="T978" s="20">
        <f>VLOOKUP(S978,Table17[#All],2,0)</f>
        <v>0</v>
      </c>
      <c r="U978" s="21">
        <v>85500</v>
      </c>
    </row>
    <row r="979" spans="1:21">
      <c r="A979" s="22" t="s">
        <v>163</v>
      </c>
      <c r="B979" s="20">
        <f>VLOOKUP(A979,Table7[#All],2,)</f>
        <v>5</v>
      </c>
      <c r="C979" s="23" t="s">
        <v>91</v>
      </c>
      <c r="D979" s="20">
        <f>VLOOKUP(C979,Table8[#All],2,0)</f>
        <v>0</v>
      </c>
      <c r="E979" s="23" t="s">
        <v>129</v>
      </c>
      <c r="F979" s="20">
        <f>VLOOKUP(E979,Table9[#All],2,0)</f>
        <v>3</v>
      </c>
      <c r="G979" s="23" t="s">
        <v>93</v>
      </c>
      <c r="H979" s="20">
        <f>VLOOKUP(G979,Table10[#All],2,0)</f>
        <v>1</v>
      </c>
      <c r="I979" s="23" t="s">
        <v>119</v>
      </c>
      <c r="J979" s="20">
        <f>VLOOKUP(I979,Table11[#All],2,0)</f>
        <v>0</v>
      </c>
      <c r="K979" s="23" t="s">
        <v>98</v>
      </c>
      <c r="L979" s="20">
        <f>VLOOKUP(K979,Table12[#All],2,0)</f>
        <v>0</v>
      </c>
      <c r="M979" s="23" t="s">
        <v>126</v>
      </c>
      <c r="N979" s="20">
        <f>VLOOKUP(M979,Table13[#All],2,0)</f>
        <v>0</v>
      </c>
      <c r="O979" s="23" t="s">
        <v>119</v>
      </c>
      <c r="P979" s="20">
        <f>VLOOKUP(O979,Table14[#All],2,0)</f>
        <v>0</v>
      </c>
      <c r="Q979" s="23" t="s">
        <v>104</v>
      </c>
      <c r="R979" s="20">
        <f>VLOOKUP(Q979,Table16[#All],2,0)</f>
        <v>0</v>
      </c>
      <c r="S979" s="23" t="s">
        <v>150</v>
      </c>
      <c r="T979" s="20">
        <f>VLOOKUP(S979,Table17[#All],2,0)</f>
        <v>2</v>
      </c>
      <c r="U979" s="24">
        <v>199900</v>
      </c>
    </row>
    <row r="980" spans="1:21">
      <c r="A980" s="19" t="s">
        <v>206</v>
      </c>
      <c r="B980" s="20">
        <f>VLOOKUP(A980,Table7[#All],2,)</f>
        <v>15</v>
      </c>
      <c r="C980" s="20" t="s">
        <v>91</v>
      </c>
      <c r="D980" s="20">
        <f>VLOOKUP(C980,Table8[#All],2,0)</f>
        <v>0</v>
      </c>
      <c r="E980" s="20" t="s">
        <v>92</v>
      </c>
      <c r="F980" s="20">
        <f>VLOOKUP(E980,Table9[#All],2,0)</f>
        <v>0</v>
      </c>
      <c r="G980" s="20" t="s">
        <v>93</v>
      </c>
      <c r="H980" s="20">
        <f>VLOOKUP(G980,Table10[#All],2,0)</f>
        <v>1</v>
      </c>
      <c r="I980" s="20" t="s">
        <v>98</v>
      </c>
      <c r="J980" s="20">
        <f>VLOOKUP(I980,Table11[#All],2,0)</f>
        <v>1</v>
      </c>
      <c r="K980" s="20" t="s">
        <v>98</v>
      </c>
      <c r="L980" s="20">
        <f>VLOOKUP(K980,Table12[#All],2,0)</f>
        <v>0</v>
      </c>
      <c r="M980" s="20" t="s">
        <v>126</v>
      </c>
      <c r="N980" s="20">
        <f>VLOOKUP(M980,Table13[#All],2,0)</f>
        <v>0</v>
      </c>
      <c r="O980" s="20" t="s">
        <v>98</v>
      </c>
      <c r="P980" s="20">
        <f>VLOOKUP(O980,Table14[#All],2,0)</f>
        <v>1</v>
      </c>
      <c r="Q980" s="20" t="s">
        <v>104</v>
      </c>
      <c r="R980" s="20">
        <f>VLOOKUP(Q980,Table16[#All],2,0)</f>
        <v>0</v>
      </c>
      <c r="S980" s="20" t="s">
        <v>172</v>
      </c>
      <c r="T980" s="20">
        <f>VLOOKUP(S980,Table17[#All],2,0)</f>
        <v>1</v>
      </c>
      <c r="U980" s="21">
        <v>110000</v>
      </c>
    </row>
    <row r="981" spans="1:21">
      <c r="A981" s="22" t="s">
        <v>169</v>
      </c>
      <c r="B981" s="20">
        <f>VLOOKUP(A981,Table7[#All],2,)</f>
        <v>9</v>
      </c>
      <c r="C981" s="23" t="s">
        <v>90</v>
      </c>
      <c r="D981" s="20">
        <f>VLOOKUP(C981,Table8[#All],2,0)</f>
        <v>1</v>
      </c>
      <c r="E981" s="23" t="s">
        <v>92</v>
      </c>
      <c r="F981" s="20">
        <f>VLOOKUP(E981,Table9[#All],2,0)</f>
        <v>0</v>
      </c>
      <c r="G981" s="23" t="s">
        <v>93</v>
      </c>
      <c r="H981" s="20">
        <f>VLOOKUP(G981,Table10[#All],2,0)</f>
        <v>1</v>
      </c>
      <c r="I981" s="23" t="s">
        <v>98</v>
      </c>
      <c r="J981" s="20">
        <f>VLOOKUP(I981,Table11[#All],2,0)</f>
        <v>1</v>
      </c>
      <c r="K981" s="23" t="s">
        <v>98</v>
      </c>
      <c r="L981" s="20">
        <f>VLOOKUP(K981,Table12[#All],2,0)</f>
        <v>0</v>
      </c>
      <c r="M981" s="23" t="s">
        <v>98</v>
      </c>
      <c r="N981" s="20">
        <f>VLOOKUP(M981,Table13[#All],2,0)</f>
        <v>2</v>
      </c>
      <c r="O981" s="23" t="s">
        <v>98</v>
      </c>
      <c r="P981" s="20">
        <f>VLOOKUP(O981,Table14[#All],2,0)</f>
        <v>1</v>
      </c>
      <c r="Q981" s="23" t="s">
        <v>104</v>
      </c>
      <c r="R981" s="20">
        <f>VLOOKUP(Q981,Table16[#All],2,0)</f>
        <v>0</v>
      </c>
      <c r="S981" s="23" t="s">
        <v>111</v>
      </c>
      <c r="T981" s="20">
        <f>VLOOKUP(S981,Table17[#All],2,0)</f>
        <v>0</v>
      </c>
      <c r="U981" s="24">
        <v>139000</v>
      </c>
    </row>
    <row r="982" spans="1:21">
      <c r="A982" s="19" t="s">
        <v>89</v>
      </c>
      <c r="B982" s="20">
        <f>VLOOKUP(A982,Table7[#All],2,)</f>
        <v>11</v>
      </c>
      <c r="C982" s="20" t="s">
        <v>91</v>
      </c>
      <c r="D982" s="20">
        <f>VLOOKUP(C982,Table8[#All],2,0)</f>
        <v>0</v>
      </c>
      <c r="E982" s="20" t="s">
        <v>92</v>
      </c>
      <c r="F982" s="20">
        <f>VLOOKUP(E982,Table9[#All],2,0)</f>
        <v>0</v>
      </c>
      <c r="G982" s="20" t="s">
        <v>183</v>
      </c>
      <c r="H982" s="20">
        <f>VLOOKUP(G982,Table10[#All],2,0)</f>
        <v>4</v>
      </c>
      <c r="I982" s="20" t="s">
        <v>98</v>
      </c>
      <c r="J982" s="20">
        <f>VLOOKUP(I982,Table11[#All],2,0)</f>
        <v>1</v>
      </c>
      <c r="K982" s="20" t="s">
        <v>98</v>
      </c>
      <c r="L982" s="20">
        <f>VLOOKUP(K982,Table12[#All],2,0)</f>
        <v>0</v>
      </c>
      <c r="M982" s="20" t="s">
        <v>119</v>
      </c>
      <c r="N982" s="20">
        <f>VLOOKUP(M982,Table13[#All],2,0)</f>
        <v>1</v>
      </c>
      <c r="O982" s="20" t="s">
        <v>126</v>
      </c>
      <c r="P982" s="20">
        <f>VLOOKUP(O982,Table14[#All],2,0)</f>
        <v>2</v>
      </c>
      <c r="Q982" s="20" t="s">
        <v>104</v>
      </c>
      <c r="R982" s="20">
        <f>VLOOKUP(Q982,Table16[#All],2,0)</f>
        <v>0</v>
      </c>
      <c r="S982" s="20" t="s">
        <v>111</v>
      </c>
      <c r="T982" s="20">
        <f>VLOOKUP(S982,Table17[#All],2,0)</f>
        <v>0</v>
      </c>
      <c r="U982" s="21">
        <v>178400</v>
      </c>
    </row>
    <row r="983" spans="1:21">
      <c r="A983" s="22" t="s">
        <v>162</v>
      </c>
      <c r="B983" s="20">
        <f>VLOOKUP(A983,Table7[#All],2,)</f>
        <v>3</v>
      </c>
      <c r="C983" s="23" t="s">
        <v>91</v>
      </c>
      <c r="D983" s="20">
        <f>VLOOKUP(C983,Table8[#All],2,0)</f>
        <v>0</v>
      </c>
      <c r="E983" s="23" t="s">
        <v>92</v>
      </c>
      <c r="F983" s="20">
        <f>VLOOKUP(E983,Table9[#All],2,0)</f>
        <v>0</v>
      </c>
      <c r="G983" s="23" t="s">
        <v>122</v>
      </c>
      <c r="H983" s="20">
        <f>VLOOKUP(G983,Table10[#All],2,0)</f>
        <v>0</v>
      </c>
      <c r="I983" s="23" t="s">
        <v>119</v>
      </c>
      <c r="J983" s="20">
        <f>VLOOKUP(I983,Table11[#All],2,0)</f>
        <v>0</v>
      </c>
      <c r="K983" s="23" t="s">
        <v>98</v>
      </c>
      <c r="L983" s="20">
        <f>VLOOKUP(K983,Table12[#All],2,0)</f>
        <v>0</v>
      </c>
      <c r="M983" s="23" t="s">
        <v>126</v>
      </c>
      <c r="N983" s="20">
        <f>VLOOKUP(M983,Table13[#All],2,0)</f>
        <v>0</v>
      </c>
      <c r="O983" s="23" t="s">
        <v>119</v>
      </c>
      <c r="P983" s="20">
        <f>VLOOKUP(O983,Table14[#All],2,0)</f>
        <v>0</v>
      </c>
      <c r="Q983" s="23" t="s">
        <v>104</v>
      </c>
      <c r="R983" s="20">
        <f>VLOOKUP(Q983,Table16[#All],2,0)</f>
        <v>0</v>
      </c>
      <c r="S983" s="23" t="s">
        <v>111</v>
      </c>
      <c r="T983" s="20">
        <f>VLOOKUP(S983,Table17[#All],2,0)</f>
        <v>0</v>
      </c>
      <c r="U983" s="24">
        <v>336000</v>
      </c>
    </row>
    <row r="984" spans="1:21">
      <c r="A984" s="19" t="s">
        <v>156</v>
      </c>
      <c r="B984" s="20">
        <f>VLOOKUP(A984,Table7[#All],2,)</f>
        <v>21</v>
      </c>
      <c r="C984" s="20" t="s">
        <v>91</v>
      </c>
      <c r="D984" s="20">
        <f>VLOOKUP(C984,Table8[#All],2,0)</f>
        <v>0</v>
      </c>
      <c r="E984" s="20" t="s">
        <v>92</v>
      </c>
      <c r="F984" s="20">
        <f>VLOOKUP(E984,Table9[#All],2,0)</f>
        <v>0</v>
      </c>
      <c r="G984" s="20" t="s">
        <v>93</v>
      </c>
      <c r="H984" s="20">
        <f>VLOOKUP(G984,Table10[#All],2,0)</f>
        <v>1</v>
      </c>
      <c r="I984" s="20" t="s">
        <v>119</v>
      </c>
      <c r="J984" s="20">
        <f>VLOOKUP(I984,Table11[#All],2,0)</f>
        <v>0</v>
      </c>
      <c r="K984" s="20" t="s">
        <v>98</v>
      </c>
      <c r="L984" s="20">
        <f>VLOOKUP(K984,Table12[#All],2,0)</f>
        <v>0</v>
      </c>
      <c r="M984" s="20" t="s">
        <v>126</v>
      </c>
      <c r="N984" s="20">
        <f>VLOOKUP(M984,Table13[#All],2,0)</f>
        <v>0</v>
      </c>
      <c r="O984" s="20" t="s">
        <v>119</v>
      </c>
      <c r="P984" s="20">
        <f>VLOOKUP(O984,Table14[#All],2,0)</f>
        <v>0</v>
      </c>
      <c r="Q984" s="20" t="s">
        <v>104</v>
      </c>
      <c r="R984" s="20">
        <f>VLOOKUP(Q984,Table16[#All],2,0)</f>
        <v>0</v>
      </c>
      <c r="S984" s="20" t="s">
        <v>111</v>
      </c>
      <c r="T984" s="20">
        <f>VLOOKUP(S984,Table17[#All],2,0)</f>
        <v>0</v>
      </c>
      <c r="U984" s="21">
        <v>159895</v>
      </c>
    </row>
    <row r="985" spans="1:21">
      <c r="A985" s="22" t="s">
        <v>209</v>
      </c>
      <c r="B985" s="20">
        <f>VLOOKUP(A985,Table7[#All],2,)</f>
        <v>0</v>
      </c>
      <c r="C985" s="23" t="s">
        <v>91</v>
      </c>
      <c r="D985" s="20">
        <f>VLOOKUP(C985,Table8[#All],2,0)</f>
        <v>0</v>
      </c>
      <c r="E985" s="23" t="s">
        <v>92</v>
      </c>
      <c r="F985" s="20">
        <f>VLOOKUP(E985,Table9[#All],2,0)</f>
        <v>0</v>
      </c>
      <c r="G985" s="23" t="s">
        <v>122</v>
      </c>
      <c r="H985" s="20">
        <f>VLOOKUP(G985,Table10[#All],2,0)</f>
        <v>0</v>
      </c>
      <c r="I985" s="23" t="s">
        <v>119</v>
      </c>
      <c r="J985" s="20">
        <f>VLOOKUP(I985,Table11[#All],2,0)</f>
        <v>0</v>
      </c>
      <c r="K985" s="23" t="s">
        <v>98</v>
      </c>
      <c r="L985" s="20">
        <f>VLOOKUP(K985,Table12[#All],2,0)</f>
        <v>0</v>
      </c>
      <c r="M985" s="23" t="s">
        <v>126</v>
      </c>
      <c r="N985" s="20">
        <f>VLOOKUP(M985,Table13[#All],2,0)</f>
        <v>0</v>
      </c>
      <c r="O985" s="23" t="s">
        <v>119</v>
      </c>
      <c r="P985" s="20">
        <f>VLOOKUP(O985,Table14[#All],2,0)</f>
        <v>0</v>
      </c>
      <c r="Q985" s="23" t="s">
        <v>104</v>
      </c>
      <c r="R985" s="20">
        <f>VLOOKUP(Q985,Table16[#All],2,0)</f>
        <v>0</v>
      </c>
      <c r="S985" s="23" t="s">
        <v>111</v>
      </c>
      <c r="T985" s="20">
        <f>VLOOKUP(S985,Table17[#All],2,0)</f>
        <v>0</v>
      </c>
      <c r="U985" s="24">
        <v>255900</v>
      </c>
    </row>
    <row r="986" spans="1:21">
      <c r="A986" s="19" t="s">
        <v>217</v>
      </c>
      <c r="B986" s="20">
        <f>VLOOKUP(A986,Table7[#All],2,)</f>
        <v>4</v>
      </c>
      <c r="C986" s="20" t="s">
        <v>91</v>
      </c>
      <c r="D986" s="20">
        <f>VLOOKUP(C986,Table8[#All],2,0)</f>
        <v>0</v>
      </c>
      <c r="E986" s="20" t="s">
        <v>179</v>
      </c>
      <c r="F986" s="20">
        <f>VLOOKUP(E986,Table9[#All],2,0)</f>
        <v>2</v>
      </c>
      <c r="G986" s="20" t="s">
        <v>176</v>
      </c>
      <c r="H986" s="20">
        <f>VLOOKUP(G986,Table10[#All],2,0)</f>
        <v>2</v>
      </c>
      <c r="I986" s="20" t="s">
        <v>83</v>
      </c>
      <c r="J986" s="20">
        <f>VLOOKUP(I986,Table11[#All],2,0)</f>
        <v>3</v>
      </c>
      <c r="K986" s="20" t="s">
        <v>83</v>
      </c>
      <c r="L986" s="20">
        <f>VLOOKUP(K986,Table12[#All],2,0)</f>
        <v>2</v>
      </c>
      <c r="M986" s="20" t="s">
        <v>98</v>
      </c>
      <c r="N986" s="20">
        <f>VLOOKUP(M986,Table13[#All],2,0)</f>
        <v>2</v>
      </c>
      <c r="O986" s="20" t="s">
        <v>119</v>
      </c>
      <c r="P986" s="20">
        <f>VLOOKUP(O986,Table14[#All],2,0)</f>
        <v>0</v>
      </c>
      <c r="Q986" s="20" t="s">
        <v>104</v>
      </c>
      <c r="R986" s="20">
        <f>VLOOKUP(Q986,Table16[#All],2,0)</f>
        <v>0</v>
      </c>
      <c r="S986" s="20" t="s">
        <v>111</v>
      </c>
      <c r="T986" s="20">
        <f>VLOOKUP(S986,Table17[#All],2,0)</f>
        <v>0</v>
      </c>
      <c r="U986" s="21">
        <v>126000</v>
      </c>
    </row>
    <row r="987" spans="1:21">
      <c r="A987" s="22" t="s">
        <v>206</v>
      </c>
      <c r="B987" s="20">
        <f>VLOOKUP(A987,Table7[#All],2,)</f>
        <v>15</v>
      </c>
      <c r="C987" s="23" t="s">
        <v>91</v>
      </c>
      <c r="D987" s="20">
        <f>VLOOKUP(C987,Table8[#All],2,0)</f>
        <v>0</v>
      </c>
      <c r="E987" s="23" t="s">
        <v>186</v>
      </c>
      <c r="F987" s="20">
        <f>VLOOKUP(E987,Table9[#All],2,0)</f>
        <v>1</v>
      </c>
      <c r="G987" s="23" t="s">
        <v>93</v>
      </c>
      <c r="H987" s="20">
        <f>VLOOKUP(G987,Table10[#All],2,0)</f>
        <v>1</v>
      </c>
      <c r="I987" s="23" t="s">
        <v>98</v>
      </c>
      <c r="J987" s="20">
        <f>VLOOKUP(I987,Table11[#All],2,0)</f>
        <v>1</v>
      </c>
      <c r="K987" s="23" t="s">
        <v>98</v>
      </c>
      <c r="L987" s="20">
        <f>VLOOKUP(K987,Table12[#All],2,0)</f>
        <v>0</v>
      </c>
      <c r="M987" s="23" t="s">
        <v>98</v>
      </c>
      <c r="N987" s="20">
        <f>VLOOKUP(M987,Table13[#All],2,0)</f>
        <v>2</v>
      </c>
      <c r="O987" s="23" t="s">
        <v>98</v>
      </c>
      <c r="P987" s="20">
        <f>VLOOKUP(O987,Table14[#All],2,0)</f>
        <v>1</v>
      </c>
      <c r="Q987" s="23" t="s">
        <v>104</v>
      </c>
      <c r="R987" s="20">
        <f>VLOOKUP(Q987,Table16[#All],2,0)</f>
        <v>0</v>
      </c>
      <c r="S987" s="23" t="s">
        <v>111</v>
      </c>
      <c r="T987" s="20">
        <f>VLOOKUP(S987,Table17[#All],2,0)</f>
        <v>0</v>
      </c>
      <c r="U987" s="24">
        <v>125000</v>
      </c>
    </row>
    <row r="988" spans="1:21">
      <c r="A988" s="19" t="s">
        <v>188</v>
      </c>
      <c r="B988" s="20">
        <f>VLOOKUP(A988,Table7[#All],2,)</f>
        <v>7</v>
      </c>
      <c r="C988" s="20" t="s">
        <v>90</v>
      </c>
      <c r="D988" s="20">
        <f>VLOOKUP(C988,Table8[#All],2,0)</f>
        <v>1</v>
      </c>
      <c r="E988" s="20" t="s">
        <v>92</v>
      </c>
      <c r="F988" s="20">
        <f>VLOOKUP(E988,Table9[#All],2,0)</f>
        <v>0</v>
      </c>
      <c r="G988" s="20" t="s">
        <v>176</v>
      </c>
      <c r="H988" s="20">
        <f>VLOOKUP(G988,Table10[#All],2,0)</f>
        <v>2</v>
      </c>
      <c r="I988" s="20" t="s">
        <v>98</v>
      </c>
      <c r="J988" s="20">
        <f>VLOOKUP(I988,Table11[#All],2,0)</f>
        <v>1</v>
      </c>
      <c r="K988" s="20" t="s">
        <v>139</v>
      </c>
      <c r="L988" s="20">
        <f>VLOOKUP(K988,Table12[#All],2,0)</f>
        <v>3</v>
      </c>
      <c r="M988" s="20" t="s">
        <v>119</v>
      </c>
      <c r="N988" s="20">
        <f>VLOOKUP(M988,Table13[#All],2,0)</f>
        <v>1</v>
      </c>
      <c r="O988" s="20" t="s">
        <v>119</v>
      </c>
      <c r="P988" s="20">
        <f>VLOOKUP(O988,Table14[#All],2,0)</f>
        <v>0</v>
      </c>
      <c r="Q988" s="20" t="s">
        <v>104</v>
      </c>
      <c r="R988" s="20">
        <f>VLOOKUP(Q988,Table16[#All],2,0)</f>
        <v>0</v>
      </c>
      <c r="S988" s="20" t="s">
        <v>111</v>
      </c>
      <c r="T988" s="20">
        <f>VLOOKUP(S988,Table17[#All],2,0)</f>
        <v>0</v>
      </c>
      <c r="U988" s="21">
        <v>117000</v>
      </c>
    </row>
    <row r="989" spans="1:21">
      <c r="A989" s="22" t="s">
        <v>147</v>
      </c>
      <c r="B989" s="20">
        <f>VLOOKUP(A989,Table7[#All],2,)</f>
        <v>10</v>
      </c>
      <c r="C989" s="23" t="s">
        <v>91</v>
      </c>
      <c r="D989" s="20">
        <f>VLOOKUP(C989,Table8[#All],2,0)</f>
        <v>0</v>
      </c>
      <c r="E989" s="23" t="s">
        <v>92</v>
      </c>
      <c r="F989" s="20">
        <f>VLOOKUP(E989,Table9[#All],2,0)</f>
        <v>0</v>
      </c>
      <c r="G989" s="23" t="s">
        <v>93</v>
      </c>
      <c r="H989" s="20">
        <f>VLOOKUP(G989,Table10[#All],2,0)</f>
        <v>1</v>
      </c>
      <c r="I989" s="23" t="s">
        <v>126</v>
      </c>
      <c r="J989" s="20">
        <f>VLOOKUP(I989,Table11[#All],2,0)</f>
        <v>2</v>
      </c>
      <c r="K989" s="23" t="s">
        <v>98</v>
      </c>
      <c r="L989" s="20">
        <f>VLOOKUP(K989,Table12[#All],2,0)</f>
        <v>0</v>
      </c>
      <c r="M989" s="23" t="s">
        <v>126</v>
      </c>
      <c r="N989" s="20">
        <f>VLOOKUP(M989,Table13[#All],2,0)</f>
        <v>0</v>
      </c>
      <c r="O989" s="23" t="s">
        <v>126</v>
      </c>
      <c r="P989" s="20">
        <f>VLOOKUP(O989,Table14[#All],2,0)</f>
        <v>2</v>
      </c>
      <c r="Q989" s="23" t="s">
        <v>104</v>
      </c>
      <c r="R989" s="20">
        <f>VLOOKUP(Q989,Table16[#All],2,0)</f>
        <v>0</v>
      </c>
      <c r="S989" s="23" t="s">
        <v>150</v>
      </c>
      <c r="T989" s="20">
        <f>VLOOKUP(S989,Table17[#All],2,0)</f>
        <v>2</v>
      </c>
      <c r="U989" s="24">
        <v>395192</v>
      </c>
    </row>
    <row r="990" spans="1:21">
      <c r="A990" s="19" t="s">
        <v>175</v>
      </c>
      <c r="B990" s="20">
        <f>VLOOKUP(A990,Table7[#All],2,)</f>
        <v>6</v>
      </c>
      <c r="C990" s="20" t="s">
        <v>91</v>
      </c>
      <c r="D990" s="20">
        <f>VLOOKUP(C990,Table8[#All],2,0)</f>
        <v>0</v>
      </c>
      <c r="E990" s="20" t="s">
        <v>92</v>
      </c>
      <c r="F990" s="20">
        <f>VLOOKUP(E990,Table9[#All],2,0)</f>
        <v>0</v>
      </c>
      <c r="G990" s="20" t="s">
        <v>122</v>
      </c>
      <c r="H990" s="20">
        <f>VLOOKUP(G990,Table10[#All],2,0)</f>
        <v>0</v>
      </c>
      <c r="I990" s="20" t="s">
        <v>98</v>
      </c>
      <c r="J990" s="20">
        <f>VLOOKUP(I990,Table11[#All],2,0)</f>
        <v>1</v>
      </c>
      <c r="K990" s="20" t="s">
        <v>98</v>
      </c>
      <c r="L990" s="20">
        <f>VLOOKUP(K990,Table12[#All],2,0)</f>
        <v>0</v>
      </c>
      <c r="M990" s="20" t="s">
        <v>98</v>
      </c>
      <c r="N990" s="20">
        <f>VLOOKUP(M990,Table13[#All],2,0)</f>
        <v>2</v>
      </c>
      <c r="O990" s="20" t="s">
        <v>119</v>
      </c>
      <c r="P990" s="20">
        <f>VLOOKUP(O990,Table14[#All],2,0)</f>
        <v>0</v>
      </c>
      <c r="Q990" s="20" t="s">
        <v>104</v>
      </c>
      <c r="R990" s="20">
        <f>VLOOKUP(Q990,Table16[#All],2,0)</f>
        <v>0</v>
      </c>
      <c r="S990" s="20" t="s">
        <v>111</v>
      </c>
      <c r="T990" s="20">
        <f>VLOOKUP(S990,Table17[#All],2,0)</f>
        <v>0</v>
      </c>
      <c r="U990" s="21">
        <v>195000</v>
      </c>
    </row>
    <row r="991" spans="1:21">
      <c r="A991" s="22" t="s">
        <v>163</v>
      </c>
      <c r="B991" s="20">
        <f>VLOOKUP(A991,Table7[#All],2,)</f>
        <v>5</v>
      </c>
      <c r="C991" s="23" t="s">
        <v>91</v>
      </c>
      <c r="D991" s="20">
        <f>VLOOKUP(C991,Table8[#All],2,0)</f>
        <v>0</v>
      </c>
      <c r="E991" s="23" t="s">
        <v>92</v>
      </c>
      <c r="F991" s="20">
        <f>VLOOKUP(E991,Table9[#All],2,0)</f>
        <v>0</v>
      </c>
      <c r="G991" s="23" t="s">
        <v>122</v>
      </c>
      <c r="H991" s="20">
        <f>VLOOKUP(G991,Table10[#All],2,0)</f>
        <v>0</v>
      </c>
      <c r="I991" s="23" t="s">
        <v>119</v>
      </c>
      <c r="J991" s="20">
        <f>VLOOKUP(I991,Table11[#All],2,0)</f>
        <v>0</v>
      </c>
      <c r="K991" s="23" t="s">
        <v>119</v>
      </c>
      <c r="L991" s="20">
        <f>VLOOKUP(K991,Table12[#All],2,0)</f>
        <v>1</v>
      </c>
      <c r="M991" s="23" t="s">
        <v>126</v>
      </c>
      <c r="N991" s="20">
        <f>VLOOKUP(M991,Table13[#All],2,0)</f>
        <v>0</v>
      </c>
      <c r="O991" s="23" t="s">
        <v>119</v>
      </c>
      <c r="P991" s="20">
        <f>VLOOKUP(O991,Table14[#All],2,0)</f>
        <v>0</v>
      </c>
      <c r="Q991" s="23" t="s">
        <v>104</v>
      </c>
      <c r="R991" s="20">
        <f>VLOOKUP(Q991,Table16[#All],2,0)</f>
        <v>0</v>
      </c>
      <c r="S991" s="23" t="s">
        <v>150</v>
      </c>
      <c r="T991" s="20">
        <f>VLOOKUP(S991,Table17[#All],2,0)</f>
        <v>2</v>
      </c>
      <c r="U991" s="24">
        <v>197000</v>
      </c>
    </row>
    <row r="992" spans="1:21">
      <c r="A992" s="19" t="s">
        <v>162</v>
      </c>
      <c r="B992" s="20">
        <f>VLOOKUP(A992,Table7[#All],2,)</f>
        <v>3</v>
      </c>
      <c r="C992" s="20" t="s">
        <v>91</v>
      </c>
      <c r="D992" s="20">
        <f>VLOOKUP(C992,Table8[#All],2,0)</f>
        <v>0</v>
      </c>
      <c r="E992" s="20" t="s">
        <v>92</v>
      </c>
      <c r="F992" s="20">
        <f>VLOOKUP(E992,Table9[#All],2,0)</f>
        <v>0</v>
      </c>
      <c r="G992" s="20" t="s">
        <v>122</v>
      </c>
      <c r="H992" s="20">
        <f>VLOOKUP(G992,Table10[#All],2,0)</f>
        <v>0</v>
      </c>
      <c r="I992" s="20" t="s">
        <v>119</v>
      </c>
      <c r="J992" s="20">
        <f>VLOOKUP(I992,Table11[#All],2,0)</f>
        <v>0</v>
      </c>
      <c r="K992" s="20" t="s">
        <v>98</v>
      </c>
      <c r="L992" s="20">
        <f>VLOOKUP(K992,Table12[#All],2,0)</f>
        <v>0</v>
      </c>
      <c r="M992" s="20" t="s">
        <v>126</v>
      </c>
      <c r="N992" s="20">
        <f>VLOOKUP(M992,Table13[#All],2,0)</f>
        <v>0</v>
      </c>
      <c r="O992" s="20" t="s">
        <v>119</v>
      </c>
      <c r="P992" s="20">
        <f>VLOOKUP(O992,Table14[#All],2,0)</f>
        <v>0</v>
      </c>
      <c r="Q992" s="20" t="s">
        <v>104</v>
      </c>
      <c r="R992" s="20">
        <f>VLOOKUP(Q992,Table16[#All],2,0)</f>
        <v>0</v>
      </c>
      <c r="S992" s="20" t="s">
        <v>111</v>
      </c>
      <c r="T992" s="20">
        <f>VLOOKUP(S992,Table17[#All],2,0)</f>
        <v>0</v>
      </c>
      <c r="U992" s="21">
        <v>348000</v>
      </c>
    </row>
    <row r="993" spans="1:21">
      <c r="A993" s="22" t="s">
        <v>188</v>
      </c>
      <c r="B993" s="20">
        <f>VLOOKUP(A993,Table7[#All],2,)</f>
        <v>7</v>
      </c>
      <c r="C993" s="23" t="s">
        <v>182</v>
      </c>
      <c r="D993" s="20">
        <f>VLOOKUP(C993,Table8[#All],2,0)</f>
        <v>3</v>
      </c>
      <c r="E993" s="23" t="s">
        <v>92</v>
      </c>
      <c r="F993" s="20">
        <f>VLOOKUP(E993,Table9[#All],2,0)</f>
        <v>0</v>
      </c>
      <c r="G993" s="23" t="s">
        <v>122</v>
      </c>
      <c r="H993" s="20">
        <f>VLOOKUP(G993,Table10[#All],2,0)</f>
        <v>0</v>
      </c>
      <c r="I993" s="23" t="s">
        <v>98</v>
      </c>
      <c r="J993" s="20">
        <f>VLOOKUP(I993,Table11[#All],2,0)</f>
        <v>1</v>
      </c>
      <c r="K993" s="23" t="s">
        <v>98</v>
      </c>
      <c r="L993" s="20">
        <f>VLOOKUP(K993,Table12[#All],2,0)</f>
        <v>0</v>
      </c>
      <c r="M993" s="23" t="s">
        <v>119</v>
      </c>
      <c r="N993" s="20">
        <f>VLOOKUP(M993,Table13[#All],2,0)</f>
        <v>1</v>
      </c>
      <c r="O993" s="23" t="s">
        <v>119</v>
      </c>
      <c r="P993" s="20">
        <f>VLOOKUP(O993,Table14[#All],2,0)</f>
        <v>0</v>
      </c>
      <c r="Q993" s="23" t="s">
        <v>191</v>
      </c>
      <c r="R993" s="20">
        <f>VLOOKUP(Q993,Table16[#All],2,0)</f>
        <v>2</v>
      </c>
      <c r="S993" s="23" t="s">
        <v>111</v>
      </c>
      <c r="T993" s="20">
        <f>VLOOKUP(S993,Table17[#All],2,0)</f>
        <v>0</v>
      </c>
      <c r="U993" s="24">
        <v>168000</v>
      </c>
    </row>
    <row r="994" spans="1:21">
      <c r="A994" s="19" t="s">
        <v>89</v>
      </c>
      <c r="B994" s="20">
        <f>VLOOKUP(A994,Table7[#All],2,)</f>
        <v>11</v>
      </c>
      <c r="C994" s="20" t="s">
        <v>91</v>
      </c>
      <c r="D994" s="20">
        <f>VLOOKUP(C994,Table8[#All],2,0)</f>
        <v>0</v>
      </c>
      <c r="E994" s="20" t="s">
        <v>92</v>
      </c>
      <c r="F994" s="20">
        <f>VLOOKUP(E994,Table9[#All],2,0)</f>
        <v>0</v>
      </c>
      <c r="G994" s="20" t="s">
        <v>122</v>
      </c>
      <c r="H994" s="20">
        <f>VLOOKUP(G994,Table10[#All],2,0)</f>
        <v>0</v>
      </c>
      <c r="I994" s="20" t="s">
        <v>98</v>
      </c>
      <c r="J994" s="20">
        <f>VLOOKUP(I994,Table11[#All],2,0)</f>
        <v>1</v>
      </c>
      <c r="K994" s="20" t="s">
        <v>98</v>
      </c>
      <c r="L994" s="20">
        <f>VLOOKUP(K994,Table12[#All],2,0)</f>
        <v>0</v>
      </c>
      <c r="M994" s="20" t="s">
        <v>119</v>
      </c>
      <c r="N994" s="20">
        <f>VLOOKUP(M994,Table13[#All],2,0)</f>
        <v>1</v>
      </c>
      <c r="O994" s="20" t="s">
        <v>119</v>
      </c>
      <c r="P994" s="20">
        <f>VLOOKUP(O994,Table14[#All],2,0)</f>
        <v>0</v>
      </c>
      <c r="Q994" s="20" t="s">
        <v>104</v>
      </c>
      <c r="R994" s="20">
        <f>VLOOKUP(Q994,Table16[#All],2,0)</f>
        <v>0</v>
      </c>
      <c r="S994" s="20" t="s">
        <v>111</v>
      </c>
      <c r="T994" s="20">
        <f>VLOOKUP(S994,Table17[#All],2,0)</f>
        <v>0</v>
      </c>
      <c r="U994" s="21">
        <v>187000</v>
      </c>
    </row>
    <row r="995" spans="1:21">
      <c r="A995" s="22" t="s">
        <v>209</v>
      </c>
      <c r="B995" s="20">
        <f>VLOOKUP(A995,Table7[#All],2,)</f>
        <v>0</v>
      </c>
      <c r="C995" s="23" t="s">
        <v>91</v>
      </c>
      <c r="D995" s="20">
        <f>VLOOKUP(C995,Table8[#All],2,0)</f>
        <v>0</v>
      </c>
      <c r="E995" s="23" t="s">
        <v>92</v>
      </c>
      <c r="F995" s="20">
        <f>VLOOKUP(E995,Table9[#All],2,0)</f>
        <v>0</v>
      </c>
      <c r="G995" s="23" t="s">
        <v>122</v>
      </c>
      <c r="H995" s="20">
        <f>VLOOKUP(G995,Table10[#All],2,0)</f>
        <v>0</v>
      </c>
      <c r="I995" s="23" t="s">
        <v>119</v>
      </c>
      <c r="J995" s="20">
        <f>VLOOKUP(I995,Table11[#All],2,0)</f>
        <v>0</v>
      </c>
      <c r="K995" s="23" t="s">
        <v>98</v>
      </c>
      <c r="L995" s="20">
        <f>VLOOKUP(K995,Table12[#All],2,0)</f>
        <v>0</v>
      </c>
      <c r="M995" s="23" t="s">
        <v>126</v>
      </c>
      <c r="N995" s="20">
        <f>VLOOKUP(M995,Table13[#All],2,0)</f>
        <v>0</v>
      </c>
      <c r="O995" s="23" t="s">
        <v>119</v>
      </c>
      <c r="P995" s="20">
        <f>VLOOKUP(O995,Table14[#All],2,0)</f>
        <v>0</v>
      </c>
      <c r="Q995" s="23" t="s">
        <v>104</v>
      </c>
      <c r="R995" s="20">
        <f>VLOOKUP(Q995,Table16[#All],2,0)</f>
        <v>0</v>
      </c>
      <c r="S995" s="23" t="s">
        <v>150</v>
      </c>
      <c r="T995" s="20">
        <f>VLOOKUP(S995,Table17[#All],2,0)</f>
        <v>2</v>
      </c>
      <c r="U995" s="24">
        <v>173900</v>
      </c>
    </row>
    <row r="996" spans="1:21">
      <c r="A996" s="19" t="s">
        <v>147</v>
      </c>
      <c r="B996" s="20">
        <f>VLOOKUP(A996,Table7[#All],2,)</f>
        <v>10</v>
      </c>
      <c r="C996" s="20" t="s">
        <v>91</v>
      </c>
      <c r="D996" s="20">
        <f>VLOOKUP(C996,Table8[#All],2,0)</f>
        <v>0</v>
      </c>
      <c r="E996" s="20" t="s">
        <v>92</v>
      </c>
      <c r="F996" s="20">
        <f>VLOOKUP(E996,Table9[#All],2,0)</f>
        <v>0</v>
      </c>
      <c r="G996" s="20" t="s">
        <v>93</v>
      </c>
      <c r="H996" s="20">
        <f>VLOOKUP(G996,Table10[#All],2,0)</f>
        <v>1</v>
      </c>
      <c r="I996" s="20" t="s">
        <v>126</v>
      </c>
      <c r="J996" s="20">
        <f>VLOOKUP(I996,Table11[#All],2,0)</f>
        <v>2</v>
      </c>
      <c r="K996" s="20" t="s">
        <v>98</v>
      </c>
      <c r="L996" s="20">
        <f>VLOOKUP(K996,Table12[#All],2,0)</f>
        <v>0</v>
      </c>
      <c r="M996" s="20" t="s">
        <v>126</v>
      </c>
      <c r="N996" s="20">
        <f>VLOOKUP(M996,Table13[#All],2,0)</f>
        <v>0</v>
      </c>
      <c r="O996" s="20" t="s">
        <v>126</v>
      </c>
      <c r="P996" s="20">
        <f>VLOOKUP(O996,Table14[#All],2,0)</f>
        <v>2</v>
      </c>
      <c r="Q996" s="20" t="s">
        <v>104</v>
      </c>
      <c r="R996" s="20">
        <f>VLOOKUP(Q996,Table16[#All],2,0)</f>
        <v>0</v>
      </c>
      <c r="S996" s="20" t="s">
        <v>111</v>
      </c>
      <c r="T996" s="20">
        <f>VLOOKUP(S996,Table17[#All],2,0)</f>
        <v>0</v>
      </c>
      <c r="U996" s="21">
        <v>337500</v>
      </c>
    </row>
    <row r="997" spans="1:21">
      <c r="A997" s="22" t="s">
        <v>197</v>
      </c>
      <c r="B997" s="20">
        <f>VLOOKUP(A997,Table7[#All],2,)</f>
        <v>8</v>
      </c>
      <c r="C997" s="23" t="s">
        <v>90</v>
      </c>
      <c r="D997" s="20">
        <f>VLOOKUP(C997,Table8[#All],2,0)</f>
        <v>1</v>
      </c>
      <c r="E997" s="23" t="s">
        <v>92</v>
      </c>
      <c r="F997" s="20">
        <f>VLOOKUP(E997,Table9[#All],2,0)</f>
        <v>0</v>
      </c>
      <c r="G997" s="23" t="s">
        <v>176</v>
      </c>
      <c r="H997" s="20">
        <f>VLOOKUP(G997,Table10[#All],2,0)</f>
        <v>2</v>
      </c>
      <c r="I997" s="23" t="s">
        <v>98</v>
      </c>
      <c r="J997" s="20">
        <f>VLOOKUP(I997,Table11[#All],2,0)</f>
        <v>1</v>
      </c>
      <c r="K997" s="23" t="s">
        <v>98</v>
      </c>
      <c r="L997" s="20">
        <f>VLOOKUP(K997,Table12[#All],2,0)</f>
        <v>0</v>
      </c>
      <c r="M997" s="23" t="s">
        <v>98</v>
      </c>
      <c r="N997" s="20">
        <f>VLOOKUP(M997,Table13[#All],2,0)</f>
        <v>2</v>
      </c>
      <c r="O997" s="23" t="s">
        <v>98</v>
      </c>
      <c r="P997" s="20">
        <f>VLOOKUP(O997,Table14[#All],2,0)</f>
        <v>1</v>
      </c>
      <c r="Q997" s="23" t="s">
        <v>104</v>
      </c>
      <c r="R997" s="20">
        <f>VLOOKUP(Q997,Table16[#All],2,0)</f>
        <v>0</v>
      </c>
      <c r="S997" s="23" t="s">
        <v>172</v>
      </c>
      <c r="T997" s="20">
        <f>VLOOKUP(S997,Table17[#All],2,0)</f>
        <v>1</v>
      </c>
      <c r="U997" s="24">
        <v>121600</v>
      </c>
    </row>
    <row r="998" spans="1:21">
      <c r="A998" s="19" t="s">
        <v>89</v>
      </c>
      <c r="B998" s="20">
        <f>VLOOKUP(A998,Table7[#All],2,)</f>
        <v>11</v>
      </c>
      <c r="C998" s="20" t="s">
        <v>91</v>
      </c>
      <c r="D998" s="20">
        <f>VLOOKUP(C998,Table8[#All],2,0)</f>
        <v>0</v>
      </c>
      <c r="E998" s="20" t="s">
        <v>92</v>
      </c>
      <c r="F998" s="20">
        <f>VLOOKUP(E998,Table9[#All],2,0)</f>
        <v>0</v>
      </c>
      <c r="G998" s="20" t="s">
        <v>93</v>
      </c>
      <c r="H998" s="20">
        <f>VLOOKUP(G998,Table10[#All],2,0)</f>
        <v>1</v>
      </c>
      <c r="I998" s="20" t="s">
        <v>98</v>
      </c>
      <c r="J998" s="20">
        <f>VLOOKUP(I998,Table11[#All],2,0)</f>
        <v>1</v>
      </c>
      <c r="K998" s="20" t="s">
        <v>98</v>
      </c>
      <c r="L998" s="20">
        <f>VLOOKUP(K998,Table12[#All],2,0)</f>
        <v>0</v>
      </c>
      <c r="M998" s="20" t="s">
        <v>98</v>
      </c>
      <c r="N998" s="20">
        <f>VLOOKUP(M998,Table13[#All],2,0)</f>
        <v>2</v>
      </c>
      <c r="O998" s="20" t="s">
        <v>98</v>
      </c>
      <c r="P998" s="20">
        <f>VLOOKUP(O998,Table14[#All],2,0)</f>
        <v>1</v>
      </c>
      <c r="Q998" s="20" t="s">
        <v>104</v>
      </c>
      <c r="R998" s="20">
        <f>VLOOKUP(Q998,Table16[#All],2,0)</f>
        <v>0</v>
      </c>
      <c r="S998" s="20" t="s">
        <v>111</v>
      </c>
      <c r="T998" s="20">
        <f>VLOOKUP(S998,Table17[#All],2,0)</f>
        <v>0</v>
      </c>
      <c r="U998" s="21">
        <v>136500</v>
      </c>
    </row>
    <row r="999" spans="1:21">
      <c r="A999" s="22" t="s">
        <v>175</v>
      </c>
      <c r="B999" s="20">
        <f>VLOOKUP(A999,Table7[#All],2,)</f>
        <v>6</v>
      </c>
      <c r="C999" s="23" t="s">
        <v>221</v>
      </c>
      <c r="D999" s="20">
        <f>VLOOKUP(C999,Table8[#All],2,0)</f>
        <v>7</v>
      </c>
      <c r="E999" s="23" t="s">
        <v>92</v>
      </c>
      <c r="F999" s="20">
        <f>VLOOKUP(E999,Table9[#All],2,0)</f>
        <v>0</v>
      </c>
      <c r="G999" s="23" t="s">
        <v>93</v>
      </c>
      <c r="H999" s="20">
        <f>VLOOKUP(G999,Table10[#All],2,0)</f>
        <v>1</v>
      </c>
      <c r="I999" s="23" t="s">
        <v>98</v>
      </c>
      <c r="J999" s="20">
        <f>VLOOKUP(I999,Table11[#All],2,0)</f>
        <v>1</v>
      </c>
      <c r="K999" s="23" t="s">
        <v>98</v>
      </c>
      <c r="L999" s="20">
        <f>VLOOKUP(K999,Table12[#All],2,0)</f>
        <v>0</v>
      </c>
      <c r="M999" s="23" t="s">
        <v>98</v>
      </c>
      <c r="N999" s="20">
        <f>VLOOKUP(M999,Table13[#All],2,0)</f>
        <v>2</v>
      </c>
      <c r="O999" s="23" t="s">
        <v>98</v>
      </c>
      <c r="P999" s="20">
        <f>VLOOKUP(O999,Table14[#All],2,0)</f>
        <v>1</v>
      </c>
      <c r="Q999" s="23" t="s">
        <v>104</v>
      </c>
      <c r="R999" s="20">
        <f>VLOOKUP(Q999,Table16[#All],2,0)</f>
        <v>0</v>
      </c>
      <c r="S999" s="23" t="s">
        <v>111</v>
      </c>
      <c r="T999" s="20">
        <f>VLOOKUP(S999,Table17[#All],2,0)</f>
        <v>0</v>
      </c>
      <c r="U999" s="24">
        <v>185000</v>
      </c>
    </row>
    <row r="1000" spans="1:21">
      <c r="A1000" s="19" t="s">
        <v>214</v>
      </c>
      <c r="B1000" s="20">
        <f>VLOOKUP(A1000,Table7[#All],2,)</f>
        <v>13</v>
      </c>
      <c r="C1000" s="20" t="s">
        <v>91</v>
      </c>
      <c r="D1000" s="20">
        <f>VLOOKUP(C1000,Table8[#All],2,0)</f>
        <v>0</v>
      </c>
      <c r="E1000" s="20" t="s">
        <v>92</v>
      </c>
      <c r="F1000" s="20">
        <f>VLOOKUP(E1000,Table9[#All],2,0)</f>
        <v>0</v>
      </c>
      <c r="G1000" s="20" t="s">
        <v>93</v>
      </c>
      <c r="H1000" s="20">
        <f>VLOOKUP(G1000,Table10[#All],2,0)</f>
        <v>1</v>
      </c>
      <c r="I1000" s="20" t="s">
        <v>98</v>
      </c>
      <c r="J1000" s="20">
        <f>VLOOKUP(I1000,Table11[#All],2,0)</f>
        <v>1</v>
      </c>
      <c r="K1000" s="20" t="s">
        <v>139</v>
      </c>
      <c r="L1000" s="20">
        <f>VLOOKUP(K1000,Table12[#All],2,0)</f>
        <v>3</v>
      </c>
      <c r="M1000" s="20" t="s">
        <v>139</v>
      </c>
      <c r="N1000" s="20">
        <f>VLOOKUP(M1000,Table13[#All],2,0)</f>
        <v>3</v>
      </c>
      <c r="O1000" s="20" t="s">
        <v>98</v>
      </c>
      <c r="P1000" s="20">
        <f>VLOOKUP(O1000,Table14[#All],2,0)</f>
        <v>1</v>
      </c>
      <c r="Q1000" s="20" t="s">
        <v>191</v>
      </c>
      <c r="R1000" s="20">
        <f>VLOOKUP(Q1000,Table16[#All],2,0)</f>
        <v>2</v>
      </c>
      <c r="S1000" s="20" t="s">
        <v>111</v>
      </c>
      <c r="T1000" s="20">
        <f>VLOOKUP(S1000,Table17[#All],2,0)</f>
        <v>0</v>
      </c>
      <c r="U1000" s="21">
        <v>91000</v>
      </c>
    </row>
    <row r="1001" spans="1:21">
      <c r="A1001" s="22" t="s">
        <v>209</v>
      </c>
      <c r="B1001" s="20">
        <f>VLOOKUP(A1001,Table7[#All],2,)</f>
        <v>0</v>
      </c>
      <c r="C1001" s="23" t="s">
        <v>91</v>
      </c>
      <c r="D1001" s="20">
        <f>VLOOKUP(C1001,Table8[#All],2,0)</f>
        <v>0</v>
      </c>
      <c r="E1001" s="23" t="s">
        <v>92</v>
      </c>
      <c r="F1001" s="20">
        <f>VLOOKUP(E1001,Table9[#All],2,0)</f>
        <v>0</v>
      </c>
      <c r="G1001" s="23" t="s">
        <v>93</v>
      </c>
      <c r="H1001" s="20">
        <f>VLOOKUP(G1001,Table10[#All],2,0)</f>
        <v>1</v>
      </c>
      <c r="I1001" s="23" t="s">
        <v>119</v>
      </c>
      <c r="J1001" s="20">
        <f>VLOOKUP(I1001,Table11[#All],2,0)</f>
        <v>0</v>
      </c>
      <c r="K1001" s="23" t="s">
        <v>98</v>
      </c>
      <c r="L1001" s="20">
        <f>VLOOKUP(K1001,Table12[#All],2,0)</f>
        <v>0</v>
      </c>
      <c r="M1001" s="23" t="s">
        <v>126</v>
      </c>
      <c r="N1001" s="20">
        <f>VLOOKUP(M1001,Table13[#All],2,0)</f>
        <v>0</v>
      </c>
      <c r="O1001" s="23" t="s">
        <v>119</v>
      </c>
      <c r="P1001" s="20">
        <f>VLOOKUP(O1001,Table14[#All],2,0)</f>
        <v>0</v>
      </c>
      <c r="Q1001" s="23" t="s">
        <v>104</v>
      </c>
      <c r="R1001" s="20">
        <f>VLOOKUP(Q1001,Table16[#All],2,0)</f>
        <v>0</v>
      </c>
      <c r="S1001" s="23" t="s">
        <v>111</v>
      </c>
      <c r="T1001" s="20">
        <f>VLOOKUP(S1001,Table17[#All],2,0)</f>
        <v>0</v>
      </c>
      <c r="U1001" s="24">
        <v>206000</v>
      </c>
    </row>
    <row r="1002" spans="1:21">
      <c r="A1002" s="19" t="s">
        <v>206</v>
      </c>
      <c r="B1002" s="20">
        <f>VLOOKUP(A1002,Table7[#All],2,)</f>
        <v>15</v>
      </c>
      <c r="C1002" s="20" t="s">
        <v>91</v>
      </c>
      <c r="D1002" s="20">
        <f>VLOOKUP(C1002,Table8[#All],2,0)</f>
        <v>0</v>
      </c>
      <c r="E1002" s="20" t="s">
        <v>92</v>
      </c>
      <c r="F1002" s="20">
        <f>VLOOKUP(E1002,Table9[#All],2,0)</f>
        <v>0</v>
      </c>
      <c r="G1002" s="20" t="s">
        <v>93</v>
      </c>
      <c r="H1002" s="20">
        <f>VLOOKUP(G1002,Table10[#All],2,0)</f>
        <v>1</v>
      </c>
      <c r="I1002" s="20" t="s">
        <v>83</v>
      </c>
      <c r="J1002" s="20">
        <f>VLOOKUP(I1002,Table11[#All],2,0)</f>
        <v>3</v>
      </c>
      <c r="K1002" s="20" t="s">
        <v>83</v>
      </c>
      <c r="L1002" s="20">
        <f>VLOOKUP(K1002,Table12[#All],2,0)</f>
        <v>2</v>
      </c>
      <c r="M1002" s="20" t="s">
        <v>139</v>
      </c>
      <c r="N1002" s="20">
        <f>VLOOKUP(M1002,Table13[#All],2,0)</f>
        <v>3</v>
      </c>
      <c r="O1002" s="20" t="s">
        <v>139</v>
      </c>
      <c r="P1002" s="20">
        <f>VLOOKUP(O1002,Table14[#All],2,0)</f>
        <v>3</v>
      </c>
      <c r="Q1002" s="20" t="s">
        <v>104</v>
      </c>
      <c r="R1002" s="20">
        <f>VLOOKUP(Q1002,Table16[#All],2,0)</f>
        <v>0</v>
      </c>
      <c r="S1002" s="20" t="s">
        <v>111</v>
      </c>
      <c r="T1002" s="20">
        <f>VLOOKUP(S1002,Table17[#All],2,0)</f>
        <v>0</v>
      </c>
      <c r="U1002" s="21">
        <v>82000</v>
      </c>
    </row>
    <row r="1003" spans="1:21">
      <c r="A1003" s="22" t="s">
        <v>188</v>
      </c>
      <c r="B1003" s="20">
        <f>VLOOKUP(A1003,Table7[#All],2,)</f>
        <v>7</v>
      </c>
      <c r="C1003" s="23" t="s">
        <v>91</v>
      </c>
      <c r="D1003" s="20">
        <f>VLOOKUP(C1003,Table8[#All],2,0)</f>
        <v>0</v>
      </c>
      <c r="E1003" s="23" t="s">
        <v>92</v>
      </c>
      <c r="F1003" s="20">
        <f>VLOOKUP(E1003,Table9[#All],2,0)</f>
        <v>0</v>
      </c>
      <c r="G1003" s="23" t="s">
        <v>93</v>
      </c>
      <c r="H1003" s="20">
        <f>VLOOKUP(G1003,Table10[#All],2,0)</f>
        <v>1</v>
      </c>
      <c r="I1003" s="23" t="s">
        <v>139</v>
      </c>
      <c r="J1003" s="20">
        <f>VLOOKUP(I1003,Table11[#All],2,0)</f>
        <v>4</v>
      </c>
      <c r="K1003" s="23" t="s">
        <v>98</v>
      </c>
      <c r="L1003" s="20">
        <f>VLOOKUP(K1003,Table12[#All],2,0)</f>
        <v>0</v>
      </c>
      <c r="M1003" s="23" t="s">
        <v>126</v>
      </c>
      <c r="N1003" s="20">
        <f>VLOOKUP(M1003,Table13[#All],2,0)</f>
        <v>0</v>
      </c>
      <c r="O1003" s="23" t="s">
        <v>126</v>
      </c>
      <c r="P1003" s="20">
        <f>VLOOKUP(O1003,Table14[#All],2,0)</f>
        <v>2</v>
      </c>
      <c r="Q1003" s="23" t="s">
        <v>167</v>
      </c>
      <c r="R1003" s="20">
        <f>VLOOKUP(Q1003,Table16[#All],2,0)</f>
        <v>1</v>
      </c>
      <c r="S1003" s="23" t="s">
        <v>172</v>
      </c>
      <c r="T1003" s="20">
        <f>VLOOKUP(S1003,Table17[#All],2,0)</f>
        <v>1</v>
      </c>
      <c r="U1003" s="24">
        <v>86000</v>
      </c>
    </row>
    <row r="1004" spans="1:21">
      <c r="A1004" s="19" t="s">
        <v>163</v>
      </c>
      <c r="B1004" s="20">
        <f>VLOOKUP(A1004,Table7[#All],2,)</f>
        <v>5</v>
      </c>
      <c r="C1004" s="20" t="s">
        <v>225</v>
      </c>
      <c r="D1004" s="20">
        <f>VLOOKUP(C1004,Table8[#All],2,0)</f>
        <v>6</v>
      </c>
      <c r="E1004" s="20" t="s">
        <v>92</v>
      </c>
      <c r="F1004" s="20">
        <f>VLOOKUP(E1004,Table9[#All],2,0)</f>
        <v>0</v>
      </c>
      <c r="G1004" s="20" t="s">
        <v>93</v>
      </c>
      <c r="H1004" s="20">
        <f>VLOOKUP(G1004,Table10[#All],2,0)</f>
        <v>1</v>
      </c>
      <c r="I1004" s="20" t="s">
        <v>119</v>
      </c>
      <c r="J1004" s="20">
        <f>VLOOKUP(I1004,Table11[#All],2,0)</f>
        <v>0</v>
      </c>
      <c r="K1004" s="20" t="s">
        <v>98</v>
      </c>
      <c r="L1004" s="20">
        <f>VLOOKUP(K1004,Table12[#All],2,0)</f>
        <v>0</v>
      </c>
      <c r="M1004" s="20" t="s">
        <v>126</v>
      </c>
      <c r="N1004" s="20">
        <f>VLOOKUP(M1004,Table13[#All],2,0)</f>
        <v>0</v>
      </c>
      <c r="O1004" s="20" t="s">
        <v>119</v>
      </c>
      <c r="P1004" s="20">
        <f>VLOOKUP(O1004,Table14[#All],2,0)</f>
        <v>0</v>
      </c>
      <c r="Q1004" s="20" t="s">
        <v>104</v>
      </c>
      <c r="R1004" s="20">
        <f>VLOOKUP(Q1004,Table16[#All],2,0)</f>
        <v>0</v>
      </c>
      <c r="S1004" s="20" t="s">
        <v>111</v>
      </c>
      <c r="T1004" s="20">
        <f>VLOOKUP(S1004,Table17[#All],2,0)</f>
        <v>0</v>
      </c>
      <c r="U1004" s="21">
        <v>232000</v>
      </c>
    </row>
    <row r="1005" spans="1:21">
      <c r="A1005" s="22" t="s">
        <v>175</v>
      </c>
      <c r="B1005" s="20">
        <f>VLOOKUP(A1005,Table7[#All],2,)</f>
        <v>6</v>
      </c>
      <c r="C1005" s="23" t="s">
        <v>90</v>
      </c>
      <c r="D1005" s="20">
        <f>VLOOKUP(C1005,Table8[#All],2,0)</f>
        <v>1</v>
      </c>
      <c r="E1005" s="23" t="s">
        <v>179</v>
      </c>
      <c r="F1005" s="20">
        <f>VLOOKUP(E1005,Table9[#All],2,0)</f>
        <v>2</v>
      </c>
      <c r="G1005" s="23" t="s">
        <v>93</v>
      </c>
      <c r="H1005" s="20">
        <f>VLOOKUP(G1005,Table10[#All],2,0)</f>
        <v>1</v>
      </c>
      <c r="I1005" s="23" t="s">
        <v>98</v>
      </c>
      <c r="J1005" s="20">
        <f>VLOOKUP(I1005,Table11[#All],2,0)</f>
        <v>1</v>
      </c>
      <c r="K1005" s="23" t="s">
        <v>98</v>
      </c>
      <c r="L1005" s="20">
        <f>VLOOKUP(K1005,Table12[#All],2,0)</f>
        <v>0</v>
      </c>
      <c r="M1005" s="23" t="s">
        <v>139</v>
      </c>
      <c r="N1005" s="20">
        <f>VLOOKUP(M1005,Table13[#All],2,0)</f>
        <v>3</v>
      </c>
      <c r="O1005" s="23" t="s">
        <v>98</v>
      </c>
      <c r="P1005" s="20">
        <f>VLOOKUP(O1005,Table14[#All],2,0)</f>
        <v>1</v>
      </c>
      <c r="Q1005" s="23" t="s">
        <v>104</v>
      </c>
      <c r="R1005" s="20">
        <f>VLOOKUP(Q1005,Table16[#All],2,0)</f>
        <v>0</v>
      </c>
      <c r="S1005" s="23" t="s">
        <v>111</v>
      </c>
      <c r="T1005" s="20">
        <f>VLOOKUP(S1005,Table17[#All],2,0)</f>
        <v>0</v>
      </c>
      <c r="U1005" s="24">
        <v>136905</v>
      </c>
    </row>
    <row r="1006" spans="1:21">
      <c r="A1006" s="19" t="s">
        <v>156</v>
      </c>
      <c r="B1006" s="20">
        <f>VLOOKUP(A1006,Table7[#All],2,)</f>
        <v>21</v>
      </c>
      <c r="C1006" s="20" t="s">
        <v>91</v>
      </c>
      <c r="D1006" s="20">
        <f>VLOOKUP(C1006,Table8[#All],2,0)</f>
        <v>0</v>
      </c>
      <c r="E1006" s="20" t="s">
        <v>129</v>
      </c>
      <c r="F1006" s="20">
        <f>VLOOKUP(E1006,Table9[#All],2,0)</f>
        <v>3</v>
      </c>
      <c r="G1006" s="20" t="s">
        <v>93</v>
      </c>
      <c r="H1006" s="20">
        <f>VLOOKUP(G1006,Table10[#All],2,0)</f>
        <v>1</v>
      </c>
      <c r="I1006" s="20" t="s">
        <v>119</v>
      </c>
      <c r="J1006" s="20">
        <f>VLOOKUP(I1006,Table11[#All],2,0)</f>
        <v>0</v>
      </c>
      <c r="K1006" s="20" t="s">
        <v>98</v>
      </c>
      <c r="L1006" s="20">
        <f>VLOOKUP(K1006,Table12[#All],2,0)</f>
        <v>0</v>
      </c>
      <c r="M1006" s="20" t="s">
        <v>126</v>
      </c>
      <c r="N1006" s="20">
        <f>VLOOKUP(M1006,Table13[#All],2,0)</f>
        <v>0</v>
      </c>
      <c r="O1006" s="20" t="s">
        <v>119</v>
      </c>
      <c r="P1006" s="20">
        <f>VLOOKUP(O1006,Table14[#All],2,0)</f>
        <v>0</v>
      </c>
      <c r="Q1006" s="20" t="s">
        <v>104</v>
      </c>
      <c r="R1006" s="20">
        <f>VLOOKUP(Q1006,Table16[#All],2,0)</f>
        <v>0</v>
      </c>
      <c r="S1006" s="20" t="s">
        <v>111</v>
      </c>
      <c r="T1006" s="20">
        <f>VLOOKUP(S1006,Table17[#All],2,0)</f>
        <v>0</v>
      </c>
      <c r="U1006" s="21">
        <v>181000</v>
      </c>
    </row>
    <row r="1007" spans="1:21">
      <c r="A1007" s="22" t="s">
        <v>209</v>
      </c>
      <c r="B1007" s="20">
        <f>VLOOKUP(A1007,Table7[#All],2,)</f>
        <v>0</v>
      </c>
      <c r="C1007" s="23" t="s">
        <v>91</v>
      </c>
      <c r="D1007" s="20">
        <f>VLOOKUP(C1007,Table8[#All],2,0)</f>
        <v>0</v>
      </c>
      <c r="E1007" s="23" t="s">
        <v>92</v>
      </c>
      <c r="F1007" s="20">
        <f>VLOOKUP(E1007,Table9[#All],2,0)</f>
        <v>0</v>
      </c>
      <c r="G1007" s="23" t="s">
        <v>158</v>
      </c>
      <c r="H1007" s="20">
        <f>VLOOKUP(G1007,Table10[#All],2,0)</f>
        <v>5</v>
      </c>
      <c r="I1007" s="23" t="s">
        <v>119</v>
      </c>
      <c r="J1007" s="20">
        <f>VLOOKUP(I1007,Table11[#All],2,0)</f>
        <v>0</v>
      </c>
      <c r="K1007" s="23" t="s">
        <v>119</v>
      </c>
      <c r="L1007" s="20">
        <f>VLOOKUP(K1007,Table12[#All],2,0)</f>
        <v>1</v>
      </c>
      <c r="M1007" s="23" t="s">
        <v>98</v>
      </c>
      <c r="N1007" s="20">
        <f>VLOOKUP(M1007,Table13[#All],2,0)</f>
        <v>2</v>
      </c>
      <c r="O1007" s="23" t="s">
        <v>98</v>
      </c>
      <c r="P1007" s="20">
        <f>VLOOKUP(O1007,Table14[#All],2,0)</f>
        <v>1</v>
      </c>
      <c r="Q1007" s="23" t="s">
        <v>104</v>
      </c>
      <c r="R1007" s="20">
        <f>VLOOKUP(Q1007,Table16[#All],2,0)</f>
        <v>0</v>
      </c>
      <c r="S1007" s="23" t="s">
        <v>111</v>
      </c>
      <c r="T1007" s="20">
        <f>VLOOKUP(S1007,Table17[#All],2,0)</f>
        <v>0</v>
      </c>
      <c r="U1007" s="24">
        <v>149900</v>
      </c>
    </row>
    <row r="1008" spans="1:21">
      <c r="A1008" s="19" t="s">
        <v>89</v>
      </c>
      <c r="B1008" s="20">
        <f>VLOOKUP(A1008,Table7[#All],2,)</f>
        <v>11</v>
      </c>
      <c r="C1008" s="20" t="s">
        <v>151</v>
      </c>
      <c r="D1008" s="20">
        <f>VLOOKUP(C1008,Table8[#All],2,0)</f>
        <v>2</v>
      </c>
      <c r="E1008" s="20" t="s">
        <v>92</v>
      </c>
      <c r="F1008" s="20">
        <f>VLOOKUP(E1008,Table9[#All],2,0)</f>
        <v>0</v>
      </c>
      <c r="G1008" s="20" t="s">
        <v>93</v>
      </c>
      <c r="H1008" s="20">
        <f>VLOOKUP(G1008,Table10[#All],2,0)</f>
        <v>1</v>
      </c>
      <c r="I1008" s="20" t="s">
        <v>119</v>
      </c>
      <c r="J1008" s="20">
        <f>VLOOKUP(I1008,Table11[#All],2,0)</f>
        <v>0</v>
      </c>
      <c r="K1008" s="20" t="s">
        <v>98</v>
      </c>
      <c r="L1008" s="20">
        <f>VLOOKUP(K1008,Table12[#All],2,0)</f>
        <v>0</v>
      </c>
      <c r="M1008" s="20" t="s">
        <v>119</v>
      </c>
      <c r="N1008" s="20">
        <f>VLOOKUP(M1008,Table13[#All],2,0)</f>
        <v>1</v>
      </c>
      <c r="O1008" s="20" t="s">
        <v>98</v>
      </c>
      <c r="P1008" s="20">
        <f>VLOOKUP(O1008,Table14[#All],2,0)</f>
        <v>1</v>
      </c>
      <c r="Q1008" s="20" t="s">
        <v>104</v>
      </c>
      <c r="R1008" s="20">
        <f>VLOOKUP(Q1008,Table16[#All],2,0)</f>
        <v>0</v>
      </c>
      <c r="S1008" s="20" t="s">
        <v>111</v>
      </c>
      <c r="T1008" s="20">
        <f>VLOOKUP(S1008,Table17[#All],2,0)</f>
        <v>0</v>
      </c>
      <c r="U1008" s="21">
        <v>163500</v>
      </c>
    </row>
    <row r="1009" spans="1:21">
      <c r="A1009" s="22" t="s">
        <v>219</v>
      </c>
      <c r="B1009" s="20">
        <f>VLOOKUP(A1009,Table7[#All],2,)</f>
        <v>14</v>
      </c>
      <c r="C1009" s="23" t="s">
        <v>91</v>
      </c>
      <c r="D1009" s="20">
        <f>VLOOKUP(C1009,Table8[#All],2,0)</f>
        <v>0</v>
      </c>
      <c r="E1009" s="23" t="s">
        <v>129</v>
      </c>
      <c r="F1009" s="20">
        <f>VLOOKUP(E1009,Table9[#All],2,0)</f>
        <v>3</v>
      </c>
      <c r="G1009" s="23" t="s">
        <v>122</v>
      </c>
      <c r="H1009" s="20">
        <f>VLOOKUP(G1009,Table10[#All],2,0)</f>
        <v>0</v>
      </c>
      <c r="I1009" s="23" t="s">
        <v>98</v>
      </c>
      <c r="J1009" s="20">
        <f>VLOOKUP(I1009,Table11[#All],2,0)</f>
        <v>1</v>
      </c>
      <c r="K1009" s="23" t="s">
        <v>98</v>
      </c>
      <c r="L1009" s="20">
        <f>VLOOKUP(K1009,Table12[#All],2,0)</f>
        <v>0</v>
      </c>
      <c r="M1009" s="23" t="s">
        <v>98</v>
      </c>
      <c r="N1009" s="20">
        <f>VLOOKUP(M1009,Table13[#All],2,0)</f>
        <v>2</v>
      </c>
      <c r="O1009" s="23" t="s">
        <v>98</v>
      </c>
      <c r="P1009" s="20">
        <f>VLOOKUP(O1009,Table14[#All],2,0)</f>
        <v>1</v>
      </c>
      <c r="Q1009" s="23" t="s">
        <v>104</v>
      </c>
      <c r="R1009" s="20">
        <f>VLOOKUP(Q1009,Table16[#All],2,0)</f>
        <v>0</v>
      </c>
      <c r="S1009" s="23" t="s">
        <v>111</v>
      </c>
      <c r="T1009" s="20">
        <f>VLOOKUP(S1009,Table17[#All],2,0)</f>
        <v>0</v>
      </c>
      <c r="U1009" s="24">
        <v>88000</v>
      </c>
    </row>
    <row r="1010" spans="1:21">
      <c r="A1010" s="19" t="s">
        <v>217</v>
      </c>
      <c r="B1010" s="20">
        <f>VLOOKUP(A1010,Table7[#All],2,)</f>
        <v>4</v>
      </c>
      <c r="C1010" s="20" t="s">
        <v>91</v>
      </c>
      <c r="D1010" s="20">
        <f>VLOOKUP(C1010,Table8[#All],2,0)</f>
        <v>0</v>
      </c>
      <c r="E1010" s="20" t="s">
        <v>92</v>
      </c>
      <c r="F1010" s="20">
        <f>VLOOKUP(E1010,Table9[#All],2,0)</f>
        <v>0</v>
      </c>
      <c r="G1010" s="20" t="s">
        <v>93</v>
      </c>
      <c r="H1010" s="20">
        <f>VLOOKUP(G1010,Table10[#All],2,0)</f>
        <v>1</v>
      </c>
      <c r="I1010" s="20" t="s">
        <v>126</v>
      </c>
      <c r="J1010" s="20">
        <f>VLOOKUP(I1010,Table11[#All],2,0)</f>
        <v>2</v>
      </c>
      <c r="K1010" s="20" t="s">
        <v>98</v>
      </c>
      <c r="L1010" s="20">
        <f>VLOOKUP(K1010,Table12[#All],2,0)</f>
        <v>0</v>
      </c>
      <c r="M1010" s="20" t="s">
        <v>126</v>
      </c>
      <c r="N1010" s="20">
        <f>VLOOKUP(M1010,Table13[#All],2,0)</f>
        <v>0</v>
      </c>
      <c r="O1010" s="20" t="s">
        <v>119</v>
      </c>
      <c r="P1010" s="20">
        <f>VLOOKUP(O1010,Table14[#All],2,0)</f>
        <v>0</v>
      </c>
      <c r="Q1010" s="20" t="s">
        <v>104</v>
      </c>
      <c r="R1010" s="20">
        <f>VLOOKUP(Q1010,Table16[#All],2,0)</f>
        <v>0</v>
      </c>
      <c r="S1010" s="20" t="s">
        <v>111</v>
      </c>
      <c r="T1010" s="20">
        <f>VLOOKUP(S1010,Table17[#All],2,0)</f>
        <v>0</v>
      </c>
      <c r="U1010" s="21">
        <v>240000</v>
      </c>
    </row>
    <row r="1011" spans="1:21">
      <c r="A1011" s="22" t="s">
        <v>200</v>
      </c>
      <c r="B1011" s="20">
        <f>VLOOKUP(A1011,Table7[#All],2,)</f>
        <v>23</v>
      </c>
      <c r="C1011" s="23" t="s">
        <v>91</v>
      </c>
      <c r="D1011" s="20">
        <f>VLOOKUP(C1011,Table8[#All],2,0)</f>
        <v>0</v>
      </c>
      <c r="E1011" s="23" t="s">
        <v>92</v>
      </c>
      <c r="F1011" s="20">
        <f>VLOOKUP(E1011,Table9[#All],2,0)</f>
        <v>0</v>
      </c>
      <c r="G1011" s="23" t="s">
        <v>176</v>
      </c>
      <c r="H1011" s="20">
        <f>VLOOKUP(G1011,Table10[#All],2,0)</f>
        <v>2</v>
      </c>
      <c r="I1011" s="23" t="s">
        <v>98</v>
      </c>
      <c r="J1011" s="20">
        <f>VLOOKUP(I1011,Table11[#All],2,0)</f>
        <v>1</v>
      </c>
      <c r="K1011" s="23" t="s">
        <v>98</v>
      </c>
      <c r="L1011" s="20">
        <f>VLOOKUP(K1011,Table12[#All],2,0)</f>
        <v>0</v>
      </c>
      <c r="M1011" s="23" t="s">
        <v>126</v>
      </c>
      <c r="N1011" s="20">
        <f>VLOOKUP(M1011,Table13[#All],2,0)</f>
        <v>0</v>
      </c>
      <c r="O1011" s="23" t="s">
        <v>98</v>
      </c>
      <c r="P1011" s="20">
        <f>VLOOKUP(O1011,Table14[#All],2,0)</f>
        <v>1</v>
      </c>
      <c r="Q1011" s="23" t="s">
        <v>191</v>
      </c>
      <c r="R1011" s="20">
        <f>VLOOKUP(Q1011,Table16[#All],2,0)</f>
        <v>2</v>
      </c>
      <c r="S1011" s="23" t="s">
        <v>111</v>
      </c>
      <c r="T1011" s="20">
        <f>VLOOKUP(S1011,Table17[#All],2,0)</f>
        <v>0</v>
      </c>
      <c r="U1011" s="24">
        <v>102000</v>
      </c>
    </row>
    <row r="1012" spans="1:21">
      <c r="A1012" s="19" t="s">
        <v>169</v>
      </c>
      <c r="B1012" s="20">
        <f>VLOOKUP(A1012,Table7[#All],2,)</f>
        <v>9</v>
      </c>
      <c r="C1012" s="20" t="s">
        <v>91</v>
      </c>
      <c r="D1012" s="20">
        <f>VLOOKUP(C1012,Table8[#All],2,0)</f>
        <v>0</v>
      </c>
      <c r="E1012" s="20" t="s">
        <v>92</v>
      </c>
      <c r="F1012" s="20">
        <f>VLOOKUP(E1012,Table9[#All],2,0)</f>
        <v>0</v>
      </c>
      <c r="G1012" s="20" t="s">
        <v>176</v>
      </c>
      <c r="H1012" s="20">
        <f>VLOOKUP(G1012,Table10[#All],2,0)</f>
        <v>2</v>
      </c>
      <c r="I1012" s="20" t="s">
        <v>98</v>
      </c>
      <c r="J1012" s="20">
        <f>VLOOKUP(I1012,Table11[#All],2,0)</f>
        <v>1</v>
      </c>
      <c r="K1012" s="20" t="s">
        <v>98</v>
      </c>
      <c r="L1012" s="20">
        <f>VLOOKUP(K1012,Table12[#All],2,0)</f>
        <v>0</v>
      </c>
      <c r="M1012" s="20" t="s">
        <v>98</v>
      </c>
      <c r="N1012" s="20">
        <f>VLOOKUP(M1012,Table13[#All],2,0)</f>
        <v>2</v>
      </c>
      <c r="O1012" s="20" t="s">
        <v>98</v>
      </c>
      <c r="P1012" s="20">
        <f>VLOOKUP(O1012,Table14[#All],2,0)</f>
        <v>1</v>
      </c>
      <c r="Q1012" s="20" t="s">
        <v>104</v>
      </c>
      <c r="R1012" s="20">
        <f>VLOOKUP(Q1012,Table16[#All],2,0)</f>
        <v>0</v>
      </c>
      <c r="S1012" s="20" t="s">
        <v>111</v>
      </c>
      <c r="T1012" s="20">
        <f>VLOOKUP(S1012,Table17[#All],2,0)</f>
        <v>0</v>
      </c>
      <c r="U1012" s="21">
        <v>135000</v>
      </c>
    </row>
    <row r="1013" spans="1:21">
      <c r="A1013" s="22" t="s">
        <v>206</v>
      </c>
      <c r="B1013" s="20">
        <f>VLOOKUP(A1013,Table7[#All],2,)</f>
        <v>15</v>
      </c>
      <c r="C1013" s="23" t="s">
        <v>91</v>
      </c>
      <c r="D1013" s="20">
        <f>VLOOKUP(C1013,Table8[#All],2,0)</f>
        <v>0</v>
      </c>
      <c r="E1013" s="23" t="s">
        <v>179</v>
      </c>
      <c r="F1013" s="20">
        <f>VLOOKUP(E1013,Table9[#All],2,0)</f>
        <v>2</v>
      </c>
      <c r="G1013" s="23" t="s">
        <v>93</v>
      </c>
      <c r="H1013" s="20">
        <f>VLOOKUP(G1013,Table10[#All],2,0)</f>
        <v>1</v>
      </c>
      <c r="I1013" s="23" t="s">
        <v>83</v>
      </c>
      <c r="J1013" s="20">
        <f>VLOOKUP(I1013,Table11[#All],2,0)</f>
        <v>3</v>
      </c>
      <c r="K1013" s="23" t="s">
        <v>83</v>
      </c>
      <c r="L1013" s="20">
        <f>VLOOKUP(K1013,Table12[#All],2,0)</f>
        <v>2</v>
      </c>
      <c r="M1013" s="23" t="s">
        <v>98</v>
      </c>
      <c r="N1013" s="20">
        <f>VLOOKUP(M1013,Table13[#All],2,0)</f>
        <v>2</v>
      </c>
      <c r="O1013" s="23" t="s">
        <v>98</v>
      </c>
      <c r="P1013" s="20">
        <f>VLOOKUP(O1013,Table14[#All],2,0)</f>
        <v>1</v>
      </c>
      <c r="Q1013" s="23" t="s">
        <v>104</v>
      </c>
      <c r="R1013" s="20">
        <f>VLOOKUP(Q1013,Table16[#All],2,0)</f>
        <v>0</v>
      </c>
      <c r="S1013" s="23" t="s">
        <v>111</v>
      </c>
      <c r="T1013" s="20">
        <f>VLOOKUP(S1013,Table17[#All],2,0)</f>
        <v>0</v>
      </c>
      <c r="U1013" s="24">
        <v>100000</v>
      </c>
    </row>
    <row r="1014" spans="1:21">
      <c r="A1014" s="19" t="s">
        <v>212</v>
      </c>
      <c r="B1014" s="20">
        <f>VLOOKUP(A1014,Table7[#All],2,)</f>
        <v>2</v>
      </c>
      <c r="C1014" s="20" t="s">
        <v>91</v>
      </c>
      <c r="D1014" s="20">
        <f>VLOOKUP(C1014,Table8[#All],2,0)</f>
        <v>0</v>
      </c>
      <c r="E1014" s="20" t="s">
        <v>92</v>
      </c>
      <c r="F1014" s="20">
        <f>VLOOKUP(E1014,Table9[#All],2,0)</f>
        <v>0</v>
      </c>
      <c r="G1014" s="20" t="s">
        <v>122</v>
      </c>
      <c r="H1014" s="20">
        <f>VLOOKUP(G1014,Table10[#All],2,0)</f>
        <v>0</v>
      </c>
      <c r="I1014" s="20" t="s">
        <v>98</v>
      </c>
      <c r="J1014" s="20">
        <f>VLOOKUP(I1014,Table11[#All],2,0)</f>
        <v>1</v>
      </c>
      <c r="K1014" s="20" t="s">
        <v>139</v>
      </c>
      <c r="L1014" s="20">
        <f>VLOOKUP(K1014,Table12[#All],2,0)</f>
        <v>3</v>
      </c>
      <c r="M1014" s="20" t="s">
        <v>98</v>
      </c>
      <c r="N1014" s="20">
        <f>VLOOKUP(M1014,Table13[#All],2,0)</f>
        <v>2</v>
      </c>
      <c r="O1014" s="20" t="s">
        <v>119</v>
      </c>
      <c r="P1014" s="20">
        <f>VLOOKUP(O1014,Table14[#All],2,0)</f>
        <v>0</v>
      </c>
      <c r="Q1014" s="20" t="s">
        <v>104</v>
      </c>
      <c r="R1014" s="20">
        <f>VLOOKUP(Q1014,Table16[#All],2,0)</f>
        <v>0</v>
      </c>
      <c r="S1014" s="20" t="s">
        <v>111</v>
      </c>
      <c r="T1014" s="20">
        <f>VLOOKUP(S1014,Table17[#All],2,0)</f>
        <v>0</v>
      </c>
      <c r="U1014" s="21">
        <v>165000</v>
      </c>
    </row>
    <row r="1015" spans="1:21">
      <c r="A1015" s="22" t="s">
        <v>188</v>
      </c>
      <c r="B1015" s="20">
        <f>VLOOKUP(A1015,Table7[#All],2,)</f>
        <v>7</v>
      </c>
      <c r="C1015" s="23" t="s">
        <v>91</v>
      </c>
      <c r="D1015" s="20">
        <f>VLOOKUP(C1015,Table8[#All],2,0)</f>
        <v>0</v>
      </c>
      <c r="E1015" s="23" t="s">
        <v>92</v>
      </c>
      <c r="F1015" s="20">
        <f>VLOOKUP(E1015,Table9[#All],2,0)</f>
        <v>0</v>
      </c>
      <c r="G1015" s="23" t="s">
        <v>93</v>
      </c>
      <c r="H1015" s="20">
        <f>VLOOKUP(G1015,Table10[#All],2,0)</f>
        <v>1</v>
      </c>
      <c r="I1015" s="23" t="s">
        <v>98</v>
      </c>
      <c r="J1015" s="20">
        <f>VLOOKUP(I1015,Table11[#All],2,0)</f>
        <v>1</v>
      </c>
      <c r="K1015" s="23" t="s">
        <v>98</v>
      </c>
      <c r="L1015" s="20">
        <f>VLOOKUP(K1015,Table12[#All],2,0)</f>
        <v>0</v>
      </c>
      <c r="M1015" s="23" t="s">
        <v>98</v>
      </c>
      <c r="N1015" s="20">
        <f>VLOOKUP(M1015,Table13[#All],2,0)</f>
        <v>2</v>
      </c>
      <c r="O1015" s="23" t="s">
        <v>98</v>
      </c>
      <c r="P1015" s="20">
        <f>VLOOKUP(O1015,Table14[#All],2,0)</f>
        <v>1</v>
      </c>
      <c r="Q1015" s="23" t="s">
        <v>104</v>
      </c>
      <c r="R1015" s="20">
        <f>VLOOKUP(Q1015,Table16[#All],2,0)</f>
        <v>0</v>
      </c>
      <c r="S1015" s="23" t="s">
        <v>111</v>
      </c>
      <c r="T1015" s="20">
        <f>VLOOKUP(S1015,Table17[#All],2,0)</f>
        <v>0</v>
      </c>
      <c r="U1015" s="24">
        <v>85000</v>
      </c>
    </row>
    <row r="1016" spans="1:21">
      <c r="A1016" s="19" t="s">
        <v>89</v>
      </c>
      <c r="B1016" s="20">
        <f>VLOOKUP(A1016,Table7[#All],2,)</f>
        <v>11</v>
      </c>
      <c r="C1016" s="20" t="s">
        <v>182</v>
      </c>
      <c r="D1016" s="20">
        <f>VLOOKUP(C1016,Table8[#All],2,0)</f>
        <v>3</v>
      </c>
      <c r="E1016" s="20" t="s">
        <v>92</v>
      </c>
      <c r="F1016" s="20">
        <f>VLOOKUP(E1016,Table9[#All],2,0)</f>
        <v>0</v>
      </c>
      <c r="G1016" s="20" t="s">
        <v>93</v>
      </c>
      <c r="H1016" s="20">
        <f>VLOOKUP(G1016,Table10[#All],2,0)</f>
        <v>1</v>
      </c>
      <c r="I1016" s="20" t="s">
        <v>98</v>
      </c>
      <c r="J1016" s="20">
        <f>VLOOKUP(I1016,Table11[#All],2,0)</f>
        <v>1</v>
      </c>
      <c r="K1016" s="20" t="s">
        <v>139</v>
      </c>
      <c r="L1016" s="20">
        <f>VLOOKUP(K1016,Table12[#All],2,0)</f>
        <v>3</v>
      </c>
      <c r="M1016" s="20" t="s">
        <v>98</v>
      </c>
      <c r="N1016" s="20">
        <f>VLOOKUP(M1016,Table13[#All],2,0)</f>
        <v>2</v>
      </c>
      <c r="O1016" s="20" t="s">
        <v>98</v>
      </c>
      <c r="P1016" s="20">
        <f>VLOOKUP(O1016,Table14[#All],2,0)</f>
        <v>1</v>
      </c>
      <c r="Q1016" s="20" t="s">
        <v>104</v>
      </c>
      <c r="R1016" s="20">
        <f>VLOOKUP(Q1016,Table16[#All],2,0)</f>
        <v>0</v>
      </c>
      <c r="S1016" s="20" t="s">
        <v>111</v>
      </c>
      <c r="T1016" s="20">
        <f>VLOOKUP(S1016,Table17[#All],2,0)</f>
        <v>0</v>
      </c>
      <c r="U1016" s="21">
        <v>119200</v>
      </c>
    </row>
    <row r="1017" spans="1:21">
      <c r="A1017" s="22" t="s">
        <v>175</v>
      </c>
      <c r="B1017" s="20">
        <f>VLOOKUP(A1017,Table7[#All],2,)</f>
        <v>6</v>
      </c>
      <c r="C1017" s="23" t="s">
        <v>91</v>
      </c>
      <c r="D1017" s="20">
        <f>VLOOKUP(C1017,Table8[#All],2,0)</f>
        <v>0</v>
      </c>
      <c r="E1017" s="23" t="s">
        <v>92</v>
      </c>
      <c r="F1017" s="20">
        <f>VLOOKUP(E1017,Table9[#All],2,0)</f>
        <v>0</v>
      </c>
      <c r="G1017" s="23" t="s">
        <v>122</v>
      </c>
      <c r="H1017" s="20">
        <f>VLOOKUP(G1017,Table10[#All],2,0)</f>
        <v>0</v>
      </c>
      <c r="I1017" s="23" t="s">
        <v>119</v>
      </c>
      <c r="J1017" s="20">
        <f>VLOOKUP(I1017,Table11[#All],2,0)</f>
        <v>0</v>
      </c>
      <c r="K1017" s="23" t="s">
        <v>98</v>
      </c>
      <c r="L1017" s="20">
        <f>VLOOKUP(K1017,Table12[#All],2,0)</f>
        <v>0</v>
      </c>
      <c r="M1017" s="23" t="s">
        <v>126</v>
      </c>
      <c r="N1017" s="20">
        <f>VLOOKUP(M1017,Table13[#All],2,0)</f>
        <v>0</v>
      </c>
      <c r="O1017" s="23" t="s">
        <v>119</v>
      </c>
      <c r="P1017" s="20">
        <f>VLOOKUP(O1017,Table14[#All],2,0)</f>
        <v>0</v>
      </c>
      <c r="Q1017" s="23" t="s">
        <v>104</v>
      </c>
      <c r="R1017" s="20">
        <f>VLOOKUP(Q1017,Table16[#All],2,0)</f>
        <v>0</v>
      </c>
      <c r="S1017" s="23" t="s">
        <v>111</v>
      </c>
      <c r="T1017" s="20">
        <f>VLOOKUP(S1017,Table17[#All],2,0)</f>
        <v>0</v>
      </c>
      <c r="U1017" s="24">
        <v>227000</v>
      </c>
    </row>
    <row r="1018" spans="1:21">
      <c r="A1018" s="19" t="s">
        <v>209</v>
      </c>
      <c r="B1018" s="20">
        <f>VLOOKUP(A1018,Table7[#All],2,)</f>
        <v>0</v>
      </c>
      <c r="C1018" s="20" t="s">
        <v>91</v>
      </c>
      <c r="D1018" s="20">
        <f>VLOOKUP(C1018,Table8[#All],2,0)</f>
        <v>0</v>
      </c>
      <c r="E1018" s="20" t="s">
        <v>92</v>
      </c>
      <c r="F1018" s="20">
        <f>VLOOKUP(E1018,Table9[#All],2,0)</f>
        <v>0</v>
      </c>
      <c r="G1018" s="20" t="s">
        <v>93</v>
      </c>
      <c r="H1018" s="20">
        <f>VLOOKUP(G1018,Table10[#All],2,0)</f>
        <v>1</v>
      </c>
      <c r="I1018" s="20" t="s">
        <v>119</v>
      </c>
      <c r="J1018" s="20">
        <f>VLOOKUP(I1018,Table11[#All],2,0)</f>
        <v>0</v>
      </c>
      <c r="K1018" s="20" t="s">
        <v>98</v>
      </c>
      <c r="L1018" s="20">
        <f>VLOOKUP(K1018,Table12[#All],2,0)</f>
        <v>0</v>
      </c>
      <c r="M1018" s="20" t="s">
        <v>126</v>
      </c>
      <c r="N1018" s="20">
        <f>VLOOKUP(M1018,Table13[#All],2,0)</f>
        <v>0</v>
      </c>
      <c r="O1018" s="20" t="s">
        <v>119</v>
      </c>
      <c r="P1018" s="20">
        <f>VLOOKUP(O1018,Table14[#All],2,0)</f>
        <v>0</v>
      </c>
      <c r="Q1018" s="20" t="s">
        <v>104</v>
      </c>
      <c r="R1018" s="20">
        <f>VLOOKUP(Q1018,Table16[#All],2,0)</f>
        <v>0</v>
      </c>
      <c r="S1018" s="20" t="s">
        <v>111</v>
      </c>
      <c r="T1018" s="20">
        <f>VLOOKUP(S1018,Table17[#All],2,0)</f>
        <v>0</v>
      </c>
      <c r="U1018" s="21">
        <v>203000</v>
      </c>
    </row>
    <row r="1019" spans="1:21">
      <c r="A1019" s="22" t="s">
        <v>128</v>
      </c>
      <c r="B1019" s="20">
        <f>VLOOKUP(A1019,Table7[#All],2,)</f>
        <v>18</v>
      </c>
      <c r="C1019" s="23" t="s">
        <v>91</v>
      </c>
      <c r="D1019" s="20">
        <f>VLOOKUP(C1019,Table8[#All],2,0)</f>
        <v>0</v>
      </c>
      <c r="E1019" s="23" t="s">
        <v>129</v>
      </c>
      <c r="F1019" s="20">
        <f>VLOOKUP(E1019,Table9[#All],2,0)</f>
        <v>3</v>
      </c>
      <c r="G1019" s="23" t="s">
        <v>93</v>
      </c>
      <c r="H1019" s="20">
        <f>VLOOKUP(G1019,Table10[#All],2,0)</f>
        <v>1</v>
      </c>
      <c r="I1019" s="23" t="s">
        <v>119</v>
      </c>
      <c r="J1019" s="20">
        <f>VLOOKUP(I1019,Table11[#All],2,0)</f>
        <v>0</v>
      </c>
      <c r="K1019" s="23" t="s">
        <v>98</v>
      </c>
      <c r="L1019" s="20">
        <f>VLOOKUP(K1019,Table12[#All],2,0)</f>
        <v>0</v>
      </c>
      <c r="M1019" s="23" t="s">
        <v>119</v>
      </c>
      <c r="N1019" s="20">
        <f>VLOOKUP(M1019,Table13[#All],2,0)</f>
        <v>1</v>
      </c>
      <c r="O1019" s="23" t="s">
        <v>119</v>
      </c>
      <c r="P1019" s="20">
        <f>VLOOKUP(O1019,Table14[#All],2,0)</f>
        <v>0</v>
      </c>
      <c r="Q1019" s="23" t="s">
        <v>104</v>
      </c>
      <c r="R1019" s="20">
        <f>VLOOKUP(Q1019,Table16[#All],2,0)</f>
        <v>0</v>
      </c>
      <c r="S1019" s="23" t="s">
        <v>172</v>
      </c>
      <c r="T1019" s="20">
        <f>VLOOKUP(S1019,Table17[#All],2,0)</f>
        <v>1</v>
      </c>
      <c r="U1019" s="24">
        <v>187500</v>
      </c>
    </row>
    <row r="1020" spans="1:21">
      <c r="A1020" s="19" t="s">
        <v>121</v>
      </c>
      <c r="B1020" s="20">
        <f>VLOOKUP(A1020,Table7[#All],2,)</f>
        <v>17</v>
      </c>
      <c r="C1020" s="20" t="s">
        <v>91</v>
      </c>
      <c r="D1020" s="20">
        <f>VLOOKUP(C1020,Table8[#All],2,0)</f>
        <v>0</v>
      </c>
      <c r="E1020" s="20" t="s">
        <v>92</v>
      </c>
      <c r="F1020" s="20">
        <f>VLOOKUP(E1020,Table9[#All],2,0)</f>
        <v>0</v>
      </c>
      <c r="G1020" s="20" t="s">
        <v>158</v>
      </c>
      <c r="H1020" s="20">
        <f>VLOOKUP(G1020,Table10[#All],2,0)</f>
        <v>5</v>
      </c>
      <c r="I1020" s="20" t="s">
        <v>119</v>
      </c>
      <c r="J1020" s="20">
        <f>VLOOKUP(I1020,Table11[#All],2,0)</f>
        <v>0</v>
      </c>
      <c r="K1020" s="20" t="s">
        <v>98</v>
      </c>
      <c r="L1020" s="20">
        <f>VLOOKUP(K1020,Table12[#All],2,0)</f>
        <v>0</v>
      </c>
      <c r="M1020" s="20" t="s">
        <v>119</v>
      </c>
      <c r="N1020" s="20">
        <f>VLOOKUP(M1020,Table13[#All],2,0)</f>
        <v>1</v>
      </c>
      <c r="O1020" s="20" t="s">
        <v>119</v>
      </c>
      <c r="P1020" s="20">
        <f>VLOOKUP(O1020,Table14[#All],2,0)</f>
        <v>0</v>
      </c>
      <c r="Q1020" s="20" t="s">
        <v>104</v>
      </c>
      <c r="R1020" s="20">
        <f>VLOOKUP(Q1020,Table16[#All],2,0)</f>
        <v>0</v>
      </c>
      <c r="S1020" s="20" t="s">
        <v>111</v>
      </c>
      <c r="T1020" s="20">
        <f>VLOOKUP(S1020,Table17[#All],2,0)</f>
        <v>0</v>
      </c>
      <c r="U1020" s="21">
        <v>160000</v>
      </c>
    </row>
    <row r="1021" spans="1:21">
      <c r="A1021" s="22" t="s">
        <v>156</v>
      </c>
      <c r="B1021" s="20">
        <f>VLOOKUP(A1021,Table7[#All],2,)</f>
        <v>21</v>
      </c>
      <c r="C1021" s="23" t="s">
        <v>91</v>
      </c>
      <c r="D1021" s="20">
        <f>VLOOKUP(C1021,Table8[#All],2,0)</f>
        <v>0</v>
      </c>
      <c r="E1021" s="23" t="s">
        <v>129</v>
      </c>
      <c r="F1021" s="20">
        <f>VLOOKUP(E1021,Table9[#All],2,0)</f>
        <v>3</v>
      </c>
      <c r="G1021" s="23" t="s">
        <v>93</v>
      </c>
      <c r="H1021" s="20">
        <f>VLOOKUP(G1021,Table10[#All],2,0)</f>
        <v>1</v>
      </c>
      <c r="I1021" s="23" t="s">
        <v>119</v>
      </c>
      <c r="J1021" s="20">
        <f>VLOOKUP(I1021,Table11[#All],2,0)</f>
        <v>0</v>
      </c>
      <c r="K1021" s="23" t="s">
        <v>98</v>
      </c>
      <c r="L1021" s="20">
        <f>VLOOKUP(K1021,Table12[#All],2,0)</f>
        <v>0</v>
      </c>
      <c r="M1021" s="23" t="s">
        <v>126</v>
      </c>
      <c r="N1021" s="20">
        <f>VLOOKUP(M1021,Table13[#All],2,0)</f>
        <v>0</v>
      </c>
      <c r="O1021" s="23" t="s">
        <v>119</v>
      </c>
      <c r="P1021" s="20">
        <f>VLOOKUP(O1021,Table14[#All],2,0)</f>
        <v>0</v>
      </c>
      <c r="Q1021" s="23" t="s">
        <v>104</v>
      </c>
      <c r="R1021" s="20">
        <f>VLOOKUP(Q1021,Table16[#All],2,0)</f>
        <v>0</v>
      </c>
      <c r="S1021" s="23" t="s">
        <v>111</v>
      </c>
      <c r="T1021" s="20">
        <f>VLOOKUP(S1021,Table17[#All],2,0)</f>
        <v>0</v>
      </c>
      <c r="U1021" s="24">
        <v>213490</v>
      </c>
    </row>
    <row r="1022" spans="1:21">
      <c r="A1022" s="19" t="s">
        <v>206</v>
      </c>
      <c r="B1022" s="20">
        <f>VLOOKUP(A1022,Table7[#All],2,)</f>
        <v>15</v>
      </c>
      <c r="C1022" s="20" t="s">
        <v>91</v>
      </c>
      <c r="D1022" s="20">
        <f>VLOOKUP(C1022,Table8[#All],2,0)</f>
        <v>0</v>
      </c>
      <c r="E1022" s="20" t="s">
        <v>92</v>
      </c>
      <c r="F1022" s="20">
        <f>VLOOKUP(E1022,Table9[#All],2,0)</f>
        <v>0</v>
      </c>
      <c r="G1022" s="20" t="s">
        <v>93</v>
      </c>
      <c r="H1022" s="20">
        <f>VLOOKUP(G1022,Table10[#All],2,0)</f>
        <v>1</v>
      </c>
      <c r="I1022" s="20" t="s">
        <v>119</v>
      </c>
      <c r="J1022" s="20">
        <f>VLOOKUP(I1022,Table11[#All],2,0)</f>
        <v>0</v>
      </c>
      <c r="K1022" s="20" t="s">
        <v>98</v>
      </c>
      <c r="L1022" s="20">
        <f>VLOOKUP(K1022,Table12[#All],2,0)</f>
        <v>0</v>
      </c>
      <c r="M1022" s="20" t="s">
        <v>126</v>
      </c>
      <c r="N1022" s="20">
        <f>VLOOKUP(M1022,Table13[#All],2,0)</f>
        <v>0</v>
      </c>
      <c r="O1022" s="20" t="s">
        <v>119</v>
      </c>
      <c r="P1022" s="20">
        <f>VLOOKUP(O1022,Table14[#All],2,0)</f>
        <v>0</v>
      </c>
      <c r="Q1022" s="20" t="s">
        <v>104</v>
      </c>
      <c r="R1022" s="20">
        <f>VLOOKUP(Q1022,Table16[#All],2,0)</f>
        <v>0</v>
      </c>
      <c r="S1022" s="20" t="s">
        <v>111</v>
      </c>
      <c r="T1022" s="20">
        <f>VLOOKUP(S1022,Table17[#All],2,0)</f>
        <v>0</v>
      </c>
      <c r="U1022" s="21">
        <v>176000</v>
      </c>
    </row>
    <row r="1023" spans="1:21">
      <c r="A1023" s="22" t="s">
        <v>209</v>
      </c>
      <c r="B1023" s="20">
        <f>VLOOKUP(A1023,Table7[#All],2,)</f>
        <v>0</v>
      </c>
      <c r="C1023" s="23" t="s">
        <v>91</v>
      </c>
      <c r="D1023" s="20">
        <f>VLOOKUP(C1023,Table8[#All],2,0)</f>
        <v>0</v>
      </c>
      <c r="E1023" s="23" t="s">
        <v>92</v>
      </c>
      <c r="F1023" s="20">
        <f>VLOOKUP(E1023,Table9[#All],2,0)</f>
        <v>0</v>
      </c>
      <c r="G1023" s="23" t="s">
        <v>93</v>
      </c>
      <c r="H1023" s="20">
        <f>VLOOKUP(G1023,Table10[#All],2,0)</f>
        <v>1</v>
      </c>
      <c r="I1023" s="23" t="s">
        <v>119</v>
      </c>
      <c r="J1023" s="20">
        <f>VLOOKUP(I1023,Table11[#All],2,0)</f>
        <v>0</v>
      </c>
      <c r="K1023" s="23" t="s">
        <v>98</v>
      </c>
      <c r="L1023" s="20">
        <f>VLOOKUP(K1023,Table12[#All],2,0)</f>
        <v>0</v>
      </c>
      <c r="M1023" s="23" t="s">
        <v>126</v>
      </c>
      <c r="N1023" s="20">
        <f>VLOOKUP(M1023,Table13[#All],2,0)</f>
        <v>0</v>
      </c>
      <c r="O1023" s="23" t="s">
        <v>119</v>
      </c>
      <c r="P1023" s="20">
        <f>VLOOKUP(O1023,Table14[#All],2,0)</f>
        <v>0</v>
      </c>
      <c r="Q1023" s="23" t="s">
        <v>104</v>
      </c>
      <c r="R1023" s="20">
        <f>VLOOKUP(Q1023,Table16[#All],2,0)</f>
        <v>0</v>
      </c>
      <c r="S1023" s="23" t="s">
        <v>150</v>
      </c>
      <c r="T1023" s="20">
        <f>VLOOKUP(S1023,Table17[#All],2,0)</f>
        <v>2</v>
      </c>
      <c r="U1023" s="24">
        <v>194000</v>
      </c>
    </row>
    <row r="1024" spans="1:21">
      <c r="A1024" s="19" t="s">
        <v>188</v>
      </c>
      <c r="B1024" s="20">
        <f>VLOOKUP(A1024,Table7[#All],2,)</f>
        <v>7</v>
      </c>
      <c r="C1024" s="20" t="s">
        <v>91</v>
      </c>
      <c r="D1024" s="20">
        <f>VLOOKUP(C1024,Table8[#All],2,0)</f>
        <v>0</v>
      </c>
      <c r="E1024" s="20" t="s">
        <v>92</v>
      </c>
      <c r="F1024" s="20">
        <f>VLOOKUP(E1024,Table9[#All],2,0)</f>
        <v>0</v>
      </c>
      <c r="G1024" s="20" t="s">
        <v>176</v>
      </c>
      <c r="H1024" s="20">
        <f>VLOOKUP(G1024,Table10[#All],2,0)</f>
        <v>2</v>
      </c>
      <c r="I1024" s="20" t="s">
        <v>98</v>
      </c>
      <c r="J1024" s="20">
        <f>VLOOKUP(I1024,Table11[#All],2,0)</f>
        <v>1</v>
      </c>
      <c r="K1024" s="20" t="s">
        <v>98</v>
      </c>
      <c r="L1024" s="20">
        <f>VLOOKUP(K1024,Table12[#All],2,0)</f>
        <v>0</v>
      </c>
      <c r="M1024" s="20" t="s">
        <v>119</v>
      </c>
      <c r="N1024" s="20">
        <f>VLOOKUP(M1024,Table13[#All],2,0)</f>
        <v>1</v>
      </c>
      <c r="O1024" s="20" t="s">
        <v>98</v>
      </c>
      <c r="P1024" s="20">
        <f>VLOOKUP(O1024,Table14[#All],2,0)</f>
        <v>1</v>
      </c>
      <c r="Q1024" s="20" t="s">
        <v>104</v>
      </c>
      <c r="R1024" s="20">
        <f>VLOOKUP(Q1024,Table16[#All],2,0)</f>
        <v>0</v>
      </c>
      <c r="S1024" s="20" t="s">
        <v>111</v>
      </c>
      <c r="T1024" s="20">
        <f>VLOOKUP(S1024,Table17[#All],2,0)</f>
        <v>0</v>
      </c>
      <c r="U1024" s="21">
        <v>87000</v>
      </c>
    </row>
    <row r="1025" spans="1:21">
      <c r="A1025" s="22" t="s">
        <v>156</v>
      </c>
      <c r="B1025" s="20">
        <f>VLOOKUP(A1025,Table7[#All],2,)</f>
        <v>21</v>
      </c>
      <c r="C1025" s="23" t="s">
        <v>91</v>
      </c>
      <c r="D1025" s="20">
        <f>VLOOKUP(C1025,Table8[#All],2,0)</f>
        <v>0</v>
      </c>
      <c r="E1025" s="23" t="s">
        <v>129</v>
      </c>
      <c r="F1025" s="20">
        <f>VLOOKUP(E1025,Table9[#All],2,0)</f>
        <v>3</v>
      </c>
      <c r="G1025" s="23" t="s">
        <v>93</v>
      </c>
      <c r="H1025" s="20">
        <f>VLOOKUP(G1025,Table10[#All],2,0)</f>
        <v>1</v>
      </c>
      <c r="I1025" s="23" t="s">
        <v>119</v>
      </c>
      <c r="J1025" s="20">
        <f>VLOOKUP(I1025,Table11[#All],2,0)</f>
        <v>0</v>
      </c>
      <c r="K1025" s="23" t="s">
        <v>119</v>
      </c>
      <c r="L1025" s="20">
        <f>VLOOKUP(K1025,Table12[#All],2,0)</f>
        <v>1</v>
      </c>
      <c r="M1025" s="23" t="s">
        <v>126</v>
      </c>
      <c r="N1025" s="20">
        <f>VLOOKUP(M1025,Table13[#All],2,0)</f>
        <v>0</v>
      </c>
      <c r="O1025" s="23" t="s">
        <v>119</v>
      </c>
      <c r="P1025" s="20">
        <f>VLOOKUP(O1025,Table14[#All],2,0)</f>
        <v>0</v>
      </c>
      <c r="Q1025" s="23" t="s">
        <v>104</v>
      </c>
      <c r="R1025" s="20">
        <f>VLOOKUP(Q1025,Table16[#All],2,0)</f>
        <v>0</v>
      </c>
      <c r="S1025" s="23" t="s">
        <v>111</v>
      </c>
      <c r="T1025" s="20">
        <f>VLOOKUP(S1025,Table17[#All],2,0)</f>
        <v>0</v>
      </c>
      <c r="U1025" s="24">
        <v>191000</v>
      </c>
    </row>
    <row r="1026" spans="1:21">
      <c r="A1026" s="19" t="s">
        <v>218</v>
      </c>
      <c r="B1026" s="20">
        <f>VLOOKUP(A1026,Table7[#All],2,)</f>
        <v>16</v>
      </c>
      <c r="C1026" s="20" t="s">
        <v>91</v>
      </c>
      <c r="D1026" s="20">
        <f>VLOOKUP(C1026,Table8[#All],2,0)</f>
        <v>0</v>
      </c>
      <c r="E1026" s="20" t="s">
        <v>92</v>
      </c>
      <c r="F1026" s="20">
        <f>VLOOKUP(E1026,Table9[#All],2,0)</f>
        <v>0</v>
      </c>
      <c r="G1026" s="20" t="s">
        <v>93</v>
      </c>
      <c r="H1026" s="20">
        <f>VLOOKUP(G1026,Table10[#All],2,0)</f>
        <v>1</v>
      </c>
      <c r="I1026" s="20" t="s">
        <v>119</v>
      </c>
      <c r="J1026" s="20">
        <f>VLOOKUP(I1026,Table11[#All],2,0)</f>
        <v>0</v>
      </c>
      <c r="K1026" s="20" t="s">
        <v>98</v>
      </c>
      <c r="L1026" s="20">
        <f>VLOOKUP(K1026,Table12[#All],2,0)</f>
        <v>0</v>
      </c>
      <c r="M1026" s="20" t="s">
        <v>98</v>
      </c>
      <c r="N1026" s="20">
        <f>VLOOKUP(M1026,Table13[#All],2,0)</f>
        <v>2</v>
      </c>
      <c r="O1026" s="20" t="s">
        <v>119</v>
      </c>
      <c r="P1026" s="20">
        <f>VLOOKUP(O1026,Table14[#All],2,0)</f>
        <v>0</v>
      </c>
      <c r="Q1026" s="20" t="s">
        <v>104</v>
      </c>
      <c r="R1026" s="20">
        <f>VLOOKUP(Q1026,Table16[#All],2,0)</f>
        <v>0</v>
      </c>
      <c r="S1026" s="20" t="s">
        <v>172</v>
      </c>
      <c r="T1026" s="20">
        <f>VLOOKUP(S1026,Table17[#All],2,0)</f>
        <v>1</v>
      </c>
      <c r="U1026" s="21">
        <v>287000</v>
      </c>
    </row>
    <row r="1027" spans="1:21">
      <c r="A1027" s="22" t="s">
        <v>209</v>
      </c>
      <c r="B1027" s="20">
        <f>VLOOKUP(A1027,Table7[#All],2,)</f>
        <v>0</v>
      </c>
      <c r="C1027" s="23" t="s">
        <v>91</v>
      </c>
      <c r="D1027" s="20">
        <f>VLOOKUP(C1027,Table8[#All],2,0)</f>
        <v>0</v>
      </c>
      <c r="E1027" s="23" t="s">
        <v>92</v>
      </c>
      <c r="F1027" s="20">
        <f>VLOOKUP(E1027,Table9[#All],2,0)</f>
        <v>0</v>
      </c>
      <c r="G1027" s="23" t="s">
        <v>93</v>
      </c>
      <c r="H1027" s="20">
        <f>VLOOKUP(G1027,Table10[#All],2,0)</f>
        <v>1</v>
      </c>
      <c r="I1027" s="23" t="s">
        <v>98</v>
      </c>
      <c r="J1027" s="20">
        <f>VLOOKUP(I1027,Table11[#All],2,0)</f>
        <v>1</v>
      </c>
      <c r="K1027" s="23" t="s">
        <v>98</v>
      </c>
      <c r="L1027" s="20">
        <f>VLOOKUP(K1027,Table12[#All],2,0)</f>
        <v>0</v>
      </c>
      <c r="M1027" s="23" t="s">
        <v>98</v>
      </c>
      <c r="N1027" s="20">
        <f>VLOOKUP(M1027,Table13[#All],2,0)</f>
        <v>2</v>
      </c>
      <c r="O1027" s="23" t="s">
        <v>98</v>
      </c>
      <c r="P1027" s="20">
        <f>VLOOKUP(O1027,Table14[#All],2,0)</f>
        <v>1</v>
      </c>
      <c r="Q1027" s="23" t="s">
        <v>104</v>
      </c>
      <c r="R1027" s="20">
        <f>VLOOKUP(Q1027,Table16[#All],2,0)</f>
        <v>0</v>
      </c>
      <c r="S1027" s="23" t="s">
        <v>111</v>
      </c>
      <c r="T1027" s="20">
        <f>VLOOKUP(S1027,Table17[#All],2,0)</f>
        <v>0</v>
      </c>
      <c r="U1027" s="24">
        <v>112500</v>
      </c>
    </row>
    <row r="1028" spans="1:21">
      <c r="A1028" s="19" t="s">
        <v>89</v>
      </c>
      <c r="B1028" s="20">
        <f>VLOOKUP(A1028,Table7[#All],2,)</f>
        <v>11</v>
      </c>
      <c r="C1028" s="20" t="s">
        <v>90</v>
      </c>
      <c r="D1028" s="20">
        <f>VLOOKUP(C1028,Table8[#All],2,0)</f>
        <v>1</v>
      </c>
      <c r="E1028" s="20" t="s">
        <v>92</v>
      </c>
      <c r="F1028" s="20">
        <f>VLOOKUP(E1028,Table9[#All],2,0)</f>
        <v>0</v>
      </c>
      <c r="G1028" s="20" t="s">
        <v>93</v>
      </c>
      <c r="H1028" s="20">
        <f>VLOOKUP(G1028,Table10[#All],2,0)</f>
        <v>1</v>
      </c>
      <c r="I1028" s="20" t="s">
        <v>98</v>
      </c>
      <c r="J1028" s="20">
        <f>VLOOKUP(I1028,Table11[#All],2,0)</f>
        <v>1</v>
      </c>
      <c r="K1028" s="20" t="s">
        <v>98</v>
      </c>
      <c r="L1028" s="20">
        <f>VLOOKUP(K1028,Table12[#All],2,0)</f>
        <v>0</v>
      </c>
      <c r="M1028" s="20" t="s">
        <v>98</v>
      </c>
      <c r="N1028" s="20">
        <f>VLOOKUP(M1028,Table13[#All],2,0)</f>
        <v>2</v>
      </c>
      <c r="O1028" s="20" t="s">
        <v>98</v>
      </c>
      <c r="P1028" s="20">
        <f>VLOOKUP(O1028,Table14[#All],2,0)</f>
        <v>1</v>
      </c>
      <c r="Q1028" s="20" t="s">
        <v>104</v>
      </c>
      <c r="R1028" s="20">
        <f>VLOOKUP(Q1028,Table16[#All],2,0)</f>
        <v>0</v>
      </c>
      <c r="S1028" s="20" t="s">
        <v>111</v>
      </c>
      <c r="T1028" s="20">
        <f>VLOOKUP(S1028,Table17[#All],2,0)</f>
        <v>0</v>
      </c>
      <c r="U1028" s="21">
        <v>167500</v>
      </c>
    </row>
    <row r="1029" spans="1:21">
      <c r="A1029" s="22" t="s">
        <v>218</v>
      </c>
      <c r="B1029" s="20">
        <f>VLOOKUP(A1029,Table7[#All],2,)</f>
        <v>16</v>
      </c>
      <c r="C1029" s="23" t="s">
        <v>91</v>
      </c>
      <c r="D1029" s="20">
        <f>VLOOKUP(C1029,Table8[#All],2,0)</f>
        <v>0</v>
      </c>
      <c r="E1029" s="23" t="s">
        <v>92</v>
      </c>
      <c r="F1029" s="20">
        <f>VLOOKUP(E1029,Table9[#All],2,0)</f>
        <v>0</v>
      </c>
      <c r="G1029" s="23" t="s">
        <v>93</v>
      </c>
      <c r="H1029" s="20">
        <f>VLOOKUP(G1029,Table10[#All],2,0)</f>
        <v>1</v>
      </c>
      <c r="I1029" s="23" t="s">
        <v>119</v>
      </c>
      <c r="J1029" s="20">
        <f>VLOOKUP(I1029,Table11[#All],2,0)</f>
        <v>0</v>
      </c>
      <c r="K1029" s="23" t="s">
        <v>98</v>
      </c>
      <c r="L1029" s="20">
        <f>VLOOKUP(K1029,Table12[#All],2,0)</f>
        <v>0</v>
      </c>
      <c r="M1029" s="23" t="s">
        <v>126</v>
      </c>
      <c r="N1029" s="20">
        <f>VLOOKUP(M1029,Table13[#All],2,0)</f>
        <v>0</v>
      </c>
      <c r="O1029" s="23" t="s">
        <v>119</v>
      </c>
      <c r="P1029" s="20">
        <f>VLOOKUP(O1029,Table14[#All],2,0)</f>
        <v>0</v>
      </c>
      <c r="Q1029" s="23" t="s">
        <v>104</v>
      </c>
      <c r="R1029" s="20">
        <f>VLOOKUP(Q1029,Table16[#All],2,0)</f>
        <v>0</v>
      </c>
      <c r="S1029" s="23" t="s">
        <v>150</v>
      </c>
      <c r="T1029" s="20">
        <f>VLOOKUP(S1029,Table17[#All],2,0)</f>
        <v>2</v>
      </c>
      <c r="U1029" s="24">
        <v>293077</v>
      </c>
    </row>
    <row r="1030" spans="1:21">
      <c r="A1030" s="19" t="s">
        <v>89</v>
      </c>
      <c r="B1030" s="20">
        <f>VLOOKUP(A1030,Table7[#All],2,)</f>
        <v>11</v>
      </c>
      <c r="C1030" s="20" t="s">
        <v>182</v>
      </c>
      <c r="D1030" s="20">
        <f>VLOOKUP(C1030,Table8[#All],2,0)</f>
        <v>3</v>
      </c>
      <c r="E1030" s="20" t="s">
        <v>92</v>
      </c>
      <c r="F1030" s="20">
        <f>VLOOKUP(E1030,Table9[#All],2,0)</f>
        <v>0</v>
      </c>
      <c r="G1030" s="20" t="s">
        <v>176</v>
      </c>
      <c r="H1030" s="20">
        <f>VLOOKUP(G1030,Table10[#All],2,0)</f>
        <v>2</v>
      </c>
      <c r="I1030" s="20" t="s">
        <v>98</v>
      </c>
      <c r="J1030" s="20">
        <f>VLOOKUP(I1030,Table11[#All],2,0)</f>
        <v>1</v>
      </c>
      <c r="K1030" s="20" t="s">
        <v>98</v>
      </c>
      <c r="L1030" s="20">
        <f>VLOOKUP(K1030,Table12[#All],2,0)</f>
        <v>0</v>
      </c>
      <c r="M1030" s="20" t="s">
        <v>98</v>
      </c>
      <c r="N1030" s="20">
        <f>VLOOKUP(M1030,Table13[#All],2,0)</f>
        <v>2</v>
      </c>
      <c r="O1030" s="20" t="s">
        <v>98</v>
      </c>
      <c r="P1030" s="20">
        <f>VLOOKUP(O1030,Table14[#All],2,0)</f>
        <v>1</v>
      </c>
      <c r="Q1030" s="20" t="s">
        <v>104</v>
      </c>
      <c r="R1030" s="20">
        <f>VLOOKUP(Q1030,Table16[#All],2,0)</f>
        <v>0</v>
      </c>
      <c r="S1030" s="20" t="s">
        <v>111</v>
      </c>
      <c r="T1030" s="20">
        <f>VLOOKUP(S1030,Table17[#All],2,0)</f>
        <v>0</v>
      </c>
      <c r="U1030" s="21">
        <v>105000</v>
      </c>
    </row>
    <row r="1031" spans="1:21">
      <c r="A1031" s="22" t="s">
        <v>141</v>
      </c>
      <c r="B1031" s="20">
        <f>VLOOKUP(A1031,Table7[#All],2,)</f>
        <v>22</v>
      </c>
      <c r="C1031" s="23" t="s">
        <v>91</v>
      </c>
      <c r="D1031" s="20">
        <f>VLOOKUP(C1031,Table8[#All],2,0)</f>
        <v>0</v>
      </c>
      <c r="E1031" s="23" t="s">
        <v>142</v>
      </c>
      <c r="F1031" s="20">
        <f>VLOOKUP(E1031,Table9[#All],2,0)</f>
        <v>4</v>
      </c>
      <c r="G1031" s="23" t="s">
        <v>122</v>
      </c>
      <c r="H1031" s="20">
        <f>VLOOKUP(G1031,Table10[#All],2,0)</f>
        <v>0</v>
      </c>
      <c r="I1031" s="23" t="s">
        <v>98</v>
      </c>
      <c r="J1031" s="20">
        <f>VLOOKUP(I1031,Table11[#All],2,0)</f>
        <v>1</v>
      </c>
      <c r="K1031" s="23" t="s">
        <v>98</v>
      </c>
      <c r="L1031" s="20">
        <f>VLOOKUP(K1031,Table12[#All],2,0)</f>
        <v>0</v>
      </c>
      <c r="M1031" s="23" t="s">
        <v>119</v>
      </c>
      <c r="N1031" s="20">
        <f>VLOOKUP(M1031,Table13[#All],2,0)</f>
        <v>1</v>
      </c>
      <c r="O1031" s="23" t="s">
        <v>98</v>
      </c>
      <c r="P1031" s="20">
        <f>VLOOKUP(O1031,Table14[#All],2,0)</f>
        <v>1</v>
      </c>
      <c r="Q1031" s="23" t="s">
        <v>104</v>
      </c>
      <c r="R1031" s="20">
        <f>VLOOKUP(Q1031,Table16[#All],2,0)</f>
        <v>0</v>
      </c>
      <c r="S1031" s="23" t="s">
        <v>111</v>
      </c>
      <c r="T1031" s="20">
        <f>VLOOKUP(S1031,Table17[#All],2,0)</f>
        <v>0</v>
      </c>
      <c r="U1031" s="24">
        <v>118000</v>
      </c>
    </row>
    <row r="1032" spans="1:21">
      <c r="A1032" s="19" t="s">
        <v>200</v>
      </c>
      <c r="B1032" s="20">
        <f>VLOOKUP(A1032,Table7[#All],2,)</f>
        <v>23</v>
      </c>
      <c r="C1032" s="20" t="s">
        <v>91</v>
      </c>
      <c r="D1032" s="20">
        <f>VLOOKUP(C1032,Table8[#All],2,0)</f>
        <v>0</v>
      </c>
      <c r="E1032" s="20" t="s">
        <v>186</v>
      </c>
      <c r="F1032" s="20">
        <f>VLOOKUP(E1032,Table9[#All],2,0)</f>
        <v>1</v>
      </c>
      <c r="G1032" s="20" t="s">
        <v>122</v>
      </c>
      <c r="H1032" s="20">
        <f>VLOOKUP(G1032,Table10[#All],2,0)</f>
        <v>0</v>
      </c>
      <c r="I1032" s="20" t="s">
        <v>98</v>
      </c>
      <c r="J1032" s="20">
        <f>VLOOKUP(I1032,Table11[#All],2,0)</f>
        <v>1</v>
      </c>
      <c r="K1032" s="20" t="s">
        <v>98</v>
      </c>
      <c r="L1032" s="20">
        <f>VLOOKUP(K1032,Table12[#All],2,0)</f>
        <v>0</v>
      </c>
      <c r="M1032" s="20" t="s">
        <v>119</v>
      </c>
      <c r="N1032" s="20">
        <f>VLOOKUP(M1032,Table13[#All],2,0)</f>
        <v>1</v>
      </c>
      <c r="O1032" s="20" t="s">
        <v>98</v>
      </c>
      <c r="P1032" s="20">
        <f>VLOOKUP(O1032,Table14[#All],2,0)</f>
        <v>1</v>
      </c>
      <c r="Q1032" s="20" t="s">
        <v>167</v>
      </c>
      <c r="R1032" s="20">
        <f>VLOOKUP(Q1032,Table16[#All],2,0)</f>
        <v>1</v>
      </c>
      <c r="S1032" s="20" t="s">
        <v>111</v>
      </c>
      <c r="T1032" s="20">
        <f>VLOOKUP(S1032,Table17[#All],2,0)</f>
        <v>0</v>
      </c>
      <c r="U1032" s="21">
        <v>160000</v>
      </c>
    </row>
    <row r="1033" spans="1:21">
      <c r="A1033" s="22" t="s">
        <v>200</v>
      </c>
      <c r="B1033" s="20">
        <f>VLOOKUP(A1033,Table7[#All],2,)</f>
        <v>23</v>
      </c>
      <c r="C1033" s="23" t="s">
        <v>91</v>
      </c>
      <c r="D1033" s="20">
        <f>VLOOKUP(C1033,Table8[#All],2,0)</f>
        <v>0</v>
      </c>
      <c r="E1033" s="23" t="s">
        <v>92</v>
      </c>
      <c r="F1033" s="20">
        <f>VLOOKUP(E1033,Table9[#All],2,0)</f>
        <v>0</v>
      </c>
      <c r="G1033" s="23" t="s">
        <v>246</v>
      </c>
      <c r="H1033" s="20">
        <f>VLOOKUP(G1033,Table10[#All],2,0)</f>
        <v>7</v>
      </c>
      <c r="I1033" s="23" t="s">
        <v>98</v>
      </c>
      <c r="J1033" s="20">
        <f>VLOOKUP(I1033,Table11[#All],2,0)</f>
        <v>1</v>
      </c>
      <c r="K1033" s="23" t="s">
        <v>98</v>
      </c>
      <c r="L1033" s="20">
        <f>VLOOKUP(K1033,Table12[#All],2,0)</f>
        <v>0</v>
      </c>
      <c r="M1033" s="23" t="s">
        <v>126</v>
      </c>
      <c r="N1033" s="20">
        <f>VLOOKUP(M1033,Table13[#All],2,0)</f>
        <v>0</v>
      </c>
      <c r="O1033" s="23" t="s">
        <v>98</v>
      </c>
      <c r="P1033" s="20">
        <f>VLOOKUP(O1033,Table14[#All],2,0)</f>
        <v>1</v>
      </c>
      <c r="Q1033" s="23" t="s">
        <v>104</v>
      </c>
      <c r="R1033" s="20">
        <f>VLOOKUP(Q1033,Table16[#All],2,0)</f>
        <v>0</v>
      </c>
      <c r="S1033" s="23" t="s">
        <v>111</v>
      </c>
      <c r="T1033" s="20">
        <f>VLOOKUP(S1033,Table17[#All],2,0)</f>
        <v>0</v>
      </c>
      <c r="U1033" s="24">
        <v>197000</v>
      </c>
    </row>
    <row r="1034" spans="1:21">
      <c r="A1034" s="19" t="s">
        <v>162</v>
      </c>
      <c r="B1034" s="20">
        <f>VLOOKUP(A1034,Table7[#All],2,)</f>
        <v>3</v>
      </c>
      <c r="C1034" s="20" t="s">
        <v>91</v>
      </c>
      <c r="D1034" s="20">
        <f>VLOOKUP(C1034,Table8[#All],2,0)</f>
        <v>0</v>
      </c>
      <c r="E1034" s="20" t="s">
        <v>92</v>
      </c>
      <c r="F1034" s="20">
        <f>VLOOKUP(E1034,Table9[#All],2,0)</f>
        <v>0</v>
      </c>
      <c r="G1034" s="20" t="s">
        <v>122</v>
      </c>
      <c r="H1034" s="20">
        <f>VLOOKUP(G1034,Table10[#All],2,0)</f>
        <v>0</v>
      </c>
      <c r="I1034" s="20" t="s">
        <v>119</v>
      </c>
      <c r="J1034" s="20">
        <f>VLOOKUP(I1034,Table11[#All],2,0)</f>
        <v>0</v>
      </c>
      <c r="K1034" s="20" t="s">
        <v>119</v>
      </c>
      <c r="L1034" s="20">
        <f>VLOOKUP(K1034,Table12[#All],2,0)</f>
        <v>1</v>
      </c>
      <c r="M1034" s="20" t="s">
        <v>126</v>
      </c>
      <c r="N1034" s="20">
        <f>VLOOKUP(M1034,Table13[#All],2,0)</f>
        <v>0</v>
      </c>
      <c r="O1034" s="20" t="s">
        <v>119</v>
      </c>
      <c r="P1034" s="20">
        <f>VLOOKUP(O1034,Table14[#All],2,0)</f>
        <v>0</v>
      </c>
      <c r="Q1034" s="20" t="s">
        <v>104</v>
      </c>
      <c r="R1034" s="20">
        <f>VLOOKUP(Q1034,Table16[#All],2,0)</f>
        <v>0</v>
      </c>
      <c r="S1034" s="20" t="s">
        <v>172</v>
      </c>
      <c r="T1034" s="20">
        <f>VLOOKUP(S1034,Table17[#All],2,0)</f>
        <v>1</v>
      </c>
      <c r="U1034" s="21">
        <v>310000</v>
      </c>
    </row>
    <row r="1035" spans="1:21">
      <c r="A1035" s="22" t="s">
        <v>209</v>
      </c>
      <c r="B1035" s="20">
        <f>VLOOKUP(A1035,Table7[#All],2,)</f>
        <v>0</v>
      </c>
      <c r="C1035" s="23" t="s">
        <v>91</v>
      </c>
      <c r="D1035" s="20">
        <f>VLOOKUP(C1035,Table8[#All],2,0)</f>
        <v>0</v>
      </c>
      <c r="E1035" s="23" t="s">
        <v>92</v>
      </c>
      <c r="F1035" s="20">
        <f>VLOOKUP(E1035,Table9[#All],2,0)</f>
        <v>0</v>
      </c>
      <c r="G1035" s="23" t="s">
        <v>93</v>
      </c>
      <c r="H1035" s="20">
        <f>VLOOKUP(G1035,Table10[#All],2,0)</f>
        <v>1</v>
      </c>
      <c r="I1035" s="23" t="s">
        <v>119</v>
      </c>
      <c r="J1035" s="20">
        <f>VLOOKUP(I1035,Table11[#All],2,0)</f>
        <v>0</v>
      </c>
      <c r="K1035" s="23" t="s">
        <v>98</v>
      </c>
      <c r="L1035" s="20">
        <f>VLOOKUP(K1035,Table12[#All],2,0)</f>
        <v>0</v>
      </c>
      <c r="M1035" s="23" t="s">
        <v>126</v>
      </c>
      <c r="N1035" s="20">
        <f>VLOOKUP(M1035,Table13[#All],2,0)</f>
        <v>0</v>
      </c>
      <c r="O1035" s="23" t="s">
        <v>119</v>
      </c>
      <c r="P1035" s="20">
        <f>VLOOKUP(O1035,Table14[#All],2,0)</f>
        <v>0</v>
      </c>
      <c r="Q1035" s="23" t="s">
        <v>104</v>
      </c>
      <c r="R1035" s="20">
        <f>VLOOKUP(Q1035,Table16[#All],2,0)</f>
        <v>0</v>
      </c>
      <c r="S1035" s="23" t="s">
        <v>111</v>
      </c>
      <c r="T1035" s="20">
        <f>VLOOKUP(S1035,Table17[#All],2,0)</f>
        <v>0</v>
      </c>
      <c r="U1035" s="24">
        <v>230000</v>
      </c>
    </row>
    <row r="1036" spans="1:21">
      <c r="A1036" s="19" t="s">
        <v>212</v>
      </c>
      <c r="B1036" s="20">
        <f>VLOOKUP(A1036,Table7[#All],2,)</f>
        <v>2</v>
      </c>
      <c r="C1036" s="20" t="s">
        <v>91</v>
      </c>
      <c r="D1036" s="20">
        <f>VLOOKUP(C1036,Table8[#All],2,0)</f>
        <v>0</v>
      </c>
      <c r="E1036" s="20" t="s">
        <v>92</v>
      </c>
      <c r="F1036" s="20">
        <f>VLOOKUP(E1036,Table9[#All],2,0)</f>
        <v>0</v>
      </c>
      <c r="G1036" s="20" t="s">
        <v>93</v>
      </c>
      <c r="H1036" s="20">
        <f>VLOOKUP(G1036,Table10[#All],2,0)</f>
        <v>1</v>
      </c>
      <c r="I1036" s="20" t="s">
        <v>139</v>
      </c>
      <c r="J1036" s="20">
        <f>VLOOKUP(I1036,Table11[#All],2,0)</f>
        <v>4</v>
      </c>
      <c r="K1036" s="20" t="s">
        <v>139</v>
      </c>
      <c r="L1036" s="20">
        <f>VLOOKUP(K1036,Table12[#All],2,0)</f>
        <v>3</v>
      </c>
      <c r="M1036" s="20" t="s">
        <v>126</v>
      </c>
      <c r="N1036" s="20">
        <f>VLOOKUP(M1036,Table13[#All],2,0)</f>
        <v>0</v>
      </c>
      <c r="O1036" s="20" t="s">
        <v>139</v>
      </c>
      <c r="P1036" s="20">
        <f>VLOOKUP(O1036,Table14[#All],2,0)</f>
        <v>3</v>
      </c>
      <c r="Q1036" s="20" t="s">
        <v>104</v>
      </c>
      <c r="R1036" s="20">
        <f>VLOOKUP(Q1036,Table16[#All],2,0)</f>
        <v>0</v>
      </c>
      <c r="S1036" s="20" t="s">
        <v>111</v>
      </c>
      <c r="T1036" s="20">
        <f>VLOOKUP(S1036,Table17[#All],2,0)</f>
        <v>0</v>
      </c>
      <c r="U1036" s="21">
        <v>119750</v>
      </c>
    </row>
    <row r="1037" spans="1:21">
      <c r="A1037" s="22" t="s">
        <v>206</v>
      </c>
      <c r="B1037" s="20">
        <f>VLOOKUP(A1037,Table7[#All],2,)</f>
        <v>15</v>
      </c>
      <c r="C1037" s="23" t="s">
        <v>91</v>
      </c>
      <c r="D1037" s="20">
        <f>VLOOKUP(C1037,Table8[#All],2,0)</f>
        <v>0</v>
      </c>
      <c r="E1037" s="23" t="s">
        <v>92</v>
      </c>
      <c r="F1037" s="20">
        <f>VLOOKUP(E1037,Table9[#All],2,0)</f>
        <v>0</v>
      </c>
      <c r="G1037" s="23" t="s">
        <v>93</v>
      </c>
      <c r="H1037" s="20">
        <f>VLOOKUP(G1037,Table10[#All],2,0)</f>
        <v>1</v>
      </c>
      <c r="I1037" s="23" t="s">
        <v>83</v>
      </c>
      <c r="J1037" s="20">
        <f>VLOOKUP(I1037,Table11[#All],2,0)</f>
        <v>3</v>
      </c>
      <c r="K1037" s="23" t="s">
        <v>83</v>
      </c>
      <c r="L1037" s="20">
        <f>VLOOKUP(K1037,Table12[#All],2,0)</f>
        <v>2</v>
      </c>
      <c r="M1037" s="23" t="s">
        <v>126</v>
      </c>
      <c r="N1037" s="20">
        <f>VLOOKUP(M1037,Table13[#All],2,0)</f>
        <v>0</v>
      </c>
      <c r="O1037" s="23" t="s">
        <v>98</v>
      </c>
      <c r="P1037" s="20">
        <f>VLOOKUP(O1037,Table14[#All],2,0)</f>
        <v>1</v>
      </c>
      <c r="Q1037" s="23" t="s">
        <v>167</v>
      </c>
      <c r="R1037" s="20">
        <f>VLOOKUP(Q1037,Table16[#All],2,0)</f>
        <v>1</v>
      </c>
      <c r="S1037" s="23" t="s">
        <v>111</v>
      </c>
      <c r="T1037" s="20">
        <f>VLOOKUP(S1037,Table17[#All],2,0)</f>
        <v>0</v>
      </c>
      <c r="U1037" s="24">
        <v>84000</v>
      </c>
    </row>
    <row r="1038" spans="1:21">
      <c r="A1038" s="19" t="s">
        <v>218</v>
      </c>
      <c r="B1038" s="20">
        <f>VLOOKUP(A1038,Table7[#All],2,)</f>
        <v>16</v>
      </c>
      <c r="C1038" s="20" t="s">
        <v>91</v>
      </c>
      <c r="D1038" s="20">
        <f>VLOOKUP(C1038,Table8[#All],2,0)</f>
        <v>0</v>
      </c>
      <c r="E1038" s="20" t="s">
        <v>92</v>
      </c>
      <c r="F1038" s="20">
        <f>VLOOKUP(E1038,Table9[#All],2,0)</f>
        <v>0</v>
      </c>
      <c r="G1038" s="20" t="s">
        <v>93</v>
      </c>
      <c r="H1038" s="20">
        <f>VLOOKUP(G1038,Table10[#All],2,0)</f>
        <v>1</v>
      </c>
      <c r="I1038" s="20" t="s">
        <v>126</v>
      </c>
      <c r="J1038" s="20">
        <f>VLOOKUP(I1038,Table11[#All],2,0)</f>
        <v>2</v>
      </c>
      <c r="K1038" s="20" t="s">
        <v>98</v>
      </c>
      <c r="L1038" s="20">
        <f>VLOOKUP(K1038,Table12[#All],2,0)</f>
        <v>0</v>
      </c>
      <c r="M1038" s="20" t="s">
        <v>126</v>
      </c>
      <c r="N1038" s="20">
        <f>VLOOKUP(M1038,Table13[#All],2,0)</f>
        <v>0</v>
      </c>
      <c r="O1038" s="20" t="s">
        <v>126</v>
      </c>
      <c r="P1038" s="20">
        <f>VLOOKUP(O1038,Table14[#All],2,0)</f>
        <v>2</v>
      </c>
      <c r="Q1038" s="20" t="s">
        <v>104</v>
      </c>
      <c r="R1038" s="20">
        <f>VLOOKUP(Q1038,Table16[#All],2,0)</f>
        <v>0</v>
      </c>
      <c r="S1038" s="20" t="s">
        <v>111</v>
      </c>
      <c r="T1038" s="20">
        <f>VLOOKUP(S1038,Table17[#All],2,0)</f>
        <v>0</v>
      </c>
      <c r="U1038" s="21">
        <v>315500</v>
      </c>
    </row>
    <row r="1039" spans="1:21">
      <c r="A1039" s="22" t="s">
        <v>209</v>
      </c>
      <c r="B1039" s="20">
        <f>VLOOKUP(A1039,Table7[#All],2,)</f>
        <v>0</v>
      </c>
      <c r="C1039" s="23" t="s">
        <v>91</v>
      </c>
      <c r="D1039" s="20">
        <f>VLOOKUP(C1039,Table8[#All],2,0)</f>
        <v>0</v>
      </c>
      <c r="E1039" s="23" t="s">
        <v>92</v>
      </c>
      <c r="F1039" s="20">
        <f>VLOOKUP(E1039,Table9[#All],2,0)</f>
        <v>0</v>
      </c>
      <c r="G1039" s="23" t="s">
        <v>122</v>
      </c>
      <c r="H1039" s="20">
        <f>VLOOKUP(G1039,Table10[#All],2,0)</f>
        <v>0</v>
      </c>
      <c r="I1039" s="23" t="s">
        <v>119</v>
      </c>
      <c r="J1039" s="20">
        <f>VLOOKUP(I1039,Table11[#All],2,0)</f>
        <v>0</v>
      </c>
      <c r="K1039" s="23" t="s">
        <v>98</v>
      </c>
      <c r="L1039" s="20">
        <f>VLOOKUP(K1039,Table12[#All],2,0)</f>
        <v>0</v>
      </c>
      <c r="M1039" s="23" t="s">
        <v>126</v>
      </c>
      <c r="N1039" s="20">
        <f>VLOOKUP(M1039,Table13[#All],2,0)</f>
        <v>0</v>
      </c>
      <c r="O1039" s="23" t="s">
        <v>119</v>
      </c>
      <c r="P1039" s="20">
        <f>VLOOKUP(O1039,Table14[#All],2,0)</f>
        <v>0</v>
      </c>
      <c r="Q1039" s="23" t="s">
        <v>104</v>
      </c>
      <c r="R1039" s="20">
        <f>VLOOKUP(Q1039,Table16[#All],2,0)</f>
        <v>0</v>
      </c>
      <c r="S1039" s="23" t="s">
        <v>111</v>
      </c>
      <c r="T1039" s="20">
        <f>VLOOKUP(S1039,Table17[#All],2,0)</f>
        <v>0</v>
      </c>
      <c r="U1039" s="24">
        <v>287000</v>
      </c>
    </row>
    <row r="1040" spans="1:21">
      <c r="A1040" s="19" t="s">
        <v>219</v>
      </c>
      <c r="B1040" s="20">
        <f>VLOOKUP(A1040,Table7[#All],2,)</f>
        <v>14</v>
      </c>
      <c r="C1040" s="20" t="s">
        <v>91</v>
      </c>
      <c r="D1040" s="20">
        <f>VLOOKUP(C1040,Table8[#All],2,0)</f>
        <v>0</v>
      </c>
      <c r="E1040" s="20" t="s">
        <v>142</v>
      </c>
      <c r="F1040" s="20">
        <f>VLOOKUP(E1040,Table9[#All],2,0)</f>
        <v>4</v>
      </c>
      <c r="G1040" s="20" t="s">
        <v>122</v>
      </c>
      <c r="H1040" s="20">
        <f>VLOOKUP(G1040,Table10[#All],2,0)</f>
        <v>0</v>
      </c>
      <c r="I1040" s="20" t="s">
        <v>98</v>
      </c>
      <c r="J1040" s="20">
        <f>VLOOKUP(I1040,Table11[#All],2,0)</f>
        <v>1</v>
      </c>
      <c r="K1040" s="20" t="s">
        <v>98</v>
      </c>
      <c r="L1040" s="20">
        <f>VLOOKUP(K1040,Table12[#All],2,0)</f>
        <v>0</v>
      </c>
      <c r="M1040" s="20" t="s">
        <v>98</v>
      </c>
      <c r="N1040" s="20">
        <f>VLOOKUP(M1040,Table13[#All],2,0)</f>
        <v>2</v>
      </c>
      <c r="O1040" s="20" t="s">
        <v>98</v>
      </c>
      <c r="P1040" s="20">
        <f>VLOOKUP(O1040,Table14[#All],2,0)</f>
        <v>1</v>
      </c>
      <c r="Q1040" s="20" t="s">
        <v>104</v>
      </c>
      <c r="R1040" s="20">
        <f>VLOOKUP(Q1040,Table16[#All],2,0)</f>
        <v>0</v>
      </c>
      <c r="S1040" s="20" t="s">
        <v>111</v>
      </c>
      <c r="T1040" s="20">
        <f>VLOOKUP(S1040,Table17[#All],2,0)</f>
        <v>0</v>
      </c>
      <c r="U1040" s="21">
        <v>97000</v>
      </c>
    </row>
    <row r="1041" spans="1:21">
      <c r="A1041" s="22" t="s">
        <v>219</v>
      </c>
      <c r="B1041" s="20">
        <f>VLOOKUP(A1041,Table7[#All],2,)</f>
        <v>14</v>
      </c>
      <c r="C1041" s="23" t="s">
        <v>91</v>
      </c>
      <c r="D1041" s="20">
        <f>VLOOKUP(C1041,Table8[#All],2,0)</f>
        <v>0</v>
      </c>
      <c r="E1041" s="23" t="s">
        <v>129</v>
      </c>
      <c r="F1041" s="20">
        <f>VLOOKUP(E1041,Table9[#All],2,0)</f>
        <v>3</v>
      </c>
      <c r="G1041" s="23" t="s">
        <v>183</v>
      </c>
      <c r="H1041" s="20">
        <f>VLOOKUP(G1041,Table10[#All],2,0)</f>
        <v>4</v>
      </c>
      <c r="I1041" s="23" t="s">
        <v>119</v>
      </c>
      <c r="J1041" s="20">
        <f>VLOOKUP(I1041,Table11[#All],2,0)</f>
        <v>0</v>
      </c>
      <c r="K1041" s="23" t="s">
        <v>98</v>
      </c>
      <c r="L1041" s="20">
        <f>VLOOKUP(K1041,Table12[#All],2,0)</f>
        <v>0</v>
      </c>
      <c r="M1041" s="23" t="s">
        <v>98</v>
      </c>
      <c r="N1041" s="20">
        <f>VLOOKUP(M1041,Table13[#All],2,0)</f>
        <v>2</v>
      </c>
      <c r="O1041" s="23" t="s">
        <v>98</v>
      </c>
      <c r="P1041" s="20">
        <f>VLOOKUP(O1041,Table14[#All],2,0)</f>
        <v>1</v>
      </c>
      <c r="Q1041" s="23" t="s">
        <v>104</v>
      </c>
      <c r="R1041" s="20">
        <f>VLOOKUP(Q1041,Table16[#All],2,0)</f>
        <v>0</v>
      </c>
      <c r="S1041" s="23" t="s">
        <v>111</v>
      </c>
      <c r="T1041" s="20">
        <f>VLOOKUP(S1041,Table17[#All],2,0)</f>
        <v>0</v>
      </c>
      <c r="U1041" s="24">
        <v>80000</v>
      </c>
    </row>
    <row r="1042" spans="1:21">
      <c r="A1042" s="19" t="s">
        <v>169</v>
      </c>
      <c r="B1042" s="20">
        <f>VLOOKUP(A1042,Table7[#All],2,)</f>
        <v>9</v>
      </c>
      <c r="C1042" s="20" t="s">
        <v>91</v>
      </c>
      <c r="D1042" s="20">
        <f>VLOOKUP(C1042,Table8[#All],2,0)</f>
        <v>0</v>
      </c>
      <c r="E1042" s="20" t="s">
        <v>92</v>
      </c>
      <c r="F1042" s="20">
        <f>VLOOKUP(E1042,Table9[#All],2,0)</f>
        <v>0</v>
      </c>
      <c r="G1042" s="20" t="s">
        <v>93</v>
      </c>
      <c r="H1042" s="20">
        <f>VLOOKUP(G1042,Table10[#All],2,0)</f>
        <v>1</v>
      </c>
      <c r="I1042" s="20" t="s">
        <v>98</v>
      </c>
      <c r="J1042" s="20">
        <f>VLOOKUP(I1042,Table11[#All],2,0)</f>
        <v>1</v>
      </c>
      <c r="K1042" s="20" t="s">
        <v>98</v>
      </c>
      <c r="L1042" s="20">
        <f>VLOOKUP(K1042,Table12[#All],2,0)</f>
        <v>0</v>
      </c>
      <c r="M1042" s="20" t="s">
        <v>126</v>
      </c>
      <c r="N1042" s="20">
        <f>VLOOKUP(M1042,Table13[#All],2,0)</f>
        <v>0</v>
      </c>
      <c r="O1042" s="20" t="s">
        <v>98</v>
      </c>
      <c r="P1042" s="20">
        <f>VLOOKUP(O1042,Table14[#All],2,0)</f>
        <v>1</v>
      </c>
      <c r="Q1042" s="20" t="s">
        <v>104</v>
      </c>
      <c r="R1042" s="20">
        <f>VLOOKUP(Q1042,Table16[#All],2,0)</f>
        <v>0</v>
      </c>
      <c r="S1042" s="20" t="s">
        <v>111</v>
      </c>
      <c r="T1042" s="20">
        <f>VLOOKUP(S1042,Table17[#All],2,0)</f>
        <v>0</v>
      </c>
      <c r="U1042" s="21">
        <v>155000</v>
      </c>
    </row>
    <row r="1043" spans="1:21">
      <c r="A1043" s="22" t="s">
        <v>175</v>
      </c>
      <c r="B1043" s="20">
        <f>VLOOKUP(A1043,Table7[#All],2,)</f>
        <v>6</v>
      </c>
      <c r="C1043" s="23" t="s">
        <v>90</v>
      </c>
      <c r="D1043" s="20">
        <f>VLOOKUP(C1043,Table8[#All],2,0)</f>
        <v>1</v>
      </c>
      <c r="E1043" s="23" t="s">
        <v>92</v>
      </c>
      <c r="F1043" s="20">
        <f>VLOOKUP(E1043,Table9[#All],2,0)</f>
        <v>0</v>
      </c>
      <c r="G1043" s="23" t="s">
        <v>122</v>
      </c>
      <c r="H1043" s="20">
        <f>VLOOKUP(G1043,Table10[#All],2,0)</f>
        <v>0</v>
      </c>
      <c r="I1043" s="23" t="s">
        <v>98</v>
      </c>
      <c r="J1043" s="20">
        <f>VLOOKUP(I1043,Table11[#All],2,0)</f>
        <v>1</v>
      </c>
      <c r="K1043" s="23" t="s">
        <v>98</v>
      </c>
      <c r="L1043" s="20">
        <f>VLOOKUP(K1043,Table12[#All],2,0)</f>
        <v>0</v>
      </c>
      <c r="M1043" s="23" t="s">
        <v>119</v>
      </c>
      <c r="N1043" s="20">
        <f>VLOOKUP(M1043,Table13[#All],2,0)</f>
        <v>1</v>
      </c>
      <c r="O1043" s="23" t="s">
        <v>119</v>
      </c>
      <c r="P1043" s="20">
        <f>VLOOKUP(O1043,Table14[#All],2,0)</f>
        <v>0</v>
      </c>
      <c r="Q1043" s="23" t="s">
        <v>104</v>
      </c>
      <c r="R1043" s="20">
        <f>VLOOKUP(Q1043,Table16[#All],2,0)</f>
        <v>0</v>
      </c>
      <c r="S1043" s="23" t="s">
        <v>111</v>
      </c>
      <c r="T1043" s="20">
        <f>VLOOKUP(S1043,Table17[#All],2,0)</f>
        <v>0</v>
      </c>
      <c r="U1043" s="24">
        <v>173000</v>
      </c>
    </row>
    <row r="1044" spans="1:21">
      <c r="A1044" s="19" t="s">
        <v>147</v>
      </c>
      <c r="B1044" s="20">
        <f>VLOOKUP(A1044,Table7[#All],2,)</f>
        <v>10</v>
      </c>
      <c r="C1044" s="20" t="s">
        <v>91</v>
      </c>
      <c r="D1044" s="20">
        <f>VLOOKUP(C1044,Table8[#All],2,0)</f>
        <v>0</v>
      </c>
      <c r="E1044" s="20" t="s">
        <v>142</v>
      </c>
      <c r="F1044" s="20">
        <f>VLOOKUP(E1044,Table9[#All],2,0)</f>
        <v>4</v>
      </c>
      <c r="G1044" s="20" t="s">
        <v>93</v>
      </c>
      <c r="H1044" s="20">
        <f>VLOOKUP(G1044,Table10[#All],2,0)</f>
        <v>1</v>
      </c>
      <c r="I1044" s="20" t="s">
        <v>119</v>
      </c>
      <c r="J1044" s="20">
        <f>VLOOKUP(I1044,Table11[#All],2,0)</f>
        <v>0</v>
      </c>
      <c r="K1044" s="20" t="s">
        <v>98</v>
      </c>
      <c r="L1044" s="20">
        <f>VLOOKUP(K1044,Table12[#All],2,0)</f>
        <v>0</v>
      </c>
      <c r="M1044" s="20" t="s">
        <v>126</v>
      </c>
      <c r="N1044" s="20">
        <f>VLOOKUP(M1044,Table13[#All],2,0)</f>
        <v>0</v>
      </c>
      <c r="O1044" s="20" t="s">
        <v>119</v>
      </c>
      <c r="P1044" s="20">
        <f>VLOOKUP(O1044,Table14[#All],2,0)</f>
        <v>0</v>
      </c>
      <c r="Q1044" s="20" t="s">
        <v>104</v>
      </c>
      <c r="R1044" s="20">
        <f>VLOOKUP(Q1044,Table16[#All],2,0)</f>
        <v>0</v>
      </c>
      <c r="S1044" s="20" t="s">
        <v>111</v>
      </c>
      <c r="T1044" s="20">
        <f>VLOOKUP(S1044,Table17[#All],2,0)</f>
        <v>0</v>
      </c>
      <c r="U1044" s="21">
        <v>196000</v>
      </c>
    </row>
    <row r="1045" spans="1:21">
      <c r="A1045" s="22" t="s">
        <v>165</v>
      </c>
      <c r="B1045" s="20">
        <f>VLOOKUP(A1045,Table7[#All],2,)</f>
        <v>12</v>
      </c>
      <c r="C1045" s="23" t="s">
        <v>91</v>
      </c>
      <c r="D1045" s="20">
        <f>VLOOKUP(C1045,Table8[#All],2,0)</f>
        <v>0</v>
      </c>
      <c r="E1045" s="23" t="s">
        <v>92</v>
      </c>
      <c r="F1045" s="20">
        <f>VLOOKUP(E1045,Table9[#All],2,0)</f>
        <v>0</v>
      </c>
      <c r="G1045" s="23" t="s">
        <v>122</v>
      </c>
      <c r="H1045" s="20">
        <f>VLOOKUP(G1045,Table10[#All],2,0)</f>
        <v>0</v>
      </c>
      <c r="I1045" s="23" t="s">
        <v>119</v>
      </c>
      <c r="J1045" s="20">
        <f>VLOOKUP(I1045,Table11[#All],2,0)</f>
        <v>0</v>
      </c>
      <c r="K1045" s="23" t="s">
        <v>98</v>
      </c>
      <c r="L1045" s="20">
        <f>VLOOKUP(K1045,Table12[#All],2,0)</f>
        <v>0</v>
      </c>
      <c r="M1045" s="23" t="s">
        <v>126</v>
      </c>
      <c r="N1045" s="20">
        <f>VLOOKUP(M1045,Table13[#All],2,0)</f>
        <v>0</v>
      </c>
      <c r="O1045" s="23" t="s">
        <v>119</v>
      </c>
      <c r="P1045" s="20">
        <f>VLOOKUP(O1045,Table14[#All],2,0)</f>
        <v>0</v>
      </c>
      <c r="Q1045" s="23" t="s">
        <v>104</v>
      </c>
      <c r="R1045" s="20">
        <f>VLOOKUP(Q1045,Table16[#All],2,0)</f>
        <v>0</v>
      </c>
      <c r="S1045" s="23" t="s">
        <v>111</v>
      </c>
      <c r="T1045" s="20">
        <f>VLOOKUP(S1045,Table17[#All],2,0)</f>
        <v>0</v>
      </c>
      <c r="U1045" s="24">
        <v>262280</v>
      </c>
    </row>
    <row r="1046" spans="1:21">
      <c r="A1046" s="19" t="s">
        <v>175</v>
      </c>
      <c r="B1046" s="20">
        <f>VLOOKUP(A1046,Table7[#All],2,)</f>
        <v>6</v>
      </c>
      <c r="C1046" s="20" t="s">
        <v>151</v>
      </c>
      <c r="D1046" s="20">
        <f>VLOOKUP(C1046,Table8[#All],2,0)</f>
        <v>2</v>
      </c>
      <c r="E1046" s="20" t="s">
        <v>92</v>
      </c>
      <c r="F1046" s="20">
        <f>VLOOKUP(E1046,Table9[#All],2,0)</f>
        <v>0</v>
      </c>
      <c r="G1046" s="20" t="s">
        <v>93</v>
      </c>
      <c r="H1046" s="20">
        <f>VLOOKUP(G1046,Table10[#All],2,0)</f>
        <v>1</v>
      </c>
      <c r="I1046" s="20" t="s">
        <v>119</v>
      </c>
      <c r="J1046" s="20">
        <f>VLOOKUP(I1046,Table11[#All],2,0)</f>
        <v>0</v>
      </c>
      <c r="K1046" s="20" t="s">
        <v>98</v>
      </c>
      <c r="L1046" s="20">
        <f>VLOOKUP(K1046,Table12[#All],2,0)</f>
        <v>0</v>
      </c>
      <c r="M1046" s="20" t="s">
        <v>98</v>
      </c>
      <c r="N1046" s="20">
        <f>VLOOKUP(M1046,Table13[#All],2,0)</f>
        <v>2</v>
      </c>
      <c r="O1046" s="20" t="s">
        <v>119</v>
      </c>
      <c r="P1046" s="20">
        <f>VLOOKUP(O1046,Table14[#All],2,0)</f>
        <v>0</v>
      </c>
      <c r="Q1046" s="20" t="s">
        <v>104</v>
      </c>
      <c r="R1046" s="20">
        <f>VLOOKUP(Q1046,Table16[#All],2,0)</f>
        <v>0</v>
      </c>
      <c r="S1046" s="20" t="s">
        <v>111</v>
      </c>
      <c r="T1046" s="20">
        <f>VLOOKUP(S1046,Table17[#All],2,0)</f>
        <v>0</v>
      </c>
      <c r="U1046" s="21">
        <v>278000</v>
      </c>
    </row>
    <row r="1047" spans="1:21">
      <c r="A1047" s="22" t="s">
        <v>206</v>
      </c>
      <c r="B1047" s="20">
        <f>VLOOKUP(A1047,Table7[#All],2,)</f>
        <v>15</v>
      </c>
      <c r="C1047" s="23" t="s">
        <v>91</v>
      </c>
      <c r="D1047" s="20">
        <f>VLOOKUP(C1047,Table8[#All],2,0)</f>
        <v>0</v>
      </c>
      <c r="E1047" s="23" t="s">
        <v>92</v>
      </c>
      <c r="F1047" s="20">
        <f>VLOOKUP(E1047,Table9[#All],2,0)</f>
        <v>0</v>
      </c>
      <c r="G1047" s="23" t="s">
        <v>93</v>
      </c>
      <c r="H1047" s="20">
        <f>VLOOKUP(G1047,Table10[#All],2,0)</f>
        <v>1</v>
      </c>
      <c r="I1047" s="23" t="s">
        <v>83</v>
      </c>
      <c r="J1047" s="20">
        <f>VLOOKUP(I1047,Table11[#All],2,0)</f>
        <v>3</v>
      </c>
      <c r="K1047" s="23" t="s">
        <v>83</v>
      </c>
      <c r="L1047" s="20">
        <f>VLOOKUP(K1047,Table12[#All],2,0)</f>
        <v>2</v>
      </c>
      <c r="M1047" s="23" t="s">
        <v>126</v>
      </c>
      <c r="N1047" s="20">
        <f>VLOOKUP(M1047,Table13[#All],2,0)</f>
        <v>0</v>
      </c>
      <c r="O1047" s="23" t="s">
        <v>98</v>
      </c>
      <c r="P1047" s="20">
        <f>VLOOKUP(O1047,Table14[#All],2,0)</f>
        <v>1</v>
      </c>
      <c r="Q1047" s="23" t="s">
        <v>104</v>
      </c>
      <c r="R1047" s="20">
        <f>VLOOKUP(Q1047,Table16[#All],2,0)</f>
        <v>0</v>
      </c>
      <c r="S1047" s="23" t="s">
        <v>111</v>
      </c>
      <c r="T1047" s="20">
        <f>VLOOKUP(S1047,Table17[#All],2,0)</f>
        <v>0</v>
      </c>
      <c r="U1047" s="24">
        <v>139600</v>
      </c>
    </row>
    <row r="1048" spans="1:21">
      <c r="A1048" s="19" t="s">
        <v>128</v>
      </c>
      <c r="B1048" s="20">
        <f>VLOOKUP(A1048,Table7[#All],2,)</f>
        <v>18</v>
      </c>
      <c r="C1048" s="20" t="s">
        <v>91</v>
      </c>
      <c r="D1048" s="20">
        <f>VLOOKUP(C1048,Table8[#All],2,0)</f>
        <v>0</v>
      </c>
      <c r="E1048" s="20" t="s">
        <v>92</v>
      </c>
      <c r="F1048" s="20">
        <f>VLOOKUP(E1048,Table9[#All],2,0)</f>
        <v>0</v>
      </c>
      <c r="G1048" s="20" t="s">
        <v>122</v>
      </c>
      <c r="H1048" s="20">
        <f>VLOOKUP(G1048,Table10[#All],2,0)</f>
        <v>0</v>
      </c>
      <c r="I1048" s="20" t="s">
        <v>126</v>
      </c>
      <c r="J1048" s="20">
        <f>VLOOKUP(I1048,Table11[#All],2,0)</f>
        <v>2</v>
      </c>
      <c r="K1048" s="20" t="s">
        <v>98</v>
      </c>
      <c r="L1048" s="20">
        <f>VLOOKUP(K1048,Table12[#All],2,0)</f>
        <v>0</v>
      </c>
      <c r="M1048" s="20" t="s">
        <v>126</v>
      </c>
      <c r="N1048" s="20">
        <f>VLOOKUP(M1048,Table13[#All],2,0)</f>
        <v>0</v>
      </c>
      <c r="O1048" s="20" t="s">
        <v>126</v>
      </c>
      <c r="P1048" s="20">
        <f>VLOOKUP(O1048,Table14[#All],2,0)</f>
        <v>2</v>
      </c>
      <c r="Q1048" s="20" t="s">
        <v>104</v>
      </c>
      <c r="R1048" s="20">
        <f>VLOOKUP(Q1048,Table16[#All],2,0)</f>
        <v>0</v>
      </c>
      <c r="S1048" s="20" t="s">
        <v>150</v>
      </c>
      <c r="T1048" s="20">
        <f>VLOOKUP(S1048,Table17[#All],2,0)</f>
        <v>2</v>
      </c>
      <c r="U1048" s="21">
        <v>556581</v>
      </c>
    </row>
    <row r="1049" spans="1:21">
      <c r="A1049" s="22" t="s">
        <v>209</v>
      </c>
      <c r="B1049" s="20">
        <f>VLOOKUP(A1049,Table7[#All],2,)</f>
        <v>0</v>
      </c>
      <c r="C1049" s="23" t="s">
        <v>91</v>
      </c>
      <c r="D1049" s="20">
        <f>VLOOKUP(C1049,Table8[#All],2,0)</f>
        <v>0</v>
      </c>
      <c r="E1049" s="23" t="s">
        <v>92</v>
      </c>
      <c r="F1049" s="20">
        <f>VLOOKUP(E1049,Table9[#All],2,0)</f>
        <v>0</v>
      </c>
      <c r="G1049" s="23" t="s">
        <v>93</v>
      </c>
      <c r="H1049" s="20">
        <f>VLOOKUP(G1049,Table10[#All],2,0)</f>
        <v>1</v>
      </c>
      <c r="I1049" s="23" t="s">
        <v>119</v>
      </c>
      <c r="J1049" s="20">
        <f>VLOOKUP(I1049,Table11[#All],2,0)</f>
        <v>0</v>
      </c>
      <c r="K1049" s="23" t="s">
        <v>98</v>
      </c>
      <c r="L1049" s="20">
        <f>VLOOKUP(K1049,Table12[#All],2,0)</f>
        <v>0</v>
      </c>
      <c r="M1049" s="23" t="s">
        <v>126</v>
      </c>
      <c r="N1049" s="20">
        <f>VLOOKUP(M1049,Table13[#All],2,0)</f>
        <v>0</v>
      </c>
      <c r="O1049" s="23" t="s">
        <v>98</v>
      </c>
      <c r="P1049" s="20">
        <f>VLOOKUP(O1049,Table14[#All],2,0)</f>
        <v>1</v>
      </c>
      <c r="Q1049" s="23" t="s">
        <v>104</v>
      </c>
      <c r="R1049" s="20">
        <f>VLOOKUP(Q1049,Table16[#All],2,0)</f>
        <v>0</v>
      </c>
      <c r="S1049" s="23" t="s">
        <v>111</v>
      </c>
      <c r="T1049" s="20">
        <f>VLOOKUP(S1049,Table17[#All],2,0)</f>
        <v>0</v>
      </c>
      <c r="U1049" s="24">
        <v>145000</v>
      </c>
    </row>
    <row r="1050" spans="1:21">
      <c r="A1050" s="19" t="s">
        <v>217</v>
      </c>
      <c r="B1050" s="20">
        <f>VLOOKUP(A1050,Table7[#All],2,)</f>
        <v>4</v>
      </c>
      <c r="C1050" s="20" t="s">
        <v>91</v>
      </c>
      <c r="D1050" s="20">
        <f>VLOOKUP(C1050,Table8[#All],2,0)</f>
        <v>0</v>
      </c>
      <c r="E1050" s="20" t="s">
        <v>92</v>
      </c>
      <c r="F1050" s="20">
        <f>VLOOKUP(E1050,Table9[#All],2,0)</f>
        <v>0</v>
      </c>
      <c r="G1050" s="20" t="s">
        <v>93</v>
      </c>
      <c r="H1050" s="20">
        <f>VLOOKUP(G1050,Table10[#All],2,0)</f>
        <v>1</v>
      </c>
      <c r="I1050" s="20" t="s">
        <v>83</v>
      </c>
      <c r="J1050" s="20">
        <f>VLOOKUP(I1050,Table11[#All],2,0)</f>
        <v>3</v>
      </c>
      <c r="K1050" s="20" t="s">
        <v>83</v>
      </c>
      <c r="L1050" s="20">
        <f>VLOOKUP(K1050,Table12[#All],2,0)</f>
        <v>2</v>
      </c>
      <c r="M1050" s="20" t="s">
        <v>98</v>
      </c>
      <c r="N1050" s="20">
        <f>VLOOKUP(M1050,Table13[#All],2,0)</f>
        <v>2</v>
      </c>
      <c r="O1050" s="20" t="s">
        <v>98</v>
      </c>
      <c r="P1050" s="20">
        <f>VLOOKUP(O1050,Table14[#All],2,0)</f>
        <v>1</v>
      </c>
      <c r="Q1050" s="20" t="s">
        <v>104</v>
      </c>
      <c r="R1050" s="20">
        <f>VLOOKUP(Q1050,Table16[#All],2,0)</f>
        <v>0</v>
      </c>
      <c r="S1050" s="20" t="s">
        <v>111</v>
      </c>
      <c r="T1050" s="20">
        <f>VLOOKUP(S1050,Table17[#All],2,0)</f>
        <v>0</v>
      </c>
      <c r="U1050" s="21">
        <v>115000</v>
      </c>
    </row>
    <row r="1051" spans="1:21">
      <c r="A1051" s="22" t="s">
        <v>206</v>
      </c>
      <c r="B1051" s="20">
        <f>VLOOKUP(A1051,Table7[#All],2,)</f>
        <v>15</v>
      </c>
      <c r="C1051" s="23" t="s">
        <v>91</v>
      </c>
      <c r="D1051" s="20">
        <f>VLOOKUP(C1051,Table8[#All],2,0)</f>
        <v>0</v>
      </c>
      <c r="E1051" s="23" t="s">
        <v>92</v>
      </c>
      <c r="F1051" s="20">
        <f>VLOOKUP(E1051,Table9[#All],2,0)</f>
        <v>0</v>
      </c>
      <c r="G1051" s="23" t="s">
        <v>93</v>
      </c>
      <c r="H1051" s="20">
        <f>VLOOKUP(G1051,Table10[#All],2,0)</f>
        <v>1</v>
      </c>
      <c r="I1051" s="23" t="s">
        <v>83</v>
      </c>
      <c r="J1051" s="20">
        <f>VLOOKUP(I1051,Table11[#All],2,0)</f>
        <v>3</v>
      </c>
      <c r="K1051" s="23" t="s">
        <v>83</v>
      </c>
      <c r="L1051" s="20">
        <f>VLOOKUP(K1051,Table12[#All],2,0)</f>
        <v>2</v>
      </c>
      <c r="M1051" s="23" t="s">
        <v>126</v>
      </c>
      <c r="N1051" s="20">
        <f>VLOOKUP(M1051,Table13[#All],2,0)</f>
        <v>0</v>
      </c>
      <c r="O1051" s="23" t="s">
        <v>119</v>
      </c>
      <c r="P1051" s="20">
        <f>VLOOKUP(O1051,Table14[#All],2,0)</f>
        <v>0</v>
      </c>
      <c r="Q1051" s="23" t="s">
        <v>104</v>
      </c>
      <c r="R1051" s="20">
        <f>VLOOKUP(Q1051,Table16[#All],2,0)</f>
        <v>0</v>
      </c>
      <c r="S1051" s="23" t="s">
        <v>172</v>
      </c>
      <c r="T1051" s="20">
        <f>VLOOKUP(S1051,Table17[#All],2,0)</f>
        <v>1</v>
      </c>
      <c r="U1051" s="24">
        <v>84900</v>
      </c>
    </row>
    <row r="1052" spans="1:21">
      <c r="A1052" s="19" t="s">
        <v>121</v>
      </c>
      <c r="B1052" s="20">
        <f>VLOOKUP(A1052,Table7[#All],2,)</f>
        <v>17</v>
      </c>
      <c r="C1052" s="20" t="s">
        <v>91</v>
      </c>
      <c r="D1052" s="20">
        <f>VLOOKUP(C1052,Table8[#All],2,0)</f>
        <v>0</v>
      </c>
      <c r="E1052" s="20" t="s">
        <v>92</v>
      </c>
      <c r="F1052" s="20">
        <f>VLOOKUP(E1052,Table9[#All],2,0)</f>
        <v>0</v>
      </c>
      <c r="G1052" s="20" t="s">
        <v>93</v>
      </c>
      <c r="H1052" s="20">
        <f>VLOOKUP(G1052,Table10[#All],2,0)</f>
        <v>1</v>
      </c>
      <c r="I1052" s="20" t="s">
        <v>119</v>
      </c>
      <c r="J1052" s="20">
        <f>VLOOKUP(I1052,Table11[#All],2,0)</f>
        <v>0</v>
      </c>
      <c r="K1052" s="20" t="s">
        <v>98</v>
      </c>
      <c r="L1052" s="20">
        <f>VLOOKUP(K1052,Table12[#All],2,0)</f>
        <v>0</v>
      </c>
      <c r="M1052" s="20" t="s">
        <v>126</v>
      </c>
      <c r="N1052" s="20">
        <f>VLOOKUP(M1052,Table13[#All],2,0)</f>
        <v>0</v>
      </c>
      <c r="O1052" s="20" t="s">
        <v>119</v>
      </c>
      <c r="P1052" s="20">
        <f>VLOOKUP(O1052,Table14[#All],2,0)</f>
        <v>0</v>
      </c>
      <c r="Q1052" s="20" t="s">
        <v>104</v>
      </c>
      <c r="R1052" s="20">
        <f>VLOOKUP(Q1052,Table16[#All],2,0)</f>
        <v>0</v>
      </c>
      <c r="S1052" s="20" t="s">
        <v>150</v>
      </c>
      <c r="T1052" s="20">
        <f>VLOOKUP(S1052,Table17[#All],2,0)</f>
        <v>2</v>
      </c>
      <c r="U1052" s="21">
        <v>176485</v>
      </c>
    </row>
    <row r="1053" spans="1:21">
      <c r="A1053" s="22" t="s">
        <v>209</v>
      </c>
      <c r="B1053" s="20">
        <f>VLOOKUP(A1053,Table7[#All],2,)</f>
        <v>0</v>
      </c>
      <c r="C1053" s="23" t="s">
        <v>91</v>
      </c>
      <c r="D1053" s="20">
        <f>VLOOKUP(C1053,Table8[#All],2,0)</f>
        <v>0</v>
      </c>
      <c r="E1053" s="23" t="s">
        <v>92</v>
      </c>
      <c r="F1053" s="20">
        <f>VLOOKUP(E1053,Table9[#All],2,0)</f>
        <v>0</v>
      </c>
      <c r="G1053" s="23" t="s">
        <v>93</v>
      </c>
      <c r="H1053" s="20">
        <f>VLOOKUP(G1053,Table10[#All],2,0)</f>
        <v>1</v>
      </c>
      <c r="I1053" s="23" t="s">
        <v>119</v>
      </c>
      <c r="J1053" s="20">
        <f>VLOOKUP(I1053,Table11[#All],2,0)</f>
        <v>0</v>
      </c>
      <c r="K1053" s="23" t="s">
        <v>98</v>
      </c>
      <c r="L1053" s="20">
        <f>VLOOKUP(K1053,Table12[#All],2,0)</f>
        <v>0</v>
      </c>
      <c r="M1053" s="23" t="s">
        <v>126</v>
      </c>
      <c r="N1053" s="20">
        <f>VLOOKUP(M1053,Table13[#All],2,0)</f>
        <v>0</v>
      </c>
      <c r="O1053" s="23" t="s">
        <v>119</v>
      </c>
      <c r="P1053" s="20">
        <f>VLOOKUP(O1053,Table14[#All],2,0)</f>
        <v>0</v>
      </c>
      <c r="Q1053" s="23" t="s">
        <v>104</v>
      </c>
      <c r="R1053" s="20">
        <f>VLOOKUP(Q1053,Table16[#All],2,0)</f>
        <v>0</v>
      </c>
      <c r="S1053" s="23" t="s">
        <v>150</v>
      </c>
      <c r="T1053" s="20">
        <f>VLOOKUP(S1053,Table17[#All],2,0)</f>
        <v>2</v>
      </c>
      <c r="U1053" s="24">
        <v>200141</v>
      </c>
    </row>
    <row r="1054" spans="1:21">
      <c r="A1054" s="19" t="s">
        <v>89</v>
      </c>
      <c r="B1054" s="20">
        <f>VLOOKUP(A1054,Table7[#All],2,)</f>
        <v>11</v>
      </c>
      <c r="C1054" s="20" t="s">
        <v>182</v>
      </c>
      <c r="D1054" s="20">
        <f>VLOOKUP(C1054,Table8[#All],2,0)</f>
        <v>3</v>
      </c>
      <c r="E1054" s="20" t="s">
        <v>92</v>
      </c>
      <c r="F1054" s="20">
        <f>VLOOKUP(E1054,Table9[#All],2,0)</f>
        <v>0</v>
      </c>
      <c r="G1054" s="20" t="s">
        <v>122</v>
      </c>
      <c r="H1054" s="20">
        <f>VLOOKUP(G1054,Table10[#All],2,0)</f>
        <v>0</v>
      </c>
      <c r="I1054" s="20" t="s">
        <v>98</v>
      </c>
      <c r="J1054" s="20">
        <f>VLOOKUP(I1054,Table11[#All],2,0)</f>
        <v>1</v>
      </c>
      <c r="K1054" s="20" t="s">
        <v>98</v>
      </c>
      <c r="L1054" s="20">
        <f>VLOOKUP(K1054,Table12[#All],2,0)</f>
        <v>0</v>
      </c>
      <c r="M1054" s="20" t="s">
        <v>98</v>
      </c>
      <c r="N1054" s="20">
        <f>VLOOKUP(M1054,Table13[#All],2,0)</f>
        <v>2</v>
      </c>
      <c r="O1054" s="20" t="s">
        <v>98</v>
      </c>
      <c r="P1054" s="20">
        <f>VLOOKUP(O1054,Table14[#All],2,0)</f>
        <v>1</v>
      </c>
      <c r="Q1054" s="20" t="s">
        <v>104</v>
      </c>
      <c r="R1054" s="20">
        <f>VLOOKUP(Q1054,Table16[#All],2,0)</f>
        <v>0</v>
      </c>
      <c r="S1054" s="20" t="s">
        <v>111</v>
      </c>
      <c r="T1054" s="20">
        <f>VLOOKUP(S1054,Table17[#All],2,0)</f>
        <v>0</v>
      </c>
      <c r="U1054" s="21">
        <v>165000</v>
      </c>
    </row>
    <row r="1055" spans="1:21">
      <c r="A1055" s="22" t="s">
        <v>206</v>
      </c>
      <c r="B1055" s="20">
        <f>VLOOKUP(A1055,Table7[#All],2,)</f>
        <v>15</v>
      </c>
      <c r="C1055" s="23" t="s">
        <v>91</v>
      </c>
      <c r="D1055" s="20">
        <f>VLOOKUP(C1055,Table8[#All],2,0)</f>
        <v>0</v>
      </c>
      <c r="E1055" s="23" t="s">
        <v>92</v>
      </c>
      <c r="F1055" s="20">
        <f>VLOOKUP(E1055,Table9[#All],2,0)</f>
        <v>0</v>
      </c>
      <c r="G1055" s="23" t="s">
        <v>93</v>
      </c>
      <c r="H1055" s="20">
        <f>VLOOKUP(G1055,Table10[#All],2,0)</f>
        <v>1</v>
      </c>
      <c r="I1055" s="23" t="s">
        <v>98</v>
      </c>
      <c r="J1055" s="20">
        <f>VLOOKUP(I1055,Table11[#All],2,0)</f>
        <v>1</v>
      </c>
      <c r="K1055" s="23" t="s">
        <v>98</v>
      </c>
      <c r="L1055" s="20">
        <f>VLOOKUP(K1055,Table12[#All],2,0)</f>
        <v>0</v>
      </c>
      <c r="M1055" s="23" t="s">
        <v>126</v>
      </c>
      <c r="N1055" s="20">
        <f>VLOOKUP(M1055,Table13[#All],2,0)</f>
        <v>0</v>
      </c>
      <c r="O1055" s="23" t="s">
        <v>98</v>
      </c>
      <c r="P1055" s="20">
        <f>VLOOKUP(O1055,Table14[#All],2,0)</f>
        <v>1</v>
      </c>
      <c r="Q1055" s="23" t="s">
        <v>104</v>
      </c>
      <c r="R1055" s="20">
        <f>VLOOKUP(Q1055,Table16[#All],2,0)</f>
        <v>0</v>
      </c>
      <c r="S1055" s="23" t="s">
        <v>111</v>
      </c>
      <c r="T1055" s="20">
        <f>VLOOKUP(S1055,Table17[#All],2,0)</f>
        <v>0</v>
      </c>
      <c r="U1055" s="24">
        <v>144500</v>
      </c>
    </row>
    <row r="1056" spans="1:21">
      <c r="A1056" s="19" t="s">
        <v>209</v>
      </c>
      <c r="B1056" s="20">
        <f>VLOOKUP(A1056,Table7[#All],2,)</f>
        <v>0</v>
      </c>
      <c r="C1056" s="20" t="s">
        <v>91</v>
      </c>
      <c r="D1056" s="20">
        <f>VLOOKUP(C1056,Table8[#All],2,0)</f>
        <v>0</v>
      </c>
      <c r="E1056" s="20" t="s">
        <v>92</v>
      </c>
      <c r="F1056" s="20">
        <f>VLOOKUP(E1056,Table9[#All],2,0)</f>
        <v>0</v>
      </c>
      <c r="G1056" s="20" t="s">
        <v>122</v>
      </c>
      <c r="H1056" s="20">
        <f>VLOOKUP(G1056,Table10[#All],2,0)</f>
        <v>0</v>
      </c>
      <c r="I1056" s="20" t="s">
        <v>119</v>
      </c>
      <c r="J1056" s="20">
        <f>VLOOKUP(I1056,Table11[#All],2,0)</f>
        <v>0</v>
      </c>
      <c r="K1056" s="20" t="s">
        <v>98</v>
      </c>
      <c r="L1056" s="20">
        <f>VLOOKUP(K1056,Table12[#All],2,0)</f>
        <v>0</v>
      </c>
      <c r="M1056" s="20" t="s">
        <v>126</v>
      </c>
      <c r="N1056" s="20">
        <f>VLOOKUP(M1056,Table13[#All],2,0)</f>
        <v>0</v>
      </c>
      <c r="O1056" s="20" t="s">
        <v>119</v>
      </c>
      <c r="P1056" s="20">
        <f>VLOOKUP(O1056,Table14[#All],2,0)</f>
        <v>0</v>
      </c>
      <c r="Q1056" s="20" t="s">
        <v>104</v>
      </c>
      <c r="R1056" s="20">
        <f>VLOOKUP(Q1056,Table16[#All],2,0)</f>
        <v>0</v>
      </c>
      <c r="S1056" s="20" t="s">
        <v>111</v>
      </c>
      <c r="T1056" s="20">
        <f>VLOOKUP(S1056,Table17[#All],2,0)</f>
        <v>0</v>
      </c>
      <c r="U1056" s="21">
        <v>255000</v>
      </c>
    </row>
    <row r="1057" spans="1:21">
      <c r="A1057" s="22" t="s">
        <v>175</v>
      </c>
      <c r="B1057" s="20">
        <f>VLOOKUP(A1057,Table7[#All],2,)</f>
        <v>6</v>
      </c>
      <c r="C1057" s="23" t="s">
        <v>91</v>
      </c>
      <c r="D1057" s="20">
        <f>VLOOKUP(C1057,Table8[#All],2,0)</f>
        <v>0</v>
      </c>
      <c r="E1057" s="23" t="s">
        <v>92</v>
      </c>
      <c r="F1057" s="20">
        <f>VLOOKUP(E1057,Table9[#All],2,0)</f>
        <v>0</v>
      </c>
      <c r="G1057" s="23" t="s">
        <v>93</v>
      </c>
      <c r="H1057" s="20">
        <f>VLOOKUP(G1057,Table10[#All],2,0)</f>
        <v>1</v>
      </c>
      <c r="I1057" s="23" t="s">
        <v>119</v>
      </c>
      <c r="J1057" s="20">
        <f>VLOOKUP(I1057,Table11[#All],2,0)</f>
        <v>0</v>
      </c>
      <c r="K1057" s="23" t="s">
        <v>98</v>
      </c>
      <c r="L1057" s="20">
        <f>VLOOKUP(K1057,Table12[#All],2,0)</f>
        <v>0</v>
      </c>
      <c r="M1057" s="23" t="s">
        <v>98</v>
      </c>
      <c r="N1057" s="20">
        <f>VLOOKUP(M1057,Table13[#All],2,0)</f>
        <v>2</v>
      </c>
      <c r="O1057" s="23" t="s">
        <v>98</v>
      </c>
      <c r="P1057" s="20">
        <f>VLOOKUP(O1057,Table14[#All],2,0)</f>
        <v>1</v>
      </c>
      <c r="Q1057" s="23" t="s">
        <v>104</v>
      </c>
      <c r="R1057" s="20">
        <f>VLOOKUP(Q1057,Table16[#All],2,0)</f>
        <v>0</v>
      </c>
      <c r="S1057" s="23" t="s">
        <v>172</v>
      </c>
      <c r="T1057" s="20">
        <f>VLOOKUP(S1057,Table17[#All],2,0)</f>
        <v>1</v>
      </c>
      <c r="U1057" s="24">
        <v>180000</v>
      </c>
    </row>
    <row r="1058" spans="1:21">
      <c r="A1058" s="19" t="s">
        <v>147</v>
      </c>
      <c r="B1058" s="20">
        <f>VLOOKUP(A1058,Table7[#All],2,)</f>
        <v>10</v>
      </c>
      <c r="C1058" s="20" t="s">
        <v>91</v>
      </c>
      <c r="D1058" s="20">
        <f>VLOOKUP(C1058,Table8[#All],2,0)</f>
        <v>0</v>
      </c>
      <c r="E1058" s="20" t="s">
        <v>129</v>
      </c>
      <c r="F1058" s="20">
        <f>VLOOKUP(E1058,Table9[#All],2,0)</f>
        <v>3</v>
      </c>
      <c r="G1058" s="20" t="s">
        <v>93</v>
      </c>
      <c r="H1058" s="20">
        <f>VLOOKUP(G1058,Table10[#All],2,0)</f>
        <v>1</v>
      </c>
      <c r="I1058" s="20" t="s">
        <v>119</v>
      </c>
      <c r="J1058" s="20">
        <f>VLOOKUP(I1058,Table11[#All],2,0)</f>
        <v>0</v>
      </c>
      <c r="K1058" s="20" t="s">
        <v>98</v>
      </c>
      <c r="L1058" s="20">
        <f>VLOOKUP(K1058,Table12[#All],2,0)</f>
        <v>0</v>
      </c>
      <c r="M1058" s="20" t="s">
        <v>126</v>
      </c>
      <c r="N1058" s="20">
        <f>VLOOKUP(M1058,Table13[#All],2,0)</f>
        <v>0</v>
      </c>
      <c r="O1058" s="20" t="s">
        <v>119</v>
      </c>
      <c r="P1058" s="20">
        <f>VLOOKUP(O1058,Table14[#All],2,0)</f>
        <v>0</v>
      </c>
      <c r="Q1058" s="20" t="s">
        <v>104</v>
      </c>
      <c r="R1058" s="20">
        <f>VLOOKUP(Q1058,Table16[#All],2,0)</f>
        <v>0</v>
      </c>
      <c r="S1058" s="20" t="s">
        <v>111</v>
      </c>
      <c r="T1058" s="20">
        <f>VLOOKUP(S1058,Table17[#All],2,0)</f>
        <v>0</v>
      </c>
      <c r="U1058" s="21">
        <v>185850</v>
      </c>
    </row>
    <row r="1059" spans="1:21">
      <c r="A1059" s="22" t="s">
        <v>162</v>
      </c>
      <c r="B1059" s="20">
        <f>VLOOKUP(A1059,Table7[#All],2,)</f>
        <v>3</v>
      </c>
      <c r="C1059" s="23" t="s">
        <v>91</v>
      </c>
      <c r="D1059" s="20">
        <f>VLOOKUP(C1059,Table8[#All],2,0)</f>
        <v>0</v>
      </c>
      <c r="E1059" s="23" t="s">
        <v>92</v>
      </c>
      <c r="F1059" s="20">
        <f>VLOOKUP(E1059,Table9[#All],2,0)</f>
        <v>0</v>
      </c>
      <c r="G1059" s="23" t="s">
        <v>122</v>
      </c>
      <c r="H1059" s="20">
        <f>VLOOKUP(G1059,Table10[#All],2,0)</f>
        <v>0</v>
      </c>
      <c r="I1059" s="23" t="s">
        <v>119</v>
      </c>
      <c r="J1059" s="20">
        <f>VLOOKUP(I1059,Table11[#All],2,0)</f>
        <v>0</v>
      </c>
      <c r="K1059" s="23" t="s">
        <v>98</v>
      </c>
      <c r="L1059" s="20">
        <f>VLOOKUP(K1059,Table12[#All],2,0)</f>
        <v>0</v>
      </c>
      <c r="M1059" s="23" t="s">
        <v>126</v>
      </c>
      <c r="N1059" s="20">
        <f>VLOOKUP(M1059,Table13[#All],2,0)</f>
        <v>0</v>
      </c>
      <c r="O1059" s="23" t="s">
        <v>119</v>
      </c>
      <c r="P1059" s="20">
        <f>VLOOKUP(O1059,Table14[#All],2,0)</f>
        <v>0</v>
      </c>
      <c r="Q1059" s="23" t="s">
        <v>104</v>
      </c>
      <c r="R1059" s="20">
        <f>VLOOKUP(Q1059,Table16[#All],2,0)</f>
        <v>0</v>
      </c>
      <c r="S1059" s="23" t="s">
        <v>111</v>
      </c>
      <c r="T1059" s="20">
        <f>VLOOKUP(S1059,Table17[#All],2,0)</f>
        <v>0</v>
      </c>
      <c r="U1059" s="24">
        <v>248000</v>
      </c>
    </row>
    <row r="1060" spans="1:21">
      <c r="A1060" s="19" t="s">
        <v>147</v>
      </c>
      <c r="B1060" s="20">
        <f>VLOOKUP(A1060,Table7[#All],2,)</f>
        <v>10</v>
      </c>
      <c r="C1060" s="20" t="s">
        <v>91</v>
      </c>
      <c r="D1060" s="20">
        <f>VLOOKUP(C1060,Table8[#All],2,0)</f>
        <v>0</v>
      </c>
      <c r="E1060" s="20" t="s">
        <v>92</v>
      </c>
      <c r="F1060" s="20">
        <f>VLOOKUP(E1060,Table9[#All],2,0)</f>
        <v>0</v>
      </c>
      <c r="G1060" s="20" t="s">
        <v>122</v>
      </c>
      <c r="H1060" s="20">
        <f>VLOOKUP(G1060,Table10[#All],2,0)</f>
        <v>0</v>
      </c>
      <c r="I1060" s="20" t="s">
        <v>126</v>
      </c>
      <c r="J1060" s="20">
        <f>VLOOKUP(I1060,Table11[#All],2,0)</f>
        <v>2</v>
      </c>
      <c r="K1060" s="20" t="s">
        <v>98</v>
      </c>
      <c r="L1060" s="20">
        <f>VLOOKUP(K1060,Table12[#All],2,0)</f>
        <v>0</v>
      </c>
      <c r="M1060" s="20" t="s">
        <v>126</v>
      </c>
      <c r="N1060" s="20">
        <f>VLOOKUP(M1060,Table13[#All],2,0)</f>
        <v>0</v>
      </c>
      <c r="O1060" s="20" t="s">
        <v>126</v>
      </c>
      <c r="P1060" s="20">
        <f>VLOOKUP(O1060,Table14[#All],2,0)</f>
        <v>2</v>
      </c>
      <c r="Q1060" s="20" t="s">
        <v>104</v>
      </c>
      <c r="R1060" s="20">
        <f>VLOOKUP(Q1060,Table16[#All],2,0)</f>
        <v>0</v>
      </c>
      <c r="S1060" s="20" t="s">
        <v>111</v>
      </c>
      <c r="T1060" s="20">
        <f>VLOOKUP(S1060,Table17[#All],2,0)</f>
        <v>0</v>
      </c>
      <c r="U1060" s="21">
        <v>335000</v>
      </c>
    </row>
    <row r="1061" spans="1:21">
      <c r="A1061" s="22" t="s">
        <v>212</v>
      </c>
      <c r="B1061" s="20">
        <f>VLOOKUP(A1061,Table7[#All],2,)</f>
        <v>2</v>
      </c>
      <c r="C1061" s="23" t="s">
        <v>91</v>
      </c>
      <c r="D1061" s="20">
        <f>VLOOKUP(C1061,Table8[#All],2,0)</f>
        <v>0</v>
      </c>
      <c r="E1061" s="23" t="s">
        <v>92</v>
      </c>
      <c r="F1061" s="20">
        <f>VLOOKUP(E1061,Table9[#All],2,0)</f>
        <v>0</v>
      </c>
      <c r="G1061" s="23" t="s">
        <v>176</v>
      </c>
      <c r="H1061" s="20">
        <f>VLOOKUP(G1061,Table10[#All],2,0)</f>
        <v>2</v>
      </c>
      <c r="I1061" s="23" t="s">
        <v>98</v>
      </c>
      <c r="J1061" s="20">
        <f>VLOOKUP(I1061,Table11[#All],2,0)</f>
        <v>1</v>
      </c>
      <c r="K1061" s="23" t="s">
        <v>98</v>
      </c>
      <c r="L1061" s="20">
        <f>VLOOKUP(K1061,Table12[#All],2,0)</f>
        <v>0</v>
      </c>
      <c r="M1061" s="23" t="s">
        <v>98</v>
      </c>
      <c r="N1061" s="20">
        <f>VLOOKUP(M1061,Table13[#All],2,0)</f>
        <v>2</v>
      </c>
      <c r="O1061" s="23" t="s">
        <v>98</v>
      </c>
      <c r="P1061" s="20">
        <f>VLOOKUP(O1061,Table14[#All],2,0)</f>
        <v>1</v>
      </c>
      <c r="Q1061" s="23" t="s">
        <v>104</v>
      </c>
      <c r="R1061" s="20">
        <f>VLOOKUP(Q1061,Table16[#All],2,0)</f>
        <v>0</v>
      </c>
      <c r="S1061" s="23" t="s">
        <v>111</v>
      </c>
      <c r="T1061" s="20">
        <f>VLOOKUP(S1061,Table17[#All],2,0)</f>
        <v>0</v>
      </c>
      <c r="U1061" s="24">
        <v>220000</v>
      </c>
    </row>
    <row r="1062" spans="1:21">
      <c r="A1062" s="19" t="s">
        <v>128</v>
      </c>
      <c r="B1062" s="20">
        <f>VLOOKUP(A1062,Table7[#All],2,)</f>
        <v>18</v>
      </c>
      <c r="C1062" s="20" t="s">
        <v>91</v>
      </c>
      <c r="D1062" s="20">
        <f>VLOOKUP(C1062,Table8[#All],2,0)</f>
        <v>0</v>
      </c>
      <c r="E1062" s="20" t="s">
        <v>129</v>
      </c>
      <c r="F1062" s="20">
        <f>VLOOKUP(E1062,Table9[#All],2,0)</f>
        <v>3</v>
      </c>
      <c r="G1062" s="20" t="s">
        <v>93</v>
      </c>
      <c r="H1062" s="20">
        <f>VLOOKUP(G1062,Table10[#All],2,0)</f>
        <v>1</v>
      </c>
      <c r="I1062" s="20" t="s">
        <v>119</v>
      </c>
      <c r="J1062" s="20">
        <f>VLOOKUP(I1062,Table11[#All],2,0)</f>
        <v>0</v>
      </c>
      <c r="K1062" s="20" t="s">
        <v>98</v>
      </c>
      <c r="L1062" s="20">
        <f>VLOOKUP(K1062,Table12[#All],2,0)</f>
        <v>0</v>
      </c>
      <c r="M1062" s="20" t="s">
        <v>126</v>
      </c>
      <c r="N1062" s="20">
        <f>VLOOKUP(M1062,Table13[#All],2,0)</f>
        <v>0</v>
      </c>
      <c r="O1062" s="20" t="s">
        <v>119</v>
      </c>
      <c r="P1062" s="20">
        <f>VLOOKUP(O1062,Table14[#All],2,0)</f>
        <v>0</v>
      </c>
      <c r="Q1062" s="20" t="s">
        <v>104</v>
      </c>
      <c r="R1062" s="20">
        <f>VLOOKUP(Q1062,Table16[#All],2,0)</f>
        <v>0</v>
      </c>
      <c r="S1062" s="20" t="s">
        <v>111</v>
      </c>
      <c r="T1062" s="20">
        <f>VLOOKUP(S1062,Table17[#All],2,0)</f>
        <v>0</v>
      </c>
      <c r="U1062" s="21">
        <v>213500</v>
      </c>
    </row>
    <row r="1063" spans="1:21">
      <c r="A1063" s="22" t="s">
        <v>214</v>
      </c>
      <c r="B1063" s="20">
        <f>VLOOKUP(A1063,Table7[#All],2,)</f>
        <v>13</v>
      </c>
      <c r="C1063" s="23" t="s">
        <v>91</v>
      </c>
      <c r="D1063" s="20">
        <f>VLOOKUP(C1063,Table8[#All],2,0)</f>
        <v>0</v>
      </c>
      <c r="E1063" s="23" t="s">
        <v>92</v>
      </c>
      <c r="F1063" s="20">
        <f>VLOOKUP(E1063,Table9[#All],2,0)</f>
        <v>0</v>
      </c>
      <c r="G1063" s="23" t="s">
        <v>93</v>
      </c>
      <c r="H1063" s="20">
        <f>VLOOKUP(G1063,Table10[#All],2,0)</f>
        <v>1</v>
      </c>
      <c r="I1063" s="23" t="s">
        <v>98</v>
      </c>
      <c r="J1063" s="20">
        <f>VLOOKUP(I1063,Table11[#All],2,0)</f>
        <v>1</v>
      </c>
      <c r="K1063" s="23" t="s">
        <v>98</v>
      </c>
      <c r="L1063" s="20">
        <f>VLOOKUP(K1063,Table12[#All],2,0)</f>
        <v>0</v>
      </c>
      <c r="M1063" s="23" t="s">
        <v>98</v>
      </c>
      <c r="N1063" s="20">
        <f>VLOOKUP(M1063,Table13[#All],2,0)</f>
        <v>2</v>
      </c>
      <c r="O1063" s="23" t="s">
        <v>98</v>
      </c>
      <c r="P1063" s="20">
        <f>VLOOKUP(O1063,Table14[#All],2,0)</f>
        <v>1</v>
      </c>
      <c r="Q1063" s="23" t="s">
        <v>104</v>
      </c>
      <c r="R1063" s="20">
        <f>VLOOKUP(Q1063,Table16[#All],2,0)</f>
        <v>0</v>
      </c>
      <c r="S1063" s="23" t="s">
        <v>111</v>
      </c>
      <c r="T1063" s="20">
        <f>VLOOKUP(S1063,Table17[#All],2,0)</f>
        <v>0</v>
      </c>
      <c r="U1063" s="24">
        <v>81000</v>
      </c>
    </row>
    <row r="1064" spans="1:21">
      <c r="A1064" s="19" t="s">
        <v>188</v>
      </c>
      <c r="B1064" s="20">
        <f>VLOOKUP(A1064,Table7[#All],2,)</f>
        <v>7</v>
      </c>
      <c r="C1064" s="20" t="s">
        <v>91</v>
      </c>
      <c r="D1064" s="20">
        <f>VLOOKUP(C1064,Table8[#All],2,0)</f>
        <v>0</v>
      </c>
      <c r="E1064" s="20" t="s">
        <v>186</v>
      </c>
      <c r="F1064" s="20">
        <f>VLOOKUP(E1064,Table9[#All],2,0)</f>
        <v>1</v>
      </c>
      <c r="G1064" s="20" t="s">
        <v>122</v>
      </c>
      <c r="H1064" s="20">
        <f>VLOOKUP(G1064,Table10[#All],2,0)</f>
        <v>0</v>
      </c>
      <c r="I1064" s="20" t="s">
        <v>98</v>
      </c>
      <c r="J1064" s="20">
        <f>VLOOKUP(I1064,Table11[#All],2,0)</f>
        <v>1</v>
      </c>
      <c r="K1064" s="20" t="s">
        <v>98</v>
      </c>
      <c r="L1064" s="20">
        <f>VLOOKUP(K1064,Table12[#All],2,0)</f>
        <v>0</v>
      </c>
      <c r="M1064" s="20" t="s">
        <v>98</v>
      </c>
      <c r="N1064" s="20">
        <f>VLOOKUP(M1064,Table13[#All],2,0)</f>
        <v>2</v>
      </c>
      <c r="O1064" s="20" t="s">
        <v>98</v>
      </c>
      <c r="P1064" s="20">
        <f>VLOOKUP(O1064,Table14[#All],2,0)</f>
        <v>1</v>
      </c>
      <c r="Q1064" s="20" t="s">
        <v>104</v>
      </c>
      <c r="R1064" s="20">
        <f>VLOOKUP(Q1064,Table16[#All],2,0)</f>
        <v>0</v>
      </c>
      <c r="S1064" s="20" t="s">
        <v>111</v>
      </c>
      <c r="T1064" s="20">
        <f>VLOOKUP(S1064,Table17[#All],2,0)</f>
        <v>0</v>
      </c>
      <c r="U1064" s="21">
        <v>90000</v>
      </c>
    </row>
    <row r="1065" spans="1:21">
      <c r="A1065" s="22" t="s">
        <v>188</v>
      </c>
      <c r="B1065" s="20">
        <f>VLOOKUP(A1065,Table7[#All],2,)</f>
        <v>7</v>
      </c>
      <c r="C1065" s="23" t="s">
        <v>182</v>
      </c>
      <c r="D1065" s="20">
        <f>VLOOKUP(C1065,Table8[#All],2,0)</f>
        <v>3</v>
      </c>
      <c r="E1065" s="23" t="s">
        <v>92</v>
      </c>
      <c r="F1065" s="20">
        <f>VLOOKUP(E1065,Table9[#All],2,0)</f>
        <v>0</v>
      </c>
      <c r="G1065" s="23" t="s">
        <v>93</v>
      </c>
      <c r="H1065" s="20">
        <f>VLOOKUP(G1065,Table10[#All],2,0)</f>
        <v>1</v>
      </c>
      <c r="I1065" s="23" t="s">
        <v>98</v>
      </c>
      <c r="J1065" s="20">
        <f>VLOOKUP(I1065,Table11[#All],2,0)</f>
        <v>1</v>
      </c>
      <c r="K1065" s="23" t="s">
        <v>98</v>
      </c>
      <c r="L1065" s="20">
        <f>VLOOKUP(K1065,Table12[#All],2,0)</f>
        <v>0</v>
      </c>
      <c r="M1065" s="23" t="s">
        <v>119</v>
      </c>
      <c r="N1065" s="20">
        <f>VLOOKUP(M1065,Table13[#All],2,0)</f>
        <v>1</v>
      </c>
      <c r="O1065" s="23" t="s">
        <v>119</v>
      </c>
      <c r="P1065" s="20">
        <f>VLOOKUP(O1065,Table14[#All],2,0)</f>
        <v>0</v>
      </c>
      <c r="Q1065" s="23" t="s">
        <v>104</v>
      </c>
      <c r="R1065" s="20">
        <f>VLOOKUP(Q1065,Table16[#All],2,0)</f>
        <v>0</v>
      </c>
      <c r="S1065" s="23" t="s">
        <v>111</v>
      </c>
      <c r="T1065" s="20">
        <f>VLOOKUP(S1065,Table17[#All],2,0)</f>
        <v>0</v>
      </c>
      <c r="U1065" s="24">
        <v>110500</v>
      </c>
    </row>
    <row r="1066" spans="1:21">
      <c r="A1066" s="19" t="s">
        <v>89</v>
      </c>
      <c r="B1066" s="20">
        <f>VLOOKUP(A1066,Table7[#All],2,)</f>
        <v>11</v>
      </c>
      <c r="C1066" s="20" t="s">
        <v>91</v>
      </c>
      <c r="D1066" s="20">
        <f>VLOOKUP(C1066,Table8[#All],2,0)</f>
        <v>0</v>
      </c>
      <c r="E1066" s="20" t="s">
        <v>92</v>
      </c>
      <c r="F1066" s="20">
        <f>VLOOKUP(E1066,Table9[#All],2,0)</f>
        <v>0</v>
      </c>
      <c r="G1066" s="20" t="s">
        <v>93</v>
      </c>
      <c r="H1066" s="20">
        <f>VLOOKUP(G1066,Table10[#All],2,0)</f>
        <v>1</v>
      </c>
      <c r="I1066" s="20" t="s">
        <v>98</v>
      </c>
      <c r="J1066" s="20">
        <f>VLOOKUP(I1066,Table11[#All],2,0)</f>
        <v>1</v>
      </c>
      <c r="K1066" s="20" t="s">
        <v>98</v>
      </c>
      <c r="L1066" s="20">
        <f>VLOOKUP(K1066,Table12[#All],2,0)</f>
        <v>0</v>
      </c>
      <c r="M1066" s="20" t="s">
        <v>126</v>
      </c>
      <c r="N1066" s="20">
        <f>VLOOKUP(M1066,Table13[#All],2,0)</f>
        <v>0</v>
      </c>
      <c r="O1066" s="20" t="s">
        <v>98</v>
      </c>
      <c r="P1066" s="20">
        <f>VLOOKUP(O1066,Table14[#All],2,0)</f>
        <v>1</v>
      </c>
      <c r="Q1066" s="20" t="s">
        <v>104</v>
      </c>
      <c r="R1066" s="20">
        <f>VLOOKUP(Q1066,Table16[#All],2,0)</f>
        <v>0</v>
      </c>
      <c r="S1066" s="20" t="s">
        <v>111</v>
      </c>
      <c r="T1066" s="20">
        <f>VLOOKUP(S1066,Table17[#All],2,0)</f>
        <v>0</v>
      </c>
      <c r="U1066" s="21">
        <v>154000</v>
      </c>
    </row>
    <row r="1067" spans="1:21">
      <c r="A1067" s="22" t="s">
        <v>199</v>
      </c>
      <c r="B1067" s="20">
        <f>VLOOKUP(A1067,Table7[#All],2,)</f>
        <v>19</v>
      </c>
      <c r="C1067" s="23" t="s">
        <v>91</v>
      </c>
      <c r="D1067" s="20">
        <f>VLOOKUP(C1067,Table8[#All],2,0)</f>
        <v>0</v>
      </c>
      <c r="E1067" s="23" t="s">
        <v>92</v>
      </c>
      <c r="F1067" s="20">
        <f>VLOOKUP(E1067,Table9[#All],2,0)</f>
        <v>0</v>
      </c>
      <c r="G1067" s="23" t="s">
        <v>122</v>
      </c>
      <c r="H1067" s="20">
        <f>VLOOKUP(G1067,Table10[#All],2,0)</f>
        <v>0</v>
      </c>
      <c r="I1067" s="23" t="s">
        <v>126</v>
      </c>
      <c r="J1067" s="20">
        <f>VLOOKUP(I1067,Table11[#All],2,0)</f>
        <v>2</v>
      </c>
      <c r="K1067" s="23" t="s">
        <v>98</v>
      </c>
      <c r="L1067" s="20">
        <f>VLOOKUP(K1067,Table12[#All],2,0)</f>
        <v>0</v>
      </c>
      <c r="M1067" s="23" t="s">
        <v>126</v>
      </c>
      <c r="N1067" s="20">
        <f>VLOOKUP(M1067,Table13[#All],2,0)</f>
        <v>0</v>
      </c>
      <c r="O1067" s="23" t="s">
        <v>119</v>
      </c>
      <c r="P1067" s="20">
        <f>VLOOKUP(O1067,Table14[#All],2,0)</f>
        <v>0</v>
      </c>
      <c r="Q1067" s="23" t="s">
        <v>104</v>
      </c>
      <c r="R1067" s="20">
        <f>VLOOKUP(Q1067,Table16[#All],2,0)</f>
        <v>0</v>
      </c>
      <c r="S1067" s="23" t="s">
        <v>111</v>
      </c>
      <c r="T1067" s="20">
        <f>VLOOKUP(S1067,Table17[#All],2,0)</f>
        <v>0</v>
      </c>
      <c r="U1067" s="24">
        <v>328000</v>
      </c>
    </row>
    <row r="1068" spans="1:21">
      <c r="A1068" s="19" t="s">
        <v>121</v>
      </c>
      <c r="B1068" s="20">
        <f>VLOOKUP(A1068,Table7[#All],2,)</f>
        <v>17</v>
      </c>
      <c r="C1068" s="20" t="s">
        <v>91</v>
      </c>
      <c r="D1068" s="20">
        <f>VLOOKUP(C1068,Table8[#All],2,0)</f>
        <v>0</v>
      </c>
      <c r="E1068" s="20" t="s">
        <v>92</v>
      </c>
      <c r="F1068" s="20">
        <f>VLOOKUP(E1068,Table9[#All],2,0)</f>
        <v>0</v>
      </c>
      <c r="G1068" s="20" t="s">
        <v>122</v>
      </c>
      <c r="H1068" s="20">
        <f>VLOOKUP(G1068,Table10[#All],2,0)</f>
        <v>0</v>
      </c>
      <c r="I1068" s="20" t="s">
        <v>119</v>
      </c>
      <c r="J1068" s="20">
        <f>VLOOKUP(I1068,Table11[#All],2,0)</f>
        <v>0</v>
      </c>
      <c r="K1068" s="20" t="s">
        <v>98</v>
      </c>
      <c r="L1068" s="20">
        <f>VLOOKUP(K1068,Table12[#All],2,0)</f>
        <v>0</v>
      </c>
      <c r="M1068" s="20" t="s">
        <v>119</v>
      </c>
      <c r="N1068" s="20">
        <f>VLOOKUP(M1068,Table13[#All],2,0)</f>
        <v>1</v>
      </c>
      <c r="O1068" s="20" t="s">
        <v>98</v>
      </c>
      <c r="P1068" s="20">
        <f>VLOOKUP(O1068,Table14[#All],2,0)</f>
        <v>1</v>
      </c>
      <c r="Q1068" s="20" t="s">
        <v>104</v>
      </c>
      <c r="R1068" s="20">
        <f>VLOOKUP(Q1068,Table16[#All],2,0)</f>
        <v>0</v>
      </c>
      <c r="S1068" s="20" t="s">
        <v>111</v>
      </c>
      <c r="T1068" s="20">
        <f>VLOOKUP(S1068,Table17[#All],2,0)</f>
        <v>0</v>
      </c>
      <c r="U1068" s="21">
        <v>178000</v>
      </c>
    </row>
    <row r="1069" spans="1:21">
      <c r="A1069" s="22" t="s">
        <v>89</v>
      </c>
      <c r="B1069" s="20">
        <f>VLOOKUP(A1069,Table7[#All],2,)</f>
        <v>11</v>
      </c>
      <c r="C1069" s="23" t="s">
        <v>91</v>
      </c>
      <c r="D1069" s="20">
        <f>VLOOKUP(C1069,Table8[#All],2,0)</f>
        <v>0</v>
      </c>
      <c r="E1069" s="23" t="s">
        <v>92</v>
      </c>
      <c r="F1069" s="20">
        <f>VLOOKUP(E1069,Table9[#All],2,0)</f>
        <v>0</v>
      </c>
      <c r="G1069" s="23" t="s">
        <v>122</v>
      </c>
      <c r="H1069" s="20">
        <f>VLOOKUP(G1069,Table10[#All],2,0)</f>
        <v>0</v>
      </c>
      <c r="I1069" s="23" t="s">
        <v>98</v>
      </c>
      <c r="J1069" s="20">
        <f>VLOOKUP(I1069,Table11[#All],2,0)</f>
        <v>1</v>
      </c>
      <c r="K1069" s="23" t="s">
        <v>98</v>
      </c>
      <c r="L1069" s="20">
        <f>VLOOKUP(K1069,Table12[#All],2,0)</f>
        <v>0</v>
      </c>
      <c r="M1069" s="23" t="s">
        <v>98</v>
      </c>
      <c r="N1069" s="20">
        <f>VLOOKUP(M1069,Table13[#All],2,0)</f>
        <v>2</v>
      </c>
      <c r="O1069" s="23" t="s">
        <v>98</v>
      </c>
      <c r="P1069" s="20">
        <f>VLOOKUP(O1069,Table14[#All],2,0)</f>
        <v>1</v>
      </c>
      <c r="Q1069" s="23" t="s">
        <v>104</v>
      </c>
      <c r="R1069" s="20">
        <f>VLOOKUP(Q1069,Table16[#All],2,0)</f>
        <v>0</v>
      </c>
      <c r="S1069" s="23" t="s">
        <v>111</v>
      </c>
      <c r="T1069" s="20">
        <f>VLOOKUP(S1069,Table17[#All],2,0)</f>
        <v>0</v>
      </c>
      <c r="U1069" s="24">
        <v>167900</v>
      </c>
    </row>
    <row r="1070" spans="1:21">
      <c r="A1070" s="19" t="s">
        <v>219</v>
      </c>
      <c r="B1070" s="20">
        <f>VLOOKUP(A1070,Table7[#All],2,)</f>
        <v>14</v>
      </c>
      <c r="C1070" s="20" t="s">
        <v>91</v>
      </c>
      <c r="D1070" s="20">
        <f>VLOOKUP(C1070,Table8[#All],2,0)</f>
        <v>0</v>
      </c>
      <c r="E1070" s="20" t="s">
        <v>129</v>
      </c>
      <c r="F1070" s="20">
        <f>VLOOKUP(E1070,Table9[#All],2,0)</f>
        <v>3</v>
      </c>
      <c r="G1070" s="20" t="s">
        <v>122</v>
      </c>
      <c r="H1070" s="20">
        <f>VLOOKUP(G1070,Table10[#All],2,0)</f>
        <v>0</v>
      </c>
      <c r="I1070" s="20" t="s">
        <v>119</v>
      </c>
      <c r="J1070" s="20">
        <f>VLOOKUP(I1070,Table11[#All],2,0)</f>
        <v>0</v>
      </c>
      <c r="K1070" s="20" t="s">
        <v>98</v>
      </c>
      <c r="L1070" s="20">
        <f>VLOOKUP(K1070,Table12[#All],2,0)</f>
        <v>0</v>
      </c>
      <c r="M1070" s="20" t="s">
        <v>119</v>
      </c>
      <c r="N1070" s="20">
        <f>VLOOKUP(M1070,Table13[#All],2,0)</f>
        <v>1</v>
      </c>
      <c r="O1070" s="20" t="s">
        <v>98</v>
      </c>
      <c r="P1070" s="20">
        <f>VLOOKUP(O1070,Table14[#All],2,0)</f>
        <v>1</v>
      </c>
      <c r="Q1070" s="20" t="s">
        <v>104</v>
      </c>
      <c r="R1070" s="20">
        <f>VLOOKUP(Q1070,Table16[#All],2,0)</f>
        <v>0</v>
      </c>
      <c r="S1070" s="20" t="s">
        <v>111</v>
      </c>
      <c r="T1070" s="20">
        <f>VLOOKUP(S1070,Table17[#All],2,0)</f>
        <v>0</v>
      </c>
      <c r="U1070" s="21">
        <v>151400</v>
      </c>
    </row>
    <row r="1071" spans="1:21">
      <c r="A1071" s="22" t="s">
        <v>89</v>
      </c>
      <c r="B1071" s="20">
        <f>VLOOKUP(A1071,Table7[#All],2,)</f>
        <v>11</v>
      </c>
      <c r="C1071" s="23" t="s">
        <v>91</v>
      </c>
      <c r="D1071" s="20">
        <f>VLOOKUP(C1071,Table8[#All],2,0)</f>
        <v>0</v>
      </c>
      <c r="E1071" s="23" t="s">
        <v>92</v>
      </c>
      <c r="F1071" s="20">
        <f>VLOOKUP(E1071,Table9[#All],2,0)</f>
        <v>0</v>
      </c>
      <c r="G1071" s="23" t="s">
        <v>238</v>
      </c>
      <c r="H1071" s="20">
        <f>VLOOKUP(G1071,Table10[#All],2,0)</f>
        <v>3</v>
      </c>
      <c r="I1071" s="23" t="s">
        <v>98</v>
      </c>
      <c r="J1071" s="20">
        <f>VLOOKUP(I1071,Table11[#All],2,0)</f>
        <v>1</v>
      </c>
      <c r="K1071" s="23" t="s">
        <v>98</v>
      </c>
      <c r="L1071" s="20">
        <f>VLOOKUP(K1071,Table12[#All],2,0)</f>
        <v>0</v>
      </c>
      <c r="M1071" s="23" t="s">
        <v>98</v>
      </c>
      <c r="N1071" s="20">
        <f>VLOOKUP(M1071,Table13[#All],2,0)</f>
        <v>2</v>
      </c>
      <c r="O1071" s="23" t="s">
        <v>119</v>
      </c>
      <c r="P1071" s="20">
        <f>VLOOKUP(O1071,Table14[#All],2,0)</f>
        <v>0</v>
      </c>
      <c r="Q1071" s="23" t="s">
        <v>104</v>
      </c>
      <c r="R1071" s="20">
        <f>VLOOKUP(Q1071,Table16[#All],2,0)</f>
        <v>0</v>
      </c>
      <c r="S1071" s="23" t="s">
        <v>111</v>
      </c>
      <c r="T1071" s="20">
        <f>VLOOKUP(S1071,Table17[#All],2,0)</f>
        <v>0</v>
      </c>
      <c r="U1071" s="24">
        <v>135000</v>
      </c>
    </row>
    <row r="1072" spans="1:21">
      <c r="A1072" s="19" t="s">
        <v>89</v>
      </c>
      <c r="B1072" s="20">
        <f>VLOOKUP(A1072,Table7[#All],2,)</f>
        <v>11</v>
      </c>
      <c r="C1072" s="20" t="s">
        <v>91</v>
      </c>
      <c r="D1072" s="20">
        <f>VLOOKUP(C1072,Table8[#All],2,0)</f>
        <v>0</v>
      </c>
      <c r="E1072" s="20" t="s">
        <v>92</v>
      </c>
      <c r="F1072" s="20">
        <f>VLOOKUP(E1072,Table9[#All],2,0)</f>
        <v>0</v>
      </c>
      <c r="G1072" s="20" t="s">
        <v>93</v>
      </c>
      <c r="H1072" s="20">
        <f>VLOOKUP(G1072,Table10[#All],2,0)</f>
        <v>1</v>
      </c>
      <c r="I1072" s="20" t="s">
        <v>98</v>
      </c>
      <c r="J1072" s="20">
        <f>VLOOKUP(I1072,Table11[#All],2,0)</f>
        <v>1</v>
      </c>
      <c r="K1072" s="20" t="s">
        <v>98</v>
      </c>
      <c r="L1072" s="20">
        <f>VLOOKUP(K1072,Table12[#All],2,0)</f>
        <v>0</v>
      </c>
      <c r="M1072" s="20" t="s">
        <v>98</v>
      </c>
      <c r="N1072" s="20">
        <f>VLOOKUP(M1072,Table13[#All],2,0)</f>
        <v>2</v>
      </c>
      <c r="O1072" s="20" t="s">
        <v>98</v>
      </c>
      <c r="P1072" s="20">
        <f>VLOOKUP(O1072,Table14[#All],2,0)</f>
        <v>1</v>
      </c>
      <c r="Q1072" s="20" t="s">
        <v>104</v>
      </c>
      <c r="R1072" s="20">
        <f>VLOOKUP(Q1072,Table16[#All],2,0)</f>
        <v>0</v>
      </c>
      <c r="S1072" s="20" t="s">
        <v>111</v>
      </c>
      <c r="T1072" s="20">
        <f>VLOOKUP(S1072,Table17[#All],2,0)</f>
        <v>0</v>
      </c>
      <c r="U1072" s="21">
        <v>135000</v>
      </c>
    </row>
    <row r="1073" spans="1:21">
      <c r="A1073" s="22" t="s">
        <v>175</v>
      </c>
      <c r="B1073" s="20">
        <f>VLOOKUP(A1073,Table7[#All],2,)</f>
        <v>6</v>
      </c>
      <c r="C1073" s="23" t="s">
        <v>225</v>
      </c>
      <c r="D1073" s="20">
        <f>VLOOKUP(C1073,Table8[#All],2,0)</f>
        <v>6</v>
      </c>
      <c r="E1073" s="23" t="s">
        <v>92</v>
      </c>
      <c r="F1073" s="20">
        <f>VLOOKUP(E1073,Table9[#All],2,0)</f>
        <v>0</v>
      </c>
      <c r="G1073" s="23" t="s">
        <v>122</v>
      </c>
      <c r="H1073" s="20">
        <f>VLOOKUP(G1073,Table10[#All],2,0)</f>
        <v>0</v>
      </c>
      <c r="I1073" s="23" t="s">
        <v>98</v>
      </c>
      <c r="J1073" s="20">
        <f>VLOOKUP(I1073,Table11[#All],2,0)</f>
        <v>1</v>
      </c>
      <c r="K1073" s="23" t="s">
        <v>98</v>
      </c>
      <c r="L1073" s="20">
        <f>VLOOKUP(K1073,Table12[#All],2,0)</f>
        <v>0</v>
      </c>
      <c r="M1073" s="23" t="s">
        <v>126</v>
      </c>
      <c r="N1073" s="20">
        <f>VLOOKUP(M1073,Table13[#All],2,0)</f>
        <v>0</v>
      </c>
      <c r="O1073" s="23" t="s">
        <v>98</v>
      </c>
      <c r="P1073" s="20">
        <f>VLOOKUP(O1073,Table14[#All],2,0)</f>
        <v>1</v>
      </c>
      <c r="Q1073" s="23" t="s">
        <v>104</v>
      </c>
      <c r="R1073" s="20">
        <f>VLOOKUP(Q1073,Table16[#All],2,0)</f>
        <v>0</v>
      </c>
      <c r="S1073" s="23" t="s">
        <v>111</v>
      </c>
      <c r="T1073" s="20">
        <f>VLOOKUP(S1073,Table17[#All],2,0)</f>
        <v>0</v>
      </c>
      <c r="U1073" s="24">
        <v>154000</v>
      </c>
    </row>
    <row r="1074" spans="1:21">
      <c r="A1074" s="19" t="s">
        <v>206</v>
      </c>
      <c r="B1074" s="20">
        <f>VLOOKUP(A1074,Table7[#All],2,)</f>
        <v>15</v>
      </c>
      <c r="C1074" s="20" t="s">
        <v>182</v>
      </c>
      <c r="D1074" s="20">
        <f>VLOOKUP(C1074,Table8[#All],2,0)</f>
        <v>3</v>
      </c>
      <c r="E1074" s="20" t="s">
        <v>92</v>
      </c>
      <c r="F1074" s="20">
        <f>VLOOKUP(E1074,Table9[#All],2,0)</f>
        <v>0</v>
      </c>
      <c r="G1074" s="20" t="s">
        <v>176</v>
      </c>
      <c r="H1074" s="20">
        <f>VLOOKUP(G1074,Table10[#All],2,0)</f>
        <v>2</v>
      </c>
      <c r="I1074" s="20" t="s">
        <v>139</v>
      </c>
      <c r="J1074" s="20">
        <f>VLOOKUP(I1074,Table11[#All],2,0)</f>
        <v>4</v>
      </c>
      <c r="K1074" s="20" t="s">
        <v>139</v>
      </c>
      <c r="L1074" s="20">
        <f>VLOOKUP(K1074,Table12[#All],2,0)</f>
        <v>3</v>
      </c>
      <c r="M1074" s="20" t="s">
        <v>139</v>
      </c>
      <c r="N1074" s="20">
        <f>VLOOKUP(M1074,Table13[#All],2,0)</f>
        <v>3</v>
      </c>
      <c r="O1074" s="20" t="s">
        <v>98</v>
      </c>
      <c r="P1074" s="20">
        <f>VLOOKUP(O1074,Table14[#All],2,0)</f>
        <v>1</v>
      </c>
      <c r="Q1074" s="20" t="s">
        <v>191</v>
      </c>
      <c r="R1074" s="20">
        <f>VLOOKUP(Q1074,Table16[#All],2,0)</f>
        <v>2</v>
      </c>
      <c r="S1074" s="20" t="s">
        <v>111</v>
      </c>
      <c r="T1074" s="20">
        <f>VLOOKUP(S1074,Table17[#All],2,0)</f>
        <v>0</v>
      </c>
      <c r="U1074" s="21">
        <v>91500</v>
      </c>
    </row>
    <row r="1075" spans="1:21">
      <c r="A1075" s="22" t="s">
        <v>206</v>
      </c>
      <c r="B1075" s="20">
        <f>VLOOKUP(A1075,Table7[#All],2,)</f>
        <v>15</v>
      </c>
      <c r="C1075" s="23" t="s">
        <v>91</v>
      </c>
      <c r="D1075" s="20">
        <f>VLOOKUP(C1075,Table8[#All],2,0)</f>
        <v>0</v>
      </c>
      <c r="E1075" s="23" t="s">
        <v>92</v>
      </c>
      <c r="F1075" s="20">
        <f>VLOOKUP(E1075,Table9[#All],2,0)</f>
        <v>0</v>
      </c>
      <c r="G1075" s="23" t="s">
        <v>122</v>
      </c>
      <c r="H1075" s="20">
        <f>VLOOKUP(G1075,Table10[#All],2,0)</f>
        <v>0</v>
      </c>
      <c r="I1075" s="23" t="s">
        <v>98</v>
      </c>
      <c r="J1075" s="20">
        <f>VLOOKUP(I1075,Table11[#All],2,0)</f>
        <v>1</v>
      </c>
      <c r="K1075" s="23" t="s">
        <v>98</v>
      </c>
      <c r="L1075" s="20">
        <f>VLOOKUP(K1075,Table12[#All],2,0)</f>
        <v>0</v>
      </c>
      <c r="M1075" s="23" t="s">
        <v>98</v>
      </c>
      <c r="N1075" s="20">
        <f>VLOOKUP(M1075,Table13[#All],2,0)</f>
        <v>2</v>
      </c>
      <c r="O1075" s="23" t="s">
        <v>98</v>
      </c>
      <c r="P1075" s="20">
        <f>VLOOKUP(O1075,Table14[#All],2,0)</f>
        <v>1</v>
      </c>
      <c r="Q1075" s="23" t="s">
        <v>104</v>
      </c>
      <c r="R1075" s="20">
        <f>VLOOKUP(Q1075,Table16[#All],2,0)</f>
        <v>0</v>
      </c>
      <c r="S1075" s="23" t="s">
        <v>111</v>
      </c>
      <c r="T1075" s="20">
        <f>VLOOKUP(S1075,Table17[#All],2,0)</f>
        <v>0</v>
      </c>
      <c r="U1075" s="24">
        <v>159500</v>
      </c>
    </row>
    <row r="1076" spans="1:21">
      <c r="A1076" s="19" t="s">
        <v>209</v>
      </c>
      <c r="B1076" s="20">
        <f>VLOOKUP(A1076,Table7[#All],2,)</f>
        <v>0</v>
      </c>
      <c r="C1076" s="20" t="s">
        <v>91</v>
      </c>
      <c r="D1076" s="20">
        <f>VLOOKUP(C1076,Table8[#All],2,0)</f>
        <v>0</v>
      </c>
      <c r="E1076" s="20" t="s">
        <v>92</v>
      </c>
      <c r="F1076" s="20">
        <f>VLOOKUP(E1076,Table9[#All],2,0)</f>
        <v>0</v>
      </c>
      <c r="G1076" s="20" t="s">
        <v>93</v>
      </c>
      <c r="H1076" s="20">
        <f>VLOOKUP(G1076,Table10[#All],2,0)</f>
        <v>1</v>
      </c>
      <c r="I1076" s="20" t="s">
        <v>119</v>
      </c>
      <c r="J1076" s="20">
        <f>VLOOKUP(I1076,Table11[#All],2,0)</f>
        <v>0</v>
      </c>
      <c r="K1076" s="20" t="s">
        <v>98</v>
      </c>
      <c r="L1076" s="20">
        <f>VLOOKUP(K1076,Table12[#All],2,0)</f>
        <v>0</v>
      </c>
      <c r="M1076" s="20" t="s">
        <v>126</v>
      </c>
      <c r="N1076" s="20">
        <f>VLOOKUP(M1076,Table13[#All],2,0)</f>
        <v>0</v>
      </c>
      <c r="O1076" s="20" t="s">
        <v>119</v>
      </c>
      <c r="P1076" s="20">
        <f>VLOOKUP(O1076,Table14[#All],2,0)</f>
        <v>0</v>
      </c>
      <c r="Q1076" s="20" t="s">
        <v>104</v>
      </c>
      <c r="R1076" s="20">
        <f>VLOOKUP(Q1076,Table16[#All],2,0)</f>
        <v>0</v>
      </c>
      <c r="S1076" s="20" t="s">
        <v>111</v>
      </c>
      <c r="T1076" s="20">
        <f>VLOOKUP(S1076,Table17[#All],2,0)</f>
        <v>0</v>
      </c>
      <c r="U1076" s="21">
        <v>194000</v>
      </c>
    </row>
    <row r="1077" spans="1:21">
      <c r="A1077" s="22" t="s">
        <v>212</v>
      </c>
      <c r="B1077" s="20">
        <f>VLOOKUP(A1077,Table7[#All],2,)</f>
        <v>2</v>
      </c>
      <c r="C1077" s="23" t="s">
        <v>91</v>
      </c>
      <c r="D1077" s="20">
        <f>VLOOKUP(C1077,Table8[#All],2,0)</f>
        <v>0</v>
      </c>
      <c r="E1077" s="23" t="s">
        <v>92</v>
      </c>
      <c r="F1077" s="20">
        <f>VLOOKUP(E1077,Table9[#All],2,0)</f>
        <v>0</v>
      </c>
      <c r="G1077" s="23" t="s">
        <v>122</v>
      </c>
      <c r="H1077" s="20">
        <f>VLOOKUP(G1077,Table10[#All],2,0)</f>
        <v>0</v>
      </c>
      <c r="I1077" s="23" t="s">
        <v>98</v>
      </c>
      <c r="J1077" s="20">
        <f>VLOOKUP(I1077,Table11[#All],2,0)</f>
        <v>1</v>
      </c>
      <c r="K1077" s="23" t="s">
        <v>98</v>
      </c>
      <c r="L1077" s="20">
        <f>VLOOKUP(K1077,Table12[#All],2,0)</f>
        <v>0</v>
      </c>
      <c r="M1077" s="23" t="s">
        <v>98</v>
      </c>
      <c r="N1077" s="20">
        <f>VLOOKUP(M1077,Table13[#All],2,0)</f>
        <v>2</v>
      </c>
      <c r="O1077" s="23" t="s">
        <v>98</v>
      </c>
      <c r="P1077" s="20">
        <f>VLOOKUP(O1077,Table14[#All],2,0)</f>
        <v>1</v>
      </c>
      <c r="Q1077" s="23" t="s">
        <v>104</v>
      </c>
      <c r="R1077" s="20">
        <f>VLOOKUP(Q1077,Table16[#All],2,0)</f>
        <v>0</v>
      </c>
      <c r="S1077" s="23" t="s">
        <v>111</v>
      </c>
      <c r="T1077" s="20">
        <f>VLOOKUP(S1077,Table17[#All],2,0)</f>
        <v>0</v>
      </c>
      <c r="U1077" s="24">
        <v>219500</v>
      </c>
    </row>
    <row r="1078" spans="1:21">
      <c r="A1078" s="19" t="s">
        <v>188</v>
      </c>
      <c r="B1078" s="20">
        <f>VLOOKUP(A1078,Table7[#All],2,)</f>
        <v>7</v>
      </c>
      <c r="C1078" s="20" t="s">
        <v>91</v>
      </c>
      <c r="D1078" s="20">
        <f>VLOOKUP(C1078,Table8[#All],2,0)</f>
        <v>0</v>
      </c>
      <c r="E1078" s="20" t="s">
        <v>92</v>
      </c>
      <c r="F1078" s="20">
        <f>VLOOKUP(E1078,Table9[#All],2,0)</f>
        <v>0</v>
      </c>
      <c r="G1078" s="20" t="s">
        <v>176</v>
      </c>
      <c r="H1078" s="20">
        <f>VLOOKUP(G1078,Table10[#All],2,0)</f>
        <v>2</v>
      </c>
      <c r="I1078" s="20" t="s">
        <v>139</v>
      </c>
      <c r="J1078" s="20">
        <f>VLOOKUP(I1078,Table11[#All],2,0)</f>
        <v>4</v>
      </c>
      <c r="K1078" s="20" t="s">
        <v>98</v>
      </c>
      <c r="L1078" s="20">
        <f>VLOOKUP(K1078,Table12[#All],2,0)</f>
        <v>0</v>
      </c>
      <c r="M1078" s="20" t="s">
        <v>119</v>
      </c>
      <c r="N1078" s="20">
        <f>VLOOKUP(M1078,Table13[#All],2,0)</f>
        <v>1</v>
      </c>
      <c r="O1078" s="20" t="s">
        <v>119</v>
      </c>
      <c r="P1078" s="20">
        <f>VLOOKUP(O1078,Table14[#All],2,0)</f>
        <v>0</v>
      </c>
      <c r="Q1078" s="20" t="s">
        <v>104</v>
      </c>
      <c r="R1078" s="20">
        <f>VLOOKUP(Q1078,Table16[#All],2,0)</f>
        <v>0</v>
      </c>
      <c r="S1078" s="20" t="s">
        <v>111</v>
      </c>
      <c r="T1078" s="20">
        <f>VLOOKUP(S1078,Table17[#All],2,0)</f>
        <v>0</v>
      </c>
      <c r="U1078" s="21">
        <v>170000</v>
      </c>
    </row>
    <row r="1079" spans="1:21">
      <c r="A1079" s="22" t="s">
        <v>89</v>
      </c>
      <c r="B1079" s="20">
        <f>VLOOKUP(A1079,Table7[#All],2,)</f>
        <v>11</v>
      </c>
      <c r="C1079" s="23" t="s">
        <v>91</v>
      </c>
      <c r="D1079" s="20">
        <f>VLOOKUP(C1079,Table8[#All],2,0)</f>
        <v>0</v>
      </c>
      <c r="E1079" s="23" t="s">
        <v>92</v>
      </c>
      <c r="F1079" s="20">
        <f>VLOOKUP(E1079,Table9[#All],2,0)</f>
        <v>0</v>
      </c>
      <c r="G1079" s="23" t="s">
        <v>93</v>
      </c>
      <c r="H1079" s="20">
        <f>VLOOKUP(G1079,Table10[#All],2,0)</f>
        <v>1</v>
      </c>
      <c r="I1079" s="23" t="s">
        <v>98</v>
      </c>
      <c r="J1079" s="20">
        <f>VLOOKUP(I1079,Table11[#All],2,0)</f>
        <v>1</v>
      </c>
      <c r="K1079" s="23" t="s">
        <v>98</v>
      </c>
      <c r="L1079" s="20">
        <f>VLOOKUP(K1079,Table12[#All],2,0)</f>
        <v>0</v>
      </c>
      <c r="M1079" s="23" t="s">
        <v>126</v>
      </c>
      <c r="N1079" s="20">
        <f>VLOOKUP(M1079,Table13[#All],2,0)</f>
        <v>0</v>
      </c>
      <c r="O1079" s="23" t="s">
        <v>98</v>
      </c>
      <c r="P1079" s="20">
        <f>VLOOKUP(O1079,Table14[#All],2,0)</f>
        <v>1</v>
      </c>
      <c r="Q1079" s="23" t="s">
        <v>104</v>
      </c>
      <c r="R1079" s="20">
        <f>VLOOKUP(Q1079,Table16[#All],2,0)</f>
        <v>0</v>
      </c>
      <c r="S1079" s="23" t="s">
        <v>172</v>
      </c>
      <c r="T1079" s="20">
        <f>VLOOKUP(S1079,Table17[#All],2,0)</f>
        <v>1</v>
      </c>
      <c r="U1079" s="24">
        <v>138800</v>
      </c>
    </row>
    <row r="1080" spans="1:21">
      <c r="A1080" s="19" t="s">
        <v>209</v>
      </c>
      <c r="B1080" s="20">
        <f>VLOOKUP(A1080,Table7[#All],2,)</f>
        <v>0</v>
      </c>
      <c r="C1080" s="20" t="s">
        <v>91</v>
      </c>
      <c r="D1080" s="20">
        <f>VLOOKUP(C1080,Table8[#All],2,0)</f>
        <v>0</v>
      </c>
      <c r="E1080" s="20" t="s">
        <v>129</v>
      </c>
      <c r="F1080" s="20">
        <f>VLOOKUP(E1080,Table9[#All],2,0)</f>
        <v>3</v>
      </c>
      <c r="G1080" s="20" t="s">
        <v>93</v>
      </c>
      <c r="H1080" s="20">
        <f>VLOOKUP(G1080,Table10[#All],2,0)</f>
        <v>1</v>
      </c>
      <c r="I1080" s="20" t="s">
        <v>119</v>
      </c>
      <c r="J1080" s="20">
        <f>VLOOKUP(I1080,Table11[#All],2,0)</f>
        <v>0</v>
      </c>
      <c r="K1080" s="20" t="s">
        <v>98</v>
      </c>
      <c r="L1080" s="20">
        <f>VLOOKUP(K1080,Table12[#All],2,0)</f>
        <v>0</v>
      </c>
      <c r="M1080" s="20" t="s">
        <v>126</v>
      </c>
      <c r="N1080" s="20">
        <f>VLOOKUP(M1080,Table13[#All],2,0)</f>
        <v>0</v>
      </c>
      <c r="O1080" s="20" t="s">
        <v>119</v>
      </c>
      <c r="P1080" s="20">
        <f>VLOOKUP(O1080,Table14[#All],2,0)</f>
        <v>0</v>
      </c>
      <c r="Q1080" s="20" t="s">
        <v>104</v>
      </c>
      <c r="R1080" s="20">
        <f>VLOOKUP(Q1080,Table16[#All],2,0)</f>
        <v>0</v>
      </c>
      <c r="S1080" s="20" t="s">
        <v>111</v>
      </c>
      <c r="T1080" s="20">
        <f>VLOOKUP(S1080,Table17[#All],2,0)</f>
        <v>0</v>
      </c>
      <c r="U1080" s="21">
        <v>155900</v>
      </c>
    </row>
    <row r="1081" spans="1:21">
      <c r="A1081" s="22" t="s">
        <v>209</v>
      </c>
      <c r="B1081" s="20">
        <f>VLOOKUP(A1081,Table7[#All],2,)</f>
        <v>0</v>
      </c>
      <c r="C1081" s="23" t="s">
        <v>91</v>
      </c>
      <c r="D1081" s="20">
        <f>VLOOKUP(C1081,Table8[#All],2,0)</f>
        <v>0</v>
      </c>
      <c r="E1081" s="23" t="s">
        <v>92</v>
      </c>
      <c r="F1081" s="20">
        <f>VLOOKUP(E1081,Table9[#All],2,0)</f>
        <v>0</v>
      </c>
      <c r="G1081" s="23" t="s">
        <v>93</v>
      </c>
      <c r="H1081" s="20">
        <f>VLOOKUP(G1081,Table10[#All],2,0)</f>
        <v>1</v>
      </c>
      <c r="I1081" s="23" t="s">
        <v>119</v>
      </c>
      <c r="J1081" s="20">
        <f>VLOOKUP(I1081,Table11[#All],2,0)</f>
        <v>0</v>
      </c>
      <c r="K1081" s="23" t="s">
        <v>98</v>
      </c>
      <c r="L1081" s="20">
        <f>VLOOKUP(K1081,Table12[#All],2,0)</f>
        <v>0</v>
      </c>
      <c r="M1081" s="23" t="s">
        <v>119</v>
      </c>
      <c r="N1081" s="20">
        <f>VLOOKUP(M1081,Table13[#All],2,0)</f>
        <v>1</v>
      </c>
      <c r="O1081" s="23" t="s">
        <v>98</v>
      </c>
      <c r="P1081" s="20">
        <f>VLOOKUP(O1081,Table14[#All],2,0)</f>
        <v>1</v>
      </c>
      <c r="Q1081" s="23" t="s">
        <v>104</v>
      </c>
      <c r="R1081" s="20">
        <f>VLOOKUP(Q1081,Table16[#All],2,0)</f>
        <v>0</v>
      </c>
      <c r="S1081" s="23" t="s">
        <v>111</v>
      </c>
      <c r="T1081" s="20">
        <f>VLOOKUP(S1081,Table17[#All],2,0)</f>
        <v>0</v>
      </c>
      <c r="U1081" s="24">
        <v>126000</v>
      </c>
    </row>
    <row r="1082" spans="1:21">
      <c r="A1082" s="19" t="s">
        <v>175</v>
      </c>
      <c r="B1082" s="20">
        <f>VLOOKUP(A1082,Table7[#All],2,)</f>
        <v>6</v>
      </c>
      <c r="C1082" s="20" t="s">
        <v>91</v>
      </c>
      <c r="D1082" s="20">
        <f>VLOOKUP(C1082,Table8[#All],2,0)</f>
        <v>0</v>
      </c>
      <c r="E1082" s="20" t="s">
        <v>92</v>
      </c>
      <c r="F1082" s="20">
        <f>VLOOKUP(E1082,Table9[#All],2,0)</f>
        <v>0</v>
      </c>
      <c r="G1082" s="20" t="s">
        <v>93</v>
      </c>
      <c r="H1082" s="20">
        <f>VLOOKUP(G1082,Table10[#All],2,0)</f>
        <v>1</v>
      </c>
      <c r="I1082" s="20" t="s">
        <v>98</v>
      </c>
      <c r="J1082" s="20">
        <f>VLOOKUP(I1082,Table11[#All],2,0)</f>
        <v>1</v>
      </c>
      <c r="K1082" s="20" t="s">
        <v>98</v>
      </c>
      <c r="L1082" s="20">
        <f>VLOOKUP(K1082,Table12[#All],2,0)</f>
        <v>0</v>
      </c>
      <c r="M1082" s="20" t="s">
        <v>126</v>
      </c>
      <c r="N1082" s="20">
        <f>VLOOKUP(M1082,Table13[#All],2,0)</f>
        <v>0</v>
      </c>
      <c r="O1082" s="20" t="s">
        <v>119</v>
      </c>
      <c r="P1082" s="20">
        <f>VLOOKUP(O1082,Table14[#All],2,0)</f>
        <v>0</v>
      </c>
      <c r="Q1082" s="20" t="s">
        <v>104</v>
      </c>
      <c r="R1082" s="20">
        <f>VLOOKUP(Q1082,Table16[#All],2,0)</f>
        <v>0</v>
      </c>
      <c r="S1082" s="20" t="s">
        <v>172</v>
      </c>
      <c r="T1082" s="20">
        <f>VLOOKUP(S1082,Table17[#All],2,0)</f>
        <v>1</v>
      </c>
      <c r="U1082" s="21">
        <v>145000</v>
      </c>
    </row>
    <row r="1083" spans="1:21">
      <c r="A1083" s="22" t="s">
        <v>169</v>
      </c>
      <c r="B1083" s="20">
        <f>VLOOKUP(A1083,Table7[#All],2,)</f>
        <v>9</v>
      </c>
      <c r="C1083" s="23" t="s">
        <v>90</v>
      </c>
      <c r="D1083" s="20">
        <f>VLOOKUP(C1083,Table8[#All],2,0)</f>
        <v>1</v>
      </c>
      <c r="E1083" s="23" t="s">
        <v>92</v>
      </c>
      <c r="F1083" s="20">
        <f>VLOOKUP(E1083,Table9[#All],2,0)</f>
        <v>0</v>
      </c>
      <c r="G1083" s="23" t="s">
        <v>93</v>
      </c>
      <c r="H1083" s="20">
        <f>VLOOKUP(G1083,Table10[#All],2,0)</f>
        <v>1</v>
      </c>
      <c r="I1083" s="23" t="s">
        <v>98</v>
      </c>
      <c r="J1083" s="20">
        <f>VLOOKUP(I1083,Table11[#All],2,0)</f>
        <v>1</v>
      </c>
      <c r="K1083" s="23" t="s">
        <v>98</v>
      </c>
      <c r="L1083" s="20">
        <f>VLOOKUP(K1083,Table12[#All],2,0)</f>
        <v>0</v>
      </c>
      <c r="M1083" s="23" t="s">
        <v>139</v>
      </c>
      <c r="N1083" s="20">
        <f>VLOOKUP(M1083,Table13[#All],2,0)</f>
        <v>3</v>
      </c>
      <c r="O1083" s="23" t="s">
        <v>98</v>
      </c>
      <c r="P1083" s="20">
        <f>VLOOKUP(O1083,Table14[#All],2,0)</f>
        <v>1</v>
      </c>
      <c r="Q1083" s="23" t="s">
        <v>104</v>
      </c>
      <c r="R1083" s="20">
        <f>VLOOKUP(Q1083,Table16[#All],2,0)</f>
        <v>0</v>
      </c>
      <c r="S1083" s="23" t="s">
        <v>111</v>
      </c>
      <c r="T1083" s="20">
        <f>VLOOKUP(S1083,Table17[#All],2,0)</f>
        <v>0</v>
      </c>
      <c r="U1083" s="24">
        <v>133000</v>
      </c>
    </row>
    <row r="1084" spans="1:21">
      <c r="A1084" s="19" t="s">
        <v>209</v>
      </c>
      <c r="B1084" s="20">
        <f>VLOOKUP(A1084,Table7[#All],2,)</f>
        <v>0</v>
      </c>
      <c r="C1084" s="20" t="s">
        <v>91</v>
      </c>
      <c r="D1084" s="20">
        <f>VLOOKUP(C1084,Table8[#All],2,0)</f>
        <v>0</v>
      </c>
      <c r="E1084" s="20" t="s">
        <v>92</v>
      </c>
      <c r="F1084" s="20">
        <f>VLOOKUP(E1084,Table9[#All],2,0)</f>
        <v>0</v>
      </c>
      <c r="G1084" s="20" t="s">
        <v>93</v>
      </c>
      <c r="H1084" s="20">
        <f>VLOOKUP(G1084,Table10[#All],2,0)</f>
        <v>1</v>
      </c>
      <c r="I1084" s="20" t="s">
        <v>119</v>
      </c>
      <c r="J1084" s="20">
        <f>VLOOKUP(I1084,Table11[#All],2,0)</f>
        <v>0</v>
      </c>
      <c r="K1084" s="20" t="s">
        <v>98</v>
      </c>
      <c r="L1084" s="20">
        <f>VLOOKUP(K1084,Table12[#All],2,0)</f>
        <v>0</v>
      </c>
      <c r="M1084" s="20" t="s">
        <v>126</v>
      </c>
      <c r="N1084" s="20">
        <f>VLOOKUP(M1084,Table13[#All],2,0)</f>
        <v>0</v>
      </c>
      <c r="O1084" s="20" t="s">
        <v>119</v>
      </c>
      <c r="P1084" s="20">
        <f>VLOOKUP(O1084,Table14[#All],2,0)</f>
        <v>0</v>
      </c>
      <c r="Q1084" s="20" t="s">
        <v>104</v>
      </c>
      <c r="R1084" s="20">
        <f>VLOOKUP(Q1084,Table16[#All],2,0)</f>
        <v>0</v>
      </c>
      <c r="S1084" s="20" t="s">
        <v>111</v>
      </c>
      <c r="T1084" s="20">
        <f>VLOOKUP(S1084,Table17[#All],2,0)</f>
        <v>0</v>
      </c>
      <c r="U1084" s="21">
        <v>192000</v>
      </c>
    </row>
    <row r="1085" spans="1:21">
      <c r="A1085" s="22" t="s">
        <v>89</v>
      </c>
      <c r="B1085" s="20">
        <f>VLOOKUP(A1085,Table7[#All],2,)</f>
        <v>11</v>
      </c>
      <c r="C1085" s="23" t="s">
        <v>91</v>
      </c>
      <c r="D1085" s="20">
        <f>VLOOKUP(C1085,Table8[#All],2,0)</f>
        <v>0</v>
      </c>
      <c r="E1085" s="23" t="s">
        <v>92</v>
      </c>
      <c r="F1085" s="20">
        <f>VLOOKUP(E1085,Table9[#All],2,0)</f>
        <v>0</v>
      </c>
      <c r="G1085" s="23" t="s">
        <v>93</v>
      </c>
      <c r="H1085" s="20">
        <f>VLOOKUP(G1085,Table10[#All],2,0)</f>
        <v>1</v>
      </c>
      <c r="I1085" s="23" t="s">
        <v>98</v>
      </c>
      <c r="J1085" s="20">
        <f>VLOOKUP(I1085,Table11[#All],2,0)</f>
        <v>1</v>
      </c>
      <c r="K1085" s="23" t="s">
        <v>98</v>
      </c>
      <c r="L1085" s="20">
        <f>VLOOKUP(K1085,Table12[#All],2,0)</f>
        <v>0</v>
      </c>
      <c r="M1085" s="23" t="s">
        <v>98</v>
      </c>
      <c r="N1085" s="20">
        <f>VLOOKUP(M1085,Table13[#All],2,0)</f>
        <v>2</v>
      </c>
      <c r="O1085" s="23" t="s">
        <v>98</v>
      </c>
      <c r="P1085" s="20">
        <f>VLOOKUP(O1085,Table14[#All],2,0)</f>
        <v>1</v>
      </c>
      <c r="Q1085" s="23" t="s">
        <v>104</v>
      </c>
      <c r="R1085" s="20">
        <f>VLOOKUP(Q1085,Table16[#All],2,0)</f>
        <v>0</v>
      </c>
      <c r="S1085" s="23" t="s">
        <v>111</v>
      </c>
      <c r="T1085" s="20">
        <f>VLOOKUP(S1085,Table17[#All],2,0)</f>
        <v>0</v>
      </c>
      <c r="U1085" s="24">
        <v>160000</v>
      </c>
    </row>
    <row r="1086" spans="1:21">
      <c r="A1086" s="19" t="s">
        <v>121</v>
      </c>
      <c r="B1086" s="20">
        <f>VLOOKUP(A1086,Table7[#All],2,)</f>
        <v>17</v>
      </c>
      <c r="C1086" s="20" t="s">
        <v>91</v>
      </c>
      <c r="D1086" s="20">
        <f>VLOOKUP(C1086,Table8[#All],2,0)</f>
        <v>0</v>
      </c>
      <c r="E1086" s="20" t="s">
        <v>92</v>
      </c>
      <c r="F1086" s="20">
        <f>VLOOKUP(E1086,Table9[#All],2,0)</f>
        <v>0</v>
      </c>
      <c r="G1086" s="20" t="s">
        <v>122</v>
      </c>
      <c r="H1086" s="20">
        <f>VLOOKUP(G1086,Table10[#All],2,0)</f>
        <v>0</v>
      </c>
      <c r="I1086" s="20" t="s">
        <v>119</v>
      </c>
      <c r="J1086" s="20">
        <f>VLOOKUP(I1086,Table11[#All],2,0)</f>
        <v>0</v>
      </c>
      <c r="K1086" s="20" t="s">
        <v>98</v>
      </c>
      <c r="L1086" s="20">
        <f>VLOOKUP(K1086,Table12[#All],2,0)</f>
        <v>0</v>
      </c>
      <c r="M1086" s="20" t="s">
        <v>119</v>
      </c>
      <c r="N1086" s="20">
        <f>VLOOKUP(M1086,Table13[#All],2,0)</f>
        <v>1</v>
      </c>
      <c r="O1086" s="20" t="s">
        <v>98</v>
      </c>
      <c r="P1086" s="20">
        <f>VLOOKUP(O1086,Table14[#All],2,0)</f>
        <v>1</v>
      </c>
      <c r="Q1086" s="20" t="s">
        <v>104</v>
      </c>
      <c r="R1086" s="20">
        <f>VLOOKUP(Q1086,Table16[#All],2,0)</f>
        <v>0</v>
      </c>
      <c r="S1086" s="20" t="s">
        <v>111</v>
      </c>
      <c r="T1086" s="20">
        <f>VLOOKUP(S1086,Table17[#All],2,0)</f>
        <v>0</v>
      </c>
      <c r="U1086" s="21">
        <v>187500</v>
      </c>
    </row>
    <row r="1087" spans="1:21">
      <c r="A1087" s="22" t="s">
        <v>165</v>
      </c>
      <c r="B1087" s="20">
        <f>VLOOKUP(A1087,Table7[#All],2,)</f>
        <v>12</v>
      </c>
      <c r="C1087" s="23" t="s">
        <v>91</v>
      </c>
      <c r="D1087" s="20">
        <f>VLOOKUP(C1087,Table8[#All],2,0)</f>
        <v>0</v>
      </c>
      <c r="E1087" s="23" t="s">
        <v>92</v>
      </c>
      <c r="F1087" s="20">
        <f>VLOOKUP(E1087,Table9[#All],2,0)</f>
        <v>0</v>
      </c>
      <c r="G1087" s="23" t="s">
        <v>183</v>
      </c>
      <c r="H1087" s="20">
        <f>VLOOKUP(G1087,Table10[#All],2,0)</f>
        <v>4</v>
      </c>
      <c r="I1087" s="23" t="s">
        <v>119</v>
      </c>
      <c r="J1087" s="20">
        <f>VLOOKUP(I1087,Table11[#All],2,0)</f>
        <v>0</v>
      </c>
      <c r="K1087" s="23" t="s">
        <v>98</v>
      </c>
      <c r="L1087" s="20">
        <f>VLOOKUP(K1087,Table12[#All],2,0)</f>
        <v>0</v>
      </c>
      <c r="M1087" s="23" t="s">
        <v>126</v>
      </c>
      <c r="N1087" s="20">
        <f>VLOOKUP(M1087,Table13[#All],2,0)</f>
        <v>0</v>
      </c>
      <c r="O1087" s="23" t="s">
        <v>119</v>
      </c>
      <c r="P1087" s="20">
        <f>VLOOKUP(O1087,Table14[#All],2,0)</f>
        <v>0</v>
      </c>
      <c r="Q1087" s="23" t="s">
        <v>104</v>
      </c>
      <c r="R1087" s="20">
        <f>VLOOKUP(Q1087,Table16[#All],2,0)</f>
        <v>0</v>
      </c>
      <c r="S1087" s="23" t="s">
        <v>111</v>
      </c>
      <c r="T1087" s="20">
        <f>VLOOKUP(S1087,Table17[#All],2,0)</f>
        <v>0</v>
      </c>
      <c r="U1087" s="24">
        <v>147000</v>
      </c>
    </row>
    <row r="1088" spans="1:21">
      <c r="A1088" s="19" t="s">
        <v>219</v>
      </c>
      <c r="B1088" s="20">
        <f>VLOOKUP(A1088,Table7[#All],2,)</f>
        <v>14</v>
      </c>
      <c r="C1088" s="20" t="s">
        <v>91</v>
      </c>
      <c r="D1088" s="20">
        <f>VLOOKUP(C1088,Table8[#All],2,0)</f>
        <v>0</v>
      </c>
      <c r="E1088" s="20" t="s">
        <v>129</v>
      </c>
      <c r="F1088" s="20">
        <f>VLOOKUP(E1088,Table9[#All],2,0)</f>
        <v>3</v>
      </c>
      <c r="G1088" s="20" t="s">
        <v>122</v>
      </c>
      <c r="H1088" s="20">
        <f>VLOOKUP(G1088,Table10[#All],2,0)</f>
        <v>0</v>
      </c>
      <c r="I1088" s="20" t="s">
        <v>98</v>
      </c>
      <c r="J1088" s="20">
        <f>VLOOKUP(I1088,Table11[#All],2,0)</f>
        <v>1</v>
      </c>
      <c r="K1088" s="20" t="s">
        <v>98</v>
      </c>
      <c r="L1088" s="20">
        <f>VLOOKUP(K1088,Table12[#All],2,0)</f>
        <v>0</v>
      </c>
      <c r="M1088" s="20" t="s">
        <v>98</v>
      </c>
      <c r="N1088" s="20">
        <f>VLOOKUP(M1088,Table13[#All],2,0)</f>
        <v>2</v>
      </c>
      <c r="O1088" s="20" t="s">
        <v>98</v>
      </c>
      <c r="P1088" s="20">
        <f>VLOOKUP(O1088,Table14[#All],2,0)</f>
        <v>1</v>
      </c>
      <c r="Q1088" s="20" t="s">
        <v>104</v>
      </c>
      <c r="R1088" s="20">
        <f>VLOOKUP(Q1088,Table16[#All],2,0)</f>
        <v>0</v>
      </c>
      <c r="S1088" s="20" t="s">
        <v>111</v>
      </c>
      <c r="T1088" s="20">
        <f>VLOOKUP(S1088,Table17[#All],2,0)</f>
        <v>0</v>
      </c>
      <c r="U1088" s="21">
        <v>83500</v>
      </c>
    </row>
    <row r="1089" spans="1:21">
      <c r="A1089" s="22" t="s">
        <v>163</v>
      </c>
      <c r="B1089" s="20">
        <f>VLOOKUP(A1089,Table7[#All],2,)</f>
        <v>5</v>
      </c>
      <c r="C1089" s="23" t="s">
        <v>91</v>
      </c>
      <c r="D1089" s="20">
        <f>VLOOKUP(C1089,Table8[#All],2,0)</f>
        <v>0</v>
      </c>
      <c r="E1089" s="23" t="s">
        <v>92</v>
      </c>
      <c r="F1089" s="20">
        <f>VLOOKUP(E1089,Table9[#All],2,0)</f>
        <v>0</v>
      </c>
      <c r="G1089" s="23" t="s">
        <v>122</v>
      </c>
      <c r="H1089" s="20">
        <f>VLOOKUP(G1089,Table10[#All],2,0)</f>
        <v>0</v>
      </c>
      <c r="I1089" s="23" t="s">
        <v>119</v>
      </c>
      <c r="J1089" s="20">
        <f>VLOOKUP(I1089,Table11[#All],2,0)</f>
        <v>0</v>
      </c>
      <c r="K1089" s="23" t="s">
        <v>98</v>
      </c>
      <c r="L1089" s="20">
        <f>VLOOKUP(K1089,Table12[#All],2,0)</f>
        <v>0</v>
      </c>
      <c r="M1089" s="23" t="s">
        <v>126</v>
      </c>
      <c r="N1089" s="20">
        <f>VLOOKUP(M1089,Table13[#All],2,0)</f>
        <v>0</v>
      </c>
      <c r="O1089" s="23" t="s">
        <v>119</v>
      </c>
      <c r="P1089" s="20">
        <f>VLOOKUP(O1089,Table14[#All],2,0)</f>
        <v>0</v>
      </c>
      <c r="Q1089" s="23" t="s">
        <v>104</v>
      </c>
      <c r="R1089" s="20">
        <f>VLOOKUP(Q1089,Table16[#All],2,0)</f>
        <v>0</v>
      </c>
      <c r="S1089" s="23" t="s">
        <v>111</v>
      </c>
      <c r="T1089" s="20">
        <f>VLOOKUP(S1089,Table17[#All],2,0)</f>
        <v>0</v>
      </c>
      <c r="U1089" s="24">
        <v>252000</v>
      </c>
    </row>
    <row r="1090" spans="1:21">
      <c r="A1090" s="19" t="s">
        <v>206</v>
      </c>
      <c r="B1090" s="20">
        <f>VLOOKUP(A1090,Table7[#All],2,)</f>
        <v>15</v>
      </c>
      <c r="C1090" s="20" t="s">
        <v>91</v>
      </c>
      <c r="D1090" s="20">
        <f>VLOOKUP(C1090,Table8[#All],2,0)</f>
        <v>0</v>
      </c>
      <c r="E1090" s="20" t="s">
        <v>142</v>
      </c>
      <c r="F1090" s="20">
        <f>VLOOKUP(E1090,Table9[#All],2,0)</f>
        <v>4</v>
      </c>
      <c r="G1090" s="20" t="s">
        <v>122</v>
      </c>
      <c r="H1090" s="20">
        <f>VLOOKUP(G1090,Table10[#All],2,0)</f>
        <v>0</v>
      </c>
      <c r="I1090" s="20" t="s">
        <v>119</v>
      </c>
      <c r="J1090" s="20">
        <f>VLOOKUP(I1090,Table11[#All],2,0)</f>
        <v>0</v>
      </c>
      <c r="K1090" s="20" t="s">
        <v>98</v>
      </c>
      <c r="L1090" s="20">
        <f>VLOOKUP(K1090,Table12[#All],2,0)</f>
        <v>0</v>
      </c>
      <c r="M1090" s="20" t="s">
        <v>126</v>
      </c>
      <c r="N1090" s="20">
        <f>VLOOKUP(M1090,Table13[#All],2,0)</f>
        <v>0</v>
      </c>
      <c r="O1090" s="20" t="s">
        <v>119</v>
      </c>
      <c r="P1090" s="20">
        <f>VLOOKUP(O1090,Table14[#All],2,0)</f>
        <v>0</v>
      </c>
      <c r="Q1090" s="20" t="s">
        <v>104</v>
      </c>
      <c r="R1090" s="20">
        <f>VLOOKUP(Q1090,Table16[#All],2,0)</f>
        <v>0</v>
      </c>
      <c r="S1090" s="20" t="s">
        <v>111</v>
      </c>
      <c r="T1090" s="20">
        <f>VLOOKUP(S1090,Table17[#All],2,0)</f>
        <v>0</v>
      </c>
      <c r="U1090" s="21">
        <v>137500</v>
      </c>
    </row>
    <row r="1091" spans="1:21">
      <c r="A1091" s="22" t="s">
        <v>163</v>
      </c>
      <c r="B1091" s="20">
        <f>VLOOKUP(A1091,Table7[#All],2,)</f>
        <v>5</v>
      </c>
      <c r="C1091" s="23" t="s">
        <v>91</v>
      </c>
      <c r="D1091" s="20">
        <f>VLOOKUP(C1091,Table8[#All],2,0)</f>
        <v>0</v>
      </c>
      <c r="E1091" s="23" t="s">
        <v>129</v>
      </c>
      <c r="F1091" s="20">
        <f>VLOOKUP(E1091,Table9[#All],2,0)</f>
        <v>3</v>
      </c>
      <c r="G1091" s="23" t="s">
        <v>93</v>
      </c>
      <c r="H1091" s="20">
        <f>VLOOKUP(G1091,Table10[#All],2,0)</f>
        <v>1</v>
      </c>
      <c r="I1091" s="23" t="s">
        <v>119</v>
      </c>
      <c r="J1091" s="20">
        <f>VLOOKUP(I1091,Table11[#All],2,0)</f>
        <v>0</v>
      </c>
      <c r="K1091" s="23" t="s">
        <v>98</v>
      </c>
      <c r="L1091" s="20">
        <f>VLOOKUP(K1091,Table12[#All],2,0)</f>
        <v>0</v>
      </c>
      <c r="M1091" s="23" t="s">
        <v>126</v>
      </c>
      <c r="N1091" s="20">
        <f>VLOOKUP(M1091,Table13[#All],2,0)</f>
        <v>0</v>
      </c>
      <c r="O1091" s="23" t="s">
        <v>119</v>
      </c>
      <c r="P1091" s="20">
        <f>VLOOKUP(O1091,Table14[#All],2,0)</f>
        <v>0</v>
      </c>
      <c r="Q1091" s="23" t="s">
        <v>104</v>
      </c>
      <c r="R1091" s="20">
        <f>VLOOKUP(Q1091,Table16[#All],2,0)</f>
        <v>0</v>
      </c>
      <c r="S1091" s="23" t="s">
        <v>111</v>
      </c>
      <c r="T1091" s="20">
        <f>VLOOKUP(S1091,Table17[#All],2,0)</f>
        <v>0</v>
      </c>
      <c r="U1091" s="24">
        <v>197000</v>
      </c>
    </row>
    <row r="1092" spans="1:21">
      <c r="A1092" s="19" t="s">
        <v>89</v>
      </c>
      <c r="B1092" s="20">
        <f>VLOOKUP(A1092,Table7[#All],2,)</f>
        <v>11</v>
      </c>
      <c r="C1092" s="20" t="s">
        <v>91</v>
      </c>
      <c r="D1092" s="20">
        <f>VLOOKUP(C1092,Table8[#All],2,0)</f>
        <v>0</v>
      </c>
      <c r="E1092" s="20" t="s">
        <v>179</v>
      </c>
      <c r="F1092" s="20">
        <f>VLOOKUP(E1092,Table9[#All],2,0)</f>
        <v>2</v>
      </c>
      <c r="G1092" s="20" t="s">
        <v>93</v>
      </c>
      <c r="H1092" s="20">
        <f>VLOOKUP(G1092,Table10[#All],2,0)</f>
        <v>1</v>
      </c>
      <c r="I1092" s="20" t="s">
        <v>83</v>
      </c>
      <c r="J1092" s="20">
        <f>VLOOKUP(I1092,Table11[#All],2,0)</f>
        <v>3</v>
      </c>
      <c r="K1092" s="20" t="s">
        <v>83</v>
      </c>
      <c r="L1092" s="20">
        <f>VLOOKUP(K1092,Table12[#All],2,0)</f>
        <v>2</v>
      </c>
      <c r="M1092" s="20" t="s">
        <v>139</v>
      </c>
      <c r="N1092" s="20">
        <f>VLOOKUP(M1092,Table13[#All],2,0)</f>
        <v>3</v>
      </c>
      <c r="O1092" s="20" t="s">
        <v>98</v>
      </c>
      <c r="P1092" s="20">
        <f>VLOOKUP(O1092,Table14[#All],2,0)</f>
        <v>1</v>
      </c>
      <c r="Q1092" s="20" t="s">
        <v>104</v>
      </c>
      <c r="R1092" s="20">
        <f>VLOOKUP(Q1092,Table16[#All],2,0)</f>
        <v>0</v>
      </c>
      <c r="S1092" s="20" t="s">
        <v>111</v>
      </c>
      <c r="T1092" s="20">
        <f>VLOOKUP(S1092,Table17[#All],2,0)</f>
        <v>0</v>
      </c>
      <c r="U1092" s="21">
        <v>92900</v>
      </c>
    </row>
    <row r="1093" spans="1:21">
      <c r="A1093" s="22" t="s">
        <v>163</v>
      </c>
      <c r="B1093" s="20">
        <f>VLOOKUP(A1093,Table7[#All],2,)</f>
        <v>5</v>
      </c>
      <c r="C1093" s="23" t="s">
        <v>91</v>
      </c>
      <c r="D1093" s="20">
        <f>VLOOKUP(C1093,Table8[#All],2,0)</f>
        <v>0</v>
      </c>
      <c r="E1093" s="23" t="s">
        <v>142</v>
      </c>
      <c r="F1093" s="20">
        <f>VLOOKUP(E1093,Table9[#All],2,0)</f>
        <v>4</v>
      </c>
      <c r="G1093" s="23" t="s">
        <v>122</v>
      </c>
      <c r="H1093" s="20">
        <f>VLOOKUP(G1093,Table10[#All],2,0)</f>
        <v>0</v>
      </c>
      <c r="I1093" s="23" t="s">
        <v>119</v>
      </c>
      <c r="J1093" s="20">
        <f>VLOOKUP(I1093,Table11[#All],2,0)</f>
        <v>0</v>
      </c>
      <c r="K1093" s="23" t="s">
        <v>98</v>
      </c>
      <c r="L1093" s="20">
        <f>VLOOKUP(K1093,Table12[#All],2,0)</f>
        <v>0</v>
      </c>
      <c r="M1093" s="23" t="s">
        <v>126</v>
      </c>
      <c r="N1093" s="20">
        <f>VLOOKUP(M1093,Table13[#All],2,0)</f>
        <v>0</v>
      </c>
      <c r="O1093" s="23" t="s">
        <v>119</v>
      </c>
      <c r="P1093" s="20">
        <f>VLOOKUP(O1093,Table14[#All],2,0)</f>
        <v>0</v>
      </c>
      <c r="Q1093" s="23" t="s">
        <v>104</v>
      </c>
      <c r="R1093" s="20">
        <f>VLOOKUP(Q1093,Table16[#All],2,0)</f>
        <v>0</v>
      </c>
      <c r="S1093" s="23" t="s">
        <v>111</v>
      </c>
      <c r="T1093" s="20">
        <f>VLOOKUP(S1093,Table17[#All],2,0)</f>
        <v>0</v>
      </c>
      <c r="U1093" s="24">
        <v>160000</v>
      </c>
    </row>
    <row r="1094" spans="1:21">
      <c r="A1094" s="19" t="s">
        <v>200</v>
      </c>
      <c r="B1094" s="20">
        <f>VLOOKUP(A1094,Table7[#All],2,)</f>
        <v>23</v>
      </c>
      <c r="C1094" s="20" t="s">
        <v>91</v>
      </c>
      <c r="D1094" s="20">
        <f>VLOOKUP(C1094,Table8[#All],2,0)</f>
        <v>0</v>
      </c>
      <c r="E1094" s="20" t="s">
        <v>92</v>
      </c>
      <c r="F1094" s="20">
        <f>VLOOKUP(E1094,Table9[#All],2,0)</f>
        <v>0</v>
      </c>
      <c r="G1094" s="20" t="s">
        <v>176</v>
      </c>
      <c r="H1094" s="20">
        <f>VLOOKUP(G1094,Table10[#All],2,0)</f>
        <v>2</v>
      </c>
      <c r="I1094" s="20" t="s">
        <v>98</v>
      </c>
      <c r="J1094" s="20">
        <f>VLOOKUP(I1094,Table11[#All],2,0)</f>
        <v>1</v>
      </c>
      <c r="K1094" s="20" t="s">
        <v>98</v>
      </c>
      <c r="L1094" s="20">
        <f>VLOOKUP(K1094,Table12[#All],2,0)</f>
        <v>0</v>
      </c>
      <c r="M1094" s="20" t="s">
        <v>139</v>
      </c>
      <c r="N1094" s="20">
        <f>VLOOKUP(M1094,Table13[#All],2,0)</f>
        <v>3</v>
      </c>
      <c r="O1094" s="20" t="s">
        <v>98</v>
      </c>
      <c r="P1094" s="20">
        <f>VLOOKUP(O1094,Table14[#All],2,0)</f>
        <v>1</v>
      </c>
      <c r="Q1094" s="20" t="s">
        <v>104</v>
      </c>
      <c r="R1094" s="20">
        <f>VLOOKUP(Q1094,Table16[#All],2,0)</f>
        <v>0</v>
      </c>
      <c r="S1094" s="20" t="s">
        <v>111</v>
      </c>
      <c r="T1094" s="20">
        <f>VLOOKUP(S1094,Table17[#All],2,0)</f>
        <v>0</v>
      </c>
      <c r="U1094" s="21">
        <v>136500</v>
      </c>
    </row>
    <row r="1095" spans="1:21">
      <c r="A1095" s="22" t="s">
        <v>89</v>
      </c>
      <c r="B1095" s="20">
        <f>VLOOKUP(A1095,Table7[#All],2,)</f>
        <v>11</v>
      </c>
      <c r="C1095" s="23" t="s">
        <v>90</v>
      </c>
      <c r="D1095" s="20">
        <f>VLOOKUP(C1095,Table8[#All],2,0)</f>
        <v>1</v>
      </c>
      <c r="E1095" s="23" t="s">
        <v>92</v>
      </c>
      <c r="F1095" s="20">
        <f>VLOOKUP(E1095,Table9[#All],2,0)</f>
        <v>0</v>
      </c>
      <c r="G1095" s="23" t="s">
        <v>93</v>
      </c>
      <c r="H1095" s="20">
        <f>VLOOKUP(G1095,Table10[#All],2,0)</f>
        <v>1</v>
      </c>
      <c r="I1095" s="23" t="s">
        <v>98</v>
      </c>
      <c r="J1095" s="20">
        <f>VLOOKUP(I1095,Table11[#All],2,0)</f>
        <v>1</v>
      </c>
      <c r="K1095" s="23" t="s">
        <v>98</v>
      </c>
      <c r="L1095" s="20">
        <f>VLOOKUP(K1095,Table12[#All],2,0)</f>
        <v>0</v>
      </c>
      <c r="M1095" s="23" t="s">
        <v>119</v>
      </c>
      <c r="N1095" s="20">
        <f>VLOOKUP(M1095,Table13[#All],2,0)</f>
        <v>1</v>
      </c>
      <c r="O1095" s="23" t="s">
        <v>119</v>
      </c>
      <c r="P1095" s="20">
        <f>VLOOKUP(O1095,Table14[#All],2,0)</f>
        <v>0</v>
      </c>
      <c r="Q1095" s="23" t="s">
        <v>104</v>
      </c>
      <c r="R1095" s="20">
        <f>VLOOKUP(Q1095,Table16[#All],2,0)</f>
        <v>0</v>
      </c>
      <c r="S1095" s="23" t="s">
        <v>111</v>
      </c>
      <c r="T1095" s="20">
        <f>VLOOKUP(S1095,Table17[#All],2,0)</f>
        <v>0</v>
      </c>
      <c r="U1095" s="24">
        <v>146000</v>
      </c>
    </row>
    <row r="1096" spans="1:21">
      <c r="A1096" s="19" t="s">
        <v>89</v>
      </c>
      <c r="B1096" s="20">
        <f>VLOOKUP(A1096,Table7[#All],2,)</f>
        <v>11</v>
      </c>
      <c r="C1096" s="20" t="s">
        <v>91</v>
      </c>
      <c r="D1096" s="20">
        <f>VLOOKUP(C1096,Table8[#All],2,0)</f>
        <v>0</v>
      </c>
      <c r="E1096" s="20" t="s">
        <v>92</v>
      </c>
      <c r="F1096" s="20">
        <f>VLOOKUP(E1096,Table9[#All],2,0)</f>
        <v>0</v>
      </c>
      <c r="G1096" s="20" t="s">
        <v>93</v>
      </c>
      <c r="H1096" s="20">
        <f>VLOOKUP(G1096,Table10[#All],2,0)</f>
        <v>1</v>
      </c>
      <c r="I1096" s="20" t="s">
        <v>98</v>
      </c>
      <c r="J1096" s="20">
        <f>VLOOKUP(I1096,Table11[#All],2,0)</f>
        <v>1</v>
      </c>
      <c r="K1096" s="20" t="s">
        <v>98</v>
      </c>
      <c r="L1096" s="20">
        <f>VLOOKUP(K1096,Table12[#All],2,0)</f>
        <v>0</v>
      </c>
      <c r="M1096" s="20" t="s">
        <v>126</v>
      </c>
      <c r="N1096" s="20">
        <f>VLOOKUP(M1096,Table13[#All],2,0)</f>
        <v>0</v>
      </c>
      <c r="O1096" s="20" t="s">
        <v>98</v>
      </c>
      <c r="P1096" s="20">
        <f>VLOOKUP(O1096,Table14[#All],2,0)</f>
        <v>1</v>
      </c>
      <c r="Q1096" s="20" t="s">
        <v>104</v>
      </c>
      <c r="R1096" s="20">
        <f>VLOOKUP(Q1096,Table16[#All],2,0)</f>
        <v>0</v>
      </c>
      <c r="S1096" s="20" t="s">
        <v>111</v>
      </c>
      <c r="T1096" s="20">
        <f>VLOOKUP(S1096,Table17[#All],2,0)</f>
        <v>0</v>
      </c>
      <c r="U1096" s="21">
        <v>129000</v>
      </c>
    </row>
    <row r="1097" spans="1:21">
      <c r="A1097" s="22" t="s">
        <v>209</v>
      </c>
      <c r="B1097" s="20">
        <f>VLOOKUP(A1097,Table7[#All],2,)</f>
        <v>0</v>
      </c>
      <c r="C1097" s="23" t="s">
        <v>91</v>
      </c>
      <c r="D1097" s="20">
        <f>VLOOKUP(C1097,Table8[#All],2,0)</f>
        <v>0</v>
      </c>
      <c r="E1097" s="23" t="s">
        <v>92</v>
      </c>
      <c r="F1097" s="20">
        <f>VLOOKUP(E1097,Table9[#All],2,0)</f>
        <v>0</v>
      </c>
      <c r="G1097" s="23" t="s">
        <v>93</v>
      </c>
      <c r="H1097" s="20">
        <f>VLOOKUP(G1097,Table10[#All],2,0)</f>
        <v>1</v>
      </c>
      <c r="I1097" s="23" t="s">
        <v>119</v>
      </c>
      <c r="J1097" s="20">
        <f>VLOOKUP(I1097,Table11[#All],2,0)</f>
        <v>0</v>
      </c>
      <c r="K1097" s="23" t="s">
        <v>98</v>
      </c>
      <c r="L1097" s="20">
        <f>VLOOKUP(K1097,Table12[#All],2,0)</f>
        <v>0</v>
      </c>
      <c r="M1097" s="23" t="s">
        <v>119</v>
      </c>
      <c r="N1097" s="20">
        <f>VLOOKUP(M1097,Table13[#All],2,0)</f>
        <v>1</v>
      </c>
      <c r="O1097" s="23" t="s">
        <v>119</v>
      </c>
      <c r="P1097" s="20">
        <f>VLOOKUP(O1097,Table14[#All],2,0)</f>
        <v>0</v>
      </c>
      <c r="Q1097" s="23" t="s">
        <v>104</v>
      </c>
      <c r="R1097" s="20">
        <f>VLOOKUP(Q1097,Table16[#All],2,0)</f>
        <v>0</v>
      </c>
      <c r="S1097" s="23" t="s">
        <v>111</v>
      </c>
      <c r="T1097" s="20">
        <f>VLOOKUP(S1097,Table17[#All],2,0)</f>
        <v>0</v>
      </c>
      <c r="U1097" s="24">
        <v>176432</v>
      </c>
    </row>
    <row r="1098" spans="1:21">
      <c r="A1098" s="19" t="s">
        <v>214</v>
      </c>
      <c r="B1098" s="20">
        <f>VLOOKUP(A1098,Table7[#All],2,)</f>
        <v>13</v>
      </c>
      <c r="C1098" s="20" t="s">
        <v>91</v>
      </c>
      <c r="D1098" s="20">
        <f>VLOOKUP(C1098,Table8[#All],2,0)</f>
        <v>0</v>
      </c>
      <c r="E1098" s="20" t="s">
        <v>92</v>
      </c>
      <c r="F1098" s="20">
        <f>VLOOKUP(E1098,Table9[#All],2,0)</f>
        <v>0</v>
      </c>
      <c r="G1098" s="20" t="s">
        <v>122</v>
      </c>
      <c r="H1098" s="20">
        <f>VLOOKUP(G1098,Table10[#All],2,0)</f>
        <v>0</v>
      </c>
      <c r="I1098" s="20" t="s">
        <v>98</v>
      </c>
      <c r="J1098" s="20">
        <f>VLOOKUP(I1098,Table11[#All],2,0)</f>
        <v>1</v>
      </c>
      <c r="K1098" s="20" t="s">
        <v>98</v>
      </c>
      <c r="L1098" s="20">
        <f>VLOOKUP(K1098,Table12[#All],2,0)</f>
        <v>0</v>
      </c>
      <c r="M1098" s="20" t="s">
        <v>98</v>
      </c>
      <c r="N1098" s="20">
        <f>VLOOKUP(M1098,Table13[#All],2,0)</f>
        <v>2</v>
      </c>
      <c r="O1098" s="20" t="s">
        <v>119</v>
      </c>
      <c r="P1098" s="20">
        <f>VLOOKUP(O1098,Table14[#All],2,0)</f>
        <v>0</v>
      </c>
      <c r="Q1098" s="20" t="s">
        <v>104</v>
      </c>
      <c r="R1098" s="20">
        <f>VLOOKUP(Q1098,Table16[#All],2,0)</f>
        <v>0</v>
      </c>
      <c r="S1098" s="20" t="s">
        <v>111</v>
      </c>
      <c r="T1098" s="20">
        <f>VLOOKUP(S1098,Table17[#All],2,0)</f>
        <v>0</v>
      </c>
      <c r="U1098" s="21">
        <v>127000</v>
      </c>
    </row>
    <row r="1099" spans="1:21">
      <c r="A1099" s="22" t="s">
        <v>128</v>
      </c>
      <c r="B1099" s="20">
        <f>VLOOKUP(A1099,Table7[#All],2,)</f>
        <v>18</v>
      </c>
      <c r="C1099" s="23" t="s">
        <v>91</v>
      </c>
      <c r="D1099" s="20">
        <f>VLOOKUP(C1099,Table8[#All],2,0)</f>
        <v>0</v>
      </c>
      <c r="E1099" s="23" t="s">
        <v>129</v>
      </c>
      <c r="F1099" s="20">
        <f>VLOOKUP(E1099,Table9[#All],2,0)</f>
        <v>3</v>
      </c>
      <c r="G1099" s="23" t="s">
        <v>93</v>
      </c>
      <c r="H1099" s="20">
        <f>VLOOKUP(G1099,Table10[#All],2,0)</f>
        <v>1</v>
      </c>
      <c r="I1099" s="23" t="s">
        <v>119</v>
      </c>
      <c r="J1099" s="20">
        <f>VLOOKUP(I1099,Table11[#All],2,0)</f>
        <v>0</v>
      </c>
      <c r="K1099" s="23" t="s">
        <v>98</v>
      </c>
      <c r="L1099" s="20">
        <f>VLOOKUP(K1099,Table12[#All],2,0)</f>
        <v>0</v>
      </c>
      <c r="M1099" s="23" t="s">
        <v>126</v>
      </c>
      <c r="N1099" s="20">
        <f>VLOOKUP(M1099,Table13[#All],2,0)</f>
        <v>0</v>
      </c>
      <c r="O1099" s="23" t="s">
        <v>119</v>
      </c>
      <c r="P1099" s="20">
        <f>VLOOKUP(O1099,Table14[#All],2,0)</f>
        <v>0</v>
      </c>
      <c r="Q1099" s="23" t="s">
        <v>104</v>
      </c>
      <c r="R1099" s="20">
        <f>VLOOKUP(Q1099,Table16[#All],2,0)</f>
        <v>0</v>
      </c>
      <c r="S1099" s="23" t="s">
        <v>111</v>
      </c>
      <c r="T1099" s="20">
        <f>VLOOKUP(S1099,Table17[#All],2,0)</f>
        <v>0</v>
      </c>
      <c r="U1099" s="24">
        <v>170000</v>
      </c>
    </row>
    <row r="1100" spans="1:21">
      <c r="A1100" s="19" t="s">
        <v>197</v>
      </c>
      <c r="B1100" s="20">
        <f>VLOOKUP(A1100,Table7[#All],2,)</f>
        <v>8</v>
      </c>
      <c r="C1100" s="20" t="s">
        <v>91</v>
      </c>
      <c r="D1100" s="20">
        <f>VLOOKUP(C1100,Table8[#All],2,0)</f>
        <v>0</v>
      </c>
      <c r="E1100" s="20" t="s">
        <v>92</v>
      </c>
      <c r="F1100" s="20">
        <f>VLOOKUP(E1100,Table9[#All],2,0)</f>
        <v>0</v>
      </c>
      <c r="G1100" s="20" t="s">
        <v>176</v>
      </c>
      <c r="H1100" s="20">
        <f>VLOOKUP(G1100,Table10[#All],2,0)</f>
        <v>2</v>
      </c>
      <c r="I1100" s="20" t="s">
        <v>98</v>
      </c>
      <c r="J1100" s="20">
        <f>VLOOKUP(I1100,Table11[#All],2,0)</f>
        <v>1</v>
      </c>
      <c r="K1100" s="20" t="s">
        <v>98</v>
      </c>
      <c r="L1100" s="20">
        <f>VLOOKUP(K1100,Table12[#All],2,0)</f>
        <v>0</v>
      </c>
      <c r="M1100" s="20" t="s">
        <v>98</v>
      </c>
      <c r="N1100" s="20">
        <f>VLOOKUP(M1100,Table13[#All],2,0)</f>
        <v>2</v>
      </c>
      <c r="O1100" s="20" t="s">
        <v>98</v>
      </c>
      <c r="P1100" s="20">
        <f>VLOOKUP(O1100,Table14[#All],2,0)</f>
        <v>1</v>
      </c>
      <c r="Q1100" s="20" t="s">
        <v>104</v>
      </c>
      <c r="R1100" s="20">
        <f>VLOOKUP(Q1100,Table16[#All],2,0)</f>
        <v>0</v>
      </c>
      <c r="S1100" s="20" t="s">
        <v>111</v>
      </c>
      <c r="T1100" s="20">
        <f>VLOOKUP(S1100,Table17[#All],2,0)</f>
        <v>0</v>
      </c>
      <c r="U1100" s="21">
        <v>128000</v>
      </c>
    </row>
    <row r="1101" spans="1:21">
      <c r="A1101" s="22" t="s">
        <v>175</v>
      </c>
      <c r="B1101" s="20">
        <f>VLOOKUP(A1101,Table7[#All],2,)</f>
        <v>6</v>
      </c>
      <c r="C1101" s="23" t="s">
        <v>225</v>
      </c>
      <c r="D1101" s="20">
        <f>VLOOKUP(C1101,Table8[#All],2,0)</f>
        <v>6</v>
      </c>
      <c r="E1101" s="23" t="s">
        <v>92</v>
      </c>
      <c r="F1101" s="20">
        <f>VLOOKUP(E1101,Table9[#All],2,0)</f>
        <v>0</v>
      </c>
      <c r="G1101" s="23" t="s">
        <v>93</v>
      </c>
      <c r="H1101" s="20">
        <f>VLOOKUP(G1101,Table10[#All],2,0)</f>
        <v>1</v>
      </c>
      <c r="I1101" s="23" t="s">
        <v>119</v>
      </c>
      <c r="J1101" s="20">
        <f>VLOOKUP(I1101,Table11[#All],2,0)</f>
        <v>0</v>
      </c>
      <c r="K1101" s="23" t="s">
        <v>98</v>
      </c>
      <c r="L1101" s="20">
        <f>VLOOKUP(K1101,Table12[#All],2,0)</f>
        <v>0</v>
      </c>
      <c r="M1101" s="23" t="s">
        <v>98</v>
      </c>
      <c r="N1101" s="20">
        <f>VLOOKUP(M1101,Table13[#All],2,0)</f>
        <v>2</v>
      </c>
      <c r="O1101" s="23" t="s">
        <v>98</v>
      </c>
      <c r="P1101" s="20">
        <f>VLOOKUP(O1101,Table14[#All],2,0)</f>
        <v>1</v>
      </c>
      <c r="Q1101" s="23" t="s">
        <v>104</v>
      </c>
      <c r="R1101" s="20">
        <f>VLOOKUP(Q1101,Table16[#All],2,0)</f>
        <v>0</v>
      </c>
      <c r="S1101" s="23" t="s">
        <v>172</v>
      </c>
      <c r="T1101" s="20">
        <f>VLOOKUP(S1101,Table17[#All],2,0)</f>
        <v>1</v>
      </c>
      <c r="U1101" s="24">
        <v>157000</v>
      </c>
    </row>
    <row r="1102" spans="1:21">
      <c r="A1102" s="19" t="s">
        <v>200</v>
      </c>
      <c r="B1102" s="20">
        <f>VLOOKUP(A1102,Table7[#All],2,)</f>
        <v>23</v>
      </c>
      <c r="C1102" s="20" t="s">
        <v>91</v>
      </c>
      <c r="D1102" s="20">
        <f>VLOOKUP(C1102,Table8[#All],2,0)</f>
        <v>0</v>
      </c>
      <c r="E1102" s="20" t="s">
        <v>92</v>
      </c>
      <c r="F1102" s="20">
        <f>VLOOKUP(E1102,Table9[#All],2,0)</f>
        <v>0</v>
      </c>
      <c r="G1102" s="20" t="s">
        <v>93</v>
      </c>
      <c r="H1102" s="20">
        <f>VLOOKUP(G1102,Table10[#All],2,0)</f>
        <v>1</v>
      </c>
      <c r="I1102" s="20" t="s">
        <v>98</v>
      </c>
      <c r="J1102" s="20">
        <f>VLOOKUP(I1102,Table11[#All],2,0)</f>
        <v>1</v>
      </c>
      <c r="K1102" s="20" t="s">
        <v>139</v>
      </c>
      <c r="L1102" s="20">
        <f>VLOOKUP(K1102,Table12[#All],2,0)</f>
        <v>3</v>
      </c>
      <c r="M1102" s="20" t="s">
        <v>98</v>
      </c>
      <c r="N1102" s="20">
        <f>VLOOKUP(M1102,Table13[#All],2,0)</f>
        <v>2</v>
      </c>
      <c r="O1102" s="20" t="s">
        <v>139</v>
      </c>
      <c r="P1102" s="20">
        <f>VLOOKUP(O1102,Table14[#All],2,0)</f>
        <v>3</v>
      </c>
      <c r="Q1102" s="20" t="s">
        <v>167</v>
      </c>
      <c r="R1102" s="20">
        <f>VLOOKUP(Q1102,Table16[#All],2,0)</f>
        <v>1</v>
      </c>
      <c r="S1102" s="20" t="s">
        <v>111</v>
      </c>
      <c r="T1102" s="20">
        <f>VLOOKUP(S1102,Table17[#All],2,0)</f>
        <v>0</v>
      </c>
      <c r="U1102" s="21">
        <v>60000</v>
      </c>
    </row>
    <row r="1103" spans="1:21">
      <c r="A1103" s="22" t="s">
        <v>89</v>
      </c>
      <c r="B1103" s="20">
        <f>VLOOKUP(A1103,Table7[#All],2,)</f>
        <v>11</v>
      </c>
      <c r="C1103" s="23" t="s">
        <v>91</v>
      </c>
      <c r="D1103" s="20">
        <f>VLOOKUP(C1103,Table8[#All],2,0)</f>
        <v>0</v>
      </c>
      <c r="E1103" s="23" t="s">
        <v>92</v>
      </c>
      <c r="F1103" s="20">
        <f>VLOOKUP(E1103,Table9[#All],2,0)</f>
        <v>0</v>
      </c>
      <c r="G1103" s="23" t="s">
        <v>93</v>
      </c>
      <c r="H1103" s="20">
        <f>VLOOKUP(G1103,Table10[#All],2,0)</f>
        <v>1</v>
      </c>
      <c r="I1103" s="23" t="s">
        <v>98</v>
      </c>
      <c r="J1103" s="20">
        <f>VLOOKUP(I1103,Table11[#All],2,0)</f>
        <v>1</v>
      </c>
      <c r="K1103" s="23" t="s">
        <v>98</v>
      </c>
      <c r="L1103" s="20">
        <f>VLOOKUP(K1103,Table12[#All],2,0)</f>
        <v>0</v>
      </c>
      <c r="M1103" s="23" t="s">
        <v>98</v>
      </c>
      <c r="N1103" s="20">
        <f>VLOOKUP(M1103,Table13[#All],2,0)</f>
        <v>2</v>
      </c>
      <c r="O1103" s="23" t="s">
        <v>98</v>
      </c>
      <c r="P1103" s="20">
        <f>VLOOKUP(O1103,Table14[#All],2,0)</f>
        <v>1</v>
      </c>
      <c r="Q1103" s="23" t="s">
        <v>104</v>
      </c>
      <c r="R1103" s="20">
        <f>VLOOKUP(Q1103,Table16[#All],2,0)</f>
        <v>0</v>
      </c>
      <c r="S1103" s="23" t="s">
        <v>111</v>
      </c>
      <c r="T1103" s="20">
        <f>VLOOKUP(S1103,Table17[#All],2,0)</f>
        <v>0</v>
      </c>
      <c r="U1103" s="24">
        <v>119500</v>
      </c>
    </row>
    <row r="1104" spans="1:21">
      <c r="A1104" s="19" t="s">
        <v>89</v>
      </c>
      <c r="B1104" s="20">
        <f>VLOOKUP(A1104,Table7[#All],2,)</f>
        <v>11</v>
      </c>
      <c r="C1104" s="20" t="s">
        <v>91</v>
      </c>
      <c r="D1104" s="20">
        <f>VLOOKUP(C1104,Table8[#All],2,0)</f>
        <v>0</v>
      </c>
      <c r="E1104" s="20" t="s">
        <v>92</v>
      </c>
      <c r="F1104" s="20">
        <f>VLOOKUP(E1104,Table9[#All],2,0)</f>
        <v>0</v>
      </c>
      <c r="G1104" s="20" t="s">
        <v>93</v>
      </c>
      <c r="H1104" s="20">
        <f>VLOOKUP(G1104,Table10[#All],2,0)</f>
        <v>1</v>
      </c>
      <c r="I1104" s="20" t="s">
        <v>98</v>
      </c>
      <c r="J1104" s="20">
        <f>VLOOKUP(I1104,Table11[#All],2,0)</f>
        <v>1</v>
      </c>
      <c r="K1104" s="20" t="s">
        <v>98</v>
      </c>
      <c r="L1104" s="20">
        <f>VLOOKUP(K1104,Table12[#All],2,0)</f>
        <v>0</v>
      </c>
      <c r="M1104" s="20" t="s">
        <v>126</v>
      </c>
      <c r="N1104" s="20">
        <f>VLOOKUP(M1104,Table13[#All],2,0)</f>
        <v>0</v>
      </c>
      <c r="O1104" s="20" t="s">
        <v>98</v>
      </c>
      <c r="P1104" s="20">
        <f>VLOOKUP(O1104,Table14[#All],2,0)</f>
        <v>1</v>
      </c>
      <c r="Q1104" s="20" t="s">
        <v>104</v>
      </c>
      <c r="R1104" s="20">
        <f>VLOOKUP(Q1104,Table16[#All],2,0)</f>
        <v>0</v>
      </c>
      <c r="S1104" s="20" t="s">
        <v>178</v>
      </c>
      <c r="T1104" s="20">
        <f>VLOOKUP(S1104,Table17[#All],2,0)</f>
        <v>5</v>
      </c>
      <c r="U1104" s="21">
        <v>135000</v>
      </c>
    </row>
    <row r="1105" spans="1:21">
      <c r="A1105" s="22" t="s">
        <v>89</v>
      </c>
      <c r="B1105" s="20">
        <f>VLOOKUP(A1105,Table7[#All],2,)</f>
        <v>11</v>
      </c>
      <c r="C1105" s="23" t="s">
        <v>91</v>
      </c>
      <c r="D1105" s="20">
        <f>VLOOKUP(C1105,Table8[#All],2,0)</f>
        <v>0</v>
      </c>
      <c r="E1105" s="23" t="s">
        <v>92</v>
      </c>
      <c r="F1105" s="20">
        <f>VLOOKUP(E1105,Table9[#All],2,0)</f>
        <v>0</v>
      </c>
      <c r="G1105" s="23" t="s">
        <v>93</v>
      </c>
      <c r="H1105" s="20">
        <f>VLOOKUP(G1105,Table10[#All],2,0)</f>
        <v>1</v>
      </c>
      <c r="I1105" s="23" t="s">
        <v>98</v>
      </c>
      <c r="J1105" s="20">
        <f>VLOOKUP(I1105,Table11[#All],2,0)</f>
        <v>1</v>
      </c>
      <c r="K1105" s="23" t="s">
        <v>98</v>
      </c>
      <c r="L1105" s="20">
        <f>VLOOKUP(K1105,Table12[#All],2,0)</f>
        <v>0</v>
      </c>
      <c r="M1105" s="23" t="s">
        <v>126</v>
      </c>
      <c r="N1105" s="20">
        <f>VLOOKUP(M1105,Table13[#All],2,0)</f>
        <v>0</v>
      </c>
      <c r="O1105" s="23" t="s">
        <v>98</v>
      </c>
      <c r="P1105" s="20">
        <f>VLOOKUP(O1105,Table14[#All],2,0)</f>
        <v>1</v>
      </c>
      <c r="Q1105" s="23" t="s">
        <v>104</v>
      </c>
      <c r="R1105" s="20">
        <f>VLOOKUP(Q1105,Table16[#All],2,0)</f>
        <v>0</v>
      </c>
      <c r="S1105" s="23" t="s">
        <v>111</v>
      </c>
      <c r="T1105" s="20">
        <f>VLOOKUP(S1105,Table17[#All],2,0)</f>
        <v>0</v>
      </c>
      <c r="U1105" s="24">
        <v>159500</v>
      </c>
    </row>
    <row r="1106" spans="1:21">
      <c r="A1106" s="19" t="s">
        <v>141</v>
      </c>
      <c r="B1106" s="20">
        <f>VLOOKUP(A1106,Table7[#All],2,)</f>
        <v>22</v>
      </c>
      <c r="C1106" s="20" t="s">
        <v>91</v>
      </c>
      <c r="D1106" s="20">
        <f>VLOOKUP(C1106,Table8[#All],2,0)</f>
        <v>0</v>
      </c>
      <c r="E1106" s="20" t="s">
        <v>129</v>
      </c>
      <c r="F1106" s="20">
        <f>VLOOKUP(E1106,Table9[#All],2,0)</f>
        <v>3</v>
      </c>
      <c r="G1106" s="20" t="s">
        <v>122</v>
      </c>
      <c r="H1106" s="20">
        <f>VLOOKUP(G1106,Table10[#All],2,0)</f>
        <v>0</v>
      </c>
      <c r="I1106" s="20" t="s">
        <v>98</v>
      </c>
      <c r="J1106" s="20">
        <f>VLOOKUP(I1106,Table11[#All],2,0)</f>
        <v>1</v>
      </c>
      <c r="K1106" s="20" t="s">
        <v>98</v>
      </c>
      <c r="L1106" s="20">
        <f>VLOOKUP(K1106,Table12[#All],2,0)</f>
        <v>0</v>
      </c>
      <c r="M1106" s="20" t="s">
        <v>98</v>
      </c>
      <c r="N1106" s="20">
        <f>VLOOKUP(M1106,Table13[#All],2,0)</f>
        <v>2</v>
      </c>
      <c r="O1106" s="20" t="s">
        <v>98</v>
      </c>
      <c r="P1106" s="20">
        <f>VLOOKUP(O1106,Table14[#All],2,0)</f>
        <v>1</v>
      </c>
      <c r="Q1106" s="20" t="s">
        <v>104</v>
      </c>
      <c r="R1106" s="20">
        <f>VLOOKUP(Q1106,Table16[#All],2,0)</f>
        <v>0</v>
      </c>
      <c r="S1106" s="20" t="s">
        <v>111</v>
      </c>
      <c r="T1106" s="20">
        <f>VLOOKUP(S1106,Table17[#All],2,0)</f>
        <v>0</v>
      </c>
      <c r="U1106" s="21">
        <v>106000</v>
      </c>
    </row>
    <row r="1107" spans="1:21">
      <c r="A1107" s="22" t="s">
        <v>162</v>
      </c>
      <c r="B1107" s="20">
        <f>VLOOKUP(A1107,Table7[#All],2,)</f>
        <v>3</v>
      </c>
      <c r="C1107" s="23" t="s">
        <v>91</v>
      </c>
      <c r="D1107" s="20">
        <f>VLOOKUP(C1107,Table8[#All],2,0)</f>
        <v>0</v>
      </c>
      <c r="E1107" s="23" t="s">
        <v>92</v>
      </c>
      <c r="F1107" s="20">
        <f>VLOOKUP(E1107,Table9[#All],2,0)</f>
        <v>0</v>
      </c>
      <c r="G1107" s="23" t="s">
        <v>122</v>
      </c>
      <c r="H1107" s="20">
        <f>VLOOKUP(G1107,Table10[#All],2,0)</f>
        <v>0</v>
      </c>
      <c r="I1107" s="23" t="s">
        <v>126</v>
      </c>
      <c r="J1107" s="20">
        <f>VLOOKUP(I1107,Table11[#All],2,0)</f>
        <v>2</v>
      </c>
      <c r="K1107" s="23" t="s">
        <v>98</v>
      </c>
      <c r="L1107" s="20">
        <f>VLOOKUP(K1107,Table12[#All],2,0)</f>
        <v>0</v>
      </c>
      <c r="M1107" s="23" t="s">
        <v>126</v>
      </c>
      <c r="N1107" s="20">
        <f>VLOOKUP(M1107,Table13[#All],2,0)</f>
        <v>0</v>
      </c>
      <c r="O1107" s="23" t="s">
        <v>119</v>
      </c>
      <c r="P1107" s="20">
        <f>VLOOKUP(O1107,Table14[#All],2,0)</f>
        <v>0</v>
      </c>
      <c r="Q1107" s="23" t="s">
        <v>104</v>
      </c>
      <c r="R1107" s="20">
        <f>VLOOKUP(Q1107,Table16[#All],2,0)</f>
        <v>0</v>
      </c>
      <c r="S1107" s="23" t="s">
        <v>111</v>
      </c>
      <c r="T1107" s="20">
        <f>VLOOKUP(S1107,Table17[#All],2,0)</f>
        <v>0</v>
      </c>
      <c r="U1107" s="24">
        <v>325000</v>
      </c>
    </row>
    <row r="1108" spans="1:21">
      <c r="A1108" s="19" t="s">
        <v>165</v>
      </c>
      <c r="B1108" s="20">
        <f>VLOOKUP(A1108,Table7[#All],2,)</f>
        <v>12</v>
      </c>
      <c r="C1108" s="20" t="s">
        <v>90</v>
      </c>
      <c r="D1108" s="20">
        <f>VLOOKUP(C1108,Table8[#All],2,0)</f>
        <v>1</v>
      </c>
      <c r="E1108" s="20" t="s">
        <v>92</v>
      </c>
      <c r="F1108" s="20">
        <f>VLOOKUP(E1108,Table9[#All],2,0)</f>
        <v>0</v>
      </c>
      <c r="G1108" s="20" t="s">
        <v>93</v>
      </c>
      <c r="H1108" s="20">
        <f>VLOOKUP(G1108,Table10[#All],2,0)</f>
        <v>1</v>
      </c>
      <c r="I1108" s="20" t="s">
        <v>119</v>
      </c>
      <c r="J1108" s="20">
        <f>VLOOKUP(I1108,Table11[#All],2,0)</f>
        <v>0</v>
      </c>
      <c r="K1108" s="20" t="s">
        <v>98</v>
      </c>
      <c r="L1108" s="20">
        <f>VLOOKUP(K1108,Table12[#All],2,0)</f>
        <v>0</v>
      </c>
      <c r="M1108" s="20" t="s">
        <v>119</v>
      </c>
      <c r="N1108" s="20">
        <f>VLOOKUP(M1108,Table13[#All],2,0)</f>
        <v>1</v>
      </c>
      <c r="O1108" s="20" t="s">
        <v>119</v>
      </c>
      <c r="P1108" s="20">
        <f>VLOOKUP(O1108,Table14[#All],2,0)</f>
        <v>0</v>
      </c>
      <c r="Q1108" s="20" t="s">
        <v>104</v>
      </c>
      <c r="R1108" s="20">
        <f>VLOOKUP(Q1108,Table16[#All],2,0)</f>
        <v>0</v>
      </c>
      <c r="S1108" s="20" t="s">
        <v>111</v>
      </c>
      <c r="T1108" s="20">
        <f>VLOOKUP(S1108,Table17[#All],2,0)</f>
        <v>0</v>
      </c>
      <c r="U1108" s="21">
        <v>179900</v>
      </c>
    </row>
    <row r="1109" spans="1:21">
      <c r="A1109" s="22" t="s">
        <v>121</v>
      </c>
      <c r="B1109" s="20">
        <f>VLOOKUP(A1109,Table7[#All],2,)</f>
        <v>17</v>
      </c>
      <c r="C1109" s="23" t="s">
        <v>91</v>
      </c>
      <c r="D1109" s="20">
        <f>VLOOKUP(C1109,Table8[#All],2,0)</f>
        <v>0</v>
      </c>
      <c r="E1109" s="23" t="s">
        <v>92</v>
      </c>
      <c r="F1109" s="20">
        <f>VLOOKUP(E1109,Table9[#All],2,0)</f>
        <v>0</v>
      </c>
      <c r="G1109" s="23" t="s">
        <v>122</v>
      </c>
      <c r="H1109" s="20">
        <f>VLOOKUP(G1109,Table10[#All],2,0)</f>
        <v>0</v>
      </c>
      <c r="I1109" s="23" t="s">
        <v>126</v>
      </c>
      <c r="J1109" s="20">
        <f>VLOOKUP(I1109,Table11[#All],2,0)</f>
        <v>2</v>
      </c>
      <c r="K1109" s="23" t="s">
        <v>119</v>
      </c>
      <c r="L1109" s="20">
        <f>VLOOKUP(K1109,Table12[#All],2,0)</f>
        <v>1</v>
      </c>
      <c r="M1109" s="23" t="s">
        <v>126</v>
      </c>
      <c r="N1109" s="20">
        <f>VLOOKUP(M1109,Table13[#All],2,0)</f>
        <v>0</v>
      </c>
      <c r="O1109" s="23" t="s">
        <v>119</v>
      </c>
      <c r="P1109" s="20">
        <f>VLOOKUP(O1109,Table14[#All],2,0)</f>
        <v>0</v>
      </c>
      <c r="Q1109" s="23" t="s">
        <v>104</v>
      </c>
      <c r="R1109" s="20">
        <f>VLOOKUP(Q1109,Table16[#All],2,0)</f>
        <v>0</v>
      </c>
      <c r="S1109" s="23" t="s">
        <v>150</v>
      </c>
      <c r="T1109" s="20">
        <f>VLOOKUP(S1109,Table17[#All],2,0)</f>
        <v>2</v>
      </c>
      <c r="U1109" s="24">
        <v>274725</v>
      </c>
    </row>
    <row r="1110" spans="1:21">
      <c r="A1110" s="19" t="s">
        <v>121</v>
      </c>
      <c r="B1110" s="20">
        <f>VLOOKUP(A1110,Table7[#All],2,)</f>
        <v>17</v>
      </c>
      <c r="C1110" s="20" t="s">
        <v>91</v>
      </c>
      <c r="D1110" s="20">
        <f>VLOOKUP(C1110,Table8[#All],2,0)</f>
        <v>0</v>
      </c>
      <c r="E1110" s="20" t="s">
        <v>92</v>
      </c>
      <c r="F1110" s="20">
        <f>VLOOKUP(E1110,Table9[#All],2,0)</f>
        <v>0</v>
      </c>
      <c r="G1110" s="20" t="s">
        <v>122</v>
      </c>
      <c r="H1110" s="20">
        <f>VLOOKUP(G1110,Table10[#All],2,0)</f>
        <v>0</v>
      </c>
      <c r="I1110" s="20" t="s">
        <v>119</v>
      </c>
      <c r="J1110" s="20">
        <f>VLOOKUP(I1110,Table11[#All],2,0)</f>
        <v>0</v>
      </c>
      <c r="K1110" s="20" t="s">
        <v>98</v>
      </c>
      <c r="L1110" s="20">
        <f>VLOOKUP(K1110,Table12[#All],2,0)</f>
        <v>0</v>
      </c>
      <c r="M1110" s="20" t="s">
        <v>126</v>
      </c>
      <c r="N1110" s="20">
        <f>VLOOKUP(M1110,Table13[#All],2,0)</f>
        <v>0</v>
      </c>
      <c r="O1110" s="20" t="s">
        <v>98</v>
      </c>
      <c r="P1110" s="20">
        <f>VLOOKUP(O1110,Table14[#All],2,0)</f>
        <v>1</v>
      </c>
      <c r="Q1110" s="20" t="s">
        <v>104</v>
      </c>
      <c r="R1110" s="20">
        <f>VLOOKUP(Q1110,Table16[#All],2,0)</f>
        <v>0</v>
      </c>
      <c r="S1110" s="20" t="s">
        <v>172</v>
      </c>
      <c r="T1110" s="20">
        <f>VLOOKUP(S1110,Table17[#All],2,0)</f>
        <v>1</v>
      </c>
      <c r="U1110" s="21">
        <v>181000</v>
      </c>
    </row>
    <row r="1111" spans="1:21">
      <c r="A1111" s="22" t="s">
        <v>147</v>
      </c>
      <c r="B1111" s="20">
        <f>VLOOKUP(A1111,Table7[#All],2,)</f>
        <v>10</v>
      </c>
      <c r="C1111" s="23" t="s">
        <v>91</v>
      </c>
      <c r="D1111" s="20">
        <f>VLOOKUP(C1111,Table8[#All],2,0)</f>
        <v>0</v>
      </c>
      <c r="E1111" s="23" t="s">
        <v>92</v>
      </c>
      <c r="F1111" s="20">
        <f>VLOOKUP(E1111,Table9[#All],2,0)</f>
        <v>0</v>
      </c>
      <c r="G1111" s="23" t="s">
        <v>93</v>
      </c>
      <c r="H1111" s="20">
        <f>VLOOKUP(G1111,Table10[#All],2,0)</f>
        <v>1</v>
      </c>
      <c r="I1111" s="23" t="s">
        <v>126</v>
      </c>
      <c r="J1111" s="20">
        <f>VLOOKUP(I1111,Table11[#All],2,0)</f>
        <v>2</v>
      </c>
      <c r="K1111" s="23" t="s">
        <v>98</v>
      </c>
      <c r="L1111" s="20">
        <f>VLOOKUP(K1111,Table12[#All],2,0)</f>
        <v>0</v>
      </c>
      <c r="M1111" s="23" t="s">
        <v>126</v>
      </c>
      <c r="N1111" s="20">
        <f>VLOOKUP(M1111,Table13[#All],2,0)</f>
        <v>0</v>
      </c>
      <c r="O1111" s="23" t="s">
        <v>119</v>
      </c>
      <c r="P1111" s="20">
        <f>VLOOKUP(O1111,Table14[#All],2,0)</f>
        <v>0</v>
      </c>
      <c r="Q1111" s="23" t="s">
        <v>104</v>
      </c>
      <c r="R1111" s="20">
        <f>VLOOKUP(Q1111,Table16[#All],2,0)</f>
        <v>0</v>
      </c>
      <c r="S1111" s="23" t="s">
        <v>111</v>
      </c>
      <c r="T1111" s="20">
        <f>VLOOKUP(S1111,Table17[#All],2,0)</f>
        <v>0</v>
      </c>
      <c r="U1111" s="24">
        <v>280000</v>
      </c>
    </row>
    <row r="1112" spans="1:21">
      <c r="A1112" s="19" t="s">
        <v>121</v>
      </c>
      <c r="B1112" s="20">
        <f>VLOOKUP(A1112,Table7[#All],2,)</f>
        <v>17</v>
      </c>
      <c r="C1112" s="20" t="s">
        <v>91</v>
      </c>
      <c r="D1112" s="20">
        <f>VLOOKUP(C1112,Table8[#All],2,0)</f>
        <v>0</v>
      </c>
      <c r="E1112" s="20" t="s">
        <v>92</v>
      </c>
      <c r="F1112" s="20">
        <f>VLOOKUP(E1112,Table9[#All],2,0)</f>
        <v>0</v>
      </c>
      <c r="G1112" s="20" t="s">
        <v>122</v>
      </c>
      <c r="H1112" s="20">
        <f>VLOOKUP(G1112,Table10[#All],2,0)</f>
        <v>0</v>
      </c>
      <c r="I1112" s="20" t="s">
        <v>119</v>
      </c>
      <c r="J1112" s="20">
        <f>VLOOKUP(I1112,Table11[#All],2,0)</f>
        <v>0</v>
      </c>
      <c r="K1112" s="20" t="s">
        <v>98</v>
      </c>
      <c r="L1112" s="20">
        <f>VLOOKUP(K1112,Table12[#All],2,0)</f>
        <v>0</v>
      </c>
      <c r="M1112" s="20" t="s">
        <v>119</v>
      </c>
      <c r="N1112" s="20">
        <f>VLOOKUP(M1112,Table13[#All],2,0)</f>
        <v>1</v>
      </c>
      <c r="O1112" s="20" t="s">
        <v>98</v>
      </c>
      <c r="P1112" s="20">
        <f>VLOOKUP(O1112,Table14[#All],2,0)</f>
        <v>1</v>
      </c>
      <c r="Q1112" s="20" t="s">
        <v>104</v>
      </c>
      <c r="R1112" s="20">
        <f>VLOOKUP(Q1112,Table16[#All],2,0)</f>
        <v>0</v>
      </c>
      <c r="S1112" s="20" t="s">
        <v>111</v>
      </c>
      <c r="T1112" s="20">
        <f>VLOOKUP(S1112,Table17[#All],2,0)</f>
        <v>0</v>
      </c>
      <c r="U1112" s="21">
        <v>188000</v>
      </c>
    </row>
    <row r="1113" spans="1:21">
      <c r="A1113" s="22" t="s">
        <v>175</v>
      </c>
      <c r="B1113" s="20">
        <f>VLOOKUP(A1113,Table7[#All],2,)</f>
        <v>6</v>
      </c>
      <c r="C1113" s="23" t="s">
        <v>91</v>
      </c>
      <c r="D1113" s="20">
        <f>VLOOKUP(C1113,Table8[#All],2,0)</f>
        <v>0</v>
      </c>
      <c r="E1113" s="23" t="s">
        <v>92</v>
      </c>
      <c r="F1113" s="20">
        <f>VLOOKUP(E1113,Table9[#All],2,0)</f>
        <v>0</v>
      </c>
      <c r="G1113" s="23" t="s">
        <v>122</v>
      </c>
      <c r="H1113" s="20">
        <f>VLOOKUP(G1113,Table10[#All],2,0)</f>
        <v>0</v>
      </c>
      <c r="I1113" s="23" t="s">
        <v>98</v>
      </c>
      <c r="J1113" s="20">
        <f>VLOOKUP(I1113,Table11[#All],2,0)</f>
        <v>1</v>
      </c>
      <c r="K1113" s="23" t="s">
        <v>98</v>
      </c>
      <c r="L1113" s="20">
        <f>VLOOKUP(K1113,Table12[#All],2,0)</f>
        <v>0</v>
      </c>
      <c r="M1113" s="23" t="s">
        <v>98</v>
      </c>
      <c r="N1113" s="20">
        <f>VLOOKUP(M1113,Table13[#All],2,0)</f>
        <v>2</v>
      </c>
      <c r="O1113" s="23" t="s">
        <v>98</v>
      </c>
      <c r="P1113" s="20">
        <f>VLOOKUP(O1113,Table14[#All],2,0)</f>
        <v>1</v>
      </c>
      <c r="Q1113" s="23" t="s">
        <v>104</v>
      </c>
      <c r="R1113" s="20">
        <f>VLOOKUP(Q1113,Table16[#All],2,0)</f>
        <v>0</v>
      </c>
      <c r="S1113" s="23" t="s">
        <v>111</v>
      </c>
      <c r="T1113" s="20">
        <f>VLOOKUP(S1113,Table17[#All],2,0)</f>
        <v>0</v>
      </c>
      <c r="U1113" s="24">
        <v>205000</v>
      </c>
    </row>
    <row r="1114" spans="1:21">
      <c r="A1114" s="19" t="s">
        <v>89</v>
      </c>
      <c r="B1114" s="20">
        <f>VLOOKUP(A1114,Table7[#All],2,)</f>
        <v>11</v>
      </c>
      <c r="C1114" s="20" t="s">
        <v>91</v>
      </c>
      <c r="D1114" s="20">
        <f>VLOOKUP(C1114,Table8[#All],2,0)</f>
        <v>0</v>
      </c>
      <c r="E1114" s="20" t="s">
        <v>92</v>
      </c>
      <c r="F1114" s="20">
        <f>VLOOKUP(E1114,Table9[#All],2,0)</f>
        <v>0</v>
      </c>
      <c r="G1114" s="20" t="s">
        <v>93</v>
      </c>
      <c r="H1114" s="20">
        <f>VLOOKUP(G1114,Table10[#All],2,0)</f>
        <v>1</v>
      </c>
      <c r="I1114" s="20" t="s">
        <v>98</v>
      </c>
      <c r="J1114" s="20">
        <f>VLOOKUP(I1114,Table11[#All],2,0)</f>
        <v>1</v>
      </c>
      <c r="K1114" s="20" t="s">
        <v>98</v>
      </c>
      <c r="L1114" s="20">
        <f>VLOOKUP(K1114,Table12[#All],2,0)</f>
        <v>0</v>
      </c>
      <c r="M1114" s="20" t="s">
        <v>98</v>
      </c>
      <c r="N1114" s="20">
        <f>VLOOKUP(M1114,Table13[#All],2,0)</f>
        <v>2</v>
      </c>
      <c r="O1114" s="20" t="s">
        <v>98</v>
      </c>
      <c r="P1114" s="20">
        <f>VLOOKUP(O1114,Table14[#All],2,0)</f>
        <v>1</v>
      </c>
      <c r="Q1114" s="20" t="s">
        <v>104</v>
      </c>
      <c r="R1114" s="20">
        <f>VLOOKUP(Q1114,Table16[#All],2,0)</f>
        <v>0</v>
      </c>
      <c r="S1114" s="20" t="s">
        <v>111</v>
      </c>
      <c r="T1114" s="20">
        <f>VLOOKUP(S1114,Table17[#All],2,0)</f>
        <v>0</v>
      </c>
      <c r="U1114" s="21">
        <v>129900</v>
      </c>
    </row>
    <row r="1115" spans="1:21">
      <c r="A1115" s="22" t="s">
        <v>89</v>
      </c>
      <c r="B1115" s="20">
        <f>VLOOKUP(A1115,Table7[#All],2,)</f>
        <v>11</v>
      </c>
      <c r="C1115" s="23" t="s">
        <v>91</v>
      </c>
      <c r="D1115" s="20">
        <f>VLOOKUP(C1115,Table8[#All],2,0)</f>
        <v>0</v>
      </c>
      <c r="E1115" s="23" t="s">
        <v>92</v>
      </c>
      <c r="F1115" s="20">
        <f>VLOOKUP(E1115,Table9[#All],2,0)</f>
        <v>0</v>
      </c>
      <c r="G1115" s="23" t="s">
        <v>93</v>
      </c>
      <c r="H1115" s="20">
        <f>VLOOKUP(G1115,Table10[#All],2,0)</f>
        <v>1</v>
      </c>
      <c r="I1115" s="23" t="s">
        <v>98</v>
      </c>
      <c r="J1115" s="20">
        <f>VLOOKUP(I1115,Table11[#All],2,0)</f>
        <v>1</v>
      </c>
      <c r="K1115" s="23" t="s">
        <v>98</v>
      </c>
      <c r="L1115" s="20">
        <f>VLOOKUP(K1115,Table12[#All],2,0)</f>
        <v>0</v>
      </c>
      <c r="M1115" s="23" t="s">
        <v>119</v>
      </c>
      <c r="N1115" s="20">
        <f>VLOOKUP(M1115,Table13[#All],2,0)</f>
        <v>1</v>
      </c>
      <c r="O1115" s="23" t="s">
        <v>119</v>
      </c>
      <c r="P1115" s="20">
        <f>VLOOKUP(O1115,Table14[#All],2,0)</f>
        <v>0</v>
      </c>
      <c r="Q1115" s="23" t="s">
        <v>104</v>
      </c>
      <c r="R1115" s="20">
        <f>VLOOKUP(Q1115,Table16[#All],2,0)</f>
        <v>0</v>
      </c>
      <c r="S1115" s="23" t="s">
        <v>111</v>
      </c>
      <c r="T1115" s="20">
        <f>VLOOKUP(S1115,Table17[#All],2,0)</f>
        <v>0</v>
      </c>
      <c r="U1115" s="24">
        <v>134500</v>
      </c>
    </row>
    <row r="1116" spans="1:21">
      <c r="A1116" s="19" t="s">
        <v>188</v>
      </c>
      <c r="B1116" s="20">
        <f>VLOOKUP(A1116,Table7[#All],2,)</f>
        <v>7</v>
      </c>
      <c r="C1116" s="20" t="s">
        <v>91</v>
      </c>
      <c r="D1116" s="20">
        <f>VLOOKUP(C1116,Table8[#All],2,0)</f>
        <v>0</v>
      </c>
      <c r="E1116" s="20" t="s">
        <v>92</v>
      </c>
      <c r="F1116" s="20">
        <f>VLOOKUP(E1116,Table9[#All],2,0)</f>
        <v>0</v>
      </c>
      <c r="G1116" s="20" t="s">
        <v>93</v>
      </c>
      <c r="H1116" s="20">
        <f>VLOOKUP(G1116,Table10[#All],2,0)</f>
        <v>1</v>
      </c>
      <c r="I1116" s="20" t="s">
        <v>98</v>
      </c>
      <c r="J1116" s="20">
        <f>VLOOKUP(I1116,Table11[#All],2,0)</f>
        <v>1</v>
      </c>
      <c r="K1116" s="20" t="s">
        <v>98</v>
      </c>
      <c r="L1116" s="20">
        <f>VLOOKUP(K1116,Table12[#All],2,0)</f>
        <v>0</v>
      </c>
      <c r="M1116" s="20" t="s">
        <v>126</v>
      </c>
      <c r="N1116" s="20">
        <f>VLOOKUP(M1116,Table13[#All],2,0)</f>
        <v>0</v>
      </c>
      <c r="O1116" s="20" t="s">
        <v>119</v>
      </c>
      <c r="P1116" s="20">
        <f>VLOOKUP(O1116,Table14[#All],2,0)</f>
        <v>0</v>
      </c>
      <c r="Q1116" s="20" t="s">
        <v>104</v>
      </c>
      <c r="R1116" s="20">
        <f>VLOOKUP(Q1116,Table16[#All],2,0)</f>
        <v>0</v>
      </c>
      <c r="S1116" s="20" t="s">
        <v>111</v>
      </c>
      <c r="T1116" s="20">
        <f>VLOOKUP(S1116,Table17[#All],2,0)</f>
        <v>0</v>
      </c>
      <c r="U1116" s="21">
        <v>117000</v>
      </c>
    </row>
    <row r="1117" spans="1:21">
      <c r="A1117" s="22" t="s">
        <v>147</v>
      </c>
      <c r="B1117" s="20">
        <f>VLOOKUP(A1117,Table7[#All],2,)</f>
        <v>10</v>
      </c>
      <c r="C1117" s="23" t="s">
        <v>91</v>
      </c>
      <c r="D1117" s="20">
        <f>VLOOKUP(C1117,Table8[#All],2,0)</f>
        <v>0</v>
      </c>
      <c r="E1117" s="23" t="s">
        <v>92</v>
      </c>
      <c r="F1117" s="20">
        <f>VLOOKUP(E1117,Table9[#All],2,0)</f>
        <v>0</v>
      </c>
      <c r="G1117" s="23" t="s">
        <v>93</v>
      </c>
      <c r="H1117" s="20">
        <f>VLOOKUP(G1117,Table10[#All],2,0)</f>
        <v>1</v>
      </c>
      <c r="I1117" s="23" t="s">
        <v>126</v>
      </c>
      <c r="J1117" s="20">
        <f>VLOOKUP(I1117,Table11[#All],2,0)</f>
        <v>2</v>
      </c>
      <c r="K1117" s="23" t="s">
        <v>98</v>
      </c>
      <c r="L1117" s="20">
        <f>VLOOKUP(K1117,Table12[#All],2,0)</f>
        <v>0</v>
      </c>
      <c r="M1117" s="23" t="s">
        <v>126</v>
      </c>
      <c r="N1117" s="20">
        <f>VLOOKUP(M1117,Table13[#All],2,0)</f>
        <v>0</v>
      </c>
      <c r="O1117" s="23" t="s">
        <v>126</v>
      </c>
      <c r="P1117" s="20">
        <f>VLOOKUP(O1117,Table14[#All],2,0)</f>
        <v>2</v>
      </c>
      <c r="Q1117" s="23" t="s">
        <v>104</v>
      </c>
      <c r="R1117" s="20">
        <f>VLOOKUP(Q1117,Table16[#All],2,0)</f>
        <v>0</v>
      </c>
      <c r="S1117" s="23" t="s">
        <v>150</v>
      </c>
      <c r="T1117" s="20">
        <f>VLOOKUP(S1117,Table17[#All],2,0)</f>
        <v>2</v>
      </c>
      <c r="U1117" s="24">
        <v>318000</v>
      </c>
    </row>
    <row r="1118" spans="1:21">
      <c r="A1118" s="19" t="s">
        <v>121</v>
      </c>
      <c r="B1118" s="20">
        <f>VLOOKUP(A1118,Table7[#All],2,)</f>
        <v>17</v>
      </c>
      <c r="C1118" s="20" t="s">
        <v>91</v>
      </c>
      <c r="D1118" s="20">
        <f>VLOOKUP(C1118,Table8[#All],2,0)</f>
        <v>0</v>
      </c>
      <c r="E1118" s="20" t="s">
        <v>92</v>
      </c>
      <c r="F1118" s="20">
        <f>VLOOKUP(E1118,Table9[#All],2,0)</f>
        <v>0</v>
      </c>
      <c r="G1118" s="20" t="s">
        <v>158</v>
      </c>
      <c r="H1118" s="20">
        <f>VLOOKUP(G1118,Table10[#All],2,0)</f>
        <v>5</v>
      </c>
      <c r="I1118" s="20" t="s">
        <v>119</v>
      </c>
      <c r="J1118" s="20">
        <f>VLOOKUP(I1118,Table11[#All],2,0)</f>
        <v>0</v>
      </c>
      <c r="K1118" s="20" t="s">
        <v>98</v>
      </c>
      <c r="L1118" s="20">
        <f>VLOOKUP(K1118,Table12[#All],2,0)</f>
        <v>0</v>
      </c>
      <c r="M1118" s="20" t="s">
        <v>126</v>
      </c>
      <c r="N1118" s="20">
        <f>VLOOKUP(M1118,Table13[#All],2,0)</f>
        <v>0</v>
      </c>
      <c r="O1118" s="20" t="s">
        <v>119</v>
      </c>
      <c r="P1118" s="20">
        <f>VLOOKUP(O1118,Table14[#All],2,0)</f>
        <v>0</v>
      </c>
      <c r="Q1118" s="20" t="s">
        <v>104</v>
      </c>
      <c r="R1118" s="20">
        <f>VLOOKUP(Q1118,Table16[#All],2,0)</f>
        <v>0</v>
      </c>
      <c r="S1118" s="20" t="s">
        <v>111</v>
      </c>
      <c r="T1118" s="20">
        <f>VLOOKUP(S1118,Table17[#All],2,0)</f>
        <v>0</v>
      </c>
      <c r="U1118" s="21">
        <v>184100</v>
      </c>
    </row>
    <row r="1119" spans="1:21">
      <c r="A1119" s="22" t="s">
        <v>169</v>
      </c>
      <c r="B1119" s="20">
        <f>VLOOKUP(A1119,Table7[#All],2,)</f>
        <v>9</v>
      </c>
      <c r="C1119" s="23" t="s">
        <v>90</v>
      </c>
      <c r="D1119" s="20">
        <f>VLOOKUP(C1119,Table8[#All],2,0)</f>
        <v>1</v>
      </c>
      <c r="E1119" s="23" t="s">
        <v>92</v>
      </c>
      <c r="F1119" s="20">
        <f>VLOOKUP(E1119,Table9[#All],2,0)</f>
        <v>0</v>
      </c>
      <c r="G1119" s="23" t="s">
        <v>93</v>
      </c>
      <c r="H1119" s="20">
        <f>VLOOKUP(G1119,Table10[#All],2,0)</f>
        <v>1</v>
      </c>
      <c r="I1119" s="23" t="s">
        <v>98</v>
      </c>
      <c r="J1119" s="20">
        <f>VLOOKUP(I1119,Table11[#All],2,0)</f>
        <v>1</v>
      </c>
      <c r="K1119" s="23" t="s">
        <v>98</v>
      </c>
      <c r="L1119" s="20">
        <f>VLOOKUP(K1119,Table12[#All],2,0)</f>
        <v>0</v>
      </c>
      <c r="M1119" s="23" t="s">
        <v>126</v>
      </c>
      <c r="N1119" s="20">
        <f>VLOOKUP(M1119,Table13[#All],2,0)</f>
        <v>0</v>
      </c>
      <c r="O1119" s="23" t="s">
        <v>119</v>
      </c>
      <c r="P1119" s="20">
        <f>VLOOKUP(O1119,Table14[#All],2,0)</f>
        <v>0</v>
      </c>
      <c r="Q1119" s="23" t="s">
        <v>104</v>
      </c>
      <c r="R1119" s="20">
        <f>VLOOKUP(Q1119,Table16[#All],2,0)</f>
        <v>0</v>
      </c>
      <c r="S1119" s="23" t="s">
        <v>111</v>
      </c>
      <c r="T1119" s="20">
        <f>VLOOKUP(S1119,Table17[#All],2,0)</f>
        <v>0</v>
      </c>
      <c r="U1119" s="24">
        <v>130000</v>
      </c>
    </row>
    <row r="1120" spans="1:21">
      <c r="A1120" s="19" t="s">
        <v>169</v>
      </c>
      <c r="B1120" s="20">
        <f>VLOOKUP(A1120,Table7[#All],2,)</f>
        <v>9</v>
      </c>
      <c r="C1120" s="20" t="s">
        <v>91</v>
      </c>
      <c r="D1120" s="20">
        <f>VLOOKUP(C1120,Table8[#All],2,0)</f>
        <v>0</v>
      </c>
      <c r="E1120" s="20" t="s">
        <v>92</v>
      </c>
      <c r="F1120" s="20">
        <f>VLOOKUP(E1120,Table9[#All],2,0)</f>
        <v>0</v>
      </c>
      <c r="G1120" s="20" t="s">
        <v>158</v>
      </c>
      <c r="H1120" s="20">
        <f>VLOOKUP(G1120,Table10[#All],2,0)</f>
        <v>5</v>
      </c>
      <c r="I1120" s="20" t="s">
        <v>98</v>
      </c>
      <c r="J1120" s="20">
        <f>VLOOKUP(I1120,Table11[#All],2,0)</f>
        <v>1</v>
      </c>
      <c r="K1120" s="20" t="s">
        <v>98</v>
      </c>
      <c r="L1120" s="20">
        <f>VLOOKUP(K1120,Table12[#All],2,0)</f>
        <v>0</v>
      </c>
      <c r="M1120" s="20" t="s">
        <v>98</v>
      </c>
      <c r="N1120" s="20">
        <f>VLOOKUP(M1120,Table13[#All],2,0)</f>
        <v>2</v>
      </c>
      <c r="O1120" s="20" t="s">
        <v>98</v>
      </c>
      <c r="P1120" s="20">
        <f>VLOOKUP(O1120,Table14[#All],2,0)</f>
        <v>1</v>
      </c>
      <c r="Q1120" s="20" t="s">
        <v>104</v>
      </c>
      <c r="R1120" s="20">
        <f>VLOOKUP(Q1120,Table16[#All],2,0)</f>
        <v>0</v>
      </c>
      <c r="S1120" s="20" t="s">
        <v>111</v>
      </c>
      <c r="T1120" s="20">
        <f>VLOOKUP(S1120,Table17[#All],2,0)</f>
        <v>0</v>
      </c>
      <c r="U1120" s="21">
        <v>140000</v>
      </c>
    </row>
    <row r="1121" spans="1:21">
      <c r="A1121" s="22" t="s">
        <v>89</v>
      </c>
      <c r="B1121" s="20">
        <f>VLOOKUP(A1121,Table7[#All],2,)</f>
        <v>11</v>
      </c>
      <c r="C1121" s="23" t="s">
        <v>91</v>
      </c>
      <c r="D1121" s="20">
        <f>VLOOKUP(C1121,Table8[#All],2,0)</f>
        <v>0</v>
      </c>
      <c r="E1121" s="23" t="s">
        <v>92</v>
      </c>
      <c r="F1121" s="20">
        <f>VLOOKUP(E1121,Table9[#All],2,0)</f>
        <v>0</v>
      </c>
      <c r="G1121" s="23" t="s">
        <v>93</v>
      </c>
      <c r="H1121" s="20">
        <f>VLOOKUP(G1121,Table10[#All],2,0)</f>
        <v>1</v>
      </c>
      <c r="I1121" s="23" t="s">
        <v>98</v>
      </c>
      <c r="J1121" s="20">
        <f>VLOOKUP(I1121,Table11[#All],2,0)</f>
        <v>1</v>
      </c>
      <c r="K1121" s="23" t="s">
        <v>98</v>
      </c>
      <c r="L1121" s="20">
        <f>VLOOKUP(K1121,Table12[#All],2,0)</f>
        <v>0</v>
      </c>
      <c r="M1121" s="23" t="s">
        <v>98</v>
      </c>
      <c r="N1121" s="20">
        <f>VLOOKUP(M1121,Table13[#All],2,0)</f>
        <v>2</v>
      </c>
      <c r="O1121" s="23" t="s">
        <v>98</v>
      </c>
      <c r="P1121" s="20">
        <f>VLOOKUP(O1121,Table14[#All],2,0)</f>
        <v>1</v>
      </c>
      <c r="Q1121" s="23" t="s">
        <v>104</v>
      </c>
      <c r="R1121" s="20">
        <f>VLOOKUP(Q1121,Table16[#All],2,0)</f>
        <v>0</v>
      </c>
      <c r="S1121" s="23" t="s">
        <v>111</v>
      </c>
      <c r="T1121" s="20">
        <f>VLOOKUP(S1121,Table17[#All],2,0)</f>
        <v>0</v>
      </c>
      <c r="U1121" s="24">
        <v>133700</v>
      </c>
    </row>
    <row r="1122" spans="1:21">
      <c r="A1122" s="19" t="s">
        <v>214</v>
      </c>
      <c r="B1122" s="20">
        <f>VLOOKUP(A1122,Table7[#All],2,)</f>
        <v>13</v>
      </c>
      <c r="C1122" s="20" t="s">
        <v>91</v>
      </c>
      <c r="D1122" s="20">
        <f>VLOOKUP(C1122,Table8[#All],2,0)</f>
        <v>0</v>
      </c>
      <c r="E1122" s="20" t="s">
        <v>92</v>
      </c>
      <c r="F1122" s="20">
        <f>VLOOKUP(E1122,Table9[#All],2,0)</f>
        <v>0</v>
      </c>
      <c r="G1122" s="20" t="s">
        <v>93</v>
      </c>
      <c r="H1122" s="20">
        <f>VLOOKUP(G1122,Table10[#All],2,0)</f>
        <v>1</v>
      </c>
      <c r="I1122" s="20" t="s">
        <v>98</v>
      </c>
      <c r="J1122" s="20">
        <f>VLOOKUP(I1122,Table11[#All],2,0)</f>
        <v>1</v>
      </c>
      <c r="K1122" s="20" t="s">
        <v>98</v>
      </c>
      <c r="L1122" s="20">
        <f>VLOOKUP(K1122,Table12[#All],2,0)</f>
        <v>0</v>
      </c>
      <c r="M1122" s="20" t="s">
        <v>98</v>
      </c>
      <c r="N1122" s="20">
        <f>VLOOKUP(M1122,Table13[#All],2,0)</f>
        <v>2</v>
      </c>
      <c r="O1122" s="20" t="s">
        <v>98</v>
      </c>
      <c r="P1122" s="20">
        <f>VLOOKUP(O1122,Table14[#All],2,0)</f>
        <v>1</v>
      </c>
      <c r="Q1122" s="20" t="s">
        <v>104</v>
      </c>
      <c r="R1122" s="20">
        <f>VLOOKUP(Q1122,Table16[#All],2,0)</f>
        <v>0</v>
      </c>
      <c r="S1122" s="20" t="s">
        <v>111</v>
      </c>
      <c r="T1122" s="20">
        <f>VLOOKUP(S1122,Table17[#All],2,0)</f>
        <v>0</v>
      </c>
      <c r="U1122" s="21">
        <v>118400</v>
      </c>
    </row>
    <row r="1123" spans="1:21">
      <c r="A1123" s="22" t="s">
        <v>209</v>
      </c>
      <c r="B1123" s="20">
        <f>VLOOKUP(A1123,Table7[#All],2,)</f>
        <v>0</v>
      </c>
      <c r="C1123" s="23" t="s">
        <v>91</v>
      </c>
      <c r="D1123" s="20">
        <f>VLOOKUP(C1123,Table8[#All],2,0)</f>
        <v>0</v>
      </c>
      <c r="E1123" s="23" t="s">
        <v>92</v>
      </c>
      <c r="F1123" s="20">
        <f>VLOOKUP(E1123,Table9[#All],2,0)</f>
        <v>0</v>
      </c>
      <c r="G1123" s="23" t="s">
        <v>93</v>
      </c>
      <c r="H1123" s="20">
        <f>VLOOKUP(G1123,Table10[#All],2,0)</f>
        <v>1</v>
      </c>
      <c r="I1123" s="23" t="s">
        <v>119</v>
      </c>
      <c r="J1123" s="20">
        <f>VLOOKUP(I1123,Table11[#All],2,0)</f>
        <v>0</v>
      </c>
      <c r="K1123" s="23" t="s">
        <v>98</v>
      </c>
      <c r="L1123" s="20">
        <f>VLOOKUP(K1123,Table12[#All],2,0)</f>
        <v>0</v>
      </c>
      <c r="M1123" s="23" t="s">
        <v>126</v>
      </c>
      <c r="N1123" s="20">
        <f>VLOOKUP(M1123,Table13[#All],2,0)</f>
        <v>0</v>
      </c>
      <c r="O1123" s="23" t="s">
        <v>119</v>
      </c>
      <c r="P1123" s="20">
        <f>VLOOKUP(O1123,Table14[#All],2,0)</f>
        <v>0</v>
      </c>
      <c r="Q1123" s="23" t="s">
        <v>104</v>
      </c>
      <c r="R1123" s="20">
        <f>VLOOKUP(Q1123,Table16[#All],2,0)</f>
        <v>0</v>
      </c>
      <c r="S1123" s="23" t="s">
        <v>150</v>
      </c>
      <c r="T1123" s="20">
        <f>VLOOKUP(S1123,Table17[#All],2,0)</f>
        <v>2</v>
      </c>
      <c r="U1123" s="24">
        <v>212900</v>
      </c>
    </row>
    <row r="1124" spans="1:21">
      <c r="A1124" s="19" t="s">
        <v>206</v>
      </c>
      <c r="B1124" s="20">
        <f>VLOOKUP(A1124,Table7[#All],2,)</f>
        <v>15</v>
      </c>
      <c r="C1124" s="20" t="s">
        <v>91</v>
      </c>
      <c r="D1124" s="20">
        <f>VLOOKUP(C1124,Table8[#All],2,0)</f>
        <v>0</v>
      </c>
      <c r="E1124" s="20" t="s">
        <v>92</v>
      </c>
      <c r="F1124" s="20">
        <f>VLOOKUP(E1124,Table9[#All],2,0)</f>
        <v>0</v>
      </c>
      <c r="G1124" s="20" t="s">
        <v>93</v>
      </c>
      <c r="H1124" s="20">
        <f>VLOOKUP(G1124,Table10[#All],2,0)</f>
        <v>1</v>
      </c>
      <c r="I1124" s="20" t="s">
        <v>98</v>
      </c>
      <c r="J1124" s="20">
        <f>VLOOKUP(I1124,Table11[#All],2,0)</f>
        <v>1</v>
      </c>
      <c r="K1124" s="20" t="s">
        <v>98</v>
      </c>
      <c r="L1124" s="20">
        <f>VLOOKUP(K1124,Table12[#All],2,0)</f>
        <v>0</v>
      </c>
      <c r="M1124" s="20" t="s">
        <v>126</v>
      </c>
      <c r="N1124" s="20">
        <f>VLOOKUP(M1124,Table13[#All],2,0)</f>
        <v>0</v>
      </c>
      <c r="O1124" s="20" t="s">
        <v>98</v>
      </c>
      <c r="P1124" s="20">
        <f>VLOOKUP(O1124,Table14[#All],2,0)</f>
        <v>1</v>
      </c>
      <c r="Q1124" s="20" t="s">
        <v>104</v>
      </c>
      <c r="R1124" s="20">
        <f>VLOOKUP(Q1124,Table16[#All],2,0)</f>
        <v>0</v>
      </c>
      <c r="S1124" s="20" t="s">
        <v>172</v>
      </c>
      <c r="T1124" s="20">
        <f>VLOOKUP(S1124,Table17[#All],2,0)</f>
        <v>1</v>
      </c>
      <c r="U1124" s="21">
        <v>112000</v>
      </c>
    </row>
    <row r="1125" spans="1:21">
      <c r="A1125" s="22" t="s">
        <v>206</v>
      </c>
      <c r="B1125" s="20">
        <f>VLOOKUP(A1125,Table7[#All],2,)</f>
        <v>15</v>
      </c>
      <c r="C1125" s="23" t="s">
        <v>91</v>
      </c>
      <c r="D1125" s="20">
        <f>VLOOKUP(C1125,Table8[#All],2,0)</f>
        <v>0</v>
      </c>
      <c r="E1125" s="23" t="s">
        <v>92</v>
      </c>
      <c r="F1125" s="20">
        <f>VLOOKUP(E1125,Table9[#All],2,0)</f>
        <v>0</v>
      </c>
      <c r="G1125" s="23" t="s">
        <v>93</v>
      </c>
      <c r="H1125" s="20">
        <f>VLOOKUP(G1125,Table10[#All],2,0)</f>
        <v>1</v>
      </c>
      <c r="I1125" s="23" t="s">
        <v>98</v>
      </c>
      <c r="J1125" s="20">
        <f>VLOOKUP(I1125,Table11[#All],2,0)</f>
        <v>1</v>
      </c>
      <c r="K1125" s="23" t="s">
        <v>98</v>
      </c>
      <c r="L1125" s="20">
        <f>VLOOKUP(K1125,Table12[#All],2,0)</f>
        <v>0</v>
      </c>
      <c r="M1125" s="23" t="s">
        <v>126</v>
      </c>
      <c r="N1125" s="20">
        <f>VLOOKUP(M1125,Table13[#All],2,0)</f>
        <v>0</v>
      </c>
      <c r="O1125" s="23" t="s">
        <v>98</v>
      </c>
      <c r="P1125" s="20">
        <f>VLOOKUP(O1125,Table14[#All],2,0)</f>
        <v>1</v>
      </c>
      <c r="Q1125" s="23" t="s">
        <v>104</v>
      </c>
      <c r="R1125" s="20">
        <f>VLOOKUP(Q1125,Table16[#All],2,0)</f>
        <v>0</v>
      </c>
      <c r="S1125" s="23" t="s">
        <v>111</v>
      </c>
      <c r="T1125" s="20">
        <f>VLOOKUP(S1125,Table17[#All],2,0)</f>
        <v>0</v>
      </c>
      <c r="U1125" s="24">
        <v>118000</v>
      </c>
    </row>
    <row r="1126" spans="1:21">
      <c r="A1126" s="19" t="s">
        <v>121</v>
      </c>
      <c r="B1126" s="20">
        <f>VLOOKUP(A1126,Table7[#All],2,)</f>
        <v>17</v>
      </c>
      <c r="C1126" s="20" t="s">
        <v>91</v>
      </c>
      <c r="D1126" s="20">
        <f>VLOOKUP(C1126,Table8[#All],2,0)</f>
        <v>0</v>
      </c>
      <c r="E1126" s="20" t="s">
        <v>92</v>
      </c>
      <c r="F1126" s="20">
        <f>VLOOKUP(E1126,Table9[#All],2,0)</f>
        <v>0</v>
      </c>
      <c r="G1126" s="20" t="s">
        <v>158</v>
      </c>
      <c r="H1126" s="20">
        <f>VLOOKUP(G1126,Table10[#All],2,0)</f>
        <v>5</v>
      </c>
      <c r="I1126" s="20" t="s">
        <v>119</v>
      </c>
      <c r="J1126" s="20">
        <f>VLOOKUP(I1126,Table11[#All],2,0)</f>
        <v>0</v>
      </c>
      <c r="K1126" s="20" t="s">
        <v>98</v>
      </c>
      <c r="L1126" s="20">
        <f>VLOOKUP(K1126,Table12[#All],2,0)</f>
        <v>0</v>
      </c>
      <c r="M1126" s="20" t="s">
        <v>119</v>
      </c>
      <c r="N1126" s="20">
        <f>VLOOKUP(M1126,Table13[#All],2,0)</f>
        <v>1</v>
      </c>
      <c r="O1126" s="20" t="s">
        <v>119</v>
      </c>
      <c r="P1126" s="20">
        <f>VLOOKUP(O1126,Table14[#All],2,0)</f>
        <v>0</v>
      </c>
      <c r="Q1126" s="20" t="s">
        <v>104</v>
      </c>
      <c r="R1126" s="20">
        <f>VLOOKUP(Q1126,Table16[#All],2,0)</f>
        <v>0</v>
      </c>
      <c r="S1126" s="20" t="s">
        <v>111</v>
      </c>
      <c r="T1126" s="20">
        <f>VLOOKUP(S1126,Table17[#All],2,0)</f>
        <v>0</v>
      </c>
      <c r="U1126" s="21">
        <v>163900</v>
      </c>
    </row>
    <row r="1127" spans="1:21">
      <c r="A1127" s="22" t="s">
        <v>89</v>
      </c>
      <c r="B1127" s="20">
        <f>VLOOKUP(A1127,Table7[#All],2,)</f>
        <v>11</v>
      </c>
      <c r="C1127" s="23" t="s">
        <v>91</v>
      </c>
      <c r="D1127" s="20">
        <f>VLOOKUP(C1127,Table8[#All],2,0)</f>
        <v>0</v>
      </c>
      <c r="E1127" s="23" t="s">
        <v>92</v>
      </c>
      <c r="F1127" s="20">
        <f>VLOOKUP(E1127,Table9[#All],2,0)</f>
        <v>0</v>
      </c>
      <c r="G1127" s="23" t="s">
        <v>93</v>
      </c>
      <c r="H1127" s="20">
        <f>VLOOKUP(G1127,Table10[#All],2,0)</f>
        <v>1</v>
      </c>
      <c r="I1127" s="23" t="s">
        <v>98</v>
      </c>
      <c r="J1127" s="20">
        <f>VLOOKUP(I1127,Table11[#All],2,0)</f>
        <v>1</v>
      </c>
      <c r="K1127" s="23" t="s">
        <v>98</v>
      </c>
      <c r="L1127" s="20">
        <f>VLOOKUP(K1127,Table12[#All],2,0)</f>
        <v>0</v>
      </c>
      <c r="M1127" s="23" t="s">
        <v>98</v>
      </c>
      <c r="N1127" s="20">
        <f>VLOOKUP(M1127,Table13[#All],2,0)</f>
        <v>2</v>
      </c>
      <c r="O1127" s="23" t="s">
        <v>139</v>
      </c>
      <c r="P1127" s="20">
        <f>VLOOKUP(O1127,Table14[#All],2,0)</f>
        <v>3</v>
      </c>
      <c r="Q1127" s="23" t="s">
        <v>104</v>
      </c>
      <c r="R1127" s="20">
        <f>VLOOKUP(Q1127,Table16[#All],2,0)</f>
        <v>0</v>
      </c>
      <c r="S1127" s="23" t="s">
        <v>111</v>
      </c>
      <c r="T1127" s="20">
        <f>VLOOKUP(S1127,Table17[#All],2,0)</f>
        <v>0</v>
      </c>
      <c r="U1127" s="24">
        <v>115000</v>
      </c>
    </row>
    <row r="1128" spans="1:21">
      <c r="A1128" s="19" t="s">
        <v>156</v>
      </c>
      <c r="B1128" s="20">
        <f>VLOOKUP(A1128,Table7[#All],2,)</f>
        <v>21</v>
      </c>
      <c r="C1128" s="20" t="s">
        <v>91</v>
      </c>
      <c r="D1128" s="20">
        <f>VLOOKUP(C1128,Table8[#All],2,0)</f>
        <v>0</v>
      </c>
      <c r="E1128" s="20" t="s">
        <v>129</v>
      </c>
      <c r="F1128" s="20">
        <f>VLOOKUP(E1128,Table9[#All],2,0)</f>
        <v>3</v>
      </c>
      <c r="G1128" s="20" t="s">
        <v>93</v>
      </c>
      <c r="H1128" s="20">
        <f>VLOOKUP(G1128,Table10[#All],2,0)</f>
        <v>1</v>
      </c>
      <c r="I1128" s="20" t="s">
        <v>119</v>
      </c>
      <c r="J1128" s="20">
        <f>VLOOKUP(I1128,Table11[#All],2,0)</f>
        <v>0</v>
      </c>
      <c r="K1128" s="20" t="s">
        <v>98</v>
      </c>
      <c r="L1128" s="20">
        <f>VLOOKUP(K1128,Table12[#All],2,0)</f>
        <v>0</v>
      </c>
      <c r="M1128" s="20" t="s">
        <v>126</v>
      </c>
      <c r="N1128" s="20">
        <f>VLOOKUP(M1128,Table13[#All],2,0)</f>
        <v>0</v>
      </c>
      <c r="O1128" s="20" t="s">
        <v>119</v>
      </c>
      <c r="P1128" s="20">
        <f>VLOOKUP(O1128,Table14[#All],2,0)</f>
        <v>0</v>
      </c>
      <c r="Q1128" s="20" t="s">
        <v>104</v>
      </c>
      <c r="R1128" s="20">
        <f>VLOOKUP(Q1128,Table16[#All],2,0)</f>
        <v>0</v>
      </c>
      <c r="S1128" s="20" t="s">
        <v>111</v>
      </c>
      <c r="T1128" s="20">
        <f>VLOOKUP(S1128,Table17[#All],2,0)</f>
        <v>0</v>
      </c>
      <c r="U1128" s="21">
        <v>174000</v>
      </c>
    </row>
    <row r="1129" spans="1:21">
      <c r="A1129" s="22" t="s">
        <v>121</v>
      </c>
      <c r="B1129" s="20">
        <f>VLOOKUP(A1129,Table7[#All],2,)</f>
        <v>17</v>
      </c>
      <c r="C1129" s="23" t="s">
        <v>91</v>
      </c>
      <c r="D1129" s="20">
        <f>VLOOKUP(C1129,Table8[#All],2,0)</f>
        <v>0</v>
      </c>
      <c r="E1129" s="23" t="s">
        <v>92</v>
      </c>
      <c r="F1129" s="20">
        <f>VLOOKUP(E1129,Table9[#All],2,0)</f>
        <v>0</v>
      </c>
      <c r="G1129" s="23" t="s">
        <v>93</v>
      </c>
      <c r="H1129" s="20">
        <f>VLOOKUP(G1129,Table10[#All],2,0)</f>
        <v>1</v>
      </c>
      <c r="I1129" s="23" t="s">
        <v>119</v>
      </c>
      <c r="J1129" s="20">
        <f>VLOOKUP(I1129,Table11[#All],2,0)</f>
        <v>0</v>
      </c>
      <c r="K1129" s="23" t="s">
        <v>98</v>
      </c>
      <c r="L1129" s="20">
        <f>VLOOKUP(K1129,Table12[#All],2,0)</f>
        <v>0</v>
      </c>
      <c r="M1129" s="23" t="s">
        <v>126</v>
      </c>
      <c r="N1129" s="20">
        <f>VLOOKUP(M1129,Table13[#All],2,0)</f>
        <v>0</v>
      </c>
      <c r="O1129" s="23" t="s">
        <v>119</v>
      </c>
      <c r="P1129" s="20">
        <f>VLOOKUP(O1129,Table14[#All],2,0)</f>
        <v>0</v>
      </c>
      <c r="Q1129" s="23" t="s">
        <v>104</v>
      </c>
      <c r="R1129" s="20">
        <f>VLOOKUP(Q1129,Table16[#All],2,0)</f>
        <v>0</v>
      </c>
      <c r="S1129" s="23" t="s">
        <v>178</v>
      </c>
      <c r="T1129" s="20">
        <f>VLOOKUP(S1129,Table17[#All],2,0)</f>
        <v>5</v>
      </c>
      <c r="U1129" s="24">
        <v>259000</v>
      </c>
    </row>
    <row r="1130" spans="1:21">
      <c r="A1130" s="19" t="s">
        <v>121</v>
      </c>
      <c r="B1130" s="20">
        <f>VLOOKUP(A1130,Table7[#All],2,)</f>
        <v>17</v>
      </c>
      <c r="C1130" s="20" t="s">
        <v>91</v>
      </c>
      <c r="D1130" s="20">
        <f>VLOOKUP(C1130,Table8[#All],2,0)</f>
        <v>0</v>
      </c>
      <c r="E1130" s="20" t="s">
        <v>92</v>
      </c>
      <c r="F1130" s="20">
        <f>VLOOKUP(E1130,Table9[#All],2,0)</f>
        <v>0</v>
      </c>
      <c r="G1130" s="20" t="s">
        <v>122</v>
      </c>
      <c r="H1130" s="20">
        <f>VLOOKUP(G1130,Table10[#All],2,0)</f>
        <v>0</v>
      </c>
      <c r="I1130" s="20" t="s">
        <v>119</v>
      </c>
      <c r="J1130" s="20">
        <f>VLOOKUP(I1130,Table11[#All],2,0)</f>
        <v>0</v>
      </c>
      <c r="K1130" s="20" t="s">
        <v>98</v>
      </c>
      <c r="L1130" s="20">
        <f>VLOOKUP(K1130,Table12[#All],2,0)</f>
        <v>0</v>
      </c>
      <c r="M1130" s="20" t="s">
        <v>126</v>
      </c>
      <c r="N1130" s="20">
        <f>VLOOKUP(M1130,Table13[#All],2,0)</f>
        <v>0</v>
      </c>
      <c r="O1130" s="20" t="s">
        <v>119</v>
      </c>
      <c r="P1130" s="20">
        <f>VLOOKUP(O1130,Table14[#All],2,0)</f>
        <v>0</v>
      </c>
      <c r="Q1130" s="20" t="s">
        <v>104</v>
      </c>
      <c r="R1130" s="20">
        <f>VLOOKUP(Q1130,Table16[#All],2,0)</f>
        <v>0</v>
      </c>
      <c r="S1130" s="20" t="s">
        <v>111</v>
      </c>
      <c r="T1130" s="20">
        <f>VLOOKUP(S1130,Table17[#All],2,0)</f>
        <v>0</v>
      </c>
      <c r="U1130" s="21">
        <v>215000</v>
      </c>
    </row>
    <row r="1131" spans="1:21">
      <c r="A1131" s="22" t="s">
        <v>188</v>
      </c>
      <c r="B1131" s="20">
        <f>VLOOKUP(A1131,Table7[#All],2,)</f>
        <v>7</v>
      </c>
      <c r="C1131" s="23" t="s">
        <v>91</v>
      </c>
      <c r="D1131" s="20">
        <f>VLOOKUP(C1131,Table8[#All],2,0)</f>
        <v>0</v>
      </c>
      <c r="E1131" s="23" t="s">
        <v>179</v>
      </c>
      <c r="F1131" s="20">
        <f>VLOOKUP(E1131,Table9[#All],2,0)</f>
        <v>2</v>
      </c>
      <c r="G1131" s="23" t="s">
        <v>183</v>
      </c>
      <c r="H1131" s="20">
        <f>VLOOKUP(G1131,Table10[#All],2,0)</f>
        <v>4</v>
      </c>
      <c r="I1131" s="23" t="s">
        <v>119</v>
      </c>
      <c r="J1131" s="20">
        <f>VLOOKUP(I1131,Table11[#All],2,0)</f>
        <v>0</v>
      </c>
      <c r="K1131" s="23" t="s">
        <v>98</v>
      </c>
      <c r="L1131" s="20">
        <f>VLOOKUP(K1131,Table12[#All],2,0)</f>
        <v>0</v>
      </c>
      <c r="M1131" s="23" t="s">
        <v>98</v>
      </c>
      <c r="N1131" s="20">
        <f>VLOOKUP(M1131,Table13[#All],2,0)</f>
        <v>2</v>
      </c>
      <c r="O1131" s="23" t="s">
        <v>98</v>
      </c>
      <c r="P1131" s="20">
        <f>VLOOKUP(O1131,Table14[#All],2,0)</f>
        <v>1</v>
      </c>
      <c r="Q1131" s="23" t="s">
        <v>104</v>
      </c>
      <c r="R1131" s="20">
        <f>VLOOKUP(Q1131,Table16[#All],2,0)</f>
        <v>0</v>
      </c>
      <c r="S1131" s="23" t="s">
        <v>111</v>
      </c>
      <c r="T1131" s="20">
        <f>VLOOKUP(S1131,Table17[#All],2,0)</f>
        <v>0</v>
      </c>
      <c r="U1131" s="24">
        <v>140000</v>
      </c>
    </row>
    <row r="1132" spans="1:21">
      <c r="A1132" s="19" t="s">
        <v>200</v>
      </c>
      <c r="B1132" s="20">
        <f>VLOOKUP(A1132,Table7[#All],2,)</f>
        <v>23</v>
      </c>
      <c r="C1132" s="20" t="s">
        <v>91</v>
      </c>
      <c r="D1132" s="20">
        <f>VLOOKUP(C1132,Table8[#All],2,0)</f>
        <v>0</v>
      </c>
      <c r="E1132" s="20" t="s">
        <v>92</v>
      </c>
      <c r="F1132" s="20">
        <f>VLOOKUP(E1132,Table9[#All],2,0)</f>
        <v>0</v>
      </c>
      <c r="G1132" s="20" t="s">
        <v>176</v>
      </c>
      <c r="H1132" s="20">
        <f>VLOOKUP(G1132,Table10[#All],2,0)</f>
        <v>2</v>
      </c>
      <c r="I1132" s="20" t="s">
        <v>98</v>
      </c>
      <c r="J1132" s="20">
        <f>VLOOKUP(I1132,Table11[#All],2,0)</f>
        <v>1</v>
      </c>
      <c r="K1132" s="20" t="s">
        <v>98</v>
      </c>
      <c r="L1132" s="20">
        <f>VLOOKUP(K1132,Table12[#All],2,0)</f>
        <v>0</v>
      </c>
      <c r="M1132" s="20" t="s">
        <v>98</v>
      </c>
      <c r="N1132" s="20">
        <f>VLOOKUP(M1132,Table13[#All],2,0)</f>
        <v>2</v>
      </c>
      <c r="O1132" s="20" t="s">
        <v>119</v>
      </c>
      <c r="P1132" s="20">
        <f>VLOOKUP(O1132,Table14[#All],2,0)</f>
        <v>0</v>
      </c>
      <c r="Q1132" s="20" t="s">
        <v>104</v>
      </c>
      <c r="R1132" s="20">
        <f>VLOOKUP(Q1132,Table16[#All],2,0)</f>
        <v>0</v>
      </c>
      <c r="S1132" s="20" t="s">
        <v>111</v>
      </c>
      <c r="T1132" s="20">
        <f>VLOOKUP(S1132,Table17[#All],2,0)</f>
        <v>0</v>
      </c>
      <c r="U1132" s="21">
        <v>135000</v>
      </c>
    </row>
    <row r="1133" spans="1:21">
      <c r="A1133" s="22" t="s">
        <v>217</v>
      </c>
      <c r="B1133" s="20">
        <f>VLOOKUP(A1133,Table7[#All],2,)</f>
        <v>4</v>
      </c>
      <c r="C1133" s="23" t="s">
        <v>91</v>
      </c>
      <c r="D1133" s="20">
        <f>VLOOKUP(C1133,Table8[#All],2,0)</f>
        <v>0</v>
      </c>
      <c r="E1133" s="23" t="s">
        <v>92</v>
      </c>
      <c r="F1133" s="20">
        <f>VLOOKUP(E1133,Table9[#All],2,0)</f>
        <v>0</v>
      </c>
      <c r="G1133" s="23" t="s">
        <v>93</v>
      </c>
      <c r="H1133" s="20">
        <f>VLOOKUP(G1133,Table10[#All],2,0)</f>
        <v>1</v>
      </c>
      <c r="I1133" s="23" t="s">
        <v>119</v>
      </c>
      <c r="J1133" s="20">
        <f>VLOOKUP(I1133,Table11[#All],2,0)</f>
        <v>0</v>
      </c>
      <c r="K1133" s="23" t="s">
        <v>98</v>
      </c>
      <c r="L1133" s="20">
        <f>VLOOKUP(K1133,Table12[#All],2,0)</f>
        <v>0</v>
      </c>
      <c r="M1133" s="23" t="s">
        <v>98</v>
      </c>
      <c r="N1133" s="20">
        <f>VLOOKUP(M1133,Table13[#All],2,0)</f>
        <v>2</v>
      </c>
      <c r="O1133" s="23" t="s">
        <v>98</v>
      </c>
      <c r="P1133" s="20">
        <f>VLOOKUP(O1133,Table14[#All],2,0)</f>
        <v>1</v>
      </c>
      <c r="Q1133" s="23" t="s">
        <v>104</v>
      </c>
      <c r="R1133" s="20">
        <f>VLOOKUP(Q1133,Table16[#All],2,0)</f>
        <v>0</v>
      </c>
      <c r="S1133" s="23" t="s">
        <v>172</v>
      </c>
      <c r="T1133" s="20">
        <f>VLOOKUP(S1133,Table17[#All],2,0)</f>
        <v>1</v>
      </c>
      <c r="U1133" s="24">
        <v>93500</v>
      </c>
    </row>
    <row r="1134" spans="1:21">
      <c r="A1134" s="19" t="s">
        <v>188</v>
      </c>
      <c r="B1134" s="20">
        <f>VLOOKUP(A1134,Table7[#All],2,)</f>
        <v>7</v>
      </c>
      <c r="C1134" s="20" t="s">
        <v>91</v>
      </c>
      <c r="D1134" s="20">
        <f>VLOOKUP(C1134,Table8[#All],2,0)</f>
        <v>0</v>
      </c>
      <c r="E1134" s="20" t="s">
        <v>92</v>
      </c>
      <c r="F1134" s="20">
        <f>VLOOKUP(E1134,Table9[#All],2,0)</f>
        <v>0</v>
      </c>
      <c r="G1134" s="20" t="s">
        <v>122</v>
      </c>
      <c r="H1134" s="20">
        <f>VLOOKUP(G1134,Table10[#All],2,0)</f>
        <v>0</v>
      </c>
      <c r="I1134" s="20" t="s">
        <v>98</v>
      </c>
      <c r="J1134" s="20">
        <f>VLOOKUP(I1134,Table11[#All],2,0)</f>
        <v>1</v>
      </c>
      <c r="K1134" s="20" t="s">
        <v>98</v>
      </c>
      <c r="L1134" s="20">
        <f>VLOOKUP(K1134,Table12[#All],2,0)</f>
        <v>0</v>
      </c>
      <c r="M1134" s="20" t="s">
        <v>98</v>
      </c>
      <c r="N1134" s="20">
        <f>VLOOKUP(M1134,Table13[#All],2,0)</f>
        <v>2</v>
      </c>
      <c r="O1134" s="20" t="s">
        <v>139</v>
      </c>
      <c r="P1134" s="20">
        <f>VLOOKUP(O1134,Table14[#All],2,0)</f>
        <v>3</v>
      </c>
      <c r="Q1134" s="20" t="s">
        <v>167</v>
      </c>
      <c r="R1134" s="20">
        <f>VLOOKUP(Q1134,Table16[#All],2,0)</f>
        <v>1</v>
      </c>
      <c r="S1134" s="20" t="s">
        <v>111</v>
      </c>
      <c r="T1134" s="20">
        <f>VLOOKUP(S1134,Table17[#All],2,0)</f>
        <v>0</v>
      </c>
      <c r="U1134" s="21">
        <v>117500</v>
      </c>
    </row>
    <row r="1135" spans="1:21">
      <c r="A1135" s="22" t="s">
        <v>165</v>
      </c>
      <c r="B1135" s="20">
        <f>VLOOKUP(A1135,Table7[#All],2,)</f>
        <v>12</v>
      </c>
      <c r="C1135" s="23" t="s">
        <v>91</v>
      </c>
      <c r="D1135" s="20">
        <f>VLOOKUP(C1135,Table8[#All],2,0)</f>
        <v>0</v>
      </c>
      <c r="E1135" s="23" t="s">
        <v>92</v>
      </c>
      <c r="F1135" s="20">
        <f>VLOOKUP(E1135,Table9[#All],2,0)</f>
        <v>0</v>
      </c>
      <c r="G1135" s="23" t="s">
        <v>122</v>
      </c>
      <c r="H1135" s="20">
        <f>VLOOKUP(G1135,Table10[#All],2,0)</f>
        <v>0</v>
      </c>
      <c r="I1135" s="23" t="s">
        <v>119</v>
      </c>
      <c r="J1135" s="20">
        <f>VLOOKUP(I1135,Table11[#All],2,0)</f>
        <v>0</v>
      </c>
      <c r="K1135" s="23" t="s">
        <v>98</v>
      </c>
      <c r="L1135" s="20">
        <f>VLOOKUP(K1135,Table12[#All],2,0)</f>
        <v>0</v>
      </c>
      <c r="M1135" s="23" t="s">
        <v>126</v>
      </c>
      <c r="N1135" s="20">
        <f>VLOOKUP(M1135,Table13[#All],2,0)</f>
        <v>0</v>
      </c>
      <c r="O1135" s="23" t="s">
        <v>119</v>
      </c>
      <c r="P1135" s="20">
        <f>VLOOKUP(O1135,Table14[#All],2,0)</f>
        <v>0</v>
      </c>
      <c r="Q1135" s="23" t="s">
        <v>104</v>
      </c>
      <c r="R1135" s="20">
        <f>VLOOKUP(Q1135,Table16[#All],2,0)</f>
        <v>0</v>
      </c>
      <c r="S1135" s="23" t="s">
        <v>111</v>
      </c>
      <c r="T1135" s="20">
        <f>VLOOKUP(S1135,Table17[#All],2,0)</f>
        <v>0</v>
      </c>
      <c r="U1135" s="24">
        <v>239500</v>
      </c>
    </row>
    <row r="1136" spans="1:21">
      <c r="A1136" s="19" t="s">
        <v>121</v>
      </c>
      <c r="B1136" s="20">
        <f>VLOOKUP(A1136,Table7[#All],2,)</f>
        <v>17</v>
      </c>
      <c r="C1136" s="20" t="s">
        <v>91</v>
      </c>
      <c r="D1136" s="20">
        <f>VLOOKUP(C1136,Table8[#All],2,0)</f>
        <v>0</v>
      </c>
      <c r="E1136" s="20" t="s">
        <v>92</v>
      </c>
      <c r="F1136" s="20">
        <f>VLOOKUP(E1136,Table9[#All],2,0)</f>
        <v>0</v>
      </c>
      <c r="G1136" s="20" t="s">
        <v>122</v>
      </c>
      <c r="H1136" s="20">
        <f>VLOOKUP(G1136,Table10[#All],2,0)</f>
        <v>0</v>
      </c>
      <c r="I1136" s="20" t="s">
        <v>119</v>
      </c>
      <c r="J1136" s="20">
        <f>VLOOKUP(I1136,Table11[#All],2,0)</f>
        <v>0</v>
      </c>
      <c r="K1136" s="20" t="s">
        <v>98</v>
      </c>
      <c r="L1136" s="20">
        <f>VLOOKUP(K1136,Table12[#All],2,0)</f>
        <v>0</v>
      </c>
      <c r="M1136" s="20" t="s">
        <v>119</v>
      </c>
      <c r="N1136" s="20">
        <f>VLOOKUP(M1136,Table13[#All],2,0)</f>
        <v>1</v>
      </c>
      <c r="O1136" s="20" t="s">
        <v>98</v>
      </c>
      <c r="P1136" s="20">
        <f>VLOOKUP(O1136,Table14[#All],2,0)</f>
        <v>1</v>
      </c>
      <c r="Q1136" s="20" t="s">
        <v>104</v>
      </c>
      <c r="R1136" s="20">
        <f>VLOOKUP(Q1136,Table16[#All],2,0)</f>
        <v>0</v>
      </c>
      <c r="S1136" s="20" t="s">
        <v>111</v>
      </c>
      <c r="T1136" s="20">
        <f>VLOOKUP(S1136,Table17[#All],2,0)</f>
        <v>0</v>
      </c>
      <c r="U1136" s="21">
        <v>169000</v>
      </c>
    </row>
    <row r="1137" spans="1:21">
      <c r="A1137" s="22" t="s">
        <v>197</v>
      </c>
      <c r="B1137" s="20">
        <f>VLOOKUP(A1137,Table7[#All],2,)</f>
        <v>8</v>
      </c>
      <c r="C1137" s="23" t="s">
        <v>91</v>
      </c>
      <c r="D1137" s="20">
        <f>VLOOKUP(C1137,Table8[#All],2,0)</f>
        <v>0</v>
      </c>
      <c r="E1137" s="23" t="s">
        <v>92</v>
      </c>
      <c r="F1137" s="20">
        <f>VLOOKUP(E1137,Table9[#All],2,0)</f>
        <v>0</v>
      </c>
      <c r="G1137" s="23" t="s">
        <v>93</v>
      </c>
      <c r="H1137" s="20">
        <f>VLOOKUP(G1137,Table10[#All],2,0)</f>
        <v>1</v>
      </c>
      <c r="I1137" s="23" t="s">
        <v>98</v>
      </c>
      <c r="J1137" s="20">
        <f>VLOOKUP(I1137,Table11[#All],2,0)</f>
        <v>1</v>
      </c>
      <c r="K1137" s="23" t="s">
        <v>98</v>
      </c>
      <c r="L1137" s="20">
        <f>VLOOKUP(K1137,Table12[#All],2,0)</f>
        <v>0</v>
      </c>
      <c r="M1137" s="23" t="s">
        <v>98</v>
      </c>
      <c r="N1137" s="20">
        <f>VLOOKUP(M1137,Table13[#All],2,0)</f>
        <v>2</v>
      </c>
      <c r="O1137" s="23" t="s">
        <v>98</v>
      </c>
      <c r="P1137" s="20">
        <f>VLOOKUP(O1137,Table14[#All],2,0)</f>
        <v>1</v>
      </c>
      <c r="Q1137" s="23" t="s">
        <v>104</v>
      </c>
      <c r="R1137" s="20">
        <f>VLOOKUP(Q1137,Table16[#All],2,0)</f>
        <v>0</v>
      </c>
      <c r="S1137" s="23" t="s">
        <v>111</v>
      </c>
      <c r="T1137" s="20">
        <f>VLOOKUP(S1137,Table17[#All],2,0)</f>
        <v>0</v>
      </c>
      <c r="U1137" s="24">
        <v>102000</v>
      </c>
    </row>
    <row r="1138" spans="1:21">
      <c r="A1138" s="19" t="s">
        <v>89</v>
      </c>
      <c r="B1138" s="20">
        <f>VLOOKUP(A1138,Table7[#All],2,)</f>
        <v>11</v>
      </c>
      <c r="C1138" s="20" t="s">
        <v>91</v>
      </c>
      <c r="D1138" s="20">
        <f>VLOOKUP(C1138,Table8[#All],2,0)</f>
        <v>0</v>
      </c>
      <c r="E1138" s="20" t="s">
        <v>92</v>
      </c>
      <c r="F1138" s="20">
        <f>VLOOKUP(E1138,Table9[#All],2,0)</f>
        <v>0</v>
      </c>
      <c r="G1138" s="20" t="s">
        <v>176</v>
      </c>
      <c r="H1138" s="20">
        <f>VLOOKUP(G1138,Table10[#All],2,0)</f>
        <v>2</v>
      </c>
      <c r="I1138" s="20" t="s">
        <v>98</v>
      </c>
      <c r="J1138" s="20">
        <f>VLOOKUP(I1138,Table11[#All],2,0)</f>
        <v>1</v>
      </c>
      <c r="K1138" s="20" t="s">
        <v>98</v>
      </c>
      <c r="L1138" s="20">
        <f>VLOOKUP(K1138,Table12[#All],2,0)</f>
        <v>0</v>
      </c>
      <c r="M1138" s="20" t="s">
        <v>98</v>
      </c>
      <c r="N1138" s="20">
        <f>VLOOKUP(M1138,Table13[#All],2,0)</f>
        <v>2</v>
      </c>
      <c r="O1138" s="20" t="s">
        <v>98</v>
      </c>
      <c r="P1138" s="20">
        <f>VLOOKUP(O1138,Table14[#All],2,0)</f>
        <v>1</v>
      </c>
      <c r="Q1138" s="20" t="s">
        <v>104</v>
      </c>
      <c r="R1138" s="20">
        <f>VLOOKUP(Q1138,Table16[#All],2,0)</f>
        <v>0</v>
      </c>
      <c r="S1138" s="20" t="s">
        <v>172</v>
      </c>
      <c r="T1138" s="20">
        <f>VLOOKUP(S1138,Table17[#All],2,0)</f>
        <v>1</v>
      </c>
      <c r="U1138" s="21">
        <v>119000</v>
      </c>
    </row>
    <row r="1139" spans="1:21">
      <c r="A1139" s="22" t="s">
        <v>169</v>
      </c>
      <c r="B1139" s="20">
        <f>VLOOKUP(A1139,Table7[#All],2,)</f>
        <v>9</v>
      </c>
      <c r="C1139" s="23" t="s">
        <v>90</v>
      </c>
      <c r="D1139" s="20">
        <f>VLOOKUP(C1139,Table8[#All],2,0)</f>
        <v>1</v>
      </c>
      <c r="E1139" s="23" t="s">
        <v>92</v>
      </c>
      <c r="F1139" s="20">
        <f>VLOOKUP(E1139,Table9[#All],2,0)</f>
        <v>0</v>
      </c>
      <c r="G1139" s="23" t="s">
        <v>176</v>
      </c>
      <c r="H1139" s="20">
        <f>VLOOKUP(G1139,Table10[#All],2,0)</f>
        <v>2</v>
      </c>
      <c r="I1139" s="23" t="s">
        <v>98</v>
      </c>
      <c r="J1139" s="20">
        <f>VLOOKUP(I1139,Table11[#All],2,0)</f>
        <v>1</v>
      </c>
      <c r="K1139" s="23" t="s">
        <v>98</v>
      </c>
      <c r="L1139" s="20">
        <f>VLOOKUP(K1139,Table12[#All],2,0)</f>
        <v>0</v>
      </c>
      <c r="M1139" s="23" t="s">
        <v>119</v>
      </c>
      <c r="N1139" s="20">
        <f>VLOOKUP(M1139,Table13[#All],2,0)</f>
        <v>1</v>
      </c>
      <c r="O1139" s="23" t="s">
        <v>98</v>
      </c>
      <c r="P1139" s="20">
        <f>VLOOKUP(O1139,Table14[#All],2,0)</f>
        <v>1</v>
      </c>
      <c r="Q1139" s="23" t="s">
        <v>167</v>
      </c>
      <c r="R1139" s="20">
        <f>VLOOKUP(Q1139,Table16[#All],2,0)</f>
        <v>1</v>
      </c>
      <c r="S1139" s="23" t="s">
        <v>111</v>
      </c>
      <c r="T1139" s="20">
        <f>VLOOKUP(S1139,Table17[#All],2,0)</f>
        <v>0</v>
      </c>
      <c r="U1139" s="24">
        <v>94000</v>
      </c>
    </row>
    <row r="1140" spans="1:21">
      <c r="A1140" s="19" t="s">
        <v>217</v>
      </c>
      <c r="B1140" s="20">
        <f>VLOOKUP(A1140,Table7[#All],2,)</f>
        <v>4</v>
      </c>
      <c r="C1140" s="20" t="s">
        <v>91</v>
      </c>
      <c r="D1140" s="20">
        <f>VLOOKUP(C1140,Table8[#All],2,0)</f>
        <v>0</v>
      </c>
      <c r="E1140" s="20" t="s">
        <v>92</v>
      </c>
      <c r="F1140" s="20">
        <f>VLOOKUP(E1140,Table9[#All],2,0)</f>
        <v>0</v>
      </c>
      <c r="G1140" s="20" t="s">
        <v>93</v>
      </c>
      <c r="H1140" s="20">
        <f>VLOOKUP(G1140,Table10[#All],2,0)</f>
        <v>1</v>
      </c>
      <c r="I1140" s="20" t="s">
        <v>98</v>
      </c>
      <c r="J1140" s="20">
        <f>VLOOKUP(I1140,Table11[#All],2,0)</f>
        <v>1</v>
      </c>
      <c r="K1140" s="20" t="s">
        <v>98</v>
      </c>
      <c r="L1140" s="20">
        <f>VLOOKUP(K1140,Table12[#All],2,0)</f>
        <v>0</v>
      </c>
      <c r="M1140" s="20" t="s">
        <v>98</v>
      </c>
      <c r="N1140" s="20">
        <f>VLOOKUP(M1140,Table13[#All],2,0)</f>
        <v>2</v>
      </c>
      <c r="O1140" s="20" t="s">
        <v>119</v>
      </c>
      <c r="P1140" s="20">
        <f>VLOOKUP(O1140,Table14[#All],2,0)</f>
        <v>0</v>
      </c>
      <c r="Q1140" s="20" t="s">
        <v>104</v>
      </c>
      <c r="R1140" s="20">
        <f>VLOOKUP(Q1140,Table16[#All],2,0)</f>
        <v>0</v>
      </c>
      <c r="S1140" s="20" t="s">
        <v>111</v>
      </c>
      <c r="T1140" s="20">
        <f>VLOOKUP(S1140,Table17[#All],2,0)</f>
        <v>0</v>
      </c>
      <c r="U1140" s="21">
        <v>196000</v>
      </c>
    </row>
    <row r="1141" spans="1:21">
      <c r="A1141" s="22" t="s">
        <v>197</v>
      </c>
      <c r="B1141" s="20">
        <f>VLOOKUP(A1141,Table7[#All],2,)</f>
        <v>8</v>
      </c>
      <c r="C1141" s="23" t="s">
        <v>91</v>
      </c>
      <c r="D1141" s="20">
        <f>VLOOKUP(C1141,Table8[#All],2,0)</f>
        <v>0</v>
      </c>
      <c r="E1141" s="23" t="s">
        <v>92</v>
      </c>
      <c r="F1141" s="20">
        <f>VLOOKUP(E1141,Table9[#All],2,0)</f>
        <v>0</v>
      </c>
      <c r="G1141" s="23" t="s">
        <v>93</v>
      </c>
      <c r="H1141" s="20">
        <f>VLOOKUP(G1141,Table10[#All],2,0)</f>
        <v>1</v>
      </c>
      <c r="I1141" s="23" t="s">
        <v>98</v>
      </c>
      <c r="J1141" s="20">
        <f>VLOOKUP(I1141,Table11[#All],2,0)</f>
        <v>1</v>
      </c>
      <c r="K1141" s="23" t="s">
        <v>98</v>
      </c>
      <c r="L1141" s="20">
        <f>VLOOKUP(K1141,Table12[#All],2,0)</f>
        <v>0</v>
      </c>
      <c r="M1141" s="23" t="s">
        <v>98</v>
      </c>
      <c r="N1141" s="20">
        <f>VLOOKUP(M1141,Table13[#All],2,0)</f>
        <v>2</v>
      </c>
      <c r="O1141" s="23" t="s">
        <v>98</v>
      </c>
      <c r="P1141" s="20">
        <f>VLOOKUP(O1141,Table14[#All],2,0)</f>
        <v>1</v>
      </c>
      <c r="Q1141" s="23" t="s">
        <v>104</v>
      </c>
      <c r="R1141" s="20">
        <f>VLOOKUP(Q1141,Table16[#All],2,0)</f>
        <v>0</v>
      </c>
      <c r="S1141" s="23" t="s">
        <v>111</v>
      </c>
      <c r="T1141" s="20">
        <f>VLOOKUP(S1141,Table17[#All],2,0)</f>
        <v>0</v>
      </c>
      <c r="U1141" s="24">
        <v>144000</v>
      </c>
    </row>
    <row r="1142" spans="1:21">
      <c r="A1142" s="19" t="s">
        <v>89</v>
      </c>
      <c r="B1142" s="20">
        <f>VLOOKUP(A1142,Table7[#All],2,)</f>
        <v>11</v>
      </c>
      <c r="C1142" s="20" t="s">
        <v>91</v>
      </c>
      <c r="D1142" s="20">
        <f>VLOOKUP(C1142,Table8[#All],2,0)</f>
        <v>0</v>
      </c>
      <c r="E1142" s="20" t="s">
        <v>92</v>
      </c>
      <c r="F1142" s="20">
        <f>VLOOKUP(E1142,Table9[#All],2,0)</f>
        <v>0</v>
      </c>
      <c r="G1142" s="20" t="s">
        <v>93</v>
      </c>
      <c r="H1142" s="20">
        <f>VLOOKUP(G1142,Table10[#All],2,0)</f>
        <v>1</v>
      </c>
      <c r="I1142" s="20" t="s">
        <v>98</v>
      </c>
      <c r="J1142" s="20">
        <f>VLOOKUP(I1142,Table11[#All],2,0)</f>
        <v>1</v>
      </c>
      <c r="K1142" s="20" t="s">
        <v>98</v>
      </c>
      <c r="L1142" s="20">
        <f>VLOOKUP(K1142,Table12[#All],2,0)</f>
        <v>0</v>
      </c>
      <c r="M1142" s="20" t="s">
        <v>98</v>
      </c>
      <c r="N1142" s="20">
        <f>VLOOKUP(M1142,Table13[#All],2,0)</f>
        <v>2</v>
      </c>
      <c r="O1142" s="20" t="s">
        <v>98</v>
      </c>
      <c r="P1142" s="20">
        <f>VLOOKUP(O1142,Table14[#All],2,0)</f>
        <v>1</v>
      </c>
      <c r="Q1142" s="20" t="s">
        <v>104</v>
      </c>
      <c r="R1142" s="20">
        <f>VLOOKUP(Q1142,Table16[#All],2,0)</f>
        <v>0</v>
      </c>
      <c r="S1142" s="20" t="s">
        <v>172</v>
      </c>
      <c r="T1142" s="20">
        <f>VLOOKUP(S1142,Table17[#All],2,0)</f>
        <v>1</v>
      </c>
      <c r="U1142" s="21">
        <v>139000</v>
      </c>
    </row>
    <row r="1143" spans="1:21">
      <c r="A1143" s="22" t="s">
        <v>175</v>
      </c>
      <c r="B1143" s="20">
        <f>VLOOKUP(A1143,Table7[#All],2,)</f>
        <v>6</v>
      </c>
      <c r="C1143" s="23" t="s">
        <v>151</v>
      </c>
      <c r="D1143" s="20">
        <f>VLOOKUP(C1143,Table8[#All],2,0)</f>
        <v>2</v>
      </c>
      <c r="E1143" s="23" t="s">
        <v>92</v>
      </c>
      <c r="F1143" s="20">
        <f>VLOOKUP(E1143,Table9[#All],2,0)</f>
        <v>0</v>
      </c>
      <c r="G1143" s="23" t="s">
        <v>122</v>
      </c>
      <c r="H1143" s="20">
        <f>VLOOKUP(G1143,Table10[#All],2,0)</f>
        <v>0</v>
      </c>
      <c r="I1143" s="23" t="s">
        <v>98</v>
      </c>
      <c r="J1143" s="20">
        <f>VLOOKUP(I1143,Table11[#All],2,0)</f>
        <v>1</v>
      </c>
      <c r="K1143" s="23" t="s">
        <v>98</v>
      </c>
      <c r="L1143" s="20">
        <f>VLOOKUP(K1143,Table12[#All],2,0)</f>
        <v>0</v>
      </c>
      <c r="M1143" s="23" t="s">
        <v>126</v>
      </c>
      <c r="N1143" s="20">
        <f>VLOOKUP(M1143,Table13[#All],2,0)</f>
        <v>0</v>
      </c>
      <c r="O1143" s="23" t="s">
        <v>119</v>
      </c>
      <c r="P1143" s="20">
        <f>VLOOKUP(O1143,Table14[#All],2,0)</f>
        <v>0</v>
      </c>
      <c r="Q1143" s="23" t="s">
        <v>104</v>
      </c>
      <c r="R1143" s="20">
        <f>VLOOKUP(Q1143,Table16[#All],2,0)</f>
        <v>0</v>
      </c>
      <c r="S1143" s="23" t="s">
        <v>111</v>
      </c>
      <c r="T1143" s="20">
        <f>VLOOKUP(S1143,Table17[#All],2,0)</f>
        <v>0</v>
      </c>
      <c r="U1143" s="24">
        <v>197500</v>
      </c>
    </row>
    <row r="1144" spans="1:21">
      <c r="A1144" s="19" t="s">
        <v>209</v>
      </c>
      <c r="B1144" s="20">
        <f>VLOOKUP(A1144,Table7[#All],2,)</f>
        <v>0</v>
      </c>
      <c r="C1144" s="20" t="s">
        <v>91</v>
      </c>
      <c r="D1144" s="20">
        <f>VLOOKUP(C1144,Table8[#All],2,0)</f>
        <v>0</v>
      </c>
      <c r="E1144" s="20" t="s">
        <v>92</v>
      </c>
      <c r="F1144" s="20">
        <f>VLOOKUP(E1144,Table9[#All],2,0)</f>
        <v>0</v>
      </c>
      <c r="G1144" s="20" t="s">
        <v>122</v>
      </c>
      <c r="H1144" s="20">
        <f>VLOOKUP(G1144,Table10[#All],2,0)</f>
        <v>0</v>
      </c>
      <c r="I1144" s="20" t="s">
        <v>126</v>
      </c>
      <c r="J1144" s="20">
        <f>VLOOKUP(I1144,Table11[#All],2,0)</f>
        <v>2</v>
      </c>
      <c r="K1144" s="20" t="s">
        <v>98</v>
      </c>
      <c r="L1144" s="20">
        <f>VLOOKUP(K1144,Table12[#All],2,0)</f>
        <v>0</v>
      </c>
      <c r="M1144" s="20" t="s">
        <v>126</v>
      </c>
      <c r="N1144" s="20">
        <f>VLOOKUP(M1144,Table13[#All],2,0)</f>
        <v>0</v>
      </c>
      <c r="O1144" s="20" t="s">
        <v>119</v>
      </c>
      <c r="P1144" s="20">
        <f>VLOOKUP(O1144,Table14[#All],2,0)</f>
        <v>0</v>
      </c>
      <c r="Q1144" s="20" t="s">
        <v>104</v>
      </c>
      <c r="R1144" s="20">
        <f>VLOOKUP(Q1144,Table16[#All],2,0)</f>
        <v>0</v>
      </c>
      <c r="S1144" s="20" t="s">
        <v>150</v>
      </c>
      <c r="T1144" s="20">
        <f>VLOOKUP(S1144,Table17[#All],2,0)</f>
        <v>2</v>
      </c>
      <c r="U1144" s="21">
        <v>424870</v>
      </c>
    </row>
    <row r="1145" spans="1:21">
      <c r="A1145" s="22" t="s">
        <v>169</v>
      </c>
      <c r="B1145" s="20">
        <f>VLOOKUP(A1145,Table7[#All],2,)</f>
        <v>9</v>
      </c>
      <c r="C1145" s="23" t="s">
        <v>91</v>
      </c>
      <c r="D1145" s="20">
        <f>VLOOKUP(C1145,Table8[#All],2,0)</f>
        <v>0</v>
      </c>
      <c r="E1145" s="23" t="s">
        <v>92</v>
      </c>
      <c r="F1145" s="20">
        <f>VLOOKUP(E1145,Table9[#All],2,0)</f>
        <v>0</v>
      </c>
      <c r="G1145" s="23" t="s">
        <v>93</v>
      </c>
      <c r="H1145" s="20">
        <f>VLOOKUP(G1145,Table10[#All],2,0)</f>
        <v>1</v>
      </c>
      <c r="I1145" s="23" t="s">
        <v>98</v>
      </c>
      <c r="J1145" s="20">
        <f>VLOOKUP(I1145,Table11[#All],2,0)</f>
        <v>1</v>
      </c>
      <c r="K1145" s="23" t="s">
        <v>98</v>
      </c>
      <c r="L1145" s="20">
        <f>VLOOKUP(K1145,Table12[#All],2,0)</f>
        <v>0</v>
      </c>
      <c r="M1145" s="23" t="s">
        <v>98</v>
      </c>
      <c r="N1145" s="20">
        <f>VLOOKUP(M1145,Table13[#All],2,0)</f>
        <v>2</v>
      </c>
      <c r="O1145" s="23" t="s">
        <v>98</v>
      </c>
      <c r="P1145" s="20">
        <f>VLOOKUP(O1145,Table14[#All],2,0)</f>
        <v>1</v>
      </c>
      <c r="Q1145" s="23" t="s">
        <v>104</v>
      </c>
      <c r="R1145" s="20">
        <f>VLOOKUP(Q1145,Table16[#All],2,0)</f>
        <v>0</v>
      </c>
      <c r="S1145" s="23" t="s">
        <v>111</v>
      </c>
      <c r="T1145" s="20">
        <f>VLOOKUP(S1145,Table17[#All],2,0)</f>
        <v>0</v>
      </c>
      <c r="U1145" s="24">
        <v>80000</v>
      </c>
    </row>
    <row r="1146" spans="1:21">
      <c r="A1146" s="19" t="s">
        <v>206</v>
      </c>
      <c r="B1146" s="20">
        <f>VLOOKUP(A1146,Table7[#All],2,)</f>
        <v>15</v>
      </c>
      <c r="C1146" s="20" t="s">
        <v>91</v>
      </c>
      <c r="D1146" s="20">
        <f>VLOOKUP(C1146,Table8[#All],2,0)</f>
        <v>0</v>
      </c>
      <c r="E1146" s="20" t="s">
        <v>186</v>
      </c>
      <c r="F1146" s="20">
        <f>VLOOKUP(E1146,Table9[#All],2,0)</f>
        <v>1</v>
      </c>
      <c r="G1146" s="20" t="s">
        <v>176</v>
      </c>
      <c r="H1146" s="20">
        <f>VLOOKUP(G1146,Table10[#All],2,0)</f>
        <v>2</v>
      </c>
      <c r="I1146" s="20" t="s">
        <v>119</v>
      </c>
      <c r="J1146" s="20">
        <f>VLOOKUP(I1146,Table11[#All],2,0)</f>
        <v>0</v>
      </c>
      <c r="K1146" s="20" t="s">
        <v>98</v>
      </c>
      <c r="L1146" s="20">
        <f>VLOOKUP(K1146,Table12[#All],2,0)</f>
        <v>0</v>
      </c>
      <c r="M1146" s="20" t="s">
        <v>139</v>
      </c>
      <c r="N1146" s="20">
        <f>VLOOKUP(M1146,Table13[#All],2,0)</f>
        <v>3</v>
      </c>
      <c r="O1146" s="20" t="s">
        <v>139</v>
      </c>
      <c r="P1146" s="20">
        <f>VLOOKUP(O1146,Table14[#All],2,0)</f>
        <v>3</v>
      </c>
      <c r="Q1146" s="20" t="s">
        <v>104</v>
      </c>
      <c r="R1146" s="20">
        <f>VLOOKUP(Q1146,Table16[#All],2,0)</f>
        <v>0</v>
      </c>
      <c r="S1146" s="20" t="s">
        <v>111</v>
      </c>
      <c r="T1146" s="20">
        <f>VLOOKUP(S1146,Table17[#All],2,0)</f>
        <v>0</v>
      </c>
      <c r="U1146" s="21">
        <v>80000</v>
      </c>
    </row>
    <row r="1147" spans="1:21">
      <c r="A1147" s="22" t="s">
        <v>197</v>
      </c>
      <c r="B1147" s="20">
        <f>VLOOKUP(A1147,Table7[#All],2,)</f>
        <v>8</v>
      </c>
      <c r="C1147" s="23" t="s">
        <v>91</v>
      </c>
      <c r="D1147" s="20">
        <f>VLOOKUP(C1147,Table8[#All],2,0)</f>
        <v>0</v>
      </c>
      <c r="E1147" s="23" t="s">
        <v>92</v>
      </c>
      <c r="F1147" s="20">
        <f>VLOOKUP(E1147,Table9[#All],2,0)</f>
        <v>0</v>
      </c>
      <c r="G1147" s="23" t="s">
        <v>176</v>
      </c>
      <c r="H1147" s="20">
        <f>VLOOKUP(G1147,Table10[#All],2,0)</f>
        <v>2</v>
      </c>
      <c r="I1147" s="23" t="s">
        <v>98</v>
      </c>
      <c r="J1147" s="20">
        <f>VLOOKUP(I1147,Table11[#All],2,0)</f>
        <v>1</v>
      </c>
      <c r="K1147" s="23" t="s">
        <v>98</v>
      </c>
      <c r="L1147" s="20">
        <f>VLOOKUP(K1147,Table12[#All],2,0)</f>
        <v>0</v>
      </c>
      <c r="M1147" s="23" t="s">
        <v>126</v>
      </c>
      <c r="N1147" s="20">
        <f>VLOOKUP(M1147,Table13[#All],2,0)</f>
        <v>0</v>
      </c>
      <c r="O1147" s="23" t="s">
        <v>98</v>
      </c>
      <c r="P1147" s="20">
        <f>VLOOKUP(O1147,Table14[#All],2,0)</f>
        <v>1</v>
      </c>
      <c r="Q1147" s="23" t="s">
        <v>104</v>
      </c>
      <c r="R1147" s="20">
        <f>VLOOKUP(Q1147,Table16[#All],2,0)</f>
        <v>0</v>
      </c>
      <c r="S1147" s="23" t="s">
        <v>178</v>
      </c>
      <c r="T1147" s="20">
        <f>VLOOKUP(S1147,Table17[#All],2,0)</f>
        <v>5</v>
      </c>
      <c r="U1147" s="24">
        <v>149000</v>
      </c>
    </row>
    <row r="1148" spans="1:21">
      <c r="A1148" s="19" t="s">
        <v>165</v>
      </c>
      <c r="B1148" s="20">
        <f>VLOOKUP(A1148,Table7[#All],2,)</f>
        <v>12</v>
      </c>
      <c r="C1148" s="20" t="s">
        <v>91</v>
      </c>
      <c r="D1148" s="20">
        <f>VLOOKUP(C1148,Table8[#All],2,0)</f>
        <v>0</v>
      </c>
      <c r="E1148" s="20" t="s">
        <v>92</v>
      </c>
      <c r="F1148" s="20">
        <f>VLOOKUP(E1148,Table9[#All],2,0)</f>
        <v>0</v>
      </c>
      <c r="G1148" s="20" t="s">
        <v>93</v>
      </c>
      <c r="H1148" s="20">
        <f>VLOOKUP(G1148,Table10[#All],2,0)</f>
        <v>1</v>
      </c>
      <c r="I1148" s="20" t="s">
        <v>119</v>
      </c>
      <c r="J1148" s="20">
        <f>VLOOKUP(I1148,Table11[#All],2,0)</f>
        <v>0</v>
      </c>
      <c r="K1148" s="20" t="s">
        <v>98</v>
      </c>
      <c r="L1148" s="20">
        <f>VLOOKUP(K1148,Table12[#All],2,0)</f>
        <v>0</v>
      </c>
      <c r="M1148" s="20" t="s">
        <v>98</v>
      </c>
      <c r="N1148" s="20">
        <f>VLOOKUP(M1148,Table13[#All],2,0)</f>
        <v>2</v>
      </c>
      <c r="O1148" s="20" t="s">
        <v>119</v>
      </c>
      <c r="P1148" s="20">
        <f>VLOOKUP(O1148,Table14[#All],2,0)</f>
        <v>0</v>
      </c>
      <c r="Q1148" s="20" t="s">
        <v>104</v>
      </c>
      <c r="R1148" s="20">
        <f>VLOOKUP(Q1148,Table16[#All],2,0)</f>
        <v>0</v>
      </c>
      <c r="S1148" s="20" t="s">
        <v>111</v>
      </c>
      <c r="T1148" s="20">
        <f>VLOOKUP(S1148,Table17[#All],2,0)</f>
        <v>0</v>
      </c>
      <c r="U1148" s="21">
        <v>180000</v>
      </c>
    </row>
    <row r="1149" spans="1:21">
      <c r="A1149" s="22" t="s">
        <v>212</v>
      </c>
      <c r="B1149" s="20">
        <f>VLOOKUP(A1149,Table7[#All],2,)</f>
        <v>2</v>
      </c>
      <c r="C1149" s="23" t="s">
        <v>91</v>
      </c>
      <c r="D1149" s="20">
        <f>VLOOKUP(C1149,Table8[#All],2,0)</f>
        <v>0</v>
      </c>
      <c r="E1149" s="23" t="s">
        <v>92</v>
      </c>
      <c r="F1149" s="20">
        <f>VLOOKUP(E1149,Table9[#All],2,0)</f>
        <v>0</v>
      </c>
      <c r="G1149" s="23" t="s">
        <v>122</v>
      </c>
      <c r="H1149" s="20">
        <f>VLOOKUP(G1149,Table10[#All],2,0)</f>
        <v>0</v>
      </c>
      <c r="I1149" s="23" t="s">
        <v>98</v>
      </c>
      <c r="J1149" s="20">
        <f>VLOOKUP(I1149,Table11[#All],2,0)</f>
        <v>1</v>
      </c>
      <c r="K1149" s="23" t="s">
        <v>98</v>
      </c>
      <c r="L1149" s="20">
        <f>VLOOKUP(K1149,Table12[#All],2,0)</f>
        <v>0</v>
      </c>
      <c r="M1149" s="23" t="s">
        <v>126</v>
      </c>
      <c r="N1149" s="20">
        <f>VLOOKUP(M1149,Table13[#All],2,0)</f>
        <v>0</v>
      </c>
      <c r="O1149" s="23" t="s">
        <v>139</v>
      </c>
      <c r="P1149" s="20">
        <f>VLOOKUP(O1149,Table14[#All],2,0)</f>
        <v>3</v>
      </c>
      <c r="Q1149" s="23" t="s">
        <v>104</v>
      </c>
      <c r="R1149" s="20">
        <f>VLOOKUP(Q1149,Table16[#All],2,0)</f>
        <v>0</v>
      </c>
      <c r="S1149" s="23" t="s">
        <v>111</v>
      </c>
      <c r="T1149" s="20">
        <f>VLOOKUP(S1149,Table17[#All],2,0)</f>
        <v>0</v>
      </c>
      <c r="U1149" s="24">
        <v>174500</v>
      </c>
    </row>
    <row r="1150" spans="1:21">
      <c r="A1150" s="19" t="s">
        <v>188</v>
      </c>
      <c r="B1150" s="20">
        <f>VLOOKUP(A1150,Table7[#All],2,)</f>
        <v>7</v>
      </c>
      <c r="C1150" s="20" t="s">
        <v>91</v>
      </c>
      <c r="D1150" s="20">
        <f>VLOOKUP(C1150,Table8[#All],2,0)</f>
        <v>0</v>
      </c>
      <c r="E1150" s="20" t="s">
        <v>92</v>
      </c>
      <c r="F1150" s="20">
        <f>VLOOKUP(E1150,Table9[#All],2,0)</f>
        <v>0</v>
      </c>
      <c r="G1150" s="20" t="s">
        <v>176</v>
      </c>
      <c r="H1150" s="20">
        <f>VLOOKUP(G1150,Table10[#All],2,0)</f>
        <v>2</v>
      </c>
      <c r="I1150" s="20" t="s">
        <v>98</v>
      </c>
      <c r="J1150" s="20">
        <f>VLOOKUP(I1150,Table11[#All],2,0)</f>
        <v>1</v>
      </c>
      <c r="K1150" s="20" t="s">
        <v>98</v>
      </c>
      <c r="L1150" s="20">
        <f>VLOOKUP(K1150,Table12[#All],2,0)</f>
        <v>0</v>
      </c>
      <c r="M1150" s="20" t="s">
        <v>98</v>
      </c>
      <c r="N1150" s="20">
        <f>VLOOKUP(M1150,Table13[#All],2,0)</f>
        <v>2</v>
      </c>
      <c r="O1150" s="20" t="s">
        <v>98</v>
      </c>
      <c r="P1150" s="20">
        <f>VLOOKUP(O1150,Table14[#All],2,0)</f>
        <v>1</v>
      </c>
      <c r="Q1150" s="20" t="s">
        <v>104</v>
      </c>
      <c r="R1150" s="20">
        <f>VLOOKUP(Q1150,Table16[#All],2,0)</f>
        <v>0</v>
      </c>
      <c r="S1150" s="20" t="s">
        <v>111</v>
      </c>
      <c r="T1150" s="20">
        <f>VLOOKUP(S1150,Table17[#All],2,0)</f>
        <v>0</v>
      </c>
      <c r="U1150" s="21">
        <v>116900</v>
      </c>
    </row>
    <row r="1151" spans="1:21">
      <c r="A1151" s="22" t="s">
        <v>188</v>
      </c>
      <c r="B1151" s="20">
        <f>VLOOKUP(A1151,Table7[#All],2,)</f>
        <v>7</v>
      </c>
      <c r="C1151" s="23" t="s">
        <v>182</v>
      </c>
      <c r="D1151" s="20">
        <f>VLOOKUP(C1151,Table8[#All],2,0)</f>
        <v>3</v>
      </c>
      <c r="E1151" s="23" t="s">
        <v>92</v>
      </c>
      <c r="F1151" s="20">
        <f>VLOOKUP(E1151,Table9[#All],2,0)</f>
        <v>0</v>
      </c>
      <c r="G1151" s="23" t="s">
        <v>122</v>
      </c>
      <c r="H1151" s="20">
        <f>VLOOKUP(G1151,Table10[#All],2,0)</f>
        <v>0</v>
      </c>
      <c r="I1151" s="23" t="s">
        <v>98</v>
      </c>
      <c r="J1151" s="20">
        <f>VLOOKUP(I1151,Table11[#All],2,0)</f>
        <v>1</v>
      </c>
      <c r="K1151" s="23" t="s">
        <v>98</v>
      </c>
      <c r="L1151" s="20">
        <f>VLOOKUP(K1151,Table12[#All],2,0)</f>
        <v>0</v>
      </c>
      <c r="M1151" s="23" t="s">
        <v>126</v>
      </c>
      <c r="N1151" s="20">
        <f>VLOOKUP(M1151,Table13[#All],2,0)</f>
        <v>0</v>
      </c>
      <c r="O1151" s="23" t="s">
        <v>98</v>
      </c>
      <c r="P1151" s="20">
        <f>VLOOKUP(O1151,Table14[#All],2,0)</f>
        <v>1</v>
      </c>
      <c r="Q1151" s="23" t="s">
        <v>104</v>
      </c>
      <c r="R1151" s="20">
        <f>VLOOKUP(Q1151,Table16[#All],2,0)</f>
        <v>0</v>
      </c>
      <c r="S1151" s="23" t="s">
        <v>111</v>
      </c>
      <c r="T1151" s="20">
        <f>VLOOKUP(S1151,Table17[#All],2,0)</f>
        <v>0</v>
      </c>
      <c r="U1151" s="24">
        <v>143000</v>
      </c>
    </row>
    <row r="1152" spans="1:21">
      <c r="A1152" s="19" t="s">
        <v>89</v>
      </c>
      <c r="B1152" s="20">
        <f>VLOOKUP(A1152,Table7[#All],2,)</f>
        <v>11</v>
      </c>
      <c r="C1152" s="20" t="s">
        <v>91</v>
      </c>
      <c r="D1152" s="20">
        <f>VLOOKUP(C1152,Table8[#All],2,0)</f>
        <v>0</v>
      </c>
      <c r="E1152" s="20" t="s">
        <v>92</v>
      </c>
      <c r="F1152" s="20">
        <f>VLOOKUP(E1152,Table9[#All],2,0)</f>
        <v>0</v>
      </c>
      <c r="G1152" s="20" t="s">
        <v>93</v>
      </c>
      <c r="H1152" s="20">
        <f>VLOOKUP(G1152,Table10[#All],2,0)</f>
        <v>1</v>
      </c>
      <c r="I1152" s="20" t="s">
        <v>98</v>
      </c>
      <c r="J1152" s="20">
        <f>VLOOKUP(I1152,Table11[#All],2,0)</f>
        <v>1</v>
      </c>
      <c r="K1152" s="20" t="s">
        <v>98</v>
      </c>
      <c r="L1152" s="20">
        <f>VLOOKUP(K1152,Table12[#All],2,0)</f>
        <v>0</v>
      </c>
      <c r="M1152" s="20" t="s">
        <v>126</v>
      </c>
      <c r="N1152" s="20">
        <f>VLOOKUP(M1152,Table13[#All],2,0)</f>
        <v>0</v>
      </c>
      <c r="O1152" s="20" t="s">
        <v>119</v>
      </c>
      <c r="P1152" s="20">
        <f>VLOOKUP(O1152,Table14[#All],2,0)</f>
        <v>0</v>
      </c>
      <c r="Q1152" s="20" t="s">
        <v>104</v>
      </c>
      <c r="R1152" s="20">
        <f>VLOOKUP(Q1152,Table16[#All],2,0)</f>
        <v>0</v>
      </c>
      <c r="S1152" s="20" t="s">
        <v>111</v>
      </c>
      <c r="T1152" s="20">
        <f>VLOOKUP(S1152,Table17[#All],2,0)</f>
        <v>0</v>
      </c>
      <c r="U1152" s="21">
        <v>124000</v>
      </c>
    </row>
    <row r="1153" spans="1:21">
      <c r="A1153" s="22" t="s">
        <v>206</v>
      </c>
      <c r="B1153" s="20">
        <f>VLOOKUP(A1153,Table7[#All],2,)</f>
        <v>15</v>
      </c>
      <c r="C1153" s="23" t="s">
        <v>91</v>
      </c>
      <c r="D1153" s="20">
        <f>VLOOKUP(C1153,Table8[#All],2,0)</f>
        <v>0</v>
      </c>
      <c r="E1153" s="23" t="s">
        <v>92</v>
      </c>
      <c r="F1153" s="20">
        <f>VLOOKUP(E1153,Table9[#All],2,0)</f>
        <v>0</v>
      </c>
      <c r="G1153" s="23" t="s">
        <v>93</v>
      </c>
      <c r="H1153" s="20">
        <f>VLOOKUP(G1153,Table10[#All],2,0)</f>
        <v>1</v>
      </c>
      <c r="I1153" s="23" t="s">
        <v>98</v>
      </c>
      <c r="J1153" s="20">
        <f>VLOOKUP(I1153,Table11[#All],2,0)</f>
        <v>1</v>
      </c>
      <c r="K1153" s="23" t="s">
        <v>98</v>
      </c>
      <c r="L1153" s="20">
        <f>VLOOKUP(K1153,Table12[#All],2,0)</f>
        <v>0</v>
      </c>
      <c r="M1153" s="23" t="s">
        <v>98</v>
      </c>
      <c r="N1153" s="20">
        <f>VLOOKUP(M1153,Table13[#All],2,0)</f>
        <v>2</v>
      </c>
      <c r="O1153" s="23" t="s">
        <v>139</v>
      </c>
      <c r="P1153" s="20">
        <f>VLOOKUP(O1153,Table14[#All],2,0)</f>
        <v>3</v>
      </c>
      <c r="Q1153" s="23" t="s">
        <v>104</v>
      </c>
      <c r="R1153" s="20">
        <f>VLOOKUP(Q1153,Table16[#All],2,0)</f>
        <v>0</v>
      </c>
      <c r="S1153" s="23" t="s">
        <v>111</v>
      </c>
      <c r="T1153" s="20">
        <f>VLOOKUP(S1153,Table17[#All],2,0)</f>
        <v>0</v>
      </c>
      <c r="U1153" s="24">
        <v>149900</v>
      </c>
    </row>
    <row r="1154" spans="1:21">
      <c r="A1154" s="19" t="s">
        <v>212</v>
      </c>
      <c r="B1154" s="20">
        <f>VLOOKUP(A1154,Table7[#All],2,)</f>
        <v>2</v>
      </c>
      <c r="C1154" s="20" t="s">
        <v>91</v>
      </c>
      <c r="D1154" s="20">
        <f>VLOOKUP(C1154,Table8[#All],2,0)</f>
        <v>0</v>
      </c>
      <c r="E1154" s="20" t="s">
        <v>92</v>
      </c>
      <c r="F1154" s="20">
        <f>VLOOKUP(E1154,Table9[#All],2,0)</f>
        <v>0</v>
      </c>
      <c r="G1154" s="20" t="s">
        <v>93</v>
      </c>
      <c r="H1154" s="20">
        <f>VLOOKUP(G1154,Table10[#All],2,0)</f>
        <v>1</v>
      </c>
      <c r="I1154" s="20" t="s">
        <v>98</v>
      </c>
      <c r="J1154" s="20">
        <f>VLOOKUP(I1154,Table11[#All],2,0)</f>
        <v>1</v>
      </c>
      <c r="K1154" s="20" t="s">
        <v>98</v>
      </c>
      <c r="L1154" s="20">
        <f>VLOOKUP(K1154,Table12[#All],2,0)</f>
        <v>0</v>
      </c>
      <c r="M1154" s="20" t="s">
        <v>126</v>
      </c>
      <c r="N1154" s="20">
        <f>VLOOKUP(M1154,Table13[#All],2,0)</f>
        <v>0</v>
      </c>
      <c r="O1154" s="20" t="s">
        <v>126</v>
      </c>
      <c r="P1154" s="20">
        <f>VLOOKUP(O1154,Table14[#All],2,0)</f>
        <v>2</v>
      </c>
      <c r="Q1154" s="20" t="s">
        <v>104</v>
      </c>
      <c r="R1154" s="20">
        <f>VLOOKUP(Q1154,Table16[#All],2,0)</f>
        <v>0</v>
      </c>
      <c r="S1154" s="20" t="s">
        <v>172</v>
      </c>
      <c r="T1154" s="20">
        <f>VLOOKUP(S1154,Table17[#All],2,0)</f>
        <v>1</v>
      </c>
      <c r="U1154" s="21">
        <v>230000</v>
      </c>
    </row>
    <row r="1155" spans="1:21">
      <c r="A1155" s="22" t="s">
        <v>214</v>
      </c>
      <c r="B1155" s="20">
        <f>VLOOKUP(A1155,Table7[#All],2,)</f>
        <v>13</v>
      </c>
      <c r="C1155" s="23" t="s">
        <v>91</v>
      </c>
      <c r="D1155" s="20">
        <f>VLOOKUP(C1155,Table8[#All],2,0)</f>
        <v>0</v>
      </c>
      <c r="E1155" s="23" t="s">
        <v>92</v>
      </c>
      <c r="F1155" s="20">
        <f>VLOOKUP(E1155,Table9[#All],2,0)</f>
        <v>0</v>
      </c>
      <c r="G1155" s="23" t="s">
        <v>93</v>
      </c>
      <c r="H1155" s="20">
        <f>VLOOKUP(G1155,Table10[#All],2,0)</f>
        <v>1</v>
      </c>
      <c r="I1155" s="23" t="s">
        <v>98</v>
      </c>
      <c r="J1155" s="20">
        <f>VLOOKUP(I1155,Table11[#All],2,0)</f>
        <v>1</v>
      </c>
      <c r="K1155" s="23" t="s">
        <v>98</v>
      </c>
      <c r="L1155" s="20">
        <f>VLOOKUP(K1155,Table12[#All],2,0)</f>
        <v>0</v>
      </c>
      <c r="M1155" s="23" t="s">
        <v>126</v>
      </c>
      <c r="N1155" s="20">
        <f>VLOOKUP(M1155,Table13[#All],2,0)</f>
        <v>0</v>
      </c>
      <c r="O1155" s="23" t="s">
        <v>98</v>
      </c>
      <c r="P1155" s="20">
        <f>VLOOKUP(O1155,Table14[#All],2,0)</f>
        <v>1</v>
      </c>
      <c r="Q1155" s="23" t="s">
        <v>104</v>
      </c>
      <c r="R1155" s="20">
        <f>VLOOKUP(Q1155,Table16[#All],2,0)</f>
        <v>0</v>
      </c>
      <c r="S1155" s="23" t="s">
        <v>111</v>
      </c>
      <c r="T1155" s="20">
        <f>VLOOKUP(S1155,Table17[#All],2,0)</f>
        <v>0</v>
      </c>
      <c r="U1155" s="24">
        <v>120500</v>
      </c>
    </row>
    <row r="1156" spans="1:21">
      <c r="A1156" s="19" t="s">
        <v>89</v>
      </c>
      <c r="B1156" s="20">
        <f>VLOOKUP(A1156,Table7[#All],2,)</f>
        <v>11</v>
      </c>
      <c r="C1156" s="20" t="s">
        <v>91</v>
      </c>
      <c r="D1156" s="20">
        <f>VLOOKUP(C1156,Table8[#All],2,0)</f>
        <v>0</v>
      </c>
      <c r="E1156" s="20" t="s">
        <v>92</v>
      </c>
      <c r="F1156" s="20">
        <f>VLOOKUP(E1156,Table9[#All],2,0)</f>
        <v>0</v>
      </c>
      <c r="G1156" s="20" t="s">
        <v>122</v>
      </c>
      <c r="H1156" s="20">
        <f>VLOOKUP(G1156,Table10[#All],2,0)</f>
        <v>0</v>
      </c>
      <c r="I1156" s="20" t="s">
        <v>98</v>
      </c>
      <c r="J1156" s="20">
        <f>VLOOKUP(I1156,Table11[#All],2,0)</f>
        <v>1</v>
      </c>
      <c r="K1156" s="20" t="s">
        <v>98</v>
      </c>
      <c r="L1156" s="20">
        <f>VLOOKUP(K1156,Table12[#All],2,0)</f>
        <v>0</v>
      </c>
      <c r="M1156" s="20" t="s">
        <v>98</v>
      </c>
      <c r="N1156" s="20">
        <f>VLOOKUP(M1156,Table13[#All],2,0)</f>
        <v>2</v>
      </c>
      <c r="O1156" s="20" t="s">
        <v>119</v>
      </c>
      <c r="P1156" s="20">
        <f>VLOOKUP(O1156,Table14[#All],2,0)</f>
        <v>0</v>
      </c>
      <c r="Q1156" s="20" t="s">
        <v>104</v>
      </c>
      <c r="R1156" s="20">
        <f>VLOOKUP(Q1156,Table16[#All],2,0)</f>
        <v>0</v>
      </c>
      <c r="S1156" s="20" t="s">
        <v>111</v>
      </c>
      <c r="T1156" s="20">
        <f>VLOOKUP(S1156,Table17[#All],2,0)</f>
        <v>0</v>
      </c>
      <c r="U1156" s="21">
        <v>201800</v>
      </c>
    </row>
    <row r="1157" spans="1:21">
      <c r="A1157" s="22" t="s">
        <v>227</v>
      </c>
      <c r="B1157" s="20">
        <f>VLOOKUP(A1157,Table7[#All],2,)</f>
        <v>1</v>
      </c>
      <c r="C1157" s="23" t="s">
        <v>91</v>
      </c>
      <c r="D1157" s="20">
        <f>VLOOKUP(C1157,Table8[#All],2,0)</f>
        <v>0</v>
      </c>
      <c r="E1157" s="23" t="s">
        <v>92</v>
      </c>
      <c r="F1157" s="20">
        <f>VLOOKUP(E1157,Table9[#All],2,0)</f>
        <v>0</v>
      </c>
      <c r="G1157" s="23" t="s">
        <v>93</v>
      </c>
      <c r="H1157" s="20">
        <f>VLOOKUP(G1157,Table10[#All],2,0)</f>
        <v>1</v>
      </c>
      <c r="I1157" s="23" t="s">
        <v>119</v>
      </c>
      <c r="J1157" s="20">
        <f>VLOOKUP(I1157,Table11[#All],2,0)</f>
        <v>0</v>
      </c>
      <c r="K1157" s="23" t="s">
        <v>98</v>
      </c>
      <c r="L1157" s="20">
        <f>VLOOKUP(K1157,Table12[#All],2,0)</f>
        <v>0</v>
      </c>
      <c r="M1157" s="23" t="s">
        <v>98</v>
      </c>
      <c r="N1157" s="20">
        <f>VLOOKUP(M1157,Table13[#All],2,0)</f>
        <v>2</v>
      </c>
      <c r="O1157" s="23" t="s">
        <v>119</v>
      </c>
      <c r="P1157" s="20">
        <f>VLOOKUP(O1157,Table14[#All],2,0)</f>
        <v>0</v>
      </c>
      <c r="Q1157" s="23" t="s">
        <v>104</v>
      </c>
      <c r="R1157" s="20">
        <f>VLOOKUP(Q1157,Table16[#All],2,0)</f>
        <v>0</v>
      </c>
      <c r="S1157" s="23" t="s">
        <v>111</v>
      </c>
      <c r="T1157" s="20">
        <f>VLOOKUP(S1157,Table17[#All],2,0)</f>
        <v>0</v>
      </c>
      <c r="U1157" s="24">
        <v>218000</v>
      </c>
    </row>
    <row r="1158" spans="1:21">
      <c r="A1158" s="19" t="s">
        <v>89</v>
      </c>
      <c r="B1158" s="20">
        <f>VLOOKUP(A1158,Table7[#All],2,)</f>
        <v>11</v>
      </c>
      <c r="C1158" s="20" t="s">
        <v>91</v>
      </c>
      <c r="D1158" s="20">
        <f>VLOOKUP(C1158,Table8[#All],2,0)</f>
        <v>0</v>
      </c>
      <c r="E1158" s="20" t="s">
        <v>92</v>
      </c>
      <c r="F1158" s="20">
        <f>VLOOKUP(E1158,Table9[#All],2,0)</f>
        <v>0</v>
      </c>
      <c r="G1158" s="20" t="s">
        <v>158</v>
      </c>
      <c r="H1158" s="20">
        <f>VLOOKUP(G1158,Table10[#All],2,0)</f>
        <v>5</v>
      </c>
      <c r="I1158" s="20" t="s">
        <v>98</v>
      </c>
      <c r="J1158" s="20">
        <f>VLOOKUP(I1158,Table11[#All],2,0)</f>
        <v>1</v>
      </c>
      <c r="K1158" s="20" t="s">
        <v>98</v>
      </c>
      <c r="L1158" s="20">
        <f>VLOOKUP(K1158,Table12[#All],2,0)</f>
        <v>0</v>
      </c>
      <c r="M1158" s="20" t="s">
        <v>119</v>
      </c>
      <c r="N1158" s="20">
        <f>VLOOKUP(M1158,Table13[#All],2,0)</f>
        <v>1</v>
      </c>
      <c r="O1158" s="20" t="s">
        <v>119</v>
      </c>
      <c r="P1158" s="20">
        <f>VLOOKUP(O1158,Table14[#All],2,0)</f>
        <v>0</v>
      </c>
      <c r="Q1158" s="20" t="s">
        <v>104</v>
      </c>
      <c r="R1158" s="20">
        <f>VLOOKUP(Q1158,Table16[#All],2,0)</f>
        <v>0</v>
      </c>
      <c r="S1158" s="20" t="s">
        <v>111</v>
      </c>
      <c r="T1158" s="20">
        <f>VLOOKUP(S1158,Table17[#All],2,0)</f>
        <v>0</v>
      </c>
      <c r="U1158" s="21">
        <v>179900</v>
      </c>
    </row>
    <row r="1159" spans="1:21">
      <c r="A1159" s="22" t="s">
        <v>147</v>
      </c>
      <c r="B1159" s="20">
        <f>VLOOKUP(A1159,Table7[#All],2,)</f>
        <v>10</v>
      </c>
      <c r="C1159" s="23" t="s">
        <v>91</v>
      </c>
      <c r="D1159" s="20">
        <f>VLOOKUP(C1159,Table8[#All],2,0)</f>
        <v>0</v>
      </c>
      <c r="E1159" s="23" t="s">
        <v>142</v>
      </c>
      <c r="F1159" s="20">
        <f>VLOOKUP(E1159,Table9[#All],2,0)</f>
        <v>4</v>
      </c>
      <c r="G1159" s="23" t="s">
        <v>93</v>
      </c>
      <c r="H1159" s="20">
        <f>VLOOKUP(G1159,Table10[#All],2,0)</f>
        <v>1</v>
      </c>
      <c r="I1159" s="23" t="s">
        <v>119</v>
      </c>
      <c r="J1159" s="20">
        <f>VLOOKUP(I1159,Table11[#All],2,0)</f>
        <v>0</v>
      </c>
      <c r="K1159" s="23" t="s">
        <v>98</v>
      </c>
      <c r="L1159" s="20">
        <f>VLOOKUP(K1159,Table12[#All],2,0)</f>
        <v>0</v>
      </c>
      <c r="M1159" s="23" t="s">
        <v>126</v>
      </c>
      <c r="N1159" s="20">
        <f>VLOOKUP(M1159,Table13[#All],2,0)</f>
        <v>0</v>
      </c>
      <c r="O1159" s="23" t="s">
        <v>119</v>
      </c>
      <c r="P1159" s="20">
        <f>VLOOKUP(O1159,Table14[#All],2,0)</f>
        <v>0</v>
      </c>
      <c r="Q1159" s="23" t="s">
        <v>104</v>
      </c>
      <c r="R1159" s="20">
        <f>VLOOKUP(Q1159,Table16[#All],2,0)</f>
        <v>0</v>
      </c>
      <c r="S1159" s="23" t="s">
        <v>111</v>
      </c>
      <c r="T1159" s="20">
        <f>VLOOKUP(S1159,Table17[#All],2,0)</f>
        <v>0</v>
      </c>
      <c r="U1159" s="24">
        <v>230000</v>
      </c>
    </row>
    <row r="1160" spans="1:21">
      <c r="A1160" s="19" t="s">
        <v>163</v>
      </c>
      <c r="B1160" s="20">
        <f>VLOOKUP(A1160,Table7[#All],2,)</f>
        <v>5</v>
      </c>
      <c r="C1160" s="20" t="s">
        <v>90</v>
      </c>
      <c r="D1160" s="20">
        <f>VLOOKUP(C1160,Table8[#All],2,0)</f>
        <v>1</v>
      </c>
      <c r="E1160" s="20" t="s">
        <v>92</v>
      </c>
      <c r="F1160" s="20">
        <f>VLOOKUP(E1160,Table9[#All],2,0)</f>
        <v>0</v>
      </c>
      <c r="G1160" s="20" t="s">
        <v>93</v>
      </c>
      <c r="H1160" s="20">
        <f>VLOOKUP(G1160,Table10[#All],2,0)</f>
        <v>1</v>
      </c>
      <c r="I1160" s="20" t="s">
        <v>119</v>
      </c>
      <c r="J1160" s="20">
        <f>VLOOKUP(I1160,Table11[#All],2,0)</f>
        <v>0</v>
      </c>
      <c r="K1160" s="20" t="s">
        <v>98</v>
      </c>
      <c r="L1160" s="20">
        <f>VLOOKUP(K1160,Table12[#All],2,0)</f>
        <v>0</v>
      </c>
      <c r="M1160" s="20" t="s">
        <v>126</v>
      </c>
      <c r="N1160" s="20">
        <f>VLOOKUP(M1160,Table13[#All],2,0)</f>
        <v>0</v>
      </c>
      <c r="O1160" s="20" t="s">
        <v>119</v>
      </c>
      <c r="P1160" s="20">
        <f>VLOOKUP(O1160,Table14[#All],2,0)</f>
        <v>0</v>
      </c>
      <c r="Q1160" s="20" t="s">
        <v>104</v>
      </c>
      <c r="R1160" s="20">
        <f>VLOOKUP(Q1160,Table16[#All],2,0)</f>
        <v>0</v>
      </c>
      <c r="S1160" s="20" t="s">
        <v>150</v>
      </c>
      <c r="T1160" s="20">
        <f>VLOOKUP(S1160,Table17[#All],2,0)</f>
        <v>2</v>
      </c>
      <c r="U1160" s="21">
        <v>235128</v>
      </c>
    </row>
    <row r="1161" spans="1:21">
      <c r="A1161" s="22" t="s">
        <v>175</v>
      </c>
      <c r="B1161" s="20">
        <f>VLOOKUP(A1161,Table7[#All],2,)</f>
        <v>6</v>
      </c>
      <c r="C1161" s="23" t="s">
        <v>91</v>
      </c>
      <c r="D1161" s="20">
        <f>VLOOKUP(C1161,Table8[#All],2,0)</f>
        <v>0</v>
      </c>
      <c r="E1161" s="23" t="s">
        <v>92</v>
      </c>
      <c r="F1161" s="20">
        <f>VLOOKUP(E1161,Table9[#All],2,0)</f>
        <v>0</v>
      </c>
      <c r="G1161" s="23" t="s">
        <v>122</v>
      </c>
      <c r="H1161" s="20">
        <f>VLOOKUP(G1161,Table10[#All],2,0)</f>
        <v>0</v>
      </c>
      <c r="I1161" s="23" t="s">
        <v>98</v>
      </c>
      <c r="J1161" s="20">
        <f>VLOOKUP(I1161,Table11[#All],2,0)</f>
        <v>1</v>
      </c>
      <c r="K1161" s="23" t="s">
        <v>98</v>
      </c>
      <c r="L1161" s="20">
        <f>VLOOKUP(K1161,Table12[#All],2,0)</f>
        <v>0</v>
      </c>
      <c r="M1161" s="23" t="s">
        <v>98</v>
      </c>
      <c r="N1161" s="20">
        <f>VLOOKUP(M1161,Table13[#All],2,0)</f>
        <v>2</v>
      </c>
      <c r="O1161" s="23" t="s">
        <v>119</v>
      </c>
      <c r="P1161" s="20">
        <f>VLOOKUP(O1161,Table14[#All],2,0)</f>
        <v>0</v>
      </c>
      <c r="Q1161" s="23" t="s">
        <v>104</v>
      </c>
      <c r="R1161" s="20">
        <f>VLOOKUP(Q1161,Table16[#All],2,0)</f>
        <v>0</v>
      </c>
      <c r="S1161" s="23" t="s">
        <v>111</v>
      </c>
      <c r="T1161" s="20">
        <f>VLOOKUP(S1161,Table17[#All],2,0)</f>
        <v>0</v>
      </c>
      <c r="U1161" s="24">
        <v>185000</v>
      </c>
    </row>
    <row r="1162" spans="1:21">
      <c r="A1162" s="19" t="s">
        <v>145</v>
      </c>
      <c r="B1162" s="20">
        <f>VLOOKUP(A1162,Table7[#All],2,)</f>
        <v>20</v>
      </c>
      <c r="C1162" s="20" t="s">
        <v>91</v>
      </c>
      <c r="D1162" s="20">
        <f>VLOOKUP(C1162,Table8[#All],2,0)</f>
        <v>0</v>
      </c>
      <c r="E1162" s="20" t="s">
        <v>142</v>
      </c>
      <c r="F1162" s="20">
        <f>VLOOKUP(E1162,Table9[#All],2,0)</f>
        <v>4</v>
      </c>
      <c r="G1162" s="20" t="s">
        <v>122</v>
      </c>
      <c r="H1162" s="20">
        <f>VLOOKUP(G1162,Table10[#All],2,0)</f>
        <v>0</v>
      </c>
      <c r="I1162" s="20" t="s">
        <v>119</v>
      </c>
      <c r="J1162" s="20">
        <f>VLOOKUP(I1162,Table11[#All],2,0)</f>
        <v>0</v>
      </c>
      <c r="K1162" s="20" t="s">
        <v>98</v>
      </c>
      <c r="L1162" s="20">
        <f>VLOOKUP(K1162,Table12[#All],2,0)</f>
        <v>0</v>
      </c>
      <c r="M1162" s="20" t="s">
        <v>139</v>
      </c>
      <c r="N1162" s="20">
        <f>VLOOKUP(M1162,Table13[#All],2,0)</f>
        <v>3</v>
      </c>
      <c r="O1162" s="20" t="s">
        <v>98</v>
      </c>
      <c r="P1162" s="20">
        <f>VLOOKUP(O1162,Table14[#All],2,0)</f>
        <v>1</v>
      </c>
      <c r="Q1162" s="20" t="s">
        <v>104</v>
      </c>
      <c r="R1162" s="20">
        <f>VLOOKUP(Q1162,Table16[#All],2,0)</f>
        <v>0</v>
      </c>
      <c r="S1162" s="20" t="s">
        <v>111</v>
      </c>
      <c r="T1162" s="20">
        <f>VLOOKUP(S1162,Table17[#All],2,0)</f>
        <v>0</v>
      </c>
      <c r="U1162" s="21">
        <v>146000</v>
      </c>
    </row>
    <row r="1163" spans="1:21">
      <c r="A1163" s="22" t="s">
        <v>212</v>
      </c>
      <c r="B1163" s="20">
        <f>VLOOKUP(A1163,Table7[#All],2,)</f>
        <v>2</v>
      </c>
      <c r="C1163" s="23" t="s">
        <v>151</v>
      </c>
      <c r="D1163" s="20">
        <f>VLOOKUP(C1163,Table8[#All],2,0)</f>
        <v>2</v>
      </c>
      <c r="E1163" s="23" t="s">
        <v>92</v>
      </c>
      <c r="F1163" s="20">
        <f>VLOOKUP(E1163,Table9[#All],2,0)</f>
        <v>0</v>
      </c>
      <c r="G1163" s="23" t="s">
        <v>93</v>
      </c>
      <c r="H1163" s="20">
        <f>VLOOKUP(G1163,Table10[#All],2,0)</f>
        <v>1</v>
      </c>
      <c r="I1163" s="23" t="s">
        <v>98</v>
      </c>
      <c r="J1163" s="20">
        <f>VLOOKUP(I1163,Table11[#All],2,0)</f>
        <v>1</v>
      </c>
      <c r="K1163" s="23" t="s">
        <v>98</v>
      </c>
      <c r="L1163" s="20">
        <f>VLOOKUP(K1163,Table12[#All],2,0)</f>
        <v>0</v>
      </c>
      <c r="M1163" s="23" t="s">
        <v>126</v>
      </c>
      <c r="N1163" s="20">
        <f>VLOOKUP(M1163,Table13[#All],2,0)</f>
        <v>0</v>
      </c>
      <c r="O1163" s="23" t="s">
        <v>119</v>
      </c>
      <c r="P1163" s="20">
        <f>VLOOKUP(O1163,Table14[#All],2,0)</f>
        <v>0</v>
      </c>
      <c r="Q1163" s="23" t="s">
        <v>104</v>
      </c>
      <c r="R1163" s="20">
        <f>VLOOKUP(Q1163,Table16[#All],2,0)</f>
        <v>0</v>
      </c>
      <c r="S1163" s="23" t="s">
        <v>111</v>
      </c>
      <c r="T1163" s="20">
        <f>VLOOKUP(S1163,Table17[#All],2,0)</f>
        <v>0</v>
      </c>
      <c r="U1163" s="24">
        <v>224000</v>
      </c>
    </row>
    <row r="1164" spans="1:21">
      <c r="A1164" s="19" t="s">
        <v>169</v>
      </c>
      <c r="B1164" s="20">
        <f>VLOOKUP(A1164,Table7[#All],2,)</f>
        <v>9</v>
      </c>
      <c r="C1164" s="20" t="s">
        <v>91</v>
      </c>
      <c r="D1164" s="20">
        <f>VLOOKUP(C1164,Table8[#All],2,0)</f>
        <v>0</v>
      </c>
      <c r="E1164" s="20" t="s">
        <v>92</v>
      </c>
      <c r="F1164" s="20">
        <f>VLOOKUP(E1164,Table9[#All],2,0)</f>
        <v>0</v>
      </c>
      <c r="G1164" s="20" t="s">
        <v>93</v>
      </c>
      <c r="H1164" s="20">
        <f>VLOOKUP(G1164,Table10[#All],2,0)</f>
        <v>1</v>
      </c>
      <c r="I1164" s="20" t="s">
        <v>119</v>
      </c>
      <c r="J1164" s="20">
        <f>VLOOKUP(I1164,Table11[#All],2,0)</f>
        <v>0</v>
      </c>
      <c r="K1164" s="20" t="s">
        <v>98</v>
      </c>
      <c r="L1164" s="20">
        <f>VLOOKUP(K1164,Table12[#All],2,0)</f>
        <v>0</v>
      </c>
      <c r="M1164" s="20" t="s">
        <v>119</v>
      </c>
      <c r="N1164" s="20">
        <f>VLOOKUP(M1164,Table13[#All],2,0)</f>
        <v>1</v>
      </c>
      <c r="O1164" s="20" t="s">
        <v>98</v>
      </c>
      <c r="P1164" s="20">
        <f>VLOOKUP(O1164,Table14[#All],2,0)</f>
        <v>1</v>
      </c>
      <c r="Q1164" s="20" t="s">
        <v>104</v>
      </c>
      <c r="R1164" s="20">
        <f>VLOOKUP(Q1164,Table16[#All],2,0)</f>
        <v>0</v>
      </c>
      <c r="S1164" s="20" t="s">
        <v>111</v>
      </c>
      <c r="T1164" s="20">
        <f>VLOOKUP(S1164,Table17[#All],2,0)</f>
        <v>0</v>
      </c>
      <c r="U1164" s="21">
        <v>129000</v>
      </c>
    </row>
    <row r="1165" spans="1:21">
      <c r="A1165" s="22" t="s">
        <v>169</v>
      </c>
      <c r="B1165" s="20">
        <f>VLOOKUP(A1165,Table7[#All],2,)</f>
        <v>9</v>
      </c>
      <c r="C1165" s="23" t="s">
        <v>90</v>
      </c>
      <c r="D1165" s="20">
        <f>VLOOKUP(C1165,Table8[#All],2,0)</f>
        <v>1</v>
      </c>
      <c r="E1165" s="23" t="s">
        <v>179</v>
      </c>
      <c r="F1165" s="20">
        <f>VLOOKUP(E1165,Table9[#All],2,0)</f>
        <v>2</v>
      </c>
      <c r="G1165" s="23" t="s">
        <v>183</v>
      </c>
      <c r="H1165" s="20">
        <f>VLOOKUP(G1165,Table10[#All],2,0)</f>
        <v>4</v>
      </c>
      <c r="I1165" s="23" t="s">
        <v>119</v>
      </c>
      <c r="J1165" s="20">
        <f>VLOOKUP(I1165,Table11[#All],2,0)</f>
        <v>0</v>
      </c>
      <c r="K1165" s="23" t="s">
        <v>98</v>
      </c>
      <c r="L1165" s="20">
        <f>VLOOKUP(K1165,Table12[#All],2,0)</f>
        <v>0</v>
      </c>
      <c r="M1165" s="23" t="s">
        <v>98</v>
      </c>
      <c r="N1165" s="20">
        <f>VLOOKUP(M1165,Table13[#All],2,0)</f>
        <v>2</v>
      </c>
      <c r="O1165" s="23" t="s">
        <v>98</v>
      </c>
      <c r="P1165" s="20">
        <f>VLOOKUP(O1165,Table14[#All],2,0)</f>
        <v>1</v>
      </c>
      <c r="Q1165" s="23" t="s">
        <v>104</v>
      </c>
      <c r="R1165" s="20">
        <f>VLOOKUP(Q1165,Table16[#All],2,0)</f>
        <v>0</v>
      </c>
      <c r="S1165" s="23" t="s">
        <v>216</v>
      </c>
      <c r="T1165" s="20">
        <f>VLOOKUP(S1165,Table17[#All],2,0)</f>
        <v>4</v>
      </c>
      <c r="U1165" s="24">
        <v>108959</v>
      </c>
    </row>
    <row r="1166" spans="1:21">
      <c r="A1166" s="19" t="s">
        <v>227</v>
      </c>
      <c r="B1166" s="20">
        <f>VLOOKUP(A1166,Table7[#All],2,)</f>
        <v>1</v>
      </c>
      <c r="C1166" s="20" t="s">
        <v>90</v>
      </c>
      <c r="D1166" s="20">
        <f>VLOOKUP(C1166,Table8[#All],2,0)</f>
        <v>1</v>
      </c>
      <c r="E1166" s="20" t="s">
        <v>92</v>
      </c>
      <c r="F1166" s="20">
        <f>VLOOKUP(E1166,Table9[#All],2,0)</f>
        <v>0</v>
      </c>
      <c r="G1166" s="20" t="s">
        <v>158</v>
      </c>
      <c r="H1166" s="20">
        <f>VLOOKUP(G1166,Table10[#All],2,0)</f>
        <v>5</v>
      </c>
      <c r="I1166" s="20" t="s">
        <v>119</v>
      </c>
      <c r="J1166" s="20">
        <f>VLOOKUP(I1166,Table11[#All],2,0)</f>
        <v>0</v>
      </c>
      <c r="K1166" s="20" t="s">
        <v>98</v>
      </c>
      <c r="L1166" s="20">
        <f>VLOOKUP(K1166,Table12[#All],2,0)</f>
        <v>0</v>
      </c>
      <c r="M1166" s="20" t="s">
        <v>126</v>
      </c>
      <c r="N1166" s="20">
        <f>VLOOKUP(M1166,Table13[#All],2,0)</f>
        <v>0</v>
      </c>
      <c r="O1166" s="20" t="s">
        <v>119</v>
      </c>
      <c r="P1166" s="20">
        <f>VLOOKUP(O1166,Table14[#All],2,0)</f>
        <v>0</v>
      </c>
      <c r="Q1166" s="20" t="s">
        <v>104</v>
      </c>
      <c r="R1166" s="20">
        <f>VLOOKUP(Q1166,Table16[#All],2,0)</f>
        <v>0</v>
      </c>
      <c r="S1166" s="20" t="s">
        <v>111</v>
      </c>
      <c r="T1166" s="20">
        <f>VLOOKUP(S1166,Table17[#All],2,0)</f>
        <v>0</v>
      </c>
      <c r="U1166" s="21">
        <v>194000</v>
      </c>
    </row>
    <row r="1167" spans="1:21">
      <c r="A1167" s="22" t="s">
        <v>147</v>
      </c>
      <c r="B1167" s="20">
        <f>VLOOKUP(A1167,Table7[#All],2,)</f>
        <v>10</v>
      </c>
      <c r="C1167" s="23" t="s">
        <v>91</v>
      </c>
      <c r="D1167" s="20">
        <f>VLOOKUP(C1167,Table8[#All],2,0)</f>
        <v>0</v>
      </c>
      <c r="E1167" s="23" t="s">
        <v>92</v>
      </c>
      <c r="F1167" s="20">
        <f>VLOOKUP(E1167,Table9[#All],2,0)</f>
        <v>0</v>
      </c>
      <c r="G1167" s="23" t="s">
        <v>93</v>
      </c>
      <c r="H1167" s="20">
        <f>VLOOKUP(G1167,Table10[#All],2,0)</f>
        <v>1</v>
      </c>
      <c r="I1167" s="23" t="s">
        <v>119</v>
      </c>
      <c r="J1167" s="20">
        <f>VLOOKUP(I1167,Table11[#All],2,0)</f>
        <v>0</v>
      </c>
      <c r="K1167" s="23" t="s">
        <v>98</v>
      </c>
      <c r="L1167" s="20">
        <f>VLOOKUP(K1167,Table12[#All],2,0)</f>
        <v>0</v>
      </c>
      <c r="M1167" s="23" t="s">
        <v>126</v>
      </c>
      <c r="N1167" s="20">
        <f>VLOOKUP(M1167,Table13[#All],2,0)</f>
        <v>0</v>
      </c>
      <c r="O1167" s="23" t="s">
        <v>119</v>
      </c>
      <c r="P1167" s="20">
        <f>VLOOKUP(O1167,Table14[#All],2,0)</f>
        <v>0</v>
      </c>
      <c r="Q1167" s="23" t="s">
        <v>104</v>
      </c>
      <c r="R1167" s="20">
        <f>VLOOKUP(Q1167,Table16[#All],2,0)</f>
        <v>0</v>
      </c>
      <c r="S1167" s="23" t="s">
        <v>150</v>
      </c>
      <c r="T1167" s="20">
        <f>VLOOKUP(S1167,Table17[#All],2,0)</f>
        <v>2</v>
      </c>
      <c r="U1167" s="24">
        <v>233170</v>
      </c>
    </row>
    <row r="1168" spans="1:21">
      <c r="A1168" s="19" t="s">
        <v>209</v>
      </c>
      <c r="B1168" s="20">
        <f>VLOOKUP(A1168,Table7[#All],2,)</f>
        <v>0</v>
      </c>
      <c r="C1168" s="20" t="s">
        <v>91</v>
      </c>
      <c r="D1168" s="20">
        <f>VLOOKUP(C1168,Table8[#All],2,0)</f>
        <v>0</v>
      </c>
      <c r="E1168" s="20" t="s">
        <v>92</v>
      </c>
      <c r="F1168" s="20">
        <f>VLOOKUP(E1168,Table9[#All],2,0)</f>
        <v>0</v>
      </c>
      <c r="G1168" s="20" t="s">
        <v>93</v>
      </c>
      <c r="H1168" s="20">
        <f>VLOOKUP(G1168,Table10[#All],2,0)</f>
        <v>1</v>
      </c>
      <c r="I1168" s="20" t="s">
        <v>119</v>
      </c>
      <c r="J1168" s="20">
        <f>VLOOKUP(I1168,Table11[#All],2,0)</f>
        <v>0</v>
      </c>
      <c r="K1168" s="20" t="s">
        <v>98</v>
      </c>
      <c r="L1168" s="20">
        <f>VLOOKUP(K1168,Table12[#All],2,0)</f>
        <v>0</v>
      </c>
      <c r="M1168" s="20" t="s">
        <v>126</v>
      </c>
      <c r="N1168" s="20">
        <f>VLOOKUP(M1168,Table13[#All],2,0)</f>
        <v>0</v>
      </c>
      <c r="O1168" s="20" t="s">
        <v>119</v>
      </c>
      <c r="P1168" s="20">
        <f>VLOOKUP(O1168,Table14[#All],2,0)</f>
        <v>0</v>
      </c>
      <c r="Q1168" s="20" t="s">
        <v>104</v>
      </c>
      <c r="R1168" s="20">
        <f>VLOOKUP(Q1168,Table16[#All],2,0)</f>
        <v>0</v>
      </c>
      <c r="S1168" s="20" t="s">
        <v>111</v>
      </c>
      <c r="T1168" s="20">
        <f>VLOOKUP(S1168,Table17[#All],2,0)</f>
        <v>0</v>
      </c>
      <c r="U1168" s="21">
        <v>245350</v>
      </c>
    </row>
    <row r="1169" spans="1:21">
      <c r="A1169" s="22" t="s">
        <v>121</v>
      </c>
      <c r="B1169" s="20">
        <f>VLOOKUP(A1169,Table7[#All],2,)</f>
        <v>17</v>
      </c>
      <c r="C1169" s="23" t="s">
        <v>225</v>
      </c>
      <c r="D1169" s="20">
        <f>VLOOKUP(C1169,Table8[#All],2,0)</f>
        <v>6</v>
      </c>
      <c r="E1169" s="23" t="s">
        <v>92</v>
      </c>
      <c r="F1169" s="20">
        <f>VLOOKUP(E1169,Table9[#All],2,0)</f>
        <v>0</v>
      </c>
      <c r="G1169" s="23" t="s">
        <v>122</v>
      </c>
      <c r="H1169" s="20">
        <f>VLOOKUP(G1169,Table10[#All],2,0)</f>
        <v>0</v>
      </c>
      <c r="I1169" s="23" t="s">
        <v>119</v>
      </c>
      <c r="J1169" s="20">
        <f>VLOOKUP(I1169,Table11[#All],2,0)</f>
        <v>0</v>
      </c>
      <c r="K1169" s="23" t="s">
        <v>98</v>
      </c>
      <c r="L1169" s="20">
        <f>VLOOKUP(K1169,Table12[#All],2,0)</f>
        <v>0</v>
      </c>
      <c r="M1169" s="23" t="s">
        <v>126</v>
      </c>
      <c r="N1169" s="20">
        <f>VLOOKUP(M1169,Table13[#All],2,0)</f>
        <v>0</v>
      </c>
      <c r="O1169" s="23" t="s">
        <v>98</v>
      </c>
      <c r="P1169" s="20">
        <f>VLOOKUP(O1169,Table14[#All],2,0)</f>
        <v>1</v>
      </c>
      <c r="Q1169" s="23" t="s">
        <v>104</v>
      </c>
      <c r="R1169" s="20">
        <f>VLOOKUP(Q1169,Table16[#All],2,0)</f>
        <v>0</v>
      </c>
      <c r="S1169" s="23" t="s">
        <v>111</v>
      </c>
      <c r="T1169" s="20">
        <f>VLOOKUP(S1169,Table17[#All],2,0)</f>
        <v>0</v>
      </c>
      <c r="U1169" s="24">
        <v>173000</v>
      </c>
    </row>
    <row r="1170" spans="1:21">
      <c r="A1170" s="19" t="s">
        <v>206</v>
      </c>
      <c r="B1170" s="20">
        <f>VLOOKUP(A1170,Table7[#All],2,)</f>
        <v>15</v>
      </c>
      <c r="C1170" s="20" t="s">
        <v>91</v>
      </c>
      <c r="D1170" s="20">
        <f>VLOOKUP(C1170,Table8[#All],2,0)</f>
        <v>0</v>
      </c>
      <c r="E1170" s="20" t="s">
        <v>92</v>
      </c>
      <c r="F1170" s="20">
        <f>VLOOKUP(E1170,Table9[#All],2,0)</f>
        <v>0</v>
      </c>
      <c r="G1170" s="20" t="s">
        <v>122</v>
      </c>
      <c r="H1170" s="20">
        <f>VLOOKUP(G1170,Table10[#All],2,0)</f>
        <v>0</v>
      </c>
      <c r="I1170" s="20" t="s">
        <v>98</v>
      </c>
      <c r="J1170" s="20">
        <f>VLOOKUP(I1170,Table11[#All],2,0)</f>
        <v>1</v>
      </c>
      <c r="K1170" s="20" t="s">
        <v>98</v>
      </c>
      <c r="L1170" s="20">
        <f>VLOOKUP(K1170,Table12[#All],2,0)</f>
        <v>0</v>
      </c>
      <c r="M1170" s="20" t="s">
        <v>126</v>
      </c>
      <c r="N1170" s="20">
        <f>VLOOKUP(M1170,Table13[#All],2,0)</f>
        <v>0</v>
      </c>
      <c r="O1170" s="20" t="s">
        <v>119</v>
      </c>
      <c r="P1170" s="20">
        <f>VLOOKUP(O1170,Table14[#All],2,0)</f>
        <v>0</v>
      </c>
      <c r="Q1170" s="20" t="s">
        <v>104</v>
      </c>
      <c r="R1170" s="20">
        <f>VLOOKUP(Q1170,Table16[#All],2,0)</f>
        <v>0</v>
      </c>
      <c r="S1170" s="20" t="s">
        <v>111</v>
      </c>
      <c r="T1170" s="20">
        <f>VLOOKUP(S1170,Table17[#All],2,0)</f>
        <v>0</v>
      </c>
      <c r="U1170" s="21">
        <v>235000</v>
      </c>
    </row>
    <row r="1171" spans="1:21">
      <c r="A1171" s="22" t="s">
        <v>162</v>
      </c>
      <c r="B1171" s="20">
        <f>VLOOKUP(A1171,Table7[#All],2,)</f>
        <v>3</v>
      </c>
      <c r="C1171" s="23" t="s">
        <v>91</v>
      </c>
      <c r="D1171" s="20">
        <f>VLOOKUP(C1171,Table8[#All],2,0)</f>
        <v>0</v>
      </c>
      <c r="E1171" s="23" t="s">
        <v>92</v>
      </c>
      <c r="F1171" s="20">
        <f>VLOOKUP(E1171,Table9[#All],2,0)</f>
        <v>0</v>
      </c>
      <c r="G1171" s="23" t="s">
        <v>122</v>
      </c>
      <c r="H1171" s="20">
        <f>VLOOKUP(G1171,Table10[#All],2,0)</f>
        <v>0</v>
      </c>
      <c r="I1171" s="23" t="s">
        <v>126</v>
      </c>
      <c r="J1171" s="20">
        <f>VLOOKUP(I1171,Table11[#All],2,0)</f>
        <v>2</v>
      </c>
      <c r="K1171" s="23" t="s">
        <v>98</v>
      </c>
      <c r="L1171" s="20">
        <f>VLOOKUP(K1171,Table12[#All],2,0)</f>
        <v>0</v>
      </c>
      <c r="M1171" s="23" t="s">
        <v>126</v>
      </c>
      <c r="N1171" s="20">
        <f>VLOOKUP(M1171,Table13[#All],2,0)</f>
        <v>0</v>
      </c>
      <c r="O1171" s="23" t="s">
        <v>119</v>
      </c>
      <c r="P1171" s="20">
        <f>VLOOKUP(O1171,Table14[#All],2,0)</f>
        <v>0</v>
      </c>
      <c r="Q1171" s="23" t="s">
        <v>104</v>
      </c>
      <c r="R1171" s="20">
        <f>VLOOKUP(Q1171,Table16[#All],2,0)</f>
        <v>0</v>
      </c>
      <c r="S1171" s="23" t="s">
        <v>111</v>
      </c>
      <c r="T1171" s="20">
        <f>VLOOKUP(S1171,Table17[#All],2,0)</f>
        <v>0</v>
      </c>
      <c r="U1171" s="24">
        <v>625000</v>
      </c>
    </row>
    <row r="1172" spans="1:21">
      <c r="A1172" s="19" t="s">
        <v>217</v>
      </c>
      <c r="B1172" s="20">
        <f>VLOOKUP(A1172,Table7[#All],2,)</f>
        <v>4</v>
      </c>
      <c r="C1172" s="20" t="s">
        <v>91</v>
      </c>
      <c r="D1172" s="20">
        <f>VLOOKUP(C1172,Table8[#All],2,0)</f>
        <v>0</v>
      </c>
      <c r="E1172" s="20" t="s">
        <v>92</v>
      </c>
      <c r="F1172" s="20">
        <f>VLOOKUP(E1172,Table9[#All],2,0)</f>
        <v>0</v>
      </c>
      <c r="G1172" s="20" t="s">
        <v>158</v>
      </c>
      <c r="H1172" s="20">
        <f>VLOOKUP(G1172,Table10[#All],2,0)</f>
        <v>5</v>
      </c>
      <c r="I1172" s="20" t="s">
        <v>98</v>
      </c>
      <c r="J1172" s="20">
        <f>VLOOKUP(I1172,Table11[#All],2,0)</f>
        <v>1</v>
      </c>
      <c r="K1172" s="20" t="s">
        <v>98</v>
      </c>
      <c r="L1172" s="20">
        <f>VLOOKUP(K1172,Table12[#All],2,0)</f>
        <v>0</v>
      </c>
      <c r="M1172" s="20" t="s">
        <v>98</v>
      </c>
      <c r="N1172" s="20">
        <f>VLOOKUP(M1172,Table13[#All],2,0)</f>
        <v>2</v>
      </c>
      <c r="O1172" s="20" t="s">
        <v>98</v>
      </c>
      <c r="P1172" s="20">
        <f>VLOOKUP(O1172,Table14[#All],2,0)</f>
        <v>1</v>
      </c>
      <c r="Q1172" s="20" t="s">
        <v>104</v>
      </c>
      <c r="R1172" s="20">
        <f>VLOOKUP(Q1172,Table16[#All],2,0)</f>
        <v>0</v>
      </c>
      <c r="S1172" s="20" t="s">
        <v>111</v>
      </c>
      <c r="T1172" s="20">
        <f>VLOOKUP(S1172,Table17[#All],2,0)</f>
        <v>0</v>
      </c>
      <c r="U1172" s="21">
        <v>171000</v>
      </c>
    </row>
    <row r="1173" spans="1:21">
      <c r="A1173" s="22" t="s">
        <v>89</v>
      </c>
      <c r="B1173" s="20">
        <f>VLOOKUP(A1173,Table7[#All],2,)</f>
        <v>11</v>
      </c>
      <c r="C1173" s="23" t="s">
        <v>91</v>
      </c>
      <c r="D1173" s="20">
        <f>VLOOKUP(C1173,Table8[#All],2,0)</f>
        <v>0</v>
      </c>
      <c r="E1173" s="23" t="s">
        <v>92</v>
      </c>
      <c r="F1173" s="20">
        <f>VLOOKUP(E1173,Table9[#All],2,0)</f>
        <v>0</v>
      </c>
      <c r="G1173" s="23" t="s">
        <v>93</v>
      </c>
      <c r="H1173" s="20">
        <f>VLOOKUP(G1173,Table10[#All],2,0)</f>
        <v>1</v>
      </c>
      <c r="I1173" s="23" t="s">
        <v>98</v>
      </c>
      <c r="J1173" s="20">
        <f>VLOOKUP(I1173,Table11[#All],2,0)</f>
        <v>1</v>
      </c>
      <c r="K1173" s="23" t="s">
        <v>98</v>
      </c>
      <c r="L1173" s="20">
        <f>VLOOKUP(K1173,Table12[#All],2,0)</f>
        <v>0</v>
      </c>
      <c r="M1173" s="23" t="s">
        <v>126</v>
      </c>
      <c r="N1173" s="20">
        <f>VLOOKUP(M1173,Table13[#All],2,0)</f>
        <v>0</v>
      </c>
      <c r="O1173" s="23" t="s">
        <v>98</v>
      </c>
      <c r="P1173" s="20">
        <f>VLOOKUP(O1173,Table14[#All],2,0)</f>
        <v>1</v>
      </c>
      <c r="Q1173" s="23" t="s">
        <v>104</v>
      </c>
      <c r="R1173" s="20">
        <f>VLOOKUP(Q1173,Table16[#All],2,0)</f>
        <v>0</v>
      </c>
      <c r="S1173" s="23" t="s">
        <v>111</v>
      </c>
      <c r="T1173" s="20">
        <f>VLOOKUP(S1173,Table17[#All],2,0)</f>
        <v>0</v>
      </c>
      <c r="U1173" s="24">
        <v>163000</v>
      </c>
    </row>
    <row r="1174" spans="1:21">
      <c r="A1174" s="19" t="s">
        <v>163</v>
      </c>
      <c r="B1174" s="20">
        <f>VLOOKUP(A1174,Table7[#All],2,)</f>
        <v>5</v>
      </c>
      <c r="C1174" s="20" t="s">
        <v>91</v>
      </c>
      <c r="D1174" s="20">
        <f>VLOOKUP(C1174,Table8[#All],2,0)</f>
        <v>0</v>
      </c>
      <c r="E1174" s="20" t="s">
        <v>129</v>
      </c>
      <c r="F1174" s="20">
        <f>VLOOKUP(E1174,Table9[#All],2,0)</f>
        <v>3</v>
      </c>
      <c r="G1174" s="20" t="s">
        <v>122</v>
      </c>
      <c r="H1174" s="20">
        <f>VLOOKUP(G1174,Table10[#All],2,0)</f>
        <v>0</v>
      </c>
      <c r="I1174" s="20" t="s">
        <v>119</v>
      </c>
      <c r="J1174" s="20">
        <f>VLOOKUP(I1174,Table11[#All],2,0)</f>
        <v>0</v>
      </c>
      <c r="K1174" s="20" t="s">
        <v>98</v>
      </c>
      <c r="L1174" s="20">
        <f>VLOOKUP(K1174,Table12[#All],2,0)</f>
        <v>0</v>
      </c>
      <c r="M1174" s="20" t="s">
        <v>126</v>
      </c>
      <c r="N1174" s="20">
        <f>VLOOKUP(M1174,Table13[#All],2,0)</f>
        <v>0</v>
      </c>
      <c r="O1174" s="20" t="s">
        <v>119</v>
      </c>
      <c r="P1174" s="20">
        <f>VLOOKUP(O1174,Table14[#All],2,0)</f>
        <v>0</v>
      </c>
      <c r="Q1174" s="20" t="s">
        <v>104</v>
      </c>
      <c r="R1174" s="20">
        <f>VLOOKUP(Q1174,Table16[#All],2,0)</f>
        <v>0</v>
      </c>
      <c r="S1174" s="20" t="s">
        <v>111</v>
      </c>
      <c r="T1174" s="20">
        <f>VLOOKUP(S1174,Table17[#All],2,0)</f>
        <v>0</v>
      </c>
      <c r="U1174" s="21">
        <v>171900</v>
      </c>
    </row>
    <row r="1175" spans="1:21">
      <c r="A1175" s="22" t="s">
        <v>199</v>
      </c>
      <c r="B1175" s="20">
        <f>VLOOKUP(A1175,Table7[#All],2,)</f>
        <v>19</v>
      </c>
      <c r="C1175" s="23" t="s">
        <v>91</v>
      </c>
      <c r="D1175" s="20">
        <f>VLOOKUP(C1175,Table8[#All],2,0)</f>
        <v>0</v>
      </c>
      <c r="E1175" s="23" t="s">
        <v>92</v>
      </c>
      <c r="F1175" s="20">
        <f>VLOOKUP(E1175,Table9[#All],2,0)</f>
        <v>0</v>
      </c>
      <c r="G1175" s="23" t="s">
        <v>176</v>
      </c>
      <c r="H1175" s="20">
        <f>VLOOKUP(G1175,Table10[#All],2,0)</f>
        <v>2</v>
      </c>
      <c r="I1175" s="23" t="s">
        <v>98</v>
      </c>
      <c r="J1175" s="20">
        <f>VLOOKUP(I1175,Table11[#All],2,0)</f>
        <v>1</v>
      </c>
      <c r="K1175" s="23" t="s">
        <v>98</v>
      </c>
      <c r="L1175" s="20">
        <f>VLOOKUP(K1175,Table12[#All],2,0)</f>
        <v>0</v>
      </c>
      <c r="M1175" s="23" t="s">
        <v>98</v>
      </c>
      <c r="N1175" s="20">
        <f>VLOOKUP(M1175,Table13[#All],2,0)</f>
        <v>2</v>
      </c>
      <c r="O1175" s="23" t="s">
        <v>126</v>
      </c>
      <c r="P1175" s="20">
        <f>VLOOKUP(O1175,Table14[#All],2,0)</f>
        <v>2</v>
      </c>
      <c r="Q1175" s="23" t="s">
        <v>104</v>
      </c>
      <c r="R1175" s="20">
        <f>VLOOKUP(Q1175,Table16[#All],2,0)</f>
        <v>0</v>
      </c>
      <c r="S1175" s="23" t="s">
        <v>111</v>
      </c>
      <c r="T1175" s="20">
        <f>VLOOKUP(S1175,Table17[#All],2,0)</f>
        <v>0</v>
      </c>
      <c r="U1175" s="24">
        <v>200500</v>
      </c>
    </row>
    <row r="1176" spans="1:21">
      <c r="A1176" s="19" t="s">
        <v>212</v>
      </c>
      <c r="B1176" s="20">
        <f>VLOOKUP(A1176,Table7[#All],2,)</f>
        <v>2</v>
      </c>
      <c r="C1176" s="20" t="s">
        <v>91</v>
      </c>
      <c r="D1176" s="20">
        <f>VLOOKUP(C1176,Table8[#All],2,0)</f>
        <v>0</v>
      </c>
      <c r="E1176" s="20" t="s">
        <v>92</v>
      </c>
      <c r="F1176" s="20">
        <f>VLOOKUP(E1176,Table9[#All],2,0)</f>
        <v>0</v>
      </c>
      <c r="G1176" s="20" t="s">
        <v>122</v>
      </c>
      <c r="H1176" s="20">
        <f>VLOOKUP(G1176,Table10[#All],2,0)</f>
        <v>0</v>
      </c>
      <c r="I1176" s="20" t="s">
        <v>119</v>
      </c>
      <c r="J1176" s="20">
        <f>VLOOKUP(I1176,Table11[#All],2,0)</f>
        <v>0</v>
      </c>
      <c r="K1176" s="20" t="s">
        <v>98</v>
      </c>
      <c r="L1176" s="20">
        <f>VLOOKUP(K1176,Table12[#All],2,0)</f>
        <v>0</v>
      </c>
      <c r="M1176" s="20" t="s">
        <v>98</v>
      </c>
      <c r="N1176" s="20">
        <f>VLOOKUP(M1176,Table13[#All],2,0)</f>
        <v>2</v>
      </c>
      <c r="O1176" s="20" t="s">
        <v>98</v>
      </c>
      <c r="P1176" s="20">
        <f>VLOOKUP(O1176,Table14[#All],2,0)</f>
        <v>1</v>
      </c>
      <c r="Q1176" s="20" t="s">
        <v>104</v>
      </c>
      <c r="R1176" s="20">
        <f>VLOOKUP(Q1176,Table16[#All],2,0)</f>
        <v>0</v>
      </c>
      <c r="S1176" s="20" t="s">
        <v>111</v>
      </c>
      <c r="T1176" s="20">
        <f>VLOOKUP(S1176,Table17[#All],2,0)</f>
        <v>0</v>
      </c>
      <c r="U1176" s="21">
        <v>239000</v>
      </c>
    </row>
    <row r="1177" spans="1:21">
      <c r="A1177" s="22" t="s">
        <v>162</v>
      </c>
      <c r="B1177" s="20">
        <f>VLOOKUP(A1177,Table7[#All],2,)</f>
        <v>3</v>
      </c>
      <c r="C1177" s="23" t="s">
        <v>91</v>
      </c>
      <c r="D1177" s="20">
        <f>VLOOKUP(C1177,Table8[#All],2,0)</f>
        <v>0</v>
      </c>
      <c r="E1177" s="23" t="s">
        <v>92</v>
      </c>
      <c r="F1177" s="20">
        <f>VLOOKUP(E1177,Table9[#All],2,0)</f>
        <v>0</v>
      </c>
      <c r="G1177" s="23" t="s">
        <v>176</v>
      </c>
      <c r="H1177" s="20">
        <f>VLOOKUP(G1177,Table10[#All],2,0)</f>
        <v>2</v>
      </c>
      <c r="I1177" s="23" t="s">
        <v>119</v>
      </c>
      <c r="J1177" s="20">
        <f>VLOOKUP(I1177,Table11[#All],2,0)</f>
        <v>0</v>
      </c>
      <c r="K1177" s="23" t="s">
        <v>98</v>
      </c>
      <c r="L1177" s="20">
        <f>VLOOKUP(K1177,Table12[#All],2,0)</f>
        <v>0</v>
      </c>
      <c r="M1177" s="23" t="s">
        <v>126</v>
      </c>
      <c r="N1177" s="20">
        <f>VLOOKUP(M1177,Table13[#All],2,0)</f>
        <v>0</v>
      </c>
      <c r="O1177" s="23" t="s">
        <v>119</v>
      </c>
      <c r="P1177" s="20">
        <f>VLOOKUP(O1177,Table14[#All],2,0)</f>
        <v>0</v>
      </c>
      <c r="Q1177" s="23" t="s">
        <v>104</v>
      </c>
      <c r="R1177" s="20">
        <f>VLOOKUP(Q1177,Table16[#All],2,0)</f>
        <v>0</v>
      </c>
      <c r="S1177" s="23" t="s">
        <v>111</v>
      </c>
      <c r="T1177" s="20">
        <f>VLOOKUP(S1177,Table17[#All],2,0)</f>
        <v>0</v>
      </c>
      <c r="U1177" s="24">
        <v>285000</v>
      </c>
    </row>
    <row r="1178" spans="1:21">
      <c r="A1178" s="19" t="s">
        <v>217</v>
      </c>
      <c r="B1178" s="20">
        <f>VLOOKUP(A1178,Table7[#All],2,)</f>
        <v>4</v>
      </c>
      <c r="C1178" s="20" t="s">
        <v>91</v>
      </c>
      <c r="D1178" s="20">
        <f>VLOOKUP(C1178,Table8[#All],2,0)</f>
        <v>0</v>
      </c>
      <c r="E1178" s="20" t="s">
        <v>92</v>
      </c>
      <c r="F1178" s="20">
        <f>VLOOKUP(E1178,Table9[#All],2,0)</f>
        <v>0</v>
      </c>
      <c r="G1178" s="20" t="s">
        <v>93</v>
      </c>
      <c r="H1178" s="20">
        <f>VLOOKUP(G1178,Table10[#All],2,0)</f>
        <v>1</v>
      </c>
      <c r="I1178" s="20" t="s">
        <v>98</v>
      </c>
      <c r="J1178" s="20">
        <f>VLOOKUP(I1178,Table11[#All],2,0)</f>
        <v>1</v>
      </c>
      <c r="K1178" s="20" t="s">
        <v>98</v>
      </c>
      <c r="L1178" s="20">
        <f>VLOOKUP(K1178,Table12[#All],2,0)</f>
        <v>0</v>
      </c>
      <c r="M1178" s="20" t="s">
        <v>98</v>
      </c>
      <c r="N1178" s="20">
        <f>VLOOKUP(M1178,Table13[#All],2,0)</f>
        <v>2</v>
      </c>
      <c r="O1178" s="20" t="s">
        <v>98</v>
      </c>
      <c r="P1178" s="20">
        <f>VLOOKUP(O1178,Table14[#All],2,0)</f>
        <v>1</v>
      </c>
      <c r="Q1178" s="20" t="s">
        <v>104</v>
      </c>
      <c r="R1178" s="20">
        <f>VLOOKUP(Q1178,Table16[#All],2,0)</f>
        <v>0</v>
      </c>
      <c r="S1178" s="20" t="s">
        <v>111</v>
      </c>
      <c r="T1178" s="20">
        <f>VLOOKUP(S1178,Table17[#All],2,0)</f>
        <v>0</v>
      </c>
      <c r="U1178" s="21">
        <v>119500</v>
      </c>
    </row>
    <row r="1179" spans="1:21">
      <c r="A1179" s="22" t="s">
        <v>188</v>
      </c>
      <c r="B1179" s="20">
        <f>VLOOKUP(A1179,Table7[#All],2,)</f>
        <v>7</v>
      </c>
      <c r="C1179" s="23" t="s">
        <v>182</v>
      </c>
      <c r="D1179" s="20">
        <f>VLOOKUP(C1179,Table8[#All],2,0)</f>
        <v>3</v>
      </c>
      <c r="E1179" s="23" t="s">
        <v>92</v>
      </c>
      <c r="F1179" s="20">
        <f>VLOOKUP(E1179,Table9[#All],2,0)</f>
        <v>0</v>
      </c>
      <c r="G1179" s="23" t="s">
        <v>176</v>
      </c>
      <c r="H1179" s="20">
        <f>VLOOKUP(G1179,Table10[#All],2,0)</f>
        <v>2</v>
      </c>
      <c r="I1179" s="23" t="s">
        <v>98</v>
      </c>
      <c r="J1179" s="20">
        <f>VLOOKUP(I1179,Table11[#All],2,0)</f>
        <v>1</v>
      </c>
      <c r="K1179" s="23" t="s">
        <v>98</v>
      </c>
      <c r="L1179" s="20">
        <f>VLOOKUP(K1179,Table12[#All],2,0)</f>
        <v>0</v>
      </c>
      <c r="M1179" s="23" t="s">
        <v>98</v>
      </c>
      <c r="N1179" s="20">
        <f>VLOOKUP(M1179,Table13[#All],2,0)</f>
        <v>2</v>
      </c>
      <c r="O1179" s="23" t="s">
        <v>98</v>
      </c>
      <c r="P1179" s="20">
        <f>VLOOKUP(O1179,Table14[#All],2,0)</f>
        <v>1</v>
      </c>
      <c r="Q1179" s="23" t="s">
        <v>167</v>
      </c>
      <c r="R1179" s="20">
        <f>VLOOKUP(Q1179,Table16[#All],2,0)</f>
        <v>1</v>
      </c>
      <c r="S1179" s="23" t="s">
        <v>111</v>
      </c>
      <c r="T1179" s="20">
        <f>VLOOKUP(S1179,Table17[#All],2,0)</f>
        <v>0</v>
      </c>
      <c r="U1179" s="24">
        <v>115000</v>
      </c>
    </row>
    <row r="1180" spans="1:21">
      <c r="A1180" s="19" t="s">
        <v>212</v>
      </c>
      <c r="B1180" s="20">
        <f>VLOOKUP(A1180,Table7[#All],2,)</f>
        <v>2</v>
      </c>
      <c r="C1180" s="20" t="s">
        <v>91</v>
      </c>
      <c r="D1180" s="20">
        <f>VLOOKUP(C1180,Table8[#All],2,0)</f>
        <v>0</v>
      </c>
      <c r="E1180" s="20" t="s">
        <v>92</v>
      </c>
      <c r="F1180" s="20">
        <f>VLOOKUP(E1180,Table9[#All],2,0)</f>
        <v>0</v>
      </c>
      <c r="G1180" s="20" t="s">
        <v>176</v>
      </c>
      <c r="H1180" s="20">
        <f>VLOOKUP(G1180,Table10[#All],2,0)</f>
        <v>2</v>
      </c>
      <c r="I1180" s="20" t="s">
        <v>98</v>
      </c>
      <c r="J1180" s="20">
        <f>VLOOKUP(I1180,Table11[#All],2,0)</f>
        <v>1</v>
      </c>
      <c r="K1180" s="20" t="s">
        <v>98</v>
      </c>
      <c r="L1180" s="20">
        <f>VLOOKUP(K1180,Table12[#All],2,0)</f>
        <v>0</v>
      </c>
      <c r="M1180" s="20" t="s">
        <v>126</v>
      </c>
      <c r="N1180" s="20">
        <f>VLOOKUP(M1180,Table13[#All],2,0)</f>
        <v>0</v>
      </c>
      <c r="O1180" s="20" t="s">
        <v>98</v>
      </c>
      <c r="P1180" s="20">
        <f>VLOOKUP(O1180,Table14[#All],2,0)</f>
        <v>1</v>
      </c>
      <c r="Q1180" s="20" t="s">
        <v>104</v>
      </c>
      <c r="R1180" s="20">
        <f>VLOOKUP(Q1180,Table16[#All],2,0)</f>
        <v>0</v>
      </c>
      <c r="S1180" s="20" t="s">
        <v>111</v>
      </c>
      <c r="T1180" s="20">
        <f>VLOOKUP(S1180,Table17[#All],2,0)</f>
        <v>0</v>
      </c>
      <c r="U1180" s="21">
        <v>154900</v>
      </c>
    </row>
    <row r="1181" spans="1:21">
      <c r="A1181" s="22" t="s">
        <v>206</v>
      </c>
      <c r="B1181" s="20">
        <f>VLOOKUP(A1181,Table7[#All],2,)</f>
        <v>15</v>
      </c>
      <c r="C1181" s="23" t="s">
        <v>91</v>
      </c>
      <c r="D1181" s="20">
        <f>VLOOKUP(C1181,Table8[#All],2,0)</f>
        <v>0</v>
      </c>
      <c r="E1181" s="23" t="s">
        <v>92</v>
      </c>
      <c r="F1181" s="20">
        <f>VLOOKUP(E1181,Table9[#All],2,0)</f>
        <v>0</v>
      </c>
      <c r="G1181" s="23" t="s">
        <v>93</v>
      </c>
      <c r="H1181" s="20">
        <f>VLOOKUP(G1181,Table10[#All],2,0)</f>
        <v>1</v>
      </c>
      <c r="I1181" s="23" t="s">
        <v>83</v>
      </c>
      <c r="J1181" s="20">
        <f>VLOOKUP(I1181,Table11[#All],2,0)</f>
        <v>3</v>
      </c>
      <c r="K1181" s="23" t="s">
        <v>83</v>
      </c>
      <c r="L1181" s="20">
        <f>VLOOKUP(K1181,Table12[#All],2,0)</f>
        <v>2</v>
      </c>
      <c r="M1181" s="23" t="s">
        <v>119</v>
      </c>
      <c r="N1181" s="20">
        <f>VLOOKUP(M1181,Table13[#All],2,0)</f>
        <v>1</v>
      </c>
      <c r="O1181" s="23" t="s">
        <v>98</v>
      </c>
      <c r="P1181" s="20">
        <f>VLOOKUP(O1181,Table14[#All],2,0)</f>
        <v>1</v>
      </c>
      <c r="Q1181" s="23" t="s">
        <v>167</v>
      </c>
      <c r="R1181" s="20">
        <f>VLOOKUP(Q1181,Table16[#All],2,0)</f>
        <v>1</v>
      </c>
      <c r="S1181" s="23" t="s">
        <v>111</v>
      </c>
      <c r="T1181" s="20">
        <f>VLOOKUP(S1181,Table17[#All],2,0)</f>
        <v>0</v>
      </c>
      <c r="U1181" s="24">
        <v>93000</v>
      </c>
    </row>
    <row r="1182" spans="1:21">
      <c r="A1182" s="19" t="s">
        <v>218</v>
      </c>
      <c r="B1182" s="20">
        <f>VLOOKUP(A1182,Table7[#All],2,)</f>
        <v>16</v>
      </c>
      <c r="C1182" s="20" t="s">
        <v>91</v>
      </c>
      <c r="D1182" s="20">
        <f>VLOOKUP(C1182,Table8[#All],2,0)</f>
        <v>0</v>
      </c>
      <c r="E1182" s="20" t="s">
        <v>92</v>
      </c>
      <c r="F1182" s="20">
        <f>VLOOKUP(E1182,Table9[#All],2,0)</f>
        <v>0</v>
      </c>
      <c r="G1182" s="20" t="s">
        <v>122</v>
      </c>
      <c r="H1182" s="20">
        <f>VLOOKUP(G1182,Table10[#All],2,0)</f>
        <v>0</v>
      </c>
      <c r="I1182" s="20" t="s">
        <v>119</v>
      </c>
      <c r="J1182" s="20">
        <f>VLOOKUP(I1182,Table11[#All],2,0)</f>
        <v>0</v>
      </c>
      <c r="K1182" s="20" t="s">
        <v>98</v>
      </c>
      <c r="L1182" s="20">
        <f>VLOOKUP(K1182,Table12[#All],2,0)</f>
        <v>0</v>
      </c>
      <c r="M1182" s="20" t="s">
        <v>126</v>
      </c>
      <c r="N1182" s="20">
        <f>VLOOKUP(M1182,Table13[#All],2,0)</f>
        <v>0</v>
      </c>
      <c r="O1182" s="20" t="s">
        <v>98</v>
      </c>
      <c r="P1182" s="20">
        <f>VLOOKUP(O1182,Table14[#All],2,0)</f>
        <v>1</v>
      </c>
      <c r="Q1182" s="20" t="s">
        <v>104</v>
      </c>
      <c r="R1182" s="20">
        <f>VLOOKUP(Q1182,Table16[#All],2,0)</f>
        <v>0</v>
      </c>
      <c r="S1182" s="20" t="s">
        <v>111</v>
      </c>
      <c r="T1182" s="20">
        <f>VLOOKUP(S1182,Table17[#All],2,0)</f>
        <v>0</v>
      </c>
      <c r="U1182" s="21">
        <v>250000</v>
      </c>
    </row>
    <row r="1183" spans="1:21">
      <c r="A1183" s="22" t="s">
        <v>212</v>
      </c>
      <c r="B1183" s="20">
        <f>VLOOKUP(A1183,Table7[#All],2,)</f>
        <v>2</v>
      </c>
      <c r="C1183" s="23" t="s">
        <v>91</v>
      </c>
      <c r="D1183" s="20">
        <f>VLOOKUP(C1183,Table8[#All],2,0)</f>
        <v>0</v>
      </c>
      <c r="E1183" s="23" t="s">
        <v>129</v>
      </c>
      <c r="F1183" s="20">
        <f>VLOOKUP(E1183,Table9[#All],2,0)</f>
        <v>3</v>
      </c>
      <c r="G1183" s="23" t="s">
        <v>93</v>
      </c>
      <c r="H1183" s="20">
        <f>VLOOKUP(G1183,Table10[#All],2,0)</f>
        <v>1</v>
      </c>
      <c r="I1183" s="23" t="s">
        <v>126</v>
      </c>
      <c r="J1183" s="20">
        <f>VLOOKUP(I1183,Table11[#All],2,0)</f>
        <v>2</v>
      </c>
      <c r="K1183" s="23" t="s">
        <v>98</v>
      </c>
      <c r="L1183" s="20">
        <f>VLOOKUP(K1183,Table12[#All],2,0)</f>
        <v>0</v>
      </c>
      <c r="M1183" s="23" t="s">
        <v>126</v>
      </c>
      <c r="N1183" s="20">
        <f>VLOOKUP(M1183,Table13[#All],2,0)</f>
        <v>0</v>
      </c>
      <c r="O1183" s="23" t="s">
        <v>119</v>
      </c>
      <c r="P1183" s="20">
        <f>VLOOKUP(O1183,Table14[#All],2,0)</f>
        <v>0</v>
      </c>
      <c r="Q1183" s="23" t="s">
        <v>104</v>
      </c>
      <c r="R1183" s="20">
        <f>VLOOKUP(Q1183,Table16[#All],2,0)</f>
        <v>0</v>
      </c>
      <c r="S1183" s="23" t="s">
        <v>150</v>
      </c>
      <c r="T1183" s="20">
        <f>VLOOKUP(S1183,Table17[#All],2,0)</f>
        <v>2</v>
      </c>
      <c r="U1183" s="24">
        <v>392500</v>
      </c>
    </row>
    <row r="1184" spans="1:21">
      <c r="A1184" s="19" t="s">
        <v>162</v>
      </c>
      <c r="B1184" s="20">
        <f>VLOOKUP(A1184,Table7[#All],2,)</f>
        <v>3</v>
      </c>
      <c r="C1184" s="20" t="s">
        <v>91</v>
      </c>
      <c r="D1184" s="20">
        <f>VLOOKUP(C1184,Table8[#All],2,0)</f>
        <v>0</v>
      </c>
      <c r="E1184" s="20" t="s">
        <v>92</v>
      </c>
      <c r="F1184" s="20">
        <f>VLOOKUP(E1184,Table9[#All],2,0)</f>
        <v>0</v>
      </c>
      <c r="G1184" s="20" t="s">
        <v>122</v>
      </c>
      <c r="H1184" s="20">
        <f>VLOOKUP(G1184,Table10[#All],2,0)</f>
        <v>0</v>
      </c>
      <c r="I1184" s="20" t="s">
        <v>126</v>
      </c>
      <c r="J1184" s="20">
        <f>VLOOKUP(I1184,Table11[#All],2,0)</f>
        <v>2</v>
      </c>
      <c r="K1184" s="20" t="s">
        <v>98</v>
      </c>
      <c r="L1184" s="20">
        <f>VLOOKUP(K1184,Table12[#All],2,0)</f>
        <v>0</v>
      </c>
      <c r="M1184" s="20" t="s">
        <v>126</v>
      </c>
      <c r="N1184" s="20">
        <f>VLOOKUP(M1184,Table13[#All],2,0)</f>
        <v>0</v>
      </c>
      <c r="O1184" s="20" t="s">
        <v>126</v>
      </c>
      <c r="P1184" s="20">
        <f>VLOOKUP(O1184,Table14[#All],2,0)</f>
        <v>2</v>
      </c>
      <c r="Q1184" s="20" t="s">
        <v>104</v>
      </c>
      <c r="R1184" s="20">
        <f>VLOOKUP(Q1184,Table16[#All],2,0)</f>
        <v>0</v>
      </c>
      <c r="S1184" s="20" t="s">
        <v>172</v>
      </c>
      <c r="T1184" s="20">
        <f>VLOOKUP(S1184,Table17[#All],2,0)</f>
        <v>1</v>
      </c>
      <c r="U1184" s="21">
        <v>745000</v>
      </c>
    </row>
    <row r="1185" spans="1:21">
      <c r="A1185" s="22" t="s">
        <v>188</v>
      </c>
      <c r="B1185" s="20">
        <f>VLOOKUP(A1185,Table7[#All],2,)</f>
        <v>7</v>
      </c>
      <c r="C1185" s="23" t="s">
        <v>91</v>
      </c>
      <c r="D1185" s="20">
        <f>VLOOKUP(C1185,Table8[#All],2,0)</f>
        <v>0</v>
      </c>
      <c r="E1185" s="23" t="s">
        <v>92</v>
      </c>
      <c r="F1185" s="20">
        <f>VLOOKUP(E1185,Table9[#All],2,0)</f>
        <v>0</v>
      </c>
      <c r="G1185" s="23" t="s">
        <v>93</v>
      </c>
      <c r="H1185" s="20">
        <f>VLOOKUP(G1185,Table10[#All],2,0)</f>
        <v>1</v>
      </c>
      <c r="I1185" s="23" t="s">
        <v>98</v>
      </c>
      <c r="J1185" s="20">
        <f>VLOOKUP(I1185,Table11[#All],2,0)</f>
        <v>1</v>
      </c>
      <c r="K1185" s="23" t="s">
        <v>98</v>
      </c>
      <c r="L1185" s="20">
        <f>VLOOKUP(K1185,Table12[#All],2,0)</f>
        <v>0</v>
      </c>
      <c r="M1185" s="23" t="s">
        <v>126</v>
      </c>
      <c r="N1185" s="20">
        <f>VLOOKUP(M1185,Table13[#All],2,0)</f>
        <v>0</v>
      </c>
      <c r="O1185" s="23" t="s">
        <v>98</v>
      </c>
      <c r="P1185" s="20">
        <f>VLOOKUP(O1185,Table14[#All],2,0)</f>
        <v>1</v>
      </c>
      <c r="Q1185" s="23" t="s">
        <v>104</v>
      </c>
      <c r="R1185" s="20">
        <f>VLOOKUP(Q1185,Table16[#All],2,0)</f>
        <v>0</v>
      </c>
      <c r="S1185" s="23" t="s">
        <v>111</v>
      </c>
      <c r="T1185" s="20">
        <f>VLOOKUP(S1185,Table17[#All],2,0)</f>
        <v>0</v>
      </c>
      <c r="U1185" s="24">
        <v>120000</v>
      </c>
    </row>
    <row r="1186" spans="1:21">
      <c r="A1186" s="19" t="s">
        <v>218</v>
      </c>
      <c r="B1186" s="20">
        <f>VLOOKUP(A1186,Table7[#All],2,)</f>
        <v>16</v>
      </c>
      <c r="C1186" s="20" t="s">
        <v>91</v>
      </c>
      <c r="D1186" s="20">
        <f>VLOOKUP(C1186,Table8[#All],2,0)</f>
        <v>0</v>
      </c>
      <c r="E1186" s="20" t="s">
        <v>92</v>
      </c>
      <c r="F1186" s="20">
        <f>VLOOKUP(E1186,Table9[#All],2,0)</f>
        <v>0</v>
      </c>
      <c r="G1186" s="20" t="s">
        <v>93</v>
      </c>
      <c r="H1186" s="20">
        <f>VLOOKUP(G1186,Table10[#All],2,0)</f>
        <v>1</v>
      </c>
      <c r="I1186" s="20" t="s">
        <v>98</v>
      </c>
      <c r="J1186" s="20">
        <f>VLOOKUP(I1186,Table11[#All],2,0)</f>
        <v>1</v>
      </c>
      <c r="K1186" s="20" t="s">
        <v>98</v>
      </c>
      <c r="L1186" s="20">
        <f>VLOOKUP(K1186,Table12[#All],2,0)</f>
        <v>0</v>
      </c>
      <c r="M1186" s="20" t="s">
        <v>119</v>
      </c>
      <c r="N1186" s="20">
        <f>VLOOKUP(M1186,Table13[#All],2,0)</f>
        <v>1</v>
      </c>
      <c r="O1186" s="20" t="s">
        <v>98</v>
      </c>
      <c r="P1186" s="20">
        <f>VLOOKUP(O1186,Table14[#All],2,0)</f>
        <v>1</v>
      </c>
      <c r="Q1186" s="20" t="s">
        <v>104</v>
      </c>
      <c r="R1186" s="20">
        <f>VLOOKUP(Q1186,Table16[#All],2,0)</f>
        <v>0</v>
      </c>
      <c r="S1186" s="20" t="s">
        <v>111</v>
      </c>
      <c r="T1186" s="20">
        <f>VLOOKUP(S1186,Table17[#All],2,0)</f>
        <v>0</v>
      </c>
      <c r="U1186" s="21">
        <v>186700</v>
      </c>
    </row>
    <row r="1187" spans="1:21">
      <c r="A1187" s="22" t="s">
        <v>206</v>
      </c>
      <c r="B1187" s="20">
        <f>VLOOKUP(A1187,Table7[#All],2,)</f>
        <v>15</v>
      </c>
      <c r="C1187" s="23" t="s">
        <v>91</v>
      </c>
      <c r="D1187" s="20">
        <f>VLOOKUP(C1187,Table8[#All],2,0)</f>
        <v>0</v>
      </c>
      <c r="E1187" s="23" t="s">
        <v>92</v>
      </c>
      <c r="F1187" s="20">
        <f>VLOOKUP(E1187,Table9[#All],2,0)</f>
        <v>0</v>
      </c>
      <c r="G1187" s="23" t="s">
        <v>176</v>
      </c>
      <c r="H1187" s="20">
        <f>VLOOKUP(G1187,Table10[#All],2,0)</f>
        <v>2</v>
      </c>
      <c r="I1187" s="23" t="s">
        <v>98</v>
      </c>
      <c r="J1187" s="20">
        <f>VLOOKUP(I1187,Table11[#All],2,0)</f>
        <v>1</v>
      </c>
      <c r="K1187" s="23" t="s">
        <v>98</v>
      </c>
      <c r="L1187" s="20">
        <f>VLOOKUP(K1187,Table12[#All],2,0)</f>
        <v>0</v>
      </c>
      <c r="M1187" s="23" t="s">
        <v>119</v>
      </c>
      <c r="N1187" s="20">
        <f>VLOOKUP(M1187,Table13[#All],2,0)</f>
        <v>1</v>
      </c>
      <c r="O1187" s="23" t="s">
        <v>98</v>
      </c>
      <c r="P1187" s="20">
        <f>VLOOKUP(O1187,Table14[#All],2,0)</f>
        <v>1</v>
      </c>
      <c r="Q1187" s="23" t="s">
        <v>104</v>
      </c>
      <c r="R1187" s="20">
        <f>VLOOKUP(Q1187,Table16[#All],2,0)</f>
        <v>0</v>
      </c>
      <c r="S1187" s="23" t="s">
        <v>111</v>
      </c>
      <c r="T1187" s="20">
        <f>VLOOKUP(S1187,Table17[#All],2,0)</f>
        <v>0</v>
      </c>
      <c r="U1187" s="24">
        <v>104900</v>
      </c>
    </row>
    <row r="1188" spans="1:21">
      <c r="A1188" s="19" t="s">
        <v>188</v>
      </c>
      <c r="B1188" s="20">
        <f>VLOOKUP(A1188,Table7[#All],2,)</f>
        <v>7</v>
      </c>
      <c r="C1188" s="20" t="s">
        <v>182</v>
      </c>
      <c r="D1188" s="20">
        <f>VLOOKUP(C1188,Table8[#All],2,0)</f>
        <v>3</v>
      </c>
      <c r="E1188" s="20" t="s">
        <v>186</v>
      </c>
      <c r="F1188" s="20">
        <f>VLOOKUP(E1188,Table9[#All],2,0)</f>
        <v>1</v>
      </c>
      <c r="G1188" s="20" t="s">
        <v>122</v>
      </c>
      <c r="H1188" s="20">
        <f>VLOOKUP(G1188,Table10[#All],2,0)</f>
        <v>0</v>
      </c>
      <c r="I1188" s="20" t="s">
        <v>139</v>
      </c>
      <c r="J1188" s="20">
        <f>VLOOKUP(I1188,Table11[#All],2,0)</f>
        <v>4</v>
      </c>
      <c r="K1188" s="20" t="s">
        <v>98</v>
      </c>
      <c r="L1188" s="20">
        <f>VLOOKUP(K1188,Table12[#All],2,0)</f>
        <v>0</v>
      </c>
      <c r="M1188" s="20" t="s">
        <v>98</v>
      </c>
      <c r="N1188" s="20">
        <f>VLOOKUP(M1188,Table13[#All],2,0)</f>
        <v>2</v>
      </c>
      <c r="O1188" s="20" t="s">
        <v>98</v>
      </c>
      <c r="P1188" s="20">
        <f>VLOOKUP(O1188,Table14[#All],2,0)</f>
        <v>1</v>
      </c>
      <c r="Q1188" s="20" t="s">
        <v>104</v>
      </c>
      <c r="R1188" s="20">
        <f>VLOOKUP(Q1188,Table16[#All],2,0)</f>
        <v>0</v>
      </c>
      <c r="S1188" s="20" t="s">
        <v>172</v>
      </c>
      <c r="T1188" s="20">
        <f>VLOOKUP(S1188,Table17[#All],2,0)</f>
        <v>1</v>
      </c>
      <c r="U1188" s="21">
        <v>95000</v>
      </c>
    </row>
    <row r="1189" spans="1:21">
      <c r="A1189" s="22" t="s">
        <v>162</v>
      </c>
      <c r="B1189" s="20">
        <f>VLOOKUP(A1189,Table7[#All],2,)</f>
        <v>3</v>
      </c>
      <c r="C1189" s="23" t="s">
        <v>91</v>
      </c>
      <c r="D1189" s="20">
        <f>VLOOKUP(C1189,Table8[#All],2,0)</f>
        <v>0</v>
      </c>
      <c r="E1189" s="23" t="s">
        <v>92</v>
      </c>
      <c r="F1189" s="20">
        <f>VLOOKUP(E1189,Table9[#All],2,0)</f>
        <v>0</v>
      </c>
      <c r="G1189" s="23" t="s">
        <v>93</v>
      </c>
      <c r="H1189" s="20">
        <f>VLOOKUP(G1189,Table10[#All],2,0)</f>
        <v>1</v>
      </c>
      <c r="I1189" s="23" t="s">
        <v>119</v>
      </c>
      <c r="J1189" s="20">
        <f>VLOOKUP(I1189,Table11[#All],2,0)</f>
        <v>0</v>
      </c>
      <c r="K1189" s="23" t="s">
        <v>98</v>
      </c>
      <c r="L1189" s="20">
        <f>VLOOKUP(K1189,Table12[#All],2,0)</f>
        <v>0</v>
      </c>
      <c r="M1189" s="23" t="s">
        <v>126</v>
      </c>
      <c r="N1189" s="20">
        <f>VLOOKUP(M1189,Table13[#All],2,0)</f>
        <v>0</v>
      </c>
      <c r="O1189" s="23" t="s">
        <v>119</v>
      </c>
      <c r="P1189" s="20">
        <f>VLOOKUP(O1189,Table14[#All],2,0)</f>
        <v>0</v>
      </c>
      <c r="Q1189" s="23" t="s">
        <v>104</v>
      </c>
      <c r="R1189" s="20">
        <f>VLOOKUP(Q1189,Table16[#All],2,0)</f>
        <v>0</v>
      </c>
      <c r="S1189" s="23" t="s">
        <v>111</v>
      </c>
      <c r="T1189" s="20">
        <f>VLOOKUP(S1189,Table17[#All],2,0)</f>
        <v>0</v>
      </c>
      <c r="U1189" s="24">
        <v>262000</v>
      </c>
    </row>
    <row r="1190" spans="1:21">
      <c r="A1190" s="19" t="s">
        <v>209</v>
      </c>
      <c r="B1190" s="20">
        <f>VLOOKUP(A1190,Table7[#All],2,)</f>
        <v>0</v>
      </c>
      <c r="C1190" s="20" t="s">
        <v>91</v>
      </c>
      <c r="D1190" s="20">
        <f>VLOOKUP(C1190,Table8[#All],2,0)</f>
        <v>0</v>
      </c>
      <c r="E1190" s="20" t="s">
        <v>92</v>
      </c>
      <c r="F1190" s="20">
        <f>VLOOKUP(E1190,Table9[#All],2,0)</f>
        <v>0</v>
      </c>
      <c r="G1190" s="20" t="s">
        <v>122</v>
      </c>
      <c r="H1190" s="20">
        <f>VLOOKUP(G1190,Table10[#All],2,0)</f>
        <v>0</v>
      </c>
      <c r="I1190" s="20" t="s">
        <v>119</v>
      </c>
      <c r="J1190" s="20">
        <f>VLOOKUP(I1190,Table11[#All],2,0)</f>
        <v>0</v>
      </c>
      <c r="K1190" s="20" t="s">
        <v>98</v>
      </c>
      <c r="L1190" s="20">
        <f>VLOOKUP(K1190,Table12[#All],2,0)</f>
        <v>0</v>
      </c>
      <c r="M1190" s="20" t="s">
        <v>126</v>
      </c>
      <c r="N1190" s="20">
        <f>VLOOKUP(M1190,Table13[#All],2,0)</f>
        <v>0</v>
      </c>
      <c r="O1190" s="20" t="s">
        <v>119</v>
      </c>
      <c r="P1190" s="20">
        <f>VLOOKUP(O1190,Table14[#All],2,0)</f>
        <v>0</v>
      </c>
      <c r="Q1190" s="20" t="s">
        <v>104</v>
      </c>
      <c r="R1190" s="20">
        <f>VLOOKUP(Q1190,Table16[#All],2,0)</f>
        <v>0</v>
      </c>
      <c r="S1190" s="20" t="s">
        <v>111</v>
      </c>
      <c r="T1190" s="20">
        <f>VLOOKUP(S1190,Table17[#All],2,0)</f>
        <v>0</v>
      </c>
      <c r="U1190" s="21">
        <v>195000</v>
      </c>
    </row>
    <row r="1191" spans="1:21">
      <c r="A1191" s="22" t="s">
        <v>121</v>
      </c>
      <c r="B1191" s="20">
        <f>VLOOKUP(A1191,Table7[#All],2,)</f>
        <v>17</v>
      </c>
      <c r="C1191" s="23" t="s">
        <v>91</v>
      </c>
      <c r="D1191" s="20">
        <f>VLOOKUP(C1191,Table8[#All],2,0)</f>
        <v>0</v>
      </c>
      <c r="E1191" s="23" t="s">
        <v>92</v>
      </c>
      <c r="F1191" s="20">
        <f>VLOOKUP(E1191,Table9[#All],2,0)</f>
        <v>0</v>
      </c>
      <c r="G1191" s="23" t="s">
        <v>122</v>
      </c>
      <c r="H1191" s="20">
        <f>VLOOKUP(G1191,Table10[#All],2,0)</f>
        <v>0</v>
      </c>
      <c r="I1191" s="23" t="s">
        <v>98</v>
      </c>
      <c r="J1191" s="20">
        <f>VLOOKUP(I1191,Table11[#All],2,0)</f>
        <v>1</v>
      </c>
      <c r="K1191" s="23" t="s">
        <v>98</v>
      </c>
      <c r="L1191" s="20">
        <f>VLOOKUP(K1191,Table12[#All],2,0)</f>
        <v>0</v>
      </c>
      <c r="M1191" s="23" t="s">
        <v>119</v>
      </c>
      <c r="N1191" s="20">
        <f>VLOOKUP(M1191,Table13[#All],2,0)</f>
        <v>1</v>
      </c>
      <c r="O1191" s="23" t="s">
        <v>119</v>
      </c>
      <c r="P1191" s="20">
        <f>VLOOKUP(O1191,Table14[#All],2,0)</f>
        <v>0</v>
      </c>
      <c r="Q1191" s="23" t="s">
        <v>104</v>
      </c>
      <c r="R1191" s="20">
        <f>VLOOKUP(Q1191,Table16[#All],2,0)</f>
        <v>0</v>
      </c>
      <c r="S1191" s="23" t="s">
        <v>111</v>
      </c>
      <c r="T1191" s="20">
        <f>VLOOKUP(S1191,Table17[#All],2,0)</f>
        <v>0</v>
      </c>
      <c r="U1191" s="24">
        <v>189000</v>
      </c>
    </row>
    <row r="1192" spans="1:21">
      <c r="A1192" s="19" t="s">
        <v>217</v>
      </c>
      <c r="B1192" s="20">
        <f>VLOOKUP(A1192,Table7[#All],2,)</f>
        <v>4</v>
      </c>
      <c r="C1192" s="20" t="s">
        <v>91</v>
      </c>
      <c r="D1192" s="20">
        <f>VLOOKUP(C1192,Table8[#All],2,0)</f>
        <v>0</v>
      </c>
      <c r="E1192" s="20" t="s">
        <v>186</v>
      </c>
      <c r="F1192" s="20">
        <f>VLOOKUP(E1192,Table9[#All],2,0)</f>
        <v>1</v>
      </c>
      <c r="G1192" s="20" t="s">
        <v>93</v>
      </c>
      <c r="H1192" s="20">
        <f>VLOOKUP(G1192,Table10[#All],2,0)</f>
        <v>1</v>
      </c>
      <c r="I1192" s="20" t="s">
        <v>98</v>
      </c>
      <c r="J1192" s="20">
        <f>VLOOKUP(I1192,Table11[#All],2,0)</f>
        <v>1</v>
      </c>
      <c r="K1192" s="20" t="s">
        <v>98</v>
      </c>
      <c r="L1192" s="20">
        <f>VLOOKUP(K1192,Table12[#All],2,0)</f>
        <v>0</v>
      </c>
      <c r="M1192" s="20" t="s">
        <v>126</v>
      </c>
      <c r="N1192" s="20">
        <f>VLOOKUP(M1192,Table13[#All],2,0)</f>
        <v>0</v>
      </c>
      <c r="O1192" s="20" t="s">
        <v>98</v>
      </c>
      <c r="P1192" s="20">
        <f>VLOOKUP(O1192,Table14[#All],2,0)</f>
        <v>1</v>
      </c>
      <c r="Q1192" s="20" t="s">
        <v>104</v>
      </c>
      <c r="R1192" s="20">
        <f>VLOOKUP(Q1192,Table16[#All],2,0)</f>
        <v>0</v>
      </c>
      <c r="S1192" s="20" t="s">
        <v>111</v>
      </c>
      <c r="T1192" s="20">
        <f>VLOOKUP(S1192,Table17[#All],2,0)</f>
        <v>0</v>
      </c>
      <c r="U1192" s="21">
        <v>168000</v>
      </c>
    </row>
    <row r="1193" spans="1:21">
      <c r="A1193" s="22" t="s">
        <v>163</v>
      </c>
      <c r="B1193" s="20">
        <f>VLOOKUP(A1193,Table7[#All],2,)</f>
        <v>5</v>
      </c>
      <c r="C1193" s="23" t="s">
        <v>91</v>
      </c>
      <c r="D1193" s="20">
        <f>VLOOKUP(C1193,Table8[#All],2,0)</f>
        <v>0</v>
      </c>
      <c r="E1193" s="23" t="s">
        <v>142</v>
      </c>
      <c r="F1193" s="20">
        <f>VLOOKUP(E1193,Table9[#All],2,0)</f>
        <v>4</v>
      </c>
      <c r="G1193" s="23" t="s">
        <v>122</v>
      </c>
      <c r="H1193" s="20">
        <f>VLOOKUP(G1193,Table10[#All],2,0)</f>
        <v>0</v>
      </c>
      <c r="I1193" s="23" t="s">
        <v>119</v>
      </c>
      <c r="J1193" s="20">
        <f>VLOOKUP(I1193,Table11[#All],2,0)</f>
        <v>0</v>
      </c>
      <c r="K1193" s="23" t="s">
        <v>98</v>
      </c>
      <c r="L1193" s="20">
        <f>VLOOKUP(K1193,Table12[#All],2,0)</f>
        <v>0</v>
      </c>
      <c r="M1193" s="23" t="s">
        <v>126</v>
      </c>
      <c r="N1193" s="20">
        <f>VLOOKUP(M1193,Table13[#All],2,0)</f>
        <v>0</v>
      </c>
      <c r="O1193" s="23" t="s">
        <v>119</v>
      </c>
      <c r="P1193" s="20">
        <f>VLOOKUP(O1193,Table14[#All],2,0)</f>
        <v>0</v>
      </c>
      <c r="Q1193" s="23" t="s">
        <v>104</v>
      </c>
      <c r="R1193" s="20">
        <f>VLOOKUP(Q1193,Table16[#All],2,0)</f>
        <v>0</v>
      </c>
      <c r="S1193" s="23" t="s">
        <v>111</v>
      </c>
      <c r="T1193" s="20">
        <f>VLOOKUP(S1193,Table17[#All],2,0)</f>
        <v>0</v>
      </c>
      <c r="U1193" s="24">
        <v>174000</v>
      </c>
    </row>
    <row r="1194" spans="1:21">
      <c r="A1194" s="19" t="s">
        <v>188</v>
      </c>
      <c r="B1194" s="20">
        <f>VLOOKUP(A1194,Table7[#All],2,)</f>
        <v>7</v>
      </c>
      <c r="C1194" s="20" t="s">
        <v>91</v>
      </c>
      <c r="D1194" s="20">
        <f>VLOOKUP(C1194,Table8[#All],2,0)</f>
        <v>0</v>
      </c>
      <c r="E1194" s="20" t="s">
        <v>92</v>
      </c>
      <c r="F1194" s="20">
        <f>VLOOKUP(E1194,Table9[#All],2,0)</f>
        <v>0</v>
      </c>
      <c r="G1194" s="20" t="s">
        <v>176</v>
      </c>
      <c r="H1194" s="20">
        <f>VLOOKUP(G1194,Table10[#All],2,0)</f>
        <v>2</v>
      </c>
      <c r="I1194" s="20" t="s">
        <v>98</v>
      </c>
      <c r="J1194" s="20">
        <f>VLOOKUP(I1194,Table11[#All],2,0)</f>
        <v>1</v>
      </c>
      <c r="K1194" s="20" t="s">
        <v>98</v>
      </c>
      <c r="L1194" s="20">
        <f>VLOOKUP(K1194,Table12[#All],2,0)</f>
        <v>0</v>
      </c>
      <c r="M1194" s="20" t="s">
        <v>119</v>
      </c>
      <c r="N1194" s="20">
        <f>VLOOKUP(M1194,Table13[#All],2,0)</f>
        <v>1</v>
      </c>
      <c r="O1194" s="20" t="s">
        <v>119</v>
      </c>
      <c r="P1194" s="20">
        <f>VLOOKUP(O1194,Table14[#All],2,0)</f>
        <v>0</v>
      </c>
      <c r="Q1194" s="20" t="s">
        <v>191</v>
      </c>
      <c r="R1194" s="20">
        <f>VLOOKUP(Q1194,Table16[#All],2,0)</f>
        <v>2</v>
      </c>
      <c r="S1194" s="20" t="s">
        <v>111</v>
      </c>
      <c r="T1194" s="20">
        <f>VLOOKUP(S1194,Table17[#All],2,0)</f>
        <v>0</v>
      </c>
      <c r="U1194" s="21">
        <v>125000</v>
      </c>
    </row>
    <row r="1195" spans="1:21">
      <c r="A1195" s="22" t="s">
        <v>217</v>
      </c>
      <c r="B1195" s="20">
        <f>VLOOKUP(A1195,Table7[#All],2,)</f>
        <v>4</v>
      </c>
      <c r="C1195" s="23" t="s">
        <v>91</v>
      </c>
      <c r="D1195" s="20">
        <f>VLOOKUP(C1195,Table8[#All],2,0)</f>
        <v>0</v>
      </c>
      <c r="E1195" s="23" t="s">
        <v>129</v>
      </c>
      <c r="F1195" s="20">
        <f>VLOOKUP(E1195,Table9[#All],2,0)</f>
        <v>3</v>
      </c>
      <c r="G1195" s="23" t="s">
        <v>93</v>
      </c>
      <c r="H1195" s="20">
        <f>VLOOKUP(G1195,Table10[#All],2,0)</f>
        <v>1</v>
      </c>
      <c r="I1195" s="23" t="s">
        <v>126</v>
      </c>
      <c r="J1195" s="20">
        <f>VLOOKUP(I1195,Table11[#All],2,0)</f>
        <v>2</v>
      </c>
      <c r="K1195" s="23" t="s">
        <v>98</v>
      </c>
      <c r="L1195" s="20">
        <f>VLOOKUP(K1195,Table12[#All],2,0)</f>
        <v>0</v>
      </c>
      <c r="M1195" s="23" t="s">
        <v>126</v>
      </c>
      <c r="N1195" s="20">
        <f>VLOOKUP(M1195,Table13[#All],2,0)</f>
        <v>0</v>
      </c>
      <c r="O1195" s="23" t="s">
        <v>98</v>
      </c>
      <c r="P1195" s="20">
        <f>VLOOKUP(O1195,Table14[#All],2,0)</f>
        <v>1</v>
      </c>
      <c r="Q1195" s="23" t="s">
        <v>104</v>
      </c>
      <c r="R1195" s="20">
        <f>VLOOKUP(Q1195,Table16[#All],2,0)</f>
        <v>0</v>
      </c>
      <c r="S1195" s="23" t="s">
        <v>111</v>
      </c>
      <c r="T1195" s="20">
        <f>VLOOKUP(S1195,Table17[#All],2,0)</f>
        <v>0</v>
      </c>
      <c r="U1195" s="24">
        <v>165000</v>
      </c>
    </row>
    <row r="1196" spans="1:21">
      <c r="A1196" s="19" t="s">
        <v>169</v>
      </c>
      <c r="B1196" s="20">
        <f>VLOOKUP(A1196,Table7[#All],2,)</f>
        <v>9</v>
      </c>
      <c r="C1196" s="20" t="s">
        <v>91</v>
      </c>
      <c r="D1196" s="20">
        <f>VLOOKUP(C1196,Table8[#All],2,0)</f>
        <v>0</v>
      </c>
      <c r="E1196" s="20" t="s">
        <v>92</v>
      </c>
      <c r="F1196" s="20">
        <f>VLOOKUP(E1196,Table9[#All],2,0)</f>
        <v>0</v>
      </c>
      <c r="G1196" s="20" t="s">
        <v>122</v>
      </c>
      <c r="H1196" s="20">
        <f>VLOOKUP(G1196,Table10[#All],2,0)</f>
        <v>0</v>
      </c>
      <c r="I1196" s="20" t="s">
        <v>98</v>
      </c>
      <c r="J1196" s="20">
        <f>VLOOKUP(I1196,Table11[#All],2,0)</f>
        <v>1</v>
      </c>
      <c r="K1196" s="20" t="s">
        <v>98</v>
      </c>
      <c r="L1196" s="20">
        <f>VLOOKUP(K1196,Table12[#All],2,0)</f>
        <v>0</v>
      </c>
      <c r="M1196" s="20" t="s">
        <v>98</v>
      </c>
      <c r="N1196" s="20">
        <f>VLOOKUP(M1196,Table13[#All],2,0)</f>
        <v>2</v>
      </c>
      <c r="O1196" s="20" t="s">
        <v>98</v>
      </c>
      <c r="P1196" s="20">
        <f>VLOOKUP(O1196,Table14[#All],2,0)</f>
        <v>1</v>
      </c>
      <c r="Q1196" s="20" t="s">
        <v>104</v>
      </c>
      <c r="R1196" s="20">
        <f>VLOOKUP(Q1196,Table16[#All],2,0)</f>
        <v>0</v>
      </c>
      <c r="S1196" s="20" t="s">
        <v>111</v>
      </c>
      <c r="T1196" s="20">
        <f>VLOOKUP(S1196,Table17[#All],2,0)</f>
        <v>0</v>
      </c>
      <c r="U1196" s="21">
        <v>158000</v>
      </c>
    </row>
    <row r="1197" spans="1:21">
      <c r="A1197" s="22" t="s">
        <v>121</v>
      </c>
      <c r="B1197" s="20">
        <f>VLOOKUP(A1197,Table7[#All],2,)</f>
        <v>17</v>
      </c>
      <c r="C1197" s="23" t="s">
        <v>91</v>
      </c>
      <c r="D1197" s="20">
        <f>VLOOKUP(C1197,Table8[#All],2,0)</f>
        <v>0</v>
      </c>
      <c r="E1197" s="23" t="s">
        <v>92</v>
      </c>
      <c r="F1197" s="20">
        <f>VLOOKUP(E1197,Table9[#All],2,0)</f>
        <v>0</v>
      </c>
      <c r="G1197" s="23" t="s">
        <v>122</v>
      </c>
      <c r="H1197" s="20">
        <f>VLOOKUP(G1197,Table10[#All],2,0)</f>
        <v>0</v>
      </c>
      <c r="I1197" s="23" t="s">
        <v>119</v>
      </c>
      <c r="J1197" s="20">
        <f>VLOOKUP(I1197,Table11[#All],2,0)</f>
        <v>0</v>
      </c>
      <c r="K1197" s="23" t="s">
        <v>98</v>
      </c>
      <c r="L1197" s="20">
        <f>VLOOKUP(K1197,Table12[#All],2,0)</f>
        <v>0</v>
      </c>
      <c r="M1197" s="23" t="s">
        <v>126</v>
      </c>
      <c r="N1197" s="20">
        <f>VLOOKUP(M1197,Table13[#All],2,0)</f>
        <v>0</v>
      </c>
      <c r="O1197" s="23" t="s">
        <v>119</v>
      </c>
      <c r="P1197" s="20">
        <f>VLOOKUP(O1197,Table14[#All],2,0)</f>
        <v>0</v>
      </c>
      <c r="Q1197" s="23" t="s">
        <v>104</v>
      </c>
      <c r="R1197" s="20">
        <f>VLOOKUP(Q1197,Table16[#All],2,0)</f>
        <v>0</v>
      </c>
      <c r="S1197" s="23" t="s">
        <v>111</v>
      </c>
      <c r="T1197" s="20">
        <f>VLOOKUP(S1197,Table17[#All],2,0)</f>
        <v>0</v>
      </c>
      <c r="U1197" s="24">
        <v>176000</v>
      </c>
    </row>
    <row r="1198" spans="1:21">
      <c r="A1198" s="19" t="s">
        <v>121</v>
      </c>
      <c r="B1198" s="20">
        <f>VLOOKUP(A1198,Table7[#All],2,)</f>
        <v>17</v>
      </c>
      <c r="C1198" s="20" t="s">
        <v>91</v>
      </c>
      <c r="D1198" s="20">
        <f>VLOOKUP(C1198,Table8[#All],2,0)</f>
        <v>0</v>
      </c>
      <c r="E1198" s="20" t="s">
        <v>92</v>
      </c>
      <c r="F1198" s="20">
        <f>VLOOKUP(E1198,Table9[#All],2,0)</f>
        <v>0</v>
      </c>
      <c r="G1198" s="20" t="s">
        <v>122</v>
      </c>
      <c r="H1198" s="20">
        <f>VLOOKUP(G1198,Table10[#All],2,0)</f>
        <v>0</v>
      </c>
      <c r="I1198" s="20" t="s">
        <v>119</v>
      </c>
      <c r="J1198" s="20">
        <f>VLOOKUP(I1198,Table11[#All],2,0)</f>
        <v>0</v>
      </c>
      <c r="K1198" s="20" t="s">
        <v>98</v>
      </c>
      <c r="L1198" s="20">
        <f>VLOOKUP(K1198,Table12[#All],2,0)</f>
        <v>0</v>
      </c>
      <c r="M1198" s="20" t="s">
        <v>126</v>
      </c>
      <c r="N1198" s="20">
        <f>VLOOKUP(M1198,Table13[#All],2,0)</f>
        <v>0</v>
      </c>
      <c r="O1198" s="20" t="s">
        <v>119</v>
      </c>
      <c r="P1198" s="20">
        <f>VLOOKUP(O1198,Table14[#All],2,0)</f>
        <v>0</v>
      </c>
      <c r="Q1198" s="20" t="s">
        <v>104</v>
      </c>
      <c r="R1198" s="20">
        <f>VLOOKUP(Q1198,Table16[#All],2,0)</f>
        <v>0</v>
      </c>
      <c r="S1198" s="20" t="s">
        <v>150</v>
      </c>
      <c r="T1198" s="20">
        <f>VLOOKUP(S1198,Table17[#All],2,0)</f>
        <v>2</v>
      </c>
      <c r="U1198" s="21">
        <v>219210</v>
      </c>
    </row>
    <row r="1199" spans="1:21">
      <c r="A1199" s="22" t="s">
        <v>188</v>
      </c>
      <c r="B1199" s="20">
        <f>VLOOKUP(A1199,Table7[#All],2,)</f>
        <v>7</v>
      </c>
      <c r="C1199" s="23" t="s">
        <v>91</v>
      </c>
      <c r="D1199" s="20">
        <f>VLOOKUP(C1199,Table8[#All],2,0)</f>
        <v>0</v>
      </c>
      <c r="E1199" s="23" t="s">
        <v>92</v>
      </c>
      <c r="F1199" s="20">
        <f>VLOOKUP(E1199,Table9[#All],2,0)</f>
        <v>0</v>
      </c>
      <c r="G1199" s="23" t="s">
        <v>198</v>
      </c>
      <c r="H1199" s="20">
        <f>VLOOKUP(G1199,Table10[#All],2,0)</f>
        <v>6</v>
      </c>
      <c r="I1199" s="23" t="s">
        <v>98</v>
      </c>
      <c r="J1199" s="20">
        <f>VLOOKUP(I1199,Table11[#All],2,0)</f>
        <v>1</v>
      </c>
      <c r="K1199" s="23" t="s">
        <v>98</v>
      </c>
      <c r="L1199" s="20">
        <f>VLOOKUP(K1199,Table12[#All],2,0)</f>
        <v>0</v>
      </c>
      <c r="M1199" s="23" t="s">
        <v>126</v>
      </c>
      <c r="N1199" s="20">
        <f>VLOOKUP(M1199,Table13[#All],2,0)</f>
        <v>0</v>
      </c>
      <c r="O1199" s="23" t="s">
        <v>98</v>
      </c>
      <c r="P1199" s="20">
        <f>VLOOKUP(O1199,Table14[#All],2,0)</f>
        <v>1</v>
      </c>
      <c r="Q1199" s="23" t="s">
        <v>104</v>
      </c>
      <c r="R1199" s="20">
        <f>VLOOKUP(Q1199,Table16[#All],2,0)</f>
        <v>0</v>
      </c>
      <c r="S1199" s="23" t="s">
        <v>111</v>
      </c>
      <c r="T1199" s="20">
        <f>VLOOKUP(S1199,Table17[#All],2,0)</f>
        <v>0</v>
      </c>
      <c r="U1199" s="24">
        <v>144000</v>
      </c>
    </row>
    <row r="1200" spans="1:21">
      <c r="A1200" s="19" t="s">
        <v>209</v>
      </c>
      <c r="B1200" s="20">
        <f>VLOOKUP(A1200,Table7[#All],2,)</f>
        <v>0</v>
      </c>
      <c r="C1200" s="20" t="s">
        <v>91</v>
      </c>
      <c r="D1200" s="20">
        <f>VLOOKUP(C1200,Table8[#All],2,0)</f>
        <v>0</v>
      </c>
      <c r="E1200" s="20" t="s">
        <v>92</v>
      </c>
      <c r="F1200" s="20">
        <f>VLOOKUP(E1200,Table9[#All],2,0)</f>
        <v>0</v>
      </c>
      <c r="G1200" s="20" t="s">
        <v>93</v>
      </c>
      <c r="H1200" s="20">
        <f>VLOOKUP(G1200,Table10[#All],2,0)</f>
        <v>1</v>
      </c>
      <c r="I1200" s="20" t="s">
        <v>119</v>
      </c>
      <c r="J1200" s="20">
        <f>VLOOKUP(I1200,Table11[#All],2,0)</f>
        <v>0</v>
      </c>
      <c r="K1200" s="20" t="s">
        <v>98</v>
      </c>
      <c r="L1200" s="20">
        <f>VLOOKUP(K1200,Table12[#All],2,0)</f>
        <v>0</v>
      </c>
      <c r="M1200" s="20" t="s">
        <v>126</v>
      </c>
      <c r="N1200" s="20">
        <f>VLOOKUP(M1200,Table13[#All],2,0)</f>
        <v>0</v>
      </c>
      <c r="O1200" s="20" t="s">
        <v>119</v>
      </c>
      <c r="P1200" s="20">
        <f>VLOOKUP(O1200,Table14[#All],2,0)</f>
        <v>0</v>
      </c>
      <c r="Q1200" s="20" t="s">
        <v>104</v>
      </c>
      <c r="R1200" s="20">
        <f>VLOOKUP(Q1200,Table16[#All],2,0)</f>
        <v>0</v>
      </c>
      <c r="S1200" s="20" t="s">
        <v>111</v>
      </c>
      <c r="T1200" s="20">
        <f>VLOOKUP(S1200,Table17[#All],2,0)</f>
        <v>0</v>
      </c>
      <c r="U1200" s="21">
        <v>178000</v>
      </c>
    </row>
    <row r="1201" spans="1:21">
      <c r="A1201" s="22" t="s">
        <v>169</v>
      </c>
      <c r="B1201" s="20">
        <f>VLOOKUP(A1201,Table7[#All],2,)</f>
        <v>9</v>
      </c>
      <c r="C1201" s="23" t="s">
        <v>91</v>
      </c>
      <c r="D1201" s="20">
        <f>VLOOKUP(C1201,Table8[#All],2,0)</f>
        <v>0</v>
      </c>
      <c r="E1201" s="23" t="s">
        <v>92</v>
      </c>
      <c r="F1201" s="20">
        <f>VLOOKUP(E1201,Table9[#All],2,0)</f>
        <v>0</v>
      </c>
      <c r="G1201" s="23" t="s">
        <v>93</v>
      </c>
      <c r="H1201" s="20">
        <f>VLOOKUP(G1201,Table10[#All],2,0)</f>
        <v>1</v>
      </c>
      <c r="I1201" s="23" t="s">
        <v>98</v>
      </c>
      <c r="J1201" s="20">
        <f>VLOOKUP(I1201,Table11[#All],2,0)</f>
        <v>1</v>
      </c>
      <c r="K1201" s="23" t="s">
        <v>98</v>
      </c>
      <c r="L1201" s="20">
        <f>VLOOKUP(K1201,Table12[#All],2,0)</f>
        <v>0</v>
      </c>
      <c r="M1201" s="23" t="s">
        <v>119</v>
      </c>
      <c r="N1201" s="20">
        <f>VLOOKUP(M1201,Table13[#All],2,0)</f>
        <v>1</v>
      </c>
      <c r="O1201" s="23" t="s">
        <v>98</v>
      </c>
      <c r="P1201" s="20">
        <f>VLOOKUP(O1201,Table14[#All],2,0)</f>
        <v>1</v>
      </c>
      <c r="Q1201" s="23" t="s">
        <v>104</v>
      </c>
      <c r="R1201" s="20">
        <f>VLOOKUP(Q1201,Table16[#All],2,0)</f>
        <v>0</v>
      </c>
      <c r="S1201" s="23" t="s">
        <v>111</v>
      </c>
      <c r="T1201" s="20">
        <f>VLOOKUP(S1201,Table17[#All],2,0)</f>
        <v>0</v>
      </c>
      <c r="U1201" s="24">
        <v>148000</v>
      </c>
    </row>
    <row r="1202" spans="1:21">
      <c r="A1202" s="19" t="s">
        <v>89</v>
      </c>
      <c r="B1202" s="20">
        <f>VLOOKUP(A1202,Table7[#All],2,)</f>
        <v>11</v>
      </c>
      <c r="C1202" s="20" t="s">
        <v>91</v>
      </c>
      <c r="D1202" s="20">
        <f>VLOOKUP(C1202,Table8[#All],2,0)</f>
        <v>0</v>
      </c>
      <c r="E1202" s="20" t="s">
        <v>92</v>
      </c>
      <c r="F1202" s="20">
        <f>VLOOKUP(E1202,Table9[#All],2,0)</f>
        <v>0</v>
      </c>
      <c r="G1202" s="20" t="s">
        <v>93</v>
      </c>
      <c r="H1202" s="20">
        <f>VLOOKUP(G1202,Table10[#All],2,0)</f>
        <v>1</v>
      </c>
      <c r="I1202" s="20" t="s">
        <v>98</v>
      </c>
      <c r="J1202" s="20">
        <f>VLOOKUP(I1202,Table11[#All],2,0)</f>
        <v>1</v>
      </c>
      <c r="K1202" s="20" t="s">
        <v>98</v>
      </c>
      <c r="L1202" s="20">
        <f>VLOOKUP(K1202,Table12[#All],2,0)</f>
        <v>0</v>
      </c>
      <c r="M1202" s="20" t="s">
        <v>119</v>
      </c>
      <c r="N1202" s="20">
        <f>VLOOKUP(M1202,Table13[#All],2,0)</f>
        <v>1</v>
      </c>
      <c r="O1202" s="20" t="s">
        <v>98</v>
      </c>
      <c r="P1202" s="20">
        <f>VLOOKUP(O1202,Table14[#All],2,0)</f>
        <v>1</v>
      </c>
      <c r="Q1202" s="20" t="s">
        <v>104</v>
      </c>
      <c r="R1202" s="20">
        <f>VLOOKUP(Q1202,Table16[#All],2,0)</f>
        <v>0</v>
      </c>
      <c r="S1202" s="20" t="s">
        <v>172</v>
      </c>
      <c r="T1202" s="20">
        <f>VLOOKUP(S1202,Table17[#All],2,0)</f>
        <v>1</v>
      </c>
      <c r="U1202" s="21">
        <v>116050</v>
      </c>
    </row>
    <row r="1203" spans="1:21">
      <c r="A1203" s="22" t="s">
        <v>209</v>
      </c>
      <c r="B1203" s="20">
        <f>VLOOKUP(A1203,Table7[#All],2,)</f>
        <v>0</v>
      </c>
      <c r="C1203" s="23" t="s">
        <v>91</v>
      </c>
      <c r="D1203" s="20">
        <f>VLOOKUP(C1203,Table8[#All],2,0)</f>
        <v>0</v>
      </c>
      <c r="E1203" s="23" t="s">
        <v>92</v>
      </c>
      <c r="F1203" s="20">
        <f>VLOOKUP(E1203,Table9[#All],2,0)</f>
        <v>0</v>
      </c>
      <c r="G1203" s="23" t="s">
        <v>122</v>
      </c>
      <c r="H1203" s="20">
        <f>VLOOKUP(G1203,Table10[#All],2,0)</f>
        <v>0</v>
      </c>
      <c r="I1203" s="23" t="s">
        <v>119</v>
      </c>
      <c r="J1203" s="20">
        <f>VLOOKUP(I1203,Table11[#All],2,0)</f>
        <v>0</v>
      </c>
      <c r="K1203" s="23" t="s">
        <v>98</v>
      </c>
      <c r="L1203" s="20">
        <f>VLOOKUP(K1203,Table12[#All],2,0)</f>
        <v>0</v>
      </c>
      <c r="M1203" s="23" t="s">
        <v>126</v>
      </c>
      <c r="N1203" s="20">
        <f>VLOOKUP(M1203,Table13[#All],2,0)</f>
        <v>0</v>
      </c>
      <c r="O1203" s="23" t="s">
        <v>119</v>
      </c>
      <c r="P1203" s="20">
        <f>VLOOKUP(O1203,Table14[#All],2,0)</f>
        <v>0</v>
      </c>
      <c r="Q1203" s="23" t="s">
        <v>104</v>
      </c>
      <c r="R1203" s="20">
        <f>VLOOKUP(Q1203,Table16[#All],2,0)</f>
        <v>0</v>
      </c>
      <c r="S1203" s="23" t="s">
        <v>111</v>
      </c>
      <c r="T1203" s="20">
        <f>VLOOKUP(S1203,Table17[#All],2,0)</f>
        <v>0</v>
      </c>
      <c r="U1203" s="24">
        <v>197900</v>
      </c>
    </row>
    <row r="1204" spans="1:21">
      <c r="A1204" s="19" t="s">
        <v>197</v>
      </c>
      <c r="B1204" s="20">
        <f>VLOOKUP(A1204,Table7[#All],2,)</f>
        <v>8</v>
      </c>
      <c r="C1204" s="20" t="s">
        <v>91</v>
      </c>
      <c r="D1204" s="20">
        <f>VLOOKUP(C1204,Table8[#All],2,0)</f>
        <v>0</v>
      </c>
      <c r="E1204" s="20" t="s">
        <v>92</v>
      </c>
      <c r="F1204" s="20">
        <f>VLOOKUP(E1204,Table9[#All],2,0)</f>
        <v>0</v>
      </c>
      <c r="G1204" s="20" t="s">
        <v>176</v>
      </c>
      <c r="H1204" s="20">
        <f>VLOOKUP(G1204,Table10[#All],2,0)</f>
        <v>2</v>
      </c>
      <c r="I1204" s="20" t="s">
        <v>98</v>
      </c>
      <c r="J1204" s="20">
        <f>VLOOKUP(I1204,Table11[#All],2,0)</f>
        <v>1</v>
      </c>
      <c r="K1204" s="20" t="s">
        <v>98</v>
      </c>
      <c r="L1204" s="20">
        <f>VLOOKUP(K1204,Table12[#All],2,0)</f>
        <v>0</v>
      </c>
      <c r="M1204" s="20" t="s">
        <v>126</v>
      </c>
      <c r="N1204" s="20">
        <f>VLOOKUP(M1204,Table13[#All],2,0)</f>
        <v>0</v>
      </c>
      <c r="O1204" s="20" t="s">
        <v>98</v>
      </c>
      <c r="P1204" s="20">
        <f>VLOOKUP(O1204,Table14[#All],2,0)</f>
        <v>1</v>
      </c>
      <c r="Q1204" s="20" t="s">
        <v>167</v>
      </c>
      <c r="R1204" s="20">
        <f>VLOOKUP(Q1204,Table16[#All],2,0)</f>
        <v>1</v>
      </c>
      <c r="S1204" s="20" t="s">
        <v>111</v>
      </c>
      <c r="T1204" s="20">
        <f>VLOOKUP(S1204,Table17[#All],2,0)</f>
        <v>0</v>
      </c>
      <c r="U1204" s="21">
        <v>117000</v>
      </c>
    </row>
    <row r="1205" spans="1:21">
      <c r="A1205" s="22" t="s">
        <v>209</v>
      </c>
      <c r="B1205" s="20">
        <f>VLOOKUP(A1205,Table7[#All],2,)</f>
        <v>0</v>
      </c>
      <c r="C1205" s="23" t="s">
        <v>91</v>
      </c>
      <c r="D1205" s="20">
        <f>VLOOKUP(C1205,Table8[#All],2,0)</f>
        <v>0</v>
      </c>
      <c r="E1205" s="23" t="s">
        <v>92</v>
      </c>
      <c r="F1205" s="20">
        <f>VLOOKUP(E1205,Table9[#All],2,0)</f>
        <v>0</v>
      </c>
      <c r="G1205" s="23" t="s">
        <v>93</v>
      </c>
      <c r="H1205" s="20">
        <f>VLOOKUP(G1205,Table10[#All],2,0)</f>
        <v>1</v>
      </c>
      <c r="I1205" s="23" t="s">
        <v>119</v>
      </c>
      <c r="J1205" s="20">
        <f>VLOOKUP(I1205,Table11[#All],2,0)</f>
        <v>0</v>
      </c>
      <c r="K1205" s="23" t="s">
        <v>98</v>
      </c>
      <c r="L1205" s="20">
        <f>VLOOKUP(K1205,Table12[#All],2,0)</f>
        <v>0</v>
      </c>
      <c r="M1205" s="23" t="s">
        <v>126</v>
      </c>
      <c r="N1205" s="20">
        <f>VLOOKUP(M1205,Table13[#All],2,0)</f>
        <v>0</v>
      </c>
      <c r="O1205" s="23" t="s">
        <v>119</v>
      </c>
      <c r="P1205" s="20">
        <f>VLOOKUP(O1205,Table14[#All],2,0)</f>
        <v>0</v>
      </c>
      <c r="Q1205" s="23" t="s">
        <v>104</v>
      </c>
      <c r="R1205" s="20">
        <f>VLOOKUP(Q1205,Table16[#All],2,0)</f>
        <v>0</v>
      </c>
      <c r="S1205" s="23" t="s">
        <v>111</v>
      </c>
      <c r="T1205" s="20">
        <f>VLOOKUP(S1205,Table17[#All],2,0)</f>
        <v>0</v>
      </c>
      <c r="U1205" s="24">
        <v>213000</v>
      </c>
    </row>
    <row r="1206" spans="1:21">
      <c r="A1206" s="19" t="s">
        <v>175</v>
      </c>
      <c r="B1206" s="20">
        <f>VLOOKUP(A1206,Table7[#All],2,)</f>
        <v>6</v>
      </c>
      <c r="C1206" s="20" t="s">
        <v>91</v>
      </c>
      <c r="D1206" s="20">
        <f>VLOOKUP(C1206,Table8[#All],2,0)</f>
        <v>0</v>
      </c>
      <c r="E1206" s="20" t="s">
        <v>92</v>
      </c>
      <c r="F1206" s="20">
        <f>VLOOKUP(E1206,Table9[#All],2,0)</f>
        <v>0</v>
      </c>
      <c r="G1206" s="20" t="s">
        <v>93</v>
      </c>
      <c r="H1206" s="20">
        <f>VLOOKUP(G1206,Table10[#All],2,0)</f>
        <v>1</v>
      </c>
      <c r="I1206" s="20" t="s">
        <v>119</v>
      </c>
      <c r="J1206" s="20">
        <f>VLOOKUP(I1206,Table11[#All],2,0)</f>
        <v>0</v>
      </c>
      <c r="K1206" s="20" t="s">
        <v>98</v>
      </c>
      <c r="L1206" s="20">
        <f>VLOOKUP(K1206,Table12[#All],2,0)</f>
        <v>0</v>
      </c>
      <c r="M1206" s="20" t="s">
        <v>126</v>
      </c>
      <c r="N1206" s="20">
        <f>VLOOKUP(M1206,Table13[#All],2,0)</f>
        <v>0</v>
      </c>
      <c r="O1206" s="20" t="s">
        <v>98</v>
      </c>
      <c r="P1206" s="20">
        <f>VLOOKUP(O1206,Table14[#All],2,0)</f>
        <v>1</v>
      </c>
      <c r="Q1206" s="20" t="s">
        <v>104</v>
      </c>
      <c r="R1206" s="20">
        <f>VLOOKUP(Q1206,Table16[#All],2,0)</f>
        <v>0</v>
      </c>
      <c r="S1206" s="20" t="s">
        <v>111</v>
      </c>
      <c r="T1206" s="20">
        <f>VLOOKUP(S1206,Table17[#All],2,0)</f>
        <v>0</v>
      </c>
      <c r="U1206" s="21">
        <v>153500</v>
      </c>
    </row>
    <row r="1207" spans="1:21">
      <c r="A1207" s="22" t="s">
        <v>165</v>
      </c>
      <c r="B1207" s="20">
        <f>VLOOKUP(A1207,Table7[#All],2,)</f>
        <v>12</v>
      </c>
      <c r="C1207" s="23" t="s">
        <v>91</v>
      </c>
      <c r="D1207" s="20">
        <f>VLOOKUP(C1207,Table8[#All],2,0)</f>
        <v>0</v>
      </c>
      <c r="E1207" s="23" t="s">
        <v>92</v>
      </c>
      <c r="F1207" s="20">
        <f>VLOOKUP(E1207,Table9[#All],2,0)</f>
        <v>0</v>
      </c>
      <c r="G1207" s="23" t="s">
        <v>93</v>
      </c>
      <c r="H1207" s="20">
        <f>VLOOKUP(G1207,Table10[#All],2,0)</f>
        <v>1</v>
      </c>
      <c r="I1207" s="23" t="s">
        <v>119</v>
      </c>
      <c r="J1207" s="20">
        <f>VLOOKUP(I1207,Table11[#All],2,0)</f>
        <v>0</v>
      </c>
      <c r="K1207" s="23" t="s">
        <v>98</v>
      </c>
      <c r="L1207" s="20">
        <f>VLOOKUP(K1207,Table12[#All],2,0)</f>
        <v>0</v>
      </c>
      <c r="M1207" s="23" t="s">
        <v>119</v>
      </c>
      <c r="N1207" s="20">
        <f>VLOOKUP(M1207,Table13[#All],2,0)</f>
        <v>1</v>
      </c>
      <c r="O1207" s="23" t="s">
        <v>119</v>
      </c>
      <c r="P1207" s="20">
        <f>VLOOKUP(O1207,Table14[#All],2,0)</f>
        <v>0</v>
      </c>
      <c r="Q1207" s="23" t="s">
        <v>104</v>
      </c>
      <c r="R1207" s="20">
        <f>VLOOKUP(Q1207,Table16[#All],2,0)</f>
        <v>0</v>
      </c>
      <c r="S1207" s="23" t="s">
        <v>111</v>
      </c>
      <c r="T1207" s="20">
        <f>VLOOKUP(S1207,Table17[#All],2,0)</f>
        <v>0</v>
      </c>
      <c r="U1207" s="24">
        <v>271900</v>
      </c>
    </row>
    <row r="1208" spans="1:21">
      <c r="A1208" s="19" t="s">
        <v>165</v>
      </c>
      <c r="B1208" s="20">
        <f>VLOOKUP(A1208,Table7[#All],2,)</f>
        <v>12</v>
      </c>
      <c r="C1208" s="20" t="s">
        <v>91</v>
      </c>
      <c r="D1208" s="20">
        <f>VLOOKUP(C1208,Table8[#All],2,0)</f>
        <v>0</v>
      </c>
      <c r="E1208" s="20" t="s">
        <v>92</v>
      </c>
      <c r="F1208" s="20">
        <f>VLOOKUP(E1208,Table9[#All],2,0)</f>
        <v>0</v>
      </c>
      <c r="G1208" s="20" t="s">
        <v>93</v>
      </c>
      <c r="H1208" s="20">
        <f>VLOOKUP(G1208,Table10[#All],2,0)</f>
        <v>1</v>
      </c>
      <c r="I1208" s="20" t="s">
        <v>98</v>
      </c>
      <c r="J1208" s="20">
        <f>VLOOKUP(I1208,Table11[#All],2,0)</f>
        <v>1</v>
      </c>
      <c r="K1208" s="20" t="s">
        <v>98</v>
      </c>
      <c r="L1208" s="20">
        <f>VLOOKUP(K1208,Table12[#All],2,0)</f>
        <v>0</v>
      </c>
      <c r="M1208" s="20" t="s">
        <v>98</v>
      </c>
      <c r="N1208" s="20">
        <f>VLOOKUP(M1208,Table13[#All],2,0)</f>
        <v>2</v>
      </c>
      <c r="O1208" s="20" t="s">
        <v>98</v>
      </c>
      <c r="P1208" s="20">
        <f>VLOOKUP(O1208,Table14[#All],2,0)</f>
        <v>1</v>
      </c>
      <c r="Q1208" s="20" t="s">
        <v>104</v>
      </c>
      <c r="R1208" s="20">
        <f>VLOOKUP(Q1208,Table16[#All],2,0)</f>
        <v>0</v>
      </c>
      <c r="S1208" s="20" t="s">
        <v>111</v>
      </c>
      <c r="T1208" s="20">
        <f>VLOOKUP(S1208,Table17[#All],2,0)</f>
        <v>0</v>
      </c>
      <c r="U1208" s="21">
        <v>107000</v>
      </c>
    </row>
    <row r="1209" spans="1:21">
      <c r="A1209" s="22" t="s">
        <v>209</v>
      </c>
      <c r="B1209" s="20">
        <f>VLOOKUP(A1209,Table7[#All],2,)</f>
        <v>0</v>
      </c>
      <c r="C1209" s="23" t="s">
        <v>91</v>
      </c>
      <c r="D1209" s="20">
        <f>VLOOKUP(C1209,Table8[#All],2,0)</f>
        <v>0</v>
      </c>
      <c r="E1209" s="23" t="s">
        <v>92</v>
      </c>
      <c r="F1209" s="20">
        <f>VLOOKUP(E1209,Table9[#All],2,0)</f>
        <v>0</v>
      </c>
      <c r="G1209" s="23" t="s">
        <v>93</v>
      </c>
      <c r="H1209" s="20">
        <f>VLOOKUP(G1209,Table10[#All],2,0)</f>
        <v>1</v>
      </c>
      <c r="I1209" s="23" t="s">
        <v>119</v>
      </c>
      <c r="J1209" s="20">
        <f>VLOOKUP(I1209,Table11[#All],2,0)</f>
        <v>0</v>
      </c>
      <c r="K1209" s="23" t="s">
        <v>98</v>
      </c>
      <c r="L1209" s="20">
        <f>VLOOKUP(K1209,Table12[#All],2,0)</f>
        <v>0</v>
      </c>
      <c r="M1209" s="23" t="s">
        <v>126</v>
      </c>
      <c r="N1209" s="20">
        <f>VLOOKUP(M1209,Table13[#All],2,0)</f>
        <v>0</v>
      </c>
      <c r="O1209" s="23" t="s">
        <v>119</v>
      </c>
      <c r="P1209" s="20">
        <f>VLOOKUP(O1209,Table14[#All],2,0)</f>
        <v>0</v>
      </c>
      <c r="Q1209" s="23" t="s">
        <v>104</v>
      </c>
      <c r="R1209" s="20">
        <f>VLOOKUP(Q1209,Table16[#All],2,0)</f>
        <v>0</v>
      </c>
      <c r="S1209" s="23" t="s">
        <v>111</v>
      </c>
      <c r="T1209" s="20">
        <f>VLOOKUP(S1209,Table17[#All],2,0)</f>
        <v>0</v>
      </c>
      <c r="U1209" s="24">
        <v>200000</v>
      </c>
    </row>
    <row r="1210" spans="1:21">
      <c r="A1210" s="19" t="s">
        <v>89</v>
      </c>
      <c r="B1210" s="20">
        <f>VLOOKUP(A1210,Table7[#All],2,)</f>
        <v>11</v>
      </c>
      <c r="C1210" s="20" t="s">
        <v>91</v>
      </c>
      <c r="D1210" s="20">
        <f>VLOOKUP(C1210,Table8[#All],2,0)</f>
        <v>0</v>
      </c>
      <c r="E1210" s="20" t="s">
        <v>92</v>
      </c>
      <c r="F1210" s="20">
        <f>VLOOKUP(E1210,Table9[#All],2,0)</f>
        <v>0</v>
      </c>
      <c r="G1210" s="20" t="s">
        <v>93</v>
      </c>
      <c r="H1210" s="20">
        <f>VLOOKUP(G1210,Table10[#All],2,0)</f>
        <v>1</v>
      </c>
      <c r="I1210" s="20" t="s">
        <v>98</v>
      </c>
      <c r="J1210" s="20">
        <f>VLOOKUP(I1210,Table11[#All],2,0)</f>
        <v>1</v>
      </c>
      <c r="K1210" s="20" t="s">
        <v>98</v>
      </c>
      <c r="L1210" s="20">
        <f>VLOOKUP(K1210,Table12[#All],2,0)</f>
        <v>0</v>
      </c>
      <c r="M1210" s="20" t="s">
        <v>98</v>
      </c>
      <c r="N1210" s="20">
        <f>VLOOKUP(M1210,Table13[#All],2,0)</f>
        <v>2</v>
      </c>
      <c r="O1210" s="20" t="s">
        <v>98</v>
      </c>
      <c r="P1210" s="20">
        <f>VLOOKUP(O1210,Table14[#All],2,0)</f>
        <v>1</v>
      </c>
      <c r="Q1210" s="20" t="s">
        <v>104</v>
      </c>
      <c r="R1210" s="20">
        <f>VLOOKUP(Q1210,Table16[#All],2,0)</f>
        <v>0</v>
      </c>
      <c r="S1210" s="20" t="s">
        <v>111</v>
      </c>
      <c r="T1210" s="20">
        <f>VLOOKUP(S1210,Table17[#All],2,0)</f>
        <v>0</v>
      </c>
      <c r="U1210" s="21">
        <v>140000</v>
      </c>
    </row>
    <row r="1211" spans="1:21">
      <c r="A1211" s="22" t="s">
        <v>163</v>
      </c>
      <c r="B1211" s="20">
        <f>VLOOKUP(A1211,Table7[#All],2,)</f>
        <v>5</v>
      </c>
      <c r="C1211" s="23" t="s">
        <v>220</v>
      </c>
      <c r="D1211" s="20">
        <f>VLOOKUP(C1211,Table8[#All],2,0)</f>
        <v>5</v>
      </c>
      <c r="E1211" s="23" t="s">
        <v>92</v>
      </c>
      <c r="F1211" s="20">
        <f>VLOOKUP(E1211,Table9[#All],2,0)</f>
        <v>0</v>
      </c>
      <c r="G1211" s="23" t="s">
        <v>93</v>
      </c>
      <c r="H1211" s="20">
        <f>VLOOKUP(G1211,Table10[#All],2,0)</f>
        <v>1</v>
      </c>
      <c r="I1211" s="23" t="s">
        <v>126</v>
      </c>
      <c r="J1211" s="20">
        <f>VLOOKUP(I1211,Table11[#All],2,0)</f>
        <v>2</v>
      </c>
      <c r="K1211" s="23" t="s">
        <v>98</v>
      </c>
      <c r="L1211" s="20">
        <f>VLOOKUP(K1211,Table12[#All],2,0)</f>
        <v>0</v>
      </c>
      <c r="M1211" s="23" t="s">
        <v>126</v>
      </c>
      <c r="N1211" s="20">
        <f>VLOOKUP(M1211,Table13[#All],2,0)</f>
        <v>0</v>
      </c>
      <c r="O1211" s="23" t="s">
        <v>119</v>
      </c>
      <c r="P1211" s="20">
        <f>VLOOKUP(O1211,Table14[#All],2,0)</f>
        <v>0</v>
      </c>
      <c r="Q1211" s="23" t="s">
        <v>104</v>
      </c>
      <c r="R1211" s="20">
        <f>VLOOKUP(Q1211,Table16[#All],2,0)</f>
        <v>0</v>
      </c>
      <c r="S1211" s="23" t="s">
        <v>150</v>
      </c>
      <c r="T1211" s="20">
        <f>VLOOKUP(S1211,Table17[#All],2,0)</f>
        <v>2</v>
      </c>
      <c r="U1211" s="24">
        <v>290000</v>
      </c>
    </row>
    <row r="1212" spans="1:21">
      <c r="A1212" s="19" t="s">
        <v>165</v>
      </c>
      <c r="B1212" s="20">
        <f>VLOOKUP(A1212,Table7[#All],2,)</f>
        <v>12</v>
      </c>
      <c r="C1212" s="20" t="s">
        <v>91</v>
      </c>
      <c r="D1212" s="20">
        <f>VLOOKUP(C1212,Table8[#All],2,0)</f>
        <v>0</v>
      </c>
      <c r="E1212" s="20" t="s">
        <v>92</v>
      </c>
      <c r="F1212" s="20">
        <f>VLOOKUP(E1212,Table9[#All],2,0)</f>
        <v>0</v>
      </c>
      <c r="G1212" s="20" t="s">
        <v>122</v>
      </c>
      <c r="H1212" s="20">
        <f>VLOOKUP(G1212,Table10[#All],2,0)</f>
        <v>0</v>
      </c>
      <c r="I1212" s="20" t="s">
        <v>119</v>
      </c>
      <c r="J1212" s="20">
        <f>VLOOKUP(I1212,Table11[#All],2,0)</f>
        <v>0</v>
      </c>
      <c r="K1212" s="20" t="s">
        <v>98</v>
      </c>
      <c r="L1212" s="20">
        <f>VLOOKUP(K1212,Table12[#All],2,0)</f>
        <v>0</v>
      </c>
      <c r="M1212" s="20" t="s">
        <v>126</v>
      </c>
      <c r="N1212" s="20">
        <f>VLOOKUP(M1212,Table13[#All],2,0)</f>
        <v>0</v>
      </c>
      <c r="O1212" s="20" t="s">
        <v>119</v>
      </c>
      <c r="P1212" s="20">
        <f>VLOOKUP(O1212,Table14[#All],2,0)</f>
        <v>0</v>
      </c>
      <c r="Q1212" s="20" t="s">
        <v>104</v>
      </c>
      <c r="R1212" s="20">
        <f>VLOOKUP(Q1212,Table16[#All],2,0)</f>
        <v>0</v>
      </c>
      <c r="S1212" s="20" t="s">
        <v>111</v>
      </c>
      <c r="T1212" s="20">
        <f>VLOOKUP(S1212,Table17[#All],2,0)</f>
        <v>0</v>
      </c>
      <c r="U1212" s="21">
        <v>189000</v>
      </c>
    </row>
    <row r="1213" spans="1:21">
      <c r="A1213" s="22" t="s">
        <v>121</v>
      </c>
      <c r="B1213" s="20">
        <f>VLOOKUP(A1213,Table7[#All],2,)</f>
        <v>17</v>
      </c>
      <c r="C1213" s="23" t="s">
        <v>91</v>
      </c>
      <c r="D1213" s="20">
        <f>VLOOKUP(C1213,Table8[#All],2,0)</f>
        <v>0</v>
      </c>
      <c r="E1213" s="23" t="s">
        <v>92</v>
      </c>
      <c r="F1213" s="20">
        <f>VLOOKUP(E1213,Table9[#All],2,0)</f>
        <v>0</v>
      </c>
      <c r="G1213" s="23" t="s">
        <v>176</v>
      </c>
      <c r="H1213" s="20">
        <f>VLOOKUP(G1213,Table10[#All],2,0)</f>
        <v>2</v>
      </c>
      <c r="I1213" s="23" t="s">
        <v>119</v>
      </c>
      <c r="J1213" s="20">
        <f>VLOOKUP(I1213,Table11[#All],2,0)</f>
        <v>0</v>
      </c>
      <c r="K1213" s="23" t="s">
        <v>98</v>
      </c>
      <c r="L1213" s="20">
        <f>VLOOKUP(K1213,Table12[#All],2,0)</f>
        <v>0</v>
      </c>
      <c r="M1213" s="23" t="s">
        <v>119</v>
      </c>
      <c r="N1213" s="20">
        <f>VLOOKUP(M1213,Table13[#All],2,0)</f>
        <v>1</v>
      </c>
      <c r="O1213" s="23" t="s">
        <v>98</v>
      </c>
      <c r="P1213" s="20">
        <f>VLOOKUP(O1213,Table14[#All],2,0)</f>
        <v>1</v>
      </c>
      <c r="Q1213" s="23" t="s">
        <v>104</v>
      </c>
      <c r="R1213" s="20">
        <f>VLOOKUP(Q1213,Table16[#All],2,0)</f>
        <v>0</v>
      </c>
      <c r="S1213" s="23" t="s">
        <v>111</v>
      </c>
      <c r="T1213" s="20">
        <f>VLOOKUP(S1213,Table17[#All],2,0)</f>
        <v>0</v>
      </c>
      <c r="U1213" s="24">
        <v>164000</v>
      </c>
    </row>
    <row r="1214" spans="1:21">
      <c r="A1214" s="19" t="s">
        <v>206</v>
      </c>
      <c r="B1214" s="20">
        <f>VLOOKUP(A1214,Table7[#All],2,)</f>
        <v>15</v>
      </c>
      <c r="C1214" s="20" t="s">
        <v>91</v>
      </c>
      <c r="D1214" s="20">
        <f>VLOOKUP(C1214,Table8[#All],2,0)</f>
        <v>0</v>
      </c>
      <c r="E1214" s="20" t="s">
        <v>92</v>
      </c>
      <c r="F1214" s="20">
        <f>VLOOKUP(E1214,Table9[#All],2,0)</f>
        <v>0</v>
      </c>
      <c r="G1214" s="20" t="s">
        <v>93</v>
      </c>
      <c r="H1214" s="20">
        <f>VLOOKUP(G1214,Table10[#All],2,0)</f>
        <v>1</v>
      </c>
      <c r="I1214" s="20" t="s">
        <v>98</v>
      </c>
      <c r="J1214" s="20">
        <f>VLOOKUP(I1214,Table11[#All],2,0)</f>
        <v>1</v>
      </c>
      <c r="K1214" s="20" t="s">
        <v>98</v>
      </c>
      <c r="L1214" s="20">
        <f>VLOOKUP(K1214,Table12[#All],2,0)</f>
        <v>0</v>
      </c>
      <c r="M1214" s="20" t="s">
        <v>98</v>
      </c>
      <c r="N1214" s="20">
        <f>VLOOKUP(M1214,Table13[#All],2,0)</f>
        <v>2</v>
      </c>
      <c r="O1214" s="20" t="s">
        <v>98</v>
      </c>
      <c r="P1214" s="20">
        <f>VLOOKUP(O1214,Table14[#All],2,0)</f>
        <v>1</v>
      </c>
      <c r="Q1214" s="20" t="s">
        <v>167</v>
      </c>
      <c r="R1214" s="20">
        <f>VLOOKUP(Q1214,Table16[#All],2,0)</f>
        <v>1</v>
      </c>
      <c r="S1214" s="20" t="s">
        <v>111</v>
      </c>
      <c r="T1214" s="20">
        <f>VLOOKUP(S1214,Table17[#All],2,0)</f>
        <v>0</v>
      </c>
      <c r="U1214" s="21">
        <v>113000</v>
      </c>
    </row>
    <row r="1215" spans="1:21">
      <c r="A1215" s="22" t="s">
        <v>169</v>
      </c>
      <c r="B1215" s="20">
        <f>VLOOKUP(A1215,Table7[#All],2,)</f>
        <v>9</v>
      </c>
      <c r="C1215" s="23" t="s">
        <v>91</v>
      </c>
      <c r="D1215" s="20">
        <f>VLOOKUP(C1215,Table8[#All],2,0)</f>
        <v>0</v>
      </c>
      <c r="E1215" s="23" t="s">
        <v>92</v>
      </c>
      <c r="F1215" s="20">
        <f>VLOOKUP(E1215,Table9[#All],2,0)</f>
        <v>0</v>
      </c>
      <c r="G1215" s="23" t="s">
        <v>158</v>
      </c>
      <c r="H1215" s="20">
        <f>VLOOKUP(G1215,Table10[#All],2,0)</f>
        <v>5</v>
      </c>
      <c r="I1215" s="23" t="s">
        <v>98</v>
      </c>
      <c r="J1215" s="20">
        <f>VLOOKUP(I1215,Table11[#All],2,0)</f>
        <v>1</v>
      </c>
      <c r="K1215" s="23" t="s">
        <v>119</v>
      </c>
      <c r="L1215" s="20">
        <f>VLOOKUP(K1215,Table12[#All],2,0)</f>
        <v>1</v>
      </c>
      <c r="M1215" s="23" t="s">
        <v>126</v>
      </c>
      <c r="N1215" s="20">
        <f>VLOOKUP(M1215,Table13[#All],2,0)</f>
        <v>0</v>
      </c>
      <c r="O1215" s="23" t="s">
        <v>98</v>
      </c>
      <c r="P1215" s="20">
        <f>VLOOKUP(O1215,Table14[#All],2,0)</f>
        <v>1</v>
      </c>
      <c r="Q1215" s="23" t="s">
        <v>104</v>
      </c>
      <c r="R1215" s="20">
        <f>VLOOKUP(Q1215,Table16[#All],2,0)</f>
        <v>0</v>
      </c>
      <c r="S1215" s="23" t="s">
        <v>111</v>
      </c>
      <c r="T1215" s="20">
        <f>VLOOKUP(S1215,Table17[#All],2,0)</f>
        <v>0</v>
      </c>
      <c r="U1215" s="24">
        <v>145000</v>
      </c>
    </row>
    <row r="1216" spans="1:21">
      <c r="A1216" s="19" t="s">
        <v>89</v>
      </c>
      <c r="B1216" s="20">
        <f>VLOOKUP(A1216,Table7[#All],2,)</f>
        <v>11</v>
      </c>
      <c r="C1216" s="20" t="s">
        <v>91</v>
      </c>
      <c r="D1216" s="20">
        <f>VLOOKUP(C1216,Table8[#All],2,0)</f>
        <v>0</v>
      </c>
      <c r="E1216" s="20" t="s">
        <v>92</v>
      </c>
      <c r="F1216" s="20">
        <f>VLOOKUP(E1216,Table9[#All],2,0)</f>
        <v>0</v>
      </c>
      <c r="G1216" s="20" t="s">
        <v>183</v>
      </c>
      <c r="H1216" s="20">
        <f>VLOOKUP(G1216,Table10[#All],2,0)</f>
        <v>4</v>
      </c>
      <c r="I1216" s="20" t="s">
        <v>98</v>
      </c>
      <c r="J1216" s="20">
        <f>VLOOKUP(I1216,Table11[#All],2,0)</f>
        <v>1</v>
      </c>
      <c r="K1216" s="20" t="s">
        <v>98</v>
      </c>
      <c r="L1216" s="20">
        <f>VLOOKUP(K1216,Table12[#All],2,0)</f>
        <v>0</v>
      </c>
      <c r="M1216" s="20" t="s">
        <v>98</v>
      </c>
      <c r="N1216" s="20">
        <f>VLOOKUP(M1216,Table13[#All],2,0)</f>
        <v>2</v>
      </c>
      <c r="O1216" s="20" t="s">
        <v>98</v>
      </c>
      <c r="P1216" s="20">
        <f>VLOOKUP(O1216,Table14[#All],2,0)</f>
        <v>1</v>
      </c>
      <c r="Q1216" s="20" t="s">
        <v>104</v>
      </c>
      <c r="R1216" s="20">
        <f>VLOOKUP(Q1216,Table16[#All],2,0)</f>
        <v>0</v>
      </c>
      <c r="S1216" s="20" t="s">
        <v>111</v>
      </c>
      <c r="T1216" s="20">
        <f>VLOOKUP(S1216,Table17[#All],2,0)</f>
        <v>0</v>
      </c>
      <c r="U1216" s="21">
        <v>134500</v>
      </c>
    </row>
    <row r="1217" spans="1:21">
      <c r="A1217" s="22" t="s">
        <v>169</v>
      </c>
      <c r="B1217" s="20">
        <f>VLOOKUP(A1217,Table7[#All],2,)</f>
        <v>9</v>
      </c>
      <c r="C1217" s="23" t="s">
        <v>91</v>
      </c>
      <c r="D1217" s="20">
        <f>VLOOKUP(C1217,Table8[#All],2,0)</f>
        <v>0</v>
      </c>
      <c r="E1217" s="23" t="s">
        <v>92</v>
      </c>
      <c r="F1217" s="20">
        <f>VLOOKUP(E1217,Table9[#All],2,0)</f>
        <v>0</v>
      </c>
      <c r="G1217" s="23" t="s">
        <v>93</v>
      </c>
      <c r="H1217" s="20">
        <f>VLOOKUP(G1217,Table10[#All],2,0)</f>
        <v>1</v>
      </c>
      <c r="I1217" s="23" t="s">
        <v>98</v>
      </c>
      <c r="J1217" s="20">
        <f>VLOOKUP(I1217,Table11[#All],2,0)</f>
        <v>1</v>
      </c>
      <c r="K1217" s="23" t="s">
        <v>98</v>
      </c>
      <c r="L1217" s="20">
        <f>VLOOKUP(K1217,Table12[#All],2,0)</f>
        <v>0</v>
      </c>
      <c r="M1217" s="23" t="s">
        <v>98</v>
      </c>
      <c r="N1217" s="20">
        <f>VLOOKUP(M1217,Table13[#All],2,0)</f>
        <v>2</v>
      </c>
      <c r="O1217" s="23" t="s">
        <v>98</v>
      </c>
      <c r="P1217" s="20">
        <f>VLOOKUP(O1217,Table14[#All],2,0)</f>
        <v>1</v>
      </c>
      <c r="Q1217" s="23" t="s">
        <v>104</v>
      </c>
      <c r="R1217" s="20">
        <f>VLOOKUP(Q1217,Table16[#All],2,0)</f>
        <v>0</v>
      </c>
      <c r="S1217" s="23" t="s">
        <v>111</v>
      </c>
      <c r="T1217" s="20">
        <f>VLOOKUP(S1217,Table17[#All],2,0)</f>
        <v>0</v>
      </c>
      <c r="U1217" s="24">
        <v>125000</v>
      </c>
    </row>
    <row r="1218" spans="1:21">
      <c r="A1218" s="19" t="s">
        <v>169</v>
      </c>
      <c r="B1218" s="20">
        <f>VLOOKUP(A1218,Table7[#All],2,)</f>
        <v>9</v>
      </c>
      <c r="C1218" s="20" t="s">
        <v>226</v>
      </c>
      <c r="D1218" s="20">
        <f>VLOOKUP(C1218,Table8[#All],2,0)</f>
        <v>4</v>
      </c>
      <c r="E1218" s="20" t="s">
        <v>179</v>
      </c>
      <c r="F1218" s="20">
        <f>VLOOKUP(E1218,Table9[#All],2,0)</f>
        <v>2</v>
      </c>
      <c r="G1218" s="20" t="s">
        <v>176</v>
      </c>
      <c r="H1218" s="20">
        <f>VLOOKUP(G1218,Table10[#All],2,0)</f>
        <v>2</v>
      </c>
      <c r="I1218" s="20" t="s">
        <v>83</v>
      </c>
      <c r="J1218" s="20">
        <f>VLOOKUP(I1218,Table11[#All],2,0)</f>
        <v>3</v>
      </c>
      <c r="K1218" s="20" t="s">
        <v>83</v>
      </c>
      <c r="L1218" s="20">
        <f>VLOOKUP(K1218,Table12[#All],2,0)</f>
        <v>2</v>
      </c>
      <c r="M1218" s="20" t="s">
        <v>98</v>
      </c>
      <c r="N1218" s="20">
        <f>VLOOKUP(M1218,Table13[#All],2,0)</f>
        <v>2</v>
      </c>
      <c r="O1218" s="20" t="s">
        <v>98</v>
      </c>
      <c r="P1218" s="20">
        <f>VLOOKUP(O1218,Table14[#All],2,0)</f>
        <v>1</v>
      </c>
      <c r="Q1218" s="20" t="s">
        <v>104</v>
      </c>
      <c r="R1218" s="20">
        <f>VLOOKUP(Q1218,Table16[#All],2,0)</f>
        <v>0</v>
      </c>
      <c r="S1218" s="20" t="s">
        <v>111</v>
      </c>
      <c r="T1218" s="20">
        <f>VLOOKUP(S1218,Table17[#All],2,0)</f>
        <v>0</v>
      </c>
      <c r="U1218" s="21">
        <v>112000</v>
      </c>
    </row>
    <row r="1219" spans="1:21">
      <c r="A1219" s="22" t="s">
        <v>163</v>
      </c>
      <c r="B1219" s="20">
        <f>VLOOKUP(A1219,Table7[#All],2,)</f>
        <v>5</v>
      </c>
      <c r="C1219" s="23" t="s">
        <v>91</v>
      </c>
      <c r="D1219" s="20">
        <f>VLOOKUP(C1219,Table8[#All],2,0)</f>
        <v>0</v>
      </c>
      <c r="E1219" s="23" t="s">
        <v>92</v>
      </c>
      <c r="F1219" s="20">
        <f>VLOOKUP(E1219,Table9[#All],2,0)</f>
        <v>0</v>
      </c>
      <c r="G1219" s="23" t="s">
        <v>93</v>
      </c>
      <c r="H1219" s="20">
        <f>VLOOKUP(G1219,Table10[#All],2,0)</f>
        <v>1</v>
      </c>
      <c r="I1219" s="23" t="s">
        <v>119</v>
      </c>
      <c r="J1219" s="20">
        <f>VLOOKUP(I1219,Table11[#All],2,0)</f>
        <v>0</v>
      </c>
      <c r="K1219" s="23" t="s">
        <v>98</v>
      </c>
      <c r="L1219" s="20">
        <f>VLOOKUP(K1219,Table12[#All],2,0)</f>
        <v>0</v>
      </c>
      <c r="M1219" s="23" t="s">
        <v>126</v>
      </c>
      <c r="N1219" s="20">
        <f>VLOOKUP(M1219,Table13[#All],2,0)</f>
        <v>0</v>
      </c>
      <c r="O1219" s="23" t="s">
        <v>119</v>
      </c>
      <c r="P1219" s="20">
        <f>VLOOKUP(O1219,Table14[#All],2,0)</f>
        <v>0</v>
      </c>
      <c r="Q1219" s="23" t="s">
        <v>104</v>
      </c>
      <c r="R1219" s="20">
        <f>VLOOKUP(Q1219,Table16[#All],2,0)</f>
        <v>0</v>
      </c>
      <c r="S1219" s="23" t="s">
        <v>150</v>
      </c>
      <c r="T1219" s="20">
        <f>VLOOKUP(S1219,Table17[#All],2,0)</f>
        <v>2</v>
      </c>
      <c r="U1219" s="24">
        <v>229456</v>
      </c>
    </row>
    <row r="1220" spans="1:21">
      <c r="A1220" s="19" t="s">
        <v>197</v>
      </c>
      <c r="B1220" s="20">
        <f>VLOOKUP(A1220,Table7[#All],2,)</f>
        <v>8</v>
      </c>
      <c r="C1220" s="20" t="s">
        <v>91</v>
      </c>
      <c r="D1220" s="20">
        <f>VLOOKUP(C1220,Table8[#All],2,0)</f>
        <v>0</v>
      </c>
      <c r="E1220" s="20" t="s">
        <v>92</v>
      </c>
      <c r="F1220" s="20">
        <f>VLOOKUP(E1220,Table9[#All],2,0)</f>
        <v>0</v>
      </c>
      <c r="G1220" s="20" t="s">
        <v>176</v>
      </c>
      <c r="H1220" s="20">
        <f>VLOOKUP(G1220,Table10[#All],2,0)</f>
        <v>2</v>
      </c>
      <c r="I1220" s="20" t="s">
        <v>83</v>
      </c>
      <c r="J1220" s="20">
        <f>VLOOKUP(I1220,Table11[#All],2,0)</f>
        <v>3</v>
      </c>
      <c r="K1220" s="20" t="s">
        <v>83</v>
      </c>
      <c r="L1220" s="20">
        <f>VLOOKUP(K1220,Table12[#All],2,0)</f>
        <v>2</v>
      </c>
      <c r="M1220" s="20" t="s">
        <v>119</v>
      </c>
      <c r="N1220" s="20">
        <f>VLOOKUP(M1220,Table13[#All],2,0)</f>
        <v>1</v>
      </c>
      <c r="O1220" s="20" t="s">
        <v>98</v>
      </c>
      <c r="P1220" s="20">
        <f>VLOOKUP(O1220,Table14[#All],2,0)</f>
        <v>1</v>
      </c>
      <c r="Q1220" s="20" t="s">
        <v>167</v>
      </c>
      <c r="R1220" s="20">
        <f>VLOOKUP(Q1220,Table16[#All],2,0)</f>
        <v>1</v>
      </c>
      <c r="S1220" s="20" t="s">
        <v>111</v>
      </c>
      <c r="T1220" s="20">
        <f>VLOOKUP(S1220,Table17[#All],2,0)</f>
        <v>0</v>
      </c>
      <c r="U1220" s="21">
        <v>80500</v>
      </c>
    </row>
    <row r="1221" spans="1:21">
      <c r="A1221" s="22" t="s">
        <v>141</v>
      </c>
      <c r="B1221" s="20">
        <f>VLOOKUP(A1221,Table7[#All],2,)</f>
        <v>22</v>
      </c>
      <c r="C1221" s="23" t="s">
        <v>91</v>
      </c>
      <c r="D1221" s="20">
        <f>VLOOKUP(C1221,Table8[#All],2,0)</f>
        <v>0</v>
      </c>
      <c r="E1221" s="23" t="s">
        <v>142</v>
      </c>
      <c r="F1221" s="20">
        <f>VLOOKUP(E1221,Table9[#All],2,0)</f>
        <v>4</v>
      </c>
      <c r="G1221" s="23" t="s">
        <v>122</v>
      </c>
      <c r="H1221" s="20">
        <f>VLOOKUP(G1221,Table10[#All],2,0)</f>
        <v>0</v>
      </c>
      <c r="I1221" s="23" t="s">
        <v>98</v>
      </c>
      <c r="J1221" s="20">
        <f>VLOOKUP(I1221,Table11[#All],2,0)</f>
        <v>1</v>
      </c>
      <c r="K1221" s="23" t="s">
        <v>98</v>
      </c>
      <c r="L1221" s="20">
        <f>VLOOKUP(K1221,Table12[#All],2,0)</f>
        <v>0</v>
      </c>
      <c r="M1221" s="23" t="s">
        <v>98</v>
      </c>
      <c r="N1221" s="20">
        <f>VLOOKUP(M1221,Table13[#All],2,0)</f>
        <v>2</v>
      </c>
      <c r="O1221" s="23" t="s">
        <v>98</v>
      </c>
      <c r="P1221" s="20">
        <f>VLOOKUP(O1221,Table14[#All],2,0)</f>
        <v>1</v>
      </c>
      <c r="Q1221" s="23" t="s">
        <v>167</v>
      </c>
      <c r="R1221" s="20">
        <f>VLOOKUP(Q1221,Table16[#All],2,0)</f>
        <v>1</v>
      </c>
      <c r="S1221" s="23" t="s">
        <v>172</v>
      </c>
      <c r="T1221" s="20">
        <f>VLOOKUP(S1221,Table17[#All],2,0)</f>
        <v>1</v>
      </c>
      <c r="U1221" s="24">
        <v>91500</v>
      </c>
    </row>
    <row r="1222" spans="1:21">
      <c r="A1222" s="19" t="s">
        <v>89</v>
      </c>
      <c r="B1222" s="20">
        <f>VLOOKUP(A1222,Table7[#All],2,)</f>
        <v>11</v>
      </c>
      <c r="C1222" s="20" t="s">
        <v>91</v>
      </c>
      <c r="D1222" s="20">
        <f>VLOOKUP(C1222,Table8[#All],2,0)</f>
        <v>0</v>
      </c>
      <c r="E1222" s="20" t="s">
        <v>92</v>
      </c>
      <c r="F1222" s="20">
        <f>VLOOKUP(E1222,Table9[#All],2,0)</f>
        <v>0</v>
      </c>
      <c r="G1222" s="20" t="s">
        <v>93</v>
      </c>
      <c r="H1222" s="20">
        <f>VLOOKUP(G1222,Table10[#All],2,0)</f>
        <v>1</v>
      </c>
      <c r="I1222" s="20" t="s">
        <v>98</v>
      </c>
      <c r="J1222" s="20">
        <f>VLOOKUP(I1222,Table11[#All],2,0)</f>
        <v>1</v>
      </c>
      <c r="K1222" s="20" t="s">
        <v>98</v>
      </c>
      <c r="L1222" s="20">
        <f>VLOOKUP(K1222,Table12[#All],2,0)</f>
        <v>0</v>
      </c>
      <c r="M1222" s="20" t="s">
        <v>98</v>
      </c>
      <c r="N1222" s="20">
        <f>VLOOKUP(M1222,Table13[#All],2,0)</f>
        <v>2</v>
      </c>
      <c r="O1222" s="20" t="s">
        <v>98</v>
      </c>
      <c r="P1222" s="20">
        <f>VLOOKUP(O1222,Table14[#All],2,0)</f>
        <v>1</v>
      </c>
      <c r="Q1222" s="20" t="s">
        <v>104</v>
      </c>
      <c r="R1222" s="20">
        <f>VLOOKUP(Q1222,Table16[#All],2,0)</f>
        <v>0</v>
      </c>
      <c r="S1222" s="20" t="s">
        <v>172</v>
      </c>
      <c r="T1222" s="20">
        <f>VLOOKUP(S1222,Table17[#All],2,0)</f>
        <v>1</v>
      </c>
      <c r="U1222" s="21">
        <v>115000</v>
      </c>
    </row>
    <row r="1223" spans="1:21">
      <c r="A1223" s="22" t="s">
        <v>169</v>
      </c>
      <c r="B1223" s="20">
        <f>VLOOKUP(A1223,Table7[#All],2,)</f>
        <v>9</v>
      </c>
      <c r="C1223" s="23" t="s">
        <v>90</v>
      </c>
      <c r="D1223" s="20">
        <f>VLOOKUP(C1223,Table8[#All],2,0)</f>
        <v>1</v>
      </c>
      <c r="E1223" s="23" t="s">
        <v>92</v>
      </c>
      <c r="F1223" s="20">
        <f>VLOOKUP(E1223,Table9[#All],2,0)</f>
        <v>0</v>
      </c>
      <c r="G1223" s="23" t="s">
        <v>93</v>
      </c>
      <c r="H1223" s="20">
        <f>VLOOKUP(G1223,Table10[#All],2,0)</f>
        <v>1</v>
      </c>
      <c r="I1223" s="23" t="s">
        <v>98</v>
      </c>
      <c r="J1223" s="20">
        <f>VLOOKUP(I1223,Table11[#All],2,0)</f>
        <v>1</v>
      </c>
      <c r="K1223" s="23" t="s">
        <v>98</v>
      </c>
      <c r="L1223" s="20">
        <f>VLOOKUP(K1223,Table12[#All],2,0)</f>
        <v>0</v>
      </c>
      <c r="M1223" s="23" t="s">
        <v>126</v>
      </c>
      <c r="N1223" s="20">
        <f>VLOOKUP(M1223,Table13[#All],2,0)</f>
        <v>0</v>
      </c>
      <c r="O1223" s="23" t="s">
        <v>98</v>
      </c>
      <c r="P1223" s="20">
        <f>VLOOKUP(O1223,Table14[#All],2,0)</f>
        <v>1</v>
      </c>
      <c r="Q1223" s="23" t="s">
        <v>104</v>
      </c>
      <c r="R1223" s="20">
        <f>VLOOKUP(Q1223,Table16[#All],2,0)</f>
        <v>0</v>
      </c>
      <c r="S1223" s="23" t="s">
        <v>111</v>
      </c>
      <c r="T1223" s="20">
        <f>VLOOKUP(S1223,Table17[#All],2,0)</f>
        <v>0</v>
      </c>
      <c r="U1223" s="24">
        <v>134000</v>
      </c>
    </row>
    <row r="1224" spans="1:21">
      <c r="A1224" s="19" t="s">
        <v>89</v>
      </c>
      <c r="B1224" s="20">
        <f>VLOOKUP(A1224,Table7[#All],2,)</f>
        <v>11</v>
      </c>
      <c r="C1224" s="20" t="s">
        <v>182</v>
      </c>
      <c r="D1224" s="20">
        <f>VLOOKUP(C1224,Table8[#All],2,0)</f>
        <v>3</v>
      </c>
      <c r="E1224" s="20" t="s">
        <v>92</v>
      </c>
      <c r="F1224" s="20">
        <f>VLOOKUP(E1224,Table9[#All],2,0)</f>
        <v>0</v>
      </c>
      <c r="G1224" s="20" t="s">
        <v>176</v>
      </c>
      <c r="H1224" s="20">
        <f>VLOOKUP(G1224,Table10[#All],2,0)</f>
        <v>2</v>
      </c>
      <c r="I1224" s="20" t="s">
        <v>98</v>
      </c>
      <c r="J1224" s="20">
        <f>VLOOKUP(I1224,Table11[#All],2,0)</f>
        <v>1</v>
      </c>
      <c r="K1224" s="20" t="s">
        <v>98</v>
      </c>
      <c r="L1224" s="20">
        <f>VLOOKUP(K1224,Table12[#All],2,0)</f>
        <v>0</v>
      </c>
      <c r="M1224" s="20" t="s">
        <v>126</v>
      </c>
      <c r="N1224" s="20">
        <f>VLOOKUP(M1224,Table13[#All],2,0)</f>
        <v>0</v>
      </c>
      <c r="O1224" s="20" t="s">
        <v>98</v>
      </c>
      <c r="P1224" s="20">
        <f>VLOOKUP(O1224,Table14[#All],2,0)</f>
        <v>1</v>
      </c>
      <c r="Q1224" s="20" t="s">
        <v>104</v>
      </c>
      <c r="R1224" s="20">
        <f>VLOOKUP(Q1224,Table16[#All],2,0)</f>
        <v>0</v>
      </c>
      <c r="S1224" s="20" t="s">
        <v>111</v>
      </c>
      <c r="T1224" s="20">
        <f>VLOOKUP(S1224,Table17[#All],2,0)</f>
        <v>0</v>
      </c>
      <c r="U1224" s="21">
        <v>143000</v>
      </c>
    </row>
    <row r="1225" spans="1:21">
      <c r="A1225" s="22" t="s">
        <v>89</v>
      </c>
      <c r="B1225" s="20">
        <f>VLOOKUP(A1225,Table7[#All],2,)</f>
        <v>11</v>
      </c>
      <c r="C1225" s="23" t="s">
        <v>91</v>
      </c>
      <c r="D1225" s="20">
        <f>VLOOKUP(C1225,Table8[#All],2,0)</f>
        <v>0</v>
      </c>
      <c r="E1225" s="23" t="s">
        <v>92</v>
      </c>
      <c r="F1225" s="20">
        <f>VLOOKUP(E1225,Table9[#All],2,0)</f>
        <v>0</v>
      </c>
      <c r="G1225" s="23" t="s">
        <v>93</v>
      </c>
      <c r="H1225" s="20">
        <f>VLOOKUP(G1225,Table10[#All],2,0)</f>
        <v>1</v>
      </c>
      <c r="I1225" s="23" t="s">
        <v>98</v>
      </c>
      <c r="J1225" s="20">
        <f>VLOOKUP(I1225,Table11[#All],2,0)</f>
        <v>1</v>
      </c>
      <c r="K1225" s="23" t="s">
        <v>139</v>
      </c>
      <c r="L1225" s="20">
        <f>VLOOKUP(K1225,Table12[#All],2,0)</f>
        <v>3</v>
      </c>
      <c r="M1225" s="23" t="s">
        <v>98</v>
      </c>
      <c r="N1225" s="20">
        <f>VLOOKUP(M1225,Table13[#All],2,0)</f>
        <v>2</v>
      </c>
      <c r="O1225" s="23" t="s">
        <v>98</v>
      </c>
      <c r="P1225" s="20">
        <f>VLOOKUP(O1225,Table14[#All],2,0)</f>
        <v>1</v>
      </c>
      <c r="Q1225" s="23" t="s">
        <v>104</v>
      </c>
      <c r="R1225" s="20">
        <f>VLOOKUP(Q1225,Table16[#All],2,0)</f>
        <v>0</v>
      </c>
      <c r="S1225" s="23" t="s">
        <v>111</v>
      </c>
      <c r="T1225" s="20">
        <f>VLOOKUP(S1225,Table17[#All],2,0)</f>
        <v>0</v>
      </c>
      <c r="U1225" s="24">
        <v>137900</v>
      </c>
    </row>
    <row r="1226" spans="1:21">
      <c r="A1226" s="19" t="s">
        <v>121</v>
      </c>
      <c r="B1226" s="20">
        <f>VLOOKUP(A1226,Table7[#All],2,)</f>
        <v>17</v>
      </c>
      <c r="C1226" s="20" t="s">
        <v>225</v>
      </c>
      <c r="D1226" s="20">
        <f>VLOOKUP(C1226,Table8[#All],2,0)</f>
        <v>6</v>
      </c>
      <c r="E1226" s="20" t="s">
        <v>92</v>
      </c>
      <c r="F1226" s="20">
        <f>VLOOKUP(E1226,Table9[#All],2,0)</f>
        <v>0</v>
      </c>
      <c r="G1226" s="20" t="s">
        <v>122</v>
      </c>
      <c r="H1226" s="20">
        <f>VLOOKUP(G1226,Table10[#All],2,0)</f>
        <v>0</v>
      </c>
      <c r="I1226" s="20" t="s">
        <v>119</v>
      </c>
      <c r="J1226" s="20">
        <f>VLOOKUP(I1226,Table11[#All],2,0)</f>
        <v>0</v>
      </c>
      <c r="K1226" s="20" t="s">
        <v>98</v>
      </c>
      <c r="L1226" s="20">
        <f>VLOOKUP(K1226,Table12[#All],2,0)</f>
        <v>0</v>
      </c>
      <c r="M1226" s="20" t="s">
        <v>126</v>
      </c>
      <c r="N1226" s="20">
        <f>VLOOKUP(M1226,Table13[#All],2,0)</f>
        <v>0</v>
      </c>
      <c r="O1226" s="20" t="s">
        <v>119</v>
      </c>
      <c r="P1226" s="20">
        <f>VLOOKUP(O1226,Table14[#All],2,0)</f>
        <v>0</v>
      </c>
      <c r="Q1226" s="20" t="s">
        <v>104</v>
      </c>
      <c r="R1226" s="20">
        <f>VLOOKUP(Q1226,Table16[#All],2,0)</f>
        <v>0</v>
      </c>
      <c r="S1226" s="20" t="s">
        <v>111</v>
      </c>
      <c r="T1226" s="20">
        <f>VLOOKUP(S1226,Table17[#All],2,0)</f>
        <v>0</v>
      </c>
      <c r="U1226" s="21">
        <v>184000</v>
      </c>
    </row>
    <row r="1227" spans="1:21">
      <c r="A1227" s="22" t="s">
        <v>89</v>
      </c>
      <c r="B1227" s="20">
        <f>VLOOKUP(A1227,Table7[#All],2,)</f>
        <v>11</v>
      </c>
      <c r="C1227" s="23" t="s">
        <v>91</v>
      </c>
      <c r="D1227" s="20">
        <f>VLOOKUP(C1227,Table8[#All],2,0)</f>
        <v>0</v>
      </c>
      <c r="E1227" s="23" t="s">
        <v>92</v>
      </c>
      <c r="F1227" s="20">
        <f>VLOOKUP(E1227,Table9[#All],2,0)</f>
        <v>0</v>
      </c>
      <c r="G1227" s="23" t="s">
        <v>158</v>
      </c>
      <c r="H1227" s="20">
        <f>VLOOKUP(G1227,Table10[#All],2,0)</f>
        <v>5</v>
      </c>
      <c r="I1227" s="23" t="s">
        <v>98</v>
      </c>
      <c r="J1227" s="20">
        <f>VLOOKUP(I1227,Table11[#All],2,0)</f>
        <v>1</v>
      </c>
      <c r="K1227" s="23" t="s">
        <v>98</v>
      </c>
      <c r="L1227" s="20">
        <f>VLOOKUP(K1227,Table12[#All],2,0)</f>
        <v>0</v>
      </c>
      <c r="M1227" s="23" t="s">
        <v>126</v>
      </c>
      <c r="N1227" s="20">
        <f>VLOOKUP(M1227,Table13[#All],2,0)</f>
        <v>0</v>
      </c>
      <c r="O1227" s="23" t="s">
        <v>98</v>
      </c>
      <c r="P1227" s="20">
        <f>VLOOKUP(O1227,Table14[#All],2,0)</f>
        <v>1</v>
      </c>
      <c r="Q1227" s="23" t="s">
        <v>104</v>
      </c>
      <c r="R1227" s="20">
        <f>VLOOKUP(Q1227,Table16[#All],2,0)</f>
        <v>0</v>
      </c>
      <c r="S1227" s="23" t="s">
        <v>111</v>
      </c>
      <c r="T1227" s="20">
        <f>VLOOKUP(S1227,Table17[#All],2,0)</f>
        <v>0</v>
      </c>
      <c r="U1227" s="24">
        <v>145000</v>
      </c>
    </row>
    <row r="1228" spans="1:21">
      <c r="A1228" s="19" t="s">
        <v>163</v>
      </c>
      <c r="B1228" s="20">
        <f>VLOOKUP(A1228,Table7[#All],2,)</f>
        <v>5</v>
      </c>
      <c r="C1228" s="20" t="s">
        <v>90</v>
      </c>
      <c r="D1228" s="20">
        <f>VLOOKUP(C1228,Table8[#All],2,0)</f>
        <v>1</v>
      </c>
      <c r="E1228" s="20" t="s">
        <v>92</v>
      </c>
      <c r="F1228" s="20">
        <f>VLOOKUP(E1228,Table9[#All],2,0)</f>
        <v>0</v>
      </c>
      <c r="G1228" s="20" t="s">
        <v>122</v>
      </c>
      <c r="H1228" s="20">
        <f>VLOOKUP(G1228,Table10[#All],2,0)</f>
        <v>0</v>
      </c>
      <c r="I1228" s="20" t="s">
        <v>119</v>
      </c>
      <c r="J1228" s="20">
        <f>VLOOKUP(I1228,Table11[#All],2,0)</f>
        <v>0</v>
      </c>
      <c r="K1228" s="20" t="s">
        <v>98</v>
      </c>
      <c r="L1228" s="20">
        <f>VLOOKUP(K1228,Table12[#All],2,0)</f>
        <v>0</v>
      </c>
      <c r="M1228" s="20" t="s">
        <v>126</v>
      </c>
      <c r="N1228" s="20">
        <f>VLOOKUP(M1228,Table13[#All],2,0)</f>
        <v>0</v>
      </c>
      <c r="O1228" s="20" t="s">
        <v>119</v>
      </c>
      <c r="P1228" s="20">
        <f>VLOOKUP(O1228,Table14[#All],2,0)</f>
        <v>0</v>
      </c>
      <c r="Q1228" s="20" t="s">
        <v>104</v>
      </c>
      <c r="R1228" s="20">
        <f>VLOOKUP(Q1228,Table16[#All],2,0)</f>
        <v>0</v>
      </c>
      <c r="S1228" s="20" t="s">
        <v>111</v>
      </c>
      <c r="T1228" s="20">
        <f>VLOOKUP(S1228,Table17[#All],2,0)</f>
        <v>0</v>
      </c>
      <c r="U1228" s="21">
        <v>214000</v>
      </c>
    </row>
    <row r="1229" spans="1:21">
      <c r="A1229" s="22" t="s">
        <v>89</v>
      </c>
      <c r="B1229" s="20">
        <f>VLOOKUP(A1229,Table7[#All],2,)</f>
        <v>11</v>
      </c>
      <c r="C1229" s="23" t="s">
        <v>91</v>
      </c>
      <c r="D1229" s="20">
        <f>VLOOKUP(C1229,Table8[#All],2,0)</f>
        <v>0</v>
      </c>
      <c r="E1229" s="23" t="s">
        <v>92</v>
      </c>
      <c r="F1229" s="20">
        <f>VLOOKUP(E1229,Table9[#All],2,0)</f>
        <v>0</v>
      </c>
      <c r="G1229" s="23" t="s">
        <v>93</v>
      </c>
      <c r="H1229" s="20">
        <f>VLOOKUP(G1229,Table10[#All],2,0)</f>
        <v>1</v>
      </c>
      <c r="I1229" s="23" t="s">
        <v>98</v>
      </c>
      <c r="J1229" s="20">
        <f>VLOOKUP(I1229,Table11[#All],2,0)</f>
        <v>1</v>
      </c>
      <c r="K1229" s="23" t="s">
        <v>98</v>
      </c>
      <c r="L1229" s="20">
        <f>VLOOKUP(K1229,Table12[#All],2,0)</f>
        <v>0</v>
      </c>
      <c r="M1229" s="23" t="s">
        <v>126</v>
      </c>
      <c r="N1229" s="20">
        <f>VLOOKUP(M1229,Table13[#All],2,0)</f>
        <v>0</v>
      </c>
      <c r="O1229" s="23" t="s">
        <v>119</v>
      </c>
      <c r="P1229" s="20">
        <f>VLOOKUP(O1229,Table14[#All],2,0)</f>
        <v>0</v>
      </c>
      <c r="Q1229" s="23" t="s">
        <v>104</v>
      </c>
      <c r="R1229" s="20">
        <f>VLOOKUP(Q1229,Table16[#All],2,0)</f>
        <v>0</v>
      </c>
      <c r="S1229" s="23" t="s">
        <v>111</v>
      </c>
      <c r="T1229" s="20">
        <f>VLOOKUP(S1229,Table17[#All],2,0)</f>
        <v>0</v>
      </c>
      <c r="U1229" s="24">
        <v>147000</v>
      </c>
    </row>
    <row r="1230" spans="1:21">
      <c r="A1230" s="19" t="s">
        <v>147</v>
      </c>
      <c r="B1230" s="20">
        <f>VLOOKUP(A1230,Table7[#All],2,)</f>
        <v>10</v>
      </c>
      <c r="C1230" s="20" t="s">
        <v>91</v>
      </c>
      <c r="D1230" s="20">
        <f>VLOOKUP(C1230,Table8[#All],2,0)</f>
        <v>0</v>
      </c>
      <c r="E1230" s="20" t="s">
        <v>129</v>
      </c>
      <c r="F1230" s="20">
        <f>VLOOKUP(E1230,Table9[#All],2,0)</f>
        <v>3</v>
      </c>
      <c r="G1230" s="20" t="s">
        <v>93</v>
      </c>
      <c r="H1230" s="20">
        <f>VLOOKUP(G1230,Table10[#All],2,0)</f>
        <v>1</v>
      </c>
      <c r="I1230" s="20" t="s">
        <v>126</v>
      </c>
      <c r="J1230" s="20">
        <f>VLOOKUP(I1230,Table11[#All],2,0)</f>
        <v>2</v>
      </c>
      <c r="K1230" s="20" t="s">
        <v>98</v>
      </c>
      <c r="L1230" s="20">
        <f>VLOOKUP(K1230,Table12[#All],2,0)</f>
        <v>0</v>
      </c>
      <c r="M1230" s="20" t="s">
        <v>126</v>
      </c>
      <c r="N1230" s="20">
        <f>VLOOKUP(M1230,Table13[#All],2,0)</f>
        <v>0</v>
      </c>
      <c r="O1230" s="20" t="s">
        <v>126</v>
      </c>
      <c r="P1230" s="20">
        <f>VLOOKUP(O1230,Table14[#All],2,0)</f>
        <v>2</v>
      </c>
      <c r="Q1230" s="20" t="s">
        <v>104</v>
      </c>
      <c r="R1230" s="20">
        <f>VLOOKUP(Q1230,Table16[#All],2,0)</f>
        <v>0</v>
      </c>
      <c r="S1230" s="20" t="s">
        <v>150</v>
      </c>
      <c r="T1230" s="20">
        <f>VLOOKUP(S1230,Table17[#All],2,0)</f>
        <v>2</v>
      </c>
      <c r="U1230" s="21">
        <v>367294</v>
      </c>
    </row>
    <row r="1231" spans="1:21">
      <c r="A1231" s="22" t="s">
        <v>89</v>
      </c>
      <c r="B1231" s="20">
        <f>VLOOKUP(A1231,Table7[#All],2,)</f>
        <v>11</v>
      </c>
      <c r="C1231" s="23" t="s">
        <v>91</v>
      </c>
      <c r="D1231" s="20">
        <f>VLOOKUP(C1231,Table8[#All],2,0)</f>
        <v>0</v>
      </c>
      <c r="E1231" s="23" t="s">
        <v>92</v>
      </c>
      <c r="F1231" s="20">
        <f>VLOOKUP(E1231,Table9[#All],2,0)</f>
        <v>0</v>
      </c>
      <c r="G1231" s="23" t="s">
        <v>158</v>
      </c>
      <c r="H1231" s="20">
        <f>VLOOKUP(G1231,Table10[#All],2,0)</f>
        <v>5</v>
      </c>
      <c r="I1231" s="23" t="s">
        <v>98</v>
      </c>
      <c r="J1231" s="20">
        <f>VLOOKUP(I1231,Table11[#All],2,0)</f>
        <v>1</v>
      </c>
      <c r="K1231" s="23" t="s">
        <v>98</v>
      </c>
      <c r="L1231" s="20">
        <f>VLOOKUP(K1231,Table12[#All],2,0)</f>
        <v>0</v>
      </c>
      <c r="M1231" s="23" t="s">
        <v>119</v>
      </c>
      <c r="N1231" s="20">
        <f>VLOOKUP(M1231,Table13[#All],2,0)</f>
        <v>1</v>
      </c>
      <c r="O1231" s="23" t="s">
        <v>98</v>
      </c>
      <c r="P1231" s="20">
        <f>VLOOKUP(O1231,Table14[#All],2,0)</f>
        <v>1</v>
      </c>
      <c r="Q1231" s="23" t="s">
        <v>104</v>
      </c>
      <c r="R1231" s="20">
        <f>VLOOKUP(Q1231,Table16[#All],2,0)</f>
        <v>0</v>
      </c>
      <c r="S1231" s="23" t="s">
        <v>111</v>
      </c>
      <c r="T1231" s="20">
        <f>VLOOKUP(S1231,Table17[#All],2,0)</f>
        <v>0</v>
      </c>
      <c r="U1231" s="24">
        <v>127000</v>
      </c>
    </row>
    <row r="1232" spans="1:21">
      <c r="A1232" s="19" t="s">
        <v>169</v>
      </c>
      <c r="B1232" s="20">
        <f>VLOOKUP(A1232,Table7[#All],2,)</f>
        <v>9</v>
      </c>
      <c r="C1232" s="20" t="s">
        <v>90</v>
      </c>
      <c r="D1232" s="20">
        <f>VLOOKUP(C1232,Table8[#All],2,0)</f>
        <v>1</v>
      </c>
      <c r="E1232" s="20" t="s">
        <v>179</v>
      </c>
      <c r="F1232" s="20">
        <f>VLOOKUP(E1232,Table9[#All],2,0)</f>
        <v>2</v>
      </c>
      <c r="G1232" s="20" t="s">
        <v>176</v>
      </c>
      <c r="H1232" s="20">
        <f>VLOOKUP(G1232,Table10[#All],2,0)</f>
        <v>2</v>
      </c>
      <c r="I1232" s="20" t="s">
        <v>119</v>
      </c>
      <c r="J1232" s="20">
        <f>VLOOKUP(I1232,Table11[#All],2,0)</f>
        <v>0</v>
      </c>
      <c r="K1232" s="20" t="s">
        <v>98</v>
      </c>
      <c r="L1232" s="20">
        <f>VLOOKUP(K1232,Table12[#All],2,0)</f>
        <v>0</v>
      </c>
      <c r="M1232" s="20" t="s">
        <v>126</v>
      </c>
      <c r="N1232" s="20">
        <f>VLOOKUP(M1232,Table13[#All],2,0)</f>
        <v>0</v>
      </c>
      <c r="O1232" s="20" t="s">
        <v>98</v>
      </c>
      <c r="P1232" s="20">
        <f>VLOOKUP(O1232,Table14[#All],2,0)</f>
        <v>1</v>
      </c>
      <c r="Q1232" s="20" t="s">
        <v>167</v>
      </c>
      <c r="R1232" s="20">
        <f>VLOOKUP(Q1232,Table16[#All],2,0)</f>
        <v>1</v>
      </c>
      <c r="S1232" s="20" t="s">
        <v>111</v>
      </c>
      <c r="T1232" s="20">
        <f>VLOOKUP(S1232,Table17[#All],2,0)</f>
        <v>0</v>
      </c>
      <c r="U1232" s="21">
        <v>190000</v>
      </c>
    </row>
    <row r="1233" spans="1:21">
      <c r="A1233" s="22" t="s">
        <v>89</v>
      </c>
      <c r="B1233" s="20">
        <f>VLOOKUP(A1233,Table7[#All],2,)</f>
        <v>11</v>
      </c>
      <c r="C1233" s="23" t="s">
        <v>91</v>
      </c>
      <c r="D1233" s="20">
        <f>VLOOKUP(C1233,Table8[#All],2,0)</f>
        <v>0</v>
      </c>
      <c r="E1233" s="23" t="s">
        <v>179</v>
      </c>
      <c r="F1233" s="20">
        <f>VLOOKUP(E1233,Table9[#All],2,0)</f>
        <v>2</v>
      </c>
      <c r="G1233" s="23" t="s">
        <v>158</v>
      </c>
      <c r="H1233" s="20">
        <f>VLOOKUP(G1233,Table10[#All],2,0)</f>
        <v>5</v>
      </c>
      <c r="I1233" s="23" t="s">
        <v>98</v>
      </c>
      <c r="J1233" s="20">
        <f>VLOOKUP(I1233,Table11[#All],2,0)</f>
        <v>1</v>
      </c>
      <c r="K1233" s="23" t="s">
        <v>98</v>
      </c>
      <c r="L1233" s="20">
        <f>VLOOKUP(K1233,Table12[#All],2,0)</f>
        <v>0</v>
      </c>
      <c r="M1233" s="23" t="s">
        <v>98</v>
      </c>
      <c r="N1233" s="20">
        <f>VLOOKUP(M1233,Table13[#All],2,0)</f>
        <v>2</v>
      </c>
      <c r="O1233" s="23" t="s">
        <v>98</v>
      </c>
      <c r="P1233" s="20">
        <f>VLOOKUP(O1233,Table14[#All],2,0)</f>
        <v>1</v>
      </c>
      <c r="Q1233" s="23" t="s">
        <v>104</v>
      </c>
      <c r="R1233" s="20">
        <f>VLOOKUP(Q1233,Table16[#All],2,0)</f>
        <v>0</v>
      </c>
      <c r="S1233" s="23" t="s">
        <v>111</v>
      </c>
      <c r="T1233" s="20">
        <f>VLOOKUP(S1233,Table17[#All],2,0)</f>
        <v>0</v>
      </c>
      <c r="U1233" s="24">
        <v>132500</v>
      </c>
    </row>
    <row r="1234" spans="1:21">
      <c r="A1234" s="19" t="s">
        <v>89</v>
      </c>
      <c r="B1234" s="20">
        <f>VLOOKUP(A1234,Table7[#All],2,)</f>
        <v>11</v>
      </c>
      <c r="C1234" s="20" t="s">
        <v>91</v>
      </c>
      <c r="D1234" s="20">
        <f>VLOOKUP(C1234,Table8[#All],2,0)</f>
        <v>0</v>
      </c>
      <c r="E1234" s="20" t="s">
        <v>179</v>
      </c>
      <c r="F1234" s="20">
        <f>VLOOKUP(E1234,Table9[#All],2,0)</f>
        <v>2</v>
      </c>
      <c r="G1234" s="20" t="s">
        <v>93</v>
      </c>
      <c r="H1234" s="20">
        <f>VLOOKUP(G1234,Table10[#All],2,0)</f>
        <v>1</v>
      </c>
      <c r="I1234" s="20" t="s">
        <v>83</v>
      </c>
      <c r="J1234" s="20">
        <f>VLOOKUP(I1234,Table11[#All],2,0)</f>
        <v>3</v>
      </c>
      <c r="K1234" s="20" t="s">
        <v>83</v>
      </c>
      <c r="L1234" s="20">
        <f>VLOOKUP(K1234,Table12[#All],2,0)</f>
        <v>2</v>
      </c>
      <c r="M1234" s="20" t="s">
        <v>98</v>
      </c>
      <c r="N1234" s="20">
        <f>VLOOKUP(M1234,Table13[#All],2,0)</f>
        <v>2</v>
      </c>
      <c r="O1234" s="20" t="s">
        <v>98</v>
      </c>
      <c r="P1234" s="20">
        <f>VLOOKUP(O1234,Table14[#All],2,0)</f>
        <v>1</v>
      </c>
      <c r="Q1234" s="20" t="s">
        <v>104</v>
      </c>
      <c r="R1234" s="20">
        <f>VLOOKUP(Q1234,Table16[#All],2,0)</f>
        <v>0</v>
      </c>
      <c r="S1234" s="20" t="s">
        <v>111</v>
      </c>
      <c r="T1234" s="20">
        <f>VLOOKUP(S1234,Table17[#All],2,0)</f>
        <v>0</v>
      </c>
      <c r="U1234" s="21">
        <v>101800</v>
      </c>
    </row>
    <row r="1235" spans="1:21">
      <c r="A1235" s="22" t="s">
        <v>89</v>
      </c>
      <c r="B1235" s="20">
        <f>VLOOKUP(A1235,Table7[#All],2,)</f>
        <v>11</v>
      </c>
      <c r="C1235" s="23" t="s">
        <v>91</v>
      </c>
      <c r="D1235" s="20">
        <f>VLOOKUP(C1235,Table8[#All],2,0)</f>
        <v>0</v>
      </c>
      <c r="E1235" s="23" t="s">
        <v>92</v>
      </c>
      <c r="F1235" s="20">
        <f>VLOOKUP(E1235,Table9[#All],2,0)</f>
        <v>0</v>
      </c>
      <c r="G1235" s="23" t="s">
        <v>93</v>
      </c>
      <c r="H1235" s="20">
        <f>VLOOKUP(G1235,Table10[#All],2,0)</f>
        <v>1</v>
      </c>
      <c r="I1235" s="23" t="s">
        <v>98</v>
      </c>
      <c r="J1235" s="20">
        <f>VLOOKUP(I1235,Table11[#All],2,0)</f>
        <v>1</v>
      </c>
      <c r="K1235" s="23" t="s">
        <v>98</v>
      </c>
      <c r="L1235" s="20">
        <f>VLOOKUP(K1235,Table12[#All],2,0)</f>
        <v>0</v>
      </c>
      <c r="M1235" s="23" t="s">
        <v>139</v>
      </c>
      <c r="N1235" s="20">
        <f>VLOOKUP(M1235,Table13[#All],2,0)</f>
        <v>3</v>
      </c>
      <c r="O1235" s="23" t="s">
        <v>98</v>
      </c>
      <c r="P1235" s="20">
        <f>VLOOKUP(O1235,Table14[#All],2,0)</f>
        <v>1</v>
      </c>
      <c r="Q1235" s="23" t="s">
        <v>104</v>
      </c>
      <c r="R1235" s="20">
        <f>VLOOKUP(Q1235,Table16[#All],2,0)</f>
        <v>0</v>
      </c>
      <c r="S1235" s="23" t="s">
        <v>172</v>
      </c>
      <c r="T1235" s="20">
        <f>VLOOKUP(S1235,Table17[#All],2,0)</f>
        <v>1</v>
      </c>
      <c r="U1235" s="24">
        <v>142000</v>
      </c>
    </row>
    <row r="1236" spans="1:21">
      <c r="A1236" s="19" t="s">
        <v>200</v>
      </c>
      <c r="B1236" s="20">
        <f>VLOOKUP(A1236,Table7[#All],2,)</f>
        <v>23</v>
      </c>
      <c r="C1236" s="20" t="s">
        <v>91</v>
      </c>
      <c r="D1236" s="20">
        <f>VLOOKUP(C1236,Table8[#All],2,0)</f>
        <v>0</v>
      </c>
      <c r="E1236" s="20" t="s">
        <v>92</v>
      </c>
      <c r="F1236" s="20">
        <f>VLOOKUP(E1236,Table9[#All],2,0)</f>
        <v>0</v>
      </c>
      <c r="G1236" s="20" t="s">
        <v>122</v>
      </c>
      <c r="H1236" s="20">
        <f>VLOOKUP(G1236,Table10[#All],2,0)</f>
        <v>0</v>
      </c>
      <c r="I1236" s="20" t="s">
        <v>98</v>
      </c>
      <c r="J1236" s="20">
        <f>VLOOKUP(I1236,Table11[#All],2,0)</f>
        <v>1</v>
      </c>
      <c r="K1236" s="20" t="s">
        <v>98</v>
      </c>
      <c r="L1236" s="20">
        <f>VLOOKUP(K1236,Table12[#All],2,0)</f>
        <v>0</v>
      </c>
      <c r="M1236" s="20" t="s">
        <v>98</v>
      </c>
      <c r="N1236" s="20">
        <f>VLOOKUP(M1236,Table13[#All],2,0)</f>
        <v>2</v>
      </c>
      <c r="O1236" s="20" t="s">
        <v>98</v>
      </c>
      <c r="P1236" s="20">
        <f>VLOOKUP(O1236,Table14[#All],2,0)</f>
        <v>1</v>
      </c>
      <c r="Q1236" s="20" t="s">
        <v>167</v>
      </c>
      <c r="R1236" s="20">
        <f>VLOOKUP(Q1236,Table16[#All],2,0)</f>
        <v>1</v>
      </c>
      <c r="S1236" s="20" t="s">
        <v>172</v>
      </c>
      <c r="T1236" s="20">
        <f>VLOOKUP(S1236,Table17[#All],2,0)</f>
        <v>1</v>
      </c>
      <c r="U1236" s="21">
        <v>130000</v>
      </c>
    </row>
    <row r="1237" spans="1:21">
      <c r="A1237" s="22" t="s">
        <v>212</v>
      </c>
      <c r="B1237" s="20">
        <f>VLOOKUP(A1237,Table7[#All],2,)</f>
        <v>2</v>
      </c>
      <c r="C1237" s="23" t="s">
        <v>91</v>
      </c>
      <c r="D1237" s="20">
        <f>VLOOKUP(C1237,Table8[#All],2,0)</f>
        <v>0</v>
      </c>
      <c r="E1237" s="23" t="s">
        <v>92</v>
      </c>
      <c r="F1237" s="20">
        <f>VLOOKUP(E1237,Table9[#All],2,0)</f>
        <v>0</v>
      </c>
      <c r="G1237" s="23" t="s">
        <v>122</v>
      </c>
      <c r="H1237" s="20">
        <f>VLOOKUP(G1237,Table10[#All],2,0)</f>
        <v>0</v>
      </c>
      <c r="I1237" s="23" t="s">
        <v>119</v>
      </c>
      <c r="J1237" s="20">
        <f>VLOOKUP(I1237,Table11[#All],2,0)</f>
        <v>0</v>
      </c>
      <c r="K1237" s="23" t="s">
        <v>98</v>
      </c>
      <c r="L1237" s="20">
        <f>VLOOKUP(K1237,Table12[#All],2,0)</f>
        <v>0</v>
      </c>
      <c r="M1237" s="23" t="s">
        <v>119</v>
      </c>
      <c r="N1237" s="20">
        <f>VLOOKUP(M1237,Table13[#All],2,0)</f>
        <v>1</v>
      </c>
      <c r="O1237" s="23" t="s">
        <v>98</v>
      </c>
      <c r="P1237" s="20">
        <f>VLOOKUP(O1237,Table14[#All],2,0)</f>
        <v>1</v>
      </c>
      <c r="Q1237" s="23" t="s">
        <v>167</v>
      </c>
      <c r="R1237" s="20">
        <f>VLOOKUP(Q1237,Table16[#All],2,0)</f>
        <v>1</v>
      </c>
      <c r="S1237" s="23" t="s">
        <v>111</v>
      </c>
      <c r="T1237" s="20">
        <f>VLOOKUP(S1237,Table17[#All],2,0)</f>
        <v>0</v>
      </c>
      <c r="U1237" s="24">
        <v>138887</v>
      </c>
    </row>
    <row r="1238" spans="1:21">
      <c r="A1238" s="19" t="s">
        <v>147</v>
      </c>
      <c r="B1238" s="20">
        <f>VLOOKUP(A1238,Table7[#All],2,)</f>
        <v>10</v>
      </c>
      <c r="C1238" s="20" t="s">
        <v>91</v>
      </c>
      <c r="D1238" s="20">
        <f>VLOOKUP(C1238,Table8[#All],2,0)</f>
        <v>0</v>
      </c>
      <c r="E1238" s="20" t="s">
        <v>142</v>
      </c>
      <c r="F1238" s="20">
        <f>VLOOKUP(E1238,Table9[#All],2,0)</f>
        <v>4</v>
      </c>
      <c r="G1238" s="20" t="s">
        <v>122</v>
      </c>
      <c r="H1238" s="20">
        <f>VLOOKUP(G1238,Table10[#All],2,0)</f>
        <v>0</v>
      </c>
      <c r="I1238" s="20" t="s">
        <v>119</v>
      </c>
      <c r="J1238" s="20">
        <f>VLOOKUP(I1238,Table11[#All],2,0)</f>
        <v>0</v>
      </c>
      <c r="K1238" s="20" t="s">
        <v>98</v>
      </c>
      <c r="L1238" s="20">
        <f>VLOOKUP(K1238,Table12[#All],2,0)</f>
        <v>0</v>
      </c>
      <c r="M1238" s="20" t="s">
        <v>126</v>
      </c>
      <c r="N1238" s="20">
        <f>VLOOKUP(M1238,Table13[#All],2,0)</f>
        <v>0</v>
      </c>
      <c r="O1238" s="20" t="s">
        <v>119</v>
      </c>
      <c r="P1238" s="20">
        <f>VLOOKUP(O1238,Table14[#All],2,0)</f>
        <v>0</v>
      </c>
      <c r="Q1238" s="20" t="s">
        <v>104</v>
      </c>
      <c r="R1238" s="20">
        <f>VLOOKUP(Q1238,Table16[#All],2,0)</f>
        <v>0</v>
      </c>
      <c r="S1238" s="20" t="s">
        <v>111</v>
      </c>
      <c r="T1238" s="20">
        <f>VLOOKUP(S1238,Table17[#All],2,0)</f>
        <v>0</v>
      </c>
      <c r="U1238" s="21">
        <v>175500</v>
      </c>
    </row>
    <row r="1239" spans="1:21">
      <c r="A1239" s="22" t="s">
        <v>209</v>
      </c>
      <c r="B1239" s="20">
        <f>VLOOKUP(A1239,Table7[#All],2,)</f>
        <v>0</v>
      </c>
      <c r="C1239" s="23" t="s">
        <v>91</v>
      </c>
      <c r="D1239" s="20">
        <f>VLOOKUP(C1239,Table8[#All],2,0)</f>
        <v>0</v>
      </c>
      <c r="E1239" s="23" t="s">
        <v>92</v>
      </c>
      <c r="F1239" s="20">
        <f>VLOOKUP(E1239,Table9[#All],2,0)</f>
        <v>0</v>
      </c>
      <c r="G1239" s="23" t="s">
        <v>122</v>
      </c>
      <c r="H1239" s="20">
        <f>VLOOKUP(G1239,Table10[#All],2,0)</f>
        <v>0</v>
      </c>
      <c r="I1239" s="23" t="s">
        <v>119</v>
      </c>
      <c r="J1239" s="20">
        <f>VLOOKUP(I1239,Table11[#All],2,0)</f>
        <v>0</v>
      </c>
      <c r="K1239" s="23" t="s">
        <v>98</v>
      </c>
      <c r="L1239" s="20">
        <f>VLOOKUP(K1239,Table12[#All],2,0)</f>
        <v>0</v>
      </c>
      <c r="M1239" s="23" t="s">
        <v>126</v>
      </c>
      <c r="N1239" s="20">
        <f>VLOOKUP(M1239,Table13[#All],2,0)</f>
        <v>0</v>
      </c>
      <c r="O1239" s="23" t="s">
        <v>119</v>
      </c>
      <c r="P1239" s="20">
        <f>VLOOKUP(O1239,Table14[#All],2,0)</f>
        <v>0</v>
      </c>
      <c r="Q1239" s="23" t="s">
        <v>104</v>
      </c>
      <c r="R1239" s="20">
        <f>VLOOKUP(Q1239,Table16[#All],2,0)</f>
        <v>0</v>
      </c>
      <c r="S1239" s="23" t="s">
        <v>111</v>
      </c>
      <c r="T1239" s="20">
        <f>VLOOKUP(S1239,Table17[#All],2,0)</f>
        <v>0</v>
      </c>
      <c r="U1239" s="24">
        <v>195000</v>
      </c>
    </row>
    <row r="1240" spans="1:21">
      <c r="A1240" s="19" t="s">
        <v>165</v>
      </c>
      <c r="B1240" s="20">
        <f>VLOOKUP(A1240,Table7[#All],2,)</f>
        <v>12</v>
      </c>
      <c r="C1240" s="20" t="s">
        <v>226</v>
      </c>
      <c r="D1240" s="20">
        <f>VLOOKUP(C1240,Table8[#All],2,0)</f>
        <v>4</v>
      </c>
      <c r="E1240" s="20" t="s">
        <v>92</v>
      </c>
      <c r="F1240" s="20">
        <f>VLOOKUP(E1240,Table9[#All],2,0)</f>
        <v>0</v>
      </c>
      <c r="G1240" s="20" t="s">
        <v>93</v>
      </c>
      <c r="H1240" s="20">
        <f>VLOOKUP(G1240,Table10[#All],2,0)</f>
        <v>1</v>
      </c>
      <c r="I1240" s="20" t="s">
        <v>119</v>
      </c>
      <c r="J1240" s="20">
        <f>VLOOKUP(I1240,Table11[#All],2,0)</f>
        <v>0</v>
      </c>
      <c r="K1240" s="20" t="s">
        <v>98</v>
      </c>
      <c r="L1240" s="20">
        <f>VLOOKUP(K1240,Table12[#All],2,0)</f>
        <v>0</v>
      </c>
      <c r="M1240" s="20" t="s">
        <v>126</v>
      </c>
      <c r="N1240" s="20">
        <f>VLOOKUP(M1240,Table13[#All],2,0)</f>
        <v>0</v>
      </c>
      <c r="O1240" s="20" t="s">
        <v>98</v>
      </c>
      <c r="P1240" s="20">
        <f>VLOOKUP(O1240,Table14[#All],2,0)</f>
        <v>1</v>
      </c>
      <c r="Q1240" s="20" t="s">
        <v>104</v>
      </c>
      <c r="R1240" s="20">
        <f>VLOOKUP(Q1240,Table16[#All],2,0)</f>
        <v>0</v>
      </c>
      <c r="S1240" s="20" t="s">
        <v>172</v>
      </c>
      <c r="T1240" s="20">
        <f>VLOOKUP(S1240,Table17[#All],2,0)</f>
        <v>1</v>
      </c>
      <c r="U1240" s="21">
        <v>142500</v>
      </c>
    </row>
    <row r="1241" spans="1:21">
      <c r="A1241" s="22" t="s">
        <v>218</v>
      </c>
      <c r="B1241" s="20">
        <f>VLOOKUP(A1241,Table7[#All],2,)</f>
        <v>16</v>
      </c>
      <c r="C1241" s="23" t="s">
        <v>91</v>
      </c>
      <c r="D1241" s="20">
        <f>VLOOKUP(C1241,Table8[#All],2,0)</f>
        <v>0</v>
      </c>
      <c r="E1241" s="23" t="s">
        <v>92</v>
      </c>
      <c r="F1241" s="20">
        <f>VLOOKUP(E1241,Table9[#All],2,0)</f>
        <v>0</v>
      </c>
      <c r="G1241" s="23" t="s">
        <v>93</v>
      </c>
      <c r="H1241" s="20">
        <f>VLOOKUP(G1241,Table10[#All],2,0)</f>
        <v>1</v>
      </c>
      <c r="I1241" s="23" t="s">
        <v>119</v>
      </c>
      <c r="J1241" s="20">
        <f>VLOOKUP(I1241,Table11[#All],2,0)</f>
        <v>0</v>
      </c>
      <c r="K1241" s="23" t="s">
        <v>98</v>
      </c>
      <c r="L1241" s="20">
        <f>VLOOKUP(K1241,Table12[#All],2,0)</f>
        <v>0</v>
      </c>
      <c r="M1241" s="23" t="s">
        <v>126</v>
      </c>
      <c r="N1241" s="20">
        <f>VLOOKUP(M1241,Table13[#All],2,0)</f>
        <v>0</v>
      </c>
      <c r="O1241" s="23" t="s">
        <v>126</v>
      </c>
      <c r="P1241" s="20">
        <f>VLOOKUP(O1241,Table14[#All],2,0)</f>
        <v>2</v>
      </c>
      <c r="Q1241" s="23" t="s">
        <v>104</v>
      </c>
      <c r="R1241" s="20">
        <f>VLOOKUP(Q1241,Table16[#All],2,0)</f>
        <v>0</v>
      </c>
      <c r="S1241" s="23" t="s">
        <v>111</v>
      </c>
      <c r="T1241" s="20">
        <f>VLOOKUP(S1241,Table17[#All],2,0)</f>
        <v>0</v>
      </c>
      <c r="U1241" s="24">
        <v>265900</v>
      </c>
    </row>
    <row r="1242" spans="1:21">
      <c r="A1242" s="19" t="s">
        <v>209</v>
      </c>
      <c r="B1242" s="20">
        <f>VLOOKUP(A1242,Table7[#All],2,)</f>
        <v>0</v>
      </c>
      <c r="C1242" s="20" t="s">
        <v>91</v>
      </c>
      <c r="D1242" s="20">
        <f>VLOOKUP(C1242,Table8[#All],2,0)</f>
        <v>0</v>
      </c>
      <c r="E1242" s="20" t="s">
        <v>92</v>
      </c>
      <c r="F1242" s="20">
        <f>VLOOKUP(E1242,Table9[#All],2,0)</f>
        <v>0</v>
      </c>
      <c r="G1242" s="20" t="s">
        <v>122</v>
      </c>
      <c r="H1242" s="20">
        <f>VLOOKUP(G1242,Table10[#All],2,0)</f>
        <v>0</v>
      </c>
      <c r="I1242" s="20" t="s">
        <v>119</v>
      </c>
      <c r="J1242" s="20">
        <f>VLOOKUP(I1242,Table11[#All],2,0)</f>
        <v>0</v>
      </c>
      <c r="K1242" s="20" t="s">
        <v>98</v>
      </c>
      <c r="L1242" s="20">
        <f>VLOOKUP(K1242,Table12[#All],2,0)</f>
        <v>0</v>
      </c>
      <c r="M1242" s="20" t="s">
        <v>126</v>
      </c>
      <c r="N1242" s="20">
        <f>VLOOKUP(M1242,Table13[#All],2,0)</f>
        <v>0</v>
      </c>
      <c r="O1242" s="20" t="s">
        <v>119</v>
      </c>
      <c r="P1242" s="20">
        <f>VLOOKUP(O1242,Table14[#All],2,0)</f>
        <v>0</v>
      </c>
      <c r="Q1242" s="20" t="s">
        <v>104</v>
      </c>
      <c r="R1242" s="20">
        <f>VLOOKUP(Q1242,Table16[#All],2,0)</f>
        <v>0</v>
      </c>
      <c r="S1242" s="20" t="s">
        <v>111</v>
      </c>
      <c r="T1242" s="20">
        <f>VLOOKUP(S1242,Table17[#All],2,0)</f>
        <v>0</v>
      </c>
      <c r="U1242" s="21">
        <v>224900</v>
      </c>
    </row>
    <row r="1243" spans="1:21">
      <c r="A1243" s="22" t="s">
        <v>163</v>
      </c>
      <c r="B1243" s="20">
        <f>VLOOKUP(A1243,Table7[#All],2,)</f>
        <v>5</v>
      </c>
      <c r="C1243" s="23" t="s">
        <v>91</v>
      </c>
      <c r="D1243" s="20">
        <f>VLOOKUP(C1243,Table8[#All],2,0)</f>
        <v>0</v>
      </c>
      <c r="E1243" s="23" t="s">
        <v>92</v>
      </c>
      <c r="F1243" s="20">
        <f>VLOOKUP(E1243,Table9[#All],2,0)</f>
        <v>0</v>
      </c>
      <c r="G1243" s="23" t="s">
        <v>93</v>
      </c>
      <c r="H1243" s="20">
        <f>VLOOKUP(G1243,Table10[#All],2,0)</f>
        <v>1</v>
      </c>
      <c r="I1243" s="23" t="s">
        <v>119</v>
      </c>
      <c r="J1243" s="20">
        <f>VLOOKUP(I1243,Table11[#All],2,0)</f>
        <v>0</v>
      </c>
      <c r="K1243" s="23" t="s">
        <v>98</v>
      </c>
      <c r="L1243" s="20">
        <f>VLOOKUP(K1243,Table12[#All],2,0)</f>
        <v>0</v>
      </c>
      <c r="M1243" s="23" t="s">
        <v>126</v>
      </c>
      <c r="N1243" s="20">
        <f>VLOOKUP(M1243,Table13[#All],2,0)</f>
        <v>0</v>
      </c>
      <c r="O1243" s="23" t="s">
        <v>119</v>
      </c>
      <c r="P1243" s="20">
        <f>VLOOKUP(O1243,Table14[#All],2,0)</f>
        <v>0</v>
      </c>
      <c r="Q1243" s="23" t="s">
        <v>104</v>
      </c>
      <c r="R1243" s="20">
        <f>VLOOKUP(Q1243,Table16[#All],2,0)</f>
        <v>0</v>
      </c>
      <c r="S1243" s="23" t="s">
        <v>150</v>
      </c>
      <c r="T1243" s="20">
        <f>VLOOKUP(S1243,Table17[#All],2,0)</f>
        <v>2</v>
      </c>
      <c r="U1243" s="24">
        <v>248328</v>
      </c>
    </row>
    <row r="1244" spans="1:21">
      <c r="A1244" s="19" t="s">
        <v>175</v>
      </c>
      <c r="B1244" s="20">
        <f>VLOOKUP(A1244,Table7[#All],2,)</f>
        <v>6</v>
      </c>
      <c r="C1244" s="20" t="s">
        <v>91</v>
      </c>
      <c r="D1244" s="20">
        <f>VLOOKUP(C1244,Table8[#All],2,0)</f>
        <v>0</v>
      </c>
      <c r="E1244" s="20" t="s">
        <v>92</v>
      </c>
      <c r="F1244" s="20">
        <f>VLOOKUP(E1244,Table9[#All],2,0)</f>
        <v>0</v>
      </c>
      <c r="G1244" s="20" t="s">
        <v>183</v>
      </c>
      <c r="H1244" s="20">
        <f>VLOOKUP(G1244,Table10[#All],2,0)</f>
        <v>4</v>
      </c>
      <c r="I1244" s="20" t="s">
        <v>119</v>
      </c>
      <c r="J1244" s="20">
        <f>VLOOKUP(I1244,Table11[#All],2,0)</f>
        <v>0</v>
      </c>
      <c r="K1244" s="20" t="s">
        <v>98</v>
      </c>
      <c r="L1244" s="20">
        <f>VLOOKUP(K1244,Table12[#All],2,0)</f>
        <v>0</v>
      </c>
      <c r="M1244" s="20" t="s">
        <v>98</v>
      </c>
      <c r="N1244" s="20">
        <f>VLOOKUP(M1244,Table13[#All],2,0)</f>
        <v>2</v>
      </c>
      <c r="O1244" s="20" t="s">
        <v>119</v>
      </c>
      <c r="P1244" s="20">
        <f>VLOOKUP(O1244,Table14[#All],2,0)</f>
        <v>0</v>
      </c>
      <c r="Q1244" s="20" t="s">
        <v>104</v>
      </c>
      <c r="R1244" s="20">
        <f>VLOOKUP(Q1244,Table16[#All],2,0)</f>
        <v>0</v>
      </c>
      <c r="S1244" s="20" t="s">
        <v>178</v>
      </c>
      <c r="T1244" s="20">
        <f>VLOOKUP(S1244,Table17[#All],2,0)</f>
        <v>5</v>
      </c>
      <c r="U1244" s="21">
        <v>170000</v>
      </c>
    </row>
    <row r="1245" spans="1:21">
      <c r="A1245" s="22" t="s">
        <v>147</v>
      </c>
      <c r="B1245" s="20">
        <f>VLOOKUP(A1245,Table7[#All],2,)</f>
        <v>10</v>
      </c>
      <c r="C1245" s="23" t="s">
        <v>91</v>
      </c>
      <c r="D1245" s="20">
        <f>VLOOKUP(C1245,Table8[#All],2,0)</f>
        <v>0</v>
      </c>
      <c r="E1245" s="23" t="s">
        <v>92</v>
      </c>
      <c r="F1245" s="20">
        <f>VLOOKUP(E1245,Table9[#All],2,0)</f>
        <v>0</v>
      </c>
      <c r="G1245" s="23" t="s">
        <v>93</v>
      </c>
      <c r="H1245" s="20">
        <f>VLOOKUP(G1245,Table10[#All],2,0)</f>
        <v>1</v>
      </c>
      <c r="I1245" s="23" t="s">
        <v>126</v>
      </c>
      <c r="J1245" s="20">
        <f>VLOOKUP(I1245,Table11[#All],2,0)</f>
        <v>2</v>
      </c>
      <c r="K1245" s="23" t="s">
        <v>119</v>
      </c>
      <c r="L1245" s="20">
        <f>VLOOKUP(K1245,Table12[#All],2,0)</f>
        <v>1</v>
      </c>
      <c r="M1245" s="23" t="s">
        <v>126</v>
      </c>
      <c r="N1245" s="20">
        <f>VLOOKUP(M1245,Table13[#All],2,0)</f>
        <v>0</v>
      </c>
      <c r="O1245" s="23" t="s">
        <v>126</v>
      </c>
      <c r="P1245" s="20">
        <f>VLOOKUP(O1245,Table14[#All],2,0)</f>
        <v>2</v>
      </c>
      <c r="Q1245" s="23" t="s">
        <v>104</v>
      </c>
      <c r="R1245" s="20">
        <f>VLOOKUP(Q1245,Table16[#All],2,0)</f>
        <v>0</v>
      </c>
      <c r="S1245" s="23" t="s">
        <v>150</v>
      </c>
      <c r="T1245" s="20">
        <f>VLOOKUP(S1245,Table17[#All],2,0)</f>
        <v>2</v>
      </c>
      <c r="U1245" s="24">
        <v>465000</v>
      </c>
    </row>
    <row r="1246" spans="1:21">
      <c r="A1246" s="19" t="s">
        <v>212</v>
      </c>
      <c r="B1246" s="20">
        <f>VLOOKUP(A1246,Table7[#All],2,)</f>
        <v>2</v>
      </c>
      <c r="C1246" s="20" t="s">
        <v>91</v>
      </c>
      <c r="D1246" s="20">
        <f>VLOOKUP(C1246,Table8[#All],2,0)</f>
        <v>0</v>
      </c>
      <c r="E1246" s="20" t="s">
        <v>92</v>
      </c>
      <c r="F1246" s="20">
        <f>VLOOKUP(E1246,Table9[#All],2,0)</f>
        <v>0</v>
      </c>
      <c r="G1246" s="20" t="s">
        <v>122</v>
      </c>
      <c r="H1246" s="20">
        <f>VLOOKUP(G1246,Table10[#All],2,0)</f>
        <v>0</v>
      </c>
      <c r="I1246" s="20" t="s">
        <v>119</v>
      </c>
      <c r="J1246" s="20">
        <f>VLOOKUP(I1246,Table11[#All],2,0)</f>
        <v>0</v>
      </c>
      <c r="K1246" s="20" t="s">
        <v>98</v>
      </c>
      <c r="L1246" s="20">
        <f>VLOOKUP(K1246,Table12[#All],2,0)</f>
        <v>0</v>
      </c>
      <c r="M1246" s="20" t="s">
        <v>139</v>
      </c>
      <c r="N1246" s="20">
        <f>VLOOKUP(M1246,Table13[#All],2,0)</f>
        <v>3</v>
      </c>
      <c r="O1246" s="20" t="s">
        <v>119</v>
      </c>
      <c r="P1246" s="20">
        <f>VLOOKUP(O1246,Table14[#All],2,0)</f>
        <v>0</v>
      </c>
      <c r="Q1246" s="20" t="s">
        <v>104</v>
      </c>
      <c r="R1246" s="20">
        <f>VLOOKUP(Q1246,Table16[#All],2,0)</f>
        <v>0</v>
      </c>
      <c r="S1246" s="20" t="s">
        <v>111</v>
      </c>
      <c r="T1246" s="20">
        <f>VLOOKUP(S1246,Table17[#All],2,0)</f>
        <v>0</v>
      </c>
      <c r="U1246" s="21">
        <v>230000</v>
      </c>
    </row>
    <row r="1247" spans="1:21">
      <c r="A1247" s="22" t="s">
        <v>175</v>
      </c>
      <c r="B1247" s="20">
        <f>VLOOKUP(A1247,Table7[#All],2,)</f>
        <v>6</v>
      </c>
      <c r="C1247" s="23" t="s">
        <v>91</v>
      </c>
      <c r="D1247" s="20">
        <f>VLOOKUP(C1247,Table8[#All],2,0)</f>
        <v>0</v>
      </c>
      <c r="E1247" s="23" t="s">
        <v>92</v>
      </c>
      <c r="F1247" s="20">
        <f>VLOOKUP(E1247,Table9[#All],2,0)</f>
        <v>0</v>
      </c>
      <c r="G1247" s="23" t="s">
        <v>158</v>
      </c>
      <c r="H1247" s="20">
        <f>VLOOKUP(G1247,Table10[#All],2,0)</f>
        <v>5</v>
      </c>
      <c r="I1247" s="23" t="s">
        <v>119</v>
      </c>
      <c r="J1247" s="20">
        <f>VLOOKUP(I1247,Table11[#All],2,0)</f>
        <v>0</v>
      </c>
      <c r="K1247" s="23" t="s">
        <v>98</v>
      </c>
      <c r="L1247" s="20">
        <f>VLOOKUP(K1247,Table12[#All],2,0)</f>
        <v>0</v>
      </c>
      <c r="M1247" s="23" t="s">
        <v>126</v>
      </c>
      <c r="N1247" s="20">
        <f>VLOOKUP(M1247,Table13[#All],2,0)</f>
        <v>0</v>
      </c>
      <c r="O1247" s="23" t="s">
        <v>98</v>
      </c>
      <c r="P1247" s="20">
        <f>VLOOKUP(O1247,Table14[#All],2,0)</f>
        <v>1</v>
      </c>
      <c r="Q1247" s="23" t="s">
        <v>104</v>
      </c>
      <c r="R1247" s="20">
        <f>VLOOKUP(Q1247,Table16[#All],2,0)</f>
        <v>0</v>
      </c>
      <c r="S1247" s="23" t="s">
        <v>172</v>
      </c>
      <c r="T1247" s="20">
        <f>VLOOKUP(S1247,Table17[#All],2,0)</f>
        <v>1</v>
      </c>
      <c r="U1247" s="24">
        <v>178000</v>
      </c>
    </row>
    <row r="1248" spans="1:21">
      <c r="A1248" s="19" t="s">
        <v>163</v>
      </c>
      <c r="B1248" s="20">
        <f>VLOOKUP(A1248,Table7[#All],2,)</f>
        <v>5</v>
      </c>
      <c r="C1248" s="20" t="s">
        <v>91</v>
      </c>
      <c r="D1248" s="20">
        <f>VLOOKUP(C1248,Table8[#All],2,0)</f>
        <v>0</v>
      </c>
      <c r="E1248" s="20" t="s">
        <v>92</v>
      </c>
      <c r="F1248" s="20">
        <f>VLOOKUP(E1248,Table9[#All],2,0)</f>
        <v>0</v>
      </c>
      <c r="G1248" s="20" t="s">
        <v>122</v>
      </c>
      <c r="H1248" s="20">
        <f>VLOOKUP(G1248,Table10[#All],2,0)</f>
        <v>0</v>
      </c>
      <c r="I1248" s="20" t="s">
        <v>119</v>
      </c>
      <c r="J1248" s="20">
        <f>VLOOKUP(I1248,Table11[#All],2,0)</f>
        <v>0</v>
      </c>
      <c r="K1248" s="20" t="s">
        <v>98</v>
      </c>
      <c r="L1248" s="20">
        <f>VLOOKUP(K1248,Table12[#All],2,0)</f>
        <v>0</v>
      </c>
      <c r="M1248" s="20" t="s">
        <v>126</v>
      </c>
      <c r="N1248" s="20">
        <f>VLOOKUP(M1248,Table13[#All],2,0)</f>
        <v>0</v>
      </c>
      <c r="O1248" s="20" t="s">
        <v>119</v>
      </c>
      <c r="P1248" s="20">
        <f>VLOOKUP(O1248,Table14[#All],2,0)</f>
        <v>0</v>
      </c>
      <c r="Q1248" s="20" t="s">
        <v>104</v>
      </c>
      <c r="R1248" s="20">
        <f>VLOOKUP(Q1248,Table16[#All],2,0)</f>
        <v>0</v>
      </c>
      <c r="S1248" s="20" t="s">
        <v>150</v>
      </c>
      <c r="T1248" s="20">
        <f>VLOOKUP(S1248,Table17[#All],2,0)</f>
        <v>2</v>
      </c>
      <c r="U1248" s="21">
        <v>186500</v>
      </c>
    </row>
    <row r="1249" spans="1:21">
      <c r="A1249" s="22" t="s">
        <v>217</v>
      </c>
      <c r="B1249" s="20">
        <f>VLOOKUP(A1249,Table7[#All],2,)</f>
        <v>4</v>
      </c>
      <c r="C1249" s="23" t="s">
        <v>91</v>
      </c>
      <c r="D1249" s="20">
        <f>VLOOKUP(C1249,Table8[#All],2,0)</f>
        <v>0</v>
      </c>
      <c r="E1249" s="23" t="s">
        <v>92</v>
      </c>
      <c r="F1249" s="20">
        <f>VLOOKUP(E1249,Table9[#All],2,0)</f>
        <v>0</v>
      </c>
      <c r="G1249" s="23" t="s">
        <v>158</v>
      </c>
      <c r="H1249" s="20">
        <f>VLOOKUP(G1249,Table10[#All],2,0)</f>
        <v>5</v>
      </c>
      <c r="I1249" s="23" t="s">
        <v>98</v>
      </c>
      <c r="J1249" s="20">
        <f>VLOOKUP(I1249,Table11[#All],2,0)</f>
        <v>1</v>
      </c>
      <c r="K1249" s="23" t="s">
        <v>98</v>
      </c>
      <c r="L1249" s="20">
        <f>VLOOKUP(K1249,Table12[#All],2,0)</f>
        <v>0</v>
      </c>
      <c r="M1249" s="23" t="s">
        <v>98</v>
      </c>
      <c r="N1249" s="20">
        <f>VLOOKUP(M1249,Table13[#All],2,0)</f>
        <v>2</v>
      </c>
      <c r="O1249" s="23" t="s">
        <v>98</v>
      </c>
      <c r="P1249" s="20">
        <f>VLOOKUP(O1249,Table14[#All],2,0)</f>
        <v>1</v>
      </c>
      <c r="Q1249" s="23" t="s">
        <v>104</v>
      </c>
      <c r="R1249" s="20">
        <f>VLOOKUP(Q1249,Table16[#All],2,0)</f>
        <v>0</v>
      </c>
      <c r="S1249" s="23" t="s">
        <v>111</v>
      </c>
      <c r="T1249" s="20">
        <f>VLOOKUP(S1249,Table17[#All],2,0)</f>
        <v>0</v>
      </c>
      <c r="U1249" s="24">
        <v>169900</v>
      </c>
    </row>
    <row r="1250" spans="1:21">
      <c r="A1250" s="19" t="s">
        <v>188</v>
      </c>
      <c r="B1250" s="20">
        <f>VLOOKUP(A1250,Table7[#All],2,)</f>
        <v>7</v>
      </c>
      <c r="C1250" s="20" t="s">
        <v>91</v>
      </c>
      <c r="D1250" s="20">
        <f>VLOOKUP(C1250,Table8[#All],2,0)</f>
        <v>0</v>
      </c>
      <c r="E1250" s="20" t="s">
        <v>92</v>
      </c>
      <c r="F1250" s="20">
        <f>VLOOKUP(E1250,Table9[#All],2,0)</f>
        <v>0</v>
      </c>
      <c r="G1250" s="20" t="s">
        <v>198</v>
      </c>
      <c r="H1250" s="20">
        <f>VLOOKUP(G1250,Table10[#All],2,0)</f>
        <v>6</v>
      </c>
      <c r="I1250" s="20" t="s">
        <v>119</v>
      </c>
      <c r="J1250" s="20">
        <f>VLOOKUP(I1250,Table11[#All],2,0)</f>
        <v>0</v>
      </c>
      <c r="K1250" s="20" t="s">
        <v>98</v>
      </c>
      <c r="L1250" s="20">
        <f>VLOOKUP(K1250,Table12[#All],2,0)</f>
        <v>0</v>
      </c>
      <c r="M1250" s="20" t="s">
        <v>139</v>
      </c>
      <c r="N1250" s="20">
        <f>VLOOKUP(M1250,Table13[#All],2,0)</f>
        <v>3</v>
      </c>
      <c r="O1250" s="20" t="s">
        <v>98</v>
      </c>
      <c r="P1250" s="20">
        <f>VLOOKUP(O1250,Table14[#All],2,0)</f>
        <v>1</v>
      </c>
      <c r="Q1250" s="20" t="s">
        <v>191</v>
      </c>
      <c r="R1250" s="20">
        <f>VLOOKUP(Q1250,Table16[#All],2,0)</f>
        <v>2</v>
      </c>
      <c r="S1250" s="20" t="s">
        <v>111</v>
      </c>
      <c r="T1250" s="20">
        <f>VLOOKUP(S1250,Table17[#All],2,0)</f>
        <v>0</v>
      </c>
      <c r="U1250" s="21">
        <v>129500</v>
      </c>
    </row>
    <row r="1251" spans="1:21">
      <c r="A1251" s="22" t="s">
        <v>89</v>
      </c>
      <c r="B1251" s="20">
        <f>VLOOKUP(A1251,Table7[#All],2,)</f>
        <v>11</v>
      </c>
      <c r="C1251" s="23" t="s">
        <v>91</v>
      </c>
      <c r="D1251" s="20">
        <f>VLOOKUP(C1251,Table8[#All],2,0)</f>
        <v>0</v>
      </c>
      <c r="E1251" s="23" t="s">
        <v>92</v>
      </c>
      <c r="F1251" s="20">
        <f>VLOOKUP(E1251,Table9[#All],2,0)</f>
        <v>0</v>
      </c>
      <c r="G1251" s="23" t="s">
        <v>93</v>
      </c>
      <c r="H1251" s="20">
        <f>VLOOKUP(G1251,Table10[#All],2,0)</f>
        <v>1</v>
      </c>
      <c r="I1251" s="23" t="s">
        <v>98</v>
      </c>
      <c r="J1251" s="20">
        <f>VLOOKUP(I1251,Table11[#All],2,0)</f>
        <v>1</v>
      </c>
      <c r="K1251" s="23" t="s">
        <v>98</v>
      </c>
      <c r="L1251" s="20">
        <f>VLOOKUP(K1251,Table12[#All],2,0)</f>
        <v>0</v>
      </c>
      <c r="M1251" s="23" t="s">
        <v>98</v>
      </c>
      <c r="N1251" s="20">
        <f>VLOOKUP(M1251,Table13[#All],2,0)</f>
        <v>2</v>
      </c>
      <c r="O1251" s="23" t="s">
        <v>98</v>
      </c>
      <c r="P1251" s="20">
        <f>VLOOKUP(O1251,Table14[#All],2,0)</f>
        <v>1</v>
      </c>
      <c r="Q1251" s="23" t="s">
        <v>104</v>
      </c>
      <c r="R1251" s="20">
        <f>VLOOKUP(Q1251,Table16[#All],2,0)</f>
        <v>0</v>
      </c>
      <c r="S1251" s="23" t="s">
        <v>111</v>
      </c>
      <c r="T1251" s="20">
        <f>VLOOKUP(S1251,Table17[#All],2,0)</f>
        <v>0</v>
      </c>
      <c r="U1251" s="24">
        <v>119000</v>
      </c>
    </row>
    <row r="1252" spans="1:21">
      <c r="A1252" s="19" t="s">
        <v>89</v>
      </c>
      <c r="B1252" s="20">
        <f>VLOOKUP(A1252,Table7[#All],2,)</f>
        <v>11</v>
      </c>
      <c r="C1252" s="20" t="s">
        <v>91</v>
      </c>
      <c r="D1252" s="20">
        <f>VLOOKUP(C1252,Table8[#All],2,0)</f>
        <v>0</v>
      </c>
      <c r="E1252" s="20" t="s">
        <v>92</v>
      </c>
      <c r="F1252" s="20">
        <f>VLOOKUP(E1252,Table9[#All],2,0)</f>
        <v>0</v>
      </c>
      <c r="G1252" s="20" t="s">
        <v>93</v>
      </c>
      <c r="H1252" s="20">
        <f>VLOOKUP(G1252,Table10[#All],2,0)</f>
        <v>1</v>
      </c>
      <c r="I1252" s="20" t="s">
        <v>98</v>
      </c>
      <c r="J1252" s="20">
        <f>VLOOKUP(I1252,Table11[#All],2,0)</f>
        <v>1</v>
      </c>
      <c r="K1252" s="20" t="s">
        <v>98</v>
      </c>
      <c r="L1252" s="20">
        <f>VLOOKUP(K1252,Table12[#All],2,0)</f>
        <v>0</v>
      </c>
      <c r="M1252" s="20" t="s">
        <v>126</v>
      </c>
      <c r="N1252" s="20">
        <f>VLOOKUP(M1252,Table13[#All],2,0)</f>
        <v>0</v>
      </c>
      <c r="O1252" s="20" t="s">
        <v>126</v>
      </c>
      <c r="P1252" s="20">
        <f>VLOOKUP(O1252,Table14[#All],2,0)</f>
        <v>2</v>
      </c>
      <c r="Q1252" s="20" t="s">
        <v>104</v>
      </c>
      <c r="R1252" s="20">
        <f>VLOOKUP(Q1252,Table16[#All],2,0)</f>
        <v>0</v>
      </c>
      <c r="S1252" s="20" t="s">
        <v>111</v>
      </c>
      <c r="T1252" s="20">
        <f>VLOOKUP(S1252,Table17[#All],2,0)</f>
        <v>0</v>
      </c>
      <c r="U1252" s="21">
        <v>244000</v>
      </c>
    </row>
    <row r="1253" spans="1:21">
      <c r="A1253" s="22" t="s">
        <v>147</v>
      </c>
      <c r="B1253" s="20">
        <f>VLOOKUP(A1253,Table7[#All],2,)</f>
        <v>10</v>
      </c>
      <c r="C1253" s="23" t="s">
        <v>91</v>
      </c>
      <c r="D1253" s="20">
        <f>VLOOKUP(C1253,Table8[#All],2,0)</f>
        <v>0</v>
      </c>
      <c r="E1253" s="23" t="s">
        <v>129</v>
      </c>
      <c r="F1253" s="20">
        <f>VLOOKUP(E1253,Table9[#All],2,0)</f>
        <v>3</v>
      </c>
      <c r="G1253" s="23" t="s">
        <v>93</v>
      </c>
      <c r="H1253" s="20">
        <f>VLOOKUP(G1253,Table10[#All],2,0)</f>
        <v>1</v>
      </c>
      <c r="I1253" s="23" t="s">
        <v>119</v>
      </c>
      <c r="J1253" s="20">
        <f>VLOOKUP(I1253,Table11[#All],2,0)</f>
        <v>0</v>
      </c>
      <c r="K1253" s="23" t="s">
        <v>98</v>
      </c>
      <c r="L1253" s="20">
        <f>VLOOKUP(K1253,Table12[#All],2,0)</f>
        <v>0</v>
      </c>
      <c r="M1253" s="23" t="s">
        <v>126</v>
      </c>
      <c r="N1253" s="20">
        <f>VLOOKUP(M1253,Table13[#All],2,0)</f>
        <v>0</v>
      </c>
      <c r="O1253" s="23" t="s">
        <v>119</v>
      </c>
      <c r="P1253" s="20">
        <f>VLOOKUP(O1253,Table14[#All],2,0)</f>
        <v>0</v>
      </c>
      <c r="Q1253" s="23" t="s">
        <v>104</v>
      </c>
      <c r="R1253" s="20">
        <f>VLOOKUP(Q1253,Table16[#All],2,0)</f>
        <v>0</v>
      </c>
      <c r="S1253" s="23" t="s">
        <v>111</v>
      </c>
      <c r="T1253" s="20">
        <f>VLOOKUP(S1253,Table17[#All],2,0)</f>
        <v>0</v>
      </c>
      <c r="U1253" s="24">
        <v>171750</v>
      </c>
    </row>
    <row r="1254" spans="1:21">
      <c r="A1254" s="19" t="s">
        <v>217</v>
      </c>
      <c r="B1254" s="20">
        <f>VLOOKUP(A1254,Table7[#All],2,)</f>
        <v>4</v>
      </c>
      <c r="C1254" s="20" t="s">
        <v>91</v>
      </c>
      <c r="D1254" s="20">
        <f>VLOOKUP(C1254,Table8[#All],2,0)</f>
        <v>0</v>
      </c>
      <c r="E1254" s="20" t="s">
        <v>92</v>
      </c>
      <c r="F1254" s="20">
        <f>VLOOKUP(E1254,Table9[#All],2,0)</f>
        <v>0</v>
      </c>
      <c r="G1254" s="20" t="s">
        <v>93</v>
      </c>
      <c r="H1254" s="20">
        <f>VLOOKUP(G1254,Table10[#All],2,0)</f>
        <v>1</v>
      </c>
      <c r="I1254" s="20" t="s">
        <v>98</v>
      </c>
      <c r="J1254" s="20">
        <f>VLOOKUP(I1254,Table11[#All],2,0)</f>
        <v>1</v>
      </c>
      <c r="K1254" s="20" t="s">
        <v>98</v>
      </c>
      <c r="L1254" s="20">
        <f>VLOOKUP(K1254,Table12[#All],2,0)</f>
        <v>0</v>
      </c>
      <c r="M1254" s="20" t="s">
        <v>98</v>
      </c>
      <c r="N1254" s="20">
        <f>VLOOKUP(M1254,Table13[#All],2,0)</f>
        <v>2</v>
      </c>
      <c r="O1254" s="20" t="s">
        <v>98</v>
      </c>
      <c r="P1254" s="20">
        <f>VLOOKUP(O1254,Table14[#All],2,0)</f>
        <v>1</v>
      </c>
      <c r="Q1254" s="20" t="s">
        <v>104</v>
      </c>
      <c r="R1254" s="20">
        <f>VLOOKUP(Q1254,Table16[#All],2,0)</f>
        <v>0</v>
      </c>
      <c r="S1254" s="20" t="s">
        <v>111</v>
      </c>
      <c r="T1254" s="20">
        <f>VLOOKUP(S1254,Table17[#All],2,0)</f>
        <v>0</v>
      </c>
      <c r="U1254" s="21">
        <v>130000</v>
      </c>
    </row>
    <row r="1255" spans="1:21">
      <c r="A1255" s="22" t="s">
        <v>227</v>
      </c>
      <c r="B1255" s="20">
        <f>VLOOKUP(A1255,Table7[#All],2,)</f>
        <v>1</v>
      </c>
      <c r="C1255" s="23" t="s">
        <v>91</v>
      </c>
      <c r="D1255" s="20">
        <f>VLOOKUP(C1255,Table8[#All],2,0)</f>
        <v>0</v>
      </c>
      <c r="E1255" s="23" t="s">
        <v>92</v>
      </c>
      <c r="F1255" s="20">
        <f>VLOOKUP(E1255,Table9[#All],2,0)</f>
        <v>0</v>
      </c>
      <c r="G1255" s="23" t="s">
        <v>122</v>
      </c>
      <c r="H1255" s="20">
        <f>VLOOKUP(G1255,Table10[#All],2,0)</f>
        <v>0</v>
      </c>
      <c r="I1255" s="23" t="s">
        <v>98</v>
      </c>
      <c r="J1255" s="20">
        <f>VLOOKUP(I1255,Table11[#All],2,0)</f>
        <v>1</v>
      </c>
      <c r="K1255" s="23" t="s">
        <v>98</v>
      </c>
      <c r="L1255" s="20">
        <f>VLOOKUP(K1255,Table12[#All],2,0)</f>
        <v>0</v>
      </c>
      <c r="M1255" s="23" t="s">
        <v>98</v>
      </c>
      <c r="N1255" s="20">
        <f>VLOOKUP(M1255,Table13[#All],2,0)</f>
        <v>2</v>
      </c>
      <c r="O1255" s="23" t="s">
        <v>119</v>
      </c>
      <c r="P1255" s="20">
        <f>VLOOKUP(O1255,Table14[#All],2,0)</f>
        <v>0</v>
      </c>
      <c r="Q1255" s="23" t="s">
        <v>104</v>
      </c>
      <c r="R1255" s="20">
        <f>VLOOKUP(Q1255,Table16[#All],2,0)</f>
        <v>0</v>
      </c>
      <c r="S1255" s="23" t="s">
        <v>111</v>
      </c>
      <c r="T1255" s="20">
        <f>VLOOKUP(S1255,Table17[#All],2,0)</f>
        <v>0</v>
      </c>
      <c r="U1255" s="24">
        <v>294000</v>
      </c>
    </row>
    <row r="1256" spans="1:21">
      <c r="A1256" s="19" t="s">
        <v>206</v>
      </c>
      <c r="B1256" s="20">
        <f>VLOOKUP(A1256,Table7[#All],2,)</f>
        <v>15</v>
      </c>
      <c r="C1256" s="20" t="s">
        <v>91</v>
      </c>
      <c r="D1256" s="20">
        <f>VLOOKUP(C1256,Table8[#All],2,0)</f>
        <v>0</v>
      </c>
      <c r="E1256" s="20" t="s">
        <v>92</v>
      </c>
      <c r="F1256" s="20">
        <f>VLOOKUP(E1256,Table9[#All],2,0)</f>
        <v>0</v>
      </c>
      <c r="G1256" s="20" t="s">
        <v>122</v>
      </c>
      <c r="H1256" s="20">
        <f>VLOOKUP(G1256,Table10[#All],2,0)</f>
        <v>0</v>
      </c>
      <c r="I1256" s="20" t="s">
        <v>119</v>
      </c>
      <c r="J1256" s="20">
        <f>VLOOKUP(I1256,Table11[#All],2,0)</f>
        <v>0</v>
      </c>
      <c r="K1256" s="20" t="s">
        <v>98</v>
      </c>
      <c r="L1256" s="20">
        <f>VLOOKUP(K1256,Table12[#All],2,0)</f>
        <v>0</v>
      </c>
      <c r="M1256" s="20" t="s">
        <v>126</v>
      </c>
      <c r="N1256" s="20">
        <f>VLOOKUP(M1256,Table13[#All],2,0)</f>
        <v>0</v>
      </c>
      <c r="O1256" s="20" t="s">
        <v>119</v>
      </c>
      <c r="P1256" s="20">
        <f>VLOOKUP(O1256,Table14[#All],2,0)</f>
        <v>0</v>
      </c>
      <c r="Q1256" s="20" t="s">
        <v>104</v>
      </c>
      <c r="R1256" s="20">
        <f>VLOOKUP(Q1256,Table16[#All],2,0)</f>
        <v>0</v>
      </c>
      <c r="S1256" s="20" t="s">
        <v>111</v>
      </c>
      <c r="T1256" s="20">
        <f>VLOOKUP(S1256,Table17[#All],2,0)</f>
        <v>0</v>
      </c>
      <c r="U1256" s="21">
        <v>165400</v>
      </c>
    </row>
    <row r="1257" spans="1:21">
      <c r="A1257" s="22" t="s">
        <v>197</v>
      </c>
      <c r="B1257" s="20">
        <f>VLOOKUP(A1257,Table7[#All],2,)</f>
        <v>8</v>
      </c>
      <c r="C1257" s="23" t="s">
        <v>91</v>
      </c>
      <c r="D1257" s="20">
        <f>VLOOKUP(C1257,Table8[#All],2,0)</f>
        <v>0</v>
      </c>
      <c r="E1257" s="23" t="s">
        <v>92</v>
      </c>
      <c r="F1257" s="20">
        <f>VLOOKUP(E1257,Table9[#All],2,0)</f>
        <v>0</v>
      </c>
      <c r="G1257" s="23" t="s">
        <v>176</v>
      </c>
      <c r="H1257" s="20">
        <f>VLOOKUP(G1257,Table10[#All],2,0)</f>
        <v>2</v>
      </c>
      <c r="I1257" s="23" t="s">
        <v>98</v>
      </c>
      <c r="J1257" s="20">
        <f>VLOOKUP(I1257,Table11[#All],2,0)</f>
        <v>1</v>
      </c>
      <c r="K1257" s="23" t="s">
        <v>139</v>
      </c>
      <c r="L1257" s="20">
        <f>VLOOKUP(K1257,Table12[#All],2,0)</f>
        <v>3</v>
      </c>
      <c r="M1257" s="23" t="s">
        <v>98</v>
      </c>
      <c r="N1257" s="20">
        <f>VLOOKUP(M1257,Table13[#All],2,0)</f>
        <v>2</v>
      </c>
      <c r="O1257" s="23" t="s">
        <v>98</v>
      </c>
      <c r="P1257" s="20">
        <f>VLOOKUP(O1257,Table14[#All],2,0)</f>
        <v>1</v>
      </c>
      <c r="Q1257" s="23" t="s">
        <v>104</v>
      </c>
      <c r="R1257" s="20">
        <f>VLOOKUP(Q1257,Table16[#All],2,0)</f>
        <v>0</v>
      </c>
      <c r="S1257" s="23" t="s">
        <v>111</v>
      </c>
      <c r="T1257" s="20">
        <f>VLOOKUP(S1257,Table17[#All],2,0)</f>
        <v>0</v>
      </c>
      <c r="U1257" s="24">
        <v>127500</v>
      </c>
    </row>
    <row r="1258" spans="1:21">
      <c r="A1258" s="19" t="s">
        <v>162</v>
      </c>
      <c r="B1258" s="20">
        <f>VLOOKUP(A1258,Table7[#All],2,)</f>
        <v>3</v>
      </c>
      <c r="C1258" s="20" t="s">
        <v>91</v>
      </c>
      <c r="D1258" s="20">
        <f>VLOOKUP(C1258,Table8[#All],2,0)</f>
        <v>0</v>
      </c>
      <c r="E1258" s="20" t="s">
        <v>92</v>
      </c>
      <c r="F1258" s="20">
        <f>VLOOKUP(E1258,Table9[#All],2,0)</f>
        <v>0</v>
      </c>
      <c r="G1258" s="20" t="s">
        <v>93</v>
      </c>
      <c r="H1258" s="20">
        <f>VLOOKUP(G1258,Table10[#All],2,0)</f>
        <v>1</v>
      </c>
      <c r="I1258" s="20" t="s">
        <v>119</v>
      </c>
      <c r="J1258" s="20">
        <f>VLOOKUP(I1258,Table11[#All],2,0)</f>
        <v>0</v>
      </c>
      <c r="K1258" s="20" t="s">
        <v>98</v>
      </c>
      <c r="L1258" s="20">
        <f>VLOOKUP(K1258,Table12[#All],2,0)</f>
        <v>0</v>
      </c>
      <c r="M1258" s="20" t="s">
        <v>126</v>
      </c>
      <c r="N1258" s="20">
        <f>VLOOKUP(M1258,Table13[#All],2,0)</f>
        <v>0</v>
      </c>
      <c r="O1258" s="20" t="s">
        <v>119</v>
      </c>
      <c r="P1258" s="20">
        <f>VLOOKUP(O1258,Table14[#All],2,0)</f>
        <v>0</v>
      </c>
      <c r="Q1258" s="20" t="s">
        <v>104</v>
      </c>
      <c r="R1258" s="20">
        <f>VLOOKUP(Q1258,Table16[#All],2,0)</f>
        <v>0</v>
      </c>
      <c r="S1258" s="20" t="s">
        <v>111</v>
      </c>
      <c r="T1258" s="20">
        <f>VLOOKUP(S1258,Table17[#All],2,0)</f>
        <v>0</v>
      </c>
      <c r="U1258" s="21">
        <v>301500</v>
      </c>
    </row>
    <row r="1259" spans="1:21">
      <c r="A1259" s="22" t="s">
        <v>206</v>
      </c>
      <c r="B1259" s="20">
        <f>VLOOKUP(A1259,Table7[#All],2,)</f>
        <v>15</v>
      </c>
      <c r="C1259" s="23" t="s">
        <v>90</v>
      </c>
      <c r="D1259" s="20">
        <f>VLOOKUP(C1259,Table8[#All],2,0)</f>
        <v>1</v>
      </c>
      <c r="E1259" s="23" t="s">
        <v>92</v>
      </c>
      <c r="F1259" s="20">
        <f>VLOOKUP(E1259,Table9[#All],2,0)</f>
        <v>0</v>
      </c>
      <c r="G1259" s="23" t="s">
        <v>93</v>
      </c>
      <c r="H1259" s="20">
        <f>VLOOKUP(G1259,Table10[#All],2,0)</f>
        <v>1</v>
      </c>
      <c r="I1259" s="23" t="s">
        <v>139</v>
      </c>
      <c r="J1259" s="20">
        <f>VLOOKUP(I1259,Table11[#All],2,0)</f>
        <v>4</v>
      </c>
      <c r="K1259" s="23" t="s">
        <v>98</v>
      </c>
      <c r="L1259" s="20">
        <f>VLOOKUP(K1259,Table12[#All],2,0)</f>
        <v>0</v>
      </c>
      <c r="M1259" s="23" t="s">
        <v>126</v>
      </c>
      <c r="N1259" s="20">
        <f>VLOOKUP(M1259,Table13[#All],2,0)</f>
        <v>0</v>
      </c>
      <c r="O1259" s="23" t="s">
        <v>98</v>
      </c>
      <c r="P1259" s="20">
        <f>VLOOKUP(O1259,Table14[#All],2,0)</f>
        <v>1</v>
      </c>
      <c r="Q1259" s="23" t="s">
        <v>104</v>
      </c>
      <c r="R1259" s="20">
        <f>VLOOKUP(Q1259,Table16[#All],2,0)</f>
        <v>0</v>
      </c>
      <c r="S1259" s="23" t="s">
        <v>111</v>
      </c>
      <c r="T1259" s="20">
        <f>VLOOKUP(S1259,Table17[#All],2,0)</f>
        <v>0</v>
      </c>
      <c r="U1259" s="24">
        <v>99900</v>
      </c>
    </row>
    <row r="1260" spans="1:21">
      <c r="A1260" s="19" t="s">
        <v>121</v>
      </c>
      <c r="B1260" s="20">
        <f>VLOOKUP(A1260,Table7[#All],2,)</f>
        <v>17</v>
      </c>
      <c r="C1260" s="20" t="s">
        <v>91</v>
      </c>
      <c r="D1260" s="20">
        <f>VLOOKUP(C1260,Table8[#All],2,0)</f>
        <v>0</v>
      </c>
      <c r="E1260" s="20" t="s">
        <v>92</v>
      </c>
      <c r="F1260" s="20">
        <f>VLOOKUP(E1260,Table9[#All],2,0)</f>
        <v>0</v>
      </c>
      <c r="G1260" s="20" t="s">
        <v>158</v>
      </c>
      <c r="H1260" s="20">
        <f>VLOOKUP(G1260,Table10[#All],2,0)</f>
        <v>5</v>
      </c>
      <c r="I1260" s="20" t="s">
        <v>119</v>
      </c>
      <c r="J1260" s="20">
        <f>VLOOKUP(I1260,Table11[#All],2,0)</f>
        <v>0</v>
      </c>
      <c r="K1260" s="20" t="s">
        <v>98</v>
      </c>
      <c r="L1260" s="20">
        <f>VLOOKUP(K1260,Table12[#All],2,0)</f>
        <v>0</v>
      </c>
      <c r="M1260" s="20" t="s">
        <v>126</v>
      </c>
      <c r="N1260" s="20">
        <f>VLOOKUP(M1260,Table13[#All],2,0)</f>
        <v>0</v>
      </c>
      <c r="O1260" s="20" t="s">
        <v>119</v>
      </c>
      <c r="P1260" s="20">
        <f>VLOOKUP(O1260,Table14[#All],2,0)</f>
        <v>0</v>
      </c>
      <c r="Q1260" s="20" t="s">
        <v>104</v>
      </c>
      <c r="R1260" s="20">
        <f>VLOOKUP(Q1260,Table16[#All],2,0)</f>
        <v>0</v>
      </c>
      <c r="S1260" s="20" t="s">
        <v>111</v>
      </c>
      <c r="T1260" s="20">
        <f>VLOOKUP(S1260,Table17[#All],2,0)</f>
        <v>0</v>
      </c>
      <c r="U1260" s="21">
        <v>190000</v>
      </c>
    </row>
    <row r="1261" spans="1:21">
      <c r="A1261" s="22" t="s">
        <v>89</v>
      </c>
      <c r="B1261" s="20">
        <f>VLOOKUP(A1261,Table7[#All],2,)</f>
        <v>11</v>
      </c>
      <c r="C1261" s="23" t="s">
        <v>91</v>
      </c>
      <c r="D1261" s="20">
        <f>VLOOKUP(C1261,Table8[#All],2,0)</f>
        <v>0</v>
      </c>
      <c r="E1261" s="23" t="s">
        <v>92</v>
      </c>
      <c r="F1261" s="20">
        <f>VLOOKUP(E1261,Table9[#All],2,0)</f>
        <v>0</v>
      </c>
      <c r="G1261" s="23" t="s">
        <v>93</v>
      </c>
      <c r="H1261" s="20">
        <f>VLOOKUP(G1261,Table10[#All],2,0)</f>
        <v>1</v>
      </c>
      <c r="I1261" s="23" t="s">
        <v>119</v>
      </c>
      <c r="J1261" s="20">
        <f>VLOOKUP(I1261,Table11[#All],2,0)</f>
        <v>0</v>
      </c>
      <c r="K1261" s="23" t="s">
        <v>98</v>
      </c>
      <c r="L1261" s="20">
        <f>VLOOKUP(K1261,Table12[#All],2,0)</f>
        <v>0</v>
      </c>
      <c r="M1261" s="23" t="s">
        <v>119</v>
      </c>
      <c r="N1261" s="20">
        <f>VLOOKUP(M1261,Table13[#All],2,0)</f>
        <v>1</v>
      </c>
      <c r="O1261" s="23" t="s">
        <v>98</v>
      </c>
      <c r="P1261" s="20">
        <f>VLOOKUP(O1261,Table14[#All],2,0)</f>
        <v>1</v>
      </c>
      <c r="Q1261" s="23" t="s">
        <v>104</v>
      </c>
      <c r="R1261" s="20">
        <f>VLOOKUP(Q1261,Table16[#All],2,0)</f>
        <v>0</v>
      </c>
      <c r="S1261" s="23" t="s">
        <v>111</v>
      </c>
      <c r="T1261" s="20">
        <f>VLOOKUP(S1261,Table17[#All],2,0)</f>
        <v>0</v>
      </c>
      <c r="U1261" s="24">
        <v>151000</v>
      </c>
    </row>
    <row r="1262" spans="1:21">
      <c r="A1262" s="19" t="s">
        <v>121</v>
      </c>
      <c r="B1262" s="20">
        <f>VLOOKUP(A1262,Table7[#All],2,)</f>
        <v>17</v>
      </c>
      <c r="C1262" s="20" t="s">
        <v>225</v>
      </c>
      <c r="D1262" s="20">
        <f>VLOOKUP(C1262,Table8[#All],2,0)</f>
        <v>6</v>
      </c>
      <c r="E1262" s="20" t="s">
        <v>92</v>
      </c>
      <c r="F1262" s="20">
        <f>VLOOKUP(E1262,Table9[#All],2,0)</f>
        <v>0</v>
      </c>
      <c r="G1262" s="20" t="s">
        <v>122</v>
      </c>
      <c r="H1262" s="20">
        <f>VLOOKUP(G1262,Table10[#All],2,0)</f>
        <v>0</v>
      </c>
      <c r="I1262" s="20" t="s">
        <v>119</v>
      </c>
      <c r="J1262" s="20">
        <f>VLOOKUP(I1262,Table11[#All],2,0)</f>
        <v>0</v>
      </c>
      <c r="K1262" s="20" t="s">
        <v>98</v>
      </c>
      <c r="L1262" s="20">
        <f>VLOOKUP(K1262,Table12[#All],2,0)</f>
        <v>0</v>
      </c>
      <c r="M1262" s="20" t="s">
        <v>126</v>
      </c>
      <c r="N1262" s="20">
        <f>VLOOKUP(M1262,Table13[#All],2,0)</f>
        <v>0</v>
      </c>
      <c r="O1262" s="20" t="s">
        <v>98</v>
      </c>
      <c r="P1262" s="20">
        <f>VLOOKUP(O1262,Table14[#All],2,0)</f>
        <v>1</v>
      </c>
      <c r="Q1262" s="20" t="s">
        <v>104</v>
      </c>
      <c r="R1262" s="20">
        <f>VLOOKUP(Q1262,Table16[#All],2,0)</f>
        <v>0</v>
      </c>
      <c r="S1262" s="20" t="s">
        <v>111</v>
      </c>
      <c r="T1262" s="20">
        <f>VLOOKUP(S1262,Table17[#All],2,0)</f>
        <v>0</v>
      </c>
      <c r="U1262" s="21">
        <v>181000</v>
      </c>
    </row>
    <row r="1263" spans="1:21">
      <c r="A1263" s="22" t="s">
        <v>89</v>
      </c>
      <c r="B1263" s="20">
        <f>VLOOKUP(A1263,Table7[#All],2,)</f>
        <v>11</v>
      </c>
      <c r="C1263" s="23" t="s">
        <v>91</v>
      </c>
      <c r="D1263" s="20">
        <f>VLOOKUP(C1263,Table8[#All],2,0)</f>
        <v>0</v>
      </c>
      <c r="E1263" s="23" t="s">
        <v>92</v>
      </c>
      <c r="F1263" s="20">
        <f>VLOOKUP(E1263,Table9[#All],2,0)</f>
        <v>0</v>
      </c>
      <c r="G1263" s="23" t="s">
        <v>93</v>
      </c>
      <c r="H1263" s="20">
        <f>VLOOKUP(G1263,Table10[#All],2,0)</f>
        <v>1</v>
      </c>
      <c r="I1263" s="23" t="s">
        <v>98</v>
      </c>
      <c r="J1263" s="20">
        <f>VLOOKUP(I1263,Table11[#All],2,0)</f>
        <v>1</v>
      </c>
      <c r="K1263" s="23" t="s">
        <v>98</v>
      </c>
      <c r="L1263" s="20">
        <f>VLOOKUP(K1263,Table12[#All],2,0)</f>
        <v>0</v>
      </c>
      <c r="M1263" s="23" t="s">
        <v>119</v>
      </c>
      <c r="N1263" s="20">
        <f>VLOOKUP(M1263,Table13[#All],2,0)</f>
        <v>1</v>
      </c>
      <c r="O1263" s="23" t="s">
        <v>98</v>
      </c>
      <c r="P1263" s="20">
        <f>VLOOKUP(O1263,Table14[#All],2,0)</f>
        <v>1</v>
      </c>
      <c r="Q1263" s="23" t="s">
        <v>104</v>
      </c>
      <c r="R1263" s="20">
        <f>VLOOKUP(Q1263,Table16[#All],2,0)</f>
        <v>0</v>
      </c>
      <c r="S1263" s="23" t="s">
        <v>111</v>
      </c>
      <c r="T1263" s="20">
        <f>VLOOKUP(S1263,Table17[#All],2,0)</f>
        <v>0</v>
      </c>
      <c r="U1263" s="24">
        <v>128900</v>
      </c>
    </row>
    <row r="1264" spans="1:21">
      <c r="A1264" s="19" t="s">
        <v>199</v>
      </c>
      <c r="B1264" s="20">
        <f>VLOOKUP(A1264,Table7[#All],2,)</f>
        <v>19</v>
      </c>
      <c r="C1264" s="20" t="s">
        <v>91</v>
      </c>
      <c r="D1264" s="20">
        <f>VLOOKUP(C1264,Table8[#All],2,0)</f>
        <v>0</v>
      </c>
      <c r="E1264" s="20" t="s">
        <v>92</v>
      </c>
      <c r="F1264" s="20">
        <f>VLOOKUP(E1264,Table9[#All],2,0)</f>
        <v>0</v>
      </c>
      <c r="G1264" s="20" t="s">
        <v>176</v>
      </c>
      <c r="H1264" s="20">
        <f>VLOOKUP(G1264,Table10[#All],2,0)</f>
        <v>2</v>
      </c>
      <c r="I1264" s="20" t="s">
        <v>98</v>
      </c>
      <c r="J1264" s="20">
        <f>VLOOKUP(I1264,Table11[#All],2,0)</f>
        <v>1</v>
      </c>
      <c r="K1264" s="20" t="s">
        <v>98</v>
      </c>
      <c r="L1264" s="20">
        <f>VLOOKUP(K1264,Table12[#All],2,0)</f>
        <v>0</v>
      </c>
      <c r="M1264" s="20" t="s">
        <v>126</v>
      </c>
      <c r="N1264" s="20">
        <f>VLOOKUP(M1264,Table13[#All],2,0)</f>
        <v>0</v>
      </c>
      <c r="O1264" s="20" t="s">
        <v>98</v>
      </c>
      <c r="P1264" s="20">
        <f>VLOOKUP(O1264,Table14[#All],2,0)</f>
        <v>1</v>
      </c>
      <c r="Q1264" s="20" t="s">
        <v>104</v>
      </c>
      <c r="R1264" s="20">
        <f>VLOOKUP(Q1264,Table16[#All],2,0)</f>
        <v>0</v>
      </c>
      <c r="S1264" s="20" t="s">
        <v>111</v>
      </c>
      <c r="T1264" s="20">
        <f>VLOOKUP(S1264,Table17[#All],2,0)</f>
        <v>0</v>
      </c>
      <c r="U1264" s="21">
        <v>161500</v>
      </c>
    </row>
    <row r="1265" spans="1:21">
      <c r="A1265" s="22" t="s">
        <v>197</v>
      </c>
      <c r="B1265" s="20">
        <f>VLOOKUP(A1265,Table7[#All],2,)</f>
        <v>8</v>
      </c>
      <c r="C1265" s="23" t="s">
        <v>91</v>
      </c>
      <c r="D1265" s="20">
        <f>VLOOKUP(C1265,Table8[#All],2,0)</f>
        <v>0</v>
      </c>
      <c r="E1265" s="23" t="s">
        <v>92</v>
      </c>
      <c r="F1265" s="20">
        <f>VLOOKUP(E1265,Table9[#All],2,0)</f>
        <v>0</v>
      </c>
      <c r="G1265" s="23" t="s">
        <v>122</v>
      </c>
      <c r="H1265" s="20">
        <f>VLOOKUP(G1265,Table10[#All],2,0)</f>
        <v>0</v>
      </c>
      <c r="I1265" s="23" t="s">
        <v>98</v>
      </c>
      <c r="J1265" s="20">
        <f>VLOOKUP(I1265,Table11[#All],2,0)</f>
        <v>1</v>
      </c>
      <c r="K1265" s="23" t="s">
        <v>98</v>
      </c>
      <c r="L1265" s="20">
        <f>VLOOKUP(K1265,Table12[#All],2,0)</f>
        <v>0</v>
      </c>
      <c r="M1265" s="23" t="s">
        <v>126</v>
      </c>
      <c r="N1265" s="20">
        <f>VLOOKUP(M1265,Table13[#All],2,0)</f>
        <v>0</v>
      </c>
      <c r="O1265" s="23" t="s">
        <v>98</v>
      </c>
      <c r="P1265" s="20">
        <f>VLOOKUP(O1265,Table14[#All],2,0)</f>
        <v>1</v>
      </c>
      <c r="Q1265" s="23" t="s">
        <v>167</v>
      </c>
      <c r="R1265" s="20">
        <f>VLOOKUP(Q1265,Table16[#All],2,0)</f>
        <v>1</v>
      </c>
      <c r="S1265" s="23" t="s">
        <v>111</v>
      </c>
      <c r="T1265" s="20">
        <f>VLOOKUP(S1265,Table17[#All],2,0)</f>
        <v>0</v>
      </c>
      <c r="U1265" s="24">
        <v>180500</v>
      </c>
    </row>
    <row r="1266" spans="1:21">
      <c r="A1266" s="19" t="s">
        <v>89</v>
      </c>
      <c r="B1266" s="20">
        <f>VLOOKUP(A1266,Table7[#All],2,)</f>
        <v>11</v>
      </c>
      <c r="C1266" s="20" t="s">
        <v>91</v>
      </c>
      <c r="D1266" s="20">
        <f>VLOOKUP(C1266,Table8[#All],2,0)</f>
        <v>0</v>
      </c>
      <c r="E1266" s="20" t="s">
        <v>129</v>
      </c>
      <c r="F1266" s="20">
        <f>VLOOKUP(E1266,Table9[#All],2,0)</f>
        <v>3</v>
      </c>
      <c r="G1266" s="20" t="s">
        <v>93</v>
      </c>
      <c r="H1266" s="20">
        <f>VLOOKUP(G1266,Table10[#All],2,0)</f>
        <v>1</v>
      </c>
      <c r="I1266" s="20" t="s">
        <v>119</v>
      </c>
      <c r="J1266" s="20">
        <f>VLOOKUP(I1266,Table11[#All],2,0)</f>
        <v>0</v>
      </c>
      <c r="K1266" s="20" t="s">
        <v>98</v>
      </c>
      <c r="L1266" s="20">
        <f>VLOOKUP(K1266,Table12[#All],2,0)</f>
        <v>0</v>
      </c>
      <c r="M1266" s="20" t="s">
        <v>126</v>
      </c>
      <c r="N1266" s="20">
        <f>VLOOKUP(M1266,Table13[#All],2,0)</f>
        <v>0</v>
      </c>
      <c r="O1266" s="20" t="s">
        <v>119</v>
      </c>
      <c r="P1266" s="20">
        <f>VLOOKUP(O1266,Table14[#All],2,0)</f>
        <v>0</v>
      </c>
      <c r="Q1266" s="20" t="s">
        <v>104</v>
      </c>
      <c r="R1266" s="20">
        <f>VLOOKUP(Q1266,Table16[#All],2,0)</f>
        <v>0</v>
      </c>
      <c r="S1266" s="20" t="s">
        <v>172</v>
      </c>
      <c r="T1266" s="20">
        <f>VLOOKUP(S1266,Table17[#All],2,0)</f>
        <v>1</v>
      </c>
      <c r="U1266" s="21">
        <v>181000</v>
      </c>
    </row>
    <row r="1267" spans="1:21">
      <c r="A1267" s="22" t="s">
        <v>163</v>
      </c>
      <c r="B1267" s="20">
        <f>VLOOKUP(A1267,Table7[#All],2,)</f>
        <v>5</v>
      </c>
      <c r="C1267" s="23" t="s">
        <v>91</v>
      </c>
      <c r="D1267" s="20">
        <f>VLOOKUP(C1267,Table8[#All],2,0)</f>
        <v>0</v>
      </c>
      <c r="E1267" s="23" t="s">
        <v>129</v>
      </c>
      <c r="F1267" s="20">
        <f>VLOOKUP(E1267,Table9[#All],2,0)</f>
        <v>3</v>
      </c>
      <c r="G1267" s="23" t="s">
        <v>122</v>
      </c>
      <c r="H1267" s="20">
        <f>VLOOKUP(G1267,Table10[#All],2,0)</f>
        <v>0</v>
      </c>
      <c r="I1267" s="23" t="s">
        <v>119</v>
      </c>
      <c r="J1267" s="20">
        <f>VLOOKUP(I1267,Table11[#All],2,0)</f>
        <v>0</v>
      </c>
      <c r="K1267" s="23" t="s">
        <v>98</v>
      </c>
      <c r="L1267" s="20">
        <f>VLOOKUP(K1267,Table12[#All],2,0)</f>
        <v>0</v>
      </c>
      <c r="M1267" s="23" t="s">
        <v>126</v>
      </c>
      <c r="N1267" s="20">
        <f>VLOOKUP(M1267,Table13[#All],2,0)</f>
        <v>0</v>
      </c>
      <c r="O1267" s="23" t="s">
        <v>119</v>
      </c>
      <c r="P1267" s="20">
        <f>VLOOKUP(O1267,Table14[#All],2,0)</f>
        <v>0</v>
      </c>
      <c r="Q1267" s="23" t="s">
        <v>104</v>
      </c>
      <c r="R1267" s="20">
        <f>VLOOKUP(Q1267,Table16[#All],2,0)</f>
        <v>0</v>
      </c>
      <c r="S1267" s="23" t="s">
        <v>111</v>
      </c>
      <c r="T1267" s="20">
        <f>VLOOKUP(S1267,Table17[#All],2,0)</f>
        <v>0</v>
      </c>
      <c r="U1267" s="24">
        <v>183900</v>
      </c>
    </row>
    <row r="1268" spans="1:21">
      <c r="A1268" s="19" t="s">
        <v>188</v>
      </c>
      <c r="B1268" s="20">
        <f>VLOOKUP(A1268,Table7[#All],2,)</f>
        <v>7</v>
      </c>
      <c r="C1268" s="20" t="s">
        <v>90</v>
      </c>
      <c r="D1268" s="20">
        <f>VLOOKUP(C1268,Table8[#All],2,0)</f>
        <v>1</v>
      </c>
      <c r="E1268" s="20" t="s">
        <v>186</v>
      </c>
      <c r="F1268" s="20">
        <f>VLOOKUP(E1268,Table9[#All],2,0)</f>
        <v>1</v>
      </c>
      <c r="G1268" s="20" t="s">
        <v>198</v>
      </c>
      <c r="H1268" s="20">
        <f>VLOOKUP(G1268,Table10[#All],2,0)</f>
        <v>6</v>
      </c>
      <c r="I1268" s="20" t="s">
        <v>98</v>
      </c>
      <c r="J1268" s="20">
        <f>VLOOKUP(I1268,Table11[#All],2,0)</f>
        <v>1</v>
      </c>
      <c r="K1268" s="20" t="s">
        <v>98</v>
      </c>
      <c r="L1268" s="20">
        <f>VLOOKUP(K1268,Table12[#All],2,0)</f>
        <v>0</v>
      </c>
      <c r="M1268" s="20" t="s">
        <v>98</v>
      </c>
      <c r="N1268" s="20">
        <f>VLOOKUP(M1268,Table13[#All],2,0)</f>
        <v>2</v>
      </c>
      <c r="O1268" s="20" t="s">
        <v>98</v>
      </c>
      <c r="P1268" s="20">
        <f>VLOOKUP(O1268,Table14[#All],2,0)</f>
        <v>1</v>
      </c>
      <c r="Q1268" s="20" t="s">
        <v>167</v>
      </c>
      <c r="R1268" s="20">
        <f>VLOOKUP(Q1268,Table16[#All],2,0)</f>
        <v>1</v>
      </c>
      <c r="S1268" s="20" t="s">
        <v>111</v>
      </c>
      <c r="T1268" s="20">
        <f>VLOOKUP(S1268,Table17[#All],2,0)</f>
        <v>0</v>
      </c>
      <c r="U1268" s="21">
        <v>122000</v>
      </c>
    </row>
    <row r="1269" spans="1:21">
      <c r="A1269" s="22" t="s">
        <v>218</v>
      </c>
      <c r="B1269" s="20">
        <f>VLOOKUP(A1269,Table7[#All],2,)</f>
        <v>16</v>
      </c>
      <c r="C1269" s="23" t="s">
        <v>91</v>
      </c>
      <c r="D1269" s="20">
        <f>VLOOKUP(C1269,Table8[#All],2,0)</f>
        <v>0</v>
      </c>
      <c r="E1269" s="23" t="s">
        <v>92</v>
      </c>
      <c r="F1269" s="20">
        <f>VLOOKUP(E1269,Table9[#All],2,0)</f>
        <v>0</v>
      </c>
      <c r="G1269" s="23" t="s">
        <v>93</v>
      </c>
      <c r="H1269" s="20">
        <f>VLOOKUP(G1269,Table10[#All],2,0)</f>
        <v>1</v>
      </c>
      <c r="I1269" s="23" t="s">
        <v>126</v>
      </c>
      <c r="J1269" s="20">
        <f>VLOOKUP(I1269,Table11[#All],2,0)</f>
        <v>2</v>
      </c>
      <c r="K1269" s="23" t="s">
        <v>98</v>
      </c>
      <c r="L1269" s="20">
        <f>VLOOKUP(K1269,Table12[#All],2,0)</f>
        <v>0</v>
      </c>
      <c r="M1269" s="23" t="s">
        <v>126</v>
      </c>
      <c r="N1269" s="20">
        <f>VLOOKUP(M1269,Table13[#All],2,0)</f>
        <v>0</v>
      </c>
      <c r="O1269" s="23" t="s">
        <v>126</v>
      </c>
      <c r="P1269" s="20">
        <f>VLOOKUP(O1269,Table14[#All],2,0)</f>
        <v>2</v>
      </c>
      <c r="Q1269" s="23" t="s">
        <v>104</v>
      </c>
      <c r="R1269" s="20">
        <f>VLOOKUP(Q1269,Table16[#All],2,0)</f>
        <v>0</v>
      </c>
      <c r="S1269" s="23" t="s">
        <v>111</v>
      </c>
      <c r="T1269" s="20">
        <f>VLOOKUP(S1269,Table17[#All],2,0)</f>
        <v>0</v>
      </c>
      <c r="U1269" s="24">
        <v>378500</v>
      </c>
    </row>
    <row r="1270" spans="1:21">
      <c r="A1270" s="19" t="s">
        <v>212</v>
      </c>
      <c r="B1270" s="20">
        <f>VLOOKUP(A1270,Table7[#All],2,)</f>
        <v>2</v>
      </c>
      <c r="C1270" s="20" t="s">
        <v>91</v>
      </c>
      <c r="D1270" s="20">
        <f>VLOOKUP(C1270,Table8[#All],2,0)</f>
        <v>0</v>
      </c>
      <c r="E1270" s="20" t="s">
        <v>92</v>
      </c>
      <c r="F1270" s="20">
        <f>VLOOKUP(E1270,Table9[#All],2,0)</f>
        <v>0</v>
      </c>
      <c r="G1270" s="20" t="s">
        <v>176</v>
      </c>
      <c r="H1270" s="20">
        <f>VLOOKUP(G1270,Table10[#All],2,0)</f>
        <v>2</v>
      </c>
      <c r="I1270" s="20" t="s">
        <v>98</v>
      </c>
      <c r="J1270" s="20">
        <f>VLOOKUP(I1270,Table11[#All],2,0)</f>
        <v>1</v>
      </c>
      <c r="K1270" s="20" t="s">
        <v>98</v>
      </c>
      <c r="L1270" s="20">
        <f>VLOOKUP(K1270,Table12[#All],2,0)</f>
        <v>0</v>
      </c>
      <c r="M1270" s="20" t="s">
        <v>126</v>
      </c>
      <c r="N1270" s="20">
        <f>VLOOKUP(M1270,Table13[#All],2,0)</f>
        <v>0</v>
      </c>
      <c r="O1270" s="20" t="s">
        <v>119</v>
      </c>
      <c r="P1270" s="20">
        <f>VLOOKUP(O1270,Table14[#All],2,0)</f>
        <v>0</v>
      </c>
      <c r="Q1270" s="20" t="s">
        <v>104</v>
      </c>
      <c r="R1270" s="20">
        <f>VLOOKUP(Q1270,Table16[#All],2,0)</f>
        <v>0</v>
      </c>
      <c r="S1270" s="20" t="s">
        <v>111</v>
      </c>
      <c r="T1270" s="20">
        <f>VLOOKUP(S1270,Table17[#All],2,0)</f>
        <v>0</v>
      </c>
      <c r="U1270" s="21">
        <v>381000</v>
      </c>
    </row>
    <row r="1271" spans="1:21">
      <c r="A1271" s="22" t="s">
        <v>89</v>
      </c>
      <c r="B1271" s="20">
        <f>VLOOKUP(A1271,Table7[#All],2,)</f>
        <v>11</v>
      </c>
      <c r="C1271" s="23" t="s">
        <v>90</v>
      </c>
      <c r="D1271" s="20">
        <f>VLOOKUP(C1271,Table8[#All],2,0)</f>
        <v>1</v>
      </c>
      <c r="E1271" s="23" t="s">
        <v>92</v>
      </c>
      <c r="F1271" s="20">
        <f>VLOOKUP(E1271,Table9[#All],2,0)</f>
        <v>0</v>
      </c>
      <c r="G1271" s="23" t="s">
        <v>176</v>
      </c>
      <c r="H1271" s="20">
        <f>VLOOKUP(G1271,Table10[#All],2,0)</f>
        <v>2</v>
      </c>
      <c r="I1271" s="23" t="s">
        <v>98</v>
      </c>
      <c r="J1271" s="20">
        <f>VLOOKUP(I1271,Table11[#All],2,0)</f>
        <v>1</v>
      </c>
      <c r="K1271" s="23" t="s">
        <v>98</v>
      </c>
      <c r="L1271" s="20">
        <f>VLOOKUP(K1271,Table12[#All],2,0)</f>
        <v>0</v>
      </c>
      <c r="M1271" s="23" t="s">
        <v>98</v>
      </c>
      <c r="N1271" s="20">
        <f>VLOOKUP(M1271,Table13[#All],2,0)</f>
        <v>2</v>
      </c>
      <c r="O1271" s="23" t="s">
        <v>98</v>
      </c>
      <c r="P1271" s="20">
        <f>VLOOKUP(O1271,Table14[#All],2,0)</f>
        <v>1</v>
      </c>
      <c r="Q1271" s="23" t="s">
        <v>104</v>
      </c>
      <c r="R1271" s="20">
        <f>VLOOKUP(Q1271,Table16[#All],2,0)</f>
        <v>0</v>
      </c>
      <c r="S1271" s="23" t="s">
        <v>111</v>
      </c>
      <c r="T1271" s="20">
        <f>VLOOKUP(S1271,Table17[#All],2,0)</f>
        <v>0</v>
      </c>
      <c r="U1271" s="24">
        <v>144000</v>
      </c>
    </row>
    <row r="1272" spans="1:21">
      <c r="A1272" s="19" t="s">
        <v>199</v>
      </c>
      <c r="B1272" s="20">
        <f>VLOOKUP(A1272,Table7[#All],2,)</f>
        <v>19</v>
      </c>
      <c r="C1272" s="20" t="s">
        <v>91</v>
      </c>
      <c r="D1272" s="20">
        <f>VLOOKUP(C1272,Table8[#All],2,0)</f>
        <v>0</v>
      </c>
      <c r="E1272" s="20" t="s">
        <v>92</v>
      </c>
      <c r="F1272" s="20">
        <f>VLOOKUP(E1272,Table9[#All],2,0)</f>
        <v>0</v>
      </c>
      <c r="G1272" s="20" t="s">
        <v>93</v>
      </c>
      <c r="H1272" s="20">
        <f>VLOOKUP(G1272,Table10[#All],2,0)</f>
        <v>1</v>
      </c>
      <c r="I1272" s="20" t="s">
        <v>119</v>
      </c>
      <c r="J1272" s="20">
        <f>VLOOKUP(I1272,Table11[#All],2,0)</f>
        <v>0</v>
      </c>
      <c r="K1272" s="20" t="s">
        <v>98</v>
      </c>
      <c r="L1272" s="20">
        <f>VLOOKUP(K1272,Table12[#All],2,0)</f>
        <v>0</v>
      </c>
      <c r="M1272" s="20" t="s">
        <v>98</v>
      </c>
      <c r="N1272" s="20">
        <f>VLOOKUP(M1272,Table13[#All],2,0)</f>
        <v>2</v>
      </c>
      <c r="O1272" s="20" t="s">
        <v>119</v>
      </c>
      <c r="P1272" s="20">
        <f>VLOOKUP(O1272,Table14[#All],2,0)</f>
        <v>0</v>
      </c>
      <c r="Q1272" s="20" t="s">
        <v>104</v>
      </c>
      <c r="R1272" s="20">
        <f>VLOOKUP(Q1272,Table16[#All],2,0)</f>
        <v>0</v>
      </c>
      <c r="S1272" s="20" t="s">
        <v>111</v>
      </c>
      <c r="T1272" s="20">
        <f>VLOOKUP(S1272,Table17[#All],2,0)</f>
        <v>0</v>
      </c>
      <c r="U1272" s="21">
        <v>260000</v>
      </c>
    </row>
    <row r="1273" spans="1:21">
      <c r="A1273" s="22" t="s">
        <v>175</v>
      </c>
      <c r="B1273" s="20">
        <f>VLOOKUP(A1273,Table7[#All],2,)</f>
        <v>6</v>
      </c>
      <c r="C1273" s="23" t="s">
        <v>151</v>
      </c>
      <c r="D1273" s="20">
        <f>VLOOKUP(C1273,Table8[#All],2,0)</f>
        <v>2</v>
      </c>
      <c r="E1273" s="23" t="s">
        <v>92</v>
      </c>
      <c r="F1273" s="20">
        <f>VLOOKUP(E1273,Table9[#All],2,0)</f>
        <v>0</v>
      </c>
      <c r="G1273" s="23" t="s">
        <v>93</v>
      </c>
      <c r="H1273" s="20">
        <f>VLOOKUP(G1273,Table10[#All],2,0)</f>
        <v>1</v>
      </c>
      <c r="I1273" s="23" t="s">
        <v>98</v>
      </c>
      <c r="J1273" s="20">
        <f>VLOOKUP(I1273,Table11[#All],2,0)</f>
        <v>1</v>
      </c>
      <c r="K1273" s="23" t="s">
        <v>98</v>
      </c>
      <c r="L1273" s="20">
        <f>VLOOKUP(K1273,Table12[#All],2,0)</f>
        <v>0</v>
      </c>
      <c r="M1273" s="23" t="s">
        <v>119</v>
      </c>
      <c r="N1273" s="20">
        <f>VLOOKUP(M1273,Table13[#All],2,0)</f>
        <v>1</v>
      </c>
      <c r="O1273" s="23" t="s">
        <v>119</v>
      </c>
      <c r="P1273" s="20">
        <f>VLOOKUP(O1273,Table14[#All],2,0)</f>
        <v>0</v>
      </c>
      <c r="Q1273" s="23" t="s">
        <v>104</v>
      </c>
      <c r="R1273" s="20">
        <f>VLOOKUP(Q1273,Table16[#All],2,0)</f>
        <v>0</v>
      </c>
      <c r="S1273" s="23" t="s">
        <v>111</v>
      </c>
      <c r="T1273" s="20">
        <f>VLOOKUP(S1273,Table17[#All],2,0)</f>
        <v>0</v>
      </c>
      <c r="U1273" s="24">
        <v>185750</v>
      </c>
    </row>
    <row r="1274" spans="1:21">
      <c r="A1274" s="19" t="s">
        <v>169</v>
      </c>
      <c r="B1274" s="20">
        <f>VLOOKUP(A1274,Table7[#All],2,)</f>
        <v>9</v>
      </c>
      <c r="C1274" s="20" t="s">
        <v>91</v>
      </c>
      <c r="D1274" s="20">
        <f>VLOOKUP(C1274,Table8[#All],2,0)</f>
        <v>0</v>
      </c>
      <c r="E1274" s="20" t="s">
        <v>92</v>
      </c>
      <c r="F1274" s="20">
        <f>VLOOKUP(E1274,Table9[#All],2,0)</f>
        <v>0</v>
      </c>
      <c r="G1274" s="20" t="s">
        <v>93</v>
      </c>
      <c r="H1274" s="20">
        <f>VLOOKUP(G1274,Table10[#All],2,0)</f>
        <v>1</v>
      </c>
      <c r="I1274" s="20" t="s">
        <v>98</v>
      </c>
      <c r="J1274" s="20">
        <f>VLOOKUP(I1274,Table11[#All],2,0)</f>
        <v>1</v>
      </c>
      <c r="K1274" s="20" t="s">
        <v>98</v>
      </c>
      <c r="L1274" s="20">
        <f>VLOOKUP(K1274,Table12[#All],2,0)</f>
        <v>0</v>
      </c>
      <c r="M1274" s="20" t="s">
        <v>98</v>
      </c>
      <c r="N1274" s="20">
        <f>VLOOKUP(M1274,Table13[#All],2,0)</f>
        <v>2</v>
      </c>
      <c r="O1274" s="20" t="s">
        <v>98</v>
      </c>
      <c r="P1274" s="20">
        <f>VLOOKUP(O1274,Table14[#All],2,0)</f>
        <v>1</v>
      </c>
      <c r="Q1274" s="20" t="s">
        <v>104</v>
      </c>
      <c r="R1274" s="20">
        <f>VLOOKUP(Q1274,Table16[#All],2,0)</f>
        <v>0</v>
      </c>
      <c r="S1274" s="20" t="s">
        <v>111</v>
      </c>
      <c r="T1274" s="20">
        <f>VLOOKUP(S1274,Table17[#All],2,0)</f>
        <v>0</v>
      </c>
      <c r="U1274" s="21">
        <v>137000</v>
      </c>
    </row>
    <row r="1275" spans="1:21">
      <c r="A1275" s="22" t="s">
        <v>206</v>
      </c>
      <c r="B1275" s="20">
        <f>VLOOKUP(A1275,Table7[#All],2,)</f>
        <v>15</v>
      </c>
      <c r="C1275" s="23" t="s">
        <v>91</v>
      </c>
      <c r="D1275" s="20">
        <f>VLOOKUP(C1275,Table8[#All],2,0)</f>
        <v>0</v>
      </c>
      <c r="E1275" s="23" t="s">
        <v>92</v>
      </c>
      <c r="F1275" s="20">
        <f>VLOOKUP(E1275,Table9[#All],2,0)</f>
        <v>0</v>
      </c>
      <c r="G1275" s="23" t="s">
        <v>158</v>
      </c>
      <c r="H1275" s="20">
        <f>VLOOKUP(G1275,Table10[#All],2,0)</f>
        <v>5</v>
      </c>
      <c r="I1275" s="23" t="s">
        <v>98</v>
      </c>
      <c r="J1275" s="20">
        <f>VLOOKUP(I1275,Table11[#All],2,0)</f>
        <v>1</v>
      </c>
      <c r="K1275" s="23" t="s">
        <v>98</v>
      </c>
      <c r="L1275" s="20">
        <f>VLOOKUP(K1275,Table12[#All],2,0)</f>
        <v>0</v>
      </c>
      <c r="M1275" s="23" t="s">
        <v>119</v>
      </c>
      <c r="N1275" s="20">
        <f>VLOOKUP(M1275,Table13[#All],2,0)</f>
        <v>1</v>
      </c>
      <c r="O1275" s="23" t="s">
        <v>126</v>
      </c>
      <c r="P1275" s="20">
        <f>VLOOKUP(O1275,Table14[#All],2,0)</f>
        <v>2</v>
      </c>
      <c r="Q1275" s="23" t="s">
        <v>104</v>
      </c>
      <c r="R1275" s="20">
        <f>VLOOKUP(Q1275,Table16[#All],2,0)</f>
        <v>0</v>
      </c>
      <c r="S1275" s="23" t="s">
        <v>111</v>
      </c>
      <c r="T1275" s="20">
        <f>VLOOKUP(S1275,Table17[#All],2,0)</f>
        <v>0</v>
      </c>
      <c r="U1275" s="24">
        <v>177000</v>
      </c>
    </row>
    <row r="1276" spans="1:21">
      <c r="A1276" s="19" t="s">
        <v>212</v>
      </c>
      <c r="B1276" s="20">
        <f>VLOOKUP(A1276,Table7[#All],2,)</f>
        <v>2</v>
      </c>
      <c r="C1276" s="20" t="s">
        <v>91</v>
      </c>
      <c r="D1276" s="20">
        <f>VLOOKUP(C1276,Table8[#All],2,0)</f>
        <v>0</v>
      </c>
      <c r="E1276" s="20" t="s">
        <v>92</v>
      </c>
      <c r="F1276" s="20">
        <f>VLOOKUP(E1276,Table9[#All],2,0)</f>
        <v>0</v>
      </c>
      <c r="G1276" s="20" t="s">
        <v>176</v>
      </c>
      <c r="H1276" s="20">
        <f>VLOOKUP(G1276,Table10[#All],2,0)</f>
        <v>2</v>
      </c>
      <c r="I1276" s="20" t="s">
        <v>98</v>
      </c>
      <c r="J1276" s="20">
        <f>VLOOKUP(I1276,Table11[#All],2,0)</f>
        <v>1</v>
      </c>
      <c r="K1276" s="20" t="s">
        <v>98</v>
      </c>
      <c r="L1276" s="20">
        <f>VLOOKUP(K1276,Table12[#All],2,0)</f>
        <v>0</v>
      </c>
      <c r="M1276" s="20" t="s">
        <v>126</v>
      </c>
      <c r="N1276" s="20">
        <f>VLOOKUP(M1276,Table13[#All],2,0)</f>
        <v>0</v>
      </c>
      <c r="O1276" s="20" t="s">
        <v>98</v>
      </c>
      <c r="P1276" s="20">
        <f>VLOOKUP(O1276,Table14[#All],2,0)</f>
        <v>1</v>
      </c>
      <c r="Q1276" s="20" t="s">
        <v>104</v>
      </c>
      <c r="R1276" s="20">
        <f>VLOOKUP(Q1276,Table16[#All],2,0)</f>
        <v>0</v>
      </c>
      <c r="S1276" s="20" t="s">
        <v>111</v>
      </c>
      <c r="T1276" s="20">
        <f>VLOOKUP(S1276,Table17[#All],2,0)</f>
        <v>0</v>
      </c>
      <c r="U1276" s="21">
        <v>139000</v>
      </c>
    </row>
    <row r="1277" spans="1:21">
      <c r="A1277" s="22" t="s">
        <v>89</v>
      </c>
      <c r="B1277" s="20">
        <f>VLOOKUP(A1277,Table7[#All],2,)</f>
        <v>11</v>
      </c>
      <c r="C1277" s="23" t="s">
        <v>90</v>
      </c>
      <c r="D1277" s="20">
        <f>VLOOKUP(C1277,Table8[#All],2,0)</f>
        <v>1</v>
      </c>
      <c r="E1277" s="23" t="s">
        <v>179</v>
      </c>
      <c r="F1277" s="20">
        <f>VLOOKUP(E1277,Table9[#All],2,0)</f>
        <v>2</v>
      </c>
      <c r="G1277" s="23" t="s">
        <v>122</v>
      </c>
      <c r="H1277" s="20">
        <f>VLOOKUP(G1277,Table10[#All],2,0)</f>
        <v>0</v>
      </c>
      <c r="I1277" s="23" t="s">
        <v>98</v>
      </c>
      <c r="J1277" s="20">
        <f>VLOOKUP(I1277,Table11[#All],2,0)</f>
        <v>1</v>
      </c>
      <c r="K1277" s="23" t="s">
        <v>98</v>
      </c>
      <c r="L1277" s="20">
        <f>VLOOKUP(K1277,Table12[#All],2,0)</f>
        <v>0</v>
      </c>
      <c r="M1277" s="23" t="s">
        <v>119</v>
      </c>
      <c r="N1277" s="20">
        <f>VLOOKUP(M1277,Table13[#All],2,0)</f>
        <v>1</v>
      </c>
      <c r="O1277" s="23" t="s">
        <v>98</v>
      </c>
      <c r="P1277" s="20">
        <f>VLOOKUP(O1277,Table14[#All],2,0)</f>
        <v>1</v>
      </c>
      <c r="Q1277" s="23" t="s">
        <v>104</v>
      </c>
      <c r="R1277" s="20">
        <f>VLOOKUP(Q1277,Table16[#All],2,0)</f>
        <v>0</v>
      </c>
      <c r="S1277" s="23" t="s">
        <v>111</v>
      </c>
      <c r="T1277" s="20">
        <f>VLOOKUP(S1277,Table17[#All],2,0)</f>
        <v>0</v>
      </c>
      <c r="U1277" s="24">
        <v>137000</v>
      </c>
    </row>
    <row r="1278" spans="1:21">
      <c r="A1278" s="19" t="s">
        <v>175</v>
      </c>
      <c r="B1278" s="20">
        <f>VLOOKUP(A1278,Table7[#All],2,)</f>
        <v>6</v>
      </c>
      <c r="C1278" s="20" t="s">
        <v>91</v>
      </c>
      <c r="D1278" s="20">
        <f>VLOOKUP(C1278,Table8[#All],2,0)</f>
        <v>0</v>
      </c>
      <c r="E1278" s="20" t="s">
        <v>92</v>
      </c>
      <c r="F1278" s="20">
        <f>VLOOKUP(E1278,Table9[#All],2,0)</f>
        <v>0</v>
      </c>
      <c r="G1278" s="20" t="s">
        <v>122</v>
      </c>
      <c r="H1278" s="20">
        <f>VLOOKUP(G1278,Table10[#All],2,0)</f>
        <v>0</v>
      </c>
      <c r="I1278" s="20" t="s">
        <v>98</v>
      </c>
      <c r="J1278" s="20">
        <f>VLOOKUP(I1278,Table11[#All],2,0)</f>
        <v>1</v>
      </c>
      <c r="K1278" s="20" t="s">
        <v>119</v>
      </c>
      <c r="L1278" s="20">
        <f>VLOOKUP(K1278,Table12[#All],2,0)</f>
        <v>1</v>
      </c>
      <c r="M1278" s="20" t="s">
        <v>98</v>
      </c>
      <c r="N1278" s="20">
        <f>VLOOKUP(M1278,Table13[#All],2,0)</f>
        <v>2</v>
      </c>
      <c r="O1278" s="20" t="s">
        <v>98</v>
      </c>
      <c r="P1278" s="20">
        <f>VLOOKUP(O1278,Table14[#All],2,0)</f>
        <v>1</v>
      </c>
      <c r="Q1278" s="20" t="s">
        <v>104</v>
      </c>
      <c r="R1278" s="20">
        <f>VLOOKUP(Q1278,Table16[#All],2,0)</f>
        <v>0</v>
      </c>
      <c r="S1278" s="20" t="s">
        <v>111</v>
      </c>
      <c r="T1278" s="20">
        <f>VLOOKUP(S1278,Table17[#All],2,0)</f>
        <v>0</v>
      </c>
      <c r="U1278" s="21">
        <v>162000</v>
      </c>
    </row>
    <row r="1279" spans="1:21">
      <c r="A1279" s="22" t="s">
        <v>175</v>
      </c>
      <c r="B1279" s="20">
        <f>VLOOKUP(A1279,Table7[#All],2,)</f>
        <v>6</v>
      </c>
      <c r="C1279" s="23" t="s">
        <v>91</v>
      </c>
      <c r="D1279" s="20">
        <f>VLOOKUP(C1279,Table8[#All],2,0)</f>
        <v>0</v>
      </c>
      <c r="E1279" s="23" t="s">
        <v>92</v>
      </c>
      <c r="F1279" s="20">
        <f>VLOOKUP(E1279,Table9[#All],2,0)</f>
        <v>0</v>
      </c>
      <c r="G1279" s="23" t="s">
        <v>158</v>
      </c>
      <c r="H1279" s="20">
        <f>VLOOKUP(G1279,Table10[#All],2,0)</f>
        <v>5</v>
      </c>
      <c r="I1279" s="23" t="s">
        <v>119</v>
      </c>
      <c r="J1279" s="20">
        <f>VLOOKUP(I1279,Table11[#All],2,0)</f>
        <v>0</v>
      </c>
      <c r="K1279" s="23" t="s">
        <v>98</v>
      </c>
      <c r="L1279" s="20">
        <f>VLOOKUP(K1279,Table12[#All],2,0)</f>
        <v>0</v>
      </c>
      <c r="M1279" s="23" t="s">
        <v>139</v>
      </c>
      <c r="N1279" s="20">
        <f>VLOOKUP(M1279,Table13[#All],2,0)</f>
        <v>3</v>
      </c>
      <c r="O1279" s="23" t="s">
        <v>98</v>
      </c>
      <c r="P1279" s="20">
        <f>VLOOKUP(O1279,Table14[#All],2,0)</f>
        <v>1</v>
      </c>
      <c r="Q1279" s="23" t="s">
        <v>104</v>
      </c>
      <c r="R1279" s="20">
        <f>VLOOKUP(Q1279,Table16[#All],2,0)</f>
        <v>0</v>
      </c>
      <c r="S1279" s="23" t="s">
        <v>111</v>
      </c>
      <c r="T1279" s="20">
        <f>VLOOKUP(S1279,Table17[#All],2,0)</f>
        <v>0</v>
      </c>
      <c r="U1279" s="24">
        <v>197900</v>
      </c>
    </row>
    <row r="1280" spans="1:21">
      <c r="A1280" s="19" t="s">
        <v>209</v>
      </c>
      <c r="B1280" s="20">
        <f>VLOOKUP(A1280,Table7[#All],2,)</f>
        <v>0</v>
      </c>
      <c r="C1280" s="20" t="s">
        <v>91</v>
      </c>
      <c r="D1280" s="20">
        <f>VLOOKUP(C1280,Table8[#All],2,0)</f>
        <v>0</v>
      </c>
      <c r="E1280" s="20" t="s">
        <v>92</v>
      </c>
      <c r="F1280" s="20">
        <f>VLOOKUP(E1280,Table9[#All],2,0)</f>
        <v>0</v>
      </c>
      <c r="G1280" s="20" t="s">
        <v>122</v>
      </c>
      <c r="H1280" s="20">
        <f>VLOOKUP(G1280,Table10[#All],2,0)</f>
        <v>0</v>
      </c>
      <c r="I1280" s="20" t="s">
        <v>119</v>
      </c>
      <c r="J1280" s="20">
        <f>VLOOKUP(I1280,Table11[#All],2,0)</f>
        <v>0</v>
      </c>
      <c r="K1280" s="20" t="s">
        <v>98</v>
      </c>
      <c r="L1280" s="20">
        <f>VLOOKUP(K1280,Table12[#All],2,0)</f>
        <v>0</v>
      </c>
      <c r="M1280" s="20" t="s">
        <v>126</v>
      </c>
      <c r="N1280" s="20">
        <f>VLOOKUP(M1280,Table13[#All],2,0)</f>
        <v>0</v>
      </c>
      <c r="O1280" s="20" t="s">
        <v>119</v>
      </c>
      <c r="P1280" s="20">
        <f>VLOOKUP(O1280,Table14[#All],2,0)</f>
        <v>0</v>
      </c>
      <c r="Q1280" s="20" t="s">
        <v>104</v>
      </c>
      <c r="R1280" s="20">
        <f>VLOOKUP(Q1280,Table16[#All],2,0)</f>
        <v>0</v>
      </c>
      <c r="S1280" s="20" t="s">
        <v>111</v>
      </c>
      <c r="T1280" s="20">
        <f>VLOOKUP(S1280,Table17[#All],2,0)</f>
        <v>0</v>
      </c>
      <c r="U1280" s="21">
        <v>237000</v>
      </c>
    </row>
    <row r="1281" spans="1:21">
      <c r="A1281" s="22" t="s">
        <v>214</v>
      </c>
      <c r="B1281" s="20">
        <f>VLOOKUP(A1281,Table7[#All],2,)</f>
        <v>13</v>
      </c>
      <c r="C1281" s="23" t="s">
        <v>91</v>
      </c>
      <c r="D1281" s="20">
        <f>VLOOKUP(C1281,Table8[#All],2,0)</f>
        <v>0</v>
      </c>
      <c r="E1281" s="23" t="s">
        <v>92</v>
      </c>
      <c r="F1281" s="20">
        <f>VLOOKUP(E1281,Table9[#All],2,0)</f>
        <v>0</v>
      </c>
      <c r="G1281" s="23" t="s">
        <v>176</v>
      </c>
      <c r="H1281" s="20">
        <f>VLOOKUP(G1281,Table10[#All],2,0)</f>
        <v>2</v>
      </c>
      <c r="I1281" s="23" t="s">
        <v>98</v>
      </c>
      <c r="J1281" s="20">
        <f>VLOOKUP(I1281,Table11[#All],2,0)</f>
        <v>1</v>
      </c>
      <c r="K1281" s="23" t="s">
        <v>98</v>
      </c>
      <c r="L1281" s="20">
        <f>VLOOKUP(K1281,Table12[#All],2,0)</f>
        <v>0</v>
      </c>
      <c r="M1281" s="23" t="s">
        <v>98</v>
      </c>
      <c r="N1281" s="20">
        <f>VLOOKUP(M1281,Table13[#All],2,0)</f>
        <v>2</v>
      </c>
      <c r="O1281" s="23" t="s">
        <v>98</v>
      </c>
      <c r="P1281" s="20">
        <f>VLOOKUP(O1281,Table14[#All],2,0)</f>
        <v>1</v>
      </c>
      <c r="Q1281" s="23" t="s">
        <v>104</v>
      </c>
      <c r="R1281" s="20">
        <f>VLOOKUP(Q1281,Table16[#All],2,0)</f>
        <v>0</v>
      </c>
      <c r="S1281" s="23" t="s">
        <v>172</v>
      </c>
      <c r="T1281" s="20">
        <f>VLOOKUP(S1281,Table17[#All],2,0)</f>
        <v>1</v>
      </c>
      <c r="U1281" s="24">
        <v>68400</v>
      </c>
    </row>
    <row r="1282" spans="1:21">
      <c r="A1282" s="19" t="s">
        <v>209</v>
      </c>
      <c r="B1282" s="20">
        <f>VLOOKUP(A1282,Table7[#All],2,)</f>
        <v>0</v>
      </c>
      <c r="C1282" s="20" t="s">
        <v>91</v>
      </c>
      <c r="D1282" s="20">
        <f>VLOOKUP(C1282,Table8[#All],2,0)</f>
        <v>0</v>
      </c>
      <c r="E1282" s="20" t="s">
        <v>92</v>
      </c>
      <c r="F1282" s="20">
        <f>VLOOKUP(E1282,Table9[#All],2,0)</f>
        <v>0</v>
      </c>
      <c r="G1282" s="20" t="s">
        <v>93</v>
      </c>
      <c r="H1282" s="20">
        <f>VLOOKUP(G1282,Table10[#All],2,0)</f>
        <v>1</v>
      </c>
      <c r="I1282" s="20" t="s">
        <v>119</v>
      </c>
      <c r="J1282" s="20">
        <f>VLOOKUP(I1282,Table11[#All],2,0)</f>
        <v>0</v>
      </c>
      <c r="K1282" s="20" t="s">
        <v>98</v>
      </c>
      <c r="L1282" s="20">
        <f>VLOOKUP(K1282,Table12[#All],2,0)</f>
        <v>0</v>
      </c>
      <c r="M1282" s="20" t="s">
        <v>126</v>
      </c>
      <c r="N1282" s="20">
        <f>VLOOKUP(M1282,Table13[#All],2,0)</f>
        <v>0</v>
      </c>
      <c r="O1282" s="20" t="s">
        <v>119</v>
      </c>
      <c r="P1282" s="20">
        <f>VLOOKUP(O1282,Table14[#All],2,0)</f>
        <v>0</v>
      </c>
      <c r="Q1282" s="20" t="s">
        <v>104</v>
      </c>
      <c r="R1282" s="20">
        <f>VLOOKUP(Q1282,Table16[#All],2,0)</f>
        <v>0</v>
      </c>
      <c r="S1282" s="20" t="s">
        <v>111</v>
      </c>
      <c r="T1282" s="20">
        <f>VLOOKUP(S1282,Table17[#All],2,0)</f>
        <v>0</v>
      </c>
      <c r="U1282" s="21">
        <v>227000</v>
      </c>
    </row>
    <row r="1283" spans="1:21">
      <c r="A1283" s="22" t="s">
        <v>218</v>
      </c>
      <c r="B1283" s="20">
        <f>VLOOKUP(A1283,Table7[#All],2,)</f>
        <v>16</v>
      </c>
      <c r="C1283" s="23" t="s">
        <v>91</v>
      </c>
      <c r="D1283" s="20">
        <f>VLOOKUP(C1283,Table8[#All],2,0)</f>
        <v>0</v>
      </c>
      <c r="E1283" s="23" t="s">
        <v>92</v>
      </c>
      <c r="F1283" s="20">
        <f>VLOOKUP(E1283,Table9[#All],2,0)</f>
        <v>0</v>
      </c>
      <c r="G1283" s="23" t="s">
        <v>93</v>
      </c>
      <c r="H1283" s="20">
        <f>VLOOKUP(G1283,Table10[#All],2,0)</f>
        <v>1</v>
      </c>
      <c r="I1283" s="23" t="s">
        <v>119</v>
      </c>
      <c r="J1283" s="20">
        <f>VLOOKUP(I1283,Table11[#All],2,0)</f>
        <v>0</v>
      </c>
      <c r="K1283" s="23" t="s">
        <v>98</v>
      </c>
      <c r="L1283" s="20">
        <f>VLOOKUP(K1283,Table12[#All],2,0)</f>
        <v>0</v>
      </c>
      <c r="M1283" s="23" t="s">
        <v>98</v>
      </c>
      <c r="N1283" s="20">
        <f>VLOOKUP(M1283,Table13[#All],2,0)</f>
        <v>2</v>
      </c>
      <c r="O1283" s="23" t="s">
        <v>98</v>
      </c>
      <c r="P1283" s="20">
        <f>VLOOKUP(O1283,Table14[#All],2,0)</f>
        <v>1</v>
      </c>
      <c r="Q1283" s="23" t="s">
        <v>104</v>
      </c>
      <c r="R1283" s="20">
        <f>VLOOKUP(Q1283,Table16[#All],2,0)</f>
        <v>0</v>
      </c>
      <c r="S1283" s="23" t="s">
        <v>111</v>
      </c>
      <c r="T1283" s="20">
        <f>VLOOKUP(S1283,Table17[#All],2,0)</f>
        <v>0</v>
      </c>
      <c r="U1283" s="24">
        <v>180000</v>
      </c>
    </row>
    <row r="1284" spans="1:21">
      <c r="A1284" s="19" t="s">
        <v>209</v>
      </c>
      <c r="B1284" s="20">
        <f>VLOOKUP(A1284,Table7[#All],2,)</f>
        <v>0</v>
      </c>
      <c r="C1284" s="20" t="s">
        <v>91</v>
      </c>
      <c r="D1284" s="20">
        <f>VLOOKUP(C1284,Table8[#All],2,0)</f>
        <v>0</v>
      </c>
      <c r="E1284" s="20" t="s">
        <v>92</v>
      </c>
      <c r="F1284" s="20">
        <f>VLOOKUP(E1284,Table9[#All],2,0)</f>
        <v>0</v>
      </c>
      <c r="G1284" s="20" t="s">
        <v>93</v>
      </c>
      <c r="H1284" s="20">
        <f>VLOOKUP(G1284,Table10[#All],2,0)</f>
        <v>1</v>
      </c>
      <c r="I1284" s="20" t="s">
        <v>119</v>
      </c>
      <c r="J1284" s="20">
        <f>VLOOKUP(I1284,Table11[#All],2,0)</f>
        <v>0</v>
      </c>
      <c r="K1284" s="20" t="s">
        <v>98</v>
      </c>
      <c r="L1284" s="20">
        <f>VLOOKUP(K1284,Table12[#All],2,0)</f>
        <v>0</v>
      </c>
      <c r="M1284" s="20" t="s">
        <v>98</v>
      </c>
      <c r="N1284" s="20">
        <f>VLOOKUP(M1284,Table13[#All],2,0)</f>
        <v>2</v>
      </c>
      <c r="O1284" s="20" t="s">
        <v>119</v>
      </c>
      <c r="P1284" s="20">
        <f>VLOOKUP(O1284,Table14[#All],2,0)</f>
        <v>0</v>
      </c>
      <c r="Q1284" s="20" t="s">
        <v>104</v>
      </c>
      <c r="R1284" s="20">
        <f>VLOOKUP(Q1284,Table16[#All],2,0)</f>
        <v>0</v>
      </c>
      <c r="S1284" s="20" t="s">
        <v>111</v>
      </c>
      <c r="T1284" s="20">
        <f>VLOOKUP(S1284,Table17[#All],2,0)</f>
        <v>0</v>
      </c>
      <c r="U1284" s="21">
        <v>150500</v>
      </c>
    </row>
    <row r="1285" spans="1:21">
      <c r="A1285" s="22" t="s">
        <v>217</v>
      </c>
      <c r="B1285" s="20">
        <f>VLOOKUP(A1285,Table7[#All],2,)</f>
        <v>4</v>
      </c>
      <c r="C1285" s="23" t="s">
        <v>91</v>
      </c>
      <c r="D1285" s="20">
        <f>VLOOKUP(C1285,Table8[#All],2,0)</f>
        <v>0</v>
      </c>
      <c r="E1285" s="23" t="s">
        <v>179</v>
      </c>
      <c r="F1285" s="20">
        <f>VLOOKUP(E1285,Table9[#All],2,0)</f>
        <v>2</v>
      </c>
      <c r="G1285" s="23" t="s">
        <v>122</v>
      </c>
      <c r="H1285" s="20">
        <f>VLOOKUP(G1285,Table10[#All],2,0)</f>
        <v>0</v>
      </c>
      <c r="I1285" s="23" t="s">
        <v>98</v>
      </c>
      <c r="J1285" s="20">
        <f>VLOOKUP(I1285,Table11[#All],2,0)</f>
        <v>1</v>
      </c>
      <c r="K1285" s="23" t="s">
        <v>98</v>
      </c>
      <c r="L1285" s="20">
        <f>VLOOKUP(K1285,Table12[#All],2,0)</f>
        <v>0</v>
      </c>
      <c r="M1285" s="23" t="s">
        <v>98</v>
      </c>
      <c r="N1285" s="20">
        <f>VLOOKUP(M1285,Table13[#All],2,0)</f>
        <v>2</v>
      </c>
      <c r="O1285" s="23" t="s">
        <v>98</v>
      </c>
      <c r="P1285" s="20">
        <f>VLOOKUP(O1285,Table14[#All],2,0)</f>
        <v>1</v>
      </c>
      <c r="Q1285" s="23" t="s">
        <v>104</v>
      </c>
      <c r="R1285" s="20">
        <f>VLOOKUP(Q1285,Table16[#All],2,0)</f>
        <v>0</v>
      </c>
      <c r="S1285" s="23" t="s">
        <v>111</v>
      </c>
      <c r="T1285" s="20">
        <f>VLOOKUP(S1285,Table17[#All],2,0)</f>
        <v>0</v>
      </c>
      <c r="U1285" s="24">
        <v>139000</v>
      </c>
    </row>
    <row r="1286" spans="1:21">
      <c r="A1286" s="19" t="s">
        <v>200</v>
      </c>
      <c r="B1286" s="20">
        <f>VLOOKUP(A1286,Table7[#All],2,)</f>
        <v>23</v>
      </c>
      <c r="C1286" s="20" t="s">
        <v>90</v>
      </c>
      <c r="D1286" s="20">
        <f>VLOOKUP(C1286,Table8[#All],2,0)</f>
        <v>1</v>
      </c>
      <c r="E1286" s="20" t="s">
        <v>92</v>
      </c>
      <c r="F1286" s="20">
        <f>VLOOKUP(E1286,Table9[#All],2,0)</f>
        <v>0</v>
      </c>
      <c r="G1286" s="20" t="s">
        <v>176</v>
      </c>
      <c r="H1286" s="20">
        <f>VLOOKUP(G1286,Table10[#All],2,0)</f>
        <v>2</v>
      </c>
      <c r="I1286" s="20" t="s">
        <v>98</v>
      </c>
      <c r="J1286" s="20">
        <f>VLOOKUP(I1286,Table11[#All],2,0)</f>
        <v>1</v>
      </c>
      <c r="K1286" s="20" t="s">
        <v>98</v>
      </c>
      <c r="L1286" s="20">
        <f>VLOOKUP(K1286,Table12[#All],2,0)</f>
        <v>0</v>
      </c>
      <c r="M1286" s="20" t="s">
        <v>126</v>
      </c>
      <c r="N1286" s="20">
        <f>VLOOKUP(M1286,Table13[#All],2,0)</f>
        <v>0</v>
      </c>
      <c r="O1286" s="20" t="s">
        <v>119</v>
      </c>
      <c r="P1286" s="20">
        <f>VLOOKUP(O1286,Table14[#All],2,0)</f>
        <v>0</v>
      </c>
      <c r="Q1286" s="20" t="s">
        <v>104</v>
      </c>
      <c r="R1286" s="20">
        <f>VLOOKUP(Q1286,Table16[#All],2,0)</f>
        <v>0</v>
      </c>
      <c r="S1286" s="20" t="s">
        <v>111</v>
      </c>
      <c r="T1286" s="20">
        <f>VLOOKUP(S1286,Table17[#All],2,0)</f>
        <v>0</v>
      </c>
      <c r="U1286" s="21">
        <v>169000</v>
      </c>
    </row>
    <row r="1287" spans="1:21">
      <c r="A1287" s="22" t="s">
        <v>197</v>
      </c>
      <c r="B1287" s="20">
        <f>VLOOKUP(A1287,Table7[#All],2,)</f>
        <v>8</v>
      </c>
      <c r="C1287" s="23" t="s">
        <v>91</v>
      </c>
      <c r="D1287" s="20">
        <f>VLOOKUP(C1287,Table8[#All],2,0)</f>
        <v>0</v>
      </c>
      <c r="E1287" s="23" t="s">
        <v>92</v>
      </c>
      <c r="F1287" s="20">
        <f>VLOOKUP(E1287,Table9[#All],2,0)</f>
        <v>0</v>
      </c>
      <c r="G1287" s="23" t="s">
        <v>176</v>
      </c>
      <c r="H1287" s="20">
        <f>VLOOKUP(G1287,Table10[#All],2,0)</f>
        <v>2</v>
      </c>
      <c r="I1287" s="23" t="s">
        <v>98</v>
      </c>
      <c r="J1287" s="20">
        <f>VLOOKUP(I1287,Table11[#All],2,0)</f>
        <v>1</v>
      </c>
      <c r="K1287" s="23" t="s">
        <v>98</v>
      </c>
      <c r="L1287" s="20">
        <f>VLOOKUP(K1287,Table12[#All],2,0)</f>
        <v>0</v>
      </c>
      <c r="M1287" s="23" t="s">
        <v>126</v>
      </c>
      <c r="N1287" s="20">
        <f>VLOOKUP(M1287,Table13[#All],2,0)</f>
        <v>0</v>
      </c>
      <c r="O1287" s="23" t="s">
        <v>98</v>
      </c>
      <c r="P1287" s="20">
        <f>VLOOKUP(O1287,Table14[#All],2,0)</f>
        <v>1</v>
      </c>
      <c r="Q1287" s="23" t="s">
        <v>104</v>
      </c>
      <c r="R1287" s="20">
        <f>VLOOKUP(Q1287,Table16[#All],2,0)</f>
        <v>0</v>
      </c>
      <c r="S1287" s="23" t="s">
        <v>111</v>
      </c>
      <c r="T1287" s="20">
        <f>VLOOKUP(S1287,Table17[#All],2,0)</f>
        <v>0</v>
      </c>
      <c r="U1287" s="24">
        <v>132500</v>
      </c>
    </row>
    <row r="1288" spans="1:21">
      <c r="A1288" s="19" t="s">
        <v>175</v>
      </c>
      <c r="B1288" s="20">
        <f>VLOOKUP(A1288,Table7[#All],2,)</f>
        <v>6</v>
      </c>
      <c r="C1288" s="20" t="s">
        <v>90</v>
      </c>
      <c r="D1288" s="20">
        <f>VLOOKUP(C1288,Table8[#All],2,0)</f>
        <v>1</v>
      </c>
      <c r="E1288" s="20" t="s">
        <v>92</v>
      </c>
      <c r="F1288" s="20">
        <f>VLOOKUP(E1288,Table9[#All],2,0)</f>
        <v>0</v>
      </c>
      <c r="G1288" s="20" t="s">
        <v>93</v>
      </c>
      <c r="H1288" s="20">
        <f>VLOOKUP(G1288,Table10[#All],2,0)</f>
        <v>1</v>
      </c>
      <c r="I1288" s="20" t="s">
        <v>98</v>
      </c>
      <c r="J1288" s="20">
        <f>VLOOKUP(I1288,Table11[#All],2,0)</f>
        <v>1</v>
      </c>
      <c r="K1288" s="20" t="s">
        <v>98</v>
      </c>
      <c r="L1288" s="20">
        <f>VLOOKUP(K1288,Table12[#All],2,0)</f>
        <v>0</v>
      </c>
      <c r="M1288" s="20" t="s">
        <v>98</v>
      </c>
      <c r="N1288" s="20">
        <f>VLOOKUP(M1288,Table13[#All],2,0)</f>
        <v>2</v>
      </c>
      <c r="O1288" s="20" t="s">
        <v>98</v>
      </c>
      <c r="P1288" s="20">
        <f>VLOOKUP(O1288,Table14[#All],2,0)</f>
        <v>1</v>
      </c>
      <c r="Q1288" s="20" t="s">
        <v>104</v>
      </c>
      <c r="R1288" s="20">
        <f>VLOOKUP(Q1288,Table16[#All],2,0)</f>
        <v>0</v>
      </c>
      <c r="S1288" s="20" t="s">
        <v>111</v>
      </c>
      <c r="T1288" s="20">
        <f>VLOOKUP(S1288,Table17[#All],2,0)</f>
        <v>0</v>
      </c>
      <c r="U1288" s="21">
        <v>143000</v>
      </c>
    </row>
    <row r="1289" spans="1:21">
      <c r="A1289" s="22" t="s">
        <v>199</v>
      </c>
      <c r="B1289" s="20">
        <f>VLOOKUP(A1289,Table7[#All],2,)</f>
        <v>19</v>
      </c>
      <c r="C1289" s="23" t="s">
        <v>91</v>
      </c>
      <c r="D1289" s="20">
        <f>VLOOKUP(C1289,Table8[#All],2,0)</f>
        <v>0</v>
      </c>
      <c r="E1289" s="23" t="s">
        <v>92</v>
      </c>
      <c r="F1289" s="20">
        <f>VLOOKUP(E1289,Table9[#All],2,0)</f>
        <v>0</v>
      </c>
      <c r="G1289" s="23" t="s">
        <v>93</v>
      </c>
      <c r="H1289" s="20">
        <f>VLOOKUP(G1289,Table10[#All],2,0)</f>
        <v>1</v>
      </c>
      <c r="I1289" s="23" t="s">
        <v>98</v>
      </c>
      <c r="J1289" s="20">
        <f>VLOOKUP(I1289,Table11[#All],2,0)</f>
        <v>1</v>
      </c>
      <c r="K1289" s="23" t="s">
        <v>98</v>
      </c>
      <c r="L1289" s="20">
        <f>VLOOKUP(K1289,Table12[#All],2,0)</f>
        <v>0</v>
      </c>
      <c r="M1289" s="23" t="s">
        <v>139</v>
      </c>
      <c r="N1289" s="20">
        <f>VLOOKUP(M1289,Table13[#All],2,0)</f>
        <v>3</v>
      </c>
      <c r="O1289" s="23" t="s">
        <v>98</v>
      </c>
      <c r="P1289" s="20">
        <f>VLOOKUP(O1289,Table14[#All],2,0)</f>
        <v>1</v>
      </c>
      <c r="Q1289" s="23" t="s">
        <v>167</v>
      </c>
      <c r="R1289" s="20">
        <f>VLOOKUP(Q1289,Table16[#All],2,0)</f>
        <v>1</v>
      </c>
      <c r="S1289" s="23" t="s">
        <v>111</v>
      </c>
      <c r="T1289" s="20">
        <f>VLOOKUP(S1289,Table17[#All],2,0)</f>
        <v>0</v>
      </c>
      <c r="U1289" s="24">
        <v>190000</v>
      </c>
    </row>
    <row r="1290" spans="1:21">
      <c r="A1290" s="19" t="s">
        <v>128</v>
      </c>
      <c r="B1290" s="20">
        <f>VLOOKUP(A1290,Table7[#All],2,)</f>
        <v>18</v>
      </c>
      <c r="C1290" s="20" t="s">
        <v>91</v>
      </c>
      <c r="D1290" s="20">
        <f>VLOOKUP(C1290,Table8[#All],2,0)</f>
        <v>0</v>
      </c>
      <c r="E1290" s="20" t="s">
        <v>129</v>
      </c>
      <c r="F1290" s="20">
        <f>VLOOKUP(E1290,Table9[#All],2,0)</f>
        <v>3</v>
      </c>
      <c r="G1290" s="20" t="s">
        <v>93</v>
      </c>
      <c r="H1290" s="20">
        <f>VLOOKUP(G1290,Table10[#All],2,0)</f>
        <v>1</v>
      </c>
      <c r="I1290" s="20" t="s">
        <v>119</v>
      </c>
      <c r="J1290" s="20">
        <f>VLOOKUP(I1290,Table11[#All],2,0)</f>
        <v>0</v>
      </c>
      <c r="K1290" s="20" t="s">
        <v>98</v>
      </c>
      <c r="L1290" s="20">
        <f>VLOOKUP(K1290,Table12[#All],2,0)</f>
        <v>0</v>
      </c>
      <c r="M1290" s="20" t="s">
        <v>126</v>
      </c>
      <c r="N1290" s="20">
        <f>VLOOKUP(M1290,Table13[#All],2,0)</f>
        <v>0</v>
      </c>
      <c r="O1290" s="20" t="s">
        <v>126</v>
      </c>
      <c r="P1290" s="20">
        <f>VLOOKUP(O1290,Table14[#All],2,0)</f>
        <v>2</v>
      </c>
      <c r="Q1290" s="20" t="s">
        <v>104</v>
      </c>
      <c r="R1290" s="20">
        <f>VLOOKUP(Q1290,Table16[#All],2,0)</f>
        <v>0</v>
      </c>
      <c r="S1290" s="20" t="s">
        <v>111</v>
      </c>
      <c r="T1290" s="20">
        <f>VLOOKUP(S1290,Table17[#All],2,0)</f>
        <v>0</v>
      </c>
      <c r="U1290" s="21">
        <v>278000</v>
      </c>
    </row>
    <row r="1291" spans="1:21">
      <c r="A1291" s="22" t="s">
        <v>147</v>
      </c>
      <c r="B1291" s="20">
        <f>VLOOKUP(A1291,Table7[#All],2,)</f>
        <v>10</v>
      </c>
      <c r="C1291" s="23" t="s">
        <v>91</v>
      </c>
      <c r="D1291" s="20">
        <f>VLOOKUP(C1291,Table8[#All],2,0)</f>
        <v>0</v>
      </c>
      <c r="E1291" s="23" t="s">
        <v>92</v>
      </c>
      <c r="F1291" s="20">
        <f>VLOOKUP(E1291,Table9[#All],2,0)</f>
        <v>0</v>
      </c>
      <c r="G1291" s="23" t="s">
        <v>122</v>
      </c>
      <c r="H1291" s="20">
        <f>VLOOKUP(G1291,Table10[#All],2,0)</f>
        <v>0</v>
      </c>
      <c r="I1291" s="23" t="s">
        <v>119</v>
      </c>
      <c r="J1291" s="20">
        <f>VLOOKUP(I1291,Table11[#All],2,0)</f>
        <v>0</v>
      </c>
      <c r="K1291" s="23" t="s">
        <v>98</v>
      </c>
      <c r="L1291" s="20">
        <f>VLOOKUP(K1291,Table12[#All],2,0)</f>
        <v>0</v>
      </c>
      <c r="M1291" s="23" t="s">
        <v>126</v>
      </c>
      <c r="N1291" s="20">
        <f>VLOOKUP(M1291,Table13[#All],2,0)</f>
        <v>0</v>
      </c>
      <c r="O1291" s="23" t="s">
        <v>126</v>
      </c>
      <c r="P1291" s="20">
        <f>VLOOKUP(O1291,Table14[#All],2,0)</f>
        <v>2</v>
      </c>
      <c r="Q1291" s="23" t="s">
        <v>104</v>
      </c>
      <c r="R1291" s="20">
        <f>VLOOKUP(Q1291,Table16[#All],2,0)</f>
        <v>0</v>
      </c>
      <c r="S1291" s="23" t="s">
        <v>150</v>
      </c>
      <c r="T1291" s="20">
        <f>VLOOKUP(S1291,Table17[#All],2,0)</f>
        <v>2</v>
      </c>
      <c r="U1291" s="24">
        <v>281000</v>
      </c>
    </row>
    <row r="1292" spans="1:21">
      <c r="A1292" s="19" t="s">
        <v>89</v>
      </c>
      <c r="B1292" s="20">
        <f>VLOOKUP(A1292,Table7[#All],2,)</f>
        <v>11</v>
      </c>
      <c r="C1292" s="20" t="s">
        <v>91</v>
      </c>
      <c r="D1292" s="20">
        <f>VLOOKUP(C1292,Table8[#All],2,0)</f>
        <v>0</v>
      </c>
      <c r="E1292" s="20" t="s">
        <v>92</v>
      </c>
      <c r="F1292" s="20">
        <f>VLOOKUP(E1292,Table9[#All],2,0)</f>
        <v>0</v>
      </c>
      <c r="G1292" s="20" t="s">
        <v>158</v>
      </c>
      <c r="H1292" s="20">
        <f>VLOOKUP(G1292,Table10[#All],2,0)</f>
        <v>5</v>
      </c>
      <c r="I1292" s="20" t="s">
        <v>98</v>
      </c>
      <c r="J1292" s="20">
        <f>VLOOKUP(I1292,Table11[#All],2,0)</f>
        <v>1</v>
      </c>
      <c r="K1292" s="20" t="s">
        <v>98</v>
      </c>
      <c r="L1292" s="20">
        <f>VLOOKUP(K1292,Table12[#All],2,0)</f>
        <v>0</v>
      </c>
      <c r="M1292" s="20" t="s">
        <v>98</v>
      </c>
      <c r="N1292" s="20">
        <f>VLOOKUP(M1292,Table13[#All],2,0)</f>
        <v>2</v>
      </c>
      <c r="O1292" s="20" t="s">
        <v>98</v>
      </c>
      <c r="P1292" s="20">
        <f>VLOOKUP(O1292,Table14[#All],2,0)</f>
        <v>1</v>
      </c>
      <c r="Q1292" s="20" t="s">
        <v>104</v>
      </c>
      <c r="R1292" s="20">
        <f>VLOOKUP(Q1292,Table16[#All],2,0)</f>
        <v>0</v>
      </c>
      <c r="S1292" s="20" t="s">
        <v>111</v>
      </c>
      <c r="T1292" s="20">
        <f>VLOOKUP(S1292,Table17[#All],2,0)</f>
        <v>0</v>
      </c>
      <c r="U1292" s="21">
        <v>180500</v>
      </c>
    </row>
    <row r="1293" spans="1:21">
      <c r="A1293" s="22" t="s">
        <v>141</v>
      </c>
      <c r="B1293" s="20">
        <f>VLOOKUP(A1293,Table7[#All],2,)</f>
        <v>22</v>
      </c>
      <c r="C1293" s="23" t="s">
        <v>91</v>
      </c>
      <c r="D1293" s="20">
        <f>VLOOKUP(C1293,Table8[#All],2,0)</f>
        <v>0</v>
      </c>
      <c r="E1293" s="23" t="s">
        <v>142</v>
      </c>
      <c r="F1293" s="20">
        <f>VLOOKUP(E1293,Table9[#All],2,0)</f>
        <v>4</v>
      </c>
      <c r="G1293" s="23" t="s">
        <v>122</v>
      </c>
      <c r="H1293" s="20">
        <f>VLOOKUP(G1293,Table10[#All],2,0)</f>
        <v>0</v>
      </c>
      <c r="I1293" s="23" t="s">
        <v>98</v>
      </c>
      <c r="J1293" s="20">
        <f>VLOOKUP(I1293,Table11[#All],2,0)</f>
        <v>1</v>
      </c>
      <c r="K1293" s="23" t="s">
        <v>98</v>
      </c>
      <c r="L1293" s="20">
        <f>VLOOKUP(K1293,Table12[#All],2,0)</f>
        <v>0</v>
      </c>
      <c r="M1293" s="23" t="s">
        <v>98</v>
      </c>
      <c r="N1293" s="20">
        <f>VLOOKUP(M1293,Table13[#All],2,0)</f>
        <v>2</v>
      </c>
      <c r="O1293" s="23" t="s">
        <v>98</v>
      </c>
      <c r="P1293" s="20">
        <f>VLOOKUP(O1293,Table14[#All],2,0)</f>
        <v>1</v>
      </c>
      <c r="Q1293" s="23" t="s">
        <v>104</v>
      </c>
      <c r="R1293" s="20">
        <f>VLOOKUP(Q1293,Table16[#All],2,0)</f>
        <v>0</v>
      </c>
      <c r="S1293" s="23" t="s">
        <v>111</v>
      </c>
      <c r="T1293" s="20">
        <f>VLOOKUP(S1293,Table17[#All],2,0)</f>
        <v>0</v>
      </c>
      <c r="U1293" s="24">
        <v>119500</v>
      </c>
    </row>
    <row r="1294" spans="1:21">
      <c r="A1294" s="19" t="s">
        <v>188</v>
      </c>
      <c r="B1294" s="20">
        <f>VLOOKUP(A1294,Table7[#All],2,)</f>
        <v>7</v>
      </c>
      <c r="C1294" s="20" t="s">
        <v>91</v>
      </c>
      <c r="D1294" s="20">
        <f>VLOOKUP(C1294,Table8[#All],2,0)</f>
        <v>0</v>
      </c>
      <c r="E1294" s="20" t="s">
        <v>92</v>
      </c>
      <c r="F1294" s="20">
        <f>VLOOKUP(E1294,Table9[#All],2,0)</f>
        <v>0</v>
      </c>
      <c r="G1294" s="20" t="s">
        <v>122</v>
      </c>
      <c r="H1294" s="20">
        <f>VLOOKUP(G1294,Table10[#All],2,0)</f>
        <v>0</v>
      </c>
      <c r="I1294" s="20" t="s">
        <v>98</v>
      </c>
      <c r="J1294" s="20">
        <f>VLOOKUP(I1294,Table11[#All],2,0)</f>
        <v>1</v>
      </c>
      <c r="K1294" s="20" t="s">
        <v>98</v>
      </c>
      <c r="L1294" s="20">
        <f>VLOOKUP(K1294,Table12[#All],2,0)</f>
        <v>0</v>
      </c>
      <c r="M1294" s="20" t="s">
        <v>98</v>
      </c>
      <c r="N1294" s="20">
        <f>VLOOKUP(M1294,Table13[#All],2,0)</f>
        <v>2</v>
      </c>
      <c r="O1294" s="20" t="s">
        <v>98</v>
      </c>
      <c r="P1294" s="20">
        <f>VLOOKUP(O1294,Table14[#All],2,0)</f>
        <v>1</v>
      </c>
      <c r="Q1294" s="20" t="s">
        <v>104</v>
      </c>
      <c r="R1294" s="20">
        <f>VLOOKUP(Q1294,Table16[#All],2,0)</f>
        <v>0</v>
      </c>
      <c r="S1294" s="20" t="s">
        <v>111</v>
      </c>
      <c r="T1294" s="20">
        <f>VLOOKUP(S1294,Table17[#All],2,0)</f>
        <v>0</v>
      </c>
      <c r="U1294" s="21">
        <v>107500</v>
      </c>
    </row>
    <row r="1295" spans="1:21">
      <c r="A1295" s="22" t="s">
        <v>175</v>
      </c>
      <c r="B1295" s="20">
        <f>VLOOKUP(A1295,Table7[#All],2,)</f>
        <v>6</v>
      </c>
      <c r="C1295" s="23" t="s">
        <v>91</v>
      </c>
      <c r="D1295" s="20">
        <f>VLOOKUP(C1295,Table8[#All],2,0)</f>
        <v>0</v>
      </c>
      <c r="E1295" s="23" t="s">
        <v>92</v>
      </c>
      <c r="F1295" s="20">
        <f>VLOOKUP(E1295,Table9[#All],2,0)</f>
        <v>0</v>
      </c>
      <c r="G1295" s="23" t="s">
        <v>122</v>
      </c>
      <c r="H1295" s="20">
        <f>VLOOKUP(G1295,Table10[#All],2,0)</f>
        <v>0</v>
      </c>
      <c r="I1295" s="23" t="s">
        <v>119</v>
      </c>
      <c r="J1295" s="20">
        <f>VLOOKUP(I1295,Table11[#All],2,0)</f>
        <v>0</v>
      </c>
      <c r="K1295" s="23" t="s">
        <v>98</v>
      </c>
      <c r="L1295" s="20">
        <f>VLOOKUP(K1295,Table12[#All],2,0)</f>
        <v>0</v>
      </c>
      <c r="M1295" s="23" t="s">
        <v>98</v>
      </c>
      <c r="N1295" s="20">
        <f>VLOOKUP(M1295,Table13[#All],2,0)</f>
        <v>2</v>
      </c>
      <c r="O1295" s="23" t="s">
        <v>98</v>
      </c>
      <c r="P1295" s="20">
        <f>VLOOKUP(O1295,Table14[#All],2,0)</f>
        <v>1</v>
      </c>
      <c r="Q1295" s="23" t="s">
        <v>104</v>
      </c>
      <c r="R1295" s="20">
        <f>VLOOKUP(Q1295,Table16[#All],2,0)</f>
        <v>0</v>
      </c>
      <c r="S1295" s="23" t="s">
        <v>111</v>
      </c>
      <c r="T1295" s="20">
        <f>VLOOKUP(S1295,Table17[#All],2,0)</f>
        <v>0</v>
      </c>
      <c r="U1295" s="24">
        <v>162900</v>
      </c>
    </row>
    <row r="1296" spans="1:21">
      <c r="A1296" s="19" t="s">
        <v>206</v>
      </c>
      <c r="B1296" s="20">
        <f>VLOOKUP(A1296,Table7[#All],2,)</f>
        <v>15</v>
      </c>
      <c r="C1296" s="20" t="s">
        <v>91</v>
      </c>
      <c r="D1296" s="20">
        <f>VLOOKUP(C1296,Table8[#All],2,0)</f>
        <v>0</v>
      </c>
      <c r="E1296" s="20" t="s">
        <v>92</v>
      </c>
      <c r="F1296" s="20">
        <f>VLOOKUP(E1296,Table9[#All],2,0)</f>
        <v>0</v>
      </c>
      <c r="G1296" s="20" t="s">
        <v>93</v>
      </c>
      <c r="H1296" s="20">
        <f>VLOOKUP(G1296,Table10[#All],2,0)</f>
        <v>1</v>
      </c>
      <c r="I1296" s="20" t="s">
        <v>98</v>
      </c>
      <c r="J1296" s="20">
        <f>VLOOKUP(I1296,Table11[#All],2,0)</f>
        <v>1</v>
      </c>
      <c r="K1296" s="20" t="s">
        <v>98</v>
      </c>
      <c r="L1296" s="20">
        <f>VLOOKUP(K1296,Table12[#All],2,0)</f>
        <v>0</v>
      </c>
      <c r="M1296" s="20" t="s">
        <v>98</v>
      </c>
      <c r="N1296" s="20">
        <f>VLOOKUP(M1296,Table13[#All],2,0)</f>
        <v>2</v>
      </c>
      <c r="O1296" s="20" t="s">
        <v>98</v>
      </c>
      <c r="P1296" s="20">
        <f>VLOOKUP(O1296,Table14[#All],2,0)</f>
        <v>1</v>
      </c>
      <c r="Q1296" s="20" t="s">
        <v>167</v>
      </c>
      <c r="R1296" s="20">
        <f>VLOOKUP(Q1296,Table16[#All],2,0)</f>
        <v>1</v>
      </c>
      <c r="S1296" s="20" t="s">
        <v>111</v>
      </c>
      <c r="T1296" s="20">
        <f>VLOOKUP(S1296,Table17[#All],2,0)</f>
        <v>0</v>
      </c>
      <c r="U1296" s="21">
        <v>115000</v>
      </c>
    </row>
    <row r="1297" spans="1:21">
      <c r="A1297" s="22" t="s">
        <v>89</v>
      </c>
      <c r="B1297" s="20">
        <f>VLOOKUP(A1297,Table7[#All],2,)</f>
        <v>11</v>
      </c>
      <c r="C1297" s="23" t="s">
        <v>90</v>
      </c>
      <c r="D1297" s="20">
        <f>VLOOKUP(C1297,Table8[#All],2,0)</f>
        <v>1</v>
      </c>
      <c r="E1297" s="23" t="s">
        <v>92</v>
      </c>
      <c r="F1297" s="20">
        <f>VLOOKUP(E1297,Table9[#All],2,0)</f>
        <v>0</v>
      </c>
      <c r="G1297" s="23" t="s">
        <v>93</v>
      </c>
      <c r="H1297" s="20">
        <f>VLOOKUP(G1297,Table10[#All],2,0)</f>
        <v>1</v>
      </c>
      <c r="I1297" s="23" t="s">
        <v>98</v>
      </c>
      <c r="J1297" s="20">
        <f>VLOOKUP(I1297,Table11[#All],2,0)</f>
        <v>1</v>
      </c>
      <c r="K1297" s="23" t="s">
        <v>98</v>
      </c>
      <c r="L1297" s="20">
        <f>VLOOKUP(K1297,Table12[#All],2,0)</f>
        <v>0</v>
      </c>
      <c r="M1297" s="23" t="s">
        <v>119</v>
      </c>
      <c r="N1297" s="20">
        <f>VLOOKUP(M1297,Table13[#All],2,0)</f>
        <v>1</v>
      </c>
      <c r="O1297" s="23" t="s">
        <v>98</v>
      </c>
      <c r="P1297" s="20">
        <f>VLOOKUP(O1297,Table14[#All],2,0)</f>
        <v>1</v>
      </c>
      <c r="Q1297" s="23" t="s">
        <v>104</v>
      </c>
      <c r="R1297" s="20">
        <f>VLOOKUP(Q1297,Table16[#All],2,0)</f>
        <v>0</v>
      </c>
      <c r="S1297" s="23" t="s">
        <v>111</v>
      </c>
      <c r="T1297" s="20">
        <f>VLOOKUP(S1297,Table17[#All],2,0)</f>
        <v>0</v>
      </c>
      <c r="U1297" s="24">
        <v>138500</v>
      </c>
    </row>
    <row r="1298" spans="1:21">
      <c r="A1298" s="19" t="s">
        <v>89</v>
      </c>
      <c r="B1298" s="20">
        <f>VLOOKUP(A1298,Table7[#All],2,)</f>
        <v>11</v>
      </c>
      <c r="C1298" s="20" t="s">
        <v>91</v>
      </c>
      <c r="D1298" s="20">
        <f>VLOOKUP(C1298,Table8[#All],2,0)</f>
        <v>0</v>
      </c>
      <c r="E1298" s="20" t="s">
        <v>92</v>
      </c>
      <c r="F1298" s="20">
        <f>VLOOKUP(E1298,Table9[#All],2,0)</f>
        <v>0</v>
      </c>
      <c r="G1298" s="20" t="s">
        <v>93</v>
      </c>
      <c r="H1298" s="20">
        <f>VLOOKUP(G1298,Table10[#All],2,0)</f>
        <v>1</v>
      </c>
      <c r="I1298" s="20" t="s">
        <v>98</v>
      </c>
      <c r="J1298" s="20">
        <f>VLOOKUP(I1298,Table11[#All],2,0)</f>
        <v>1</v>
      </c>
      <c r="K1298" s="20" t="s">
        <v>98</v>
      </c>
      <c r="L1298" s="20">
        <f>VLOOKUP(K1298,Table12[#All],2,0)</f>
        <v>0</v>
      </c>
      <c r="M1298" s="20" t="s">
        <v>119</v>
      </c>
      <c r="N1298" s="20">
        <f>VLOOKUP(M1298,Table13[#All],2,0)</f>
        <v>1</v>
      </c>
      <c r="O1298" s="20" t="s">
        <v>98</v>
      </c>
      <c r="P1298" s="20">
        <f>VLOOKUP(O1298,Table14[#All],2,0)</f>
        <v>1</v>
      </c>
      <c r="Q1298" s="20" t="s">
        <v>104</v>
      </c>
      <c r="R1298" s="20">
        <f>VLOOKUP(Q1298,Table16[#All],2,0)</f>
        <v>0</v>
      </c>
      <c r="S1298" s="20" t="s">
        <v>111</v>
      </c>
      <c r="T1298" s="20">
        <f>VLOOKUP(S1298,Table17[#All],2,0)</f>
        <v>0</v>
      </c>
      <c r="U1298" s="21">
        <v>155000</v>
      </c>
    </row>
    <row r="1299" spans="1:21">
      <c r="A1299" s="22" t="s">
        <v>206</v>
      </c>
      <c r="B1299" s="20">
        <f>VLOOKUP(A1299,Table7[#All],2,)</f>
        <v>15</v>
      </c>
      <c r="C1299" s="23" t="s">
        <v>91</v>
      </c>
      <c r="D1299" s="20">
        <f>VLOOKUP(C1299,Table8[#All],2,0)</f>
        <v>0</v>
      </c>
      <c r="E1299" s="23" t="s">
        <v>129</v>
      </c>
      <c r="F1299" s="20">
        <f>VLOOKUP(E1299,Table9[#All],2,0)</f>
        <v>3</v>
      </c>
      <c r="G1299" s="23" t="s">
        <v>183</v>
      </c>
      <c r="H1299" s="20">
        <f>VLOOKUP(G1299,Table10[#All],2,0)</f>
        <v>4</v>
      </c>
      <c r="I1299" s="23" t="s">
        <v>119</v>
      </c>
      <c r="J1299" s="20">
        <f>VLOOKUP(I1299,Table11[#All],2,0)</f>
        <v>0</v>
      </c>
      <c r="K1299" s="23" t="s">
        <v>98</v>
      </c>
      <c r="L1299" s="20">
        <f>VLOOKUP(K1299,Table12[#All],2,0)</f>
        <v>0</v>
      </c>
      <c r="M1299" s="23" t="s">
        <v>119</v>
      </c>
      <c r="N1299" s="20">
        <f>VLOOKUP(M1299,Table13[#All],2,0)</f>
        <v>1</v>
      </c>
      <c r="O1299" s="23" t="s">
        <v>98</v>
      </c>
      <c r="P1299" s="20">
        <f>VLOOKUP(O1299,Table14[#All],2,0)</f>
        <v>1</v>
      </c>
      <c r="Q1299" s="23" t="s">
        <v>104</v>
      </c>
      <c r="R1299" s="20">
        <f>VLOOKUP(Q1299,Table16[#All],2,0)</f>
        <v>0</v>
      </c>
      <c r="S1299" s="23" t="s">
        <v>150</v>
      </c>
      <c r="T1299" s="20">
        <f>VLOOKUP(S1299,Table17[#All],2,0)</f>
        <v>2</v>
      </c>
      <c r="U1299" s="24">
        <v>140000</v>
      </c>
    </row>
    <row r="1300" spans="1:21">
      <c r="A1300" s="19" t="s">
        <v>206</v>
      </c>
      <c r="B1300" s="20">
        <f>VLOOKUP(A1300,Table7[#All],2,)</f>
        <v>15</v>
      </c>
      <c r="C1300" s="20" t="s">
        <v>90</v>
      </c>
      <c r="D1300" s="20">
        <f>VLOOKUP(C1300,Table8[#All],2,0)</f>
        <v>1</v>
      </c>
      <c r="E1300" s="20" t="s">
        <v>92</v>
      </c>
      <c r="F1300" s="20">
        <f>VLOOKUP(E1300,Table9[#All],2,0)</f>
        <v>0</v>
      </c>
      <c r="G1300" s="20" t="s">
        <v>122</v>
      </c>
      <c r="H1300" s="20">
        <f>VLOOKUP(G1300,Table10[#All],2,0)</f>
        <v>0</v>
      </c>
      <c r="I1300" s="20" t="s">
        <v>126</v>
      </c>
      <c r="J1300" s="20">
        <f>VLOOKUP(I1300,Table11[#All],2,0)</f>
        <v>2</v>
      </c>
      <c r="K1300" s="20" t="s">
        <v>98</v>
      </c>
      <c r="L1300" s="20">
        <f>VLOOKUP(K1300,Table12[#All],2,0)</f>
        <v>0</v>
      </c>
      <c r="M1300" s="20" t="s">
        <v>126</v>
      </c>
      <c r="N1300" s="20">
        <f>VLOOKUP(M1300,Table13[#All],2,0)</f>
        <v>0</v>
      </c>
      <c r="O1300" s="20" t="s">
        <v>126</v>
      </c>
      <c r="P1300" s="20">
        <f>VLOOKUP(O1300,Table14[#All],2,0)</f>
        <v>2</v>
      </c>
      <c r="Q1300" s="20" t="s">
        <v>104</v>
      </c>
      <c r="R1300" s="20">
        <f>VLOOKUP(Q1300,Table16[#All],2,0)</f>
        <v>0</v>
      </c>
      <c r="S1300" s="20" t="s">
        <v>150</v>
      </c>
      <c r="T1300" s="20">
        <f>VLOOKUP(S1300,Table17[#All],2,0)</f>
        <v>2</v>
      </c>
      <c r="U1300" s="21">
        <v>160000</v>
      </c>
    </row>
    <row r="1301" spans="1:21">
      <c r="A1301" s="22" t="s">
        <v>89</v>
      </c>
      <c r="B1301" s="20">
        <f>VLOOKUP(A1301,Table7[#All],2,)</f>
        <v>11</v>
      </c>
      <c r="C1301" s="23" t="s">
        <v>91</v>
      </c>
      <c r="D1301" s="20">
        <f>VLOOKUP(C1301,Table8[#All],2,0)</f>
        <v>0</v>
      </c>
      <c r="E1301" s="23" t="s">
        <v>92</v>
      </c>
      <c r="F1301" s="20">
        <f>VLOOKUP(E1301,Table9[#All],2,0)</f>
        <v>0</v>
      </c>
      <c r="G1301" s="23" t="s">
        <v>93</v>
      </c>
      <c r="H1301" s="20">
        <f>VLOOKUP(G1301,Table10[#All],2,0)</f>
        <v>1</v>
      </c>
      <c r="I1301" s="23" t="s">
        <v>98</v>
      </c>
      <c r="J1301" s="20">
        <f>VLOOKUP(I1301,Table11[#All],2,0)</f>
        <v>1</v>
      </c>
      <c r="K1301" s="23" t="s">
        <v>98</v>
      </c>
      <c r="L1301" s="20">
        <f>VLOOKUP(K1301,Table12[#All],2,0)</f>
        <v>0</v>
      </c>
      <c r="M1301" s="23" t="s">
        <v>126</v>
      </c>
      <c r="N1301" s="20">
        <f>VLOOKUP(M1301,Table13[#All],2,0)</f>
        <v>0</v>
      </c>
      <c r="O1301" s="23" t="s">
        <v>119</v>
      </c>
      <c r="P1301" s="20">
        <f>VLOOKUP(O1301,Table14[#All],2,0)</f>
        <v>0</v>
      </c>
      <c r="Q1301" s="23" t="s">
        <v>104</v>
      </c>
      <c r="R1301" s="20">
        <f>VLOOKUP(Q1301,Table16[#All],2,0)</f>
        <v>0</v>
      </c>
      <c r="S1301" s="23" t="s">
        <v>111</v>
      </c>
      <c r="T1301" s="20">
        <f>VLOOKUP(S1301,Table17[#All],2,0)</f>
        <v>0</v>
      </c>
      <c r="U1301" s="24">
        <v>154000</v>
      </c>
    </row>
    <row r="1302" spans="1:21">
      <c r="A1302" s="19" t="s">
        <v>121</v>
      </c>
      <c r="B1302" s="20">
        <f>VLOOKUP(A1302,Table7[#All],2,)</f>
        <v>17</v>
      </c>
      <c r="C1302" s="20" t="s">
        <v>91</v>
      </c>
      <c r="D1302" s="20">
        <f>VLOOKUP(C1302,Table8[#All],2,0)</f>
        <v>0</v>
      </c>
      <c r="E1302" s="20" t="s">
        <v>92</v>
      </c>
      <c r="F1302" s="20">
        <f>VLOOKUP(E1302,Table9[#All],2,0)</f>
        <v>0</v>
      </c>
      <c r="G1302" s="20" t="s">
        <v>122</v>
      </c>
      <c r="H1302" s="20">
        <f>VLOOKUP(G1302,Table10[#All],2,0)</f>
        <v>0</v>
      </c>
      <c r="I1302" s="20" t="s">
        <v>119</v>
      </c>
      <c r="J1302" s="20">
        <f>VLOOKUP(I1302,Table11[#All],2,0)</f>
        <v>0</v>
      </c>
      <c r="K1302" s="20" t="s">
        <v>98</v>
      </c>
      <c r="L1302" s="20">
        <f>VLOOKUP(K1302,Table12[#All],2,0)</f>
        <v>0</v>
      </c>
      <c r="M1302" s="20" t="s">
        <v>126</v>
      </c>
      <c r="N1302" s="20">
        <f>VLOOKUP(M1302,Table13[#All],2,0)</f>
        <v>0</v>
      </c>
      <c r="O1302" s="20" t="s">
        <v>119</v>
      </c>
      <c r="P1302" s="20">
        <f>VLOOKUP(O1302,Table14[#All],2,0)</f>
        <v>0</v>
      </c>
      <c r="Q1302" s="20" t="s">
        <v>104</v>
      </c>
      <c r="R1302" s="20">
        <f>VLOOKUP(Q1302,Table16[#All],2,0)</f>
        <v>0</v>
      </c>
      <c r="S1302" s="20" t="s">
        <v>111</v>
      </c>
      <c r="T1302" s="20">
        <f>VLOOKUP(S1302,Table17[#All],2,0)</f>
        <v>0</v>
      </c>
      <c r="U1302" s="21">
        <v>225000</v>
      </c>
    </row>
    <row r="1303" spans="1:21">
      <c r="A1303" s="22" t="s">
        <v>212</v>
      </c>
      <c r="B1303" s="20">
        <f>VLOOKUP(A1303,Table7[#All],2,)</f>
        <v>2</v>
      </c>
      <c r="C1303" s="23" t="s">
        <v>91</v>
      </c>
      <c r="D1303" s="20">
        <f>VLOOKUP(C1303,Table8[#All],2,0)</f>
        <v>0</v>
      </c>
      <c r="E1303" s="23" t="s">
        <v>92</v>
      </c>
      <c r="F1303" s="20">
        <f>VLOOKUP(E1303,Table9[#All],2,0)</f>
        <v>0</v>
      </c>
      <c r="G1303" s="23" t="s">
        <v>122</v>
      </c>
      <c r="H1303" s="20">
        <f>VLOOKUP(G1303,Table10[#All],2,0)</f>
        <v>0</v>
      </c>
      <c r="I1303" s="23" t="s">
        <v>98</v>
      </c>
      <c r="J1303" s="20">
        <f>VLOOKUP(I1303,Table11[#All],2,0)</f>
        <v>1</v>
      </c>
      <c r="K1303" s="23" t="s">
        <v>98</v>
      </c>
      <c r="L1303" s="20">
        <f>VLOOKUP(K1303,Table12[#All],2,0)</f>
        <v>0</v>
      </c>
      <c r="M1303" s="23" t="s">
        <v>139</v>
      </c>
      <c r="N1303" s="20">
        <f>VLOOKUP(M1303,Table13[#All],2,0)</f>
        <v>3</v>
      </c>
      <c r="O1303" s="23" t="s">
        <v>119</v>
      </c>
      <c r="P1303" s="20">
        <f>VLOOKUP(O1303,Table14[#All],2,0)</f>
        <v>0</v>
      </c>
      <c r="Q1303" s="23" t="s">
        <v>191</v>
      </c>
      <c r="R1303" s="20">
        <f>VLOOKUP(Q1303,Table16[#All],2,0)</f>
        <v>2</v>
      </c>
      <c r="S1303" s="23" t="s">
        <v>111</v>
      </c>
      <c r="T1303" s="20">
        <f>VLOOKUP(S1303,Table17[#All],2,0)</f>
        <v>0</v>
      </c>
      <c r="U1303" s="24">
        <v>177500</v>
      </c>
    </row>
    <row r="1304" spans="1:21">
      <c r="A1304" s="19" t="s">
        <v>162</v>
      </c>
      <c r="B1304" s="20">
        <f>VLOOKUP(A1304,Table7[#All],2,)</f>
        <v>3</v>
      </c>
      <c r="C1304" s="20" t="s">
        <v>91</v>
      </c>
      <c r="D1304" s="20">
        <f>VLOOKUP(C1304,Table8[#All],2,0)</f>
        <v>0</v>
      </c>
      <c r="E1304" s="20" t="s">
        <v>92</v>
      </c>
      <c r="F1304" s="20">
        <f>VLOOKUP(E1304,Table9[#All],2,0)</f>
        <v>0</v>
      </c>
      <c r="G1304" s="20" t="s">
        <v>122</v>
      </c>
      <c r="H1304" s="20">
        <f>VLOOKUP(G1304,Table10[#All],2,0)</f>
        <v>0</v>
      </c>
      <c r="I1304" s="20" t="s">
        <v>119</v>
      </c>
      <c r="J1304" s="20">
        <f>VLOOKUP(I1304,Table11[#All],2,0)</f>
        <v>0</v>
      </c>
      <c r="K1304" s="20" t="s">
        <v>98</v>
      </c>
      <c r="L1304" s="20">
        <f>VLOOKUP(K1304,Table12[#All],2,0)</f>
        <v>0</v>
      </c>
      <c r="M1304" s="20" t="s">
        <v>126</v>
      </c>
      <c r="N1304" s="20">
        <f>VLOOKUP(M1304,Table13[#All],2,0)</f>
        <v>0</v>
      </c>
      <c r="O1304" s="20" t="s">
        <v>119</v>
      </c>
      <c r="P1304" s="20">
        <f>VLOOKUP(O1304,Table14[#All],2,0)</f>
        <v>0</v>
      </c>
      <c r="Q1304" s="20" t="s">
        <v>104</v>
      </c>
      <c r="R1304" s="20">
        <f>VLOOKUP(Q1304,Table16[#All],2,0)</f>
        <v>0</v>
      </c>
      <c r="S1304" s="20" t="s">
        <v>111</v>
      </c>
      <c r="T1304" s="20">
        <f>VLOOKUP(S1304,Table17[#All],2,0)</f>
        <v>0</v>
      </c>
      <c r="U1304" s="21">
        <v>290000</v>
      </c>
    </row>
    <row r="1305" spans="1:21">
      <c r="A1305" s="22" t="s">
        <v>163</v>
      </c>
      <c r="B1305" s="20">
        <f>VLOOKUP(A1305,Table7[#All],2,)</f>
        <v>5</v>
      </c>
      <c r="C1305" s="23" t="s">
        <v>91</v>
      </c>
      <c r="D1305" s="20">
        <f>VLOOKUP(C1305,Table8[#All],2,0)</f>
        <v>0</v>
      </c>
      <c r="E1305" s="23" t="s">
        <v>92</v>
      </c>
      <c r="F1305" s="20">
        <f>VLOOKUP(E1305,Table9[#All],2,0)</f>
        <v>0</v>
      </c>
      <c r="G1305" s="23" t="s">
        <v>93</v>
      </c>
      <c r="H1305" s="20">
        <f>VLOOKUP(G1305,Table10[#All],2,0)</f>
        <v>1</v>
      </c>
      <c r="I1305" s="23" t="s">
        <v>119</v>
      </c>
      <c r="J1305" s="20">
        <f>VLOOKUP(I1305,Table11[#All],2,0)</f>
        <v>0</v>
      </c>
      <c r="K1305" s="23" t="s">
        <v>98</v>
      </c>
      <c r="L1305" s="20">
        <f>VLOOKUP(K1305,Table12[#All],2,0)</f>
        <v>0</v>
      </c>
      <c r="M1305" s="23" t="s">
        <v>126</v>
      </c>
      <c r="N1305" s="20">
        <f>VLOOKUP(M1305,Table13[#All],2,0)</f>
        <v>0</v>
      </c>
      <c r="O1305" s="23" t="s">
        <v>119</v>
      </c>
      <c r="P1305" s="20">
        <f>VLOOKUP(O1305,Table14[#All],2,0)</f>
        <v>0</v>
      </c>
      <c r="Q1305" s="23" t="s">
        <v>104</v>
      </c>
      <c r="R1305" s="20">
        <f>VLOOKUP(Q1305,Table16[#All],2,0)</f>
        <v>0</v>
      </c>
      <c r="S1305" s="23" t="s">
        <v>111</v>
      </c>
      <c r="T1305" s="20">
        <f>VLOOKUP(S1305,Table17[#All],2,0)</f>
        <v>0</v>
      </c>
      <c r="U1305" s="24">
        <v>232000</v>
      </c>
    </row>
    <row r="1306" spans="1:21">
      <c r="A1306" s="19" t="s">
        <v>206</v>
      </c>
      <c r="B1306" s="20">
        <f>VLOOKUP(A1306,Table7[#All],2,)</f>
        <v>15</v>
      </c>
      <c r="C1306" s="20" t="s">
        <v>91</v>
      </c>
      <c r="D1306" s="20">
        <f>VLOOKUP(C1306,Table8[#All],2,0)</f>
        <v>0</v>
      </c>
      <c r="E1306" s="20" t="s">
        <v>129</v>
      </c>
      <c r="F1306" s="20">
        <f>VLOOKUP(E1306,Table9[#All],2,0)</f>
        <v>3</v>
      </c>
      <c r="G1306" s="20" t="s">
        <v>122</v>
      </c>
      <c r="H1306" s="20">
        <f>VLOOKUP(G1306,Table10[#All],2,0)</f>
        <v>0</v>
      </c>
      <c r="I1306" s="20" t="s">
        <v>119</v>
      </c>
      <c r="J1306" s="20">
        <f>VLOOKUP(I1306,Table11[#All],2,0)</f>
        <v>0</v>
      </c>
      <c r="K1306" s="20" t="s">
        <v>98</v>
      </c>
      <c r="L1306" s="20">
        <f>VLOOKUP(K1306,Table12[#All],2,0)</f>
        <v>0</v>
      </c>
      <c r="M1306" s="20" t="s">
        <v>126</v>
      </c>
      <c r="N1306" s="20">
        <f>VLOOKUP(M1306,Table13[#All],2,0)</f>
        <v>0</v>
      </c>
      <c r="O1306" s="20" t="s">
        <v>119</v>
      </c>
      <c r="P1306" s="20">
        <f>VLOOKUP(O1306,Table14[#All],2,0)</f>
        <v>0</v>
      </c>
      <c r="Q1306" s="20" t="s">
        <v>104</v>
      </c>
      <c r="R1306" s="20">
        <f>VLOOKUP(Q1306,Table16[#All],2,0)</f>
        <v>0</v>
      </c>
      <c r="S1306" s="20" t="s">
        <v>111</v>
      </c>
      <c r="T1306" s="20">
        <f>VLOOKUP(S1306,Table17[#All],2,0)</f>
        <v>0</v>
      </c>
      <c r="U1306" s="21">
        <v>130000</v>
      </c>
    </row>
    <row r="1307" spans="1:21">
      <c r="A1307" s="22" t="s">
        <v>147</v>
      </c>
      <c r="B1307" s="20">
        <f>VLOOKUP(A1307,Table7[#All],2,)</f>
        <v>10</v>
      </c>
      <c r="C1307" s="23" t="s">
        <v>91</v>
      </c>
      <c r="D1307" s="20">
        <f>VLOOKUP(C1307,Table8[#All],2,0)</f>
        <v>0</v>
      </c>
      <c r="E1307" s="23" t="s">
        <v>92</v>
      </c>
      <c r="F1307" s="20">
        <f>VLOOKUP(E1307,Table9[#All],2,0)</f>
        <v>0</v>
      </c>
      <c r="G1307" s="23" t="s">
        <v>93</v>
      </c>
      <c r="H1307" s="20">
        <f>VLOOKUP(G1307,Table10[#All],2,0)</f>
        <v>1</v>
      </c>
      <c r="I1307" s="23" t="s">
        <v>126</v>
      </c>
      <c r="J1307" s="20">
        <f>VLOOKUP(I1307,Table11[#All],2,0)</f>
        <v>2</v>
      </c>
      <c r="K1307" s="23" t="s">
        <v>98</v>
      </c>
      <c r="L1307" s="20">
        <f>VLOOKUP(K1307,Table12[#All],2,0)</f>
        <v>0</v>
      </c>
      <c r="M1307" s="23" t="s">
        <v>126</v>
      </c>
      <c r="N1307" s="20">
        <f>VLOOKUP(M1307,Table13[#All],2,0)</f>
        <v>0</v>
      </c>
      <c r="O1307" s="23" t="s">
        <v>126</v>
      </c>
      <c r="P1307" s="20">
        <f>VLOOKUP(O1307,Table14[#All],2,0)</f>
        <v>2</v>
      </c>
      <c r="Q1307" s="23" t="s">
        <v>104</v>
      </c>
      <c r="R1307" s="20">
        <f>VLOOKUP(Q1307,Table16[#All],2,0)</f>
        <v>0</v>
      </c>
      <c r="S1307" s="23" t="s">
        <v>111</v>
      </c>
      <c r="T1307" s="20">
        <f>VLOOKUP(S1307,Table17[#All],2,0)</f>
        <v>0</v>
      </c>
      <c r="U1307" s="24">
        <v>325000</v>
      </c>
    </row>
    <row r="1308" spans="1:21">
      <c r="A1308" s="19" t="s">
        <v>147</v>
      </c>
      <c r="B1308" s="20">
        <f>VLOOKUP(A1308,Table7[#All],2,)</f>
        <v>10</v>
      </c>
      <c r="C1308" s="20" t="s">
        <v>91</v>
      </c>
      <c r="D1308" s="20">
        <f>VLOOKUP(C1308,Table8[#All],2,0)</f>
        <v>0</v>
      </c>
      <c r="E1308" s="20" t="s">
        <v>129</v>
      </c>
      <c r="F1308" s="20">
        <f>VLOOKUP(E1308,Table9[#All],2,0)</f>
        <v>3</v>
      </c>
      <c r="G1308" s="20" t="s">
        <v>93</v>
      </c>
      <c r="H1308" s="20">
        <f>VLOOKUP(G1308,Table10[#All],2,0)</f>
        <v>1</v>
      </c>
      <c r="I1308" s="20" t="s">
        <v>119</v>
      </c>
      <c r="J1308" s="20">
        <f>VLOOKUP(I1308,Table11[#All],2,0)</f>
        <v>0</v>
      </c>
      <c r="K1308" s="20" t="s">
        <v>98</v>
      </c>
      <c r="L1308" s="20">
        <f>VLOOKUP(K1308,Table12[#All],2,0)</f>
        <v>0</v>
      </c>
      <c r="M1308" s="20" t="s">
        <v>126</v>
      </c>
      <c r="N1308" s="20">
        <f>VLOOKUP(M1308,Table13[#All],2,0)</f>
        <v>0</v>
      </c>
      <c r="O1308" s="20" t="s">
        <v>119</v>
      </c>
      <c r="P1308" s="20">
        <f>VLOOKUP(O1308,Table14[#All],2,0)</f>
        <v>0</v>
      </c>
      <c r="Q1308" s="20" t="s">
        <v>104</v>
      </c>
      <c r="R1308" s="20">
        <f>VLOOKUP(Q1308,Table16[#All],2,0)</f>
        <v>0</v>
      </c>
      <c r="S1308" s="20" t="s">
        <v>150</v>
      </c>
      <c r="T1308" s="20">
        <f>VLOOKUP(S1308,Table17[#All],2,0)</f>
        <v>2</v>
      </c>
      <c r="U1308" s="21">
        <v>202500</v>
      </c>
    </row>
    <row r="1309" spans="1:21">
      <c r="A1309" s="22" t="s">
        <v>209</v>
      </c>
      <c r="B1309" s="20">
        <f>VLOOKUP(A1309,Table7[#All],2,)</f>
        <v>0</v>
      </c>
      <c r="C1309" s="23" t="s">
        <v>91</v>
      </c>
      <c r="D1309" s="20">
        <f>VLOOKUP(C1309,Table8[#All],2,0)</f>
        <v>0</v>
      </c>
      <c r="E1309" s="23" t="s">
        <v>92</v>
      </c>
      <c r="F1309" s="20">
        <f>VLOOKUP(E1309,Table9[#All],2,0)</f>
        <v>0</v>
      </c>
      <c r="G1309" s="23" t="s">
        <v>93</v>
      </c>
      <c r="H1309" s="20">
        <f>VLOOKUP(G1309,Table10[#All],2,0)</f>
        <v>1</v>
      </c>
      <c r="I1309" s="23" t="s">
        <v>119</v>
      </c>
      <c r="J1309" s="20">
        <f>VLOOKUP(I1309,Table11[#All],2,0)</f>
        <v>0</v>
      </c>
      <c r="K1309" s="23" t="s">
        <v>119</v>
      </c>
      <c r="L1309" s="20">
        <f>VLOOKUP(K1309,Table12[#All],2,0)</f>
        <v>1</v>
      </c>
      <c r="M1309" s="23" t="s">
        <v>126</v>
      </c>
      <c r="N1309" s="20">
        <f>VLOOKUP(M1309,Table13[#All],2,0)</f>
        <v>0</v>
      </c>
      <c r="O1309" s="23" t="s">
        <v>98</v>
      </c>
      <c r="P1309" s="20">
        <f>VLOOKUP(O1309,Table14[#All],2,0)</f>
        <v>1</v>
      </c>
      <c r="Q1309" s="23" t="s">
        <v>104</v>
      </c>
      <c r="R1309" s="20">
        <f>VLOOKUP(Q1309,Table16[#All],2,0)</f>
        <v>0</v>
      </c>
      <c r="S1309" s="23" t="s">
        <v>111</v>
      </c>
      <c r="T1309" s="20">
        <f>VLOOKUP(S1309,Table17[#All],2,0)</f>
        <v>0</v>
      </c>
      <c r="U1309" s="24">
        <v>138000</v>
      </c>
    </row>
    <row r="1310" spans="1:21">
      <c r="A1310" s="19" t="s">
        <v>188</v>
      </c>
      <c r="B1310" s="20">
        <f>VLOOKUP(A1310,Table7[#All],2,)</f>
        <v>7</v>
      </c>
      <c r="C1310" s="20" t="s">
        <v>91</v>
      </c>
      <c r="D1310" s="20">
        <f>VLOOKUP(C1310,Table8[#All],2,0)</f>
        <v>0</v>
      </c>
      <c r="E1310" s="20" t="s">
        <v>92</v>
      </c>
      <c r="F1310" s="20">
        <f>VLOOKUP(E1310,Table9[#All],2,0)</f>
        <v>0</v>
      </c>
      <c r="G1310" s="20" t="s">
        <v>93</v>
      </c>
      <c r="H1310" s="20">
        <f>VLOOKUP(G1310,Table10[#All],2,0)</f>
        <v>1</v>
      </c>
      <c r="I1310" s="20" t="s">
        <v>98</v>
      </c>
      <c r="J1310" s="20">
        <f>VLOOKUP(I1310,Table11[#All],2,0)</f>
        <v>1</v>
      </c>
      <c r="K1310" s="20" t="s">
        <v>98</v>
      </c>
      <c r="L1310" s="20">
        <f>VLOOKUP(K1310,Table12[#All],2,0)</f>
        <v>0</v>
      </c>
      <c r="M1310" s="20" t="s">
        <v>126</v>
      </c>
      <c r="N1310" s="20">
        <f>VLOOKUP(M1310,Table13[#All],2,0)</f>
        <v>0</v>
      </c>
      <c r="O1310" s="20" t="s">
        <v>119</v>
      </c>
      <c r="P1310" s="20">
        <f>VLOOKUP(O1310,Table14[#All],2,0)</f>
        <v>0</v>
      </c>
      <c r="Q1310" s="20" t="s">
        <v>104</v>
      </c>
      <c r="R1310" s="20">
        <f>VLOOKUP(Q1310,Table16[#All],2,0)</f>
        <v>0</v>
      </c>
      <c r="S1310" s="20" t="s">
        <v>111</v>
      </c>
      <c r="T1310" s="20">
        <f>VLOOKUP(S1310,Table17[#All],2,0)</f>
        <v>0</v>
      </c>
      <c r="U1310" s="21">
        <v>147000</v>
      </c>
    </row>
    <row r="1311" spans="1:21">
      <c r="A1311" s="22" t="s">
        <v>165</v>
      </c>
      <c r="B1311" s="20">
        <f>VLOOKUP(A1311,Table7[#All],2,)</f>
        <v>12</v>
      </c>
      <c r="C1311" s="23" t="s">
        <v>91</v>
      </c>
      <c r="D1311" s="20">
        <f>VLOOKUP(C1311,Table8[#All],2,0)</f>
        <v>0</v>
      </c>
      <c r="E1311" s="23" t="s">
        <v>92</v>
      </c>
      <c r="F1311" s="20">
        <f>VLOOKUP(E1311,Table9[#All],2,0)</f>
        <v>0</v>
      </c>
      <c r="G1311" s="23" t="s">
        <v>93</v>
      </c>
      <c r="H1311" s="20">
        <f>VLOOKUP(G1311,Table10[#All],2,0)</f>
        <v>1</v>
      </c>
      <c r="I1311" s="23" t="s">
        <v>119</v>
      </c>
      <c r="J1311" s="20">
        <f>VLOOKUP(I1311,Table11[#All],2,0)</f>
        <v>0</v>
      </c>
      <c r="K1311" s="23" t="s">
        <v>98</v>
      </c>
      <c r="L1311" s="20">
        <f>VLOOKUP(K1311,Table12[#All],2,0)</f>
        <v>0</v>
      </c>
      <c r="M1311" s="23" t="s">
        <v>119</v>
      </c>
      <c r="N1311" s="20">
        <f>VLOOKUP(M1311,Table13[#All],2,0)</f>
        <v>1</v>
      </c>
      <c r="O1311" s="23" t="s">
        <v>119</v>
      </c>
      <c r="P1311" s="20">
        <f>VLOOKUP(O1311,Table14[#All],2,0)</f>
        <v>0</v>
      </c>
      <c r="Q1311" s="23" t="s">
        <v>104</v>
      </c>
      <c r="R1311" s="20">
        <f>VLOOKUP(Q1311,Table16[#All],2,0)</f>
        <v>0</v>
      </c>
      <c r="S1311" s="23" t="s">
        <v>111</v>
      </c>
      <c r="T1311" s="20">
        <f>VLOOKUP(S1311,Table17[#All],2,0)</f>
        <v>0</v>
      </c>
      <c r="U1311" s="24">
        <v>179200</v>
      </c>
    </row>
    <row r="1312" spans="1:21">
      <c r="A1312" s="19" t="s">
        <v>212</v>
      </c>
      <c r="B1312" s="20">
        <f>VLOOKUP(A1312,Table7[#All],2,)</f>
        <v>2</v>
      </c>
      <c r="C1312" s="20" t="s">
        <v>221</v>
      </c>
      <c r="D1312" s="20">
        <f>VLOOKUP(C1312,Table8[#All],2,0)</f>
        <v>7</v>
      </c>
      <c r="E1312" s="20" t="s">
        <v>92</v>
      </c>
      <c r="F1312" s="20">
        <f>VLOOKUP(E1312,Table9[#All],2,0)</f>
        <v>0</v>
      </c>
      <c r="G1312" s="20" t="s">
        <v>93</v>
      </c>
      <c r="H1312" s="20">
        <f>VLOOKUP(G1312,Table10[#All],2,0)</f>
        <v>1</v>
      </c>
      <c r="I1312" s="20" t="s">
        <v>119</v>
      </c>
      <c r="J1312" s="20">
        <f>VLOOKUP(I1312,Table11[#All],2,0)</f>
        <v>0</v>
      </c>
      <c r="K1312" s="20" t="s">
        <v>98</v>
      </c>
      <c r="L1312" s="20">
        <f>VLOOKUP(K1312,Table12[#All],2,0)</f>
        <v>0</v>
      </c>
      <c r="M1312" s="20" t="s">
        <v>98</v>
      </c>
      <c r="N1312" s="20">
        <f>VLOOKUP(M1312,Table13[#All],2,0)</f>
        <v>2</v>
      </c>
      <c r="O1312" s="20" t="s">
        <v>126</v>
      </c>
      <c r="P1312" s="20">
        <f>VLOOKUP(O1312,Table14[#All],2,0)</f>
        <v>2</v>
      </c>
      <c r="Q1312" s="20" t="s">
        <v>104</v>
      </c>
      <c r="R1312" s="20">
        <f>VLOOKUP(Q1312,Table16[#All],2,0)</f>
        <v>0</v>
      </c>
      <c r="S1312" s="20" t="s">
        <v>111</v>
      </c>
      <c r="T1312" s="20">
        <f>VLOOKUP(S1312,Table17[#All],2,0)</f>
        <v>0</v>
      </c>
      <c r="U1312" s="21">
        <v>335000</v>
      </c>
    </row>
    <row r="1313" spans="1:21">
      <c r="A1313" s="22" t="s">
        <v>209</v>
      </c>
      <c r="B1313" s="20">
        <f>VLOOKUP(A1313,Table7[#All],2,)</f>
        <v>0</v>
      </c>
      <c r="C1313" s="23" t="s">
        <v>91</v>
      </c>
      <c r="D1313" s="20">
        <f>VLOOKUP(C1313,Table8[#All],2,0)</f>
        <v>0</v>
      </c>
      <c r="E1313" s="23" t="s">
        <v>92</v>
      </c>
      <c r="F1313" s="20">
        <f>VLOOKUP(E1313,Table9[#All],2,0)</f>
        <v>0</v>
      </c>
      <c r="G1313" s="23" t="s">
        <v>93</v>
      </c>
      <c r="H1313" s="20">
        <f>VLOOKUP(G1313,Table10[#All],2,0)</f>
        <v>1</v>
      </c>
      <c r="I1313" s="23" t="s">
        <v>119</v>
      </c>
      <c r="J1313" s="20">
        <f>VLOOKUP(I1313,Table11[#All],2,0)</f>
        <v>0</v>
      </c>
      <c r="K1313" s="23" t="s">
        <v>98</v>
      </c>
      <c r="L1313" s="20">
        <f>VLOOKUP(K1313,Table12[#All],2,0)</f>
        <v>0</v>
      </c>
      <c r="M1313" s="23" t="s">
        <v>126</v>
      </c>
      <c r="N1313" s="20">
        <f>VLOOKUP(M1313,Table13[#All],2,0)</f>
        <v>0</v>
      </c>
      <c r="O1313" s="23" t="s">
        <v>119</v>
      </c>
      <c r="P1313" s="20">
        <f>VLOOKUP(O1313,Table14[#All],2,0)</f>
        <v>0</v>
      </c>
      <c r="Q1313" s="23" t="s">
        <v>104</v>
      </c>
      <c r="R1313" s="20">
        <f>VLOOKUP(Q1313,Table16[#All],2,0)</f>
        <v>0</v>
      </c>
      <c r="S1313" s="23" t="s">
        <v>150</v>
      </c>
      <c r="T1313" s="20">
        <f>VLOOKUP(S1313,Table17[#All],2,0)</f>
        <v>2</v>
      </c>
      <c r="U1313" s="24">
        <v>203000</v>
      </c>
    </row>
    <row r="1314" spans="1:21">
      <c r="A1314" s="19" t="s">
        <v>162</v>
      </c>
      <c r="B1314" s="20">
        <f>VLOOKUP(A1314,Table7[#All],2,)</f>
        <v>3</v>
      </c>
      <c r="C1314" s="20" t="s">
        <v>91</v>
      </c>
      <c r="D1314" s="20">
        <f>VLOOKUP(C1314,Table8[#All],2,0)</f>
        <v>0</v>
      </c>
      <c r="E1314" s="20" t="s">
        <v>92</v>
      </c>
      <c r="F1314" s="20">
        <f>VLOOKUP(E1314,Table9[#All],2,0)</f>
        <v>0</v>
      </c>
      <c r="G1314" s="20" t="s">
        <v>122</v>
      </c>
      <c r="H1314" s="20">
        <f>VLOOKUP(G1314,Table10[#All],2,0)</f>
        <v>0</v>
      </c>
      <c r="I1314" s="20" t="s">
        <v>126</v>
      </c>
      <c r="J1314" s="20">
        <f>VLOOKUP(I1314,Table11[#All],2,0)</f>
        <v>2</v>
      </c>
      <c r="K1314" s="20" t="s">
        <v>98</v>
      </c>
      <c r="L1314" s="20">
        <f>VLOOKUP(K1314,Table12[#All],2,0)</f>
        <v>0</v>
      </c>
      <c r="M1314" s="20" t="s">
        <v>126</v>
      </c>
      <c r="N1314" s="20">
        <f>VLOOKUP(M1314,Table13[#All],2,0)</f>
        <v>0</v>
      </c>
      <c r="O1314" s="20" t="s">
        <v>119</v>
      </c>
      <c r="P1314" s="20">
        <f>VLOOKUP(O1314,Table14[#All],2,0)</f>
        <v>0</v>
      </c>
      <c r="Q1314" s="20" t="s">
        <v>104</v>
      </c>
      <c r="R1314" s="20">
        <f>VLOOKUP(Q1314,Table16[#All],2,0)</f>
        <v>0</v>
      </c>
      <c r="S1314" s="20" t="s">
        <v>111</v>
      </c>
      <c r="T1314" s="20">
        <f>VLOOKUP(S1314,Table17[#All],2,0)</f>
        <v>0</v>
      </c>
      <c r="U1314" s="21">
        <v>302000</v>
      </c>
    </row>
    <row r="1315" spans="1:21">
      <c r="A1315" s="22" t="s">
        <v>162</v>
      </c>
      <c r="B1315" s="20">
        <f>VLOOKUP(A1315,Table7[#All],2,)</f>
        <v>3</v>
      </c>
      <c r="C1315" s="23" t="s">
        <v>91</v>
      </c>
      <c r="D1315" s="20">
        <f>VLOOKUP(C1315,Table8[#All],2,0)</f>
        <v>0</v>
      </c>
      <c r="E1315" s="23" t="s">
        <v>92</v>
      </c>
      <c r="F1315" s="20">
        <f>VLOOKUP(E1315,Table9[#All],2,0)</f>
        <v>0</v>
      </c>
      <c r="G1315" s="23" t="s">
        <v>122</v>
      </c>
      <c r="H1315" s="20">
        <f>VLOOKUP(G1315,Table10[#All],2,0)</f>
        <v>0</v>
      </c>
      <c r="I1315" s="23" t="s">
        <v>119</v>
      </c>
      <c r="J1315" s="20">
        <f>VLOOKUP(I1315,Table11[#All],2,0)</f>
        <v>0</v>
      </c>
      <c r="K1315" s="23" t="s">
        <v>98</v>
      </c>
      <c r="L1315" s="20">
        <f>VLOOKUP(K1315,Table12[#All],2,0)</f>
        <v>0</v>
      </c>
      <c r="M1315" s="23" t="s">
        <v>126</v>
      </c>
      <c r="N1315" s="20">
        <f>VLOOKUP(M1315,Table13[#All],2,0)</f>
        <v>0</v>
      </c>
      <c r="O1315" s="23" t="s">
        <v>119</v>
      </c>
      <c r="P1315" s="20">
        <f>VLOOKUP(O1315,Table14[#All],2,0)</f>
        <v>0</v>
      </c>
      <c r="Q1315" s="23" t="s">
        <v>104</v>
      </c>
      <c r="R1315" s="20">
        <f>VLOOKUP(Q1315,Table16[#All],2,0)</f>
        <v>0</v>
      </c>
      <c r="S1315" s="23" t="s">
        <v>111</v>
      </c>
      <c r="T1315" s="20">
        <f>VLOOKUP(S1315,Table17[#All],2,0)</f>
        <v>0</v>
      </c>
      <c r="U1315" s="24">
        <v>333168</v>
      </c>
    </row>
    <row r="1316" spans="1:21">
      <c r="A1316" s="19" t="s">
        <v>206</v>
      </c>
      <c r="B1316" s="20">
        <f>VLOOKUP(A1316,Table7[#All],2,)</f>
        <v>15</v>
      </c>
      <c r="C1316" s="20" t="s">
        <v>91</v>
      </c>
      <c r="D1316" s="20">
        <f>VLOOKUP(C1316,Table8[#All],2,0)</f>
        <v>0</v>
      </c>
      <c r="E1316" s="20" t="s">
        <v>92</v>
      </c>
      <c r="F1316" s="20">
        <f>VLOOKUP(E1316,Table9[#All],2,0)</f>
        <v>0</v>
      </c>
      <c r="G1316" s="20" t="s">
        <v>93</v>
      </c>
      <c r="H1316" s="20">
        <f>VLOOKUP(G1316,Table10[#All],2,0)</f>
        <v>1</v>
      </c>
      <c r="I1316" s="20" t="s">
        <v>98</v>
      </c>
      <c r="J1316" s="20">
        <f>VLOOKUP(I1316,Table11[#All],2,0)</f>
        <v>1</v>
      </c>
      <c r="K1316" s="20" t="s">
        <v>98</v>
      </c>
      <c r="L1316" s="20">
        <f>VLOOKUP(K1316,Table12[#All],2,0)</f>
        <v>0</v>
      </c>
      <c r="M1316" s="20" t="s">
        <v>126</v>
      </c>
      <c r="N1316" s="20">
        <f>VLOOKUP(M1316,Table13[#All],2,0)</f>
        <v>0</v>
      </c>
      <c r="O1316" s="20" t="s">
        <v>98</v>
      </c>
      <c r="P1316" s="20">
        <f>VLOOKUP(O1316,Table14[#All],2,0)</f>
        <v>1</v>
      </c>
      <c r="Q1316" s="20" t="s">
        <v>104</v>
      </c>
      <c r="R1316" s="20">
        <f>VLOOKUP(Q1316,Table16[#All],2,0)</f>
        <v>0</v>
      </c>
      <c r="S1316" s="20" t="s">
        <v>111</v>
      </c>
      <c r="T1316" s="20">
        <f>VLOOKUP(S1316,Table17[#All],2,0)</f>
        <v>0</v>
      </c>
      <c r="U1316" s="21">
        <v>119000</v>
      </c>
    </row>
    <row r="1317" spans="1:21">
      <c r="A1317" s="22" t="s">
        <v>89</v>
      </c>
      <c r="B1317" s="20">
        <f>VLOOKUP(A1317,Table7[#All],2,)</f>
        <v>11</v>
      </c>
      <c r="C1317" s="23" t="s">
        <v>91</v>
      </c>
      <c r="D1317" s="20">
        <f>VLOOKUP(C1317,Table8[#All],2,0)</f>
        <v>0</v>
      </c>
      <c r="E1317" s="23" t="s">
        <v>92</v>
      </c>
      <c r="F1317" s="20">
        <f>VLOOKUP(E1317,Table9[#All],2,0)</f>
        <v>0</v>
      </c>
      <c r="G1317" s="23" t="s">
        <v>122</v>
      </c>
      <c r="H1317" s="20">
        <f>VLOOKUP(G1317,Table10[#All],2,0)</f>
        <v>0</v>
      </c>
      <c r="I1317" s="23" t="s">
        <v>139</v>
      </c>
      <c r="J1317" s="20">
        <f>VLOOKUP(I1317,Table11[#All],2,0)</f>
        <v>4</v>
      </c>
      <c r="K1317" s="23" t="s">
        <v>98</v>
      </c>
      <c r="L1317" s="20">
        <f>VLOOKUP(K1317,Table12[#All],2,0)</f>
        <v>0</v>
      </c>
      <c r="M1317" s="23" t="s">
        <v>98</v>
      </c>
      <c r="N1317" s="20">
        <f>VLOOKUP(M1317,Table13[#All],2,0)</f>
        <v>2</v>
      </c>
      <c r="O1317" s="23" t="s">
        <v>98</v>
      </c>
      <c r="P1317" s="20">
        <f>VLOOKUP(O1317,Table14[#All],2,0)</f>
        <v>1</v>
      </c>
      <c r="Q1317" s="23" t="s">
        <v>104</v>
      </c>
      <c r="R1317" s="20">
        <f>VLOOKUP(Q1317,Table16[#All],2,0)</f>
        <v>0</v>
      </c>
      <c r="S1317" s="23" t="s">
        <v>111</v>
      </c>
      <c r="T1317" s="20">
        <f>VLOOKUP(S1317,Table17[#All],2,0)</f>
        <v>0</v>
      </c>
      <c r="U1317" s="24">
        <v>206900</v>
      </c>
    </row>
    <row r="1318" spans="1:21">
      <c r="A1318" s="19" t="s">
        <v>209</v>
      </c>
      <c r="B1318" s="20">
        <f>VLOOKUP(A1318,Table7[#All],2,)</f>
        <v>0</v>
      </c>
      <c r="C1318" s="20" t="s">
        <v>91</v>
      </c>
      <c r="D1318" s="20">
        <f>VLOOKUP(C1318,Table8[#All],2,0)</f>
        <v>0</v>
      </c>
      <c r="E1318" s="20" t="s">
        <v>92</v>
      </c>
      <c r="F1318" s="20">
        <f>VLOOKUP(E1318,Table9[#All],2,0)</f>
        <v>0</v>
      </c>
      <c r="G1318" s="20" t="s">
        <v>93</v>
      </c>
      <c r="H1318" s="20">
        <f>VLOOKUP(G1318,Table10[#All],2,0)</f>
        <v>1</v>
      </c>
      <c r="I1318" s="20" t="s">
        <v>126</v>
      </c>
      <c r="J1318" s="20">
        <f>VLOOKUP(I1318,Table11[#All],2,0)</f>
        <v>2</v>
      </c>
      <c r="K1318" s="20" t="s">
        <v>98</v>
      </c>
      <c r="L1318" s="20">
        <f>VLOOKUP(K1318,Table12[#All],2,0)</f>
        <v>0</v>
      </c>
      <c r="M1318" s="20" t="s">
        <v>126</v>
      </c>
      <c r="N1318" s="20">
        <f>VLOOKUP(M1318,Table13[#All],2,0)</f>
        <v>0</v>
      </c>
      <c r="O1318" s="20" t="s">
        <v>126</v>
      </c>
      <c r="P1318" s="20">
        <f>VLOOKUP(O1318,Table14[#All],2,0)</f>
        <v>2</v>
      </c>
      <c r="Q1318" s="20" t="s">
        <v>104</v>
      </c>
      <c r="R1318" s="20">
        <f>VLOOKUP(Q1318,Table16[#All],2,0)</f>
        <v>0</v>
      </c>
      <c r="S1318" s="20" t="s">
        <v>111</v>
      </c>
      <c r="T1318" s="20">
        <f>VLOOKUP(S1318,Table17[#All],2,0)</f>
        <v>0</v>
      </c>
      <c r="U1318" s="21">
        <v>295493</v>
      </c>
    </row>
    <row r="1319" spans="1:21">
      <c r="A1319" s="22" t="s">
        <v>163</v>
      </c>
      <c r="B1319" s="20">
        <f>VLOOKUP(A1319,Table7[#All],2,)</f>
        <v>5</v>
      </c>
      <c r="C1319" s="23" t="s">
        <v>91</v>
      </c>
      <c r="D1319" s="20">
        <f>VLOOKUP(C1319,Table8[#All],2,0)</f>
        <v>0</v>
      </c>
      <c r="E1319" s="23" t="s">
        <v>129</v>
      </c>
      <c r="F1319" s="20">
        <f>VLOOKUP(E1319,Table9[#All],2,0)</f>
        <v>3</v>
      </c>
      <c r="G1319" s="23" t="s">
        <v>93</v>
      </c>
      <c r="H1319" s="20">
        <f>VLOOKUP(G1319,Table10[#All],2,0)</f>
        <v>1</v>
      </c>
      <c r="I1319" s="23" t="s">
        <v>126</v>
      </c>
      <c r="J1319" s="20">
        <f>VLOOKUP(I1319,Table11[#All],2,0)</f>
        <v>2</v>
      </c>
      <c r="K1319" s="23" t="s">
        <v>119</v>
      </c>
      <c r="L1319" s="20">
        <f>VLOOKUP(K1319,Table12[#All],2,0)</f>
        <v>1</v>
      </c>
      <c r="M1319" s="23" t="s">
        <v>126</v>
      </c>
      <c r="N1319" s="20">
        <f>VLOOKUP(M1319,Table13[#All],2,0)</f>
        <v>0</v>
      </c>
      <c r="O1319" s="23" t="s">
        <v>119</v>
      </c>
      <c r="P1319" s="20">
        <f>VLOOKUP(O1319,Table14[#All],2,0)</f>
        <v>0</v>
      </c>
      <c r="Q1319" s="23" t="s">
        <v>104</v>
      </c>
      <c r="R1319" s="20">
        <f>VLOOKUP(Q1319,Table16[#All],2,0)</f>
        <v>0</v>
      </c>
      <c r="S1319" s="23" t="s">
        <v>150</v>
      </c>
      <c r="T1319" s="20">
        <f>VLOOKUP(S1319,Table17[#All],2,0)</f>
        <v>2</v>
      </c>
      <c r="U1319" s="24">
        <v>208900</v>
      </c>
    </row>
    <row r="1320" spans="1:21">
      <c r="A1320" s="19" t="s">
        <v>209</v>
      </c>
      <c r="B1320" s="20">
        <f>VLOOKUP(A1320,Table7[#All],2,)</f>
        <v>0</v>
      </c>
      <c r="C1320" s="20" t="s">
        <v>91</v>
      </c>
      <c r="D1320" s="20">
        <f>VLOOKUP(C1320,Table8[#All],2,0)</f>
        <v>0</v>
      </c>
      <c r="E1320" s="20" t="s">
        <v>92</v>
      </c>
      <c r="F1320" s="20">
        <f>VLOOKUP(E1320,Table9[#All],2,0)</f>
        <v>0</v>
      </c>
      <c r="G1320" s="20" t="s">
        <v>93</v>
      </c>
      <c r="H1320" s="20">
        <f>VLOOKUP(G1320,Table10[#All],2,0)</f>
        <v>1</v>
      </c>
      <c r="I1320" s="20" t="s">
        <v>119</v>
      </c>
      <c r="J1320" s="20">
        <f>VLOOKUP(I1320,Table11[#All],2,0)</f>
        <v>0</v>
      </c>
      <c r="K1320" s="20" t="s">
        <v>98</v>
      </c>
      <c r="L1320" s="20">
        <f>VLOOKUP(K1320,Table12[#All],2,0)</f>
        <v>0</v>
      </c>
      <c r="M1320" s="20" t="s">
        <v>126</v>
      </c>
      <c r="N1320" s="20">
        <f>VLOOKUP(M1320,Table13[#All],2,0)</f>
        <v>0</v>
      </c>
      <c r="O1320" s="20" t="s">
        <v>119</v>
      </c>
      <c r="P1320" s="20">
        <f>VLOOKUP(O1320,Table14[#All],2,0)</f>
        <v>0</v>
      </c>
      <c r="Q1320" s="20" t="s">
        <v>104</v>
      </c>
      <c r="R1320" s="20">
        <f>VLOOKUP(Q1320,Table16[#All],2,0)</f>
        <v>0</v>
      </c>
      <c r="S1320" s="20" t="s">
        <v>111</v>
      </c>
      <c r="T1320" s="20">
        <f>VLOOKUP(S1320,Table17[#All],2,0)</f>
        <v>0</v>
      </c>
      <c r="U1320" s="21">
        <v>275000</v>
      </c>
    </row>
    <row r="1321" spans="1:21">
      <c r="A1321" s="22" t="s">
        <v>206</v>
      </c>
      <c r="B1321" s="20">
        <f>VLOOKUP(A1321,Table7[#All],2,)</f>
        <v>15</v>
      </c>
      <c r="C1321" s="23" t="s">
        <v>91</v>
      </c>
      <c r="D1321" s="20">
        <f>VLOOKUP(C1321,Table8[#All],2,0)</f>
        <v>0</v>
      </c>
      <c r="E1321" s="23" t="s">
        <v>92</v>
      </c>
      <c r="F1321" s="20">
        <f>VLOOKUP(E1321,Table9[#All],2,0)</f>
        <v>0</v>
      </c>
      <c r="G1321" s="23" t="s">
        <v>93</v>
      </c>
      <c r="H1321" s="20">
        <f>VLOOKUP(G1321,Table10[#All],2,0)</f>
        <v>1</v>
      </c>
      <c r="I1321" s="23" t="s">
        <v>98</v>
      </c>
      <c r="J1321" s="20">
        <f>VLOOKUP(I1321,Table11[#All],2,0)</f>
        <v>1</v>
      </c>
      <c r="K1321" s="23" t="s">
        <v>98</v>
      </c>
      <c r="L1321" s="20">
        <f>VLOOKUP(K1321,Table12[#All],2,0)</f>
        <v>0</v>
      </c>
      <c r="M1321" s="23" t="s">
        <v>126</v>
      </c>
      <c r="N1321" s="20">
        <f>VLOOKUP(M1321,Table13[#All],2,0)</f>
        <v>0</v>
      </c>
      <c r="O1321" s="23" t="s">
        <v>98</v>
      </c>
      <c r="P1321" s="20">
        <f>VLOOKUP(O1321,Table14[#All],2,0)</f>
        <v>1</v>
      </c>
      <c r="Q1321" s="23" t="s">
        <v>104</v>
      </c>
      <c r="R1321" s="20">
        <f>VLOOKUP(Q1321,Table16[#All],2,0)</f>
        <v>0</v>
      </c>
      <c r="S1321" s="23" t="s">
        <v>111</v>
      </c>
      <c r="T1321" s="20">
        <f>VLOOKUP(S1321,Table17[#All],2,0)</f>
        <v>0</v>
      </c>
      <c r="U1321" s="24">
        <v>111000</v>
      </c>
    </row>
    <row r="1322" spans="1:21">
      <c r="A1322" s="19" t="s">
        <v>89</v>
      </c>
      <c r="B1322" s="20">
        <f>VLOOKUP(A1322,Table7[#All],2,)</f>
        <v>11</v>
      </c>
      <c r="C1322" s="20" t="s">
        <v>91</v>
      </c>
      <c r="D1322" s="20">
        <f>VLOOKUP(C1322,Table8[#All],2,0)</f>
        <v>0</v>
      </c>
      <c r="E1322" s="20" t="s">
        <v>92</v>
      </c>
      <c r="F1322" s="20">
        <f>VLOOKUP(E1322,Table9[#All],2,0)</f>
        <v>0</v>
      </c>
      <c r="G1322" s="20" t="s">
        <v>93</v>
      </c>
      <c r="H1322" s="20">
        <f>VLOOKUP(G1322,Table10[#All],2,0)</f>
        <v>1</v>
      </c>
      <c r="I1322" s="20" t="s">
        <v>98</v>
      </c>
      <c r="J1322" s="20">
        <f>VLOOKUP(I1322,Table11[#All],2,0)</f>
        <v>1</v>
      </c>
      <c r="K1322" s="20" t="s">
        <v>98</v>
      </c>
      <c r="L1322" s="20">
        <f>VLOOKUP(K1322,Table12[#All],2,0)</f>
        <v>0</v>
      </c>
      <c r="M1322" s="20" t="s">
        <v>119</v>
      </c>
      <c r="N1322" s="20">
        <f>VLOOKUP(M1322,Table13[#All],2,0)</f>
        <v>1</v>
      </c>
      <c r="O1322" s="20" t="s">
        <v>98</v>
      </c>
      <c r="P1322" s="20">
        <f>VLOOKUP(O1322,Table14[#All],2,0)</f>
        <v>1</v>
      </c>
      <c r="Q1322" s="20" t="s">
        <v>104</v>
      </c>
      <c r="R1322" s="20">
        <f>VLOOKUP(Q1322,Table16[#All],2,0)</f>
        <v>0</v>
      </c>
      <c r="S1322" s="20" t="s">
        <v>111</v>
      </c>
      <c r="T1322" s="20">
        <f>VLOOKUP(S1322,Table17[#All],2,0)</f>
        <v>0</v>
      </c>
      <c r="U1322" s="21">
        <v>156500</v>
      </c>
    </row>
    <row r="1323" spans="1:21">
      <c r="A1323" s="22" t="s">
        <v>197</v>
      </c>
      <c r="B1323" s="20">
        <f>VLOOKUP(A1323,Table7[#All],2,)</f>
        <v>8</v>
      </c>
      <c r="C1323" s="23" t="s">
        <v>90</v>
      </c>
      <c r="D1323" s="20">
        <f>VLOOKUP(C1323,Table8[#All],2,0)</f>
        <v>1</v>
      </c>
      <c r="E1323" s="23" t="s">
        <v>92</v>
      </c>
      <c r="F1323" s="20">
        <f>VLOOKUP(E1323,Table9[#All],2,0)</f>
        <v>0</v>
      </c>
      <c r="G1323" s="23" t="s">
        <v>93</v>
      </c>
      <c r="H1323" s="20">
        <f>VLOOKUP(G1323,Table10[#All],2,0)</f>
        <v>1</v>
      </c>
      <c r="I1323" s="23" t="s">
        <v>83</v>
      </c>
      <c r="J1323" s="20">
        <f>VLOOKUP(I1323,Table11[#All],2,0)</f>
        <v>3</v>
      </c>
      <c r="K1323" s="23" t="s">
        <v>83</v>
      </c>
      <c r="L1323" s="20">
        <f>VLOOKUP(K1323,Table12[#All],2,0)</f>
        <v>2</v>
      </c>
      <c r="M1323" s="23" t="s">
        <v>98</v>
      </c>
      <c r="N1323" s="20">
        <f>VLOOKUP(M1323,Table13[#All],2,0)</f>
        <v>2</v>
      </c>
      <c r="O1323" s="23" t="s">
        <v>98</v>
      </c>
      <c r="P1323" s="20">
        <f>VLOOKUP(O1323,Table14[#All],2,0)</f>
        <v>1</v>
      </c>
      <c r="Q1323" s="23" t="s">
        <v>104</v>
      </c>
      <c r="R1323" s="20">
        <f>VLOOKUP(Q1323,Table16[#All],2,0)</f>
        <v>0</v>
      </c>
      <c r="S1323" s="23" t="s">
        <v>111</v>
      </c>
      <c r="T1323" s="20">
        <f>VLOOKUP(S1323,Table17[#All],2,0)</f>
        <v>0</v>
      </c>
      <c r="U1323" s="24">
        <v>72500</v>
      </c>
    </row>
    <row r="1324" spans="1:21">
      <c r="A1324" s="19" t="s">
        <v>162</v>
      </c>
      <c r="B1324" s="20">
        <f>VLOOKUP(A1324,Table7[#All],2,)</f>
        <v>3</v>
      </c>
      <c r="C1324" s="20" t="s">
        <v>91</v>
      </c>
      <c r="D1324" s="20">
        <f>VLOOKUP(C1324,Table8[#All],2,0)</f>
        <v>0</v>
      </c>
      <c r="E1324" s="20" t="s">
        <v>92</v>
      </c>
      <c r="F1324" s="20">
        <f>VLOOKUP(E1324,Table9[#All],2,0)</f>
        <v>0</v>
      </c>
      <c r="G1324" s="20" t="s">
        <v>122</v>
      </c>
      <c r="H1324" s="20">
        <f>VLOOKUP(G1324,Table10[#All],2,0)</f>
        <v>0</v>
      </c>
      <c r="I1324" s="20" t="s">
        <v>119</v>
      </c>
      <c r="J1324" s="20">
        <f>VLOOKUP(I1324,Table11[#All],2,0)</f>
        <v>0</v>
      </c>
      <c r="K1324" s="20" t="s">
        <v>98</v>
      </c>
      <c r="L1324" s="20">
        <f>VLOOKUP(K1324,Table12[#All],2,0)</f>
        <v>0</v>
      </c>
      <c r="M1324" s="20" t="s">
        <v>126</v>
      </c>
      <c r="N1324" s="20">
        <f>VLOOKUP(M1324,Table13[#All],2,0)</f>
        <v>0</v>
      </c>
      <c r="O1324" s="20" t="s">
        <v>119</v>
      </c>
      <c r="P1324" s="20">
        <f>VLOOKUP(O1324,Table14[#All],2,0)</f>
        <v>0</v>
      </c>
      <c r="Q1324" s="20" t="s">
        <v>104</v>
      </c>
      <c r="R1324" s="20">
        <f>VLOOKUP(Q1324,Table16[#All],2,0)</f>
        <v>0</v>
      </c>
      <c r="S1324" s="20" t="s">
        <v>111</v>
      </c>
      <c r="T1324" s="20">
        <f>VLOOKUP(S1324,Table17[#All],2,0)</f>
        <v>0</v>
      </c>
      <c r="U1324" s="21">
        <v>190000</v>
      </c>
    </row>
    <row r="1325" spans="1:21">
      <c r="A1325" s="22" t="s">
        <v>197</v>
      </c>
      <c r="B1325" s="20">
        <f>VLOOKUP(A1325,Table7[#All],2,)</f>
        <v>8</v>
      </c>
      <c r="C1325" s="23" t="s">
        <v>91</v>
      </c>
      <c r="D1325" s="20">
        <f>VLOOKUP(C1325,Table8[#All],2,0)</f>
        <v>0</v>
      </c>
      <c r="E1325" s="23" t="s">
        <v>92</v>
      </c>
      <c r="F1325" s="20">
        <f>VLOOKUP(E1325,Table9[#All],2,0)</f>
        <v>0</v>
      </c>
      <c r="G1325" s="23" t="s">
        <v>93</v>
      </c>
      <c r="H1325" s="20">
        <f>VLOOKUP(G1325,Table10[#All],2,0)</f>
        <v>1</v>
      </c>
      <c r="I1325" s="23" t="s">
        <v>98</v>
      </c>
      <c r="J1325" s="20">
        <f>VLOOKUP(I1325,Table11[#All],2,0)</f>
        <v>1</v>
      </c>
      <c r="K1325" s="23" t="s">
        <v>98</v>
      </c>
      <c r="L1325" s="20">
        <f>VLOOKUP(K1325,Table12[#All],2,0)</f>
        <v>0</v>
      </c>
      <c r="M1325" s="23" t="s">
        <v>119</v>
      </c>
      <c r="N1325" s="20">
        <f>VLOOKUP(M1325,Table13[#All],2,0)</f>
        <v>1</v>
      </c>
      <c r="O1325" s="23" t="s">
        <v>139</v>
      </c>
      <c r="P1325" s="20">
        <f>VLOOKUP(O1325,Table14[#All],2,0)</f>
        <v>3</v>
      </c>
      <c r="Q1325" s="23" t="s">
        <v>104</v>
      </c>
      <c r="R1325" s="20">
        <f>VLOOKUP(Q1325,Table16[#All],2,0)</f>
        <v>0</v>
      </c>
      <c r="S1325" s="23" t="s">
        <v>111</v>
      </c>
      <c r="T1325" s="20">
        <f>VLOOKUP(S1325,Table17[#All],2,0)</f>
        <v>0</v>
      </c>
      <c r="U1325" s="24">
        <v>82500</v>
      </c>
    </row>
    <row r="1326" spans="1:21">
      <c r="A1326" s="19" t="s">
        <v>163</v>
      </c>
      <c r="B1326" s="20">
        <f>VLOOKUP(A1326,Table7[#All],2,)</f>
        <v>5</v>
      </c>
      <c r="C1326" s="20" t="s">
        <v>91</v>
      </c>
      <c r="D1326" s="20">
        <f>VLOOKUP(C1326,Table8[#All],2,0)</f>
        <v>0</v>
      </c>
      <c r="E1326" s="20" t="s">
        <v>92</v>
      </c>
      <c r="F1326" s="20">
        <f>VLOOKUP(E1326,Table9[#All],2,0)</f>
        <v>0</v>
      </c>
      <c r="G1326" s="20" t="s">
        <v>93</v>
      </c>
      <c r="H1326" s="20">
        <f>VLOOKUP(G1326,Table10[#All],2,0)</f>
        <v>1</v>
      </c>
      <c r="I1326" s="20" t="s">
        <v>126</v>
      </c>
      <c r="J1326" s="20">
        <f>VLOOKUP(I1326,Table11[#All],2,0)</f>
        <v>2</v>
      </c>
      <c r="K1326" s="20" t="s">
        <v>98</v>
      </c>
      <c r="L1326" s="20">
        <f>VLOOKUP(K1326,Table12[#All],2,0)</f>
        <v>0</v>
      </c>
      <c r="M1326" s="20" t="s">
        <v>126</v>
      </c>
      <c r="N1326" s="20">
        <f>VLOOKUP(M1326,Table13[#All],2,0)</f>
        <v>0</v>
      </c>
      <c r="O1326" s="20" t="s">
        <v>119</v>
      </c>
      <c r="P1326" s="20">
        <f>VLOOKUP(O1326,Table14[#All],2,0)</f>
        <v>0</v>
      </c>
      <c r="Q1326" s="20" t="s">
        <v>104</v>
      </c>
      <c r="R1326" s="20">
        <f>VLOOKUP(Q1326,Table16[#All],2,0)</f>
        <v>0</v>
      </c>
      <c r="S1326" s="20" t="s">
        <v>150</v>
      </c>
      <c r="T1326" s="20">
        <f>VLOOKUP(S1326,Table17[#All],2,0)</f>
        <v>2</v>
      </c>
      <c r="U1326" s="21">
        <v>147000</v>
      </c>
    </row>
    <row r="1327" spans="1:21">
      <c r="A1327" s="22" t="s">
        <v>214</v>
      </c>
      <c r="B1327" s="20">
        <f>VLOOKUP(A1327,Table7[#All],2,)</f>
        <v>13</v>
      </c>
      <c r="C1327" s="23" t="s">
        <v>91</v>
      </c>
      <c r="D1327" s="20">
        <f>VLOOKUP(C1327,Table8[#All],2,0)</f>
        <v>0</v>
      </c>
      <c r="E1327" s="23" t="s">
        <v>92</v>
      </c>
      <c r="F1327" s="20">
        <f>VLOOKUP(E1327,Table9[#All],2,0)</f>
        <v>0</v>
      </c>
      <c r="G1327" s="23" t="s">
        <v>93</v>
      </c>
      <c r="H1327" s="20">
        <f>VLOOKUP(G1327,Table10[#All],2,0)</f>
        <v>1</v>
      </c>
      <c r="I1327" s="23" t="s">
        <v>98</v>
      </c>
      <c r="J1327" s="20">
        <f>VLOOKUP(I1327,Table11[#All],2,0)</f>
        <v>1</v>
      </c>
      <c r="K1327" s="23" t="s">
        <v>139</v>
      </c>
      <c r="L1327" s="20">
        <f>VLOOKUP(K1327,Table12[#All],2,0)</f>
        <v>3</v>
      </c>
      <c r="M1327" s="23" t="s">
        <v>139</v>
      </c>
      <c r="N1327" s="20">
        <f>VLOOKUP(M1327,Table13[#All],2,0)</f>
        <v>3</v>
      </c>
      <c r="O1327" s="23" t="s">
        <v>98</v>
      </c>
      <c r="P1327" s="20">
        <f>VLOOKUP(O1327,Table14[#All],2,0)</f>
        <v>1</v>
      </c>
      <c r="Q1327" s="23" t="s">
        <v>167</v>
      </c>
      <c r="R1327" s="20">
        <f>VLOOKUP(Q1327,Table16[#All],2,0)</f>
        <v>1</v>
      </c>
      <c r="S1327" s="23" t="s">
        <v>111</v>
      </c>
      <c r="T1327" s="20">
        <f>VLOOKUP(S1327,Table17[#All],2,0)</f>
        <v>0</v>
      </c>
      <c r="U1327" s="24">
        <v>55000</v>
      </c>
    </row>
    <row r="1328" spans="1:21">
      <c r="A1328" s="19" t="s">
        <v>206</v>
      </c>
      <c r="B1328" s="20">
        <f>VLOOKUP(A1328,Table7[#All],2,)</f>
        <v>15</v>
      </c>
      <c r="C1328" s="20" t="s">
        <v>91</v>
      </c>
      <c r="D1328" s="20">
        <f>VLOOKUP(C1328,Table8[#All],2,0)</f>
        <v>0</v>
      </c>
      <c r="E1328" s="20" t="s">
        <v>92</v>
      </c>
      <c r="F1328" s="20">
        <f>VLOOKUP(E1328,Table9[#All],2,0)</f>
        <v>0</v>
      </c>
      <c r="G1328" s="20" t="s">
        <v>93</v>
      </c>
      <c r="H1328" s="20">
        <f>VLOOKUP(G1328,Table10[#All],2,0)</f>
        <v>1</v>
      </c>
      <c r="I1328" s="20" t="s">
        <v>98</v>
      </c>
      <c r="J1328" s="20">
        <f>VLOOKUP(I1328,Table11[#All],2,0)</f>
        <v>1</v>
      </c>
      <c r="K1328" s="20" t="s">
        <v>98</v>
      </c>
      <c r="L1328" s="20">
        <f>VLOOKUP(K1328,Table12[#All],2,0)</f>
        <v>0</v>
      </c>
      <c r="M1328" s="20" t="s">
        <v>126</v>
      </c>
      <c r="N1328" s="20">
        <f>VLOOKUP(M1328,Table13[#All],2,0)</f>
        <v>0</v>
      </c>
      <c r="O1328" s="20" t="s">
        <v>119</v>
      </c>
      <c r="P1328" s="20">
        <f>VLOOKUP(O1328,Table14[#All],2,0)</f>
        <v>0</v>
      </c>
      <c r="Q1328" s="20" t="s">
        <v>104</v>
      </c>
      <c r="R1328" s="20">
        <f>VLOOKUP(Q1328,Table16[#All],2,0)</f>
        <v>0</v>
      </c>
      <c r="S1328" s="20" t="s">
        <v>111</v>
      </c>
      <c r="T1328" s="20">
        <f>VLOOKUP(S1328,Table17[#All],2,0)</f>
        <v>0</v>
      </c>
      <c r="U1328" s="21">
        <v>79000</v>
      </c>
    </row>
    <row r="1329" spans="1:21">
      <c r="A1329" s="22" t="s">
        <v>217</v>
      </c>
      <c r="B1329" s="20">
        <f>VLOOKUP(A1329,Table7[#All],2,)</f>
        <v>4</v>
      </c>
      <c r="C1329" s="23" t="s">
        <v>91</v>
      </c>
      <c r="D1329" s="20">
        <f>VLOOKUP(C1329,Table8[#All],2,0)</f>
        <v>0</v>
      </c>
      <c r="E1329" s="23" t="s">
        <v>92</v>
      </c>
      <c r="F1329" s="20">
        <f>VLOOKUP(E1329,Table9[#All],2,0)</f>
        <v>0</v>
      </c>
      <c r="G1329" s="23" t="s">
        <v>93</v>
      </c>
      <c r="H1329" s="20">
        <f>VLOOKUP(G1329,Table10[#All],2,0)</f>
        <v>1</v>
      </c>
      <c r="I1329" s="23" t="s">
        <v>98</v>
      </c>
      <c r="J1329" s="20">
        <f>VLOOKUP(I1329,Table11[#All],2,0)</f>
        <v>1</v>
      </c>
      <c r="K1329" s="23" t="s">
        <v>98</v>
      </c>
      <c r="L1329" s="20">
        <f>VLOOKUP(K1329,Table12[#All],2,0)</f>
        <v>0</v>
      </c>
      <c r="M1329" s="23" t="s">
        <v>126</v>
      </c>
      <c r="N1329" s="20">
        <f>VLOOKUP(M1329,Table13[#All],2,0)</f>
        <v>0</v>
      </c>
      <c r="O1329" s="23" t="s">
        <v>119</v>
      </c>
      <c r="P1329" s="20">
        <f>VLOOKUP(O1329,Table14[#All],2,0)</f>
        <v>0</v>
      </c>
      <c r="Q1329" s="23" t="s">
        <v>104</v>
      </c>
      <c r="R1329" s="20">
        <f>VLOOKUP(Q1329,Table16[#All],2,0)</f>
        <v>0</v>
      </c>
      <c r="S1329" s="23" t="s">
        <v>111</v>
      </c>
      <c r="T1329" s="20">
        <f>VLOOKUP(S1329,Table17[#All],2,0)</f>
        <v>0</v>
      </c>
      <c r="U1329" s="24">
        <v>130500</v>
      </c>
    </row>
    <row r="1330" spans="1:21">
      <c r="A1330" s="19" t="s">
        <v>188</v>
      </c>
      <c r="B1330" s="20">
        <f>VLOOKUP(A1330,Table7[#All],2,)</f>
        <v>7</v>
      </c>
      <c r="C1330" s="20" t="s">
        <v>91</v>
      </c>
      <c r="D1330" s="20">
        <f>VLOOKUP(C1330,Table8[#All],2,0)</f>
        <v>0</v>
      </c>
      <c r="E1330" s="20" t="s">
        <v>92</v>
      </c>
      <c r="F1330" s="20">
        <f>VLOOKUP(E1330,Table9[#All],2,0)</f>
        <v>0</v>
      </c>
      <c r="G1330" s="20" t="s">
        <v>176</v>
      </c>
      <c r="H1330" s="20">
        <f>VLOOKUP(G1330,Table10[#All],2,0)</f>
        <v>2</v>
      </c>
      <c r="I1330" s="20" t="s">
        <v>119</v>
      </c>
      <c r="J1330" s="20">
        <f>VLOOKUP(I1330,Table11[#All],2,0)</f>
        <v>0</v>
      </c>
      <c r="K1330" s="20" t="s">
        <v>98</v>
      </c>
      <c r="L1330" s="20">
        <f>VLOOKUP(K1330,Table12[#All],2,0)</f>
        <v>0</v>
      </c>
      <c r="M1330" s="20" t="s">
        <v>126</v>
      </c>
      <c r="N1330" s="20">
        <f>VLOOKUP(M1330,Table13[#All],2,0)</f>
        <v>0</v>
      </c>
      <c r="O1330" s="20" t="s">
        <v>98</v>
      </c>
      <c r="P1330" s="20">
        <f>VLOOKUP(O1330,Table14[#All],2,0)</f>
        <v>1</v>
      </c>
      <c r="Q1330" s="20" t="s">
        <v>104</v>
      </c>
      <c r="R1330" s="20">
        <f>VLOOKUP(Q1330,Table16[#All],2,0)</f>
        <v>0</v>
      </c>
      <c r="S1330" s="20" t="s">
        <v>111</v>
      </c>
      <c r="T1330" s="20">
        <f>VLOOKUP(S1330,Table17[#All],2,0)</f>
        <v>0</v>
      </c>
      <c r="U1330" s="21">
        <v>256000</v>
      </c>
    </row>
    <row r="1331" spans="1:21">
      <c r="A1331" s="22" t="s">
        <v>121</v>
      </c>
      <c r="B1331" s="20">
        <f>VLOOKUP(A1331,Table7[#All],2,)</f>
        <v>17</v>
      </c>
      <c r="C1331" s="23" t="s">
        <v>91</v>
      </c>
      <c r="D1331" s="20">
        <f>VLOOKUP(C1331,Table8[#All],2,0)</f>
        <v>0</v>
      </c>
      <c r="E1331" s="23" t="s">
        <v>92</v>
      </c>
      <c r="F1331" s="20">
        <f>VLOOKUP(E1331,Table9[#All],2,0)</f>
        <v>0</v>
      </c>
      <c r="G1331" s="23" t="s">
        <v>122</v>
      </c>
      <c r="H1331" s="20">
        <f>VLOOKUP(G1331,Table10[#All],2,0)</f>
        <v>0</v>
      </c>
      <c r="I1331" s="23" t="s">
        <v>119</v>
      </c>
      <c r="J1331" s="20">
        <f>VLOOKUP(I1331,Table11[#All],2,0)</f>
        <v>0</v>
      </c>
      <c r="K1331" s="23" t="s">
        <v>98</v>
      </c>
      <c r="L1331" s="20">
        <f>VLOOKUP(K1331,Table12[#All],2,0)</f>
        <v>0</v>
      </c>
      <c r="M1331" s="23" t="s">
        <v>119</v>
      </c>
      <c r="N1331" s="20">
        <f>VLOOKUP(M1331,Table13[#All],2,0)</f>
        <v>1</v>
      </c>
      <c r="O1331" s="23" t="s">
        <v>98</v>
      </c>
      <c r="P1331" s="20">
        <f>VLOOKUP(O1331,Table14[#All],2,0)</f>
        <v>1</v>
      </c>
      <c r="Q1331" s="23" t="s">
        <v>104</v>
      </c>
      <c r="R1331" s="20">
        <f>VLOOKUP(Q1331,Table16[#All],2,0)</f>
        <v>0</v>
      </c>
      <c r="S1331" s="23" t="s">
        <v>111</v>
      </c>
      <c r="T1331" s="20">
        <f>VLOOKUP(S1331,Table17[#All],2,0)</f>
        <v>0</v>
      </c>
      <c r="U1331" s="24">
        <v>176500</v>
      </c>
    </row>
    <row r="1332" spans="1:21">
      <c r="A1332" s="19" t="s">
        <v>163</v>
      </c>
      <c r="B1332" s="20">
        <f>VLOOKUP(A1332,Table7[#All],2,)</f>
        <v>5</v>
      </c>
      <c r="C1332" s="20" t="s">
        <v>91</v>
      </c>
      <c r="D1332" s="20">
        <f>VLOOKUP(C1332,Table8[#All],2,0)</f>
        <v>0</v>
      </c>
      <c r="E1332" s="20" t="s">
        <v>92</v>
      </c>
      <c r="F1332" s="20">
        <f>VLOOKUP(E1332,Table9[#All],2,0)</f>
        <v>0</v>
      </c>
      <c r="G1332" s="20" t="s">
        <v>93</v>
      </c>
      <c r="H1332" s="20">
        <f>VLOOKUP(G1332,Table10[#All],2,0)</f>
        <v>1</v>
      </c>
      <c r="I1332" s="20" t="s">
        <v>119</v>
      </c>
      <c r="J1332" s="20">
        <f>VLOOKUP(I1332,Table11[#All],2,0)</f>
        <v>0</v>
      </c>
      <c r="K1332" s="20" t="s">
        <v>119</v>
      </c>
      <c r="L1332" s="20">
        <f>VLOOKUP(K1332,Table12[#All],2,0)</f>
        <v>1</v>
      </c>
      <c r="M1332" s="20" t="s">
        <v>126</v>
      </c>
      <c r="N1332" s="20">
        <f>VLOOKUP(M1332,Table13[#All],2,0)</f>
        <v>0</v>
      </c>
      <c r="O1332" s="20" t="s">
        <v>119</v>
      </c>
      <c r="P1332" s="20">
        <f>VLOOKUP(O1332,Table14[#All],2,0)</f>
        <v>0</v>
      </c>
      <c r="Q1332" s="20" t="s">
        <v>104</v>
      </c>
      <c r="R1332" s="20">
        <f>VLOOKUP(Q1332,Table16[#All],2,0)</f>
        <v>0</v>
      </c>
      <c r="S1332" s="20" t="s">
        <v>111</v>
      </c>
      <c r="T1332" s="20">
        <f>VLOOKUP(S1332,Table17[#All],2,0)</f>
        <v>0</v>
      </c>
      <c r="U1332" s="21">
        <v>227000</v>
      </c>
    </row>
    <row r="1333" spans="1:21">
      <c r="A1333" s="22" t="s">
        <v>209</v>
      </c>
      <c r="B1333" s="20">
        <f>VLOOKUP(A1333,Table7[#All],2,)</f>
        <v>0</v>
      </c>
      <c r="C1333" s="23" t="s">
        <v>91</v>
      </c>
      <c r="D1333" s="20">
        <f>VLOOKUP(C1333,Table8[#All],2,0)</f>
        <v>0</v>
      </c>
      <c r="E1333" s="23" t="s">
        <v>92</v>
      </c>
      <c r="F1333" s="20">
        <f>VLOOKUP(E1333,Table9[#All],2,0)</f>
        <v>0</v>
      </c>
      <c r="G1333" s="23" t="s">
        <v>158</v>
      </c>
      <c r="H1333" s="20">
        <f>VLOOKUP(G1333,Table10[#All],2,0)</f>
        <v>5</v>
      </c>
      <c r="I1333" s="23" t="s">
        <v>98</v>
      </c>
      <c r="J1333" s="20">
        <f>VLOOKUP(I1333,Table11[#All],2,0)</f>
        <v>1</v>
      </c>
      <c r="K1333" s="23" t="s">
        <v>98</v>
      </c>
      <c r="L1333" s="20">
        <f>VLOOKUP(K1333,Table12[#All],2,0)</f>
        <v>0</v>
      </c>
      <c r="M1333" s="23" t="s">
        <v>119</v>
      </c>
      <c r="N1333" s="20">
        <f>VLOOKUP(M1333,Table13[#All],2,0)</f>
        <v>1</v>
      </c>
      <c r="O1333" s="23" t="s">
        <v>98</v>
      </c>
      <c r="P1333" s="20">
        <f>VLOOKUP(O1333,Table14[#All],2,0)</f>
        <v>1</v>
      </c>
      <c r="Q1333" s="23" t="s">
        <v>104</v>
      </c>
      <c r="R1333" s="20">
        <f>VLOOKUP(Q1333,Table16[#All],2,0)</f>
        <v>0</v>
      </c>
      <c r="S1333" s="23" t="s">
        <v>111</v>
      </c>
      <c r="T1333" s="20">
        <f>VLOOKUP(S1333,Table17[#All],2,0)</f>
        <v>0</v>
      </c>
      <c r="U1333" s="24">
        <v>132500</v>
      </c>
    </row>
    <row r="1334" spans="1:21">
      <c r="A1334" s="19" t="s">
        <v>206</v>
      </c>
      <c r="B1334" s="20">
        <f>VLOOKUP(A1334,Table7[#All],2,)</f>
        <v>15</v>
      </c>
      <c r="C1334" s="20" t="s">
        <v>91</v>
      </c>
      <c r="D1334" s="20">
        <f>VLOOKUP(C1334,Table8[#All],2,0)</f>
        <v>0</v>
      </c>
      <c r="E1334" s="20" t="s">
        <v>92</v>
      </c>
      <c r="F1334" s="20">
        <f>VLOOKUP(E1334,Table9[#All],2,0)</f>
        <v>0</v>
      </c>
      <c r="G1334" s="20" t="s">
        <v>93</v>
      </c>
      <c r="H1334" s="20">
        <f>VLOOKUP(G1334,Table10[#All],2,0)</f>
        <v>1</v>
      </c>
      <c r="I1334" s="20" t="s">
        <v>98</v>
      </c>
      <c r="J1334" s="20">
        <f>VLOOKUP(I1334,Table11[#All],2,0)</f>
        <v>1</v>
      </c>
      <c r="K1334" s="20" t="s">
        <v>98</v>
      </c>
      <c r="L1334" s="20">
        <f>VLOOKUP(K1334,Table12[#All],2,0)</f>
        <v>0</v>
      </c>
      <c r="M1334" s="20" t="s">
        <v>126</v>
      </c>
      <c r="N1334" s="20">
        <f>VLOOKUP(M1334,Table13[#All],2,0)</f>
        <v>0</v>
      </c>
      <c r="O1334" s="20" t="s">
        <v>98</v>
      </c>
      <c r="P1334" s="20">
        <f>VLOOKUP(O1334,Table14[#All],2,0)</f>
        <v>1</v>
      </c>
      <c r="Q1334" s="20" t="s">
        <v>104</v>
      </c>
      <c r="R1334" s="20">
        <f>VLOOKUP(Q1334,Table16[#All],2,0)</f>
        <v>0</v>
      </c>
      <c r="S1334" s="20" t="s">
        <v>111</v>
      </c>
      <c r="T1334" s="20">
        <f>VLOOKUP(S1334,Table17[#All],2,0)</f>
        <v>0</v>
      </c>
      <c r="U1334" s="21">
        <v>100000</v>
      </c>
    </row>
    <row r="1335" spans="1:21">
      <c r="A1335" s="22" t="s">
        <v>214</v>
      </c>
      <c r="B1335" s="20">
        <f>VLOOKUP(A1335,Table7[#All],2,)</f>
        <v>13</v>
      </c>
      <c r="C1335" s="23" t="s">
        <v>91</v>
      </c>
      <c r="D1335" s="20">
        <f>VLOOKUP(C1335,Table8[#All],2,0)</f>
        <v>0</v>
      </c>
      <c r="E1335" s="23" t="s">
        <v>92</v>
      </c>
      <c r="F1335" s="20">
        <f>VLOOKUP(E1335,Table9[#All],2,0)</f>
        <v>0</v>
      </c>
      <c r="G1335" s="23" t="s">
        <v>176</v>
      </c>
      <c r="H1335" s="20">
        <f>VLOOKUP(G1335,Table10[#All],2,0)</f>
        <v>2</v>
      </c>
      <c r="I1335" s="23" t="s">
        <v>98</v>
      </c>
      <c r="J1335" s="20">
        <f>VLOOKUP(I1335,Table11[#All],2,0)</f>
        <v>1</v>
      </c>
      <c r="K1335" s="23" t="s">
        <v>98</v>
      </c>
      <c r="L1335" s="20">
        <f>VLOOKUP(K1335,Table12[#All],2,0)</f>
        <v>0</v>
      </c>
      <c r="M1335" s="23" t="s">
        <v>126</v>
      </c>
      <c r="N1335" s="20">
        <f>VLOOKUP(M1335,Table13[#All],2,0)</f>
        <v>0</v>
      </c>
      <c r="O1335" s="23" t="s">
        <v>119</v>
      </c>
      <c r="P1335" s="20">
        <f>VLOOKUP(O1335,Table14[#All],2,0)</f>
        <v>0</v>
      </c>
      <c r="Q1335" s="23" t="s">
        <v>104</v>
      </c>
      <c r="R1335" s="20">
        <f>VLOOKUP(Q1335,Table16[#All],2,0)</f>
        <v>0</v>
      </c>
      <c r="S1335" s="23" t="s">
        <v>111</v>
      </c>
      <c r="T1335" s="20">
        <f>VLOOKUP(S1335,Table17[#All],2,0)</f>
        <v>0</v>
      </c>
      <c r="U1335" s="24">
        <v>125500</v>
      </c>
    </row>
    <row r="1336" spans="1:21">
      <c r="A1336" s="19" t="s">
        <v>141</v>
      </c>
      <c r="B1336" s="20">
        <f>VLOOKUP(A1336,Table7[#All],2,)</f>
        <v>22</v>
      </c>
      <c r="C1336" s="20" t="s">
        <v>91</v>
      </c>
      <c r="D1336" s="20">
        <f>VLOOKUP(C1336,Table8[#All],2,0)</f>
        <v>0</v>
      </c>
      <c r="E1336" s="20" t="s">
        <v>129</v>
      </c>
      <c r="F1336" s="20">
        <f>VLOOKUP(E1336,Table9[#All],2,0)</f>
        <v>3</v>
      </c>
      <c r="G1336" s="20" t="s">
        <v>122</v>
      </c>
      <c r="H1336" s="20">
        <f>VLOOKUP(G1336,Table10[#All],2,0)</f>
        <v>0</v>
      </c>
      <c r="I1336" s="20" t="s">
        <v>98</v>
      </c>
      <c r="J1336" s="20">
        <f>VLOOKUP(I1336,Table11[#All],2,0)</f>
        <v>1</v>
      </c>
      <c r="K1336" s="20" t="s">
        <v>98</v>
      </c>
      <c r="L1336" s="20">
        <f>VLOOKUP(K1336,Table12[#All],2,0)</f>
        <v>0</v>
      </c>
      <c r="M1336" s="20" t="s">
        <v>98</v>
      </c>
      <c r="N1336" s="20">
        <f>VLOOKUP(M1336,Table13[#All],2,0)</f>
        <v>2</v>
      </c>
      <c r="O1336" s="20" t="s">
        <v>98</v>
      </c>
      <c r="P1336" s="20">
        <f>VLOOKUP(O1336,Table14[#All],2,0)</f>
        <v>1</v>
      </c>
      <c r="Q1336" s="20" t="s">
        <v>104</v>
      </c>
      <c r="R1336" s="20">
        <f>VLOOKUP(Q1336,Table16[#All],2,0)</f>
        <v>0</v>
      </c>
      <c r="S1336" s="20" t="s">
        <v>111</v>
      </c>
      <c r="T1336" s="20">
        <f>VLOOKUP(S1336,Table17[#All],2,0)</f>
        <v>0</v>
      </c>
      <c r="U1336" s="21">
        <v>125000</v>
      </c>
    </row>
    <row r="1337" spans="1:21">
      <c r="A1337" s="22" t="s">
        <v>175</v>
      </c>
      <c r="B1337" s="20">
        <f>VLOOKUP(A1337,Table7[#All],2,)</f>
        <v>6</v>
      </c>
      <c r="C1337" s="23" t="s">
        <v>91</v>
      </c>
      <c r="D1337" s="20">
        <f>VLOOKUP(C1337,Table8[#All],2,0)</f>
        <v>0</v>
      </c>
      <c r="E1337" s="23" t="s">
        <v>92</v>
      </c>
      <c r="F1337" s="20">
        <f>VLOOKUP(E1337,Table9[#All],2,0)</f>
        <v>0</v>
      </c>
      <c r="G1337" s="23" t="s">
        <v>93</v>
      </c>
      <c r="H1337" s="20">
        <f>VLOOKUP(G1337,Table10[#All],2,0)</f>
        <v>1</v>
      </c>
      <c r="I1337" s="23" t="s">
        <v>119</v>
      </c>
      <c r="J1337" s="20">
        <f>VLOOKUP(I1337,Table11[#All],2,0)</f>
        <v>0</v>
      </c>
      <c r="K1337" s="23" t="s">
        <v>98</v>
      </c>
      <c r="L1337" s="20">
        <f>VLOOKUP(K1337,Table12[#All],2,0)</f>
        <v>0</v>
      </c>
      <c r="M1337" s="23" t="s">
        <v>98</v>
      </c>
      <c r="N1337" s="20">
        <f>VLOOKUP(M1337,Table13[#All],2,0)</f>
        <v>2</v>
      </c>
      <c r="O1337" s="23" t="s">
        <v>98</v>
      </c>
      <c r="P1337" s="20">
        <f>VLOOKUP(O1337,Table14[#All],2,0)</f>
        <v>1</v>
      </c>
      <c r="Q1337" s="23" t="s">
        <v>104</v>
      </c>
      <c r="R1337" s="20">
        <f>VLOOKUP(Q1337,Table16[#All],2,0)</f>
        <v>0</v>
      </c>
      <c r="S1337" s="23" t="s">
        <v>111</v>
      </c>
      <c r="T1337" s="20">
        <f>VLOOKUP(S1337,Table17[#All],2,0)</f>
        <v>0</v>
      </c>
      <c r="U1337" s="24">
        <v>167900</v>
      </c>
    </row>
    <row r="1338" spans="1:21">
      <c r="A1338" s="19" t="s">
        <v>175</v>
      </c>
      <c r="B1338" s="20">
        <f>VLOOKUP(A1338,Table7[#All],2,)</f>
        <v>6</v>
      </c>
      <c r="C1338" s="20" t="s">
        <v>90</v>
      </c>
      <c r="D1338" s="20">
        <f>VLOOKUP(C1338,Table8[#All],2,0)</f>
        <v>1</v>
      </c>
      <c r="E1338" s="20" t="s">
        <v>179</v>
      </c>
      <c r="F1338" s="20">
        <f>VLOOKUP(E1338,Table9[#All],2,0)</f>
        <v>2</v>
      </c>
      <c r="G1338" s="20" t="s">
        <v>93</v>
      </c>
      <c r="H1338" s="20">
        <f>VLOOKUP(G1338,Table10[#All],2,0)</f>
        <v>1</v>
      </c>
      <c r="I1338" s="20" t="s">
        <v>98</v>
      </c>
      <c r="J1338" s="20">
        <f>VLOOKUP(I1338,Table11[#All],2,0)</f>
        <v>1</v>
      </c>
      <c r="K1338" s="20" t="s">
        <v>98</v>
      </c>
      <c r="L1338" s="20">
        <f>VLOOKUP(K1338,Table12[#All],2,0)</f>
        <v>0</v>
      </c>
      <c r="M1338" s="20" t="s">
        <v>98</v>
      </c>
      <c r="N1338" s="20">
        <f>VLOOKUP(M1338,Table13[#All],2,0)</f>
        <v>2</v>
      </c>
      <c r="O1338" s="20" t="s">
        <v>98</v>
      </c>
      <c r="P1338" s="20">
        <f>VLOOKUP(O1338,Table14[#All],2,0)</f>
        <v>1</v>
      </c>
      <c r="Q1338" s="20" t="s">
        <v>104</v>
      </c>
      <c r="R1338" s="20">
        <f>VLOOKUP(Q1338,Table16[#All],2,0)</f>
        <v>0</v>
      </c>
      <c r="S1338" s="20" t="s">
        <v>111</v>
      </c>
      <c r="T1338" s="20">
        <f>VLOOKUP(S1338,Table17[#All],2,0)</f>
        <v>0</v>
      </c>
      <c r="U1338" s="21">
        <v>135000</v>
      </c>
    </row>
    <row r="1339" spans="1:21">
      <c r="A1339" s="22" t="s">
        <v>188</v>
      </c>
      <c r="B1339" s="20">
        <f>VLOOKUP(A1339,Table7[#All],2,)</f>
        <v>7</v>
      </c>
      <c r="C1339" s="23" t="s">
        <v>90</v>
      </c>
      <c r="D1339" s="20">
        <f>VLOOKUP(C1339,Table8[#All],2,0)</f>
        <v>1</v>
      </c>
      <c r="E1339" s="23" t="s">
        <v>92</v>
      </c>
      <c r="F1339" s="20">
        <f>VLOOKUP(E1339,Table9[#All],2,0)</f>
        <v>0</v>
      </c>
      <c r="G1339" s="23" t="s">
        <v>93</v>
      </c>
      <c r="H1339" s="20">
        <f>VLOOKUP(G1339,Table10[#All],2,0)</f>
        <v>1</v>
      </c>
      <c r="I1339" s="23" t="s">
        <v>98</v>
      </c>
      <c r="J1339" s="20">
        <f>VLOOKUP(I1339,Table11[#All],2,0)</f>
        <v>1</v>
      </c>
      <c r="K1339" s="23" t="s">
        <v>98</v>
      </c>
      <c r="L1339" s="20">
        <f>VLOOKUP(K1339,Table12[#All],2,0)</f>
        <v>0</v>
      </c>
      <c r="M1339" s="23" t="s">
        <v>139</v>
      </c>
      <c r="N1339" s="20">
        <f>VLOOKUP(M1339,Table13[#All],2,0)</f>
        <v>3</v>
      </c>
      <c r="O1339" s="23" t="s">
        <v>139</v>
      </c>
      <c r="P1339" s="20">
        <f>VLOOKUP(O1339,Table14[#All],2,0)</f>
        <v>3</v>
      </c>
      <c r="Q1339" s="23" t="s">
        <v>167</v>
      </c>
      <c r="R1339" s="20">
        <f>VLOOKUP(Q1339,Table16[#All],2,0)</f>
        <v>1</v>
      </c>
      <c r="S1339" s="23" t="s">
        <v>111</v>
      </c>
      <c r="T1339" s="20">
        <f>VLOOKUP(S1339,Table17[#All],2,0)</f>
        <v>0</v>
      </c>
      <c r="U1339" s="24">
        <v>52500</v>
      </c>
    </row>
    <row r="1340" spans="1:21">
      <c r="A1340" s="19" t="s">
        <v>209</v>
      </c>
      <c r="B1340" s="20">
        <f>VLOOKUP(A1340,Table7[#All],2,)</f>
        <v>0</v>
      </c>
      <c r="C1340" s="20" t="s">
        <v>91</v>
      </c>
      <c r="D1340" s="20">
        <f>VLOOKUP(C1340,Table8[#All],2,0)</f>
        <v>0</v>
      </c>
      <c r="E1340" s="20" t="s">
        <v>92</v>
      </c>
      <c r="F1340" s="20">
        <f>VLOOKUP(E1340,Table9[#All],2,0)</f>
        <v>0</v>
      </c>
      <c r="G1340" s="20" t="s">
        <v>122</v>
      </c>
      <c r="H1340" s="20">
        <f>VLOOKUP(G1340,Table10[#All],2,0)</f>
        <v>0</v>
      </c>
      <c r="I1340" s="20" t="s">
        <v>119</v>
      </c>
      <c r="J1340" s="20">
        <f>VLOOKUP(I1340,Table11[#All],2,0)</f>
        <v>0</v>
      </c>
      <c r="K1340" s="20" t="s">
        <v>98</v>
      </c>
      <c r="L1340" s="20">
        <f>VLOOKUP(K1340,Table12[#All],2,0)</f>
        <v>0</v>
      </c>
      <c r="M1340" s="20" t="s">
        <v>126</v>
      </c>
      <c r="N1340" s="20">
        <f>VLOOKUP(M1340,Table13[#All],2,0)</f>
        <v>0</v>
      </c>
      <c r="O1340" s="20" t="s">
        <v>119</v>
      </c>
      <c r="P1340" s="20">
        <f>VLOOKUP(O1340,Table14[#All],2,0)</f>
        <v>0</v>
      </c>
      <c r="Q1340" s="20" t="s">
        <v>104</v>
      </c>
      <c r="R1340" s="20">
        <f>VLOOKUP(Q1340,Table16[#All],2,0)</f>
        <v>0</v>
      </c>
      <c r="S1340" s="20" t="s">
        <v>111</v>
      </c>
      <c r="T1340" s="20">
        <f>VLOOKUP(S1340,Table17[#All],2,0)</f>
        <v>0</v>
      </c>
      <c r="U1340" s="21">
        <v>200000</v>
      </c>
    </row>
    <row r="1341" spans="1:21">
      <c r="A1341" s="22" t="s">
        <v>209</v>
      </c>
      <c r="B1341" s="20">
        <f>VLOOKUP(A1341,Table7[#All],2,)</f>
        <v>0</v>
      </c>
      <c r="C1341" s="23" t="s">
        <v>91</v>
      </c>
      <c r="D1341" s="20">
        <f>VLOOKUP(C1341,Table8[#All],2,0)</f>
        <v>0</v>
      </c>
      <c r="E1341" s="23" t="s">
        <v>92</v>
      </c>
      <c r="F1341" s="20">
        <f>VLOOKUP(E1341,Table9[#All],2,0)</f>
        <v>0</v>
      </c>
      <c r="G1341" s="23" t="s">
        <v>93</v>
      </c>
      <c r="H1341" s="20">
        <f>VLOOKUP(G1341,Table10[#All],2,0)</f>
        <v>1</v>
      </c>
      <c r="I1341" s="23" t="s">
        <v>98</v>
      </c>
      <c r="J1341" s="20">
        <f>VLOOKUP(I1341,Table11[#All],2,0)</f>
        <v>1</v>
      </c>
      <c r="K1341" s="23" t="s">
        <v>98</v>
      </c>
      <c r="L1341" s="20">
        <f>VLOOKUP(K1341,Table12[#All],2,0)</f>
        <v>0</v>
      </c>
      <c r="M1341" s="23" t="s">
        <v>126</v>
      </c>
      <c r="N1341" s="20">
        <f>VLOOKUP(M1341,Table13[#All],2,0)</f>
        <v>0</v>
      </c>
      <c r="O1341" s="23" t="s">
        <v>98</v>
      </c>
      <c r="P1341" s="20">
        <f>VLOOKUP(O1341,Table14[#All],2,0)</f>
        <v>1</v>
      </c>
      <c r="Q1341" s="23" t="s">
        <v>104</v>
      </c>
      <c r="R1341" s="20">
        <f>VLOOKUP(Q1341,Table16[#All],2,0)</f>
        <v>0</v>
      </c>
      <c r="S1341" s="23" t="s">
        <v>111</v>
      </c>
      <c r="T1341" s="20">
        <f>VLOOKUP(S1341,Table17[#All],2,0)</f>
        <v>0</v>
      </c>
      <c r="U1341" s="24">
        <v>128500</v>
      </c>
    </row>
    <row r="1342" spans="1:21">
      <c r="A1342" s="19" t="s">
        <v>89</v>
      </c>
      <c r="B1342" s="20">
        <f>VLOOKUP(A1342,Table7[#All],2,)</f>
        <v>11</v>
      </c>
      <c r="C1342" s="20" t="s">
        <v>91</v>
      </c>
      <c r="D1342" s="20">
        <f>VLOOKUP(C1342,Table8[#All],2,0)</f>
        <v>0</v>
      </c>
      <c r="E1342" s="20" t="s">
        <v>92</v>
      </c>
      <c r="F1342" s="20">
        <f>VLOOKUP(E1342,Table9[#All],2,0)</f>
        <v>0</v>
      </c>
      <c r="G1342" s="20" t="s">
        <v>93</v>
      </c>
      <c r="H1342" s="20">
        <f>VLOOKUP(G1342,Table10[#All],2,0)</f>
        <v>1</v>
      </c>
      <c r="I1342" s="20" t="s">
        <v>98</v>
      </c>
      <c r="J1342" s="20">
        <f>VLOOKUP(I1342,Table11[#All],2,0)</f>
        <v>1</v>
      </c>
      <c r="K1342" s="20" t="s">
        <v>98</v>
      </c>
      <c r="L1342" s="20">
        <f>VLOOKUP(K1342,Table12[#All],2,0)</f>
        <v>0</v>
      </c>
      <c r="M1342" s="20" t="s">
        <v>98</v>
      </c>
      <c r="N1342" s="20">
        <f>VLOOKUP(M1342,Table13[#All],2,0)</f>
        <v>2</v>
      </c>
      <c r="O1342" s="20" t="s">
        <v>98</v>
      </c>
      <c r="P1342" s="20">
        <f>VLOOKUP(O1342,Table14[#All],2,0)</f>
        <v>1</v>
      </c>
      <c r="Q1342" s="20" t="s">
        <v>104</v>
      </c>
      <c r="R1342" s="20">
        <f>VLOOKUP(Q1342,Table16[#All],2,0)</f>
        <v>0</v>
      </c>
      <c r="S1342" s="20" t="s">
        <v>111</v>
      </c>
      <c r="T1342" s="20">
        <f>VLOOKUP(S1342,Table17[#All],2,0)</f>
        <v>0</v>
      </c>
      <c r="U1342" s="21">
        <v>123000</v>
      </c>
    </row>
    <row r="1343" spans="1:21">
      <c r="A1343" s="22" t="s">
        <v>165</v>
      </c>
      <c r="B1343" s="20">
        <f>VLOOKUP(A1343,Table7[#All],2,)</f>
        <v>12</v>
      </c>
      <c r="C1343" s="23" t="s">
        <v>226</v>
      </c>
      <c r="D1343" s="20">
        <f>VLOOKUP(C1343,Table8[#All],2,0)</f>
        <v>4</v>
      </c>
      <c r="E1343" s="23" t="s">
        <v>92</v>
      </c>
      <c r="F1343" s="20">
        <f>VLOOKUP(E1343,Table9[#All],2,0)</f>
        <v>0</v>
      </c>
      <c r="G1343" s="23" t="s">
        <v>93</v>
      </c>
      <c r="H1343" s="20">
        <f>VLOOKUP(G1343,Table10[#All],2,0)</f>
        <v>1</v>
      </c>
      <c r="I1343" s="23" t="s">
        <v>119</v>
      </c>
      <c r="J1343" s="20">
        <f>VLOOKUP(I1343,Table11[#All],2,0)</f>
        <v>0</v>
      </c>
      <c r="K1343" s="23" t="s">
        <v>98</v>
      </c>
      <c r="L1343" s="20">
        <f>VLOOKUP(K1343,Table12[#All],2,0)</f>
        <v>0</v>
      </c>
      <c r="M1343" s="23" t="s">
        <v>126</v>
      </c>
      <c r="N1343" s="20">
        <f>VLOOKUP(M1343,Table13[#All],2,0)</f>
        <v>0</v>
      </c>
      <c r="O1343" s="23" t="s">
        <v>119</v>
      </c>
      <c r="P1343" s="20">
        <f>VLOOKUP(O1343,Table14[#All],2,0)</f>
        <v>0</v>
      </c>
      <c r="Q1343" s="23" t="s">
        <v>104</v>
      </c>
      <c r="R1343" s="20">
        <f>VLOOKUP(Q1343,Table16[#All],2,0)</f>
        <v>0</v>
      </c>
      <c r="S1343" s="23" t="s">
        <v>111</v>
      </c>
      <c r="T1343" s="20">
        <f>VLOOKUP(S1343,Table17[#All],2,0)</f>
        <v>0</v>
      </c>
      <c r="U1343" s="24">
        <v>155000</v>
      </c>
    </row>
    <row r="1344" spans="1:21">
      <c r="A1344" s="19" t="s">
        <v>209</v>
      </c>
      <c r="B1344" s="20">
        <f>VLOOKUP(A1344,Table7[#All],2,)</f>
        <v>0</v>
      </c>
      <c r="C1344" s="20" t="s">
        <v>91</v>
      </c>
      <c r="D1344" s="20">
        <f>VLOOKUP(C1344,Table8[#All],2,0)</f>
        <v>0</v>
      </c>
      <c r="E1344" s="20" t="s">
        <v>92</v>
      </c>
      <c r="F1344" s="20">
        <f>VLOOKUP(E1344,Table9[#All],2,0)</f>
        <v>0</v>
      </c>
      <c r="G1344" s="20" t="s">
        <v>122</v>
      </c>
      <c r="H1344" s="20">
        <f>VLOOKUP(G1344,Table10[#All],2,0)</f>
        <v>0</v>
      </c>
      <c r="I1344" s="20" t="s">
        <v>119</v>
      </c>
      <c r="J1344" s="20">
        <f>VLOOKUP(I1344,Table11[#All],2,0)</f>
        <v>0</v>
      </c>
      <c r="K1344" s="20" t="s">
        <v>98</v>
      </c>
      <c r="L1344" s="20">
        <f>VLOOKUP(K1344,Table12[#All],2,0)</f>
        <v>0</v>
      </c>
      <c r="M1344" s="20" t="s">
        <v>126</v>
      </c>
      <c r="N1344" s="20">
        <f>VLOOKUP(M1344,Table13[#All],2,0)</f>
        <v>0</v>
      </c>
      <c r="O1344" s="20" t="s">
        <v>119</v>
      </c>
      <c r="P1344" s="20">
        <f>VLOOKUP(O1344,Table14[#All],2,0)</f>
        <v>0</v>
      </c>
      <c r="Q1344" s="20" t="s">
        <v>104</v>
      </c>
      <c r="R1344" s="20">
        <f>VLOOKUP(Q1344,Table16[#All],2,0)</f>
        <v>0</v>
      </c>
      <c r="S1344" s="20" t="s">
        <v>111</v>
      </c>
      <c r="T1344" s="20">
        <f>VLOOKUP(S1344,Table17[#All],2,0)</f>
        <v>0</v>
      </c>
      <c r="U1344" s="21">
        <v>228500</v>
      </c>
    </row>
    <row r="1345" spans="1:21">
      <c r="A1345" s="22" t="s">
        <v>212</v>
      </c>
      <c r="B1345" s="20">
        <f>VLOOKUP(A1345,Table7[#All],2,)</f>
        <v>2</v>
      </c>
      <c r="C1345" s="23" t="s">
        <v>91</v>
      </c>
      <c r="D1345" s="20">
        <f>VLOOKUP(C1345,Table8[#All],2,0)</f>
        <v>0</v>
      </c>
      <c r="E1345" s="23" t="s">
        <v>92</v>
      </c>
      <c r="F1345" s="20">
        <f>VLOOKUP(E1345,Table9[#All],2,0)</f>
        <v>0</v>
      </c>
      <c r="G1345" s="23" t="s">
        <v>176</v>
      </c>
      <c r="H1345" s="20">
        <f>VLOOKUP(G1345,Table10[#All],2,0)</f>
        <v>2</v>
      </c>
      <c r="I1345" s="23" t="s">
        <v>98</v>
      </c>
      <c r="J1345" s="20">
        <f>VLOOKUP(I1345,Table11[#All],2,0)</f>
        <v>1</v>
      </c>
      <c r="K1345" s="23" t="s">
        <v>98</v>
      </c>
      <c r="L1345" s="20">
        <f>VLOOKUP(K1345,Table12[#All],2,0)</f>
        <v>0</v>
      </c>
      <c r="M1345" s="23" t="s">
        <v>119</v>
      </c>
      <c r="N1345" s="20">
        <f>VLOOKUP(M1345,Table13[#All],2,0)</f>
        <v>1</v>
      </c>
      <c r="O1345" s="23" t="s">
        <v>98</v>
      </c>
      <c r="P1345" s="20">
        <f>VLOOKUP(O1345,Table14[#All],2,0)</f>
        <v>1</v>
      </c>
      <c r="Q1345" s="23" t="s">
        <v>104</v>
      </c>
      <c r="R1345" s="20">
        <f>VLOOKUP(Q1345,Table16[#All],2,0)</f>
        <v>0</v>
      </c>
      <c r="S1345" s="23" t="s">
        <v>111</v>
      </c>
      <c r="T1345" s="20">
        <f>VLOOKUP(S1345,Table17[#All],2,0)</f>
        <v>0</v>
      </c>
      <c r="U1345" s="24">
        <v>177000</v>
      </c>
    </row>
    <row r="1346" spans="1:21">
      <c r="A1346" s="19" t="s">
        <v>209</v>
      </c>
      <c r="B1346" s="20">
        <f>VLOOKUP(A1346,Table7[#All],2,)</f>
        <v>0</v>
      </c>
      <c r="C1346" s="20" t="s">
        <v>91</v>
      </c>
      <c r="D1346" s="20">
        <f>VLOOKUP(C1346,Table8[#All],2,0)</f>
        <v>0</v>
      </c>
      <c r="E1346" s="20" t="s">
        <v>92</v>
      </c>
      <c r="F1346" s="20">
        <f>VLOOKUP(E1346,Table9[#All],2,0)</f>
        <v>0</v>
      </c>
      <c r="G1346" s="20" t="s">
        <v>122</v>
      </c>
      <c r="H1346" s="20">
        <f>VLOOKUP(G1346,Table10[#All],2,0)</f>
        <v>0</v>
      </c>
      <c r="I1346" s="20" t="s">
        <v>119</v>
      </c>
      <c r="J1346" s="20">
        <f>VLOOKUP(I1346,Table11[#All],2,0)</f>
        <v>0</v>
      </c>
      <c r="K1346" s="20" t="s">
        <v>98</v>
      </c>
      <c r="L1346" s="20">
        <f>VLOOKUP(K1346,Table12[#All],2,0)</f>
        <v>0</v>
      </c>
      <c r="M1346" s="20" t="s">
        <v>126</v>
      </c>
      <c r="N1346" s="20">
        <f>VLOOKUP(M1346,Table13[#All],2,0)</f>
        <v>0</v>
      </c>
      <c r="O1346" s="20" t="s">
        <v>119</v>
      </c>
      <c r="P1346" s="20">
        <f>VLOOKUP(O1346,Table14[#All],2,0)</f>
        <v>0</v>
      </c>
      <c r="Q1346" s="20" t="s">
        <v>104</v>
      </c>
      <c r="R1346" s="20">
        <f>VLOOKUP(Q1346,Table16[#All],2,0)</f>
        <v>0</v>
      </c>
      <c r="S1346" s="20" t="s">
        <v>150</v>
      </c>
      <c r="T1346" s="20">
        <f>VLOOKUP(S1346,Table17[#All],2,0)</f>
        <v>2</v>
      </c>
      <c r="U1346" s="21">
        <v>155835</v>
      </c>
    </row>
    <row r="1347" spans="1:21">
      <c r="A1347" s="22" t="s">
        <v>188</v>
      </c>
      <c r="B1347" s="20">
        <f>VLOOKUP(A1347,Table7[#All],2,)</f>
        <v>7</v>
      </c>
      <c r="C1347" s="23" t="s">
        <v>91</v>
      </c>
      <c r="D1347" s="20">
        <f>VLOOKUP(C1347,Table8[#All],2,0)</f>
        <v>0</v>
      </c>
      <c r="E1347" s="23" t="s">
        <v>92</v>
      </c>
      <c r="F1347" s="20">
        <f>VLOOKUP(E1347,Table9[#All],2,0)</f>
        <v>0</v>
      </c>
      <c r="G1347" s="23" t="s">
        <v>93</v>
      </c>
      <c r="H1347" s="20">
        <f>VLOOKUP(G1347,Table10[#All],2,0)</f>
        <v>1</v>
      </c>
      <c r="I1347" s="23" t="s">
        <v>98</v>
      </c>
      <c r="J1347" s="20">
        <f>VLOOKUP(I1347,Table11[#All],2,0)</f>
        <v>1</v>
      </c>
      <c r="K1347" s="23" t="s">
        <v>98</v>
      </c>
      <c r="L1347" s="20">
        <f>VLOOKUP(K1347,Table12[#All],2,0)</f>
        <v>0</v>
      </c>
      <c r="M1347" s="23" t="s">
        <v>119</v>
      </c>
      <c r="N1347" s="20">
        <f>VLOOKUP(M1347,Table13[#All],2,0)</f>
        <v>1</v>
      </c>
      <c r="O1347" s="23" t="s">
        <v>139</v>
      </c>
      <c r="P1347" s="20">
        <f>VLOOKUP(O1347,Table14[#All],2,0)</f>
        <v>3</v>
      </c>
      <c r="Q1347" s="23" t="s">
        <v>104</v>
      </c>
      <c r="R1347" s="20">
        <f>VLOOKUP(Q1347,Table16[#All],2,0)</f>
        <v>0</v>
      </c>
      <c r="S1347" s="23" t="s">
        <v>111</v>
      </c>
      <c r="T1347" s="20">
        <f>VLOOKUP(S1347,Table17[#All],2,0)</f>
        <v>0</v>
      </c>
      <c r="U1347" s="24">
        <v>108500</v>
      </c>
    </row>
    <row r="1348" spans="1:21">
      <c r="A1348" s="19" t="s">
        <v>175</v>
      </c>
      <c r="B1348" s="20">
        <f>VLOOKUP(A1348,Table7[#All],2,)</f>
        <v>6</v>
      </c>
      <c r="C1348" s="20" t="s">
        <v>151</v>
      </c>
      <c r="D1348" s="20">
        <f>VLOOKUP(C1348,Table8[#All],2,0)</f>
        <v>2</v>
      </c>
      <c r="E1348" s="20" t="s">
        <v>92</v>
      </c>
      <c r="F1348" s="20">
        <f>VLOOKUP(E1348,Table9[#All],2,0)</f>
        <v>0</v>
      </c>
      <c r="G1348" s="20" t="s">
        <v>93</v>
      </c>
      <c r="H1348" s="20">
        <f>VLOOKUP(G1348,Table10[#All],2,0)</f>
        <v>1</v>
      </c>
      <c r="I1348" s="20" t="s">
        <v>98</v>
      </c>
      <c r="J1348" s="20">
        <f>VLOOKUP(I1348,Table11[#All],2,0)</f>
        <v>1</v>
      </c>
      <c r="K1348" s="20" t="s">
        <v>98</v>
      </c>
      <c r="L1348" s="20">
        <f>VLOOKUP(K1348,Table12[#All],2,0)</f>
        <v>0</v>
      </c>
      <c r="M1348" s="20" t="s">
        <v>98</v>
      </c>
      <c r="N1348" s="20">
        <f>VLOOKUP(M1348,Table13[#All],2,0)</f>
        <v>2</v>
      </c>
      <c r="O1348" s="20" t="s">
        <v>98</v>
      </c>
      <c r="P1348" s="20">
        <f>VLOOKUP(O1348,Table14[#All],2,0)</f>
        <v>1</v>
      </c>
      <c r="Q1348" s="20" t="s">
        <v>104</v>
      </c>
      <c r="R1348" s="20">
        <f>VLOOKUP(Q1348,Table16[#All],2,0)</f>
        <v>0</v>
      </c>
      <c r="S1348" s="20" t="s">
        <v>111</v>
      </c>
      <c r="T1348" s="20">
        <f>VLOOKUP(S1348,Table17[#All],2,0)</f>
        <v>0</v>
      </c>
      <c r="U1348" s="21">
        <v>262500</v>
      </c>
    </row>
    <row r="1349" spans="1:21">
      <c r="A1349" s="22" t="s">
        <v>218</v>
      </c>
      <c r="B1349" s="20">
        <f>VLOOKUP(A1349,Table7[#All],2,)</f>
        <v>16</v>
      </c>
      <c r="C1349" s="23" t="s">
        <v>91</v>
      </c>
      <c r="D1349" s="20">
        <f>VLOOKUP(C1349,Table8[#All],2,0)</f>
        <v>0</v>
      </c>
      <c r="E1349" s="23" t="s">
        <v>92</v>
      </c>
      <c r="F1349" s="20">
        <f>VLOOKUP(E1349,Table9[#All],2,0)</f>
        <v>0</v>
      </c>
      <c r="G1349" s="23" t="s">
        <v>93</v>
      </c>
      <c r="H1349" s="20">
        <f>VLOOKUP(G1349,Table10[#All],2,0)</f>
        <v>1</v>
      </c>
      <c r="I1349" s="23" t="s">
        <v>126</v>
      </c>
      <c r="J1349" s="20">
        <f>VLOOKUP(I1349,Table11[#All],2,0)</f>
        <v>2</v>
      </c>
      <c r="K1349" s="23" t="s">
        <v>98</v>
      </c>
      <c r="L1349" s="20">
        <f>VLOOKUP(K1349,Table12[#All],2,0)</f>
        <v>0</v>
      </c>
      <c r="M1349" s="23" t="s">
        <v>126</v>
      </c>
      <c r="N1349" s="20">
        <f>VLOOKUP(M1349,Table13[#All],2,0)</f>
        <v>0</v>
      </c>
      <c r="O1349" s="23" t="s">
        <v>119</v>
      </c>
      <c r="P1349" s="20">
        <f>VLOOKUP(O1349,Table14[#All],2,0)</f>
        <v>0</v>
      </c>
      <c r="Q1349" s="23" t="s">
        <v>104</v>
      </c>
      <c r="R1349" s="20">
        <f>VLOOKUP(Q1349,Table16[#All],2,0)</f>
        <v>0</v>
      </c>
      <c r="S1349" s="23" t="s">
        <v>150</v>
      </c>
      <c r="T1349" s="20">
        <f>VLOOKUP(S1349,Table17[#All],2,0)</f>
        <v>2</v>
      </c>
      <c r="U1349" s="24">
        <v>283463</v>
      </c>
    </row>
    <row r="1350" spans="1:21">
      <c r="A1350" s="19" t="s">
        <v>165</v>
      </c>
      <c r="B1350" s="20">
        <f>VLOOKUP(A1350,Table7[#All],2,)</f>
        <v>12</v>
      </c>
      <c r="C1350" s="20" t="s">
        <v>91</v>
      </c>
      <c r="D1350" s="20">
        <f>VLOOKUP(C1350,Table8[#All],2,0)</f>
        <v>0</v>
      </c>
      <c r="E1350" s="20" t="s">
        <v>92</v>
      </c>
      <c r="F1350" s="20">
        <f>VLOOKUP(E1350,Table9[#All],2,0)</f>
        <v>0</v>
      </c>
      <c r="G1350" s="20" t="s">
        <v>93</v>
      </c>
      <c r="H1350" s="20">
        <f>VLOOKUP(G1350,Table10[#All],2,0)</f>
        <v>1</v>
      </c>
      <c r="I1350" s="20" t="s">
        <v>119</v>
      </c>
      <c r="J1350" s="20">
        <f>VLOOKUP(I1350,Table11[#All],2,0)</f>
        <v>0</v>
      </c>
      <c r="K1350" s="20" t="s">
        <v>98</v>
      </c>
      <c r="L1350" s="20">
        <f>VLOOKUP(K1350,Table12[#All],2,0)</f>
        <v>0</v>
      </c>
      <c r="M1350" s="20" t="s">
        <v>126</v>
      </c>
      <c r="N1350" s="20">
        <f>VLOOKUP(M1350,Table13[#All],2,0)</f>
        <v>0</v>
      </c>
      <c r="O1350" s="20" t="s">
        <v>119</v>
      </c>
      <c r="P1350" s="20">
        <f>VLOOKUP(O1350,Table14[#All],2,0)</f>
        <v>0</v>
      </c>
      <c r="Q1350" s="20" t="s">
        <v>104</v>
      </c>
      <c r="R1350" s="20">
        <f>VLOOKUP(Q1350,Table16[#All],2,0)</f>
        <v>0</v>
      </c>
      <c r="S1350" s="20" t="s">
        <v>111</v>
      </c>
      <c r="T1350" s="20">
        <f>VLOOKUP(S1350,Table17[#All],2,0)</f>
        <v>0</v>
      </c>
      <c r="U1350" s="21">
        <v>215000</v>
      </c>
    </row>
    <row r="1351" spans="1:21">
      <c r="A1351" s="22" t="s">
        <v>188</v>
      </c>
      <c r="B1351" s="20">
        <f>VLOOKUP(A1351,Table7[#All],2,)</f>
        <v>7</v>
      </c>
      <c r="C1351" s="23" t="s">
        <v>91</v>
      </c>
      <c r="D1351" s="20">
        <f>VLOOKUP(C1351,Table8[#All],2,0)</f>
        <v>0</v>
      </c>
      <c r="E1351" s="23" t="s">
        <v>92</v>
      </c>
      <c r="F1351" s="20">
        <f>VLOOKUP(E1351,Table9[#All],2,0)</f>
        <v>0</v>
      </c>
      <c r="G1351" s="23" t="s">
        <v>122</v>
      </c>
      <c r="H1351" s="20">
        <f>VLOOKUP(G1351,Table10[#All],2,0)</f>
        <v>0</v>
      </c>
      <c r="I1351" s="23" t="s">
        <v>98</v>
      </c>
      <c r="J1351" s="20">
        <f>VLOOKUP(I1351,Table11[#All],2,0)</f>
        <v>1</v>
      </c>
      <c r="K1351" s="23" t="s">
        <v>139</v>
      </c>
      <c r="L1351" s="20">
        <f>VLOOKUP(K1351,Table12[#All],2,0)</f>
        <v>3</v>
      </c>
      <c r="M1351" s="23" t="s">
        <v>139</v>
      </c>
      <c r="N1351" s="20">
        <f>VLOOKUP(M1351,Table13[#All],2,0)</f>
        <v>3</v>
      </c>
      <c r="O1351" s="23" t="s">
        <v>98</v>
      </c>
      <c r="P1351" s="20">
        <f>VLOOKUP(O1351,Table14[#All],2,0)</f>
        <v>1</v>
      </c>
      <c r="Q1351" s="23" t="s">
        <v>104</v>
      </c>
      <c r="R1351" s="20">
        <f>VLOOKUP(Q1351,Table16[#All],2,0)</f>
        <v>0</v>
      </c>
      <c r="S1351" s="23" t="s">
        <v>111</v>
      </c>
      <c r="T1351" s="20">
        <f>VLOOKUP(S1351,Table17[#All],2,0)</f>
        <v>0</v>
      </c>
      <c r="U1351" s="24">
        <v>122000</v>
      </c>
    </row>
    <row r="1352" spans="1:21">
      <c r="A1352" s="19" t="s">
        <v>89</v>
      </c>
      <c r="B1352" s="20">
        <f>VLOOKUP(A1352,Table7[#All],2,)</f>
        <v>11</v>
      </c>
      <c r="C1352" s="20" t="s">
        <v>182</v>
      </c>
      <c r="D1352" s="20">
        <f>VLOOKUP(C1352,Table8[#All],2,0)</f>
        <v>3</v>
      </c>
      <c r="E1352" s="20" t="s">
        <v>179</v>
      </c>
      <c r="F1352" s="20">
        <f>VLOOKUP(E1352,Table9[#All],2,0)</f>
        <v>2</v>
      </c>
      <c r="G1352" s="20" t="s">
        <v>122</v>
      </c>
      <c r="H1352" s="20">
        <f>VLOOKUP(G1352,Table10[#All],2,0)</f>
        <v>0</v>
      </c>
      <c r="I1352" s="20" t="s">
        <v>98</v>
      </c>
      <c r="J1352" s="20">
        <f>VLOOKUP(I1352,Table11[#All],2,0)</f>
        <v>1</v>
      </c>
      <c r="K1352" s="20" t="s">
        <v>98</v>
      </c>
      <c r="L1352" s="20">
        <f>VLOOKUP(K1352,Table12[#All],2,0)</f>
        <v>0</v>
      </c>
      <c r="M1352" s="20" t="s">
        <v>98</v>
      </c>
      <c r="N1352" s="20">
        <f>VLOOKUP(M1352,Table13[#All],2,0)</f>
        <v>2</v>
      </c>
      <c r="O1352" s="20" t="s">
        <v>98</v>
      </c>
      <c r="P1352" s="20">
        <f>VLOOKUP(O1352,Table14[#All],2,0)</f>
        <v>1</v>
      </c>
      <c r="Q1352" s="20" t="s">
        <v>104</v>
      </c>
      <c r="R1352" s="20">
        <f>VLOOKUP(Q1352,Table16[#All],2,0)</f>
        <v>0</v>
      </c>
      <c r="S1352" s="20" t="s">
        <v>111</v>
      </c>
      <c r="T1352" s="20">
        <f>VLOOKUP(S1352,Table17[#All],2,0)</f>
        <v>0</v>
      </c>
      <c r="U1352" s="21">
        <v>200000</v>
      </c>
    </row>
    <row r="1353" spans="1:21">
      <c r="A1353" s="22" t="s">
        <v>89</v>
      </c>
      <c r="B1353" s="20">
        <f>VLOOKUP(A1353,Table7[#All],2,)</f>
        <v>11</v>
      </c>
      <c r="C1353" s="23" t="s">
        <v>91</v>
      </c>
      <c r="D1353" s="20">
        <f>VLOOKUP(C1353,Table8[#All],2,0)</f>
        <v>0</v>
      </c>
      <c r="E1353" s="23" t="s">
        <v>92</v>
      </c>
      <c r="F1353" s="20">
        <f>VLOOKUP(E1353,Table9[#All],2,0)</f>
        <v>0</v>
      </c>
      <c r="G1353" s="23" t="s">
        <v>122</v>
      </c>
      <c r="H1353" s="20">
        <f>VLOOKUP(G1353,Table10[#All],2,0)</f>
        <v>0</v>
      </c>
      <c r="I1353" s="23" t="s">
        <v>98</v>
      </c>
      <c r="J1353" s="20">
        <f>VLOOKUP(I1353,Table11[#All],2,0)</f>
        <v>1</v>
      </c>
      <c r="K1353" s="23" t="s">
        <v>98</v>
      </c>
      <c r="L1353" s="20">
        <f>VLOOKUP(K1353,Table12[#All],2,0)</f>
        <v>0</v>
      </c>
      <c r="M1353" s="23" t="s">
        <v>126</v>
      </c>
      <c r="N1353" s="20">
        <f>VLOOKUP(M1353,Table13[#All],2,0)</f>
        <v>0</v>
      </c>
      <c r="O1353" s="23" t="s">
        <v>98</v>
      </c>
      <c r="P1353" s="20">
        <f>VLOOKUP(O1353,Table14[#All],2,0)</f>
        <v>1</v>
      </c>
      <c r="Q1353" s="23" t="s">
        <v>104</v>
      </c>
      <c r="R1353" s="20">
        <f>VLOOKUP(Q1353,Table16[#All],2,0)</f>
        <v>0</v>
      </c>
      <c r="S1353" s="23" t="s">
        <v>111</v>
      </c>
      <c r="T1353" s="20">
        <f>VLOOKUP(S1353,Table17[#All],2,0)</f>
        <v>0</v>
      </c>
      <c r="U1353" s="24">
        <v>171000</v>
      </c>
    </row>
    <row r="1354" spans="1:21">
      <c r="A1354" s="19" t="s">
        <v>197</v>
      </c>
      <c r="B1354" s="20">
        <f>VLOOKUP(A1354,Table7[#All],2,)</f>
        <v>8</v>
      </c>
      <c r="C1354" s="20" t="s">
        <v>91</v>
      </c>
      <c r="D1354" s="20">
        <f>VLOOKUP(C1354,Table8[#All],2,0)</f>
        <v>0</v>
      </c>
      <c r="E1354" s="20" t="s">
        <v>92</v>
      </c>
      <c r="F1354" s="20">
        <f>VLOOKUP(E1354,Table9[#All],2,0)</f>
        <v>0</v>
      </c>
      <c r="G1354" s="20" t="s">
        <v>176</v>
      </c>
      <c r="H1354" s="20">
        <f>VLOOKUP(G1354,Table10[#All],2,0)</f>
        <v>2</v>
      </c>
      <c r="I1354" s="20" t="s">
        <v>98</v>
      </c>
      <c r="J1354" s="20">
        <f>VLOOKUP(I1354,Table11[#All],2,0)</f>
        <v>1</v>
      </c>
      <c r="K1354" s="20" t="s">
        <v>98</v>
      </c>
      <c r="L1354" s="20">
        <f>VLOOKUP(K1354,Table12[#All],2,0)</f>
        <v>0</v>
      </c>
      <c r="M1354" s="20" t="s">
        <v>98</v>
      </c>
      <c r="N1354" s="20">
        <f>VLOOKUP(M1354,Table13[#All],2,0)</f>
        <v>2</v>
      </c>
      <c r="O1354" s="20" t="s">
        <v>98</v>
      </c>
      <c r="P1354" s="20">
        <f>VLOOKUP(O1354,Table14[#All],2,0)</f>
        <v>1</v>
      </c>
      <c r="Q1354" s="20" t="s">
        <v>167</v>
      </c>
      <c r="R1354" s="20">
        <f>VLOOKUP(Q1354,Table16[#All],2,0)</f>
        <v>1</v>
      </c>
      <c r="S1354" s="20" t="s">
        <v>111</v>
      </c>
      <c r="T1354" s="20">
        <f>VLOOKUP(S1354,Table17[#All],2,0)</f>
        <v>0</v>
      </c>
      <c r="U1354" s="21">
        <v>134900</v>
      </c>
    </row>
    <row r="1355" spans="1:21">
      <c r="A1355" s="22" t="s">
        <v>162</v>
      </c>
      <c r="B1355" s="20">
        <f>VLOOKUP(A1355,Table7[#All],2,)</f>
        <v>3</v>
      </c>
      <c r="C1355" s="23" t="s">
        <v>91</v>
      </c>
      <c r="D1355" s="20">
        <f>VLOOKUP(C1355,Table8[#All],2,0)</f>
        <v>0</v>
      </c>
      <c r="E1355" s="23" t="s">
        <v>92</v>
      </c>
      <c r="F1355" s="20">
        <f>VLOOKUP(E1355,Table9[#All],2,0)</f>
        <v>0</v>
      </c>
      <c r="G1355" s="23" t="s">
        <v>176</v>
      </c>
      <c r="H1355" s="20">
        <f>VLOOKUP(G1355,Table10[#All],2,0)</f>
        <v>2</v>
      </c>
      <c r="I1355" s="23" t="s">
        <v>119</v>
      </c>
      <c r="J1355" s="20">
        <f>VLOOKUP(I1355,Table11[#All],2,0)</f>
        <v>0</v>
      </c>
      <c r="K1355" s="23" t="s">
        <v>98</v>
      </c>
      <c r="L1355" s="20">
        <f>VLOOKUP(K1355,Table12[#All],2,0)</f>
        <v>0</v>
      </c>
      <c r="M1355" s="23" t="s">
        <v>126</v>
      </c>
      <c r="N1355" s="20">
        <f>VLOOKUP(M1355,Table13[#All],2,0)</f>
        <v>0</v>
      </c>
      <c r="O1355" s="23" t="s">
        <v>119</v>
      </c>
      <c r="P1355" s="20">
        <f>VLOOKUP(O1355,Table14[#All],2,0)</f>
        <v>0</v>
      </c>
      <c r="Q1355" s="23" t="s">
        <v>104</v>
      </c>
      <c r="R1355" s="20">
        <f>VLOOKUP(Q1355,Table16[#All],2,0)</f>
        <v>0</v>
      </c>
      <c r="S1355" s="23" t="s">
        <v>111</v>
      </c>
      <c r="T1355" s="20">
        <f>VLOOKUP(S1355,Table17[#All],2,0)</f>
        <v>0</v>
      </c>
      <c r="U1355" s="24">
        <v>410000</v>
      </c>
    </row>
    <row r="1356" spans="1:21">
      <c r="A1356" s="19" t="s">
        <v>209</v>
      </c>
      <c r="B1356" s="20">
        <f>VLOOKUP(A1356,Table7[#All],2,)</f>
        <v>0</v>
      </c>
      <c r="C1356" s="20" t="s">
        <v>91</v>
      </c>
      <c r="D1356" s="20">
        <f>VLOOKUP(C1356,Table8[#All],2,0)</f>
        <v>0</v>
      </c>
      <c r="E1356" s="20" t="s">
        <v>92</v>
      </c>
      <c r="F1356" s="20">
        <f>VLOOKUP(E1356,Table9[#All],2,0)</f>
        <v>0</v>
      </c>
      <c r="G1356" s="20" t="s">
        <v>122</v>
      </c>
      <c r="H1356" s="20">
        <f>VLOOKUP(G1356,Table10[#All],2,0)</f>
        <v>0</v>
      </c>
      <c r="I1356" s="20" t="s">
        <v>119</v>
      </c>
      <c r="J1356" s="20">
        <f>VLOOKUP(I1356,Table11[#All],2,0)</f>
        <v>0</v>
      </c>
      <c r="K1356" s="20" t="s">
        <v>98</v>
      </c>
      <c r="L1356" s="20">
        <f>VLOOKUP(K1356,Table12[#All],2,0)</f>
        <v>0</v>
      </c>
      <c r="M1356" s="20" t="s">
        <v>126</v>
      </c>
      <c r="N1356" s="20">
        <f>VLOOKUP(M1356,Table13[#All],2,0)</f>
        <v>0</v>
      </c>
      <c r="O1356" s="20" t="s">
        <v>119</v>
      </c>
      <c r="P1356" s="20">
        <f>VLOOKUP(O1356,Table14[#All],2,0)</f>
        <v>0</v>
      </c>
      <c r="Q1356" s="20" t="s">
        <v>104</v>
      </c>
      <c r="R1356" s="20">
        <f>VLOOKUP(Q1356,Table16[#All],2,0)</f>
        <v>0</v>
      </c>
      <c r="S1356" s="20" t="s">
        <v>111</v>
      </c>
      <c r="T1356" s="20">
        <f>VLOOKUP(S1356,Table17[#All],2,0)</f>
        <v>0</v>
      </c>
      <c r="U1356" s="21">
        <v>235000</v>
      </c>
    </row>
    <row r="1357" spans="1:21">
      <c r="A1357" s="22" t="s">
        <v>175</v>
      </c>
      <c r="B1357" s="20">
        <f>VLOOKUP(A1357,Table7[#All],2,)</f>
        <v>6</v>
      </c>
      <c r="C1357" s="23" t="s">
        <v>91</v>
      </c>
      <c r="D1357" s="20">
        <f>VLOOKUP(C1357,Table8[#All],2,0)</f>
        <v>0</v>
      </c>
      <c r="E1357" s="23" t="s">
        <v>92</v>
      </c>
      <c r="F1357" s="20">
        <f>VLOOKUP(E1357,Table9[#All],2,0)</f>
        <v>0</v>
      </c>
      <c r="G1357" s="23" t="s">
        <v>158</v>
      </c>
      <c r="H1357" s="20">
        <f>VLOOKUP(G1357,Table10[#All],2,0)</f>
        <v>5</v>
      </c>
      <c r="I1357" s="23" t="s">
        <v>98</v>
      </c>
      <c r="J1357" s="20">
        <f>VLOOKUP(I1357,Table11[#All],2,0)</f>
        <v>1</v>
      </c>
      <c r="K1357" s="23" t="s">
        <v>98</v>
      </c>
      <c r="L1357" s="20">
        <f>VLOOKUP(K1357,Table12[#All],2,0)</f>
        <v>0</v>
      </c>
      <c r="M1357" s="23" t="s">
        <v>119</v>
      </c>
      <c r="N1357" s="20">
        <f>VLOOKUP(M1357,Table13[#All],2,0)</f>
        <v>1</v>
      </c>
      <c r="O1357" s="23" t="s">
        <v>119</v>
      </c>
      <c r="P1357" s="20">
        <f>VLOOKUP(O1357,Table14[#All],2,0)</f>
        <v>0</v>
      </c>
      <c r="Q1357" s="23" t="s">
        <v>104</v>
      </c>
      <c r="R1357" s="20">
        <f>VLOOKUP(Q1357,Table16[#All],2,0)</f>
        <v>0</v>
      </c>
      <c r="S1357" s="23" t="s">
        <v>111</v>
      </c>
      <c r="T1357" s="20">
        <f>VLOOKUP(S1357,Table17[#All],2,0)</f>
        <v>0</v>
      </c>
      <c r="U1357" s="24">
        <v>170000</v>
      </c>
    </row>
    <row r="1358" spans="1:21">
      <c r="A1358" s="19" t="s">
        <v>89</v>
      </c>
      <c r="B1358" s="20">
        <f>VLOOKUP(A1358,Table7[#All],2,)</f>
        <v>11</v>
      </c>
      <c r="C1358" s="20" t="s">
        <v>91</v>
      </c>
      <c r="D1358" s="20">
        <f>VLOOKUP(C1358,Table8[#All],2,0)</f>
        <v>0</v>
      </c>
      <c r="E1358" s="20" t="s">
        <v>92</v>
      </c>
      <c r="F1358" s="20">
        <f>VLOOKUP(E1358,Table9[#All],2,0)</f>
        <v>0</v>
      </c>
      <c r="G1358" s="20" t="s">
        <v>93</v>
      </c>
      <c r="H1358" s="20">
        <f>VLOOKUP(G1358,Table10[#All],2,0)</f>
        <v>1</v>
      </c>
      <c r="I1358" s="20" t="s">
        <v>98</v>
      </c>
      <c r="J1358" s="20">
        <f>VLOOKUP(I1358,Table11[#All],2,0)</f>
        <v>1</v>
      </c>
      <c r="K1358" s="20" t="s">
        <v>98</v>
      </c>
      <c r="L1358" s="20">
        <f>VLOOKUP(K1358,Table12[#All],2,0)</f>
        <v>0</v>
      </c>
      <c r="M1358" s="20" t="s">
        <v>98</v>
      </c>
      <c r="N1358" s="20">
        <f>VLOOKUP(M1358,Table13[#All],2,0)</f>
        <v>2</v>
      </c>
      <c r="O1358" s="20" t="s">
        <v>98</v>
      </c>
      <c r="P1358" s="20">
        <f>VLOOKUP(O1358,Table14[#All],2,0)</f>
        <v>1</v>
      </c>
      <c r="Q1358" s="20" t="s">
        <v>104</v>
      </c>
      <c r="R1358" s="20">
        <f>VLOOKUP(Q1358,Table16[#All],2,0)</f>
        <v>0</v>
      </c>
      <c r="S1358" s="20" t="s">
        <v>111</v>
      </c>
      <c r="T1358" s="20">
        <f>VLOOKUP(S1358,Table17[#All],2,0)</f>
        <v>0</v>
      </c>
      <c r="U1358" s="21">
        <v>110000</v>
      </c>
    </row>
    <row r="1359" spans="1:21">
      <c r="A1359" s="22" t="s">
        <v>89</v>
      </c>
      <c r="B1359" s="20">
        <f>VLOOKUP(A1359,Table7[#All],2,)</f>
        <v>11</v>
      </c>
      <c r="C1359" s="23" t="s">
        <v>91</v>
      </c>
      <c r="D1359" s="20">
        <f>VLOOKUP(C1359,Table8[#All],2,0)</f>
        <v>0</v>
      </c>
      <c r="E1359" s="23" t="s">
        <v>92</v>
      </c>
      <c r="F1359" s="20">
        <f>VLOOKUP(E1359,Table9[#All],2,0)</f>
        <v>0</v>
      </c>
      <c r="G1359" s="23" t="s">
        <v>93</v>
      </c>
      <c r="H1359" s="20">
        <f>VLOOKUP(G1359,Table10[#All],2,0)</f>
        <v>1</v>
      </c>
      <c r="I1359" s="23" t="s">
        <v>98</v>
      </c>
      <c r="J1359" s="20">
        <f>VLOOKUP(I1359,Table11[#All],2,0)</f>
        <v>1</v>
      </c>
      <c r="K1359" s="23" t="s">
        <v>98</v>
      </c>
      <c r="L1359" s="20">
        <f>VLOOKUP(K1359,Table12[#All],2,0)</f>
        <v>0</v>
      </c>
      <c r="M1359" s="23" t="s">
        <v>126</v>
      </c>
      <c r="N1359" s="20">
        <f>VLOOKUP(M1359,Table13[#All],2,0)</f>
        <v>0</v>
      </c>
      <c r="O1359" s="23" t="s">
        <v>98</v>
      </c>
      <c r="P1359" s="20">
        <f>VLOOKUP(O1359,Table14[#All],2,0)</f>
        <v>1</v>
      </c>
      <c r="Q1359" s="23" t="s">
        <v>104</v>
      </c>
      <c r="R1359" s="20">
        <f>VLOOKUP(Q1359,Table16[#All],2,0)</f>
        <v>0</v>
      </c>
      <c r="S1359" s="23" t="s">
        <v>111</v>
      </c>
      <c r="T1359" s="20">
        <f>VLOOKUP(S1359,Table17[#All],2,0)</f>
        <v>0</v>
      </c>
      <c r="U1359" s="24">
        <v>149900</v>
      </c>
    </row>
    <row r="1360" spans="1:21">
      <c r="A1360" s="19" t="s">
        <v>163</v>
      </c>
      <c r="B1360" s="20">
        <f>VLOOKUP(A1360,Table7[#All],2,)</f>
        <v>5</v>
      </c>
      <c r="C1360" s="20" t="s">
        <v>91</v>
      </c>
      <c r="D1360" s="20">
        <f>VLOOKUP(C1360,Table8[#All],2,0)</f>
        <v>0</v>
      </c>
      <c r="E1360" s="20" t="s">
        <v>142</v>
      </c>
      <c r="F1360" s="20">
        <f>VLOOKUP(E1360,Table9[#All],2,0)</f>
        <v>4</v>
      </c>
      <c r="G1360" s="20" t="s">
        <v>122</v>
      </c>
      <c r="H1360" s="20">
        <f>VLOOKUP(G1360,Table10[#All],2,0)</f>
        <v>0</v>
      </c>
      <c r="I1360" s="20" t="s">
        <v>119</v>
      </c>
      <c r="J1360" s="20">
        <f>VLOOKUP(I1360,Table11[#All],2,0)</f>
        <v>0</v>
      </c>
      <c r="K1360" s="20" t="s">
        <v>98</v>
      </c>
      <c r="L1360" s="20">
        <f>VLOOKUP(K1360,Table12[#All],2,0)</f>
        <v>0</v>
      </c>
      <c r="M1360" s="20" t="s">
        <v>126</v>
      </c>
      <c r="N1360" s="20">
        <f>VLOOKUP(M1360,Table13[#All],2,0)</f>
        <v>0</v>
      </c>
      <c r="O1360" s="20" t="s">
        <v>119</v>
      </c>
      <c r="P1360" s="20">
        <f>VLOOKUP(O1360,Table14[#All],2,0)</f>
        <v>0</v>
      </c>
      <c r="Q1360" s="20" t="s">
        <v>104</v>
      </c>
      <c r="R1360" s="20">
        <f>VLOOKUP(Q1360,Table16[#All],2,0)</f>
        <v>0</v>
      </c>
      <c r="S1360" s="20" t="s">
        <v>111</v>
      </c>
      <c r="T1360" s="20">
        <f>VLOOKUP(S1360,Table17[#All],2,0)</f>
        <v>0</v>
      </c>
      <c r="U1360" s="21">
        <v>177500</v>
      </c>
    </row>
    <row r="1361" spans="1:21">
      <c r="A1361" s="22" t="s">
        <v>147</v>
      </c>
      <c r="B1361" s="20">
        <f>VLOOKUP(A1361,Table7[#All],2,)</f>
        <v>10</v>
      </c>
      <c r="C1361" s="23" t="s">
        <v>91</v>
      </c>
      <c r="D1361" s="20">
        <f>VLOOKUP(C1361,Table8[#All],2,0)</f>
        <v>0</v>
      </c>
      <c r="E1361" s="23" t="s">
        <v>92</v>
      </c>
      <c r="F1361" s="20">
        <f>VLOOKUP(E1361,Table9[#All],2,0)</f>
        <v>0</v>
      </c>
      <c r="G1361" s="23" t="s">
        <v>93</v>
      </c>
      <c r="H1361" s="20">
        <f>VLOOKUP(G1361,Table10[#All],2,0)</f>
        <v>1</v>
      </c>
      <c r="I1361" s="23" t="s">
        <v>126</v>
      </c>
      <c r="J1361" s="20">
        <f>VLOOKUP(I1361,Table11[#All],2,0)</f>
        <v>2</v>
      </c>
      <c r="K1361" s="23" t="s">
        <v>98</v>
      </c>
      <c r="L1361" s="20">
        <f>VLOOKUP(K1361,Table12[#All],2,0)</f>
        <v>0</v>
      </c>
      <c r="M1361" s="23" t="s">
        <v>126</v>
      </c>
      <c r="N1361" s="20">
        <f>VLOOKUP(M1361,Table13[#All],2,0)</f>
        <v>0</v>
      </c>
      <c r="O1361" s="23" t="s">
        <v>126</v>
      </c>
      <c r="P1361" s="20">
        <f>VLOOKUP(O1361,Table14[#All],2,0)</f>
        <v>2</v>
      </c>
      <c r="Q1361" s="23" t="s">
        <v>104</v>
      </c>
      <c r="R1361" s="20">
        <f>VLOOKUP(Q1361,Table16[#All],2,0)</f>
        <v>0</v>
      </c>
      <c r="S1361" s="23" t="s">
        <v>111</v>
      </c>
      <c r="T1361" s="20">
        <f>VLOOKUP(S1361,Table17[#All],2,0)</f>
        <v>0</v>
      </c>
      <c r="U1361" s="24">
        <v>315000</v>
      </c>
    </row>
    <row r="1362" spans="1:21">
      <c r="A1362" s="19" t="s">
        <v>200</v>
      </c>
      <c r="B1362" s="20">
        <f>VLOOKUP(A1362,Table7[#All],2,)</f>
        <v>23</v>
      </c>
      <c r="C1362" s="20" t="s">
        <v>90</v>
      </c>
      <c r="D1362" s="20">
        <f>VLOOKUP(C1362,Table8[#All],2,0)</f>
        <v>1</v>
      </c>
      <c r="E1362" s="20" t="s">
        <v>92</v>
      </c>
      <c r="F1362" s="20">
        <f>VLOOKUP(E1362,Table9[#All],2,0)</f>
        <v>0</v>
      </c>
      <c r="G1362" s="20" t="s">
        <v>122</v>
      </c>
      <c r="H1362" s="20">
        <f>VLOOKUP(G1362,Table10[#All],2,0)</f>
        <v>0</v>
      </c>
      <c r="I1362" s="20" t="s">
        <v>98</v>
      </c>
      <c r="J1362" s="20">
        <f>VLOOKUP(I1362,Table11[#All],2,0)</f>
        <v>1</v>
      </c>
      <c r="K1362" s="20" t="s">
        <v>139</v>
      </c>
      <c r="L1362" s="20">
        <f>VLOOKUP(K1362,Table12[#All],2,0)</f>
        <v>3</v>
      </c>
      <c r="M1362" s="20" t="s">
        <v>126</v>
      </c>
      <c r="N1362" s="20">
        <f>VLOOKUP(M1362,Table13[#All],2,0)</f>
        <v>0</v>
      </c>
      <c r="O1362" s="20" t="s">
        <v>98</v>
      </c>
      <c r="P1362" s="20">
        <f>VLOOKUP(O1362,Table14[#All],2,0)</f>
        <v>1</v>
      </c>
      <c r="Q1362" s="20" t="s">
        <v>104</v>
      </c>
      <c r="R1362" s="20">
        <f>VLOOKUP(Q1362,Table16[#All],2,0)</f>
        <v>0</v>
      </c>
      <c r="S1362" s="20" t="s">
        <v>111</v>
      </c>
      <c r="T1362" s="20">
        <f>VLOOKUP(S1362,Table17[#All],2,0)</f>
        <v>0</v>
      </c>
      <c r="U1362" s="21">
        <v>189000</v>
      </c>
    </row>
    <row r="1363" spans="1:21">
      <c r="A1363" s="22" t="s">
        <v>128</v>
      </c>
      <c r="B1363" s="20">
        <f>VLOOKUP(A1363,Table7[#All],2,)</f>
        <v>18</v>
      </c>
      <c r="C1363" s="23" t="s">
        <v>91</v>
      </c>
      <c r="D1363" s="20">
        <f>VLOOKUP(C1363,Table8[#All],2,0)</f>
        <v>0</v>
      </c>
      <c r="E1363" s="23" t="s">
        <v>92</v>
      </c>
      <c r="F1363" s="20">
        <f>VLOOKUP(E1363,Table9[#All],2,0)</f>
        <v>0</v>
      </c>
      <c r="G1363" s="23" t="s">
        <v>93</v>
      </c>
      <c r="H1363" s="20">
        <f>VLOOKUP(G1363,Table10[#All],2,0)</f>
        <v>1</v>
      </c>
      <c r="I1363" s="23" t="s">
        <v>126</v>
      </c>
      <c r="J1363" s="20">
        <f>VLOOKUP(I1363,Table11[#All],2,0)</f>
        <v>2</v>
      </c>
      <c r="K1363" s="23" t="s">
        <v>98</v>
      </c>
      <c r="L1363" s="20">
        <f>VLOOKUP(K1363,Table12[#All],2,0)</f>
        <v>0</v>
      </c>
      <c r="M1363" s="23" t="s">
        <v>126</v>
      </c>
      <c r="N1363" s="20">
        <f>VLOOKUP(M1363,Table13[#All],2,0)</f>
        <v>0</v>
      </c>
      <c r="O1363" s="23" t="s">
        <v>119</v>
      </c>
      <c r="P1363" s="20">
        <f>VLOOKUP(O1363,Table14[#All],2,0)</f>
        <v>0</v>
      </c>
      <c r="Q1363" s="23" t="s">
        <v>104</v>
      </c>
      <c r="R1363" s="20">
        <f>VLOOKUP(Q1363,Table16[#All],2,0)</f>
        <v>0</v>
      </c>
      <c r="S1363" s="23" t="s">
        <v>111</v>
      </c>
      <c r="T1363" s="20">
        <f>VLOOKUP(S1363,Table17[#All],2,0)</f>
        <v>0</v>
      </c>
      <c r="U1363" s="24">
        <v>260000</v>
      </c>
    </row>
    <row r="1364" spans="1:21">
      <c r="A1364" s="19" t="s">
        <v>89</v>
      </c>
      <c r="B1364" s="20">
        <f>VLOOKUP(A1364,Table7[#All],2,)</f>
        <v>11</v>
      </c>
      <c r="C1364" s="20" t="s">
        <v>90</v>
      </c>
      <c r="D1364" s="20">
        <f>VLOOKUP(C1364,Table8[#All],2,0)</f>
        <v>1</v>
      </c>
      <c r="E1364" s="20" t="s">
        <v>92</v>
      </c>
      <c r="F1364" s="20">
        <f>VLOOKUP(E1364,Table9[#All],2,0)</f>
        <v>0</v>
      </c>
      <c r="G1364" s="20" t="s">
        <v>176</v>
      </c>
      <c r="H1364" s="20">
        <f>VLOOKUP(G1364,Table10[#All],2,0)</f>
        <v>2</v>
      </c>
      <c r="I1364" s="20" t="s">
        <v>98</v>
      </c>
      <c r="J1364" s="20">
        <f>VLOOKUP(I1364,Table11[#All],2,0)</f>
        <v>1</v>
      </c>
      <c r="K1364" s="20" t="s">
        <v>139</v>
      </c>
      <c r="L1364" s="20">
        <f>VLOOKUP(K1364,Table12[#All],2,0)</f>
        <v>3</v>
      </c>
      <c r="M1364" s="20" t="s">
        <v>119</v>
      </c>
      <c r="N1364" s="20">
        <f>VLOOKUP(M1364,Table13[#All],2,0)</f>
        <v>1</v>
      </c>
      <c r="O1364" s="20" t="s">
        <v>98</v>
      </c>
      <c r="P1364" s="20">
        <f>VLOOKUP(O1364,Table14[#All],2,0)</f>
        <v>1</v>
      </c>
      <c r="Q1364" s="20" t="s">
        <v>104</v>
      </c>
      <c r="R1364" s="20">
        <f>VLOOKUP(Q1364,Table16[#All],2,0)</f>
        <v>0</v>
      </c>
      <c r="S1364" s="20" t="s">
        <v>111</v>
      </c>
      <c r="T1364" s="20">
        <f>VLOOKUP(S1364,Table17[#All],2,0)</f>
        <v>0</v>
      </c>
      <c r="U1364" s="21">
        <v>104900</v>
      </c>
    </row>
    <row r="1365" spans="1:21">
      <c r="A1365" s="22" t="s">
        <v>121</v>
      </c>
      <c r="B1365" s="20">
        <f>VLOOKUP(A1365,Table7[#All],2,)</f>
        <v>17</v>
      </c>
      <c r="C1365" s="23" t="s">
        <v>91</v>
      </c>
      <c r="D1365" s="20">
        <f>VLOOKUP(C1365,Table8[#All],2,0)</f>
        <v>0</v>
      </c>
      <c r="E1365" s="23" t="s">
        <v>92</v>
      </c>
      <c r="F1365" s="20">
        <f>VLOOKUP(E1365,Table9[#All],2,0)</f>
        <v>0</v>
      </c>
      <c r="G1365" s="23" t="s">
        <v>122</v>
      </c>
      <c r="H1365" s="20">
        <f>VLOOKUP(G1365,Table10[#All],2,0)</f>
        <v>0</v>
      </c>
      <c r="I1365" s="23" t="s">
        <v>119</v>
      </c>
      <c r="J1365" s="20">
        <f>VLOOKUP(I1365,Table11[#All],2,0)</f>
        <v>0</v>
      </c>
      <c r="K1365" s="23" t="s">
        <v>98</v>
      </c>
      <c r="L1365" s="20">
        <f>VLOOKUP(K1365,Table12[#All],2,0)</f>
        <v>0</v>
      </c>
      <c r="M1365" s="23" t="s">
        <v>126</v>
      </c>
      <c r="N1365" s="20">
        <f>VLOOKUP(M1365,Table13[#All],2,0)</f>
        <v>0</v>
      </c>
      <c r="O1365" s="23" t="s">
        <v>119</v>
      </c>
      <c r="P1365" s="20">
        <f>VLOOKUP(O1365,Table14[#All],2,0)</f>
        <v>0</v>
      </c>
      <c r="Q1365" s="23" t="s">
        <v>104</v>
      </c>
      <c r="R1365" s="20">
        <f>VLOOKUP(Q1365,Table16[#All],2,0)</f>
        <v>0</v>
      </c>
      <c r="S1365" s="23" t="s">
        <v>150</v>
      </c>
      <c r="T1365" s="20">
        <f>VLOOKUP(S1365,Table17[#All],2,0)</f>
        <v>2</v>
      </c>
      <c r="U1365" s="24">
        <v>156932</v>
      </c>
    </row>
    <row r="1366" spans="1:21">
      <c r="A1366" s="19" t="s">
        <v>163</v>
      </c>
      <c r="B1366" s="20">
        <f>VLOOKUP(A1366,Table7[#All],2,)</f>
        <v>5</v>
      </c>
      <c r="C1366" s="20" t="s">
        <v>91</v>
      </c>
      <c r="D1366" s="20">
        <f>VLOOKUP(C1366,Table8[#All],2,0)</f>
        <v>0</v>
      </c>
      <c r="E1366" s="20" t="s">
        <v>129</v>
      </c>
      <c r="F1366" s="20">
        <f>VLOOKUP(E1366,Table9[#All],2,0)</f>
        <v>3</v>
      </c>
      <c r="G1366" s="20" t="s">
        <v>122</v>
      </c>
      <c r="H1366" s="20">
        <f>VLOOKUP(G1366,Table10[#All],2,0)</f>
        <v>0</v>
      </c>
      <c r="I1366" s="20" t="s">
        <v>119</v>
      </c>
      <c r="J1366" s="20">
        <f>VLOOKUP(I1366,Table11[#All],2,0)</f>
        <v>0</v>
      </c>
      <c r="K1366" s="20" t="s">
        <v>98</v>
      </c>
      <c r="L1366" s="20">
        <f>VLOOKUP(K1366,Table12[#All],2,0)</f>
        <v>0</v>
      </c>
      <c r="M1366" s="20" t="s">
        <v>126</v>
      </c>
      <c r="N1366" s="20">
        <f>VLOOKUP(M1366,Table13[#All],2,0)</f>
        <v>0</v>
      </c>
      <c r="O1366" s="20" t="s">
        <v>119</v>
      </c>
      <c r="P1366" s="20">
        <f>VLOOKUP(O1366,Table14[#All],2,0)</f>
        <v>0</v>
      </c>
      <c r="Q1366" s="20" t="s">
        <v>104</v>
      </c>
      <c r="R1366" s="20">
        <f>VLOOKUP(Q1366,Table16[#All],2,0)</f>
        <v>0</v>
      </c>
      <c r="S1366" s="20" t="s">
        <v>172</v>
      </c>
      <c r="T1366" s="20">
        <f>VLOOKUP(S1366,Table17[#All],2,0)</f>
        <v>1</v>
      </c>
      <c r="U1366" s="21">
        <v>144152</v>
      </c>
    </row>
    <row r="1367" spans="1:21">
      <c r="A1367" s="22" t="s">
        <v>163</v>
      </c>
      <c r="B1367" s="20">
        <f>VLOOKUP(A1367,Table7[#All],2,)</f>
        <v>5</v>
      </c>
      <c r="C1367" s="23" t="s">
        <v>91</v>
      </c>
      <c r="D1367" s="20">
        <f>VLOOKUP(C1367,Table8[#All],2,0)</f>
        <v>0</v>
      </c>
      <c r="E1367" s="23" t="s">
        <v>92</v>
      </c>
      <c r="F1367" s="20">
        <f>VLOOKUP(E1367,Table9[#All],2,0)</f>
        <v>0</v>
      </c>
      <c r="G1367" s="23" t="s">
        <v>122</v>
      </c>
      <c r="H1367" s="20">
        <f>VLOOKUP(G1367,Table10[#All],2,0)</f>
        <v>0</v>
      </c>
      <c r="I1367" s="23" t="s">
        <v>119</v>
      </c>
      <c r="J1367" s="20">
        <f>VLOOKUP(I1367,Table11[#All],2,0)</f>
        <v>0</v>
      </c>
      <c r="K1367" s="23" t="s">
        <v>98</v>
      </c>
      <c r="L1367" s="20">
        <f>VLOOKUP(K1367,Table12[#All],2,0)</f>
        <v>0</v>
      </c>
      <c r="M1367" s="23" t="s">
        <v>126</v>
      </c>
      <c r="N1367" s="20">
        <f>VLOOKUP(M1367,Table13[#All],2,0)</f>
        <v>0</v>
      </c>
      <c r="O1367" s="23" t="s">
        <v>119</v>
      </c>
      <c r="P1367" s="20">
        <f>VLOOKUP(O1367,Table14[#All],2,0)</f>
        <v>0</v>
      </c>
      <c r="Q1367" s="23" t="s">
        <v>104</v>
      </c>
      <c r="R1367" s="20">
        <f>VLOOKUP(Q1367,Table16[#All],2,0)</f>
        <v>0</v>
      </c>
      <c r="S1367" s="23" t="s">
        <v>111</v>
      </c>
      <c r="T1367" s="20">
        <f>VLOOKUP(S1367,Table17[#All],2,0)</f>
        <v>0</v>
      </c>
      <c r="U1367" s="24">
        <v>216000</v>
      </c>
    </row>
    <row r="1368" spans="1:21">
      <c r="A1368" s="19" t="s">
        <v>209</v>
      </c>
      <c r="B1368" s="20">
        <f>VLOOKUP(A1368,Table7[#All],2,)</f>
        <v>0</v>
      </c>
      <c r="C1368" s="20" t="s">
        <v>91</v>
      </c>
      <c r="D1368" s="20">
        <f>VLOOKUP(C1368,Table8[#All],2,0)</f>
        <v>0</v>
      </c>
      <c r="E1368" s="20" t="s">
        <v>92</v>
      </c>
      <c r="F1368" s="20">
        <f>VLOOKUP(E1368,Table9[#All],2,0)</f>
        <v>0</v>
      </c>
      <c r="G1368" s="20" t="s">
        <v>122</v>
      </c>
      <c r="H1368" s="20">
        <f>VLOOKUP(G1368,Table10[#All],2,0)</f>
        <v>0</v>
      </c>
      <c r="I1368" s="20" t="s">
        <v>119</v>
      </c>
      <c r="J1368" s="20">
        <f>VLOOKUP(I1368,Table11[#All],2,0)</f>
        <v>0</v>
      </c>
      <c r="K1368" s="20" t="s">
        <v>98</v>
      </c>
      <c r="L1368" s="20">
        <f>VLOOKUP(K1368,Table12[#All],2,0)</f>
        <v>0</v>
      </c>
      <c r="M1368" s="20" t="s">
        <v>126</v>
      </c>
      <c r="N1368" s="20">
        <f>VLOOKUP(M1368,Table13[#All],2,0)</f>
        <v>0</v>
      </c>
      <c r="O1368" s="20" t="s">
        <v>119</v>
      </c>
      <c r="P1368" s="20">
        <f>VLOOKUP(O1368,Table14[#All],2,0)</f>
        <v>0</v>
      </c>
      <c r="Q1368" s="20" t="s">
        <v>104</v>
      </c>
      <c r="R1368" s="20">
        <f>VLOOKUP(Q1368,Table16[#All],2,0)</f>
        <v>0</v>
      </c>
      <c r="S1368" s="20" t="s">
        <v>172</v>
      </c>
      <c r="T1368" s="20">
        <f>VLOOKUP(S1368,Table17[#All],2,0)</f>
        <v>1</v>
      </c>
      <c r="U1368" s="21">
        <v>193000</v>
      </c>
    </row>
    <row r="1369" spans="1:21">
      <c r="A1369" s="22" t="s">
        <v>219</v>
      </c>
      <c r="B1369" s="20">
        <f>VLOOKUP(A1369,Table7[#All],2,)</f>
        <v>14</v>
      </c>
      <c r="C1369" s="23" t="s">
        <v>91</v>
      </c>
      <c r="D1369" s="20">
        <f>VLOOKUP(C1369,Table8[#All],2,0)</f>
        <v>0</v>
      </c>
      <c r="E1369" s="23" t="s">
        <v>129</v>
      </c>
      <c r="F1369" s="20">
        <f>VLOOKUP(E1369,Table9[#All],2,0)</f>
        <v>3</v>
      </c>
      <c r="G1369" s="23" t="s">
        <v>122</v>
      </c>
      <c r="H1369" s="20">
        <f>VLOOKUP(G1369,Table10[#All],2,0)</f>
        <v>0</v>
      </c>
      <c r="I1369" s="23" t="s">
        <v>98</v>
      </c>
      <c r="J1369" s="20">
        <f>VLOOKUP(I1369,Table11[#All],2,0)</f>
        <v>1</v>
      </c>
      <c r="K1369" s="23" t="s">
        <v>98</v>
      </c>
      <c r="L1369" s="20">
        <f>VLOOKUP(K1369,Table12[#All],2,0)</f>
        <v>0</v>
      </c>
      <c r="M1369" s="23" t="s">
        <v>126</v>
      </c>
      <c r="N1369" s="20">
        <f>VLOOKUP(M1369,Table13[#All],2,0)</f>
        <v>0</v>
      </c>
      <c r="O1369" s="23" t="s">
        <v>98</v>
      </c>
      <c r="P1369" s="20">
        <f>VLOOKUP(O1369,Table14[#All],2,0)</f>
        <v>1</v>
      </c>
      <c r="Q1369" s="23" t="s">
        <v>104</v>
      </c>
      <c r="R1369" s="20">
        <f>VLOOKUP(Q1369,Table16[#All],2,0)</f>
        <v>0</v>
      </c>
      <c r="S1369" s="23" t="s">
        <v>111</v>
      </c>
      <c r="T1369" s="20">
        <f>VLOOKUP(S1369,Table17[#All],2,0)</f>
        <v>0</v>
      </c>
      <c r="U1369" s="24">
        <v>127000</v>
      </c>
    </row>
    <row r="1370" spans="1:21">
      <c r="A1370" s="19" t="s">
        <v>209</v>
      </c>
      <c r="B1370" s="20">
        <f>VLOOKUP(A1370,Table7[#All],2,)</f>
        <v>0</v>
      </c>
      <c r="C1370" s="20" t="s">
        <v>91</v>
      </c>
      <c r="D1370" s="20">
        <f>VLOOKUP(C1370,Table8[#All],2,0)</f>
        <v>0</v>
      </c>
      <c r="E1370" s="20" t="s">
        <v>129</v>
      </c>
      <c r="F1370" s="20">
        <f>VLOOKUP(E1370,Table9[#All],2,0)</f>
        <v>3</v>
      </c>
      <c r="G1370" s="20" t="s">
        <v>93</v>
      </c>
      <c r="H1370" s="20">
        <f>VLOOKUP(G1370,Table10[#All],2,0)</f>
        <v>1</v>
      </c>
      <c r="I1370" s="20" t="s">
        <v>119</v>
      </c>
      <c r="J1370" s="20">
        <f>VLOOKUP(I1370,Table11[#All],2,0)</f>
        <v>0</v>
      </c>
      <c r="K1370" s="20" t="s">
        <v>98</v>
      </c>
      <c r="L1370" s="20">
        <f>VLOOKUP(K1370,Table12[#All],2,0)</f>
        <v>0</v>
      </c>
      <c r="M1370" s="20" t="s">
        <v>126</v>
      </c>
      <c r="N1370" s="20">
        <f>VLOOKUP(M1370,Table13[#All],2,0)</f>
        <v>0</v>
      </c>
      <c r="O1370" s="20" t="s">
        <v>119</v>
      </c>
      <c r="P1370" s="20">
        <f>VLOOKUP(O1370,Table14[#All],2,0)</f>
        <v>0</v>
      </c>
      <c r="Q1370" s="20" t="s">
        <v>104</v>
      </c>
      <c r="R1370" s="20">
        <f>VLOOKUP(Q1370,Table16[#All],2,0)</f>
        <v>0</v>
      </c>
      <c r="S1370" s="20" t="s">
        <v>111</v>
      </c>
      <c r="T1370" s="20">
        <f>VLOOKUP(S1370,Table17[#All],2,0)</f>
        <v>0</v>
      </c>
      <c r="U1370" s="21">
        <v>144000</v>
      </c>
    </row>
    <row r="1371" spans="1:21">
      <c r="A1371" s="22" t="s">
        <v>209</v>
      </c>
      <c r="B1371" s="20">
        <f>VLOOKUP(A1371,Table7[#All],2,)</f>
        <v>0</v>
      </c>
      <c r="C1371" s="23" t="s">
        <v>91</v>
      </c>
      <c r="D1371" s="20">
        <f>VLOOKUP(C1371,Table8[#All],2,0)</f>
        <v>0</v>
      </c>
      <c r="E1371" s="23" t="s">
        <v>92</v>
      </c>
      <c r="F1371" s="20">
        <f>VLOOKUP(E1371,Table9[#All],2,0)</f>
        <v>0</v>
      </c>
      <c r="G1371" s="23" t="s">
        <v>93</v>
      </c>
      <c r="H1371" s="20">
        <f>VLOOKUP(G1371,Table10[#All],2,0)</f>
        <v>1</v>
      </c>
      <c r="I1371" s="23" t="s">
        <v>119</v>
      </c>
      <c r="J1371" s="20">
        <f>VLOOKUP(I1371,Table11[#All],2,0)</f>
        <v>0</v>
      </c>
      <c r="K1371" s="23" t="s">
        <v>98</v>
      </c>
      <c r="L1371" s="20">
        <f>VLOOKUP(K1371,Table12[#All],2,0)</f>
        <v>0</v>
      </c>
      <c r="M1371" s="23" t="s">
        <v>126</v>
      </c>
      <c r="N1371" s="20">
        <f>VLOOKUP(M1371,Table13[#All],2,0)</f>
        <v>0</v>
      </c>
      <c r="O1371" s="23" t="s">
        <v>119</v>
      </c>
      <c r="P1371" s="20">
        <f>VLOOKUP(O1371,Table14[#All],2,0)</f>
        <v>0</v>
      </c>
      <c r="Q1371" s="23" t="s">
        <v>104</v>
      </c>
      <c r="R1371" s="20">
        <f>VLOOKUP(Q1371,Table16[#All],2,0)</f>
        <v>0</v>
      </c>
      <c r="S1371" s="23" t="s">
        <v>111</v>
      </c>
      <c r="T1371" s="20">
        <f>VLOOKUP(S1371,Table17[#All],2,0)</f>
        <v>0</v>
      </c>
      <c r="U1371" s="24">
        <v>232000</v>
      </c>
    </row>
    <row r="1372" spans="1:21">
      <c r="A1372" s="19" t="s">
        <v>188</v>
      </c>
      <c r="B1372" s="20">
        <f>VLOOKUP(A1372,Table7[#All],2,)</f>
        <v>7</v>
      </c>
      <c r="C1372" s="20" t="s">
        <v>182</v>
      </c>
      <c r="D1372" s="20">
        <f>VLOOKUP(C1372,Table8[#All],2,0)</f>
        <v>3</v>
      </c>
      <c r="E1372" s="20" t="s">
        <v>92</v>
      </c>
      <c r="F1372" s="20">
        <f>VLOOKUP(E1372,Table9[#All],2,0)</f>
        <v>0</v>
      </c>
      <c r="G1372" s="20" t="s">
        <v>176</v>
      </c>
      <c r="H1372" s="20">
        <f>VLOOKUP(G1372,Table10[#All],2,0)</f>
        <v>2</v>
      </c>
      <c r="I1372" s="20" t="s">
        <v>98</v>
      </c>
      <c r="J1372" s="20">
        <f>VLOOKUP(I1372,Table11[#All],2,0)</f>
        <v>1</v>
      </c>
      <c r="K1372" s="20" t="s">
        <v>98</v>
      </c>
      <c r="L1372" s="20">
        <f>VLOOKUP(K1372,Table12[#All],2,0)</f>
        <v>0</v>
      </c>
      <c r="M1372" s="20" t="s">
        <v>126</v>
      </c>
      <c r="N1372" s="20">
        <f>VLOOKUP(M1372,Table13[#All],2,0)</f>
        <v>0</v>
      </c>
      <c r="O1372" s="20" t="s">
        <v>98</v>
      </c>
      <c r="P1372" s="20">
        <f>VLOOKUP(O1372,Table14[#All],2,0)</f>
        <v>1</v>
      </c>
      <c r="Q1372" s="20" t="s">
        <v>104</v>
      </c>
      <c r="R1372" s="20">
        <f>VLOOKUP(Q1372,Table16[#All],2,0)</f>
        <v>0</v>
      </c>
      <c r="S1372" s="20" t="s">
        <v>111</v>
      </c>
      <c r="T1372" s="20">
        <f>VLOOKUP(S1372,Table17[#All],2,0)</f>
        <v>0</v>
      </c>
      <c r="U1372" s="21">
        <v>105000</v>
      </c>
    </row>
    <row r="1373" spans="1:21">
      <c r="A1373" s="22" t="s">
        <v>89</v>
      </c>
      <c r="B1373" s="20">
        <f>VLOOKUP(A1373,Table7[#All],2,)</f>
        <v>11</v>
      </c>
      <c r="C1373" s="23" t="s">
        <v>91</v>
      </c>
      <c r="D1373" s="20">
        <f>VLOOKUP(C1373,Table8[#All],2,0)</f>
        <v>0</v>
      </c>
      <c r="E1373" s="23" t="s">
        <v>92</v>
      </c>
      <c r="F1373" s="20">
        <f>VLOOKUP(E1373,Table9[#All],2,0)</f>
        <v>0</v>
      </c>
      <c r="G1373" s="23" t="s">
        <v>158</v>
      </c>
      <c r="H1373" s="20">
        <f>VLOOKUP(G1373,Table10[#All],2,0)</f>
        <v>5</v>
      </c>
      <c r="I1373" s="23" t="s">
        <v>98</v>
      </c>
      <c r="J1373" s="20">
        <f>VLOOKUP(I1373,Table11[#All],2,0)</f>
        <v>1</v>
      </c>
      <c r="K1373" s="23" t="s">
        <v>98</v>
      </c>
      <c r="L1373" s="20">
        <f>VLOOKUP(K1373,Table12[#All],2,0)</f>
        <v>0</v>
      </c>
      <c r="M1373" s="23" t="s">
        <v>119</v>
      </c>
      <c r="N1373" s="20">
        <f>VLOOKUP(M1373,Table13[#All],2,0)</f>
        <v>1</v>
      </c>
      <c r="O1373" s="23" t="s">
        <v>119</v>
      </c>
      <c r="P1373" s="20">
        <f>VLOOKUP(O1373,Table14[#All],2,0)</f>
        <v>0</v>
      </c>
      <c r="Q1373" s="23" t="s">
        <v>104</v>
      </c>
      <c r="R1373" s="20">
        <f>VLOOKUP(Q1373,Table16[#All],2,0)</f>
        <v>0</v>
      </c>
      <c r="S1373" s="23" t="s">
        <v>111</v>
      </c>
      <c r="T1373" s="20">
        <f>VLOOKUP(S1373,Table17[#All],2,0)</f>
        <v>0</v>
      </c>
      <c r="U1373" s="24">
        <v>165500</v>
      </c>
    </row>
    <row r="1374" spans="1:21">
      <c r="A1374" s="19" t="s">
        <v>209</v>
      </c>
      <c r="B1374" s="20">
        <f>VLOOKUP(A1374,Table7[#All],2,)</f>
        <v>0</v>
      </c>
      <c r="C1374" s="20" t="s">
        <v>91</v>
      </c>
      <c r="D1374" s="20">
        <f>VLOOKUP(C1374,Table8[#All],2,0)</f>
        <v>0</v>
      </c>
      <c r="E1374" s="20" t="s">
        <v>92</v>
      </c>
      <c r="F1374" s="20">
        <f>VLOOKUP(E1374,Table9[#All],2,0)</f>
        <v>0</v>
      </c>
      <c r="G1374" s="20" t="s">
        <v>122</v>
      </c>
      <c r="H1374" s="20">
        <f>VLOOKUP(G1374,Table10[#All],2,0)</f>
        <v>0</v>
      </c>
      <c r="I1374" s="20" t="s">
        <v>119</v>
      </c>
      <c r="J1374" s="20">
        <f>VLOOKUP(I1374,Table11[#All],2,0)</f>
        <v>0</v>
      </c>
      <c r="K1374" s="20" t="s">
        <v>98</v>
      </c>
      <c r="L1374" s="20">
        <f>VLOOKUP(K1374,Table12[#All],2,0)</f>
        <v>0</v>
      </c>
      <c r="M1374" s="20" t="s">
        <v>126</v>
      </c>
      <c r="N1374" s="20">
        <f>VLOOKUP(M1374,Table13[#All],2,0)</f>
        <v>0</v>
      </c>
      <c r="O1374" s="20" t="s">
        <v>119</v>
      </c>
      <c r="P1374" s="20">
        <f>VLOOKUP(O1374,Table14[#All],2,0)</f>
        <v>0</v>
      </c>
      <c r="Q1374" s="20" t="s">
        <v>104</v>
      </c>
      <c r="R1374" s="20">
        <f>VLOOKUP(Q1374,Table16[#All],2,0)</f>
        <v>0</v>
      </c>
      <c r="S1374" s="20" t="s">
        <v>111</v>
      </c>
      <c r="T1374" s="20">
        <f>VLOOKUP(S1374,Table17[#All],2,0)</f>
        <v>0</v>
      </c>
      <c r="U1374" s="21">
        <v>274300</v>
      </c>
    </row>
    <row r="1375" spans="1:21">
      <c r="A1375" s="22" t="s">
        <v>162</v>
      </c>
      <c r="B1375" s="20">
        <f>VLOOKUP(A1375,Table7[#All],2,)</f>
        <v>3</v>
      </c>
      <c r="C1375" s="23" t="s">
        <v>91</v>
      </c>
      <c r="D1375" s="20">
        <f>VLOOKUP(C1375,Table8[#All],2,0)</f>
        <v>0</v>
      </c>
      <c r="E1375" s="23" t="s">
        <v>92</v>
      </c>
      <c r="F1375" s="20">
        <f>VLOOKUP(E1375,Table9[#All],2,0)</f>
        <v>0</v>
      </c>
      <c r="G1375" s="23" t="s">
        <v>93</v>
      </c>
      <c r="H1375" s="20">
        <f>VLOOKUP(G1375,Table10[#All],2,0)</f>
        <v>1</v>
      </c>
      <c r="I1375" s="23" t="s">
        <v>126</v>
      </c>
      <c r="J1375" s="20">
        <f>VLOOKUP(I1375,Table11[#All],2,0)</f>
        <v>2</v>
      </c>
      <c r="K1375" s="23" t="s">
        <v>98</v>
      </c>
      <c r="L1375" s="20">
        <f>VLOOKUP(K1375,Table12[#All],2,0)</f>
        <v>0</v>
      </c>
      <c r="M1375" s="23" t="s">
        <v>126</v>
      </c>
      <c r="N1375" s="20">
        <f>VLOOKUP(M1375,Table13[#All],2,0)</f>
        <v>0</v>
      </c>
      <c r="O1375" s="23" t="s">
        <v>126</v>
      </c>
      <c r="P1375" s="20">
        <f>VLOOKUP(O1375,Table14[#All],2,0)</f>
        <v>2</v>
      </c>
      <c r="Q1375" s="23" t="s">
        <v>104</v>
      </c>
      <c r="R1375" s="20">
        <f>VLOOKUP(Q1375,Table16[#All],2,0)</f>
        <v>0</v>
      </c>
      <c r="S1375" s="23" t="s">
        <v>111</v>
      </c>
      <c r="T1375" s="20">
        <f>VLOOKUP(S1375,Table17[#All],2,0)</f>
        <v>0</v>
      </c>
      <c r="U1375" s="24">
        <v>466500</v>
      </c>
    </row>
    <row r="1376" spans="1:21">
      <c r="A1376" s="19" t="s">
        <v>163</v>
      </c>
      <c r="B1376" s="20">
        <f>VLOOKUP(A1376,Table7[#All],2,)</f>
        <v>5</v>
      </c>
      <c r="C1376" s="20" t="s">
        <v>91</v>
      </c>
      <c r="D1376" s="20">
        <f>VLOOKUP(C1376,Table8[#All],2,0)</f>
        <v>0</v>
      </c>
      <c r="E1376" s="20" t="s">
        <v>92</v>
      </c>
      <c r="F1376" s="20">
        <f>VLOOKUP(E1376,Table9[#All],2,0)</f>
        <v>0</v>
      </c>
      <c r="G1376" s="20" t="s">
        <v>122</v>
      </c>
      <c r="H1376" s="20">
        <f>VLOOKUP(G1376,Table10[#All],2,0)</f>
        <v>0</v>
      </c>
      <c r="I1376" s="20" t="s">
        <v>119</v>
      </c>
      <c r="J1376" s="20">
        <f>VLOOKUP(I1376,Table11[#All],2,0)</f>
        <v>0</v>
      </c>
      <c r="K1376" s="20" t="s">
        <v>98</v>
      </c>
      <c r="L1376" s="20">
        <f>VLOOKUP(K1376,Table12[#All],2,0)</f>
        <v>0</v>
      </c>
      <c r="M1376" s="20" t="s">
        <v>126</v>
      </c>
      <c r="N1376" s="20">
        <f>VLOOKUP(M1376,Table13[#All],2,0)</f>
        <v>0</v>
      </c>
      <c r="O1376" s="20" t="s">
        <v>119</v>
      </c>
      <c r="P1376" s="20">
        <f>VLOOKUP(O1376,Table14[#All],2,0)</f>
        <v>0</v>
      </c>
      <c r="Q1376" s="20" t="s">
        <v>104</v>
      </c>
      <c r="R1376" s="20">
        <f>VLOOKUP(Q1376,Table16[#All],2,0)</f>
        <v>0</v>
      </c>
      <c r="S1376" s="20" t="s">
        <v>111</v>
      </c>
      <c r="T1376" s="20">
        <f>VLOOKUP(S1376,Table17[#All],2,0)</f>
        <v>0</v>
      </c>
      <c r="U1376" s="21">
        <v>250000</v>
      </c>
    </row>
    <row r="1377" spans="1:21">
      <c r="A1377" s="22" t="s">
        <v>218</v>
      </c>
      <c r="B1377" s="20">
        <f>VLOOKUP(A1377,Table7[#All],2,)</f>
        <v>16</v>
      </c>
      <c r="C1377" s="23" t="s">
        <v>91</v>
      </c>
      <c r="D1377" s="20">
        <f>VLOOKUP(C1377,Table8[#All],2,0)</f>
        <v>0</v>
      </c>
      <c r="E1377" s="23" t="s">
        <v>92</v>
      </c>
      <c r="F1377" s="20">
        <f>VLOOKUP(E1377,Table9[#All],2,0)</f>
        <v>0</v>
      </c>
      <c r="G1377" s="23" t="s">
        <v>93</v>
      </c>
      <c r="H1377" s="20">
        <f>VLOOKUP(G1377,Table10[#All],2,0)</f>
        <v>1</v>
      </c>
      <c r="I1377" s="23" t="s">
        <v>119</v>
      </c>
      <c r="J1377" s="20">
        <f>VLOOKUP(I1377,Table11[#All],2,0)</f>
        <v>0</v>
      </c>
      <c r="K1377" s="23" t="s">
        <v>98</v>
      </c>
      <c r="L1377" s="20">
        <f>VLOOKUP(K1377,Table12[#All],2,0)</f>
        <v>0</v>
      </c>
      <c r="M1377" s="23" t="s">
        <v>126</v>
      </c>
      <c r="N1377" s="20">
        <f>VLOOKUP(M1377,Table13[#All],2,0)</f>
        <v>0</v>
      </c>
      <c r="O1377" s="23" t="s">
        <v>119</v>
      </c>
      <c r="P1377" s="20">
        <f>VLOOKUP(O1377,Table14[#All],2,0)</f>
        <v>0</v>
      </c>
      <c r="Q1377" s="23" t="s">
        <v>104</v>
      </c>
      <c r="R1377" s="20">
        <f>VLOOKUP(Q1377,Table16[#All],2,0)</f>
        <v>0</v>
      </c>
      <c r="S1377" s="23" t="s">
        <v>150</v>
      </c>
      <c r="T1377" s="20">
        <f>VLOOKUP(S1377,Table17[#All],2,0)</f>
        <v>2</v>
      </c>
      <c r="U1377" s="24">
        <v>239000</v>
      </c>
    </row>
    <row r="1378" spans="1:21">
      <c r="A1378" s="19" t="s">
        <v>200</v>
      </c>
      <c r="B1378" s="20">
        <f>VLOOKUP(A1378,Table7[#All],2,)</f>
        <v>23</v>
      </c>
      <c r="C1378" s="20" t="s">
        <v>91</v>
      </c>
      <c r="D1378" s="20">
        <f>VLOOKUP(C1378,Table8[#All],2,0)</f>
        <v>0</v>
      </c>
      <c r="E1378" s="20" t="s">
        <v>92</v>
      </c>
      <c r="F1378" s="20">
        <f>VLOOKUP(E1378,Table9[#All],2,0)</f>
        <v>0</v>
      </c>
      <c r="G1378" s="20" t="s">
        <v>93</v>
      </c>
      <c r="H1378" s="20">
        <f>VLOOKUP(G1378,Table10[#All],2,0)</f>
        <v>1</v>
      </c>
      <c r="I1378" s="20" t="s">
        <v>119</v>
      </c>
      <c r="J1378" s="20">
        <f>VLOOKUP(I1378,Table11[#All],2,0)</f>
        <v>0</v>
      </c>
      <c r="K1378" s="20" t="s">
        <v>98</v>
      </c>
      <c r="L1378" s="20">
        <f>VLOOKUP(K1378,Table12[#All],2,0)</f>
        <v>0</v>
      </c>
      <c r="M1378" s="20" t="s">
        <v>98</v>
      </c>
      <c r="N1378" s="20">
        <f>VLOOKUP(M1378,Table13[#All],2,0)</f>
        <v>2</v>
      </c>
      <c r="O1378" s="20" t="s">
        <v>98</v>
      </c>
      <c r="P1378" s="20">
        <f>VLOOKUP(O1378,Table14[#All],2,0)</f>
        <v>1</v>
      </c>
      <c r="Q1378" s="20" t="s">
        <v>104</v>
      </c>
      <c r="R1378" s="20">
        <f>VLOOKUP(Q1378,Table16[#All],2,0)</f>
        <v>0</v>
      </c>
      <c r="S1378" s="20" t="s">
        <v>111</v>
      </c>
      <c r="T1378" s="20">
        <f>VLOOKUP(S1378,Table17[#All],2,0)</f>
        <v>0</v>
      </c>
      <c r="U1378" s="21">
        <v>91000</v>
      </c>
    </row>
    <row r="1379" spans="1:21">
      <c r="A1379" s="22" t="s">
        <v>206</v>
      </c>
      <c r="B1379" s="20">
        <f>VLOOKUP(A1379,Table7[#All],2,)</f>
        <v>15</v>
      </c>
      <c r="C1379" s="23" t="s">
        <v>91</v>
      </c>
      <c r="D1379" s="20">
        <f>VLOOKUP(C1379,Table8[#All],2,0)</f>
        <v>0</v>
      </c>
      <c r="E1379" s="23" t="s">
        <v>92</v>
      </c>
      <c r="F1379" s="20">
        <f>VLOOKUP(E1379,Table9[#All],2,0)</f>
        <v>0</v>
      </c>
      <c r="G1379" s="23" t="s">
        <v>176</v>
      </c>
      <c r="H1379" s="20">
        <f>VLOOKUP(G1379,Table10[#All],2,0)</f>
        <v>2</v>
      </c>
      <c r="I1379" s="23" t="s">
        <v>98</v>
      </c>
      <c r="J1379" s="20">
        <f>VLOOKUP(I1379,Table11[#All],2,0)</f>
        <v>1</v>
      </c>
      <c r="K1379" s="23" t="s">
        <v>98</v>
      </c>
      <c r="L1379" s="20">
        <f>VLOOKUP(K1379,Table12[#All],2,0)</f>
        <v>0</v>
      </c>
      <c r="M1379" s="23" t="s">
        <v>126</v>
      </c>
      <c r="N1379" s="20">
        <f>VLOOKUP(M1379,Table13[#All],2,0)</f>
        <v>0</v>
      </c>
      <c r="O1379" s="23" t="s">
        <v>98</v>
      </c>
      <c r="P1379" s="20">
        <f>VLOOKUP(O1379,Table14[#All],2,0)</f>
        <v>1</v>
      </c>
      <c r="Q1379" s="23" t="s">
        <v>104</v>
      </c>
      <c r="R1379" s="20">
        <f>VLOOKUP(Q1379,Table16[#All],2,0)</f>
        <v>0</v>
      </c>
      <c r="S1379" s="23" t="s">
        <v>111</v>
      </c>
      <c r="T1379" s="20">
        <f>VLOOKUP(S1379,Table17[#All],2,0)</f>
        <v>0</v>
      </c>
      <c r="U1379" s="24">
        <v>117000</v>
      </c>
    </row>
    <row r="1380" spans="1:21">
      <c r="A1380" s="19" t="s">
        <v>141</v>
      </c>
      <c r="B1380" s="20">
        <f>VLOOKUP(A1380,Table7[#All],2,)</f>
        <v>22</v>
      </c>
      <c r="C1380" s="20" t="s">
        <v>91</v>
      </c>
      <c r="D1380" s="20">
        <f>VLOOKUP(C1380,Table8[#All],2,0)</f>
        <v>0</v>
      </c>
      <c r="E1380" s="20" t="s">
        <v>142</v>
      </c>
      <c r="F1380" s="20">
        <f>VLOOKUP(E1380,Table9[#All],2,0)</f>
        <v>4</v>
      </c>
      <c r="G1380" s="20" t="s">
        <v>122</v>
      </c>
      <c r="H1380" s="20">
        <f>VLOOKUP(G1380,Table10[#All],2,0)</f>
        <v>0</v>
      </c>
      <c r="I1380" s="20" t="s">
        <v>98</v>
      </c>
      <c r="J1380" s="20">
        <f>VLOOKUP(I1380,Table11[#All],2,0)</f>
        <v>1</v>
      </c>
      <c r="K1380" s="20" t="s">
        <v>139</v>
      </c>
      <c r="L1380" s="20">
        <f>VLOOKUP(K1380,Table12[#All],2,0)</f>
        <v>3</v>
      </c>
      <c r="M1380" s="20" t="s">
        <v>98</v>
      </c>
      <c r="N1380" s="20">
        <f>VLOOKUP(M1380,Table13[#All],2,0)</f>
        <v>2</v>
      </c>
      <c r="O1380" s="20" t="s">
        <v>98</v>
      </c>
      <c r="P1380" s="20">
        <f>VLOOKUP(O1380,Table14[#All],2,0)</f>
        <v>1</v>
      </c>
      <c r="Q1380" s="20" t="s">
        <v>104</v>
      </c>
      <c r="R1380" s="20">
        <f>VLOOKUP(Q1380,Table16[#All],2,0)</f>
        <v>0</v>
      </c>
      <c r="S1380" s="20" t="s">
        <v>111</v>
      </c>
      <c r="T1380" s="20">
        <f>VLOOKUP(S1380,Table17[#All],2,0)</f>
        <v>0</v>
      </c>
      <c r="U1380" s="21">
        <v>83000</v>
      </c>
    </row>
    <row r="1381" spans="1:21">
      <c r="A1381" s="22" t="s">
        <v>218</v>
      </c>
      <c r="B1381" s="20">
        <f>VLOOKUP(A1381,Table7[#All],2,)</f>
        <v>16</v>
      </c>
      <c r="C1381" s="23" t="s">
        <v>91</v>
      </c>
      <c r="D1381" s="20">
        <f>VLOOKUP(C1381,Table8[#All],2,0)</f>
        <v>0</v>
      </c>
      <c r="E1381" s="23" t="s">
        <v>92</v>
      </c>
      <c r="F1381" s="20">
        <f>VLOOKUP(E1381,Table9[#All],2,0)</f>
        <v>0</v>
      </c>
      <c r="G1381" s="23" t="s">
        <v>158</v>
      </c>
      <c r="H1381" s="20">
        <f>VLOOKUP(G1381,Table10[#All],2,0)</f>
        <v>5</v>
      </c>
      <c r="I1381" s="23" t="s">
        <v>119</v>
      </c>
      <c r="J1381" s="20">
        <f>VLOOKUP(I1381,Table11[#All],2,0)</f>
        <v>0</v>
      </c>
      <c r="K1381" s="23" t="s">
        <v>98</v>
      </c>
      <c r="L1381" s="20">
        <f>VLOOKUP(K1381,Table12[#All],2,0)</f>
        <v>0</v>
      </c>
      <c r="M1381" s="23" t="s">
        <v>119</v>
      </c>
      <c r="N1381" s="20">
        <f>VLOOKUP(M1381,Table13[#All],2,0)</f>
        <v>1</v>
      </c>
      <c r="O1381" s="23" t="s">
        <v>119</v>
      </c>
      <c r="P1381" s="20">
        <f>VLOOKUP(O1381,Table14[#All],2,0)</f>
        <v>0</v>
      </c>
      <c r="Q1381" s="23" t="s">
        <v>104</v>
      </c>
      <c r="R1381" s="20">
        <f>VLOOKUP(Q1381,Table16[#All],2,0)</f>
        <v>0</v>
      </c>
      <c r="S1381" s="23" t="s">
        <v>111</v>
      </c>
      <c r="T1381" s="20">
        <f>VLOOKUP(S1381,Table17[#All],2,0)</f>
        <v>0</v>
      </c>
      <c r="U1381" s="24">
        <v>167500</v>
      </c>
    </row>
    <row r="1382" spans="1:21">
      <c r="A1382" s="19" t="s">
        <v>206</v>
      </c>
      <c r="B1382" s="20">
        <f>VLOOKUP(A1382,Table7[#All],2,)</f>
        <v>15</v>
      </c>
      <c r="C1382" s="20" t="s">
        <v>91</v>
      </c>
      <c r="D1382" s="20">
        <f>VLOOKUP(C1382,Table8[#All],2,0)</f>
        <v>0</v>
      </c>
      <c r="E1382" s="20" t="s">
        <v>92</v>
      </c>
      <c r="F1382" s="20">
        <f>VLOOKUP(E1382,Table9[#All],2,0)</f>
        <v>0</v>
      </c>
      <c r="G1382" s="20" t="s">
        <v>93</v>
      </c>
      <c r="H1382" s="20">
        <f>VLOOKUP(G1382,Table10[#All],2,0)</f>
        <v>1</v>
      </c>
      <c r="I1382" s="20" t="s">
        <v>98</v>
      </c>
      <c r="J1382" s="20">
        <f>VLOOKUP(I1382,Table11[#All],2,0)</f>
        <v>1</v>
      </c>
      <c r="K1382" s="20" t="s">
        <v>139</v>
      </c>
      <c r="L1382" s="20">
        <f>VLOOKUP(K1382,Table12[#All],2,0)</f>
        <v>3</v>
      </c>
      <c r="M1382" s="20" t="s">
        <v>98</v>
      </c>
      <c r="N1382" s="20">
        <f>VLOOKUP(M1382,Table13[#All],2,0)</f>
        <v>2</v>
      </c>
      <c r="O1382" s="20" t="s">
        <v>98</v>
      </c>
      <c r="P1382" s="20">
        <f>VLOOKUP(O1382,Table14[#All],2,0)</f>
        <v>1</v>
      </c>
      <c r="Q1382" s="20" t="s">
        <v>104</v>
      </c>
      <c r="R1382" s="20">
        <f>VLOOKUP(Q1382,Table16[#All],2,0)</f>
        <v>0</v>
      </c>
      <c r="S1382" s="20" t="s">
        <v>111</v>
      </c>
      <c r="T1382" s="20">
        <f>VLOOKUP(S1382,Table17[#All],2,0)</f>
        <v>0</v>
      </c>
      <c r="U1382" s="21">
        <v>58500</v>
      </c>
    </row>
    <row r="1383" spans="1:21">
      <c r="A1383" s="22" t="s">
        <v>89</v>
      </c>
      <c r="B1383" s="20">
        <f>VLOOKUP(A1383,Table7[#All],2,)</f>
        <v>11</v>
      </c>
      <c r="C1383" s="23" t="s">
        <v>91</v>
      </c>
      <c r="D1383" s="20">
        <f>VLOOKUP(C1383,Table8[#All],2,0)</f>
        <v>0</v>
      </c>
      <c r="E1383" s="23" t="s">
        <v>92</v>
      </c>
      <c r="F1383" s="20">
        <f>VLOOKUP(E1383,Table9[#All],2,0)</f>
        <v>0</v>
      </c>
      <c r="G1383" s="23" t="s">
        <v>93</v>
      </c>
      <c r="H1383" s="20">
        <f>VLOOKUP(G1383,Table10[#All],2,0)</f>
        <v>1</v>
      </c>
      <c r="I1383" s="23" t="s">
        <v>98</v>
      </c>
      <c r="J1383" s="20">
        <f>VLOOKUP(I1383,Table11[#All],2,0)</f>
        <v>1</v>
      </c>
      <c r="K1383" s="23" t="s">
        <v>98</v>
      </c>
      <c r="L1383" s="20">
        <f>VLOOKUP(K1383,Table12[#All],2,0)</f>
        <v>0</v>
      </c>
      <c r="M1383" s="23" t="s">
        <v>126</v>
      </c>
      <c r="N1383" s="20">
        <f>VLOOKUP(M1383,Table13[#All],2,0)</f>
        <v>0</v>
      </c>
      <c r="O1383" s="23" t="s">
        <v>98</v>
      </c>
      <c r="P1383" s="20">
        <f>VLOOKUP(O1383,Table14[#All],2,0)</f>
        <v>1</v>
      </c>
      <c r="Q1383" s="23" t="s">
        <v>104</v>
      </c>
      <c r="R1383" s="20">
        <f>VLOOKUP(Q1383,Table16[#All],2,0)</f>
        <v>0</v>
      </c>
      <c r="S1383" s="23" t="s">
        <v>111</v>
      </c>
      <c r="T1383" s="20">
        <f>VLOOKUP(S1383,Table17[#All],2,0)</f>
        <v>0</v>
      </c>
      <c r="U1383" s="24">
        <v>237500</v>
      </c>
    </row>
    <row r="1384" spans="1:21">
      <c r="A1384" s="19" t="s">
        <v>188</v>
      </c>
      <c r="B1384" s="20">
        <f>VLOOKUP(A1384,Table7[#All],2,)</f>
        <v>7</v>
      </c>
      <c r="C1384" s="20" t="s">
        <v>91</v>
      </c>
      <c r="D1384" s="20">
        <f>VLOOKUP(C1384,Table8[#All],2,0)</f>
        <v>0</v>
      </c>
      <c r="E1384" s="20" t="s">
        <v>92</v>
      </c>
      <c r="F1384" s="20">
        <f>VLOOKUP(E1384,Table9[#All],2,0)</f>
        <v>0</v>
      </c>
      <c r="G1384" s="20" t="s">
        <v>122</v>
      </c>
      <c r="H1384" s="20">
        <f>VLOOKUP(G1384,Table10[#All],2,0)</f>
        <v>0</v>
      </c>
      <c r="I1384" s="20" t="s">
        <v>139</v>
      </c>
      <c r="J1384" s="20">
        <f>VLOOKUP(I1384,Table11[#All],2,0)</f>
        <v>4</v>
      </c>
      <c r="K1384" s="20" t="s">
        <v>98</v>
      </c>
      <c r="L1384" s="20">
        <f>VLOOKUP(K1384,Table12[#All],2,0)</f>
        <v>0</v>
      </c>
      <c r="M1384" s="20" t="s">
        <v>126</v>
      </c>
      <c r="N1384" s="20">
        <f>VLOOKUP(M1384,Table13[#All],2,0)</f>
        <v>0</v>
      </c>
      <c r="O1384" s="20" t="s">
        <v>119</v>
      </c>
      <c r="P1384" s="20">
        <f>VLOOKUP(O1384,Table14[#All],2,0)</f>
        <v>0</v>
      </c>
      <c r="Q1384" s="20" t="s">
        <v>167</v>
      </c>
      <c r="R1384" s="20">
        <f>VLOOKUP(Q1384,Table16[#All],2,0)</f>
        <v>1</v>
      </c>
      <c r="S1384" s="20" t="s">
        <v>111</v>
      </c>
      <c r="T1384" s="20">
        <f>VLOOKUP(S1384,Table17[#All],2,0)</f>
        <v>0</v>
      </c>
      <c r="U1384" s="21">
        <v>157000</v>
      </c>
    </row>
    <row r="1385" spans="1:21">
      <c r="A1385" s="22" t="s">
        <v>169</v>
      </c>
      <c r="B1385" s="20">
        <f>VLOOKUP(A1385,Table7[#All],2,)</f>
        <v>9</v>
      </c>
      <c r="C1385" s="23" t="s">
        <v>91</v>
      </c>
      <c r="D1385" s="20">
        <f>VLOOKUP(C1385,Table8[#All],2,0)</f>
        <v>0</v>
      </c>
      <c r="E1385" s="23" t="s">
        <v>92</v>
      </c>
      <c r="F1385" s="20">
        <f>VLOOKUP(E1385,Table9[#All],2,0)</f>
        <v>0</v>
      </c>
      <c r="G1385" s="23" t="s">
        <v>93</v>
      </c>
      <c r="H1385" s="20">
        <f>VLOOKUP(G1385,Table10[#All],2,0)</f>
        <v>1</v>
      </c>
      <c r="I1385" s="23" t="s">
        <v>98</v>
      </c>
      <c r="J1385" s="20">
        <f>VLOOKUP(I1385,Table11[#All],2,0)</f>
        <v>1</v>
      </c>
      <c r="K1385" s="23" t="s">
        <v>98</v>
      </c>
      <c r="L1385" s="20">
        <f>VLOOKUP(K1385,Table12[#All],2,0)</f>
        <v>0</v>
      </c>
      <c r="M1385" s="23" t="s">
        <v>126</v>
      </c>
      <c r="N1385" s="20">
        <f>VLOOKUP(M1385,Table13[#All],2,0)</f>
        <v>0</v>
      </c>
      <c r="O1385" s="23" t="s">
        <v>119</v>
      </c>
      <c r="P1385" s="20">
        <f>VLOOKUP(O1385,Table14[#All],2,0)</f>
        <v>0</v>
      </c>
      <c r="Q1385" s="23" t="s">
        <v>167</v>
      </c>
      <c r="R1385" s="20">
        <f>VLOOKUP(Q1385,Table16[#All],2,0)</f>
        <v>1</v>
      </c>
      <c r="S1385" s="23" t="s">
        <v>111</v>
      </c>
      <c r="T1385" s="20">
        <f>VLOOKUP(S1385,Table17[#All],2,0)</f>
        <v>0</v>
      </c>
      <c r="U1385" s="24">
        <v>112000</v>
      </c>
    </row>
    <row r="1386" spans="1:21">
      <c r="A1386" s="19" t="s">
        <v>206</v>
      </c>
      <c r="B1386" s="20">
        <f>VLOOKUP(A1386,Table7[#All],2,)</f>
        <v>15</v>
      </c>
      <c r="C1386" s="20" t="s">
        <v>91</v>
      </c>
      <c r="D1386" s="20">
        <f>VLOOKUP(C1386,Table8[#All],2,0)</f>
        <v>0</v>
      </c>
      <c r="E1386" s="20" t="s">
        <v>92</v>
      </c>
      <c r="F1386" s="20">
        <f>VLOOKUP(E1386,Table9[#All],2,0)</f>
        <v>0</v>
      </c>
      <c r="G1386" s="20" t="s">
        <v>176</v>
      </c>
      <c r="H1386" s="20">
        <f>VLOOKUP(G1386,Table10[#All],2,0)</f>
        <v>2</v>
      </c>
      <c r="I1386" s="20" t="s">
        <v>98</v>
      </c>
      <c r="J1386" s="20">
        <f>VLOOKUP(I1386,Table11[#All],2,0)</f>
        <v>1</v>
      </c>
      <c r="K1386" s="20" t="s">
        <v>98</v>
      </c>
      <c r="L1386" s="20">
        <f>VLOOKUP(K1386,Table12[#All],2,0)</f>
        <v>0</v>
      </c>
      <c r="M1386" s="20" t="s">
        <v>98</v>
      </c>
      <c r="N1386" s="20">
        <f>VLOOKUP(M1386,Table13[#All],2,0)</f>
        <v>2</v>
      </c>
      <c r="O1386" s="20" t="s">
        <v>98</v>
      </c>
      <c r="P1386" s="20">
        <f>VLOOKUP(O1386,Table14[#All],2,0)</f>
        <v>1</v>
      </c>
      <c r="Q1386" s="20" t="s">
        <v>191</v>
      </c>
      <c r="R1386" s="20">
        <f>VLOOKUP(Q1386,Table16[#All],2,0)</f>
        <v>2</v>
      </c>
      <c r="S1386" s="20" t="s">
        <v>111</v>
      </c>
      <c r="T1386" s="20">
        <f>VLOOKUP(S1386,Table17[#All],2,0)</f>
        <v>0</v>
      </c>
      <c r="U1386" s="21">
        <v>105000</v>
      </c>
    </row>
    <row r="1387" spans="1:21">
      <c r="A1387" s="22" t="s">
        <v>214</v>
      </c>
      <c r="B1387" s="20">
        <f>VLOOKUP(A1387,Table7[#All],2,)</f>
        <v>13</v>
      </c>
      <c r="C1387" s="23" t="s">
        <v>91</v>
      </c>
      <c r="D1387" s="20">
        <f>VLOOKUP(C1387,Table8[#All],2,0)</f>
        <v>0</v>
      </c>
      <c r="E1387" s="23" t="s">
        <v>92</v>
      </c>
      <c r="F1387" s="20">
        <f>VLOOKUP(E1387,Table9[#All],2,0)</f>
        <v>0</v>
      </c>
      <c r="G1387" s="23" t="s">
        <v>176</v>
      </c>
      <c r="H1387" s="20">
        <f>VLOOKUP(G1387,Table10[#All],2,0)</f>
        <v>2</v>
      </c>
      <c r="I1387" s="23" t="s">
        <v>98</v>
      </c>
      <c r="J1387" s="20">
        <f>VLOOKUP(I1387,Table11[#All],2,0)</f>
        <v>1</v>
      </c>
      <c r="K1387" s="23" t="s">
        <v>98</v>
      </c>
      <c r="L1387" s="20">
        <f>VLOOKUP(K1387,Table12[#All],2,0)</f>
        <v>0</v>
      </c>
      <c r="M1387" s="23" t="s">
        <v>119</v>
      </c>
      <c r="N1387" s="20">
        <f>VLOOKUP(M1387,Table13[#All],2,0)</f>
        <v>1</v>
      </c>
      <c r="O1387" s="23" t="s">
        <v>119</v>
      </c>
      <c r="P1387" s="20">
        <f>VLOOKUP(O1387,Table14[#All],2,0)</f>
        <v>0</v>
      </c>
      <c r="Q1387" s="23" t="s">
        <v>167</v>
      </c>
      <c r="R1387" s="20">
        <f>VLOOKUP(Q1387,Table16[#All],2,0)</f>
        <v>1</v>
      </c>
      <c r="S1387" s="23" t="s">
        <v>111</v>
      </c>
      <c r="T1387" s="20">
        <f>VLOOKUP(S1387,Table17[#All],2,0)</f>
        <v>0</v>
      </c>
      <c r="U1387" s="24">
        <v>125500</v>
      </c>
    </row>
    <row r="1388" spans="1:21">
      <c r="A1388" s="19" t="s">
        <v>175</v>
      </c>
      <c r="B1388" s="20">
        <f>VLOOKUP(A1388,Table7[#All],2,)</f>
        <v>6</v>
      </c>
      <c r="C1388" s="20" t="s">
        <v>225</v>
      </c>
      <c r="D1388" s="20">
        <f>VLOOKUP(C1388,Table8[#All],2,0)</f>
        <v>6</v>
      </c>
      <c r="E1388" s="20" t="s">
        <v>92</v>
      </c>
      <c r="F1388" s="20">
        <f>VLOOKUP(E1388,Table9[#All],2,0)</f>
        <v>0</v>
      </c>
      <c r="G1388" s="20" t="s">
        <v>122</v>
      </c>
      <c r="H1388" s="20">
        <f>VLOOKUP(G1388,Table10[#All],2,0)</f>
        <v>0</v>
      </c>
      <c r="I1388" s="20" t="s">
        <v>119</v>
      </c>
      <c r="J1388" s="20">
        <f>VLOOKUP(I1388,Table11[#All],2,0)</f>
        <v>0</v>
      </c>
      <c r="K1388" s="20" t="s">
        <v>98</v>
      </c>
      <c r="L1388" s="20">
        <f>VLOOKUP(K1388,Table12[#All],2,0)</f>
        <v>0</v>
      </c>
      <c r="M1388" s="20" t="s">
        <v>98</v>
      </c>
      <c r="N1388" s="20">
        <f>VLOOKUP(M1388,Table13[#All],2,0)</f>
        <v>2</v>
      </c>
      <c r="O1388" s="20" t="s">
        <v>119</v>
      </c>
      <c r="P1388" s="20">
        <f>VLOOKUP(O1388,Table14[#All],2,0)</f>
        <v>0</v>
      </c>
      <c r="Q1388" s="20" t="s">
        <v>104</v>
      </c>
      <c r="R1388" s="20">
        <f>VLOOKUP(Q1388,Table16[#All],2,0)</f>
        <v>0</v>
      </c>
      <c r="S1388" s="20" t="s">
        <v>111</v>
      </c>
      <c r="T1388" s="20">
        <f>VLOOKUP(S1388,Table17[#All],2,0)</f>
        <v>0</v>
      </c>
      <c r="U1388" s="21">
        <v>250000</v>
      </c>
    </row>
    <row r="1389" spans="1:21">
      <c r="A1389" s="22" t="s">
        <v>188</v>
      </c>
      <c r="B1389" s="20">
        <f>VLOOKUP(A1389,Table7[#All],2,)</f>
        <v>7</v>
      </c>
      <c r="C1389" s="23" t="s">
        <v>182</v>
      </c>
      <c r="D1389" s="20">
        <f>VLOOKUP(C1389,Table8[#All],2,0)</f>
        <v>3</v>
      </c>
      <c r="E1389" s="23" t="s">
        <v>92</v>
      </c>
      <c r="F1389" s="20">
        <f>VLOOKUP(E1389,Table9[#All],2,0)</f>
        <v>0</v>
      </c>
      <c r="G1389" s="23" t="s">
        <v>176</v>
      </c>
      <c r="H1389" s="20">
        <f>VLOOKUP(G1389,Table10[#All],2,0)</f>
        <v>2</v>
      </c>
      <c r="I1389" s="23" t="s">
        <v>98</v>
      </c>
      <c r="J1389" s="20">
        <f>VLOOKUP(I1389,Table11[#All],2,0)</f>
        <v>1</v>
      </c>
      <c r="K1389" s="23" t="s">
        <v>98</v>
      </c>
      <c r="L1389" s="20">
        <f>VLOOKUP(K1389,Table12[#All],2,0)</f>
        <v>0</v>
      </c>
      <c r="M1389" s="23" t="s">
        <v>98</v>
      </c>
      <c r="N1389" s="20">
        <f>VLOOKUP(M1389,Table13[#All],2,0)</f>
        <v>2</v>
      </c>
      <c r="O1389" s="23" t="s">
        <v>119</v>
      </c>
      <c r="P1389" s="20">
        <f>VLOOKUP(O1389,Table14[#All],2,0)</f>
        <v>0</v>
      </c>
      <c r="Q1389" s="23" t="s">
        <v>104</v>
      </c>
      <c r="R1389" s="20">
        <f>VLOOKUP(Q1389,Table16[#All],2,0)</f>
        <v>0</v>
      </c>
      <c r="S1389" s="23" t="s">
        <v>178</v>
      </c>
      <c r="T1389" s="20">
        <f>VLOOKUP(S1389,Table17[#All],2,0)</f>
        <v>5</v>
      </c>
      <c r="U1389" s="24">
        <v>136000</v>
      </c>
    </row>
    <row r="1390" spans="1:21">
      <c r="A1390" s="19" t="s">
        <v>121</v>
      </c>
      <c r="B1390" s="20">
        <f>VLOOKUP(A1390,Table7[#All],2,)</f>
        <v>17</v>
      </c>
      <c r="C1390" s="20" t="s">
        <v>91</v>
      </c>
      <c r="D1390" s="20">
        <f>VLOOKUP(C1390,Table8[#All],2,0)</f>
        <v>0</v>
      </c>
      <c r="E1390" s="20" t="s">
        <v>92</v>
      </c>
      <c r="F1390" s="20">
        <f>VLOOKUP(E1390,Table9[#All],2,0)</f>
        <v>0</v>
      </c>
      <c r="G1390" s="20" t="s">
        <v>93</v>
      </c>
      <c r="H1390" s="20">
        <f>VLOOKUP(G1390,Table10[#All],2,0)</f>
        <v>1</v>
      </c>
      <c r="I1390" s="20" t="s">
        <v>126</v>
      </c>
      <c r="J1390" s="20">
        <f>VLOOKUP(I1390,Table11[#All],2,0)</f>
        <v>2</v>
      </c>
      <c r="K1390" s="20" t="s">
        <v>98</v>
      </c>
      <c r="L1390" s="20">
        <f>VLOOKUP(K1390,Table12[#All],2,0)</f>
        <v>0</v>
      </c>
      <c r="M1390" s="20" t="s">
        <v>126</v>
      </c>
      <c r="N1390" s="20">
        <f>VLOOKUP(M1390,Table13[#All],2,0)</f>
        <v>0</v>
      </c>
      <c r="O1390" s="20" t="s">
        <v>126</v>
      </c>
      <c r="P1390" s="20">
        <f>VLOOKUP(O1390,Table14[#All],2,0)</f>
        <v>2</v>
      </c>
      <c r="Q1390" s="20" t="s">
        <v>104</v>
      </c>
      <c r="R1390" s="20">
        <f>VLOOKUP(Q1390,Table16[#All],2,0)</f>
        <v>0</v>
      </c>
      <c r="S1390" s="20" t="s">
        <v>111</v>
      </c>
      <c r="T1390" s="20">
        <f>VLOOKUP(S1390,Table17[#All],2,0)</f>
        <v>0</v>
      </c>
      <c r="U1390" s="21">
        <v>377500</v>
      </c>
    </row>
    <row r="1391" spans="1:21">
      <c r="A1391" s="22" t="s">
        <v>197</v>
      </c>
      <c r="B1391" s="20">
        <f>VLOOKUP(A1391,Table7[#All],2,)</f>
        <v>8</v>
      </c>
      <c r="C1391" s="23" t="s">
        <v>91</v>
      </c>
      <c r="D1391" s="20">
        <f>VLOOKUP(C1391,Table8[#All],2,0)</f>
        <v>0</v>
      </c>
      <c r="E1391" s="23" t="s">
        <v>92</v>
      </c>
      <c r="F1391" s="20">
        <f>VLOOKUP(E1391,Table9[#All],2,0)</f>
        <v>0</v>
      </c>
      <c r="G1391" s="23" t="s">
        <v>176</v>
      </c>
      <c r="H1391" s="20">
        <f>VLOOKUP(G1391,Table10[#All],2,0)</f>
        <v>2</v>
      </c>
      <c r="I1391" s="23" t="s">
        <v>98</v>
      </c>
      <c r="J1391" s="20">
        <f>VLOOKUP(I1391,Table11[#All],2,0)</f>
        <v>1</v>
      </c>
      <c r="K1391" s="23" t="s">
        <v>119</v>
      </c>
      <c r="L1391" s="20">
        <f>VLOOKUP(K1391,Table12[#All],2,0)</f>
        <v>1</v>
      </c>
      <c r="M1391" s="23" t="s">
        <v>126</v>
      </c>
      <c r="N1391" s="20">
        <f>VLOOKUP(M1391,Table13[#All],2,0)</f>
        <v>0</v>
      </c>
      <c r="O1391" s="23" t="s">
        <v>98</v>
      </c>
      <c r="P1391" s="20">
        <f>VLOOKUP(O1391,Table14[#All],2,0)</f>
        <v>1</v>
      </c>
      <c r="Q1391" s="23" t="s">
        <v>104</v>
      </c>
      <c r="R1391" s="20">
        <f>VLOOKUP(Q1391,Table16[#All],2,0)</f>
        <v>0</v>
      </c>
      <c r="S1391" s="23" t="s">
        <v>111</v>
      </c>
      <c r="T1391" s="20">
        <f>VLOOKUP(S1391,Table17[#All],2,0)</f>
        <v>0</v>
      </c>
      <c r="U1391" s="24">
        <v>131000</v>
      </c>
    </row>
    <row r="1392" spans="1:21">
      <c r="A1392" s="19" t="s">
        <v>209</v>
      </c>
      <c r="B1392" s="20">
        <f>VLOOKUP(A1392,Table7[#All],2,)</f>
        <v>0</v>
      </c>
      <c r="C1392" s="20" t="s">
        <v>91</v>
      </c>
      <c r="D1392" s="20">
        <f>VLOOKUP(C1392,Table8[#All],2,0)</f>
        <v>0</v>
      </c>
      <c r="E1392" s="20" t="s">
        <v>92</v>
      </c>
      <c r="F1392" s="20">
        <f>VLOOKUP(E1392,Table9[#All],2,0)</f>
        <v>0</v>
      </c>
      <c r="G1392" s="20" t="s">
        <v>93</v>
      </c>
      <c r="H1392" s="20">
        <f>VLOOKUP(G1392,Table10[#All],2,0)</f>
        <v>1</v>
      </c>
      <c r="I1392" s="20" t="s">
        <v>119</v>
      </c>
      <c r="J1392" s="20">
        <f>VLOOKUP(I1392,Table11[#All],2,0)</f>
        <v>0</v>
      </c>
      <c r="K1392" s="20" t="s">
        <v>98</v>
      </c>
      <c r="L1392" s="20">
        <f>VLOOKUP(K1392,Table12[#All],2,0)</f>
        <v>0</v>
      </c>
      <c r="M1392" s="20" t="s">
        <v>126</v>
      </c>
      <c r="N1392" s="20">
        <f>VLOOKUP(M1392,Table13[#All],2,0)</f>
        <v>0</v>
      </c>
      <c r="O1392" s="20" t="s">
        <v>119</v>
      </c>
      <c r="P1392" s="20">
        <f>VLOOKUP(O1392,Table14[#All],2,0)</f>
        <v>0</v>
      </c>
      <c r="Q1392" s="20" t="s">
        <v>104</v>
      </c>
      <c r="R1392" s="20">
        <f>VLOOKUP(Q1392,Table16[#All],2,0)</f>
        <v>0</v>
      </c>
      <c r="S1392" s="20" t="s">
        <v>111</v>
      </c>
      <c r="T1392" s="20">
        <f>VLOOKUP(S1392,Table17[#All],2,0)</f>
        <v>0</v>
      </c>
      <c r="U1392" s="21">
        <v>235000</v>
      </c>
    </row>
    <row r="1393" spans="1:21">
      <c r="A1393" s="22" t="s">
        <v>89</v>
      </c>
      <c r="B1393" s="20">
        <f>VLOOKUP(A1393,Table7[#All],2,)</f>
        <v>11</v>
      </c>
      <c r="C1393" s="23" t="s">
        <v>91</v>
      </c>
      <c r="D1393" s="20">
        <f>VLOOKUP(C1393,Table8[#All],2,0)</f>
        <v>0</v>
      </c>
      <c r="E1393" s="23" t="s">
        <v>179</v>
      </c>
      <c r="F1393" s="20">
        <f>VLOOKUP(E1393,Table9[#All],2,0)</f>
        <v>2</v>
      </c>
      <c r="G1393" s="23" t="s">
        <v>93</v>
      </c>
      <c r="H1393" s="20">
        <f>VLOOKUP(G1393,Table10[#All],2,0)</f>
        <v>1</v>
      </c>
      <c r="I1393" s="23" t="s">
        <v>98</v>
      </c>
      <c r="J1393" s="20">
        <f>VLOOKUP(I1393,Table11[#All],2,0)</f>
        <v>1</v>
      </c>
      <c r="K1393" s="23" t="s">
        <v>98</v>
      </c>
      <c r="L1393" s="20">
        <f>VLOOKUP(K1393,Table12[#All],2,0)</f>
        <v>0</v>
      </c>
      <c r="M1393" s="23" t="s">
        <v>98</v>
      </c>
      <c r="N1393" s="20">
        <f>VLOOKUP(M1393,Table13[#All],2,0)</f>
        <v>2</v>
      </c>
      <c r="O1393" s="23" t="s">
        <v>98</v>
      </c>
      <c r="P1393" s="20">
        <f>VLOOKUP(O1393,Table14[#All],2,0)</f>
        <v>1</v>
      </c>
      <c r="Q1393" s="23" t="s">
        <v>104</v>
      </c>
      <c r="R1393" s="20">
        <f>VLOOKUP(Q1393,Table16[#All],2,0)</f>
        <v>0</v>
      </c>
      <c r="S1393" s="23" t="s">
        <v>111</v>
      </c>
      <c r="T1393" s="20">
        <f>VLOOKUP(S1393,Table17[#All],2,0)</f>
        <v>0</v>
      </c>
      <c r="U1393" s="24">
        <v>124000</v>
      </c>
    </row>
    <row r="1394" spans="1:21">
      <c r="A1394" s="19" t="s">
        <v>89</v>
      </c>
      <c r="B1394" s="20">
        <f>VLOOKUP(A1394,Table7[#All],2,)</f>
        <v>11</v>
      </c>
      <c r="C1394" s="20" t="s">
        <v>91</v>
      </c>
      <c r="D1394" s="20">
        <f>VLOOKUP(C1394,Table8[#All],2,0)</f>
        <v>0</v>
      </c>
      <c r="E1394" s="20" t="s">
        <v>92</v>
      </c>
      <c r="F1394" s="20">
        <f>VLOOKUP(E1394,Table9[#All],2,0)</f>
        <v>0</v>
      </c>
      <c r="G1394" s="20" t="s">
        <v>183</v>
      </c>
      <c r="H1394" s="20">
        <f>VLOOKUP(G1394,Table10[#All],2,0)</f>
        <v>4</v>
      </c>
      <c r="I1394" s="20" t="s">
        <v>98</v>
      </c>
      <c r="J1394" s="20">
        <f>VLOOKUP(I1394,Table11[#All],2,0)</f>
        <v>1</v>
      </c>
      <c r="K1394" s="20" t="s">
        <v>98</v>
      </c>
      <c r="L1394" s="20">
        <f>VLOOKUP(K1394,Table12[#All],2,0)</f>
        <v>0</v>
      </c>
      <c r="M1394" s="20" t="s">
        <v>98</v>
      </c>
      <c r="N1394" s="20">
        <f>VLOOKUP(M1394,Table13[#All],2,0)</f>
        <v>2</v>
      </c>
      <c r="O1394" s="20" t="s">
        <v>98</v>
      </c>
      <c r="P1394" s="20">
        <f>VLOOKUP(O1394,Table14[#All],2,0)</f>
        <v>1</v>
      </c>
      <c r="Q1394" s="20" t="s">
        <v>104</v>
      </c>
      <c r="R1394" s="20">
        <f>VLOOKUP(Q1394,Table16[#All],2,0)</f>
        <v>0</v>
      </c>
      <c r="S1394" s="20" t="s">
        <v>111</v>
      </c>
      <c r="T1394" s="20">
        <f>VLOOKUP(S1394,Table17[#All],2,0)</f>
        <v>0</v>
      </c>
      <c r="U1394" s="21">
        <v>123000</v>
      </c>
    </row>
    <row r="1395" spans="1:21">
      <c r="A1395" s="22" t="s">
        <v>188</v>
      </c>
      <c r="B1395" s="20">
        <f>VLOOKUP(A1395,Table7[#All],2,)</f>
        <v>7</v>
      </c>
      <c r="C1395" s="23" t="s">
        <v>91</v>
      </c>
      <c r="D1395" s="20">
        <f>VLOOKUP(C1395,Table8[#All],2,0)</f>
        <v>0</v>
      </c>
      <c r="E1395" s="23" t="s">
        <v>186</v>
      </c>
      <c r="F1395" s="20">
        <f>VLOOKUP(E1395,Table9[#All],2,0)</f>
        <v>1</v>
      </c>
      <c r="G1395" s="23" t="s">
        <v>176</v>
      </c>
      <c r="H1395" s="20">
        <f>VLOOKUP(G1395,Table10[#All],2,0)</f>
        <v>2</v>
      </c>
      <c r="I1395" s="23" t="s">
        <v>139</v>
      </c>
      <c r="J1395" s="20">
        <f>VLOOKUP(I1395,Table11[#All],2,0)</f>
        <v>4</v>
      </c>
      <c r="K1395" s="23" t="s">
        <v>98</v>
      </c>
      <c r="L1395" s="20">
        <f>VLOOKUP(K1395,Table12[#All],2,0)</f>
        <v>0</v>
      </c>
      <c r="M1395" s="23" t="s">
        <v>126</v>
      </c>
      <c r="N1395" s="20">
        <f>VLOOKUP(M1395,Table13[#All],2,0)</f>
        <v>0</v>
      </c>
      <c r="O1395" s="23" t="s">
        <v>98</v>
      </c>
      <c r="P1395" s="20">
        <f>VLOOKUP(O1395,Table14[#All],2,0)</f>
        <v>1</v>
      </c>
      <c r="Q1395" s="23" t="s">
        <v>104</v>
      </c>
      <c r="R1395" s="20">
        <f>VLOOKUP(Q1395,Table16[#All],2,0)</f>
        <v>0</v>
      </c>
      <c r="S1395" s="23" t="s">
        <v>111</v>
      </c>
      <c r="T1395" s="20">
        <f>VLOOKUP(S1395,Table17[#All],2,0)</f>
        <v>0</v>
      </c>
      <c r="U1395" s="24">
        <v>163000</v>
      </c>
    </row>
    <row r="1396" spans="1:21">
      <c r="A1396" s="19" t="s">
        <v>156</v>
      </c>
      <c r="B1396" s="20">
        <f>VLOOKUP(A1396,Table7[#All],2,)</f>
        <v>21</v>
      </c>
      <c r="C1396" s="20" t="s">
        <v>91</v>
      </c>
      <c r="D1396" s="20">
        <f>VLOOKUP(C1396,Table8[#All],2,0)</f>
        <v>0</v>
      </c>
      <c r="E1396" s="20" t="s">
        <v>129</v>
      </c>
      <c r="F1396" s="20">
        <f>VLOOKUP(E1396,Table9[#All],2,0)</f>
        <v>3</v>
      </c>
      <c r="G1396" s="20" t="s">
        <v>93</v>
      </c>
      <c r="H1396" s="20">
        <f>VLOOKUP(G1396,Table10[#All],2,0)</f>
        <v>1</v>
      </c>
      <c r="I1396" s="20" t="s">
        <v>119</v>
      </c>
      <c r="J1396" s="20">
        <f>VLOOKUP(I1396,Table11[#All],2,0)</f>
        <v>0</v>
      </c>
      <c r="K1396" s="20" t="s">
        <v>98</v>
      </c>
      <c r="L1396" s="20">
        <f>VLOOKUP(K1396,Table12[#All],2,0)</f>
        <v>0</v>
      </c>
      <c r="M1396" s="20" t="s">
        <v>126</v>
      </c>
      <c r="N1396" s="20">
        <f>VLOOKUP(M1396,Table13[#All],2,0)</f>
        <v>0</v>
      </c>
      <c r="O1396" s="20" t="s">
        <v>119</v>
      </c>
      <c r="P1396" s="20">
        <f>VLOOKUP(O1396,Table14[#All],2,0)</f>
        <v>0</v>
      </c>
      <c r="Q1396" s="20" t="s">
        <v>104</v>
      </c>
      <c r="R1396" s="20">
        <f>VLOOKUP(Q1396,Table16[#All],2,0)</f>
        <v>0</v>
      </c>
      <c r="S1396" s="20" t="s">
        <v>150</v>
      </c>
      <c r="T1396" s="20">
        <f>VLOOKUP(S1396,Table17[#All],2,0)</f>
        <v>2</v>
      </c>
      <c r="U1396" s="21">
        <v>246578</v>
      </c>
    </row>
    <row r="1397" spans="1:21">
      <c r="A1397" s="22" t="s">
        <v>218</v>
      </c>
      <c r="B1397" s="20">
        <f>VLOOKUP(A1397,Table7[#All],2,)</f>
        <v>16</v>
      </c>
      <c r="C1397" s="23" t="s">
        <v>91</v>
      </c>
      <c r="D1397" s="20">
        <f>VLOOKUP(C1397,Table8[#All],2,0)</f>
        <v>0</v>
      </c>
      <c r="E1397" s="23" t="s">
        <v>92</v>
      </c>
      <c r="F1397" s="20">
        <f>VLOOKUP(E1397,Table9[#All],2,0)</f>
        <v>0</v>
      </c>
      <c r="G1397" s="23" t="s">
        <v>122</v>
      </c>
      <c r="H1397" s="20">
        <f>VLOOKUP(G1397,Table10[#All],2,0)</f>
        <v>0</v>
      </c>
      <c r="I1397" s="23" t="s">
        <v>119</v>
      </c>
      <c r="J1397" s="20">
        <f>VLOOKUP(I1397,Table11[#All],2,0)</f>
        <v>0</v>
      </c>
      <c r="K1397" s="23" t="s">
        <v>119</v>
      </c>
      <c r="L1397" s="20">
        <f>VLOOKUP(K1397,Table12[#All],2,0)</f>
        <v>1</v>
      </c>
      <c r="M1397" s="23" t="s">
        <v>126</v>
      </c>
      <c r="N1397" s="20">
        <f>VLOOKUP(M1397,Table13[#All],2,0)</f>
        <v>0</v>
      </c>
      <c r="O1397" s="23" t="s">
        <v>119</v>
      </c>
      <c r="P1397" s="20">
        <f>VLOOKUP(O1397,Table14[#All],2,0)</f>
        <v>0</v>
      </c>
      <c r="Q1397" s="23" t="s">
        <v>104</v>
      </c>
      <c r="R1397" s="20">
        <f>VLOOKUP(Q1397,Table16[#All],2,0)</f>
        <v>0</v>
      </c>
      <c r="S1397" s="23" t="s">
        <v>111</v>
      </c>
      <c r="T1397" s="20">
        <f>VLOOKUP(S1397,Table17[#All],2,0)</f>
        <v>0</v>
      </c>
      <c r="U1397" s="24">
        <v>281213</v>
      </c>
    </row>
    <row r="1398" spans="1:21">
      <c r="A1398" s="19" t="s">
        <v>218</v>
      </c>
      <c r="B1398" s="20">
        <f>VLOOKUP(A1398,Table7[#All],2,)</f>
        <v>16</v>
      </c>
      <c r="C1398" s="20" t="s">
        <v>91</v>
      </c>
      <c r="D1398" s="20">
        <f>VLOOKUP(C1398,Table8[#All],2,0)</f>
        <v>0</v>
      </c>
      <c r="E1398" s="20" t="s">
        <v>92</v>
      </c>
      <c r="F1398" s="20">
        <f>VLOOKUP(E1398,Table9[#All],2,0)</f>
        <v>0</v>
      </c>
      <c r="G1398" s="20" t="s">
        <v>93</v>
      </c>
      <c r="H1398" s="20">
        <f>VLOOKUP(G1398,Table10[#All],2,0)</f>
        <v>1</v>
      </c>
      <c r="I1398" s="20" t="s">
        <v>98</v>
      </c>
      <c r="J1398" s="20">
        <f>VLOOKUP(I1398,Table11[#All],2,0)</f>
        <v>1</v>
      </c>
      <c r="K1398" s="20" t="s">
        <v>98</v>
      </c>
      <c r="L1398" s="20">
        <f>VLOOKUP(K1398,Table12[#All],2,0)</f>
        <v>0</v>
      </c>
      <c r="M1398" s="20" t="s">
        <v>98</v>
      </c>
      <c r="N1398" s="20">
        <f>VLOOKUP(M1398,Table13[#All],2,0)</f>
        <v>2</v>
      </c>
      <c r="O1398" s="20" t="s">
        <v>98</v>
      </c>
      <c r="P1398" s="20">
        <f>VLOOKUP(O1398,Table14[#All],2,0)</f>
        <v>1</v>
      </c>
      <c r="Q1398" s="20" t="s">
        <v>167</v>
      </c>
      <c r="R1398" s="20">
        <f>VLOOKUP(Q1398,Table16[#All],2,0)</f>
        <v>1</v>
      </c>
      <c r="S1398" s="20" t="s">
        <v>111</v>
      </c>
      <c r="T1398" s="20">
        <f>VLOOKUP(S1398,Table17[#All],2,0)</f>
        <v>0</v>
      </c>
      <c r="U1398" s="21">
        <v>160000</v>
      </c>
    </row>
    <row r="1399" spans="1:21">
      <c r="A1399" s="22" t="s">
        <v>197</v>
      </c>
      <c r="B1399" s="20">
        <f>VLOOKUP(A1399,Table7[#All],2,)</f>
        <v>8</v>
      </c>
      <c r="C1399" s="23" t="s">
        <v>91</v>
      </c>
      <c r="D1399" s="20">
        <f>VLOOKUP(C1399,Table8[#All],2,0)</f>
        <v>0</v>
      </c>
      <c r="E1399" s="23" t="s">
        <v>92</v>
      </c>
      <c r="F1399" s="20">
        <f>VLOOKUP(E1399,Table9[#All],2,0)</f>
        <v>0</v>
      </c>
      <c r="G1399" s="23" t="s">
        <v>122</v>
      </c>
      <c r="H1399" s="20">
        <f>VLOOKUP(G1399,Table10[#All],2,0)</f>
        <v>0</v>
      </c>
      <c r="I1399" s="23" t="s">
        <v>98</v>
      </c>
      <c r="J1399" s="20">
        <f>VLOOKUP(I1399,Table11[#All],2,0)</f>
        <v>1</v>
      </c>
      <c r="K1399" s="23" t="s">
        <v>98</v>
      </c>
      <c r="L1399" s="20">
        <f>VLOOKUP(K1399,Table12[#All],2,0)</f>
        <v>0</v>
      </c>
      <c r="M1399" s="23" t="s">
        <v>126</v>
      </c>
      <c r="N1399" s="20">
        <f>VLOOKUP(M1399,Table13[#All],2,0)</f>
        <v>0</v>
      </c>
      <c r="O1399" s="23" t="s">
        <v>98</v>
      </c>
      <c r="P1399" s="20">
        <f>VLOOKUP(O1399,Table14[#All],2,0)</f>
        <v>1</v>
      </c>
      <c r="Q1399" s="23" t="s">
        <v>167</v>
      </c>
      <c r="R1399" s="20">
        <f>VLOOKUP(Q1399,Table16[#All],2,0)</f>
        <v>1</v>
      </c>
      <c r="S1399" s="23" t="s">
        <v>111</v>
      </c>
      <c r="T1399" s="20">
        <f>VLOOKUP(S1399,Table17[#All],2,0)</f>
        <v>0</v>
      </c>
      <c r="U1399" s="24">
        <v>137500</v>
      </c>
    </row>
    <row r="1400" spans="1:21">
      <c r="A1400" s="19" t="s">
        <v>89</v>
      </c>
      <c r="B1400" s="20">
        <f>VLOOKUP(A1400,Table7[#All],2,)</f>
        <v>11</v>
      </c>
      <c r="C1400" s="20" t="s">
        <v>91</v>
      </c>
      <c r="D1400" s="20">
        <f>VLOOKUP(C1400,Table8[#All],2,0)</f>
        <v>0</v>
      </c>
      <c r="E1400" s="20" t="s">
        <v>92</v>
      </c>
      <c r="F1400" s="20">
        <f>VLOOKUP(E1400,Table9[#All],2,0)</f>
        <v>0</v>
      </c>
      <c r="G1400" s="20" t="s">
        <v>176</v>
      </c>
      <c r="H1400" s="20">
        <f>VLOOKUP(G1400,Table10[#All],2,0)</f>
        <v>2</v>
      </c>
      <c r="I1400" s="20" t="s">
        <v>98</v>
      </c>
      <c r="J1400" s="20">
        <f>VLOOKUP(I1400,Table11[#All],2,0)</f>
        <v>1</v>
      </c>
      <c r="K1400" s="20" t="s">
        <v>98</v>
      </c>
      <c r="L1400" s="20">
        <f>VLOOKUP(K1400,Table12[#All],2,0)</f>
        <v>0</v>
      </c>
      <c r="M1400" s="20" t="s">
        <v>119</v>
      </c>
      <c r="N1400" s="20">
        <f>VLOOKUP(M1400,Table13[#All],2,0)</f>
        <v>1</v>
      </c>
      <c r="O1400" s="20" t="s">
        <v>98</v>
      </c>
      <c r="P1400" s="20">
        <f>VLOOKUP(O1400,Table14[#All],2,0)</f>
        <v>1</v>
      </c>
      <c r="Q1400" s="20" t="s">
        <v>104</v>
      </c>
      <c r="R1400" s="20">
        <f>VLOOKUP(Q1400,Table16[#All],2,0)</f>
        <v>0</v>
      </c>
      <c r="S1400" s="20" t="s">
        <v>111</v>
      </c>
      <c r="T1400" s="20">
        <f>VLOOKUP(S1400,Table17[#All],2,0)</f>
        <v>0</v>
      </c>
      <c r="U1400" s="21">
        <v>138000</v>
      </c>
    </row>
    <row r="1401" spans="1:21">
      <c r="A1401" s="22" t="s">
        <v>200</v>
      </c>
      <c r="B1401" s="20">
        <f>VLOOKUP(A1401,Table7[#All],2,)</f>
        <v>23</v>
      </c>
      <c r="C1401" s="23" t="s">
        <v>91</v>
      </c>
      <c r="D1401" s="20">
        <f>VLOOKUP(C1401,Table8[#All],2,0)</f>
        <v>0</v>
      </c>
      <c r="E1401" s="23" t="s">
        <v>92</v>
      </c>
      <c r="F1401" s="20">
        <f>VLOOKUP(E1401,Table9[#All],2,0)</f>
        <v>0</v>
      </c>
      <c r="G1401" s="23" t="s">
        <v>176</v>
      </c>
      <c r="H1401" s="20">
        <f>VLOOKUP(G1401,Table10[#All],2,0)</f>
        <v>2</v>
      </c>
      <c r="I1401" s="23" t="s">
        <v>98</v>
      </c>
      <c r="J1401" s="20">
        <f>VLOOKUP(I1401,Table11[#All],2,0)</f>
        <v>1</v>
      </c>
      <c r="K1401" s="23" t="s">
        <v>98</v>
      </c>
      <c r="L1401" s="20">
        <f>VLOOKUP(K1401,Table12[#All],2,0)</f>
        <v>0</v>
      </c>
      <c r="M1401" s="23" t="s">
        <v>126</v>
      </c>
      <c r="N1401" s="20">
        <f>VLOOKUP(M1401,Table13[#All],2,0)</f>
        <v>0</v>
      </c>
      <c r="O1401" s="23" t="s">
        <v>119</v>
      </c>
      <c r="P1401" s="20">
        <f>VLOOKUP(O1401,Table14[#All],2,0)</f>
        <v>0</v>
      </c>
      <c r="Q1401" s="23" t="s">
        <v>104</v>
      </c>
      <c r="R1401" s="20">
        <f>VLOOKUP(Q1401,Table16[#All],2,0)</f>
        <v>0</v>
      </c>
      <c r="S1401" s="23" t="s">
        <v>111</v>
      </c>
      <c r="T1401" s="20">
        <f>VLOOKUP(S1401,Table17[#All],2,0)</f>
        <v>0</v>
      </c>
      <c r="U1401" s="24">
        <v>137450</v>
      </c>
    </row>
    <row r="1402" spans="1:21">
      <c r="A1402" s="19" t="s">
        <v>197</v>
      </c>
      <c r="B1402" s="20">
        <f>VLOOKUP(A1402,Table7[#All],2,)</f>
        <v>8</v>
      </c>
      <c r="C1402" s="20" t="s">
        <v>91</v>
      </c>
      <c r="D1402" s="20">
        <f>VLOOKUP(C1402,Table8[#All],2,0)</f>
        <v>0</v>
      </c>
      <c r="E1402" s="20" t="s">
        <v>92</v>
      </c>
      <c r="F1402" s="20">
        <f>VLOOKUP(E1402,Table9[#All],2,0)</f>
        <v>0</v>
      </c>
      <c r="G1402" s="20" t="s">
        <v>176</v>
      </c>
      <c r="H1402" s="20">
        <f>VLOOKUP(G1402,Table10[#All],2,0)</f>
        <v>2</v>
      </c>
      <c r="I1402" s="20" t="s">
        <v>98</v>
      </c>
      <c r="J1402" s="20">
        <f>VLOOKUP(I1402,Table11[#All],2,0)</f>
        <v>1</v>
      </c>
      <c r="K1402" s="20" t="s">
        <v>98</v>
      </c>
      <c r="L1402" s="20">
        <f>VLOOKUP(K1402,Table12[#All],2,0)</f>
        <v>0</v>
      </c>
      <c r="M1402" s="20" t="s">
        <v>98</v>
      </c>
      <c r="N1402" s="20">
        <f>VLOOKUP(M1402,Table13[#All],2,0)</f>
        <v>2</v>
      </c>
      <c r="O1402" s="20" t="s">
        <v>98</v>
      </c>
      <c r="P1402" s="20">
        <f>VLOOKUP(O1402,Table14[#All],2,0)</f>
        <v>1</v>
      </c>
      <c r="Q1402" s="20" t="s">
        <v>104</v>
      </c>
      <c r="R1402" s="20">
        <f>VLOOKUP(Q1402,Table16[#All],2,0)</f>
        <v>0</v>
      </c>
      <c r="S1402" s="20" t="s">
        <v>111</v>
      </c>
      <c r="T1402" s="20">
        <f>VLOOKUP(S1402,Table17[#All],2,0)</f>
        <v>0</v>
      </c>
      <c r="U1402" s="21">
        <v>120000</v>
      </c>
    </row>
    <row r="1403" spans="1:21">
      <c r="A1403" s="22" t="s">
        <v>121</v>
      </c>
      <c r="B1403" s="20">
        <f>VLOOKUP(A1403,Table7[#All],2,)</f>
        <v>17</v>
      </c>
      <c r="C1403" s="23" t="s">
        <v>91</v>
      </c>
      <c r="D1403" s="20">
        <f>VLOOKUP(C1403,Table8[#All],2,0)</f>
        <v>0</v>
      </c>
      <c r="E1403" s="23" t="s">
        <v>92</v>
      </c>
      <c r="F1403" s="20">
        <f>VLOOKUP(E1403,Table9[#All],2,0)</f>
        <v>0</v>
      </c>
      <c r="G1403" s="23" t="s">
        <v>122</v>
      </c>
      <c r="H1403" s="20">
        <f>VLOOKUP(G1403,Table10[#All],2,0)</f>
        <v>0</v>
      </c>
      <c r="I1403" s="23" t="s">
        <v>98</v>
      </c>
      <c r="J1403" s="20">
        <f>VLOOKUP(I1403,Table11[#All],2,0)</f>
        <v>1</v>
      </c>
      <c r="K1403" s="23" t="s">
        <v>98</v>
      </c>
      <c r="L1403" s="20">
        <f>VLOOKUP(K1403,Table12[#All],2,0)</f>
        <v>0</v>
      </c>
      <c r="M1403" s="23" t="s">
        <v>126</v>
      </c>
      <c r="N1403" s="20">
        <f>VLOOKUP(M1403,Table13[#All],2,0)</f>
        <v>0</v>
      </c>
      <c r="O1403" s="23" t="s">
        <v>98</v>
      </c>
      <c r="P1403" s="20">
        <f>VLOOKUP(O1403,Table14[#All],2,0)</f>
        <v>1</v>
      </c>
      <c r="Q1403" s="23" t="s">
        <v>104</v>
      </c>
      <c r="R1403" s="20">
        <f>VLOOKUP(Q1403,Table16[#All],2,0)</f>
        <v>0</v>
      </c>
      <c r="S1403" s="23" t="s">
        <v>111</v>
      </c>
      <c r="T1403" s="20">
        <f>VLOOKUP(S1403,Table17[#All],2,0)</f>
        <v>0</v>
      </c>
      <c r="U1403" s="24">
        <v>193000</v>
      </c>
    </row>
    <row r="1404" spans="1:21">
      <c r="A1404" s="19" t="s">
        <v>209</v>
      </c>
      <c r="B1404" s="20">
        <f>VLOOKUP(A1404,Table7[#All],2,)</f>
        <v>0</v>
      </c>
      <c r="C1404" s="20" t="s">
        <v>91</v>
      </c>
      <c r="D1404" s="20">
        <f>VLOOKUP(C1404,Table8[#All],2,0)</f>
        <v>0</v>
      </c>
      <c r="E1404" s="20" t="s">
        <v>92</v>
      </c>
      <c r="F1404" s="20">
        <f>VLOOKUP(E1404,Table9[#All],2,0)</f>
        <v>0</v>
      </c>
      <c r="G1404" s="20" t="s">
        <v>93</v>
      </c>
      <c r="H1404" s="20">
        <f>VLOOKUP(G1404,Table10[#All],2,0)</f>
        <v>1</v>
      </c>
      <c r="I1404" s="20" t="s">
        <v>119</v>
      </c>
      <c r="J1404" s="20">
        <f>VLOOKUP(I1404,Table11[#All],2,0)</f>
        <v>0</v>
      </c>
      <c r="K1404" s="20" t="s">
        <v>119</v>
      </c>
      <c r="L1404" s="20">
        <f>VLOOKUP(K1404,Table12[#All],2,0)</f>
        <v>1</v>
      </c>
      <c r="M1404" s="20" t="s">
        <v>126</v>
      </c>
      <c r="N1404" s="20">
        <f>VLOOKUP(M1404,Table13[#All],2,0)</f>
        <v>0</v>
      </c>
      <c r="O1404" s="20" t="s">
        <v>119</v>
      </c>
      <c r="P1404" s="20">
        <f>VLOOKUP(O1404,Table14[#All],2,0)</f>
        <v>0</v>
      </c>
      <c r="Q1404" s="20" t="s">
        <v>104</v>
      </c>
      <c r="R1404" s="20">
        <f>VLOOKUP(Q1404,Table16[#All],2,0)</f>
        <v>0</v>
      </c>
      <c r="S1404" s="20" t="s">
        <v>150</v>
      </c>
      <c r="T1404" s="20">
        <f>VLOOKUP(S1404,Table17[#All],2,0)</f>
        <v>2</v>
      </c>
      <c r="U1404" s="21">
        <v>193879</v>
      </c>
    </row>
    <row r="1405" spans="1:21">
      <c r="A1405" s="22" t="s">
        <v>163</v>
      </c>
      <c r="B1405" s="20">
        <f>VLOOKUP(A1405,Table7[#All],2,)</f>
        <v>5</v>
      </c>
      <c r="C1405" s="23" t="s">
        <v>225</v>
      </c>
      <c r="D1405" s="20">
        <f>VLOOKUP(C1405,Table8[#All],2,0)</f>
        <v>6</v>
      </c>
      <c r="E1405" s="23" t="s">
        <v>92</v>
      </c>
      <c r="F1405" s="20">
        <f>VLOOKUP(E1405,Table9[#All],2,0)</f>
        <v>0</v>
      </c>
      <c r="G1405" s="23" t="s">
        <v>93</v>
      </c>
      <c r="H1405" s="20">
        <f>VLOOKUP(G1405,Table10[#All],2,0)</f>
        <v>1</v>
      </c>
      <c r="I1405" s="23" t="s">
        <v>119</v>
      </c>
      <c r="J1405" s="20">
        <f>VLOOKUP(I1405,Table11[#All],2,0)</f>
        <v>0</v>
      </c>
      <c r="K1405" s="23" t="s">
        <v>98</v>
      </c>
      <c r="L1405" s="20">
        <f>VLOOKUP(K1405,Table12[#All],2,0)</f>
        <v>0</v>
      </c>
      <c r="M1405" s="23" t="s">
        <v>126</v>
      </c>
      <c r="N1405" s="20">
        <f>VLOOKUP(M1405,Table13[#All],2,0)</f>
        <v>0</v>
      </c>
      <c r="O1405" s="23" t="s">
        <v>119</v>
      </c>
      <c r="P1405" s="20">
        <f>VLOOKUP(O1405,Table14[#All],2,0)</f>
        <v>0</v>
      </c>
      <c r="Q1405" s="23" t="s">
        <v>104</v>
      </c>
      <c r="R1405" s="20">
        <f>VLOOKUP(Q1405,Table16[#All],2,0)</f>
        <v>0</v>
      </c>
      <c r="S1405" s="23" t="s">
        <v>111</v>
      </c>
      <c r="T1405" s="20">
        <f>VLOOKUP(S1405,Table17[#All],2,0)</f>
        <v>0</v>
      </c>
      <c r="U1405" s="24">
        <v>282922</v>
      </c>
    </row>
    <row r="1406" spans="1:21">
      <c r="A1406" s="19" t="s">
        <v>188</v>
      </c>
      <c r="B1406" s="20">
        <f>VLOOKUP(A1406,Table7[#All],2,)</f>
        <v>7</v>
      </c>
      <c r="C1406" s="20" t="s">
        <v>182</v>
      </c>
      <c r="D1406" s="20">
        <f>VLOOKUP(C1406,Table8[#All],2,0)</f>
        <v>3</v>
      </c>
      <c r="E1406" s="20" t="s">
        <v>92</v>
      </c>
      <c r="F1406" s="20">
        <f>VLOOKUP(E1406,Table9[#All],2,0)</f>
        <v>0</v>
      </c>
      <c r="G1406" s="20" t="s">
        <v>176</v>
      </c>
      <c r="H1406" s="20">
        <f>VLOOKUP(G1406,Table10[#All],2,0)</f>
        <v>2</v>
      </c>
      <c r="I1406" s="20" t="s">
        <v>98</v>
      </c>
      <c r="J1406" s="20">
        <f>VLOOKUP(I1406,Table11[#All],2,0)</f>
        <v>1</v>
      </c>
      <c r="K1406" s="20" t="s">
        <v>98</v>
      </c>
      <c r="L1406" s="20">
        <f>VLOOKUP(K1406,Table12[#All],2,0)</f>
        <v>0</v>
      </c>
      <c r="M1406" s="20" t="s">
        <v>98</v>
      </c>
      <c r="N1406" s="20">
        <f>VLOOKUP(M1406,Table13[#All],2,0)</f>
        <v>2</v>
      </c>
      <c r="O1406" s="20" t="s">
        <v>98</v>
      </c>
      <c r="P1406" s="20">
        <f>VLOOKUP(O1406,Table14[#All],2,0)</f>
        <v>1</v>
      </c>
      <c r="Q1406" s="20" t="s">
        <v>104</v>
      </c>
      <c r="R1406" s="20">
        <f>VLOOKUP(Q1406,Table16[#All],2,0)</f>
        <v>0</v>
      </c>
      <c r="S1406" s="20" t="s">
        <v>178</v>
      </c>
      <c r="T1406" s="20">
        <f>VLOOKUP(S1406,Table17[#All],2,0)</f>
        <v>5</v>
      </c>
      <c r="U1406" s="21">
        <v>105000</v>
      </c>
    </row>
    <row r="1407" spans="1:21">
      <c r="A1407" s="22" t="s">
        <v>212</v>
      </c>
      <c r="B1407" s="20">
        <f>VLOOKUP(A1407,Table7[#All],2,)</f>
        <v>2</v>
      </c>
      <c r="C1407" s="23" t="s">
        <v>91</v>
      </c>
      <c r="D1407" s="20">
        <f>VLOOKUP(C1407,Table8[#All],2,0)</f>
        <v>0</v>
      </c>
      <c r="E1407" s="23" t="s">
        <v>129</v>
      </c>
      <c r="F1407" s="20">
        <f>VLOOKUP(E1407,Table9[#All],2,0)</f>
        <v>3</v>
      </c>
      <c r="G1407" s="23" t="s">
        <v>93</v>
      </c>
      <c r="H1407" s="20">
        <f>VLOOKUP(G1407,Table10[#All],2,0)</f>
        <v>1</v>
      </c>
      <c r="I1407" s="23" t="s">
        <v>126</v>
      </c>
      <c r="J1407" s="20">
        <f>VLOOKUP(I1407,Table11[#All],2,0)</f>
        <v>2</v>
      </c>
      <c r="K1407" s="23" t="s">
        <v>98</v>
      </c>
      <c r="L1407" s="20">
        <f>VLOOKUP(K1407,Table12[#All],2,0)</f>
        <v>0</v>
      </c>
      <c r="M1407" s="23" t="s">
        <v>126</v>
      </c>
      <c r="N1407" s="20">
        <f>VLOOKUP(M1407,Table13[#All],2,0)</f>
        <v>0</v>
      </c>
      <c r="O1407" s="23" t="s">
        <v>119</v>
      </c>
      <c r="P1407" s="20">
        <f>VLOOKUP(O1407,Table14[#All],2,0)</f>
        <v>0</v>
      </c>
      <c r="Q1407" s="23" t="s">
        <v>104</v>
      </c>
      <c r="R1407" s="20">
        <f>VLOOKUP(Q1407,Table16[#All],2,0)</f>
        <v>0</v>
      </c>
      <c r="S1407" s="23" t="s">
        <v>111</v>
      </c>
      <c r="T1407" s="20">
        <f>VLOOKUP(S1407,Table17[#All],2,0)</f>
        <v>0</v>
      </c>
      <c r="U1407" s="24">
        <v>275000</v>
      </c>
    </row>
    <row r="1408" spans="1:21">
      <c r="A1408" s="19" t="s">
        <v>209</v>
      </c>
      <c r="B1408" s="20">
        <f>VLOOKUP(A1408,Table7[#All],2,)</f>
        <v>0</v>
      </c>
      <c r="C1408" s="20" t="s">
        <v>91</v>
      </c>
      <c r="D1408" s="20">
        <f>VLOOKUP(C1408,Table8[#All],2,0)</f>
        <v>0</v>
      </c>
      <c r="E1408" s="20" t="s">
        <v>92</v>
      </c>
      <c r="F1408" s="20">
        <f>VLOOKUP(E1408,Table9[#All],2,0)</f>
        <v>0</v>
      </c>
      <c r="G1408" s="20" t="s">
        <v>183</v>
      </c>
      <c r="H1408" s="20">
        <f>VLOOKUP(G1408,Table10[#All],2,0)</f>
        <v>4</v>
      </c>
      <c r="I1408" s="20" t="s">
        <v>119</v>
      </c>
      <c r="J1408" s="20">
        <f>VLOOKUP(I1408,Table11[#All],2,0)</f>
        <v>0</v>
      </c>
      <c r="K1408" s="20" t="s">
        <v>98</v>
      </c>
      <c r="L1408" s="20">
        <f>VLOOKUP(K1408,Table12[#All],2,0)</f>
        <v>0</v>
      </c>
      <c r="M1408" s="20" t="s">
        <v>98</v>
      </c>
      <c r="N1408" s="20">
        <f>VLOOKUP(M1408,Table13[#All],2,0)</f>
        <v>2</v>
      </c>
      <c r="O1408" s="20" t="s">
        <v>98</v>
      </c>
      <c r="P1408" s="20">
        <f>VLOOKUP(O1408,Table14[#All],2,0)</f>
        <v>1</v>
      </c>
      <c r="Q1408" s="20" t="s">
        <v>104</v>
      </c>
      <c r="R1408" s="20">
        <f>VLOOKUP(Q1408,Table16[#All],2,0)</f>
        <v>0</v>
      </c>
      <c r="S1408" s="20" t="s">
        <v>111</v>
      </c>
      <c r="T1408" s="20">
        <f>VLOOKUP(S1408,Table17[#All],2,0)</f>
        <v>0</v>
      </c>
      <c r="U1408" s="21">
        <v>133000</v>
      </c>
    </row>
    <row r="1409" spans="1:21">
      <c r="A1409" s="22" t="s">
        <v>217</v>
      </c>
      <c r="B1409" s="20">
        <f>VLOOKUP(A1409,Table7[#All],2,)</f>
        <v>4</v>
      </c>
      <c r="C1409" s="23" t="s">
        <v>91</v>
      </c>
      <c r="D1409" s="20">
        <f>VLOOKUP(C1409,Table8[#All],2,0)</f>
        <v>0</v>
      </c>
      <c r="E1409" s="23" t="s">
        <v>92</v>
      </c>
      <c r="F1409" s="20">
        <f>VLOOKUP(E1409,Table9[#All],2,0)</f>
        <v>0</v>
      </c>
      <c r="G1409" s="23" t="s">
        <v>93</v>
      </c>
      <c r="H1409" s="20">
        <f>VLOOKUP(G1409,Table10[#All],2,0)</f>
        <v>1</v>
      </c>
      <c r="I1409" s="23" t="s">
        <v>98</v>
      </c>
      <c r="J1409" s="20">
        <f>VLOOKUP(I1409,Table11[#All],2,0)</f>
        <v>1</v>
      </c>
      <c r="K1409" s="23" t="s">
        <v>98</v>
      </c>
      <c r="L1409" s="20">
        <f>VLOOKUP(K1409,Table12[#All],2,0)</f>
        <v>0</v>
      </c>
      <c r="M1409" s="23" t="s">
        <v>126</v>
      </c>
      <c r="N1409" s="20">
        <f>VLOOKUP(M1409,Table13[#All],2,0)</f>
        <v>0</v>
      </c>
      <c r="O1409" s="23" t="s">
        <v>98</v>
      </c>
      <c r="P1409" s="20">
        <f>VLOOKUP(O1409,Table14[#All],2,0)</f>
        <v>1</v>
      </c>
      <c r="Q1409" s="23" t="s">
        <v>104</v>
      </c>
      <c r="R1409" s="20">
        <f>VLOOKUP(Q1409,Table16[#All],2,0)</f>
        <v>0</v>
      </c>
      <c r="S1409" s="23" t="s">
        <v>111</v>
      </c>
      <c r="T1409" s="20">
        <f>VLOOKUP(S1409,Table17[#All],2,0)</f>
        <v>0</v>
      </c>
      <c r="U1409" s="24">
        <v>112000</v>
      </c>
    </row>
    <row r="1410" spans="1:21">
      <c r="A1410" s="19" t="s">
        <v>188</v>
      </c>
      <c r="B1410" s="20">
        <f>VLOOKUP(A1410,Table7[#All],2,)</f>
        <v>7</v>
      </c>
      <c r="C1410" s="20" t="s">
        <v>91</v>
      </c>
      <c r="D1410" s="20">
        <f>VLOOKUP(C1410,Table8[#All],2,0)</f>
        <v>0</v>
      </c>
      <c r="E1410" s="20" t="s">
        <v>92</v>
      </c>
      <c r="F1410" s="20">
        <f>VLOOKUP(E1410,Table9[#All],2,0)</f>
        <v>0</v>
      </c>
      <c r="G1410" s="20" t="s">
        <v>122</v>
      </c>
      <c r="H1410" s="20">
        <f>VLOOKUP(G1410,Table10[#All],2,0)</f>
        <v>0</v>
      </c>
      <c r="I1410" s="20" t="s">
        <v>139</v>
      </c>
      <c r="J1410" s="20">
        <f>VLOOKUP(I1410,Table11[#All],2,0)</f>
        <v>4</v>
      </c>
      <c r="K1410" s="20" t="s">
        <v>98</v>
      </c>
      <c r="L1410" s="20">
        <f>VLOOKUP(K1410,Table12[#All],2,0)</f>
        <v>0</v>
      </c>
      <c r="M1410" s="20" t="s">
        <v>119</v>
      </c>
      <c r="N1410" s="20">
        <f>VLOOKUP(M1410,Table13[#All],2,0)</f>
        <v>1</v>
      </c>
      <c r="O1410" s="20" t="s">
        <v>98</v>
      </c>
      <c r="P1410" s="20">
        <f>VLOOKUP(O1410,Table14[#All],2,0)</f>
        <v>1</v>
      </c>
      <c r="Q1410" s="20" t="s">
        <v>104</v>
      </c>
      <c r="R1410" s="20">
        <f>VLOOKUP(Q1410,Table16[#All],2,0)</f>
        <v>0</v>
      </c>
      <c r="S1410" s="20" t="s">
        <v>111</v>
      </c>
      <c r="T1410" s="20">
        <f>VLOOKUP(S1410,Table17[#All],2,0)</f>
        <v>0</v>
      </c>
      <c r="U1410" s="21">
        <v>125500</v>
      </c>
    </row>
    <row r="1411" spans="1:21">
      <c r="A1411" s="22" t="s">
        <v>175</v>
      </c>
      <c r="B1411" s="20">
        <f>VLOOKUP(A1411,Table7[#All],2,)</f>
        <v>6</v>
      </c>
      <c r="C1411" s="23" t="s">
        <v>91</v>
      </c>
      <c r="D1411" s="20">
        <f>VLOOKUP(C1411,Table8[#All],2,0)</f>
        <v>0</v>
      </c>
      <c r="E1411" s="23" t="s">
        <v>92</v>
      </c>
      <c r="F1411" s="20">
        <f>VLOOKUP(E1411,Table9[#All],2,0)</f>
        <v>0</v>
      </c>
      <c r="G1411" s="23" t="s">
        <v>122</v>
      </c>
      <c r="H1411" s="20">
        <f>VLOOKUP(G1411,Table10[#All],2,0)</f>
        <v>0</v>
      </c>
      <c r="I1411" s="23" t="s">
        <v>119</v>
      </c>
      <c r="J1411" s="20">
        <f>VLOOKUP(I1411,Table11[#All],2,0)</f>
        <v>0</v>
      </c>
      <c r="K1411" s="23" t="s">
        <v>98</v>
      </c>
      <c r="L1411" s="20">
        <f>VLOOKUP(K1411,Table12[#All],2,0)</f>
        <v>0</v>
      </c>
      <c r="M1411" s="23" t="s">
        <v>119</v>
      </c>
      <c r="N1411" s="20">
        <f>VLOOKUP(M1411,Table13[#All],2,0)</f>
        <v>1</v>
      </c>
      <c r="O1411" s="23" t="s">
        <v>98</v>
      </c>
      <c r="P1411" s="20">
        <f>VLOOKUP(O1411,Table14[#All],2,0)</f>
        <v>1</v>
      </c>
      <c r="Q1411" s="23" t="s">
        <v>104</v>
      </c>
      <c r="R1411" s="20">
        <f>VLOOKUP(Q1411,Table16[#All],2,0)</f>
        <v>0</v>
      </c>
      <c r="S1411" s="23" t="s">
        <v>111</v>
      </c>
      <c r="T1411" s="20">
        <f>VLOOKUP(S1411,Table17[#All],2,0)</f>
        <v>0</v>
      </c>
      <c r="U1411" s="24">
        <v>215000</v>
      </c>
    </row>
    <row r="1412" spans="1:21">
      <c r="A1412" s="19" t="s">
        <v>209</v>
      </c>
      <c r="B1412" s="20">
        <f>VLOOKUP(A1412,Table7[#All],2,)</f>
        <v>0</v>
      </c>
      <c r="C1412" s="20" t="s">
        <v>91</v>
      </c>
      <c r="D1412" s="20">
        <f>VLOOKUP(C1412,Table8[#All],2,0)</f>
        <v>0</v>
      </c>
      <c r="E1412" s="20" t="s">
        <v>92</v>
      </c>
      <c r="F1412" s="20">
        <f>VLOOKUP(E1412,Table9[#All],2,0)</f>
        <v>0</v>
      </c>
      <c r="G1412" s="20" t="s">
        <v>122</v>
      </c>
      <c r="H1412" s="20">
        <f>VLOOKUP(G1412,Table10[#All],2,0)</f>
        <v>0</v>
      </c>
      <c r="I1412" s="20" t="s">
        <v>119</v>
      </c>
      <c r="J1412" s="20">
        <f>VLOOKUP(I1412,Table11[#All],2,0)</f>
        <v>0</v>
      </c>
      <c r="K1412" s="20" t="s">
        <v>98</v>
      </c>
      <c r="L1412" s="20">
        <f>VLOOKUP(K1412,Table12[#All],2,0)</f>
        <v>0</v>
      </c>
      <c r="M1412" s="20" t="s">
        <v>126</v>
      </c>
      <c r="N1412" s="20">
        <f>VLOOKUP(M1412,Table13[#All],2,0)</f>
        <v>0</v>
      </c>
      <c r="O1412" s="20" t="s">
        <v>119</v>
      </c>
      <c r="P1412" s="20">
        <f>VLOOKUP(O1412,Table14[#All],2,0)</f>
        <v>0</v>
      </c>
      <c r="Q1412" s="20" t="s">
        <v>104</v>
      </c>
      <c r="R1412" s="20">
        <f>VLOOKUP(Q1412,Table16[#All],2,0)</f>
        <v>0</v>
      </c>
      <c r="S1412" s="20" t="s">
        <v>111</v>
      </c>
      <c r="T1412" s="20">
        <f>VLOOKUP(S1412,Table17[#All],2,0)</f>
        <v>0</v>
      </c>
      <c r="U1412" s="21">
        <v>230000</v>
      </c>
    </row>
    <row r="1413" spans="1:21">
      <c r="A1413" s="22" t="s">
        <v>89</v>
      </c>
      <c r="B1413" s="20">
        <f>VLOOKUP(A1413,Table7[#All],2,)</f>
        <v>11</v>
      </c>
      <c r="C1413" s="23" t="s">
        <v>91</v>
      </c>
      <c r="D1413" s="20">
        <f>VLOOKUP(C1413,Table8[#All],2,0)</f>
        <v>0</v>
      </c>
      <c r="E1413" s="23" t="s">
        <v>92</v>
      </c>
      <c r="F1413" s="20">
        <f>VLOOKUP(E1413,Table9[#All],2,0)</f>
        <v>0</v>
      </c>
      <c r="G1413" s="23" t="s">
        <v>176</v>
      </c>
      <c r="H1413" s="20">
        <f>VLOOKUP(G1413,Table10[#All],2,0)</f>
        <v>2</v>
      </c>
      <c r="I1413" s="23" t="s">
        <v>98</v>
      </c>
      <c r="J1413" s="20">
        <f>VLOOKUP(I1413,Table11[#All],2,0)</f>
        <v>1</v>
      </c>
      <c r="K1413" s="23" t="s">
        <v>98</v>
      </c>
      <c r="L1413" s="20">
        <f>VLOOKUP(K1413,Table12[#All],2,0)</f>
        <v>0</v>
      </c>
      <c r="M1413" s="23" t="s">
        <v>126</v>
      </c>
      <c r="N1413" s="20">
        <f>VLOOKUP(M1413,Table13[#All],2,0)</f>
        <v>0</v>
      </c>
      <c r="O1413" s="23" t="s">
        <v>98</v>
      </c>
      <c r="P1413" s="20">
        <f>VLOOKUP(O1413,Table14[#All],2,0)</f>
        <v>1</v>
      </c>
      <c r="Q1413" s="23" t="s">
        <v>104</v>
      </c>
      <c r="R1413" s="20">
        <f>VLOOKUP(Q1413,Table16[#All],2,0)</f>
        <v>0</v>
      </c>
      <c r="S1413" s="23" t="s">
        <v>111</v>
      </c>
      <c r="T1413" s="20">
        <f>VLOOKUP(S1413,Table17[#All],2,0)</f>
        <v>0</v>
      </c>
      <c r="U1413" s="24">
        <v>140000</v>
      </c>
    </row>
    <row r="1414" spans="1:21">
      <c r="A1414" s="19" t="s">
        <v>89</v>
      </c>
      <c r="B1414" s="20">
        <f>VLOOKUP(A1414,Table7[#All],2,)</f>
        <v>11</v>
      </c>
      <c r="C1414" s="20" t="s">
        <v>91</v>
      </c>
      <c r="D1414" s="20">
        <f>VLOOKUP(C1414,Table8[#All],2,0)</f>
        <v>0</v>
      </c>
      <c r="E1414" s="20" t="s">
        <v>179</v>
      </c>
      <c r="F1414" s="20">
        <f>VLOOKUP(E1414,Table9[#All],2,0)</f>
        <v>2</v>
      </c>
      <c r="G1414" s="20" t="s">
        <v>93</v>
      </c>
      <c r="H1414" s="20">
        <f>VLOOKUP(G1414,Table10[#All],2,0)</f>
        <v>1</v>
      </c>
      <c r="I1414" s="20" t="s">
        <v>83</v>
      </c>
      <c r="J1414" s="20">
        <f>VLOOKUP(I1414,Table11[#All],2,0)</f>
        <v>3</v>
      </c>
      <c r="K1414" s="20" t="s">
        <v>83</v>
      </c>
      <c r="L1414" s="20">
        <f>VLOOKUP(K1414,Table12[#All],2,0)</f>
        <v>2</v>
      </c>
      <c r="M1414" s="20" t="s">
        <v>139</v>
      </c>
      <c r="N1414" s="20">
        <f>VLOOKUP(M1414,Table13[#All],2,0)</f>
        <v>3</v>
      </c>
      <c r="O1414" s="20" t="s">
        <v>98</v>
      </c>
      <c r="P1414" s="20">
        <f>VLOOKUP(O1414,Table14[#All],2,0)</f>
        <v>1</v>
      </c>
      <c r="Q1414" s="20" t="s">
        <v>104</v>
      </c>
      <c r="R1414" s="20">
        <f>VLOOKUP(Q1414,Table16[#All],2,0)</f>
        <v>0</v>
      </c>
      <c r="S1414" s="20" t="s">
        <v>111</v>
      </c>
      <c r="T1414" s="20">
        <f>VLOOKUP(S1414,Table17[#All],2,0)</f>
        <v>0</v>
      </c>
      <c r="U1414" s="21">
        <v>90000</v>
      </c>
    </row>
    <row r="1415" spans="1:21">
      <c r="A1415" s="22" t="s">
        <v>165</v>
      </c>
      <c r="B1415" s="20">
        <f>VLOOKUP(A1415,Table7[#All],2,)</f>
        <v>12</v>
      </c>
      <c r="C1415" s="23" t="s">
        <v>91</v>
      </c>
      <c r="D1415" s="20">
        <f>VLOOKUP(C1415,Table8[#All],2,0)</f>
        <v>0</v>
      </c>
      <c r="E1415" s="23" t="s">
        <v>92</v>
      </c>
      <c r="F1415" s="20">
        <f>VLOOKUP(E1415,Table9[#All],2,0)</f>
        <v>0</v>
      </c>
      <c r="G1415" s="23" t="s">
        <v>93</v>
      </c>
      <c r="H1415" s="20">
        <f>VLOOKUP(G1415,Table10[#All],2,0)</f>
        <v>1</v>
      </c>
      <c r="I1415" s="23" t="s">
        <v>119</v>
      </c>
      <c r="J1415" s="20">
        <f>VLOOKUP(I1415,Table11[#All],2,0)</f>
        <v>0</v>
      </c>
      <c r="K1415" s="23" t="s">
        <v>119</v>
      </c>
      <c r="L1415" s="20">
        <f>VLOOKUP(K1415,Table12[#All],2,0)</f>
        <v>1</v>
      </c>
      <c r="M1415" s="23" t="s">
        <v>126</v>
      </c>
      <c r="N1415" s="20">
        <f>VLOOKUP(M1415,Table13[#All],2,0)</f>
        <v>0</v>
      </c>
      <c r="O1415" s="23" t="s">
        <v>119</v>
      </c>
      <c r="P1415" s="20">
        <f>VLOOKUP(O1415,Table14[#All],2,0)</f>
        <v>0</v>
      </c>
      <c r="Q1415" s="23" t="s">
        <v>104</v>
      </c>
      <c r="R1415" s="20">
        <f>VLOOKUP(Q1415,Table16[#All],2,0)</f>
        <v>0</v>
      </c>
      <c r="S1415" s="23" t="s">
        <v>172</v>
      </c>
      <c r="T1415" s="20">
        <f>VLOOKUP(S1415,Table17[#All],2,0)</f>
        <v>1</v>
      </c>
      <c r="U1415" s="24">
        <v>257000</v>
      </c>
    </row>
    <row r="1416" spans="1:21">
      <c r="A1416" s="19" t="s">
        <v>197</v>
      </c>
      <c r="B1416" s="20">
        <f>VLOOKUP(A1416,Table7[#All],2,)</f>
        <v>8</v>
      </c>
      <c r="C1416" s="20" t="s">
        <v>91</v>
      </c>
      <c r="D1416" s="20">
        <f>VLOOKUP(C1416,Table8[#All],2,0)</f>
        <v>0</v>
      </c>
      <c r="E1416" s="20" t="s">
        <v>92</v>
      </c>
      <c r="F1416" s="20">
        <f>VLOOKUP(E1416,Table9[#All],2,0)</f>
        <v>0</v>
      </c>
      <c r="G1416" s="20" t="s">
        <v>176</v>
      </c>
      <c r="H1416" s="20">
        <f>VLOOKUP(G1416,Table10[#All],2,0)</f>
        <v>2</v>
      </c>
      <c r="I1416" s="20" t="s">
        <v>98</v>
      </c>
      <c r="J1416" s="20">
        <f>VLOOKUP(I1416,Table11[#All],2,0)</f>
        <v>1</v>
      </c>
      <c r="K1416" s="20" t="s">
        <v>98</v>
      </c>
      <c r="L1416" s="20">
        <f>VLOOKUP(K1416,Table12[#All],2,0)</f>
        <v>0</v>
      </c>
      <c r="M1416" s="20" t="s">
        <v>119</v>
      </c>
      <c r="N1416" s="20">
        <f>VLOOKUP(M1416,Table13[#All],2,0)</f>
        <v>1</v>
      </c>
      <c r="O1416" s="20" t="s">
        <v>119</v>
      </c>
      <c r="P1416" s="20">
        <f>VLOOKUP(O1416,Table14[#All],2,0)</f>
        <v>0</v>
      </c>
      <c r="Q1416" s="20" t="s">
        <v>167</v>
      </c>
      <c r="R1416" s="20">
        <f>VLOOKUP(Q1416,Table16[#All],2,0)</f>
        <v>1</v>
      </c>
      <c r="S1416" s="20" t="s">
        <v>111</v>
      </c>
      <c r="T1416" s="20">
        <f>VLOOKUP(S1416,Table17[#All],2,0)</f>
        <v>0</v>
      </c>
      <c r="U1416" s="21">
        <v>207000</v>
      </c>
    </row>
    <row r="1417" spans="1:21">
      <c r="A1417" s="22" t="s">
        <v>156</v>
      </c>
      <c r="B1417" s="20">
        <f>VLOOKUP(A1417,Table7[#All],2,)</f>
        <v>21</v>
      </c>
      <c r="C1417" s="23" t="s">
        <v>91</v>
      </c>
      <c r="D1417" s="20">
        <f>VLOOKUP(C1417,Table8[#All],2,0)</f>
        <v>0</v>
      </c>
      <c r="E1417" s="23" t="s">
        <v>129</v>
      </c>
      <c r="F1417" s="20">
        <f>VLOOKUP(E1417,Table9[#All],2,0)</f>
        <v>3</v>
      </c>
      <c r="G1417" s="23" t="s">
        <v>93</v>
      </c>
      <c r="H1417" s="20">
        <f>VLOOKUP(G1417,Table10[#All],2,0)</f>
        <v>1</v>
      </c>
      <c r="I1417" s="23" t="s">
        <v>119</v>
      </c>
      <c r="J1417" s="20">
        <f>VLOOKUP(I1417,Table11[#All],2,0)</f>
        <v>0</v>
      </c>
      <c r="K1417" s="23" t="s">
        <v>98</v>
      </c>
      <c r="L1417" s="20">
        <f>VLOOKUP(K1417,Table12[#All],2,0)</f>
        <v>0</v>
      </c>
      <c r="M1417" s="23" t="s">
        <v>126</v>
      </c>
      <c r="N1417" s="20">
        <f>VLOOKUP(M1417,Table13[#All],2,0)</f>
        <v>0</v>
      </c>
      <c r="O1417" s="23" t="s">
        <v>119</v>
      </c>
      <c r="P1417" s="20">
        <f>VLOOKUP(O1417,Table14[#All],2,0)</f>
        <v>0</v>
      </c>
      <c r="Q1417" s="23" t="s">
        <v>104</v>
      </c>
      <c r="R1417" s="20">
        <f>VLOOKUP(Q1417,Table16[#All],2,0)</f>
        <v>0</v>
      </c>
      <c r="S1417" s="23" t="s">
        <v>111</v>
      </c>
      <c r="T1417" s="20">
        <f>VLOOKUP(S1417,Table17[#All],2,0)</f>
        <v>0</v>
      </c>
      <c r="U1417" s="24">
        <v>175900</v>
      </c>
    </row>
    <row r="1418" spans="1:21">
      <c r="A1418" s="19" t="s">
        <v>188</v>
      </c>
      <c r="B1418" s="20">
        <f>VLOOKUP(A1418,Table7[#All],2,)</f>
        <v>7</v>
      </c>
      <c r="C1418" s="20" t="s">
        <v>91</v>
      </c>
      <c r="D1418" s="20">
        <f>VLOOKUP(C1418,Table8[#All],2,0)</f>
        <v>0</v>
      </c>
      <c r="E1418" s="20" t="s">
        <v>186</v>
      </c>
      <c r="F1418" s="20">
        <f>VLOOKUP(E1418,Table9[#All],2,0)</f>
        <v>1</v>
      </c>
      <c r="G1418" s="20" t="s">
        <v>122</v>
      </c>
      <c r="H1418" s="20">
        <f>VLOOKUP(G1418,Table10[#All],2,0)</f>
        <v>0</v>
      </c>
      <c r="I1418" s="20" t="s">
        <v>98</v>
      </c>
      <c r="J1418" s="20">
        <f>VLOOKUP(I1418,Table11[#All],2,0)</f>
        <v>1</v>
      </c>
      <c r="K1418" s="20" t="s">
        <v>98</v>
      </c>
      <c r="L1418" s="20">
        <f>VLOOKUP(K1418,Table12[#All],2,0)</f>
        <v>0</v>
      </c>
      <c r="M1418" s="20" t="s">
        <v>119</v>
      </c>
      <c r="N1418" s="20">
        <f>VLOOKUP(M1418,Table13[#All],2,0)</f>
        <v>1</v>
      </c>
      <c r="O1418" s="20" t="s">
        <v>98</v>
      </c>
      <c r="P1418" s="20">
        <f>VLOOKUP(O1418,Table14[#All],2,0)</f>
        <v>1</v>
      </c>
      <c r="Q1418" s="20" t="s">
        <v>167</v>
      </c>
      <c r="R1418" s="20">
        <f>VLOOKUP(Q1418,Table16[#All],2,0)</f>
        <v>1</v>
      </c>
      <c r="S1418" s="20" t="s">
        <v>111</v>
      </c>
      <c r="T1418" s="20">
        <f>VLOOKUP(S1418,Table17[#All],2,0)</f>
        <v>0</v>
      </c>
      <c r="U1418" s="21">
        <v>122500</v>
      </c>
    </row>
    <row r="1419" spans="1:21">
      <c r="A1419" s="22" t="s">
        <v>162</v>
      </c>
      <c r="B1419" s="20">
        <f>VLOOKUP(A1419,Table7[#All],2,)</f>
        <v>3</v>
      </c>
      <c r="C1419" s="23" t="s">
        <v>91</v>
      </c>
      <c r="D1419" s="20">
        <f>VLOOKUP(C1419,Table8[#All],2,0)</f>
        <v>0</v>
      </c>
      <c r="E1419" s="23" t="s">
        <v>92</v>
      </c>
      <c r="F1419" s="20">
        <f>VLOOKUP(E1419,Table9[#All],2,0)</f>
        <v>0</v>
      </c>
      <c r="G1419" s="23" t="s">
        <v>122</v>
      </c>
      <c r="H1419" s="20">
        <f>VLOOKUP(G1419,Table10[#All],2,0)</f>
        <v>0</v>
      </c>
      <c r="I1419" s="23" t="s">
        <v>119</v>
      </c>
      <c r="J1419" s="20">
        <f>VLOOKUP(I1419,Table11[#All],2,0)</f>
        <v>0</v>
      </c>
      <c r="K1419" s="23" t="s">
        <v>98</v>
      </c>
      <c r="L1419" s="20">
        <f>VLOOKUP(K1419,Table12[#All],2,0)</f>
        <v>0</v>
      </c>
      <c r="M1419" s="23" t="s">
        <v>126</v>
      </c>
      <c r="N1419" s="20">
        <f>VLOOKUP(M1419,Table13[#All],2,0)</f>
        <v>0</v>
      </c>
      <c r="O1419" s="23" t="s">
        <v>119</v>
      </c>
      <c r="P1419" s="20">
        <f>VLOOKUP(O1419,Table14[#All],2,0)</f>
        <v>0</v>
      </c>
      <c r="Q1419" s="23" t="s">
        <v>104</v>
      </c>
      <c r="R1419" s="20">
        <f>VLOOKUP(Q1419,Table16[#All],2,0)</f>
        <v>0</v>
      </c>
      <c r="S1419" s="23" t="s">
        <v>111</v>
      </c>
      <c r="T1419" s="20">
        <f>VLOOKUP(S1419,Table17[#All],2,0)</f>
        <v>0</v>
      </c>
      <c r="U1419" s="24">
        <v>340000</v>
      </c>
    </row>
    <row r="1420" spans="1:21">
      <c r="A1420" s="19" t="s">
        <v>89</v>
      </c>
      <c r="B1420" s="20">
        <f>VLOOKUP(A1420,Table7[#All],2,)</f>
        <v>11</v>
      </c>
      <c r="C1420" s="20" t="s">
        <v>91</v>
      </c>
      <c r="D1420" s="20">
        <f>VLOOKUP(C1420,Table8[#All],2,0)</f>
        <v>0</v>
      </c>
      <c r="E1420" s="20" t="s">
        <v>92</v>
      </c>
      <c r="F1420" s="20">
        <f>VLOOKUP(E1420,Table9[#All],2,0)</f>
        <v>0</v>
      </c>
      <c r="G1420" s="20" t="s">
        <v>93</v>
      </c>
      <c r="H1420" s="20">
        <f>VLOOKUP(G1420,Table10[#All],2,0)</f>
        <v>1</v>
      </c>
      <c r="I1420" s="20" t="s">
        <v>98</v>
      </c>
      <c r="J1420" s="20">
        <f>VLOOKUP(I1420,Table11[#All],2,0)</f>
        <v>1</v>
      </c>
      <c r="K1420" s="20" t="s">
        <v>98</v>
      </c>
      <c r="L1420" s="20">
        <f>VLOOKUP(K1420,Table12[#All],2,0)</f>
        <v>0</v>
      </c>
      <c r="M1420" s="20" t="s">
        <v>98</v>
      </c>
      <c r="N1420" s="20">
        <f>VLOOKUP(M1420,Table13[#All],2,0)</f>
        <v>2</v>
      </c>
      <c r="O1420" s="20" t="s">
        <v>98</v>
      </c>
      <c r="P1420" s="20">
        <f>VLOOKUP(O1420,Table14[#All],2,0)</f>
        <v>1</v>
      </c>
      <c r="Q1420" s="20" t="s">
        <v>104</v>
      </c>
      <c r="R1420" s="20">
        <f>VLOOKUP(Q1420,Table16[#All],2,0)</f>
        <v>0</v>
      </c>
      <c r="S1420" s="20" t="s">
        <v>111</v>
      </c>
      <c r="T1420" s="20">
        <f>VLOOKUP(S1420,Table17[#All],2,0)</f>
        <v>0</v>
      </c>
      <c r="U1420" s="21">
        <v>124000</v>
      </c>
    </row>
    <row r="1421" spans="1:21">
      <c r="A1421" s="22" t="s">
        <v>212</v>
      </c>
      <c r="B1421" s="20">
        <f>VLOOKUP(A1421,Table7[#All],2,)</f>
        <v>2</v>
      </c>
      <c r="C1421" s="23" t="s">
        <v>91</v>
      </c>
      <c r="D1421" s="20">
        <f>VLOOKUP(C1421,Table8[#All],2,0)</f>
        <v>0</v>
      </c>
      <c r="E1421" s="23" t="s">
        <v>92</v>
      </c>
      <c r="F1421" s="20">
        <f>VLOOKUP(E1421,Table9[#All],2,0)</f>
        <v>0</v>
      </c>
      <c r="G1421" s="23" t="s">
        <v>93</v>
      </c>
      <c r="H1421" s="20">
        <f>VLOOKUP(G1421,Table10[#All],2,0)</f>
        <v>1</v>
      </c>
      <c r="I1421" s="23" t="s">
        <v>98</v>
      </c>
      <c r="J1421" s="20">
        <f>VLOOKUP(I1421,Table11[#All],2,0)</f>
        <v>1</v>
      </c>
      <c r="K1421" s="23" t="s">
        <v>98</v>
      </c>
      <c r="L1421" s="20">
        <f>VLOOKUP(K1421,Table12[#All],2,0)</f>
        <v>0</v>
      </c>
      <c r="M1421" s="23" t="s">
        <v>119</v>
      </c>
      <c r="N1421" s="20">
        <f>VLOOKUP(M1421,Table13[#All],2,0)</f>
        <v>1</v>
      </c>
      <c r="O1421" s="23" t="s">
        <v>119</v>
      </c>
      <c r="P1421" s="20">
        <f>VLOOKUP(O1421,Table14[#All],2,0)</f>
        <v>0</v>
      </c>
      <c r="Q1421" s="23" t="s">
        <v>104</v>
      </c>
      <c r="R1421" s="20">
        <f>VLOOKUP(Q1421,Table16[#All],2,0)</f>
        <v>0</v>
      </c>
      <c r="S1421" s="23" t="s">
        <v>111</v>
      </c>
      <c r="T1421" s="20">
        <f>VLOOKUP(S1421,Table17[#All],2,0)</f>
        <v>0</v>
      </c>
      <c r="U1421" s="24">
        <v>223000</v>
      </c>
    </row>
    <row r="1422" spans="1:21">
      <c r="A1422" s="19" t="s">
        <v>175</v>
      </c>
      <c r="B1422" s="20">
        <f>VLOOKUP(A1422,Table7[#All],2,)</f>
        <v>6</v>
      </c>
      <c r="C1422" s="20" t="s">
        <v>91</v>
      </c>
      <c r="D1422" s="20">
        <f>VLOOKUP(C1422,Table8[#All],2,0)</f>
        <v>0</v>
      </c>
      <c r="E1422" s="20" t="s">
        <v>92</v>
      </c>
      <c r="F1422" s="20">
        <f>VLOOKUP(E1422,Table9[#All],2,0)</f>
        <v>0</v>
      </c>
      <c r="G1422" s="20" t="s">
        <v>122</v>
      </c>
      <c r="H1422" s="20">
        <f>VLOOKUP(G1422,Table10[#All],2,0)</f>
        <v>0</v>
      </c>
      <c r="I1422" s="20" t="s">
        <v>98</v>
      </c>
      <c r="J1422" s="20">
        <f>VLOOKUP(I1422,Table11[#All],2,0)</f>
        <v>1</v>
      </c>
      <c r="K1422" s="20" t="s">
        <v>98</v>
      </c>
      <c r="L1422" s="20">
        <f>VLOOKUP(K1422,Table12[#All],2,0)</f>
        <v>0</v>
      </c>
      <c r="M1422" s="20" t="s">
        <v>119</v>
      </c>
      <c r="N1422" s="20">
        <f>VLOOKUP(M1422,Table13[#All],2,0)</f>
        <v>1</v>
      </c>
      <c r="O1422" s="20" t="s">
        <v>98</v>
      </c>
      <c r="P1422" s="20">
        <f>VLOOKUP(O1422,Table14[#All],2,0)</f>
        <v>1</v>
      </c>
      <c r="Q1422" s="20" t="s">
        <v>104</v>
      </c>
      <c r="R1422" s="20">
        <f>VLOOKUP(Q1422,Table16[#All],2,0)</f>
        <v>0</v>
      </c>
      <c r="S1422" s="20" t="s">
        <v>111</v>
      </c>
      <c r="T1422" s="20">
        <f>VLOOKUP(S1422,Table17[#All],2,0)</f>
        <v>0</v>
      </c>
      <c r="U1422" s="21">
        <v>179900</v>
      </c>
    </row>
    <row r="1423" spans="1:21">
      <c r="A1423" s="22" t="s">
        <v>145</v>
      </c>
      <c r="B1423" s="20">
        <f>VLOOKUP(A1423,Table7[#All],2,)</f>
        <v>20</v>
      </c>
      <c r="C1423" s="23" t="s">
        <v>91</v>
      </c>
      <c r="D1423" s="20">
        <f>VLOOKUP(C1423,Table8[#All],2,0)</f>
        <v>0</v>
      </c>
      <c r="E1423" s="23" t="s">
        <v>129</v>
      </c>
      <c r="F1423" s="20">
        <f>VLOOKUP(E1423,Table9[#All],2,0)</f>
        <v>3</v>
      </c>
      <c r="G1423" s="23" t="s">
        <v>93</v>
      </c>
      <c r="H1423" s="20">
        <f>VLOOKUP(G1423,Table10[#All],2,0)</f>
        <v>1</v>
      </c>
      <c r="I1423" s="23" t="s">
        <v>119</v>
      </c>
      <c r="J1423" s="20">
        <f>VLOOKUP(I1423,Table11[#All],2,0)</f>
        <v>0</v>
      </c>
      <c r="K1423" s="23" t="s">
        <v>98</v>
      </c>
      <c r="L1423" s="20">
        <f>VLOOKUP(K1423,Table12[#All],2,0)</f>
        <v>0</v>
      </c>
      <c r="M1423" s="23" t="s">
        <v>98</v>
      </c>
      <c r="N1423" s="20">
        <f>VLOOKUP(M1423,Table13[#All],2,0)</f>
        <v>2</v>
      </c>
      <c r="O1423" s="23" t="s">
        <v>98</v>
      </c>
      <c r="P1423" s="20">
        <f>VLOOKUP(O1423,Table14[#All],2,0)</f>
        <v>1</v>
      </c>
      <c r="Q1423" s="23" t="s">
        <v>104</v>
      </c>
      <c r="R1423" s="20">
        <f>VLOOKUP(Q1423,Table16[#All],2,0)</f>
        <v>0</v>
      </c>
      <c r="S1423" s="23" t="s">
        <v>111</v>
      </c>
      <c r="T1423" s="20">
        <f>VLOOKUP(S1423,Table17[#All],2,0)</f>
        <v>0</v>
      </c>
      <c r="U1423" s="24">
        <v>127500</v>
      </c>
    </row>
    <row r="1424" spans="1:21">
      <c r="A1424" s="19" t="s">
        <v>209</v>
      </c>
      <c r="B1424" s="20">
        <f>VLOOKUP(A1424,Table7[#All],2,)</f>
        <v>0</v>
      </c>
      <c r="C1424" s="20" t="s">
        <v>91</v>
      </c>
      <c r="D1424" s="20">
        <f>VLOOKUP(C1424,Table8[#All],2,0)</f>
        <v>0</v>
      </c>
      <c r="E1424" s="20" t="s">
        <v>129</v>
      </c>
      <c r="F1424" s="20">
        <f>VLOOKUP(E1424,Table9[#All],2,0)</f>
        <v>3</v>
      </c>
      <c r="G1424" s="20" t="s">
        <v>93</v>
      </c>
      <c r="H1424" s="20">
        <f>VLOOKUP(G1424,Table10[#All],2,0)</f>
        <v>1</v>
      </c>
      <c r="I1424" s="20" t="s">
        <v>119</v>
      </c>
      <c r="J1424" s="20">
        <f>VLOOKUP(I1424,Table11[#All],2,0)</f>
        <v>0</v>
      </c>
      <c r="K1424" s="20" t="s">
        <v>98</v>
      </c>
      <c r="L1424" s="20">
        <f>VLOOKUP(K1424,Table12[#All],2,0)</f>
        <v>0</v>
      </c>
      <c r="M1424" s="20" t="s">
        <v>126</v>
      </c>
      <c r="N1424" s="20">
        <f>VLOOKUP(M1424,Table13[#All],2,0)</f>
        <v>0</v>
      </c>
      <c r="O1424" s="20" t="s">
        <v>119</v>
      </c>
      <c r="P1424" s="20">
        <f>VLOOKUP(O1424,Table14[#All],2,0)</f>
        <v>0</v>
      </c>
      <c r="Q1424" s="20" t="s">
        <v>104</v>
      </c>
      <c r="R1424" s="20">
        <f>VLOOKUP(Q1424,Table16[#All],2,0)</f>
        <v>0</v>
      </c>
      <c r="S1424" s="20" t="s">
        <v>111</v>
      </c>
      <c r="T1424" s="20">
        <f>VLOOKUP(S1424,Table17[#All],2,0)</f>
        <v>0</v>
      </c>
      <c r="U1424" s="21">
        <v>136500</v>
      </c>
    </row>
    <row r="1425" spans="1:21">
      <c r="A1425" s="22" t="s">
        <v>206</v>
      </c>
      <c r="B1425" s="20">
        <f>VLOOKUP(A1425,Table7[#All],2,)</f>
        <v>15</v>
      </c>
      <c r="C1425" s="23" t="s">
        <v>91</v>
      </c>
      <c r="D1425" s="20">
        <f>VLOOKUP(C1425,Table8[#All],2,0)</f>
        <v>0</v>
      </c>
      <c r="E1425" s="23" t="s">
        <v>92</v>
      </c>
      <c r="F1425" s="20">
        <f>VLOOKUP(E1425,Table9[#All],2,0)</f>
        <v>0</v>
      </c>
      <c r="G1425" s="23" t="s">
        <v>158</v>
      </c>
      <c r="H1425" s="20">
        <f>VLOOKUP(G1425,Table10[#All],2,0)</f>
        <v>5</v>
      </c>
      <c r="I1425" s="23" t="s">
        <v>119</v>
      </c>
      <c r="J1425" s="20">
        <f>VLOOKUP(I1425,Table11[#All],2,0)</f>
        <v>0</v>
      </c>
      <c r="K1425" s="23" t="s">
        <v>98</v>
      </c>
      <c r="L1425" s="20">
        <f>VLOOKUP(K1425,Table12[#All],2,0)</f>
        <v>0</v>
      </c>
      <c r="M1425" s="23" t="s">
        <v>98</v>
      </c>
      <c r="N1425" s="20">
        <f>VLOOKUP(M1425,Table13[#All],2,0)</f>
        <v>2</v>
      </c>
      <c r="O1425" s="23" t="s">
        <v>119</v>
      </c>
      <c r="P1425" s="20">
        <f>VLOOKUP(O1425,Table14[#All],2,0)</f>
        <v>0</v>
      </c>
      <c r="Q1425" s="23" t="s">
        <v>104</v>
      </c>
      <c r="R1425" s="20">
        <f>VLOOKUP(Q1425,Table16[#All],2,0)</f>
        <v>0</v>
      </c>
      <c r="S1425" s="23" t="s">
        <v>216</v>
      </c>
      <c r="T1425" s="20">
        <f>VLOOKUP(S1425,Table17[#All],2,0)</f>
        <v>4</v>
      </c>
      <c r="U1425" s="24">
        <v>274970</v>
      </c>
    </row>
    <row r="1426" spans="1:21">
      <c r="A1426" s="19" t="s">
        <v>89</v>
      </c>
      <c r="B1426" s="20">
        <f>VLOOKUP(A1426,Table7[#All],2,)</f>
        <v>11</v>
      </c>
      <c r="C1426" s="20" t="s">
        <v>91</v>
      </c>
      <c r="D1426" s="20">
        <f>VLOOKUP(C1426,Table8[#All],2,0)</f>
        <v>0</v>
      </c>
      <c r="E1426" s="20" t="s">
        <v>92</v>
      </c>
      <c r="F1426" s="20">
        <f>VLOOKUP(E1426,Table9[#All],2,0)</f>
        <v>0</v>
      </c>
      <c r="G1426" s="20" t="s">
        <v>93</v>
      </c>
      <c r="H1426" s="20">
        <f>VLOOKUP(G1426,Table10[#All],2,0)</f>
        <v>1</v>
      </c>
      <c r="I1426" s="20" t="s">
        <v>98</v>
      </c>
      <c r="J1426" s="20">
        <f>VLOOKUP(I1426,Table11[#All],2,0)</f>
        <v>1</v>
      </c>
      <c r="K1426" s="20" t="s">
        <v>98</v>
      </c>
      <c r="L1426" s="20">
        <f>VLOOKUP(K1426,Table12[#All],2,0)</f>
        <v>0</v>
      </c>
      <c r="M1426" s="20" t="s">
        <v>98</v>
      </c>
      <c r="N1426" s="20">
        <f>VLOOKUP(M1426,Table13[#All],2,0)</f>
        <v>2</v>
      </c>
      <c r="O1426" s="20" t="s">
        <v>98</v>
      </c>
      <c r="P1426" s="20">
        <f>VLOOKUP(O1426,Table14[#All],2,0)</f>
        <v>1</v>
      </c>
      <c r="Q1426" s="20" t="s">
        <v>104</v>
      </c>
      <c r="R1426" s="20">
        <f>VLOOKUP(Q1426,Table16[#All],2,0)</f>
        <v>0</v>
      </c>
      <c r="S1426" s="20" t="s">
        <v>111</v>
      </c>
      <c r="T1426" s="20">
        <f>VLOOKUP(S1426,Table17[#All],2,0)</f>
        <v>0</v>
      </c>
      <c r="U1426" s="21">
        <v>144000</v>
      </c>
    </row>
    <row r="1427" spans="1:21">
      <c r="A1427" s="22" t="s">
        <v>89</v>
      </c>
      <c r="B1427" s="20">
        <f>VLOOKUP(A1427,Table7[#All],2,)</f>
        <v>11</v>
      </c>
      <c r="C1427" s="23" t="s">
        <v>91</v>
      </c>
      <c r="D1427" s="20">
        <f>VLOOKUP(C1427,Table8[#All],2,0)</f>
        <v>0</v>
      </c>
      <c r="E1427" s="23" t="s">
        <v>92</v>
      </c>
      <c r="F1427" s="20">
        <f>VLOOKUP(E1427,Table9[#All],2,0)</f>
        <v>0</v>
      </c>
      <c r="G1427" s="23" t="s">
        <v>93</v>
      </c>
      <c r="H1427" s="20">
        <f>VLOOKUP(G1427,Table10[#All],2,0)</f>
        <v>1</v>
      </c>
      <c r="I1427" s="23" t="s">
        <v>98</v>
      </c>
      <c r="J1427" s="20">
        <f>VLOOKUP(I1427,Table11[#All],2,0)</f>
        <v>1</v>
      </c>
      <c r="K1427" s="23" t="s">
        <v>98</v>
      </c>
      <c r="L1427" s="20">
        <f>VLOOKUP(K1427,Table12[#All],2,0)</f>
        <v>0</v>
      </c>
      <c r="M1427" s="23" t="s">
        <v>126</v>
      </c>
      <c r="N1427" s="20">
        <f>VLOOKUP(M1427,Table13[#All],2,0)</f>
        <v>0</v>
      </c>
      <c r="O1427" s="23" t="s">
        <v>119</v>
      </c>
      <c r="P1427" s="20">
        <f>VLOOKUP(O1427,Table14[#All],2,0)</f>
        <v>0</v>
      </c>
      <c r="Q1427" s="23" t="s">
        <v>104</v>
      </c>
      <c r="R1427" s="20">
        <f>VLOOKUP(Q1427,Table16[#All],2,0)</f>
        <v>0</v>
      </c>
      <c r="S1427" s="23" t="s">
        <v>111</v>
      </c>
      <c r="T1427" s="20">
        <f>VLOOKUP(S1427,Table17[#All],2,0)</f>
        <v>0</v>
      </c>
      <c r="U1427" s="24">
        <v>142000</v>
      </c>
    </row>
    <row r="1428" spans="1:21">
      <c r="A1428" s="19" t="s">
        <v>162</v>
      </c>
      <c r="B1428" s="20">
        <f>VLOOKUP(A1428,Table7[#All],2,)</f>
        <v>3</v>
      </c>
      <c r="C1428" s="20" t="s">
        <v>91</v>
      </c>
      <c r="D1428" s="20">
        <f>VLOOKUP(C1428,Table8[#All],2,0)</f>
        <v>0</v>
      </c>
      <c r="E1428" s="20" t="s">
        <v>92</v>
      </c>
      <c r="F1428" s="20">
        <f>VLOOKUP(E1428,Table9[#All],2,0)</f>
        <v>0</v>
      </c>
      <c r="G1428" s="20" t="s">
        <v>122</v>
      </c>
      <c r="H1428" s="20">
        <f>VLOOKUP(G1428,Table10[#All],2,0)</f>
        <v>0</v>
      </c>
      <c r="I1428" s="20" t="s">
        <v>119</v>
      </c>
      <c r="J1428" s="20">
        <f>VLOOKUP(I1428,Table11[#All],2,0)</f>
        <v>0</v>
      </c>
      <c r="K1428" s="20" t="s">
        <v>98</v>
      </c>
      <c r="L1428" s="20">
        <f>VLOOKUP(K1428,Table12[#All],2,0)</f>
        <v>0</v>
      </c>
      <c r="M1428" s="20" t="s">
        <v>126</v>
      </c>
      <c r="N1428" s="20">
        <f>VLOOKUP(M1428,Table13[#All],2,0)</f>
        <v>0</v>
      </c>
      <c r="O1428" s="20" t="s">
        <v>119</v>
      </c>
      <c r="P1428" s="20">
        <f>VLOOKUP(O1428,Table14[#All],2,0)</f>
        <v>0</v>
      </c>
      <c r="Q1428" s="20" t="s">
        <v>104</v>
      </c>
      <c r="R1428" s="20">
        <f>VLOOKUP(Q1428,Table16[#All],2,0)</f>
        <v>0</v>
      </c>
      <c r="S1428" s="20" t="s">
        <v>111</v>
      </c>
      <c r="T1428" s="20">
        <f>VLOOKUP(S1428,Table17[#All],2,0)</f>
        <v>0</v>
      </c>
      <c r="U1428" s="21">
        <v>271000</v>
      </c>
    </row>
    <row r="1429" spans="1:21">
      <c r="A1429" s="22" t="s">
        <v>89</v>
      </c>
      <c r="B1429" s="20">
        <f>VLOOKUP(A1429,Table7[#All],2,)</f>
        <v>11</v>
      </c>
      <c r="C1429" s="23" t="s">
        <v>182</v>
      </c>
      <c r="D1429" s="20">
        <f>VLOOKUP(C1429,Table8[#All],2,0)</f>
        <v>3</v>
      </c>
      <c r="E1429" s="23" t="s">
        <v>92</v>
      </c>
      <c r="F1429" s="20">
        <f>VLOOKUP(E1429,Table9[#All],2,0)</f>
        <v>0</v>
      </c>
      <c r="G1429" s="23" t="s">
        <v>176</v>
      </c>
      <c r="H1429" s="20">
        <f>VLOOKUP(G1429,Table10[#All],2,0)</f>
        <v>2</v>
      </c>
      <c r="I1429" s="23" t="s">
        <v>98</v>
      </c>
      <c r="J1429" s="20">
        <f>VLOOKUP(I1429,Table11[#All],2,0)</f>
        <v>1</v>
      </c>
      <c r="K1429" s="23" t="s">
        <v>98</v>
      </c>
      <c r="L1429" s="20">
        <f>VLOOKUP(K1429,Table12[#All],2,0)</f>
        <v>0</v>
      </c>
      <c r="M1429" s="23" t="s">
        <v>98</v>
      </c>
      <c r="N1429" s="20">
        <f>VLOOKUP(M1429,Table13[#All],2,0)</f>
        <v>2</v>
      </c>
      <c r="O1429" s="23" t="s">
        <v>98</v>
      </c>
      <c r="P1429" s="20">
        <f>VLOOKUP(O1429,Table14[#All],2,0)</f>
        <v>1</v>
      </c>
      <c r="Q1429" s="23" t="s">
        <v>104</v>
      </c>
      <c r="R1429" s="20">
        <f>VLOOKUP(Q1429,Table16[#All],2,0)</f>
        <v>0</v>
      </c>
      <c r="S1429" s="23" t="s">
        <v>111</v>
      </c>
      <c r="T1429" s="20">
        <f>VLOOKUP(S1429,Table17[#All],2,0)</f>
        <v>0</v>
      </c>
      <c r="U1429" s="24">
        <v>140000</v>
      </c>
    </row>
    <row r="1430" spans="1:21">
      <c r="A1430" s="19" t="s">
        <v>188</v>
      </c>
      <c r="B1430" s="20">
        <f>VLOOKUP(A1430,Table7[#All],2,)</f>
        <v>7</v>
      </c>
      <c r="C1430" s="20" t="s">
        <v>91</v>
      </c>
      <c r="D1430" s="20">
        <f>VLOOKUP(C1430,Table8[#All],2,0)</f>
        <v>0</v>
      </c>
      <c r="E1430" s="20" t="s">
        <v>92</v>
      </c>
      <c r="F1430" s="20">
        <f>VLOOKUP(E1430,Table9[#All],2,0)</f>
        <v>0</v>
      </c>
      <c r="G1430" s="20" t="s">
        <v>93</v>
      </c>
      <c r="H1430" s="20">
        <f>VLOOKUP(G1430,Table10[#All],2,0)</f>
        <v>1</v>
      </c>
      <c r="I1430" s="20" t="s">
        <v>98</v>
      </c>
      <c r="J1430" s="20">
        <f>VLOOKUP(I1430,Table11[#All],2,0)</f>
        <v>1</v>
      </c>
      <c r="K1430" s="20" t="s">
        <v>98</v>
      </c>
      <c r="L1430" s="20">
        <f>VLOOKUP(K1430,Table12[#All],2,0)</f>
        <v>0</v>
      </c>
      <c r="M1430" s="20" t="s">
        <v>98</v>
      </c>
      <c r="N1430" s="20">
        <f>VLOOKUP(M1430,Table13[#All],2,0)</f>
        <v>2</v>
      </c>
      <c r="O1430" s="20" t="s">
        <v>119</v>
      </c>
      <c r="P1430" s="20">
        <f>VLOOKUP(O1430,Table14[#All],2,0)</f>
        <v>0</v>
      </c>
      <c r="Q1430" s="20" t="s">
        <v>104</v>
      </c>
      <c r="R1430" s="20">
        <f>VLOOKUP(Q1430,Table16[#All],2,0)</f>
        <v>0</v>
      </c>
      <c r="S1430" s="20" t="s">
        <v>172</v>
      </c>
      <c r="T1430" s="20">
        <f>VLOOKUP(S1430,Table17[#All],2,0)</f>
        <v>1</v>
      </c>
      <c r="U1430" s="21">
        <v>119000</v>
      </c>
    </row>
    <row r="1431" spans="1:21">
      <c r="A1431" s="22" t="s">
        <v>175</v>
      </c>
      <c r="B1431" s="20">
        <f>VLOOKUP(A1431,Table7[#All],2,)</f>
        <v>6</v>
      </c>
      <c r="C1431" s="23" t="s">
        <v>91</v>
      </c>
      <c r="D1431" s="20">
        <f>VLOOKUP(C1431,Table8[#All],2,0)</f>
        <v>0</v>
      </c>
      <c r="E1431" s="23" t="s">
        <v>92</v>
      </c>
      <c r="F1431" s="20">
        <f>VLOOKUP(E1431,Table9[#All],2,0)</f>
        <v>0</v>
      </c>
      <c r="G1431" s="23" t="s">
        <v>93</v>
      </c>
      <c r="H1431" s="20">
        <f>VLOOKUP(G1431,Table10[#All],2,0)</f>
        <v>1</v>
      </c>
      <c r="I1431" s="23" t="s">
        <v>119</v>
      </c>
      <c r="J1431" s="20">
        <f>VLOOKUP(I1431,Table11[#All],2,0)</f>
        <v>0</v>
      </c>
      <c r="K1431" s="23" t="s">
        <v>98</v>
      </c>
      <c r="L1431" s="20">
        <f>VLOOKUP(K1431,Table12[#All],2,0)</f>
        <v>0</v>
      </c>
      <c r="M1431" s="23" t="s">
        <v>126</v>
      </c>
      <c r="N1431" s="20">
        <f>VLOOKUP(M1431,Table13[#All],2,0)</f>
        <v>0</v>
      </c>
      <c r="O1431" s="23" t="s">
        <v>119</v>
      </c>
      <c r="P1431" s="20">
        <f>VLOOKUP(O1431,Table14[#All],2,0)</f>
        <v>0</v>
      </c>
      <c r="Q1431" s="23" t="s">
        <v>104</v>
      </c>
      <c r="R1431" s="20">
        <f>VLOOKUP(Q1431,Table16[#All],2,0)</f>
        <v>0</v>
      </c>
      <c r="S1431" s="23" t="s">
        <v>111</v>
      </c>
      <c r="T1431" s="20">
        <f>VLOOKUP(S1431,Table17[#All],2,0)</f>
        <v>0</v>
      </c>
      <c r="U1431" s="24">
        <v>182900</v>
      </c>
    </row>
    <row r="1432" spans="1:21">
      <c r="A1432" s="19" t="s">
        <v>121</v>
      </c>
      <c r="B1432" s="20">
        <f>VLOOKUP(A1432,Table7[#All],2,)</f>
        <v>17</v>
      </c>
      <c r="C1432" s="20" t="s">
        <v>225</v>
      </c>
      <c r="D1432" s="20">
        <f>VLOOKUP(C1432,Table8[#All],2,0)</f>
        <v>6</v>
      </c>
      <c r="E1432" s="20" t="s">
        <v>92</v>
      </c>
      <c r="F1432" s="20">
        <f>VLOOKUP(E1432,Table9[#All],2,0)</f>
        <v>0</v>
      </c>
      <c r="G1432" s="20" t="s">
        <v>122</v>
      </c>
      <c r="H1432" s="20">
        <f>VLOOKUP(G1432,Table10[#All],2,0)</f>
        <v>0</v>
      </c>
      <c r="I1432" s="20" t="s">
        <v>119</v>
      </c>
      <c r="J1432" s="20">
        <f>VLOOKUP(I1432,Table11[#All],2,0)</f>
        <v>0</v>
      </c>
      <c r="K1432" s="20" t="s">
        <v>119</v>
      </c>
      <c r="L1432" s="20">
        <f>VLOOKUP(K1432,Table12[#All],2,0)</f>
        <v>1</v>
      </c>
      <c r="M1432" s="20" t="s">
        <v>126</v>
      </c>
      <c r="N1432" s="20">
        <f>VLOOKUP(M1432,Table13[#All],2,0)</f>
        <v>0</v>
      </c>
      <c r="O1432" s="20" t="s">
        <v>98</v>
      </c>
      <c r="P1432" s="20">
        <f>VLOOKUP(O1432,Table14[#All],2,0)</f>
        <v>1</v>
      </c>
      <c r="Q1432" s="20" t="s">
        <v>104</v>
      </c>
      <c r="R1432" s="20">
        <f>VLOOKUP(Q1432,Table16[#All],2,0)</f>
        <v>0</v>
      </c>
      <c r="S1432" s="20" t="s">
        <v>111</v>
      </c>
      <c r="T1432" s="20">
        <f>VLOOKUP(S1432,Table17[#All],2,0)</f>
        <v>0</v>
      </c>
      <c r="U1432" s="21">
        <v>192140</v>
      </c>
    </row>
    <row r="1433" spans="1:21">
      <c r="A1433" s="22" t="s">
        <v>145</v>
      </c>
      <c r="B1433" s="20">
        <f>VLOOKUP(A1433,Table7[#All],2,)</f>
        <v>20</v>
      </c>
      <c r="C1433" s="23" t="s">
        <v>91</v>
      </c>
      <c r="D1433" s="20">
        <f>VLOOKUP(C1433,Table8[#All],2,0)</f>
        <v>0</v>
      </c>
      <c r="E1433" s="23" t="s">
        <v>129</v>
      </c>
      <c r="F1433" s="20">
        <f>VLOOKUP(E1433,Table9[#All],2,0)</f>
        <v>3</v>
      </c>
      <c r="G1433" s="23" t="s">
        <v>93</v>
      </c>
      <c r="H1433" s="20">
        <f>VLOOKUP(G1433,Table10[#All],2,0)</f>
        <v>1</v>
      </c>
      <c r="I1433" s="23" t="s">
        <v>119</v>
      </c>
      <c r="J1433" s="20">
        <f>VLOOKUP(I1433,Table11[#All],2,0)</f>
        <v>0</v>
      </c>
      <c r="K1433" s="23" t="s">
        <v>98</v>
      </c>
      <c r="L1433" s="20">
        <f>VLOOKUP(K1433,Table12[#All],2,0)</f>
        <v>0</v>
      </c>
      <c r="M1433" s="23" t="s">
        <v>98</v>
      </c>
      <c r="N1433" s="20">
        <f>VLOOKUP(M1433,Table13[#All],2,0)</f>
        <v>2</v>
      </c>
      <c r="O1433" s="23" t="s">
        <v>98</v>
      </c>
      <c r="P1433" s="20">
        <f>VLOOKUP(O1433,Table14[#All],2,0)</f>
        <v>1</v>
      </c>
      <c r="Q1433" s="23" t="s">
        <v>104</v>
      </c>
      <c r="R1433" s="20">
        <f>VLOOKUP(Q1433,Table16[#All],2,0)</f>
        <v>0</v>
      </c>
      <c r="S1433" s="23" t="s">
        <v>111</v>
      </c>
      <c r="T1433" s="20">
        <f>VLOOKUP(S1433,Table17[#All],2,0)</f>
        <v>0</v>
      </c>
      <c r="U1433" s="24">
        <v>143750</v>
      </c>
    </row>
    <row r="1434" spans="1:21">
      <c r="A1434" s="19" t="s">
        <v>188</v>
      </c>
      <c r="B1434" s="20">
        <f>VLOOKUP(A1434,Table7[#All],2,)</f>
        <v>7</v>
      </c>
      <c r="C1434" s="20" t="s">
        <v>91</v>
      </c>
      <c r="D1434" s="20">
        <f>VLOOKUP(C1434,Table8[#All],2,0)</f>
        <v>0</v>
      </c>
      <c r="E1434" s="20" t="s">
        <v>92</v>
      </c>
      <c r="F1434" s="20">
        <f>VLOOKUP(E1434,Table9[#All],2,0)</f>
        <v>0</v>
      </c>
      <c r="G1434" s="20" t="s">
        <v>93</v>
      </c>
      <c r="H1434" s="20">
        <f>VLOOKUP(G1434,Table10[#All],2,0)</f>
        <v>1</v>
      </c>
      <c r="I1434" s="20" t="s">
        <v>98</v>
      </c>
      <c r="J1434" s="20">
        <f>VLOOKUP(I1434,Table11[#All],2,0)</f>
        <v>1</v>
      </c>
      <c r="K1434" s="20" t="s">
        <v>98</v>
      </c>
      <c r="L1434" s="20">
        <f>VLOOKUP(K1434,Table12[#All],2,0)</f>
        <v>0</v>
      </c>
      <c r="M1434" s="20" t="s">
        <v>98</v>
      </c>
      <c r="N1434" s="20">
        <f>VLOOKUP(M1434,Table13[#All],2,0)</f>
        <v>2</v>
      </c>
      <c r="O1434" s="20" t="s">
        <v>98</v>
      </c>
      <c r="P1434" s="20">
        <f>VLOOKUP(O1434,Table14[#All],2,0)</f>
        <v>1</v>
      </c>
      <c r="Q1434" s="20" t="s">
        <v>104</v>
      </c>
      <c r="R1434" s="20">
        <f>VLOOKUP(Q1434,Table16[#All],2,0)</f>
        <v>0</v>
      </c>
      <c r="S1434" s="20" t="s">
        <v>111</v>
      </c>
      <c r="T1434" s="20">
        <f>VLOOKUP(S1434,Table17[#All],2,0)</f>
        <v>0</v>
      </c>
      <c r="U1434" s="21">
        <v>64500</v>
      </c>
    </row>
    <row r="1435" spans="1:21">
      <c r="A1435" s="22" t="s">
        <v>121</v>
      </c>
      <c r="B1435" s="20">
        <f>VLOOKUP(A1435,Table7[#All],2,)</f>
        <v>17</v>
      </c>
      <c r="C1435" s="23" t="s">
        <v>91</v>
      </c>
      <c r="D1435" s="20">
        <f>VLOOKUP(C1435,Table8[#All],2,0)</f>
        <v>0</v>
      </c>
      <c r="E1435" s="23" t="s">
        <v>92</v>
      </c>
      <c r="F1435" s="20">
        <f>VLOOKUP(E1435,Table9[#All],2,0)</f>
        <v>0</v>
      </c>
      <c r="G1435" s="23" t="s">
        <v>122</v>
      </c>
      <c r="H1435" s="20">
        <f>VLOOKUP(G1435,Table10[#All],2,0)</f>
        <v>0</v>
      </c>
      <c r="I1435" s="23" t="s">
        <v>119</v>
      </c>
      <c r="J1435" s="20">
        <f>VLOOKUP(I1435,Table11[#All],2,0)</f>
        <v>0</v>
      </c>
      <c r="K1435" s="23" t="s">
        <v>98</v>
      </c>
      <c r="L1435" s="20">
        <f>VLOOKUP(K1435,Table12[#All],2,0)</f>
        <v>0</v>
      </c>
      <c r="M1435" s="23" t="s">
        <v>126</v>
      </c>
      <c r="N1435" s="20">
        <f>VLOOKUP(M1435,Table13[#All],2,0)</f>
        <v>0</v>
      </c>
      <c r="O1435" s="23" t="s">
        <v>98</v>
      </c>
      <c r="P1435" s="20">
        <f>VLOOKUP(O1435,Table14[#All],2,0)</f>
        <v>1</v>
      </c>
      <c r="Q1435" s="23" t="s">
        <v>104</v>
      </c>
      <c r="R1435" s="20">
        <f>VLOOKUP(Q1435,Table16[#All],2,0)</f>
        <v>0</v>
      </c>
      <c r="S1435" s="23" t="s">
        <v>111</v>
      </c>
      <c r="T1435" s="20">
        <f>VLOOKUP(S1435,Table17[#All],2,0)</f>
        <v>0</v>
      </c>
      <c r="U1435" s="24">
        <v>186500</v>
      </c>
    </row>
    <row r="1436" spans="1:21">
      <c r="A1436" s="19" t="s">
        <v>217</v>
      </c>
      <c r="B1436" s="20">
        <f>VLOOKUP(A1436,Table7[#All],2,)</f>
        <v>4</v>
      </c>
      <c r="C1436" s="20" t="s">
        <v>91</v>
      </c>
      <c r="D1436" s="20">
        <f>VLOOKUP(C1436,Table8[#All],2,0)</f>
        <v>0</v>
      </c>
      <c r="E1436" s="20" t="s">
        <v>92</v>
      </c>
      <c r="F1436" s="20">
        <f>VLOOKUP(E1436,Table9[#All],2,0)</f>
        <v>0</v>
      </c>
      <c r="G1436" s="20" t="s">
        <v>93</v>
      </c>
      <c r="H1436" s="20">
        <f>VLOOKUP(G1436,Table10[#All],2,0)</f>
        <v>1</v>
      </c>
      <c r="I1436" s="20" t="s">
        <v>98</v>
      </c>
      <c r="J1436" s="20">
        <f>VLOOKUP(I1436,Table11[#All],2,0)</f>
        <v>1</v>
      </c>
      <c r="K1436" s="20" t="s">
        <v>98</v>
      </c>
      <c r="L1436" s="20">
        <f>VLOOKUP(K1436,Table12[#All],2,0)</f>
        <v>0</v>
      </c>
      <c r="M1436" s="20" t="s">
        <v>139</v>
      </c>
      <c r="N1436" s="20">
        <f>VLOOKUP(M1436,Table13[#All],2,0)</f>
        <v>3</v>
      </c>
      <c r="O1436" s="20" t="s">
        <v>98</v>
      </c>
      <c r="P1436" s="20">
        <f>VLOOKUP(O1436,Table14[#All],2,0)</f>
        <v>1</v>
      </c>
      <c r="Q1436" s="20" t="s">
        <v>191</v>
      </c>
      <c r="R1436" s="20">
        <f>VLOOKUP(Q1436,Table16[#All],2,0)</f>
        <v>2</v>
      </c>
      <c r="S1436" s="20" t="s">
        <v>111</v>
      </c>
      <c r="T1436" s="20">
        <f>VLOOKUP(S1436,Table17[#All],2,0)</f>
        <v>0</v>
      </c>
      <c r="U1436" s="21">
        <v>160000</v>
      </c>
    </row>
    <row r="1437" spans="1:21">
      <c r="A1437" s="22" t="s">
        <v>89</v>
      </c>
      <c r="B1437" s="20">
        <f>VLOOKUP(A1437,Table7[#All],2,)</f>
        <v>11</v>
      </c>
      <c r="C1437" s="23" t="s">
        <v>91</v>
      </c>
      <c r="D1437" s="20">
        <f>VLOOKUP(C1437,Table8[#All],2,0)</f>
        <v>0</v>
      </c>
      <c r="E1437" s="23" t="s">
        <v>92</v>
      </c>
      <c r="F1437" s="20">
        <f>VLOOKUP(E1437,Table9[#All],2,0)</f>
        <v>0</v>
      </c>
      <c r="G1437" s="23" t="s">
        <v>93</v>
      </c>
      <c r="H1437" s="20">
        <f>VLOOKUP(G1437,Table10[#All],2,0)</f>
        <v>1</v>
      </c>
      <c r="I1437" s="23" t="s">
        <v>98</v>
      </c>
      <c r="J1437" s="20">
        <f>VLOOKUP(I1437,Table11[#All],2,0)</f>
        <v>1</v>
      </c>
      <c r="K1437" s="23" t="s">
        <v>98</v>
      </c>
      <c r="L1437" s="20">
        <f>VLOOKUP(K1437,Table12[#All],2,0)</f>
        <v>0</v>
      </c>
      <c r="M1437" s="23" t="s">
        <v>98</v>
      </c>
      <c r="N1437" s="20">
        <f>VLOOKUP(M1437,Table13[#All],2,0)</f>
        <v>2</v>
      </c>
      <c r="O1437" s="23" t="s">
        <v>119</v>
      </c>
      <c r="P1437" s="20">
        <f>VLOOKUP(O1437,Table14[#All],2,0)</f>
        <v>0</v>
      </c>
      <c r="Q1437" s="23" t="s">
        <v>104</v>
      </c>
      <c r="R1437" s="20">
        <f>VLOOKUP(Q1437,Table16[#All],2,0)</f>
        <v>0</v>
      </c>
      <c r="S1437" s="23" t="s">
        <v>172</v>
      </c>
      <c r="T1437" s="20">
        <f>VLOOKUP(S1437,Table17[#All],2,0)</f>
        <v>1</v>
      </c>
      <c r="U1437" s="24">
        <v>174000</v>
      </c>
    </row>
    <row r="1438" spans="1:21">
      <c r="A1438" s="19" t="s">
        <v>89</v>
      </c>
      <c r="B1438" s="20">
        <f>VLOOKUP(A1438,Table7[#All],2,)</f>
        <v>11</v>
      </c>
      <c r="C1438" s="20" t="s">
        <v>91</v>
      </c>
      <c r="D1438" s="20">
        <f>VLOOKUP(C1438,Table8[#All],2,0)</f>
        <v>0</v>
      </c>
      <c r="E1438" s="20" t="s">
        <v>92</v>
      </c>
      <c r="F1438" s="20">
        <f>VLOOKUP(E1438,Table9[#All],2,0)</f>
        <v>0</v>
      </c>
      <c r="G1438" s="20" t="s">
        <v>93</v>
      </c>
      <c r="H1438" s="20">
        <f>VLOOKUP(G1438,Table10[#All],2,0)</f>
        <v>1</v>
      </c>
      <c r="I1438" s="20" t="s">
        <v>98</v>
      </c>
      <c r="J1438" s="20">
        <f>VLOOKUP(I1438,Table11[#All],2,0)</f>
        <v>1</v>
      </c>
      <c r="K1438" s="20" t="s">
        <v>98</v>
      </c>
      <c r="L1438" s="20">
        <f>VLOOKUP(K1438,Table12[#All],2,0)</f>
        <v>0</v>
      </c>
      <c r="M1438" s="20" t="s">
        <v>98</v>
      </c>
      <c r="N1438" s="20">
        <f>VLOOKUP(M1438,Table13[#All],2,0)</f>
        <v>2</v>
      </c>
      <c r="O1438" s="20" t="s">
        <v>98</v>
      </c>
      <c r="P1438" s="20">
        <f>VLOOKUP(O1438,Table14[#All],2,0)</f>
        <v>1</v>
      </c>
      <c r="Q1438" s="20" t="s">
        <v>104</v>
      </c>
      <c r="R1438" s="20">
        <f>VLOOKUP(Q1438,Table16[#All],2,0)</f>
        <v>0</v>
      </c>
      <c r="S1438" s="20" t="s">
        <v>111</v>
      </c>
      <c r="T1438" s="20">
        <f>VLOOKUP(S1438,Table17[#All],2,0)</f>
        <v>0</v>
      </c>
      <c r="U1438" s="21">
        <v>120500</v>
      </c>
    </row>
    <row r="1439" spans="1:21">
      <c r="A1439" s="22" t="s">
        <v>147</v>
      </c>
      <c r="B1439" s="20">
        <f>VLOOKUP(A1439,Table7[#All],2,)</f>
        <v>10</v>
      </c>
      <c r="C1439" s="23" t="s">
        <v>91</v>
      </c>
      <c r="D1439" s="20">
        <f>VLOOKUP(C1439,Table8[#All],2,0)</f>
        <v>0</v>
      </c>
      <c r="E1439" s="23" t="s">
        <v>92</v>
      </c>
      <c r="F1439" s="20">
        <f>VLOOKUP(E1439,Table9[#All],2,0)</f>
        <v>0</v>
      </c>
      <c r="G1439" s="23" t="s">
        <v>93</v>
      </c>
      <c r="H1439" s="20">
        <f>VLOOKUP(G1439,Table10[#All],2,0)</f>
        <v>1</v>
      </c>
      <c r="I1439" s="23" t="s">
        <v>126</v>
      </c>
      <c r="J1439" s="20">
        <f>VLOOKUP(I1439,Table11[#All],2,0)</f>
        <v>2</v>
      </c>
      <c r="K1439" s="23" t="s">
        <v>98</v>
      </c>
      <c r="L1439" s="20">
        <f>VLOOKUP(K1439,Table12[#All],2,0)</f>
        <v>0</v>
      </c>
      <c r="M1439" s="23" t="s">
        <v>126</v>
      </c>
      <c r="N1439" s="20">
        <f>VLOOKUP(M1439,Table13[#All],2,0)</f>
        <v>0</v>
      </c>
      <c r="O1439" s="23" t="s">
        <v>126</v>
      </c>
      <c r="P1439" s="20">
        <f>VLOOKUP(O1439,Table14[#All],2,0)</f>
        <v>2</v>
      </c>
      <c r="Q1439" s="23" t="s">
        <v>104</v>
      </c>
      <c r="R1439" s="20">
        <f>VLOOKUP(Q1439,Table16[#All],2,0)</f>
        <v>0</v>
      </c>
      <c r="S1439" s="23" t="s">
        <v>150</v>
      </c>
      <c r="T1439" s="20">
        <f>VLOOKUP(S1439,Table17[#All],2,0)</f>
        <v>2</v>
      </c>
      <c r="U1439" s="24">
        <v>394617</v>
      </c>
    </row>
    <row r="1440" spans="1:21">
      <c r="A1440" s="19" t="s">
        <v>188</v>
      </c>
      <c r="B1440" s="20">
        <f>VLOOKUP(A1440,Table7[#All],2,)</f>
        <v>7</v>
      </c>
      <c r="C1440" s="20" t="s">
        <v>182</v>
      </c>
      <c r="D1440" s="20">
        <f>VLOOKUP(C1440,Table8[#All],2,0)</f>
        <v>3</v>
      </c>
      <c r="E1440" s="20" t="s">
        <v>92</v>
      </c>
      <c r="F1440" s="20">
        <f>VLOOKUP(E1440,Table9[#All],2,0)</f>
        <v>0</v>
      </c>
      <c r="G1440" s="20" t="s">
        <v>93</v>
      </c>
      <c r="H1440" s="20">
        <f>VLOOKUP(G1440,Table10[#All],2,0)</f>
        <v>1</v>
      </c>
      <c r="I1440" s="20" t="s">
        <v>98</v>
      </c>
      <c r="J1440" s="20">
        <f>VLOOKUP(I1440,Table11[#All],2,0)</f>
        <v>1</v>
      </c>
      <c r="K1440" s="20" t="s">
        <v>98</v>
      </c>
      <c r="L1440" s="20">
        <f>VLOOKUP(K1440,Table12[#All],2,0)</f>
        <v>0</v>
      </c>
      <c r="M1440" s="20" t="s">
        <v>98</v>
      </c>
      <c r="N1440" s="20">
        <f>VLOOKUP(M1440,Table13[#All],2,0)</f>
        <v>2</v>
      </c>
      <c r="O1440" s="20" t="s">
        <v>98</v>
      </c>
      <c r="P1440" s="20">
        <f>VLOOKUP(O1440,Table14[#All],2,0)</f>
        <v>1</v>
      </c>
      <c r="Q1440" s="20" t="s">
        <v>104</v>
      </c>
      <c r="R1440" s="20">
        <f>VLOOKUP(Q1440,Table16[#All],2,0)</f>
        <v>0</v>
      </c>
      <c r="S1440" s="20" t="s">
        <v>111</v>
      </c>
      <c r="T1440" s="20">
        <f>VLOOKUP(S1440,Table17[#All],2,0)</f>
        <v>0</v>
      </c>
      <c r="U1440" s="21">
        <v>149700</v>
      </c>
    </row>
    <row r="1441" spans="1:21">
      <c r="A1441" s="22" t="s">
        <v>175</v>
      </c>
      <c r="B1441" s="20">
        <f>VLOOKUP(A1441,Table7[#All],2,)</f>
        <v>6</v>
      </c>
      <c r="C1441" s="23" t="s">
        <v>91</v>
      </c>
      <c r="D1441" s="20">
        <f>VLOOKUP(C1441,Table8[#All],2,0)</f>
        <v>0</v>
      </c>
      <c r="E1441" s="23" t="s">
        <v>92</v>
      </c>
      <c r="F1441" s="20">
        <f>VLOOKUP(E1441,Table9[#All],2,0)</f>
        <v>0</v>
      </c>
      <c r="G1441" s="23" t="s">
        <v>158</v>
      </c>
      <c r="H1441" s="20">
        <f>VLOOKUP(G1441,Table10[#All],2,0)</f>
        <v>5</v>
      </c>
      <c r="I1441" s="23" t="s">
        <v>98</v>
      </c>
      <c r="J1441" s="20">
        <f>VLOOKUP(I1441,Table11[#All],2,0)</f>
        <v>1</v>
      </c>
      <c r="K1441" s="23" t="s">
        <v>98</v>
      </c>
      <c r="L1441" s="20">
        <f>VLOOKUP(K1441,Table12[#All],2,0)</f>
        <v>0</v>
      </c>
      <c r="M1441" s="23" t="s">
        <v>98</v>
      </c>
      <c r="N1441" s="20">
        <f>VLOOKUP(M1441,Table13[#All],2,0)</f>
        <v>2</v>
      </c>
      <c r="O1441" s="23" t="s">
        <v>98</v>
      </c>
      <c r="P1441" s="20">
        <f>VLOOKUP(O1441,Table14[#All],2,0)</f>
        <v>1</v>
      </c>
      <c r="Q1441" s="23" t="s">
        <v>104</v>
      </c>
      <c r="R1441" s="20">
        <f>VLOOKUP(Q1441,Table16[#All],2,0)</f>
        <v>0</v>
      </c>
      <c r="S1441" s="23" t="s">
        <v>111</v>
      </c>
      <c r="T1441" s="20">
        <f>VLOOKUP(S1441,Table17[#All],2,0)</f>
        <v>0</v>
      </c>
      <c r="U1441" s="24">
        <v>197000</v>
      </c>
    </row>
    <row r="1442" spans="1:21">
      <c r="A1442" s="19" t="s">
        <v>212</v>
      </c>
      <c r="B1442" s="20">
        <f>VLOOKUP(A1442,Table7[#All],2,)</f>
        <v>2</v>
      </c>
      <c r="C1442" s="20" t="s">
        <v>91</v>
      </c>
      <c r="D1442" s="20">
        <f>VLOOKUP(C1442,Table8[#All],2,0)</f>
        <v>0</v>
      </c>
      <c r="E1442" s="20" t="s">
        <v>92</v>
      </c>
      <c r="F1442" s="20">
        <f>VLOOKUP(E1442,Table9[#All],2,0)</f>
        <v>0</v>
      </c>
      <c r="G1442" s="20" t="s">
        <v>246</v>
      </c>
      <c r="H1442" s="20">
        <f>VLOOKUP(G1442,Table10[#All],2,0)</f>
        <v>7</v>
      </c>
      <c r="I1442" s="20" t="s">
        <v>126</v>
      </c>
      <c r="J1442" s="20">
        <f>VLOOKUP(I1442,Table11[#All],2,0)</f>
        <v>2</v>
      </c>
      <c r="K1442" s="20" t="s">
        <v>98</v>
      </c>
      <c r="L1442" s="20">
        <f>VLOOKUP(K1442,Table12[#All],2,0)</f>
        <v>0</v>
      </c>
      <c r="M1442" s="20" t="s">
        <v>139</v>
      </c>
      <c r="N1442" s="20">
        <f>VLOOKUP(M1442,Table13[#All],2,0)</f>
        <v>3</v>
      </c>
      <c r="O1442" s="20" t="s">
        <v>98</v>
      </c>
      <c r="P1442" s="20">
        <f>VLOOKUP(O1442,Table14[#All],2,0)</f>
        <v>1</v>
      </c>
      <c r="Q1442" s="20" t="s">
        <v>104</v>
      </c>
      <c r="R1442" s="20">
        <f>VLOOKUP(Q1442,Table16[#All],2,0)</f>
        <v>0</v>
      </c>
      <c r="S1442" s="20" t="s">
        <v>111</v>
      </c>
      <c r="T1442" s="20">
        <f>VLOOKUP(S1442,Table17[#All],2,0)</f>
        <v>0</v>
      </c>
      <c r="U1442" s="21">
        <v>191000</v>
      </c>
    </row>
    <row r="1443" spans="1:21">
      <c r="A1443" s="22" t="s">
        <v>209</v>
      </c>
      <c r="B1443" s="20">
        <f>VLOOKUP(A1443,Table7[#All],2,)</f>
        <v>0</v>
      </c>
      <c r="C1443" s="23" t="s">
        <v>91</v>
      </c>
      <c r="D1443" s="20">
        <f>VLOOKUP(C1443,Table8[#All],2,0)</f>
        <v>0</v>
      </c>
      <c r="E1443" s="23" t="s">
        <v>129</v>
      </c>
      <c r="F1443" s="20">
        <f>VLOOKUP(E1443,Table9[#All],2,0)</f>
        <v>3</v>
      </c>
      <c r="G1443" s="23" t="s">
        <v>93</v>
      </c>
      <c r="H1443" s="20">
        <f>VLOOKUP(G1443,Table10[#All],2,0)</f>
        <v>1</v>
      </c>
      <c r="I1443" s="23" t="s">
        <v>119</v>
      </c>
      <c r="J1443" s="20">
        <f>VLOOKUP(I1443,Table11[#All],2,0)</f>
        <v>0</v>
      </c>
      <c r="K1443" s="23" t="s">
        <v>98</v>
      </c>
      <c r="L1443" s="20">
        <f>VLOOKUP(K1443,Table12[#All],2,0)</f>
        <v>0</v>
      </c>
      <c r="M1443" s="23" t="s">
        <v>126</v>
      </c>
      <c r="N1443" s="20">
        <f>VLOOKUP(M1443,Table13[#All],2,0)</f>
        <v>0</v>
      </c>
      <c r="O1443" s="23" t="s">
        <v>119</v>
      </c>
      <c r="P1443" s="20">
        <f>VLOOKUP(O1443,Table14[#All],2,0)</f>
        <v>0</v>
      </c>
      <c r="Q1443" s="23" t="s">
        <v>104</v>
      </c>
      <c r="R1443" s="20">
        <f>VLOOKUP(Q1443,Table16[#All],2,0)</f>
        <v>0</v>
      </c>
      <c r="S1443" s="23" t="s">
        <v>111</v>
      </c>
      <c r="T1443" s="20">
        <f>VLOOKUP(S1443,Table17[#All],2,0)</f>
        <v>0</v>
      </c>
      <c r="U1443" s="24">
        <v>149300</v>
      </c>
    </row>
    <row r="1444" spans="1:21">
      <c r="A1444" s="19" t="s">
        <v>163</v>
      </c>
      <c r="B1444" s="20">
        <f>VLOOKUP(A1444,Table7[#All],2,)</f>
        <v>5</v>
      </c>
      <c r="C1444" s="20" t="s">
        <v>91</v>
      </c>
      <c r="D1444" s="20">
        <f>VLOOKUP(C1444,Table8[#All],2,0)</f>
        <v>0</v>
      </c>
      <c r="E1444" s="20" t="s">
        <v>92</v>
      </c>
      <c r="F1444" s="20">
        <f>VLOOKUP(E1444,Table9[#All],2,0)</f>
        <v>0</v>
      </c>
      <c r="G1444" s="20" t="s">
        <v>122</v>
      </c>
      <c r="H1444" s="20">
        <f>VLOOKUP(G1444,Table10[#All],2,0)</f>
        <v>0</v>
      </c>
      <c r="I1444" s="20" t="s">
        <v>126</v>
      </c>
      <c r="J1444" s="20">
        <f>VLOOKUP(I1444,Table11[#All],2,0)</f>
        <v>2</v>
      </c>
      <c r="K1444" s="20" t="s">
        <v>98</v>
      </c>
      <c r="L1444" s="20">
        <f>VLOOKUP(K1444,Table12[#All],2,0)</f>
        <v>0</v>
      </c>
      <c r="M1444" s="20" t="s">
        <v>126</v>
      </c>
      <c r="N1444" s="20">
        <f>VLOOKUP(M1444,Table13[#All],2,0)</f>
        <v>0</v>
      </c>
      <c r="O1444" s="20" t="s">
        <v>126</v>
      </c>
      <c r="P1444" s="20">
        <f>VLOOKUP(O1444,Table14[#All],2,0)</f>
        <v>2</v>
      </c>
      <c r="Q1444" s="20" t="s">
        <v>104</v>
      </c>
      <c r="R1444" s="20">
        <f>VLOOKUP(Q1444,Table16[#All],2,0)</f>
        <v>0</v>
      </c>
      <c r="S1444" s="20" t="s">
        <v>111</v>
      </c>
      <c r="T1444" s="20">
        <f>VLOOKUP(S1444,Table17[#All],2,0)</f>
        <v>0</v>
      </c>
      <c r="U1444" s="21">
        <v>310000</v>
      </c>
    </row>
    <row r="1445" spans="1:21">
      <c r="A1445" s="22" t="s">
        <v>197</v>
      </c>
      <c r="B1445" s="20">
        <f>VLOOKUP(A1445,Table7[#All],2,)</f>
        <v>8</v>
      </c>
      <c r="C1445" s="23" t="s">
        <v>91</v>
      </c>
      <c r="D1445" s="20">
        <f>VLOOKUP(C1445,Table8[#All],2,0)</f>
        <v>0</v>
      </c>
      <c r="E1445" s="23" t="s">
        <v>92</v>
      </c>
      <c r="F1445" s="20">
        <f>VLOOKUP(E1445,Table9[#All],2,0)</f>
        <v>0</v>
      </c>
      <c r="G1445" s="23" t="s">
        <v>238</v>
      </c>
      <c r="H1445" s="20">
        <f>VLOOKUP(G1445,Table10[#All],2,0)</f>
        <v>3</v>
      </c>
      <c r="I1445" s="23" t="s">
        <v>98</v>
      </c>
      <c r="J1445" s="20">
        <f>VLOOKUP(I1445,Table11[#All],2,0)</f>
        <v>1</v>
      </c>
      <c r="K1445" s="23" t="s">
        <v>98</v>
      </c>
      <c r="L1445" s="20">
        <f>VLOOKUP(K1445,Table12[#All],2,0)</f>
        <v>0</v>
      </c>
      <c r="M1445" s="23" t="s">
        <v>139</v>
      </c>
      <c r="N1445" s="20">
        <f>VLOOKUP(M1445,Table13[#All],2,0)</f>
        <v>3</v>
      </c>
      <c r="O1445" s="23" t="s">
        <v>139</v>
      </c>
      <c r="P1445" s="20">
        <f>VLOOKUP(O1445,Table14[#All],2,0)</f>
        <v>3</v>
      </c>
      <c r="Q1445" s="23" t="s">
        <v>191</v>
      </c>
      <c r="R1445" s="20">
        <f>VLOOKUP(Q1445,Table16[#All],2,0)</f>
        <v>2</v>
      </c>
      <c r="S1445" s="23" t="s">
        <v>111</v>
      </c>
      <c r="T1445" s="20">
        <f>VLOOKUP(S1445,Table17[#All],2,0)</f>
        <v>0</v>
      </c>
      <c r="U1445" s="24">
        <v>121000</v>
      </c>
    </row>
    <row r="1446" spans="1:21">
      <c r="A1446" s="19" t="s">
        <v>209</v>
      </c>
      <c r="B1446" s="20">
        <f>VLOOKUP(A1446,Table7[#All],2,)</f>
        <v>0</v>
      </c>
      <c r="C1446" s="20" t="s">
        <v>91</v>
      </c>
      <c r="D1446" s="20">
        <f>VLOOKUP(C1446,Table8[#All],2,0)</f>
        <v>0</v>
      </c>
      <c r="E1446" s="20" t="s">
        <v>92</v>
      </c>
      <c r="F1446" s="20">
        <f>VLOOKUP(E1446,Table9[#All],2,0)</f>
        <v>0</v>
      </c>
      <c r="G1446" s="20" t="s">
        <v>93</v>
      </c>
      <c r="H1446" s="20">
        <f>VLOOKUP(G1446,Table10[#All],2,0)</f>
        <v>1</v>
      </c>
      <c r="I1446" s="20" t="s">
        <v>119</v>
      </c>
      <c r="J1446" s="20">
        <f>VLOOKUP(I1446,Table11[#All],2,0)</f>
        <v>0</v>
      </c>
      <c r="K1446" s="20" t="s">
        <v>98</v>
      </c>
      <c r="L1446" s="20">
        <f>VLOOKUP(K1446,Table12[#All],2,0)</f>
        <v>0</v>
      </c>
      <c r="M1446" s="20" t="s">
        <v>126</v>
      </c>
      <c r="N1446" s="20">
        <f>VLOOKUP(M1446,Table13[#All],2,0)</f>
        <v>0</v>
      </c>
      <c r="O1446" s="20" t="s">
        <v>119</v>
      </c>
      <c r="P1446" s="20">
        <f>VLOOKUP(O1446,Table14[#All],2,0)</f>
        <v>0</v>
      </c>
      <c r="Q1446" s="20" t="s">
        <v>104</v>
      </c>
      <c r="R1446" s="20">
        <f>VLOOKUP(Q1446,Table16[#All],2,0)</f>
        <v>0</v>
      </c>
      <c r="S1446" s="20" t="s">
        <v>111</v>
      </c>
      <c r="T1446" s="20">
        <f>VLOOKUP(S1446,Table17[#All],2,0)</f>
        <v>0</v>
      </c>
      <c r="U1446" s="21">
        <v>179600</v>
      </c>
    </row>
    <row r="1447" spans="1:21">
      <c r="A1447" s="22" t="s">
        <v>169</v>
      </c>
      <c r="B1447" s="20">
        <f>VLOOKUP(A1447,Table7[#All],2,)</f>
        <v>9</v>
      </c>
      <c r="C1447" s="23" t="s">
        <v>91</v>
      </c>
      <c r="D1447" s="20">
        <f>VLOOKUP(C1447,Table8[#All],2,0)</f>
        <v>0</v>
      </c>
      <c r="E1447" s="23" t="s">
        <v>92</v>
      </c>
      <c r="F1447" s="20">
        <f>VLOOKUP(E1447,Table9[#All],2,0)</f>
        <v>0</v>
      </c>
      <c r="G1447" s="23" t="s">
        <v>183</v>
      </c>
      <c r="H1447" s="20">
        <f>VLOOKUP(G1447,Table10[#All],2,0)</f>
        <v>4</v>
      </c>
      <c r="I1447" s="23" t="s">
        <v>98</v>
      </c>
      <c r="J1447" s="20">
        <f>VLOOKUP(I1447,Table11[#All],2,0)</f>
        <v>1</v>
      </c>
      <c r="K1447" s="23" t="s">
        <v>98</v>
      </c>
      <c r="L1447" s="20">
        <f>VLOOKUP(K1447,Table12[#All],2,0)</f>
        <v>0</v>
      </c>
      <c r="M1447" s="23" t="s">
        <v>119</v>
      </c>
      <c r="N1447" s="20">
        <f>VLOOKUP(M1447,Table13[#All],2,0)</f>
        <v>1</v>
      </c>
      <c r="O1447" s="23" t="s">
        <v>98</v>
      </c>
      <c r="P1447" s="20">
        <f>VLOOKUP(O1447,Table14[#All],2,0)</f>
        <v>1</v>
      </c>
      <c r="Q1447" s="23" t="s">
        <v>104</v>
      </c>
      <c r="R1447" s="20">
        <f>VLOOKUP(Q1447,Table16[#All],2,0)</f>
        <v>0</v>
      </c>
      <c r="S1447" s="23" t="s">
        <v>111</v>
      </c>
      <c r="T1447" s="20">
        <f>VLOOKUP(S1447,Table17[#All],2,0)</f>
        <v>0</v>
      </c>
      <c r="U1447" s="24">
        <v>129000</v>
      </c>
    </row>
    <row r="1448" spans="1:21">
      <c r="A1448" s="19" t="s">
        <v>217</v>
      </c>
      <c r="B1448" s="20">
        <f>VLOOKUP(A1448,Table7[#All],2,)</f>
        <v>4</v>
      </c>
      <c r="C1448" s="20" t="s">
        <v>91</v>
      </c>
      <c r="D1448" s="20">
        <f>VLOOKUP(C1448,Table8[#All],2,0)</f>
        <v>0</v>
      </c>
      <c r="E1448" s="20" t="s">
        <v>92</v>
      </c>
      <c r="F1448" s="20">
        <f>VLOOKUP(E1448,Table9[#All],2,0)</f>
        <v>0</v>
      </c>
      <c r="G1448" s="20" t="s">
        <v>93</v>
      </c>
      <c r="H1448" s="20">
        <f>VLOOKUP(G1448,Table10[#All],2,0)</f>
        <v>1</v>
      </c>
      <c r="I1448" s="20" t="s">
        <v>98</v>
      </c>
      <c r="J1448" s="20">
        <f>VLOOKUP(I1448,Table11[#All],2,0)</f>
        <v>1</v>
      </c>
      <c r="K1448" s="20" t="s">
        <v>98</v>
      </c>
      <c r="L1448" s="20">
        <f>VLOOKUP(K1448,Table12[#All],2,0)</f>
        <v>0</v>
      </c>
      <c r="M1448" s="20" t="s">
        <v>98</v>
      </c>
      <c r="N1448" s="20">
        <f>VLOOKUP(M1448,Table13[#All],2,0)</f>
        <v>2</v>
      </c>
      <c r="O1448" s="20" t="s">
        <v>98</v>
      </c>
      <c r="P1448" s="20">
        <f>VLOOKUP(O1448,Table14[#All],2,0)</f>
        <v>1</v>
      </c>
      <c r="Q1448" s="20" t="s">
        <v>191</v>
      </c>
      <c r="R1448" s="20">
        <f>VLOOKUP(Q1448,Table16[#All],2,0)</f>
        <v>2</v>
      </c>
      <c r="S1448" s="20" t="s">
        <v>111</v>
      </c>
      <c r="T1448" s="20">
        <f>VLOOKUP(S1448,Table17[#All],2,0)</f>
        <v>0</v>
      </c>
      <c r="U1448" s="21">
        <v>157900</v>
      </c>
    </row>
    <row r="1449" spans="1:21">
      <c r="A1449" s="22" t="s">
        <v>209</v>
      </c>
      <c r="B1449" s="20">
        <f>VLOOKUP(A1449,Table7[#All],2,)</f>
        <v>0</v>
      </c>
      <c r="C1449" s="23" t="s">
        <v>91</v>
      </c>
      <c r="D1449" s="20">
        <f>VLOOKUP(C1449,Table8[#All],2,0)</f>
        <v>0</v>
      </c>
      <c r="E1449" s="23" t="s">
        <v>92</v>
      </c>
      <c r="F1449" s="20">
        <f>VLOOKUP(E1449,Table9[#All],2,0)</f>
        <v>0</v>
      </c>
      <c r="G1449" s="23" t="s">
        <v>122</v>
      </c>
      <c r="H1449" s="20">
        <f>VLOOKUP(G1449,Table10[#All],2,0)</f>
        <v>0</v>
      </c>
      <c r="I1449" s="23" t="s">
        <v>119</v>
      </c>
      <c r="J1449" s="20">
        <f>VLOOKUP(I1449,Table11[#All],2,0)</f>
        <v>0</v>
      </c>
      <c r="K1449" s="23" t="s">
        <v>98</v>
      </c>
      <c r="L1449" s="20">
        <f>VLOOKUP(K1449,Table12[#All],2,0)</f>
        <v>0</v>
      </c>
      <c r="M1449" s="23" t="s">
        <v>126</v>
      </c>
      <c r="N1449" s="20">
        <f>VLOOKUP(M1449,Table13[#All],2,0)</f>
        <v>0</v>
      </c>
      <c r="O1449" s="23" t="s">
        <v>119</v>
      </c>
      <c r="P1449" s="20">
        <f>VLOOKUP(O1449,Table14[#All],2,0)</f>
        <v>0</v>
      </c>
      <c r="Q1449" s="23" t="s">
        <v>104</v>
      </c>
      <c r="R1449" s="20">
        <f>VLOOKUP(Q1449,Table16[#All],2,0)</f>
        <v>0</v>
      </c>
      <c r="S1449" s="23" t="s">
        <v>111</v>
      </c>
      <c r="T1449" s="20">
        <f>VLOOKUP(S1449,Table17[#All],2,0)</f>
        <v>0</v>
      </c>
      <c r="U1449" s="24">
        <v>240000</v>
      </c>
    </row>
    <row r="1450" spans="1:21">
      <c r="A1450" s="19" t="s">
        <v>206</v>
      </c>
      <c r="B1450" s="20">
        <f>VLOOKUP(A1450,Table7[#All],2,)</f>
        <v>15</v>
      </c>
      <c r="C1450" s="20" t="s">
        <v>91</v>
      </c>
      <c r="D1450" s="20">
        <f>VLOOKUP(C1450,Table8[#All],2,0)</f>
        <v>0</v>
      </c>
      <c r="E1450" s="20" t="s">
        <v>92</v>
      </c>
      <c r="F1450" s="20">
        <f>VLOOKUP(E1450,Table9[#All],2,0)</f>
        <v>0</v>
      </c>
      <c r="G1450" s="20" t="s">
        <v>122</v>
      </c>
      <c r="H1450" s="20">
        <f>VLOOKUP(G1450,Table10[#All],2,0)</f>
        <v>0</v>
      </c>
      <c r="I1450" s="20" t="s">
        <v>139</v>
      </c>
      <c r="J1450" s="20">
        <f>VLOOKUP(I1450,Table11[#All],2,0)</f>
        <v>4</v>
      </c>
      <c r="K1450" s="20" t="s">
        <v>98</v>
      </c>
      <c r="L1450" s="20">
        <f>VLOOKUP(K1450,Table12[#All],2,0)</f>
        <v>0</v>
      </c>
      <c r="M1450" s="20" t="s">
        <v>119</v>
      </c>
      <c r="N1450" s="20">
        <f>VLOOKUP(M1450,Table13[#All],2,0)</f>
        <v>1</v>
      </c>
      <c r="O1450" s="20" t="s">
        <v>98</v>
      </c>
      <c r="P1450" s="20">
        <f>VLOOKUP(O1450,Table14[#All],2,0)</f>
        <v>1</v>
      </c>
      <c r="Q1450" s="20" t="s">
        <v>104</v>
      </c>
      <c r="R1450" s="20">
        <f>VLOOKUP(Q1450,Table16[#All],2,0)</f>
        <v>0</v>
      </c>
      <c r="S1450" s="20" t="s">
        <v>111</v>
      </c>
      <c r="T1450" s="20">
        <f>VLOOKUP(S1450,Table17[#All],2,0)</f>
        <v>0</v>
      </c>
      <c r="U1450" s="21">
        <v>112000</v>
      </c>
    </row>
    <row r="1451" spans="1:21">
      <c r="A1451" s="22" t="s">
        <v>219</v>
      </c>
      <c r="B1451" s="20">
        <f>VLOOKUP(A1451,Table7[#All],2,)</f>
        <v>14</v>
      </c>
      <c r="C1451" s="23" t="s">
        <v>91</v>
      </c>
      <c r="D1451" s="20">
        <f>VLOOKUP(C1451,Table8[#All],2,0)</f>
        <v>0</v>
      </c>
      <c r="E1451" s="23" t="s">
        <v>142</v>
      </c>
      <c r="F1451" s="20">
        <f>VLOOKUP(E1451,Table9[#All],2,0)</f>
        <v>4</v>
      </c>
      <c r="G1451" s="23" t="s">
        <v>183</v>
      </c>
      <c r="H1451" s="20">
        <f>VLOOKUP(G1451,Table10[#All],2,0)</f>
        <v>4</v>
      </c>
      <c r="I1451" s="23" t="s">
        <v>119</v>
      </c>
      <c r="J1451" s="20">
        <f>VLOOKUP(I1451,Table11[#All],2,0)</f>
        <v>0</v>
      </c>
      <c r="K1451" s="23" t="s">
        <v>98</v>
      </c>
      <c r="L1451" s="20">
        <f>VLOOKUP(K1451,Table12[#All],2,0)</f>
        <v>0</v>
      </c>
      <c r="M1451" s="23" t="s">
        <v>126</v>
      </c>
      <c r="N1451" s="20">
        <f>VLOOKUP(M1451,Table13[#All],2,0)</f>
        <v>0</v>
      </c>
      <c r="O1451" s="23" t="s">
        <v>126</v>
      </c>
      <c r="P1451" s="20">
        <f>VLOOKUP(O1451,Table14[#All],2,0)</f>
        <v>2</v>
      </c>
      <c r="Q1451" s="23" t="s">
        <v>104</v>
      </c>
      <c r="R1451" s="20">
        <f>VLOOKUP(Q1451,Table16[#All],2,0)</f>
        <v>0</v>
      </c>
      <c r="S1451" s="23" t="s">
        <v>172</v>
      </c>
      <c r="T1451" s="20">
        <f>VLOOKUP(S1451,Table17[#All],2,0)</f>
        <v>1</v>
      </c>
      <c r="U1451" s="24">
        <v>92000</v>
      </c>
    </row>
    <row r="1452" spans="1:21">
      <c r="A1452" s="19" t="s">
        <v>89</v>
      </c>
      <c r="B1452" s="20">
        <f>VLOOKUP(A1452,Table7[#All],2,)</f>
        <v>11</v>
      </c>
      <c r="C1452" s="20" t="s">
        <v>91</v>
      </c>
      <c r="D1452" s="20">
        <f>VLOOKUP(C1452,Table8[#All],2,0)</f>
        <v>0</v>
      </c>
      <c r="E1452" s="20" t="s">
        <v>179</v>
      </c>
      <c r="F1452" s="20">
        <f>VLOOKUP(E1452,Table9[#All],2,0)</f>
        <v>2</v>
      </c>
      <c r="G1452" s="20" t="s">
        <v>122</v>
      </c>
      <c r="H1452" s="20">
        <f>VLOOKUP(G1452,Table10[#All],2,0)</f>
        <v>0</v>
      </c>
      <c r="I1452" s="20" t="s">
        <v>119</v>
      </c>
      <c r="J1452" s="20">
        <f>VLOOKUP(I1452,Table11[#All],2,0)</f>
        <v>0</v>
      </c>
      <c r="K1452" s="20" t="s">
        <v>98</v>
      </c>
      <c r="L1452" s="20">
        <f>VLOOKUP(K1452,Table12[#All],2,0)</f>
        <v>0</v>
      </c>
      <c r="M1452" s="20" t="s">
        <v>98</v>
      </c>
      <c r="N1452" s="20">
        <f>VLOOKUP(M1452,Table13[#All],2,0)</f>
        <v>2</v>
      </c>
      <c r="O1452" s="20" t="s">
        <v>98</v>
      </c>
      <c r="P1452" s="20">
        <f>VLOOKUP(O1452,Table14[#All],2,0)</f>
        <v>1</v>
      </c>
      <c r="Q1452" s="20" t="s">
        <v>104</v>
      </c>
      <c r="R1452" s="20">
        <f>VLOOKUP(Q1452,Table16[#All],2,0)</f>
        <v>0</v>
      </c>
      <c r="S1452" s="20" t="s">
        <v>111</v>
      </c>
      <c r="T1452" s="20">
        <f>VLOOKUP(S1452,Table17[#All],2,0)</f>
        <v>0</v>
      </c>
      <c r="U1452" s="21">
        <v>136000</v>
      </c>
    </row>
    <row r="1453" spans="1:21">
      <c r="A1453" s="22" t="s">
        <v>163</v>
      </c>
      <c r="B1453" s="20">
        <f>VLOOKUP(A1453,Table7[#All],2,)</f>
        <v>5</v>
      </c>
      <c r="C1453" s="23" t="s">
        <v>91</v>
      </c>
      <c r="D1453" s="20">
        <f>VLOOKUP(C1453,Table8[#All],2,0)</f>
        <v>0</v>
      </c>
      <c r="E1453" s="23" t="s">
        <v>92</v>
      </c>
      <c r="F1453" s="20">
        <f>VLOOKUP(E1453,Table9[#All],2,0)</f>
        <v>0</v>
      </c>
      <c r="G1453" s="23" t="s">
        <v>93</v>
      </c>
      <c r="H1453" s="20">
        <f>VLOOKUP(G1453,Table10[#All],2,0)</f>
        <v>1</v>
      </c>
      <c r="I1453" s="23" t="s">
        <v>119</v>
      </c>
      <c r="J1453" s="20">
        <f>VLOOKUP(I1453,Table11[#All],2,0)</f>
        <v>0</v>
      </c>
      <c r="K1453" s="23" t="s">
        <v>98</v>
      </c>
      <c r="L1453" s="20">
        <f>VLOOKUP(K1453,Table12[#All],2,0)</f>
        <v>0</v>
      </c>
      <c r="M1453" s="23" t="s">
        <v>126</v>
      </c>
      <c r="N1453" s="20">
        <f>VLOOKUP(M1453,Table13[#All],2,0)</f>
        <v>0</v>
      </c>
      <c r="O1453" s="23" t="s">
        <v>126</v>
      </c>
      <c r="P1453" s="20">
        <f>VLOOKUP(O1453,Table14[#All],2,0)</f>
        <v>2</v>
      </c>
      <c r="Q1453" s="23" t="s">
        <v>104</v>
      </c>
      <c r="R1453" s="20">
        <f>VLOOKUP(Q1453,Table16[#All],2,0)</f>
        <v>0</v>
      </c>
      <c r="S1453" s="23" t="s">
        <v>150</v>
      </c>
      <c r="T1453" s="20">
        <f>VLOOKUP(S1453,Table17[#All],2,0)</f>
        <v>2</v>
      </c>
      <c r="U1453" s="24">
        <v>287090</v>
      </c>
    </row>
    <row r="1454" spans="1:21">
      <c r="A1454" s="19" t="s">
        <v>206</v>
      </c>
      <c r="B1454" s="20">
        <f>VLOOKUP(A1454,Table7[#All],2,)</f>
        <v>15</v>
      </c>
      <c r="C1454" s="20" t="s">
        <v>91</v>
      </c>
      <c r="D1454" s="20">
        <f>VLOOKUP(C1454,Table8[#All],2,0)</f>
        <v>0</v>
      </c>
      <c r="E1454" s="20" t="s">
        <v>129</v>
      </c>
      <c r="F1454" s="20">
        <f>VLOOKUP(E1454,Table9[#All],2,0)</f>
        <v>3</v>
      </c>
      <c r="G1454" s="20" t="s">
        <v>158</v>
      </c>
      <c r="H1454" s="20">
        <f>VLOOKUP(G1454,Table10[#All],2,0)</f>
        <v>5</v>
      </c>
      <c r="I1454" s="20" t="s">
        <v>119</v>
      </c>
      <c r="J1454" s="20">
        <f>VLOOKUP(I1454,Table11[#All],2,0)</f>
        <v>0</v>
      </c>
      <c r="K1454" s="20" t="s">
        <v>98</v>
      </c>
      <c r="L1454" s="20">
        <f>VLOOKUP(K1454,Table12[#All],2,0)</f>
        <v>0</v>
      </c>
      <c r="M1454" s="20" t="s">
        <v>119</v>
      </c>
      <c r="N1454" s="20">
        <f>VLOOKUP(M1454,Table13[#All],2,0)</f>
        <v>1</v>
      </c>
      <c r="O1454" s="20" t="s">
        <v>98</v>
      </c>
      <c r="P1454" s="20">
        <f>VLOOKUP(O1454,Table14[#All],2,0)</f>
        <v>1</v>
      </c>
      <c r="Q1454" s="20" t="s">
        <v>104</v>
      </c>
      <c r="R1454" s="20">
        <f>VLOOKUP(Q1454,Table16[#All],2,0)</f>
        <v>0</v>
      </c>
      <c r="S1454" s="20" t="s">
        <v>111</v>
      </c>
      <c r="T1454" s="20">
        <f>VLOOKUP(S1454,Table17[#All],2,0)</f>
        <v>0</v>
      </c>
      <c r="U1454" s="21">
        <v>145000</v>
      </c>
    </row>
    <row r="1455" spans="1:21">
      <c r="A1455" s="22" t="s">
        <v>217</v>
      </c>
      <c r="B1455" s="20">
        <f>VLOOKUP(A1455,Table7[#All],2,)</f>
        <v>4</v>
      </c>
      <c r="C1455" s="23" t="s">
        <v>91</v>
      </c>
      <c r="D1455" s="20">
        <f>VLOOKUP(C1455,Table8[#All],2,0)</f>
        <v>0</v>
      </c>
      <c r="E1455" s="23" t="s">
        <v>92</v>
      </c>
      <c r="F1455" s="20">
        <f>VLOOKUP(E1455,Table9[#All],2,0)</f>
        <v>0</v>
      </c>
      <c r="G1455" s="23" t="s">
        <v>93</v>
      </c>
      <c r="H1455" s="20">
        <f>VLOOKUP(G1455,Table10[#All],2,0)</f>
        <v>1</v>
      </c>
      <c r="I1455" s="23" t="s">
        <v>119</v>
      </c>
      <c r="J1455" s="20">
        <f>VLOOKUP(I1455,Table11[#All],2,0)</f>
        <v>0</v>
      </c>
      <c r="K1455" s="23" t="s">
        <v>98</v>
      </c>
      <c r="L1455" s="20">
        <f>VLOOKUP(K1455,Table12[#All],2,0)</f>
        <v>0</v>
      </c>
      <c r="M1455" s="23" t="s">
        <v>126</v>
      </c>
      <c r="N1455" s="20">
        <f>VLOOKUP(M1455,Table13[#All],2,0)</f>
        <v>0</v>
      </c>
      <c r="O1455" s="23" t="s">
        <v>98</v>
      </c>
      <c r="P1455" s="20">
        <f>VLOOKUP(O1455,Table14[#All],2,0)</f>
        <v>1</v>
      </c>
      <c r="Q1455" s="23" t="s">
        <v>104</v>
      </c>
      <c r="R1455" s="20">
        <f>VLOOKUP(Q1455,Table16[#All],2,0)</f>
        <v>0</v>
      </c>
      <c r="S1455" s="23" t="s">
        <v>172</v>
      </c>
      <c r="T1455" s="20">
        <f>VLOOKUP(S1455,Table17[#All],2,0)</f>
        <v>1</v>
      </c>
      <c r="U1455" s="24">
        <v>84500</v>
      </c>
    </row>
    <row r="1456" spans="1:21">
      <c r="A1456" s="19" t="s">
        <v>163</v>
      </c>
      <c r="B1456" s="20">
        <f>VLOOKUP(A1456,Table7[#All],2,)</f>
        <v>5</v>
      </c>
      <c r="C1456" s="20" t="s">
        <v>91</v>
      </c>
      <c r="D1456" s="20">
        <f>VLOOKUP(C1456,Table8[#All],2,0)</f>
        <v>0</v>
      </c>
      <c r="E1456" s="20" t="s">
        <v>92</v>
      </c>
      <c r="F1456" s="20">
        <f>VLOOKUP(E1456,Table9[#All],2,0)</f>
        <v>0</v>
      </c>
      <c r="G1456" s="20" t="s">
        <v>93</v>
      </c>
      <c r="H1456" s="20">
        <f>VLOOKUP(G1456,Table10[#All],2,0)</f>
        <v>1</v>
      </c>
      <c r="I1456" s="20" t="s">
        <v>119</v>
      </c>
      <c r="J1456" s="20">
        <f>VLOOKUP(I1456,Table11[#All],2,0)</f>
        <v>0</v>
      </c>
      <c r="K1456" s="20" t="s">
        <v>98</v>
      </c>
      <c r="L1456" s="20">
        <f>VLOOKUP(K1456,Table12[#All],2,0)</f>
        <v>0</v>
      </c>
      <c r="M1456" s="20" t="s">
        <v>126</v>
      </c>
      <c r="N1456" s="20">
        <f>VLOOKUP(M1456,Table13[#All],2,0)</f>
        <v>0</v>
      </c>
      <c r="O1456" s="20" t="s">
        <v>119</v>
      </c>
      <c r="P1456" s="20">
        <f>VLOOKUP(O1456,Table14[#All],2,0)</f>
        <v>0</v>
      </c>
      <c r="Q1456" s="20" t="s">
        <v>104</v>
      </c>
      <c r="R1456" s="20">
        <f>VLOOKUP(Q1456,Table16[#All],2,0)</f>
        <v>0</v>
      </c>
      <c r="S1456" s="20" t="s">
        <v>111</v>
      </c>
      <c r="T1456" s="20">
        <f>VLOOKUP(S1456,Table17[#All],2,0)</f>
        <v>0</v>
      </c>
      <c r="U1456" s="21">
        <v>185000</v>
      </c>
    </row>
    <row r="1457" spans="1:21">
      <c r="A1457" s="22" t="s">
        <v>121</v>
      </c>
      <c r="B1457" s="20">
        <f>VLOOKUP(A1457,Table7[#All],2,)</f>
        <v>17</v>
      </c>
      <c r="C1457" s="23" t="s">
        <v>91</v>
      </c>
      <c r="D1457" s="20">
        <f>VLOOKUP(C1457,Table8[#All],2,0)</f>
        <v>0</v>
      </c>
      <c r="E1457" s="23" t="s">
        <v>92</v>
      </c>
      <c r="F1457" s="20">
        <f>VLOOKUP(E1457,Table9[#All],2,0)</f>
        <v>0</v>
      </c>
      <c r="G1457" s="23" t="s">
        <v>122</v>
      </c>
      <c r="H1457" s="20">
        <f>VLOOKUP(G1457,Table10[#All],2,0)</f>
        <v>0</v>
      </c>
      <c r="I1457" s="23" t="s">
        <v>119</v>
      </c>
      <c r="J1457" s="20">
        <f>VLOOKUP(I1457,Table11[#All],2,0)</f>
        <v>0</v>
      </c>
      <c r="K1457" s="23" t="s">
        <v>98</v>
      </c>
      <c r="L1457" s="20">
        <f>VLOOKUP(K1457,Table12[#All],2,0)</f>
        <v>0</v>
      </c>
      <c r="M1457" s="23" t="s">
        <v>126</v>
      </c>
      <c r="N1457" s="20">
        <f>VLOOKUP(M1457,Table13[#All],2,0)</f>
        <v>0</v>
      </c>
      <c r="O1457" s="23" t="s">
        <v>98</v>
      </c>
      <c r="P1457" s="20">
        <f>VLOOKUP(O1457,Table14[#All],2,0)</f>
        <v>1</v>
      </c>
      <c r="Q1457" s="23" t="s">
        <v>104</v>
      </c>
      <c r="R1457" s="20">
        <f>VLOOKUP(Q1457,Table16[#All],2,0)</f>
        <v>0</v>
      </c>
      <c r="S1457" s="23" t="s">
        <v>111</v>
      </c>
      <c r="T1457" s="20">
        <f>VLOOKUP(S1457,Table17[#All],2,0)</f>
        <v>0</v>
      </c>
      <c r="U1457" s="24">
        <v>175000</v>
      </c>
    </row>
    <row r="1458" spans="1:21">
      <c r="A1458" s="19" t="s">
        <v>175</v>
      </c>
      <c r="B1458" s="20">
        <f>VLOOKUP(A1458,Table7[#All],2,)</f>
        <v>6</v>
      </c>
      <c r="C1458" s="20" t="s">
        <v>91</v>
      </c>
      <c r="D1458" s="20">
        <f>VLOOKUP(C1458,Table8[#All],2,0)</f>
        <v>0</v>
      </c>
      <c r="E1458" s="20" t="s">
        <v>92</v>
      </c>
      <c r="F1458" s="20">
        <f>VLOOKUP(E1458,Table9[#All],2,0)</f>
        <v>0</v>
      </c>
      <c r="G1458" s="20" t="s">
        <v>93</v>
      </c>
      <c r="H1458" s="20">
        <f>VLOOKUP(G1458,Table10[#All],2,0)</f>
        <v>1</v>
      </c>
      <c r="I1458" s="20" t="s">
        <v>119</v>
      </c>
      <c r="J1458" s="20">
        <f>VLOOKUP(I1458,Table11[#All],2,0)</f>
        <v>0</v>
      </c>
      <c r="K1458" s="20" t="s">
        <v>98</v>
      </c>
      <c r="L1458" s="20">
        <f>VLOOKUP(K1458,Table12[#All],2,0)</f>
        <v>0</v>
      </c>
      <c r="M1458" s="20" t="s">
        <v>98</v>
      </c>
      <c r="N1458" s="20">
        <f>VLOOKUP(M1458,Table13[#All],2,0)</f>
        <v>2</v>
      </c>
      <c r="O1458" s="20" t="s">
        <v>98</v>
      </c>
      <c r="P1458" s="20">
        <f>VLOOKUP(O1458,Table14[#All],2,0)</f>
        <v>1</v>
      </c>
      <c r="Q1458" s="20" t="s">
        <v>104</v>
      </c>
      <c r="R1458" s="20">
        <f>VLOOKUP(Q1458,Table16[#All],2,0)</f>
        <v>0</v>
      </c>
      <c r="S1458" s="20" t="s">
        <v>111</v>
      </c>
      <c r="T1458" s="20">
        <f>VLOOKUP(S1458,Table17[#All],2,0)</f>
        <v>0</v>
      </c>
      <c r="U1458" s="21">
        <v>210000</v>
      </c>
    </row>
    <row r="1459" spans="1:21">
      <c r="A1459" s="22" t="s">
        <v>212</v>
      </c>
      <c r="B1459" s="20">
        <f>VLOOKUP(A1459,Table7[#All],2,)</f>
        <v>2</v>
      </c>
      <c r="C1459" s="23" t="s">
        <v>91</v>
      </c>
      <c r="D1459" s="20">
        <f>VLOOKUP(C1459,Table8[#All],2,0)</f>
        <v>0</v>
      </c>
      <c r="E1459" s="23" t="s">
        <v>92</v>
      </c>
      <c r="F1459" s="20">
        <f>VLOOKUP(E1459,Table9[#All],2,0)</f>
        <v>0</v>
      </c>
      <c r="G1459" s="23" t="s">
        <v>122</v>
      </c>
      <c r="H1459" s="20">
        <f>VLOOKUP(G1459,Table10[#All],2,0)</f>
        <v>0</v>
      </c>
      <c r="I1459" s="23" t="s">
        <v>98</v>
      </c>
      <c r="J1459" s="20">
        <f>VLOOKUP(I1459,Table11[#All],2,0)</f>
        <v>1</v>
      </c>
      <c r="K1459" s="23" t="s">
        <v>119</v>
      </c>
      <c r="L1459" s="20">
        <f>VLOOKUP(K1459,Table12[#All],2,0)</f>
        <v>1</v>
      </c>
      <c r="M1459" s="23" t="s">
        <v>126</v>
      </c>
      <c r="N1459" s="20">
        <f>VLOOKUP(M1459,Table13[#All],2,0)</f>
        <v>0</v>
      </c>
      <c r="O1459" s="23" t="s">
        <v>119</v>
      </c>
      <c r="P1459" s="20">
        <f>VLOOKUP(O1459,Table14[#All],2,0)</f>
        <v>0</v>
      </c>
      <c r="Q1459" s="23" t="s">
        <v>104</v>
      </c>
      <c r="R1459" s="20">
        <f>VLOOKUP(Q1459,Table16[#All],2,0)</f>
        <v>0</v>
      </c>
      <c r="S1459" s="23" t="s">
        <v>111</v>
      </c>
      <c r="T1459" s="20">
        <f>VLOOKUP(S1459,Table17[#All],2,0)</f>
        <v>0</v>
      </c>
      <c r="U1459" s="24">
        <v>266500</v>
      </c>
    </row>
    <row r="1460" spans="1:21">
      <c r="A1460" s="19" t="s">
        <v>89</v>
      </c>
      <c r="B1460" s="20">
        <f>VLOOKUP(A1460,Table7[#All],2,)</f>
        <v>11</v>
      </c>
      <c r="C1460" s="20" t="s">
        <v>91</v>
      </c>
      <c r="D1460" s="20">
        <f>VLOOKUP(C1460,Table8[#All],2,0)</f>
        <v>0</v>
      </c>
      <c r="E1460" s="20" t="s">
        <v>92</v>
      </c>
      <c r="F1460" s="20">
        <f>VLOOKUP(E1460,Table9[#All],2,0)</f>
        <v>0</v>
      </c>
      <c r="G1460" s="20" t="s">
        <v>93</v>
      </c>
      <c r="H1460" s="20">
        <f>VLOOKUP(G1460,Table10[#All],2,0)</f>
        <v>1</v>
      </c>
      <c r="I1460" s="20" t="s">
        <v>98</v>
      </c>
      <c r="J1460" s="20">
        <f>VLOOKUP(I1460,Table11[#All],2,0)</f>
        <v>1</v>
      </c>
      <c r="K1460" s="20" t="s">
        <v>98</v>
      </c>
      <c r="L1460" s="20">
        <f>VLOOKUP(K1460,Table12[#All],2,0)</f>
        <v>0</v>
      </c>
      <c r="M1460" s="20" t="s">
        <v>119</v>
      </c>
      <c r="N1460" s="20">
        <f>VLOOKUP(M1460,Table13[#All],2,0)</f>
        <v>1</v>
      </c>
      <c r="O1460" s="20" t="s">
        <v>119</v>
      </c>
      <c r="P1460" s="20">
        <f>VLOOKUP(O1460,Table14[#All],2,0)</f>
        <v>0</v>
      </c>
      <c r="Q1460" s="20" t="s">
        <v>104</v>
      </c>
      <c r="R1460" s="20">
        <f>VLOOKUP(Q1460,Table16[#All],2,0)</f>
        <v>0</v>
      </c>
      <c r="S1460" s="20" t="s">
        <v>111</v>
      </c>
      <c r="T1460" s="20">
        <f>VLOOKUP(S1460,Table17[#All],2,0)</f>
        <v>0</v>
      </c>
      <c r="U1460" s="21">
        <v>142125</v>
      </c>
    </row>
    <row r="1461" spans="1:21">
      <c r="A1461" s="15" t="s">
        <v>206</v>
      </c>
      <c r="B1461" s="20">
        <f>VLOOKUP(A1461,Table7[#All],2,)</f>
        <v>15</v>
      </c>
      <c r="C1461" s="13" t="s">
        <v>91</v>
      </c>
      <c r="D1461" s="20">
        <f>VLOOKUP(C1461,Table8[#All],2,0)</f>
        <v>0</v>
      </c>
      <c r="E1461" s="13" t="s">
        <v>92</v>
      </c>
      <c r="F1461" s="20">
        <f>VLOOKUP(E1461,Table9[#All],2,0)</f>
        <v>0</v>
      </c>
      <c r="G1461" s="13" t="s">
        <v>93</v>
      </c>
      <c r="H1461" s="20">
        <f>VLOOKUP(G1461,Table10[#All],2,0)</f>
        <v>1</v>
      </c>
      <c r="I1461" s="13" t="s">
        <v>98</v>
      </c>
      <c r="J1461" s="20">
        <f>VLOOKUP(I1461,Table11[#All],2,0)</f>
        <v>1</v>
      </c>
      <c r="K1461" s="13" t="s">
        <v>98</v>
      </c>
      <c r="L1461" s="20">
        <f>VLOOKUP(K1461,Table12[#All],2,0)</f>
        <v>0</v>
      </c>
      <c r="M1461" s="13" t="s">
        <v>119</v>
      </c>
      <c r="N1461" s="20">
        <f>VLOOKUP(M1461,Table13[#All],2,0)</f>
        <v>1</v>
      </c>
      <c r="O1461" s="13" t="s">
        <v>98</v>
      </c>
      <c r="P1461" s="20">
        <f>VLOOKUP(O1461,Table14[#All],2,0)</f>
        <v>1</v>
      </c>
      <c r="Q1461" s="13" t="s">
        <v>104</v>
      </c>
      <c r="R1461" s="20">
        <f>VLOOKUP(Q1461,Table16[#All],2,0)</f>
        <v>0</v>
      </c>
      <c r="S1461" s="13" t="s">
        <v>111</v>
      </c>
      <c r="T1461" s="20">
        <f>VLOOKUP(S1461,Table17[#All],2,0)</f>
        <v>0</v>
      </c>
      <c r="U1461" s="14">
        <v>147500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C7CEE-83C7-4089-8E85-F615DCAD3248}">
  <dimension ref="A1:R1461"/>
  <sheetViews>
    <sheetView zoomScale="150" workbookViewId="0">
      <selection activeCell="D7" sqref="D7"/>
    </sheetView>
  </sheetViews>
  <sheetFormatPr baseColWidth="10" defaultColWidth="11" defaultRowHeight="16"/>
  <cols>
    <col min="1" max="1" width="8.33203125" customWidth="1"/>
    <col min="2" max="2" width="13.83203125" customWidth="1"/>
    <col min="3" max="3" width="11" customWidth="1"/>
    <col min="4" max="4" width="9.33203125" customWidth="1"/>
    <col min="5" max="5" width="11.1640625" customWidth="1"/>
    <col min="6" max="6" width="11.6640625" customWidth="1"/>
    <col min="7" max="7" width="12.1640625" customWidth="1"/>
    <col min="8" max="8" width="9.33203125" customWidth="1"/>
    <col min="9" max="9" width="15" customWidth="1"/>
    <col min="10" max="10" width="10" customWidth="1"/>
    <col min="11" max="11" width="10.33203125" customWidth="1"/>
    <col min="12" max="12" width="12.1640625" customWidth="1"/>
    <col min="13" max="13" width="10.6640625" customWidth="1"/>
    <col min="14" max="14" width="12" customWidth="1"/>
    <col min="15" max="16" width="11.6640625" customWidth="1"/>
    <col min="17" max="17" width="11.33203125" customWidth="1"/>
    <col min="18" max="18" width="13.33203125" customWidth="1"/>
    <col min="117" max="1016" width="11.33203125" customWidth="1"/>
    <col min="1017" max="10016" width="12.33203125" customWidth="1"/>
    <col min="10017" max="16384" width="13.33203125" customWidth="1"/>
  </cols>
  <sheetData>
    <row r="1" spans="1:18">
      <c r="A1" t="s">
        <v>5</v>
      </c>
      <c r="B1" t="s">
        <v>13</v>
      </c>
      <c r="C1" t="s">
        <v>14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31</v>
      </c>
      <c r="K1" t="s">
        <v>32</v>
      </c>
      <c r="L1" t="s">
        <v>39</v>
      </c>
      <c r="M1" t="s">
        <v>41</v>
      </c>
      <c r="N1" t="s">
        <v>54</v>
      </c>
      <c r="O1" t="s">
        <v>63</v>
      </c>
      <c r="P1" t="s">
        <v>66</v>
      </c>
      <c r="Q1" t="s">
        <v>80</v>
      </c>
      <c r="R1" t="s">
        <v>1</v>
      </c>
    </row>
    <row r="2" spans="1:18">
      <c r="A2">
        <v>8450</v>
      </c>
      <c r="B2" t="s">
        <v>209</v>
      </c>
      <c r="C2" t="s">
        <v>91</v>
      </c>
      <c r="D2" t="s">
        <v>92</v>
      </c>
      <c r="E2" t="s">
        <v>122</v>
      </c>
      <c r="F2">
        <v>7</v>
      </c>
      <c r="G2">
        <v>5</v>
      </c>
      <c r="H2">
        <v>2003</v>
      </c>
      <c r="I2">
        <v>2003</v>
      </c>
      <c r="J2" t="s">
        <v>119</v>
      </c>
      <c r="K2" t="s">
        <v>98</v>
      </c>
      <c r="L2">
        <v>856</v>
      </c>
      <c r="M2" t="s">
        <v>126</v>
      </c>
      <c r="N2" t="s">
        <v>119</v>
      </c>
      <c r="O2">
        <v>548</v>
      </c>
      <c r="P2" t="s">
        <v>104</v>
      </c>
      <c r="Q2" t="s">
        <v>111</v>
      </c>
      <c r="R2">
        <v>208500</v>
      </c>
    </row>
    <row r="3" spans="1:18">
      <c r="A3">
        <v>9600</v>
      </c>
      <c r="B3" t="s">
        <v>227</v>
      </c>
      <c r="C3" t="s">
        <v>90</v>
      </c>
      <c r="D3" t="s">
        <v>92</v>
      </c>
      <c r="E3" t="s">
        <v>93</v>
      </c>
      <c r="F3">
        <v>6</v>
      </c>
      <c r="G3">
        <v>8</v>
      </c>
      <c r="H3">
        <v>1976</v>
      </c>
      <c r="I3">
        <v>1976</v>
      </c>
      <c r="J3" t="s">
        <v>119</v>
      </c>
      <c r="K3" t="s">
        <v>98</v>
      </c>
      <c r="L3">
        <v>1262</v>
      </c>
      <c r="M3" t="s">
        <v>126</v>
      </c>
      <c r="N3" t="s">
        <v>98</v>
      </c>
      <c r="O3">
        <v>460</v>
      </c>
      <c r="P3" t="s">
        <v>104</v>
      </c>
      <c r="Q3" t="s">
        <v>111</v>
      </c>
      <c r="R3">
        <v>181500</v>
      </c>
    </row>
    <row r="4" spans="1:18">
      <c r="A4">
        <v>11250</v>
      </c>
      <c r="B4" t="s">
        <v>209</v>
      </c>
      <c r="C4" t="s">
        <v>91</v>
      </c>
      <c r="D4" t="s">
        <v>92</v>
      </c>
      <c r="E4" t="s">
        <v>122</v>
      </c>
      <c r="F4">
        <v>7</v>
      </c>
      <c r="G4">
        <v>5</v>
      </c>
      <c r="H4">
        <v>2001</v>
      </c>
      <c r="I4">
        <v>2002</v>
      </c>
      <c r="J4" t="s">
        <v>119</v>
      </c>
      <c r="K4" t="s">
        <v>98</v>
      </c>
      <c r="L4">
        <v>920</v>
      </c>
      <c r="M4" t="s">
        <v>126</v>
      </c>
      <c r="N4" t="s">
        <v>119</v>
      </c>
      <c r="O4">
        <v>608</v>
      </c>
      <c r="P4" t="s">
        <v>104</v>
      </c>
      <c r="Q4" t="s">
        <v>111</v>
      </c>
      <c r="R4">
        <v>223500</v>
      </c>
    </row>
    <row r="5" spans="1:18">
      <c r="A5">
        <v>9550</v>
      </c>
      <c r="B5" t="s">
        <v>212</v>
      </c>
      <c r="C5" t="s">
        <v>91</v>
      </c>
      <c r="D5" t="s">
        <v>92</v>
      </c>
      <c r="E5" t="s">
        <v>122</v>
      </c>
      <c r="F5">
        <v>7</v>
      </c>
      <c r="G5">
        <v>5</v>
      </c>
      <c r="H5">
        <v>1915</v>
      </c>
      <c r="I5">
        <v>1970</v>
      </c>
      <c r="J5" t="s">
        <v>98</v>
      </c>
      <c r="K5" t="s">
        <v>119</v>
      </c>
      <c r="L5">
        <v>756</v>
      </c>
      <c r="M5" t="s">
        <v>119</v>
      </c>
      <c r="N5" t="s">
        <v>119</v>
      </c>
      <c r="O5">
        <v>642</v>
      </c>
      <c r="P5" t="s">
        <v>104</v>
      </c>
      <c r="Q5" t="s">
        <v>172</v>
      </c>
      <c r="R5">
        <v>140000</v>
      </c>
    </row>
    <row r="6" spans="1:18">
      <c r="A6">
        <v>14260</v>
      </c>
      <c r="B6" t="s">
        <v>162</v>
      </c>
      <c r="C6" t="s">
        <v>91</v>
      </c>
      <c r="D6" t="s">
        <v>92</v>
      </c>
      <c r="E6" t="s">
        <v>122</v>
      </c>
      <c r="F6">
        <v>8</v>
      </c>
      <c r="G6">
        <v>5</v>
      </c>
      <c r="H6">
        <v>2000</v>
      </c>
      <c r="I6">
        <v>2000</v>
      </c>
      <c r="J6" t="s">
        <v>119</v>
      </c>
      <c r="K6" t="s">
        <v>98</v>
      </c>
      <c r="L6">
        <v>1145</v>
      </c>
      <c r="M6" t="s">
        <v>126</v>
      </c>
      <c r="N6" t="s">
        <v>119</v>
      </c>
      <c r="O6">
        <v>836</v>
      </c>
      <c r="P6" t="s">
        <v>104</v>
      </c>
      <c r="Q6" t="s">
        <v>111</v>
      </c>
      <c r="R6">
        <v>250000</v>
      </c>
    </row>
    <row r="7" spans="1:18">
      <c r="A7">
        <v>14115</v>
      </c>
      <c r="B7" t="s">
        <v>217</v>
      </c>
      <c r="C7" t="s">
        <v>91</v>
      </c>
      <c r="D7" t="s">
        <v>92</v>
      </c>
      <c r="E7" t="s">
        <v>176</v>
      </c>
      <c r="F7">
        <v>5</v>
      </c>
      <c r="G7">
        <v>5</v>
      </c>
      <c r="H7">
        <v>1993</v>
      </c>
      <c r="I7">
        <v>1995</v>
      </c>
      <c r="J7" t="s">
        <v>119</v>
      </c>
      <c r="K7" t="s">
        <v>98</v>
      </c>
      <c r="L7">
        <v>796</v>
      </c>
      <c r="M7" t="s">
        <v>126</v>
      </c>
      <c r="N7" t="s">
        <v>98</v>
      </c>
      <c r="O7">
        <v>480</v>
      </c>
      <c r="P7" t="s">
        <v>104</v>
      </c>
      <c r="Q7" t="s">
        <v>111</v>
      </c>
      <c r="R7">
        <v>143000</v>
      </c>
    </row>
    <row r="8" spans="1:18">
      <c r="A8">
        <v>10084</v>
      </c>
      <c r="B8" t="s">
        <v>163</v>
      </c>
      <c r="C8" t="s">
        <v>91</v>
      </c>
      <c r="D8" t="s">
        <v>92</v>
      </c>
      <c r="E8" t="s">
        <v>93</v>
      </c>
      <c r="F8">
        <v>8</v>
      </c>
      <c r="G8">
        <v>5</v>
      </c>
      <c r="H8">
        <v>2004</v>
      </c>
      <c r="I8">
        <v>2005</v>
      </c>
      <c r="J8" t="s">
        <v>126</v>
      </c>
      <c r="K8" t="s">
        <v>98</v>
      </c>
      <c r="L8">
        <v>1686</v>
      </c>
      <c r="M8" t="s">
        <v>126</v>
      </c>
      <c r="N8" t="s">
        <v>119</v>
      </c>
      <c r="O8">
        <v>636</v>
      </c>
      <c r="P8" t="s">
        <v>104</v>
      </c>
      <c r="Q8" t="s">
        <v>111</v>
      </c>
      <c r="R8">
        <v>307000</v>
      </c>
    </row>
    <row r="9" spans="1:18">
      <c r="A9">
        <v>10382</v>
      </c>
      <c r="B9" t="s">
        <v>175</v>
      </c>
      <c r="C9" t="s">
        <v>151</v>
      </c>
      <c r="D9" t="s">
        <v>92</v>
      </c>
      <c r="E9" t="s">
        <v>122</v>
      </c>
      <c r="F9">
        <v>7</v>
      </c>
      <c r="G9">
        <v>6</v>
      </c>
      <c r="H9">
        <v>1973</v>
      </c>
      <c r="I9">
        <v>1973</v>
      </c>
      <c r="J9" t="s">
        <v>119</v>
      </c>
      <c r="K9" t="s">
        <v>98</v>
      </c>
      <c r="L9">
        <v>1107</v>
      </c>
      <c r="M9" t="s">
        <v>126</v>
      </c>
      <c r="N9" t="s">
        <v>98</v>
      </c>
      <c r="O9">
        <v>484</v>
      </c>
      <c r="P9" t="s">
        <v>104</v>
      </c>
      <c r="Q9" t="s">
        <v>111</v>
      </c>
      <c r="R9">
        <v>200000</v>
      </c>
    </row>
    <row r="10" spans="1:18">
      <c r="A10">
        <v>6120</v>
      </c>
      <c r="B10" t="s">
        <v>188</v>
      </c>
      <c r="C10" t="s">
        <v>182</v>
      </c>
      <c r="D10" t="s">
        <v>92</v>
      </c>
      <c r="E10" t="s">
        <v>176</v>
      </c>
      <c r="F10">
        <v>7</v>
      </c>
      <c r="G10">
        <v>5</v>
      </c>
      <c r="H10">
        <v>1931</v>
      </c>
      <c r="I10">
        <v>1950</v>
      </c>
      <c r="J10" t="s">
        <v>98</v>
      </c>
      <c r="K10" t="s">
        <v>98</v>
      </c>
      <c r="L10">
        <v>952</v>
      </c>
      <c r="M10" t="s">
        <v>119</v>
      </c>
      <c r="N10" t="s">
        <v>98</v>
      </c>
      <c r="O10">
        <v>468</v>
      </c>
      <c r="P10" t="s">
        <v>104</v>
      </c>
      <c r="Q10" t="s">
        <v>172</v>
      </c>
      <c r="R10">
        <v>129900</v>
      </c>
    </row>
    <row r="11" spans="1:18">
      <c r="A11">
        <v>7420</v>
      </c>
      <c r="B11" t="s">
        <v>197</v>
      </c>
      <c r="C11" t="s">
        <v>182</v>
      </c>
      <c r="D11" t="s">
        <v>186</v>
      </c>
      <c r="E11" t="s">
        <v>238</v>
      </c>
      <c r="F11">
        <v>5</v>
      </c>
      <c r="G11">
        <v>6</v>
      </c>
      <c r="H11">
        <v>1939</v>
      </c>
      <c r="I11">
        <v>1950</v>
      </c>
      <c r="J11" t="s">
        <v>98</v>
      </c>
      <c r="K11" t="s">
        <v>98</v>
      </c>
      <c r="L11">
        <v>991</v>
      </c>
      <c r="M11" t="s">
        <v>126</v>
      </c>
      <c r="N11" t="s">
        <v>98</v>
      </c>
      <c r="O11">
        <v>205</v>
      </c>
      <c r="P11" t="s">
        <v>104</v>
      </c>
      <c r="Q11" t="s">
        <v>111</v>
      </c>
      <c r="R11">
        <v>118000</v>
      </c>
    </row>
    <row r="12" spans="1:18">
      <c r="A12">
        <v>11200</v>
      </c>
      <c r="B12" t="s">
        <v>169</v>
      </c>
      <c r="C12" t="s">
        <v>91</v>
      </c>
      <c r="D12" t="s">
        <v>92</v>
      </c>
      <c r="E12" t="s">
        <v>93</v>
      </c>
      <c r="F12">
        <v>5</v>
      </c>
      <c r="G12">
        <v>5</v>
      </c>
      <c r="H12">
        <v>1965</v>
      </c>
      <c r="I12">
        <v>1965</v>
      </c>
      <c r="J12" t="s">
        <v>98</v>
      </c>
      <c r="K12" t="s">
        <v>98</v>
      </c>
      <c r="L12">
        <v>1040</v>
      </c>
      <c r="M12" t="s">
        <v>126</v>
      </c>
      <c r="N12" t="s">
        <v>98</v>
      </c>
      <c r="O12">
        <v>384</v>
      </c>
      <c r="P12" t="s">
        <v>104</v>
      </c>
      <c r="Q12" t="s">
        <v>111</v>
      </c>
      <c r="R12">
        <v>129500</v>
      </c>
    </row>
    <row r="13" spans="1:18">
      <c r="A13">
        <v>11924</v>
      </c>
      <c r="B13" t="s">
        <v>147</v>
      </c>
      <c r="C13" t="s">
        <v>91</v>
      </c>
      <c r="D13" t="s">
        <v>92</v>
      </c>
      <c r="E13" t="s">
        <v>122</v>
      </c>
      <c r="F13">
        <v>9</v>
      </c>
      <c r="G13">
        <v>5</v>
      </c>
      <c r="H13">
        <v>2005</v>
      </c>
      <c r="I13">
        <v>2006</v>
      </c>
      <c r="J13" t="s">
        <v>126</v>
      </c>
      <c r="K13" t="s">
        <v>98</v>
      </c>
      <c r="L13">
        <v>1175</v>
      </c>
      <c r="M13" t="s">
        <v>126</v>
      </c>
      <c r="N13" t="s">
        <v>126</v>
      </c>
      <c r="O13">
        <v>736</v>
      </c>
      <c r="P13" t="s">
        <v>104</v>
      </c>
      <c r="Q13" t="s">
        <v>150</v>
      </c>
      <c r="R13">
        <v>345000</v>
      </c>
    </row>
    <row r="14" spans="1:18">
      <c r="A14">
        <v>12968</v>
      </c>
      <c r="B14" t="s">
        <v>169</v>
      </c>
      <c r="C14" t="s">
        <v>91</v>
      </c>
      <c r="D14" t="s">
        <v>92</v>
      </c>
      <c r="E14" t="s">
        <v>93</v>
      </c>
      <c r="F14">
        <v>5</v>
      </c>
      <c r="G14">
        <v>6</v>
      </c>
      <c r="H14">
        <v>1962</v>
      </c>
      <c r="I14">
        <v>1962</v>
      </c>
      <c r="J14" t="s">
        <v>98</v>
      </c>
      <c r="K14" t="s">
        <v>98</v>
      </c>
      <c r="L14">
        <v>912</v>
      </c>
      <c r="M14" t="s">
        <v>98</v>
      </c>
      <c r="N14" t="s">
        <v>98</v>
      </c>
      <c r="O14">
        <v>352</v>
      </c>
      <c r="P14" t="s">
        <v>104</v>
      </c>
      <c r="Q14" t="s">
        <v>111</v>
      </c>
      <c r="R14">
        <v>144000</v>
      </c>
    </row>
    <row r="15" spans="1:18">
      <c r="A15">
        <v>10652</v>
      </c>
      <c r="B15" t="s">
        <v>209</v>
      </c>
      <c r="C15" t="s">
        <v>91</v>
      </c>
      <c r="D15" t="s">
        <v>92</v>
      </c>
      <c r="E15" t="s">
        <v>93</v>
      </c>
      <c r="F15">
        <v>7</v>
      </c>
      <c r="G15">
        <v>5</v>
      </c>
      <c r="H15">
        <v>2006</v>
      </c>
      <c r="I15">
        <v>2007</v>
      </c>
      <c r="J15" t="s">
        <v>119</v>
      </c>
      <c r="K15" t="s">
        <v>98</v>
      </c>
      <c r="L15">
        <v>1494</v>
      </c>
      <c r="M15" t="s">
        <v>126</v>
      </c>
      <c r="N15" t="s">
        <v>119</v>
      </c>
      <c r="O15">
        <v>840</v>
      </c>
      <c r="P15" t="s">
        <v>104</v>
      </c>
      <c r="Q15" t="s">
        <v>150</v>
      </c>
      <c r="R15">
        <v>279500</v>
      </c>
    </row>
    <row r="16" spans="1:18">
      <c r="A16">
        <v>10920</v>
      </c>
      <c r="B16" t="s">
        <v>89</v>
      </c>
      <c r="C16" t="s">
        <v>91</v>
      </c>
      <c r="D16" t="s">
        <v>92</v>
      </c>
      <c r="E16" t="s">
        <v>93</v>
      </c>
      <c r="F16">
        <v>6</v>
      </c>
      <c r="G16">
        <v>5</v>
      </c>
      <c r="H16">
        <v>1960</v>
      </c>
      <c r="I16">
        <v>1960</v>
      </c>
      <c r="J16" t="s">
        <v>98</v>
      </c>
      <c r="K16" t="s">
        <v>98</v>
      </c>
      <c r="L16">
        <v>1253</v>
      </c>
      <c r="M16" t="s">
        <v>98</v>
      </c>
      <c r="N16" t="s">
        <v>98</v>
      </c>
      <c r="O16">
        <v>352</v>
      </c>
      <c r="P16" t="s">
        <v>104</v>
      </c>
      <c r="Q16" t="s">
        <v>111</v>
      </c>
      <c r="R16">
        <v>157000</v>
      </c>
    </row>
    <row r="17" spans="1:18">
      <c r="A17">
        <v>6120</v>
      </c>
      <c r="B17" t="s">
        <v>197</v>
      </c>
      <c r="C17" t="s">
        <v>91</v>
      </c>
      <c r="D17" t="s">
        <v>92</v>
      </c>
      <c r="E17" t="s">
        <v>238</v>
      </c>
      <c r="F17">
        <v>7</v>
      </c>
      <c r="G17">
        <v>8</v>
      </c>
      <c r="H17">
        <v>1929</v>
      </c>
      <c r="I17">
        <v>2001</v>
      </c>
      <c r="J17" t="s">
        <v>98</v>
      </c>
      <c r="K17" t="s">
        <v>98</v>
      </c>
      <c r="L17">
        <v>832</v>
      </c>
      <c r="M17" t="s">
        <v>126</v>
      </c>
      <c r="N17" t="s">
        <v>98</v>
      </c>
      <c r="O17">
        <v>576</v>
      </c>
      <c r="P17" t="s">
        <v>104</v>
      </c>
      <c r="Q17" t="s">
        <v>111</v>
      </c>
      <c r="R17">
        <v>132000</v>
      </c>
    </row>
    <row r="18" spans="1:18">
      <c r="A18">
        <v>11241</v>
      </c>
      <c r="B18" t="s">
        <v>89</v>
      </c>
      <c r="C18" t="s">
        <v>91</v>
      </c>
      <c r="D18" t="s">
        <v>92</v>
      </c>
      <c r="E18" t="s">
        <v>93</v>
      </c>
      <c r="F18">
        <v>6</v>
      </c>
      <c r="G18">
        <v>7</v>
      </c>
      <c r="H18">
        <v>1970</v>
      </c>
      <c r="I18">
        <v>1970</v>
      </c>
      <c r="J18" t="s">
        <v>98</v>
      </c>
      <c r="K18" t="s">
        <v>98</v>
      </c>
      <c r="L18">
        <v>1004</v>
      </c>
      <c r="M18" t="s">
        <v>126</v>
      </c>
      <c r="N18" t="s">
        <v>98</v>
      </c>
      <c r="O18">
        <v>480</v>
      </c>
      <c r="P18" t="s">
        <v>104</v>
      </c>
      <c r="Q18" t="s">
        <v>111</v>
      </c>
      <c r="R18">
        <v>149000</v>
      </c>
    </row>
    <row r="19" spans="1:18">
      <c r="A19">
        <v>10791</v>
      </c>
      <c r="B19" t="s">
        <v>169</v>
      </c>
      <c r="C19" t="s">
        <v>91</v>
      </c>
      <c r="D19" t="s">
        <v>179</v>
      </c>
      <c r="E19" t="s">
        <v>93</v>
      </c>
      <c r="F19">
        <v>4</v>
      </c>
      <c r="G19">
        <v>5</v>
      </c>
      <c r="H19">
        <v>1967</v>
      </c>
      <c r="I19">
        <v>1967</v>
      </c>
      <c r="J19" t="s">
        <v>83</v>
      </c>
      <c r="K19" t="s">
        <v>83</v>
      </c>
      <c r="L19">
        <v>0</v>
      </c>
      <c r="M19" t="s">
        <v>98</v>
      </c>
      <c r="N19" t="s">
        <v>98</v>
      </c>
      <c r="O19">
        <v>516</v>
      </c>
      <c r="P19" t="s">
        <v>104</v>
      </c>
      <c r="Q19" t="s">
        <v>111</v>
      </c>
      <c r="R19">
        <v>90000</v>
      </c>
    </row>
    <row r="20" spans="1:18">
      <c r="A20">
        <v>13695</v>
      </c>
      <c r="B20" t="s">
        <v>165</v>
      </c>
      <c r="C20" t="s">
        <v>226</v>
      </c>
      <c r="D20" t="s">
        <v>92</v>
      </c>
      <c r="E20" t="s">
        <v>93</v>
      </c>
      <c r="F20">
        <v>5</v>
      </c>
      <c r="G20">
        <v>5</v>
      </c>
      <c r="H20">
        <v>2004</v>
      </c>
      <c r="I20">
        <v>2004</v>
      </c>
      <c r="J20" t="s">
        <v>98</v>
      </c>
      <c r="K20" t="s">
        <v>98</v>
      </c>
      <c r="L20">
        <v>1114</v>
      </c>
      <c r="M20" t="s">
        <v>126</v>
      </c>
      <c r="N20" t="s">
        <v>119</v>
      </c>
      <c r="O20">
        <v>576</v>
      </c>
      <c r="P20" t="s">
        <v>104</v>
      </c>
      <c r="Q20" t="s">
        <v>111</v>
      </c>
      <c r="R20">
        <v>159000</v>
      </c>
    </row>
    <row r="21" spans="1:18">
      <c r="A21">
        <v>7560</v>
      </c>
      <c r="B21" t="s">
        <v>89</v>
      </c>
      <c r="C21" t="s">
        <v>91</v>
      </c>
      <c r="D21" t="s">
        <v>92</v>
      </c>
      <c r="E21" t="s">
        <v>93</v>
      </c>
      <c r="F21">
        <v>5</v>
      </c>
      <c r="G21">
        <v>6</v>
      </c>
      <c r="H21">
        <v>1958</v>
      </c>
      <c r="I21">
        <v>1965</v>
      </c>
      <c r="J21" t="s">
        <v>98</v>
      </c>
      <c r="K21" t="s">
        <v>98</v>
      </c>
      <c r="L21">
        <v>1029</v>
      </c>
      <c r="M21" t="s">
        <v>98</v>
      </c>
      <c r="N21" t="s">
        <v>98</v>
      </c>
      <c r="O21">
        <v>294</v>
      </c>
      <c r="P21" t="s">
        <v>104</v>
      </c>
      <c r="Q21" t="s">
        <v>172</v>
      </c>
      <c r="R21">
        <v>139000</v>
      </c>
    </row>
    <row r="22" spans="1:18">
      <c r="A22">
        <v>14215</v>
      </c>
      <c r="B22" t="s">
        <v>147</v>
      </c>
      <c r="C22" t="s">
        <v>91</v>
      </c>
      <c r="D22" t="s">
        <v>92</v>
      </c>
      <c r="E22" t="s">
        <v>122</v>
      </c>
      <c r="F22">
        <v>8</v>
      </c>
      <c r="G22">
        <v>5</v>
      </c>
      <c r="H22">
        <v>2005</v>
      </c>
      <c r="I22">
        <v>2006</v>
      </c>
      <c r="J22" t="s">
        <v>126</v>
      </c>
      <c r="K22" t="s">
        <v>98</v>
      </c>
      <c r="L22">
        <v>1158</v>
      </c>
      <c r="M22" t="s">
        <v>126</v>
      </c>
      <c r="N22" t="s">
        <v>119</v>
      </c>
      <c r="O22">
        <v>853</v>
      </c>
      <c r="P22" t="s">
        <v>104</v>
      </c>
      <c r="Q22" t="s">
        <v>150</v>
      </c>
      <c r="R22">
        <v>325300</v>
      </c>
    </row>
    <row r="23" spans="1:18">
      <c r="A23">
        <v>7449</v>
      </c>
      <c r="B23" t="s">
        <v>214</v>
      </c>
      <c r="C23" t="s">
        <v>91</v>
      </c>
      <c r="D23" t="s">
        <v>92</v>
      </c>
      <c r="E23" t="s">
        <v>238</v>
      </c>
      <c r="F23">
        <v>7</v>
      </c>
      <c r="G23">
        <v>7</v>
      </c>
      <c r="H23">
        <v>1930</v>
      </c>
      <c r="I23">
        <v>1950</v>
      </c>
      <c r="J23" t="s">
        <v>98</v>
      </c>
      <c r="K23" t="s">
        <v>98</v>
      </c>
      <c r="L23">
        <v>637</v>
      </c>
      <c r="M23" t="s">
        <v>126</v>
      </c>
      <c r="N23" t="s">
        <v>119</v>
      </c>
      <c r="O23">
        <v>280</v>
      </c>
      <c r="P23" t="s">
        <v>167</v>
      </c>
      <c r="Q23" t="s">
        <v>111</v>
      </c>
      <c r="R23">
        <v>139400</v>
      </c>
    </row>
    <row r="24" spans="1:18">
      <c r="A24">
        <v>9742</v>
      </c>
      <c r="B24" t="s">
        <v>209</v>
      </c>
      <c r="C24" t="s">
        <v>91</v>
      </c>
      <c r="D24" t="s">
        <v>92</v>
      </c>
      <c r="E24" t="s">
        <v>93</v>
      </c>
      <c r="F24">
        <v>8</v>
      </c>
      <c r="G24">
        <v>5</v>
      </c>
      <c r="H24">
        <v>2002</v>
      </c>
      <c r="I24">
        <v>2002</v>
      </c>
      <c r="J24" t="s">
        <v>119</v>
      </c>
      <c r="K24" t="s">
        <v>98</v>
      </c>
      <c r="L24">
        <v>1777</v>
      </c>
      <c r="M24" t="s">
        <v>126</v>
      </c>
      <c r="N24" t="s">
        <v>119</v>
      </c>
      <c r="O24">
        <v>534</v>
      </c>
      <c r="P24" t="s">
        <v>104</v>
      </c>
      <c r="Q24" t="s">
        <v>111</v>
      </c>
      <c r="R24">
        <v>230000</v>
      </c>
    </row>
    <row r="25" spans="1:18">
      <c r="A25">
        <v>4224</v>
      </c>
      <c r="B25" t="s">
        <v>219</v>
      </c>
      <c r="C25" t="s">
        <v>91</v>
      </c>
      <c r="D25" t="s">
        <v>129</v>
      </c>
      <c r="E25" t="s">
        <v>93</v>
      </c>
      <c r="F25">
        <v>5</v>
      </c>
      <c r="G25">
        <v>7</v>
      </c>
      <c r="H25">
        <v>1976</v>
      </c>
      <c r="I25">
        <v>1976</v>
      </c>
      <c r="J25" t="s">
        <v>119</v>
      </c>
      <c r="K25" t="s">
        <v>98</v>
      </c>
      <c r="L25">
        <v>1040</v>
      </c>
      <c r="M25" t="s">
        <v>98</v>
      </c>
      <c r="N25" t="s">
        <v>98</v>
      </c>
      <c r="O25">
        <v>572</v>
      </c>
      <c r="P25" t="s">
        <v>104</v>
      </c>
      <c r="Q25" t="s">
        <v>111</v>
      </c>
      <c r="R25">
        <v>129900</v>
      </c>
    </row>
    <row r="26" spans="1:18">
      <c r="A26">
        <v>8246</v>
      </c>
      <c r="B26" t="s">
        <v>169</v>
      </c>
      <c r="C26" t="s">
        <v>91</v>
      </c>
      <c r="D26" t="s">
        <v>92</v>
      </c>
      <c r="E26" t="s">
        <v>93</v>
      </c>
      <c r="F26">
        <v>5</v>
      </c>
      <c r="G26">
        <v>8</v>
      </c>
      <c r="H26">
        <v>1968</v>
      </c>
      <c r="I26">
        <v>2001</v>
      </c>
      <c r="J26" t="s">
        <v>98</v>
      </c>
      <c r="K26" t="s">
        <v>98</v>
      </c>
      <c r="L26">
        <v>1060</v>
      </c>
      <c r="M26" t="s">
        <v>126</v>
      </c>
      <c r="N26" t="s">
        <v>119</v>
      </c>
      <c r="O26">
        <v>270</v>
      </c>
      <c r="P26" t="s">
        <v>104</v>
      </c>
      <c r="Q26" t="s">
        <v>111</v>
      </c>
      <c r="R26">
        <v>154000</v>
      </c>
    </row>
    <row r="27" spans="1:18">
      <c r="A27">
        <v>14230</v>
      </c>
      <c r="B27" t="s">
        <v>147</v>
      </c>
      <c r="C27" t="s">
        <v>91</v>
      </c>
      <c r="D27" t="s">
        <v>92</v>
      </c>
      <c r="E27" t="s">
        <v>93</v>
      </c>
      <c r="F27">
        <v>8</v>
      </c>
      <c r="G27">
        <v>5</v>
      </c>
      <c r="H27">
        <v>2007</v>
      </c>
      <c r="I27">
        <v>2007</v>
      </c>
      <c r="J27" t="s">
        <v>119</v>
      </c>
      <c r="K27" t="s">
        <v>98</v>
      </c>
      <c r="L27">
        <v>1566</v>
      </c>
      <c r="M27" t="s">
        <v>126</v>
      </c>
      <c r="N27" t="s">
        <v>119</v>
      </c>
      <c r="O27">
        <v>890</v>
      </c>
      <c r="P27" t="s">
        <v>104</v>
      </c>
      <c r="Q27" t="s">
        <v>111</v>
      </c>
      <c r="R27">
        <v>256300</v>
      </c>
    </row>
    <row r="28" spans="1:18">
      <c r="A28">
        <v>7200</v>
      </c>
      <c r="B28" t="s">
        <v>89</v>
      </c>
      <c r="C28" t="s">
        <v>91</v>
      </c>
      <c r="D28" t="s">
        <v>92</v>
      </c>
      <c r="E28" t="s">
        <v>93</v>
      </c>
      <c r="F28">
        <v>5</v>
      </c>
      <c r="G28">
        <v>7</v>
      </c>
      <c r="H28">
        <v>1951</v>
      </c>
      <c r="I28">
        <v>2000</v>
      </c>
      <c r="J28" t="s">
        <v>98</v>
      </c>
      <c r="K28" t="s">
        <v>98</v>
      </c>
      <c r="L28">
        <v>900</v>
      </c>
      <c r="M28" t="s">
        <v>98</v>
      </c>
      <c r="N28" t="s">
        <v>119</v>
      </c>
      <c r="O28">
        <v>576</v>
      </c>
      <c r="P28" t="s">
        <v>104</v>
      </c>
      <c r="Q28" t="s">
        <v>111</v>
      </c>
      <c r="R28">
        <v>134800</v>
      </c>
    </row>
    <row r="29" spans="1:18">
      <c r="A29">
        <v>11478</v>
      </c>
      <c r="B29" t="s">
        <v>147</v>
      </c>
      <c r="C29" t="s">
        <v>91</v>
      </c>
      <c r="D29" t="s">
        <v>92</v>
      </c>
      <c r="E29" t="s">
        <v>93</v>
      </c>
      <c r="F29">
        <v>8</v>
      </c>
      <c r="G29">
        <v>5</v>
      </c>
      <c r="H29">
        <v>2007</v>
      </c>
      <c r="I29">
        <v>2008</v>
      </c>
      <c r="J29" t="s">
        <v>126</v>
      </c>
      <c r="K29" t="s">
        <v>98</v>
      </c>
      <c r="L29">
        <v>1704</v>
      </c>
      <c r="M29" t="s">
        <v>126</v>
      </c>
      <c r="N29" t="s">
        <v>119</v>
      </c>
      <c r="O29">
        <v>772</v>
      </c>
      <c r="P29" t="s">
        <v>104</v>
      </c>
      <c r="Q29" t="s">
        <v>111</v>
      </c>
      <c r="R29">
        <v>306000</v>
      </c>
    </row>
    <row r="30" spans="1:18">
      <c r="A30">
        <v>16321</v>
      </c>
      <c r="B30" t="s">
        <v>89</v>
      </c>
      <c r="C30" t="s">
        <v>91</v>
      </c>
      <c r="D30" t="s">
        <v>92</v>
      </c>
      <c r="E30" t="s">
        <v>93</v>
      </c>
      <c r="F30">
        <v>5</v>
      </c>
      <c r="G30">
        <v>6</v>
      </c>
      <c r="H30">
        <v>1957</v>
      </c>
      <c r="I30">
        <v>1997</v>
      </c>
      <c r="J30" t="s">
        <v>98</v>
      </c>
      <c r="K30" t="s">
        <v>98</v>
      </c>
      <c r="L30">
        <v>1484</v>
      </c>
      <c r="M30" t="s">
        <v>98</v>
      </c>
      <c r="N30" t="s">
        <v>98</v>
      </c>
      <c r="O30">
        <v>319</v>
      </c>
      <c r="P30" t="s">
        <v>104</v>
      </c>
      <c r="Q30" t="s">
        <v>111</v>
      </c>
      <c r="R30">
        <v>207500</v>
      </c>
    </row>
    <row r="31" spans="1:18">
      <c r="A31">
        <v>6324</v>
      </c>
      <c r="B31" t="s">
        <v>197</v>
      </c>
      <c r="C31" t="s">
        <v>90</v>
      </c>
      <c r="D31" t="s">
        <v>92</v>
      </c>
      <c r="E31" t="s">
        <v>93</v>
      </c>
      <c r="F31">
        <v>4</v>
      </c>
      <c r="G31">
        <v>6</v>
      </c>
      <c r="H31">
        <v>1927</v>
      </c>
      <c r="I31">
        <v>1950</v>
      </c>
      <c r="J31" t="s">
        <v>98</v>
      </c>
      <c r="K31" t="s">
        <v>98</v>
      </c>
      <c r="L31">
        <v>520</v>
      </c>
      <c r="M31" t="s">
        <v>139</v>
      </c>
      <c r="N31" t="s">
        <v>139</v>
      </c>
      <c r="O31">
        <v>240</v>
      </c>
      <c r="P31" t="s">
        <v>104</v>
      </c>
      <c r="Q31" t="s">
        <v>111</v>
      </c>
      <c r="R31">
        <v>68500</v>
      </c>
    </row>
    <row r="32" spans="1:18">
      <c r="A32">
        <v>8500</v>
      </c>
      <c r="B32" t="s">
        <v>214</v>
      </c>
      <c r="C32" t="s">
        <v>90</v>
      </c>
      <c r="D32" t="s">
        <v>92</v>
      </c>
      <c r="E32" t="s">
        <v>122</v>
      </c>
      <c r="F32">
        <v>4</v>
      </c>
      <c r="G32">
        <v>4</v>
      </c>
      <c r="H32">
        <v>1920</v>
      </c>
      <c r="I32">
        <v>1950</v>
      </c>
      <c r="J32" t="s">
        <v>98</v>
      </c>
      <c r="K32" t="s">
        <v>98</v>
      </c>
      <c r="L32">
        <v>649</v>
      </c>
      <c r="M32" t="s">
        <v>98</v>
      </c>
      <c r="N32" t="s">
        <v>98</v>
      </c>
      <c r="O32">
        <v>250</v>
      </c>
      <c r="P32" t="s">
        <v>167</v>
      </c>
      <c r="Q32" t="s">
        <v>111</v>
      </c>
      <c r="R32">
        <v>40000</v>
      </c>
    </row>
    <row r="33" spans="1:18">
      <c r="A33">
        <v>8544</v>
      </c>
      <c r="B33" t="s">
        <v>169</v>
      </c>
      <c r="C33" t="s">
        <v>91</v>
      </c>
      <c r="D33" t="s">
        <v>92</v>
      </c>
      <c r="E33" t="s">
        <v>93</v>
      </c>
      <c r="F33">
        <v>5</v>
      </c>
      <c r="G33">
        <v>6</v>
      </c>
      <c r="H33">
        <v>1966</v>
      </c>
      <c r="I33">
        <v>2006</v>
      </c>
      <c r="J33" t="s">
        <v>98</v>
      </c>
      <c r="K33" t="s">
        <v>98</v>
      </c>
      <c r="L33">
        <v>1228</v>
      </c>
      <c r="M33" t="s">
        <v>119</v>
      </c>
      <c r="N33" t="s">
        <v>119</v>
      </c>
      <c r="O33">
        <v>271</v>
      </c>
      <c r="P33" t="s">
        <v>104</v>
      </c>
      <c r="Q33" t="s">
        <v>111</v>
      </c>
      <c r="R33">
        <v>149350</v>
      </c>
    </row>
    <row r="34" spans="1:18">
      <c r="A34">
        <v>11049</v>
      </c>
      <c r="B34" t="s">
        <v>209</v>
      </c>
      <c r="C34" t="s">
        <v>91</v>
      </c>
      <c r="D34" t="s">
        <v>92</v>
      </c>
      <c r="E34" t="s">
        <v>93</v>
      </c>
      <c r="F34">
        <v>8</v>
      </c>
      <c r="G34">
        <v>5</v>
      </c>
      <c r="H34">
        <v>2007</v>
      </c>
      <c r="I34">
        <v>2007</v>
      </c>
      <c r="J34" t="s">
        <v>126</v>
      </c>
      <c r="K34" t="s">
        <v>98</v>
      </c>
      <c r="L34">
        <v>1234</v>
      </c>
      <c r="M34" t="s">
        <v>126</v>
      </c>
      <c r="N34" t="s">
        <v>119</v>
      </c>
      <c r="O34">
        <v>484</v>
      </c>
      <c r="P34" t="s">
        <v>104</v>
      </c>
      <c r="Q34" t="s">
        <v>111</v>
      </c>
      <c r="R34">
        <v>179900</v>
      </c>
    </row>
    <row r="35" spans="1:18">
      <c r="A35">
        <v>10552</v>
      </c>
      <c r="B35" t="s">
        <v>89</v>
      </c>
      <c r="C35" t="s">
        <v>91</v>
      </c>
      <c r="D35" t="s">
        <v>92</v>
      </c>
      <c r="E35" t="s">
        <v>93</v>
      </c>
      <c r="F35">
        <v>5</v>
      </c>
      <c r="G35">
        <v>5</v>
      </c>
      <c r="H35">
        <v>1959</v>
      </c>
      <c r="I35">
        <v>1959</v>
      </c>
      <c r="J35" t="s">
        <v>98</v>
      </c>
      <c r="K35" t="s">
        <v>98</v>
      </c>
      <c r="L35">
        <v>1398</v>
      </c>
      <c r="M35" t="s">
        <v>119</v>
      </c>
      <c r="N35" t="s">
        <v>119</v>
      </c>
      <c r="O35">
        <v>447</v>
      </c>
      <c r="P35" t="s">
        <v>104</v>
      </c>
      <c r="Q35" t="s">
        <v>111</v>
      </c>
      <c r="R35">
        <v>165500</v>
      </c>
    </row>
    <row r="36" spans="1:18">
      <c r="A36">
        <v>7313</v>
      </c>
      <c r="B36" t="s">
        <v>147</v>
      </c>
      <c r="C36" t="s">
        <v>91</v>
      </c>
      <c r="D36" t="s">
        <v>129</v>
      </c>
      <c r="E36" t="s">
        <v>93</v>
      </c>
      <c r="F36">
        <v>9</v>
      </c>
      <c r="G36">
        <v>5</v>
      </c>
      <c r="H36">
        <v>2005</v>
      </c>
      <c r="I36">
        <v>2005</v>
      </c>
      <c r="J36" t="s">
        <v>126</v>
      </c>
      <c r="K36" t="s">
        <v>98</v>
      </c>
      <c r="L36">
        <v>1561</v>
      </c>
      <c r="M36" t="s">
        <v>126</v>
      </c>
      <c r="N36" t="s">
        <v>126</v>
      </c>
      <c r="O36">
        <v>556</v>
      </c>
      <c r="P36" t="s">
        <v>104</v>
      </c>
      <c r="Q36" t="s">
        <v>111</v>
      </c>
      <c r="R36">
        <v>277500</v>
      </c>
    </row>
    <row r="37" spans="1:18">
      <c r="A37">
        <v>13418</v>
      </c>
      <c r="B37" t="s">
        <v>147</v>
      </c>
      <c r="C37" t="s">
        <v>91</v>
      </c>
      <c r="D37" t="s">
        <v>92</v>
      </c>
      <c r="E37" t="s">
        <v>122</v>
      </c>
      <c r="F37">
        <v>8</v>
      </c>
      <c r="G37">
        <v>5</v>
      </c>
      <c r="H37">
        <v>2004</v>
      </c>
      <c r="I37">
        <v>2005</v>
      </c>
      <c r="J37" t="s">
        <v>126</v>
      </c>
      <c r="K37" t="s">
        <v>98</v>
      </c>
      <c r="L37">
        <v>1117</v>
      </c>
      <c r="M37" t="s">
        <v>126</v>
      </c>
      <c r="N37" t="s">
        <v>119</v>
      </c>
      <c r="O37">
        <v>691</v>
      </c>
      <c r="P37" t="s">
        <v>104</v>
      </c>
      <c r="Q37" t="s">
        <v>111</v>
      </c>
      <c r="R37">
        <v>309000</v>
      </c>
    </row>
    <row r="38" spans="1:18">
      <c r="A38">
        <v>10859</v>
      </c>
      <c r="B38" t="s">
        <v>209</v>
      </c>
      <c r="C38" t="s">
        <v>91</v>
      </c>
      <c r="D38" t="s">
        <v>92</v>
      </c>
      <c r="E38" t="s">
        <v>93</v>
      </c>
      <c r="F38">
        <v>5</v>
      </c>
      <c r="G38">
        <v>5</v>
      </c>
      <c r="H38">
        <v>1994</v>
      </c>
      <c r="I38">
        <v>1995</v>
      </c>
      <c r="J38" t="s">
        <v>119</v>
      </c>
      <c r="K38" t="s">
        <v>98</v>
      </c>
      <c r="L38">
        <v>1097</v>
      </c>
      <c r="M38" t="s">
        <v>126</v>
      </c>
      <c r="N38" t="s">
        <v>98</v>
      </c>
      <c r="O38">
        <v>672</v>
      </c>
      <c r="P38" t="s">
        <v>104</v>
      </c>
      <c r="Q38" t="s">
        <v>111</v>
      </c>
      <c r="R38">
        <v>145000</v>
      </c>
    </row>
    <row r="39" spans="1:18">
      <c r="A39">
        <v>8532</v>
      </c>
      <c r="B39" t="s">
        <v>89</v>
      </c>
      <c r="C39" t="s">
        <v>91</v>
      </c>
      <c r="D39" t="s">
        <v>92</v>
      </c>
      <c r="E39" t="s">
        <v>93</v>
      </c>
      <c r="F39">
        <v>5</v>
      </c>
      <c r="G39">
        <v>6</v>
      </c>
      <c r="H39">
        <v>1954</v>
      </c>
      <c r="I39">
        <v>1990</v>
      </c>
      <c r="J39" t="s">
        <v>98</v>
      </c>
      <c r="K39" t="s">
        <v>98</v>
      </c>
      <c r="L39">
        <v>1297</v>
      </c>
      <c r="M39" t="s">
        <v>119</v>
      </c>
      <c r="N39" t="s">
        <v>98</v>
      </c>
      <c r="O39">
        <v>498</v>
      </c>
      <c r="P39" t="s">
        <v>104</v>
      </c>
      <c r="Q39" t="s">
        <v>111</v>
      </c>
      <c r="R39">
        <v>153000</v>
      </c>
    </row>
    <row r="40" spans="1:18">
      <c r="A40">
        <v>7922</v>
      </c>
      <c r="B40" t="s">
        <v>89</v>
      </c>
      <c r="C40" t="s">
        <v>91</v>
      </c>
      <c r="D40" t="s">
        <v>92</v>
      </c>
      <c r="E40" t="s">
        <v>93</v>
      </c>
      <c r="F40">
        <v>5</v>
      </c>
      <c r="G40">
        <v>7</v>
      </c>
      <c r="H40">
        <v>1953</v>
      </c>
      <c r="I40">
        <v>2007</v>
      </c>
      <c r="J40" t="s">
        <v>98</v>
      </c>
      <c r="K40" t="s">
        <v>98</v>
      </c>
      <c r="L40">
        <v>1057</v>
      </c>
      <c r="M40" t="s">
        <v>98</v>
      </c>
      <c r="N40" t="s">
        <v>119</v>
      </c>
      <c r="O40">
        <v>246</v>
      </c>
      <c r="P40" t="s">
        <v>104</v>
      </c>
      <c r="Q40" t="s">
        <v>172</v>
      </c>
      <c r="R40">
        <v>109000</v>
      </c>
    </row>
    <row r="41" spans="1:18">
      <c r="A41">
        <v>6040</v>
      </c>
      <c r="B41" t="s">
        <v>206</v>
      </c>
      <c r="C41" t="s">
        <v>91</v>
      </c>
      <c r="D41" t="s">
        <v>179</v>
      </c>
      <c r="E41" t="s">
        <v>93</v>
      </c>
      <c r="F41">
        <v>4</v>
      </c>
      <c r="G41">
        <v>5</v>
      </c>
      <c r="H41">
        <v>1955</v>
      </c>
      <c r="I41">
        <v>1955</v>
      </c>
      <c r="J41" t="s">
        <v>83</v>
      </c>
      <c r="K41" t="s">
        <v>83</v>
      </c>
      <c r="L41">
        <v>0</v>
      </c>
      <c r="M41" t="s">
        <v>98</v>
      </c>
      <c r="N41" t="s">
        <v>139</v>
      </c>
      <c r="O41">
        <v>0</v>
      </c>
      <c r="P41" t="s">
        <v>167</v>
      </c>
      <c r="Q41" t="s">
        <v>241</v>
      </c>
      <c r="R41">
        <v>82000</v>
      </c>
    </row>
    <row r="42" spans="1:18">
      <c r="A42">
        <v>8658</v>
      </c>
      <c r="B42" t="s">
        <v>89</v>
      </c>
      <c r="C42" t="s">
        <v>91</v>
      </c>
      <c r="D42" t="s">
        <v>92</v>
      </c>
      <c r="E42" t="s">
        <v>93</v>
      </c>
      <c r="F42">
        <v>6</v>
      </c>
      <c r="G42">
        <v>5</v>
      </c>
      <c r="H42">
        <v>1965</v>
      </c>
      <c r="I42">
        <v>1965</v>
      </c>
      <c r="J42" t="s">
        <v>98</v>
      </c>
      <c r="K42" t="s">
        <v>98</v>
      </c>
      <c r="L42">
        <v>1088</v>
      </c>
      <c r="M42" t="s">
        <v>126</v>
      </c>
      <c r="N42" t="s">
        <v>98</v>
      </c>
      <c r="O42">
        <v>440</v>
      </c>
      <c r="P42" t="s">
        <v>104</v>
      </c>
      <c r="Q42" t="s">
        <v>172</v>
      </c>
      <c r="R42">
        <v>160000</v>
      </c>
    </row>
    <row r="43" spans="1:18">
      <c r="A43">
        <v>16905</v>
      </c>
      <c r="B43" t="s">
        <v>218</v>
      </c>
      <c r="C43" t="s">
        <v>91</v>
      </c>
      <c r="D43" t="s">
        <v>92</v>
      </c>
      <c r="E43" t="s">
        <v>93</v>
      </c>
      <c r="F43">
        <v>5</v>
      </c>
      <c r="G43">
        <v>6</v>
      </c>
      <c r="H43">
        <v>1959</v>
      </c>
      <c r="I43">
        <v>1959</v>
      </c>
      <c r="J43" t="s">
        <v>98</v>
      </c>
      <c r="K43" t="s">
        <v>98</v>
      </c>
      <c r="L43">
        <v>1350</v>
      </c>
      <c r="M43" t="s">
        <v>119</v>
      </c>
      <c r="N43" t="s">
        <v>98</v>
      </c>
      <c r="O43">
        <v>308</v>
      </c>
      <c r="P43" t="s">
        <v>191</v>
      </c>
      <c r="Q43" t="s">
        <v>111</v>
      </c>
      <c r="R43">
        <v>170000</v>
      </c>
    </row>
    <row r="44" spans="1:18">
      <c r="A44">
        <v>9180</v>
      </c>
      <c r="B44" t="s">
        <v>165</v>
      </c>
      <c r="C44" t="s">
        <v>91</v>
      </c>
      <c r="D44" t="s">
        <v>92</v>
      </c>
      <c r="E44" t="s">
        <v>183</v>
      </c>
      <c r="F44">
        <v>5</v>
      </c>
      <c r="G44">
        <v>7</v>
      </c>
      <c r="H44">
        <v>1983</v>
      </c>
      <c r="I44">
        <v>1983</v>
      </c>
      <c r="J44" t="s">
        <v>119</v>
      </c>
      <c r="K44" t="s">
        <v>98</v>
      </c>
      <c r="L44">
        <v>840</v>
      </c>
      <c r="M44" t="s">
        <v>119</v>
      </c>
      <c r="N44" t="s">
        <v>119</v>
      </c>
      <c r="O44">
        <v>504</v>
      </c>
      <c r="P44" t="s">
        <v>104</v>
      </c>
      <c r="Q44" t="s">
        <v>111</v>
      </c>
      <c r="R44">
        <v>144000</v>
      </c>
    </row>
    <row r="45" spans="1:18">
      <c r="A45">
        <v>9200</v>
      </c>
      <c r="B45" t="s">
        <v>209</v>
      </c>
      <c r="C45" t="s">
        <v>91</v>
      </c>
      <c r="D45" t="s">
        <v>92</v>
      </c>
      <c r="E45" t="s">
        <v>93</v>
      </c>
      <c r="F45">
        <v>5</v>
      </c>
      <c r="G45">
        <v>6</v>
      </c>
      <c r="H45">
        <v>1975</v>
      </c>
      <c r="I45">
        <v>1980</v>
      </c>
      <c r="J45" t="s">
        <v>119</v>
      </c>
      <c r="K45" t="s">
        <v>98</v>
      </c>
      <c r="L45">
        <v>938</v>
      </c>
      <c r="M45" t="s">
        <v>98</v>
      </c>
      <c r="N45" t="s">
        <v>98</v>
      </c>
      <c r="O45">
        <v>308</v>
      </c>
      <c r="P45" t="s">
        <v>104</v>
      </c>
      <c r="Q45" t="s">
        <v>111</v>
      </c>
      <c r="R45">
        <v>130250</v>
      </c>
    </row>
    <row r="46" spans="1:18">
      <c r="A46">
        <v>7945</v>
      </c>
      <c r="B46" t="s">
        <v>89</v>
      </c>
      <c r="C46" t="s">
        <v>91</v>
      </c>
      <c r="D46" t="s">
        <v>92</v>
      </c>
      <c r="E46" t="s">
        <v>93</v>
      </c>
      <c r="F46">
        <v>5</v>
      </c>
      <c r="G46">
        <v>6</v>
      </c>
      <c r="H46">
        <v>1959</v>
      </c>
      <c r="I46">
        <v>1959</v>
      </c>
      <c r="J46" t="s">
        <v>98</v>
      </c>
      <c r="K46" t="s">
        <v>98</v>
      </c>
      <c r="L46">
        <v>1150</v>
      </c>
      <c r="M46" t="s">
        <v>126</v>
      </c>
      <c r="N46" t="s">
        <v>98</v>
      </c>
      <c r="O46">
        <v>300</v>
      </c>
      <c r="P46" t="s">
        <v>104</v>
      </c>
      <c r="Q46" t="s">
        <v>111</v>
      </c>
      <c r="R46">
        <v>141000</v>
      </c>
    </row>
    <row r="47" spans="1:18">
      <c r="A47">
        <v>7658</v>
      </c>
      <c r="B47" t="s">
        <v>147</v>
      </c>
      <c r="C47" t="s">
        <v>91</v>
      </c>
      <c r="D47" t="s">
        <v>129</v>
      </c>
      <c r="E47" t="s">
        <v>93</v>
      </c>
      <c r="F47">
        <v>9</v>
      </c>
      <c r="G47">
        <v>5</v>
      </c>
      <c r="H47">
        <v>2005</v>
      </c>
      <c r="I47">
        <v>2005</v>
      </c>
      <c r="J47" t="s">
        <v>126</v>
      </c>
      <c r="K47" t="s">
        <v>98</v>
      </c>
      <c r="L47">
        <v>1752</v>
      </c>
      <c r="M47" t="s">
        <v>126</v>
      </c>
      <c r="N47" t="s">
        <v>126</v>
      </c>
      <c r="O47">
        <v>576</v>
      </c>
      <c r="P47" t="s">
        <v>104</v>
      </c>
      <c r="Q47" t="s">
        <v>111</v>
      </c>
      <c r="R47">
        <v>319900</v>
      </c>
    </row>
    <row r="48" spans="1:18">
      <c r="A48">
        <v>12822</v>
      </c>
      <c r="B48" t="s">
        <v>217</v>
      </c>
      <c r="C48" t="s">
        <v>91</v>
      </c>
      <c r="D48" t="s">
        <v>92</v>
      </c>
      <c r="E48" t="s">
        <v>176</v>
      </c>
      <c r="F48">
        <v>7</v>
      </c>
      <c r="G48">
        <v>5</v>
      </c>
      <c r="H48">
        <v>2003</v>
      </c>
      <c r="I48">
        <v>2003</v>
      </c>
      <c r="J48" t="s">
        <v>126</v>
      </c>
      <c r="K48" t="s">
        <v>98</v>
      </c>
      <c r="L48">
        <v>1434</v>
      </c>
      <c r="M48" t="s">
        <v>126</v>
      </c>
      <c r="N48" t="s">
        <v>119</v>
      </c>
      <c r="O48">
        <v>670</v>
      </c>
      <c r="P48" t="s">
        <v>104</v>
      </c>
      <c r="Q48" t="s">
        <v>172</v>
      </c>
      <c r="R48">
        <v>239686</v>
      </c>
    </row>
    <row r="49" spans="1:18">
      <c r="A49">
        <v>11096</v>
      </c>
      <c r="B49" t="s">
        <v>163</v>
      </c>
      <c r="C49" t="s">
        <v>91</v>
      </c>
      <c r="D49" t="s">
        <v>92</v>
      </c>
      <c r="E49" t="s">
        <v>93</v>
      </c>
      <c r="F49">
        <v>8</v>
      </c>
      <c r="G49">
        <v>5</v>
      </c>
      <c r="H49">
        <v>2006</v>
      </c>
      <c r="I49">
        <v>2006</v>
      </c>
      <c r="J49" t="s">
        <v>119</v>
      </c>
      <c r="K49" t="s">
        <v>98</v>
      </c>
      <c r="L49">
        <v>1656</v>
      </c>
      <c r="M49" t="s">
        <v>126</v>
      </c>
      <c r="N49" t="s">
        <v>119</v>
      </c>
      <c r="O49">
        <v>826</v>
      </c>
      <c r="P49" t="s">
        <v>104</v>
      </c>
      <c r="Q49" t="s">
        <v>111</v>
      </c>
      <c r="R49">
        <v>249700</v>
      </c>
    </row>
    <row r="50" spans="1:18">
      <c r="A50">
        <v>4456</v>
      </c>
      <c r="B50" t="s">
        <v>188</v>
      </c>
      <c r="C50" t="s">
        <v>91</v>
      </c>
      <c r="D50" t="s">
        <v>186</v>
      </c>
      <c r="E50" t="s">
        <v>122</v>
      </c>
      <c r="F50">
        <v>4</v>
      </c>
      <c r="G50">
        <v>5</v>
      </c>
      <c r="H50">
        <v>1920</v>
      </c>
      <c r="I50">
        <v>2008</v>
      </c>
      <c r="J50" t="s">
        <v>98</v>
      </c>
      <c r="K50" t="s">
        <v>98</v>
      </c>
      <c r="L50">
        <v>736</v>
      </c>
      <c r="M50" t="s">
        <v>119</v>
      </c>
      <c r="N50" t="s">
        <v>98</v>
      </c>
      <c r="O50">
        <v>0</v>
      </c>
      <c r="P50" t="s">
        <v>167</v>
      </c>
      <c r="Q50" t="s">
        <v>150</v>
      </c>
      <c r="R50">
        <v>113000</v>
      </c>
    </row>
    <row r="51" spans="1:18">
      <c r="A51">
        <v>7742</v>
      </c>
      <c r="B51" t="s">
        <v>169</v>
      </c>
      <c r="C51" t="s">
        <v>91</v>
      </c>
      <c r="D51" t="s">
        <v>92</v>
      </c>
      <c r="E51" t="s">
        <v>93</v>
      </c>
      <c r="F51">
        <v>5</v>
      </c>
      <c r="G51">
        <v>7</v>
      </c>
      <c r="H51">
        <v>1966</v>
      </c>
      <c r="I51">
        <v>1966</v>
      </c>
      <c r="J51" t="s">
        <v>98</v>
      </c>
      <c r="K51" t="s">
        <v>98</v>
      </c>
      <c r="L51">
        <v>955</v>
      </c>
      <c r="M51" t="s">
        <v>126</v>
      </c>
      <c r="N51" t="s">
        <v>98</v>
      </c>
      <c r="O51">
        <v>386</v>
      </c>
      <c r="P51" t="s">
        <v>104</v>
      </c>
      <c r="Q51" t="s">
        <v>111</v>
      </c>
      <c r="R51">
        <v>127000</v>
      </c>
    </row>
    <row r="52" spans="1:18">
      <c r="A52">
        <v>13869</v>
      </c>
      <c r="B52" t="s">
        <v>121</v>
      </c>
      <c r="C52" t="s">
        <v>91</v>
      </c>
      <c r="D52" t="s">
        <v>92</v>
      </c>
      <c r="E52" t="s">
        <v>122</v>
      </c>
      <c r="F52">
        <v>6</v>
      </c>
      <c r="G52">
        <v>6</v>
      </c>
      <c r="H52">
        <v>1997</v>
      </c>
      <c r="I52">
        <v>1997</v>
      </c>
      <c r="J52" t="s">
        <v>119</v>
      </c>
      <c r="K52" t="s">
        <v>98</v>
      </c>
      <c r="L52">
        <v>794</v>
      </c>
      <c r="M52" t="s">
        <v>119</v>
      </c>
      <c r="N52" t="s">
        <v>98</v>
      </c>
      <c r="O52">
        <v>388</v>
      </c>
      <c r="P52" t="s">
        <v>104</v>
      </c>
      <c r="Q52" t="s">
        <v>111</v>
      </c>
      <c r="R52">
        <v>177000</v>
      </c>
    </row>
    <row r="53" spans="1:18">
      <c r="A53">
        <v>6240</v>
      </c>
      <c r="B53" t="s">
        <v>197</v>
      </c>
      <c r="C53" t="s">
        <v>91</v>
      </c>
      <c r="D53" t="s">
        <v>92</v>
      </c>
      <c r="E53" t="s">
        <v>176</v>
      </c>
      <c r="F53">
        <v>6</v>
      </c>
      <c r="G53">
        <v>6</v>
      </c>
      <c r="H53">
        <v>1934</v>
      </c>
      <c r="I53">
        <v>1950</v>
      </c>
      <c r="J53" t="s">
        <v>98</v>
      </c>
      <c r="K53" t="s">
        <v>98</v>
      </c>
      <c r="L53">
        <v>816</v>
      </c>
      <c r="M53" t="s">
        <v>98</v>
      </c>
      <c r="N53" t="s">
        <v>98</v>
      </c>
      <c r="O53">
        <v>528</v>
      </c>
      <c r="P53" t="s">
        <v>104</v>
      </c>
      <c r="Q53" t="s">
        <v>111</v>
      </c>
      <c r="R53">
        <v>114500</v>
      </c>
    </row>
    <row r="54" spans="1:18">
      <c r="A54">
        <v>8472</v>
      </c>
      <c r="B54" t="s">
        <v>214</v>
      </c>
      <c r="C54" t="s">
        <v>220</v>
      </c>
      <c r="D54" t="s">
        <v>179</v>
      </c>
      <c r="E54" t="s">
        <v>93</v>
      </c>
      <c r="F54">
        <v>5</v>
      </c>
      <c r="G54">
        <v>5</v>
      </c>
      <c r="H54">
        <v>1963</v>
      </c>
      <c r="I54">
        <v>1963</v>
      </c>
      <c r="J54" t="s">
        <v>119</v>
      </c>
      <c r="K54" t="s">
        <v>98</v>
      </c>
      <c r="L54">
        <v>816</v>
      </c>
      <c r="M54" t="s">
        <v>98</v>
      </c>
      <c r="N54" t="s">
        <v>98</v>
      </c>
      <c r="O54">
        <v>516</v>
      </c>
      <c r="P54" t="s">
        <v>104</v>
      </c>
      <c r="Q54" t="s">
        <v>111</v>
      </c>
      <c r="R54">
        <v>110000</v>
      </c>
    </row>
    <row r="55" spans="1:18">
      <c r="A55">
        <v>50271</v>
      </c>
      <c r="B55" t="s">
        <v>227</v>
      </c>
      <c r="C55" t="s">
        <v>91</v>
      </c>
      <c r="D55" t="s">
        <v>92</v>
      </c>
      <c r="E55" t="s">
        <v>93</v>
      </c>
      <c r="F55">
        <v>9</v>
      </c>
      <c r="G55">
        <v>5</v>
      </c>
      <c r="H55">
        <v>1981</v>
      </c>
      <c r="I55">
        <v>1987</v>
      </c>
      <c r="J55" t="s">
        <v>126</v>
      </c>
      <c r="K55" t="s">
        <v>98</v>
      </c>
      <c r="L55">
        <v>1842</v>
      </c>
      <c r="M55" t="s">
        <v>119</v>
      </c>
      <c r="N55" t="s">
        <v>119</v>
      </c>
      <c r="O55">
        <v>894</v>
      </c>
      <c r="P55" t="s">
        <v>104</v>
      </c>
      <c r="Q55" t="s">
        <v>111</v>
      </c>
      <c r="R55">
        <v>385000</v>
      </c>
    </row>
    <row r="56" spans="1:18">
      <c r="A56">
        <v>7134</v>
      </c>
      <c r="B56" t="s">
        <v>89</v>
      </c>
      <c r="C56" t="s">
        <v>91</v>
      </c>
      <c r="D56" t="s">
        <v>92</v>
      </c>
      <c r="E56" t="s">
        <v>158</v>
      </c>
      <c r="F56">
        <v>5</v>
      </c>
      <c r="G56">
        <v>5</v>
      </c>
      <c r="H56">
        <v>1955</v>
      </c>
      <c r="I56">
        <v>1955</v>
      </c>
      <c r="J56" t="s">
        <v>98</v>
      </c>
      <c r="K56" t="s">
        <v>98</v>
      </c>
      <c r="L56">
        <v>384</v>
      </c>
      <c r="M56" t="s">
        <v>98</v>
      </c>
      <c r="N56" t="s">
        <v>98</v>
      </c>
      <c r="O56">
        <v>572</v>
      </c>
      <c r="P56" t="s">
        <v>104</v>
      </c>
      <c r="Q56" t="s">
        <v>111</v>
      </c>
      <c r="R56">
        <v>130000</v>
      </c>
    </row>
    <row r="57" spans="1:18">
      <c r="A57">
        <v>10175</v>
      </c>
      <c r="B57" t="s">
        <v>89</v>
      </c>
      <c r="C57" t="s">
        <v>91</v>
      </c>
      <c r="D57" t="s">
        <v>92</v>
      </c>
      <c r="E57" t="s">
        <v>93</v>
      </c>
      <c r="F57">
        <v>6</v>
      </c>
      <c r="G57">
        <v>5</v>
      </c>
      <c r="H57">
        <v>1964</v>
      </c>
      <c r="I57">
        <v>1964</v>
      </c>
      <c r="J57" t="s">
        <v>98</v>
      </c>
      <c r="K57" t="s">
        <v>98</v>
      </c>
      <c r="L57">
        <v>1425</v>
      </c>
      <c r="M57" t="s">
        <v>119</v>
      </c>
      <c r="N57" t="s">
        <v>98</v>
      </c>
      <c r="O57">
        <v>576</v>
      </c>
      <c r="P57" t="s">
        <v>104</v>
      </c>
      <c r="Q57" t="s">
        <v>111</v>
      </c>
      <c r="R57">
        <v>180500</v>
      </c>
    </row>
    <row r="58" spans="1:18">
      <c r="A58">
        <v>2645</v>
      </c>
      <c r="B58" t="s">
        <v>163</v>
      </c>
      <c r="C58" t="s">
        <v>91</v>
      </c>
      <c r="D58" t="s">
        <v>142</v>
      </c>
      <c r="E58" t="s">
        <v>122</v>
      </c>
      <c r="F58">
        <v>8</v>
      </c>
      <c r="G58">
        <v>5</v>
      </c>
      <c r="H58">
        <v>1999</v>
      </c>
      <c r="I58">
        <v>2000</v>
      </c>
      <c r="J58" t="s">
        <v>119</v>
      </c>
      <c r="K58" t="s">
        <v>98</v>
      </c>
      <c r="L58">
        <v>970</v>
      </c>
      <c r="M58" t="s">
        <v>126</v>
      </c>
      <c r="N58" t="s">
        <v>119</v>
      </c>
      <c r="O58">
        <v>480</v>
      </c>
      <c r="P58" t="s">
        <v>104</v>
      </c>
      <c r="Q58" t="s">
        <v>172</v>
      </c>
      <c r="R58">
        <v>172500</v>
      </c>
    </row>
    <row r="59" spans="1:18">
      <c r="A59">
        <v>11645</v>
      </c>
      <c r="B59" t="s">
        <v>209</v>
      </c>
      <c r="C59" t="s">
        <v>91</v>
      </c>
      <c r="D59" t="s">
        <v>92</v>
      </c>
      <c r="E59" t="s">
        <v>122</v>
      </c>
      <c r="F59">
        <v>7</v>
      </c>
      <c r="G59">
        <v>5</v>
      </c>
      <c r="H59">
        <v>2004</v>
      </c>
      <c r="I59">
        <v>2004</v>
      </c>
      <c r="J59" t="s">
        <v>119</v>
      </c>
      <c r="K59" t="s">
        <v>98</v>
      </c>
      <c r="L59">
        <v>860</v>
      </c>
      <c r="M59" t="s">
        <v>126</v>
      </c>
      <c r="N59" t="s">
        <v>119</v>
      </c>
      <c r="O59">
        <v>565</v>
      </c>
      <c r="P59" t="s">
        <v>104</v>
      </c>
      <c r="Q59" t="s">
        <v>111</v>
      </c>
      <c r="R59">
        <v>196500</v>
      </c>
    </row>
    <row r="60" spans="1:18">
      <c r="A60">
        <v>13682</v>
      </c>
      <c r="B60" t="s">
        <v>128</v>
      </c>
      <c r="C60" t="s">
        <v>91</v>
      </c>
      <c r="D60" t="s">
        <v>92</v>
      </c>
      <c r="E60" t="s">
        <v>122</v>
      </c>
      <c r="F60">
        <v>10</v>
      </c>
      <c r="G60">
        <v>5</v>
      </c>
      <c r="H60">
        <v>2006</v>
      </c>
      <c r="I60">
        <v>2006</v>
      </c>
      <c r="J60" t="s">
        <v>126</v>
      </c>
      <c r="K60" t="s">
        <v>98</v>
      </c>
      <c r="L60">
        <v>1410</v>
      </c>
      <c r="M60" t="s">
        <v>126</v>
      </c>
      <c r="N60" t="s">
        <v>119</v>
      </c>
      <c r="O60">
        <v>641</v>
      </c>
      <c r="P60" t="s">
        <v>104</v>
      </c>
      <c r="Q60" t="s">
        <v>150</v>
      </c>
      <c r="R60">
        <v>438780</v>
      </c>
    </row>
    <row r="61" spans="1:18">
      <c r="A61">
        <v>7200</v>
      </c>
      <c r="B61" t="s">
        <v>209</v>
      </c>
      <c r="C61" t="s">
        <v>91</v>
      </c>
      <c r="D61" t="s">
        <v>92</v>
      </c>
      <c r="E61" t="s">
        <v>93</v>
      </c>
      <c r="F61">
        <v>5</v>
      </c>
      <c r="G61">
        <v>7</v>
      </c>
      <c r="H61">
        <v>1972</v>
      </c>
      <c r="I61">
        <v>1972</v>
      </c>
      <c r="J61" t="s">
        <v>98</v>
      </c>
      <c r="K61" t="s">
        <v>98</v>
      </c>
      <c r="L61">
        <v>780</v>
      </c>
      <c r="M61" t="s">
        <v>126</v>
      </c>
      <c r="N61" t="s">
        <v>98</v>
      </c>
      <c r="O61">
        <v>352</v>
      </c>
      <c r="P61" t="s">
        <v>104</v>
      </c>
      <c r="Q61" t="s">
        <v>111</v>
      </c>
      <c r="R61">
        <v>124900</v>
      </c>
    </row>
    <row r="62" spans="1:18">
      <c r="A62">
        <v>13072</v>
      </c>
      <c r="B62" t="s">
        <v>165</v>
      </c>
      <c r="C62" t="s">
        <v>226</v>
      </c>
      <c r="D62" t="s">
        <v>92</v>
      </c>
      <c r="E62" t="s">
        <v>93</v>
      </c>
      <c r="F62">
        <v>6</v>
      </c>
      <c r="G62">
        <v>5</v>
      </c>
      <c r="H62">
        <v>2004</v>
      </c>
      <c r="I62">
        <v>2004</v>
      </c>
      <c r="J62" t="s">
        <v>119</v>
      </c>
      <c r="K62" t="s">
        <v>98</v>
      </c>
      <c r="L62">
        <v>1158</v>
      </c>
      <c r="M62" t="s">
        <v>126</v>
      </c>
      <c r="N62" t="s">
        <v>119</v>
      </c>
      <c r="O62">
        <v>576</v>
      </c>
      <c r="P62" t="s">
        <v>104</v>
      </c>
      <c r="Q62" t="s">
        <v>150</v>
      </c>
      <c r="R62">
        <v>158000</v>
      </c>
    </row>
    <row r="63" spans="1:18">
      <c r="A63">
        <v>7200</v>
      </c>
      <c r="B63" t="s">
        <v>214</v>
      </c>
      <c r="C63" t="s">
        <v>91</v>
      </c>
      <c r="D63" t="s">
        <v>92</v>
      </c>
      <c r="E63" t="s">
        <v>198</v>
      </c>
      <c r="F63">
        <v>5</v>
      </c>
      <c r="G63">
        <v>7</v>
      </c>
      <c r="H63">
        <v>1920</v>
      </c>
      <c r="I63">
        <v>1996</v>
      </c>
      <c r="J63" t="s">
        <v>98</v>
      </c>
      <c r="K63" t="s">
        <v>139</v>
      </c>
      <c r="L63">
        <v>530</v>
      </c>
      <c r="M63" t="s">
        <v>98</v>
      </c>
      <c r="N63" t="s">
        <v>139</v>
      </c>
      <c r="O63">
        <v>288</v>
      </c>
      <c r="P63" t="s">
        <v>167</v>
      </c>
      <c r="Q63" t="s">
        <v>111</v>
      </c>
      <c r="R63">
        <v>101000</v>
      </c>
    </row>
    <row r="64" spans="1:18">
      <c r="A64">
        <v>6442</v>
      </c>
      <c r="B64" t="s">
        <v>147</v>
      </c>
      <c r="C64" t="s">
        <v>91</v>
      </c>
      <c r="D64" t="s">
        <v>129</v>
      </c>
      <c r="E64" t="s">
        <v>93</v>
      </c>
      <c r="F64">
        <v>8</v>
      </c>
      <c r="G64">
        <v>5</v>
      </c>
      <c r="H64">
        <v>2006</v>
      </c>
      <c r="I64">
        <v>2006</v>
      </c>
      <c r="J64" t="s">
        <v>119</v>
      </c>
      <c r="K64" t="s">
        <v>119</v>
      </c>
      <c r="L64">
        <v>1370</v>
      </c>
      <c r="M64" t="s">
        <v>126</v>
      </c>
      <c r="N64" t="s">
        <v>119</v>
      </c>
      <c r="O64">
        <v>484</v>
      </c>
      <c r="P64" t="s">
        <v>104</v>
      </c>
      <c r="Q64" t="s">
        <v>111</v>
      </c>
      <c r="R64">
        <v>202500</v>
      </c>
    </row>
    <row r="65" spans="1:18">
      <c r="A65">
        <v>10300</v>
      </c>
      <c r="B65" t="s">
        <v>188</v>
      </c>
      <c r="C65" t="s">
        <v>225</v>
      </c>
      <c r="D65" t="s">
        <v>92</v>
      </c>
      <c r="E65" t="s">
        <v>122</v>
      </c>
      <c r="F65">
        <v>7</v>
      </c>
      <c r="G65">
        <v>6</v>
      </c>
      <c r="H65">
        <v>1921</v>
      </c>
      <c r="I65">
        <v>1950</v>
      </c>
      <c r="J65" t="s">
        <v>98</v>
      </c>
      <c r="K65" t="s">
        <v>98</v>
      </c>
      <c r="L65">
        <v>576</v>
      </c>
      <c r="M65" t="s">
        <v>119</v>
      </c>
      <c r="N65" t="s">
        <v>98</v>
      </c>
      <c r="O65">
        <v>480</v>
      </c>
      <c r="P65" t="s">
        <v>104</v>
      </c>
      <c r="Q65" t="s">
        <v>111</v>
      </c>
      <c r="R65">
        <v>140000</v>
      </c>
    </row>
    <row r="66" spans="1:18">
      <c r="A66">
        <v>9375</v>
      </c>
      <c r="B66" t="s">
        <v>209</v>
      </c>
      <c r="C66" t="s">
        <v>91</v>
      </c>
      <c r="D66" t="s">
        <v>92</v>
      </c>
      <c r="E66" t="s">
        <v>122</v>
      </c>
      <c r="F66">
        <v>7</v>
      </c>
      <c r="G66">
        <v>5</v>
      </c>
      <c r="H66">
        <v>1997</v>
      </c>
      <c r="I66">
        <v>1998</v>
      </c>
      <c r="J66" t="s">
        <v>119</v>
      </c>
      <c r="K66" t="s">
        <v>98</v>
      </c>
      <c r="L66">
        <v>1057</v>
      </c>
      <c r="M66" t="s">
        <v>126</v>
      </c>
      <c r="N66" t="s">
        <v>119</v>
      </c>
      <c r="O66">
        <v>645</v>
      </c>
      <c r="P66" t="s">
        <v>104</v>
      </c>
      <c r="Q66" t="s">
        <v>111</v>
      </c>
      <c r="R66">
        <v>219500</v>
      </c>
    </row>
    <row r="67" spans="1:18">
      <c r="A67">
        <v>9591</v>
      </c>
      <c r="B67" t="s">
        <v>147</v>
      </c>
      <c r="C67" t="s">
        <v>91</v>
      </c>
      <c r="D67" t="s">
        <v>92</v>
      </c>
      <c r="E67" t="s">
        <v>122</v>
      </c>
      <c r="F67">
        <v>8</v>
      </c>
      <c r="G67">
        <v>5</v>
      </c>
      <c r="H67">
        <v>2004</v>
      </c>
      <c r="I67">
        <v>2005</v>
      </c>
      <c r="J67" t="s">
        <v>126</v>
      </c>
      <c r="K67" t="s">
        <v>98</v>
      </c>
      <c r="L67">
        <v>1143</v>
      </c>
      <c r="M67" t="s">
        <v>126</v>
      </c>
      <c r="N67" t="s">
        <v>119</v>
      </c>
      <c r="O67">
        <v>852</v>
      </c>
      <c r="P67" t="s">
        <v>104</v>
      </c>
      <c r="Q67" t="s">
        <v>111</v>
      </c>
      <c r="R67">
        <v>317000</v>
      </c>
    </row>
    <row r="68" spans="1:18">
      <c r="A68">
        <v>19900</v>
      </c>
      <c r="B68" t="s">
        <v>89</v>
      </c>
      <c r="C68" t="s">
        <v>221</v>
      </c>
      <c r="D68" t="s">
        <v>92</v>
      </c>
      <c r="E68" t="s">
        <v>93</v>
      </c>
      <c r="F68">
        <v>7</v>
      </c>
      <c r="G68">
        <v>5</v>
      </c>
      <c r="H68">
        <v>1970</v>
      </c>
      <c r="I68">
        <v>1989</v>
      </c>
      <c r="J68" t="s">
        <v>119</v>
      </c>
      <c r="K68" t="s">
        <v>98</v>
      </c>
      <c r="L68">
        <v>1947</v>
      </c>
      <c r="M68" t="s">
        <v>98</v>
      </c>
      <c r="N68" t="s">
        <v>98</v>
      </c>
      <c r="O68">
        <v>576</v>
      </c>
      <c r="P68" t="s">
        <v>104</v>
      </c>
      <c r="Q68" t="s">
        <v>111</v>
      </c>
      <c r="R68">
        <v>180000</v>
      </c>
    </row>
    <row r="69" spans="1:18">
      <c r="A69">
        <v>10665</v>
      </c>
      <c r="B69" t="s">
        <v>209</v>
      </c>
      <c r="C69" t="s">
        <v>91</v>
      </c>
      <c r="D69" t="s">
        <v>92</v>
      </c>
      <c r="E69" t="s">
        <v>93</v>
      </c>
      <c r="F69">
        <v>7</v>
      </c>
      <c r="G69">
        <v>5</v>
      </c>
      <c r="H69">
        <v>2003</v>
      </c>
      <c r="I69">
        <v>2003</v>
      </c>
      <c r="J69" t="s">
        <v>119</v>
      </c>
      <c r="K69" t="s">
        <v>98</v>
      </c>
      <c r="L69">
        <v>1453</v>
      </c>
      <c r="M69" t="s">
        <v>126</v>
      </c>
      <c r="N69" t="s">
        <v>119</v>
      </c>
      <c r="O69">
        <v>558</v>
      </c>
      <c r="P69" t="s">
        <v>104</v>
      </c>
      <c r="Q69" t="s">
        <v>111</v>
      </c>
      <c r="R69">
        <v>226000</v>
      </c>
    </row>
    <row r="70" spans="1:18">
      <c r="A70">
        <v>4608</v>
      </c>
      <c r="B70" t="s">
        <v>188</v>
      </c>
      <c r="C70" t="s">
        <v>182</v>
      </c>
      <c r="D70" t="s">
        <v>92</v>
      </c>
      <c r="E70" t="s">
        <v>93</v>
      </c>
      <c r="F70">
        <v>4</v>
      </c>
      <c r="G70">
        <v>6</v>
      </c>
      <c r="H70">
        <v>1945</v>
      </c>
      <c r="I70">
        <v>1950</v>
      </c>
      <c r="J70" t="s">
        <v>98</v>
      </c>
      <c r="K70" t="s">
        <v>98</v>
      </c>
      <c r="L70">
        <v>747</v>
      </c>
      <c r="M70" t="s">
        <v>98</v>
      </c>
      <c r="N70" t="s">
        <v>98</v>
      </c>
      <c r="O70">
        <v>220</v>
      </c>
      <c r="P70" t="s">
        <v>104</v>
      </c>
      <c r="Q70" t="s">
        <v>111</v>
      </c>
      <c r="R70">
        <v>80000</v>
      </c>
    </row>
    <row r="71" spans="1:18">
      <c r="A71">
        <v>15593</v>
      </c>
      <c r="B71" t="s">
        <v>199</v>
      </c>
      <c r="C71" t="s">
        <v>91</v>
      </c>
      <c r="D71" t="s">
        <v>92</v>
      </c>
      <c r="E71" t="s">
        <v>176</v>
      </c>
      <c r="F71">
        <v>7</v>
      </c>
      <c r="G71">
        <v>4</v>
      </c>
      <c r="H71">
        <v>1953</v>
      </c>
      <c r="I71">
        <v>1953</v>
      </c>
      <c r="J71" t="s">
        <v>98</v>
      </c>
      <c r="K71" t="s">
        <v>98</v>
      </c>
      <c r="L71">
        <v>1304</v>
      </c>
      <c r="M71" t="s">
        <v>98</v>
      </c>
      <c r="N71" t="s">
        <v>98</v>
      </c>
      <c r="O71">
        <v>667</v>
      </c>
      <c r="P71" t="s">
        <v>104</v>
      </c>
      <c r="Q71" t="s">
        <v>111</v>
      </c>
      <c r="R71">
        <v>225000</v>
      </c>
    </row>
    <row r="72" spans="1:18">
      <c r="A72">
        <v>13651</v>
      </c>
      <c r="B72" t="s">
        <v>89</v>
      </c>
      <c r="C72" t="s">
        <v>91</v>
      </c>
      <c r="D72" t="s">
        <v>92</v>
      </c>
      <c r="E72" t="s">
        <v>93</v>
      </c>
      <c r="F72">
        <v>7</v>
      </c>
      <c r="G72">
        <v>6</v>
      </c>
      <c r="H72">
        <v>1973</v>
      </c>
      <c r="I72">
        <v>1973</v>
      </c>
      <c r="J72" t="s">
        <v>119</v>
      </c>
      <c r="K72" t="s">
        <v>98</v>
      </c>
      <c r="L72">
        <v>2223</v>
      </c>
      <c r="M72" t="s">
        <v>126</v>
      </c>
      <c r="N72" t="s">
        <v>98</v>
      </c>
      <c r="O72">
        <v>516</v>
      </c>
      <c r="P72" t="s">
        <v>104</v>
      </c>
      <c r="Q72" t="s">
        <v>111</v>
      </c>
      <c r="R72">
        <v>244000</v>
      </c>
    </row>
    <row r="73" spans="1:18">
      <c r="A73">
        <v>7599</v>
      </c>
      <c r="B73" t="s">
        <v>217</v>
      </c>
      <c r="C73" t="s">
        <v>91</v>
      </c>
      <c r="D73" t="s">
        <v>92</v>
      </c>
      <c r="E73" t="s">
        <v>93</v>
      </c>
      <c r="F73">
        <v>4</v>
      </c>
      <c r="G73">
        <v>6</v>
      </c>
      <c r="H73">
        <v>1982</v>
      </c>
      <c r="I73">
        <v>2006</v>
      </c>
      <c r="J73" t="s">
        <v>98</v>
      </c>
      <c r="K73" t="s">
        <v>98</v>
      </c>
      <c r="L73">
        <v>845</v>
      </c>
      <c r="M73" t="s">
        <v>98</v>
      </c>
      <c r="N73" t="s">
        <v>98</v>
      </c>
      <c r="O73">
        <v>360</v>
      </c>
      <c r="P73" t="s">
        <v>104</v>
      </c>
      <c r="Q73" t="s">
        <v>111</v>
      </c>
      <c r="R73">
        <v>129500</v>
      </c>
    </row>
    <row r="74" spans="1:18">
      <c r="A74">
        <v>10141</v>
      </c>
      <c r="B74" t="s">
        <v>121</v>
      </c>
      <c r="C74" t="s">
        <v>91</v>
      </c>
      <c r="D74" t="s">
        <v>92</v>
      </c>
      <c r="E74" t="s">
        <v>122</v>
      </c>
      <c r="F74">
        <v>7</v>
      </c>
      <c r="G74">
        <v>5</v>
      </c>
      <c r="H74">
        <v>1998</v>
      </c>
      <c r="I74">
        <v>1998</v>
      </c>
      <c r="J74" t="s">
        <v>119</v>
      </c>
      <c r="K74" t="s">
        <v>98</v>
      </c>
      <c r="L74">
        <v>832</v>
      </c>
      <c r="M74" t="s">
        <v>119</v>
      </c>
      <c r="N74" t="s">
        <v>98</v>
      </c>
      <c r="O74">
        <v>427</v>
      </c>
      <c r="P74" t="s">
        <v>104</v>
      </c>
      <c r="Q74" t="s">
        <v>111</v>
      </c>
      <c r="R74">
        <v>185000</v>
      </c>
    </row>
    <row r="75" spans="1:18">
      <c r="A75">
        <v>10200</v>
      </c>
      <c r="B75" t="s">
        <v>89</v>
      </c>
      <c r="C75" t="s">
        <v>91</v>
      </c>
      <c r="D75" t="s">
        <v>92</v>
      </c>
      <c r="E75" t="s">
        <v>93</v>
      </c>
      <c r="F75">
        <v>5</v>
      </c>
      <c r="G75">
        <v>7</v>
      </c>
      <c r="H75">
        <v>1954</v>
      </c>
      <c r="I75">
        <v>2003</v>
      </c>
      <c r="J75" t="s">
        <v>98</v>
      </c>
      <c r="K75" t="s">
        <v>98</v>
      </c>
      <c r="L75">
        <v>1086</v>
      </c>
      <c r="M75" t="s">
        <v>119</v>
      </c>
      <c r="N75" t="s">
        <v>98</v>
      </c>
      <c r="O75">
        <v>490</v>
      </c>
      <c r="P75" t="s">
        <v>104</v>
      </c>
      <c r="Q75" t="s">
        <v>111</v>
      </c>
      <c r="R75">
        <v>144900</v>
      </c>
    </row>
    <row r="76" spans="1:18">
      <c r="A76">
        <v>5790</v>
      </c>
      <c r="B76" t="s">
        <v>188</v>
      </c>
      <c r="C76" t="s">
        <v>91</v>
      </c>
      <c r="D76" t="s">
        <v>92</v>
      </c>
      <c r="E76" t="s">
        <v>122</v>
      </c>
      <c r="F76">
        <v>3</v>
      </c>
      <c r="G76">
        <v>6</v>
      </c>
      <c r="H76">
        <v>1915</v>
      </c>
      <c r="I76">
        <v>1950</v>
      </c>
      <c r="J76" t="s">
        <v>139</v>
      </c>
      <c r="K76" t="s">
        <v>98</v>
      </c>
      <c r="L76">
        <v>840</v>
      </c>
      <c r="M76" t="s">
        <v>119</v>
      </c>
      <c r="N76" t="s">
        <v>98</v>
      </c>
      <c r="O76">
        <v>379</v>
      </c>
      <c r="P76" t="s">
        <v>104</v>
      </c>
      <c r="Q76" t="s">
        <v>111</v>
      </c>
      <c r="R76">
        <v>107400</v>
      </c>
    </row>
    <row r="77" spans="1:18">
      <c r="A77">
        <v>1596</v>
      </c>
      <c r="B77" t="s">
        <v>219</v>
      </c>
      <c r="C77" t="s">
        <v>91</v>
      </c>
      <c r="D77" t="s">
        <v>142</v>
      </c>
      <c r="E77" t="s">
        <v>158</v>
      </c>
      <c r="F77">
        <v>4</v>
      </c>
      <c r="G77">
        <v>5</v>
      </c>
      <c r="H77">
        <v>1973</v>
      </c>
      <c r="I77">
        <v>1973</v>
      </c>
      <c r="J77" t="s">
        <v>119</v>
      </c>
      <c r="K77" t="s">
        <v>98</v>
      </c>
      <c r="L77">
        <v>462</v>
      </c>
      <c r="M77" t="s">
        <v>98</v>
      </c>
      <c r="N77" t="s">
        <v>98</v>
      </c>
      <c r="O77">
        <v>297</v>
      </c>
      <c r="P77" t="s">
        <v>104</v>
      </c>
      <c r="Q77" t="s">
        <v>111</v>
      </c>
      <c r="R77">
        <v>91000</v>
      </c>
    </row>
    <row r="78" spans="1:18">
      <c r="A78">
        <v>8475</v>
      </c>
      <c r="B78" t="s">
        <v>89</v>
      </c>
      <c r="C78" t="s">
        <v>91</v>
      </c>
      <c r="D78" t="s">
        <v>92</v>
      </c>
      <c r="E78" t="s">
        <v>93</v>
      </c>
      <c r="F78">
        <v>4</v>
      </c>
      <c r="G78">
        <v>7</v>
      </c>
      <c r="H78">
        <v>1956</v>
      </c>
      <c r="I78">
        <v>1956</v>
      </c>
      <c r="J78" t="s">
        <v>98</v>
      </c>
      <c r="K78" t="s">
        <v>98</v>
      </c>
      <c r="L78">
        <v>952</v>
      </c>
      <c r="M78" t="s">
        <v>126</v>
      </c>
      <c r="N78" t="s">
        <v>98</v>
      </c>
      <c r="O78">
        <v>283</v>
      </c>
      <c r="P78" t="s">
        <v>104</v>
      </c>
      <c r="Q78" t="s">
        <v>111</v>
      </c>
      <c r="R78">
        <v>135750</v>
      </c>
    </row>
    <row r="79" spans="1:18">
      <c r="A79">
        <v>8635</v>
      </c>
      <c r="B79" t="s">
        <v>197</v>
      </c>
      <c r="C79" t="s">
        <v>91</v>
      </c>
      <c r="D79" t="s">
        <v>92</v>
      </c>
      <c r="E79" t="s">
        <v>176</v>
      </c>
      <c r="F79">
        <v>5</v>
      </c>
      <c r="G79">
        <v>5</v>
      </c>
      <c r="H79">
        <v>1948</v>
      </c>
      <c r="I79">
        <v>2001</v>
      </c>
      <c r="J79" t="s">
        <v>98</v>
      </c>
      <c r="K79" t="s">
        <v>98</v>
      </c>
      <c r="L79">
        <v>672</v>
      </c>
      <c r="M79" t="s">
        <v>98</v>
      </c>
      <c r="N79" t="s">
        <v>98</v>
      </c>
      <c r="O79">
        <v>240</v>
      </c>
      <c r="P79" t="s">
        <v>104</v>
      </c>
      <c r="Q79" t="s">
        <v>111</v>
      </c>
      <c r="R79">
        <v>127000</v>
      </c>
    </row>
    <row r="80" spans="1:18">
      <c r="A80">
        <v>10778</v>
      </c>
      <c r="B80" t="s">
        <v>169</v>
      </c>
      <c r="C80" t="s">
        <v>91</v>
      </c>
      <c r="D80" t="s">
        <v>179</v>
      </c>
      <c r="E80" t="s">
        <v>93</v>
      </c>
      <c r="F80">
        <v>4</v>
      </c>
      <c r="G80">
        <v>5</v>
      </c>
      <c r="H80">
        <v>1968</v>
      </c>
      <c r="I80">
        <v>1968</v>
      </c>
      <c r="J80" t="s">
        <v>98</v>
      </c>
      <c r="K80" t="s">
        <v>98</v>
      </c>
      <c r="L80">
        <v>1768</v>
      </c>
      <c r="M80" t="s">
        <v>98</v>
      </c>
      <c r="N80" t="s">
        <v>98</v>
      </c>
      <c r="O80">
        <v>0</v>
      </c>
      <c r="P80" t="s">
        <v>104</v>
      </c>
      <c r="Q80" t="s">
        <v>111</v>
      </c>
      <c r="R80">
        <v>136500</v>
      </c>
    </row>
    <row r="81" spans="1:18">
      <c r="A81">
        <v>10440</v>
      </c>
      <c r="B81" t="s">
        <v>188</v>
      </c>
      <c r="C81" t="s">
        <v>91</v>
      </c>
      <c r="D81" t="s">
        <v>92</v>
      </c>
      <c r="E81" t="s">
        <v>122</v>
      </c>
      <c r="F81">
        <v>5</v>
      </c>
      <c r="G81">
        <v>6</v>
      </c>
      <c r="H81">
        <v>1910</v>
      </c>
      <c r="I81">
        <v>1981</v>
      </c>
      <c r="J81" t="s">
        <v>98</v>
      </c>
      <c r="K81" t="s">
        <v>98</v>
      </c>
      <c r="L81">
        <v>440</v>
      </c>
      <c r="M81" t="s">
        <v>119</v>
      </c>
      <c r="N81" t="s">
        <v>98</v>
      </c>
      <c r="O81">
        <v>440</v>
      </c>
      <c r="P81" t="s">
        <v>104</v>
      </c>
      <c r="Q81" t="s">
        <v>111</v>
      </c>
      <c r="R81">
        <v>110000</v>
      </c>
    </row>
    <row r="82" spans="1:18">
      <c r="A82">
        <v>13000</v>
      </c>
      <c r="B82" t="s">
        <v>89</v>
      </c>
      <c r="C82" t="s">
        <v>91</v>
      </c>
      <c r="D82" t="s">
        <v>92</v>
      </c>
      <c r="E82" t="s">
        <v>122</v>
      </c>
      <c r="F82">
        <v>6</v>
      </c>
      <c r="G82">
        <v>6</v>
      </c>
      <c r="H82">
        <v>1968</v>
      </c>
      <c r="I82">
        <v>1968</v>
      </c>
      <c r="J82" t="s">
        <v>119</v>
      </c>
      <c r="K82" t="s">
        <v>98</v>
      </c>
      <c r="L82">
        <v>896</v>
      </c>
      <c r="M82" t="s">
        <v>98</v>
      </c>
      <c r="N82" t="s">
        <v>119</v>
      </c>
      <c r="O82">
        <v>509</v>
      </c>
      <c r="P82" t="s">
        <v>104</v>
      </c>
      <c r="Q82" t="s">
        <v>111</v>
      </c>
      <c r="R82">
        <v>193500</v>
      </c>
    </row>
    <row r="83" spans="1:18">
      <c r="A83">
        <v>4500</v>
      </c>
      <c r="B83" t="s">
        <v>217</v>
      </c>
      <c r="C83" t="s">
        <v>91</v>
      </c>
      <c r="D83" t="s">
        <v>129</v>
      </c>
      <c r="E83" t="s">
        <v>93</v>
      </c>
      <c r="F83">
        <v>6</v>
      </c>
      <c r="G83">
        <v>5</v>
      </c>
      <c r="H83">
        <v>1998</v>
      </c>
      <c r="I83">
        <v>1998</v>
      </c>
      <c r="J83" t="s">
        <v>126</v>
      </c>
      <c r="K83" t="s">
        <v>119</v>
      </c>
      <c r="L83">
        <v>1237</v>
      </c>
      <c r="M83" t="s">
        <v>126</v>
      </c>
      <c r="N83" t="s">
        <v>98</v>
      </c>
      <c r="O83">
        <v>405</v>
      </c>
      <c r="P83" t="s">
        <v>104</v>
      </c>
      <c r="Q83" t="s">
        <v>111</v>
      </c>
      <c r="R83">
        <v>153500</v>
      </c>
    </row>
    <row r="84" spans="1:18">
      <c r="A84">
        <v>10206</v>
      </c>
      <c r="B84" t="s">
        <v>163</v>
      </c>
      <c r="C84" t="s">
        <v>91</v>
      </c>
      <c r="D84" t="s">
        <v>92</v>
      </c>
      <c r="E84" t="s">
        <v>93</v>
      </c>
      <c r="F84">
        <v>8</v>
      </c>
      <c r="G84">
        <v>5</v>
      </c>
      <c r="H84">
        <v>2007</v>
      </c>
      <c r="I84">
        <v>2007</v>
      </c>
      <c r="J84" t="s">
        <v>119</v>
      </c>
      <c r="K84" t="s">
        <v>98</v>
      </c>
      <c r="L84">
        <v>1563</v>
      </c>
      <c r="M84" t="s">
        <v>126</v>
      </c>
      <c r="N84" t="s">
        <v>119</v>
      </c>
      <c r="O84">
        <v>758</v>
      </c>
      <c r="P84" t="s">
        <v>104</v>
      </c>
      <c r="Q84" t="s">
        <v>111</v>
      </c>
      <c r="R84">
        <v>245000</v>
      </c>
    </row>
    <row r="85" spans="1:18">
      <c r="A85">
        <v>8892</v>
      </c>
      <c r="B85" t="s">
        <v>89</v>
      </c>
      <c r="C85" t="s">
        <v>91</v>
      </c>
      <c r="D85" t="s">
        <v>92</v>
      </c>
      <c r="E85" t="s">
        <v>93</v>
      </c>
      <c r="F85">
        <v>5</v>
      </c>
      <c r="G85">
        <v>5</v>
      </c>
      <c r="H85">
        <v>1960</v>
      </c>
      <c r="I85">
        <v>1960</v>
      </c>
      <c r="J85" t="s">
        <v>98</v>
      </c>
      <c r="K85" t="s">
        <v>98</v>
      </c>
      <c r="L85">
        <v>1065</v>
      </c>
      <c r="M85" t="s">
        <v>119</v>
      </c>
      <c r="N85" t="s">
        <v>98</v>
      </c>
      <c r="O85">
        <v>461</v>
      </c>
      <c r="P85" t="s">
        <v>104</v>
      </c>
      <c r="Q85" t="s">
        <v>111</v>
      </c>
      <c r="R85">
        <v>126500</v>
      </c>
    </row>
    <row r="86" spans="1:18">
      <c r="A86">
        <v>8530</v>
      </c>
      <c r="B86" t="s">
        <v>121</v>
      </c>
      <c r="C86" t="s">
        <v>91</v>
      </c>
      <c r="D86" t="s">
        <v>92</v>
      </c>
      <c r="E86" t="s">
        <v>158</v>
      </c>
      <c r="F86">
        <v>7</v>
      </c>
      <c r="G86">
        <v>5</v>
      </c>
      <c r="H86">
        <v>1995</v>
      </c>
      <c r="I86">
        <v>1996</v>
      </c>
      <c r="J86" t="s">
        <v>119</v>
      </c>
      <c r="K86" t="s">
        <v>98</v>
      </c>
      <c r="L86">
        <v>384</v>
      </c>
      <c r="M86" t="s">
        <v>119</v>
      </c>
      <c r="N86" t="s">
        <v>98</v>
      </c>
      <c r="O86">
        <v>400</v>
      </c>
      <c r="P86" t="s">
        <v>104</v>
      </c>
      <c r="Q86" t="s">
        <v>111</v>
      </c>
      <c r="R86">
        <v>168500</v>
      </c>
    </row>
    <row r="87" spans="1:18">
      <c r="A87">
        <v>16059</v>
      </c>
      <c r="B87" t="s">
        <v>162</v>
      </c>
      <c r="C87" t="s">
        <v>91</v>
      </c>
      <c r="D87" t="s">
        <v>92</v>
      </c>
      <c r="E87" t="s">
        <v>122</v>
      </c>
      <c r="F87">
        <v>8</v>
      </c>
      <c r="G87">
        <v>5</v>
      </c>
      <c r="H87">
        <v>1991</v>
      </c>
      <c r="I87">
        <v>1992</v>
      </c>
      <c r="J87" t="s">
        <v>119</v>
      </c>
      <c r="K87" t="s">
        <v>98</v>
      </c>
      <c r="L87">
        <v>1288</v>
      </c>
      <c r="M87" t="s">
        <v>126</v>
      </c>
      <c r="N87" t="s">
        <v>119</v>
      </c>
      <c r="O87">
        <v>462</v>
      </c>
      <c r="P87" t="s">
        <v>104</v>
      </c>
      <c r="Q87" t="s">
        <v>111</v>
      </c>
      <c r="R87">
        <v>260000</v>
      </c>
    </row>
    <row r="88" spans="1:18">
      <c r="A88">
        <v>11911</v>
      </c>
      <c r="B88" t="s">
        <v>121</v>
      </c>
      <c r="C88" t="s">
        <v>91</v>
      </c>
      <c r="D88" t="s">
        <v>92</v>
      </c>
      <c r="E88" t="s">
        <v>122</v>
      </c>
      <c r="F88">
        <v>6</v>
      </c>
      <c r="G88">
        <v>5</v>
      </c>
      <c r="H88">
        <v>2005</v>
      </c>
      <c r="I88">
        <v>2005</v>
      </c>
      <c r="J88" t="s">
        <v>119</v>
      </c>
      <c r="K88" t="s">
        <v>98</v>
      </c>
      <c r="L88">
        <v>684</v>
      </c>
      <c r="M88" t="s">
        <v>126</v>
      </c>
      <c r="N88" t="s">
        <v>119</v>
      </c>
      <c r="O88">
        <v>400</v>
      </c>
      <c r="P88" t="s">
        <v>104</v>
      </c>
      <c r="Q88" t="s">
        <v>111</v>
      </c>
      <c r="R88">
        <v>174000</v>
      </c>
    </row>
    <row r="89" spans="1:18">
      <c r="A89">
        <v>3951</v>
      </c>
      <c r="B89" t="s">
        <v>163</v>
      </c>
      <c r="C89" t="s">
        <v>91</v>
      </c>
      <c r="D89" t="s">
        <v>129</v>
      </c>
      <c r="E89" t="s">
        <v>122</v>
      </c>
      <c r="F89">
        <v>6</v>
      </c>
      <c r="G89">
        <v>5</v>
      </c>
      <c r="H89">
        <v>2009</v>
      </c>
      <c r="I89">
        <v>2009</v>
      </c>
      <c r="J89" t="s">
        <v>119</v>
      </c>
      <c r="K89" t="s">
        <v>98</v>
      </c>
      <c r="L89">
        <v>612</v>
      </c>
      <c r="M89" t="s">
        <v>126</v>
      </c>
      <c r="N89" t="s">
        <v>119</v>
      </c>
      <c r="O89">
        <v>528</v>
      </c>
      <c r="P89" t="s">
        <v>104</v>
      </c>
      <c r="Q89" t="s">
        <v>150</v>
      </c>
      <c r="R89">
        <v>164500</v>
      </c>
    </row>
    <row r="90" spans="1:18">
      <c r="A90">
        <v>8470</v>
      </c>
      <c r="B90" t="s">
        <v>214</v>
      </c>
      <c r="C90" t="s">
        <v>90</v>
      </c>
      <c r="D90" t="s">
        <v>92</v>
      </c>
      <c r="E90" t="s">
        <v>176</v>
      </c>
      <c r="F90">
        <v>3</v>
      </c>
      <c r="G90">
        <v>2</v>
      </c>
      <c r="H90">
        <v>1915</v>
      </c>
      <c r="I90">
        <v>1982</v>
      </c>
      <c r="J90" t="s">
        <v>98</v>
      </c>
      <c r="K90" t="s">
        <v>139</v>
      </c>
      <c r="L90">
        <v>1013</v>
      </c>
      <c r="M90" t="s">
        <v>98</v>
      </c>
      <c r="N90" t="s">
        <v>139</v>
      </c>
      <c r="O90">
        <v>0</v>
      </c>
      <c r="P90" t="s">
        <v>167</v>
      </c>
      <c r="Q90" t="s">
        <v>172</v>
      </c>
      <c r="R90">
        <v>85000</v>
      </c>
    </row>
    <row r="91" spans="1:18">
      <c r="A91">
        <v>8070</v>
      </c>
      <c r="B91" t="s">
        <v>209</v>
      </c>
      <c r="C91" t="s">
        <v>91</v>
      </c>
      <c r="D91" t="s">
        <v>92</v>
      </c>
      <c r="E91" t="s">
        <v>93</v>
      </c>
      <c r="F91">
        <v>4</v>
      </c>
      <c r="G91">
        <v>5</v>
      </c>
      <c r="H91">
        <v>1994</v>
      </c>
      <c r="I91">
        <v>1995</v>
      </c>
      <c r="J91" t="s">
        <v>119</v>
      </c>
      <c r="K91" t="s">
        <v>98</v>
      </c>
      <c r="L91">
        <v>990</v>
      </c>
      <c r="M91" t="s">
        <v>126</v>
      </c>
      <c r="N91" t="s">
        <v>98</v>
      </c>
      <c r="O91">
        <v>0</v>
      </c>
      <c r="P91" t="s">
        <v>104</v>
      </c>
      <c r="Q91" t="s">
        <v>111</v>
      </c>
      <c r="R91">
        <v>123600</v>
      </c>
    </row>
    <row r="92" spans="1:18">
      <c r="A92">
        <v>7200</v>
      </c>
      <c r="B92" t="s">
        <v>89</v>
      </c>
      <c r="C92" t="s">
        <v>91</v>
      </c>
      <c r="D92" t="s">
        <v>92</v>
      </c>
      <c r="E92" t="s">
        <v>93</v>
      </c>
      <c r="F92">
        <v>4</v>
      </c>
      <c r="G92">
        <v>5</v>
      </c>
      <c r="H92">
        <v>1950</v>
      </c>
      <c r="I92">
        <v>1950</v>
      </c>
      <c r="J92" t="s">
        <v>83</v>
      </c>
      <c r="K92" t="s">
        <v>83</v>
      </c>
      <c r="L92">
        <v>0</v>
      </c>
      <c r="M92" t="s">
        <v>98</v>
      </c>
      <c r="N92" t="s">
        <v>98</v>
      </c>
      <c r="O92">
        <v>420</v>
      </c>
      <c r="P92" t="s">
        <v>104</v>
      </c>
      <c r="Q92" t="s">
        <v>111</v>
      </c>
      <c r="R92">
        <v>109900</v>
      </c>
    </row>
    <row r="93" spans="1:18">
      <c r="A93">
        <v>8500</v>
      </c>
      <c r="B93" t="s">
        <v>89</v>
      </c>
      <c r="C93" t="s">
        <v>91</v>
      </c>
      <c r="D93" t="s">
        <v>92</v>
      </c>
      <c r="E93" t="s">
        <v>93</v>
      </c>
      <c r="F93">
        <v>5</v>
      </c>
      <c r="G93">
        <v>3</v>
      </c>
      <c r="H93">
        <v>1961</v>
      </c>
      <c r="I93">
        <v>1961</v>
      </c>
      <c r="J93" t="s">
        <v>98</v>
      </c>
      <c r="K93" t="s">
        <v>98</v>
      </c>
      <c r="L93">
        <v>1235</v>
      </c>
      <c r="M93" t="s">
        <v>98</v>
      </c>
      <c r="N93" t="s">
        <v>98</v>
      </c>
      <c r="O93">
        <v>480</v>
      </c>
      <c r="P93" t="s">
        <v>104</v>
      </c>
      <c r="Q93" t="s">
        <v>172</v>
      </c>
      <c r="R93">
        <v>98600</v>
      </c>
    </row>
    <row r="94" spans="1:18">
      <c r="A94">
        <v>13360</v>
      </c>
      <c r="B94" t="s">
        <v>212</v>
      </c>
      <c r="C94" t="s">
        <v>91</v>
      </c>
      <c r="D94" t="s">
        <v>92</v>
      </c>
      <c r="E94" t="s">
        <v>93</v>
      </c>
      <c r="F94">
        <v>5</v>
      </c>
      <c r="G94">
        <v>7</v>
      </c>
      <c r="H94">
        <v>1921</v>
      </c>
      <c r="I94">
        <v>2006</v>
      </c>
      <c r="J94" t="s">
        <v>119</v>
      </c>
      <c r="K94" t="s">
        <v>98</v>
      </c>
      <c r="L94">
        <v>876</v>
      </c>
      <c r="M94" t="s">
        <v>126</v>
      </c>
      <c r="N94" t="s">
        <v>98</v>
      </c>
      <c r="O94">
        <v>432</v>
      </c>
      <c r="P94" t="s">
        <v>104</v>
      </c>
      <c r="Q94" t="s">
        <v>111</v>
      </c>
      <c r="R94">
        <v>163500</v>
      </c>
    </row>
    <row r="95" spans="1:18">
      <c r="A95">
        <v>7200</v>
      </c>
      <c r="B95" t="s">
        <v>188</v>
      </c>
      <c r="C95" t="s">
        <v>91</v>
      </c>
      <c r="D95" t="s">
        <v>186</v>
      </c>
      <c r="E95" t="s">
        <v>198</v>
      </c>
      <c r="F95">
        <v>6</v>
      </c>
      <c r="G95">
        <v>6</v>
      </c>
      <c r="H95">
        <v>1910</v>
      </c>
      <c r="I95">
        <v>1998</v>
      </c>
      <c r="J95" t="s">
        <v>98</v>
      </c>
      <c r="K95" t="s">
        <v>139</v>
      </c>
      <c r="L95">
        <v>1214</v>
      </c>
      <c r="M95" t="s">
        <v>126</v>
      </c>
      <c r="N95" t="s">
        <v>98</v>
      </c>
      <c r="O95">
        <v>506</v>
      </c>
      <c r="P95" t="s">
        <v>104</v>
      </c>
      <c r="Q95" t="s">
        <v>111</v>
      </c>
      <c r="R95">
        <v>133900</v>
      </c>
    </row>
    <row r="96" spans="1:18">
      <c r="A96">
        <v>9337</v>
      </c>
      <c r="B96" t="s">
        <v>209</v>
      </c>
      <c r="C96" t="s">
        <v>91</v>
      </c>
      <c r="D96" t="s">
        <v>92</v>
      </c>
      <c r="E96" t="s">
        <v>122</v>
      </c>
      <c r="F96">
        <v>6</v>
      </c>
      <c r="G96">
        <v>5</v>
      </c>
      <c r="H96">
        <v>1997</v>
      </c>
      <c r="I96">
        <v>1997</v>
      </c>
      <c r="J96" t="s">
        <v>119</v>
      </c>
      <c r="K96" t="s">
        <v>98</v>
      </c>
      <c r="L96">
        <v>824</v>
      </c>
      <c r="M96" t="s">
        <v>126</v>
      </c>
      <c r="N96" t="s">
        <v>119</v>
      </c>
      <c r="O96">
        <v>684</v>
      </c>
      <c r="P96" t="s">
        <v>104</v>
      </c>
      <c r="Q96" t="s">
        <v>111</v>
      </c>
      <c r="R96">
        <v>204750</v>
      </c>
    </row>
    <row r="97" spans="1:18">
      <c r="A97">
        <v>9765</v>
      </c>
      <c r="B97" t="s">
        <v>121</v>
      </c>
      <c r="C97" t="s">
        <v>91</v>
      </c>
      <c r="D97" t="s">
        <v>92</v>
      </c>
      <c r="E97" t="s">
        <v>122</v>
      </c>
      <c r="F97">
        <v>6</v>
      </c>
      <c r="G97">
        <v>8</v>
      </c>
      <c r="H97">
        <v>1993</v>
      </c>
      <c r="I97">
        <v>1993</v>
      </c>
      <c r="J97" t="s">
        <v>119</v>
      </c>
      <c r="K97" t="s">
        <v>119</v>
      </c>
      <c r="L97">
        <v>680</v>
      </c>
      <c r="M97" t="s">
        <v>119</v>
      </c>
      <c r="N97" t="s">
        <v>98</v>
      </c>
      <c r="O97">
        <v>420</v>
      </c>
      <c r="P97" t="s">
        <v>104</v>
      </c>
      <c r="Q97" t="s">
        <v>111</v>
      </c>
      <c r="R97">
        <v>185000</v>
      </c>
    </row>
    <row r="98" spans="1:18">
      <c r="A98">
        <v>10264</v>
      </c>
      <c r="B98" t="s">
        <v>209</v>
      </c>
      <c r="C98" t="s">
        <v>91</v>
      </c>
      <c r="D98" t="s">
        <v>92</v>
      </c>
      <c r="E98" t="s">
        <v>93</v>
      </c>
      <c r="F98">
        <v>7</v>
      </c>
      <c r="G98">
        <v>5</v>
      </c>
      <c r="H98">
        <v>1999</v>
      </c>
      <c r="I98">
        <v>1999</v>
      </c>
      <c r="J98" t="s">
        <v>119</v>
      </c>
      <c r="K98" t="s">
        <v>98</v>
      </c>
      <c r="L98">
        <v>1588</v>
      </c>
      <c r="M98" t="s">
        <v>126</v>
      </c>
      <c r="N98" t="s">
        <v>119</v>
      </c>
      <c r="O98">
        <v>472</v>
      </c>
      <c r="P98" t="s">
        <v>104</v>
      </c>
      <c r="Q98" t="s">
        <v>111</v>
      </c>
      <c r="R98">
        <v>214000</v>
      </c>
    </row>
    <row r="99" spans="1:18">
      <c r="A99">
        <v>10921</v>
      </c>
      <c r="B99" t="s">
        <v>206</v>
      </c>
      <c r="C99" t="s">
        <v>91</v>
      </c>
      <c r="D99" t="s">
        <v>92</v>
      </c>
      <c r="E99" t="s">
        <v>93</v>
      </c>
      <c r="F99">
        <v>4</v>
      </c>
      <c r="G99">
        <v>5</v>
      </c>
      <c r="H99">
        <v>1965</v>
      </c>
      <c r="I99">
        <v>1965</v>
      </c>
      <c r="J99" t="s">
        <v>98</v>
      </c>
      <c r="K99" t="s">
        <v>98</v>
      </c>
      <c r="L99">
        <v>960</v>
      </c>
      <c r="M99" t="s">
        <v>98</v>
      </c>
      <c r="N99" t="s">
        <v>98</v>
      </c>
      <c r="O99">
        <v>432</v>
      </c>
      <c r="P99" t="s">
        <v>191</v>
      </c>
      <c r="Q99" t="s">
        <v>111</v>
      </c>
      <c r="R99">
        <v>94750</v>
      </c>
    </row>
    <row r="100" spans="1:18">
      <c r="A100">
        <v>10625</v>
      </c>
      <c r="B100" t="s">
        <v>206</v>
      </c>
      <c r="C100" t="s">
        <v>91</v>
      </c>
      <c r="D100" t="s">
        <v>92</v>
      </c>
      <c r="E100" t="s">
        <v>93</v>
      </c>
      <c r="F100">
        <v>5</v>
      </c>
      <c r="G100">
        <v>5</v>
      </c>
      <c r="H100">
        <v>1920</v>
      </c>
      <c r="I100">
        <v>1950</v>
      </c>
      <c r="J100" t="s">
        <v>98</v>
      </c>
      <c r="K100" t="s">
        <v>98</v>
      </c>
      <c r="L100">
        <v>458</v>
      </c>
      <c r="M100" t="s">
        <v>139</v>
      </c>
      <c r="N100" t="s">
        <v>98</v>
      </c>
      <c r="O100">
        <v>366</v>
      </c>
      <c r="P100" t="s">
        <v>104</v>
      </c>
      <c r="Q100" t="s">
        <v>172</v>
      </c>
      <c r="R100">
        <v>83000</v>
      </c>
    </row>
    <row r="101" spans="1:18">
      <c r="A101">
        <v>9320</v>
      </c>
      <c r="B101" t="s">
        <v>89</v>
      </c>
      <c r="C101" t="s">
        <v>91</v>
      </c>
      <c r="D101" t="s">
        <v>92</v>
      </c>
      <c r="E101" t="s">
        <v>93</v>
      </c>
      <c r="F101">
        <v>4</v>
      </c>
      <c r="G101">
        <v>5</v>
      </c>
      <c r="H101">
        <v>1959</v>
      </c>
      <c r="I101">
        <v>1959</v>
      </c>
      <c r="J101" t="s">
        <v>98</v>
      </c>
      <c r="K101" t="s">
        <v>98</v>
      </c>
      <c r="L101">
        <v>950</v>
      </c>
      <c r="M101" t="s">
        <v>139</v>
      </c>
      <c r="N101" t="s">
        <v>98</v>
      </c>
      <c r="O101">
        <v>0</v>
      </c>
      <c r="P101" t="s">
        <v>104</v>
      </c>
      <c r="Q101" t="s">
        <v>111</v>
      </c>
      <c r="R101">
        <v>128950</v>
      </c>
    </row>
    <row r="102" spans="1:18">
      <c r="A102">
        <v>10603</v>
      </c>
      <c r="B102" t="s">
        <v>175</v>
      </c>
      <c r="C102" t="s">
        <v>91</v>
      </c>
      <c r="D102" t="s">
        <v>92</v>
      </c>
      <c r="E102" t="s">
        <v>93</v>
      </c>
      <c r="F102">
        <v>6</v>
      </c>
      <c r="G102">
        <v>7</v>
      </c>
      <c r="H102">
        <v>1977</v>
      </c>
      <c r="I102">
        <v>2001</v>
      </c>
      <c r="J102" t="s">
        <v>98</v>
      </c>
      <c r="K102" t="s">
        <v>98</v>
      </c>
      <c r="L102">
        <v>1610</v>
      </c>
      <c r="M102" t="s">
        <v>119</v>
      </c>
      <c r="N102" t="s">
        <v>119</v>
      </c>
      <c r="O102">
        <v>480</v>
      </c>
      <c r="P102" t="s">
        <v>104</v>
      </c>
      <c r="Q102" t="s">
        <v>111</v>
      </c>
      <c r="R102">
        <v>205000</v>
      </c>
    </row>
    <row r="103" spans="1:18">
      <c r="A103">
        <v>9206</v>
      </c>
      <c r="B103" t="s">
        <v>165</v>
      </c>
      <c r="C103" t="s">
        <v>91</v>
      </c>
      <c r="D103" t="s">
        <v>92</v>
      </c>
      <c r="E103" t="s">
        <v>122</v>
      </c>
      <c r="F103">
        <v>6</v>
      </c>
      <c r="G103">
        <v>5</v>
      </c>
      <c r="H103">
        <v>1985</v>
      </c>
      <c r="I103">
        <v>1985</v>
      </c>
      <c r="J103" t="s">
        <v>119</v>
      </c>
      <c r="K103" t="s">
        <v>98</v>
      </c>
      <c r="L103">
        <v>741</v>
      </c>
      <c r="M103" t="s">
        <v>98</v>
      </c>
      <c r="N103" t="s">
        <v>119</v>
      </c>
      <c r="O103">
        <v>476</v>
      </c>
      <c r="P103" t="s">
        <v>104</v>
      </c>
      <c r="Q103" t="s">
        <v>111</v>
      </c>
      <c r="R103">
        <v>178000</v>
      </c>
    </row>
    <row r="104" spans="1:18">
      <c r="A104">
        <v>7018</v>
      </c>
      <c r="B104" t="s">
        <v>165</v>
      </c>
      <c r="C104" t="s">
        <v>91</v>
      </c>
      <c r="D104" t="s">
        <v>179</v>
      </c>
      <c r="E104" t="s">
        <v>93</v>
      </c>
      <c r="F104">
        <v>5</v>
      </c>
      <c r="G104">
        <v>5</v>
      </c>
      <c r="H104">
        <v>1979</v>
      </c>
      <c r="I104">
        <v>1979</v>
      </c>
      <c r="J104" t="s">
        <v>83</v>
      </c>
      <c r="K104" t="s">
        <v>83</v>
      </c>
      <c r="L104">
        <v>0</v>
      </c>
      <c r="M104" t="s">
        <v>98</v>
      </c>
      <c r="N104" t="s">
        <v>98</v>
      </c>
      <c r="O104">
        <v>410</v>
      </c>
      <c r="P104" t="s">
        <v>104</v>
      </c>
      <c r="Q104" t="s">
        <v>216</v>
      </c>
      <c r="R104">
        <v>118964</v>
      </c>
    </row>
    <row r="105" spans="1:18">
      <c r="A105">
        <v>10402</v>
      </c>
      <c r="B105" t="s">
        <v>209</v>
      </c>
      <c r="C105" t="s">
        <v>91</v>
      </c>
      <c r="D105" t="s">
        <v>92</v>
      </c>
      <c r="E105" t="s">
        <v>93</v>
      </c>
      <c r="F105">
        <v>7</v>
      </c>
      <c r="G105">
        <v>5</v>
      </c>
      <c r="H105">
        <v>2009</v>
      </c>
      <c r="I105">
        <v>2009</v>
      </c>
      <c r="J105" t="s">
        <v>119</v>
      </c>
      <c r="K105" t="s">
        <v>98</v>
      </c>
      <c r="L105">
        <v>1226</v>
      </c>
      <c r="M105" t="s">
        <v>126</v>
      </c>
      <c r="N105" t="s">
        <v>119</v>
      </c>
      <c r="O105">
        <v>740</v>
      </c>
      <c r="P105" t="s">
        <v>104</v>
      </c>
      <c r="Q105" t="s">
        <v>111</v>
      </c>
      <c r="R105">
        <v>198900</v>
      </c>
    </row>
    <row r="106" spans="1:18">
      <c r="A106">
        <v>7758</v>
      </c>
      <c r="B106" t="s">
        <v>214</v>
      </c>
      <c r="C106" t="s">
        <v>91</v>
      </c>
      <c r="D106" t="s">
        <v>92</v>
      </c>
      <c r="E106" t="s">
        <v>176</v>
      </c>
      <c r="F106">
        <v>7</v>
      </c>
      <c r="G106">
        <v>4</v>
      </c>
      <c r="H106">
        <v>1931</v>
      </c>
      <c r="I106">
        <v>1950</v>
      </c>
      <c r="J106" t="s">
        <v>98</v>
      </c>
      <c r="K106" t="s">
        <v>98</v>
      </c>
      <c r="L106">
        <v>1040</v>
      </c>
      <c r="M106" t="s">
        <v>126</v>
      </c>
      <c r="N106" t="s">
        <v>98</v>
      </c>
      <c r="O106">
        <v>240</v>
      </c>
      <c r="P106" t="s">
        <v>104</v>
      </c>
      <c r="Q106" t="s">
        <v>111</v>
      </c>
      <c r="R106">
        <v>169500</v>
      </c>
    </row>
    <row r="107" spans="1:18">
      <c r="A107">
        <v>9375</v>
      </c>
      <c r="B107" t="s">
        <v>163</v>
      </c>
      <c r="C107" t="s">
        <v>91</v>
      </c>
      <c r="D107" t="s">
        <v>92</v>
      </c>
      <c r="E107" t="s">
        <v>122</v>
      </c>
      <c r="F107">
        <v>8</v>
      </c>
      <c r="G107">
        <v>5</v>
      </c>
      <c r="H107">
        <v>2003</v>
      </c>
      <c r="I107">
        <v>2004</v>
      </c>
      <c r="J107" t="s">
        <v>126</v>
      </c>
      <c r="K107" t="s">
        <v>98</v>
      </c>
      <c r="L107">
        <v>1053</v>
      </c>
      <c r="M107" t="s">
        <v>126</v>
      </c>
      <c r="N107" t="s">
        <v>119</v>
      </c>
      <c r="O107">
        <v>648</v>
      </c>
      <c r="P107" t="s">
        <v>104</v>
      </c>
      <c r="Q107" t="s">
        <v>111</v>
      </c>
      <c r="R107">
        <v>250000</v>
      </c>
    </row>
    <row r="108" spans="1:18">
      <c r="A108">
        <v>10800</v>
      </c>
      <c r="B108" t="s">
        <v>188</v>
      </c>
      <c r="C108" t="s">
        <v>91</v>
      </c>
      <c r="D108" t="s">
        <v>92</v>
      </c>
      <c r="E108" t="s">
        <v>93</v>
      </c>
      <c r="F108">
        <v>4</v>
      </c>
      <c r="G108">
        <v>7</v>
      </c>
      <c r="H108">
        <v>1885</v>
      </c>
      <c r="I108">
        <v>1995</v>
      </c>
      <c r="J108" t="s">
        <v>139</v>
      </c>
      <c r="K108" t="s">
        <v>98</v>
      </c>
      <c r="L108">
        <v>641</v>
      </c>
      <c r="M108" t="s">
        <v>119</v>
      </c>
      <c r="N108" t="s">
        <v>98</v>
      </c>
      <c r="O108">
        <v>273</v>
      </c>
      <c r="P108" t="s">
        <v>167</v>
      </c>
      <c r="Q108" t="s">
        <v>111</v>
      </c>
      <c r="R108">
        <v>100000</v>
      </c>
    </row>
    <row r="109" spans="1:18">
      <c r="A109">
        <v>6000</v>
      </c>
      <c r="B109" t="s">
        <v>188</v>
      </c>
      <c r="C109" t="s">
        <v>91</v>
      </c>
      <c r="D109" t="s">
        <v>92</v>
      </c>
      <c r="E109" t="s">
        <v>93</v>
      </c>
      <c r="F109">
        <v>5</v>
      </c>
      <c r="G109">
        <v>5</v>
      </c>
      <c r="H109">
        <v>1948</v>
      </c>
      <c r="I109">
        <v>1950</v>
      </c>
      <c r="J109" t="s">
        <v>98</v>
      </c>
      <c r="K109" t="s">
        <v>98</v>
      </c>
      <c r="L109">
        <v>789</v>
      </c>
      <c r="M109" t="s">
        <v>126</v>
      </c>
      <c r="N109" t="s">
        <v>98</v>
      </c>
      <c r="O109">
        <v>250</v>
      </c>
      <c r="P109" t="s">
        <v>104</v>
      </c>
      <c r="Q109" t="s">
        <v>150</v>
      </c>
      <c r="R109">
        <v>115000</v>
      </c>
    </row>
    <row r="110" spans="1:18">
      <c r="A110">
        <v>8500</v>
      </c>
      <c r="B110" t="s">
        <v>214</v>
      </c>
      <c r="C110" t="s">
        <v>182</v>
      </c>
      <c r="D110" t="s">
        <v>92</v>
      </c>
      <c r="E110" t="s">
        <v>176</v>
      </c>
      <c r="F110">
        <v>5</v>
      </c>
      <c r="G110">
        <v>7</v>
      </c>
      <c r="H110">
        <v>1919</v>
      </c>
      <c r="I110">
        <v>2005</v>
      </c>
      <c r="J110" t="s">
        <v>98</v>
      </c>
      <c r="K110" t="s">
        <v>98</v>
      </c>
      <c r="L110">
        <v>793</v>
      </c>
      <c r="M110" t="s">
        <v>98</v>
      </c>
      <c r="N110" t="s">
        <v>139</v>
      </c>
      <c r="O110">
        <v>0</v>
      </c>
      <c r="P110" t="s">
        <v>167</v>
      </c>
      <c r="Q110" t="s">
        <v>111</v>
      </c>
      <c r="R110">
        <v>115000</v>
      </c>
    </row>
    <row r="111" spans="1:18">
      <c r="A111">
        <v>11751</v>
      </c>
      <c r="B111" t="s">
        <v>175</v>
      </c>
      <c r="C111" t="s">
        <v>91</v>
      </c>
      <c r="D111" t="s">
        <v>92</v>
      </c>
      <c r="E111" t="s">
        <v>93</v>
      </c>
      <c r="F111">
        <v>6</v>
      </c>
      <c r="G111">
        <v>6</v>
      </c>
      <c r="H111">
        <v>1977</v>
      </c>
      <c r="I111">
        <v>1977</v>
      </c>
      <c r="J111" t="s">
        <v>119</v>
      </c>
      <c r="K111" t="s">
        <v>98</v>
      </c>
      <c r="L111">
        <v>1844</v>
      </c>
      <c r="M111" t="s">
        <v>126</v>
      </c>
      <c r="N111" t="s">
        <v>98</v>
      </c>
      <c r="O111">
        <v>546</v>
      </c>
      <c r="P111" t="s">
        <v>104</v>
      </c>
      <c r="Q111" t="s">
        <v>111</v>
      </c>
      <c r="R111">
        <v>190000</v>
      </c>
    </row>
    <row r="112" spans="1:18">
      <c r="A112">
        <v>9525</v>
      </c>
      <c r="B112" t="s">
        <v>206</v>
      </c>
      <c r="C112" t="s">
        <v>91</v>
      </c>
      <c r="D112" t="s">
        <v>92</v>
      </c>
      <c r="E112" t="s">
        <v>176</v>
      </c>
      <c r="F112">
        <v>6</v>
      </c>
      <c r="G112">
        <v>4</v>
      </c>
      <c r="H112">
        <v>1954</v>
      </c>
      <c r="I112">
        <v>1972</v>
      </c>
      <c r="J112" t="s">
        <v>98</v>
      </c>
      <c r="K112" t="s">
        <v>139</v>
      </c>
      <c r="L112">
        <v>994</v>
      </c>
      <c r="M112" t="s">
        <v>119</v>
      </c>
      <c r="N112" t="s">
        <v>98</v>
      </c>
      <c r="O112">
        <v>325</v>
      </c>
      <c r="P112" t="s">
        <v>104</v>
      </c>
      <c r="Q112" t="s">
        <v>111</v>
      </c>
      <c r="R112">
        <v>136900</v>
      </c>
    </row>
    <row r="113" spans="1:18">
      <c r="A113">
        <v>7750</v>
      </c>
      <c r="B113" t="s">
        <v>121</v>
      </c>
      <c r="C113" t="s">
        <v>91</v>
      </c>
      <c r="D113" t="s">
        <v>92</v>
      </c>
      <c r="E113" t="s">
        <v>158</v>
      </c>
      <c r="F113">
        <v>7</v>
      </c>
      <c r="G113">
        <v>5</v>
      </c>
      <c r="H113">
        <v>2000</v>
      </c>
      <c r="I113">
        <v>2000</v>
      </c>
      <c r="J113" t="s">
        <v>119</v>
      </c>
      <c r="K113" t="s">
        <v>98</v>
      </c>
      <c r="L113">
        <v>384</v>
      </c>
      <c r="M113" t="s">
        <v>126</v>
      </c>
      <c r="N113" t="s">
        <v>98</v>
      </c>
      <c r="O113">
        <v>400</v>
      </c>
      <c r="P113" t="s">
        <v>104</v>
      </c>
      <c r="Q113" t="s">
        <v>111</v>
      </c>
      <c r="R113">
        <v>180000</v>
      </c>
    </row>
    <row r="114" spans="1:18">
      <c r="A114">
        <v>9965</v>
      </c>
      <c r="B114" t="s">
        <v>209</v>
      </c>
      <c r="C114" t="s">
        <v>91</v>
      </c>
      <c r="D114" t="s">
        <v>92</v>
      </c>
      <c r="E114" t="s">
        <v>122</v>
      </c>
      <c r="F114">
        <v>7</v>
      </c>
      <c r="G114">
        <v>5</v>
      </c>
      <c r="H114">
        <v>2007</v>
      </c>
      <c r="I114">
        <v>2007</v>
      </c>
      <c r="J114" t="s">
        <v>126</v>
      </c>
      <c r="K114" t="s">
        <v>98</v>
      </c>
      <c r="L114">
        <v>1264</v>
      </c>
      <c r="M114" t="s">
        <v>126</v>
      </c>
      <c r="N114" t="s">
        <v>126</v>
      </c>
      <c r="O114">
        <v>792</v>
      </c>
      <c r="P114" t="s">
        <v>104</v>
      </c>
      <c r="Q114" t="s">
        <v>150</v>
      </c>
      <c r="R114">
        <v>383970</v>
      </c>
    </row>
    <row r="115" spans="1:18">
      <c r="A115">
        <v>21000</v>
      </c>
      <c r="B115" t="s">
        <v>212</v>
      </c>
      <c r="C115" t="s">
        <v>91</v>
      </c>
      <c r="D115" t="s">
        <v>92</v>
      </c>
      <c r="E115" t="s">
        <v>93</v>
      </c>
      <c r="F115">
        <v>6</v>
      </c>
      <c r="G115">
        <v>5</v>
      </c>
      <c r="H115">
        <v>1953</v>
      </c>
      <c r="I115">
        <v>1953</v>
      </c>
      <c r="J115" t="s">
        <v>119</v>
      </c>
      <c r="K115" t="s">
        <v>98</v>
      </c>
      <c r="L115">
        <v>1809</v>
      </c>
      <c r="M115" t="s">
        <v>98</v>
      </c>
      <c r="N115" t="s">
        <v>119</v>
      </c>
      <c r="O115">
        <v>450</v>
      </c>
      <c r="P115" t="s">
        <v>104</v>
      </c>
      <c r="Q115" t="s">
        <v>172</v>
      </c>
      <c r="R115">
        <v>217000</v>
      </c>
    </row>
    <row r="116" spans="1:18">
      <c r="A116">
        <v>7259</v>
      </c>
      <c r="B116" t="s">
        <v>212</v>
      </c>
      <c r="C116" t="s">
        <v>91</v>
      </c>
      <c r="D116" t="s">
        <v>92</v>
      </c>
      <c r="E116" t="s">
        <v>122</v>
      </c>
      <c r="F116">
        <v>6</v>
      </c>
      <c r="G116">
        <v>8</v>
      </c>
      <c r="H116">
        <v>1945</v>
      </c>
      <c r="I116">
        <v>2002</v>
      </c>
      <c r="J116" t="s">
        <v>98</v>
      </c>
      <c r="K116" t="s">
        <v>98</v>
      </c>
      <c r="L116">
        <v>1028</v>
      </c>
      <c r="M116" t="s">
        <v>126</v>
      </c>
      <c r="N116" t="s">
        <v>119</v>
      </c>
      <c r="O116">
        <v>180</v>
      </c>
      <c r="P116" t="s">
        <v>104</v>
      </c>
      <c r="Q116" t="s">
        <v>111</v>
      </c>
      <c r="R116">
        <v>259500</v>
      </c>
    </row>
    <row r="117" spans="1:18">
      <c r="A117">
        <v>3230</v>
      </c>
      <c r="B117" t="s">
        <v>163</v>
      </c>
      <c r="C117" t="s">
        <v>91</v>
      </c>
      <c r="D117" t="s">
        <v>129</v>
      </c>
      <c r="E117" t="s">
        <v>122</v>
      </c>
      <c r="F117">
        <v>6</v>
      </c>
      <c r="G117">
        <v>5</v>
      </c>
      <c r="H117">
        <v>1999</v>
      </c>
      <c r="I117">
        <v>1999</v>
      </c>
      <c r="J117" t="s">
        <v>119</v>
      </c>
      <c r="K117" t="s">
        <v>98</v>
      </c>
      <c r="L117">
        <v>729</v>
      </c>
      <c r="M117" t="s">
        <v>119</v>
      </c>
      <c r="N117" t="s">
        <v>98</v>
      </c>
      <c r="O117">
        <v>440</v>
      </c>
      <c r="P117" t="s">
        <v>104</v>
      </c>
      <c r="Q117" t="s">
        <v>111</v>
      </c>
      <c r="R117">
        <v>176000</v>
      </c>
    </row>
    <row r="118" spans="1:18">
      <c r="A118">
        <v>11616</v>
      </c>
      <c r="B118" t="s">
        <v>169</v>
      </c>
      <c r="C118" t="s">
        <v>91</v>
      </c>
      <c r="D118" t="s">
        <v>92</v>
      </c>
      <c r="E118" t="s">
        <v>93</v>
      </c>
      <c r="F118">
        <v>5</v>
      </c>
      <c r="G118">
        <v>5</v>
      </c>
      <c r="H118">
        <v>1962</v>
      </c>
      <c r="I118">
        <v>1962</v>
      </c>
      <c r="J118" t="s">
        <v>98</v>
      </c>
      <c r="K118" t="s">
        <v>98</v>
      </c>
      <c r="L118">
        <v>1092</v>
      </c>
      <c r="M118" t="s">
        <v>98</v>
      </c>
      <c r="N118" t="s">
        <v>98</v>
      </c>
      <c r="O118">
        <v>288</v>
      </c>
      <c r="P118" t="s">
        <v>104</v>
      </c>
      <c r="Q118" t="s">
        <v>111</v>
      </c>
      <c r="R118">
        <v>139000</v>
      </c>
    </row>
    <row r="119" spans="1:18">
      <c r="A119">
        <v>8536</v>
      </c>
      <c r="B119" t="s">
        <v>206</v>
      </c>
      <c r="C119" t="s">
        <v>91</v>
      </c>
      <c r="D119" t="s">
        <v>92</v>
      </c>
      <c r="E119" t="s">
        <v>93</v>
      </c>
      <c r="F119">
        <v>5</v>
      </c>
      <c r="G119">
        <v>5</v>
      </c>
      <c r="H119">
        <v>2006</v>
      </c>
      <c r="I119">
        <v>2007</v>
      </c>
      <c r="J119" t="s">
        <v>119</v>
      </c>
      <c r="K119" t="s">
        <v>98</v>
      </c>
      <c r="L119">
        <v>1125</v>
      </c>
      <c r="M119" t="s">
        <v>119</v>
      </c>
      <c r="N119" t="s">
        <v>98</v>
      </c>
      <c r="O119">
        <v>430</v>
      </c>
      <c r="P119" t="s">
        <v>104</v>
      </c>
      <c r="Q119" t="s">
        <v>150</v>
      </c>
      <c r="R119">
        <v>155000</v>
      </c>
    </row>
    <row r="120" spans="1:18">
      <c r="A120">
        <v>12376</v>
      </c>
      <c r="B120" t="s">
        <v>165</v>
      </c>
      <c r="C120" t="s">
        <v>91</v>
      </c>
      <c r="D120" t="s">
        <v>92</v>
      </c>
      <c r="E120" t="s">
        <v>122</v>
      </c>
      <c r="F120">
        <v>7</v>
      </c>
      <c r="G120">
        <v>5</v>
      </c>
      <c r="H120">
        <v>1990</v>
      </c>
      <c r="I120">
        <v>1990</v>
      </c>
      <c r="J120" t="s">
        <v>119</v>
      </c>
      <c r="K120" t="s">
        <v>98</v>
      </c>
      <c r="L120">
        <v>1673</v>
      </c>
      <c r="M120" t="s">
        <v>119</v>
      </c>
      <c r="N120" t="s">
        <v>119</v>
      </c>
      <c r="O120">
        <v>594</v>
      </c>
      <c r="P120" t="s">
        <v>104</v>
      </c>
      <c r="Q120" t="s">
        <v>111</v>
      </c>
      <c r="R120">
        <v>320000</v>
      </c>
    </row>
    <row r="121" spans="1:18">
      <c r="A121">
        <v>8461</v>
      </c>
      <c r="B121" t="s">
        <v>209</v>
      </c>
      <c r="C121" t="s">
        <v>91</v>
      </c>
      <c r="D121" t="s">
        <v>92</v>
      </c>
      <c r="E121" t="s">
        <v>122</v>
      </c>
      <c r="F121">
        <v>6</v>
      </c>
      <c r="G121">
        <v>5</v>
      </c>
      <c r="H121">
        <v>2005</v>
      </c>
      <c r="I121">
        <v>2006</v>
      </c>
      <c r="J121" t="s">
        <v>119</v>
      </c>
      <c r="K121" t="s">
        <v>98</v>
      </c>
      <c r="L121">
        <v>728</v>
      </c>
      <c r="M121" t="s">
        <v>126</v>
      </c>
      <c r="N121" t="s">
        <v>119</v>
      </c>
      <c r="O121">
        <v>390</v>
      </c>
      <c r="P121" t="s">
        <v>104</v>
      </c>
      <c r="Q121" t="s">
        <v>150</v>
      </c>
      <c r="R121">
        <v>163990</v>
      </c>
    </row>
    <row r="122" spans="1:18">
      <c r="A122">
        <v>21453</v>
      </c>
      <c r="B122" t="s">
        <v>199</v>
      </c>
      <c r="C122" t="s">
        <v>91</v>
      </c>
      <c r="D122" t="s">
        <v>92</v>
      </c>
      <c r="E122" t="s">
        <v>158</v>
      </c>
      <c r="F122">
        <v>6</v>
      </c>
      <c r="G122">
        <v>5</v>
      </c>
      <c r="H122">
        <v>1969</v>
      </c>
      <c r="I122">
        <v>1969</v>
      </c>
      <c r="J122" t="s">
        <v>98</v>
      </c>
      <c r="K122" t="s">
        <v>98</v>
      </c>
      <c r="L122">
        <v>938</v>
      </c>
      <c r="M122" t="s">
        <v>126</v>
      </c>
      <c r="N122" t="s">
        <v>98</v>
      </c>
      <c r="O122">
        <v>540</v>
      </c>
      <c r="P122" t="s">
        <v>104</v>
      </c>
      <c r="Q122" t="s">
        <v>111</v>
      </c>
      <c r="R122">
        <v>180000</v>
      </c>
    </row>
    <row r="123" spans="1:18">
      <c r="A123">
        <v>6060</v>
      </c>
      <c r="B123" t="s">
        <v>214</v>
      </c>
      <c r="C123" t="s">
        <v>91</v>
      </c>
      <c r="D123" t="s">
        <v>92</v>
      </c>
      <c r="E123" t="s">
        <v>176</v>
      </c>
      <c r="F123">
        <v>4</v>
      </c>
      <c r="G123">
        <v>5</v>
      </c>
      <c r="H123">
        <v>1939</v>
      </c>
      <c r="I123">
        <v>1950</v>
      </c>
      <c r="J123" t="s">
        <v>98</v>
      </c>
      <c r="K123" t="s">
        <v>98</v>
      </c>
      <c r="L123">
        <v>732</v>
      </c>
      <c r="M123" t="s">
        <v>119</v>
      </c>
      <c r="N123" t="s">
        <v>98</v>
      </c>
      <c r="O123">
        <v>264</v>
      </c>
      <c r="P123" t="s">
        <v>191</v>
      </c>
      <c r="Q123" t="s">
        <v>111</v>
      </c>
      <c r="R123">
        <v>100000</v>
      </c>
    </row>
    <row r="124" spans="1:18">
      <c r="A124">
        <v>9464</v>
      </c>
      <c r="B124" t="s">
        <v>89</v>
      </c>
      <c r="C124" t="s">
        <v>91</v>
      </c>
      <c r="D124" t="s">
        <v>92</v>
      </c>
      <c r="E124" t="s">
        <v>93</v>
      </c>
      <c r="F124">
        <v>6</v>
      </c>
      <c r="G124">
        <v>7</v>
      </c>
      <c r="H124">
        <v>1958</v>
      </c>
      <c r="I124">
        <v>1958</v>
      </c>
      <c r="J124" t="s">
        <v>98</v>
      </c>
      <c r="K124" t="s">
        <v>98</v>
      </c>
      <c r="L124">
        <v>1080</v>
      </c>
      <c r="M124" t="s">
        <v>119</v>
      </c>
      <c r="N124" t="s">
        <v>98</v>
      </c>
      <c r="O124">
        <v>288</v>
      </c>
      <c r="P124" t="s">
        <v>104</v>
      </c>
      <c r="Q124" t="s">
        <v>111</v>
      </c>
      <c r="R124">
        <v>136000</v>
      </c>
    </row>
    <row r="125" spans="1:18">
      <c r="A125">
        <v>7892</v>
      </c>
      <c r="B125" t="s">
        <v>165</v>
      </c>
      <c r="C125" t="s">
        <v>91</v>
      </c>
      <c r="D125" t="s">
        <v>129</v>
      </c>
      <c r="E125" t="s">
        <v>93</v>
      </c>
      <c r="F125">
        <v>6</v>
      </c>
      <c r="G125">
        <v>5</v>
      </c>
      <c r="H125">
        <v>1993</v>
      </c>
      <c r="I125">
        <v>1993</v>
      </c>
      <c r="J125" t="s">
        <v>119</v>
      </c>
      <c r="K125" t="s">
        <v>98</v>
      </c>
      <c r="L125">
        <v>1199</v>
      </c>
      <c r="M125" t="s">
        <v>126</v>
      </c>
      <c r="N125" t="s">
        <v>119</v>
      </c>
      <c r="O125">
        <v>530</v>
      </c>
      <c r="P125" t="s">
        <v>104</v>
      </c>
      <c r="Q125" t="s">
        <v>111</v>
      </c>
      <c r="R125">
        <v>153900</v>
      </c>
    </row>
    <row r="126" spans="1:18">
      <c r="A126">
        <v>17043</v>
      </c>
      <c r="B126" t="s">
        <v>175</v>
      </c>
      <c r="C126" t="s">
        <v>91</v>
      </c>
      <c r="D126" t="s">
        <v>92</v>
      </c>
      <c r="E126" t="s">
        <v>93</v>
      </c>
      <c r="F126">
        <v>6</v>
      </c>
      <c r="G126">
        <v>5</v>
      </c>
      <c r="H126">
        <v>1979</v>
      </c>
      <c r="I126">
        <v>1998</v>
      </c>
      <c r="J126" t="s">
        <v>119</v>
      </c>
      <c r="K126" t="s">
        <v>139</v>
      </c>
      <c r="L126">
        <v>1362</v>
      </c>
      <c r="M126" t="s">
        <v>98</v>
      </c>
      <c r="N126" t="s">
        <v>98</v>
      </c>
      <c r="O126">
        <v>435</v>
      </c>
      <c r="P126" t="s">
        <v>104</v>
      </c>
      <c r="Q126" t="s">
        <v>111</v>
      </c>
      <c r="R126">
        <v>181000</v>
      </c>
    </row>
    <row r="127" spans="1:18">
      <c r="A127">
        <v>6780</v>
      </c>
      <c r="B127" t="s">
        <v>214</v>
      </c>
      <c r="C127" t="s">
        <v>91</v>
      </c>
      <c r="D127" t="s">
        <v>186</v>
      </c>
      <c r="E127" t="s">
        <v>176</v>
      </c>
      <c r="F127">
        <v>6</v>
      </c>
      <c r="G127">
        <v>8</v>
      </c>
      <c r="H127">
        <v>1935</v>
      </c>
      <c r="I127">
        <v>1982</v>
      </c>
      <c r="J127" t="s">
        <v>98</v>
      </c>
      <c r="K127" t="s">
        <v>98</v>
      </c>
      <c r="L127">
        <v>520</v>
      </c>
      <c r="M127" t="s">
        <v>119</v>
      </c>
      <c r="N127" t="s">
        <v>98</v>
      </c>
      <c r="O127">
        <v>0</v>
      </c>
      <c r="P127" t="s">
        <v>167</v>
      </c>
      <c r="Q127" t="s">
        <v>111</v>
      </c>
      <c r="R127">
        <v>84500</v>
      </c>
    </row>
    <row r="128" spans="1:18">
      <c r="A128">
        <v>4928</v>
      </c>
      <c r="B128" t="s">
        <v>145</v>
      </c>
      <c r="C128" t="s">
        <v>91</v>
      </c>
      <c r="D128" t="s">
        <v>129</v>
      </c>
      <c r="E128" t="s">
        <v>93</v>
      </c>
      <c r="F128">
        <v>6</v>
      </c>
      <c r="G128">
        <v>5</v>
      </c>
      <c r="H128">
        <v>1976</v>
      </c>
      <c r="I128">
        <v>1976</v>
      </c>
      <c r="J128" t="s">
        <v>119</v>
      </c>
      <c r="K128" t="s">
        <v>98</v>
      </c>
      <c r="L128">
        <v>1078</v>
      </c>
      <c r="M128" t="s">
        <v>98</v>
      </c>
      <c r="N128" t="s">
        <v>98</v>
      </c>
      <c r="O128">
        <v>440</v>
      </c>
      <c r="P128" t="s">
        <v>104</v>
      </c>
      <c r="Q128" t="s">
        <v>111</v>
      </c>
      <c r="R128">
        <v>128000</v>
      </c>
    </row>
    <row r="129" spans="1:18">
      <c r="A129">
        <v>4388</v>
      </c>
      <c r="B129" t="s">
        <v>188</v>
      </c>
      <c r="C129" t="s">
        <v>90</v>
      </c>
      <c r="D129" t="s">
        <v>92</v>
      </c>
      <c r="E129" t="s">
        <v>238</v>
      </c>
      <c r="F129">
        <v>5</v>
      </c>
      <c r="G129">
        <v>7</v>
      </c>
      <c r="H129">
        <v>1930</v>
      </c>
      <c r="I129">
        <v>1950</v>
      </c>
      <c r="J129" t="s">
        <v>98</v>
      </c>
      <c r="K129" t="s">
        <v>98</v>
      </c>
      <c r="L129">
        <v>672</v>
      </c>
      <c r="M129" t="s">
        <v>126</v>
      </c>
      <c r="N129" t="s">
        <v>98</v>
      </c>
      <c r="O129">
        <v>0</v>
      </c>
      <c r="P129" t="s">
        <v>167</v>
      </c>
      <c r="Q129" t="s">
        <v>111</v>
      </c>
      <c r="R129">
        <v>87000</v>
      </c>
    </row>
    <row r="130" spans="1:18">
      <c r="A130">
        <v>7590</v>
      </c>
      <c r="B130" t="s">
        <v>89</v>
      </c>
      <c r="C130" t="s">
        <v>151</v>
      </c>
      <c r="D130" t="s">
        <v>92</v>
      </c>
      <c r="E130" t="s">
        <v>122</v>
      </c>
      <c r="F130">
        <v>6</v>
      </c>
      <c r="G130">
        <v>5</v>
      </c>
      <c r="H130">
        <v>1966</v>
      </c>
      <c r="I130">
        <v>1966</v>
      </c>
      <c r="J130" t="s">
        <v>98</v>
      </c>
      <c r="K130" t="s">
        <v>98</v>
      </c>
      <c r="L130">
        <v>660</v>
      </c>
      <c r="M130" t="s">
        <v>98</v>
      </c>
      <c r="N130" t="s">
        <v>98</v>
      </c>
      <c r="O130">
        <v>453</v>
      </c>
      <c r="P130" t="s">
        <v>104</v>
      </c>
      <c r="Q130" t="s">
        <v>111</v>
      </c>
      <c r="R130">
        <v>155000</v>
      </c>
    </row>
    <row r="131" spans="1:18">
      <c r="A131">
        <v>8973</v>
      </c>
      <c r="B131" t="s">
        <v>89</v>
      </c>
      <c r="C131" t="s">
        <v>91</v>
      </c>
      <c r="D131" t="s">
        <v>92</v>
      </c>
      <c r="E131" t="s">
        <v>93</v>
      </c>
      <c r="F131">
        <v>5</v>
      </c>
      <c r="G131">
        <v>7</v>
      </c>
      <c r="H131">
        <v>1958</v>
      </c>
      <c r="I131">
        <v>1991</v>
      </c>
      <c r="J131" t="s">
        <v>98</v>
      </c>
      <c r="K131" t="s">
        <v>98</v>
      </c>
      <c r="L131">
        <v>1008</v>
      </c>
      <c r="M131" t="s">
        <v>98</v>
      </c>
      <c r="N131" t="s">
        <v>126</v>
      </c>
      <c r="O131">
        <v>750</v>
      </c>
      <c r="P131" t="s">
        <v>104</v>
      </c>
      <c r="Q131" t="s">
        <v>172</v>
      </c>
      <c r="R131">
        <v>150000</v>
      </c>
    </row>
    <row r="132" spans="1:18">
      <c r="A132">
        <v>14200</v>
      </c>
      <c r="B132" t="s">
        <v>89</v>
      </c>
      <c r="C132" t="s">
        <v>91</v>
      </c>
      <c r="D132" t="s">
        <v>92</v>
      </c>
      <c r="E132" t="s">
        <v>122</v>
      </c>
      <c r="F132">
        <v>7</v>
      </c>
      <c r="G132">
        <v>6</v>
      </c>
      <c r="H132">
        <v>1966</v>
      </c>
      <c r="I132">
        <v>1966</v>
      </c>
      <c r="J132" t="s">
        <v>98</v>
      </c>
      <c r="K132" t="s">
        <v>98</v>
      </c>
      <c r="L132">
        <v>924</v>
      </c>
      <c r="M132" t="s">
        <v>126</v>
      </c>
      <c r="N132" t="s">
        <v>119</v>
      </c>
      <c r="O132">
        <v>487</v>
      </c>
      <c r="P132" t="s">
        <v>104</v>
      </c>
      <c r="Q132" t="s">
        <v>111</v>
      </c>
      <c r="R132">
        <v>226000</v>
      </c>
    </row>
    <row r="133" spans="1:18">
      <c r="A133">
        <v>12224</v>
      </c>
      <c r="B133" t="s">
        <v>121</v>
      </c>
      <c r="C133" t="s">
        <v>91</v>
      </c>
      <c r="D133" t="s">
        <v>92</v>
      </c>
      <c r="E133" t="s">
        <v>122</v>
      </c>
      <c r="F133">
        <v>6</v>
      </c>
      <c r="G133">
        <v>5</v>
      </c>
      <c r="H133">
        <v>2000</v>
      </c>
      <c r="I133">
        <v>2000</v>
      </c>
      <c r="J133" t="s">
        <v>119</v>
      </c>
      <c r="K133" t="s">
        <v>98</v>
      </c>
      <c r="L133">
        <v>992</v>
      </c>
      <c r="M133" t="s">
        <v>126</v>
      </c>
      <c r="N133" t="s">
        <v>119</v>
      </c>
      <c r="O133">
        <v>390</v>
      </c>
      <c r="P133" t="s">
        <v>104</v>
      </c>
      <c r="Q133" t="s">
        <v>111</v>
      </c>
      <c r="R133">
        <v>244000</v>
      </c>
    </row>
    <row r="134" spans="1:18">
      <c r="A134">
        <v>7388</v>
      </c>
      <c r="B134" t="s">
        <v>89</v>
      </c>
      <c r="C134" t="s">
        <v>91</v>
      </c>
      <c r="D134" t="s">
        <v>92</v>
      </c>
      <c r="E134" t="s">
        <v>93</v>
      </c>
      <c r="F134">
        <v>5</v>
      </c>
      <c r="G134">
        <v>6</v>
      </c>
      <c r="H134">
        <v>1959</v>
      </c>
      <c r="I134">
        <v>2002</v>
      </c>
      <c r="J134" t="s">
        <v>98</v>
      </c>
      <c r="K134" t="s">
        <v>98</v>
      </c>
      <c r="L134">
        <v>1063</v>
      </c>
      <c r="M134" t="s">
        <v>119</v>
      </c>
      <c r="N134" t="s">
        <v>119</v>
      </c>
      <c r="O134">
        <v>624</v>
      </c>
      <c r="P134" t="s">
        <v>104</v>
      </c>
      <c r="Q134" t="s">
        <v>111</v>
      </c>
      <c r="R134">
        <v>150750</v>
      </c>
    </row>
    <row r="135" spans="1:18">
      <c r="A135">
        <v>6853</v>
      </c>
      <c r="B135" t="s">
        <v>218</v>
      </c>
      <c r="C135" t="s">
        <v>91</v>
      </c>
      <c r="D135" t="s">
        <v>92</v>
      </c>
      <c r="E135" t="s">
        <v>93</v>
      </c>
      <c r="F135">
        <v>8</v>
      </c>
      <c r="G135">
        <v>5</v>
      </c>
      <c r="H135">
        <v>2001</v>
      </c>
      <c r="I135">
        <v>2002</v>
      </c>
      <c r="J135" t="s">
        <v>126</v>
      </c>
      <c r="K135" t="s">
        <v>98</v>
      </c>
      <c r="L135">
        <v>1267</v>
      </c>
      <c r="M135" t="s">
        <v>126</v>
      </c>
      <c r="N135" t="s">
        <v>119</v>
      </c>
      <c r="O135">
        <v>471</v>
      </c>
      <c r="P135" t="s">
        <v>104</v>
      </c>
      <c r="Q135" t="s">
        <v>111</v>
      </c>
      <c r="R135">
        <v>220000</v>
      </c>
    </row>
    <row r="136" spans="1:18">
      <c r="A136">
        <v>10335</v>
      </c>
      <c r="B136" t="s">
        <v>169</v>
      </c>
      <c r="C136" t="s">
        <v>91</v>
      </c>
      <c r="D136" t="s">
        <v>92</v>
      </c>
      <c r="E136" t="s">
        <v>93</v>
      </c>
      <c r="F136">
        <v>5</v>
      </c>
      <c r="G136">
        <v>6</v>
      </c>
      <c r="H136">
        <v>1968</v>
      </c>
      <c r="I136">
        <v>1993</v>
      </c>
      <c r="J136" t="s">
        <v>98</v>
      </c>
      <c r="K136" t="s">
        <v>98</v>
      </c>
      <c r="L136">
        <v>1461</v>
      </c>
      <c r="M136" t="s">
        <v>119</v>
      </c>
      <c r="N136" t="s">
        <v>98</v>
      </c>
      <c r="O136">
        <v>440</v>
      </c>
      <c r="P136" t="s">
        <v>104</v>
      </c>
      <c r="Q136" t="s">
        <v>111</v>
      </c>
      <c r="R136">
        <v>180000</v>
      </c>
    </row>
    <row r="137" spans="1:18">
      <c r="A137">
        <v>10400</v>
      </c>
      <c r="B137" t="s">
        <v>175</v>
      </c>
      <c r="C137" t="s">
        <v>91</v>
      </c>
      <c r="D137" t="s">
        <v>92</v>
      </c>
      <c r="E137" t="s">
        <v>93</v>
      </c>
      <c r="F137">
        <v>7</v>
      </c>
      <c r="G137">
        <v>6</v>
      </c>
      <c r="H137">
        <v>1970</v>
      </c>
      <c r="I137">
        <v>1970</v>
      </c>
      <c r="J137" t="s">
        <v>98</v>
      </c>
      <c r="K137" t="s">
        <v>98</v>
      </c>
      <c r="L137">
        <v>1304</v>
      </c>
      <c r="M137" t="s">
        <v>119</v>
      </c>
      <c r="N137" t="s">
        <v>98</v>
      </c>
      <c r="O137">
        <v>530</v>
      </c>
      <c r="P137" t="s">
        <v>104</v>
      </c>
      <c r="Q137" t="s">
        <v>111</v>
      </c>
      <c r="R137">
        <v>174000</v>
      </c>
    </row>
    <row r="138" spans="1:18">
      <c r="A138">
        <v>10355</v>
      </c>
      <c r="B138" t="s">
        <v>89</v>
      </c>
      <c r="C138" t="s">
        <v>91</v>
      </c>
      <c r="D138" t="s">
        <v>92</v>
      </c>
      <c r="E138" t="s">
        <v>93</v>
      </c>
      <c r="F138">
        <v>5</v>
      </c>
      <c r="G138">
        <v>5</v>
      </c>
      <c r="H138">
        <v>1967</v>
      </c>
      <c r="I138">
        <v>1967</v>
      </c>
      <c r="J138" t="s">
        <v>98</v>
      </c>
      <c r="K138" t="s">
        <v>98</v>
      </c>
      <c r="L138">
        <v>1214</v>
      </c>
      <c r="M138" t="s">
        <v>98</v>
      </c>
      <c r="N138" t="s">
        <v>98</v>
      </c>
      <c r="O138">
        <v>318</v>
      </c>
      <c r="P138" t="s">
        <v>104</v>
      </c>
      <c r="Q138" t="s">
        <v>111</v>
      </c>
      <c r="R138">
        <v>143000</v>
      </c>
    </row>
    <row r="139" spans="1:18">
      <c r="A139">
        <v>11070</v>
      </c>
      <c r="B139" t="s">
        <v>217</v>
      </c>
      <c r="C139" t="s">
        <v>91</v>
      </c>
      <c r="D139" t="s">
        <v>179</v>
      </c>
      <c r="E139" t="s">
        <v>93</v>
      </c>
      <c r="F139">
        <v>7</v>
      </c>
      <c r="G139">
        <v>5</v>
      </c>
      <c r="H139">
        <v>1988</v>
      </c>
      <c r="I139">
        <v>1989</v>
      </c>
      <c r="J139" t="s">
        <v>98</v>
      </c>
      <c r="K139" t="s">
        <v>98</v>
      </c>
      <c r="L139">
        <v>1907</v>
      </c>
      <c r="M139" t="s">
        <v>119</v>
      </c>
      <c r="N139" t="s">
        <v>98</v>
      </c>
      <c r="O139">
        <v>766</v>
      </c>
      <c r="P139" t="s">
        <v>104</v>
      </c>
      <c r="Q139" t="s">
        <v>178</v>
      </c>
      <c r="R139">
        <v>171000</v>
      </c>
    </row>
    <row r="140" spans="1:18">
      <c r="A140">
        <v>9066</v>
      </c>
      <c r="B140" t="s">
        <v>209</v>
      </c>
      <c r="C140" t="s">
        <v>91</v>
      </c>
      <c r="D140" t="s">
        <v>92</v>
      </c>
      <c r="E140" t="s">
        <v>122</v>
      </c>
      <c r="F140">
        <v>8</v>
      </c>
      <c r="G140">
        <v>5</v>
      </c>
      <c r="H140">
        <v>1999</v>
      </c>
      <c r="I140">
        <v>2000</v>
      </c>
      <c r="J140" t="s">
        <v>119</v>
      </c>
      <c r="K140" t="s">
        <v>98</v>
      </c>
      <c r="L140">
        <v>1004</v>
      </c>
      <c r="M140" t="s">
        <v>126</v>
      </c>
      <c r="N140" t="s">
        <v>119</v>
      </c>
      <c r="O140">
        <v>660</v>
      </c>
      <c r="P140" t="s">
        <v>104</v>
      </c>
      <c r="Q140" t="s">
        <v>111</v>
      </c>
      <c r="R140">
        <v>230000</v>
      </c>
    </row>
    <row r="141" spans="1:18">
      <c r="A141">
        <v>15426</v>
      </c>
      <c r="B141" t="s">
        <v>209</v>
      </c>
      <c r="C141" t="s">
        <v>91</v>
      </c>
      <c r="D141" t="s">
        <v>92</v>
      </c>
      <c r="E141" t="s">
        <v>122</v>
      </c>
      <c r="F141">
        <v>6</v>
      </c>
      <c r="G141">
        <v>5</v>
      </c>
      <c r="H141">
        <v>1997</v>
      </c>
      <c r="I141">
        <v>1997</v>
      </c>
      <c r="J141" t="s">
        <v>119</v>
      </c>
      <c r="K141" t="s">
        <v>98</v>
      </c>
      <c r="L141">
        <v>928</v>
      </c>
      <c r="M141" t="s">
        <v>126</v>
      </c>
      <c r="N141" t="s">
        <v>119</v>
      </c>
      <c r="O141">
        <v>470</v>
      </c>
      <c r="P141" t="s">
        <v>104</v>
      </c>
      <c r="Q141" t="s">
        <v>111</v>
      </c>
      <c r="R141">
        <v>231500</v>
      </c>
    </row>
    <row r="142" spans="1:18">
      <c r="A142">
        <v>10500</v>
      </c>
      <c r="B142" t="s">
        <v>89</v>
      </c>
      <c r="C142" t="s">
        <v>91</v>
      </c>
      <c r="D142" t="s">
        <v>92</v>
      </c>
      <c r="E142" t="s">
        <v>93</v>
      </c>
      <c r="F142">
        <v>4</v>
      </c>
      <c r="G142">
        <v>5</v>
      </c>
      <c r="H142">
        <v>1971</v>
      </c>
      <c r="I142">
        <v>1971</v>
      </c>
      <c r="J142" t="s">
        <v>98</v>
      </c>
      <c r="K142" t="s">
        <v>98</v>
      </c>
      <c r="L142">
        <v>864</v>
      </c>
      <c r="M142" t="s">
        <v>98</v>
      </c>
      <c r="N142" t="s">
        <v>98</v>
      </c>
      <c r="O142">
        <v>0</v>
      </c>
      <c r="P142" t="s">
        <v>104</v>
      </c>
      <c r="Q142" t="s">
        <v>111</v>
      </c>
      <c r="R142">
        <v>115000</v>
      </c>
    </row>
    <row r="143" spans="1:18">
      <c r="A143">
        <v>11645</v>
      </c>
      <c r="B143" t="s">
        <v>209</v>
      </c>
      <c r="C143" t="s">
        <v>91</v>
      </c>
      <c r="D143" t="s">
        <v>92</v>
      </c>
      <c r="E143" t="s">
        <v>93</v>
      </c>
      <c r="F143">
        <v>7</v>
      </c>
      <c r="G143">
        <v>5</v>
      </c>
      <c r="H143">
        <v>2005</v>
      </c>
      <c r="I143">
        <v>2005</v>
      </c>
      <c r="J143" t="s">
        <v>119</v>
      </c>
      <c r="K143" t="s">
        <v>98</v>
      </c>
      <c r="L143">
        <v>1734</v>
      </c>
      <c r="M143" t="s">
        <v>126</v>
      </c>
      <c r="N143" t="s">
        <v>119</v>
      </c>
      <c r="O143">
        <v>660</v>
      </c>
      <c r="P143" t="s">
        <v>104</v>
      </c>
      <c r="Q143" t="s">
        <v>111</v>
      </c>
      <c r="R143">
        <v>260000</v>
      </c>
    </row>
    <row r="144" spans="1:18">
      <c r="A144">
        <v>8520</v>
      </c>
      <c r="B144" t="s">
        <v>89</v>
      </c>
      <c r="C144" t="s">
        <v>182</v>
      </c>
      <c r="D144" t="s">
        <v>92</v>
      </c>
      <c r="E144" t="s">
        <v>176</v>
      </c>
      <c r="F144">
        <v>5</v>
      </c>
      <c r="G144">
        <v>4</v>
      </c>
      <c r="H144">
        <v>1952</v>
      </c>
      <c r="I144">
        <v>1952</v>
      </c>
      <c r="J144" t="s">
        <v>98</v>
      </c>
      <c r="K144" t="s">
        <v>98</v>
      </c>
      <c r="L144">
        <v>910</v>
      </c>
      <c r="M144" t="s">
        <v>139</v>
      </c>
      <c r="N144" t="s">
        <v>98</v>
      </c>
      <c r="O144">
        <v>720</v>
      </c>
      <c r="P144" t="s">
        <v>104</v>
      </c>
      <c r="Q144" t="s">
        <v>111</v>
      </c>
      <c r="R144">
        <v>166000</v>
      </c>
    </row>
    <row r="145" spans="1:18">
      <c r="A145">
        <v>10335</v>
      </c>
      <c r="B145" t="s">
        <v>209</v>
      </c>
      <c r="C145" t="s">
        <v>91</v>
      </c>
      <c r="D145" t="s">
        <v>92</v>
      </c>
      <c r="E145" t="s">
        <v>93</v>
      </c>
      <c r="F145">
        <v>7</v>
      </c>
      <c r="G145">
        <v>5</v>
      </c>
      <c r="H145">
        <v>1999</v>
      </c>
      <c r="I145">
        <v>1999</v>
      </c>
      <c r="J145" t="s">
        <v>119</v>
      </c>
      <c r="K145" t="s">
        <v>98</v>
      </c>
      <c r="L145">
        <v>1490</v>
      </c>
      <c r="M145" t="s">
        <v>126</v>
      </c>
      <c r="N145" t="s">
        <v>119</v>
      </c>
      <c r="O145">
        <v>577</v>
      </c>
      <c r="P145" t="s">
        <v>104</v>
      </c>
      <c r="Q145" t="s">
        <v>111</v>
      </c>
      <c r="R145">
        <v>204000</v>
      </c>
    </row>
    <row r="146" spans="1:18">
      <c r="A146">
        <v>9100</v>
      </c>
      <c r="B146" t="s">
        <v>169</v>
      </c>
      <c r="C146" t="s">
        <v>226</v>
      </c>
      <c r="D146" t="s">
        <v>179</v>
      </c>
      <c r="E146" t="s">
        <v>93</v>
      </c>
      <c r="F146">
        <v>5</v>
      </c>
      <c r="G146">
        <v>5</v>
      </c>
      <c r="H146">
        <v>1963</v>
      </c>
      <c r="I146">
        <v>1963</v>
      </c>
      <c r="J146" t="s">
        <v>98</v>
      </c>
      <c r="K146" t="s">
        <v>98</v>
      </c>
      <c r="L146">
        <v>1728</v>
      </c>
      <c r="M146" t="s">
        <v>98</v>
      </c>
      <c r="N146" t="s">
        <v>98</v>
      </c>
      <c r="O146">
        <v>504</v>
      </c>
      <c r="P146" t="s">
        <v>104</v>
      </c>
      <c r="Q146" t="s">
        <v>172</v>
      </c>
      <c r="R146">
        <v>125000</v>
      </c>
    </row>
    <row r="147" spans="1:18">
      <c r="A147">
        <v>2522</v>
      </c>
      <c r="B147" t="s">
        <v>206</v>
      </c>
      <c r="C147" t="s">
        <v>91</v>
      </c>
      <c r="D147" t="s">
        <v>142</v>
      </c>
      <c r="E147" t="s">
        <v>122</v>
      </c>
      <c r="F147">
        <v>6</v>
      </c>
      <c r="G147">
        <v>5</v>
      </c>
      <c r="H147">
        <v>2004</v>
      </c>
      <c r="I147">
        <v>2006</v>
      </c>
      <c r="J147" t="s">
        <v>119</v>
      </c>
      <c r="K147" t="s">
        <v>98</v>
      </c>
      <c r="L147">
        <v>970</v>
      </c>
      <c r="M147" t="s">
        <v>126</v>
      </c>
      <c r="N147" t="s">
        <v>119</v>
      </c>
      <c r="O147">
        <v>380</v>
      </c>
      <c r="P147" t="s">
        <v>104</v>
      </c>
      <c r="Q147" t="s">
        <v>111</v>
      </c>
      <c r="R147">
        <v>130000</v>
      </c>
    </row>
    <row r="148" spans="1:18">
      <c r="A148">
        <v>6120</v>
      </c>
      <c r="B148" t="s">
        <v>197</v>
      </c>
      <c r="C148" t="s">
        <v>91</v>
      </c>
      <c r="D148" t="s">
        <v>92</v>
      </c>
      <c r="E148" t="s">
        <v>93</v>
      </c>
      <c r="F148">
        <v>5</v>
      </c>
      <c r="G148">
        <v>7</v>
      </c>
      <c r="H148">
        <v>1931</v>
      </c>
      <c r="I148">
        <v>1993</v>
      </c>
      <c r="J148" t="s">
        <v>98</v>
      </c>
      <c r="K148" t="s">
        <v>98</v>
      </c>
      <c r="L148">
        <v>715</v>
      </c>
      <c r="M148" t="s">
        <v>98</v>
      </c>
      <c r="N148" t="s">
        <v>98</v>
      </c>
      <c r="O148">
        <v>180</v>
      </c>
      <c r="P148" t="s">
        <v>104</v>
      </c>
      <c r="Q148" t="s">
        <v>111</v>
      </c>
      <c r="R148">
        <v>105000</v>
      </c>
    </row>
    <row r="149" spans="1:18">
      <c r="A149">
        <v>9505</v>
      </c>
      <c r="B149" t="s">
        <v>121</v>
      </c>
      <c r="C149" t="s">
        <v>91</v>
      </c>
      <c r="D149" t="s">
        <v>92</v>
      </c>
      <c r="E149" t="s">
        <v>122</v>
      </c>
      <c r="F149">
        <v>7</v>
      </c>
      <c r="G149">
        <v>5</v>
      </c>
      <c r="H149">
        <v>2001</v>
      </c>
      <c r="I149">
        <v>2001</v>
      </c>
      <c r="J149" t="s">
        <v>119</v>
      </c>
      <c r="K149" t="s">
        <v>98</v>
      </c>
      <c r="L149">
        <v>884</v>
      </c>
      <c r="M149" t="s">
        <v>126</v>
      </c>
      <c r="N149" t="s">
        <v>119</v>
      </c>
      <c r="O149">
        <v>434</v>
      </c>
      <c r="P149" t="s">
        <v>104</v>
      </c>
      <c r="Q149" t="s">
        <v>111</v>
      </c>
      <c r="R149">
        <v>222500</v>
      </c>
    </row>
    <row r="150" spans="1:18">
      <c r="A150">
        <v>7500</v>
      </c>
      <c r="B150" t="s">
        <v>165</v>
      </c>
      <c r="C150" t="s">
        <v>91</v>
      </c>
      <c r="D150" t="s">
        <v>92</v>
      </c>
      <c r="E150" t="s">
        <v>93</v>
      </c>
      <c r="F150">
        <v>7</v>
      </c>
      <c r="G150">
        <v>5</v>
      </c>
      <c r="H150">
        <v>2004</v>
      </c>
      <c r="I150">
        <v>2005</v>
      </c>
      <c r="J150" t="s">
        <v>119</v>
      </c>
      <c r="K150" t="s">
        <v>98</v>
      </c>
      <c r="L150">
        <v>1080</v>
      </c>
      <c r="M150" t="s">
        <v>126</v>
      </c>
      <c r="N150" t="s">
        <v>119</v>
      </c>
      <c r="O150">
        <v>0</v>
      </c>
      <c r="P150" t="s">
        <v>104</v>
      </c>
      <c r="Q150" t="s">
        <v>111</v>
      </c>
      <c r="R150">
        <v>141000</v>
      </c>
    </row>
    <row r="151" spans="1:18">
      <c r="A151">
        <v>6240</v>
      </c>
      <c r="B151" t="s">
        <v>197</v>
      </c>
      <c r="C151" t="s">
        <v>91</v>
      </c>
      <c r="D151" t="s">
        <v>92</v>
      </c>
      <c r="E151" t="s">
        <v>176</v>
      </c>
      <c r="F151">
        <v>5</v>
      </c>
      <c r="G151">
        <v>4</v>
      </c>
      <c r="H151">
        <v>1936</v>
      </c>
      <c r="I151">
        <v>1950</v>
      </c>
      <c r="J151" t="s">
        <v>119</v>
      </c>
      <c r="K151" t="s">
        <v>98</v>
      </c>
      <c r="L151">
        <v>896</v>
      </c>
      <c r="M151" t="s">
        <v>119</v>
      </c>
      <c r="N151" t="s">
        <v>98</v>
      </c>
      <c r="O151">
        <v>240</v>
      </c>
      <c r="P151" t="s">
        <v>104</v>
      </c>
      <c r="Q151" t="s">
        <v>111</v>
      </c>
      <c r="R151">
        <v>115000</v>
      </c>
    </row>
    <row r="152" spans="1:18">
      <c r="A152">
        <v>10356</v>
      </c>
      <c r="B152" t="s">
        <v>209</v>
      </c>
      <c r="C152" t="s">
        <v>91</v>
      </c>
      <c r="D152" t="s">
        <v>92</v>
      </c>
      <c r="E152" t="s">
        <v>93</v>
      </c>
      <c r="F152">
        <v>5</v>
      </c>
      <c r="G152">
        <v>6</v>
      </c>
      <c r="H152">
        <v>1975</v>
      </c>
      <c r="I152">
        <v>1975</v>
      </c>
      <c r="J152" t="s">
        <v>98</v>
      </c>
      <c r="K152" t="s">
        <v>98</v>
      </c>
      <c r="L152">
        <v>969</v>
      </c>
      <c r="M152" t="s">
        <v>98</v>
      </c>
      <c r="N152" t="s">
        <v>98</v>
      </c>
      <c r="O152">
        <v>440</v>
      </c>
      <c r="P152" t="s">
        <v>104</v>
      </c>
      <c r="Q152" t="s">
        <v>111</v>
      </c>
      <c r="R152">
        <v>122000</v>
      </c>
    </row>
    <row r="153" spans="1:18">
      <c r="A153">
        <v>13891</v>
      </c>
      <c r="B153" t="s">
        <v>147</v>
      </c>
      <c r="C153" t="s">
        <v>91</v>
      </c>
      <c r="D153" t="s">
        <v>92</v>
      </c>
      <c r="E153" t="s">
        <v>93</v>
      </c>
      <c r="F153">
        <v>8</v>
      </c>
      <c r="G153">
        <v>5</v>
      </c>
      <c r="H153">
        <v>2007</v>
      </c>
      <c r="I153">
        <v>2008</v>
      </c>
      <c r="J153" t="s">
        <v>126</v>
      </c>
      <c r="K153" t="s">
        <v>98</v>
      </c>
      <c r="L153">
        <v>1710</v>
      </c>
      <c r="M153" t="s">
        <v>126</v>
      </c>
      <c r="N153" t="s">
        <v>119</v>
      </c>
      <c r="O153">
        <v>866</v>
      </c>
      <c r="P153" t="s">
        <v>104</v>
      </c>
      <c r="Q153" t="s">
        <v>150</v>
      </c>
      <c r="R153">
        <v>372402</v>
      </c>
    </row>
    <row r="154" spans="1:18">
      <c r="A154">
        <v>14803</v>
      </c>
      <c r="B154" t="s">
        <v>175</v>
      </c>
      <c r="C154" t="s">
        <v>91</v>
      </c>
      <c r="D154" t="s">
        <v>92</v>
      </c>
      <c r="E154" t="s">
        <v>122</v>
      </c>
      <c r="F154">
        <v>6</v>
      </c>
      <c r="G154">
        <v>5</v>
      </c>
      <c r="H154">
        <v>1971</v>
      </c>
      <c r="I154">
        <v>1971</v>
      </c>
      <c r="J154" t="s">
        <v>98</v>
      </c>
      <c r="K154" t="s">
        <v>98</v>
      </c>
      <c r="L154">
        <v>825</v>
      </c>
      <c r="M154" t="s">
        <v>119</v>
      </c>
      <c r="N154" t="s">
        <v>98</v>
      </c>
      <c r="O154">
        <v>495</v>
      </c>
      <c r="P154" t="s">
        <v>104</v>
      </c>
      <c r="Q154" t="s">
        <v>111</v>
      </c>
      <c r="R154">
        <v>190000</v>
      </c>
    </row>
    <row r="155" spans="1:18">
      <c r="A155">
        <v>13500</v>
      </c>
      <c r="B155" t="s">
        <v>199</v>
      </c>
      <c r="C155" t="s">
        <v>91</v>
      </c>
      <c r="D155" t="s">
        <v>92</v>
      </c>
      <c r="E155" t="s">
        <v>93</v>
      </c>
      <c r="F155">
        <v>6</v>
      </c>
      <c r="G155">
        <v>7</v>
      </c>
      <c r="H155">
        <v>1960</v>
      </c>
      <c r="I155">
        <v>1975</v>
      </c>
      <c r="J155" t="s">
        <v>119</v>
      </c>
      <c r="K155" t="s">
        <v>98</v>
      </c>
      <c r="L155">
        <v>1602</v>
      </c>
      <c r="M155" t="s">
        <v>119</v>
      </c>
      <c r="N155" t="s">
        <v>98</v>
      </c>
      <c r="O155">
        <v>564</v>
      </c>
      <c r="P155" t="s">
        <v>104</v>
      </c>
      <c r="Q155" t="s">
        <v>111</v>
      </c>
      <c r="R155">
        <v>235000</v>
      </c>
    </row>
    <row r="156" spans="1:18">
      <c r="A156">
        <v>11340</v>
      </c>
      <c r="B156" t="s">
        <v>188</v>
      </c>
      <c r="C156" t="s">
        <v>91</v>
      </c>
      <c r="D156" t="s">
        <v>92</v>
      </c>
      <c r="E156" t="s">
        <v>93</v>
      </c>
      <c r="F156">
        <v>6</v>
      </c>
      <c r="G156">
        <v>5</v>
      </c>
      <c r="H156">
        <v>1923</v>
      </c>
      <c r="I156">
        <v>1950</v>
      </c>
      <c r="J156" t="s">
        <v>98</v>
      </c>
      <c r="K156" t="s">
        <v>98</v>
      </c>
      <c r="L156">
        <v>1200</v>
      </c>
      <c r="M156" t="s">
        <v>98</v>
      </c>
      <c r="N156" t="s">
        <v>98</v>
      </c>
      <c r="O156">
        <v>312</v>
      </c>
      <c r="P156" t="s">
        <v>104</v>
      </c>
      <c r="Q156" t="s">
        <v>178</v>
      </c>
      <c r="R156">
        <v>125000</v>
      </c>
    </row>
    <row r="157" spans="1:18">
      <c r="A157">
        <v>9600</v>
      </c>
      <c r="B157" t="s">
        <v>206</v>
      </c>
      <c r="C157" t="s">
        <v>182</v>
      </c>
      <c r="D157" t="s">
        <v>92</v>
      </c>
      <c r="E157" t="s">
        <v>176</v>
      </c>
      <c r="F157">
        <v>6</v>
      </c>
      <c r="G157">
        <v>5</v>
      </c>
      <c r="H157">
        <v>1924</v>
      </c>
      <c r="I157">
        <v>1950</v>
      </c>
      <c r="J157" t="s">
        <v>98</v>
      </c>
      <c r="K157" t="s">
        <v>98</v>
      </c>
      <c r="L157">
        <v>572</v>
      </c>
      <c r="M157" t="s">
        <v>139</v>
      </c>
      <c r="N157" t="s">
        <v>98</v>
      </c>
      <c r="O157">
        <v>0</v>
      </c>
      <c r="P157" t="s">
        <v>167</v>
      </c>
      <c r="Q157" t="s">
        <v>111</v>
      </c>
      <c r="R157">
        <v>79000</v>
      </c>
    </row>
    <row r="158" spans="1:18">
      <c r="A158">
        <v>7200</v>
      </c>
      <c r="B158" t="s">
        <v>89</v>
      </c>
      <c r="C158" t="s">
        <v>91</v>
      </c>
      <c r="D158" t="s">
        <v>92</v>
      </c>
      <c r="E158" t="s">
        <v>93</v>
      </c>
      <c r="F158">
        <v>5</v>
      </c>
      <c r="G158">
        <v>7</v>
      </c>
      <c r="H158">
        <v>1950</v>
      </c>
      <c r="I158">
        <v>1950</v>
      </c>
      <c r="J158" t="s">
        <v>83</v>
      </c>
      <c r="K158" t="s">
        <v>83</v>
      </c>
      <c r="L158">
        <v>0</v>
      </c>
      <c r="M158" t="s">
        <v>98</v>
      </c>
      <c r="N158" t="s">
        <v>98</v>
      </c>
      <c r="O158">
        <v>625</v>
      </c>
      <c r="P158" t="s">
        <v>104</v>
      </c>
      <c r="Q158" t="s">
        <v>111</v>
      </c>
      <c r="R158">
        <v>109500</v>
      </c>
    </row>
    <row r="159" spans="1:18">
      <c r="A159">
        <v>12003</v>
      </c>
      <c r="B159" t="s">
        <v>218</v>
      </c>
      <c r="C159" t="s">
        <v>91</v>
      </c>
      <c r="D159" t="s">
        <v>92</v>
      </c>
      <c r="E159" t="s">
        <v>122</v>
      </c>
      <c r="F159">
        <v>8</v>
      </c>
      <c r="G159">
        <v>5</v>
      </c>
      <c r="H159">
        <v>2009</v>
      </c>
      <c r="I159">
        <v>2010</v>
      </c>
      <c r="J159" t="s">
        <v>126</v>
      </c>
      <c r="K159" t="s">
        <v>98</v>
      </c>
      <c r="L159">
        <v>774</v>
      </c>
      <c r="M159" t="s">
        <v>126</v>
      </c>
      <c r="N159" t="s">
        <v>126</v>
      </c>
      <c r="O159">
        <v>680</v>
      </c>
      <c r="P159" t="s">
        <v>104</v>
      </c>
      <c r="Q159" t="s">
        <v>150</v>
      </c>
      <c r="R159">
        <v>269500</v>
      </c>
    </row>
    <row r="160" spans="1:18">
      <c r="A160">
        <v>12552</v>
      </c>
      <c r="B160" t="s">
        <v>163</v>
      </c>
      <c r="C160" t="s">
        <v>91</v>
      </c>
      <c r="D160" t="s">
        <v>92</v>
      </c>
      <c r="E160" t="s">
        <v>122</v>
      </c>
      <c r="F160">
        <v>7</v>
      </c>
      <c r="G160">
        <v>5</v>
      </c>
      <c r="H160">
        <v>2004</v>
      </c>
      <c r="I160">
        <v>2005</v>
      </c>
      <c r="J160" t="s">
        <v>119</v>
      </c>
      <c r="K160" t="s">
        <v>98</v>
      </c>
      <c r="L160">
        <v>991</v>
      </c>
      <c r="M160" t="s">
        <v>126</v>
      </c>
      <c r="N160" t="s">
        <v>119</v>
      </c>
      <c r="O160">
        <v>678</v>
      </c>
      <c r="P160" t="s">
        <v>104</v>
      </c>
      <c r="Q160" t="s">
        <v>111</v>
      </c>
      <c r="R160">
        <v>254900</v>
      </c>
    </row>
    <row r="161" spans="1:18">
      <c r="A161">
        <v>19378</v>
      </c>
      <c r="B161" t="s">
        <v>121</v>
      </c>
      <c r="C161" t="s">
        <v>91</v>
      </c>
      <c r="D161" t="s">
        <v>92</v>
      </c>
      <c r="E161" t="s">
        <v>122</v>
      </c>
      <c r="F161">
        <v>7</v>
      </c>
      <c r="G161">
        <v>5</v>
      </c>
      <c r="H161">
        <v>2005</v>
      </c>
      <c r="I161">
        <v>2006</v>
      </c>
      <c r="J161" t="s">
        <v>119</v>
      </c>
      <c r="K161" t="s">
        <v>98</v>
      </c>
      <c r="L161">
        <v>1392</v>
      </c>
      <c r="M161" t="s">
        <v>126</v>
      </c>
      <c r="N161" t="s">
        <v>119</v>
      </c>
      <c r="O161">
        <v>576</v>
      </c>
      <c r="P161" t="s">
        <v>104</v>
      </c>
      <c r="Q161" t="s">
        <v>150</v>
      </c>
      <c r="R161">
        <v>320000</v>
      </c>
    </row>
    <row r="162" spans="1:18">
      <c r="A162">
        <v>11120</v>
      </c>
      <c r="B162" t="s">
        <v>227</v>
      </c>
      <c r="C162" t="s">
        <v>91</v>
      </c>
      <c r="D162" t="s">
        <v>92</v>
      </c>
      <c r="E162" t="s">
        <v>93</v>
      </c>
      <c r="F162">
        <v>6</v>
      </c>
      <c r="G162">
        <v>6</v>
      </c>
      <c r="H162">
        <v>1984</v>
      </c>
      <c r="I162">
        <v>1984</v>
      </c>
      <c r="J162" t="s">
        <v>119</v>
      </c>
      <c r="K162" t="s">
        <v>98</v>
      </c>
      <c r="L162">
        <v>1232</v>
      </c>
      <c r="M162" t="s">
        <v>98</v>
      </c>
      <c r="N162" t="s">
        <v>98</v>
      </c>
      <c r="O162">
        <v>516</v>
      </c>
      <c r="P162" t="s">
        <v>104</v>
      </c>
      <c r="Q162" t="s">
        <v>111</v>
      </c>
      <c r="R162">
        <v>162500</v>
      </c>
    </row>
    <row r="163" spans="1:18">
      <c r="A163">
        <v>13688</v>
      </c>
      <c r="B163" t="s">
        <v>147</v>
      </c>
      <c r="C163" t="s">
        <v>91</v>
      </c>
      <c r="D163" t="s">
        <v>92</v>
      </c>
      <c r="E163" t="s">
        <v>122</v>
      </c>
      <c r="F163">
        <v>9</v>
      </c>
      <c r="G163">
        <v>5</v>
      </c>
      <c r="H163">
        <v>2003</v>
      </c>
      <c r="I163">
        <v>2004</v>
      </c>
      <c r="J163" t="s">
        <v>126</v>
      </c>
      <c r="K163" t="s">
        <v>98</v>
      </c>
      <c r="L163">
        <v>1572</v>
      </c>
      <c r="M163" t="s">
        <v>126</v>
      </c>
      <c r="N163" t="s">
        <v>126</v>
      </c>
      <c r="O163">
        <v>726</v>
      </c>
      <c r="P163" t="s">
        <v>104</v>
      </c>
      <c r="Q163" t="s">
        <v>111</v>
      </c>
      <c r="R163">
        <v>412500</v>
      </c>
    </row>
    <row r="164" spans="1:18">
      <c r="A164">
        <v>12182</v>
      </c>
      <c r="B164" t="s">
        <v>147</v>
      </c>
      <c r="C164" t="s">
        <v>91</v>
      </c>
      <c r="D164" t="s">
        <v>92</v>
      </c>
      <c r="E164" t="s">
        <v>93</v>
      </c>
      <c r="F164">
        <v>7</v>
      </c>
      <c r="G164">
        <v>5</v>
      </c>
      <c r="H164">
        <v>2005</v>
      </c>
      <c r="I164">
        <v>2005</v>
      </c>
      <c r="J164" t="s">
        <v>119</v>
      </c>
      <c r="K164" t="s">
        <v>98</v>
      </c>
      <c r="L164">
        <v>1541</v>
      </c>
      <c r="M164" t="s">
        <v>126</v>
      </c>
      <c r="N164" t="s">
        <v>119</v>
      </c>
      <c r="O164">
        <v>532</v>
      </c>
      <c r="P164" t="s">
        <v>104</v>
      </c>
      <c r="Q164" t="s">
        <v>150</v>
      </c>
      <c r="R164">
        <v>220000</v>
      </c>
    </row>
    <row r="165" spans="1:18">
      <c r="A165">
        <v>5500</v>
      </c>
      <c r="B165" t="s">
        <v>188</v>
      </c>
      <c r="C165" t="s">
        <v>91</v>
      </c>
      <c r="D165" t="s">
        <v>92</v>
      </c>
      <c r="E165" t="s">
        <v>238</v>
      </c>
      <c r="F165">
        <v>4</v>
      </c>
      <c r="G165">
        <v>6</v>
      </c>
      <c r="H165">
        <v>1956</v>
      </c>
      <c r="I165">
        <v>1956</v>
      </c>
      <c r="J165" t="s">
        <v>98</v>
      </c>
      <c r="K165" t="s">
        <v>98</v>
      </c>
      <c r="L165">
        <v>882</v>
      </c>
      <c r="M165" t="s">
        <v>126</v>
      </c>
      <c r="N165" t="s">
        <v>98</v>
      </c>
      <c r="O165">
        <v>0</v>
      </c>
      <c r="P165" t="s">
        <v>104</v>
      </c>
      <c r="Q165" t="s">
        <v>111</v>
      </c>
      <c r="R165">
        <v>103200</v>
      </c>
    </row>
    <row r="166" spans="1:18">
      <c r="A166">
        <v>5400</v>
      </c>
      <c r="B166" t="s">
        <v>188</v>
      </c>
      <c r="C166" t="s">
        <v>91</v>
      </c>
      <c r="D166" t="s">
        <v>92</v>
      </c>
      <c r="E166" t="s">
        <v>93</v>
      </c>
      <c r="F166">
        <v>6</v>
      </c>
      <c r="G166">
        <v>7</v>
      </c>
      <c r="H166">
        <v>1926</v>
      </c>
      <c r="I166">
        <v>2004</v>
      </c>
      <c r="J166" t="s">
        <v>98</v>
      </c>
      <c r="K166" t="s">
        <v>98</v>
      </c>
      <c r="L166">
        <v>1149</v>
      </c>
      <c r="M166" t="s">
        <v>119</v>
      </c>
      <c r="N166" t="s">
        <v>119</v>
      </c>
      <c r="O166">
        <v>216</v>
      </c>
      <c r="P166" t="s">
        <v>104</v>
      </c>
      <c r="Q166" t="s">
        <v>111</v>
      </c>
      <c r="R166">
        <v>152000</v>
      </c>
    </row>
    <row r="167" spans="1:18">
      <c r="A167">
        <v>10106</v>
      </c>
      <c r="B167" t="s">
        <v>206</v>
      </c>
      <c r="C167" t="s">
        <v>91</v>
      </c>
      <c r="D167" t="s">
        <v>186</v>
      </c>
      <c r="E167" t="s">
        <v>176</v>
      </c>
      <c r="F167">
        <v>5</v>
      </c>
      <c r="G167">
        <v>7</v>
      </c>
      <c r="H167">
        <v>1940</v>
      </c>
      <c r="I167">
        <v>1999</v>
      </c>
      <c r="J167" t="s">
        <v>98</v>
      </c>
      <c r="K167" t="s">
        <v>98</v>
      </c>
      <c r="L167">
        <v>644</v>
      </c>
      <c r="M167" t="s">
        <v>119</v>
      </c>
      <c r="N167" t="s">
        <v>98</v>
      </c>
      <c r="O167">
        <v>0</v>
      </c>
      <c r="P167" t="s">
        <v>104</v>
      </c>
      <c r="Q167" t="s">
        <v>111</v>
      </c>
      <c r="R167">
        <v>127500</v>
      </c>
    </row>
    <row r="168" spans="1:18">
      <c r="A168">
        <v>10708</v>
      </c>
      <c r="B168" t="s">
        <v>199</v>
      </c>
      <c r="C168" t="s">
        <v>91</v>
      </c>
      <c r="D168" t="s">
        <v>92</v>
      </c>
      <c r="E168" t="s">
        <v>93</v>
      </c>
      <c r="F168">
        <v>5</v>
      </c>
      <c r="G168">
        <v>5</v>
      </c>
      <c r="H168">
        <v>1955</v>
      </c>
      <c r="I168">
        <v>1993</v>
      </c>
      <c r="J168" t="s">
        <v>98</v>
      </c>
      <c r="K168" t="s">
        <v>98</v>
      </c>
      <c r="L168">
        <v>1617</v>
      </c>
      <c r="M168" t="s">
        <v>126</v>
      </c>
      <c r="N168" t="s">
        <v>98</v>
      </c>
      <c r="O168">
        <v>303</v>
      </c>
      <c r="P168" t="s">
        <v>104</v>
      </c>
      <c r="Q168" t="s">
        <v>111</v>
      </c>
      <c r="R168">
        <v>190000</v>
      </c>
    </row>
    <row r="169" spans="1:18">
      <c r="A169">
        <v>10562</v>
      </c>
      <c r="B169" t="s">
        <v>147</v>
      </c>
      <c r="C169" t="s">
        <v>91</v>
      </c>
      <c r="D169" t="s">
        <v>92</v>
      </c>
      <c r="E169" t="s">
        <v>122</v>
      </c>
      <c r="F169">
        <v>8</v>
      </c>
      <c r="G169">
        <v>5</v>
      </c>
      <c r="H169">
        <v>2007</v>
      </c>
      <c r="I169">
        <v>2007</v>
      </c>
      <c r="J169" t="s">
        <v>126</v>
      </c>
      <c r="K169" t="s">
        <v>98</v>
      </c>
      <c r="L169">
        <v>1582</v>
      </c>
      <c r="M169" t="s">
        <v>126</v>
      </c>
      <c r="N169" t="s">
        <v>126</v>
      </c>
      <c r="O169">
        <v>789</v>
      </c>
      <c r="P169" t="s">
        <v>104</v>
      </c>
      <c r="Q169" t="s">
        <v>150</v>
      </c>
      <c r="R169">
        <v>325624</v>
      </c>
    </row>
    <row r="170" spans="1:18">
      <c r="A170">
        <v>8244</v>
      </c>
      <c r="B170" t="s">
        <v>121</v>
      </c>
      <c r="C170" t="s">
        <v>91</v>
      </c>
      <c r="D170" t="s">
        <v>92</v>
      </c>
      <c r="E170" t="s">
        <v>122</v>
      </c>
      <c r="F170">
        <v>7</v>
      </c>
      <c r="G170">
        <v>5</v>
      </c>
      <c r="H170">
        <v>2004</v>
      </c>
      <c r="I170">
        <v>2004</v>
      </c>
      <c r="J170" t="s">
        <v>119</v>
      </c>
      <c r="K170" t="s">
        <v>98</v>
      </c>
      <c r="L170">
        <v>840</v>
      </c>
      <c r="M170" t="s">
        <v>126</v>
      </c>
      <c r="N170" t="s">
        <v>119</v>
      </c>
      <c r="O170">
        <v>440</v>
      </c>
      <c r="P170" t="s">
        <v>104</v>
      </c>
      <c r="Q170" t="s">
        <v>111</v>
      </c>
      <c r="R170">
        <v>183500</v>
      </c>
    </row>
    <row r="171" spans="1:18">
      <c r="A171">
        <v>16669</v>
      </c>
      <c r="B171" t="s">
        <v>218</v>
      </c>
      <c r="C171" t="s">
        <v>91</v>
      </c>
      <c r="D171" t="s">
        <v>92</v>
      </c>
      <c r="E171" t="s">
        <v>93</v>
      </c>
      <c r="F171">
        <v>8</v>
      </c>
      <c r="G171">
        <v>6</v>
      </c>
      <c r="H171">
        <v>1981</v>
      </c>
      <c r="I171">
        <v>1981</v>
      </c>
      <c r="J171" t="s">
        <v>119</v>
      </c>
      <c r="K171" t="s">
        <v>98</v>
      </c>
      <c r="L171">
        <v>1686</v>
      </c>
      <c r="M171" t="s">
        <v>98</v>
      </c>
      <c r="N171" t="s">
        <v>98</v>
      </c>
      <c r="O171">
        <v>511</v>
      </c>
      <c r="P171" t="s">
        <v>104</v>
      </c>
      <c r="Q171" t="s">
        <v>111</v>
      </c>
      <c r="R171">
        <v>228000</v>
      </c>
    </row>
    <row r="172" spans="1:18">
      <c r="A172">
        <v>12358</v>
      </c>
      <c r="B172" t="s">
        <v>188</v>
      </c>
      <c r="C172" t="s">
        <v>90</v>
      </c>
      <c r="D172" t="s">
        <v>92</v>
      </c>
      <c r="E172" t="s">
        <v>176</v>
      </c>
      <c r="F172">
        <v>5</v>
      </c>
      <c r="G172">
        <v>6</v>
      </c>
      <c r="H172">
        <v>1941</v>
      </c>
      <c r="I172">
        <v>1950</v>
      </c>
      <c r="J172" t="s">
        <v>98</v>
      </c>
      <c r="K172" t="s">
        <v>98</v>
      </c>
      <c r="L172">
        <v>720</v>
      </c>
      <c r="M172" t="s">
        <v>98</v>
      </c>
      <c r="N172" t="s">
        <v>98</v>
      </c>
      <c r="O172">
        <v>660</v>
      </c>
      <c r="P172" t="s">
        <v>104</v>
      </c>
      <c r="Q172" t="s">
        <v>111</v>
      </c>
      <c r="R172">
        <v>128500</v>
      </c>
    </row>
    <row r="173" spans="1:18">
      <c r="A173">
        <v>31770</v>
      </c>
      <c r="B173" t="s">
        <v>89</v>
      </c>
      <c r="C173" t="s">
        <v>91</v>
      </c>
      <c r="D173" t="s">
        <v>92</v>
      </c>
      <c r="E173" t="s">
        <v>93</v>
      </c>
      <c r="F173">
        <v>6</v>
      </c>
      <c r="G173">
        <v>5</v>
      </c>
      <c r="H173">
        <v>1960</v>
      </c>
      <c r="I173">
        <v>1960</v>
      </c>
      <c r="J173" t="s">
        <v>98</v>
      </c>
      <c r="K173" t="s">
        <v>119</v>
      </c>
      <c r="L173">
        <v>1080</v>
      </c>
      <c r="M173" t="s">
        <v>139</v>
      </c>
      <c r="N173" t="s">
        <v>98</v>
      </c>
      <c r="O173">
        <v>528</v>
      </c>
      <c r="P173" t="s">
        <v>191</v>
      </c>
      <c r="Q173" t="s">
        <v>111</v>
      </c>
      <c r="R173">
        <v>215000</v>
      </c>
    </row>
    <row r="174" spans="1:18">
      <c r="A174">
        <v>5306</v>
      </c>
      <c r="B174" t="s">
        <v>128</v>
      </c>
      <c r="C174" t="s">
        <v>91</v>
      </c>
      <c r="D174" t="s">
        <v>129</v>
      </c>
      <c r="E174" t="s">
        <v>122</v>
      </c>
      <c r="F174">
        <v>7</v>
      </c>
      <c r="G174">
        <v>7</v>
      </c>
      <c r="H174">
        <v>1987</v>
      </c>
      <c r="I174">
        <v>1987</v>
      </c>
      <c r="J174" t="s">
        <v>119</v>
      </c>
      <c r="K174" t="s">
        <v>119</v>
      </c>
      <c r="L174">
        <v>1064</v>
      </c>
      <c r="M174" t="s">
        <v>119</v>
      </c>
      <c r="N174" t="s">
        <v>119</v>
      </c>
      <c r="O174">
        <v>504</v>
      </c>
      <c r="P174" t="s">
        <v>104</v>
      </c>
      <c r="Q174" t="s">
        <v>111</v>
      </c>
      <c r="R174">
        <v>239000</v>
      </c>
    </row>
    <row r="175" spans="1:18">
      <c r="A175">
        <v>10197</v>
      </c>
      <c r="B175" t="s">
        <v>89</v>
      </c>
      <c r="C175" t="s">
        <v>91</v>
      </c>
      <c r="D175" t="s">
        <v>92</v>
      </c>
      <c r="E175" t="s">
        <v>93</v>
      </c>
      <c r="F175">
        <v>6</v>
      </c>
      <c r="G175">
        <v>5</v>
      </c>
      <c r="H175">
        <v>1961</v>
      </c>
      <c r="I175">
        <v>1961</v>
      </c>
      <c r="J175" t="s">
        <v>98</v>
      </c>
      <c r="K175" t="s">
        <v>98</v>
      </c>
      <c r="L175">
        <v>1362</v>
      </c>
      <c r="M175" t="s">
        <v>98</v>
      </c>
      <c r="N175" t="s">
        <v>98</v>
      </c>
      <c r="O175">
        <v>504</v>
      </c>
      <c r="P175" t="s">
        <v>104</v>
      </c>
      <c r="Q175" t="s">
        <v>111</v>
      </c>
      <c r="R175">
        <v>163000</v>
      </c>
    </row>
    <row r="176" spans="1:18">
      <c r="A176">
        <v>12416</v>
      </c>
      <c r="B176" t="s">
        <v>218</v>
      </c>
      <c r="C176" t="s">
        <v>91</v>
      </c>
      <c r="D176" t="s">
        <v>92</v>
      </c>
      <c r="E176" t="s">
        <v>93</v>
      </c>
      <c r="F176">
        <v>6</v>
      </c>
      <c r="G176">
        <v>5</v>
      </c>
      <c r="H176">
        <v>1986</v>
      </c>
      <c r="I176">
        <v>1986</v>
      </c>
      <c r="J176" t="s">
        <v>119</v>
      </c>
      <c r="K176" t="s">
        <v>139</v>
      </c>
      <c r="L176">
        <v>1606</v>
      </c>
      <c r="M176" t="s">
        <v>98</v>
      </c>
      <c r="N176" t="s">
        <v>98</v>
      </c>
      <c r="O176">
        <v>616</v>
      </c>
      <c r="P176" t="s">
        <v>104</v>
      </c>
      <c r="Q176" t="s">
        <v>111</v>
      </c>
      <c r="R176">
        <v>184000</v>
      </c>
    </row>
    <row r="177" spans="1:18">
      <c r="A177">
        <v>12615</v>
      </c>
      <c r="B177" t="s">
        <v>206</v>
      </c>
      <c r="C177" t="s">
        <v>91</v>
      </c>
      <c r="D177" t="s">
        <v>92</v>
      </c>
      <c r="E177" t="s">
        <v>93</v>
      </c>
      <c r="F177">
        <v>6</v>
      </c>
      <c r="G177">
        <v>7</v>
      </c>
      <c r="H177">
        <v>1950</v>
      </c>
      <c r="I177">
        <v>2001</v>
      </c>
      <c r="J177" t="s">
        <v>98</v>
      </c>
      <c r="K177" t="s">
        <v>119</v>
      </c>
      <c r="L177">
        <v>1202</v>
      </c>
      <c r="M177" t="s">
        <v>98</v>
      </c>
      <c r="N177" t="s">
        <v>119</v>
      </c>
      <c r="O177">
        <v>576</v>
      </c>
      <c r="P177" t="s">
        <v>104</v>
      </c>
      <c r="Q177" t="s">
        <v>111</v>
      </c>
      <c r="R177">
        <v>243000</v>
      </c>
    </row>
    <row r="178" spans="1:18">
      <c r="A178">
        <v>10029</v>
      </c>
      <c r="B178" t="s">
        <v>199</v>
      </c>
      <c r="C178" t="s">
        <v>91</v>
      </c>
      <c r="D178" t="s">
        <v>92</v>
      </c>
      <c r="E178" t="s">
        <v>122</v>
      </c>
      <c r="F178">
        <v>6</v>
      </c>
      <c r="G178">
        <v>5</v>
      </c>
      <c r="H178">
        <v>1988</v>
      </c>
      <c r="I178">
        <v>1989</v>
      </c>
      <c r="J178" t="s">
        <v>119</v>
      </c>
      <c r="K178" t="s">
        <v>98</v>
      </c>
      <c r="L178">
        <v>1151</v>
      </c>
      <c r="M178" t="s">
        <v>98</v>
      </c>
      <c r="N178" t="s">
        <v>98</v>
      </c>
      <c r="O178">
        <v>521</v>
      </c>
      <c r="P178" t="s">
        <v>104</v>
      </c>
      <c r="Q178" t="s">
        <v>111</v>
      </c>
      <c r="R178">
        <v>211000</v>
      </c>
    </row>
    <row r="179" spans="1:18">
      <c r="A179">
        <v>13650</v>
      </c>
      <c r="B179" t="s">
        <v>169</v>
      </c>
      <c r="C179" t="s">
        <v>91</v>
      </c>
      <c r="D179" t="s">
        <v>92</v>
      </c>
      <c r="E179" t="s">
        <v>176</v>
      </c>
      <c r="F179">
        <v>5</v>
      </c>
      <c r="G179">
        <v>5</v>
      </c>
      <c r="H179">
        <v>1958</v>
      </c>
      <c r="I179">
        <v>1958</v>
      </c>
      <c r="J179" t="s">
        <v>98</v>
      </c>
      <c r="K179" t="s">
        <v>98</v>
      </c>
      <c r="L179">
        <v>1052</v>
      </c>
      <c r="M179" t="s">
        <v>126</v>
      </c>
      <c r="N179" t="s">
        <v>119</v>
      </c>
      <c r="O179">
        <v>451</v>
      </c>
      <c r="P179" t="s">
        <v>104</v>
      </c>
      <c r="Q179" t="s">
        <v>111</v>
      </c>
      <c r="R179">
        <v>172500</v>
      </c>
    </row>
    <row r="180" spans="1:18">
      <c r="A180">
        <v>17423</v>
      </c>
      <c r="B180" t="s">
        <v>128</v>
      </c>
      <c r="C180" t="s">
        <v>91</v>
      </c>
      <c r="D180" t="s">
        <v>92</v>
      </c>
      <c r="E180" t="s">
        <v>93</v>
      </c>
      <c r="F180">
        <v>9</v>
      </c>
      <c r="G180">
        <v>5</v>
      </c>
      <c r="H180">
        <v>2008</v>
      </c>
      <c r="I180">
        <v>2009</v>
      </c>
      <c r="J180" t="s">
        <v>126</v>
      </c>
      <c r="K180" t="s">
        <v>98</v>
      </c>
      <c r="L180">
        <v>2216</v>
      </c>
      <c r="M180" t="s">
        <v>126</v>
      </c>
      <c r="N180" t="s">
        <v>126</v>
      </c>
      <c r="O180">
        <v>1166</v>
      </c>
      <c r="P180" t="s">
        <v>104</v>
      </c>
      <c r="Q180" t="s">
        <v>150</v>
      </c>
      <c r="R180">
        <v>501837</v>
      </c>
    </row>
    <row r="181" spans="1:18">
      <c r="A181">
        <v>8520</v>
      </c>
      <c r="B181" t="s">
        <v>188</v>
      </c>
      <c r="C181" t="s">
        <v>91</v>
      </c>
      <c r="D181" t="s">
        <v>92</v>
      </c>
      <c r="E181" t="s">
        <v>93</v>
      </c>
      <c r="F181">
        <v>5</v>
      </c>
      <c r="G181">
        <v>6</v>
      </c>
      <c r="H181">
        <v>1923</v>
      </c>
      <c r="I181">
        <v>2006</v>
      </c>
      <c r="J181" t="s">
        <v>98</v>
      </c>
      <c r="K181" t="s">
        <v>98</v>
      </c>
      <c r="L181">
        <v>968</v>
      </c>
      <c r="M181" t="s">
        <v>98</v>
      </c>
      <c r="N181" t="s">
        <v>98</v>
      </c>
      <c r="O181">
        <v>480</v>
      </c>
      <c r="P181" t="s">
        <v>167</v>
      </c>
      <c r="Q181" t="s">
        <v>111</v>
      </c>
      <c r="R181">
        <v>100000</v>
      </c>
    </row>
    <row r="182" spans="1:18">
      <c r="A182">
        <v>2117</v>
      </c>
      <c r="B182" t="s">
        <v>163</v>
      </c>
      <c r="C182" t="s">
        <v>91</v>
      </c>
      <c r="D182" t="s">
        <v>142</v>
      </c>
      <c r="E182" t="s">
        <v>122</v>
      </c>
      <c r="F182">
        <v>6</v>
      </c>
      <c r="G182">
        <v>5</v>
      </c>
      <c r="H182">
        <v>2000</v>
      </c>
      <c r="I182">
        <v>2000</v>
      </c>
      <c r="J182" t="s">
        <v>119</v>
      </c>
      <c r="K182" t="s">
        <v>98</v>
      </c>
      <c r="L182">
        <v>756</v>
      </c>
      <c r="M182" t="s">
        <v>126</v>
      </c>
      <c r="N182" t="s">
        <v>119</v>
      </c>
      <c r="O182">
        <v>440</v>
      </c>
      <c r="P182" t="s">
        <v>104</v>
      </c>
      <c r="Q182" t="s">
        <v>111</v>
      </c>
      <c r="R182">
        <v>177000</v>
      </c>
    </row>
    <row r="183" spans="1:18">
      <c r="A183">
        <v>7588</v>
      </c>
      <c r="B183" t="s">
        <v>212</v>
      </c>
      <c r="C183" t="s">
        <v>91</v>
      </c>
      <c r="D183" t="s">
        <v>92</v>
      </c>
      <c r="E183" t="s">
        <v>122</v>
      </c>
      <c r="F183">
        <v>7</v>
      </c>
      <c r="G183">
        <v>6</v>
      </c>
      <c r="H183">
        <v>1920</v>
      </c>
      <c r="I183">
        <v>1950</v>
      </c>
      <c r="J183" t="s">
        <v>139</v>
      </c>
      <c r="K183" t="s">
        <v>98</v>
      </c>
      <c r="L183">
        <v>793</v>
      </c>
      <c r="M183" t="s">
        <v>119</v>
      </c>
      <c r="N183" t="s">
        <v>98</v>
      </c>
      <c r="O183">
        <v>216</v>
      </c>
      <c r="P183" t="s">
        <v>104</v>
      </c>
      <c r="Q183" t="s">
        <v>111</v>
      </c>
      <c r="R183">
        <v>200100</v>
      </c>
    </row>
    <row r="184" spans="1:18">
      <c r="A184">
        <v>9060</v>
      </c>
      <c r="B184" t="s">
        <v>206</v>
      </c>
      <c r="C184" t="s">
        <v>182</v>
      </c>
      <c r="D184" t="s">
        <v>92</v>
      </c>
      <c r="E184" t="s">
        <v>93</v>
      </c>
      <c r="F184">
        <v>5</v>
      </c>
      <c r="G184">
        <v>6</v>
      </c>
      <c r="H184">
        <v>1957</v>
      </c>
      <c r="I184">
        <v>2006</v>
      </c>
      <c r="J184" t="s">
        <v>83</v>
      </c>
      <c r="K184" t="s">
        <v>83</v>
      </c>
      <c r="L184">
        <v>0</v>
      </c>
      <c r="M184" t="s">
        <v>126</v>
      </c>
      <c r="N184" t="s">
        <v>98</v>
      </c>
      <c r="O184">
        <v>252</v>
      </c>
      <c r="P184" t="s">
        <v>104</v>
      </c>
      <c r="Q184" t="s">
        <v>111</v>
      </c>
      <c r="R184">
        <v>120000</v>
      </c>
    </row>
    <row r="185" spans="1:18">
      <c r="A185">
        <v>11426</v>
      </c>
      <c r="B185" t="s">
        <v>188</v>
      </c>
      <c r="C185" t="s">
        <v>91</v>
      </c>
      <c r="D185" t="s">
        <v>92</v>
      </c>
      <c r="E185" t="s">
        <v>176</v>
      </c>
      <c r="F185">
        <v>7</v>
      </c>
      <c r="G185">
        <v>5</v>
      </c>
      <c r="H185">
        <v>2003</v>
      </c>
      <c r="I185">
        <v>2003</v>
      </c>
      <c r="J185" t="s">
        <v>119</v>
      </c>
      <c r="K185" t="s">
        <v>98</v>
      </c>
      <c r="L185">
        <v>1362</v>
      </c>
      <c r="M185" t="s">
        <v>126</v>
      </c>
      <c r="N185" t="s">
        <v>119</v>
      </c>
      <c r="O185">
        <v>484</v>
      </c>
      <c r="P185" t="s">
        <v>167</v>
      </c>
      <c r="Q185" t="s">
        <v>111</v>
      </c>
      <c r="R185">
        <v>200000</v>
      </c>
    </row>
    <row r="186" spans="1:18">
      <c r="A186">
        <v>7438</v>
      </c>
      <c r="B186" t="s">
        <v>197</v>
      </c>
      <c r="C186" t="s">
        <v>225</v>
      </c>
      <c r="D186" t="s">
        <v>92</v>
      </c>
      <c r="E186" t="s">
        <v>176</v>
      </c>
      <c r="F186">
        <v>5</v>
      </c>
      <c r="G186">
        <v>8</v>
      </c>
      <c r="H186">
        <v>1908</v>
      </c>
      <c r="I186">
        <v>1991</v>
      </c>
      <c r="J186" t="s">
        <v>139</v>
      </c>
      <c r="K186" t="s">
        <v>98</v>
      </c>
      <c r="L186">
        <v>504</v>
      </c>
      <c r="M186" t="s">
        <v>119</v>
      </c>
      <c r="N186" t="s">
        <v>98</v>
      </c>
      <c r="O186">
        <v>576</v>
      </c>
      <c r="P186" t="s">
        <v>104</v>
      </c>
      <c r="Q186" t="s">
        <v>111</v>
      </c>
      <c r="R186">
        <v>127000</v>
      </c>
    </row>
    <row r="187" spans="1:18">
      <c r="A187">
        <v>22950</v>
      </c>
      <c r="B187" t="s">
        <v>188</v>
      </c>
      <c r="C187" t="s">
        <v>182</v>
      </c>
      <c r="D187" t="s">
        <v>92</v>
      </c>
      <c r="E187" t="s">
        <v>246</v>
      </c>
      <c r="F187">
        <v>10</v>
      </c>
      <c r="G187">
        <v>9</v>
      </c>
      <c r="H187">
        <v>1892</v>
      </c>
      <c r="I187">
        <v>1993</v>
      </c>
      <c r="J187" t="s">
        <v>98</v>
      </c>
      <c r="K187" t="s">
        <v>98</v>
      </c>
      <c r="L187">
        <v>1107</v>
      </c>
      <c r="M187" t="s">
        <v>126</v>
      </c>
      <c r="N187" t="s">
        <v>126</v>
      </c>
      <c r="O187">
        <v>840</v>
      </c>
      <c r="P187" t="s">
        <v>104</v>
      </c>
      <c r="Q187" t="s">
        <v>111</v>
      </c>
      <c r="R187">
        <v>475000</v>
      </c>
    </row>
    <row r="188" spans="1:18">
      <c r="A188">
        <v>9947</v>
      </c>
      <c r="B188" t="s">
        <v>217</v>
      </c>
      <c r="C188" t="s">
        <v>91</v>
      </c>
      <c r="D188" t="s">
        <v>92</v>
      </c>
      <c r="E188" t="s">
        <v>158</v>
      </c>
      <c r="F188">
        <v>7</v>
      </c>
      <c r="G188">
        <v>5</v>
      </c>
      <c r="H188">
        <v>1990</v>
      </c>
      <c r="I188">
        <v>1991</v>
      </c>
      <c r="J188" t="s">
        <v>119</v>
      </c>
      <c r="K188" t="s">
        <v>98</v>
      </c>
      <c r="L188">
        <v>1188</v>
      </c>
      <c r="M188" t="s">
        <v>126</v>
      </c>
      <c r="N188" t="s">
        <v>119</v>
      </c>
      <c r="O188">
        <v>497</v>
      </c>
      <c r="P188" t="s">
        <v>104</v>
      </c>
      <c r="Q188" t="s">
        <v>111</v>
      </c>
      <c r="R188">
        <v>173000</v>
      </c>
    </row>
    <row r="189" spans="1:18">
      <c r="A189">
        <v>10410</v>
      </c>
      <c r="B189" t="s">
        <v>188</v>
      </c>
      <c r="C189" t="s">
        <v>91</v>
      </c>
      <c r="D189" t="s">
        <v>92</v>
      </c>
      <c r="E189" t="s">
        <v>176</v>
      </c>
      <c r="F189">
        <v>5</v>
      </c>
      <c r="G189">
        <v>7</v>
      </c>
      <c r="H189">
        <v>1916</v>
      </c>
      <c r="I189">
        <v>1987</v>
      </c>
      <c r="J189" t="s">
        <v>139</v>
      </c>
      <c r="K189" t="s">
        <v>98</v>
      </c>
      <c r="L189">
        <v>660</v>
      </c>
      <c r="M189" t="s">
        <v>126</v>
      </c>
      <c r="N189" t="s">
        <v>98</v>
      </c>
      <c r="O189">
        <v>180</v>
      </c>
      <c r="P189" t="s">
        <v>167</v>
      </c>
      <c r="Q189" t="s">
        <v>111</v>
      </c>
      <c r="R189">
        <v>135000</v>
      </c>
    </row>
    <row r="190" spans="1:18">
      <c r="A190">
        <v>7018</v>
      </c>
      <c r="B190" t="s">
        <v>165</v>
      </c>
      <c r="C190" t="s">
        <v>90</v>
      </c>
      <c r="D190" t="s">
        <v>179</v>
      </c>
      <c r="E190" t="s">
        <v>183</v>
      </c>
      <c r="F190">
        <v>5</v>
      </c>
      <c r="G190">
        <v>5</v>
      </c>
      <c r="H190">
        <v>1979</v>
      </c>
      <c r="I190">
        <v>1979</v>
      </c>
      <c r="J190" t="s">
        <v>119</v>
      </c>
      <c r="K190" t="s">
        <v>98</v>
      </c>
      <c r="L190">
        <v>1086</v>
      </c>
      <c r="M190" t="s">
        <v>98</v>
      </c>
      <c r="N190" t="s">
        <v>98</v>
      </c>
      <c r="O190">
        <v>528</v>
      </c>
      <c r="P190" t="s">
        <v>104</v>
      </c>
      <c r="Q190" t="s">
        <v>216</v>
      </c>
      <c r="R190">
        <v>153337</v>
      </c>
    </row>
    <row r="191" spans="1:18">
      <c r="A191">
        <v>4923</v>
      </c>
      <c r="B191" t="s">
        <v>128</v>
      </c>
      <c r="C191" t="s">
        <v>91</v>
      </c>
      <c r="D191" t="s">
        <v>129</v>
      </c>
      <c r="E191" t="s">
        <v>93</v>
      </c>
      <c r="F191">
        <v>8</v>
      </c>
      <c r="G191">
        <v>5</v>
      </c>
      <c r="H191">
        <v>2001</v>
      </c>
      <c r="I191">
        <v>2002</v>
      </c>
      <c r="J191" t="s">
        <v>126</v>
      </c>
      <c r="K191" t="s">
        <v>98</v>
      </c>
      <c r="L191">
        <v>1593</v>
      </c>
      <c r="M191" t="s">
        <v>126</v>
      </c>
      <c r="N191" t="s">
        <v>126</v>
      </c>
      <c r="O191">
        <v>682</v>
      </c>
      <c r="P191" t="s">
        <v>104</v>
      </c>
      <c r="Q191" t="s">
        <v>111</v>
      </c>
      <c r="R191">
        <v>286000</v>
      </c>
    </row>
    <row r="192" spans="1:18">
      <c r="A192">
        <v>10570</v>
      </c>
      <c r="B192" t="s">
        <v>212</v>
      </c>
      <c r="C192" t="s">
        <v>91</v>
      </c>
      <c r="D192" t="s">
        <v>92</v>
      </c>
      <c r="E192" t="s">
        <v>122</v>
      </c>
      <c r="F192">
        <v>8</v>
      </c>
      <c r="G192">
        <v>8</v>
      </c>
      <c r="H192">
        <v>1932</v>
      </c>
      <c r="I192">
        <v>1994</v>
      </c>
      <c r="J192" t="s">
        <v>119</v>
      </c>
      <c r="K192" t="s">
        <v>119</v>
      </c>
      <c r="L192">
        <v>853</v>
      </c>
      <c r="M192" t="s">
        <v>98</v>
      </c>
      <c r="N192" t="s">
        <v>119</v>
      </c>
      <c r="O192">
        <v>440</v>
      </c>
      <c r="P192" t="s">
        <v>104</v>
      </c>
      <c r="Q192" t="s">
        <v>111</v>
      </c>
      <c r="R192">
        <v>315000</v>
      </c>
    </row>
    <row r="193" spans="1:18">
      <c r="A193">
        <v>7472</v>
      </c>
      <c r="B193" t="s">
        <v>89</v>
      </c>
      <c r="C193" t="s">
        <v>91</v>
      </c>
      <c r="D193" t="s">
        <v>92</v>
      </c>
      <c r="E193" t="s">
        <v>122</v>
      </c>
      <c r="F193">
        <v>7</v>
      </c>
      <c r="G193">
        <v>9</v>
      </c>
      <c r="H193">
        <v>1972</v>
      </c>
      <c r="I193">
        <v>2004</v>
      </c>
      <c r="J193" t="s">
        <v>98</v>
      </c>
      <c r="K193" t="s">
        <v>98</v>
      </c>
      <c r="L193">
        <v>725</v>
      </c>
      <c r="M193" t="s">
        <v>119</v>
      </c>
      <c r="N193" t="s">
        <v>119</v>
      </c>
      <c r="O193">
        <v>484</v>
      </c>
      <c r="P193" t="s">
        <v>104</v>
      </c>
      <c r="Q193" t="s">
        <v>111</v>
      </c>
      <c r="R193">
        <v>184000</v>
      </c>
    </row>
    <row r="194" spans="1:18">
      <c r="A194">
        <v>9017</v>
      </c>
      <c r="B194" t="s">
        <v>209</v>
      </c>
      <c r="C194" t="s">
        <v>91</v>
      </c>
      <c r="D194" t="s">
        <v>92</v>
      </c>
      <c r="E194" t="s">
        <v>93</v>
      </c>
      <c r="F194">
        <v>7</v>
      </c>
      <c r="G194">
        <v>5</v>
      </c>
      <c r="H194">
        <v>1999</v>
      </c>
      <c r="I194">
        <v>1999</v>
      </c>
      <c r="J194" t="s">
        <v>119</v>
      </c>
      <c r="K194" t="s">
        <v>98</v>
      </c>
      <c r="L194">
        <v>1431</v>
      </c>
      <c r="M194" t="s">
        <v>126</v>
      </c>
      <c r="N194" t="s">
        <v>119</v>
      </c>
      <c r="O194">
        <v>666</v>
      </c>
      <c r="P194" t="s">
        <v>104</v>
      </c>
      <c r="Q194" t="s">
        <v>111</v>
      </c>
      <c r="R194">
        <v>192000</v>
      </c>
    </row>
    <row r="195" spans="1:18">
      <c r="A195">
        <v>2522</v>
      </c>
      <c r="B195" t="s">
        <v>206</v>
      </c>
      <c r="C195" t="s">
        <v>91</v>
      </c>
      <c r="D195" t="s">
        <v>142</v>
      </c>
      <c r="E195" t="s">
        <v>122</v>
      </c>
      <c r="F195">
        <v>7</v>
      </c>
      <c r="G195">
        <v>5</v>
      </c>
      <c r="H195">
        <v>2004</v>
      </c>
      <c r="I195">
        <v>2004</v>
      </c>
      <c r="J195" t="s">
        <v>119</v>
      </c>
      <c r="K195" t="s">
        <v>98</v>
      </c>
      <c r="L195">
        <v>970</v>
      </c>
      <c r="M195" t="s">
        <v>126</v>
      </c>
      <c r="N195" t="s">
        <v>119</v>
      </c>
      <c r="O195">
        <v>380</v>
      </c>
      <c r="P195" t="s">
        <v>104</v>
      </c>
      <c r="Q195" t="s">
        <v>111</v>
      </c>
      <c r="R195">
        <v>130000</v>
      </c>
    </row>
    <row r="196" spans="1:18">
      <c r="A196">
        <v>7180</v>
      </c>
      <c r="B196" t="s">
        <v>209</v>
      </c>
      <c r="C196" t="s">
        <v>91</v>
      </c>
      <c r="D196" t="s">
        <v>92</v>
      </c>
      <c r="E196" t="s">
        <v>93</v>
      </c>
      <c r="F196">
        <v>5</v>
      </c>
      <c r="G196">
        <v>7</v>
      </c>
      <c r="H196">
        <v>1972</v>
      </c>
      <c r="I196">
        <v>1972</v>
      </c>
      <c r="J196" t="s">
        <v>98</v>
      </c>
      <c r="K196" t="s">
        <v>98</v>
      </c>
      <c r="L196">
        <v>864</v>
      </c>
      <c r="M196" t="s">
        <v>98</v>
      </c>
      <c r="N196" t="s">
        <v>98</v>
      </c>
      <c r="O196">
        <v>352</v>
      </c>
      <c r="P196" t="s">
        <v>104</v>
      </c>
      <c r="Q196" t="s">
        <v>111</v>
      </c>
      <c r="R196">
        <v>127000</v>
      </c>
    </row>
    <row r="197" spans="1:18">
      <c r="A197">
        <v>2280</v>
      </c>
      <c r="B197" t="s">
        <v>145</v>
      </c>
      <c r="C197" t="s">
        <v>91</v>
      </c>
      <c r="D197" t="s">
        <v>142</v>
      </c>
      <c r="E197" t="s">
        <v>122</v>
      </c>
      <c r="F197">
        <v>6</v>
      </c>
      <c r="G197">
        <v>6</v>
      </c>
      <c r="H197">
        <v>1976</v>
      </c>
      <c r="I197">
        <v>1976</v>
      </c>
      <c r="J197" t="s">
        <v>119</v>
      </c>
      <c r="K197" t="s">
        <v>98</v>
      </c>
      <c r="L197">
        <v>855</v>
      </c>
      <c r="M197" t="s">
        <v>98</v>
      </c>
      <c r="N197" t="s">
        <v>98</v>
      </c>
      <c r="O197">
        <v>440</v>
      </c>
      <c r="P197" t="s">
        <v>104</v>
      </c>
      <c r="Q197" t="s">
        <v>111</v>
      </c>
      <c r="R197">
        <v>148500</v>
      </c>
    </row>
    <row r="198" spans="1:18">
      <c r="A198">
        <v>9416</v>
      </c>
      <c r="B198" t="s">
        <v>163</v>
      </c>
      <c r="C198" t="s">
        <v>91</v>
      </c>
      <c r="D198" t="s">
        <v>92</v>
      </c>
      <c r="E198" t="s">
        <v>93</v>
      </c>
      <c r="F198">
        <v>7</v>
      </c>
      <c r="G198">
        <v>5</v>
      </c>
      <c r="H198">
        <v>2007</v>
      </c>
      <c r="I198">
        <v>2007</v>
      </c>
      <c r="J198" t="s">
        <v>126</v>
      </c>
      <c r="K198" t="s">
        <v>98</v>
      </c>
      <c r="L198">
        <v>1726</v>
      </c>
      <c r="M198" t="s">
        <v>126</v>
      </c>
      <c r="N198" t="s">
        <v>126</v>
      </c>
      <c r="O198">
        <v>786</v>
      </c>
      <c r="P198" t="s">
        <v>104</v>
      </c>
      <c r="Q198" t="s">
        <v>150</v>
      </c>
      <c r="R198">
        <v>311872</v>
      </c>
    </row>
    <row r="199" spans="1:18">
      <c r="A199">
        <v>25419</v>
      </c>
      <c r="B199" t="s">
        <v>89</v>
      </c>
      <c r="C199" t="s">
        <v>182</v>
      </c>
      <c r="D199" t="s">
        <v>92</v>
      </c>
      <c r="E199" t="s">
        <v>122</v>
      </c>
      <c r="F199">
        <v>8</v>
      </c>
      <c r="G199">
        <v>4</v>
      </c>
      <c r="H199">
        <v>1918</v>
      </c>
      <c r="I199">
        <v>1990</v>
      </c>
      <c r="J199" t="s">
        <v>98</v>
      </c>
      <c r="K199" t="s">
        <v>98</v>
      </c>
      <c r="L199">
        <v>1360</v>
      </c>
      <c r="M199" t="s">
        <v>119</v>
      </c>
      <c r="N199" t="s">
        <v>119</v>
      </c>
      <c r="O199">
        <v>795</v>
      </c>
      <c r="P199" t="s">
        <v>104</v>
      </c>
      <c r="Q199" t="s">
        <v>172</v>
      </c>
      <c r="R199">
        <v>235000</v>
      </c>
    </row>
    <row r="200" spans="1:18">
      <c r="A200">
        <v>5520</v>
      </c>
      <c r="B200" t="s">
        <v>188</v>
      </c>
      <c r="C200" t="s">
        <v>91</v>
      </c>
      <c r="D200" t="s">
        <v>92</v>
      </c>
      <c r="E200" t="s">
        <v>246</v>
      </c>
      <c r="F200">
        <v>6</v>
      </c>
      <c r="G200">
        <v>6</v>
      </c>
      <c r="H200">
        <v>1912</v>
      </c>
      <c r="I200">
        <v>1950</v>
      </c>
      <c r="J200" t="s">
        <v>98</v>
      </c>
      <c r="K200" t="s">
        <v>98</v>
      </c>
      <c r="L200">
        <v>755</v>
      </c>
      <c r="M200" t="s">
        <v>126</v>
      </c>
      <c r="N200" t="s">
        <v>98</v>
      </c>
      <c r="O200">
        <v>0</v>
      </c>
      <c r="P200" t="s">
        <v>104</v>
      </c>
      <c r="Q200" t="s">
        <v>172</v>
      </c>
      <c r="R200">
        <v>104000</v>
      </c>
    </row>
    <row r="201" spans="1:18">
      <c r="A201">
        <v>9591</v>
      </c>
      <c r="B201" t="s">
        <v>147</v>
      </c>
      <c r="C201" t="s">
        <v>91</v>
      </c>
      <c r="D201" t="s">
        <v>92</v>
      </c>
      <c r="E201" t="s">
        <v>93</v>
      </c>
      <c r="F201">
        <v>8</v>
      </c>
      <c r="G201">
        <v>5</v>
      </c>
      <c r="H201">
        <v>2004</v>
      </c>
      <c r="I201">
        <v>2005</v>
      </c>
      <c r="J201" t="s">
        <v>126</v>
      </c>
      <c r="K201" t="s">
        <v>98</v>
      </c>
      <c r="L201">
        <v>1713</v>
      </c>
      <c r="M201" t="s">
        <v>126</v>
      </c>
      <c r="N201" t="s">
        <v>126</v>
      </c>
      <c r="O201">
        <v>856</v>
      </c>
      <c r="P201" t="s">
        <v>104</v>
      </c>
      <c r="Q201" t="s">
        <v>111</v>
      </c>
      <c r="R201">
        <v>274900</v>
      </c>
    </row>
    <row r="202" spans="1:18">
      <c r="A202">
        <v>8546</v>
      </c>
      <c r="B202" t="s">
        <v>206</v>
      </c>
      <c r="C202" t="s">
        <v>91</v>
      </c>
      <c r="D202" t="s">
        <v>92</v>
      </c>
      <c r="E202" t="s">
        <v>93</v>
      </c>
      <c r="F202">
        <v>4</v>
      </c>
      <c r="G202">
        <v>5</v>
      </c>
      <c r="H202">
        <v>2003</v>
      </c>
      <c r="I202">
        <v>2004</v>
      </c>
      <c r="J202" t="s">
        <v>119</v>
      </c>
      <c r="K202" t="s">
        <v>98</v>
      </c>
      <c r="L202">
        <v>1121</v>
      </c>
      <c r="M202" t="s">
        <v>126</v>
      </c>
      <c r="N202" t="s">
        <v>98</v>
      </c>
      <c r="O202">
        <v>440</v>
      </c>
      <c r="P202" t="s">
        <v>104</v>
      </c>
      <c r="Q202" t="s">
        <v>111</v>
      </c>
      <c r="R202">
        <v>140000</v>
      </c>
    </row>
    <row r="203" spans="1:18">
      <c r="A203">
        <v>10125</v>
      </c>
      <c r="B203" t="s">
        <v>217</v>
      </c>
      <c r="C203" t="s">
        <v>91</v>
      </c>
      <c r="D203" t="s">
        <v>92</v>
      </c>
      <c r="E203" t="s">
        <v>93</v>
      </c>
      <c r="F203">
        <v>6</v>
      </c>
      <c r="G203">
        <v>6</v>
      </c>
      <c r="H203">
        <v>1977</v>
      </c>
      <c r="I203">
        <v>1977</v>
      </c>
      <c r="J203" t="s">
        <v>98</v>
      </c>
      <c r="K203" t="s">
        <v>98</v>
      </c>
      <c r="L203">
        <v>1196</v>
      </c>
      <c r="M203" t="s">
        <v>98</v>
      </c>
      <c r="N203" t="s">
        <v>98</v>
      </c>
      <c r="O203">
        <v>473</v>
      </c>
      <c r="P203" t="s">
        <v>104</v>
      </c>
      <c r="Q203" t="s">
        <v>111</v>
      </c>
      <c r="R203">
        <v>171500</v>
      </c>
    </row>
    <row r="204" spans="1:18">
      <c r="A204">
        <v>7000</v>
      </c>
      <c r="B204" t="s">
        <v>188</v>
      </c>
      <c r="C204" t="s">
        <v>182</v>
      </c>
      <c r="D204" t="s">
        <v>92</v>
      </c>
      <c r="E204" t="s">
        <v>176</v>
      </c>
      <c r="F204">
        <v>6</v>
      </c>
      <c r="G204">
        <v>6</v>
      </c>
      <c r="H204">
        <v>1924</v>
      </c>
      <c r="I204">
        <v>1950</v>
      </c>
      <c r="J204" t="s">
        <v>139</v>
      </c>
      <c r="K204" t="s">
        <v>98</v>
      </c>
      <c r="L204">
        <v>617</v>
      </c>
      <c r="M204" t="s">
        <v>119</v>
      </c>
      <c r="N204" t="s">
        <v>98</v>
      </c>
      <c r="O204">
        <v>398</v>
      </c>
      <c r="P204" t="s">
        <v>104</v>
      </c>
      <c r="Q204" t="s">
        <v>111</v>
      </c>
      <c r="R204">
        <v>112000</v>
      </c>
    </row>
    <row r="205" spans="1:18">
      <c r="A205">
        <v>4438</v>
      </c>
      <c r="B205" t="s">
        <v>209</v>
      </c>
      <c r="C205" t="s">
        <v>91</v>
      </c>
      <c r="D205" t="s">
        <v>129</v>
      </c>
      <c r="E205" t="s">
        <v>93</v>
      </c>
      <c r="F205">
        <v>6</v>
      </c>
      <c r="G205">
        <v>5</v>
      </c>
      <c r="H205">
        <v>2004</v>
      </c>
      <c r="I205">
        <v>2004</v>
      </c>
      <c r="J205" t="s">
        <v>119</v>
      </c>
      <c r="K205" t="s">
        <v>98</v>
      </c>
      <c r="L205">
        <v>848</v>
      </c>
      <c r="M205" t="s">
        <v>126</v>
      </c>
      <c r="N205" t="s">
        <v>119</v>
      </c>
      <c r="O205">
        <v>420</v>
      </c>
      <c r="P205" t="s">
        <v>104</v>
      </c>
      <c r="Q205" t="s">
        <v>111</v>
      </c>
      <c r="R205">
        <v>149000</v>
      </c>
    </row>
    <row r="206" spans="1:18">
      <c r="A206">
        <v>3500</v>
      </c>
      <c r="B206" t="s">
        <v>188</v>
      </c>
      <c r="C206" t="s">
        <v>91</v>
      </c>
      <c r="D206" t="s">
        <v>92</v>
      </c>
      <c r="E206" t="s">
        <v>176</v>
      </c>
      <c r="F206">
        <v>5</v>
      </c>
      <c r="G206">
        <v>7</v>
      </c>
      <c r="H206">
        <v>1947</v>
      </c>
      <c r="I206">
        <v>1950</v>
      </c>
      <c r="J206" t="s">
        <v>98</v>
      </c>
      <c r="K206" t="s">
        <v>98</v>
      </c>
      <c r="L206">
        <v>720</v>
      </c>
      <c r="M206" t="s">
        <v>98</v>
      </c>
      <c r="N206" t="s">
        <v>98</v>
      </c>
      <c r="O206">
        <v>240</v>
      </c>
      <c r="P206" t="s">
        <v>104</v>
      </c>
      <c r="Q206" t="s">
        <v>111</v>
      </c>
      <c r="R206">
        <v>110000</v>
      </c>
    </row>
    <row r="207" spans="1:18">
      <c r="A207">
        <v>11851</v>
      </c>
      <c r="B207" t="s">
        <v>121</v>
      </c>
      <c r="C207" t="s">
        <v>91</v>
      </c>
      <c r="D207" t="s">
        <v>92</v>
      </c>
      <c r="E207" t="s">
        <v>93</v>
      </c>
      <c r="F207">
        <v>7</v>
      </c>
      <c r="G207">
        <v>5</v>
      </c>
      <c r="H207">
        <v>1990</v>
      </c>
      <c r="I207">
        <v>1990</v>
      </c>
      <c r="J207" t="s">
        <v>119</v>
      </c>
      <c r="K207" t="s">
        <v>98</v>
      </c>
      <c r="L207">
        <v>1424</v>
      </c>
      <c r="M207" t="s">
        <v>126</v>
      </c>
      <c r="N207" t="s">
        <v>98</v>
      </c>
      <c r="O207">
        <v>500</v>
      </c>
      <c r="P207" t="s">
        <v>104</v>
      </c>
      <c r="Q207" t="s">
        <v>111</v>
      </c>
      <c r="R207">
        <v>180500</v>
      </c>
    </row>
    <row r="208" spans="1:18">
      <c r="A208">
        <v>13673</v>
      </c>
      <c r="B208" t="s">
        <v>169</v>
      </c>
      <c r="C208" t="s">
        <v>226</v>
      </c>
      <c r="D208" t="s">
        <v>92</v>
      </c>
      <c r="E208" t="s">
        <v>93</v>
      </c>
      <c r="F208">
        <v>5</v>
      </c>
      <c r="G208">
        <v>5</v>
      </c>
      <c r="H208">
        <v>1962</v>
      </c>
      <c r="I208">
        <v>1962</v>
      </c>
      <c r="J208" t="s">
        <v>98</v>
      </c>
      <c r="K208" t="s">
        <v>98</v>
      </c>
      <c r="L208">
        <v>1140</v>
      </c>
      <c r="M208" t="s">
        <v>98</v>
      </c>
      <c r="N208" t="s">
        <v>98</v>
      </c>
      <c r="O208">
        <v>349</v>
      </c>
      <c r="P208" t="s">
        <v>104</v>
      </c>
      <c r="Q208" t="s">
        <v>111</v>
      </c>
      <c r="R208">
        <v>143900</v>
      </c>
    </row>
    <row r="209" spans="1:18">
      <c r="A209">
        <v>12493</v>
      </c>
      <c r="B209" t="s">
        <v>89</v>
      </c>
      <c r="C209" t="s">
        <v>91</v>
      </c>
      <c r="D209" t="s">
        <v>92</v>
      </c>
      <c r="E209" t="s">
        <v>93</v>
      </c>
      <c r="F209">
        <v>4</v>
      </c>
      <c r="G209">
        <v>5</v>
      </c>
      <c r="H209">
        <v>1960</v>
      </c>
      <c r="I209">
        <v>1960</v>
      </c>
      <c r="J209" t="s">
        <v>98</v>
      </c>
      <c r="K209" t="s">
        <v>98</v>
      </c>
      <c r="L209">
        <v>1100</v>
      </c>
      <c r="M209" t="s">
        <v>98</v>
      </c>
      <c r="N209" t="s">
        <v>98</v>
      </c>
      <c r="O209">
        <v>312</v>
      </c>
      <c r="P209" t="s">
        <v>104</v>
      </c>
      <c r="Q209" t="s">
        <v>111</v>
      </c>
      <c r="R209">
        <v>141000</v>
      </c>
    </row>
    <row r="210" spans="1:18">
      <c r="A210">
        <v>14364</v>
      </c>
      <c r="B210" t="s">
        <v>165</v>
      </c>
      <c r="C210" t="s">
        <v>91</v>
      </c>
      <c r="D210" t="s">
        <v>92</v>
      </c>
      <c r="E210" t="s">
        <v>122</v>
      </c>
      <c r="F210">
        <v>7</v>
      </c>
      <c r="G210">
        <v>5</v>
      </c>
      <c r="H210">
        <v>1988</v>
      </c>
      <c r="I210">
        <v>1989</v>
      </c>
      <c r="J210" t="s">
        <v>119</v>
      </c>
      <c r="K210" t="s">
        <v>98</v>
      </c>
      <c r="L210">
        <v>1157</v>
      </c>
      <c r="M210" t="s">
        <v>126</v>
      </c>
      <c r="N210" t="s">
        <v>98</v>
      </c>
      <c r="O210">
        <v>454</v>
      </c>
      <c r="P210" t="s">
        <v>104</v>
      </c>
      <c r="Q210" t="s">
        <v>111</v>
      </c>
      <c r="R210">
        <v>277000</v>
      </c>
    </row>
    <row r="211" spans="1:18">
      <c r="A211">
        <v>8250</v>
      </c>
      <c r="B211" t="s">
        <v>89</v>
      </c>
      <c r="C211" t="s">
        <v>91</v>
      </c>
      <c r="D211" t="s">
        <v>92</v>
      </c>
      <c r="E211" t="s">
        <v>93</v>
      </c>
      <c r="F211">
        <v>6</v>
      </c>
      <c r="G211">
        <v>7</v>
      </c>
      <c r="H211">
        <v>1964</v>
      </c>
      <c r="I211">
        <v>1964</v>
      </c>
      <c r="J211" t="s">
        <v>119</v>
      </c>
      <c r="K211" t="s">
        <v>98</v>
      </c>
      <c r="L211">
        <v>1092</v>
      </c>
      <c r="M211" t="s">
        <v>126</v>
      </c>
      <c r="N211" t="s">
        <v>98</v>
      </c>
      <c r="O211">
        <v>504</v>
      </c>
      <c r="P211" t="s">
        <v>104</v>
      </c>
      <c r="Q211" t="s">
        <v>111</v>
      </c>
      <c r="R211">
        <v>145000</v>
      </c>
    </row>
    <row r="212" spans="1:18">
      <c r="A212">
        <v>5604</v>
      </c>
      <c r="B212" t="s">
        <v>206</v>
      </c>
      <c r="C212" t="s">
        <v>91</v>
      </c>
      <c r="D212" t="s">
        <v>92</v>
      </c>
      <c r="E212" t="s">
        <v>93</v>
      </c>
      <c r="F212">
        <v>5</v>
      </c>
      <c r="G212">
        <v>6</v>
      </c>
      <c r="H212">
        <v>1925</v>
      </c>
      <c r="I212">
        <v>1950</v>
      </c>
      <c r="J212" t="s">
        <v>98</v>
      </c>
      <c r="K212" t="s">
        <v>98</v>
      </c>
      <c r="L212">
        <v>864</v>
      </c>
      <c r="M212" t="s">
        <v>98</v>
      </c>
      <c r="N212" t="s">
        <v>98</v>
      </c>
      <c r="O212">
        <v>0</v>
      </c>
      <c r="P212" t="s">
        <v>104</v>
      </c>
      <c r="Q212" t="s">
        <v>111</v>
      </c>
      <c r="R212">
        <v>98000</v>
      </c>
    </row>
    <row r="213" spans="1:18">
      <c r="A213">
        <v>10420</v>
      </c>
      <c r="B213" t="s">
        <v>206</v>
      </c>
      <c r="C213" t="s">
        <v>91</v>
      </c>
      <c r="D213" t="s">
        <v>92</v>
      </c>
      <c r="E213" t="s">
        <v>93</v>
      </c>
      <c r="F213">
        <v>6</v>
      </c>
      <c r="G213">
        <v>5</v>
      </c>
      <c r="H213">
        <v>2009</v>
      </c>
      <c r="I213">
        <v>2009</v>
      </c>
      <c r="J213" t="s">
        <v>119</v>
      </c>
      <c r="K213" t="s">
        <v>98</v>
      </c>
      <c r="L213">
        <v>1212</v>
      </c>
      <c r="M213" t="s">
        <v>126</v>
      </c>
      <c r="N213" t="s">
        <v>119</v>
      </c>
      <c r="O213">
        <v>460</v>
      </c>
      <c r="P213" t="s">
        <v>104</v>
      </c>
      <c r="Q213" t="s">
        <v>111</v>
      </c>
      <c r="R213">
        <v>186000</v>
      </c>
    </row>
    <row r="214" spans="1:18">
      <c r="A214">
        <v>8640</v>
      </c>
      <c r="B214" t="s">
        <v>163</v>
      </c>
      <c r="C214" t="s">
        <v>91</v>
      </c>
      <c r="D214" t="s">
        <v>92</v>
      </c>
      <c r="E214" t="s">
        <v>122</v>
      </c>
      <c r="F214">
        <v>7</v>
      </c>
      <c r="G214">
        <v>5</v>
      </c>
      <c r="H214">
        <v>2009</v>
      </c>
      <c r="I214">
        <v>2009</v>
      </c>
      <c r="J214" t="s">
        <v>119</v>
      </c>
      <c r="K214" t="s">
        <v>98</v>
      </c>
      <c r="L214">
        <v>900</v>
      </c>
      <c r="M214" t="s">
        <v>126</v>
      </c>
      <c r="N214" t="s">
        <v>119</v>
      </c>
      <c r="O214">
        <v>644</v>
      </c>
      <c r="P214" t="s">
        <v>104</v>
      </c>
      <c r="Q214" t="s">
        <v>150</v>
      </c>
      <c r="R214">
        <v>252678</v>
      </c>
    </row>
    <row r="215" spans="1:18">
      <c r="A215">
        <v>13568</v>
      </c>
      <c r="B215" t="s">
        <v>209</v>
      </c>
      <c r="C215" t="s">
        <v>91</v>
      </c>
      <c r="D215" t="s">
        <v>92</v>
      </c>
      <c r="E215" t="s">
        <v>93</v>
      </c>
      <c r="F215">
        <v>5</v>
      </c>
      <c r="G215">
        <v>5</v>
      </c>
      <c r="H215">
        <v>1995</v>
      </c>
      <c r="I215">
        <v>1995</v>
      </c>
      <c r="J215" t="s">
        <v>119</v>
      </c>
      <c r="K215" t="s">
        <v>98</v>
      </c>
      <c r="L215">
        <v>990</v>
      </c>
      <c r="M215" t="s">
        <v>126</v>
      </c>
      <c r="N215" t="s">
        <v>98</v>
      </c>
      <c r="O215">
        <v>576</v>
      </c>
      <c r="P215" t="s">
        <v>104</v>
      </c>
      <c r="Q215" t="s">
        <v>111</v>
      </c>
      <c r="R215">
        <v>156000</v>
      </c>
    </row>
    <row r="216" spans="1:18">
      <c r="A216">
        <v>10900</v>
      </c>
      <c r="B216" t="s">
        <v>209</v>
      </c>
      <c r="C216" t="s">
        <v>91</v>
      </c>
      <c r="D216" t="s">
        <v>92</v>
      </c>
      <c r="E216" t="s">
        <v>122</v>
      </c>
      <c r="F216">
        <v>6</v>
      </c>
      <c r="G216">
        <v>7</v>
      </c>
      <c r="H216">
        <v>1977</v>
      </c>
      <c r="I216">
        <v>1977</v>
      </c>
      <c r="J216" t="s">
        <v>119</v>
      </c>
      <c r="K216" t="s">
        <v>98</v>
      </c>
      <c r="L216">
        <v>689</v>
      </c>
      <c r="M216" t="s">
        <v>126</v>
      </c>
      <c r="N216" t="s">
        <v>98</v>
      </c>
      <c r="O216">
        <v>299</v>
      </c>
      <c r="P216" t="s">
        <v>104</v>
      </c>
      <c r="Q216" t="s">
        <v>111</v>
      </c>
      <c r="R216">
        <v>161750</v>
      </c>
    </row>
    <row r="217" spans="1:18">
      <c r="A217">
        <v>10011</v>
      </c>
      <c r="B217" t="s">
        <v>89</v>
      </c>
      <c r="C217" t="s">
        <v>91</v>
      </c>
      <c r="D217" t="s">
        <v>92</v>
      </c>
      <c r="E217" t="s">
        <v>93</v>
      </c>
      <c r="F217">
        <v>5</v>
      </c>
      <c r="G217">
        <v>6</v>
      </c>
      <c r="H217">
        <v>1957</v>
      </c>
      <c r="I217">
        <v>1996</v>
      </c>
      <c r="J217" t="s">
        <v>98</v>
      </c>
      <c r="K217" t="s">
        <v>98</v>
      </c>
      <c r="L217">
        <v>1070</v>
      </c>
      <c r="M217" t="s">
        <v>98</v>
      </c>
      <c r="N217" t="s">
        <v>119</v>
      </c>
      <c r="O217">
        <v>447</v>
      </c>
      <c r="P217" t="s">
        <v>104</v>
      </c>
      <c r="Q217" t="s">
        <v>111</v>
      </c>
      <c r="R217">
        <v>134450</v>
      </c>
    </row>
    <row r="218" spans="1:18">
      <c r="A218">
        <v>8450</v>
      </c>
      <c r="B218" t="s">
        <v>209</v>
      </c>
      <c r="C218" t="s">
        <v>91</v>
      </c>
      <c r="D218" t="s">
        <v>92</v>
      </c>
      <c r="E218" t="s">
        <v>93</v>
      </c>
      <c r="F218">
        <v>7</v>
      </c>
      <c r="G218">
        <v>5</v>
      </c>
      <c r="H218">
        <v>2004</v>
      </c>
      <c r="I218">
        <v>2004</v>
      </c>
      <c r="J218" t="s">
        <v>119</v>
      </c>
      <c r="K218" t="s">
        <v>98</v>
      </c>
      <c r="L218">
        <v>1436</v>
      </c>
      <c r="M218" t="s">
        <v>126</v>
      </c>
      <c r="N218" t="s">
        <v>119</v>
      </c>
      <c r="O218">
        <v>484</v>
      </c>
      <c r="P218" t="s">
        <v>104</v>
      </c>
      <c r="Q218" t="s">
        <v>111</v>
      </c>
      <c r="R218">
        <v>210000</v>
      </c>
    </row>
    <row r="219" spans="1:18">
      <c r="A219">
        <v>9906</v>
      </c>
      <c r="B219" t="s">
        <v>188</v>
      </c>
      <c r="C219" t="s">
        <v>91</v>
      </c>
      <c r="D219" t="s">
        <v>92</v>
      </c>
      <c r="E219" t="s">
        <v>122</v>
      </c>
      <c r="F219">
        <v>4</v>
      </c>
      <c r="G219">
        <v>4</v>
      </c>
      <c r="H219">
        <v>1925</v>
      </c>
      <c r="I219">
        <v>1950</v>
      </c>
      <c r="J219" t="s">
        <v>98</v>
      </c>
      <c r="K219" t="s">
        <v>98</v>
      </c>
      <c r="L219">
        <v>686</v>
      </c>
      <c r="M219" t="s">
        <v>139</v>
      </c>
      <c r="N219" t="s">
        <v>98</v>
      </c>
      <c r="O219">
        <v>210</v>
      </c>
      <c r="P219" t="s">
        <v>104</v>
      </c>
      <c r="Q219" t="s">
        <v>178</v>
      </c>
      <c r="R219">
        <v>107000</v>
      </c>
    </row>
    <row r="220" spans="1:18">
      <c r="A220">
        <v>15660</v>
      </c>
      <c r="B220" t="s">
        <v>212</v>
      </c>
      <c r="C220" t="s">
        <v>91</v>
      </c>
      <c r="D220" t="s">
        <v>92</v>
      </c>
      <c r="E220" t="s">
        <v>176</v>
      </c>
      <c r="F220">
        <v>7</v>
      </c>
      <c r="G220">
        <v>9</v>
      </c>
      <c r="H220">
        <v>1939</v>
      </c>
      <c r="I220">
        <v>2006</v>
      </c>
      <c r="J220" t="s">
        <v>98</v>
      </c>
      <c r="K220" t="s">
        <v>98</v>
      </c>
      <c r="L220">
        <v>798</v>
      </c>
      <c r="M220" t="s">
        <v>126</v>
      </c>
      <c r="N220" t="s">
        <v>119</v>
      </c>
      <c r="O220">
        <v>431</v>
      </c>
      <c r="P220" t="s">
        <v>104</v>
      </c>
      <c r="Q220" t="s">
        <v>111</v>
      </c>
      <c r="R220">
        <v>311500</v>
      </c>
    </row>
    <row r="221" spans="1:18">
      <c r="A221">
        <v>3010</v>
      </c>
      <c r="B221" t="s">
        <v>156</v>
      </c>
      <c r="C221" t="s">
        <v>91</v>
      </c>
      <c r="D221" t="s">
        <v>129</v>
      </c>
      <c r="E221" t="s">
        <v>93</v>
      </c>
      <c r="F221">
        <v>7</v>
      </c>
      <c r="G221">
        <v>5</v>
      </c>
      <c r="H221">
        <v>2005</v>
      </c>
      <c r="I221">
        <v>2006</v>
      </c>
      <c r="J221" t="s">
        <v>119</v>
      </c>
      <c r="K221" t="s">
        <v>98</v>
      </c>
      <c r="L221">
        <v>1248</v>
      </c>
      <c r="M221" t="s">
        <v>126</v>
      </c>
      <c r="N221" t="s">
        <v>119</v>
      </c>
      <c r="O221">
        <v>438</v>
      </c>
      <c r="P221" t="s">
        <v>104</v>
      </c>
      <c r="Q221" t="s">
        <v>150</v>
      </c>
      <c r="R221">
        <v>167240</v>
      </c>
    </row>
    <row r="222" spans="1:18">
      <c r="A222">
        <v>8990</v>
      </c>
      <c r="B222" t="s">
        <v>209</v>
      </c>
      <c r="C222" t="s">
        <v>91</v>
      </c>
      <c r="D222" t="s">
        <v>92</v>
      </c>
      <c r="E222" t="s">
        <v>93</v>
      </c>
      <c r="F222">
        <v>7</v>
      </c>
      <c r="G222">
        <v>5</v>
      </c>
      <c r="H222">
        <v>2006</v>
      </c>
      <c r="I222">
        <v>2006</v>
      </c>
      <c r="J222" t="s">
        <v>119</v>
      </c>
      <c r="K222" t="s">
        <v>98</v>
      </c>
      <c r="L222">
        <v>1498</v>
      </c>
      <c r="M222" t="s">
        <v>126</v>
      </c>
      <c r="N222" t="s">
        <v>119</v>
      </c>
      <c r="O222">
        <v>675</v>
      </c>
      <c r="P222" t="s">
        <v>104</v>
      </c>
      <c r="Q222" t="s">
        <v>150</v>
      </c>
      <c r="R222">
        <v>204900</v>
      </c>
    </row>
    <row r="223" spans="1:18">
      <c r="A223">
        <v>8068</v>
      </c>
      <c r="B223" t="s">
        <v>121</v>
      </c>
      <c r="C223" t="s">
        <v>91</v>
      </c>
      <c r="D223" t="s">
        <v>92</v>
      </c>
      <c r="E223" t="s">
        <v>122</v>
      </c>
      <c r="F223">
        <v>6</v>
      </c>
      <c r="G223">
        <v>5</v>
      </c>
      <c r="H223">
        <v>2002</v>
      </c>
      <c r="I223">
        <v>2002</v>
      </c>
      <c r="J223" t="s">
        <v>119</v>
      </c>
      <c r="K223" t="s">
        <v>98</v>
      </c>
      <c r="L223">
        <v>1010</v>
      </c>
      <c r="M223" t="s">
        <v>126</v>
      </c>
      <c r="N223" t="s">
        <v>119</v>
      </c>
      <c r="O223">
        <v>390</v>
      </c>
      <c r="P223" t="s">
        <v>104</v>
      </c>
      <c r="Q223" t="s">
        <v>111</v>
      </c>
      <c r="R223">
        <v>200000</v>
      </c>
    </row>
    <row r="224" spans="1:18">
      <c r="A224">
        <v>11475</v>
      </c>
      <c r="B224" t="s">
        <v>175</v>
      </c>
      <c r="C224" t="s">
        <v>225</v>
      </c>
      <c r="D224" t="s">
        <v>92</v>
      </c>
      <c r="E224" t="s">
        <v>122</v>
      </c>
      <c r="F224">
        <v>6</v>
      </c>
      <c r="G224">
        <v>6</v>
      </c>
      <c r="H224">
        <v>1975</v>
      </c>
      <c r="I224">
        <v>1975</v>
      </c>
      <c r="J224" t="s">
        <v>119</v>
      </c>
      <c r="K224" t="s">
        <v>98</v>
      </c>
      <c r="L224">
        <v>713</v>
      </c>
      <c r="M224" t="s">
        <v>98</v>
      </c>
      <c r="N224" t="s">
        <v>98</v>
      </c>
      <c r="O224">
        <v>434</v>
      </c>
      <c r="P224" t="s">
        <v>104</v>
      </c>
      <c r="Q224" t="s">
        <v>111</v>
      </c>
      <c r="R224">
        <v>179900</v>
      </c>
    </row>
    <row r="225" spans="1:18">
      <c r="A225">
        <v>10500</v>
      </c>
      <c r="B225" t="s">
        <v>89</v>
      </c>
      <c r="C225" t="s">
        <v>91</v>
      </c>
      <c r="D225" t="s">
        <v>92</v>
      </c>
      <c r="E225" t="s">
        <v>93</v>
      </c>
      <c r="F225">
        <v>4</v>
      </c>
      <c r="G225">
        <v>6</v>
      </c>
      <c r="H225">
        <v>1971</v>
      </c>
      <c r="I225">
        <v>1971</v>
      </c>
      <c r="J225" t="s">
        <v>98</v>
      </c>
      <c r="K225" t="s">
        <v>98</v>
      </c>
      <c r="L225">
        <v>864</v>
      </c>
      <c r="M225" t="s">
        <v>119</v>
      </c>
      <c r="N225" t="s">
        <v>98</v>
      </c>
      <c r="O225">
        <v>576</v>
      </c>
      <c r="P225" t="s">
        <v>104</v>
      </c>
      <c r="Q225" t="s">
        <v>172</v>
      </c>
      <c r="R225">
        <v>97000</v>
      </c>
    </row>
    <row r="226" spans="1:18">
      <c r="A226">
        <v>13472</v>
      </c>
      <c r="B226" t="s">
        <v>147</v>
      </c>
      <c r="C226" t="s">
        <v>91</v>
      </c>
      <c r="D226" t="s">
        <v>92</v>
      </c>
      <c r="E226" t="s">
        <v>93</v>
      </c>
      <c r="F226">
        <v>10</v>
      </c>
      <c r="G226">
        <v>5</v>
      </c>
      <c r="H226">
        <v>2003</v>
      </c>
      <c r="I226">
        <v>2003</v>
      </c>
      <c r="J226" t="s">
        <v>126</v>
      </c>
      <c r="K226" t="s">
        <v>98</v>
      </c>
      <c r="L226">
        <v>2392</v>
      </c>
      <c r="M226" t="s">
        <v>126</v>
      </c>
      <c r="N226" t="s">
        <v>126</v>
      </c>
      <c r="O226">
        <v>968</v>
      </c>
      <c r="P226" t="s">
        <v>104</v>
      </c>
      <c r="Q226" t="s">
        <v>111</v>
      </c>
      <c r="R226">
        <v>386250</v>
      </c>
    </row>
    <row r="227" spans="1:18">
      <c r="A227">
        <v>1680</v>
      </c>
      <c r="B227" t="s">
        <v>141</v>
      </c>
      <c r="C227" t="s">
        <v>91</v>
      </c>
      <c r="D227" t="s">
        <v>142</v>
      </c>
      <c r="E227" t="s">
        <v>122</v>
      </c>
      <c r="F227">
        <v>5</v>
      </c>
      <c r="G227">
        <v>5</v>
      </c>
      <c r="H227">
        <v>1971</v>
      </c>
      <c r="I227">
        <v>1971</v>
      </c>
      <c r="J227" t="s">
        <v>98</v>
      </c>
      <c r="K227" t="s">
        <v>98</v>
      </c>
      <c r="L227">
        <v>630</v>
      </c>
      <c r="M227" t="s">
        <v>98</v>
      </c>
      <c r="N227" t="s">
        <v>98</v>
      </c>
      <c r="O227">
        <v>280</v>
      </c>
      <c r="P227" t="s">
        <v>104</v>
      </c>
      <c r="Q227" t="s">
        <v>172</v>
      </c>
      <c r="R227">
        <v>112000</v>
      </c>
    </row>
    <row r="228" spans="1:18">
      <c r="A228">
        <v>9950</v>
      </c>
      <c r="B228" t="s">
        <v>162</v>
      </c>
      <c r="C228" t="s">
        <v>91</v>
      </c>
      <c r="D228" t="s">
        <v>92</v>
      </c>
      <c r="E228" t="s">
        <v>122</v>
      </c>
      <c r="F228">
        <v>7</v>
      </c>
      <c r="G228">
        <v>5</v>
      </c>
      <c r="H228">
        <v>1995</v>
      </c>
      <c r="I228">
        <v>1995</v>
      </c>
      <c r="J228" t="s">
        <v>119</v>
      </c>
      <c r="K228" t="s">
        <v>98</v>
      </c>
      <c r="L228">
        <v>1203</v>
      </c>
      <c r="M228" t="s">
        <v>126</v>
      </c>
      <c r="N228" t="s">
        <v>119</v>
      </c>
      <c r="O228">
        <v>721</v>
      </c>
      <c r="P228" t="s">
        <v>104</v>
      </c>
      <c r="Q228" t="s">
        <v>172</v>
      </c>
      <c r="R228">
        <v>290000</v>
      </c>
    </row>
    <row r="229" spans="1:18">
      <c r="A229">
        <v>1869</v>
      </c>
      <c r="B229" t="s">
        <v>141</v>
      </c>
      <c r="C229" t="s">
        <v>91</v>
      </c>
      <c r="D229" t="s">
        <v>142</v>
      </c>
      <c r="E229" t="s">
        <v>122</v>
      </c>
      <c r="F229">
        <v>6</v>
      </c>
      <c r="G229">
        <v>6</v>
      </c>
      <c r="H229">
        <v>1970</v>
      </c>
      <c r="I229">
        <v>1970</v>
      </c>
      <c r="J229" t="s">
        <v>98</v>
      </c>
      <c r="K229" t="s">
        <v>98</v>
      </c>
      <c r="L229">
        <v>483</v>
      </c>
      <c r="M229" t="s">
        <v>98</v>
      </c>
      <c r="N229" t="s">
        <v>98</v>
      </c>
      <c r="O229">
        <v>280</v>
      </c>
      <c r="P229" t="s">
        <v>104</v>
      </c>
      <c r="Q229" t="s">
        <v>111</v>
      </c>
      <c r="R229">
        <v>106000</v>
      </c>
    </row>
    <row r="230" spans="1:18">
      <c r="A230">
        <v>8521</v>
      </c>
      <c r="B230" t="s">
        <v>169</v>
      </c>
      <c r="C230" t="s">
        <v>90</v>
      </c>
      <c r="D230" t="s">
        <v>92</v>
      </c>
      <c r="E230" t="s">
        <v>93</v>
      </c>
      <c r="F230">
        <v>5</v>
      </c>
      <c r="G230">
        <v>5</v>
      </c>
      <c r="H230">
        <v>1967</v>
      </c>
      <c r="I230">
        <v>1967</v>
      </c>
      <c r="J230" t="s">
        <v>98</v>
      </c>
      <c r="K230" t="s">
        <v>98</v>
      </c>
      <c r="L230">
        <v>912</v>
      </c>
      <c r="M230" t="s">
        <v>98</v>
      </c>
      <c r="N230" t="s">
        <v>98</v>
      </c>
      <c r="O230">
        <v>336</v>
      </c>
      <c r="P230" t="s">
        <v>104</v>
      </c>
      <c r="Q230" t="s">
        <v>111</v>
      </c>
      <c r="R230">
        <v>125000</v>
      </c>
    </row>
    <row r="231" spans="1:18">
      <c r="A231">
        <v>3182</v>
      </c>
      <c r="B231" t="s">
        <v>156</v>
      </c>
      <c r="C231" t="s">
        <v>91</v>
      </c>
      <c r="D231" t="s">
        <v>129</v>
      </c>
      <c r="E231" t="s">
        <v>93</v>
      </c>
      <c r="F231">
        <v>7</v>
      </c>
      <c r="G231">
        <v>5</v>
      </c>
      <c r="H231">
        <v>2005</v>
      </c>
      <c r="I231">
        <v>2006</v>
      </c>
      <c r="J231" t="s">
        <v>119</v>
      </c>
      <c r="K231" t="s">
        <v>98</v>
      </c>
      <c r="L231">
        <v>1373</v>
      </c>
      <c r="M231" t="s">
        <v>126</v>
      </c>
      <c r="N231" t="s">
        <v>119</v>
      </c>
      <c r="O231">
        <v>430</v>
      </c>
      <c r="P231" t="s">
        <v>104</v>
      </c>
      <c r="Q231" t="s">
        <v>111</v>
      </c>
      <c r="R231">
        <v>192500</v>
      </c>
    </row>
    <row r="232" spans="1:18">
      <c r="A232">
        <v>8760</v>
      </c>
      <c r="B232" t="s">
        <v>89</v>
      </c>
      <c r="C232" t="s">
        <v>91</v>
      </c>
      <c r="D232" t="s">
        <v>92</v>
      </c>
      <c r="E232" t="s">
        <v>93</v>
      </c>
      <c r="F232">
        <v>6</v>
      </c>
      <c r="G232">
        <v>6</v>
      </c>
      <c r="H232">
        <v>1959</v>
      </c>
      <c r="I232">
        <v>1959</v>
      </c>
      <c r="J232" t="s">
        <v>98</v>
      </c>
      <c r="K232" t="s">
        <v>98</v>
      </c>
      <c r="L232">
        <v>1194</v>
      </c>
      <c r="M232" t="s">
        <v>98</v>
      </c>
      <c r="N232" t="s">
        <v>98</v>
      </c>
      <c r="O232">
        <v>312</v>
      </c>
      <c r="P232" t="s">
        <v>104</v>
      </c>
      <c r="Q232" t="s">
        <v>111</v>
      </c>
      <c r="R232">
        <v>148000</v>
      </c>
    </row>
    <row r="233" spans="1:18">
      <c r="A233">
        <v>15138</v>
      </c>
      <c r="B233" t="s">
        <v>162</v>
      </c>
      <c r="C233" t="s">
        <v>91</v>
      </c>
      <c r="D233" t="s">
        <v>92</v>
      </c>
      <c r="E233" t="s">
        <v>122</v>
      </c>
      <c r="F233">
        <v>8</v>
      </c>
      <c r="G233">
        <v>5</v>
      </c>
      <c r="H233">
        <v>1995</v>
      </c>
      <c r="I233">
        <v>1996</v>
      </c>
      <c r="J233" t="s">
        <v>119</v>
      </c>
      <c r="K233" t="s">
        <v>98</v>
      </c>
      <c r="L233">
        <v>1462</v>
      </c>
      <c r="M233" t="s">
        <v>126</v>
      </c>
      <c r="N233" t="s">
        <v>126</v>
      </c>
      <c r="O233">
        <v>810</v>
      </c>
      <c r="P233" t="s">
        <v>104</v>
      </c>
      <c r="Q233" t="s">
        <v>111</v>
      </c>
      <c r="R233">
        <v>403000</v>
      </c>
    </row>
    <row r="234" spans="1:18">
      <c r="A234">
        <v>1680</v>
      </c>
      <c r="B234" t="s">
        <v>141</v>
      </c>
      <c r="C234" t="s">
        <v>91</v>
      </c>
      <c r="D234" t="s">
        <v>142</v>
      </c>
      <c r="E234" t="s">
        <v>122</v>
      </c>
      <c r="F234">
        <v>6</v>
      </c>
      <c r="G234">
        <v>5</v>
      </c>
      <c r="H234">
        <v>1972</v>
      </c>
      <c r="I234">
        <v>1972</v>
      </c>
      <c r="J234" t="s">
        <v>98</v>
      </c>
      <c r="K234" t="s">
        <v>98</v>
      </c>
      <c r="L234">
        <v>483</v>
      </c>
      <c r="M234" t="s">
        <v>98</v>
      </c>
      <c r="N234" t="s">
        <v>98</v>
      </c>
      <c r="O234">
        <v>288</v>
      </c>
      <c r="P234" t="s">
        <v>104</v>
      </c>
      <c r="Q234" t="s">
        <v>111</v>
      </c>
      <c r="R234">
        <v>94500</v>
      </c>
    </row>
    <row r="235" spans="1:18">
      <c r="A235">
        <v>10650</v>
      </c>
      <c r="B235" t="s">
        <v>209</v>
      </c>
      <c r="C235" t="s">
        <v>91</v>
      </c>
      <c r="D235" t="s">
        <v>92</v>
      </c>
      <c r="E235" t="s">
        <v>93</v>
      </c>
      <c r="F235">
        <v>5</v>
      </c>
      <c r="G235">
        <v>6</v>
      </c>
      <c r="H235">
        <v>1976</v>
      </c>
      <c r="I235">
        <v>1976</v>
      </c>
      <c r="J235" t="s">
        <v>98</v>
      </c>
      <c r="K235" t="s">
        <v>119</v>
      </c>
      <c r="L235">
        <v>894</v>
      </c>
      <c r="M235" t="s">
        <v>98</v>
      </c>
      <c r="N235" t="s">
        <v>98</v>
      </c>
      <c r="O235">
        <v>308</v>
      </c>
      <c r="P235" t="s">
        <v>104</v>
      </c>
      <c r="Q235" t="s">
        <v>111</v>
      </c>
      <c r="R235">
        <v>128200</v>
      </c>
    </row>
    <row r="236" spans="1:18">
      <c r="A236">
        <v>7851</v>
      </c>
      <c r="B236" t="s">
        <v>121</v>
      </c>
      <c r="C236" t="s">
        <v>91</v>
      </c>
      <c r="D236" t="s">
        <v>92</v>
      </c>
      <c r="E236" t="s">
        <v>122</v>
      </c>
      <c r="F236">
        <v>6</v>
      </c>
      <c r="G236">
        <v>5</v>
      </c>
      <c r="H236">
        <v>2002</v>
      </c>
      <c r="I236">
        <v>2002</v>
      </c>
      <c r="J236" t="s">
        <v>119</v>
      </c>
      <c r="K236" t="s">
        <v>98</v>
      </c>
      <c r="L236">
        <v>860</v>
      </c>
      <c r="M236" t="s">
        <v>126</v>
      </c>
      <c r="N236" t="s">
        <v>119</v>
      </c>
      <c r="O236">
        <v>440</v>
      </c>
      <c r="P236" t="s">
        <v>104</v>
      </c>
      <c r="Q236" t="s">
        <v>111</v>
      </c>
      <c r="R236">
        <v>216500</v>
      </c>
    </row>
    <row r="237" spans="1:18">
      <c r="A237">
        <v>1680</v>
      </c>
      <c r="B237" t="s">
        <v>141</v>
      </c>
      <c r="C237" t="s">
        <v>91</v>
      </c>
      <c r="D237" t="s">
        <v>129</v>
      </c>
      <c r="E237" t="s">
        <v>122</v>
      </c>
      <c r="F237">
        <v>6</v>
      </c>
      <c r="G237">
        <v>3</v>
      </c>
      <c r="H237">
        <v>1971</v>
      </c>
      <c r="I237">
        <v>1971</v>
      </c>
      <c r="J237" t="s">
        <v>98</v>
      </c>
      <c r="K237" t="s">
        <v>98</v>
      </c>
      <c r="L237">
        <v>483</v>
      </c>
      <c r="M237" t="s">
        <v>98</v>
      </c>
      <c r="N237" t="s">
        <v>98</v>
      </c>
      <c r="O237">
        <v>264</v>
      </c>
      <c r="P237" t="s">
        <v>104</v>
      </c>
      <c r="Q237" t="s">
        <v>111</v>
      </c>
      <c r="R237">
        <v>89500</v>
      </c>
    </row>
    <row r="238" spans="1:18">
      <c r="A238">
        <v>8773</v>
      </c>
      <c r="B238" t="s">
        <v>209</v>
      </c>
      <c r="C238" t="s">
        <v>91</v>
      </c>
      <c r="D238" t="s">
        <v>92</v>
      </c>
      <c r="E238" t="s">
        <v>93</v>
      </c>
      <c r="F238">
        <v>7</v>
      </c>
      <c r="G238">
        <v>5</v>
      </c>
      <c r="H238">
        <v>2004</v>
      </c>
      <c r="I238">
        <v>2004</v>
      </c>
      <c r="J238" t="s">
        <v>119</v>
      </c>
      <c r="K238" t="s">
        <v>98</v>
      </c>
      <c r="L238">
        <v>1414</v>
      </c>
      <c r="M238" t="s">
        <v>126</v>
      </c>
      <c r="N238" t="s">
        <v>119</v>
      </c>
      <c r="O238">
        <v>494</v>
      </c>
      <c r="P238" t="s">
        <v>104</v>
      </c>
      <c r="Q238" t="s">
        <v>111</v>
      </c>
      <c r="R238">
        <v>185500</v>
      </c>
    </row>
    <row r="239" spans="1:18">
      <c r="A239">
        <v>9453</v>
      </c>
      <c r="B239" t="s">
        <v>165</v>
      </c>
      <c r="C239" t="s">
        <v>170</v>
      </c>
      <c r="D239" t="s">
        <v>92</v>
      </c>
      <c r="E239" t="s">
        <v>122</v>
      </c>
      <c r="F239">
        <v>7</v>
      </c>
      <c r="G239">
        <v>7</v>
      </c>
      <c r="H239">
        <v>1993</v>
      </c>
      <c r="I239">
        <v>2003</v>
      </c>
      <c r="J239" t="s">
        <v>119</v>
      </c>
      <c r="K239" t="s">
        <v>98</v>
      </c>
      <c r="L239">
        <v>996</v>
      </c>
      <c r="M239" t="s">
        <v>126</v>
      </c>
      <c r="N239" t="s">
        <v>119</v>
      </c>
      <c r="O239">
        <v>457</v>
      </c>
      <c r="P239" t="s">
        <v>104</v>
      </c>
      <c r="Q239" t="s">
        <v>111</v>
      </c>
      <c r="R239">
        <v>194500</v>
      </c>
    </row>
    <row r="240" spans="1:18">
      <c r="A240">
        <v>12030</v>
      </c>
      <c r="B240" t="s">
        <v>147</v>
      </c>
      <c r="C240" t="s">
        <v>91</v>
      </c>
      <c r="D240" t="s">
        <v>92</v>
      </c>
      <c r="E240" t="s">
        <v>93</v>
      </c>
      <c r="F240">
        <v>8</v>
      </c>
      <c r="G240">
        <v>5</v>
      </c>
      <c r="H240">
        <v>2007</v>
      </c>
      <c r="I240">
        <v>2007</v>
      </c>
      <c r="J240" t="s">
        <v>126</v>
      </c>
      <c r="K240" t="s">
        <v>98</v>
      </c>
      <c r="L240">
        <v>1694</v>
      </c>
      <c r="M240" t="s">
        <v>126</v>
      </c>
      <c r="N240" t="s">
        <v>119</v>
      </c>
      <c r="O240">
        <v>818</v>
      </c>
      <c r="P240" t="s">
        <v>104</v>
      </c>
      <c r="Q240" t="s">
        <v>150</v>
      </c>
      <c r="R240">
        <v>318000</v>
      </c>
    </row>
    <row r="241" spans="1:18">
      <c r="A241">
        <v>8741</v>
      </c>
      <c r="B241" t="s">
        <v>206</v>
      </c>
      <c r="C241" t="s">
        <v>91</v>
      </c>
      <c r="D241" t="s">
        <v>92</v>
      </c>
      <c r="E241" t="s">
        <v>176</v>
      </c>
      <c r="F241">
        <v>6</v>
      </c>
      <c r="G241">
        <v>4</v>
      </c>
      <c r="H241">
        <v>1945</v>
      </c>
      <c r="I241">
        <v>1950</v>
      </c>
      <c r="J241" t="s">
        <v>98</v>
      </c>
      <c r="K241" t="s">
        <v>139</v>
      </c>
      <c r="L241">
        <v>735</v>
      </c>
      <c r="M241" t="s">
        <v>98</v>
      </c>
      <c r="N241" t="s">
        <v>98</v>
      </c>
      <c r="O241">
        <v>220</v>
      </c>
      <c r="P241" t="s">
        <v>104</v>
      </c>
      <c r="Q241" t="s">
        <v>111</v>
      </c>
      <c r="R241">
        <v>113000</v>
      </c>
    </row>
    <row r="242" spans="1:18">
      <c r="A242">
        <v>9000</v>
      </c>
      <c r="B242" t="s">
        <v>163</v>
      </c>
      <c r="C242" t="s">
        <v>91</v>
      </c>
      <c r="D242" t="s">
        <v>92</v>
      </c>
      <c r="E242" t="s">
        <v>93</v>
      </c>
      <c r="F242">
        <v>8</v>
      </c>
      <c r="G242">
        <v>5</v>
      </c>
      <c r="H242">
        <v>2008</v>
      </c>
      <c r="I242">
        <v>2008</v>
      </c>
      <c r="J242" t="s">
        <v>119</v>
      </c>
      <c r="K242" t="s">
        <v>98</v>
      </c>
      <c r="L242">
        <v>1566</v>
      </c>
      <c r="M242" t="s">
        <v>126</v>
      </c>
      <c r="N242" t="s">
        <v>119</v>
      </c>
      <c r="O242">
        <v>750</v>
      </c>
      <c r="P242" t="s">
        <v>104</v>
      </c>
      <c r="Q242" t="s">
        <v>111</v>
      </c>
      <c r="R242">
        <v>262500</v>
      </c>
    </row>
    <row r="243" spans="1:18">
      <c r="A243">
        <v>3880</v>
      </c>
      <c r="B243" t="s">
        <v>188</v>
      </c>
      <c r="C243" t="s">
        <v>91</v>
      </c>
      <c r="D243" t="s">
        <v>92</v>
      </c>
      <c r="E243" t="s">
        <v>93</v>
      </c>
      <c r="F243">
        <v>5</v>
      </c>
      <c r="G243">
        <v>9</v>
      </c>
      <c r="H243">
        <v>1945</v>
      </c>
      <c r="I243">
        <v>1997</v>
      </c>
      <c r="J243" t="s">
        <v>98</v>
      </c>
      <c r="K243" t="s">
        <v>98</v>
      </c>
      <c r="L243">
        <v>686</v>
      </c>
      <c r="M243" t="s">
        <v>119</v>
      </c>
      <c r="N243" t="s">
        <v>119</v>
      </c>
      <c r="O243">
        <v>0</v>
      </c>
      <c r="P243" t="s">
        <v>104</v>
      </c>
      <c r="Q243" t="s">
        <v>111</v>
      </c>
      <c r="R243">
        <v>110500</v>
      </c>
    </row>
    <row r="244" spans="1:18">
      <c r="A244">
        <v>5000</v>
      </c>
      <c r="B244" t="s">
        <v>188</v>
      </c>
      <c r="C244" t="s">
        <v>91</v>
      </c>
      <c r="D244" t="s">
        <v>92</v>
      </c>
      <c r="E244" t="s">
        <v>176</v>
      </c>
      <c r="F244">
        <v>5</v>
      </c>
      <c r="G244">
        <v>4</v>
      </c>
      <c r="H244">
        <v>1900</v>
      </c>
      <c r="I244">
        <v>1950</v>
      </c>
      <c r="J244" t="s">
        <v>98</v>
      </c>
      <c r="K244" t="s">
        <v>98</v>
      </c>
      <c r="L244">
        <v>540</v>
      </c>
      <c r="M244" t="s">
        <v>119</v>
      </c>
      <c r="N244" t="s">
        <v>98</v>
      </c>
      <c r="O244">
        <v>352</v>
      </c>
      <c r="P244" t="s">
        <v>104</v>
      </c>
      <c r="Q244" t="s">
        <v>111</v>
      </c>
      <c r="R244">
        <v>79000</v>
      </c>
    </row>
    <row r="245" spans="1:18">
      <c r="A245">
        <v>10762</v>
      </c>
      <c r="B245" t="s">
        <v>165</v>
      </c>
      <c r="C245" t="s">
        <v>91</v>
      </c>
      <c r="D245" t="s">
        <v>129</v>
      </c>
      <c r="E245" t="s">
        <v>122</v>
      </c>
      <c r="F245">
        <v>6</v>
      </c>
      <c r="G245">
        <v>6</v>
      </c>
      <c r="H245">
        <v>1980</v>
      </c>
      <c r="I245">
        <v>1980</v>
      </c>
      <c r="J245" t="s">
        <v>119</v>
      </c>
      <c r="K245" t="s">
        <v>98</v>
      </c>
      <c r="L245">
        <v>626</v>
      </c>
      <c r="M245" t="s">
        <v>98</v>
      </c>
      <c r="N245" t="s">
        <v>98</v>
      </c>
      <c r="O245">
        <v>288</v>
      </c>
      <c r="P245" t="s">
        <v>104</v>
      </c>
      <c r="Q245" t="s">
        <v>111</v>
      </c>
      <c r="R245">
        <v>120000</v>
      </c>
    </row>
    <row r="246" spans="1:18">
      <c r="A246">
        <v>8880</v>
      </c>
      <c r="B246" t="s">
        <v>165</v>
      </c>
      <c r="C246" t="s">
        <v>91</v>
      </c>
      <c r="D246" t="s">
        <v>92</v>
      </c>
      <c r="E246" t="s">
        <v>122</v>
      </c>
      <c r="F246">
        <v>7</v>
      </c>
      <c r="G246">
        <v>5</v>
      </c>
      <c r="H246">
        <v>1994</v>
      </c>
      <c r="I246">
        <v>2002</v>
      </c>
      <c r="J246" t="s">
        <v>119</v>
      </c>
      <c r="K246" t="s">
        <v>98</v>
      </c>
      <c r="L246">
        <v>948</v>
      </c>
      <c r="M246" t="s">
        <v>126</v>
      </c>
      <c r="N246" t="s">
        <v>119</v>
      </c>
      <c r="O246">
        <v>463</v>
      </c>
      <c r="P246" t="s">
        <v>104</v>
      </c>
      <c r="Q246" t="s">
        <v>111</v>
      </c>
      <c r="R246">
        <v>205000</v>
      </c>
    </row>
    <row r="247" spans="1:18">
      <c r="A247">
        <v>10400</v>
      </c>
      <c r="B247" t="s">
        <v>175</v>
      </c>
      <c r="C247" t="s">
        <v>91</v>
      </c>
      <c r="D247" t="s">
        <v>92</v>
      </c>
      <c r="E247" t="s">
        <v>93</v>
      </c>
      <c r="F247">
        <v>7</v>
      </c>
      <c r="G247">
        <v>5</v>
      </c>
      <c r="H247">
        <v>1988</v>
      </c>
      <c r="I247">
        <v>1988</v>
      </c>
      <c r="J247" t="s">
        <v>119</v>
      </c>
      <c r="K247" t="s">
        <v>98</v>
      </c>
      <c r="L247">
        <v>1845</v>
      </c>
      <c r="M247" t="s">
        <v>119</v>
      </c>
      <c r="N247" t="s">
        <v>98</v>
      </c>
      <c r="O247">
        <v>604</v>
      </c>
      <c r="P247" t="s">
        <v>104</v>
      </c>
      <c r="Q247" t="s">
        <v>111</v>
      </c>
      <c r="R247">
        <v>241500</v>
      </c>
    </row>
    <row r="248" spans="1:18">
      <c r="A248">
        <v>9142</v>
      </c>
      <c r="B248" t="s">
        <v>188</v>
      </c>
      <c r="C248" t="s">
        <v>91</v>
      </c>
      <c r="D248" t="s">
        <v>186</v>
      </c>
      <c r="E248" t="s">
        <v>122</v>
      </c>
      <c r="F248">
        <v>6</v>
      </c>
      <c r="G248">
        <v>8</v>
      </c>
      <c r="H248">
        <v>1910</v>
      </c>
      <c r="I248">
        <v>1950</v>
      </c>
      <c r="J248" t="s">
        <v>139</v>
      </c>
      <c r="K248" t="s">
        <v>98</v>
      </c>
      <c r="L248">
        <v>1020</v>
      </c>
      <c r="M248" t="s">
        <v>119</v>
      </c>
      <c r="N248" t="s">
        <v>139</v>
      </c>
      <c r="O248">
        <v>440</v>
      </c>
      <c r="P248" t="s">
        <v>104</v>
      </c>
      <c r="Q248" t="s">
        <v>111</v>
      </c>
      <c r="R248">
        <v>137000</v>
      </c>
    </row>
    <row r="249" spans="1:18">
      <c r="A249">
        <v>11310</v>
      </c>
      <c r="B249" t="s">
        <v>89</v>
      </c>
      <c r="C249" t="s">
        <v>91</v>
      </c>
      <c r="D249" t="s">
        <v>92</v>
      </c>
      <c r="E249" t="s">
        <v>93</v>
      </c>
      <c r="F249">
        <v>6</v>
      </c>
      <c r="G249">
        <v>5</v>
      </c>
      <c r="H249">
        <v>1954</v>
      </c>
      <c r="I249">
        <v>1954</v>
      </c>
      <c r="J249" t="s">
        <v>98</v>
      </c>
      <c r="K249" t="s">
        <v>98</v>
      </c>
      <c r="L249">
        <v>1367</v>
      </c>
      <c r="M249" t="s">
        <v>126</v>
      </c>
      <c r="N249" t="s">
        <v>98</v>
      </c>
      <c r="O249">
        <v>451</v>
      </c>
      <c r="P249" t="s">
        <v>104</v>
      </c>
      <c r="Q249" t="s">
        <v>111</v>
      </c>
      <c r="R249">
        <v>140000</v>
      </c>
    </row>
    <row r="250" spans="1:18">
      <c r="A250">
        <v>11317</v>
      </c>
      <c r="B250" t="s">
        <v>209</v>
      </c>
      <c r="C250" t="s">
        <v>91</v>
      </c>
      <c r="D250" t="s">
        <v>92</v>
      </c>
      <c r="E250" t="s">
        <v>122</v>
      </c>
      <c r="F250">
        <v>7</v>
      </c>
      <c r="G250">
        <v>5</v>
      </c>
      <c r="H250">
        <v>2003</v>
      </c>
      <c r="I250">
        <v>2003</v>
      </c>
      <c r="J250" t="s">
        <v>119</v>
      </c>
      <c r="K250" t="s">
        <v>98</v>
      </c>
      <c r="L250">
        <v>840</v>
      </c>
      <c r="M250" t="s">
        <v>126</v>
      </c>
      <c r="N250" t="s">
        <v>119</v>
      </c>
      <c r="O250">
        <v>500</v>
      </c>
      <c r="P250" t="s">
        <v>104</v>
      </c>
      <c r="Q250" t="s">
        <v>111</v>
      </c>
      <c r="R250">
        <v>180000</v>
      </c>
    </row>
    <row r="251" spans="1:18">
      <c r="A251">
        <v>159000</v>
      </c>
      <c r="B251" t="s">
        <v>199</v>
      </c>
      <c r="C251" t="s">
        <v>91</v>
      </c>
      <c r="D251" t="s">
        <v>92</v>
      </c>
      <c r="E251" t="s">
        <v>176</v>
      </c>
      <c r="F251">
        <v>6</v>
      </c>
      <c r="G251">
        <v>7</v>
      </c>
      <c r="H251">
        <v>1958</v>
      </c>
      <c r="I251">
        <v>2006</v>
      </c>
      <c r="J251" t="s">
        <v>119</v>
      </c>
      <c r="K251" t="s">
        <v>98</v>
      </c>
      <c r="L251">
        <v>1444</v>
      </c>
      <c r="M251" t="s">
        <v>119</v>
      </c>
      <c r="N251" t="s">
        <v>119</v>
      </c>
      <c r="O251">
        <v>389</v>
      </c>
      <c r="P251" t="s">
        <v>104</v>
      </c>
      <c r="Q251" t="s">
        <v>111</v>
      </c>
      <c r="R251">
        <v>277000</v>
      </c>
    </row>
    <row r="252" spans="1:18">
      <c r="A252">
        <v>5350</v>
      </c>
      <c r="B252" t="s">
        <v>197</v>
      </c>
      <c r="C252" t="s">
        <v>91</v>
      </c>
      <c r="D252" t="s">
        <v>92</v>
      </c>
      <c r="E252" t="s">
        <v>93</v>
      </c>
      <c r="F252">
        <v>3</v>
      </c>
      <c r="G252">
        <v>2</v>
      </c>
      <c r="H252">
        <v>1940</v>
      </c>
      <c r="I252">
        <v>1966</v>
      </c>
      <c r="J252" t="s">
        <v>98</v>
      </c>
      <c r="K252" t="s">
        <v>98</v>
      </c>
      <c r="L252">
        <v>728</v>
      </c>
      <c r="M252" t="s">
        <v>126</v>
      </c>
      <c r="N252" t="s">
        <v>139</v>
      </c>
      <c r="O252">
        <v>0</v>
      </c>
      <c r="P252" t="s">
        <v>104</v>
      </c>
      <c r="Q252" t="s">
        <v>111</v>
      </c>
      <c r="R252">
        <v>76500</v>
      </c>
    </row>
    <row r="253" spans="1:18">
      <c r="A253">
        <v>4750</v>
      </c>
      <c r="B253" t="s">
        <v>212</v>
      </c>
      <c r="C253" t="s">
        <v>91</v>
      </c>
      <c r="D253" t="s">
        <v>129</v>
      </c>
      <c r="E253" t="s">
        <v>93</v>
      </c>
      <c r="F253">
        <v>8</v>
      </c>
      <c r="G253">
        <v>5</v>
      </c>
      <c r="H253">
        <v>2006</v>
      </c>
      <c r="I253">
        <v>2007</v>
      </c>
      <c r="J253" t="s">
        <v>119</v>
      </c>
      <c r="K253" t="s">
        <v>98</v>
      </c>
      <c r="L253">
        <v>1573</v>
      </c>
      <c r="M253" t="s">
        <v>126</v>
      </c>
      <c r="N253" t="s">
        <v>119</v>
      </c>
      <c r="O253">
        <v>538</v>
      </c>
      <c r="P253" t="s">
        <v>104</v>
      </c>
      <c r="Q253" t="s">
        <v>178</v>
      </c>
      <c r="R253">
        <v>235000</v>
      </c>
    </row>
    <row r="254" spans="1:18">
      <c r="A254">
        <v>8366</v>
      </c>
      <c r="B254" t="s">
        <v>165</v>
      </c>
      <c r="C254" t="s">
        <v>91</v>
      </c>
      <c r="D254" t="s">
        <v>92</v>
      </c>
      <c r="E254" t="s">
        <v>122</v>
      </c>
      <c r="F254">
        <v>6</v>
      </c>
      <c r="G254">
        <v>5</v>
      </c>
      <c r="H254">
        <v>2004</v>
      </c>
      <c r="I254">
        <v>2004</v>
      </c>
      <c r="J254" t="s">
        <v>119</v>
      </c>
      <c r="K254" t="s">
        <v>98</v>
      </c>
      <c r="L254">
        <v>798</v>
      </c>
      <c r="M254" t="s">
        <v>126</v>
      </c>
      <c r="N254" t="s">
        <v>119</v>
      </c>
      <c r="O254">
        <v>520</v>
      </c>
      <c r="P254" t="s">
        <v>104</v>
      </c>
      <c r="Q254" t="s">
        <v>111</v>
      </c>
      <c r="R254">
        <v>173000</v>
      </c>
    </row>
    <row r="255" spans="1:18">
      <c r="A255">
        <v>9350</v>
      </c>
      <c r="B255" t="s">
        <v>89</v>
      </c>
      <c r="C255" t="s">
        <v>91</v>
      </c>
      <c r="D255" t="s">
        <v>92</v>
      </c>
      <c r="E255" t="s">
        <v>158</v>
      </c>
      <c r="F255">
        <v>6</v>
      </c>
      <c r="G255">
        <v>7</v>
      </c>
      <c r="H255">
        <v>1964</v>
      </c>
      <c r="I255">
        <v>1991</v>
      </c>
      <c r="J255" t="s">
        <v>119</v>
      </c>
      <c r="K255" t="s">
        <v>98</v>
      </c>
      <c r="L255">
        <v>1302</v>
      </c>
      <c r="M255" t="s">
        <v>126</v>
      </c>
      <c r="N255" t="s">
        <v>119</v>
      </c>
      <c r="O255">
        <v>309</v>
      </c>
      <c r="P255" t="s">
        <v>104</v>
      </c>
      <c r="Q255" t="s">
        <v>111</v>
      </c>
      <c r="R255">
        <v>158000</v>
      </c>
    </row>
    <row r="256" spans="1:18">
      <c r="A256">
        <v>8400</v>
      </c>
      <c r="B256" t="s">
        <v>89</v>
      </c>
      <c r="C256" t="s">
        <v>91</v>
      </c>
      <c r="D256" t="s">
        <v>92</v>
      </c>
      <c r="E256" t="s">
        <v>93</v>
      </c>
      <c r="F256">
        <v>5</v>
      </c>
      <c r="G256">
        <v>6</v>
      </c>
      <c r="H256">
        <v>1957</v>
      </c>
      <c r="I256">
        <v>1957</v>
      </c>
      <c r="J256" t="s">
        <v>98</v>
      </c>
      <c r="K256" t="s">
        <v>98</v>
      </c>
      <c r="L256">
        <v>1314</v>
      </c>
      <c r="M256" t="s">
        <v>98</v>
      </c>
      <c r="N256" t="s">
        <v>98</v>
      </c>
      <c r="O256">
        <v>294</v>
      </c>
      <c r="P256" t="s">
        <v>104</v>
      </c>
      <c r="Q256" t="s">
        <v>111</v>
      </c>
      <c r="R256">
        <v>145000</v>
      </c>
    </row>
    <row r="257" spans="1:18">
      <c r="A257">
        <v>8738</v>
      </c>
      <c r="B257" t="s">
        <v>121</v>
      </c>
      <c r="C257" t="s">
        <v>91</v>
      </c>
      <c r="D257" t="s">
        <v>92</v>
      </c>
      <c r="E257" t="s">
        <v>122</v>
      </c>
      <c r="F257">
        <v>7</v>
      </c>
      <c r="G257">
        <v>5</v>
      </c>
      <c r="H257">
        <v>1999</v>
      </c>
      <c r="I257">
        <v>1999</v>
      </c>
      <c r="J257" t="s">
        <v>119</v>
      </c>
      <c r="K257" t="s">
        <v>98</v>
      </c>
      <c r="L257">
        <v>975</v>
      </c>
      <c r="M257" t="s">
        <v>126</v>
      </c>
      <c r="N257" t="s">
        <v>119</v>
      </c>
      <c r="O257">
        <v>429</v>
      </c>
      <c r="P257" t="s">
        <v>104</v>
      </c>
      <c r="Q257" t="s">
        <v>111</v>
      </c>
      <c r="R257">
        <v>230000</v>
      </c>
    </row>
    <row r="258" spans="1:18">
      <c r="A258">
        <v>8791</v>
      </c>
      <c r="B258" t="s">
        <v>163</v>
      </c>
      <c r="C258" t="s">
        <v>91</v>
      </c>
      <c r="D258" t="s">
        <v>92</v>
      </c>
      <c r="E258" t="s">
        <v>122</v>
      </c>
      <c r="F258">
        <v>6</v>
      </c>
      <c r="G258">
        <v>5</v>
      </c>
      <c r="H258">
        <v>2003</v>
      </c>
      <c r="I258">
        <v>2003</v>
      </c>
      <c r="J258" t="s">
        <v>119</v>
      </c>
      <c r="K258" t="s">
        <v>98</v>
      </c>
      <c r="L258">
        <v>864</v>
      </c>
      <c r="M258" t="s">
        <v>126</v>
      </c>
      <c r="N258" t="s">
        <v>119</v>
      </c>
      <c r="O258">
        <v>673</v>
      </c>
      <c r="P258" t="s">
        <v>104</v>
      </c>
      <c r="Q258" t="s">
        <v>111</v>
      </c>
      <c r="R258">
        <v>207500</v>
      </c>
    </row>
    <row r="259" spans="1:18">
      <c r="A259">
        <v>8814</v>
      </c>
      <c r="B259" t="s">
        <v>209</v>
      </c>
      <c r="C259" t="s">
        <v>91</v>
      </c>
      <c r="D259" t="s">
        <v>92</v>
      </c>
      <c r="E259" t="s">
        <v>93</v>
      </c>
      <c r="F259">
        <v>7</v>
      </c>
      <c r="G259">
        <v>5</v>
      </c>
      <c r="H259">
        <v>2006</v>
      </c>
      <c r="I259">
        <v>2006</v>
      </c>
      <c r="J259" t="s">
        <v>119</v>
      </c>
      <c r="K259" t="s">
        <v>98</v>
      </c>
      <c r="L259">
        <v>1604</v>
      </c>
      <c r="M259" t="s">
        <v>126</v>
      </c>
      <c r="N259" t="s">
        <v>119</v>
      </c>
      <c r="O259">
        <v>660</v>
      </c>
      <c r="P259" t="s">
        <v>104</v>
      </c>
      <c r="Q259" t="s">
        <v>172</v>
      </c>
      <c r="R259">
        <v>220000</v>
      </c>
    </row>
    <row r="260" spans="1:18">
      <c r="A260">
        <v>12435</v>
      </c>
      <c r="B260" t="s">
        <v>209</v>
      </c>
      <c r="C260" t="s">
        <v>91</v>
      </c>
      <c r="D260" t="s">
        <v>92</v>
      </c>
      <c r="E260" t="s">
        <v>122</v>
      </c>
      <c r="F260">
        <v>7</v>
      </c>
      <c r="G260">
        <v>5</v>
      </c>
      <c r="H260">
        <v>2001</v>
      </c>
      <c r="I260">
        <v>2001</v>
      </c>
      <c r="J260" t="s">
        <v>119</v>
      </c>
      <c r="K260" t="s">
        <v>98</v>
      </c>
      <c r="L260">
        <v>963</v>
      </c>
      <c r="M260" t="s">
        <v>126</v>
      </c>
      <c r="N260" t="s">
        <v>119</v>
      </c>
      <c r="O260">
        <v>564</v>
      </c>
      <c r="P260" t="s">
        <v>104</v>
      </c>
      <c r="Q260" t="s">
        <v>111</v>
      </c>
      <c r="R260">
        <v>231500</v>
      </c>
    </row>
    <row r="261" spans="1:18">
      <c r="A261">
        <v>12702</v>
      </c>
      <c r="B261" t="s">
        <v>188</v>
      </c>
      <c r="C261" t="s">
        <v>91</v>
      </c>
      <c r="D261" t="s">
        <v>92</v>
      </c>
      <c r="E261" t="s">
        <v>93</v>
      </c>
      <c r="F261">
        <v>5</v>
      </c>
      <c r="G261">
        <v>5</v>
      </c>
      <c r="H261">
        <v>1956</v>
      </c>
      <c r="I261">
        <v>1956</v>
      </c>
      <c r="J261" t="s">
        <v>83</v>
      </c>
      <c r="K261" t="s">
        <v>83</v>
      </c>
      <c r="L261">
        <v>0</v>
      </c>
      <c r="M261" t="s">
        <v>119</v>
      </c>
      <c r="N261" t="s">
        <v>98</v>
      </c>
      <c r="O261">
        <v>308</v>
      </c>
      <c r="P261" t="s">
        <v>104</v>
      </c>
      <c r="Q261" t="s">
        <v>111</v>
      </c>
      <c r="R261">
        <v>97000</v>
      </c>
    </row>
    <row r="262" spans="1:18">
      <c r="A262">
        <v>19296</v>
      </c>
      <c r="B262" t="s">
        <v>89</v>
      </c>
      <c r="C262" t="s">
        <v>182</v>
      </c>
      <c r="D262" t="s">
        <v>92</v>
      </c>
      <c r="E262" t="s">
        <v>158</v>
      </c>
      <c r="F262">
        <v>6</v>
      </c>
      <c r="G262">
        <v>5</v>
      </c>
      <c r="H262">
        <v>1962</v>
      </c>
      <c r="I262">
        <v>1962</v>
      </c>
      <c r="J262" t="s">
        <v>98</v>
      </c>
      <c r="K262" t="s">
        <v>98</v>
      </c>
      <c r="L262">
        <v>1362</v>
      </c>
      <c r="M262" t="s">
        <v>98</v>
      </c>
      <c r="N262" t="s">
        <v>98</v>
      </c>
      <c r="O262">
        <v>884</v>
      </c>
      <c r="P262" t="s">
        <v>104</v>
      </c>
      <c r="Q262" t="s">
        <v>111</v>
      </c>
      <c r="R262">
        <v>176000</v>
      </c>
    </row>
    <row r="263" spans="1:18">
      <c r="A263">
        <v>9588</v>
      </c>
      <c r="B263" t="s">
        <v>209</v>
      </c>
      <c r="C263" t="s">
        <v>91</v>
      </c>
      <c r="D263" t="s">
        <v>92</v>
      </c>
      <c r="E263" t="s">
        <v>122</v>
      </c>
      <c r="F263">
        <v>8</v>
      </c>
      <c r="G263">
        <v>5</v>
      </c>
      <c r="H263">
        <v>2007</v>
      </c>
      <c r="I263">
        <v>2007</v>
      </c>
      <c r="J263" t="s">
        <v>126</v>
      </c>
      <c r="K263" t="s">
        <v>98</v>
      </c>
      <c r="L263">
        <v>1482</v>
      </c>
      <c r="M263" t="s">
        <v>126</v>
      </c>
      <c r="N263" t="s">
        <v>126</v>
      </c>
      <c r="O263">
        <v>868</v>
      </c>
      <c r="P263" t="s">
        <v>104</v>
      </c>
      <c r="Q263" t="s">
        <v>150</v>
      </c>
      <c r="R263">
        <v>276000</v>
      </c>
    </row>
    <row r="264" spans="1:18">
      <c r="A264">
        <v>8471</v>
      </c>
      <c r="B264" t="s">
        <v>169</v>
      </c>
      <c r="C264" t="s">
        <v>91</v>
      </c>
      <c r="D264" t="s">
        <v>92</v>
      </c>
      <c r="E264" t="s">
        <v>158</v>
      </c>
      <c r="F264">
        <v>6</v>
      </c>
      <c r="G264">
        <v>7</v>
      </c>
      <c r="H264">
        <v>1977</v>
      </c>
      <c r="I264">
        <v>1995</v>
      </c>
      <c r="J264" t="s">
        <v>119</v>
      </c>
      <c r="K264" t="s">
        <v>119</v>
      </c>
      <c r="L264">
        <v>506</v>
      </c>
      <c r="M264" t="s">
        <v>98</v>
      </c>
      <c r="N264" t="s">
        <v>98</v>
      </c>
      <c r="O264">
        <v>492</v>
      </c>
      <c r="P264" t="s">
        <v>104</v>
      </c>
      <c r="Q264" t="s">
        <v>111</v>
      </c>
      <c r="R264">
        <v>151000</v>
      </c>
    </row>
    <row r="265" spans="1:18">
      <c r="A265">
        <v>5500</v>
      </c>
      <c r="B265" t="s">
        <v>188</v>
      </c>
      <c r="C265" t="s">
        <v>91</v>
      </c>
      <c r="D265" t="s">
        <v>92</v>
      </c>
      <c r="E265" t="s">
        <v>176</v>
      </c>
      <c r="F265">
        <v>5</v>
      </c>
      <c r="G265">
        <v>7</v>
      </c>
      <c r="H265">
        <v>1929</v>
      </c>
      <c r="I265">
        <v>2001</v>
      </c>
      <c r="J265" t="s">
        <v>98</v>
      </c>
      <c r="K265" t="s">
        <v>98</v>
      </c>
      <c r="L265">
        <v>926</v>
      </c>
      <c r="M265" t="s">
        <v>98</v>
      </c>
      <c r="N265" t="s">
        <v>98</v>
      </c>
      <c r="O265">
        <v>484</v>
      </c>
      <c r="P265" t="s">
        <v>104</v>
      </c>
      <c r="Q265" t="s">
        <v>111</v>
      </c>
      <c r="R265">
        <v>130000</v>
      </c>
    </row>
    <row r="266" spans="1:18">
      <c r="A266">
        <v>5232</v>
      </c>
      <c r="B266" t="s">
        <v>188</v>
      </c>
      <c r="C266" t="s">
        <v>182</v>
      </c>
      <c r="D266" t="s">
        <v>92</v>
      </c>
      <c r="E266" t="s">
        <v>93</v>
      </c>
      <c r="F266">
        <v>5</v>
      </c>
      <c r="G266">
        <v>5</v>
      </c>
      <c r="H266">
        <v>1925</v>
      </c>
      <c r="I266">
        <v>2004</v>
      </c>
      <c r="J266" t="s">
        <v>139</v>
      </c>
      <c r="K266" t="s">
        <v>98</v>
      </c>
      <c r="L266">
        <v>680</v>
      </c>
      <c r="M266" t="s">
        <v>119</v>
      </c>
      <c r="N266" t="s">
        <v>98</v>
      </c>
      <c r="O266">
        <v>504</v>
      </c>
      <c r="P266" t="s">
        <v>167</v>
      </c>
      <c r="Q266" t="s">
        <v>111</v>
      </c>
      <c r="R266">
        <v>73000</v>
      </c>
    </row>
    <row r="267" spans="1:18">
      <c r="A267">
        <v>12090</v>
      </c>
      <c r="B267" t="s">
        <v>175</v>
      </c>
      <c r="C267" t="s">
        <v>91</v>
      </c>
      <c r="D267" t="s">
        <v>92</v>
      </c>
      <c r="E267" t="s">
        <v>93</v>
      </c>
      <c r="F267">
        <v>6</v>
      </c>
      <c r="G267">
        <v>6</v>
      </c>
      <c r="H267">
        <v>1981</v>
      </c>
      <c r="I267">
        <v>1981</v>
      </c>
      <c r="J267" t="s">
        <v>119</v>
      </c>
      <c r="K267" t="s">
        <v>98</v>
      </c>
      <c r="L267">
        <v>1422</v>
      </c>
      <c r="M267" t="s">
        <v>98</v>
      </c>
      <c r="N267" t="s">
        <v>119</v>
      </c>
      <c r="O267">
        <v>576</v>
      </c>
      <c r="P267" t="s">
        <v>104</v>
      </c>
      <c r="Q267" t="s">
        <v>111</v>
      </c>
      <c r="R267">
        <v>175500</v>
      </c>
    </row>
    <row r="268" spans="1:18">
      <c r="A268">
        <v>11207</v>
      </c>
      <c r="B268" t="s">
        <v>121</v>
      </c>
      <c r="C268" t="s">
        <v>91</v>
      </c>
      <c r="D268" t="s">
        <v>92</v>
      </c>
      <c r="E268" t="s">
        <v>122</v>
      </c>
      <c r="F268">
        <v>6</v>
      </c>
      <c r="G268">
        <v>5</v>
      </c>
      <c r="H268">
        <v>1997</v>
      </c>
      <c r="I268">
        <v>1997</v>
      </c>
      <c r="J268" t="s">
        <v>119</v>
      </c>
      <c r="K268" t="s">
        <v>98</v>
      </c>
      <c r="L268">
        <v>802</v>
      </c>
      <c r="M268" t="s">
        <v>119</v>
      </c>
      <c r="N268" t="s">
        <v>98</v>
      </c>
      <c r="O268">
        <v>413</v>
      </c>
      <c r="P268" t="s">
        <v>104</v>
      </c>
      <c r="Q268" t="s">
        <v>111</v>
      </c>
      <c r="R268">
        <v>185000</v>
      </c>
    </row>
    <row r="269" spans="1:18">
      <c r="A269">
        <v>8400</v>
      </c>
      <c r="B269" t="s">
        <v>200</v>
      </c>
      <c r="C269" t="s">
        <v>91</v>
      </c>
      <c r="D269" t="s">
        <v>92</v>
      </c>
      <c r="E269" t="s">
        <v>246</v>
      </c>
      <c r="F269">
        <v>5</v>
      </c>
      <c r="G269">
        <v>8</v>
      </c>
      <c r="H269">
        <v>1939</v>
      </c>
      <c r="I269">
        <v>1997</v>
      </c>
      <c r="J269" t="s">
        <v>98</v>
      </c>
      <c r="K269" t="s">
        <v>98</v>
      </c>
      <c r="L269">
        <v>720</v>
      </c>
      <c r="M269" t="s">
        <v>126</v>
      </c>
      <c r="N269" t="s">
        <v>119</v>
      </c>
      <c r="O269">
        <v>240</v>
      </c>
      <c r="P269" t="s">
        <v>104</v>
      </c>
      <c r="Q269" t="s">
        <v>111</v>
      </c>
      <c r="R269">
        <v>179500</v>
      </c>
    </row>
    <row r="270" spans="1:18">
      <c r="A270">
        <v>6900</v>
      </c>
      <c r="B270" t="s">
        <v>214</v>
      </c>
      <c r="C270" t="s">
        <v>91</v>
      </c>
      <c r="D270" t="s">
        <v>92</v>
      </c>
      <c r="E270" t="s">
        <v>93</v>
      </c>
      <c r="F270">
        <v>5</v>
      </c>
      <c r="G270">
        <v>6</v>
      </c>
      <c r="H270">
        <v>1940</v>
      </c>
      <c r="I270">
        <v>1955</v>
      </c>
      <c r="J270" t="s">
        <v>98</v>
      </c>
      <c r="K270" t="s">
        <v>98</v>
      </c>
      <c r="L270">
        <v>740</v>
      </c>
      <c r="M270" t="s">
        <v>126</v>
      </c>
      <c r="N270" t="s">
        <v>98</v>
      </c>
      <c r="O270">
        <v>924</v>
      </c>
      <c r="P270" t="s">
        <v>104</v>
      </c>
      <c r="Q270" t="s">
        <v>111</v>
      </c>
      <c r="R270">
        <v>120500</v>
      </c>
    </row>
    <row r="271" spans="1:18">
      <c r="A271">
        <v>7917</v>
      </c>
      <c r="B271" t="s">
        <v>206</v>
      </c>
      <c r="C271" t="s">
        <v>91</v>
      </c>
      <c r="D271" t="s">
        <v>92</v>
      </c>
      <c r="E271" t="s">
        <v>93</v>
      </c>
      <c r="F271">
        <v>6</v>
      </c>
      <c r="G271">
        <v>7</v>
      </c>
      <c r="H271">
        <v>1976</v>
      </c>
      <c r="I271">
        <v>1976</v>
      </c>
      <c r="J271" t="s">
        <v>98</v>
      </c>
      <c r="K271" t="s">
        <v>119</v>
      </c>
      <c r="L271">
        <v>1143</v>
      </c>
      <c r="M271" t="s">
        <v>98</v>
      </c>
      <c r="N271" t="s">
        <v>98</v>
      </c>
      <c r="O271">
        <v>504</v>
      </c>
      <c r="P271" t="s">
        <v>104</v>
      </c>
      <c r="Q271" t="s">
        <v>111</v>
      </c>
      <c r="R271">
        <v>148000</v>
      </c>
    </row>
    <row r="272" spans="1:18">
      <c r="A272">
        <v>10728</v>
      </c>
      <c r="B272" t="s">
        <v>163</v>
      </c>
      <c r="C272" t="s">
        <v>91</v>
      </c>
      <c r="D272" t="s">
        <v>92</v>
      </c>
      <c r="E272" t="s">
        <v>122</v>
      </c>
      <c r="F272">
        <v>8</v>
      </c>
      <c r="G272">
        <v>5</v>
      </c>
      <c r="H272">
        <v>2006</v>
      </c>
      <c r="I272">
        <v>2006</v>
      </c>
      <c r="J272" t="s">
        <v>119</v>
      </c>
      <c r="K272" t="s">
        <v>98</v>
      </c>
      <c r="L272">
        <v>1095</v>
      </c>
      <c r="M272" t="s">
        <v>119</v>
      </c>
      <c r="N272" t="s">
        <v>119</v>
      </c>
      <c r="O272">
        <v>1053</v>
      </c>
      <c r="P272" t="s">
        <v>104</v>
      </c>
      <c r="Q272" t="s">
        <v>150</v>
      </c>
      <c r="R272">
        <v>266000</v>
      </c>
    </row>
    <row r="273" spans="1:18">
      <c r="A273">
        <v>39104</v>
      </c>
      <c r="B273" t="s">
        <v>199</v>
      </c>
      <c r="C273" t="s">
        <v>91</v>
      </c>
      <c r="D273" t="s">
        <v>92</v>
      </c>
      <c r="E273" t="s">
        <v>93</v>
      </c>
      <c r="F273">
        <v>7</v>
      </c>
      <c r="G273">
        <v>7</v>
      </c>
      <c r="H273">
        <v>1954</v>
      </c>
      <c r="I273">
        <v>2005</v>
      </c>
      <c r="J273" t="s">
        <v>119</v>
      </c>
      <c r="K273" t="s">
        <v>98</v>
      </c>
      <c r="L273">
        <v>1385</v>
      </c>
      <c r="M273" t="s">
        <v>126</v>
      </c>
      <c r="N273" t="s">
        <v>98</v>
      </c>
      <c r="O273">
        <v>439</v>
      </c>
      <c r="P273" t="s">
        <v>104</v>
      </c>
      <c r="Q273" t="s">
        <v>111</v>
      </c>
      <c r="R273">
        <v>241500</v>
      </c>
    </row>
    <row r="274" spans="1:18">
      <c r="A274">
        <v>11764</v>
      </c>
      <c r="B274" t="s">
        <v>162</v>
      </c>
      <c r="C274" t="s">
        <v>91</v>
      </c>
      <c r="D274" t="s">
        <v>92</v>
      </c>
      <c r="E274" t="s">
        <v>122</v>
      </c>
      <c r="F274">
        <v>8</v>
      </c>
      <c r="G274">
        <v>7</v>
      </c>
      <c r="H274">
        <v>1999</v>
      </c>
      <c r="I274">
        <v>2007</v>
      </c>
      <c r="J274" t="s">
        <v>119</v>
      </c>
      <c r="K274" t="s">
        <v>98</v>
      </c>
      <c r="L274">
        <v>1152</v>
      </c>
      <c r="M274" t="s">
        <v>126</v>
      </c>
      <c r="N274" t="s">
        <v>119</v>
      </c>
      <c r="O274">
        <v>671</v>
      </c>
      <c r="P274" t="s">
        <v>104</v>
      </c>
      <c r="Q274" t="s">
        <v>111</v>
      </c>
      <c r="R274">
        <v>290000</v>
      </c>
    </row>
    <row r="275" spans="1:18">
      <c r="A275">
        <v>9600</v>
      </c>
      <c r="B275" t="s">
        <v>89</v>
      </c>
      <c r="C275" t="s">
        <v>90</v>
      </c>
      <c r="D275" t="s">
        <v>92</v>
      </c>
      <c r="E275" t="s">
        <v>93</v>
      </c>
      <c r="F275">
        <v>6</v>
      </c>
      <c r="G275">
        <v>6</v>
      </c>
      <c r="H275">
        <v>1958</v>
      </c>
      <c r="I275">
        <v>1988</v>
      </c>
      <c r="J275" t="s">
        <v>98</v>
      </c>
      <c r="K275" t="s">
        <v>98</v>
      </c>
      <c r="L275">
        <v>1240</v>
      </c>
      <c r="M275" t="s">
        <v>119</v>
      </c>
      <c r="N275" t="s">
        <v>98</v>
      </c>
      <c r="O275">
        <v>338</v>
      </c>
      <c r="P275" t="s">
        <v>104</v>
      </c>
      <c r="Q275" t="s">
        <v>111</v>
      </c>
      <c r="R275">
        <v>139000</v>
      </c>
    </row>
    <row r="276" spans="1:18">
      <c r="A276">
        <v>8314</v>
      </c>
      <c r="B276" t="s">
        <v>217</v>
      </c>
      <c r="C276" t="s">
        <v>91</v>
      </c>
      <c r="D276" t="s">
        <v>92</v>
      </c>
      <c r="E276" t="s">
        <v>93</v>
      </c>
      <c r="F276">
        <v>5</v>
      </c>
      <c r="G276">
        <v>7</v>
      </c>
      <c r="H276">
        <v>1982</v>
      </c>
      <c r="I276">
        <v>1982</v>
      </c>
      <c r="J276" t="s">
        <v>98</v>
      </c>
      <c r="K276" t="s">
        <v>98</v>
      </c>
      <c r="L276">
        <v>816</v>
      </c>
      <c r="M276" t="s">
        <v>98</v>
      </c>
      <c r="N276" t="s">
        <v>98</v>
      </c>
      <c r="O276">
        <v>264</v>
      </c>
      <c r="P276" t="s">
        <v>104</v>
      </c>
      <c r="Q276" t="s">
        <v>111</v>
      </c>
      <c r="R276">
        <v>124500</v>
      </c>
    </row>
    <row r="277" spans="1:18">
      <c r="A277">
        <v>7264</v>
      </c>
      <c r="B277" t="s">
        <v>197</v>
      </c>
      <c r="C277" t="s">
        <v>91</v>
      </c>
      <c r="D277" t="s">
        <v>92</v>
      </c>
      <c r="E277" t="s">
        <v>176</v>
      </c>
      <c r="F277">
        <v>7</v>
      </c>
      <c r="G277">
        <v>7</v>
      </c>
      <c r="H277">
        <v>1925</v>
      </c>
      <c r="I277">
        <v>2007</v>
      </c>
      <c r="J277" t="s">
        <v>98</v>
      </c>
      <c r="K277" t="s">
        <v>98</v>
      </c>
      <c r="L277">
        <v>952</v>
      </c>
      <c r="M277" t="s">
        <v>119</v>
      </c>
      <c r="N277" t="s">
        <v>126</v>
      </c>
      <c r="O277">
        <v>672</v>
      </c>
      <c r="P277" t="s">
        <v>104</v>
      </c>
      <c r="Q277" t="s">
        <v>111</v>
      </c>
      <c r="R277">
        <v>205000</v>
      </c>
    </row>
    <row r="278" spans="1:18">
      <c r="A278">
        <v>9196</v>
      </c>
      <c r="B278" t="s">
        <v>217</v>
      </c>
      <c r="C278" t="s">
        <v>91</v>
      </c>
      <c r="D278" t="s">
        <v>92</v>
      </c>
      <c r="E278" t="s">
        <v>93</v>
      </c>
      <c r="F278">
        <v>7</v>
      </c>
      <c r="G278">
        <v>5</v>
      </c>
      <c r="H278">
        <v>2003</v>
      </c>
      <c r="I278">
        <v>2003</v>
      </c>
      <c r="J278" t="s">
        <v>126</v>
      </c>
      <c r="K278" t="s">
        <v>98</v>
      </c>
      <c r="L278">
        <v>1560</v>
      </c>
      <c r="M278" t="s">
        <v>126</v>
      </c>
      <c r="N278" t="s">
        <v>119</v>
      </c>
      <c r="O278">
        <v>573</v>
      </c>
      <c r="P278" t="s">
        <v>104</v>
      </c>
      <c r="Q278" t="s">
        <v>111</v>
      </c>
      <c r="R278">
        <v>201000</v>
      </c>
    </row>
    <row r="279" spans="1:18">
      <c r="A279">
        <v>19138</v>
      </c>
      <c r="B279" t="s">
        <v>121</v>
      </c>
      <c r="C279" t="s">
        <v>91</v>
      </c>
      <c r="D279" t="s">
        <v>92</v>
      </c>
      <c r="E279" t="s">
        <v>93</v>
      </c>
      <c r="F279">
        <v>4</v>
      </c>
      <c r="G279">
        <v>5</v>
      </c>
      <c r="H279">
        <v>1951</v>
      </c>
      <c r="I279">
        <v>1951</v>
      </c>
      <c r="J279" t="s">
        <v>98</v>
      </c>
      <c r="K279" t="s">
        <v>98</v>
      </c>
      <c r="L279">
        <v>864</v>
      </c>
      <c r="M279" t="s">
        <v>126</v>
      </c>
      <c r="N279" t="s">
        <v>98</v>
      </c>
      <c r="O279">
        <v>400</v>
      </c>
      <c r="P279" t="s">
        <v>104</v>
      </c>
      <c r="Q279" t="s">
        <v>111</v>
      </c>
      <c r="R279">
        <v>141000</v>
      </c>
    </row>
    <row r="280" spans="1:18">
      <c r="A280">
        <v>14450</v>
      </c>
      <c r="B280" t="s">
        <v>147</v>
      </c>
      <c r="C280" t="s">
        <v>91</v>
      </c>
      <c r="D280" t="s">
        <v>92</v>
      </c>
      <c r="E280" t="s">
        <v>93</v>
      </c>
      <c r="F280">
        <v>9</v>
      </c>
      <c r="G280">
        <v>5</v>
      </c>
      <c r="H280">
        <v>2006</v>
      </c>
      <c r="I280">
        <v>2007</v>
      </c>
      <c r="J280" t="s">
        <v>126</v>
      </c>
      <c r="K280" t="s">
        <v>98</v>
      </c>
      <c r="L280">
        <v>2121</v>
      </c>
      <c r="M280" t="s">
        <v>126</v>
      </c>
      <c r="N280" t="s">
        <v>126</v>
      </c>
      <c r="O280">
        <v>732</v>
      </c>
      <c r="P280" t="s">
        <v>104</v>
      </c>
      <c r="Q280" t="s">
        <v>150</v>
      </c>
      <c r="R280">
        <v>415298</v>
      </c>
    </row>
    <row r="281" spans="1:18">
      <c r="A281">
        <v>10005</v>
      </c>
      <c r="B281" t="s">
        <v>199</v>
      </c>
      <c r="C281" t="s">
        <v>91</v>
      </c>
      <c r="D281" t="s">
        <v>92</v>
      </c>
      <c r="E281" t="s">
        <v>122</v>
      </c>
      <c r="F281">
        <v>7</v>
      </c>
      <c r="G281">
        <v>5</v>
      </c>
      <c r="H281">
        <v>1977</v>
      </c>
      <c r="I281">
        <v>1977</v>
      </c>
      <c r="J281" t="s">
        <v>119</v>
      </c>
      <c r="K281" t="s">
        <v>98</v>
      </c>
      <c r="L281">
        <v>1160</v>
      </c>
      <c r="M281" t="s">
        <v>126</v>
      </c>
      <c r="N281" t="s">
        <v>98</v>
      </c>
      <c r="O281">
        <v>505</v>
      </c>
      <c r="P281" t="s">
        <v>104</v>
      </c>
      <c r="Q281" t="s">
        <v>111</v>
      </c>
      <c r="R281">
        <v>192000</v>
      </c>
    </row>
    <row r="282" spans="1:18">
      <c r="A282">
        <v>11287</v>
      </c>
      <c r="B282" t="s">
        <v>165</v>
      </c>
      <c r="C282" t="s">
        <v>91</v>
      </c>
      <c r="D282" t="s">
        <v>92</v>
      </c>
      <c r="E282" t="s">
        <v>122</v>
      </c>
      <c r="F282">
        <v>7</v>
      </c>
      <c r="G282">
        <v>6</v>
      </c>
      <c r="H282">
        <v>1989</v>
      </c>
      <c r="I282">
        <v>1989</v>
      </c>
      <c r="J282" t="s">
        <v>119</v>
      </c>
      <c r="K282" t="s">
        <v>98</v>
      </c>
      <c r="L282">
        <v>807</v>
      </c>
      <c r="M282" t="s">
        <v>119</v>
      </c>
      <c r="N282" t="s">
        <v>119</v>
      </c>
      <c r="O282">
        <v>575</v>
      </c>
      <c r="P282" t="s">
        <v>104</v>
      </c>
      <c r="Q282" t="s">
        <v>111</v>
      </c>
      <c r="R282">
        <v>228500</v>
      </c>
    </row>
    <row r="283" spans="1:18">
      <c r="A283">
        <v>7200</v>
      </c>
      <c r="B283" t="s">
        <v>163</v>
      </c>
      <c r="C283" t="s">
        <v>91</v>
      </c>
      <c r="D283" t="s">
        <v>92</v>
      </c>
      <c r="E283" t="s">
        <v>93</v>
      </c>
      <c r="F283">
        <v>6</v>
      </c>
      <c r="G283">
        <v>5</v>
      </c>
      <c r="H283">
        <v>2006</v>
      </c>
      <c r="I283">
        <v>2006</v>
      </c>
      <c r="J283" t="s">
        <v>119</v>
      </c>
      <c r="K283" t="s">
        <v>98</v>
      </c>
      <c r="L283">
        <v>1262</v>
      </c>
      <c r="M283" t="s">
        <v>119</v>
      </c>
      <c r="N283" t="s">
        <v>119</v>
      </c>
      <c r="O283">
        <v>572</v>
      </c>
      <c r="P283" t="s">
        <v>104</v>
      </c>
      <c r="Q283" t="s">
        <v>150</v>
      </c>
      <c r="R283">
        <v>185000</v>
      </c>
    </row>
    <row r="284" spans="1:18">
      <c r="A284">
        <v>5063</v>
      </c>
      <c r="B284" t="s">
        <v>147</v>
      </c>
      <c r="C284" t="s">
        <v>91</v>
      </c>
      <c r="D284" t="s">
        <v>142</v>
      </c>
      <c r="E284" t="s">
        <v>93</v>
      </c>
      <c r="F284">
        <v>7</v>
      </c>
      <c r="G284">
        <v>5</v>
      </c>
      <c r="H284">
        <v>2007</v>
      </c>
      <c r="I284">
        <v>2008</v>
      </c>
      <c r="J284" t="s">
        <v>119</v>
      </c>
      <c r="K284" t="s">
        <v>98</v>
      </c>
      <c r="L284">
        <v>1314</v>
      </c>
      <c r="M284" t="s">
        <v>126</v>
      </c>
      <c r="N284" t="s">
        <v>119</v>
      </c>
      <c r="O284">
        <v>626</v>
      </c>
      <c r="P284" t="s">
        <v>104</v>
      </c>
      <c r="Q284" t="s">
        <v>111</v>
      </c>
      <c r="R284">
        <v>207500</v>
      </c>
    </row>
    <row r="285" spans="1:18">
      <c r="A285">
        <v>9612</v>
      </c>
      <c r="B285" t="s">
        <v>163</v>
      </c>
      <c r="C285" t="s">
        <v>90</v>
      </c>
      <c r="D285" t="s">
        <v>92</v>
      </c>
      <c r="E285" t="s">
        <v>93</v>
      </c>
      <c r="F285">
        <v>8</v>
      </c>
      <c r="G285">
        <v>5</v>
      </c>
      <c r="H285">
        <v>2008</v>
      </c>
      <c r="I285">
        <v>2009</v>
      </c>
      <c r="J285" t="s">
        <v>119</v>
      </c>
      <c r="K285" t="s">
        <v>98</v>
      </c>
      <c r="L285">
        <v>1468</v>
      </c>
      <c r="M285" t="s">
        <v>126</v>
      </c>
      <c r="N285" t="s">
        <v>119</v>
      </c>
      <c r="O285">
        <v>898</v>
      </c>
      <c r="P285" t="s">
        <v>104</v>
      </c>
      <c r="Q285" t="s">
        <v>150</v>
      </c>
      <c r="R285">
        <v>244600</v>
      </c>
    </row>
    <row r="286" spans="1:18">
      <c r="A286">
        <v>8012</v>
      </c>
      <c r="B286" t="s">
        <v>165</v>
      </c>
      <c r="C286" t="s">
        <v>91</v>
      </c>
      <c r="D286" t="s">
        <v>129</v>
      </c>
      <c r="E286" t="s">
        <v>93</v>
      </c>
      <c r="F286">
        <v>6</v>
      </c>
      <c r="G286">
        <v>5</v>
      </c>
      <c r="H286">
        <v>1992</v>
      </c>
      <c r="I286">
        <v>1992</v>
      </c>
      <c r="J286" t="s">
        <v>119</v>
      </c>
      <c r="K286" t="s">
        <v>98</v>
      </c>
      <c r="L286">
        <v>1575</v>
      </c>
      <c r="M286" t="s">
        <v>119</v>
      </c>
      <c r="N286" t="s">
        <v>119</v>
      </c>
      <c r="O286">
        <v>529</v>
      </c>
      <c r="P286" t="s">
        <v>104</v>
      </c>
      <c r="Q286" t="s">
        <v>111</v>
      </c>
      <c r="R286">
        <v>179200</v>
      </c>
    </row>
    <row r="287" spans="1:18">
      <c r="A287">
        <v>4251</v>
      </c>
      <c r="B287" t="s">
        <v>163</v>
      </c>
      <c r="C287" t="s">
        <v>91</v>
      </c>
      <c r="D287" t="s">
        <v>129</v>
      </c>
      <c r="E287" t="s">
        <v>122</v>
      </c>
      <c r="F287">
        <v>7</v>
      </c>
      <c r="G287">
        <v>5</v>
      </c>
      <c r="H287">
        <v>2006</v>
      </c>
      <c r="I287">
        <v>2007</v>
      </c>
      <c r="J287" t="s">
        <v>119</v>
      </c>
      <c r="K287" t="s">
        <v>98</v>
      </c>
      <c r="L287">
        <v>625</v>
      </c>
      <c r="M287" t="s">
        <v>126</v>
      </c>
      <c r="N287" t="s">
        <v>119</v>
      </c>
      <c r="O287">
        <v>528</v>
      </c>
      <c r="P287" t="s">
        <v>104</v>
      </c>
      <c r="Q287" t="s">
        <v>150</v>
      </c>
      <c r="R287">
        <v>164700</v>
      </c>
    </row>
    <row r="288" spans="1:18">
      <c r="A288">
        <v>9786</v>
      </c>
      <c r="B288" t="s">
        <v>89</v>
      </c>
      <c r="C288" t="s">
        <v>91</v>
      </c>
      <c r="D288" t="s">
        <v>92</v>
      </c>
      <c r="E288" t="s">
        <v>176</v>
      </c>
      <c r="F288">
        <v>6</v>
      </c>
      <c r="G288">
        <v>7</v>
      </c>
      <c r="H288">
        <v>1962</v>
      </c>
      <c r="I288">
        <v>1981</v>
      </c>
      <c r="J288" t="s">
        <v>98</v>
      </c>
      <c r="K288" t="s">
        <v>98</v>
      </c>
      <c r="L288">
        <v>912</v>
      </c>
      <c r="M288" t="s">
        <v>98</v>
      </c>
      <c r="N288" t="s">
        <v>119</v>
      </c>
      <c r="O288">
        <v>440</v>
      </c>
      <c r="P288" t="s">
        <v>104</v>
      </c>
      <c r="Q288" t="s">
        <v>111</v>
      </c>
      <c r="R288">
        <v>159000</v>
      </c>
    </row>
    <row r="289" spans="1:18">
      <c r="A289">
        <v>8125</v>
      </c>
      <c r="B289" t="s">
        <v>89</v>
      </c>
      <c r="C289" t="s">
        <v>91</v>
      </c>
      <c r="D289" t="s">
        <v>92</v>
      </c>
      <c r="E289" t="s">
        <v>93</v>
      </c>
      <c r="F289">
        <v>4</v>
      </c>
      <c r="G289">
        <v>4</v>
      </c>
      <c r="H289">
        <v>1971</v>
      </c>
      <c r="I289">
        <v>1971</v>
      </c>
      <c r="J289" t="s">
        <v>98</v>
      </c>
      <c r="K289" t="s">
        <v>98</v>
      </c>
      <c r="L289">
        <v>858</v>
      </c>
      <c r="M289" t="s">
        <v>98</v>
      </c>
      <c r="N289" t="s">
        <v>98</v>
      </c>
      <c r="O289">
        <v>0</v>
      </c>
      <c r="P289" t="s">
        <v>104</v>
      </c>
      <c r="Q289" t="s">
        <v>111</v>
      </c>
      <c r="R289">
        <v>88000</v>
      </c>
    </row>
    <row r="290" spans="1:18">
      <c r="A290">
        <v>9819</v>
      </c>
      <c r="B290" t="s">
        <v>169</v>
      </c>
      <c r="C290" t="s">
        <v>91</v>
      </c>
      <c r="D290" t="s">
        <v>92</v>
      </c>
      <c r="E290" t="s">
        <v>93</v>
      </c>
      <c r="F290">
        <v>5</v>
      </c>
      <c r="G290">
        <v>5</v>
      </c>
      <c r="H290">
        <v>1967</v>
      </c>
      <c r="I290">
        <v>1967</v>
      </c>
      <c r="J290" t="s">
        <v>98</v>
      </c>
      <c r="K290" t="s">
        <v>98</v>
      </c>
      <c r="L290">
        <v>882</v>
      </c>
      <c r="M290" t="s">
        <v>98</v>
      </c>
      <c r="N290" t="s">
        <v>98</v>
      </c>
      <c r="O290">
        <v>280</v>
      </c>
      <c r="P290" t="s">
        <v>104</v>
      </c>
      <c r="Q290" t="s">
        <v>111</v>
      </c>
      <c r="R290">
        <v>122000</v>
      </c>
    </row>
    <row r="291" spans="1:18">
      <c r="A291">
        <v>8730</v>
      </c>
      <c r="B291" t="s">
        <v>197</v>
      </c>
      <c r="C291" t="s">
        <v>225</v>
      </c>
      <c r="D291" t="s">
        <v>92</v>
      </c>
      <c r="E291" t="s">
        <v>122</v>
      </c>
      <c r="F291">
        <v>6</v>
      </c>
      <c r="G291">
        <v>7</v>
      </c>
      <c r="H291">
        <v>1915</v>
      </c>
      <c r="I291">
        <v>2003</v>
      </c>
      <c r="J291" t="s">
        <v>98</v>
      </c>
      <c r="K291" t="s">
        <v>98</v>
      </c>
      <c r="L291">
        <v>698</v>
      </c>
      <c r="M291" t="s">
        <v>126</v>
      </c>
      <c r="N291" t="s">
        <v>98</v>
      </c>
      <c r="O291">
        <v>384</v>
      </c>
      <c r="P291" t="s">
        <v>104</v>
      </c>
      <c r="Q291" t="s">
        <v>111</v>
      </c>
      <c r="R291">
        <v>153575</v>
      </c>
    </row>
    <row r="292" spans="1:18">
      <c r="A292">
        <v>15611</v>
      </c>
      <c r="B292" t="s">
        <v>209</v>
      </c>
      <c r="C292" t="s">
        <v>91</v>
      </c>
      <c r="D292" t="s">
        <v>92</v>
      </c>
      <c r="E292" t="s">
        <v>122</v>
      </c>
      <c r="F292">
        <v>8</v>
      </c>
      <c r="G292">
        <v>5</v>
      </c>
      <c r="H292">
        <v>2006</v>
      </c>
      <c r="I292">
        <v>2006</v>
      </c>
      <c r="J292" t="s">
        <v>119</v>
      </c>
      <c r="K292" t="s">
        <v>98</v>
      </c>
      <c r="L292">
        <v>1079</v>
      </c>
      <c r="M292" t="s">
        <v>126</v>
      </c>
      <c r="N292" t="s">
        <v>119</v>
      </c>
      <c r="O292">
        <v>685</v>
      </c>
      <c r="P292" t="s">
        <v>104</v>
      </c>
      <c r="Q292" t="s">
        <v>150</v>
      </c>
      <c r="R292">
        <v>233230</v>
      </c>
    </row>
    <row r="293" spans="1:18">
      <c r="A293">
        <v>5687</v>
      </c>
      <c r="B293" t="s">
        <v>200</v>
      </c>
      <c r="C293" t="s">
        <v>91</v>
      </c>
      <c r="D293" t="s">
        <v>186</v>
      </c>
      <c r="E293" t="s">
        <v>122</v>
      </c>
      <c r="F293">
        <v>5</v>
      </c>
      <c r="G293">
        <v>6</v>
      </c>
      <c r="H293">
        <v>1912</v>
      </c>
      <c r="I293">
        <v>2000</v>
      </c>
      <c r="J293" t="s">
        <v>98</v>
      </c>
      <c r="K293" t="s">
        <v>139</v>
      </c>
      <c r="L293">
        <v>780</v>
      </c>
      <c r="M293" t="s">
        <v>126</v>
      </c>
      <c r="N293" t="s">
        <v>139</v>
      </c>
      <c r="O293">
        <v>0</v>
      </c>
      <c r="P293" t="s">
        <v>167</v>
      </c>
      <c r="Q293" t="s">
        <v>111</v>
      </c>
      <c r="R293">
        <v>135900</v>
      </c>
    </row>
    <row r="294" spans="1:18">
      <c r="A294">
        <v>11409</v>
      </c>
      <c r="B294" t="s">
        <v>206</v>
      </c>
      <c r="C294" t="s">
        <v>91</v>
      </c>
      <c r="D294" t="s">
        <v>92</v>
      </c>
      <c r="E294" t="s">
        <v>176</v>
      </c>
      <c r="F294">
        <v>5</v>
      </c>
      <c r="G294">
        <v>4</v>
      </c>
      <c r="H294">
        <v>1949</v>
      </c>
      <c r="I294">
        <v>2008</v>
      </c>
      <c r="J294" t="s">
        <v>98</v>
      </c>
      <c r="K294" t="s">
        <v>98</v>
      </c>
      <c r="L294">
        <v>768</v>
      </c>
      <c r="M294" t="s">
        <v>119</v>
      </c>
      <c r="N294" t="s">
        <v>98</v>
      </c>
      <c r="O294">
        <v>281</v>
      </c>
      <c r="P294" t="s">
        <v>104</v>
      </c>
      <c r="Q294" t="s">
        <v>111</v>
      </c>
      <c r="R294">
        <v>131000</v>
      </c>
    </row>
    <row r="295" spans="1:18">
      <c r="A295">
        <v>16659</v>
      </c>
      <c r="B295" t="s">
        <v>175</v>
      </c>
      <c r="C295" t="s">
        <v>221</v>
      </c>
      <c r="D295" t="s">
        <v>92</v>
      </c>
      <c r="E295" t="s">
        <v>122</v>
      </c>
      <c r="F295">
        <v>7</v>
      </c>
      <c r="G295">
        <v>7</v>
      </c>
      <c r="H295">
        <v>1977</v>
      </c>
      <c r="I295">
        <v>1994</v>
      </c>
      <c r="J295" t="s">
        <v>98</v>
      </c>
      <c r="K295" t="s">
        <v>98</v>
      </c>
      <c r="L295">
        <v>795</v>
      </c>
      <c r="M295" t="s">
        <v>139</v>
      </c>
      <c r="N295" t="s">
        <v>119</v>
      </c>
      <c r="O295">
        <v>539</v>
      </c>
      <c r="P295" t="s">
        <v>104</v>
      </c>
      <c r="Q295" t="s">
        <v>111</v>
      </c>
      <c r="R295">
        <v>235000</v>
      </c>
    </row>
    <row r="296" spans="1:18">
      <c r="A296">
        <v>9600</v>
      </c>
      <c r="B296" t="s">
        <v>89</v>
      </c>
      <c r="C296" t="s">
        <v>91</v>
      </c>
      <c r="D296" t="s">
        <v>92</v>
      </c>
      <c r="E296" t="s">
        <v>93</v>
      </c>
      <c r="F296">
        <v>6</v>
      </c>
      <c r="G296">
        <v>5</v>
      </c>
      <c r="H296">
        <v>1953</v>
      </c>
      <c r="I296">
        <v>1953</v>
      </c>
      <c r="J296" t="s">
        <v>98</v>
      </c>
      <c r="K296" t="s">
        <v>98</v>
      </c>
      <c r="L296">
        <v>1416</v>
      </c>
      <c r="M296" t="s">
        <v>98</v>
      </c>
      <c r="N296" t="s">
        <v>98</v>
      </c>
      <c r="O296">
        <v>418</v>
      </c>
      <c r="P296" t="s">
        <v>104</v>
      </c>
      <c r="Q296" t="s">
        <v>111</v>
      </c>
      <c r="R296">
        <v>167000</v>
      </c>
    </row>
    <row r="297" spans="1:18">
      <c r="A297">
        <v>7937</v>
      </c>
      <c r="B297" t="s">
        <v>217</v>
      </c>
      <c r="C297" t="s">
        <v>91</v>
      </c>
      <c r="D297" t="s">
        <v>92</v>
      </c>
      <c r="E297" t="s">
        <v>158</v>
      </c>
      <c r="F297">
        <v>6</v>
      </c>
      <c r="G297">
        <v>6</v>
      </c>
      <c r="H297">
        <v>1984</v>
      </c>
      <c r="I297">
        <v>1984</v>
      </c>
      <c r="J297" t="s">
        <v>98</v>
      </c>
      <c r="K297" t="s">
        <v>98</v>
      </c>
      <c r="L297">
        <v>1003</v>
      </c>
      <c r="M297" t="s">
        <v>98</v>
      </c>
      <c r="N297" t="s">
        <v>98</v>
      </c>
      <c r="O297">
        <v>588</v>
      </c>
      <c r="P297" t="s">
        <v>104</v>
      </c>
      <c r="Q297" t="s">
        <v>111</v>
      </c>
      <c r="R297">
        <v>142500</v>
      </c>
    </row>
    <row r="298" spans="1:18">
      <c r="A298">
        <v>13710</v>
      </c>
      <c r="B298" t="s">
        <v>214</v>
      </c>
      <c r="C298" t="s">
        <v>91</v>
      </c>
      <c r="D298" t="s">
        <v>92</v>
      </c>
      <c r="E298" t="s">
        <v>176</v>
      </c>
      <c r="F298">
        <v>5</v>
      </c>
      <c r="G298">
        <v>5</v>
      </c>
      <c r="H298">
        <v>1950</v>
      </c>
      <c r="I298">
        <v>1950</v>
      </c>
      <c r="J298" t="s">
        <v>98</v>
      </c>
      <c r="K298" t="s">
        <v>98</v>
      </c>
      <c r="L298">
        <v>910</v>
      </c>
      <c r="M298" t="s">
        <v>98</v>
      </c>
      <c r="N298" t="s">
        <v>98</v>
      </c>
      <c r="O298">
        <v>282</v>
      </c>
      <c r="P298" t="s">
        <v>104</v>
      </c>
      <c r="Q298" t="s">
        <v>111</v>
      </c>
      <c r="R298">
        <v>152000</v>
      </c>
    </row>
    <row r="299" spans="1:18">
      <c r="A299">
        <v>7399</v>
      </c>
      <c r="B299" t="s">
        <v>163</v>
      </c>
      <c r="C299" t="s">
        <v>91</v>
      </c>
      <c r="D299" t="s">
        <v>92</v>
      </c>
      <c r="E299" t="s">
        <v>122</v>
      </c>
      <c r="F299">
        <v>7</v>
      </c>
      <c r="G299">
        <v>5</v>
      </c>
      <c r="H299">
        <v>1997</v>
      </c>
      <c r="I299">
        <v>1998</v>
      </c>
      <c r="J299" t="s">
        <v>119</v>
      </c>
      <c r="K299" t="s">
        <v>98</v>
      </c>
      <c r="L299">
        <v>975</v>
      </c>
      <c r="M299" t="s">
        <v>126</v>
      </c>
      <c r="N299" t="s">
        <v>119</v>
      </c>
      <c r="O299">
        <v>576</v>
      </c>
      <c r="P299" t="s">
        <v>104</v>
      </c>
      <c r="Q299" t="s">
        <v>111</v>
      </c>
      <c r="R299">
        <v>239000</v>
      </c>
    </row>
    <row r="300" spans="1:18">
      <c r="A300">
        <v>11700</v>
      </c>
      <c r="B300" t="s">
        <v>175</v>
      </c>
      <c r="C300" t="s">
        <v>91</v>
      </c>
      <c r="D300" t="s">
        <v>92</v>
      </c>
      <c r="E300" t="s">
        <v>122</v>
      </c>
      <c r="F300">
        <v>6</v>
      </c>
      <c r="G300">
        <v>6</v>
      </c>
      <c r="H300">
        <v>1968</v>
      </c>
      <c r="I300">
        <v>1968</v>
      </c>
      <c r="J300" t="s">
        <v>98</v>
      </c>
      <c r="K300" t="s">
        <v>98</v>
      </c>
      <c r="L300">
        <v>702</v>
      </c>
      <c r="M300" t="s">
        <v>119</v>
      </c>
      <c r="N300" t="s">
        <v>98</v>
      </c>
      <c r="O300">
        <v>539</v>
      </c>
      <c r="P300" t="s">
        <v>104</v>
      </c>
      <c r="Q300" t="s">
        <v>111</v>
      </c>
      <c r="R300">
        <v>175000</v>
      </c>
    </row>
    <row r="301" spans="1:18">
      <c r="A301">
        <v>14000</v>
      </c>
      <c r="B301" t="s">
        <v>212</v>
      </c>
      <c r="C301" t="s">
        <v>91</v>
      </c>
      <c r="D301" t="s">
        <v>92</v>
      </c>
      <c r="E301" t="s">
        <v>93</v>
      </c>
      <c r="F301">
        <v>6</v>
      </c>
      <c r="G301">
        <v>8</v>
      </c>
      <c r="H301">
        <v>1950</v>
      </c>
      <c r="I301">
        <v>2004</v>
      </c>
      <c r="J301" t="s">
        <v>98</v>
      </c>
      <c r="K301" t="s">
        <v>98</v>
      </c>
      <c r="L301">
        <v>1092</v>
      </c>
      <c r="M301" t="s">
        <v>126</v>
      </c>
      <c r="N301" t="s">
        <v>119</v>
      </c>
      <c r="O301">
        <v>300</v>
      </c>
      <c r="P301" t="s">
        <v>104</v>
      </c>
      <c r="Q301" t="s">
        <v>178</v>
      </c>
      <c r="R301">
        <v>158500</v>
      </c>
    </row>
    <row r="302" spans="1:18">
      <c r="A302">
        <v>15750</v>
      </c>
      <c r="B302" t="s">
        <v>212</v>
      </c>
      <c r="C302" t="s">
        <v>91</v>
      </c>
      <c r="D302" t="s">
        <v>186</v>
      </c>
      <c r="E302" t="s">
        <v>93</v>
      </c>
      <c r="F302">
        <v>5</v>
      </c>
      <c r="G302">
        <v>5</v>
      </c>
      <c r="H302">
        <v>1953</v>
      </c>
      <c r="I302">
        <v>1953</v>
      </c>
      <c r="J302" t="s">
        <v>98</v>
      </c>
      <c r="K302" t="s">
        <v>98</v>
      </c>
      <c r="L302">
        <v>1165</v>
      </c>
      <c r="M302" t="s">
        <v>98</v>
      </c>
      <c r="N302" t="s">
        <v>98</v>
      </c>
      <c r="O302">
        <v>375</v>
      </c>
      <c r="P302" t="s">
        <v>104</v>
      </c>
      <c r="Q302" t="s">
        <v>111</v>
      </c>
      <c r="R302">
        <v>157000</v>
      </c>
    </row>
    <row r="303" spans="1:18">
      <c r="A303">
        <v>16226</v>
      </c>
      <c r="B303" t="s">
        <v>209</v>
      </c>
      <c r="C303" t="s">
        <v>91</v>
      </c>
      <c r="D303" t="s">
        <v>92</v>
      </c>
      <c r="E303" t="s">
        <v>122</v>
      </c>
      <c r="F303">
        <v>8</v>
      </c>
      <c r="G303">
        <v>5</v>
      </c>
      <c r="H303">
        <v>1998</v>
      </c>
      <c r="I303">
        <v>1999</v>
      </c>
      <c r="J303" t="s">
        <v>119</v>
      </c>
      <c r="K303" t="s">
        <v>98</v>
      </c>
      <c r="L303">
        <v>1028</v>
      </c>
      <c r="M303" t="s">
        <v>126</v>
      </c>
      <c r="N303" t="s">
        <v>119</v>
      </c>
      <c r="O303">
        <v>683</v>
      </c>
      <c r="P303" t="s">
        <v>104</v>
      </c>
      <c r="Q303" t="s">
        <v>111</v>
      </c>
      <c r="R303">
        <v>267000</v>
      </c>
    </row>
    <row r="304" spans="1:18">
      <c r="A304">
        <v>13704</v>
      </c>
      <c r="B304" t="s">
        <v>209</v>
      </c>
      <c r="C304" t="s">
        <v>91</v>
      </c>
      <c r="D304" t="s">
        <v>92</v>
      </c>
      <c r="E304" t="s">
        <v>93</v>
      </c>
      <c r="F304">
        <v>7</v>
      </c>
      <c r="G304">
        <v>5</v>
      </c>
      <c r="H304">
        <v>2001</v>
      </c>
      <c r="I304">
        <v>2002</v>
      </c>
      <c r="J304" t="s">
        <v>119</v>
      </c>
      <c r="K304" t="s">
        <v>98</v>
      </c>
      <c r="L304">
        <v>1541</v>
      </c>
      <c r="M304" t="s">
        <v>126</v>
      </c>
      <c r="N304" t="s">
        <v>119</v>
      </c>
      <c r="O304">
        <v>843</v>
      </c>
      <c r="P304" t="s">
        <v>104</v>
      </c>
      <c r="Q304" t="s">
        <v>111</v>
      </c>
      <c r="R304">
        <v>205000</v>
      </c>
    </row>
    <row r="305" spans="1:18">
      <c r="A305">
        <v>9800</v>
      </c>
      <c r="B305" t="s">
        <v>209</v>
      </c>
      <c r="C305" t="s">
        <v>91</v>
      </c>
      <c r="D305" t="s">
        <v>92</v>
      </c>
      <c r="E305" t="s">
        <v>93</v>
      </c>
      <c r="F305">
        <v>5</v>
      </c>
      <c r="G305">
        <v>7</v>
      </c>
      <c r="H305">
        <v>1972</v>
      </c>
      <c r="I305">
        <v>1972</v>
      </c>
      <c r="J305" t="s">
        <v>98</v>
      </c>
      <c r="K305" t="s">
        <v>98</v>
      </c>
      <c r="L305">
        <v>894</v>
      </c>
      <c r="M305" t="s">
        <v>98</v>
      </c>
      <c r="N305" t="s">
        <v>98</v>
      </c>
      <c r="O305">
        <v>552</v>
      </c>
      <c r="P305" t="s">
        <v>104</v>
      </c>
      <c r="Q305" t="s">
        <v>172</v>
      </c>
      <c r="R305">
        <v>149900</v>
      </c>
    </row>
    <row r="306" spans="1:18">
      <c r="A306">
        <v>18386</v>
      </c>
      <c r="B306" t="s">
        <v>188</v>
      </c>
      <c r="C306" t="s">
        <v>91</v>
      </c>
      <c r="D306" t="s">
        <v>92</v>
      </c>
      <c r="E306" t="s">
        <v>246</v>
      </c>
      <c r="F306">
        <v>7</v>
      </c>
      <c r="G306">
        <v>9</v>
      </c>
      <c r="H306">
        <v>1880</v>
      </c>
      <c r="I306">
        <v>2002</v>
      </c>
      <c r="J306" t="s">
        <v>98</v>
      </c>
      <c r="K306" t="s">
        <v>98</v>
      </c>
      <c r="L306">
        <v>1470</v>
      </c>
      <c r="M306" t="s">
        <v>126</v>
      </c>
      <c r="N306" t="s">
        <v>119</v>
      </c>
      <c r="O306">
        <v>870</v>
      </c>
      <c r="P306" t="s">
        <v>104</v>
      </c>
      <c r="Q306" t="s">
        <v>111</v>
      </c>
      <c r="R306">
        <v>295000</v>
      </c>
    </row>
    <row r="307" spans="1:18">
      <c r="A307">
        <v>10386</v>
      </c>
      <c r="B307" t="s">
        <v>209</v>
      </c>
      <c r="C307" t="s">
        <v>91</v>
      </c>
      <c r="D307" t="s">
        <v>92</v>
      </c>
      <c r="E307" t="s">
        <v>93</v>
      </c>
      <c r="F307">
        <v>8</v>
      </c>
      <c r="G307">
        <v>5</v>
      </c>
      <c r="H307">
        <v>2004</v>
      </c>
      <c r="I307">
        <v>2005</v>
      </c>
      <c r="J307" t="s">
        <v>119</v>
      </c>
      <c r="K307" t="s">
        <v>98</v>
      </c>
      <c r="L307">
        <v>2000</v>
      </c>
      <c r="M307" t="s">
        <v>126</v>
      </c>
      <c r="N307" t="s">
        <v>119</v>
      </c>
      <c r="O307">
        <v>888</v>
      </c>
      <c r="P307" t="s">
        <v>104</v>
      </c>
      <c r="Q307" t="s">
        <v>111</v>
      </c>
      <c r="R307">
        <v>305900</v>
      </c>
    </row>
    <row r="308" spans="1:18">
      <c r="A308">
        <v>13474</v>
      </c>
      <c r="B308" t="s">
        <v>165</v>
      </c>
      <c r="C308" t="s">
        <v>90</v>
      </c>
      <c r="D308" t="s">
        <v>92</v>
      </c>
      <c r="E308" t="s">
        <v>122</v>
      </c>
      <c r="F308">
        <v>7</v>
      </c>
      <c r="G308">
        <v>5</v>
      </c>
      <c r="H308">
        <v>1990</v>
      </c>
      <c r="I308">
        <v>1991</v>
      </c>
      <c r="J308" t="s">
        <v>119</v>
      </c>
      <c r="K308" t="s">
        <v>98</v>
      </c>
      <c r="L308">
        <v>700</v>
      </c>
      <c r="M308" t="s">
        <v>119</v>
      </c>
      <c r="N308" t="s">
        <v>119</v>
      </c>
      <c r="O308">
        <v>746</v>
      </c>
      <c r="P308" t="s">
        <v>104</v>
      </c>
      <c r="Q308" t="s">
        <v>111</v>
      </c>
      <c r="R308">
        <v>225000</v>
      </c>
    </row>
    <row r="309" spans="1:18">
      <c r="A309">
        <v>7920</v>
      </c>
      <c r="B309" t="s">
        <v>214</v>
      </c>
      <c r="C309" t="s">
        <v>182</v>
      </c>
      <c r="D309" t="s">
        <v>92</v>
      </c>
      <c r="E309" t="s">
        <v>176</v>
      </c>
      <c r="F309">
        <v>6</v>
      </c>
      <c r="G309">
        <v>7</v>
      </c>
      <c r="H309">
        <v>1920</v>
      </c>
      <c r="I309">
        <v>1950</v>
      </c>
      <c r="J309" t="s">
        <v>98</v>
      </c>
      <c r="K309" t="s">
        <v>98</v>
      </c>
      <c r="L309">
        <v>319</v>
      </c>
      <c r="M309" t="s">
        <v>98</v>
      </c>
      <c r="N309" t="s">
        <v>139</v>
      </c>
      <c r="O309">
        <v>0</v>
      </c>
      <c r="P309" t="s">
        <v>167</v>
      </c>
      <c r="Q309" t="s">
        <v>111</v>
      </c>
      <c r="R309">
        <v>89500</v>
      </c>
    </row>
    <row r="310" spans="1:18">
      <c r="A310">
        <v>12342</v>
      </c>
      <c r="B310" t="s">
        <v>206</v>
      </c>
      <c r="C310" t="s">
        <v>91</v>
      </c>
      <c r="D310" t="s">
        <v>92</v>
      </c>
      <c r="E310" t="s">
        <v>93</v>
      </c>
      <c r="F310">
        <v>4</v>
      </c>
      <c r="G310">
        <v>5</v>
      </c>
      <c r="H310">
        <v>1940</v>
      </c>
      <c r="I310">
        <v>1950</v>
      </c>
      <c r="J310" t="s">
        <v>98</v>
      </c>
      <c r="K310" t="s">
        <v>98</v>
      </c>
      <c r="L310">
        <v>861</v>
      </c>
      <c r="M310" t="s">
        <v>126</v>
      </c>
      <c r="N310" t="s">
        <v>98</v>
      </c>
      <c r="O310">
        <v>539</v>
      </c>
      <c r="P310" t="s">
        <v>104</v>
      </c>
      <c r="Q310" t="s">
        <v>111</v>
      </c>
      <c r="R310">
        <v>82500</v>
      </c>
    </row>
    <row r="311" spans="1:18">
      <c r="A311">
        <v>12378</v>
      </c>
      <c r="B311" t="s">
        <v>147</v>
      </c>
      <c r="C311" t="s">
        <v>91</v>
      </c>
      <c r="D311" t="s">
        <v>92</v>
      </c>
      <c r="E311" t="s">
        <v>93</v>
      </c>
      <c r="F311">
        <v>9</v>
      </c>
      <c r="G311">
        <v>5</v>
      </c>
      <c r="H311">
        <v>2003</v>
      </c>
      <c r="I311">
        <v>2004</v>
      </c>
      <c r="J311" t="s">
        <v>126</v>
      </c>
      <c r="K311" t="s">
        <v>98</v>
      </c>
      <c r="L311">
        <v>1896</v>
      </c>
      <c r="M311" t="s">
        <v>126</v>
      </c>
      <c r="N311" t="s">
        <v>126</v>
      </c>
      <c r="O311">
        <v>708</v>
      </c>
      <c r="P311" t="s">
        <v>104</v>
      </c>
      <c r="Q311" t="s">
        <v>111</v>
      </c>
      <c r="R311">
        <v>360000</v>
      </c>
    </row>
    <row r="312" spans="1:18">
      <c r="A312">
        <v>7685</v>
      </c>
      <c r="B312" t="s">
        <v>121</v>
      </c>
      <c r="C312" t="s">
        <v>91</v>
      </c>
      <c r="D312" t="s">
        <v>92</v>
      </c>
      <c r="E312" t="s">
        <v>122</v>
      </c>
      <c r="F312">
        <v>6</v>
      </c>
      <c r="G312">
        <v>5</v>
      </c>
      <c r="H312">
        <v>1993</v>
      </c>
      <c r="I312">
        <v>1994</v>
      </c>
      <c r="J312" t="s">
        <v>119</v>
      </c>
      <c r="K312" t="s">
        <v>98</v>
      </c>
      <c r="L312">
        <v>697</v>
      </c>
      <c r="M312" t="s">
        <v>119</v>
      </c>
      <c r="N312" t="s">
        <v>119</v>
      </c>
      <c r="O312">
        <v>420</v>
      </c>
      <c r="P312" t="s">
        <v>104</v>
      </c>
      <c r="Q312" t="s">
        <v>111</v>
      </c>
      <c r="R312">
        <v>165600</v>
      </c>
    </row>
    <row r="313" spans="1:18">
      <c r="A313">
        <v>8000</v>
      </c>
      <c r="B313" t="s">
        <v>89</v>
      </c>
      <c r="C313" t="s">
        <v>91</v>
      </c>
      <c r="D313" t="s">
        <v>92</v>
      </c>
      <c r="E313" t="s">
        <v>93</v>
      </c>
      <c r="F313">
        <v>6</v>
      </c>
      <c r="G313">
        <v>6</v>
      </c>
      <c r="H313">
        <v>1948</v>
      </c>
      <c r="I313">
        <v>2002</v>
      </c>
      <c r="J313" t="s">
        <v>98</v>
      </c>
      <c r="K313" t="s">
        <v>98</v>
      </c>
      <c r="L313">
        <v>972</v>
      </c>
      <c r="M313" t="s">
        <v>126</v>
      </c>
      <c r="N313" t="s">
        <v>98</v>
      </c>
      <c r="O313">
        <v>240</v>
      </c>
      <c r="P313" t="s">
        <v>104</v>
      </c>
      <c r="Q313" t="s">
        <v>111</v>
      </c>
      <c r="R313">
        <v>132000</v>
      </c>
    </row>
    <row r="314" spans="1:18">
      <c r="A314">
        <v>7800</v>
      </c>
      <c r="B314" t="s">
        <v>188</v>
      </c>
      <c r="C314" t="s">
        <v>182</v>
      </c>
      <c r="D314" t="s">
        <v>186</v>
      </c>
      <c r="E314" t="s">
        <v>176</v>
      </c>
      <c r="F314">
        <v>5</v>
      </c>
      <c r="G314">
        <v>7</v>
      </c>
      <c r="H314">
        <v>1939</v>
      </c>
      <c r="I314">
        <v>1950</v>
      </c>
      <c r="J314" t="s">
        <v>119</v>
      </c>
      <c r="K314" t="s">
        <v>98</v>
      </c>
      <c r="L314">
        <v>793</v>
      </c>
      <c r="M314" t="s">
        <v>98</v>
      </c>
      <c r="N314" t="s">
        <v>98</v>
      </c>
      <c r="O314">
        <v>410</v>
      </c>
      <c r="P314" t="s">
        <v>104</v>
      </c>
      <c r="Q314" t="s">
        <v>111</v>
      </c>
      <c r="R314">
        <v>119900</v>
      </c>
    </row>
    <row r="315" spans="1:18">
      <c r="A315">
        <v>215245</v>
      </c>
      <c r="B315" t="s">
        <v>218</v>
      </c>
      <c r="C315" t="s">
        <v>91</v>
      </c>
      <c r="D315" t="s">
        <v>92</v>
      </c>
      <c r="E315" t="s">
        <v>93</v>
      </c>
      <c r="F315">
        <v>7</v>
      </c>
      <c r="G315">
        <v>5</v>
      </c>
      <c r="H315">
        <v>1965</v>
      </c>
      <c r="I315">
        <v>1965</v>
      </c>
      <c r="J315" t="s">
        <v>119</v>
      </c>
      <c r="K315" t="s">
        <v>98</v>
      </c>
      <c r="L315">
        <v>2136</v>
      </c>
      <c r="M315" t="s">
        <v>98</v>
      </c>
      <c r="N315" t="s">
        <v>98</v>
      </c>
      <c r="O315">
        <v>513</v>
      </c>
      <c r="P315" t="s">
        <v>104</v>
      </c>
      <c r="Q315" t="s">
        <v>111</v>
      </c>
      <c r="R315">
        <v>375000</v>
      </c>
    </row>
    <row r="316" spans="1:18">
      <c r="A316">
        <v>9600</v>
      </c>
      <c r="B316" t="s">
        <v>188</v>
      </c>
      <c r="C316" t="s">
        <v>91</v>
      </c>
      <c r="D316" t="s">
        <v>92</v>
      </c>
      <c r="E316" t="s">
        <v>122</v>
      </c>
      <c r="F316">
        <v>7</v>
      </c>
      <c r="G316">
        <v>7</v>
      </c>
      <c r="H316">
        <v>1925</v>
      </c>
      <c r="I316">
        <v>1990</v>
      </c>
      <c r="J316" t="s">
        <v>98</v>
      </c>
      <c r="K316" t="s">
        <v>119</v>
      </c>
      <c r="L316">
        <v>728</v>
      </c>
      <c r="M316" t="s">
        <v>126</v>
      </c>
      <c r="N316" t="s">
        <v>126</v>
      </c>
      <c r="O316">
        <v>546</v>
      </c>
      <c r="P316" t="s">
        <v>104</v>
      </c>
      <c r="Q316" t="s">
        <v>111</v>
      </c>
      <c r="R316">
        <v>178000</v>
      </c>
    </row>
    <row r="317" spans="1:18">
      <c r="A317">
        <v>7795</v>
      </c>
      <c r="B317" t="s">
        <v>121</v>
      </c>
      <c r="C317" t="s">
        <v>91</v>
      </c>
      <c r="D317" t="s">
        <v>92</v>
      </c>
      <c r="E317" t="s">
        <v>122</v>
      </c>
      <c r="F317">
        <v>7</v>
      </c>
      <c r="G317">
        <v>5</v>
      </c>
      <c r="H317">
        <v>2004</v>
      </c>
      <c r="I317">
        <v>2005</v>
      </c>
      <c r="J317" t="s">
        <v>119</v>
      </c>
      <c r="K317" t="s">
        <v>98</v>
      </c>
      <c r="L317">
        <v>716</v>
      </c>
      <c r="M317" t="s">
        <v>126</v>
      </c>
      <c r="N317" t="s">
        <v>119</v>
      </c>
      <c r="O317">
        <v>432</v>
      </c>
      <c r="P317" t="s">
        <v>104</v>
      </c>
      <c r="Q317" t="s">
        <v>111</v>
      </c>
      <c r="R317">
        <v>188500</v>
      </c>
    </row>
    <row r="318" spans="1:18">
      <c r="A318">
        <v>13005</v>
      </c>
      <c r="B318" t="s">
        <v>175</v>
      </c>
      <c r="C318" t="s">
        <v>91</v>
      </c>
      <c r="D318" t="s">
        <v>92</v>
      </c>
      <c r="E318" t="s">
        <v>122</v>
      </c>
      <c r="F318">
        <v>7</v>
      </c>
      <c r="G318">
        <v>7</v>
      </c>
      <c r="H318">
        <v>1980</v>
      </c>
      <c r="I318">
        <v>1980</v>
      </c>
      <c r="J318" t="s">
        <v>119</v>
      </c>
      <c r="K318" t="s">
        <v>98</v>
      </c>
      <c r="L318">
        <v>845</v>
      </c>
      <c r="M318" t="s">
        <v>98</v>
      </c>
      <c r="N318" t="s">
        <v>126</v>
      </c>
      <c r="O318">
        <v>484</v>
      </c>
      <c r="P318" t="s">
        <v>104</v>
      </c>
      <c r="Q318" t="s">
        <v>111</v>
      </c>
      <c r="R318">
        <v>260000</v>
      </c>
    </row>
    <row r="319" spans="1:18">
      <c r="A319">
        <v>9000</v>
      </c>
      <c r="B319" t="s">
        <v>163</v>
      </c>
      <c r="C319" t="s">
        <v>91</v>
      </c>
      <c r="D319" t="s">
        <v>92</v>
      </c>
      <c r="E319" t="s">
        <v>122</v>
      </c>
      <c r="F319">
        <v>8</v>
      </c>
      <c r="G319">
        <v>5</v>
      </c>
      <c r="H319">
        <v>2006</v>
      </c>
      <c r="I319">
        <v>2006</v>
      </c>
      <c r="J319" t="s">
        <v>119</v>
      </c>
      <c r="K319" t="s">
        <v>98</v>
      </c>
      <c r="L319">
        <v>1088</v>
      </c>
      <c r="M319" t="s">
        <v>126</v>
      </c>
      <c r="N319" t="s">
        <v>119</v>
      </c>
      <c r="O319">
        <v>1025</v>
      </c>
      <c r="P319" t="s">
        <v>104</v>
      </c>
      <c r="Q319" t="s">
        <v>111</v>
      </c>
      <c r="R319">
        <v>270000</v>
      </c>
    </row>
    <row r="320" spans="1:18">
      <c r="A320">
        <v>9900</v>
      </c>
      <c r="B320" t="s">
        <v>162</v>
      </c>
      <c r="C320" t="s">
        <v>91</v>
      </c>
      <c r="D320" t="s">
        <v>92</v>
      </c>
      <c r="E320" t="s">
        <v>122</v>
      </c>
      <c r="F320">
        <v>7</v>
      </c>
      <c r="G320">
        <v>5</v>
      </c>
      <c r="H320">
        <v>1993</v>
      </c>
      <c r="I320">
        <v>1993</v>
      </c>
      <c r="J320" t="s">
        <v>119</v>
      </c>
      <c r="K320" t="s">
        <v>98</v>
      </c>
      <c r="L320">
        <v>1347</v>
      </c>
      <c r="M320" t="s">
        <v>126</v>
      </c>
      <c r="N320" t="s">
        <v>119</v>
      </c>
      <c r="O320">
        <v>656</v>
      </c>
      <c r="P320" t="s">
        <v>104</v>
      </c>
      <c r="Q320" t="s">
        <v>111</v>
      </c>
      <c r="R320">
        <v>260000</v>
      </c>
    </row>
    <row r="321" spans="1:18">
      <c r="A321">
        <v>14115</v>
      </c>
      <c r="B321" t="s">
        <v>175</v>
      </c>
      <c r="C321" t="s">
        <v>91</v>
      </c>
      <c r="D321" t="s">
        <v>92</v>
      </c>
      <c r="E321" t="s">
        <v>158</v>
      </c>
      <c r="F321">
        <v>7</v>
      </c>
      <c r="G321">
        <v>5</v>
      </c>
      <c r="H321">
        <v>1980</v>
      </c>
      <c r="I321">
        <v>1980</v>
      </c>
      <c r="J321" t="s">
        <v>119</v>
      </c>
      <c r="K321" t="s">
        <v>98</v>
      </c>
      <c r="L321">
        <v>1372</v>
      </c>
      <c r="M321" t="s">
        <v>98</v>
      </c>
      <c r="N321" t="s">
        <v>98</v>
      </c>
      <c r="O321">
        <v>588</v>
      </c>
      <c r="P321" t="s">
        <v>104</v>
      </c>
      <c r="Q321" t="s">
        <v>111</v>
      </c>
      <c r="R321">
        <v>187500</v>
      </c>
    </row>
    <row r="322" spans="1:18">
      <c r="A322">
        <v>16259</v>
      </c>
      <c r="B322" t="s">
        <v>147</v>
      </c>
      <c r="C322" t="s">
        <v>91</v>
      </c>
      <c r="D322" t="s">
        <v>92</v>
      </c>
      <c r="E322" t="s">
        <v>122</v>
      </c>
      <c r="F322">
        <v>9</v>
      </c>
      <c r="G322">
        <v>5</v>
      </c>
      <c r="H322">
        <v>2006</v>
      </c>
      <c r="I322">
        <v>2006</v>
      </c>
      <c r="J322" t="s">
        <v>126</v>
      </c>
      <c r="K322" t="s">
        <v>119</v>
      </c>
      <c r="L322">
        <v>1249</v>
      </c>
      <c r="M322" t="s">
        <v>126</v>
      </c>
      <c r="N322" t="s">
        <v>119</v>
      </c>
      <c r="O322">
        <v>840</v>
      </c>
      <c r="P322" t="s">
        <v>104</v>
      </c>
      <c r="Q322" t="s">
        <v>150</v>
      </c>
      <c r="R322">
        <v>342643</v>
      </c>
    </row>
    <row r="323" spans="1:18">
      <c r="A323">
        <v>12099</v>
      </c>
      <c r="B323" t="s">
        <v>147</v>
      </c>
      <c r="C323" t="s">
        <v>91</v>
      </c>
      <c r="D323" t="s">
        <v>92</v>
      </c>
      <c r="E323" t="s">
        <v>122</v>
      </c>
      <c r="F323">
        <v>8</v>
      </c>
      <c r="G323">
        <v>5</v>
      </c>
      <c r="H323">
        <v>2004</v>
      </c>
      <c r="I323">
        <v>2004</v>
      </c>
      <c r="J323" t="s">
        <v>126</v>
      </c>
      <c r="K323" t="s">
        <v>98</v>
      </c>
      <c r="L323">
        <v>1136</v>
      </c>
      <c r="M323" t="s">
        <v>126</v>
      </c>
      <c r="N323" t="s">
        <v>119</v>
      </c>
      <c r="O323">
        <v>872</v>
      </c>
      <c r="P323" t="s">
        <v>104</v>
      </c>
      <c r="Q323" t="s">
        <v>111</v>
      </c>
      <c r="R323">
        <v>354000</v>
      </c>
    </row>
    <row r="324" spans="1:18">
      <c r="A324">
        <v>10380</v>
      </c>
      <c r="B324" t="s">
        <v>165</v>
      </c>
      <c r="C324" t="s">
        <v>91</v>
      </c>
      <c r="D324" t="s">
        <v>92</v>
      </c>
      <c r="E324" t="s">
        <v>122</v>
      </c>
      <c r="F324">
        <v>7</v>
      </c>
      <c r="G324">
        <v>5</v>
      </c>
      <c r="H324">
        <v>1986</v>
      </c>
      <c r="I324">
        <v>1987</v>
      </c>
      <c r="J324" t="s">
        <v>98</v>
      </c>
      <c r="K324" t="s">
        <v>98</v>
      </c>
      <c r="L324">
        <v>1502</v>
      </c>
      <c r="M324" t="s">
        <v>126</v>
      </c>
      <c r="N324" t="s">
        <v>119</v>
      </c>
      <c r="O324">
        <v>576</v>
      </c>
      <c r="P324" t="s">
        <v>104</v>
      </c>
      <c r="Q324" t="s">
        <v>111</v>
      </c>
      <c r="R324">
        <v>301000</v>
      </c>
    </row>
    <row r="325" spans="1:18">
      <c r="A325">
        <v>5820</v>
      </c>
      <c r="B325" t="s">
        <v>188</v>
      </c>
      <c r="C325" t="s">
        <v>91</v>
      </c>
      <c r="D325" t="s">
        <v>92</v>
      </c>
      <c r="E325" t="s">
        <v>93</v>
      </c>
      <c r="F325">
        <v>3</v>
      </c>
      <c r="G325">
        <v>8</v>
      </c>
      <c r="H325">
        <v>1955</v>
      </c>
      <c r="I325">
        <v>2005</v>
      </c>
      <c r="J325" t="s">
        <v>98</v>
      </c>
      <c r="K325" t="s">
        <v>98</v>
      </c>
      <c r="L325">
        <v>1162</v>
      </c>
      <c r="M325" t="s">
        <v>126</v>
      </c>
      <c r="N325" t="s">
        <v>98</v>
      </c>
      <c r="O325">
        <v>220</v>
      </c>
      <c r="P325" t="s">
        <v>104</v>
      </c>
      <c r="Q325" t="s">
        <v>111</v>
      </c>
      <c r="R325">
        <v>126175</v>
      </c>
    </row>
    <row r="326" spans="1:18">
      <c r="A326">
        <v>11275</v>
      </c>
      <c r="B326" t="s">
        <v>89</v>
      </c>
      <c r="C326" t="s">
        <v>151</v>
      </c>
      <c r="D326" t="s">
        <v>92</v>
      </c>
      <c r="E326" t="s">
        <v>158</v>
      </c>
      <c r="F326">
        <v>7</v>
      </c>
      <c r="G326">
        <v>7</v>
      </c>
      <c r="H326">
        <v>1967</v>
      </c>
      <c r="I326">
        <v>2007</v>
      </c>
      <c r="J326" t="s">
        <v>119</v>
      </c>
      <c r="K326" t="s">
        <v>98</v>
      </c>
      <c r="L326">
        <v>710</v>
      </c>
      <c r="M326" t="s">
        <v>126</v>
      </c>
      <c r="N326" t="s">
        <v>119</v>
      </c>
      <c r="O326">
        <v>564</v>
      </c>
      <c r="P326" t="s">
        <v>104</v>
      </c>
      <c r="Q326" t="s">
        <v>111</v>
      </c>
      <c r="R326">
        <v>242000</v>
      </c>
    </row>
    <row r="327" spans="1:18">
      <c r="A327">
        <v>5000</v>
      </c>
      <c r="B327" t="s">
        <v>214</v>
      </c>
      <c r="C327" t="s">
        <v>226</v>
      </c>
      <c r="D327" t="s">
        <v>92</v>
      </c>
      <c r="E327" t="s">
        <v>238</v>
      </c>
      <c r="F327">
        <v>5</v>
      </c>
      <c r="G327">
        <v>6</v>
      </c>
      <c r="H327">
        <v>1941</v>
      </c>
      <c r="I327">
        <v>1950</v>
      </c>
      <c r="J327" t="s">
        <v>98</v>
      </c>
      <c r="K327" t="s">
        <v>98</v>
      </c>
      <c r="L327">
        <v>720</v>
      </c>
      <c r="M327" t="s">
        <v>134</v>
      </c>
      <c r="N327" t="s">
        <v>98</v>
      </c>
      <c r="O327">
        <v>360</v>
      </c>
      <c r="P327" t="s">
        <v>104</v>
      </c>
      <c r="Q327" t="s">
        <v>111</v>
      </c>
      <c r="R327">
        <v>87000</v>
      </c>
    </row>
    <row r="328" spans="1:18">
      <c r="A328">
        <v>10846</v>
      </c>
      <c r="B328" t="s">
        <v>227</v>
      </c>
      <c r="C328" t="s">
        <v>91</v>
      </c>
      <c r="D328" t="s">
        <v>129</v>
      </c>
      <c r="E328" t="s">
        <v>93</v>
      </c>
      <c r="F328">
        <v>8</v>
      </c>
      <c r="G328">
        <v>5</v>
      </c>
      <c r="H328">
        <v>1993</v>
      </c>
      <c r="I328">
        <v>1993</v>
      </c>
      <c r="J328" t="s">
        <v>119</v>
      </c>
      <c r="K328" t="s">
        <v>98</v>
      </c>
      <c r="L328">
        <v>1719</v>
      </c>
      <c r="M328" t="s">
        <v>126</v>
      </c>
      <c r="N328" t="s">
        <v>119</v>
      </c>
      <c r="O328">
        <v>473</v>
      </c>
      <c r="P328" t="s">
        <v>104</v>
      </c>
      <c r="Q328" t="s">
        <v>111</v>
      </c>
      <c r="R328">
        <v>324000</v>
      </c>
    </row>
    <row r="329" spans="1:18">
      <c r="A329">
        <v>11600</v>
      </c>
      <c r="B329" t="s">
        <v>89</v>
      </c>
      <c r="C329" t="s">
        <v>91</v>
      </c>
      <c r="D329" t="s">
        <v>92</v>
      </c>
      <c r="E329" t="s">
        <v>93</v>
      </c>
      <c r="F329">
        <v>6</v>
      </c>
      <c r="G329">
        <v>5</v>
      </c>
      <c r="H329">
        <v>1960</v>
      </c>
      <c r="I329">
        <v>1960</v>
      </c>
      <c r="J329" t="s">
        <v>98</v>
      </c>
      <c r="K329" t="s">
        <v>98</v>
      </c>
      <c r="L329">
        <v>1383</v>
      </c>
      <c r="M329" t="s">
        <v>98</v>
      </c>
      <c r="N329" t="s">
        <v>98</v>
      </c>
      <c r="O329">
        <v>292</v>
      </c>
      <c r="P329" t="s">
        <v>104</v>
      </c>
      <c r="Q329" t="s">
        <v>111</v>
      </c>
      <c r="R329">
        <v>145250</v>
      </c>
    </row>
    <row r="330" spans="1:18">
      <c r="A330">
        <v>11888</v>
      </c>
      <c r="B330" t="s">
        <v>197</v>
      </c>
      <c r="C330" t="s">
        <v>151</v>
      </c>
      <c r="D330" t="s">
        <v>92</v>
      </c>
      <c r="E330" t="s">
        <v>198</v>
      </c>
      <c r="F330">
        <v>6</v>
      </c>
      <c r="G330">
        <v>6</v>
      </c>
      <c r="H330">
        <v>1916</v>
      </c>
      <c r="I330">
        <v>1994</v>
      </c>
      <c r="J330" t="s">
        <v>98</v>
      </c>
      <c r="K330" t="s">
        <v>98</v>
      </c>
      <c r="L330">
        <v>844</v>
      </c>
      <c r="M330" t="s">
        <v>119</v>
      </c>
      <c r="N330" t="s">
        <v>119</v>
      </c>
      <c r="O330">
        <v>441</v>
      </c>
      <c r="P330" t="s">
        <v>104</v>
      </c>
      <c r="Q330" t="s">
        <v>111</v>
      </c>
      <c r="R330">
        <v>214500</v>
      </c>
    </row>
    <row r="331" spans="1:18">
      <c r="A331">
        <v>6402</v>
      </c>
      <c r="B331" t="s">
        <v>214</v>
      </c>
      <c r="C331" t="s">
        <v>91</v>
      </c>
      <c r="D331" t="s">
        <v>92</v>
      </c>
      <c r="E331" t="s">
        <v>122</v>
      </c>
      <c r="F331">
        <v>5</v>
      </c>
      <c r="G331">
        <v>5</v>
      </c>
      <c r="H331">
        <v>1920</v>
      </c>
      <c r="I331">
        <v>1950</v>
      </c>
      <c r="J331" t="s">
        <v>98</v>
      </c>
      <c r="K331" t="s">
        <v>98</v>
      </c>
      <c r="L331">
        <v>596</v>
      </c>
      <c r="M331" t="s">
        <v>98</v>
      </c>
      <c r="N331" t="s">
        <v>98</v>
      </c>
      <c r="O331">
        <v>189</v>
      </c>
      <c r="P331" t="s">
        <v>167</v>
      </c>
      <c r="Q331" t="s">
        <v>111</v>
      </c>
      <c r="R331">
        <v>78000</v>
      </c>
    </row>
    <row r="332" spans="1:18">
      <c r="A332">
        <v>10624</v>
      </c>
      <c r="B332" t="s">
        <v>89</v>
      </c>
      <c r="C332" t="s">
        <v>91</v>
      </c>
      <c r="D332" t="s">
        <v>179</v>
      </c>
      <c r="E332" t="s">
        <v>93</v>
      </c>
      <c r="F332">
        <v>5</v>
      </c>
      <c r="G332">
        <v>4</v>
      </c>
      <c r="H332">
        <v>1964</v>
      </c>
      <c r="I332">
        <v>1964</v>
      </c>
      <c r="J332" t="s">
        <v>98</v>
      </c>
      <c r="K332" t="s">
        <v>98</v>
      </c>
      <c r="L332">
        <v>1728</v>
      </c>
      <c r="M332" t="s">
        <v>98</v>
      </c>
      <c r="N332" t="s">
        <v>98</v>
      </c>
      <c r="O332">
        <v>352</v>
      </c>
      <c r="P332" t="s">
        <v>104</v>
      </c>
      <c r="Q332" t="s">
        <v>111</v>
      </c>
      <c r="R332">
        <v>119000</v>
      </c>
    </row>
    <row r="333" spans="1:18">
      <c r="A333">
        <v>8176</v>
      </c>
      <c r="B333" t="s">
        <v>89</v>
      </c>
      <c r="C333" t="s">
        <v>91</v>
      </c>
      <c r="D333" t="s">
        <v>92</v>
      </c>
      <c r="E333" t="s">
        <v>93</v>
      </c>
      <c r="F333">
        <v>5</v>
      </c>
      <c r="G333">
        <v>6</v>
      </c>
      <c r="H333">
        <v>1958</v>
      </c>
      <c r="I333">
        <v>1992</v>
      </c>
      <c r="J333" t="s">
        <v>98</v>
      </c>
      <c r="K333" t="s">
        <v>98</v>
      </c>
      <c r="L333">
        <v>1056</v>
      </c>
      <c r="M333" t="s">
        <v>139</v>
      </c>
      <c r="N333" t="s">
        <v>98</v>
      </c>
      <c r="O333">
        <v>308</v>
      </c>
      <c r="P333" t="s">
        <v>104</v>
      </c>
      <c r="Q333" t="s">
        <v>111</v>
      </c>
      <c r="R333">
        <v>139000</v>
      </c>
    </row>
    <row r="334" spans="1:18">
      <c r="A334">
        <v>10655</v>
      </c>
      <c r="B334" t="s">
        <v>147</v>
      </c>
      <c r="C334" t="s">
        <v>91</v>
      </c>
      <c r="D334" t="s">
        <v>92</v>
      </c>
      <c r="E334" t="s">
        <v>93</v>
      </c>
      <c r="F334">
        <v>8</v>
      </c>
      <c r="G334">
        <v>5</v>
      </c>
      <c r="H334">
        <v>2003</v>
      </c>
      <c r="I334">
        <v>2004</v>
      </c>
      <c r="J334" t="s">
        <v>119</v>
      </c>
      <c r="K334" t="s">
        <v>98</v>
      </c>
      <c r="L334">
        <v>3206</v>
      </c>
      <c r="M334" t="s">
        <v>126</v>
      </c>
      <c r="N334" t="s">
        <v>119</v>
      </c>
      <c r="O334">
        <v>880</v>
      </c>
      <c r="P334" t="s">
        <v>104</v>
      </c>
      <c r="Q334" t="s">
        <v>111</v>
      </c>
      <c r="R334">
        <v>284000</v>
      </c>
    </row>
    <row r="335" spans="1:18">
      <c r="A335">
        <v>8198</v>
      </c>
      <c r="B335" t="s">
        <v>147</v>
      </c>
      <c r="C335" t="s">
        <v>91</v>
      </c>
      <c r="D335" t="s">
        <v>129</v>
      </c>
      <c r="E335" t="s">
        <v>93</v>
      </c>
      <c r="F335">
        <v>7</v>
      </c>
      <c r="G335">
        <v>5</v>
      </c>
      <c r="H335">
        <v>2004</v>
      </c>
      <c r="I335">
        <v>2004</v>
      </c>
      <c r="J335" t="s">
        <v>119</v>
      </c>
      <c r="K335" t="s">
        <v>98</v>
      </c>
      <c r="L335">
        <v>1358</v>
      </c>
      <c r="M335" t="s">
        <v>126</v>
      </c>
      <c r="N335" t="s">
        <v>119</v>
      </c>
      <c r="O335">
        <v>484</v>
      </c>
      <c r="P335" t="s">
        <v>104</v>
      </c>
      <c r="Q335" t="s">
        <v>111</v>
      </c>
      <c r="R335">
        <v>207000</v>
      </c>
    </row>
    <row r="336" spans="1:18">
      <c r="A336">
        <v>9042</v>
      </c>
      <c r="B336" t="s">
        <v>121</v>
      </c>
      <c r="C336" t="s">
        <v>91</v>
      </c>
      <c r="D336" t="s">
        <v>92</v>
      </c>
      <c r="E336" t="s">
        <v>122</v>
      </c>
      <c r="F336">
        <v>6</v>
      </c>
      <c r="G336">
        <v>5</v>
      </c>
      <c r="H336">
        <v>1998</v>
      </c>
      <c r="I336">
        <v>1998</v>
      </c>
      <c r="J336" t="s">
        <v>119</v>
      </c>
      <c r="K336" t="s">
        <v>98</v>
      </c>
      <c r="L336">
        <v>943</v>
      </c>
      <c r="M336" t="s">
        <v>119</v>
      </c>
      <c r="N336" t="s">
        <v>98</v>
      </c>
      <c r="O336">
        <v>472</v>
      </c>
      <c r="P336" t="s">
        <v>104</v>
      </c>
      <c r="Q336" t="s">
        <v>111</v>
      </c>
      <c r="R336">
        <v>192000</v>
      </c>
    </row>
    <row r="337" spans="1:18">
      <c r="A337">
        <v>164660</v>
      </c>
      <c r="B337" t="s">
        <v>218</v>
      </c>
      <c r="C337" t="s">
        <v>91</v>
      </c>
      <c r="D337" t="s">
        <v>186</v>
      </c>
      <c r="E337" t="s">
        <v>176</v>
      </c>
      <c r="F337">
        <v>5</v>
      </c>
      <c r="G337">
        <v>6</v>
      </c>
      <c r="H337">
        <v>1965</v>
      </c>
      <c r="I337">
        <v>1965</v>
      </c>
      <c r="J337" t="s">
        <v>98</v>
      </c>
      <c r="K337" t="s">
        <v>98</v>
      </c>
      <c r="L337">
        <v>1499</v>
      </c>
      <c r="M337" t="s">
        <v>126</v>
      </c>
      <c r="N337" t="s">
        <v>98</v>
      </c>
      <c r="O337">
        <v>529</v>
      </c>
      <c r="P337" t="s">
        <v>104</v>
      </c>
      <c r="Q337" t="s">
        <v>111</v>
      </c>
      <c r="R337">
        <v>228950</v>
      </c>
    </row>
    <row r="338" spans="1:18">
      <c r="A338">
        <v>14157</v>
      </c>
      <c r="B338" t="s">
        <v>128</v>
      </c>
      <c r="C338" t="s">
        <v>91</v>
      </c>
      <c r="D338" t="s">
        <v>92</v>
      </c>
      <c r="E338" t="s">
        <v>93</v>
      </c>
      <c r="F338">
        <v>9</v>
      </c>
      <c r="G338">
        <v>5</v>
      </c>
      <c r="H338">
        <v>2005</v>
      </c>
      <c r="I338">
        <v>2006</v>
      </c>
      <c r="J338" t="s">
        <v>126</v>
      </c>
      <c r="K338" t="s">
        <v>98</v>
      </c>
      <c r="L338">
        <v>1922</v>
      </c>
      <c r="M338" t="s">
        <v>126</v>
      </c>
      <c r="N338" t="s">
        <v>119</v>
      </c>
      <c r="O338">
        <v>676</v>
      </c>
      <c r="P338" t="s">
        <v>104</v>
      </c>
      <c r="Q338" t="s">
        <v>111</v>
      </c>
      <c r="R338">
        <v>377426</v>
      </c>
    </row>
    <row r="339" spans="1:18">
      <c r="A339">
        <v>9135</v>
      </c>
      <c r="B339" t="s">
        <v>209</v>
      </c>
      <c r="C339" t="s">
        <v>91</v>
      </c>
      <c r="D339" t="s">
        <v>92</v>
      </c>
      <c r="E339" t="s">
        <v>93</v>
      </c>
      <c r="F339">
        <v>7</v>
      </c>
      <c r="G339">
        <v>5</v>
      </c>
      <c r="H339">
        <v>2002</v>
      </c>
      <c r="I339">
        <v>2003</v>
      </c>
      <c r="J339" t="s">
        <v>119</v>
      </c>
      <c r="K339" t="s">
        <v>98</v>
      </c>
      <c r="L339">
        <v>1536</v>
      </c>
      <c r="M339" t="s">
        <v>126</v>
      </c>
      <c r="N339" t="s">
        <v>119</v>
      </c>
      <c r="O339">
        <v>532</v>
      </c>
      <c r="P339" t="s">
        <v>104</v>
      </c>
      <c r="Q339" t="s">
        <v>111</v>
      </c>
      <c r="R339">
        <v>214000</v>
      </c>
    </row>
    <row r="340" spans="1:18">
      <c r="A340">
        <v>14145</v>
      </c>
      <c r="B340" t="s">
        <v>175</v>
      </c>
      <c r="C340" t="s">
        <v>91</v>
      </c>
      <c r="D340" t="s">
        <v>92</v>
      </c>
      <c r="E340" t="s">
        <v>93</v>
      </c>
      <c r="F340">
        <v>7</v>
      </c>
      <c r="G340">
        <v>7</v>
      </c>
      <c r="H340">
        <v>1984</v>
      </c>
      <c r="I340">
        <v>1998</v>
      </c>
      <c r="J340" t="s">
        <v>119</v>
      </c>
      <c r="K340" t="s">
        <v>98</v>
      </c>
      <c r="L340">
        <v>1208</v>
      </c>
      <c r="M340" t="s">
        <v>126</v>
      </c>
      <c r="N340" t="s">
        <v>119</v>
      </c>
      <c r="O340">
        <v>440</v>
      </c>
      <c r="P340" t="s">
        <v>104</v>
      </c>
      <c r="Q340" t="s">
        <v>111</v>
      </c>
      <c r="R340">
        <v>202500</v>
      </c>
    </row>
    <row r="341" spans="1:18">
      <c r="A341">
        <v>12400</v>
      </c>
      <c r="B341" t="s">
        <v>89</v>
      </c>
      <c r="C341" t="s">
        <v>90</v>
      </c>
      <c r="D341" t="s">
        <v>92</v>
      </c>
      <c r="E341" t="s">
        <v>93</v>
      </c>
      <c r="F341">
        <v>6</v>
      </c>
      <c r="G341">
        <v>7</v>
      </c>
      <c r="H341">
        <v>1958</v>
      </c>
      <c r="I341">
        <v>1998</v>
      </c>
      <c r="J341" t="s">
        <v>98</v>
      </c>
      <c r="K341" t="s">
        <v>139</v>
      </c>
      <c r="L341">
        <v>1215</v>
      </c>
      <c r="M341" t="s">
        <v>98</v>
      </c>
      <c r="N341" t="s">
        <v>98</v>
      </c>
      <c r="O341">
        <v>297</v>
      </c>
      <c r="P341" t="s">
        <v>104</v>
      </c>
      <c r="Q341" t="s">
        <v>111</v>
      </c>
      <c r="R341">
        <v>155000</v>
      </c>
    </row>
    <row r="342" spans="1:18">
      <c r="A342">
        <v>14191</v>
      </c>
      <c r="B342" t="s">
        <v>218</v>
      </c>
      <c r="C342" t="s">
        <v>91</v>
      </c>
      <c r="D342" t="s">
        <v>92</v>
      </c>
      <c r="E342" t="s">
        <v>122</v>
      </c>
      <c r="F342">
        <v>8</v>
      </c>
      <c r="G342">
        <v>5</v>
      </c>
      <c r="H342">
        <v>2002</v>
      </c>
      <c r="I342">
        <v>2002</v>
      </c>
      <c r="J342" t="s">
        <v>119</v>
      </c>
      <c r="K342" t="s">
        <v>98</v>
      </c>
      <c r="L342">
        <v>967</v>
      </c>
      <c r="M342" t="s">
        <v>126</v>
      </c>
      <c r="N342" t="s">
        <v>119</v>
      </c>
      <c r="O342">
        <v>431</v>
      </c>
      <c r="P342" t="s">
        <v>104</v>
      </c>
      <c r="Q342" t="s">
        <v>111</v>
      </c>
      <c r="R342">
        <v>202900</v>
      </c>
    </row>
    <row r="343" spans="1:18">
      <c r="A343">
        <v>8400</v>
      </c>
      <c r="B343" t="s">
        <v>165</v>
      </c>
      <c r="C343" t="s">
        <v>90</v>
      </c>
      <c r="D343" t="s">
        <v>92</v>
      </c>
      <c r="E343" t="s">
        <v>93</v>
      </c>
      <c r="F343">
        <v>4</v>
      </c>
      <c r="G343">
        <v>4</v>
      </c>
      <c r="H343">
        <v>1950</v>
      </c>
      <c r="I343">
        <v>1950</v>
      </c>
      <c r="J343" t="s">
        <v>98</v>
      </c>
      <c r="K343" t="s">
        <v>139</v>
      </c>
      <c r="L343">
        <v>721</v>
      </c>
      <c r="M343" t="s">
        <v>119</v>
      </c>
      <c r="N343" t="s">
        <v>98</v>
      </c>
      <c r="O343">
        <v>294</v>
      </c>
      <c r="P343" t="s">
        <v>167</v>
      </c>
      <c r="Q343" t="s">
        <v>111</v>
      </c>
      <c r="R343">
        <v>82000</v>
      </c>
    </row>
    <row r="344" spans="1:18">
      <c r="A344">
        <v>8544</v>
      </c>
      <c r="B344" t="s">
        <v>89</v>
      </c>
      <c r="C344" t="s">
        <v>91</v>
      </c>
      <c r="D344" t="s">
        <v>179</v>
      </c>
      <c r="E344" t="s">
        <v>93</v>
      </c>
      <c r="F344">
        <v>3</v>
      </c>
      <c r="G344">
        <v>4</v>
      </c>
      <c r="H344">
        <v>1949</v>
      </c>
      <c r="I344">
        <v>1950</v>
      </c>
      <c r="J344" t="s">
        <v>83</v>
      </c>
      <c r="K344" t="s">
        <v>83</v>
      </c>
      <c r="L344">
        <v>0</v>
      </c>
      <c r="M344" t="s">
        <v>139</v>
      </c>
      <c r="N344" t="s">
        <v>98</v>
      </c>
      <c r="O344">
        <v>400</v>
      </c>
      <c r="P344" t="s">
        <v>104</v>
      </c>
      <c r="Q344" t="s">
        <v>111</v>
      </c>
      <c r="R344">
        <v>87500</v>
      </c>
    </row>
    <row r="345" spans="1:18">
      <c r="A345">
        <v>8849</v>
      </c>
      <c r="B345" t="s">
        <v>147</v>
      </c>
      <c r="C345" t="s">
        <v>91</v>
      </c>
      <c r="D345" t="s">
        <v>129</v>
      </c>
      <c r="E345" t="s">
        <v>93</v>
      </c>
      <c r="F345">
        <v>9</v>
      </c>
      <c r="G345">
        <v>5</v>
      </c>
      <c r="H345">
        <v>2005</v>
      </c>
      <c r="I345">
        <v>2005</v>
      </c>
      <c r="J345" t="s">
        <v>126</v>
      </c>
      <c r="K345" t="s">
        <v>98</v>
      </c>
      <c r="L345">
        <v>1684</v>
      </c>
      <c r="M345" t="s">
        <v>126</v>
      </c>
      <c r="N345" t="s">
        <v>126</v>
      </c>
      <c r="O345">
        <v>564</v>
      </c>
      <c r="P345" t="s">
        <v>104</v>
      </c>
      <c r="Q345" t="s">
        <v>111</v>
      </c>
      <c r="R345">
        <v>266000</v>
      </c>
    </row>
    <row r="346" spans="1:18">
      <c r="A346">
        <v>2592</v>
      </c>
      <c r="B346" t="s">
        <v>219</v>
      </c>
      <c r="C346" t="s">
        <v>91</v>
      </c>
      <c r="D346" t="s">
        <v>129</v>
      </c>
      <c r="E346" t="s">
        <v>122</v>
      </c>
      <c r="F346">
        <v>5</v>
      </c>
      <c r="G346">
        <v>3</v>
      </c>
      <c r="H346">
        <v>1976</v>
      </c>
      <c r="I346">
        <v>1976</v>
      </c>
      <c r="J346" t="s">
        <v>119</v>
      </c>
      <c r="K346" t="s">
        <v>98</v>
      </c>
      <c r="L346">
        <v>536</v>
      </c>
      <c r="M346" t="s">
        <v>98</v>
      </c>
      <c r="N346" t="s">
        <v>98</v>
      </c>
      <c r="O346">
        <v>336</v>
      </c>
      <c r="P346" t="s">
        <v>104</v>
      </c>
      <c r="Q346" t="s">
        <v>111</v>
      </c>
      <c r="R346">
        <v>85000</v>
      </c>
    </row>
    <row r="347" spans="1:18">
      <c r="A347">
        <v>6435</v>
      </c>
      <c r="B347" t="s">
        <v>197</v>
      </c>
      <c r="C347" t="s">
        <v>225</v>
      </c>
      <c r="D347" t="s">
        <v>92</v>
      </c>
      <c r="E347" t="s">
        <v>176</v>
      </c>
      <c r="F347">
        <v>6</v>
      </c>
      <c r="G347">
        <v>5</v>
      </c>
      <c r="H347">
        <v>1939</v>
      </c>
      <c r="I347">
        <v>1950</v>
      </c>
      <c r="J347" t="s">
        <v>98</v>
      </c>
      <c r="K347" t="s">
        <v>98</v>
      </c>
      <c r="L347">
        <v>972</v>
      </c>
      <c r="M347" t="s">
        <v>119</v>
      </c>
      <c r="N347" t="s">
        <v>139</v>
      </c>
      <c r="O347">
        <v>312</v>
      </c>
      <c r="P347" t="s">
        <v>104</v>
      </c>
      <c r="Q347" t="s">
        <v>111</v>
      </c>
      <c r="R347">
        <v>140200</v>
      </c>
    </row>
    <row r="348" spans="1:18">
      <c r="A348">
        <v>12772</v>
      </c>
      <c r="B348" t="s">
        <v>89</v>
      </c>
      <c r="C348" t="s">
        <v>91</v>
      </c>
      <c r="D348" t="s">
        <v>92</v>
      </c>
      <c r="E348" t="s">
        <v>93</v>
      </c>
      <c r="F348">
        <v>6</v>
      </c>
      <c r="G348">
        <v>8</v>
      </c>
      <c r="H348">
        <v>1960</v>
      </c>
      <c r="I348">
        <v>1998</v>
      </c>
      <c r="J348" t="s">
        <v>98</v>
      </c>
      <c r="K348" t="s">
        <v>98</v>
      </c>
      <c r="L348">
        <v>958</v>
      </c>
      <c r="M348" t="s">
        <v>98</v>
      </c>
      <c r="N348" t="s">
        <v>98</v>
      </c>
      <c r="O348">
        <v>301</v>
      </c>
      <c r="P348" t="s">
        <v>104</v>
      </c>
      <c r="Q348" t="s">
        <v>111</v>
      </c>
      <c r="R348">
        <v>151500</v>
      </c>
    </row>
    <row r="349" spans="1:18">
      <c r="A349">
        <v>17600</v>
      </c>
      <c r="B349" t="s">
        <v>89</v>
      </c>
      <c r="C349" t="s">
        <v>91</v>
      </c>
      <c r="D349" t="s">
        <v>92</v>
      </c>
      <c r="E349" t="s">
        <v>93</v>
      </c>
      <c r="F349">
        <v>6</v>
      </c>
      <c r="G349">
        <v>5</v>
      </c>
      <c r="H349">
        <v>1960</v>
      </c>
      <c r="I349">
        <v>1960</v>
      </c>
      <c r="J349" t="s">
        <v>98</v>
      </c>
      <c r="K349" t="s">
        <v>98</v>
      </c>
      <c r="L349">
        <v>1478</v>
      </c>
      <c r="M349" t="s">
        <v>126</v>
      </c>
      <c r="N349" t="s">
        <v>98</v>
      </c>
      <c r="O349">
        <v>498</v>
      </c>
      <c r="P349" t="s">
        <v>104</v>
      </c>
      <c r="Q349" t="s">
        <v>111</v>
      </c>
      <c r="R349">
        <v>157500</v>
      </c>
    </row>
    <row r="350" spans="1:18">
      <c r="A350">
        <v>2448</v>
      </c>
      <c r="B350" t="s">
        <v>147</v>
      </c>
      <c r="C350" t="s">
        <v>91</v>
      </c>
      <c r="D350" t="s">
        <v>142</v>
      </c>
      <c r="E350" t="s">
        <v>122</v>
      </c>
      <c r="F350">
        <v>7</v>
      </c>
      <c r="G350">
        <v>5</v>
      </c>
      <c r="H350">
        <v>2003</v>
      </c>
      <c r="I350">
        <v>2004</v>
      </c>
      <c r="J350" t="s">
        <v>119</v>
      </c>
      <c r="K350" t="s">
        <v>98</v>
      </c>
      <c r="L350">
        <v>764</v>
      </c>
      <c r="M350" t="s">
        <v>126</v>
      </c>
      <c r="N350" t="s">
        <v>119</v>
      </c>
      <c r="O350">
        <v>474</v>
      </c>
      <c r="P350" t="s">
        <v>104</v>
      </c>
      <c r="Q350" t="s">
        <v>111</v>
      </c>
      <c r="R350">
        <v>154000</v>
      </c>
    </row>
    <row r="351" spans="1:18">
      <c r="A351">
        <v>20431</v>
      </c>
      <c r="B351" t="s">
        <v>147</v>
      </c>
      <c r="C351" t="s">
        <v>91</v>
      </c>
      <c r="D351" t="s">
        <v>92</v>
      </c>
      <c r="E351" t="s">
        <v>122</v>
      </c>
      <c r="F351">
        <v>9</v>
      </c>
      <c r="G351">
        <v>5</v>
      </c>
      <c r="H351">
        <v>2005</v>
      </c>
      <c r="I351">
        <v>2006</v>
      </c>
      <c r="J351" t="s">
        <v>126</v>
      </c>
      <c r="K351" t="s">
        <v>98</v>
      </c>
      <c r="L351">
        <v>1848</v>
      </c>
      <c r="M351" t="s">
        <v>126</v>
      </c>
      <c r="N351" t="s">
        <v>126</v>
      </c>
      <c r="O351">
        <v>706</v>
      </c>
      <c r="P351" t="s">
        <v>104</v>
      </c>
      <c r="Q351" t="s">
        <v>150</v>
      </c>
      <c r="R351">
        <v>437154</v>
      </c>
    </row>
    <row r="352" spans="1:18">
      <c r="A352">
        <v>7820</v>
      </c>
      <c r="B352" t="s">
        <v>147</v>
      </c>
      <c r="C352" t="s">
        <v>91</v>
      </c>
      <c r="D352" t="s">
        <v>129</v>
      </c>
      <c r="E352" t="s">
        <v>93</v>
      </c>
      <c r="F352">
        <v>9</v>
      </c>
      <c r="G352">
        <v>5</v>
      </c>
      <c r="H352">
        <v>2007</v>
      </c>
      <c r="I352">
        <v>2007</v>
      </c>
      <c r="J352" t="s">
        <v>126</v>
      </c>
      <c r="K352" t="s">
        <v>98</v>
      </c>
      <c r="L352">
        <v>1869</v>
      </c>
      <c r="M352" t="s">
        <v>126</v>
      </c>
      <c r="N352" t="s">
        <v>126</v>
      </c>
      <c r="O352">
        <v>617</v>
      </c>
      <c r="P352" t="s">
        <v>104</v>
      </c>
      <c r="Q352" t="s">
        <v>150</v>
      </c>
      <c r="R352">
        <v>318061</v>
      </c>
    </row>
    <row r="353" spans="1:18">
      <c r="A353">
        <v>5271</v>
      </c>
      <c r="B353" t="s">
        <v>199</v>
      </c>
      <c r="C353" t="s">
        <v>91</v>
      </c>
      <c r="D353" t="s">
        <v>92</v>
      </c>
      <c r="E353" t="s">
        <v>93</v>
      </c>
      <c r="F353">
        <v>7</v>
      </c>
      <c r="G353">
        <v>5</v>
      </c>
      <c r="H353">
        <v>1986</v>
      </c>
      <c r="I353">
        <v>1986</v>
      </c>
      <c r="J353" t="s">
        <v>119</v>
      </c>
      <c r="K353" t="s">
        <v>98</v>
      </c>
      <c r="L353">
        <v>1453</v>
      </c>
      <c r="M353" t="s">
        <v>119</v>
      </c>
      <c r="N353" t="s">
        <v>119</v>
      </c>
      <c r="O353">
        <v>445</v>
      </c>
      <c r="P353" t="s">
        <v>104</v>
      </c>
      <c r="Q353" t="s">
        <v>172</v>
      </c>
      <c r="R353">
        <v>190000</v>
      </c>
    </row>
    <row r="354" spans="1:18">
      <c r="A354">
        <v>9084</v>
      </c>
      <c r="B354" t="s">
        <v>206</v>
      </c>
      <c r="C354" t="s">
        <v>182</v>
      </c>
      <c r="D354" t="s">
        <v>92</v>
      </c>
      <c r="E354" t="s">
        <v>176</v>
      </c>
      <c r="F354">
        <v>5</v>
      </c>
      <c r="G354">
        <v>6</v>
      </c>
      <c r="H354">
        <v>1941</v>
      </c>
      <c r="I354">
        <v>1950</v>
      </c>
      <c r="J354" t="s">
        <v>98</v>
      </c>
      <c r="K354" t="s">
        <v>139</v>
      </c>
      <c r="L354">
        <v>616</v>
      </c>
      <c r="M354" t="s">
        <v>98</v>
      </c>
      <c r="N354" t="s">
        <v>98</v>
      </c>
      <c r="O354">
        <v>200</v>
      </c>
      <c r="P354" t="s">
        <v>104</v>
      </c>
      <c r="Q354" t="s">
        <v>111</v>
      </c>
      <c r="R354">
        <v>95000</v>
      </c>
    </row>
    <row r="355" spans="1:18">
      <c r="A355">
        <v>8520</v>
      </c>
      <c r="B355" t="s">
        <v>188</v>
      </c>
      <c r="C355" t="s">
        <v>91</v>
      </c>
      <c r="D355" t="s">
        <v>92</v>
      </c>
      <c r="E355" t="s">
        <v>93</v>
      </c>
      <c r="F355">
        <v>6</v>
      </c>
      <c r="G355">
        <v>8</v>
      </c>
      <c r="H355">
        <v>1928</v>
      </c>
      <c r="I355">
        <v>2003</v>
      </c>
      <c r="J355" t="s">
        <v>98</v>
      </c>
      <c r="K355" t="s">
        <v>98</v>
      </c>
      <c r="L355">
        <v>624</v>
      </c>
      <c r="M355" t="s">
        <v>119</v>
      </c>
      <c r="N355" t="s">
        <v>98</v>
      </c>
      <c r="O355">
        <v>484</v>
      </c>
      <c r="P355" t="s">
        <v>104</v>
      </c>
      <c r="Q355" t="s">
        <v>111</v>
      </c>
      <c r="R355">
        <v>105900</v>
      </c>
    </row>
    <row r="356" spans="1:18">
      <c r="A356">
        <v>8400</v>
      </c>
      <c r="B356" t="s">
        <v>200</v>
      </c>
      <c r="C356" t="s">
        <v>91</v>
      </c>
      <c r="D356" t="s">
        <v>92</v>
      </c>
      <c r="E356" t="s">
        <v>176</v>
      </c>
      <c r="F356">
        <v>6</v>
      </c>
      <c r="G356">
        <v>5</v>
      </c>
      <c r="H356">
        <v>1940</v>
      </c>
      <c r="I356">
        <v>2000</v>
      </c>
      <c r="J356" t="s">
        <v>98</v>
      </c>
      <c r="K356" t="s">
        <v>98</v>
      </c>
      <c r="L356">
        <v>940</v>
      </c>
      <c r="M356" t="s">
        <v>126</v>
      </c>
      <c r="N356" t="s">
        <v>98</v>
      </c>
      <c r="O356">
        <v>240</v>
      </c>
      <c r="P356" t="s">
        <v>104</v>
      </c>
      <c r="Q356" t="s">
        <v>111</v>
      </c>
      <c r="R356">
        <v>140000</v>
      </c>
    </row>
    <row r="357" spans="1:18">
      <c r="A357">
        <v>11249</v>
      </c>
      <c r="B357" t="s">
        <v>209</v>
      </c>
      <c r="C357" t="s">
        <v>91</v>
      </c>
      <c r="D357" t="s">
        <v>92</v>
      </c>
      <c r="E357" t="s">
        <v>93</v>
      </c>
      <c r="F357">
        <v>6</v>
      </c>
      <c r="G357">
        <v>5</v>
      </c>
      <c r="H357">
        <v>1995</v>
      </c>
      <c r="I357">
        <v>1995</v>
      </c>
      <c r="J357" t="s">
        <v>119</v>
      </c>
      <c r="K357" t="s">
        <v>119</v>
      </c>
      <c r="L357">
        <v>1200</v>
      </c>
      <c r="M357" t="s">
        <v>126</v>
      </c>
      <c r="N357" t="s">
        <v>119</v>
      </c>
      <c r="O357">
        <v>521</v>
      </c>
      <c r="P357" t="s">
        <v>104</v>
      </c>
      <c r="Q357" t="s">
        <v>111</v>
      </c>
      <c r="R357">
        <v>177500</v>
      </c>
    </row>
    <row r="358" spans="1:18">
      <c r="A358">
        <v>9248</v>
      </c>
      <c r="B358" t="s">
        <v>121</v>
      </c>
      <c r="C358" t="s">
        <v>91</v>
      </c>
      <c r="D358" t="s">
        <v>92</v>
      </c>
      <c r="E358" t="s">
        <v>93</v>
      </c>
      <c r="F358">
        <v>6</v>
      </c>
      <c r="G358">
        <v>6</v>
      </c>
      <c r="H358">
        <v>1992</v>
      </c>
      <c r="I358">
        <v>1992</v>
      </c>
      <c r="J358" t="s">
        <v>119</v>
      </c>
      <c r="K358" t="s">
        <v>98</v>
      </c>
      <c r="L358">
        <v>1158</v>
      </c>
      <c r="M358" t="s">
        <v>119</v>
      </c>
      <c r="N358" t="s">
        <v>119</v>
      </c>
      <c r="O358">
        <v>400</v>
      </c>
      <c r="P358" t="s">
        <v>104</v>
      </c>
      <c r="Q358" t="s">
        <v>111</v>
      </c>
      <c r="R358">
        <v>173000</v>
      </c>
    </row>
    <row r="359" spans="1:18">
      <c r="A359">
        <v>4224</v>
      </c>
      <c r="B359" t="s">
        <v>219</v>
      </c>
      <c r="C359" t="s">
        <v>91</v>
      </c>
      <c r="D359" t="s">
        <v>129</v>
      </c>
      <c r="E359" t="s">
        <v>93</v>
      </c>
      <c r="F359">
        <v>5</v>
      </c>
      <c r="G359">
        <v>5</v>
      </c>
      <c r="H359">
        <v>1976</v>
      </c>
      <c r="I359">
        <v>1976</v>
      </c>
      <c r="J359" t="s">
        <v>119</v>
      </c>
      <c r="K359" t="s">
        <v>98</v>
      </c>
      <c r="L359">
        <v>1142</v>
      </c>
      <c r="M359" t="s">
        <v>98</v>
      </c>
      <c r="N359" t="s">
        <v>98</v>
      </c>
      <c r="O359">
        <v>528</v>
      </c>
      <c r="P359" t="s">
        <v>104</v>
      </c>
      <c r="Q359" t="s">
        <v>111</v>
      </c>
      <c r="R359">
        <v>134000</v>
      </c>
    </row>
    <row r="360" spans="1:18">
      <c r="A360">
        <v>6930</v>
      </c>
      <c r="B360" t="s">
        <v>199</v>
      </c>
      <c r="C360" t="s">
        <v>91</v>
      </c>
      <c r="D360" t="s">
        <v>92</v>
      </c>
      <c r="E360" t="s">
        <v>158</v>
      </c>
      <c r="F360">
        <v>5</v>
      </c>
      <c r="G360">
        <v>4</v>
      </c>
      <c r="H360">
        <v>1958</v>
      </c>
      <c r="I360">
        <v>1958</v>
      </c>
      <c r="J360" t="s">
        <v>98</v>
      </c>
      <c r="K360" t="s">
        <v>98</v>
      </c>
      <c r="L360">
        <v>1062</v>
      </c>
      <c r="M360" t="s">
        <v>126</v>
      </c>
      <c r="N360" t="s">
        <v>119</v>
      </c>
      <c r="O360">
        <v>288</v>
      </c>
      <c r="P360" t="s">
        <v>104</v>
      </c>
      <c r="Q360" t="s">
        <v>172</v>
      </c>
      <c r="R360">
        <v>130000</v>
      </c>
    </row>
    <row r="361" spans="1:18">
      <c r="A361">
        <v>12011</v>
      </c>
      <c r="B361" t="s">
        <v>162</v>
      </c>
      <c r="C361" t="s">
        <v>91</v>
      </c>
      <c r="D361" t="s">
        <v>92</v>
      </c>
      <c r="E361" t="s">
        <v>122</v>
      </c>
      <c r="F361">
        <v>8</v>
      </c>
      <c r="G361">
        <v>5</v>
      </c>
      <c r="H361">
        <v>1998</v>
      </c>
      <c r="I361">
        <v>1998</v>
      </c>
      <c r="J361" t="s">
        <v>119</v>
      </c>
      <c r="K361" t="s">
        <v>98</v>
      </c>
      <c r="L361">
        <v>1086</v>
      </c>
      <c r="M361" t="s">
        <v>126</v>
      </c>
      <c r="N361" t="s">
        <v>119</v>
      </c>
      <c r="O361">
        <v>592</v>
      </c>
      <c r="P361" t="s">
        <v>104</v>
      </c>
      <c r="Q361" t="s">
        <v>111</v>
      </c>
      <c r="R361">
        <v>280000</v>
      </c>
    </row>
    <row r="362" spans="1:18">
      <c r="A362">
        <v>7540</v>
      </c>
      <c r="B362" t="s">
        <v>217</v>
      </c>
      <c r="C362" t="s">
        <v>91</v>
      </c>
      <c r="D362" t="s">
        <v>92</v>
      </c>
      <c r="E362" t="s">
        <v>183</v>
      </c>
      <c r="F362">
        <v>6</v>
      </c>
      <c r="G362">
        <v>6</v>
      </c>
      <c r="H362">
        <v>1978</v>
      </c>
      <c r="I362">
        <v>1978</v>
      </c>
      <c r="J362" t="s">
        <v>119</v>
      </c>
      <c r="K362" t="s">
        <v>98</v>
      </c>
      <c r="L362">
        <v>888</v>
      </c>
      <c r="M362" t="s">
        <v>126</v>
      </c>
      <c r="N362" t="s">
        <v>98</v>
      </c>
      <c r="O362">
        <v>470</v>
      </c>
      <c r="P362" t="s">
        <v>104</v>
      </c>
      <c r="Q362" t="s">
        <v>111</v>
      </c>
      <c r="R362">
        <v>156000</v>
      </c>
    </row>
    <row r="363" spans="1:18">
      <c r="A363">
        <v>9144</v>
      </c>
      <c r="B363" t="s">
        <v>197</v>
      </c>
      <c r="C363" t="s">
        <v>91</v>
      </c>
      <c r="D363" t="s">
        <v>92</v>
      </c>
      <c r="E363" t="s">
        <v>176</v>
      </c>
      <c r="F363">
        <v>5</v>
      </c>
      <c r="G363">
        <v>5</v>
      </c>
      <c r="H363">
        <v>1940</v>
      </c>
      <c r="I363">
        <v>1982</v>
      </c>
      <c r="J363" t="s">
        <v>98</v>
      </c>
      <c r="K363" t="s">
        <v>98</v>
      </c>
      <c r="L363">
        <v>883</v>
      </c>
      <c r="M363" t="s">
        <v>119</v>
      </c>
      <c r="N363" t="s">
        <v>98</v>
      </c>
      <c r="O363">
        <v>240</v>
      </c>
      <c r="P363" t="s">
        <v>167</v>
      </c>
      <c r="Q363" t="s">
        <v>111</v>
      </c>
      <c r="R363">
        <v>145000</v>
      </c>
    </row>
    <row r="364" spans="1:18">
      <c r="A364">
        <v>7301</v>
      </c>
      <c r="B364" t="s">
        <v>206</v>
      </c>
      <c r="C364" t="s">
        <v>91</v>
      </c>
      <c r="D364" t="s">
        <v>92</v>
      </c>
      <c r="E364" t="s">
        <v>183</v>
      </c>
      <c r="F364">
        <v>7</v>
      </c>
      <c r="G364">
        <v>5</v>
      </c>
      <c r="H364">
        <v>2003</v>
      </c>
      <c r="I364">
        <v>2003</v>
      </c>
      <c r="J364" t="s">
        <v>83</v>
      </c>
      <c r="K364" t="s">
        <v>83</v>
      </c>
      <c r="L364">
        <v>0</v>
      </c>
      <c r="M364" t="s">
        <v>126</v>
      </c>
      <c r="N364" t="s">
        <v>119</v>
      </c>
      <c r="O364">
        <v>672</v>
      </c>
      <c r="P364" t="s">
        <v>104</v>
      </c>
      <c r="Q364" t="s">
        <v>111</v>
      </c>
      <c r="R364">
        <v>198500</v>
      </c>
    </row>
    <row r="365" spans="1:18">
      <c r="A365">
        <v>1680</v>
      </c>
      <c r="B365" t="s">
        <v>141</v>
      </c>
      <c r="C365" t="s">
        <v>91</v>
      </c>
      <c r="D365" t="s">
        <v>142</v>
      </c>
      <c r="E365" t="s">
        <v>122</v>
      </c>
      <c r="F365">
        <v>6</v>
      </c>
      <c r="G365">
        <v>8</v>
      </c>
      <c r="H365">
        <v>1972</v>
      </c>
      <c r="I365">
        <v>2007</v>
      </c>
      <c r="J365" t="s">
        <v>98</v>
      </c>
      <c r="K365" t="s">
        <v>98</v>
      </c>
      <c r="L365">
        <v>483</v>
      </c>
      <c r="M365" t="s">
        <v>119</v>
      </c>
      <c r="N365" t="s">
        <v>119</v>
      </c>
      <c r="O365">
        <v>264</v>
      </c>
      <c r="P365" t="s">
        <v>104</v>
      </c>
      <c r="Q365" t="s">
        <v>111</v>
      </c>
      <c r="R365">
        <v>118000</v>
      </c>
    </row>
    <row r="366" spans="1:18">
      <c r="A366">
        <v>18800</v>
      </c>
      <c r="B366" t="s">
        <v>175</v>
      </c>
      <c r="C366" t="s">
        <v>91</v>
      </c>
      <c r="D366" t="s">
        <v>92</v>
      </c>
      <c r="E366" t="s">
        <v>122</v>
      </c>
      <c r="F366">
        <v>6</v>
      </c>
      <c r="G366">
        <v>5</v>
      </c>
      <c r="H366">
        <v>1976</v>
      </c>
      <c r="I366">
        <v>1976</v>
      </c>
      <c r="J366" t="s">
        <v>119</v>
      </c>
      <c r="K366" t="s">
        <v>98</v>
      </c>
      <c r="L366">
        <v>796</v>
      </c>
      <c r="M366" t="s">
        <v>98</v>
      </c>
      <c r="N366" t="s">
        <v>98</v>
      </c>
      <c r="O366">
        <v>566</v>
      </c>
      <c r="P366" t="s">
        <v>104</v>
      </c>
      <c r="Q366" t="s">
        <v>111</v>
      </c>
      <c r="R366">
        <v>190000</v>
      </c>
    </row>
    <row r="367" spans="1:18">
      <c r="A367">
        <v>10690</v>
      </c>
      <c r="B367" t="s">
        <v>214</v>
      </c>
      <c r="C367" t="s">
        <v>91</v>
      </c>
      <c r="D367" t="s">
        <v>92</v>
      </c>
      <c r="E367" t="s">
        <v>122</v>
      </c>
      <c r="F367">
        <v>5</v>
      </c>
      <c r="G367">
        <v>7</v>
      </c>
      <c r="H367">
        <v>1920</v>
      </c>
      <c r="I367">
        <v>1997</v>
      </c>
      <c r="J367" t="s">
        <v>98</v>
      </c>
      <c r="K367" t="s">
        <v>139</v>
      </c>
      <c r="L367">
        <v>672</v>
      </c>
      <c r="M367" t="s">
        <v>119</v>
      </c>
      <c r="N367" t="s">
        <v>98</v>
      </c>
      <c r="O367">
        <v>468</v>
      </c>
      <c r="P367" t="s">
        <v>104</v>
      </c>
      <c r="Q367" t="s">
        <v>111</v>
      </c>
      <c r="R367">
        <v>147000</v>
      </c>
    </row>
    <row r="368" spans="1:18">
      <c r="A368">
        <v>9500</v>
      </c>
      <c r="B368" t="s">
        <v>89</v>
      </c>
      <c r="C368" t="s">
        <v>91</v>
      </c>
      <c r="D368" t="s">
        <v>92</v>
      </c>
      <c r="E368" t="s">
        <v>93</v>
      </c>
      <c r="F368">
        <v>6</v>
      </c>
      <c r="G368">
        <v>5</v>
      </c>
      <c r="H368">
        <v>1963</v>
      </c>
      <c r="I368">
        <v>1963</v>
      </c>
      <c r="J368" t="s">
        <v>119</v>
      </c>
      <c r="K368" t="s">
        <v>98</v>
      </c>
      <c r="L368">
        <v>1394</v>
      </c>
      <c r="M368" t="s">
        <v>119</v>
      </c>
      <c r="N368" t="s">
        <v>98</v>
      </c>
      <c r="O368">
        <v>514</v>
      </c>
      <c r="P368" t="s">
        <v>104</v>
      </c>
      <c r="Q368" t="s">
        <v>111</v>
      </c>
      <c r="R368">
        <v>159000</v>
      </c>
    </row>
    <row r="369" spans="1:18">
      <c r="A369">
        <v>9150</v>
      </c>
      <c r="B369" t="s">
        <v>89</v>
      </c>
      <c r="C369" t="s">
        <v>91</v>
      </c>
      <c r="D369" t="s">
        <v>92</v>
      </c>
      <c r="E369" t="s">
        <v>158</v>
      </c>
      <c r="F369">
        <v>6</v>
      </c>
      <c r="G369">
        <v>5</v>
      </c>
      <c r="H369">
        <v>1962</v>
      </c>
      <c r="I369">
        <v>1962</v>
      </c>
      <c r="J369" t="s">
        <v>119</v>
      </c>
      <c r="K369" t="s">
        <v>98</v>
      </c>
      <c r="L369">
        <v>1099</v>
      </c>
      <c r="M369" t="s">
        <v>119</v>
      </c>
      <c r="N369" t="s">
        <v>98</v>
      </c>
      <c r="O369">
        <v>296</v>
      </c>
      <c r="P369" t="s">
        <v>104</v>
      </c>
      <c r="Q369" t="s">
        <v>111</v>
      </c>
      <c r="R369">
        <v>165000</v>
      </c>
    </row>
    <row r="370" spans="1:18">
      <c r="A370">
        <v>7800</v>
      </c>
      <c r="B370" t="s">
        <v>89</v>
      </c>
      <c r="C370" t="s">
        <v>91</v>
      </c>
      <c r="D370" t="s">
        <v>92</v>
      </c>
      <c r="E370" t="s">
        <v>93</v>
      </c>
      <c r="F370">
        <v>5</v>
      </c>
      <c r="G370">
        <v>6</v>
      </c>
      <c r="H370">
        <v>1954</v>
      </c>
      <c r="I370">
        <v>1954</v>
      </c>
      <c r="J370" t="s">
        <v>98</v>
      </c>
      <c r="K370" t="s">
        <v>98</v>
      </c>
      <c r="L370">
        <v>1268</v>
      </c>
      <c r="M370" t="s">
        <v>119</v>
      </c>
      <c r="N370" t="s">
        <v>98</v>
      </c>
      <c r="O370">
        <v>244</v>
      </c>
      <c r="P370" t="s">
        <v>104</v>
      </c>
      <c r="Q370" t="s">
        <v>111</v>
      </c>
      <c r="R370">
        <v>132000</v>
      </c>
    </row>
    <row r="371" spans="1:18">
      <c r="A371">
        <v>9830</v>
      </c>
      <c r="B371" t="s">
        <v>89</v>
      </c>
      <c r="C371" t="s">
        <v>91</v>
      </c>
      <c r="D371" t="s">
        <v>92</v>
      </c>
      <c r="E371" t="s">
        <v>93</v>
      </c>
      <c r="F371">
        <v>5</v>
      </c>
      <c r="G371">
        <v>7</v>
      </c>
      <c r="H371">
        <v>1959</v>
      </c>
      <c r="I371">
        <v>2006</v>
      </c>
      <c r="J371" t="s">
        <v>98</v>
      </c>
      <c r="K371" t="s">
        <v>98</v>
      </c>
      <c r="L371">
        <v>1063</v>
      </c>
      <c r="M371" t="s">
        <v>126</v>
      </c>
      <c r="N371" t="s">
        <v>119</v>
      </c>
      <c r="O371">
        <v>576</v>
      </c>
      <c r="P371" t="s">
        <v>104</v>
      </c>
      <c r="Q371" t="s">
        <v>111</v>
      </c>
      <c r="R371">
        <v>162000</v>
      </c>
    </row>
    <row r="372" spans="1:18">
      <c r="A372">
        <v>8121</v>
      </c>
      <c r="B372" t="s">
        <v>121</v>
      </c>
      <c r="C372" t="s">
        <v>91</v>
      </c>
      <c r="D372" t="s">
        <v>92</v>
      </c>
      <c r="E372" t="s">
        <v>122</v>
      </c>
      <c r="F372">
        <v>6</v>
      </c>
      <c r="G372">
        <v>5</v>
      </c>
      <c r="H372">
        <v>2000</v>
      </c>
      <c r="I372">
        <v>2000</v>
      </c>
      <c r="J372" t="s">
        <v>119</v>
      </c>
      <c r="K372" t="s">
        <v>98</v>
      </c>
      <c r="L372">
        <v>953</v>
      </c>
      <c r="M372" t="s">
        <v>126</v>
      </c>
      <c r="N372" t="s">
        <v>98</v>
      </c>
      <c r="O372">
        <v>460</v>
      </c>
      <c r="P372" t="s">
        <v>104</v>
      </c>
      <c r="Q372" t="s">
        <v>111</v>
      </c>
      <c r="R372">
        <v>172400</v>
      </c>
    </row>
    <row r="373" spans="1:18">
      <c r="A373">
        <v>17120</v>
      </c>
      <c r="B373" t="s">
        <v>199</v>
      </c>
      <c r="C373" t="s">
        <v>90</v>
      </c>
      <c r="D373" t="s">
        <v>92</v>
      </c>
      <c r="E373" t="s">
        <v>176</v>
      </c>
      <c r="F373">
        <v>4</v>
      </c>
      <c r="G373">
        <v>4</v>
      </c>
      <c r="H373">
        <v>1959</v>
      </c>
      <c r="I373">
        <v>1959</v>
      </c>
      <c r="J373" t="s">
        <v>83</v>
      </c>
      <c r="K373" t="s">
        <v>83</v>
      </c>
      <c r="L373">
        <v>0</v>
      </c>
      <c r="M373" t="s">
        <v>98</v>
      </c>
      <c r="N373" t="s">
        <v>98</v>
      </c>
      <c r="O373">
        <v>680</v>
      </c>
      <c r="P373" t="s">
        <v>167</v>
      </c>
      <c r="Q373" t="s">
        <v>111</v>
      </c>
      <c r="R373">
        <v>134432</v>
      </c>
    </row>
    <row r="374" spans="1:18">
      <c r="A374">
        <v>7175</v>
      </c>
      <c r="B374" t="s">
        <v>165</v>
      </c>
      <c r="C374" t="s">
        <v>91</v>
      </c>
      <c r="D374" t="s">
        <v>129</v>
      </c>
      <c r="E374" t="s">
        <v>93</v>
      </c>
      <c r="F374">
        <v>6</v>
      </c>
      <c r="G374">
        <v>5</v>
      </c>
      <c r="H374">
        <v>1984</v>
      </c>
      <c r="I374">
        <v>1984</v>
      </c>
      <c r="J374" t="s">
        <v>119</v>
      </c>
      <c r="K374" t="s">
        <v>98</v>
      </c>
      <c r="L374">
        <v>744</v>
      </c>
      <c r="M374" t="s">
        <v>98</v>
      </c>
      <c r="N374" t="s">
        <v>98</v>
      </c>
      <c r="O374">
        <v>264</v>
      </c>
      <c r="P374" t="s">
        <v>104</v>
      </c>
      <c r="Q374" t="s">
        <v>111</v>
      </c>
      <c r="R374">
        <v>125000</v>
      </c>
    </row>
    <row r="375" spans="1:18">
      <c r="A375">
        <v>10634</v>
      </c>
      <c r="B375" t="s">
        <v>89</v>
      </c>
      <c r="C375" t="s">
        <v>91</v>
      </c>
      <c r="D375" t="s">
        <v>92</v>
      </c>
      <c r="E375" t="s">
        <v>93</v>
      </c>
      <c r="F375">
        <v>5</v>
      </c>
      <c r="G375">
        <v>6</v>
      </c>
      <c r="H375">
        <v>1953</v>
      </c>
      <c r="I375">
        <v>1953</v>
      </c>
      <c r="J375" t="s">
        <v>98</v>
      </c>
      <c r="K375" t="s">
        <v>98</v>
      </c>
      <c r="L375">
        <v>608</v>
      </c>
      <c r="M375" t="s">
        <v>98</v>
      </c>
      <c r="N375" t="s">
        <v>98</v>
      </c>
      <c r="O375">
        <v>270</v>
      </c>
      <c r="P375" t="s">
        <v>104</v>
      </c>
      <c r="Q375" t="s">
        <v>111</v>
      </c>
      <c r="R375">
        <v>123000</v>
      </c>
    </row>
    <row r="376" spans="1:18">
      <c r="A376">
        <v>8200</v>
      </c>
      <c r="B376" t="s">
        <v>209</v>
      </c>
      <c r="C376" t="s">
        <v>91</v>
      </c>
      <c r="D376" t="s">
        <v>92</v>
      </c>
      <c r="E376" t="s">
        <v>122</v>
      </c>
      <c r="F376">
        <v>7</v>
      </c>
      <c r="G376">
        <v>5</v>
      </c>
      <c r="H376">
        <v>2003</v>
      </c>
      <c r="I376">
        <v>2004</v>
      </c>
      <c r="J376" t="s">
        <v>119</v>
      </c>
      <c r="K376" t="s">
        <v>98</v>
      </c>
      <c r="L376">
        <v>847</v>
      </c>
      <c r="M376" t="s">
        <v>126</v>
      </c>
      <c r="N376" t="s">
        <v>119</v>
      </c>
      <c r="O376">
        <v>434</v>
      </c>
      <c r="P376" t="s">
        <v>104</v>
      </c>
      <c r="Q376" t="s">
        <v>111</v>
      </c>
      <c r="R376">
        <v>219500</v>
      </c>
    </row>
    <row r="377" spans="1:18">
      <c r="A377">
        <v>10020</v>
      </c>
      <c r="B377" t="s">
        <v>206</v>
      </c>
      <c r="C377" t="s">
        <v>91</v>
      </c>
      <c r="D377" t="s">
        <v>92</v>
      </c>
      <c r="E377" t="s">
        <v>93</v>
      </c>
      <c r="F377">
        <v>1</v>
      </c>
      <c r="G377">
        <v>1</v>
      </c>
      <c r="H377">
        <v>1922</v>
      </c>
      <c r="I377">
        <v>1950</v>
      </c>
      <c r="J377" t="s">
        <v>139</v>
      </c>
      <c r="K377" t="s">
        <v>134</v>
      </c>
      <c r="L377">
        <v>683</v>
      </c>
      <c r="M377" t="s">
        <v>119</v>
      </c>
      <c r="N377" t="s">
        <v>139</v>
      </c>
      <c r="O377">
        <v>0</v>
      </c>
      <c r="P377" t="s">
        <v>104</v>
      </c>
      <c r="Q377" t="s">
        <v>111</v>
      </c>
      <c r="R377">
        <v>61000</v>
      </c>
    </row>
    <row r="378" spans="1:18">
      <c r="A378">
        <v>8846</v>
      </c>
      <c r="B378" t="s">
        <v>209</v>
      </c>
      <c r="C378" t="s">
        <v>91</v>
      </c>
      <c r="D378" t="s">
        <v>92</v>
      </c>
      <c r="E378" t="s">
        <v>183</v>
      </c>
      <c r="F378">
        <v>5</v>
      </c>
      <c r="G378">
        <v>5</v>
      </c>
      <c r="H378">
        <v>1996</v>
      </c>
      <c r="I378">
        <v>1996</v>
      </c>
      <c r="J378" t="s">
        <v>119</v>
      </c>
      <c r="K378" t="s">
        <v>98</v>
      </c>
      <c r="L378">
        <v>870</v>
      </c>
      <c r="M378" t="s">
        <v>126</v>
      </c>
      <c r="N378" t="s">
        <v>98</v>
      </c>
      <c r="O378">
        <v>576</v>
      </c>
      <c r="P378" t="s">
        <v>104</v>
      </c>
      <c r="Q378" t="s">
        <v>111</v>
      </c>
      <c r="R378">
        <v>148000</v>
      </c>
    </row>
    <row r="379" spans="1:18">
      <c r="A379">
        <v>11143</v>
      </c>
      <c r="B379" t="s">
        <v>163</v>
      </c>
      <c r="C379" t="s">
        <v>91</v>
      </c>
      <c r="D379" t="s">
        <v>92</v>
      </c>
      <c r="E379" t="s">
        <v>122</v>
      </c>
      <c r="F379">
        <v>8</v>
      </c>
      <c r="G379">
        <v>5</v>
      </c>
      <c r="H379">
        <v>2004</v>
      </c>
      <c r="I379">
        <v>2005</v>
      </c>
      <c r="J379" t="s">
        <v>119</v>
      </c>
      <c r="K379" t="s">
        <v>98</v>
      </c>
      <c r="L379">
        <v>1580</v>
      </c>
      <c r="M379" t="s">
        <v>126</v>
      </c>
      <c r="N379" t="s">
        <v>119</v>
      </c>
      <c r="O379">
        <v>610</v>
      </c>
      <c r="P379" t="s">
        <v>104</v>
      </c>
      <c r="Q379" t="s">
        <v>111</v>
      </c>
      <c r="R379">
        <v>340000</v>
      </c>
    </row>
    <row r="380" spans="1:18">
      <c r="A380">
        <v>11394</v>
      </c>
      <c r="B380" t="s">
        <v>128</v>
      </c>
      <c r="C380" t="s">
        <v>91</v>
      </c>
      <c r="D380" t="s">
        <v>92</v>
      </c>
      <c r="E380" t="s">
        <v>93</v>
      </c>
      <c r="F380">
        <v>9</v>
      </c>
      <c r="G380">
        <v>2</v>
      </c>
      <c r="H380">
        <v>2010</v>
      </c>
      <c r="I380">
        <v>2010</v>
      </c>
      <c r="J380" t="s">
        <v>126</v>
      </c>
      <c r="K380" t="s">
        <v>98</v>
      </c>
      <c r="L380">
        <v>1856</v>
      </c>
      <c r="M380" t="s">
        <v>126</v>
      </c>
      <c r="N380" t="s">
        <v>126</v>
      </c>
      <c r="O380">
        <v>834</v>
      </c>
      <c r="P380" t="s">
        <v>104</v>
      </c>
      <c r="Q380" t="s">
        <v>150</v>
      </c>
      <c r="R380">
        <v>394432</v>
      </c>
    </row>
    <row r="381" spans="1:18">
      <c r="A381">
        <v>8123</v>
      </c>
      <c r="B381" t="s">
        <v>121</v>
      </c>
      <c r="C381" t="s">
        <v>225</v>
      </c>
      <c r="D381" t="s">
        <v>92</v>
      </c>
      <c r="E381" t="s">
        <v>122</v>
      </c>
      <c r="F381">
        <v>6</v>
      </c>
      <c r="G381">
        <v>5</v>
      </c>
      <c r="H381">
        <v>2000</v>
      </c>
      <c r="I381">
        <v>2000</v>
      </c>
      <c r="J381" t="s">
        <v>119</v>
      </c>
      <c r="K381" t="s">
        <v>98</v>
      </c>
      <c r="L381">
        <v>982</v>
      </c>
      <c r="M381" t="s">
        <v>126</v>
      </c>
      <c r="N381" t="s">
        <v>98</v>
      </c>
      <c r="O381">
        <v>463</v>
      </c>
      <c r="P381" t="s">
        <v>104</v>
      </c>
      <c r="Q381" t="s">
        <v>111</v>
      </c>
      <c r="R381">
        <v>179000</v>
      </c>
    </row>
    <row r="382" spans="1:18">
      <c r="A382">
        <v>5000</v>
      </c>
      <c r="B382" t="s">
        <v>200</v>
      </c>
      <c r="C382" t="s">
        <v>91</v>
      </c>
      <c r="D382" t="s">
        <v>92</v>
      </c>
      <c r="E382" t="s">
        <v>176</v>
      </c>
      <c r="F382">
        <v>5</v>
      </c>
      <c r="G382">
        <v>6</v>
      </c>
      <c r="H382">
        <v>1924</v>
      </c>
      <c r="I382">
        <v>1950</v>
      </c>
      <c r="J382" t="s">
        <v>98</v>
      </c>
      <c r="K382" t="s">
        <v>98</v>
      </c>
      <c r="L382">
        <v>1026</v>
      </c>
      <c r="M382" t="s">
        <v>98</v>
      </c>
      <c r="N382" t="s">
        <v>119</v>
      </c>
      <c r="O382">
        <v>308</v>
      </c>
      <c r="P382" t="s">
        <v>104</v>
      </c>
      <c r="Q382" t="s">
        <v>111</v>
      </c>
      <c r="R382">
        <v>127000</v>
      </c>
    </row>
    <row r="383" spans="1:18">
      <c r="A383">
        <v>7200</v>
      </c>
      <c r="B383" t="s">
        <v>163</v>
      </c>
      <c r="C383" t="s">
        <v>91</v>
      </c>
      <c r="D383" t="s">
        <v>92</v>
      </c>
      <c r="E383" t="s">
        <v>93</v>
      </c>
      <c r="F383">
        <v>7</v>
      </c>
      <c r="G383">
        <v>5</v>
      </c>
      <c r="H383">
        <v>2006</v>
      </c>
      <c r="I383">
        <v>2006</v>
      </c>
      <c r="J383" t="s">
        <v>119</v>
      </c>
      <c r="K383" t="s">
        <v>119</v>
      </c>
      <c r="L383">
        <v>1293</v>
      </c>
      <c r="M383" t="s">
        <v>126</v>
      </c>
      <c r="N383" t="s">
        <v>119</v>
      </c>
      <c r="O383">
        <v>572</v>
      </c>
      <c r="P383" t="s">
        <v>104</v>
      </c>
      <c r="Q383" t="s">
        <v>150</v>
      </c>
      <c r="R383">
        <v>187750</v>
      </c>
    </row>
    <row r="384" spans="1:18">
      <c r="A384">
        <v>9245</v>
      </c>
      <c r="B384" t="s">
        <v>209</v>
      </c>
      <c r="C384" t="s">
        <v>91</v>
      </c>
      <c r="D384" t="s">
        <v>92</v>
      </c>
      <c r="E384" t="s">
        <v>122</v>
      </c>
      <c r="F384">
        <v>7</v>
      </c>
      <c r="G384">
        <v>5</v>
      </c>
      <c r="H384">
        <v>2006</v>
      </c>
      <c r="I384">
        <v>2006</v>
      </c>
      <c r="J384" t="s">
        <v>119</v>
      </c>
      <c r="K384" t="s">
        <v>98</v>
      </c>
      <c r="L384">
        <v>939</v>
      </c>
      <c r="M384" t="s">
        <v>126</v>
      </c>
      <c r="N384" t="s">
        <v>119</v>
      </c>
      <c r="O384">
        <v>639</v>
      </c>
      <c r="P384" t="s">
        <v>104</v>
      </c>
      <c r="Q384" t="s">
        <v>111</v>
      </c>
      <c r="R384">
        <v>213500</v>
      </c>
    </row>
    <row r="385" spans="1:18">
      <c r="A385">
        <v>9000</v>
      </c>
      <c r="B385" t="s">
        <v>165</v>
      </c>
      <c r="C385" t="s">
        <v>91</v>
      </c>
      <c r="D385" t="s">
        <v>92</v>
      </c>
      <c r="E385" t="s">
        <v>238</v>
      </c>
      <c r="F385">
        <v>6</v>
      </c>
      <c r="G385">
        <v>3</v>
      </c>
      <c r="H385">
        <v>1928</v>
      </c>
      <c r="I385">
        <v>1950</v>
      </c>
      <c r="J385" t="s">
        <v>139</v>
      </c>
      <c r="K385" t="s">
        <v>139</v>
      </c>
      <c r="L385">
        <v>784</v>
      </c>
      <c r="M385" t="s">
        <v>98</v>
      </c>
      <c r="N385" t="s">
        <v>98</v>
      </c>
      <c r="O385">
        <v>360</v>
      </c>
      <c r="P385" t="s">
        <v>167</v>
      </c>
      <c r="Q385" t="s">
        <v>111</v>
      </c>
      <c r="R385">
        <v>76000</v>
      </c>
    </row>
    <row r="386" spans="1:18">
      <c r="A386">
        <v>53107</v>
      </c>
      <c r="B386" t="s">
        <v>199</v>
      </c>
      <c r="C386" t="s">
        <v>90</v>
      </c>
      <c r="D386" t="s">
        <v>92</v>
      </c>
      <c r="E386" t="s">
        <v>122</v>
      </c>
      <c r="F386">
        <v>6</v>
      </c>
      <c r="G386">
        <v>5</v>
      </c>
      <c r="H386">
        <v>1992</v>
      </c>
      <c r="I386">
        <v>1992</v>
      </c>
      <c r="J386" t="s">
        <v>119</v>
      </c>
      <c r="K386" t="s">
        <v>98</v>
      </c>
      <c r="L386">
        <v>1580</v>
      </c>
      <c r="M386" t="s">
        <v>126</v>
      </c>
      <c r="N386" t="s">
        <v>119</v>
      </c>
      <c r="O386">
        <v>501</v>
      </c>
      <c r="P386" t="s">
        <v>104</v>
      </c>
      <c r="Q386" t="s">
        <v>111</v>
      </c>
      <c r="R386">
        <v>240000</v>
      </c>
    </row>
    <row r="387" spans="1:18">
      <c r="A387">
        <v>3182</v>
      </c>
      <c r="B387" t="s">
        <v>156</v>
      </c>
      <c r="C387" t="s">
        <v>91</v>
      </c>
      <c r="D387" t="s">
        <v>129</v>
      </c>
      <c r="E387" t="s">
        <v>93</v>
      </c>
      <c r="F387">
        <v>8</v>
      </c>
      <c r="G387">
        <v>5</v>
      </c>
      <c r="H387">
        <v>2004</v>
      </c>
      <c r="I387">
        <v>2005</v>
      </c>
      <c r="J387" t="s">
        <v>119</v>
      </c>
      <c r="K387" t="s">
        <v>98</v>
      </c>
      <c r="L387">
        <v>1256</v>
      </c>
      <c r="M387" t="s">
        <v>126</v>
      </c>
      <c r="N387" t="s">
        <v>119</v>
      </c>
      <c r="O387">
        <v>430</v>
      </c>
      <c r="P387" t="s">
        <v>104</v>
      </c>
      <c r="Q387" t="s">
        <v>111</v>
      </c>
      <c r="R387">
        <v>192000</v>
      </c>
    </row>
    <row r="388" spans="1:18">
      <c r="A388">
        <v>8410</v>
      </c>
      <c r="B388" t="s">
        <v>206</v>
      </c>
      <c r="C388" t="s">
        <v>90</v>
      </c>
      <c r="D388" t="s">
        <v>92</v>
      </c>
      <c r="E388" t="s">
        <v>176</v>
      </c>
      <c r="F388">
        <v>5</v>
      </c>
      <c r="G388">
        <v>3</v>
      </c>
      <c r="H388">
        <v>1910</v>
      </c>
      <c r="I388">
        <v>1996</v>
      </c>
      <c r="J388" t="s">
        <v>98</v>
      </c>
      <c r="K388" t="s">
        <v>98</v>
      </c>
      <c r="L388">
        <v>658</v>
      </c>
      <c r="M388" t="s">
        <v>98</v>
      </c>
      <c r="N388" t="s">
        <v>98</v>
      </c>
      <c r="O388">
        <v>0</v>
      </c>
      <c r="P388" t="s">
        <v>167</v>
      </c>
      <c r="Q388" t="s">
        <v>241</v>
      </c>
      <c r="R388">
        <v>81000</v>
      </c>
    </row>
    <row r="389" spans="1:18">
      <c r="A389">
        <v>7200</v>
      </c>
      <c r="B389" t="s">
        <v>206</v>
      </c>
      <c r="C389" t="s">
        <v>91</v>
      </c>
      <c r="D389" t="s">
        <v>92</v>
      </c>
      <c r="E389" t="s">
        <v>158</v>
      </c>
      <c r="F389">
        <v>6</v>
      </c>
      <c r="G389">
        <v>6</v>
      </c>
      <c r="H389">
        <v>1976</v>
      </c>
      <c r="I389">
        <v>1976</v>
      </c>
      <c r="J389" t="s">
        <v>98</v>
      </c>
      <c r="K389" t="s">
        <v>98</v>
      </c>
      <c r="L389">
        <v>1041</v>
      </c>
      <c r="M389" t="s">
        <v>126</v>
      </c>
      <c r="N389" t="s">
        <v>98</v>
      </c>
      <c r="O389">
        <v>352</v>
      </c>
      <c r="P389" t="s">
        <v>104</v>
      </c>
      <c r="Q389" t="s">
        <v>172</v>
      </c>
      <c r="R389">
        <v>125000</v>
      </c>
    </row>
    <row r="390" spans="1:18">
      <c r="A390">
        <v>9382</v>
      </c>
      <c r="B390" t="s">
        <v>209</v>
      </c>
      <c r="C390" t="s">
        <v>91</v>
      </c>
      <c r="D390" t="s">
        <v>92</v>
      </c>
      <c r="E390" t="s">
        <v>93</v>
      </c>
      <c r="F390">
        <v>7</v>
      </c>
      <c r="G390">
        <v>5</v>
      </c>
      <c r="H390">
        <v>1999</v>
      </c>
      <c r="I390">
        <v>2000</v>
      </c>
      <c r="J390" t="s">
        <v>119</v>
      </c>
      <c r="K390" t="s">
        <v>98</v>
      </c>
      <c r="L390">
        <v>1468</v>
      </c>
      <c r="M390" t="s">
        <v>126</v>
      </c>
      <c r="N390" t="s">
        <v>119</v>
      </c>
      <c r="O390">
        <v>577</v>
      </c>
      <c r="P390" t="s">
        <v>104</v>
      </c>
      <c r="Q390" t="s">
        <v>111</v>
      </c>
      <c r="R390">
        <v>191000</v>
      </c>
    </row>
    <row r="391" spans="1:18">
      <c r="A391">
        <v>12474</v>
      </c>
      <c r="B391" t="s">
        <v>147</v>
      </c>
      <c r="C391" t="s">
        <v>91</v>
      </c>
      <c r="D391" t="s">
        <v>92</v>
      </c>
      <c r="E391" t="s">
        <v>122</v>
      </c>
      <c r="F391">
        <v>10</v>
      </c>
      <c r="G391">
        <v>5</v>
      </c>
      <c r="H391">
        <v>2007</v>
      </c>
      <c r="I391">
        <v>2008</v>
      </c>
      <c r="J391" t="s">
        <v>126</v>
      </c>
      <c r="K391" t="s">
        <v>98</v>
      </c>
      <c r="L391">
        <v>1682</v>
      </c>
      <c r="M391" t="s">
        <v>126</v>
      </c>
      <c r="N391" t="s">
        <v>126</v>
      </c>
      <c r="O391">
        <v>846</v>
      </c>
      <c r="P391" t="s">
        <v>104</v>
      </c>
      <c r="Q391" t="s">
        <v>150</v>
      </c>
      <c r="R391">
        <v>426000</v>
      </c>
    </row>
    <row r="392" spans="1:18">
      <c r="A392">
        <v>8405</v>
      </c>
      <c r="B392" t="s">
        <v>206</v>
      </c>
      <c r="C392" t="s">
        <v>91</v>
      </c>
      <c r="D392" t="s">
        <v>92</v>
      </c>
      <c r="E392" t="s">
        <v>176</v>
      </c>
      <c r="F392">
        <v>5</v>
      </c>
      <c r="G392">
        <v>8</v>
      </c>
      <c r="H392">
        <v>1900</v>
      </c>
      <c r="I392">
        <v>1950</v>
      </c>
      <c r="J392" t="s">
        <v>98</v>
      </c>
      <c r="K392" t="s">
        <v>119</v>
      </c>
      <c r="L392">
        <v>861</v>
      </c>
      <c r="M392" t="s">
        <v>126</v>
      </c>
      <c r="N392" t="s">
        <v>98</v>
      </c>
      <c r="O392">
        <v>384</v>
      </c>
      <c r="P392" t="s">
        <v>104</v>
      </c>
      <c r="Q392" t="s">
        <v>111</v>
      </c>
      <c r="R392">
        <v>119000</v>
      </c>
    </row>
    <row r="393" spans="1:18">
      <c r="A393">
        <v>12209</v>
      </c>
      <c r="B393" t="s">
        <v>217</v>
      </c>
      <c r="C393" t="s">
        <v>91</v>
      </c>
      <c r="D393" t="s">
        <v>92</v>
      </c>
      <c r="E393" t="s">
        <v>122</v>
      </c>
      <c r="F393">
        <v>6</v>
      </c>
      <c r="G393">
        <v>5</v>
      </c>
      <c r="H393">
        <v>2001</v>
      </c>
      <c r="I393">
        <v>2002</v>
      </c>
      <c r="J393" t="s">
        <v>126</v>
      </c>
      <c r="K393" t="s">
        <v>98</v>
      </c>
      <c r="L393">
        <v>804</v>
      </c>
      <c r="M393" t="s">
        <v>126</v>
      </c>
      <c r="N393" t="s">
        <v>119</v>
      </c>
      <c r="O393">
        <v>560</v>
      </c>
      <c r="P393" t="s">
        <v>104</v>
      </c>
      <c r="Q393" t="s">
        <v>111</v>
      </c>
      <c r="R393">
        <v>215000</v>
      </c>
    </row>
    <row r="394" spans="1:18">
      <c r="A394">
        <v>8339</v>
      </c>
      <c r="B394" t="s">
        <v>89</v>
      </c>
      <c r="C394" t="s">
        <v>91</v>
      </c>
      <c r="D394" t="s">
        <v>92</v>
      </c>
      <c r="E394" t="s">
        <v>93</v>
      </c>
      <c r="F394">
        <v>5</v>
      </c>
      <c r="G394">
        <v>7</v>
      </c>
      <c r="H394">
        <v>1959</v>
      </c>
      <c r="I394">
        <v>1959</v>
      </c>
      <c r="J394" t="s">
        <v>83</v>
      </c>
      <c r="K394" t="s">
        <v>83</v>
      </c>
      <c r="L394">
        <v>0</v>
      </c>
      <c r="M394" t="s">
        <v>98</v>
      </c>
      <c r="N394" t="s">
        <v>98</v>
      </c>
      <c r="O394">
        <v>294</v>
      </c>
      <c r="P394" t="s">
        <v>104</v>
      </c>
      <c r="Q394" t="s">
        <v>111</v>
      </c>
      <c r="R394">
        <v>106500</v>
      </c>
    </row>
    <row r="395" spans="1:18">
      <c r="A395">
        <v>7446</v>
      </c>
      <c r="B395" t="s">
        <v>197</v>
      </c>
      <c r="C395" t="s">
        <v>90</v>
      </c>
      <c r="D395" t="s">
        <v>92</v>
      </c>
      <c r="E395" t="s">
        <v>93</v>
      </c>
      <c r="F395">
        <v>4</v>
      </c>
      <c r="G395">
        <v>5</v>
      </c>
      <c r="H395">
        <v>1941</v>
      </c>
      <c r="I395">
        <v>1950</v>
      </c>
      <c r="J395" t="s">
        <v>98</v>
      </c>
      <c r="K395" t="s">
        <v>98</v>
      </c>
      <c r="L395">
        <v>788</v>
      </c>
      <c r="M395" t="s">
        <v>98</v>
      </c>
      <c r="N395" t="s">
        <v>98</v>
      </c>
      <c r="O395">
        <v>0</v>
      </c>
      <c r="P395" t="s">
        <v>104</v>
      </c>
      <c r="Q395" t="s">
        <v>172</v>
      </c>
      <c r="R395">
        <v>100000</v>
      </c>
    </row>
    <row r="396" spans="1:18">
      <c r="A396">
        <v>10134</v>
      </c>
      <c r="B396" t="s">
        <v>188</v>
      </c>
      <c r="C396" t="s">
        <v>91</v>
      </c>
      <c r="D396" t="s">
        <v>92</v>
      </c>
      <c r="E396" t="s">
        <v>176</v>
      </c>
      <c r="F396">
        <v>5</v>
      </c>
      <c r="G396">
        <v>6</v>
      </c>
      <c r="H396">
        <v>1940</v>
      </c>
      <c r="I396">
        <v>1950</v>
      </c>
      <c r="J396" t="s">
        <v>98</v>
      </c>
      <c r="K396" t="s">
        <v>98</v>
      </c>
      <c r="L396">
        <v>735</v>
      </c>
      <c r="M396" t="s">
        <v>119</v>
      </c>
      <c r="N396" t="s">
        <v>98</v>
      </c>
      <c r="O396">
        <v>240</v>
      </c>
      <c r="P396" t="s">
        <v>104</v>
      </c>
      <c r="Q396" t="s">
        <v>111</v>
      </c>
      <c r="R396">
        <v>109000</v>
      </c>
    </row>
    <row r="397" spans="1:18">
      <c r="A397">
        <v>9571</v>
      </c>
      <c r="B397" t="s">
        <v>206</v>
      </c>
      <c r="C397" t="s">
        <v>91</v>
      </c>
      <c r="D397" t="s">
        <v>92</v>
      </c>
      <c r="E397" t="s">
        <v>93</v>
      </c>
      <c r="F397">
        <v>5</v>
      </c>
      <c r="G397">
        <v>6</v>
      </c>
      <c r="H397">
        <v>1956</v>
      </c>
      <c r="I397">
        <v>1956</v>
      </c>
      <c r="J397" t="s">
        <v>98</v>
      </c>
      <c r="K397" t="s">
        <v>98</v>
      </c>
      <c r="L397">
        <v>1144</v>
      </c>
      <c r="M397" t="s">
        <v>98</v>
      </c>
      <c r="N397" t="s">
        <v>98</v>
      </c>
      <c r="O397">
        <v>596</v>
      </c>
      <c r="P397" t="s">
        <v>104</v>
      </c>
      <c r="Q397" t="s">
        <v>111</v>
      </c>
      <c r="R397">
        <v>129000</v>
      </c>
    </row>
    <row r="398" spans="1:18">
      <c r="A398">
        <v>7200</v>
      </c>
      <c r="B398" t="s">
        <v>209</v>
      </c>
      <c r="C398" t="s">
        <v>91</v>
      </c>
      <c r="D398" t="s">
        <v>92</v>
      </c>
      <c r="E398" t="s">
        <v>93</v>
      </c>
      <c r="F398">
        <v>5</v>
      </c>
      <c r="G398">
        <v>5</v>
      </c>
      <c r="H398">
        <v>1972</v>
      </c>
      <c r="I398">
        <v>1972</v>
      </c>
      <c r="J398" t="s">
        <v>98</v>
      </c>
      <c r="K398" t="s">
        <v>98</v>
      </c>
      <c r="L398">
        <v>894</v>
      </c>
      <c r="M398" t="s">
        <v>98</v>
      </c>
      <c r="N398" t="s">
        <v>98</v>
      </c>
      <c r="O398">
        <v>600</v>
      </c>
      <c r="P398" t="s">
        <v>104</v>
      </c>
      <c r="Q398" t="s">
        <v>111</v>
      </c>
      <c r="R398">
        <v>123000</v>
      </c>
    </row>
    <row r="399" spans="1:18">
      <c r="A399">
        <v>7590</v>
      </c>
      <c r="B399" t="s">
        <v>89</v>
      </c>
      <c r="C399" t="s">
        <v>151</v>
      </c>
      <c r="D399" t="s">
        <v>92</v>
      </c>
      <c r="E399" t="s">
        <v>122</v>
      </c>
      <c r="F399">
        <v>5</v>
      </c>
      <c r="G399">
        <v>5</v>
      </c>
      <c r="H399">
        <v>1962</v>
      </c>
      <c r="I399">
        <v>1962</v>
      </c>
      <c r="J399" t="s">
        <v>98</v>
      </c>
      <c r="K399" t="s">
        <v>98</v>
      </c>
      <c r="L399">
        <v>864</v>
      </c>
      <c r="M399" t="s">
        <v>98</v>
      </c>
      <c r="N399" t="s">
        <v>98</v>
      </c>
      <c r="O399">
        <v>264</v>
      </c>
      <c r="P399" t="s">
        <v>104</v>
      </c>
      <c r="Q399" t="s">
        <v>111</v>
      </c>
      <c r="R399">
        <v>169500</v>
      </c>
    </row>
    <row r="400" spans="1:18">
      <c r="A400">
        <v>8967</v>
      </c>
      <c r="B400" t="s">
        <v>214</v>
      </c>
      <c r="C400" t="s">
        <v>91</v>
      </c>
      <c r="D400" t="s">
        <v>92</v>
      </c>
      <c r="E400" t="s">
        <v>93</v>
      </c>
      <c r="F400">
        <v>5</v>
      </c>
      <c r="G400">
        <v>2</v>
      </c>
      <c r="H400">
        <v>1920</v>
      </c>
      <c r="I400">
        <v>1950</v>
      </c>
      <c r="J400" t="s">
        <v>139</v>
      </c>
      <c r="K400" t="s">
        <v>134</v>
      </c>
      <c r="L400">
        <v>961</v>
      </c>
      <c r="M400" t="s">
        <v>119</v>
      </c>
      <c r="N400" t="s">
        <v>98</v>
      </c>
      <c r="O400">
        <v>338</v>
      </c>
      <c r="P400" t="s">
        <v>167</v>
      </c>
      <c r="Q400" t="s">
        <v>172</v>
      </c>
      <c r="R400">
        <v>67000</v>
      </c>
    </row>
    <row r="401" spans="1:18">
      <c r="A401">
        <v>8125</v>
      </c>
      <c r="B401" t="s">
        <v>163</v>
      </c>
      <c r="C401" t="s">
        <v>91</v>
      </c>
      <c r="D401" t="s">
        <v>92</v>
      </c>
      <c r="E401" t="s">
        <v>122</v>
      </c>
      <c r="F401">
        <v>7</v>
      </c>
      <c r="G401">
        <v>5</v>
      </c>
      <c r="H401">
        <v>2006</v>
      </c>
      <c r="I401">
        <v>2007</v>
      </c>
      <c r="J401" t="s">
        <v>119</v>
      </c>
      <c r="K401" t="s">
        <v>98</v>
      </c>
      <c r="L401">
        <v>1092</v>
      </c>
      <c r="M401" t="s">
        <v>126</v>
      </c>
      <c r="N401" t="s">
        <v>119</v>
      </c>
      <c r="O401">
        <v>438</v>
      </c>
      <c r="P401" t="s">
        <v>104</v>
      </c>
      <c r="Q401" t="s">
        <v>111</v>
      </c>
      <c r="R401">
        <v>241000</v>
      </c>
    </row>
    <row r="402" spans="1:18">
      <c r="A402">
        <v>14963</v>
      </c>
      <c r="B402" t="s">
        <v>227</v>
      </c>
      <c r="C402" t="s">
        <v>91</v>
      </c>
      <c r="D402" t="s">
        <v>129</v>
      </c>
      <c r="E402" t="s">
        <v>93</v>
      </c>
      <c r="F402">
        <v>8</v>
      </c>
      <c r="G402">
        <v>5</v>
      </c>
      <c r="H402">
        <v>1996</v>
      </c>
      <c r="I402">
        <v>1996</v>
      </c>
      <c r="J402" t="s">
        <v>119</v>
      </c>
      <c r="K402" t="s">
        <v>98</v>
      </c>
      <c r="L402">
        <v>1260</v>
      </c>
      <c r="M402" t="s">
        <v>126</v>
      </c>
      <c r="N402" t="s">
        <v>126</v>
      </c>
      <c r="O402">
        <v>500</v>
      </c>
      <c r="P402" t="s">
        <v>104</v>
      </c>
      <c r="Q402" t="s">
        <v>111</v>
      </c>
      <c r="R402">
        <v>245500</v>
      </c>
    </row>
    <row r="403" spans="1:18">
      <c r="A403">
        <v>8767</v>
      </c>
      <c r="B403" t="s">
        <v>209</v>
      </c>
      <c r="C403" t="s">
        <v>91</v>
      </c>
      <c r="D403" t="s">
        <v>92</v>
      </c>
      <c r="E403" t="s">
        <v>93</v>
      </c>
      <c r="F403">
        <v>7</v>
      </c>
      <c r="G403">
        <v>5</v>
      </c>
      <c r="H403">
        <v>2005</v>
      </c>
      <c r="I403">
        <v>2005</v>
      </c>
      <c r="J403" t="s">
        <v>119</v>
      </c>
      <c r="K403" t="s">
        <v>98</v>
      </c>
      <c r="L403">
        <v>1310</v>
      </c>
      <c r="M403" t="s">
        <v>126</v>
      </c>
      <c r="N403" t="s">
        <v>119</v>
      </c>
      <c r="O403">
        <v>400</v>
      </c>
      <c r="P403" t="s">
        <v>104</v>
      </c>
      <c r="Q403" t="s">
        <v>150</v>
      </c>
      <c r="R403">
        <v>164990</v>
      </c>
    </row>
    <row r="404" spans="1:18">
      <c r="A404">
        <v>10200</v>
      </c>
      <c r="B404" t="s">
        <v>169</v>
      </c>
      <c r="C404" t="s">
        <v>91</v>
      </c>
      <c r="D404" t="s">
        <v>92</v>
      </c>
      <c r="E404" t="s">
        <v>93</v>
      </c>
      <c r="F404">
        <v>5</v>
      </c>
      <c r="G404">
        <v>8</v>
      </c>
      <c r="H404">
        <v>1940</v>
      </c>
      <c r="I404">
        <v>1997</v>
      </c>
      <c r="J404" t="s">
        <v>98</v>
      </c>
      <c r="K404" t="s">
        <v>98</v>
      </c>
      <c r="L404">
        <v>672</v>
      </c>
      <c r="M404" t="s">
        <v>126</v>
      </c>
      <c r="N404" t="s">
        <v>98</v>
      </c>
      <c r="O404">
        <v>240</v>
      </c>
      <c r="P404" t="s">
        <v>167</v>
      </c>
      <c r="Q404" t="s">
        <v>111</v>
      </c>
      <c r="R404">
        <v>108000</v>
      </c>
    </row>
    <row r="405" spans="1:18">
      <c r="A405">
        <v>12090</v>
      </c>
      <c r="B405" t="s">
        <v>162</v>
      </c>
      <c r="C405" t="s">
        <v>91</v>
      </c>
      <c r="D405" t="s">
        <v>92</v>
      </c>
      <c r="E405" t="s">
        <v>122</v>
      </c>
      <c r="F405">
        <v>8</v>
      </c>
      <c r="G405">
        <v>5</v>
      </c>
      <c r="H405">
        <v>1998</v>
      </c>
      <c r="I405">
        <v>1998</v>
      </c>
      <c r="J405" t="s">
        <v>119</v>
      </c>
      <c r="K405" t="s">
        <v>98</v>
      </c>
      <c r="L405">
        <v>1141</v>
      </c>
      <c r="M405" t="s">
        <v>119</v>
      </c>
      <c r="N405" t="s">
        <v>119</v>
      </c>
      <c r="O405">
        <v>420</v>
      </c>
      <c r="P405" t="s">
        <v>104</v>
      </c>
      <c r="Q405" t="s">
        <v>172</v>
      </c>
      <c r="R405">
        <v>258000</v>
      </c>
    </row>
    <row r="406" spans="1:18">
      <c r="A406">
        <v>10364</v>
      </c>
      <c r="B406" t="s">
        <v>121</v>
      </c>
      <c r="C406" t="s">
        <v>91</v>
      </c>
      <c r="D406" t="s">
        <v>92</v>
      </c>
      <c r="E406" t="s">
        <v>122</v>
      </c>
      <c r="F406">
        <v>6</v>
      </c>
      <c r="G406">
        <v>5</v>
      </c>
      <c r="H406">
        <v>1995</v>
      </c>
      <c r="I406">
        <v>1996</v>
      </c>
      <c r="J406" t="s">
        <v>119</v>
      </c>
      <c r="K406" t="s">
        <v>98</v>
      </c>
      <c r="L406">
        <v>806</v>
      </c>
      <c r="M406" t="s">
        <v>119</v>
      </c>
      <c r="N406" t="s">
        <v>98</v>
      </c>
      <c r="O406">
        <v>373</v>
      </c>
      <c r="P406" t="s">
        <v>104</v>
      </c>
      <c r="Q406" t="s">
        <v>111</v>
      </c>
      <c r="R406">
        <v>168000</v>
      </c>
    </row>
    <row r="407" spans="1:18">
      <c r="A407">
        <v>9991</v>
      </c>
      <c r="B407" t="s">
        <v>169</v>
      </c>
      <c r="C407" t="s">
        <v>90</v>
      </c>
      <c r="D407" t="s">
        <v>92</v>
      </c>
      <c r="E407" t="s">
        <v>93</v>
      </c>
      <c r="F407">
        <v>4</v>
      </c>
      <c r="G407">
        <v>4</v>
      </c>
      <c r="H407">
        <v>1976</v>
      </c>
      <c r="I407">
        <v>1993</v>
      </c>
      <c r="J407" t="s">
        <v>98</v>
      </c>
      <c r="K407" t="s">
        <v>98</v>
      </c>
      <c r="L407">
        <v>1281</v>
      </c>
      <c r="M407" t="s">
        <v>126</v>
      </c>
      <c r="N407" t="s">
        <v>98</v>
      </c>
      <c r="O407">
        <v>490</v>
      </c>
      <c r="P407" t="s">
        <v>104</v>
      </c>
      <c r="Q407" t="s">
        <v>111</v>
      </c>
      <c r="R407">
        <v>150000</v>
      </c>
    </row>
    <row r="408" spans="1:18">
      <c r="A408">
        <v>10480</v>
      </c>
      <c r="B408" t="s">
        <v>200</v>
      </c>
      <c r="C408" t="s">
        <v>91</v>
      </c>
      <c r="D408" t="s">
        <v>92</v>
      </c>
      <c r="E408" t="s">
        <v>176</v>
      </c>
      <c r="F408">
        <v>6</v>
      </c>
      <c r="G408">
        <v>5</v>
      </c>
      <c r="H408">
        <v>1936</v>
      </c>
      <c r="I408">
        <v>1950</v>
      </c>
      <c r="J408" t="s">
        <v>98</v>
      </c>
      <c r="K408" t="s">
        <v>98</v>
      </c>
      <c r="L408">
        <v>1064</v>
      </c>
      <c r="M408" t="s">
        <v>126</v>
      </c>
      <c r="N408" t="s">
        <v>98</v>
      </c>
      <c r="O408">
        <v>240</v>
      </c>
      <c r="P408" t="s">
        <v>104</v>
      </c>
      <c r="Q408" t="s">
        <v>111</v>
      </c>
      <c r="R408">
        <v>115000</v>
      </c>
    </row>
    <row r="409" spans="1:18">
      <c r="A409">
        <v>15576</v>
      </c>
      <c r="B409" t="s">
        <v>212</v>
      </c>
      <c r="C409" t="s">
        <v>91</v>
      </c>
      <c r="D409" t="s">
        <v>92</v>
      </c>
      <c r="E409" t="s">
        <v>122</v>
      </c>
      <c r="F409">
        <v>6</v>
      </c>
      <c r="G409">
        <v>7</v>
      </c>
      <c r="H409">
        <v>1915</v>
      </c>
      <c r="I409">
        <v>1976</v>
      </c>
      <c r="J409" t="s">
        <v>119</v>
      </c>
      <c r="K409" t="s">
        <v>98</v>
      </c>
      <c r="L409">
        <v>840</v>
      </c>
      <c r="M409" t="s">
        <v>126</v>
      </c>
      <c r="N409" t="s">
        <v>98</v>
      </c>
      <c r="O409">
        <v>308</v>
      </c>
      <c r="P409" t="s">
        <v>104</v>
      </c>
      <c r="Q409" t="s">
        <v>111</v>
      </c>
      <c r="R409">
        <v>177000</v>
      </c>
    </row>
    <row r="410" spans="1:18">
      <c r="A410">
        <v>14154</v>
      </c>
      <c r="B410" t="s">
        <v>147</v>
      </c>
      <c r="C410" t="s">
        <v>91</v>
      </c>
      <c r="D410" t="s">
        <v>92</v>
      </c>
      <c r="E410" t="s">
        <v>122</v>
      </c>
      <c r="F410">
        <v>7</v>
      </c>
      <c r="G410">
        <v>5</v>
      </c>
      <c r="H410">
        <v>2006</v>
      </c>
      <c r="I410">
        <v>2006</v>
      </c>
      <c r="J410" t="s">
        <v>126</v>
      </c>
      <c r="K410" t="s">
        <v>119</v>
      </c>
      <c r="L410">
        <v>1063</v>
      </c>
      <c r="M410" t="s">
        <v>126</v>
      </c>
      <c r="N410" t="s">
        <v>119</v>
      </c>
      <c r="O410">
        <v>947</v>
      </c>
      <c r="P410" t="s">
        <v>104</v>
      </c>
      <c r="Q410" t="s">
        <v>150</v>
      </c>
      <c r="R410">
        <v>280000</v>
      </c>
    </row>
    <row r="411" spans="1:18">
      <c r="A411">
        <v>10800</v>
      </c>
      <c r="B411" t="s">
        <v>163</v>
      </c>
      <c r="C411" t="s">
        <v>91</v>
      </c>
      <c r="D411" t="s">
        <v>92</v>
      </c>
      <c r="E411" t="s">
        <v>122</v>
      </c>
      <c r="F411">
        <v>8</v>
      </c>
      <c r="G411">
        <v>5</v>
      </c>
      <c r="H411">
        <v>2007</v>
      </c>
      <c r="I411">
        <v>2008</v>
      </c>
      <c r="J411" t="s">
        <v>126</v>
      </c>
      <c r="K411" t="s">
        <v>98</v>
      </c>
      <c r="L411">
        <v>1034</v>
      </c>
      <c r="M411" t="s">
        <v>126</v>
      </c>
      <c r="N411" t="s">
        <v>126</v>
      </c>
      <c r="O411">
        <v>836</v>
      </c>
      <c r="P411" t="s">
        <v>104</v>
      </c>
      <c r="Q411" t="s">
        <v>150</v>
      </c>
      <c r="R411">
        <v>339750</v>
      </c>
    </row>
    <row r="412" spans="1:18">
      <c r="A412">
        <v>9571</v>
      </c>
      <c r="B412" t="s">
        <v>206</v>
      </c>
      <c r="C412" t="s">
        <v>91</v>
      </c>
      <c r="D412" t="s">
        <v>92</v>
      </c>
      <c r="E412" t="s">
        <v>93</v>
      </c>
      <c r="F412">
        <v>5</v>
      </c>
      <c r="G412">
        <v>3</v>
      </c>
      <c r="H412">
        <v>1958</v>
      </c>
      <c r="I412">
        <v>1958</v>
      </c>
      <c r="J412" t="s">
        <v>98</v>
      </c>
      <c r="K412" t="s">
        <v>139</v>
      </c>
      <c r="L412">
        <v>1276</v>
      </c>
      <c r="M412" t="s">
        <v>98</v>
      </c>
      <c r="N412" t="s">
        <v>98</v>
      </c>
      <c r="O412">
        <v>350</v>
      </c>
      <c r="P412" t="s">
        <v>104</v>
      </c>
      <c r="Q412" t="s">
        <v>172</v>
      </c>
      <c r="R412">
        <v>60000</v>
      </c>
    </row>
    <row r="413" spans="1:18">
      <c r="A413">
        <v>34650</v>
      </c>
      <c r="B413" t="s">
        <v>121</v>
      </c>
      <c r="C413" t="s">
        <v>91</v>
      </c>
      <c r="D413" t="s">
        <v>186</v>
      </c>
      <c r="E413" t="s">
        <v>93</v>
      </c>
      <c r="F413">
        <v>5</v>
      </c>
      <c r="G413">
        <v>5</v>
      </c>
      <c r="H413">
        <v>1955</v>
      </c>
      <c r="I413">
        <v>1955</v>
      </c>
      <c r="J413" t="s">
        <v>98</v>
      </c>
      <c r="K413" t="s">
        <v>98</v>
      </c>
      <c r="L413">
        <v>1056</v>
      </c>
      <c r="M413" t="s">
        <v>98</v>
      </c>
      <c r="N413" t="s">
        <v>98</v>
      </c>
      <c r="O413">
        <v>572</v>
      </c>
      <c r="P413" t="s">
        <v>104</v>
      </c>
      <c r="Q413" t="s">
        <v>111</v>
      </c>
      <c r="R413">
        <v>145000</v>
      </c>
    </row>
    <row r="414" spans="1:18">
      <c r="A414">
        <v>4403</v>
      </c>
      <c r="B414" t="s">
        <v>163</v>
      </c>
      <c r="C414" t="s">
        <v>91</v>
      </c>
      <c r="D414" t="s">
        <v>92</v>
      </c>
      <c r="E414" t="s">
        <v>93</v>
      </c>
      <c r="F414">
        <v>7</v>
      </c>
      <c r="G414">
        <v>5</v>
      </c>
      <c r="H414">
        <v>2009</v>
      </c>
      <c r="I414">
        <v>2009</v>
      </c>
      <c r="J414" t="s">
        <v>126</v>
      </c>
      <c r="K414" t="s">
        <v>98</v>
      </c>
      <c r="L414">
        <v>1470</v>
      </c>
      <c r="M414" t="s">
        <v>126</v>
      </c>
      <c r="N414" t="s">
        <v>119</v>
      </c>
      <c r="O414">
        <v>484</v>
      </c>
      <c r="P414" t="s">
        <v>104</v>
      </c>
      <c r="Q414" t="s">
        <v>150</v>
      </c>
      <c r="R414">
        <v>222000</v>
      </c>
    </row>
    <row r="415" spans="1:18">
      <c r="A415">
        <v>8960</v>
      </c>
      <c r="B415" t="s">
        <v>188</v>
      </c>
      <c r="C415" t="s">
        <v>182</v>
      </c>
      <c r="D415" t="s">
        <v>92</v>
      </c>
      <c r="E415" t="s">
        <v>93</v>
      </c>
      <c r="F415">
        <v>5</v>
      </c>
      <c r="G415">
        <v>6</v>
      </c>
      <c r="H415">
        <v>1927</v>
      </c>
      <c r="I415">
        <v>1950</v>
      </c>
      <c r="J415" t="s">
        <v>98</v>
      </c>
      <c r="K415" t="s">
        <v>98</v>
      </c>
      <c r="L415">
        <v>1008</v>
      </c>
      <c r="M415" t="s">
        <v>119</v>
      </c>
      <c r="N415" t="s">
        <v>98</v>
      </c>
      <c r="O415">
        <v>360</v>
      </c>
      <c r="P415" t="s">
        <v>104</v>
      </c>
      <c r="Q415" t="s">
        <v>111</v>
      </c>
      <c r="R415">
        <v>115000</v>
      </c>
    </row>
    <row r="416" spans="1:18">
      <c r="A416">
        <v>11228</v>
      </c>
      <c r="B416" t="s">
        <v>165</v>
      </c>
      <c r="C416" t="s">
        <v>91</v>
      </c>
      <c r="D416" t="s">
        <v>92</v>
      </c>
      <c r="E416" t="s">
        <v>122</v>
      </c>
      <c r="F416">
        <v>7</v>
      </c>
      <c r="G416">
        <v>5</v>
      </c>
      <c r="H416">
        <v>1993</v>
      </c>
      <c r="I416">
        <v>1993</v>
      </c>
      <c r="J416" t="s">
        <v>119</v>
      </c>
      <c r="K416" t="s">
        <v>98</v>
      </c>
      <c r="L416">
        <v>1080</v>
      </c>
      <c r="M416" t="s">
        <v>126</v>
      </c>
      <c r="N416" t="s">
        <v>119</v>
      </c>
      <c r="O416">
        <v>678</v>
      </c>
      <c r="P416" t="s">
        <v>104</v>
      </c>
      <c r="Q416" t="s">
        <v>111</v>
      </c>
      <c r="R416">
        <v>228000</v>
      </c>
    </row>
    <row r="417" spans="1:18">
      <c r="A417">
        <v>8899</v>
      </c>
      <c r="B417" t="s">
        <v>121</v>
      </c>
      <c r="C417" t="s">
        <v>91</v>
      </c>
      <c r="D417" t="s">
        <v>92</v>
      </c>
      <c r="E417" t="s">
        <v>93</v>
      </c>
      <c r="F417">
        <v>7</v>
      </c>
      <c r="G417">
        <v>5</v>
      </c>
      <c r="H417">
        <v>2007</v>
      </c>
      <c r="I417">
        <v>2007</v>
      </c>
      <c r="J417" t="s">
        <v>119</v>
      </c>
      <c r="K417" t="s">
        <v>98</v>
      </c>
      <c r="L417">
        <v>1340</v>
      </c>
      <c r="M417" t="s">
        <v>126</v>
      </c>
      <c r="N417" t="s">
        <v>119</v>
      </c>
      <c r="O417">
        <v>396</v>
      </c>
      <c r="P417" t="s">
        <v>104</v>
      </c>
      <c r="Q417" t="s">
        <v>150</v>
      </c>
      <c r="R417">
        <v>181134</v>
      </c>
    </row>
    <row r="418" spans="1:18">
      <c r="A418">
        <v>7844</v>
      </c>
      <c r="B418" t="s">
        <v>169</v>
      </c>
      <c r="C418" t="s">
        <v>91</v>
      </c>
      <c r="D418" t="s">
        <v>92</v>
      </c>
      <c r="E418" t="s">
        <v>122</v>
      </c>
      <c r="F418">
        <v>6</v>
      </c>
      <c r="G418">
        <v>7</v>
      </c>
      <c r="H418">
        <v>1978</v>
      </c>
      <c r="I418">
        <v>1978</v>
      </c>
      <c r="J418" t="s">
        <v>98</v>
      </c>
      <c r="K418" t="s">
        <v>98</v>
      </c>
      <c r="L418">
        <v>672</v>
      </c>
      <c r="M418" t="s">
        <v>98</v>
      </c>
      <c r="N418" t="s">
        <v>98</v>
      </c>
      <c r="O418">
        <v>440</v>
      </c>
      <c r="P418" t="s">
        <v>104</v>
      </c>
      <c r="Q418" t="s">
        <v>111</v>
      </c>
      <c r="R418">
        <v>149500</v>
      </c>
    </row>
    <row r="419" spans="1:18">
      <c r="A419">
        <v>22420</v>
      </c>
      <c r="B419" t="s">
        <v>212</v>
      </c>
      <c r="C419" t="s">
        <v>90</v>
      </c>
      <c r="D419" t="s">
        <v>92</v>
      </c>
      <c r="E419" t="s">
        <v>122</v>
      </c>
      <c r="F419">
        <v>6</v>
      </c>
      <c r="G419">
        <v>6</v>
      </c>
      <c r="H419">
        <v>1918</v>
      </c>
      <c r="I419">
        <v>1950</v>
      </c>
      <c r="J419" t="s">
        <v>119</v>
      </c>
      <c r="K419" t="s">
        <v>98</v>
      </c>
      <c r="L419">
        <v>1370</v>
      </c>
      <c r="M419" t="s">
        <v>98</v>
      </c>
      <c r="N419" t="s">
        <v>98</v>
      </c>
      <c r="O419">
        <v>864</v>
      </c>
      <c r="P419" t="s">
        <v>167</v>
      </c>
      <c r="Q419" t="s">
        <v>111</v>
      </c>
      <c r="R419">
        <v>239000</v>
      </c>
    </row>
    <row r="420" spans="1:18">
      <c r="A420">
        <v>8160</v>
      </c>
      <c r="B420" t="s">
        <v>206</v>
      </c>
      <c r="C420" t="s">
        <v>91</v>
      </c>
      <c r="D420" t="s">
        <v>92</v>
      </c>
      <c r="E420" t="s">
        <v>176</v>
      </c>
      <c r="F420">
        <v>5</v>
      </c>
      <c r="G420">
        <v>6</v>
      </c>
      <c r="H420">
        <v>1940</v>
      </c>
      <c r="I420">
        <v>1950</v>
      </c>
      <c r="J420" t="s">
        <v>98</v>
      </c>
      <c r="K420" t="s">
        <v>98</v>
      </c>
      <c r="L420">
        <v>756</v>
      </c>
      <c r="M420" t="s">
        <v>139</v>
      </c>
      <c r="N420" t="s">
        <v>98</v>
      </c>
      <c r="O420">
        <v>240</v>
      </c>
      <c r="P420" t="s">
        <v>191</v>
      </c>
      <c r="Q420" t="s">
        <v>241</v>
      </c>
      <c r="R420">
        <v>126000</v>
      </c>
    </row>
    <row r="421" spans="1:18">
      <c r="A421">
        <v>8450</v>
      </c>
      <c r="B421" t="s">
        <v>89</v>
      </c>
      <c r="C421" t="s">
        <v>91</v>
      </c>
      <c r="D421" t="s">
        <v>92</v>
      </c>
      <c r="E421" t="s">
        <v>93</v>
      </c>
      <c r="F421">
        <v>5</v>
      </c>
      <c r="G421">
        <v>6</v>
      </c>
      <c r="H421">
        <v>1968</v>
      </c>
      <c r="I421">
        <v>1968</v>
      </c>
      <c r="J421" t="s">
        <v>98</v>
      </c>
      <c r="K421" t="s">
        <v>98</v>
      </c>
      <c r="L421">
        <v>1056</v>
      </c>
      <c r="M421" t="s">
        <v>126</v>
      </c>
      <c r="N421" t="s">
        <v>98</v>
      </c>
      <c r="O421">
        <v>304</v>
      </c>
      <c r="P421" t="s">
        <v>104</v>
      </c>
      <c r="Q421" t="s">
        <v>111</v>
      </c>
      <c r="R421">
        <v>142000</v>
      </c>
    </row>
    <row r="422" spans="1:18">
      <c r="A422">
        <v>7060</v>
      </c>
      <c r="B422" t="s">
        <v>217</v>
      </c>
      <c r="C422" t="s">
        <v>91</v>
      </c>
      <c r="D422" t="s">
        <v>179</v>
      </c>
      <c r="E422" t="s">
        <v>183</v>
      </c>
      <c r="F422">
        <v>7</v>
      </c>
      <c r="G422">
        <v>5</v>
      </c>
      <c r="H422">
        <v>1997</v>
      </c>
      <c r="I422">
        <v>1998</v>
      </c>
      <c r="J422" t="s">
        <v>119</v>
      </c>
      <c r="K422" t="s">
        <v>119</v>
      </c>
      <c r="L422">
        <v>1344</v>
      </c>
      <c r="M422" t="s">
        <v>126</v>
      </c>
      <c r="N422" t="s">
        <v>98</v>
      </c>
      <c r="O422">
        <v>784</v>
      </c>
      <c r="P422" t="s">
        <v>104</v>
      </c>
      <c r="Q422" t="s">
        <v>216</v>
      </c>
      <c r="R422">
        <v>206300</v>
      </c>
    </row>
    <row r="423" spans="1:18">
      <c r="A423">
        <v>16635</v>
      </c>
      <c r="B423" t="s">
        <v>175</v>
      </c>
      <c r="C423" t="s">
        <v>91</v>
      </c>
      <c r="D423" t="s">
        <v>92</v>
      </c>
      <c r="E423" t="s">
        <v>93</v>
      </c>
      <c r="F423">
        <v>6</v>
      </c>
      <c r="G423">
        <v>7</v>
      </c>
      <c r="H423">
        <v>1977</v>
      </c>
      <c r="I423">
        <v>2000</v>
      </c>
      <c r="J423" t="s">
        <v>119</v>
      </c>
      <c r="K423" t="s">
        <v>98</v>
      </c>
      <c r="L423">
        <v>1602</v>
      </c>
      <c r="M423" t="s">
        <v>119</v>
      </c>
      <c r="N423" t="s">
        <v>119</v>
      </c>
      <c r="O423">
        <v>529</v>
      </c>
      <c r="P423" t="s">
        <v>104</v>
      </c>
      <c r="Q423" t="s">
        <v>111</v>
      </c>
      <c r="R423">
        <v>215000</v>
      </c>
    </row>
    <row r="424" spans="1:18">
      <c r="A424">
        <v>21750</v>
      </c>
      <c r="B424" t="s">
        <v>217</v>
      </c>
      <c r="C424" t="s">
        <v>182</v>
      </c>
      <c r="D424" t="s">
        <v>92</v>
      </c>
      <c r="E424" t="s">
        <v>93</v>
      </c>
      <c r="F424">
        <v>5</v>
      </c>
      <c r="G424">
        <v>5</v>
      </c>
      <c r="H424">
        <v>1954</v>
      </c>
      <c r="I424">
        <v>1954</v>
      </c>
      <c r="J424" t="s">
        <v>98</v>
      </c>
      <c r="K424" t="s">
        <v>98</v>
      </c>
      <c r="L424">
        <v>988</v>
      </c>
      <c r="M424" t="s">
        <v>126</v>
      </c>
      <c r="N424" t="s">
        <v>98</v>
      </c>
      <c r="O424">
        <v>520</v>
      </c>
      <c r="P424" t="s">
        <v>167</v>
      </c>
      <c r="Q424" t="s">
        <v>111</v>
      </c>
      <c r="R424">
        <v>113000</v>
      </c>
    </row>
    <row r="425" spans="1:18">
      <c r="A425">
        <v>9200</v>
      </c>
      <c r="B425" t="s">
        <v>162</v>
      </c>
      <c r="C425" t="s">
        <v>91</v>
      </c>
      <c r="D425" t="s">
        <v>92</v>
      </c>
      <c r="E425" t="s">
        <v>122</v>
      </c>
      <c r="F425">
        <v>8</v>
      </c>
      <c r="G425">
        <v>5</v>
      </c>
      <c r="H425">
        <v>1998</v>
      </c>
      <c r="I425">
        <v>1998</v>
      </c>
      <c r="J425" t="s">
        <v>119</v>
      </c>
      <c r="K425" t="s">
        <v>98</v>
      </c>
      <c r="L425">
        <v>1470</v>
      </c>
      <c r="M425" t="s">
        <v>119</v>
      </c>
      <c r="N425" t="s">
        <v>119</v>
      </c>
      <c r="O425">
        <v>696</v>
      </c>
      <c r="P425" t="s">
        <v>104</v>
      </c>
      <c r="Q425" t="s">
        <v>111</v>
      </c>
      <c r="R425">
        <v>315000</v>
      </c>
    </row>
    <row r="426" spans="1:18">
      <c r="A426">
        <v>9000</v>
      </c>
      <c r="B426" t="s">
        <v>89</v>
      </c>
      <c r="C426" t="s">
        <v>91</v>
      </c>
      <c r="D426" t="s">
        <v>92</v>
      </c>
      <c r="E426" t="s">
        <v>93</v>
      </c>
      <c r="F426">
        <v>6</v>
      </c>
      <c r="G426">
        <v>5</v>
      </c>
      <c r="H426">
        <v>1956</v>
      </c>
      <c r="I426">
        <v>1956</v>
      </c>
      <c r="J426" t="s">
        <v>119</v>
      </c>
      <c r="K426" t="s">
        <v>98</v>
      </c>
      <c r="L426">
        <v>1196</v>
      </c>
      <c r="M426" t="s">
        <v>119</v>
      </c>
      <c r="N426" t="s">
        <v>98</v>
      </c>
      <c r="O426">
        <v>297</v>
      </c>
      <c r="P426" t="s">
        <v>104</v>
      </c>
      <c r="Q426" t="s">
        <v>111</v>
      </c>
      <c r="R426">
        <v>139000</v>
      </c>
    </row>
    <row r="427" spans="1:18">
      <c r="A427">
        <v>3378</v>
      </c>
      <c r="B427" t="s">
        <v>188</v>
      </c>
      <c r="C427" t="s">
        <v>91</v>
      </c>
      <c r="D427" t="s">
        <v>92</v>
      </c>
      <c r="E427" t="s">
        <v>122</v>
      </c>
      <c r="F427">
        <v>7</v>
      </c>
      <c r="G427">
        <v>8</v>
      </c>
      <c r="H427">
        <v>1946</v>
      </c>
      <c r="I427">
        <v>1992</v>
      </c>
      <c r="J427" t="s">
        <v>98</v>
      </c>
      <c r="K427" t="s">
        <v>98</v>
      </c>
      <c r="L427">
        <v>651</v>
      </c>
      <c r="M427" t="s">
        <v>119</v>
      </c>
      <c r="N427" t="s">
        <v>98</v>
      </c>
      <c r="O427">
        <v>240</v>
      </c>
      <c r="P427" t="s">
        <v>191</v>
      </c>
      <c r="Q427" t="s">
        <v>111</v>
      </c>
      <c r="R427">
        <v>135000</v>
      </c>
    </row>
    <row r="428" spans="1:18">
      <c r="A428">
        <v>12800</v>
      </c>
      <c r="B428" t="s">
        <v>165</v>
      </c>
      <c r="C428" t="s">
        <v>91</v>
      </c>
      <c r="D428" t="s">
        <v>92</v>
      </c>
      <c r="E428" t="s">
        <v>158</v>
      </c>
      <c r="F428">
        <v>7</v>
      </c>
      <c r="G428">
        <v>5</v>
      </c>
      <c r="H428">
        <v>1989</v>
      </c>
      <c r="I428">
        <v>1989</v>
      </c>
      <c r="J428" t="s">
        <v>119</v>
      </c>
      <c r="K428" t="s">
        <v>98</v>
      </c>
      <c r="L428">
        <v>1518</v>
      </c>
      <c r="M428" t="s">
        <v>119</v>
      </c>
      <c r="N428" t="s">
        <v>119</v>
      </c>
      <c r="O428">
        <v>569</v>
      </c>
      <c r="P428" t="s">
        <v>104</v>
      </c>
      <c r="Q428" t="s">
        <v>111</v>
      </c>
      <c r="R428">
        <v>275000</v>
      </c>
    </row>
    <row r="429" spans="1:18">
      <c r="A429">
        <v>8593</v>
      </c>
      <c r="B429" t="s">
        <v>89</v>
      </c>
      <c r="C429" t="s">
        <v>91</v>
      </c>
      <c r="D429" t="s">
        <v>92</v>
      </c>
      <c r="E429" t="s">
        <v>93</v>
      </c>
      <c r="F429">
        <v>4</v>
      </c>
      <c r="G429">
        <v>6</v>
      </c>
      <c r="H429">
        <v>1957</v>
      </c>
      <c r="I429">
        <v>1957</v>
      </c>
      <c r="J429" t="s">
        <v>98</v>
      </c>
      <c r="K429" t="s">
        <v>98</v>
      </c>
      <c r="L429">
        <v>907</v>
      </c>
      <c r="M429" t="s">
        <v>126</v>
      </c>
      <c r="N429" t="s">
        <v>98</v>
      </c>
      <c r="O429">
        <v>352</v>
      </c>
      <c r="P429" t="s">
        <v>104</v>
      </c>
      <c r="Q429" t="s">
        <v>111</v>
      </c>
      <c r="R429">
        <v>109008</v>
      </c>
    </row>
    <row r="430" spans="1:18">
      <c r="A430">
        <v>6762</v>
      </c>
      <c r="B430" t="s">
        <v>209</v>
      </c>
      <c r="C430" t="s">
        <v>91</v>
      </c>
      <c r="D430" t="s">
        <v>92</v>
      </c>
      <c r="E430" t="s">
        <v>93</v>
      </c>
      <c r="F430">
        <v>7</v>
      </c>
      <c r="G430">
        <v>5</v>
      </c>
      <c r="H430">
        <v>2007</v>
      </c>
      <c r="I430">
        <v>2007</v>
      </c>
      <c r="J430" t="s">
        <v>119</v>
      </c>
      <c r="K430" t="s">
        <v>98</v>
      </c>
      <c r="L430">
        <v>1208</v>
      </c>
      <c r="M430" t="s">
        <v>126</v>
      </c>
      <c r="N430" t="s">
        <v>119</v>
      </c>
      <c r="O430">
        <v>628</v>
      </c>
      <c r="P430" t="s">
        <v>104</v>
      </c>
      <c r="Q430" t="s">
        <v>150</v>
      </c>
      <c r="R430">
        <v>195400</v>
      </c>
    </row>
    <row r="431" spans="1:18">
      <c r="A431">
        <v>11457</v>
      </c>
      <c r="B431" t="s">
        <v>218</v>
      </c>
      <c r="C431" t="s">
        <v>91</v>
      </c>
      <c r="D431" t="s">
        <v>92</v>
      </c>
      <c r="E431" t="s">
        <v>93</v>
      </c>
      <c r="F431">
        <v>6</v>
      </c>
      <c r="G431">
        <v>5</v>
      </c>
      <c r="H431">
        <v>1988</v>
      </c>
      <c r="I431">
        <v>1988</v>
      </c>
      <c r="J431" t="s">
        <v>119</v>
      </c>
      <c r="K431" t="s">
        <v>98</v>
      </c>
      <c r="L431">
        <v>1392</v>
      </c>
      <c r="M431" t="s">
        <v>98</v>
      </c>
      <c r="N431" t="s">
        <v>119</v>
      </c>
      <c r="O431">
        <v>576</v>
      </c>
      <c r="P431" t="s">
        <v>104</v>
      </c>
      <c r="Q431" t="s">
        <v>111</v>
      </c>
      <c r="R431">
        <v>175000</v>
      </c>
    </row>
    <row r="432" spans="1:18">
      <c r="A432">
        <v>1680</v>
      </c>
      <c r="B432" t="s">
        <v>141</v>
      </c>
      <c r="C432" t="s">
        <v>91</v>
      </c>
      <c r="D432" t="s">
        <v>142</v>
      </c>
      <c r="E432" t="s">
        <v>122</v>
      </c>
      <c r="F432">
        <v>6</v>
      </c>
      <c r="G432">
        <v>5</v>
      </c>
      <c r="H432">
        <v>1971</v>
      </c>
      <c r="I432">
        <v>1971</v>
      </c>
      <c r="J432" t="s">
        <v>98</v>
      </c>
      <c r="K432" t="s">
        <v>98</v>
      </c>
      <c r="L432">
        <v>483</v>
      </c>
      <c r="M432" t="s">
        <v>98</v>
      </c>
      <c r="N432" t="s">
        <v>98</v>
      </c>
      <c r="O432">
        <v>264</v>
      </c>
      <c r="P432" t="s">
        <v>104</v>
      </c>
      <c r="Q432" t="s">
        <v>172</v>
      </c>
      <c r="R432">
        <v>85400</v>
      </c>
    </row>
    <row r="433" spans="1:18">
      <c r="A433">
        <v>5586</v>
      </c>
      <c r="B433" t="s">
        <v>188</v>
      </c>
      <c r="C433" t="s">
        <v>90</v>
      </c>
      <c r="D433" t="s">
        <v>92</v>
      </c>
      <c r="E433" t="s">
        <v>176</v>
      </c>
      <c r="F433">
        <v>6</v>
      </c>
      <c r="G433">
        <v>7</v>
      </c>
      <c r="H433">
        <v>1920</v>
      </c>
      <c r="I433">
        <v>1998</v>
      </c>
      <c r="J433" t="s">
        <v>98</v>
      </c>
      <c r="K433" t="s">
        <v>98</v>
      </c>
      <c r="L433">
        <v>901</v>
      </c>
      <c r="M433" t="s">
        <v>119</v>
      </c>
      <c r="N433" t="s">
        <v>98</v>
      </c>
      <c r="O433">
        <v>0</v>
      </c>
      <c r="P433" t="s">
        <v>167</v>
      </c>
      <c r="Q433" t="s">
        <v>172</v>
      </c>
      <c r="R433">
        <v>79900</v>
      </c>
    </row>
    <row r="434" spans="1:18">
      <c r="A434">
        <v>1920</v>
      </c>
      <c r="B434" t="s">
        <v>141</v>
      </c>
      <c r="C434" t="s">
        <v>91</v>
      </c>
      <c r="D434" t="s">
        <v>129</v>
      </c>
      <c r="E434" t="s">
        <v>122</v>
      </c>
      <c r="F434">
        <v>5</v>
      </c>
      <c r="G434">
        <v>5</v>
      </c>
      <c r="H434">
        <v>1971</v>
      </c>
      <c r="I434">
        <v>1971</v>
      </c>
      <c r="J434" t="s">
        <v>98</v>
      </c>
      <c r="K434" t="s">
        <v>98</v>
      </c>
      <c r="L434">
        <v>765</v>
      </c>
      <c r="M434" t="s">
        <v>126</v>
      </c>
      <c r="N434" t="s">
        <v>98</v>
      </c>
      <c r="O434">
        <v>440</v>
      </c>
      <c r="P434" t="s">
        <v>104</v>
      </c>
      <c r="Q434" t="s">
        <v>111</v>
      </c>
      <c r="R434">
        <v>122500</v>
      </c>
    </row>
    <row r="435" spans="1:18">
      <c r="A435">
        <v>10839</v>
      </c>
      <c r="B435" t="s">
        <v>121</v>
      </c>
      <c r="C435" t="s">
        <v>91</v>
      </c>
      <c r="D435" t="s">
        <v>92</v>
      </c>
      <c r="E435" t="s">
        <v>122</v>
      </c>
      <c r="F435">
        <v>6</v>
      </c>
      <c r="G435">
        <v>5</v>
      </c>
      <c r="H435">
        <v>1997</v>
      </c>
      <c r="I435">
        <v>1998</v>
      </c>
      <c r="J435" t="s">
        <v>119</v>
      </c>
      <c r="K435" t="s">
        <v>98</v>
      </c>
      <c r="L435">
        <v>926</v>
      </c>
      <c r="M435" t="s">
        <v>126</v>
      </c>
      <c r="N435" t="s">
        <v>98</v>
      </c>
      <c r="O435">
        <v>470</v>
      </c>
      <c r="P435" t="s">
        <v>104</v>
      </c>
      <c r="Q435" t="s">
        <v>111</v>
      </c>
      <c r="R435">
        <v>181000</v>
      </c>
    </row>
    <row r="436" spans="1:18">
      <c r="A436">
        <v>1890</v>
      </c>
      <c r="B436" t="s">
        <v>219</v>
      </c>
      <c r="C436" t="s">
        <v>91</v>
      </c>
      <c r="D436" t="s">
        <v>142</v>
      </c>
      <c r="E436" t="s">
        <v>183</v>
      </c>
      <c r="F436">
        <v>4</v>
      </c>
      <c r="G436">
        <v>7</v>
      </c>
      <c r="H436">
        <v>1972</v>
      </c>
      <c r="I436">
        <v>1972</v>
      </c>
      <c r="J436" t="s">
        <v>119</v>
      </c>
      <c r="K436" t="s">
        <v>98</v>
      </c>
      <c r="L436">
        <v>630</v>
      </c>
      <c r="M436" t="s">
        <v>119</v>
      </c>
      <c r="N436" t="s">
        <v>98</v>
      </c>
      <c r="O436">
        <v>0</v>
      </c>
      <c r="P436" t="s">
        <v>104</v>
      </c>
      <c r="Q436" t="s">
        <v>111</v>
      </c>
      <c r="R436">
        <v>81000</v>
      </c>
    </row>
    <row r="437" spans="1:18">
      <c r="A437">
        <v>10667</v>
      </c>
      <c r="B437" t="s">
        <v>209</v>
      </c>
      <c r="C437" t="s">
        <v>151</v>
      </c>
      <c r="D437" t="s">
        <v>92</v>
      </c>
      <c r="E437" t="s">
        <v>122</v>
      </c>
      <c r="F437">
        <v>7</v>
      </c>
      <c r="G437">
        <v>6</v>
      </c>
      <c r="H437">
        <v>1996</v>
      </c>
      <c r="I437">
        <v>1996</v>
      </c>
      <c r="J437" t="s">
        <v>119</v>
      </c>
      <c r="K437" t="s">
        <v>98</v>
      </c>
      <c r="L437">
        <v>799</v>
      </c>
      <c r="M437" t="s">
        <v>126</v>
      </c>
      <c r="N437" t="s">
        <v>119</v>
      </c>
      <c r="O437">
        <v>550</v>
      </c>
      <c r="P437" t="s">
        <v>104</v>
      </c>
      <c r="Q437" t="s">
        <v>111</v>
      </c>
      <c r="R437">
        <v>212000</v>
      </c>
    </row>
    <row r="438" spans="1:18">
      <c r="A438">
        <v>4400</v>
      </c>
      <c r="B438" t="s">
        <v>188</v>
      </c>
      <c r="C438" t="s">
        <v>91</v>
      </c>
      <c r="D438" t="s">
        <v>92</v>
      </c>
      <c r="E438" t="s">
        <v>176</v>
      </c>
      <c r="F438">
        <v>6</v>
      </c>
      <c r="G438">
        <v>8</v>
      </c>
      <c r="H438">
        <v>1920</v>
      </c>
      <c r="I438">
        <v>1950</v>
      </c>
      <c r="J438" t="s">
        <v>139</v>
      </c>
      <c r="K438" t="s">
        <v>98</v>
      </c>
      <c r="L438">
        <v>648</v>
      </c>
      <c r="M438" t="s">
        <v>98</v>
      </c>
      <c r="N438" t="s">
        <v>98</v>
      </c>
      <c r="O438">
        <v>440</v>
      </c>
      <c r="P438" t="s">
        <v>104</v>
      </c>
      <c r="Q438" t="s">
        <v>111</v>
      </c>
      <c r="R438">
        <v>116000</v>
      </c>
    </row>
    <row r="439" spans="1:18">
      <c r="A439">
        <v>6000</v>
      </c>
      <c r="B439" t="s">
        <v>197</v>
      </c>
      <c r="C439" t="s">
        <v>91</v>
      </c>
      <c r="D439" t="s">
        <v>92</v>
      </c>
      <c r="E439" t="s">
        <v>238</v>
      </c>
      <c r="F439">
        <v>6</v>
      </c>
      <c r="G439">
        <v>7</v>
      </c>
      <c r="H439">
        <v>1926</v>
      </c>
      <c r="I439">
        <v>2004</v>
      </c>
      <c r="J439" t="s">
        <v>98</v>
      </c>
      <c r="K439" t="s">
        <v>98</v>
      </c>
      <c r="L439">
        <v>884</v>
      </c>
      <c r="M439" t="s">
        <v>119</v>
      </c>
      <c r="N439" t="s">
        <v>98</v>
      </c>
      <c r="O439">
        <v>180</v>
      </c>
      <c r="P439" t="s">
        <v>104</v>
      </c>
      <c r="Q439" t="s">
        <v>111</v>
      </c>
      <c r="R439">
        <v>119000</v>
      </c>
    </row>
    <row r="440" spans="1:18">
      <c r="A440">
        <v>4280</v>
      </c>
      <c r="B440" t="s">
        <v>212</v>
      </c>
      <c r="C440" t="s">
        <v>91</v>
      </c>
      <c r="D440" t="s">
        <v>92</v>
      </c>
      <c r="E440" t="s">
        <v>93</v>
      </c>
      <c r="F440">
        <v>5</v>
      </c>
      <c r="G440">
        <v>6</v>
      </c>
      <c r="H440">
        <v>1913</v>
      </c>
      <c r="I440">
        <v>2002</v>
      </c>
      <c r="J440" t="s">
        <v>98</v>
      </c>
      <c r="K440" t="s">
        <v>98</v>
      </c>
      <c r="L440">
        <v>440</v>
      </c>
      <c r="M440" t="s">
        <v>98</v>
      </c>
      <c r="N440" t="s">
        <v>119</v>
      </c>
      <c r="O440">
        <v>352</v>
      </c>
      <c r="P440" t="s">
        <v>191</v>
      </c>
      <c r="Q440" t="s">
        <v>111</v>
      </c>
      <c r="R440">
        <v>90350</v>
      </c>
    </row>
    <row r="441" spans="1:18">
      <c r="A441">
        <v>12354</v>
      </c>
      <c r="B441" t="s">
        <v>206</v>
      </c>
      <c r="C441" t="s">
        <v>91</v>
      </c>
      <c r="D441" t="s">
        <v>92</v>
      </c>
      <c r="E441" t="s">
        <v>176</v>
      </c>
      <c r="F441">
        <v>6</v>
      </c>
      <c r="G441">
        <v>8</v>
      </c>
      <c r="H441">
        <v>1920</v>
      </c>
      <c r="I441">
        <v>2000</v>
      </c>
      <c r="J441" t="s">
        <v>98</v>
      </c>
      <c r="K441" t="s">
        <v>139</v>
      </c>
      <c r="L441">
        <v>684</v>
      </c>
      <c r="M441" t="s">
        <v>119</v>
      </c>
      <c r="N441" t="s">
        <v>119</v>
      </c>
      <c r="O441">
        <v>528</v>
      </c>
      <c r="P441" t="s">
        <v>104</v>
      </c>
      <c r="Q441" t="s">
        <v>111</v>
      </c>
      <c r="R441">
        <v>110000</v>
      </c>
    </row>
    <row r="442" spans="1:18">
      <c r="A442">
        <v>15431</v>
      </c>
      <c r="B442" t="s">
        <v>147</v>
      </c>
      <c r="C442" t="s">
        <v>91</v>
      </c>
      <c r="D442" t="s">
        <v>92</v>
      </c>
      <c r="E442" t="s">
        <v>93</v>
      </c>
      <c r="F442">
        <v>10</v>
      </c>
      <c r="G442">
        <v>5</v>
      </c>
      <c r="H442">
        <v>2008</v>
      </c>
      <c r="I442">
        <v>2008</v>
      </c>
      <c r="J442" t="s">
        <v>126</v>
      </c>
      <c r="K442" t="s">
        <v>98</v>
      </c>
      <c r="L442">
        <v>3094</v>
      </c>
      <c r="M442" t="s">
        <v>126</v>
      </c>
      <c r="N442" t="s">
        <v>126</v>
      </c>
      <c r="O442">
        <v>672</v>
      </c>
      <c r="P442" t="s">
        <v>104</v>
      </c>
      <c r="Q442" t="s">
        <v>111</v>
      </c>
      <c r="R442">
        <v>555000</v>
      </c>
    </row>
    <row r="443" spans="1:18">
      <c r="A443">
        <v>12108</v>
      </c>
      <c r="B443" t="s">
        <v>206</v>
      </c>
      <c r="C443" t="s">
        <v>91</v>
      </c>
      <c r="D443" t="s">
        <v>179</v>
      </c>
      <c r="E443" t="s">
        <v>93</v>
      </c>
      <c r="F443">
        <v>4</v>
      </c>
      <c r="G443">
        <v>4</v>
      </c>
      <c r="H443">
        <v>1955</v>
      </c>
      <c r="I443">
        <v>1955</v>
      </c>
      <c r="J443" t="s">
        <v>98</v>
      </c>
      <c r="K443" t="s">
        <v>98</v>
      </c>
      <c r="L443">
        <v>1440</v>
      </c>
      <c r="M443" t="s">
        <v>98</v>
      </c>
      <c r="N443" t="s">
        <v>139</v>
      </c>
      <c r="O443">
        <v>0</v>
      </c>
      <c r="P443" t="s">
        <v>104</v>
      </c>
      <c r="Q443" t="s">
        <v>111</v>
      </c>
      <c r="R443">
        <v>118000</v>
      </c>
    </row>
    <row r="444" spans="1:18">
      <c r="A444">
        <v>6240</v>
      </c>
      <c r="B444" t="s">
        <v>197</v>
      </c>
      <c r="C444" t="s">
        <v>91</v>
      </c>
      <c r="D444" t="s">
        <v>92</v>
      </c>
      <c r="E444" t="s">
        <v>176</v>
      </c>
      <c r="F444">
        <v>5</v>
      </c>
      <c r="G444">
        <v>7</v>
      </c>
      <c r="H444">
        <v>1930</v>
      </c>
      <c r="I444">
        <v>1992</v>
      </c>
      <c r="J444" t="s">
        <v>98</v>
      </c>
      <c r="K444" t="s">
        <v>98</v>
      </c>
      <c r="L444">
        <v>1078</v>
      </c>
      <c r="M444" t="s">
        <v>98</v>
      </c>
      <c r="N444" t="s">
        <v>98</v>
      </c>
      <c r="O444">
        <v>360</v>
      </c>
      <c r="P444" t="s">
        <v>191</v>
      </c>
      <c r="Q444" t="s">
        <v>111</v>
      </c>
      <c r="R444">
        <v>162900</v>
      </c>
    </row>
    <row r="445" spans="1:18">
      <c r="A445">
        <v>3922</v>
      </c>
      <c r="B445" t="s">
        <v>156</v>
      </c>
      <c r="C445" t="s">
        <v>91</v>
      </c>
      <c r="D445" t="s">
        <v>129</v>
      </c>
      <c r="E445" t="s">
        <v>93</v>
      </c>
      <c r="F445">
        <v>7</v>
      </c>
      <c r="G445">
        <v>5</v>
      </c>
      <c r="H445">
        <v>2006</v>
      </c>
      <c r="I445">
        <v>2007</v>
      </c>
      <c r="J445" t="s">
        <v>126</v>
      </c>
      <c r="K445" t="s">
        <v>98</v>
      </c>
      <c r="L445">
        <v>1258</v>
      </c>
      <c r="M445" t="s">
        <v>126</v>
      </c>
      <c r="N445" t="s">
        <v>119</v>
      </c>
      <c r="O445">
        <v>648</v>
      </c>
      <c r="P445" t="s">
        <v>104</v>
      </c>
      <c r="Q445" t="s">
        <v>150</v>
      </c>
      <c r="R445">
        <v>172500</v>
      </c>
    </row>
    <row r="446" spans="1:18">
      <c r="A446">
        <v>8750</v>
      </c>
      <c r="B446" t="s">
        <v>209</v>
      </c>
      <c r="C446" t="s">
        <v>91</v>
      </c>
      <c r="D446" t="s">
        <v>92</v>
      </c>
      <c r="E446" t="s">
        <v>122</v>
      </c>
      <c r="F446">
        <v>7</v>
      </c>
      <c r="G446">
        <v>5</v>
      </c>
      <c r="H446">
        <v>1994</v>
      </c>
      <c r="I446">
        <v>1995</v>
      </c>
      <c r="J446" t="s">
        <v>119</v>
      </c>
      <c r="K446" t="s">
        <v>98</v>
      </c>
      <c r="L446">
        <v>915</v>
      </c>
      <c r="M446" t="s">
        <v>126</v>
      </c>
      <c r="N446" t="s">
        <v>119</v>
      </c>
      <c r="O446">
        <v>493</v>
      </c>
      <c r="P446" t="s">
        <v>104</v>
      </c>
      <c r="Q446" t="s">
        <v>111</v>
      </c>
      <c r="R446">
        <v>210000</v>
      </c>
    </row>
    <row r="447" spans="1:18">
      <c r="A447">
        <v>9855</v>
      </c>
      <c r="B447" t="s">
        <v>206</v>
      </c>
      <c r="C447" t="s">
        <v>91</v>
      </c>
      <c r="D447" t="s">
        <v>92</v>
      </c>
      <c r="E447" t="s">
        <v>93</v>
      </c>
      <c r="F447">
        <v>6</v>
      </c>
      <c r="G447">
        <v>5</v>
      </c>
      <c r="H447">
        <v>1956</v>
      </c>
      <c r="I447">
        <v>1956</v>
      </c>
      <c r="J447" t="s">
        <v>98</v>
      </c>
      <c r="K447" t="s">
        <v>98</v>
      </c>
      <c r="L447">
        <v>1436</v>
      </c>
      <c r="M447" t="s">
        <v>139</v>
      </c>
      <c r="N447" t="s">
        <v>98</v>
      </c>
      <c r="O447">
        <v>480</v>
      </c>
      <c r="P447" t="s">
        <v>104</v>
      </c>
      <c r="Q447" t="s">
        <v>111</v>
      </c>
      <c r="R447">
        <v>127500</v>
      </c>
    </row>
    <row r="448" spans="1:18">
      <c r="A448">
        <v>16492</v>
      </c>
      <c r="B448" t="s">
        <v>89</v>
      </c>
      <c r="C448" t="s">
        <v>221</v>
      </c>
      <c r="D448" t="s">
        <v>92</v>
      </c>
      <c r="E448" t="s">
        <v>93</v>
      </c>
      <c r="F448">
        <v>6</v>
      </c>
      <c r="G448">
        <v>6</v>
      </c>
      <c r="H448">
        <v>1966</v>
      </c>
      <c r="I448">
        <v>2002</v>
      </c>
      <c r="J448" t="s">
        <v>98</v>
      </c>
      <c r="K448" t="s">
        <v>98</v>
      </c>
      <c r="L448">
        <v>1517</v>
      </c>
      <c r="M448" t="s">
        <v>126</v>
      </c>
      <c r="N448" t="s">
        <v>119</v>
      </c>
      <c r="O448">
        <v>578</v>
      </c>
      <c r="P448" t="s">
        <v>104</v>
      </c>
      <c r="Q448" t="s">
        <v>111</v>
      </c>
      <c r="R448">
        <v>190000</v>
      </c>
    </row>
    <row r="449" spans="1:18">
      <c r="A449">
        <v>11214</v>
      </c>
      <c r="B449" t="s">
        <v>121</v>
      </c>
      <c r="C449" t="s">
        <v>91</v>
      </c>
      <c r="D449" t="s">
        <v>92</v>
      </c>
      <c r="E449" t="s">
        <v>122</v>
      </c>
      <c r="F449">
        <v>7</v>
      </c>
      <c r="G449">
        <v>5</v>
      </c>
      <c r="H449">
        <v>1998</v>
      </c>
      <c r="I449">
        <v>1999</v>
      </c>
      <c r="J449" t="s">
        <v>119</v>
      </c>
      <c r="K449" t="s">
        <v>98</v>
      </c>
      <c r="L449">
        <v>930</v>
      </c>
      <c r="M449" t="s">
        <v>119</v>
      </c>
      <c r="N449" t="s">
        <v>119</v>
      </c>
      <c r="O449">
        <v>431</v>
      </c>
      <c r="P449" t="s">
        <v>104</v>
      </c>
      <c r="Q449" t="s">
        <v>111</v>
      </c>
      <c r="R449">
        <v>199900</v>
      </c>
    </row>
    <row r="450" spans="1:18">
      <c r="A450">
        <v>8600</v>
      </c>
      <c r="B450" t="s">
        <v>214</v>
      </c>
      <c r="C450" t="s">
        <v>91</v>
      </c>
      <c r="D450" t="s">
        <v>92</v>
      </c>
      <c r="E450" t="s">
        <v>176</v>
      </c>
      <c r="F450">
        <v>6</v>
      </c>
      <c r="G450">
        <v>6</v>
      </c>
      <c r="H450">
        <v>1937</v>
      </c>
      <c r="I450">
        <v>1950</v>
      </c>
      <c r="J450" t="s">
        <v>98</v>
      </c>
      <c r="K450" t="s">
        <v>98</v>
      </c>
      <c r="L450">
        <v>780</v>
      </c>
      <c r="M450" t="s">
        <v>98</v>
      </c>
      <c r="N450" t="s">
        <v>98</v>
      </c>
      <c r="O450">
        <v>198</v>
      </c>
      <c r="P450" t="s">
        <v>167</v>
      </c>
      <c r="Q450" t="s">
        <v>111</v>
      </c>
      <c r="R450">
        <v>119500</v>
      </c>
    </row>
    <row r="451" spans="1:18">
      <c r="A451">
        <v>6000</v>
      </c>
      <c r="B451" t="s">
        <v>188</v>
      </c>
      <c r="C451" t="s">
        <v>91</v>
      </c>
      <c r="D451" t="s">
        <v>92</v>
      </c>
      <c r="E451" t="s">
        <v>176</v>
      </c>
      <c r="F451">
        <v>3</v>
      </c>
      <c r="G451">
        <v>7</v>
      </c>
      <c r="H451">
        <v>1948</v>
      </c>
      <c r="I451">
        <v>2002</v>
      </c>
      <c r="J451" t="s">
        <v>98</v>
      </c>
      <c r="K451" t="s">
        <v>98</v>
      </c>
      <c r="L451">
        <v>649</v>
      </c>
      <c r="M451" t="s">
        <v>126</v>
      </c>
      <c r="N451" t="s">
        <v>98</v>
      </c>
      <c r="O451">
        <v>308</v>
      </c>
      <c r="P451" t="s">
        <v>104</v>
      </c>
      <c r="Q451" t="s">
        <v>111</v>
      </c>
      <c r="R451">
        <v>120000</v>
      </c>
    </row>
    <row r="452" spans="1:18">
      <c r="A452">
        <v>5684</v>
      </c>
      <c r="B452" t="s">
        <v>188</v>
      </c>
      <c r="C452" t="s">
        <v>91</v>
      </c>
      <c r="D452" t="s">
        <v>92</v>
      </c>
      <c r="E452" t="s">
        <v>93</v>
      </c>
      <c r="F452">
        <v>6</v>
      </c>
      <c r="G452">
        <v>8</v>
      </c>
      <c r="H452">
        <v>1930</v>
      </c>
      <c r="I452">
        <v>2005</v>
      </c>
      <c r="J452" t="s">
        <v>98</v>
      </c>
      <c r="K452" t="s">
        <v>98</v>
      </c>
      <c r="L452">
        <v>813</v>
      </c>
      <c r="M452" t="s">
        <v>126</v>
      </c>
      <c r="N452" t="s">
        <v>119</v>
      </c>
      <c r="O452">
        <v>270</v>
      </c>
      <c r="P452" t="s">
        <v>167</v>
      </c>
      <c r="Q452" t="s">
        <v>111</v>
      </c>
      <c r="R452">
        <v>110000</v>
      </c>
    </row>
    <row r="453" spans="1:18">
      <c r="A453">
        <v>70761</v>
      </c>
      <c r="B453" t="s">
        <v>199</v>
      </c>
      <c r="C453" t="s">
        <v>91</v>
      </c>
      <c r="D453" t="s">
        <v>92</v>
      </c>
      <c r="E453" t="s">
        <v>93</v>
      </c>
      <c r="F453">
        <v>7</v>
      </c>
      <c r="G453">
        <v>5</v>
      </c>
      <c r="H453">
        <v>1975</v>
      </c>
      <c r="I453">
        <v>1975</v>
      </c>
      <c r="J453" t="s">
        <v>119</v>
      </c>
      <c r="K453" t="s">
        <v>98</v>
      </c>
      <c r="L453">
        <v>1533</v>
      </c>
      <c r="M453" t="s">
        <v>98</v>
      </c>
      <c r="N453" t="s">
        <v>119</v>
      </c>
      <c r="O453">
        <v>576</v>
      </c>
      <c r="P453" t="s">
        <v>104</v>
      </c>
      <c r="Q453" t="s">
        <v>111</v>
      </c>
      <c r="R453">
        <v>280000</v>
      </c>
    </row>
    <row r="454" spans="1:18">
      <c r="A454">
        <v>9303</v>
      </c>
      <c r="B454" t="s">
        <v>218</v>
      </c>
      <c r="C454" t="s">
        <v>91</v>
      </c>
      <c r="D454" t="s">
        <v>92</v>
      </c>
      <c r="E454" t="s">
        <v>122</v>
      </c>
      <c r="F454">
        <v>6</v>
      </c>
      <c r="G454">
        <v>5</v>
      </c>
      <c r="H454">
        <v>1996</v>
      </c>
      <c r="I454">
        <v>1997</v>
      </c>
      <c r="J454" t="s">
        <v>126</v>
      </c>
      <c r="K454" t="s">
        <v>98</v>
      </c>
      <c r="L454">
        <v>872</v>
      </c>
      <c r="M454" t="s">
        <v>126</v>
      </c>
      <c r="N454" t="s">
        <v>98</v>
      </c>
      <c r="O454">
        <v>422</v>
      </c>
      <c r="P454" t="s">
        <v>104</v>
      </c>
      <c r="Q454" t="s">
        <v>111</v>
      </c>
      <c r="R454">
        <v>204000</v>
      </c>
    </row>
    <row r="455" spans="1:18">
      <c r="A455">
        <v>9000</v>
      </c>
      <c r="B455" t="s">
        <v>163</v>
      </c>
      <c r="C455" t="s">
        <v>91</v>
      </c>
      <c r="D455" t="s">
        <v>92</v>
      </c>
      <c r="E455" t="s">
        <v>122</v>
      </c>
      <c r="F455">
        <v>8</v>
      </c>
      <c r="G455">
        <v>5</v>
      </c>
      <c r="H455">
        <v>2008</v>
      </c>
      <c r="I455">
        <v>2008</v>
      </c>
      <c r="J455" t="s">
        <v>119</v>
      </c>
      <c r="K455" t="s">
        <v>98</v>
      </c>
      <c r="L455">
        <v>768</v>
      </c>
      <c r="M455" t="s">
        <v>126</v>
      </c>
      <c r="N455" t="s">
        <v>119</v>
      </c>
      <c r="O455">
        <v>676</v>
      </c>
      <c r="P455" t="s">
        <v>104</v>
      </c>
      <c r="Q455" t="s">
        <v>111</v>
      </c>
      <c r="R455">
        <v>210000</v>
      </c>
    </row>
    <row r="456" spans="1:18">
      <c r="A456">
        <v>9297</v>
      </c>
      <c r="B456" t="s">
        <v>217</v>
      </c>
      <c r="C456" t="s">
        <v>91</v>
      </c>
      <c r="D456" t="s">
        <v>179</v>
      </c>
      <c r="E456" t="s">
        <v>93</v>
      </c>
      <c r="F456">
        <v>5</v>
      </c>
      <c r="G456">
        <v>5</v>
      </c>
      <c r="H456">
        <v>1976</v>
      </c>
      <c r="I456">
        <v>1976</v>
      </c>
      <c r="J456" t="s">
        <v>98</v>
      </c>
      <c r="K456" t="s">
        <v>98</v>
      </c>
      <c r="L456">
        <v>1728</v>
      </c>
      <c r="M456" t="s">
        <v>98</v>
      </c>
      <c r="N456" t="s">
        <v>98</v>
      </c>
      <c r="O456">
        <v>560</v>
      </c>
      <c r="P456" t="s">
        <v>104</v>
      </c>
      <c r="Q456" t="s">
        <v>178</v>
      </c>
      <c r="R456">
        <v>188000</v>
      </c>
    </row>
    <row r="457" spans="1:18">
      <c r="A457">
        <v>9600</v>
      </c>
      <c r="B457" t="s">
        <v>175</v>
      </c>
      <c r="C457" t="s">
        <v>91</v>
      </c>
      <c r="D457" t="s">
        <v>92</v>
      </c>
      <c r="E457" t="s">
        <v>93</v>
      </c>
      <c r="F457">
        <v>7</v>
      </c>
      <c r="G457">
        <v>6</v>
      </c>
      <c r="H457">
        <v>1973</v>
      </c>
      <c r="I457">
        <v>1973</v>
      </c>
      <c r="J457" t="s">
        <v>98</v>
      </c>
      <c r="K457" t="s">
        <v>98</v>
      </c>
      <c r="L457">
        <v>1242</v>
      </c>
      <c r="M457" t="s">
        <v>139</v>
      </c>
      <c r="N457" t="s">
        <v>98</v>
      </c>
      <c r="O457">
        <v>528</v>
      </c>
      <c r="P457" t="s">
        <v>104</v>
      </c>
      <c r="Q457" t="s">
        <v>111</v>
      </c>
      <c r="R457">
        <v>175500</v>
      </c>
    </row>
    <row r="458" spans="1:18">
      <c r="A458">
        <v>4571</v>
      </c>
      <c r="B458" t="s">
        <v>188</v>
      </c>
      <c r="C458" t="s">
        <v>91</v>
      </c>
      <c r="D458" t="s">
        <v>92</v>
      </c>
      <c r="E458" t="s">
        <v>122</v>
      </c>
      <c r="F458">
        <v>5</v>
      </c>
      <c r="G458">
        <v>5</v>
      </c>
      <c r="H458">
        <v>1916</v>
      </c>
      <c r="I458">
        <v>1950</v>
      </c>
      <c r="J458" t="s">
        <v>98</v>
      </c>
      <c r="K458" t="s">
        <v>98</v>
      </c>
      <c r="L458">
        <v>624</v>
      </c>
      <c r="M458" t="s">
        <v>139</v>
      </c>
      <c r="N458" t="s">
        <v>98</v>
      </c>
      <c r="O458">
        <v>513</v>
      </c>
      <c r="P458" t="s">
        <v>104</v>
      </c>
      <c r="Q458" t="s">
        <v>172</v>
      </c>
      <c r="R458">
        <v>98000</v>
      </c>
    </row>
    <row r="459" spans="1:18">
      <c r="A459">
        <v>53227</v>
      </c>
      <c r="B459" t="s">
        <v>199</v>
      </c>
      <c r="C459" t="s">
        <v>91</v>
      </c>
      <c r="D459" t="s">
        <v>92</v>
      </c>
      <c r="E459" t="s">
        <v>93</v>
      </c>
      <c r="F459">
        <v>4</v>
      </c>
      <c r="G459">
        <v>6</v>
      </c>
      <c r="H459">
        <v>1954</v>
      </c>
      <c r="I459">
        <v>1994</v>
      </c>
      <c r="J459" t="s">
        <v>119</v>
      </c>
      <c r="K459" t="s">
        <v>98</v>
      </c>
      <c r="L459">
        <v>1364</v>
      </c>
      <c r="M459" t="s">
        <v>126</v>
      </c>
      <c r="N459" t="s">
        <v>119</v>
      </c>
      <c r="O459">
        <v>529</v>
      </c>
      <c r="P459" t="s">
        <v>104</v>
      </c>
      <c r="Q459" t="s">
        <v>111</v>
      </c>
      <c r="R459">
        <v>256000</v>
      </c>
    </row>
    <row r="460" spans="1:18">
      <c r="A460">
        <v>5100</v>
      </c>
      <c r="B460" t="s">
        <v>188</v>
      </c>
      <c r="C460" t="s">
        <v>91</v>
      </c>
      <c r="D460" t="s">
        <v>92</v>
      </c>
      <c r="E460" t="s">
        <v>122</v>
      </c>
      <c r="F460">
        <v>8</v>
      </c>
      <c r="G460">
        <v>7</v>
      </c>
      <c r="H460">
        <v>1925</v>
      </c>
      <c r="I460">
        <v>1996</v>
      </c>
      <c r="J460" t="s">
        <v>98</v>
      </c>
      <c r="K460" t="s">
        <v>98</v>
      </c>
      <c r="L460">
        <v>588</v>
      </c>
      <c r="M460" t="s">
        <v>139</v>
      </c>
      <c r="N460" t="s">
        <v>119</v>
      </c>
      <c r="O460">
        <v>228</v>
      </c>
      <c r="P460" t="s">
        <v>104</v>
      </c>
      <c r="Q460" t="s">
        <v>111</v>
      </c>
      <c r="R460">
        <v>161000</v>
      </c>
    </row>
    <row r="461" spans="1:18">
      <c r="A461">
        <v>7015</v>
      </c>
      <c r="B461" t="s">
        <v>197</v>
      </c>
      <c r="C461" t="s">
        <v>91</v>
      </c>
      <c r="D461" t="s">
        <v>92</v>
      </c>
      <c r="E461" t="s">
        <v>176</v>
      </c>
      <c r="F461">
        <v>5</v>
      </c>
      <c r="G461">
        <v>4</v>
      </c>
      <c r="H461">
        <v>1950</v>
      </c>
      <c r="I461">
        <v>1950</v>
      </c>
      <c r="J461" t="s">
        <v>98</v>
      </c>
      <c r="K461" t="s">
        <v>98</v>
      </c>
      <c r="L461">
        <v>709</v>
      </c>
      <c r="M461" t="s">
        <v>98</v>
      </c>
      <c r="N461" t="s">
        <v>119</v>
      </c>
      <c r="O461">
        <v>352</v>
      </c>
      <c r="P461" t="s">
        <v>104</v>
      </c>
      <c r="Q461" t="s">
        <v>111</v>
      </c>
      <c r="R461">
        <v>110000</v>
      </c>
    </row>
    <row r="462" spans="1:18">
      <c r="A462">
        <v>8004</v>
      </c>
      <c r="B462" t="s">
        <v>163</v>
      </c>
      <c r="C462" t="s">
        <v>225</v>
      </c>
      <c r="D462" t="s">
        <v>92</v>
      </c>
      <c r="E462" t="s">
        <v>122</v>
      </c>
      <c r="F462">
        <v>8</v>
      </c>
      <c r="G462">
        <v>5</v>
      </c>
      <c r="H462">
        <v>2009</v>
      </c>
      <c r="I462">
        <v>2009</v>
      </c>
      <c r="J462" t="s">
        <v>119</v>
      </c>
      <c r="K462" t="s">
        <v>98</v>
      </c>
      <c r="L462">
        <v>832</v>
      </c>
      <c r="M462" t="s">
        <v>126</v>
      </c>
      <c r="N462" t="s">
        <v>98</v>
      </c>
      <c r="O462">
        <v>552</v>
      </c>
      <c r="P462" t="s">
        <v>104</v>
      </c>
      <c r="Q462" t="s">
        <v>150</v>
      </c>
      <c r="R462">
        <v>263435</v>
      </c>
    </row>
    <row r="463" spans="1:18">
      <c r="A463">
        <v>7200</v>
      </c>
      <c r="B463" t="s">
        <v>200</v>
      </c>
      <c r="C463" t="s">
        <v>90</v>
      </c>
      <c r="D463" t="s">
        <v>92</v>
      </c>
      <c r="E463" t="s">
        <v>122</v>
      </c>
      <c r="F463">
        <v>7</v>
      </c>
      <c r="G463">
        <v>9</v>
      </c>
      <c r="H463">
        <v>1936</v>
      </c>
      <c r="I463">
        <v>2007</v>
      </c>
      <c r="J463" t="s">
        <v>119</v>
      </c>
      <c r="K463" t="s">
        <v>119</v>
      </c>
      <c r="L463">
        <v>560</v>
      </c>
      <c r="M463" t="s">
        <v>126</v>
      </c>
      <c r="N463" t="s">
        <v>119</v>
      </c>
      <c r="O463">
        <v>576</v>
      </c>
      <c r="P463" t="s">
        <v>104</v>
      </c>
      <c r="Q463" t="s">
        <v>111</v>
      </c>
      <c r="R463">
        <v>155000</v>
      </c>
    </row>
    <row r="464" spans="1:18">
      <c r="A464">
        <v>8281</v>
      </c>
      <c r="B464" t="s">
        <v>169</v>
      </c>
      <c r="C464" t="s">
        <v>91</v>
      </c>
      <c r="D464" t="s">
        <v>92</v>
      </c>
      <c r="E464" t="s">
        <v>93</v>
      </c>
      <c r="F464">
        <v>5</v>
      </c>
      <c r="G464">
        <v>5</v>
      </c>
      <c r="H464">
        <v>1965</v>
      </c>
      <c r="I464">
        <v>1965</v>
      </c>
      <c r="J464" t="s">
        <v>98</v>
      </c>
      <c r="K464" t="s">
        <v>98</v>
      </c>
      <c r="L464">
        <v>864</v>
      </c>
      <c r="M464" t="s">
        <v>119</v>
      </c>
      <c r="N464" t="s">
        <v>98</v>
      </c>
      <c r="O464">
        <v>360</v>
      </c>
      <c r="P464" t="s">
        <v>104</v>
      </c>
      <c r="Q464" t="s">
        <v>111</v>
      </c>
      <c r="R464">
        <v>62383</v>
      </c>
    </row>
    <row r="465" spans="1:18">
      <c r="A465">
        <v>11988</v>
      </c>
      <c r="B465" t="s">
        <v>212</v>
      </c>
      <c r="C465" t="s">
        <v>91</v>
      </c>
      <c r="D465" t="s">
        <v>92</v>
      </c>
      <c r="E465" t="s">
        <v>122</v>
      </c>
      <c r="F465">
        <v>6</v>
      </c>
      <c r="G465">
        <v>7</v>
      </c>
      <c r="H465">
        <v>1934</v>
      </c>
      <c r="I465">
        <v>1995</v>
      </c>
      <c r="J465" t="s">
        <v>98</v>
      </c>
      <c r="K465" t="s">
        <v>98</v>
      </c>
      <c r="L465">
        <v>715</v>
      </c>
      <c r="M465" t="s">
        <v>139</v>
      </c>
      <c r="N465" t="s">
        <v>98</v>
      </c>
      <c r="O465">
        <v>240</v>
      </c>
      <c r="P465" t="s">
        <v>104</v>
      </c>
      <c r="Q465" t="s">
        <v>111</v>
      </c>
      <c r="R465">
        <v>188700</v>
      </c>
    </row>
    <row r="466" spans="1:18">
      <c r="A466">
        <v>8430</v>
      </c>
      <c r="B466" t="s">
        <v>209</v>
      </c>
      <c r="C466" t="s">
        <v>91</v>
      </c>
      <c r="D466" t="s">
        <v>92</v>
      </c>
      <c r="E466" t="s">
        <v>93</v>
      </c>
      <c r="F466">
        <v>5</v>
      </c>
      <c r="G466">
        <v>5</v>
      </c>
      <c r="H466">
        <v>1978</v>
      </c>
      <c r="I466">
        <v>1978</v>
      </c>
      <c r="J466" t="s">
        <v>119</v>
      </c>
      <c r="K466" t="s">
        <v>98</v>
      </c>
      <c r="L466">
        <v>1040</v>
      </c>
      <c r="M466" t="s">
        <v>98</v>
      </c>
      <c r="N466" t="s">
        <v>98</v>
      </c>
      <c r="O466">
        <v>0</v>
      </c>
      <c r="P466" t="s">
        <v>104</v>
      </c>
      <c r="Q466" t="s">
        <v>111</v>
      </c>
      <c r="R466">
        <v>124000</v>
      </c>
    </row>
    <row r="467" spans="1:18">
      <c r="A467">
        <v>3072</v>
      </c>
      <c r="B467" t="s">
        <v>156</v>
      </c>
      <c r="C467" t="s">
        <v>91</v>
      </c>
      <c r="D467" t="s">
        <v>129</v>
      </c>
      <c r="E467" t="s">
        <v>93</v>
      </c>
      <c r="F467">
        <v>7</v>
      </c>
      <c r="G467">
        <v>5</v>
      </c>
      <c r="H467">
        <v>2004</v>
      </c>
      <c r="I467">
        <v>2004</v>
      </c>
      <c r="J467" t="s">
        <v>119</v>
      </c>
      <c r="K467" t="s">
        <v>98</v>
      </c>
      <c r="L467">
        <v>1375</v>
      </c>
      <c r="M467" t="s">
        <v>126</v>
      </c>
      <c r="N467" t="s">
        <v>119</v>
      </c>
      <c r="O467">
        <v>398</v>
      </c>
      <c r="P467" t="s">
        <v>104</v>
      </c>
      <c r="Q467" t="s">
        <v>111</v>
      </c>
      <c r="R467">
        <v>178740</v>
      </c>
    </row>
    <row r="468" spans="1:18">
      <c r="A468">
        <v>10628</v>
      </c>
      <c r="B468" t="s">
        <v>89</v>
      </c>
      <c r="C468" t="s">
        <v>91</v>
      </c>
      <c r="D468" t="s">
        <v>92</v>
      </c>
      <c r="E468" t="s">
        <v>93</v>
      </c>
      <c r="F468">
        <v>7</v>
      </c>
      <c r="G468">
        <v>5</v>
      </c>
      <c r="H468">
        <v>1970</v>
      </c>
      <c r="I468">
        <v>1970</v>
      </c>
      <c r="J468" t="s">
        <v>98</v>
      </c>
      <c r="K468" t="s">
        <v>119</v>
      </c>
      <c r="L468">
        <v>1277</v>
      </c>
      <c r="M468" t="s">
        <v>98</v>
      </c>
      <c r="N468" t="s">
        <v>98</v>
      </c>
      <c r="O468">
        <v>526</v>
      </c>
      <c r="P468" t="s">
        <v>104</v>
      </c>
      <c r="Q468" t="s">
        <v>111</v>
      </c>
      <c r="R468">
        <v>167000</v>
      </c>
    </row>
    <row r="469" spans="1:18">
      <c r="A469">
        <v>9480</v>
      </c>
      <c r="B469" t="s">
        <v>89</v>
      </c>
      <c r="C469" t="s">
        <v>182</v>
      </c>
      <c r="D469" t="s">
        <v>92</v>
      </c>
      <c r="E469" t="s">
        <v>122</v>
      </c>
      <c r="F469">
        <v>5</v>
      </c>
      <c r="G469">
        <v>7</v>
      </c>
      <c r="H469">
        <v>1942</v>
      </c>
      <c r="I469">
        <v>1995</v>
      </c>
      <c r="J469" t="s">
        <v>98</v>
      </c>
      <c r="K469" t="s">
        <v>98</v>
      </c>
      <c r="L469">
        <v>728</v>
      </c>
      <c r="M469" t="s">
        <v>126</v>
      </c>
      <c r="N469" t="s">
        <v>119</v>
      </c>
      <c r="O469">
        <v>312</v>
      </c>
      <c r="P469" t="s">
        <v>104</v>
      </c>
      <c r="Q469" t="s">
        <v>111</v>
      </c>
      <c r="R469">
        <v>146500</v>
      </c>
    </row>
    <row r="470" spans="1:18">
      <c r="A470">
        <v>11428</v>
      </c>
      <c r="B470" t="s">
        <v>147</v>
      </c>
      <c r="C470" t="s">
        <v>91</v>
      </c>
      <c r="D470" t="s">
        <v>92</v>
      </c>
      <c r="E470" t="s">
        <v>93</v>
      </c>
      <c r="F470">
        <v>8</v>
      </c>
      <c r="G470">
        <v>5</v>
      </c>
      <c r="H470">
        <v>2006</v>
      </c>
      <c r="I470">
        <v>2006</v>
      </c>
      <c r="J470" t="s">
        <v>119</v>
      </c>
      <c r="K470" t="s">
        <v>98</v>
      </c>
      <c r="L470">
        <v>1626</v>
      </c>
      <c r="M470" t="s">
        <v>126</v>
      </c>
      <c r="N470" t="s">
        <v>119</v>
      </c>
      <c r="O470">
        <v>866</v>
      </c>
      <c r="P470" t="s">
        <v>104</v>
      </c>
      <c r="Q470" t="s">
        <v>111</v>
      </c>
      <c r="R470">
        <v>250000</v>
      </c>
    </row>
    <row r="471" spans="1:18">
      <c r="A471">
        <v>9291</v>
      </c>
      <c r="B471" t="s">
        <v>165</v>
      </c>
      <c r="C471" t="s">
        <v>170</v>
      </c>
      <c r="D471" t="s">
        <v>92</v>
      </c>
      <c r="E471" t="s">
        <v>122</v>
      </c>
      <c r="F471">
        <v>6</v>
      </c>
      <c r="G471">
        <v>5</v>
      </c>
      <c r="H471">
        <v>1993</v>
      </c>
      <c r="I471">
        <v>1993</v>
      </c>
      <c r="J471" t="s">
        <v>119</v>
      </c>
      <c r="K471" t="s">
        <v>98</v>
      </c>
      <c r="L471">
        <v>832</v>
      </c>
      <c r="M471" t="s">
        <v>126</v>
      </c>
      <c r="N471" t="s">
        <v>119</v>
      </c>
      <c r="O471">
        <v>506</v>
      </c>
      <c r="P471" t="s">
        <v>104</v>
      </c>
      <c r="Q471" t="s">
        <v>111</v>
      </c>
      <c r="R471">
        <v>187000</v>
      </c>
    </row>
    <row r="472" spans="1:18">
      <c r="A472">
        <v>6820</v>
      </c>
      <c r="B472" t="s">
        <v>128</v>
      </c>
      <c r="C472" t="s">
        <v>91</v>
      </c>
      <c r="D472" t="s">
        <v>129</v>
      </c>
      <c r="E472" t="s">
        <v>93</v>
      </c>
      <c r="F472">
        <v>8</v>
      </c>
      <c r="G472">
        <v>5</v>
      </c>
      <c r="H472">
        <v>1985</v>
      </c>
      <c r="I472">
        <v>1985</v>
      </c>
      <c r="J472" t="s">
        <v>119</v>
      </c>
      <c r="K472" t="s">
        <v>98</v>
      </c>
      <c r="L472">
        <v>1488</v>
      </c>
      <c r="M472" t="s">
        <v>98</v>
      </c>
      <c r="N472" t="s">
        <v>119</v>
      </c>
      <c r="O472">
        <v>528</v>
      </c>
      <c r="P472" t="s">
        <v>104</v>
      </c>
      <c r="Q472" t="s">
        <v>111</v>
      </c>
      <c r="R472">
        <v>212000</v>
      </c>
    </row>
    <row r="473" spans="1:18">
      <c r="A473">
        <v>11952</v>
      </c>
      <c r="B473" t="s">
        <v>175</v>
      </c>
      <c r="C473" t="s">
        <v>221</v>
      </c>
      <c r="D473" t="s">
        <v>92</v>
      </c>
      <c r="E473" t="s">
        <v>122</v>
      </c>
      <c r="F473">
        <v>7</v>
      </c>
      <c r="G473">
        <v>6</v>
      </c>
      <c r="H473">
        <v>1977</v>
      </c>
      <c r="I473">
        <v>1977</v>
      </c>
      <c r="J473" t="s">
        <v>119</v>
      </c>
      <c r="K473" t="s">
        <v>98</v>
      </c>
      <c r="L473">
        <v>808</v>
      </c>
      <c r="M473" t="s">
        <v>98</v>
      </c>
      <c r="N473" t="s">
        <v>98</v>
      </c>
      <c r="O473">
        <v>534</v>
      </c>
      <c r="P473" t="s">
        <v>104</v>
      </c>
      <c r="Q473" t="s">
        <v>111</v>
      </c>
      <c r="R473">
        <v>190000</v>
      </c>
    </row>
    <row r="474" spans="1:18">
      <c r="A474">
        <v>3675</v>
      </c>
      <c r="B474" t="s">
        <v>206</v>
      </c>
      <c r="C474" t="s">
        <v>91</v>
      </c>
      <c r="D474" t="s">
        <v>129</v>
      </c>
      <c r="E474" t="s">
        <v>158</v>
      </c>
      <c r="F474">
        <v>6</v>
      </c>
      <c r="G474">
        <v>5</v>
      </c>
      <c r="H474">
        <v>2005</v>
      </c>
      <c r="I474">
        <v>2005</v>
      </c>
      <c r="J474" t="s">
        <v>119</v>
      </c>
      <c r="K474" t="s">
        <v>98</v>
      </c>
      <c r="L474">
        <v>547</v>
      </c>
      <c r="M474" t="s">
        <v>126</v>
      </c>
      <c r="N474" t="s">
        <v>98</v>
      </c>
      <c r="O474">
        <v>525</v>
      </c>
      <c r="P474" t="s">
        <v>104</v>
      </c>
      <c r="Q474" t="s">
        <v>111</v>
      </c>
      <c r="R474">
        <v>148000</v>
      </c>
    </row>
    <row r="475" spans="1:18">
      <c r="A475">
        <v>14977</v>
      </c>
      <c r="B475" t="s">
        <v>147</v>
      </c>
      <c r="C475" t="s">
        <v>91</v>
      </c>
      <c r="D475" t="s">
        <v>92</v>
      </c>
      <c r="E475" t="s">
        <v>93</v>
      </c>
      <c r="F475">
        <v>8</v>
      </c>
      <c r="G475">
        <v>5</v>
      </c>
      <c r="H475">
        <v>2006</v>
      </c>
      <c r="I475">
        <v>2007</v>
      </c>
      <c r="J475" t="s">
        <v>126</v>
      </c>
      <c r="K475" t="s">
        <v>98</v>
      </c>
      <c r="L475">
        <v>1976</v>
      </c>
      <c r="M475" t="s">
        <v>126</v>
      </c>
      <c r="N475" t="s">
        <v>119</v>
      </c>
      <c r="O475">
        <v>908</v>
      </c>
      <c r="P475" t="s">
        <v>104</v>
      </c>
      <c r="Q475" t="s">
        <v>150</v>
      </c>
      <c r="R475">
        <v>440000</v>
      </c>
    </row>
    <row r="476" spans="1:18">
      <c r="A476">
        <v>5330</v>
      </c>
      <c r="B476" t="s">
        <v>128</v>
      </c>
      <c r="C476" t="s">
        <v>91</v>
      </c>
      <c r="D476" t="s">
        <v>129</v>
      </c>
      <c r="E476" t="s">
        <v>93</v>
      </c>
      <c r="F476">
        <v>8</v>
      </c>
      <c r="G476">
        <v>5</v>
      </c>
      <c r="H476">
        <v>2000</v>
      </c>
      <c r="I476">
        <v>2000</v>
      </c>
      <c r="J476" t="s">
        <v>119</v>
      </c>
      <c r="K476" t="s">
        <v>98</v>
      </c>
      <c r="L476">
        <v>1494</v>
      </c>
      <c r="M476" t="s">
        <v>126</v>
      </c>
      <c r="N476" t="s">
        <v>126</v>
      </c>
      <c r="O476">
        <v>499</v>
      </c>
      <c r="P476" t="s">
        <v>104</v>
      </c>
      <c r="Q476" t="s">
        <v>111</v>
      </c>
      <c r="R476">
        <v>251000</v>
      </c>
    </row>
    <row r="477" spans="1:18">
      <c r="A477">
        <v>8480</v>
      </c>
      <c r="B477" t="s">
        <v>169</v>
      </c>
      <c r="C477" t="s">
        <v>91</v>
      </c>
      <c r="D477" t="s">
        <v>92</v>
      </c>
      <c r="E477" t="s">
        <v>93</v>
      </c>
      <c r="F477">
        <v>5</v>
      </c>
      <c r="G477">
        <v>6</v>
      </c>
      <c r="H477">
        <v>1963</v>
      </c>
      <c r="I477">
        <v>1963</v>
      </c>
      <c r="J477" t="s">
        <v>98</v>
      </c>
      <c r="K477" t="s">
        <v>98</v>
      </c>
      <c r="L477">
        <v>970</v>
      </c>
      <c r="M477" t="s">
        <v>98</v>
      </c>
      <c r="N477" t="s">
        <v>98</v>
      </c>
      <c r="O477">
        <v>624</v>
      </c>
      <c r="P477" t="s">
        <v>104</v>
      </c>
      <c r="Q477" t="s">
        <v>111</v>
      </c>
      <c r="R477">
        <v>132500</v>
      </c>
    </row>
    <row r="478" spans="1:18">
      <c r="A478">
        <v>13125</v>
      </c>
      <c r="B478" t="s">
        <v>209</v>
      </c>
      <c r="C478" t="s">
        <v>91</v>
      </c>
      <c r="D478" t="s">
        <v>92</v>
      </c>
      <c r="E478" t="s">
        <v>93</v>
      </c>
      <c r="F478">
        <v>6</v>
      </c>
      <c r="G478">
        <v>5</v>
      </c>
      <c r="H478">
        <v>1997</v>
      </c>
      <c r="I478">
        <v>1998</v>
      </c>
      <c r="J478" t="s">
        <v>119</v>
      </c>
      <c r="K478" t="s">
        <v>98</v>
      </c>
      <c r="L478">
        <v>1478</v>
      </c>
      <c r="M478" t="s">
        <v>126</v>
      </c>
      <c r="N478" t="s">
        <v>119</v>
      </c>
      <c r="O478">
        <v>508</v>
      </c>
      <c r="P478" t="s">
        <v>104</v>
      </c>
      <c r="Q478" t="s">
        <v>111</v>
      </c>
      <c r="R478">
        <v>208900</v>
      </c>
    </row>
    <row r="479" spans="1:18">
      <c r="A479">
        <v>13693</v>
      </c>
      <c r="B479" t="s">
        <v>147</v>
      </c>
      <c r="C479" t="s">
        <v>91</v>
      </c>
      <c r="D479" t="s">
        <v>92</v>
      </c>
      <c r="E479" t="s">
        <v>122</v>
      </c>
      <c r="F479">
        <v>9</v>
      </c>
      <c r="G479">
        <v>5</v>
      </c>
      <c r="H479">
        <v>2006</v>
      </c>
      <c r="I479">
        <v>2006</v>
      </c>
      <c r="J479" t="s">
        <v>119</v>
      </c>
      <c r="K479" t="s">
        <v>98</v>
      </c>
      <c r="L479">
        <v>2153</v>
      </c>
      <c r="M479" t="s">
        <v>126</v>
      </c>
      <c r="N479" t="s">
        <v>126</v>
      </c>
      <c r="O479">
        <v>694</v>
      </c>
      <c r="P479" t="s">
        <v>104</v>
      </c>
      <c r="Q479" t="s">
        <v>111</v>
      </c>
      <c r="R479">
        <v>380000</v>
      </c>
    </row>
    <row r="480" spans="1:18">
      <c r="A480">
        <v>10637</v>
      </c>
      <c r="B480" t="s">
        <v>209</v>
      </c>
      <c r="C480" t="s">
        <v>91</v>
      </c>
      <c r="D480" t="s">
        <v>92</v>
      </c>
      <c r="E480" t="s">
        <v>93</v>
      </c>
      <c r="F480">
        <v>8</v>
      </c>
      <c r="G480">
        <v>5</v>
      </c>
      <c r="H480">
        <v>2007</v>
      </c>
      <c r="I480">
        <v>2008</v>
      </c>
      <c r="J480" t="s">
        <v>126</v>
      </c>
      <c r="K480" t="s">
        <v>98</v>
      </c>
      <c r="L480">
        <v>1705</v>
      </c>
      <c r="M480" t="s">
        <v>126</v>
      </c>
      <c r="N480" t="s">
        <v>119</v>
      </c>
      <c r="O480">
        <v>826</v>
      </c>
      <c r="P480" t="s">
        <v>104</v>
      </c>
      <c r="Q480" t="s">
        <v>111</v>
      </c>
      <c r="R480">
        <v>297000</v>
      </c>
    </row>
    <row r="481" spans="1:18">
      <c r="A481">
        <v>5925</v>
      </c>
      <c r="B481" t="s">
        <v>188</v>
      </c>
      <c r="C481" t="s">
        <v>91</v>
      </c>
      <c r="D481" t="s">
        <v>92</v>
      </c>
      <c r="E481" t="s">
        <v>93</v>
      </c>
      <c r="F481">
        <v>4</v>
      </c>
      <c r="G481">
        <v>7</v>
      </c>
      <c r="H481">
        <v>1937</v>
      </c>
      <c r="I481">
        <v>2000</v>
      </c>
      <c r="J481" t="s">
        <v>139</v>
      </c>
      <c r="K481" t="s">
        <v>98</v>
      </c>
      <c r="L481">
        <v>907</v>
      </c>
      <c r="M481" t="s">
        <v>98</v>
      </c>
      <c r="N481" t="s">
        <v>98</v>
      </c>
      <c r="O481">
        <v>672</v>
      </c>
      <c r="P481" t="s">
        <v>104</v>
      </c>
      <c r="Q481" t="s">
        <v>216</v>
      </c>
      <c r="R481">
        <v>89471</v>
      </c>
    </row>
    <row r="482" spans="1:18">
      <c r="A482">
        <v>16033</v>
      </c>
      <c r="B482" t="s">
        <v>147</v>
      </c>
      <c r="C482" t="s">
        <v>91</v>
      </c>
      <c r="D482" t="s">
        <v>92</v>
      </c>
      <c r="E482" t="s">
        <v>93</v>
      </c>
      <c r="F482">
        <v>9</v>
      </c>
      <c r="G482">
        <v>5</v>
      </c>
      <c r="H482">
        <v>2004</v>
      </c>
      <c r="I482">
        <v>2005</v>
      </c>
      <c r="J482" t="s">
        <v>126</v>
      </c>
      <c r="K482" t="s">
        <v>98</v>
      </c>
      <c r="L482">
        <v>1833</v>
      </c>
      <c r="M482" t="s">
        <v>126</v>
      </c>
      <c r="N482" t="s">
        <v>119</v>
      </c>
      <c r="O482">
        <v>772</v>
      </c>
      <c r="P482" t="s">
        <v>104</v>
      </c>
      <c r="Q482" t="s">
        <v>111</v>
      </c>
      <c r="R482">
        <v>326000</v>
      </c>
    </row>
    <row r="483" spans="1:18">
      <c r="A483">
        <v>11846</v>
      </c>
      <c r="B483" t="s">
        <v>147</v>
      </c>
      <c r="C483" t="s">
        <v>91</v>
      </c>
      <c r="D483" t="s">
        <v>92</v>
      </c>
      <c r="E483" t="s">
        <v>93</v>
      </c>
      <c r="F483">
        <v>9</v>
      </c>
      <c r="G483">
        <v>5</v>
      </c>
      <c r="H483">
        <v>2003</v>
      </c>
      <c r="I483">
        <v>2004</v>
      </c>
      <c r="J483" t="s">
        <v>126</v>
      </c>
      <c r="K483" t="s">
        <v>98</v>
      </c>
      <c r="L483">
        <v>1792</v>
      </c>
      <c r="M483" t="s">
        <v>126</v>
      </c>
      <c r="N483" t="s">
        <v>126</v>
      </c>
      <c r="O483">
        <v>874</v>
      </c>
      <c r="P483" t="s">
        <v>104</v>
      </c>
      <c r="Q483" t="s">
        <v>111</v>
      </c>
      <c r="R483">
        <v>374000</v>
      </c>
    </row>
    <row r="484" spans="1:18">
      <c r="A484">
        <v>2500</v>
      </c>
      <c r="B484" t="s">
        <v>188</v>
      </c>
      <c r="C484" t="s">
        <v>91</v>
      </c>
      <c r="D484" t="s">
        <v>92</v>
      </c>
      <c r="E484" t="s">
        <v>122</v>
      </c>
      <c r="F484">
        <v>7</v>
      </c>
      <c r="G484">
        <v>8</v>
      </c>
      <c r="H484">
        <v>1915</v>
      </c>
      <c r="I484">
        <v>2005</v>
      </c>
      <c r="J484" t="s">
        <v>98</v>
      </c>
      <c r="K484" t="s">
        <v>98</v>
      </c>
      <c r="L484">
        <v>910</v>
      </c>
      <c r="M484" t="s">
        <v>126</v>
      </c>
      <c r="N484" t="s">
        <v>126</v>
      </c>
      <c r="O484">
        <v>164</v>
      </c>
      <c r="P484" t="s">
        <v>104</v>
      </c>
      <c r="Q484" t="s">
        <v>111</v>
      </c>
      <c r="R484">
        <v>155000</v>
      </c>
    </row>
    <row r="485" spans="1:18">
      <c r="A485">
        <v>4500</v>
      </c>
      <c r="B485" t="s">
        <v>217</v>
      </c>
      <c r="C485" t="s">
        <v>91</v>
      </c>
      <c r="D485" t="s">
        <v>142</v>
      </c>
      <c r="E485" t="s">
        <v>93</v>
      </c>
      <c r="F485">
        <v>6</v>
      </c>
      <c r="G485">
        <v>5</v>
      </c>
      <c r="H485">
        <v>1998</v>
      </c>
      <c r="I485">
        <v>1998</v>
      </c>
      <c r="J485" t="s">
        <v>126</v>
      </c>
      <c r="K485" t="s">
        <v>98</v>
      </c>
      <c r="L485">
        <v>1216</v>
      </c>
      <c r="M485" t="s">
        <v>126</v>
      </c>
      <c r="N485" t="s">
        <v>98</v>
      </c>
      <c r="O485">
        <v>402</v>
      </c>
      <c r="P485" t="s">
        <v>104</v>
      </c>
      <c r="Q485" t="s">
        <v>111</v>
      </c>
      <c r="R485">
        <v>164000</v>
      </c>
    </row>
    <row r="486" spans="1:18">
      <c r="A486">
        <v>7758</v>
      </c>
      <c r="B486" t="s">
        <v>169</v>
      </c>
      <c r="C486" t="s">
        <v>91</v>
      </c>
      <c r="D486" t="s">
        <v>92</v>
      </c>
      <c r="E486" t="s">
        <v>93</v>
      </c>
      <c r="F486">
        <v>5</v>
      </c>
      <c r="G486">
        <v>7</v>
      </c>
      <c r="H486">
        <v>1962</v>
      </c>
      <c r="I486">
        <v>2001</v>
      </c>
      <c r="J486" t="s">
        <v>98</v>
      </c>
      <c r="K486" t="s">
        <v>98</v>
      </c>
      <c r="L486">
        <v>999</v>
      </c>
      <c r="M486" t="s">
        <v>119</v>
      </c>
      <c r="N486" t="s">
        <v>119</v>
      </c>
      <c r="O486">
        <v>264</v>
      </c>
      <c r="P486" t="s">
        <v>104</v>
      </c>
      <c r="Q486" t="s">
        <v>111</v>
      </c>
      <c r="R486">
        <v>132500</v>
      </c>
    </row>
    <row r="487" spans="1:18">
      <c r="A487">
        <v>9600</v>
      </c>
      <c r="B487" t="s">
        <v>89</v>
      </c>
      <c r="C487" t="s">
        <v>91</v>
      </c>
      <c r="D487" t="s">
        <v>92</v>
      </c>
      <c r="E487" t="s">
        <v>93</v>
      </c>
      <c r="F487">
        <v>5</v>
      </c>
      <c r="G487">
        <v>7</v>
      </c>
      <c r="H487">
        <v>1950</v>
      </c>
      <c r="I487">
        <v>2007</v>
      </c>
      <c r="J487" t="s">
        <v>98</v>
      </c>
      <c r="K487" t="s">
        <v>98</v>
      </c>
      <c r="L487">
        <v>1113</v>
      </c>
      <c r="M487" t="s">
        <v>119</v>
      </c>
      <c r="N487" t="s">
        <v>119</v>
      </c>
      <c r="O487">
        <v>264</v>
      </c>
      <c r="P487" t="s">
        <v>104</v>
      </c>
      <c r="Q487" t="s">
        <v>111</v>
      </c>
      <c r="R487">
        <v>147000</v>
      </c>
    </row>
    <row r="488" spans="1:18">
      <c r="A488">
        <v>10289</v>
      </c>
      <c r="B488" t="s">
        <v>89</v>
      </c>
      <c r="C488" t="s">
        <v>91</v>
      </c>
      <c r="D488" t="s">
        <v>92</v>
      </c>
      <c r="E488" t="s">
        <v>93</v>
      </c>
      <c r="F488">
        <v>5</v>
      </c>
      <c r="G488">
        <v>7</v>
      </c>
      <c r="H488">
        <v>1965</v>
      </c>
      <c r="I488">
        <v>1965</v>
      </c>
      <c r="J488" t="s">
        <v>98</v>
      </c>
      <c r="K488" t="s">
        <v>98</v>
      </c>
      <c r="L488">
        <v>1073</v>
      </c>
      <c r="M488" t="s">
        <v>98</v>
      </c>
      <c r="N488" t="s">
        <v>98</v>
      </c>
      <c r="O488">
        <v>515</v>
      </c>
      <c r="P488" t="s">
        <v>104</v>
      </c>
      <c r="Q488" t="s">
        <v>111</v>
      </c>
      <c r="R488">
        <v>156000</v>
      </c>
    </row>
    <row r="489" spans="1:18">
      <c r="A489">
        <v>12243</v>
      </c>
      <c r="B489" t="s">
        <v>175</v>
      </c>
      <c r="C489" t="s">
        <v>91</v>
      </c>
      <c r="D489" t="s">
        <v>92</v>
      </c>
      <c r="E489" t="s">
        <v>93</v>
      </c>
      <c r="F489">
        <v>5</v>
      </c>
      <c r="G489">
        <v>6</v>
      </c>
      <c r="H489">
        <v>1971</v>
      </c>
      <c r="I489">
        <v>1971</v>
      </c>
      <c r="J489" t="s">
        <v>119</v>
      </c>
      <c r="K489" t="s">
        <v>98</v>
      </c>
      <c r="L489">
        <v>1484</v>
      </c>
      <c r="M489" t="s">
        <v>119</v>
      </c>
      <c r="N489" t="s">
        <v>98</v>
      </c>
      <c r="O489">
        <v>487</v>
      </c>
      <c r="P489" t="s">
        <v>104</v>
      </c>
      <c r="Q489" t="s">
        <v>111</v>
      </c>
      <c r="R489">
        <v>175000</v>
      </c>
    </row>
    <row r="490" spans="1:18">
      <c r="A490">
        <v>10800</v>
      </c>
      <c r="B490" t="s">
        <v>188</v>
      </c>
      <c r="C490" t="s">
        <v>91</v>
      </c>
      <c r="D490" t="s">
        <v>186</v>
      </c>
      <c r="E490" t="s">
        <v>176</v>
      </c>
      <c r="F490">
        <v>5</v>
      </c>
      <c r="G490">
        <v>4</v>
      </c>
      <c r="H490">
        <v>1900</v>
      </c>
      <c r="I490">
        <v>1970</v>
      </c>
      <c r="J490" t="s">
        <v>98</v>
      </c>
      <c r="K490" t="s">
        <v>139</v>
      </c>
      <c r="L490">
        <v>954</v>
      </c>
      <c r="M490" t="s">
        <v>98</v>
      </c>
      <c r="N490" t="s">
        <v>98</v>
      </c>
      <c r="O490">
        <v>520</v>
      </c>
      <c r="P490" t="s">
        <v>167</v>
      </c>
      <c r="Q490" t="s">
        <v>111</v>
      </c>
      <c r="R490">
        <v>160000</v>
      </c>
    </row>
    <row r="491" spans="1:18">
      <c r="A491">
        <v>1526</v>
      </c>
      <c r="B491" t="s">
        <v>219</v>
      </c>
      <c r="C491" t="s">
        <v>91</v>
      </c>
      <c r="D491" t="s">
        <v>142</v>
      </c>
      <c r="E491" t="s">
        <v>183</v>
      </c>
      <c r="F491">
        <v>4</v>
      </c>
      <c r="G491">
        <v>8</v>
      </c>
      <c r="H491">
        <v>1970</v>
      </c>
      <c r="I491">
        <v>2002</v>
      </c>
      <c r="J491" t="s">
        <v>119</v>
      </c>
      <c r="K491" t="s">
        <v>98</v>
      </c>
      <c r="L491">
        <v>630</v>
      </c>
      <c r="M491" t="s">
        <v>98</v>
      </c>
      <c r="N491" t="s">
        <v>119</v>
      </c>
      <c r="O491">
        <v>286</v>
      </c>
      <c r="P491" t="s">
        <v>104</v>
      </c>
      <c r="Q491" t="s">
        <v>111</v>
      </c>
      <c r="R491">
        <v>86000</v>
      </c>
    </row>
    <row r="492" spans="1:18">
      <c r="A492">
        <v>2665</v>
      </c>
      <c r="B492" t="s">
        <v>219</v>
      </c>
      <c r="C492" t="s">
        <v>91</v>
      </c>
      <c r="D492" t="s">
        <v>129</v>
      </c>
      <c r="E492" t="s">
        <v>122</v>
      </c>
      <c r="F492">
        <v>5</v>
      </c>
      <c r="G492">
        <v>6</v>
      </c>
      <c r="H492">
        <v>1976</v>
      </c>
      <c r="I492">
        <v>1976</v>
      </c>
      <c r="J492" t="s">
        <v>119</v>
      </c>
      <c r="K492" t="s">
        <v>98</v>
      </c>
      <c r="L492">
        <v>264</v>
      </c>
      <c r="M492" t="s">
        <v>98</v>
      </c>
      <c r="N492" t="s">
        <v>98</v>
      </c>
      <c r="O492">
        <v>336</v>
      </c>
      <c r="P492" t="s">
        <v>104</v>
      </c>
      <c r="Q492" t="s">
        <v>111</v>
      </c>
      <c r="R492">
        <v>115000</v>
      </c>
    </row>
    <row r="493" spans="1:18">
      <c r="A493">
        <v>9490</v>
      </c>
      <c r="B493" t="s">
        <v>89</v>
      </c>
      <c r="C493" t="s">
        <v>182</v>
      </c>
      <c r="D493" t="s">
        <v>92</v>
      </c>
      <c r="E493" t="s">
        <v>176</v>
      </c>
      <c r="F493">
        <v>6</v>
      </c>
      <c r="G493">
        <v>7</v>
      </c>
      <c r="H493">
        <v>1941</v>
      </c>
      <c r="I493">
        <v>1950</v>
      </c>
      <c r="J493" t="s">
        <v>98</v>
      </c>
      <c r="K493" t="s">
        <v>98</v>
      </c>
      <c r="L493">
        <v>806</v>
      </c>
      <c r="M493" t="s">
        <v>98</v>
      </c>
      <c r="N493" t="s">
        <v>139</v>
      </c>
      <c r="O493">
        <v>240</v>
      </c>
      <c r="P493" t="s">
        <v>104</v>
      </c>
      <c r="Q493" t="s">
        <v>111</v>
      </c>
      <c r="R493">
        <v>133000</v>
      </c>
    </row>
    <row r="494" spans="1:18">
      <c r="A494">
        <v>15578</v>
      </c>
      <c r="B494" t="s">
        <v>121</v>
      </c>
      <c r="C494" t="s">
        <v>91</v>
      </c>
      <c r="D494" t="s">
        <v>92</v>
      </c>
      <c r="E494" t="s">
        <v>122</v>
      </c>
      <c r="F494">
        <v>6</v>
      </c>
      <c r="G494">
        <v>5</v>
      </c>
      <c r="H494">
        <v>2006</v>
      </c>
      <c r="I494">
        <v>2006</v>
      </c>
      <c r="J494" t="s">
        <v>119</v>
      </c>
      <c r="K494" t="s">
        <v>98</v>
      </c>
      <c r="L494">
        <v>728</v>
      </c>
      <c r="M494" t="s">
        <v>119</v>
      </c>
      <c r="N494" t="s">
        <v>98</v>
      </c>
      <c r="O494">
        <v>429</v>
      </c>
      <c r="P494" t="s">
        <v>104</v>
      </c>
      <c r="Q494" t="s">
        <v>150</v>
      </c>
      <c r="R494">
        <v>172785</v>
      </c>
    </row>
    <row r="495" spans="1:18">
      <c r="A495">
        <v>7931</v>
      </c>
      <c r="B495" t="s">
        <v>89</v>
      </c>
      <c r="C495" t="s">
        <v>91</v>
      </c>
      <c r="D495" t="s">
        <v>92</v>
      </c>
      <c r="E495" t="s">
        <v>93</v>
      </c>
      <c r="F495">
        <v>5</v>
      </c>
      <c r="G495">
        <v>6</v>
      </c>
      <c r="H495">
        <v>1960</v>
      </c>
      <c r="I495">
        <v>1960</v>
      </c>
      <c r="J495" t="s">
        <v>98</v>
      </c>
      <c r="K495" t="s">
        <v>98</v>
      </c>
      <c r="L495">
        <v>1269</v>
      </c>
      <c r="M495" t="s">
        <v>98</v>
      </c>
      <c r="N495" t="s">
        <v>98</v>
      </c>
      <c r="O495">
        <v>308</v>
      </c>
      <c r="P495" t="s">
        <v>104</v>
      </c>
      <c r="Q495" t="s">
        <v>111</v>
      </c>
      <c r="R495">
        <v>155000</v>
      </c>
    </row>
    <row r="496" spans="1:18">
      <c r="A496">
        <v>5784</v>
      </c>
      <c r="B496" t="s">
        <v>188</v>
      </c>
      <c r="C496" t="s">
        <v>182</v>
      </c>
      <c r="D496" t="s">
        <v>92</v>
      </c>
      <c r="E496" t="s">
        <v>93</v>
      </c>
      <c r="F496">
        <v>5</v>
      </c>
      <c r="G496">
        <v>8</v>
      </c>
      <c r="H496">
        <v>1938</v>
      </c>
      <c r="I496">
        <v>1996</v>
      </c>
      <c r="J496" t="s">
        <v>139</v>
      </c>
      <c r="K496" t="s">
        <v>98</v>
      </c>
      <c r="L496">
        <v>190</v>
      </c>
      <c r="M496" t="s">
        <v>119</v>
      </c>
      <c r="N496" t="s">
        <v>98</v>
      </c>
      <c r="O496">
        <v>273</v>
      </c>
      <c r="P496" t="s">
        <v>104</v>
      </c>
      <c r="Q496" t="s">
        <v>111</v>
      </c>
      <c r="R496">
        <v>91300</v>
      </c>
    </row>
    <row r="497" spans="1:18">
      <c r="A497">
        <v>7879</v>
      </c>
      <c r="B497" t="s">
        <v>214</v>
      </c>
      <c r="C497" t="s">
        <v>91</v>
      </c>
      <c r="D497" t="s">
        <v>92</v>
      </c>
      <c r="E497" t="s">
        <v>93</v>
      </c>
      <c r="F497">
        <v>4</v>
      </c>
      <c r="G497">
        <v>5</v>
      </c>
      <c r="H497">
        <v>1920</v>
      </c>
      <c r="I497">
        <v>1950</v>
      </c>
      <c r="J497" t="s">
        <v>98</v>
      </c>
      <c r="K497" t="s">
        <v>98</v>
      </c>
      <c r="L497">
        <v>720</v>
      </c>
      <c r="M497" t="s">
        <v>98</v>
      </c>
      <c r="N497" t="s">
        <v>98</v>
      </c>
      <c r="O497">
        <v>0</v>
      </c>
      <c r="P497" t="s">
        <v>167</v>
      </c>
      <c r="Q497" t="s">
        <v>172</v>
      </c>
      <c r="R497">
        <v>34900</v>
      </c>
    </row>
    <row r="498" spans="1:18">
      <c r="A498">
        <v>12692</v>
      </c>
      <c r="B498" t="s">
        <v>162</v>
      </c>
      <c r="C498" t="s">
        <v>91</v>
      </c>
      <c r="D498" t="s">
        <v>92</v>
      </c>
      <c r="E498" t="s">
        <v>93</v>
      </c>
      <c r="F498">
        <v>8</v>
      </c>
      <c r="G498">
        <v>5</v>
      </c>
      <c r="H498">
        <v>1992</v>
      </c>
      <c r="I498">
        <v>1993</v>
      </c>
      <c r="J498" t="s">
        <v>119</v>
      </c>
      <c r="K498" t="s">
        <v>98</v>
      </c>
      <c r="L498">
        <v>3200</v>
      </c>
      <c r="M498" t="s">
        <v>126</v>
      </c>
      <c r="N498" t="s">
        <v>119</v>
      </c>
      <c r="O498">
        <v>546</v>
      </c>
      <c r="P498" t="s">
        <v>104</v>
      </c>
      <c r="Q498" t="s">
        <v>111</v>
      </c>
      <c r="R498">
        <v>430000</v>
      </c>
    </row>
    <row r="499" spans="1:18">
      <c r="A499">
        <v>9120</v>
      </c>
      <c r="B499" t="s">
        <v>197</v>
      </c>
      <c r="C499" t="s">
        <v>91</v>
      </c>
      <c r="D499" t="s">
        <v>92</v>
      </c>
      <c r="E499" t="s">
        <v>176</v>
      </c>
      <c r="F499">
        <v>7</v>
      </c>
      <c r="G499">
        <v>6</v>
      </c>
      <c r="H499">
        <v>1925</v>
      </c>
      <c r="I499">
        <v>1950</v>
      </c>
      <c r="J499" t="s">
        <v>98</v>
      </c>
      <c r="K499" t="s">
        <v>98</v>
      </c>
      <c r="L499">
        <v>1026</v>
      </c>
      <c r="M499" t="s">
        <v>126</v>
      </c>
      <c r="N499" t="s">
        <v>98</v>
      </c>
      <c r="O499">
        <v>240</v>
      </c>
      <c r="P499" t="s">
        <v>167</v>
      </c>
      <c r="Q499" t="s">
        <v>111</v>
      </c>
      <c r="R499">
        <v>184000</v>
      </c>
    </row>
    <row r="500" spans="1:18">
      <c r="A500">
        <v>7800</v>
      </c>
      <c r="B500" t="s">
        <v>169</v>
      </c>
      <c r="C500" t="s">
        <v>91</v>
      </c>
      <c r="D500" t="s">
        <v>92</v>
      </c>
      <c r="E500" t="s">
        <v>93</v>
      </c>
      <c r="F500">
        <v>5</v>
      </c>
      <c r="G500">
        <v>7</v>
      </c>
      <c r="H500">
        <v>1967</v>
      </c>
      <c r="I500">
        <v>2004</v>
      </c>
      <c r="J500" t="s">
        <v>98</v>
      </c>
      <c r="K500" t="s">
        <v>98</v>
      </c>
      <c r="L500">
        <v>864</v>
      </c>
      <c r="M500" t="s">
        <v>126</v>
      </c>
      <c r="N500" t="s">
        <v>119</v>
      </c>
      <c r="O500">
        <v>288</v>
      </c>
      <c r="P500" t="s">
        <v>104</v>
      </c>
      <c r="Q500" t="s">
        <v>111</v>
      </c>
      <c r="R500">
        <v>130000</v>
      </c>
    </row>
    <row r="501" spans="1:18">
      <c r="A501">
        <v>7535</v>
      </c>
      <c r="B501" t="s">
        <v>89</v>
      </c>
      <c r="C501" t="s">
        <v>91</v>
      </c>
      <c r="D501" t="s">
        <v>92</v>
      </c>
      <c r="E501" t="s">
        <v>93</v>
      </c>
      <c r="F501">
        <v>5</v>
      </c>
      <c r="G501">
        <v>7</v>
      </c>
      <c r="H501">
        <v>1958</v>
      </c>
      <c r="I501">
        <v>1985</v>
      </c>
      <c r="J501" t="s">
        <v>98</v>
      </c>
      <c r="K501" t="s">
        <v>98</v>
      </c>
      <c r="L501">
        <v>912</v>
      </c>
      <c r="M501" t="s">
        <v>139</v>
      </c>
      <c r="N501" t="s">
        <v>98</v>
      </c>
      <c r="O501">
        <v>297</v>
      </c>
      <c r="P501" t="s">
        <v>104</v>
      </c>
      <c r="Q501" t="s">
        <v>111</v>
      </c>
      <c r="R501">
        <v>120000</v>
      </c>
    </row>
    <row r="502" spans="1:18">
      <c r="A502">
        <v>1890</v>
      </c>
      <c r="B502" t="s">
        <v>141</v>
      </c>
      <c r="C502" t="s">
        <v>91</v>
      </c>
      <c r="D502" t="s">
        <v>142</v>
      </c>
      <c r="E502" t="s">
        <v>122</v>
      </c>
      <c r="F502">
        <v>6</v>
      </c>
      <c r="G502">
        <v>5</v>
      </c>
      <c r="H502">
        <v>1973</v>
      </c>
      <c r="I502">
        <v>1973</v>
      </c>
      <c r="J502" t="s">
        <v>98</v>
      </c>
      <c r="K502" t="s">
        <v>98</v>
      </c>
      <c r="L502">
        <v>672</v>
      </c>
      <c r="M502" t="s">
        <v>98</v>
      </c>
      <c r="N502" t="s">
        <v>98</v>
      </c>
      <c r="O502">
        <v>264</v>
      </c>
      <c r="P502" t="s">
        <v>104</v>
      </c>
      <c r="Q502" t="s">
        <v>111</v>
      </c>
      <c r="R502">
        <v>113000</v>
      </c>
    </row>
    <row r="503" spans="1:18">
      <c r="A503">
        <v>9803</v>
      </c>
      <c r="B503" t="s">
        <v>163</v>
      </c>
      <c r="C503" t="s">
        <v>91</v>
      </c>
      <c r="D503" t="s">
        <v>92</v>
      </c>
      <c r="E503" t="s">
        <v>122</v>
      </c>
      <c r="F503">
        <v>7</v>
      </c>
      <c r="G503">
        <v>5</v>
      </c>
      <c r="H503">
        <v>2005</v>
      </c>
      <c r="I503">
        <v>2005</v>
      </c>
      <c r="J503" t="s">
        <v>119</v>
      </c>
      <c r="K503" t="s">
        <v>98</v>
      </c>
      <c r="L503">
        <v>866</v>
      </c>
      <c r="M503" t="s">
        <v>119</v>
      </c>
      <c r="N503" t="s">
        <v>119</v>
      </c>
      <c r="O503">
        <v>603</v>
      </c>
      <c r="P503" t="s">
        <v>104</v>
      </c>
      <c r="Q503" t="s">
        <v>111</v>
      </c>
      <c r="R503">
        <v>226700</v>
      </c>
    </row>
    <row r="504" spans="1:18">
      <c r="A504">
        <v>9170</v>
      </c>
      <c r="B504" t="s">
        <v>206</v>
      </c>
      <c r="C504" t="s">
        <v>90</v>
      </c>
      <c r="D504" t="s">
        <v>92</v>
      </c>
      <c r="E504" t="s">
        <v>93</v>
      </c>
      <c r="F504">
        <v>5</v>
      </c>
      <c r="G504">
        <v>7</v>
      </c>
      <c r="H504">
        <v>1965</v>
      </c>
      <c r="I504">
        <v>1965</v>
      </c>
      <c r="J504" t="s">
        <v>98</v>
      </c>
      <c r="K504" t="s">
        <v>98</v>
      </c>
      <c r="L504">
        <v>1214</v>
      </c>
      <c r="M504" t="s">
        <v>126</v>
      </c>
      <c r="N504" t="s">
        <v>98</v>
      </c>
      <c r="O504">
        <v>461</v>
      </c>
      <c r="P504" t="s">
        <v>104</v>
      </c>
      <c r="Q504" t="s">
        <v>111</v>
      </c>
      <c r="R504">
        <v>140000</v>
      </c>
    </row>
    <row r="505" spans="1:18">
      <c r="A505">
        <v>15602</v>
      </c>
      <c r="B505" t="s">
        <v>212</v>
      </c>
      <c r="C505" t="s">
        <v>91</v>
      </c>
      <c r="D505" t="s">
        <v>92</v>
      </c>
      <c r="E505" t="s">
        <v>93</v>
      </c>
      <c r="F505">
        <v>7</v>
      </c>
      <c r="G505">
        <v>8</v>
      </c>
      <c r="H505">
        <v>1959</v>
      </c>
      <c r="I505">
        <v>1997</v>
      </c>
      <c r="J505" t="s">
        <v>98</v>
      </c>
      <c r="K505" t="s">
        <v>98</v>
      </c>
      <c r="L505">
        <v>1501</v>
      </c>
      <c r="M505" t="s">
        <v>98</v>
      </c>
      <c r="N505" t="s">
        <v>98</v>
      </c>
      <c r="O505">
        <v>484</v>
      </c>
      <c r="P505" t="s">
        <v>104</v>
      </c>
      <c r="Q505" t="s">
        <v>111</v>
      </c>
      <c r="R505">
        <v>289000</v>
      </c>
    </row>
    <row r="506" spans="1:18">
      <c r="A506">
        <v>2308</v>
      </c>
      <c r="B506" t="s">
        <v>145</v>
      </c>
      <c r="C506" t="s">
        <v>91</v>
      </c>
      <c r="D506" t="s">
        <v>129</v>
      </c>
      <c r="E506" t="s">
        <v>122</v>
      </c>
      <c r="F506">
        <v>6</v>
      </c>
      <c r="G506">
        <v>5</v>
      </c>
      <c r="H506">
        <v>1974</v>
      </c>
      <c r="I506">
        <v>1974</v>
      </c>
      <c r="J506" t="s">
        <v>98</v>
      </c>
      <c r="K506" t="s">
        <v>98</v>
      </c>
      <c r="L506">
        <v>855</v>
      </c>
      <c r="M506" t="s">
        <v>98</v>
      </c>
      <c r="N506" t="s">
        <v>98</v>
      </c>
      <c r="O506">
        <v>440</v>
      </c>
      <c r="P506" t="s">
        <v>104</v>
      </c>
      <c r="Q506" t="s">
        <v>111</v>
      </c>
      <c r="R506">
        <v>147000</v>
      </c>
    </row>
    <row r="507" spans="1:18">
      <c r="A507">
        <v>7596</v>
      </c>
      <c r="B507" t="s">
        <v>188</v>
      </c>
      <c r="C507" t="s">
        <v>182</v>
      </c>
      <c r="D507" t="s">
        <v>179</v>
      </c>
      <c r="E507" t="s">
        <v>122</v>
      </c>
      <c r="F507">
        <v>5</v>
      </c>
      <c r="G507">
        <v>5</v>
      </c>
      <c r="H507">
        <v>1952</v>
      </c>
      <c r="I507">
        <v>1952</v>
      </c>
      <c r="J507" t="s">
        <v>98</v>
      </c>
      <c r="K507" t="s">
        <v>98</v>
      </c>
      <c r="L507">
        <v>960</v>
      </c>
      <c r="M507" t="s">
        <v>119</v>
      </c>
      <c r="N507" t="s">
        <v>98</v>
      </c>
      <c r="O507">
        <v>400</v>
      </c>
      <c r="P507" t="s">
        <v>167</v>
      </c>
      <c r="Q507" t="s">
        <v>111</v>
      </c>
      <c r="R507">
        <v>124500</v>
      </c>
    </row>
    <row r="508" spans="1:18">
      <c r="A508">
        <v>9554</v>
      </c>
      <c r="B508" t="s">
        <v>165</v>
      </c>
      <c r="C508" t="s">
        <v>91</v>
      </c>
      <c r="D508" t="s">
        <v>92</v>
      </c>
      <c r="E508" t="s">
        <v>122</v>
      </c>
      <c r="F508">
        <v>8</v>
      </c>
      <c r="G508">
        <v>5</v>
      </c>
      <c r="H508">
        <v>1993</v>
      </c>
      <c r="I508">
        <v>1994</v>
      </c>
      <c r="J508" t="s">
        <v>119</v>
      </c>
      <c r="K508" t="s">
        <v>98</v>
      </c>
      <c r="L508">
        <v>777</v>
      </c>
      <c r="M508" t="s">
        <v>126</v>
      </c>
      <c r="N508" t="s">
        <v>119</v>
      </c>
      <c r="O508">
        <v>471</v>
      </c>
      <c r="P508" t="s">
        <v>104</v>
      </c>
      <c r="Q508" t="s">
        <v>111</v>
      </c>
      <c r="R508">
        <v>215000</v>
      </c>
    </row>
    <row r="509" spans="1:18">
      <c r="A509">
        <v>7862</v>
      </c>
      <c r="B509" t="s">
        <v>163</v>
      </c>
      <c r="C509" t="s">
        <v>91</v>
      </c>
      <c r="D509" t="s">
        <v>92</v>
      </c>
      <c r="E509" t="s">
        <v>93</v>
      </c>
      <c r="F509">
        <v>6</v>
      </c>
      <c r="G509">
        <v>5</v>
      </c>
      <c r="H509">
        <v>2009</v>
      </c>
      <c r="I509">
        <v>2009</v>
      </c>
      <c r="J509" t="s">
        <v>119</v>
      </c>
      <c r="K509" t="s">
        <v>98</v>
      </c>
      <c r="L509">
        <v>1218</v>
      </c>
      <c r="M509" t="s">
        <v>126</v>
      </c>
      <c r="N509" t="s">
        <v>119</v>
      </c>
      <c r="O509">
        <v>676</v>
      </c>
      <c r="P509" t="s">
        <v>104</v>
      </c>
      <c r="Q509" t="s">
        <v>150</v>
      </c>
      <c r="R509">
        <v>208300</v>
      </c>
    </row>
    <row r="510" spans="1:18">
      <c r="A510">
        <v>9600</v>
      </c>
      <c r="B510" t="s">
        <v>188</v>
      </c>
      <c r="C510" t="s">
        <v>91</v>
      </c>
      <c r="D510" t="s">
        <v>92</v>
      </c>
      <c r="E510" t="s">
        <v>122</v>
      </c>
      <c r="F510">
        <v>7</v>
      </c>
      <c r="G510">
        <v>9</v>
      </c>
      <c r="H510">
        <v>1928</v>
      </c>
      <c r="I510">
        <v>2005</v>
      </c>
      <c r="J510" t="s">
        <v>98</v>
      </c>
      <c r="K510" t="s">
        <v>98</v>
      </c>
      <c r="L510">
        <v>689</v>
      </c>
      <c r="M510" t="s">
        <v>126</v>
      </c>
      <c r="N510" t="s">
        <v>119</v>
      </c>
      <c r="O510">
        <v>360</v>
      </c>
      <c r="P510" t="s">
        <v>167</v>
      </c>
      <c r="Q510" t="s">
        <v>111</v>
      </c>
      <c r="R510">
        <v>161000</v>
      </c>
    </row>
    <row r="511" spans="1:18">
      <c r="A511">
        <v>9600</v>
      </c>
      <c r="B511" t="s">
        <v>89</v>
      </c>
      <c r="C511" t="s">
        <v>91</v>
      </c>
      <c r="D511" t="s">
        <v>92</v>
      </c>
      <c r="E511" t="s">
        <v>93</v>
      </c>
      <c r="F511">
        <v>5</v>
      </c>
      <c r="G511">
        <v>6</v>
      </c>
      <c r="H511">
        <v>1959</v>
      </c>
      <c r="I511">
        <v>1959</v>
      </c>
      <c r="J511" t="s">
        <v>98</v>
      </c>
      <c r="K511" t="s">
        <v>98</v>
      </c>
      <c r="L511">
        <v>1041</v>
      </c>
      <c r="M511" t="s">
        <v>126</v>
      </c>
      <c r="N511" t="s">
        <v>98</v>
      </c>
      <c r="O511">
        <v>270</v>
      </c>
      <c r="P511" t="s">
        <v>104</v>
      </c>
      <c r="Q511" t="s">
        <v>111</v>
      </c>
      <c r="R511">
        <v>124500</v>
      </c>
    </row>
    <row r="512" spans="1:18">
      <c r="A512">
        <v>14559</v>
      </c>
      <c r="B512" t="s">
        <v>89</v>
      </c>
      <c r="C512" t="s">
        <v>91</v>
      </c>
      <c r="D512" t="s">
        <v>92</v>
      </c>
      <c r="E512" t="s">
        <v>93</v>
      </c>
      <c r="F512">
        <v>5</v>
      </c>
      <c r="G512">
        <v>7</v>
      </c>
      <c r="H512">
        <v>1951</v>
      </c>
      <c r="I512">
        <v>2000</v>
      </c>
      <c r="J512" t="s">
        <v>98</v>
      </c>
      <c r="K512" t="s">
        <v>98</v>
      </c>
      <c r="L512">
        <v>1008</v>
      </c>
      <c r="M512" t="s">
        <v>126</v>
      </c>
      <c r="N512" t="s">
        <v>98</v>
      </c>
      <c r="O512">
        <v>288</v>
      </c>
      <c r="P512" t="s">
        <v>104</v>
      </c>
      <c r="Q512" t="s">
        <v>111</v>
      </c>
      <c r="R512">
        <v>164900</v>
      </c>
    </row>
    <row r="513" spans="1:18">
      <c r="A513">
        <v>6792</v>
      </c>
      <c r="B513" t="s">
        <v>147</v>
      </c>
      <c r="C513" t="s">
        <v>91</v>
      </c>
      <c r="D513" t="s">
        <v>129</v>
      </c>
      <c r="E513" t="s">
        <v>93</v>
      </c>
      <c r="F513">
        <v>7</v>
      </c>
      <c r="G513">
        <v>5</v>
      </c>
      <c r="H513">
        <v>2005</v>
      </c>
      <c r="I513">
        <v>2006</v>
      </c>
      <c r="J513" t="s">
        <v>119</v>
      </c>
      <c r="K513" t="s">
        <v>98</v>
      </c>
      <c r="L513">
        <v>1368</v>
      </c>
      <c r="M513" t="s">
        <v>126</v>
      </c>
      <c r="N513" t="s">
        <v>119</v>
      </c>
      <c r="O513">
        <v>474</v>
      </c>
      <c r="P513" t="s">
        <v>104</v>
      </c>
      <c r="Q513" t="s">
        <v>150</v>
      </c>
      <c r="R513">
        <v>202665</v>
      </c>
    </row>
    <row r="514" spans="1:18">
      <c r="A514">
        <v>9100</v>
      </c>
      <c r="B514" t="s">
        <v>89</v>
      </c>
      <c r="C514" t="s">
        <v>90</v>
      </c>
      <c r="D514" t="s">
        <v>92</v>
      </c>
      <c r="E514" t="s">
        <v>93</v>
      </c>
      <c r="F514">
        <v>5</v>
      </c>
      <c r="G514">
        <v>5</v>
      </c>
      <c r="H514">
        <v>1958</v>
      </c>
      <c r="I514">
        <v>1958</v>
      </c>
      <c r="J514" t="s">
        <v>98</v>
      </c>
      <c r="K514" t="s">
        <v>98</v>
      </c>
      <c r="L514">
        <v>864</v>
      </c>
      <c r="M514" t="s">
        <v>98</v>
      </c>
      <c r="N514" t="s">
        <v>98</v>
      </c>
      <c r="O514">
        <v>624</v>
      </c>
      <c r="P514" t="s">
        <v>104</v>
      </c>
      <c r="Q514" t="s">
        <v>111</v>
      </c>
      <c r="R514">
        <v>129900</v>
      </c>
    </row>
    <row r="515" spans="1:18">
      <c r="A515">
        <v>9187</v>
      </c>
      <c r="B515" t="s">
        <v>217</v>
      </c>
      <c r="C515" t="s">
        <v>91</v>
      </c>
      <c r="D515" t="s">
        <v>92</v>
      </c>
      <c r="E515" t="s">
        <v>93</v>
      </c>
      <c r="F515">
        <v>6</v>
      </c>
      <c r="G515">
        <v>5</v>
      </c>
      <c r="H515">
        <v>1983</v>
      </c>
      <c r="I515">
        <v>1983</v>
      </c>
      <c r="J515" t="s">
        <v>98</v>
      </c>
      <c r="K515" t="s">
        <v>98</v>
      </c>
      <c r="L515">
        <v>1084</v>
      </c>
      <c r="M515" t="s">
        <v>98</v>
      </c>
      <c r="N515" t="s">
        <v>98</v>
      </c>
      <c r="O515">
        <v>484</v>
      </c>
      <c r="P515" t="s">
        <v>104</v>
      </c>
      <c r="Q515" t="s">
        <v>111</v>
      </c>
      <c r="R515">
        <v>134000</v>
      </c>
    </row>
    <row r="516" spans="1:18">
      <c r="A516">
        <v>10594</v>
      </c>
      <c r="B516" t="s">
        <v>212</v>
      </c>
      <c r="C516" t="s">
        <v>91</v>
      </c>
      <c r="D516" t="s">
        <v>92</v>
      </c>
      <c r="E516" t="s">
        <v>238</v>
      </c>
      <c r="F516">
        <v>5</v>
      </c>
      <c r="G516">
        <v>5</v>
      </c>
      <c r="H516">
        <v>1926</v>
      </c>
      <c r="I516">
        <v>1950</v>
      </c>
      <c r="J516" t="s">
        <v>98</v>
      </c>
      <c r="K516" t="s">
        <v>98</v>
      </c>
      <c r="L516">
        <v>768</v>
      </c>
      <c r="M516" t="s">
        <v>139</v>
      </c>
      <c r="N516" t="s">
        <v>98</v>
      </c>
      <c r="O516">
        <v>200</v>
      </c>
      <c r="P516" t="s">
        <v>104</v>
      </c>
      <c r="Q516" t="s">
        <v>111</v>
      </c>
      <c r="R516">
        <v>96500</v>
      </c>
    </row>
    <row r="517" spans="1:18">
      <c r="A517">
        <v>12220</v>
      </c>
      <c r="B517" t="s">
        <v>147</v>
      </c>
      <c r="C517" t="s">
        <v>91</v>
      </c>
      <c r="D517" t="s">
        <v>92</v>
      </c>
      <c r="E517" t="s">
        <v>93</v>
      </c>
      <c r="F517">
        <v>10</v>
      </c>
      <c r="G517">
        <v>5</v>
      </c>
      <c r="H517">
        <v>2009</v>
      </c>
      <c r="I517">
        <v>2009</v>
      </c>
      <c r="J517" t="s">
        <v>126</v>
      </c>
      <c r="K517" t="s">
        <v>98</v>
      </c>
      <c r="L517">
        <v>2006</v>
      </c>
      <c r="M517" t="s">
        <v>126</v>
      </c>
      <c r="N517" t="s">
        <v>126</v>
      </c>
      <c r="O517">
        <v>900</v>
      </c>
      <c r="P517" t="s">
        <v>104</v>
      </c>
      <c r="Q517" t="s">
        <v>150</v>
      </c>
      <c r="R517">
        <v>402861</v>
      </c>
    </row>
    <row r="518" spans="1:18">
      <c r="A518">
        <v>10448</v>
      </c>
      <c r="B518" t="s">
        <v>175</v>
      </c>
      <c r="C518" t="s">
        <v>91</v>
      </c>
      <c r="D518" t="s">
        <v>92</v>
      </c>
      <c r="E518" t="s">
        <v>158</v>
      </c>
      <c r="F518">
        <v>6</v>
      </c>
      <c r="G518">
        <v>6</v>
      </c>
      <c r="H518">
        <v>1972</v>
      </c>
      <c r="I518">
        <v>1972</v>
      </c>
      <c r="J518" t="s">
        <v>98</v>
      </c>
      <c r="K518" t="s">
        <v>98</v>
      </c>
      <c r="L518">
        <v>689</v>
      </c>
      <c r="M518" t="s">
        <v>98</v>
      </c>
      <c r="N518" t="s">
        <v>98</v>
      </c>
      <c r="O518">
        <v>583</v>
      </c>
      <c r="P518" t="s">
        <v>104</v>
      </c>
      <c r="Q518" t="s">
        <v>172</v>
      </c>
      <c r="R518">
        <v>158000</v>
      </c>
    </row>
    <row r="519" spans="1:18">
      <c r="A519">
        <v>10208</v>
      </c>
      <c r="B519" t="s">
        <v>162</v>
      </c>
      <c r="C519" t="s">
        <v>91</v>
      </c>
      <c r="D519" t="s">
        <v>92</v>
      </c>
      <c r="E519" t="s">
        <v>122</v>
      </c>
      <c r="F519">
        <v>7</v>
      </c>
      <c r="G519">
        <v>5</v>
      </c>
      <c r="H519">
        <v>1996</v>
      </c>
      <c r="I519">
        <v>1997</v>
      </c>
      <c r="J519" t="s">
        <v>119</v>
      </c>
      <c r="K519" t="s">
        <v>98</v>
      </c>
      <c r="L519">
        <v>1264</v>
      </c>
      <c r="M519" t="s">
        <v>126</v>
      </c>
      <c r="N519" t="s">
        <v>119</v>
      </c>
      <c r="O519">
        <v>889</v>
      </c>
      <c r="P519" t="s">
        <v>104</v>
      </c>
      <c r="Q519" t="s">
        <v>111</v>
      </c>
      <c r="R519">
        <v>265000</v>
      </c>
    </row>
    <row r="520" spans="1:18">
      <c r="A520">
        <v>9531</v>
      </c>
      <c r="B520" t="s">
        <v>209</v>
      </c>
      <c r="C520" t="s">
        <v>91</v>
      </c>
      <c r="D520" t="s">
        <v>92</v>
      </c>
      <c r="E520" t="s">
        <v>122</v>
      </c>
      <c r="F520">
        <v>6</v>
      </c>
      <c r="G520">
        <v>5</v>
      </c>
      <c r="H520">
        <v>1998</v>
      </c>
      <c r="I520">
        <v>1998</v>
      </c>
      <c r="J520" t="s">
        <v>119</v>
      </c>
      <c r="K520" t="s">
        <v>98</v>
      </c>
      <c r="L520">
        <v>794</v>
      </c>
      <c r="M520" t="s">
        <v>126</v>
      </c>
      <c r="N520" t="s">
        <v>98</v>
      </c>
      <c r="O520">
        <v>546</v>
      </c>
      <c r="P520" t="s">
        <v>104</v>
      </c>
      <c r="Q520" t="s">
        <v>111</v>
      </c>
      <c r="R520">
        <v>211000</v>
      </c>
    </row>
    <row r="521" spans="1:18">
      <c r="A521">
        <v>10918</v>
      </c>
      <c r="B521" t="s">
        <v>212</v>
      </c>
      <c r="C521" t="s">
        <v>91</v>
      </c>
      <c r="D521" t="s">
        <v>92</v>
      </c>
      <c r="E521" t="s">
        <v>122</v>
      </c>
      <c r="F521">
        <v>7</v>
      </c>
      <c r="G521">
        <v>9</v>
      </c>
      <c r="H521">
        <v>1926</v>
      </c>
      <c r="I521">
        <v>2004</v>
      </c>
      <c r="J521" t="s">
        <v>119</v>
      </c>
      <c r="K521" t="s">
        <v>98</v>
      </c>
      <c r="L521">
        <v>1276</v>
      </c>
      <c r="M521" t="s">
        <v>126</v>
      </c>
      <c r="N521" t="s">
        <v>119</v>
      </c>
      <c r="O521">
        <v>282</v>
      </c>
      <c r="P521" t="s">
        <v>104</v>
      </c>
      <c r="Q521" t="s">
        <v>111</v>
      </c>
      <c r="R521">
        <v>234000</v>
      </c>
    </row>
    <row r="522" spans="1:18">
      <c r="A522">
        <v>10800</v>
      </c>
      <c r="B522" t="s">
        <v>188</v>
      </c>
      <c r="C522" t="s">
        <v>91</v>
      </c>
      <c r="D522" t="s">
        <v>186</v>
      </c>
      <c r="E522" t="s">
        <v>122</v>
      </c>
      <c r="F522">
        <v>4</v>
      </c>
      <c r="G522">
        <v>7</v>
      </c>
      <c r="H522">
        <v>1900</v>
      </c>
      <c r="I522">
        <v>2000</v>
      </c>
      <c r="J522" t="s">
        <v>83</v>
      </c>
      <c r="K522" t="s">
        <v>83</v>
      </c>
      <c r="L522">
        <v>0</v>
      </c>
      <c r="M522" t="s">
        <v>98</v>
      </c>
      <c r="N522" t="s">
        <v>98</v>
      </c>
      <c r="O522">
        <v>0</v>
      </c>
      <c r="P522" t="s">
        <v>167</v>
      </c>
      <c r="Q522" t="s">
        <v>111</v>
      </c>
      <c r="R522">
        <v>106250</v>
      </c>
    </row>
    <row r="523" spans="1:18">
      <c r="A523">
        <v>11988</v>
      </c>
      <c r="B523" t="s">
        <v>89</v>
      </c>
      <c r="C523" t="s">
        <v>90</v>
      </c>
      <c r="D523" t="s">
        <v>92</v>
      </c>
      <c r="E523" t="s">
        <v>93</v>
      </c>
      <c r="F523">
        <v>6</v>
      </c>
      <c r="G523">
        <v>6</v>
      </c>
      <c r="H523">
        <v>1957</v>
      </c>
      <c r="I523">
        <v>1957</v>
      </c>
      <c r="J523" t="s">
        <v>98</v>
      </c>
      <c r="K523" t="s">
        <v>98</v>
      </c>
      <c r="L523">
        <v>1244</v>
      </c>
      <c r="M523" t="s">
        <v>126</v>
      </c>
      <c r="N523" t="s">
        <v>98</v>
      </c>
      <c r="O523">
        <v>336</v>
      </c>
      <c r="P523" t="s">
        <v>104</v>
      </c>
      <c r="Q523" t="s">
        <v>111</v>
      </c>
      <c r="R523">
        <v>150000</v>
      </c>
    </row>
    <row r="524" spans="1:18">
      <c r="A524">
        <v>5000</v>
      </c>
      <c r="B524" t="s">
        <v>197</v>
      </c>
      <c r="C524" t="s">
        <v>90</v>
      </c>
      <c r="D524" t="s">
        <v>92</v>
      </c>
      <c r="E524" t="s">
        <v>176</v>
      </c>
      <c r="F524">
        <v>6</v>
      </c>
      <c r="G524">
        <v>7</v>
      </c>
      <c r="H524">
        <v>1947</v>
      </c>
      <c r="I524">
        <v>1950</v>
      </c>
      <c r="J524" t="s">
        <v>98</v>
      </c>
      <c r="K524" t="s">
        <v>98</v>
      </c>
      <c r="L524">
        <v>1004</v>
      </c>
      <c r="M524" t="s">
        <v>126</v>
      </c>
      <c r="N524" t="s">
        <v>98</v>
      </c>
      <c r="O524">
        <v>420</v>
      </c>
      <c r="P524" t="s">
        <v>104</v>
      </c>
      <c r="Q524" t="s">
        <v>111</v>
      </c>
      <c r="R524">
        <v>159000</v>
      </c>
    </row>
    <row r="525" spans="1:18">
      <c r="A525">
        <v>40094</v>
      </c>
      <c r="B525" t="s">
        <v>206</v>
      </c>
      <c r="C525" t="s">
        <v>151</v>
      </c>
      <c r="D525" t="s">
        <v>92</v>
      </c>
      <c r="E525" t="s">
        <v>122</v>
      </c>
      <c r="F525">
        <v>10</v>
      </c>
      <c r="G525">
        <v>5</v>
      </c>
      <c r="H525">
        <v>2007</v>
      </c>
      <c r="I525">
        <v>2008</v>
      </c>
      <c r="J525" t="s">
        <v>126</v>
      </c>
      <c r="K525" t="s">
        <v>98</v>
      </c>
      <c r="L525">
        <v>3138</v>
      </c>
      <c r="M525" t="s">
        <v>126</v>
      </c>
      <c r="N525" t="s">
        <v>126</v>
      </c>
      <c r="O525">
        <v>884</v>
      </c>
      <c r="P525" t="s">
        <v>104</v>
      </c>
      <c r="Q525" t="s">
        <v>150</v>
      </c>
      <c r="R525">
        <v>184750</v>
      </c>
    </row>
    <row r="526" spans="1:18">
      <c r="A526">
        <v>11787</v>
      </c>
      <c r="B526" t="s">
        <v>162</v>
      </c>
      <c r="C526" t="s">
        <v>91</v>
      </c>
      <c r="D526" t="s">
        <v>92</v>
      </c>
      <c r="E526" t="s">
        <v>122</v>
      </c>
      <c r="F526">
        <v>7</v>
      </c>
      <c r="G526">
        <v>5</v>
      </c>
      <c r="H526">
        <v>1996</v>
      </c>
      <c r="I526">
        <v>1997</v>
      </c>
      <c r="J526" t="s">
        <v>119</v>
      </c>
      <c r="K526" t="s">
        <v>98</v>
      </c>
      <c r="L526">
        <v>1379</v>
      </c>
      <c r="M526" t="s">
        <v>126</v>
      </c>
      <c r="N526" t="s">
        <v>119</v>
      </c>
      <c r="O526">
        <v>834</v>
      </c>
      <c r="P526" t="s">
        <v>104</v>
      </c>
      <c r="Q526" t="s">
        <v>111</v>
      </c>
      <c r="R526">
        <v>315750</v>
      </c>
    </row>
    <row r="527" spans="1:18">
      <c r="A527">
        <v>7500</v>
      </c>
      <c r="B527" t="s">
        <v>163</v>
      </c>
      <c r="C527" t="s">
        <v>91</v>
      </c>
      <c r="D527" t="s">
        <v>92</v>
      </c>
      <c r="E527" t="s">
        <v>93</v>
      </c>
      <c r="F527">
        <v>7</v>
      </c>
      <c r="G527">
        <v>5</v>
      </c>
      <c r="H527">
        <v>2005</v>
      </c>
      <c r="I527">
        <v>2005</v>
      </c>
      <c r="J527" t="s">
        <v>119</v>
      </c>
      <c r="K527" t="s">
        <v>98</v>
      </c>
      <c r="L527">
        <v>1257</v>
      </c>
      <c r="M527" t="s">
        <v>126</v>
      </c>
      <c r="N527" t="s">
        <v>119</v>
      </c>
      <c r="O527">
        <v>453</v>
      </c>
      <c r="P527" t="s">
        <v>104</v>
      </c>
      <c r="Q527" t="s">
        <v>111</v>
      </c>
      <c r="R527">
        <v>176000</v>
      </c>
    </row>
    <row r="528" spans="1:18">
      <c r="A528">
        <v>13300</v>
      </c>
      <c r="B528" t="s">
        <v>89</v>
      </c>
      <c r="C528" t="s">
        <v>91</v>
      </c>
      <c r="D528" t="s">
        <v>92</v>
      </c>
      <c r="E528" t="s">
        <v>93</v>
      </c>
      <c r="F528">
        <v>5</v>
      </c>
      <c r="G528">
        <v>7</v>
      </c>
      <c r="H528">
        <v>1956</v>
      </c>
      <c r="I528">
        <v>2000</v>
      </c>
      <c r="J528" t="s">
        <v>119</v>
      </c>
      <c r="K528" t="s">
        <v>98</v>
      </c>
      <c r="L528">
        <v>928</v>
      </c>
      <c r="M528" t="s">
        <v>98</v>
      </c>
      <c r="N528" t="s">
        <v>98</v>
      </c>
      <c r="O528">
        <v>252</v>
      </c>
      <c r="P528" t="s">
        <v>104</v>
      </c>
      <c r="Q528" t="s">
        <v>111</v>
      </c>
      <c r="R528">
        <v>132000</v>
      </c>
    </row>
    <row r="529" spans="1:18">
      <c r="A529">
        <v>14948</v>
      </c>
      <c r="B529" t="s">
        <v>147</v>
      </c>
      <c r="C529" t="s">
        <v>91</v>
      </c>
      <c r="D529" t="s">
        <v>92</v>
      </c>
      <c r="E529" t="s">
        <v>122</v>
      </c>
      <c r="F529">
        <v>9</v>
      </c>
      <c r="G529">
        <v>5</v>
      </c>
      <c r="H529">
        <v>2008</v>
      </c>
      <c r="I529">
        <v>2008</v>
      </c>
      <c r="J529" t="s">
        <v>126</v>
      </c>
      <c r="K529" t="s">
        <v>98</v>
      </c>
      <c r="L529">
        <v>1452</v>
      </c>
      <c r="M529" t="s">
        <v>126</v>
      </c>
      <c r="N529" t="s">
        <v>126</v>
      </c>
      <c r="O529">
        <v>858</v>
      </c>
      <c r="P529" t="s">
        <v>104</v>
      </c>
      <c r="Q529" t="s">
        <v>150</v>
      </c>
      <c r="R529">
        <v>446261</v>
      </c>
    </row>
    <row r="530" spans="1:18">
      <c r="A530">
        <v>9098</v>
      </c>
      <c r="B530" t="s">
        <v>206</v>
      </c>
      <c r="C530" t="s">
        <v>91</v>
      </c>
      <c r="D530" t="s">
        <v>92</v>
      </c>
      <c r="E530" t="s">
        <v>93</v>
      </c>
      <c r="F530">
        <v>4</v>
      </c>
      <c r="G530">
        <v>7</v>
      </c>
      <c r="H530">
        <v>1920</v>
      </c>
      <c r="I530">
        <v>2002</v>
      </c>
      <c r="J530" t="s">
        <v>98</v>
      </c>
      <c r="K530" t="s">
        <v>98</v>
      </c>
      <c r="L530">
        <v>528</v>
      </c>
      <c r="M530" t="s">
        <v>126</v>
      </c>
      <c r="N530" t="s">
        <v>98</v>
      </c>
      <c r="O530">
        <v>0</v>
      </c>
      <c r="P530" t="s">
        <v>167</v>
      </c>
      <c r="Q530" t="s">
        <v>111</v>
      </c>
      <c r="R530">
        <v>86000</v>
      </c>
    </row>
    <row r="531" spans="1:18">
      <c r="A531">
        <v>32668</v>
      </c>
      <c r="B531" t="s">
        <v>212</v>
      </c>
      <c r="C531" t="s">
        <v>91</v>
      </c>
      <c r="D531" t="s">
        <v>92</v>
      </c>
      <c r="E531" t="s">
        <v>93</v>
      </c>
      <c r="F531">
        <v>6</v>
      </c>
      <c r="G531">
        <v>3</v>
      </c>
      <c r="H531">
        <v>1957</v>
      </c>
      <c r="I531">
        <v>1975</v>
      </c>
      <c r="J531" t="s">
        <v>98</v>
      </c>
      <c r="K531" t="s">
        <v>98</v>
      </c>
      <c r="L531">
        <v>2035</v>
      </c>
      <c r="M531" t="s">
        <v>98</v>
      </c>
      <c r="N531" t="s">
        <v>98</v>
      </c>
      <c r="O531">
        <v>484</v>
      </c>
      <c r="P531" t="s">
        <v>104</v>
      </c>
      <c r="Q531" t="s">
        <v>216</v>
      </c>
      <c r="R531">
        <v>200624</v>
      </c>
    </row>
    <row r="532" spans="1:18">
      <c r="A532">
        <v>10200</v>
      </c>
      <c r="B532" t="s">
        <v>218</v>
      </c>
      <c r="C532" t="s">
        <v>91</v>
      </c>
      <c r="D532" t="s">
        <v>92</v>
      </c>
      <c r="E532" t="s">
        <v>158</v>
      </c>
      <c r="F532">
        <v>6</v>
      </c>
      <c r="G532">
        <v>5</v>
      </c>
      <c r="H532">
        <v>1988</v>
      </c>
      <c r="I532">
        <v>1989</v>
      </c>
      <c r="J532" t="s">
        <v>119</v>
      </c>
      <c r="K532" t="s">
        <v>98</v>
      </c>
      <c r="L532">
        <v>1461</v>
      </c>
      <c r="M532" t="s">
        <v>126</v>
      </c>
      <c r="N532" t="s">
        <v>119</v>
      </c>
      <c r="O532">
        <v>600</v>
      </c>
      <c r="P532" t="s">
        <v>104</v>
      </c>
      <c r="Q532" t="s">
        <v>172</v>
      </c>
      <c r="R532">
        <v>175000</v>
      </c>
    </row>
    <row r="533" spans="1:18">
      <c r="A533">
        <v>6155</v>
      </c>
      <c r="B533" t="s">
        <v>197</v>
      </c>
      <c r="C533" t="s">
        <v>220</v>
      </c>
      <c r="D533" t="s">
        <v>92</v>
      </c>
      <c r="E533" t="s">
        <v>122</v>
      </c>
      <c r="F533">
        <v>6</v>
      </c>
      <c r="G533">
        <v>8</v>
      </c>
      <c r="H533">
        <v>1920</v>
      </c>
      <c r="I533">
        <v>1999</v>
      </c>
      <c r="J533" t="s">
        <v>139</v>
      </c>
      <c r="K533" t="s">
        <v>139</v>
      </c>
      <c r="L533">
        <v>611</v>
      </c>
      <c r="M533" t="s">
        <v>126</v>
      </c>
      <c r="N533" t="s">
        <v>98</v>
      </c>
      <c r="O533">
        <v>502</v>
      </c>
      <c r="P533" t="s">
        <v>104</v>
      </c>
      <c r="Q533" t="s">
        <v>111</v>
      </c>
      <c r="R533">
        <v>128000</v>
      </c>
    </row>
    <row r="534" spans="1:18">
      <c r="A534">
        <v>7200</v>
      </c>
      <c r="B534" t="s">
        <v>89</v>
      </c>
      <c r="C534" t="s">
        <v>91</v>
      </c>
      <c r="D534" t="s">
        <v>92</v>
      </c>
      <c r="E534" t="s">
        <v>93</v>
      </c>
      <c r="F534">
        <v>5</v>
      </c>
      <c r="G534">
        <v>7</v>
      </c>
      <c r="H534">
        <v>1955</v>
      </c>
      <c r="I534">
        <v>2007</v>
      </c>
      <c r="J534" t="s">
        <v>83</v>
      </c>
      <c r="K534" t="s">
        <v>83</v>
      </c>
      <c r="L534">
        <v>0</v>
      </c>
      <c r="M534" t="s">
        <v>126</v>
      </c>
      <c r="N534" t="s">
        <v>98</v>
      </c>
      <c r="O534">
        <v>392</v>
      </c>
      <c r="P534" t="s">
        <v>104</v>
      </c>
      <c r="Q534" t="s">
        <v>111</v>
      </c>
      <c r="R534">
        <v>107500</v>
      </c>
    </row>
    <row r="535" spans="1:18">
      <c r="A535">
        <v>5000</v>
      </c>
      <c r="B535" t="s">
        <v>197</v>
      </c>
      <c r="C535" t="s">
        <v>91</v>
      </c>
      <c r="D535" t="s">
        <v>92</v>
      </c>
      <c r="E535" t="s">
        <v>93</v>
      </c>
      <c r="F535">
        <v>1</v>
      </c>
      <c r="G535">
        <v>3</v>
      </c>
      <c r="H535">
        <v>1946</v>
      </c>
      <c r="I535">
        <v>1950</v>
      </c>
      <c r="J535" t="s">
        <v>83</v>
      </c>
      <c r="K535" t="s">
        <v>83</v>
      </c>
      <c r="L535">
        <v>0</v>
      </c>
      <c r="M535" t="s">
        <v>139</v>
      </c>
      <c r="N535" t="s">
        <v>139</v>
      </c>
      <c r="O535">
        <v>0</v>
      </c>
      <c r="P535" t="s">
        <v>167</v>
      </c>
      <c r="Q535" t="s">
        <v>111</v>
      </c>
      <c r="R535">
        <v>39300</v>
      </c>
    </row>
    <row r="536" spans="1:18">
      <c r="A536">
        <v>9056</v>
      </c>
      <c r="B536" t="s">
        <v>121</v>
      </c>
      <c r="C536" t="s">
        <v>91</v>
      </c>
      <c r="D536" t="s">
        <v>92</v>
      </c>
      <c r="E536" t="s">
        <v>122</v>
      </c>
      <c r="F536">
        <v>8</v>
      </c>
      <c r="G536">
        <v>5</v>
      </c>
      <c r="H536">
        <v>2004</v>
      </c>
      <c r="I536">
        <v>2004</v>
      </c>
      <c r="J536" t="s">
        <v>126</v>
      </c>
      <c r="K536" t="s">
        <v>119</v>
      </c>
      <c r="L536">
        <v>707</v>
      </c>
      <c r="M536" t="s">
        <v>126</v>
      </c>
      <c r="N536" t="s">
        <v>119</v>
      </c>
      <c r="O536">
        <v>403</v>
      </c>
      <c r="P536" t="s">
        <v>104</v>
      </c>
      <c r="Q536" t="s">
        <v>111</v>
      </c>
      <c r="R536">
        <v>178000</v>
      </c>
    </row>
    <row r="537" spans="1:18">
      <c r="A537">
        <v>7000</v>
      </c>
      <c r="B537" t="s">
        <v>206</v>
      </c>
      <c r="C537" t="s">
        <v>91</v>
      </c>
      <c r="D537" t="s">
        <v>186</v>
      </c>
      <c r="E537" t="s">
        <v>122</v>
      </c>
      <c r="F537">
        <v>5</v>
      </c>
      <c r="G537">
        <v>7</v>
      </c>
      <c r="H537">
        <v>1910</v>
      </c>
      <c r="I537">
        <v>1991</v>
      </c>
      <c r="J537" t="s">
        <v>119</v>
      </c>
      <c r="K537" t="s">
        <v>98</v>
      </c>
      <c r="L537">
        <v>1117</v>
      </c>
      <c r="M537" t="s">
        <v>98</v>
      </c>
      <c r="N537" t="s">
        <v>98</v>
      </c>
      <c r="O537">
        <v>0</v>
      </c>
      <c r="P537" t="s">
        <v>167</v>
      </c>
      <c r="Q537" t="s">
        <v>111</v>
      </c>
      <c r="R537">
        <v>107500</v>
      </c>
    </row>
    <row r="538" spans="1:18">
      <c r="A538">
        <v>8924</v>
      </c>
      <c r="B538" t="s">
        <v>209</v>
      </c>
      <c r="C538" t="s">
        <v>91</v>
      </c>
      <c r="D538" t="s">
        <v>92</v>
      </c>
      <c r="E538" t="s">
        <v>122</v>
      </c>
      <c r="F538">
        <v>7</v>
      </c>
      <c r="G538">
        <v>5</v>
      </c>
      <c r="H538">
        <v>1998</v>
      </c>
      <c r="I538">
        <v>1999</v>
      </c>
      <c r="J538" t="s">
        <v>119</v>
      </c>
      <c r="K538" t="s">
        <v>98</v>
      </c>
      <c r="L538">
        <v>880</v>
      </c>
      <c r="M538" t="s">
        <v>126</v>
      </c>
      <c r="N538" t="s">
        <v>119</v>
      </c>
      <c r="O538">
        <v>527</v>
      </c>
      <c r="P538" t="s">
        <v>104</v>
      </c>
      <c r="Q538" t="s">
        <v>111</v>
      </c>
      <c r="R538">
        <v>188000</v>
      </c>
    </row>
    <row r="539" spans="1:18">
      <c r="A539">
        <v>12735</v>
      </c>
      <c r="B539" t="s">
        <v>89</v>
      </c>
      <c r="C539" t="s">
        <v>91</v>
      </c>
      <c r="D539" t="s">
        <v>92</v>
      </c>
      <c r="E539" t="s">
        <v>93</v>
      </c>
      <c r="F539">
        <v>4</v>
      </c>
      <c r="G539">
        <v>5</v>
      </c>
      <c r="H539">
        <v>1972</v>
      </c>
      <c r="I539">
        <v>1972</v>
      </c>
      <c r="J539" t="s">
        <v>98</v>
      </c>
      <c r="K539" t="s">
        <v>98</v>
      </c>
      <c r="L539">
        <v>864</v>
      </c>
      <c r="M539" t="s">
        <v>98</v>
      </c>
      <c r="N539" t="s">
        <v>98</v>
      </c>
      <c r="O539">
        <v>576</v>
      </c>
      <c r="P539" t="s">
        <v>104</v>
      </c>
      <c r="Q539" t="s">
        <v>111</v>
      </c>
      <c r="R539">
        <v>111250</v>
      </c>
    </row>
    <row r="540" spans="1:18">
      <c r="A540">
        <v>11553</v>
      </c>
      <c r="B540" t="s">
        <v>169</v>
      </c>
      <c r="C540" t="s">
        <v>91</v>
      </c>
      <c r="D540" t="s">
        <v>92</v>
      </c>
      <c r="E540" t="s">
        <v>93</v>
      </c>
      <c r="F540">
        <v>5</v>
      </c>
      <c r="G540">
        <v>5</v>
      </c>
      <c r="H540">
        <v>1968</v>
      </c>
      <c r="I540">
        <v>1968</v>
      </c>
      <c r="J540" t="s">
        <v>98</v>
      </c>
      <c r="K540" t="s">
        <v>98</v>
      </c>
      <c r="L540">
        <v>1051</v>
      </c>
      <c r="M540" t="s">
        <v>98</v>
      </c>
      <c r="N540" t="s">
        <v>98</v>
      </c>
      <c r="O540">
        <v>336</v>
      </c>
      <c r="P540" t="s">
        <v>104</v>
      </c>
      <c r="Q540" t="s">
        <v>111</v>
      </c>
      <c r="R540">
        <v>158000</v>
      </c>
    </row>
    <row r="541" spans="1:18">
      <c r="A541">
        <v>11423</v>
      </c>
      <c r="B541" t="s">
        <v>209</v>
      </c>
      <c r="C541" t="s">
        <v>91</v>
      </c>
      <c r="D541" t="s">
        <v>92</v>
      </c>
      <c r="E541" t="s">
        <v>93</v>
      </c>
      <c r="F541">
        <v>8</v>
      </c>
      <c r="G541">
        <v>5</v>
      </c>
      <c r="H541">
        <v>2001</v>
      </c>
      <c r="I541">
        <v>2002</v>
      </c>
      <c r="J541" t="s">
        <v>119</v>
      </c>
      <c r="K541" t="s">
        <v>98</v>
      </c>
      <c r="L541">
        <v>1581</v>
      </c>
      <c r="M541" t="s">
        <v>126</v>
      </c>
      <c r="N541" t="s">
        <v>119</v>
      </c>
      <c r="O541">
        <v>670</v>
      </c>
      <c r="P541" t="s">
        <v>104</v>
      </c>
      <c r="Q541" t="s">
        <v>111</v>
      </c>
      <c r="R541">
        <v>272000</v>
      </c>
    </row>
    <row r="542" spans="1:18">
      <c r="A542">
        <v>14601</v>
      </c>
      <c r="B542" t="s">
        <v>218</v>
      </c>
      <c r="C542" t="s">
        <v>91</v>
      </c>
      <c r="D542" t="s">
        <v>92</v>
      </c>
      <c r="E542" t="s">
        <v>93</v>
      </c>
      <c r="F542">
        <v>9</v>
      </c>
      <c r="G542">
        <v>5</v>
      </c>
      <c r="H542">
        <v>2006</v>
      </c>
      <c r="I542">
        <v>2006</v>
      </c>
      <c r="J542" t="s">
        <v>126</v>
      </c>
      <c r="K542" t="s">
        <v>98</v>
      </c>
      <c r="L542">
        <v>1838</v>
      </c>
      <c r="M542" t="s">
        <v>126</v>
      </c>
      <c r="N542" t="s">
        <v>126</v>
      </c>
      <c r="O542">
        <v>765</v>
      </c>
      <c r="P542" t="s">
        <v>104</v>
      </c>
      <c r="Q542" t="s">
        <v>111</v>
      </c>
      <c r="R542">
        <v>315000</v>
      </c>
    </row>
    <row r="543" spans="1:18">
      <c r="A543">
        <v>11000</v>
      </c>
      <c r="B543" t="s">
        <v>162</v>
      </c>
      <c r="C543" t="s">
        <v>91</v>
      </c>
      <c r="D543" t="s">
        <v>92</v>
      </c>
      <c r="E543" t="s">
        <v>122</v>
      </c>
      <c r="F543">
        <v>8</v>
      </c>
      <c r="G543">
        <v>5</v>
      </c>
      <c r="H543">
        <v>2000</v>
      </c>
      <c r="I543">
        <v>2000</v>
      </c>
      <c r="J543" t="s">
        <v>119</v>
      </c>
      <c r="K543" t="s">
        <v>98</v>
      </c>
      <c r="L543">
        <v>969</v>
      </c>
      <c r="M543" t="s">
        <v>126</v>
      </c>
      <c r="N543" t="s">
        <v>119</v>
      </c>
      <c r="O543">
        <v>648</v>
      </c>
      <c r="P543" t="s">
        <v>104</v>
      </c>
      <c r="Q543" t="s">
        <v>111</v>
      </c>
      <c r="R543">
        <v>248000</v>
      </c>
    </row>
    <row r="544" spans="1:18">
      <c r="A544">
        <v>10140</v>
      </c>
      <c r="B544" t="s">
        <v>175</v>
      </c>
      <c r="C544" t="s">
        <v>225</v>
      </c>
      <c r="D544" t="s">
        <v>92</v>
      </c>
      <c r="E544" t="s">
        <v>93</v>
      </c>
      <c r="F544">
        <v>7</v>
      </c>
      <c r="G544">
        <v>5</v>
      </c>
      <c r="H544">
        <v>1998</v>
      </c>
      <c r="I544">
        <v>1999</v>
      </c>
      <c r="J544" t="s">
        <v>126</v>
      </c>
      <c r="K544" t="s">
        <v>98</v>
      </c>
      <c r="L544">
        <v>1650</v>
      </c>
      <c r="M544" t="s">
        <v>126</v>
      </c>
      <c r="N544" t="s">
        <v>119</v>
      </c>
      <c r="O544">
        <v>583</v>
      </c>
      <c r="P544" t="s">
        <v>104</v>
      </c>
      <c r="Q544" t="s">
        <v>111</v>
      </c>
      <c r="R544">
        <v>213250</v>
      </c>
    </row>
    <row r="545" spans="1:18">
      <c r="A545">
        <v>4058</v>
      </c>
      <c r="B545" t="s">
        <v>89</v>
      </c>
      <c r="C545" t="s">
        <v>91</v>
      </c>
      <c r="D545" t="s">
        <v>129</v>
      </c>
      <c r="E545" t="s">
        <v>183</v>
      </c>
      <c r="F545">
        <v>7</v>
      </c>
      <c r="G545">
        <v>5</v>
      </c>
      <c r="H545">
        <v>1998</v>
      </c>
      <c r="I545">
        <v>1998</v>
      </c>
      <c r="J545" t="s">
        <v>119</v>
      </c>
      <c r="K545" t="s">
        <v>98</v>
      </c>
      <c r="L545">
        <v>723</v>
      </c>
      <c r="M545" t="s">
        <v>126</v>
      </c>
      <c r="N545" t="s">
        <v>98</v>
      </c>
      <c r="O545">
        <v>367</v>
      </c>
      <c r="P545" t="s">
        <v>104</v>
      </c>
      <c r="Q545" t="s">
        <v>111</v>
      </c>
      <c r="R545">
        <v>133000</v>
      </c>
    </row>
    <row r="546" spans="1:18">
      <c r="A546">
        <v>17104</v>
      </c>
      <c r="B546" t="s">
        <v>121</v>
      </c>
      <c r="C546" t="s">
        <v>91</v>
      </c>
      <c r="D546" t="s">
        <v>92</v>
      </c>
      <c r="E546" t="s">
        <v>122</v>
      </c>
      <c r="F546">
        <v>7</v>
      </c>
      <c r="G546">
        <v>5</v>
      </c>
      <c r="H546">
        <v>2006</v>
      </c>
      <c r="I546">
        <v>2006</v>
      </c>
      <c r="J546" t="s">
        <v>119</v>
      </c>
      <c r="K546" t="s">
        <v>119</v>
      </c>
      <c r="L546">
        <v>654</v>
      </c>
      <c r="M546" t="s">
        <v>126</v>
      </c>
      <c r="N546" t="s">
        <v>119</v>
      </c>
      <c r="O546">
        <v>426</v>
      </c>
      <c r="P546" t="s">
        <v>104</v>
      </c>
      <c r="Q546" t="s">
        <v>150</v>
      </c>
      <c r="R546">
        <v>179665</v>
      </c>
    </row>
    <row r="547" spans="1:18">
      <c r="A547">
        <v>13837</v>
      </c>
      <c r="B547" t="s">
        <v>175</v>
      </c>
      <c r="C547" t="s">
        <v>91</v>
      </c>
      <c r="D547" t="s">
        <v>92</v>
      </c>
      <c r="E547" t="s">
        <v>176</v>
      </c>
      <c r="F547">
        <v>7</v>
      </c>
      <c r="G547">
        <v>5</v>
      </c>
      <c r="H547">
        <v>1988</v>
      </c>
      <c r="I547">
        <v>1988</v>
      </c>
      <c r="J547" t="s">
        <v>119</v>
      </c>
      <c r="K547" t="s">
        <v>119</v>
      </c>
      <c r="L547">
        <v>1204</v>
      </c>
      <c r="M547" t="s">
        <v>119</v>
      </c>
      <c r="N547" t="s">
        <v>119</v>
      </c>
      <c r="O547">
        <v>786</v>
      </c>
      <c r="P547" t="s">
        <v>104</v>
      </c>
      <c r="Q547" t="s">
        <v>111</v>
      </c>
      <c r="R547">
        <v>229000</v>
      </c>
    </row>
    <row r="548" spans="1:18">
      <c r="A548">
        <v>8737</v>
      </c>
      <c r="B548" t="s">
        <v>197</v>
      </c>
      <c r="C548" t="s">
        <v>91</v>
      </c>
      <c r="D548" t="s">
        <v>92</v>
      </c>
      <c r="E548" t="s">
        <v>176</v>
      </c>
      <c r="F548">
        <v>6</v>
      </c>
      <c r="G548">
        <v>7</v>
      </c>
      <c r="H548">
        <v>1923</v>
      </c>
      <c r="I548">
        <v>1950</v>
      </c>
      <c r="J548" t="s">
        <v>119</v>
      </c>
      <c r="K548" t="s">
        <v>98</v>
      </c>
      <c r="L548">
        <v>1065</v>
      </c>
      <c r="M548" t="s">
        <v>126</v>
      </c>
      <c r="N548" t="s">
        <v>98</v>
      </c>
      <c r="O548">
        <v>440</v>
      </c>
      <c r="P548" t="s">
        <v>104</v>
      </c>
      <c r="Q548" t="s">
        <v>111</v>
      </c>
      <c r="R548">
        <v>210000</v>
      </c>
    </row>
    <row r="549" spans="1:18">
      <c r="A549">
        <v>7244</v>
      </c>
      <c r="B549" t="s">
        <v>217</v>
      </c>
      <c r="C549" t="s">
        <v>91</v>
      </c>
      <c r="D549" t="s">
        <v>92</v>
      </c>
      <c r="E549" t="s">
        <v>183</v>
      </c>
      <c r="F549">
        <v>5</v>
      </c>
      <c r="G549">
        <v>7</v>
      </c>
      <c r="H549">
        <v>1970</v>
      </c>
      <c r="I549">
        <v>1970</v>
      </c>
      <c r="J549" t="s">
        <v>119</v>
      </c>
      <c r="K549" t="s">
        <v>98</v>
      </c>
      <c r="L549">
        <v>768</v>
      </c>
      <c r="M549" t="s">
        <v>126</v>
      </c>
      <c r="N549" t="s">
        <v>98</v>
      </c>
      <c r="O549">
        <v>624</v>
      </c>
      <c r="P549" t="s">
        <v>104</v>
      </c>
      <c r="Q549" t="s">
        <v>111</v>
      </c>
      <c r="R549">
        <v>129500</v>
      </c>
    </row>
    <row r="550" spans="1:18">
      <c r="A550">
        <v>8235</v>
      </c>
      <c r="B550" t="s">
        <v>188</v>
      </c>
      <c r="C550" t="s">
        <v>90</v>
      </c>
      <c r="D550" t="s">
        <v>92</v>
      </c>
      <c r="E550" t="s">
        <v>93</v>
      </c>
      <c r="F550">
        <v>5</v>
      </c>
      <c r="G550">
        <v>7</v>
      </c>
      <c r="H550">
        <v>1955</v>
      </c>
      <c r="I550">
        <v>1995</v>
      </c>
      <c r="J550" t="s">
        <v>98</v>
      </c>
      <c r="K550" t="s">
        <v>98</v>
      </c>
      <c r="L550">
        <v>825</v>
      </c>
      <c r="M550" t="s">
        <v>98</v>
      </c>
      <c r="N550" t="s">
        <v>98</v>
      </c>
      <c r="O550">
        <v>720</v>
      </c>
      <c r="P550" t="s">
        <v>104</v>
      </c>
      <c r="Q550" t="s">
        <v>111</v>
      </c>
      <c r="R550">
        <v>125000</v>
      </c>
    </row>
    <row r="551" spans="1:18">
      <c r="A551">
        <v>9375</v>
      </c>
      <c r="B551" t="s">
        <v>163</v>
      </c>
      <c r="C551" t="s">
        <v>91</v>
      </c>
      <c r="D551" t="s">
        <v>92</v>
      </c>
      <c r="E551" t="s">
        <v>122</v>
      </c>
      <c r="F551">
        <v>7</v>
      </c>
      <c r="G551">
        <v>5</v>
      </c>
      <c r="H551">
        <v>2003</v>
      </c>
      <c r="I551">
        <v>2004</v>
      </c>
      <c r="J551" t="s">
        <v>119</v>
      </c>
      <c r="K551" t="s">
        <v>98</v>
      </c>
      <c r="L551">
        <v>912</v>
      </c>
      <c r="M551" t="s">
        <v>126</v>
      </c>
      <c r="N551" t="s">
        <v>119</v>
      </c>
      <c r="O551">
        <v>615</v>
      </c>
      <c r="P551" t="s">
        <v>104</v>
      </c>
      <c r="Q551" t="s">
        <v>111</v>
      </c>
      <c r="R551">
        <v>263000</v>
      </c>
    </row>
    <row r="552" spans="1:18">
      <c r="A552">
        <v>4043</v>
      </c>
      <c r="B552" t="s">
        <v>145</v>
      </c>
      <c r="C552" t="s">
        <v>91</v>
      </c>
      <c r="D552" t="s">
        <v>129</v>
      </c>
      <c r="E552" t="s">
        <v>93</v>
      </c>
      <c r="F552">
        <v>6</v>
      </c>
      <c r="G552">
        <v>6</v>
      </c>
      <c r="H552">
        <v>1977</v>
      </c>
      <c r="I552">
        <v>1977</v>
      </c>
      <c r="J552" t="s">
        <v>119</v>
      </c>
      <c r="K552" t="s">
        <v>98</v>
      </c>
      <c r="L552">
        <v>1069</v>
      </c>
      <c r="M552" t="s">
        <v>98</v>
      </c>
      <c r="N552" t="s">
        <v>98</v>
      </c>
      <c r="O552">
        <v>440</v>
      </c>
      <c r="P552" t="s">
        <v>104</v>
      </c>
      <c r="Q552" t="s">
        <v>172</v>
      </c>
      <c r="R552">
        <v>140000</v>
      </c>
    </row>
    <row r="553" spans="1:18">
      <c r="A553">
        <v>6000</v>
      </c>
      <c r="B553" t="s">
        <v>188</v>
      </c>
      <c r="C553" t="s">
        <v>91</v>
      </c>
      <c r="D553" t="s">
        <v>92</v>
      </c>
      <c r="E553" t="s">
        <v>93</v>
      </c>
      <c r="F553">
        <v>5</v>
      </c>
      <c r="G553">
        <v>6</v>
      </c>
      <c r="H553">
        <v>1957</v>
      </c>
      <c r="I553">
        <v>1957</v>
      </c>
      <c r="J553" t="s">
        <v>98</v>
      </c>
      <c r="K553" t="s">
        <v>98</v>
      </c>
      <c r="L553">
        <v>928</v>
      </c>
      <c r="M553" t="s">
        <v>119</v>
      </c>
      <c r="N553" t="s">
        <v>98</v>
      </c>
      <c r="O553">
        <v>288</v>
      </c>
      <c r="P553" t="s">
        <v>104</v>
      </c>
      <c r="Q553" t="s">
        <v>111</v>
      </c>
      <c r="R553">
        <v>112500</v>
      </c>
    </row>
    <row r="554" spans="1:18">
      <c r="A554">
        <v>11146</v>
      </c>
      <c r="B554" t="s">
        <v>147</v>
      </c>
      <c r="C554" t="s">
        <v>91</v>
      </c>
      <c r="D554" t="s">
        <v>92</v>
      </c>
      <c r="E554" t="s">
        <v>93</v>
      </c>
      <c r="F554">
        <v>8</v>
      </c>
      <c r="G554">
        <v>5</v>
      </c>
      <c r="H554">
        <v>2006</v>
      </c>
      <c r="I554">
        <v>2006</v>
      </c>
      <c r="J554" t="s">
        <v>126</v>
      </c>
      <c r="K554" t="s">
        <v>98</v>
      </c>
      <c r="L554">
        <v>1709</v>
      </c>
      <c r="M554" t="s">
        <v>126</v>
      </c>
      <c r="N554" t="s">
        <v>119</v>
      </c>
      <c r="O554">
        <v>908</v>
      </c>
      <c r="P554" t="s">
        <v>104</v>
      </c>
      <c r="Q554" t="s">
        <v>111</v>
      </c>
      <c r="R554">
        <v>255500</v>
      </c>
    </row>
    <row r="555" spans="1:18">
      <c r="A555">
        <v>8777</v>
      </c>
      <c r="B555" t="s">
        <v>206</v>
      </c>
      <c r="C555" t="s">
        <v>90</v>
      </c>
      <c r="D555" t="s">
        <v>92</v>
      </c>
      <c r="E555" t="s">
        <v>93</v>
      </c>
      <c r="F555">
        <v>4</v>
      </c>
      <c r="G555">
        <v>5</v>
      </c>
      <c r="H555">
        <v>1949</v>
      </c>
      <c r="I555">
        <v>2003</v>
      </c>
      <c r="J555" t="s">
        <v>83</v>
      </c>
      <c r="K555" t="s">
        <v>83</v>
      </c>
      <c r="L555">
        <v>0</v>
      </c>
      <c r="M555" t="s">
        <v>126</v>
      </c>
      <c r="N555" t="s">
        <v>119</v>
      </c>
      <c r="O555">
        <v>520</v>
      </c>
      <c r="P555" t="s">
        <v>167</v>
      </c>
      <c r="Q555" t="s">
        <v>111</v>
      </c>
      <c r="R555">
        <v>108000</v>
      </c>
    </row>
    <row r="556" spans="1:18">
      <c r="A556">
        <v>10625</v>
      </c>
      <c r="B556" t="s">
        <v>147</v>
      </c>
      <c r="C556" t="s">
        <v>91</v>
      </c>
      <c r="D556" t="s">
        <v>92</v>
      </c>
      <c r="E556" t="s">
        <v>122</v>
      </c>
      <c r="F556">
        <v>7</v>
      </c>
      <c r="G556">
        <v>5</v>
      </c>
      <c r="H556">
        <v>2003</v>
      </c>
      <c r="I556">
        <v>2004</v>
      </c>
      <c r="J556" t="s">
        <v>119</v>
      </c>
      <c r="K556" t="s">
        <v>98</v>
      </c>
      <c r="L556">
        <v>998</v>
      </c>
      <c r="M556" t="s">
        <v>126</v>
      </c>
      <c r="N556" t="s">
        <v>119</v>
      </c>
      <c r="O556">
        <v>871</v>
      </c>
      <c r="P556" t="s">
        <v>104</v>
      </c>
      <c r="Q556" t="s">
        <v>111</v>
      </c>
      <c r="R556">
        <v>284000</v>
      </c>
    </row>
    <row r="557" spans="1:18">
      <c r="A557">
        <v>6380</v>
      </c>
      <c r="B557" t="s">
        <v>197</v>
      </c>
      <c r="C557" t="s">
        <v>91</v>
      </c>
      <c r="D557" t="s">
        <v>92</v>
      </c>
      <c r="E557" t="s">
        <v>238</v>
      </c>
      <c r="F557">
        <v>5</v>
      </c>
      <c r="G557">
        <v>6</v>
      </c>
      <c r="H557">
        <v>1922</v>
      </c>
      <c r="I557">
        <v>1950</v>
      </c>
      <c r="J557" t="s">
        <v>98</v>
      </c>
      <c r="K557" t="s">
        <v>139</v>
      </c>
      <c r="L557">
        <v>993</v>
      </c>
      <c r="M557" t="s">
        <v>98</v>
      </c>
      <c r="N557" t="s">
        <v>98</v>
      </c>
      <c r="O557">
        <v>280</v>
      </c>
      <c r="P557" t="s">
        <v>104</v>
      </c>
      <c r="Q557" t="s">
        <v>111</v>
      </c>
      <c r="R557">
        <v>113000</v>
      </c>
    </row>
    <row r="558" spans="1:18">
      <c r="A558">
        <v>14850</v>
      </c>
      <c r="B558" t="s">
        <v>89</v>
      </c>
      <c r="C558" t="s">
        <v>91</v>
      </c>
      <c r="D558" t="s">
        <v>92</v>
      </c>
      <c r="E558" t="s">
        <v>93</v>
      </c>
      <c r="F558">
        <v>5</v>
      </c>
      <c r="G558">
        <v>5</v>
      </c>
      <c r="H558">
        <v>1957</v>
      </c>
      <c r="I558">
        <v>1957</v>
      </c>
      <c r="J558" t="s">
        <v>98</v>
      </c>
      <c r="K558" t="s">
        <v>98</v>
      </c>
      <c r="L558">
        <v>1092</v>
      </c>
      <c r="M558" t="s">
        <v>98</v>
      </c>
      <c r="N558" t="s">
        <v>98</v>
      </c>
      <c r="O558">
        <v>299</v>
      </c>
      <c r="P558" t="s">
        <v>104</v>
      </c>
      <c r="Q558" t="s">
        <v>111</v>
      </c>
      <c r="R558">
        <v>141000</v>
      </c>
    </row>
    <row r="559" spans="1:18">
      <c r="A559">
        <v>11040</v>
      </c>
      <c r="B559" t="s">
        <v>214</v>
      </c>
      <c r="C559" t="s">
        <v>91</v>
      </c>
      <c r="D559" t="s">
        <v>92</v>
      </c>
      <c r="E559" t="s">
        <v>176</v>
      </c>
      <c r="F559">
        <v>4</v>
      </c>
      <c r="G559">
        <v>6</v>
      </c>
      <c r="H559">
        <v>1920</v>
      </c>
      <c r="I559">
        <v>1950</v>
      </c>
      <c r="J559" t="s">
        <v>98</v>
      </c>
      <c r="K559" t="s">
        <v>98</v>
      </c>
      <c r="L559">
        <v>637</v>
      </c>
      <c r="M559" t="s">
        <v>119</v>
      </c>
      <c r="N559" t="s">
        <v>98</v>
      </c>
      <c r="O559">
        <v>570</v>
      </c>
      <c r="P559" t="s">
        <v>104</v>
      </c>
      <c r="Q559" t="s">
        <v>111</v>
      </c>
      <c r="R559">
        <v>108000</v>
      </c>
    </row>
    <row r="560" spans="1:18">
      <c r="A560">
        <v>21872</v>
      </c>
      <c r="B560" t="s">
        <v>121</v>
      </c>
      <c r="C560" t="s">
        <v>91</v>
      </c>
      <c r="D560" t="s">
        <v>92</v>
      </c>
      <c r="E560" t="s">
        <v>122</v>
      </c>
      <c r="F560">
        <v>7</v>
      </c>
      <c r="G560">
        <v>5</v>
      </c>
      <c r="H560">
        <v>1996</v>
      </c>
      <c r="I560">
        <v>1997</v>
      </c>
      <c r="J560" t="s">
        <v>119</v>
      </c>
      <c r="K560" t="s">
        <v>98</v>
      </c>
      <c r="L560">
        <v>729</v>
      </c>
      <c r="M560" t="s">
        <v>126</v>
      </c>
      <c r="N560" t="s">
        <v>98</v>
      </c>
      <c r="O560">
        <v>406</v>
      </c>
      <c r="P560" t="s">
        <v>104</v>
      </c>
      <c r="Q560" t="s">
        <v>111</v>
      </c>
      <c r="R560">
        <v>175000</v>
      </c>
    </row>
    <row r="561" spans="1:18">
      <c r="A561">
        <v>3196</v>
      </c>
      <c r="B561" t="s">
        <v>156</v>
      </c>
      <c r="C561" t="s">
        <v>91</v>
      </c>
      <c r="D561" t="s">
        <v>129</v>
      </c>
      <c r="E561" t="s">
        <v>93</v>
      </c>
      <c r="F561">
        <v>7</v>
      </c>
      <c r="G561">
        <v>5</v>
      </c>
      <c r="H561">
        <v>2003</v>
      </c>
      <c r="I561">
        <v>2004</v>
      </c>
      <c r="J561" t="s">
        <v>119</v>
      </c>
      <c r="K561" t="s">
        <v>98</v>
      </c>
      <c r="L561">
        <v>1374</v>
      </c>
      <c r="M561" t="s">
        <v>126</v>
      </c>
      <c r="N561" t="s">
        <v>119</v>
      </c>
      <c r="O561">
        <v>420</v>
      </c>
      <c r="P561" t="s">
        <v>104</v>
      </c>
      <c r="Q561" t="s">
        <v>111</v>
      </c>
      <c r="R561">
        <v>234000</v>
      </c>
    </row>
    <row r="562" spans="1:18">
      <c r="A562">
        <v>11341</v>
      </c>
      <c r="B562" t="s">
        <v>169</v>
      </c>
      <c r="C562" t="s">
        <v>91</v>
      </c>
      <c r="D562" t="s">
        <v>92</v>
      </c>
      <c r="E562" t="s">
        <v>93</v>
      </c>
      <c r="F562">
        <v>5</v>
      </c>
      <c r="G562">
        <v>6</v>
      </c>
      <c r="H562">
        <v>1957</v>
      </c>
      <c r="I562">
        <v>1996</v>
      </c>
      <c r="J562" t="s">
        <v>119</v>
      </c>
      <c r="K562" t="s">
        <v>98</v>
      </c>
      <c r="L562">
        <v>1392</v>
      </c>
      <c r="M562" t="s">
        <v>98</v>
      </c>
      <c r="N562" t="s">
        <v>98</v>
      </c>
      <c r="O562">
        <v>528</v>
      </c>
      <c r="P562" t="s">
        <v>104</v>
      </c>
      <c r="Q562" t="s">
        <v>111</v>
      </c>
      <c r="R562">
        <v>121500</v>
      </c>
    </row>
    <row r="563" spans="1:18">
      <c r="A563">
        <v>10010</v>
      </c>
      <c r="B563" t="s">
        <v>217</v>
      </c>
      <c r="C563" t="s">
        <v>91</v>
      </c>
      <c r="D563" t="s">
        <v>92</v>
      </c>
      <c r="E563" t="s">
        <v>93</v>
      </c>
      <c r="F563">
        <v>5</v>
      </c>
      <c r="G563">
        <v>5</v>
      </c>
      <c r="H563">
        <v>1974</v>
      </c>
      <c r="I563">
        <v>1975</v>
      </c>
      <c r="J563" t="s">
        <v>119</v>
      </c>
      <c r="K563" t="s">
        <v>98</v>
      </c>
      <c r="L563">
        <v>1389</v>
      </c>
      <c r="M563" t="s">
        <v>119</v>
      </c>
      <c r="N563" t="s">
        <v>98</v>
      </c>
      <c r="O563">
        <v>418</v>
      </c>
      <c r="P563" t="s">
        <v>104</v>
      </c>
      <c r="Q563" t="s">
        <v>111</v>
      </c>
      <c r="R563">
        <v>170000</v>
      </c>
    </row>
    <row r="564" spans="1:18">
      <c r="A564">
        <v>13907</v>
      </c>
      <c r="B564" t="s">
        <v>206</v>
      </c>
      <c r="C564" t="s">
        <v>91</v>
      </c>
      <c r="D564" t="s">
        <v>92</v>
      </c>
      <c r="E564" t="s">
        <v>93</v>
      </c>
      <c r="F564">
        <v>5</v>
      </c>
      <c r="G564">
        <v>6</v>
      </c>
      <c r="H564">
        <v>1940</v>
      </c>
      <c r="I564">
        <v>1969</v>
      </c>
      <c r="J564" t="s">
        <v>98</v>
      </c>
      <c r="K564" t="s">
        <v>98</v>
      </c>
      <c r="L564">
        <v>996</v>
      </c>
      <c r="M564" t="s">
        <v>126</v>
      </c>
      <c r="N564" t="s">
        <v>98</v>
      </c>
      <c r="O564">
        <v>0</v>
      </c>
      <c r="P564" t="s">
        <v>104</v>
      </c>
      <c r="Q564" t="s">
        <v>111</v>
      </c>
      <c r="R564">
        <v>108000</v>
      </c>
    </row>
    <row r="565" spans="1:18">
      <c r="A565">
        <v>21780</v>
      </c>
      <c r="B565" t="s">
        <v>206</v>
      </c>
      <c r="C565" t="s">
        <v>91</v>
      </c>
      <c r="D565" t="s">
        <v>92</v>
      </c>
      <c r="E565" t="s">
        <v>176</v>
      </c>
      <c r="F565">
        <v>6</v>
      </c>
      <c r="G565">
        <v>7</v>
      </c>
      <c r="H565">
        <v>1918</v>
      </c>
      <c r="I565">
        <v>1950</v>
      </c>
      <c r="J565" t="s">
        <v>119</v>
      </c>
      <c r="K565" t="s">
        <v>98</v>
      </c>
      <c r="L565">
        <v>1163</v>
      </c>
      <c r="M565" t="s">
        <v>126</v>
      </c>
      <c r="N565" t="s">
        <v>98</v>
      </c>
      <c r="O565">
        <v>396</v>
      </c>
      <c r="P565" t="s">
        <v>167</v>
      </c>
      <c r="Q565" t="s">
        <v>111</v>
      </c>
      <c r="R565">
        <v>185000</v>
      </c>
    </row>
    <row r="566" spans="1:18">
      <c r="A566">
        <v>13346</v>
      </c>
      <c r="B566" t="s">
        <v>162</v>
      </c>
      <c r="C566" t="s">
        <v>91</v>
      </c>
      <c r="D566" t="s">
        <v>92</v>
      </c>
      <c r="E566" t="s">
        <v>122</v>
      </c>
      <c r="F566">
        <v>7</v>
      </c>
      <c r="G566">
        <v>5</v>
      </c>
      <c r="H566">
        <v>1992</v>
      </c>
      <c r="I566">
        <v>2000</v>
      </c>
      <c r="J566" t="s">
        <v>119</v>
      </c>
      <c r="K566" t="s">
        <v>98</v>
      </c>
      <c r="L566">
        <v>1095</v>
      </c>
      <c r="M566" t="s">
        <v>126</v>
      </c>
      <c r="N566" t="s">
        <v>119</v>
      </c>
      <c r="O566">
        <v>590</v>
      </c>
      <c r="P566" t="s">
        <v>104</v>
      </c>
      <c r="Q566" t="s">
        <v>111</v>
      </c>
      <c r="R566">
        <v>268000</v>
      </c>
    </row>
    <row r="567" spans="1:18">
      <c r="A567">
        <v>6858</v>
      </c>
      <c r="B567" t="s">
        <v>200</v>
      </c>
      <c r="C567" t="s">
        <v>91</v>
      </c>
      <c r="D567" t="s">
        <v>92</v>
      </c>
      <c r="E567" t="s">
        <v>122</v>
      </c>
      <c r="F567">
        <v>6</v>
      </c>
      <c r="G567">
        <v>4</v>
      </c>
      <c r="H567">
        <v>1915</v>
      </c>
      <c r="I567">
        <v>1950</v>
      </c>
      <c r="J567" t="s">
        <v>119</v>
      </c>
      <c r="K567" t="s">
        <v>98</v>
      </c>
      <c r="L567">
        <v>806</v>
      </c>
      <c r="M567" t="s">
        <v>98</v>
      </c>
      <c r="N567" t="s">
        <v>139</v>
      </c>
      <c r="O567">
        <v>216</v>
      </c>
      <c r="P567" t="s">
        <v>104</v>
      </c>
      <c r="Q567" t="s">
        <v>111</v>
      </c>
      <c r="R567">
        <v>128000</v>
      </c>
    </row>
    <row r="568" spans="1:18">
      <c r="A568">
        <v>11198</v>
      </c>
      <c r="B568" t="s">
        <v>128</v>
      </c>
      <c r="C568" t="s">
        <v>91</v>
      </c>
      <c r="D568" t="s">
        <v>92</v>
      </c>
      <c r="E568" t="s">
        <v>122</v>
      </c>
      <c r="F568">
        <v>9</v>
      </c>
      <c r="G568">
        <v>5</v>
      </c>
      <c r="H568">
        <v>2005</v>
      </c>
      <c r="I568">
        <v>2007</v>
      </c>
      <c r="J568" t="s">
        <v>119</v>
      </c>
      <c r="K568" t="s">
        <v>119</v>
      </c>
      <c r="L568">
        <v>1122</v>
      </c>
      <c r="M568" t="s">
        <v>126</v>
      </c>
      <c r="N568" t="s">
        <v>126</v>
      </c>
      <c r="O568">
        <v>656</v>
      </c>
      <c r="P568" t="s">
        <v>104</v>
      </c>
      <c r="Q568" t="s">
        <v>111</v>
      </c>
      <c r="R568">
        <v>325000</v>
      </c>
    </row>
    <row r="569" spans="1:18">
      <c r="A569">
        <v>10171</v>
      </c>
      <c r="B569" t="s">
        <v>147</v>
      </c>
      <c r="C569" t="s">
        <v>91</v>
      </c>
      <c r="D569" t="s">
        <v>92</v>
      </c>
      <c r="E569" t="s">
        <v>93</v>
      </c>
      <c r="F569">
        <v>7</v>
      </c>
      <c r="G569">
        <v>5</v>
      </c>
      <c r="H569">
        <v>2004</v>
      </c>
      <c r="I569">
        <v>2004</v>
      </c>
      <c r="J569" t="s">
        <v>119</v>
      </c>
      <c r="K569" t="s">
        <v>98</v>
      </c>
      <c r="L569">
        <v>1517</v>
      </c>
      <c r="M569" t="s">
        <v>126</v>
      </c>
      <c r="N569" t="s">
        <v>119</v>
      </c>
      <c r="O569">
        <v>532</v>
      </c>
      <c r="P569" t="s">
        <v>104</v>
      </c>
      <c r="Q569" t="s">
        <v>111</v>
      </c>
      <c r="R569">
        <v>214000</v>
      </c>
    </row>
    <row r="570" spans="1:18">
      <c r="A570">
        <v>12327</v>
      </c>
      <c r="B570" t="s">
        <v>165</v>
      </c>
      <c r="C570" t="s">
        <v>91</v>
      </c>
      <c r="D570" t="s">
        <v>92</v>
      </c>
      <c r="E570" t="s">
        <v>176</v>
      </c>
      <c r="F570">
        <v>8</v>
      </c>
      <c r="G570">
        <v>8</v>
      </c>
      <c r="H570">
        <v>1983</v>
      </c>
      <c r="I570">
        <v>2009</v>
      </c>
      <c r="J570" t="s">
        <v>119</v>
      </c>
      <c r="K570" t="s">
        <v>98</v>
      </c>
      <c r="L570">
        <v>1496</v>
      </c>
      <c r="M570" t="s">
        <v>126</v>
      </c>
      <c r="N570" t="s">
        <v>119</v>
      </c>
      <c r="O570">
        <v>612</v>
      </c>
      <c r="P570" t="s">
        <v>104</v>
      </c>
      <c r="Q570" t="s">
        <v>111</v>
      </c>
      <c r="R570">
        <v>316600</v>
      </c>
    </row>
    <row r="571" spans="1:18">
      <c r="A571">
        <v>7032</v>
      </c>
      <c r="B571" t="s">
        <v>89</v>
      </c>
      <c r="C571" t="s">
        <v>91</v>
      </c>
      <c r="D571" t="s">
        <v>179</v>
      </c>
      <c r="E571" t="s">
        <v>183</v>
      </c>
      <c r="F571">
        <v>5</v>
      </c>
      <c r="G571">
        <v>5</v>
      </c>
      <c r="H571">
        <v>1979</v>
      </c>
      <c r="I571">
        <v>1979</v>
      </c>
      <c r="J571" t="s">
        <v>119</v>
      </c>
      <c r="K571" t="s">
        <v>98</v>
      </c>
      <c r="L571">
        <v>943</v>
      </c>
      <c r="M571" t="s">
        <v>98</v>
      </c>
      <c r="N571" t="s">
        <v>98</v>
      </c>
      <c r="O571">
        <v>600</v>
      </c>
      <c r="P571" t="s">
        <v>104</v>
      </c>
      <c r="Q571" t="s">
        <v>111</v>
      </c>
      <c r="R571">
        <v>135960</v>
      </c>
    </row>
    <row r="572" spans="1:18">
      <c r="A572">
        <v>13101</v>
      </c>
      <c r="B572" t="s">
        <v>89</v>
      </c>
      <c r="C572" t="s">
        <v>91</v>
      </c>
      <c r="D572" t="s">
        <v>179</v>
      </c>
      <c r="E572" t="s">
        <v>93</v>
      </c>
      <c r="F572">
        <v>5</v>
      </c>
      <c r="G572">
        <v>5</v>
      </c>
      <c r="H572">
        <v>1965</v>
      </c>
      <c r="I572">
        <v>1965</v>
      </c>
      <c r="J572" t="s">
        <v>98</v>
      </c>
      <c r="K572" t="s">
        <v>98</v>
      </c>
      <c r="L572">
        <v>1728</v>
      </c>
      <c r="M572" t="s">
        <v>98</v>
      </c>
      <c r="N572" t="s">
        <v>98</v>
      </c>
      <c r="O572">
        <v>576</v>
      </c>
      <c r="P572" t="s">
        <v>104</v>
      </c>
      <c r="Q572" t="s">
        <v>111</v>
      </c>
      <c r="R572">
        <v>142600</v>
      </c>
    </row>
    <row r="573" spans="1:18">
      <c r="A573">
        <v>7332</v>
      </c>
      <c r="B573" t="s">
        <v>89</v>
      </c>
      <c r="C573" t="s">
        <v>91</v>
      </c>
      <c r="D573" t="s">
        <v>92</v>
      </c>
      <c r="E573" t="s">
        <v>93</v>
      </c>
      <c r="F573">
        <v>6</v>
      </c>
      <c r="G573">
        <v>6</v>
      </c>
      <c r="H573">
        <v>1959</v>
      </c>
      <c r="I573">
        <v>1959</v>
      </c>
      <c r="J573" t="s">
        <v>98</v>
      </c>
      <c r="K573" t="s">
        <v>98</v>
      </c>
      <c r="L573">
        <v>864</v>
      </c>
      <c r="M573" t="s">
        <v>126</v>
      </c>
      <c r="N573" t="s">
        <v>119</v>
      </c>
      <c r="O573">
        <v>288</v>
      </c>
      <c r="P573" t="s">
        <v>104</v>
      </c>
      <c r="Q573" t="s">
        <v>172</v>
      </c>
      <c r="R573">
        <v>120000</v>
      </c>
    </row>
    <row r="574" spans="1:18">
      <c r="A574">
        <v>13159</v>
      </c>
      <c r="B574" t="s">
        <v>218</v>
      </c>
      <c r="C574" t="s">
        <v>91</v>
      </c>
      <c r="D574" t="s">
        <v>92</v>
      </c>
      <c r="E574" t="s">
        <v>122</v>
      </c>
      <c r="F574">
        <v>7</v>
      </c>
      <c r="G574">
        <v>5</v>
      </c>
      <c r="H574">
        <v>2009</v>
      </c>
      <c r="I574">
        <v>2009</v>
      </c>
      <c r="J574" t="s">
        <v>126</v>
      </c>
      <c r="K574" t="s">
        <v>98</v>
      </c>
      <c r="L574">
        <v>846</v>
      </c>
      <c r="M574" t="s">
        <v>119</v>
      </c>
      <c r="N574" t="s">
        <v>119</v>
      </c>
      <c r="O574">
        <v>650</v>
      </c>
      <c r="P574" t="s">
        <v>104</v>
      </c>
      <c r="Q574" t="s">
        <v>150</v>
      </c>
      <c r="R574">
        <v>224500</v>
      </c>
    </row>
    <row r="575" spans="1:18">
      <c r="A575">
        <v>9967</v>
      </c>
      <c r="B575" t="s">
        <v>121</v>
      </c>
      <c r="C575" t="s">
        <v>91</v>
      </c>
      <c r="D575" t="s">
        <v>92</v>
      </c>
      <c r="E575" t="s">
        <v>158</v>
      </c>
      <c r="F575">
        <v>7</v>
      </c>
      <c r="G575">
        <v>5</v>
      </c>
      <c r="H575">
        <v>2000</v>
      </c>
      <c r="I575">
        <v>2000</v>
      </c>
      <c r="J575" t="s">
        <v>119</v>
      </c>
      <c r="K575" t="s">
        <v>98</v>
      </c>
      <c r="L575">
        <v>384</v>
      </c>
      <c r="M575" t="s">
        <v>126</v>
      </c>
      <c r="N575" t="s">
        <v>98</v>
      </c>
      <c r="O575">
        <v>400</v>
      </c>
      <c r="P575" t="s">
        <v>104</v>
      </c>
      <c r="Q575" t="s">
        <v>111</v>
      </c>
      <c r="R575">
        <v>170000</v>
      </c>
    </row>
    <row r="576" spans="1:18">
      <c r="A576">
        <v>10500</v>
      </c>
      <c r="B576" t="s">
        <v>89</v>
      </c>
      <c r="C576" t="s">
        <v>91</v>
      </c>
      <c r="D576" t="s">
        <v>92</v>
      </c>
      <c r="E576" t="s">
        <v>158</v>
      </c>
      <c r="F576">
        <v>5</v>
      </c>
      <c r="G576">
        <v>7</v>
      </c>
      <c r="H576">
        <v>1971</v>
      </c>
      <c r="I576">
        <v>2005</v>
      </c>
      <c r="J576" t="s">
        <v>98</v>
      </c>
      <c r="K576" t="s">
        <v>98</v>
      </c>
      <c r="L576">
        <v>372</v>
      </c>
      <c r="M576" t="s">
        <v>98</v>
      </c>
      <c r="N576" t="s">
        <v>98</v>
      </c>
      <c r="O576">
        <v>288</v>
      </c>
      <c r="P576" t="s">
        <v>104</v>
      </c>
      <c r="Q576" t="s">
        <v>111</v>
      </c>
      <c r="R576">
        <v>139000</v>
      </c>
    </row>
    <row r="577" spans="1:18">
      <c r="A577">
        <v>8480</v>
      </c>
      <c r="B577" t="s">
        <v>89</v>
      </c>
      <c r="C577" t="s">
        <v>91</v>
      </c>
      <c r="D577" t="s">
        <v>92</v>
      </c>
      <c r="E577" t="s">
        <v>176</v>
      </c>
      <c r="F577">
        <v>5</v>
      </c>
      <c r="G577">
        <v>5</v>
      </c>
      <c r="H577">
        <v>1947</v>
      </c>
      <c r="I577">
        <v>1950</v>
      </c>
      <c r="J577" t="s">
        <v>98</v>
      </c>
      <c r="K577" t="s">
        <v>98</v>
      </c>
      <c r="L577">
        <v>832</v>
      </c>
      <c r="M577" t="s">
        <v>98</v>
      </c>
      <c r="N577" t="s">
        <v>98</v>
      </c>
      <c r="O577">
        <v>336</v>
      </c>
      <c r="P577" t="s">
        <v>104</v>
      </c>
      <c r="Q577" t="s">
        <v>172</v>
      </c>
      <c r="R577">
        <v>118500</v>
      </c>
    </row>
    <row r="578" spans="1:18">
      <c r="A578">
        <v>6292</v>
      </c>
      <c r="B578" t="s">
        <v>200</v>
      </c>
      <c r="C578" t="s">
        <v>91</v>
      </c>
      <c r="D578" t="s">
        <v>92</v>
      </c>
      <c r="E578" t="s">
        <v>176</v>
      </c>
      <c r="F578">
        <v>7</v>
      </c>
      <c r="G578">
        <v>7</v>
      </c>
      <c r="H578">
        <v>1928</v>
      </c>
      <c r="I578">
        <v>1950</v>
      </c>
      <c r="J578" t="s">
        <v>98</v>
      </c>
      <c r="K578" t="s">
        <v>98</v>
      </c>
      <c r="L578">
        <v>861</v>
      </c>
      <c r="M578" t="s">
        <v>119</v>
      </c>
      <c r="N578" t="s">
        <v>98</v>
      </c>
      <c r="O578">
        <v>216</v>
      </c>
      <c r="P578" t="s">
        <v>104</v>
      </c>
      <c r="Q578" t="s">
        <v>111</v>
      </c>
      <c r="R578">
        <v>145000</v>
      </c>
    </row>
    <row r="579" spans="1:18">
      <c r="A579">
        <v>11777</v>
      </c>
      <c r="B579" t="s">
        <v>169</v>
      </c>
      <c r="C579" t="s">
        <v>91</v>
      </c>
      <c r="D579" t="s">
        <v>92</v>
      </c>
      <c r="E579" t="s">
        <v>158</v>
      </c>
      <c r="F579">
        <v>5</v>
      </c>
      <c r="G579">
        <v>6</v>
      </c>
      <c r="H579">
        <v>1966</v>
      </c>
      <c r="I579">
        <v>1966</v>
      </c>
      <c r="J579" t="s">
        <v>98</v>
      </c>
      <c r="K579" t="s">
        <v>98</v>
      </c>
      <c r="L579">
        <v>1164</v>
      </c>
      <c r="M579" t="s">
        <v>126</v>
      </c>
      <c r="N579" t="s">
        <v>98</v>
      </c>
      <c r="O579">
        <v>564</v>
      </c>
      <c r="P579" t="s">
        <v>104</v>
      </c>
      <c r="Q579" t="s">
        <v>172</v>
      </c>
      <c r="R579">
        <v>164500</v>
      </c>
    </row>
    <row r="580" spans="1:18">
      <c r="A580">
        <v>3604</v>
      </c>
      <c r="B580" t="s">
        <v>163</v>
      </c>
      <c r="C580" t="s">
        <v>91</v>
      </c>
      <c r="D580" t="s">
        <v>129</v>
      </c>
      <c r="E580" t="s">
        <v>122</v>
      </c>
      <c r="F580">
        <v>7</v>
      </c>
      <c r="G580">
        <v>5</v>
      </c>
      <c r="H580">
        <v>2007</v>
      </c>
      <c r="I580">
        <v>2007</v>
      </c>
      <c r="J580" t="s">
        <v>119</v>
      </c>
      <c r="K580" t="s">
        <v>98</v>
      </c>
      <c r="L580">
        <v>689</v>
      </c>
      <c r="M580" t="s">
        <v>126</v>
      </c>
      <c r="N580" t="s">
        <v>119</v>
      </c>
      <c r="O580">
        <v>540</v>
      </c>
      <c r="P580" t="s">
        <v>104</v>
      </c>
      <c r="Q580" t="s">
        <v>172</v>
      </c>
      <c r="R580">
        <v>146000</v>
      </c>
    </row>
    <row r="581" spans="1:18">
      <c r="A581">
        <v>12150</v>
      </c>
      <c r="B581" t="s">
        <v>188</v>
      </c>
      <c r="C581" t="s">
        <v>91</v>
      </c>
      <c r="D581" t="s">
        <v>92</v>
      </c>
      <c r="E581" t="s">
        <v>176</v>
      </c>
      <c r="F581">
        <v>5</v>
      </c>
      <c r="G581">
        <v>5</v>
      </c>
      <c r="H581">
        <v>1954</v>
      </c>
      <c r="I581">
        <v>1954</v>
      </c>
      <c r="J581" t="s">
        <v>98</v>
      </c>
      <c r="K581" t="s">
        <v>98</v>
      </c>
      <c r="L581">
        <v>1050</v>
      </c>
      <c r="M581" t="s">
        <v>126</v>
      </c>
      <c r="N581" t="s">
        <v>98</v>
      </c>
      <c r="O581">
        <v>352</v>
      </c>
      <c r="P581" t="s">
        <v>104</v>
      </c>
      <c r="Q581" t="s">
        <v>111</v>
      </c>
      <c r="R581">
        <v>131500</v>
      </c>
    </row>
    <row r="582" spans="1:18">
      <c r="A582">
        <v>14585</v>
      </c>
      <c r="B582" t="s">
        <v>89</v>
      </c>
      <c r="C582" t="s">
        <v>91</v>
      </c>
      <c r="D582" t="s">
        <v>92</v>
      </c>
      <c r="E582" t="s">
        <v>93</v>
      </c>
      <c r="F582">
        <v>6</v>
      </c>
      <c r="G582">
        <v>6</v>
      </c>
      <c r="H582">
        <v>1960</v>
      </c>
      <c r="I582">
        <v>1987</v>
      </c>
      <c r="J582" t="s">
        <v>98</v>
      </c>
      <c r="K582" t="s">
        <v>98</v>
      </c>
      <c r="L582">
        <v>1144</v>
      </c>
      <c r="M582" t="s">
        <v>126</v>
      </c>
      <c r="N582" t="s">
        <v>119</v>
      </c>
      <c r="O582">
        <v>572</v>
      </c>
      <c r="P582" t="s">
        <v>104</v>
      </c>
      <c r="Q582" t="s">
        <v>111</v>
      </c>
      <c r="R582">
        <v>181900</v>
      </c>
    </row>
    <row r="583" spans="1:18">
      <c r="A583">
        <v>12704</v>
      </c>
      <c r="B583" t="s">
        <v>147</v>
      </c>
      <c r="C583" t="s">
        <v>91</v>
      </c>
      <c r="D583" t="s">
        <v>92</v>
      </c>
      <c r="E583" t="s">
        <v>93</v>
      </c>
      <c r="F583">
        <v>8</v>
      </c>
      <c r="G583">
        <v>5</v>
      </c>
      <c r="H583">
        <v>2008</v>
      </c>
      <c r="I583">
        <v>2009</v>
      </c>
      <c r="J583" t="s">
        <v>126</v>
      </c>
      <c r="K583" t="s">
        <v>98</v>
      </c>
      <c r="L583">
        <v>2042</v>
      </c>
      <c r="M583" t="s">
        <v>126</v>
      </c>
      <c r="N583" t="s">
        <v>126</v>
      </c>
      <c r="O583">
        <v>1390</v>
      </c>
      <c r="P583" t="s">
        <v>104</v>
      </c>
      <c r="Q583" t="s">
        <v>150</v>
      </c>
      <c r="R583">
        <v>253293</v>
      </c>
    </row>
    <row r="584" spans="1:18">
      <c r="A584">
        <v>11841</v>
      </c>
      <c r="B584" t="s">
        <v>206</v>
      </c>
      <c r="C584" t="s">
        <v>91</v>
      </c>
      <c r="D584" t="s">
        <v>179</v>
      </c>
      <c r="E584" t="s">
        <v>183</v>
      </c>
      <c r="F584">
        <v>6</v>
      </c>
      <c r="G584">
        <v>5</v>
      </c>
      <c r="H584">
        <v>1990</v>
      </c>
      <c r="I584">
        <v>1990</v>
      </c>
      <c r="J584" t="s">
        <v>119</v>
      </c>
      <c r="K584" t="s">
        <v>98</v>
      </c>
      <c r="L584">
        <v>816</v>
      </c>
      <c r="M584" t="s">
        <v>98</v>
      </c>
      <c r="N584" t="s">
        <v>98</v>
      </c>
      <c r="O584">
        <v>0</v>
      </c>
      <c r="P584" t="s">
        <v>104</v>
      </c>
      <c r="Q584" t="s">
        <v>111</v>
      </c>
      <c r="R584">
        <v>118500</v>
      </c>
    </row>
    <row r="585" spans="1:18">
      <c r="A585">
        <v>13500</v>
      </c>
      <c r="B585" t="s">
        <v>188</v>
      </c>
      <c r="C585" t="s">
        <v>182</v>
      </c>
      <c r="D585" t="s">
        <v>92</v>
      </c>
      <c r="E585" t="s">
        <v>198</v>
      </c>
      <c r="F585">
        <v>10</v>
      </c>
      <c r="G585">
        <v>9</v>
      </c>
      <c r="H585">
        <v>1893</v>
      </c>
      <c r="I585">
        <v>2000</v>
      </c>
      <c r="J585" t="s">
        <v>98</v>
      </c>
      <c r="K585" t="s">
        <v>98</v>
      </c>
      <c r="L585">
        <v>1237</v>
      </c>
      <c r="M585" t="s">
        <v>119</v>
      </c>
      <c r="N585" t="s">
        <v>119</v>
      </c>
      <c r="O585">
        <v>880</v>
      </c>
      <c r="P585" t="s">
        <v>104</v>
      </c>
      <c r="Q585" t="s">
        <v>111</v>
      </c>
      <c r="R585">
        <v>325000</v>
      </c>
    </row>
    <row r="586" spans="1:18">
      <c r="A586">
        <v>6120</v>
      </c>
      <c r="B586" t="s">
        <v>197</v>
      </c>
      <c r="C586" t="s">
        <v>91</v>
      </c>
      <c r="D586" t="s">
        <v>92</v>
      </c>
      <c r="E586" t="s">
        <v>176</v>
      </c>
      <c r="F586">
        <v>4</v>
      </c>
      <c r="G586">
        <v>7</v>
      </c>
      <c r="H586">
        <v>1935</v>
      </c>
      <c r="I586">
        <v>1995</v>
      </c>
      <c r="J586" t="s">
        <v>98</v>
      </c>
      <c r="K586" t="s">
        <v>98</v>
      </c>
      <c r="L586">
        <v>884</v>
      </c>
      <c r="M586" t="s">
        <v>126</v>
      </c>
      <c r="N586" t="s">
        <v>119</v>
      </c>
      <c r="O586">
        <v>240</v>
      </c>
      <c r="P586" t="s">
        <v>104</v>
      </c>
      <c r="Q586" t="s">
        <v>111</v>
      </c>
      <c r="R586">
        <v>133000</v>
      </c>
    </row>
    <row r="587" spans="1:18">
      <c r="A587">
        <v>11443</v>
      </c>
      <c r="B587" t="s">
        <v>218</v>
      </c>
      <c r="C587" t="s">
        <v>91</v>
      </c>
      <c r="D587" t="s">
        <v>92</v>
      </c>
      <c r="E587" t="s">
        <v>93</v>
      </c>
      <c r="F587">
        <v>8</v>
      </c>
      <c r="G587">
        <v>5</v>
      </c>
      <c r="H587">
        <v>2005</v>
      </c>
      <c r="I587">
        <v>2006</v>
      </c>
      <c r="J587" t="s">
        <v>126</v>
      </c>
      <c r="K587" t="s">
        <v>98</v>
      </c>
      <c r="L587">
        <v>1868</v>
      </c>
      <c r="M587" t="s">
        <v>126</v>
      </c>
      <c r="N587" t="s">
        <v>119</v>
      </c>
      <c r="O587">
        <v>880</v>
      </c>
      <c r="P587" t="s">
        <v>104</v>
      </c>
      <c r="Q587" t="s">
        <v>150</v>
      </c>
      <c r="R587">
        <v>369900</v>
      </c>
    </row>
    <row r="588" spans="1:18">
      <c r="A588">
        <v>10267</v>
      </c>
      <c r="B588" t="s">
        <v>197</v>
      </c>
      <c r="C588" t="s">
        <v>225</v>
      </c>
      <c r="D588" t="s">
        <v>92</v>
      </c>
      <c r="E588" t="s">
        <v>93</v>
      </c>
      <c r="F588">
        <v>6</v>
      </c>
      <c r="G588">
        <v>7</v>
      </c>
      <c r="H588">
        <v>1918</v>
      </c>
      <c r="I588">
        <v>2000</v>
      </c>
      <c r="J588" t="s">
        <v>98</v>
      </c>
      <c r="K588" t="s">
        <v>119</v>
      </c>
      <c r="L588">
        <v>816</v>
      </c>
      <c r="M588" t="s">
        <v>126</v>
      </c>
      <c r="N588" t="s">
        <v>139</v>
      </c>
      <c r="O588">
        <v>275</v>
      </c>
      <c r="P588" t="s">
        <v>167</v>
      </c>
      <c r="Q588" t="s">
        <v>111</v>
      </c>
      <c r="R588">
        <v>130000</v>
      </c>
    </row>
    <row r="589" spans="1:18">
      <c r="A589">
        <v>8740</v>
      </c>
      <c r="B589" t="s">
        <v>169</v>
      </c>
      <c r="C589" t="s">
        <v>91</v>
      </c>
      <c r="D589" t="s">
        <v>92</v>
      </c>
      <c r="E589" t="s">
        <v>183</v>
      </c>
      <c r="F589">
        <v>5</v>
      </c>
      <c r="G589">
        <v>6</v>
      </c>
      <c r="H589">
        <v>1982</v>
      </c>
      <c r="I589">
        <v>1982</v>
      </c>
      <c r="J589" t="s">
        <v>98</v>
      </c>
      <c r="K589" t="s">
        <v>98</v>
      </c>
      <c r="L589">
        <v>840</v>
      </c>
      <c r="M589" t="s">
        <v>98</v>
      </c>
      <c r="N589" t="s">
        <v>98</v>
      </c>
      <c r="O589">
        <v>528</v>
      </c>
      <c r="P589" t="s">
        <v>104</v>
      </c>
      <c r="Q589" t="s">
        <v>111</v>
      </c>
      <c r="R589">
        <v>137000</v>
      </c>
    </row>
    <row r="590" spans="1:18">
      <c r="A590">
        <v>25095</v>
      </c>
      <c r="B590" t="s">
        <v>199</v>
      </c>
      <c r="C590" t="s">
        <v>91</v>
      </c>
      <c r="D590" t="s">
        <v>92</v>
      </c>
      <c r="E590" t="s">
        <v>93</v>
      </c>
      <c r="F590">
        <v>5</v>
      </c>
      <c r="G590">
        <v>8</v>
      </c>
      <c r="H590">
        <v>1968</v>
      </c>
      <c r="I590">
        <v>2003</v>
      </c>
      <c r="J590" t="s">
        <v>98</v>
      </c>
      <c r="K590" t="s">
        <v>98</v>
      </c>
      <c r="L590">
        <v>1437</v>
      </c>
      <c r="M590" t="s">
        <v>126</v>
      </c>
      <c r="N590" t="s">
        <v>126</v>
      </c>
      <c r="O590">
        <v>452</v>
      </c>
      <c r="P590" t="s">
        <v>104</v>
      </c>
      <c r="Q590" t="s">
        <v>150</v>
      </c>
      <c r="R590">
        <v>143000</v>
      </c>
    </row>
    <row r="591" spans="1:18">
      <c r="A591">
        <v>9100</v>
      </c>
      <c r="B591" t="s">
        <v>197</v>
      </c>
      <c r="C591" t="s">
        <v>225</v>
      </c>
      <c r="D591" t="s">
        <v>92</v>
      </c>
      <c r="E591" t="s">
        <v>93</v>
      </c>
      <c r="F591">
        <v>5</v>
      </c>
      <c r="G591">
        <v>6</v>
      </c>
      <c r="H591">
        <v>1930</v>
      </c>
      <c r="I591">
        <v>1960</v>
      </c>
      <c r="J591" t="s">
        <v>98</v>
      </c>
      <c r="K591" t="s">
        <v>98</v>
      </c>
      <c r="L591">
        <v>742</v>
      </c>
      <c r="M591" t="s">
        <v>98</v>
      </c>
      <c r="N591" t="s">
        <v>98</v>
      </c>
      <c r="O591">
        <v>308</v>
      </c>
      <c r="P591" t="s">
        <v>191</v>
      </c>
      <c r="Q591" t="s">
        <v>111</v>
      </c>
      <c r="R591">
        <v>79500</v>
      </c>
    </row>
    <row r="592" spans="1:18">
      <c r="A592">
        <v>8320</v>
      </c>
      <c r="B592" t="s">
        <v>209</v>
      </c>
      <c r="C592" t="s">
        <v>91</v>
      </c>
      <c r="D592" t="s">
        <v>92</v>
      </c>
      <c r="E592" t="s">
        <v>122</v>
      </c>
      <c r="F592">
        <v>7</v>
      </c>
      <c r="G592">
        <v>5</v>
      </c>
      <c r="H592">
        <v>2004</v>
      </c>
      <c r="I592">
        <v>2004</v>
      </c>
      <c r="J592" t="s">
        <v>119</v>
      </c>
      <c r="K592" t="s">
        <v>98</v>
      </c>
      <c r="L592">
        <v>770</v>
      </c>
      <c r="M592" t="s">
        <v>126</v>
      </c>
      <c r="N592" t="s">
        <v>119</v>
      </c>
      <c r="O592">
        <v>520</v>
      </c>
      <c r="P592" t="s">
        <v>104</v>
      </c>
      <c r="Q592" t="s">
        <v>111</v>
      </c>
      <c r="R592">
        <v>185900</v>
      </c>
    </row>
    <row r="593" spans="1:18">
      <c r="A593">
        <v>13478</v>
      </c>
      <c r="B593" t="s">
        <v>147</v>
      </c>
      <c r="C593" t="s">
        <v>91</v>
      </c>
      <c r="D593" t="s">
        <v>92</v>
      </c>
      <c r="E593" t="s">
        <v>122</v>
      </c>
      <c r="F593">
        <v>10</v>
      </c>
      <c r="G593">
        <v>5</v>
      </c>
      <c r="H593">
        <v>2008</v>
      </c>
      <c r="I593">
        <v>2008</v>
      </c>
      <c r="J593" t="s">
        <v>126</v>
      </c>
      <c r="K593" t="s">
        <v>98</v>
      </c>
      <c r="L593">
        <v>1722</v>
      </c>
      <c r="M593" t="s">
        <v>126</v>
      </c>
      <c r="N593" t="s">
        <v>126</v>
      </c>
      <c r="O593">
        <v>842</v>
      </c>
      <c r="P593" t="s">
        <v>104</v>
      </c>
      <c r="Q593" t="s">
        <v>111</v>
      </c>
      <c r="R593">
        <v>451950</v>
      </c>
    </row>
    <row r="594" spans="1:18">
      <c r="A594">
        <v>6600</v>
      </c>
      <c r="B594" t="s">
        <v>217</v>
      </c>
      <c r="C594" t="s">
        <v>91</v>
      </c>
      <c r="D594" t="s">
        <v>92</v>
      </c>
      <c r="E594" t="s">
        <v>93</v>
      </c>
      <c r="F594">
        <v>5</v>
      </c>
      <c r="G594">
        <v>8</v>
      </c>
      <c r="H594">
        <v>1982</v>
      </c>
      <c r="I594">
        <v>2003</v>
      </c>
      <c r="J594" t="s">
        <v>98</v>
      </c>
      <c r="K594" t="s">
        <v>119</v>
      </c>
      <c r="L594">
        <v>816</v>
      </c>
      <c r="M594" t="s">
        <v>126</v>
      </c>
      <c r="N594" t="s">
        <v>98</v>
      </c>
      <c r="O594">
        <v>816</v>
      </c>
      <c r="P594" t="s">
        <v>104</v>
      </c>
      <c r="Q594" t="s">
        <v>111</v>
      </c>
      <c r="R594">
        <v>138000</v>
      </c>
    </row>
    <row r="595" spans="1:18">
      <c r="A595">
        <v>4435</v>
      </c>
      <c r="B595" t="s">
        <v>209</v>
      </c>
      <c r="C595" t="s">
        <v>91</v>
      </c>
      <c r="D595" t="s">
        <v>129</v>
      </c>
      <c r="E595" t="s">
        <v>93</v>
      </c>
      <c r="F595">
        <v>6</v>
      </c>
      <c r="G595">
        <v>5</v>
      </c>
      <c r="H595">
        <v>2003</v>
      </c>
      <c r="I595">
        <v>2003</v>
      </c>
      <c r="J595" t="s">
        <v>119</v>
      </c>
      <c r="K595" t="s">
        <v>98</v>
      </c>
      <c r="L595">
        <v>848</v>
      </c>
      <c r="M595" t="s">
        <v>126</v>
      </c>
      <c r="N595" t="s">
        <v>119</v>
      </c>
      <c r="O595">
        <v>420</v>
      </c>
      <c r="P595" t="s">
        <v>104</v>
      </c>
      <c r="Q595" t="s">
        <v>111</v>
      </c>
      <c r="R595">
        <v>140000</v>
      </c>
    </row>
    <row r="596" spans="1:18">
      <c r="A596">
        <v>7990</v>
      </c>
      <c r="B596" t="s">
        <v>209</v>
      </c>
      <c r="C596" t="s">
        <v>91</v>
      </c>
      <c r="D596" t="s">
        <v>92</v>
      </c>
      <c r="E596" t="s">
        <v>93</v>
      </c>
      <c r="F596">
        <v>5</v>
      </c>
      <c r="G596">
        <v>6</v>
      </c>
      <c r="H596">
        <v>1975</v>
      </c>
      <c r="I596">
        <v>1975</v>
      </c>
      <c r="J596" t="s">
        <v>119</v>
      </c>
      <c r="K596" t="s">
        <v>98</v>
      </c>
      <c r="L596">
        <v>924</v>
      </c>
      <c r="M596" t="s">
        <v>98</v>
      </c>
      <c r="N596" t="s">
        <v>98</v>
      </c>
      <c r="O596">
        <v>280</v>
      </c>
      <c r="P596" t="s">
        <v>104</v>
      </c>
      <c r="Q596" t="s">
        <v>111</v>
      </c>
      <c r="R596">
        <v>110000</v>
      </c>
    </row>
    <row r="597" spans="1:18">
      <c r="A597">
        <v>11302</v>
      </c>
      <c r="B597" t="s">
        <v>128</v>
      </c>
      <c r="C597" t="s">
        <v>91</v>
      </c>
      <c r="D597" t="s">
        <v>92</v>
      </c>
      <c r="E597" t="s">
        <v>93</v>
      </c>
      <c r="F597">
        <v>8</v>
      </c>
      <c r="G597">
        <v>5</v>
      </c>
      <c r="H597">
        <v>2005</v>
      </c>
      <c r="I597">
        <v>2006</v>
      </c>
      <c r="J597" t="s">
        <v>119</v>
      </c>
      <c r="K597" t="s">
        <v>98</v>
      </c>
      <c r="L597">
        <v>1814</v>
      </c>
      <c r="M597" t="s">
        <v>126</v>
      </c>
      <c r="N597" t="s">
        <v>119</v>
      </c>
      <c r="O597">
        <v>758</v>
      </c>
      <c r="P597" t="s">
        <v>104</v>
      </c>
      <c r="Q597" t="s">
        <v>150</v>
      </c>
      <c r="R597">
        <v>319000</v>
      </c>
    </row>
    <row r="598" spans="1:18">
      <c r="A598">
        <v>3600</v>
      </c>
      <c r="B598" t="s">
        <v>188</v>
      </c>
      <c r="C598" t="s">
        <v>91</v>
      </c>
      <c r="D598" t="s">
        <v>92</v>
      </c>
      <c r="E598" t="s">
        <v>122</v>
      </c>
      <c r="F598">
        <v>6</v>
      </c>
      <c r="G598">
        <v>7</v>
      </c>
      <c r="H598">
        <v>1910</v>
      </c>
      <c r="I598">
        <v>1993</v>
      </c>
      <c r="J598" t="s">
        <v>98</v>
      </c>
      <c r="K598" t="s">
        <v>98</v>
      </c>
      <c r="L598">
        <v>684</v>
      </c>
      <c r="M598" t="s">
        <v>126</v>
      </c>
      <c r="N598" t="s">
        <v>98</v>
      </c>
      <c r="O598">
        <v>216</v>
      </c>
      <c r="P598" t="s">
        <v>167</v>
      </c>
      <c r="Q598" t="s">
        <v>111</v>
      </c>
      <c r="R598">
        <v>114504</v>
      </c>
    </row>
    <row r="599" spans="1:18">
      <c r="A599">
        <v>3922</v>
      </c>
      <c r="B599" t="s">
        <v>156</v>
      </c>
      <c r="C599" t="s">
        <v>91</v>
      </c>
      <c r="D599" t="s">
        <v>129</v>
      </c>
      <c r="E599" t="s">
        <v>93</v>
      </c>
      <c r="F599">
        <v>7</v>
      </c>
      <c r="G599">
        <v>5</v>
      </c>
      <c r="H599">
        <v>2006</v>
      </c>
      <c r="I599">
        <v>2007</v>
      </c>
      <c r="J599" t="s">
        <v>126</v>
      </c>
      <c r="K599" t="s">
        <v>98</v>
      </c>
      <c r="L599">
        <v>1258</v>
      </c>
      <c r="M599" t="s">
        <v>126</v>
      </c>
      <c r="N599" t="s">
        <v>119</v>
      </c>
      <c r="O599">
        <v>648</v>
      </c>
      <c r="P599" t="s">
        <v>104</v>
      </c>
      <c r="Q599" t="s">
        <v>150</v>
      </c>
      <c r="R599">
        <v>194201</v>
      </c>
    </row>
    <row r="600" spans="1:18">
      <c r="A600">
        <v>12984</v>
      </c>
      <c r="B600" t="s">
        <v>212</v>
      </c>
      <c r="C600" t="s">
        <v>91</v>
      </c>
      <c r="D600" t="s">
        <v>92</v>
      </c>
      <c r="E600" t="s">
        <v>93</v>
      </c>
      <c r="F600">
        <v>5</v>
      </c>
      <c r="G600">
        <v>6</v>
      </c>
      <c r="H600">
        <v>1977</v>
      </c>
      <c r="I600">
        <v>1977</v>
      </c>
      <c r="J600" t="s">
        <v>119</v>
      </c>
      <c r="K600" t="s">
        <v>98</v>
      </c>
      <c r="L600">
        <v>1430</v>
      </c>
      <c r="M600" t="s">
        <v>126</v>
      </c>
      <c r="N600" t="s">
        <v>119</v>
      </c>
      <c r="O600">
        <v>621</v>
      </c>
      <c r="P600" t="s">
        <v>104</v>
      </c>
      <c r="Q600" t="s">
        <v>111</v>
      </c>
      <c r="R600">
        <v>217500</v>
      </c>
    </row>
    <row r="601" spans="1:18">
      <c r="A601">
        <v>1950</v>
      </c>
      <c r="B601" t="s">
        <v>213</v>
      </c>
      <c r="C601" t="s">
        <v>91</v>
      </c>
      <c r="D601" t="s">
        <v>142</v>
      </c>
      <c r="E601" t="s">
        <v>122</v>
      </c>
      <c r="F601">
        <v>6</v>
      </c>
      <c r="G601">
        <v>6</v>
      </c>
      <c r="H601">
        <v>1980</v>
      </c>
      <c r="I601">
        <v>1980</v>
      </c>
      <c r="J601" t="s">
        <v>119</v>
      </c>
      <c r="K601" t="s">
        <v>98</v>
      </c>
      <c r="L601">
        <v>716</v>
      </c>
      <c r="M601" t="s">
        <v>98</v>
      </c>
      <c r="N601" t="s">
        <v>98</v>
      </c>
      <c r="O601">
        <v>452</v>
      </c>
      <c r="P601" t="s">
        <v>104</v>
      </c>
      <c r="Q601" t="s">
        <v>111</v>
      </c>
      <c r="R601">
        <v>151000</v>
      </c>
    </row>
    <row r="602" spans="1:18">
      <c r="A602">
        <v>10927</v>
      </c>
      <c r="B602" t="s">
        <v>147</v>
      </c>
      <c r="C602" t="s">
        <v>91</v>
      </c>
      <c r="D602" t="s">
        <v>92</v>
      </c>
      <c r="E602" t="s">
        <v>122</v>
      </c>
      <c r="F602">
        <v>8</v>
      </c>
      <c r="G602">
        <v>5</v>
      </c>
      <c r="H602">
        <v>2005</v>
      </c>
      <c r="I602">
        <v>2005</v>
      </c>
      <c r="J602" t="s">
        <v>119</v>
      </c>
      <c r="K602" t="s">
        <v>98</v>
      </c>
      <c r="L602">
        <v>1058</v>
      </c>
      <c r="M602" t="s">
        <v>126</v>
      </c>
      <c r="N602" t="s">
        <v>126</v>
      </c>
      <c r="O602">
        <v>736</v>
      </c>
      <c r="P602" t="s">
        <v>104</v>
      </c>
      <c r="Q602" t="s">
        <v>111</v>
      </c>
      <c r="R602">
        <v>275000</v>
      </c>
    </row>
    <row r="603" spans="1:18">
      <c r="A603">
        <v>9000</v>
      </c>
      <c r="B603" t="s">
        <v>214</v>
      </c>
      <c r="C603" t="s">
        <v>91</v>
      </c>
      <c r="D603" t="s">
        <v>92</v>
      </c>
      <c r="E603" t="s">
        <v>176</v>
      </c>
      <c r="F603">
        <v>6</v>
      </c>
      <c r="G603">
        <v>6</v>
      </c>
      <c r="H603">
        <v>1937</v>
      </c>
      <c r="I603">
        <v>1950</v>
      </c>
      <c r="J603" t="s">
        <v>98</v>
      </c>
      <c r="K603" t="s">
        <v>98</v>
      </c>
      <c r="L603">
        <v>780</v>
      </c>
      <c r="M603" t="s">
        <v>98</v>
      </c>
      <c r="N603" t="s">
        <v>119</v>
      </c>
      <c r="O603">
        <v>544</v>
      </c>
      <c r="P603" t="s">
        <v>191</v>
      </c>
      <c r="Q603" t="s">
        <v>111</v>
      </c>
      <c r="R603">
        <v>141000</v>
      </c>
    </row>
    <row r="604" spans="1:18">
      <c r="A604">
        <v>10041</v>
      </c>
      <c r="B604" t="s">
        <v>165</v>
      </c>
      <c r="C604" t="s">
        <v>91</v>
      </c>
      <c r="D604" t="s">
        <v>92</v>
      </c>
      <c r="E604" t="s">
        <v>122</v>
      </c>
      <c r="F604">
        <v>8</v>
      </c>
      <c r="G604">
        <v>5</v>
      </c>
      <c r="H604">
        <v>1992</v>
      </c>
      <c r="I604">
        <v>1992</v>
      </c>
      <c r="J604" t="s">
        <v>119</v>
      </c>
      <c r="K604" t="s">
        <v>98</v>
      </c>
      <c r="L604">
        <v>908</v>
      </c>
      <c r="M604" t="s">
        <v>126</v>
      </c>
      <c r="N604" t="s">
        <v>119</v>
      </c>
      <c r="O604">
        <v>506</v>
      </c>
      <c r="P604" t="s">
        <v>104</v>
      </c>
      <c r="Q604" t="s">
        <v>172</v>
      </c>
      <c r="R604">
        <v>220000</v>
      </c>
    </row>
    <row r="605" spans="1:18">
      <c r="A605">
        <v>3182</v>
      </c>
      <c r="B605" t="s">
        <v>163</v>
      </c>
      <c r="C605" t="s">
        <v>91</v>
      </c>
      <c r="D605" t="s">
        <v>129</v>
      </c>
      <c r="E605" t="s">
        <v>122</v>
      </c>
      <c r="F605">
        <v>7</v>
      </c>
      <c r="G605">
        <v>5</v>
      </c>
      <c r="H605">
        <v>2004</v>
      </c>
      <c r="I605">
        <v>2005</v>
      </c>
      <c r="J605" t="s">
        <v>119</v>
      </c>
      <c r="K605" t="s">
        <v>98</v>
      </c>
      <c r="L605">
        <v>600</v>
      </c>
      <c r="M605" t="s">
        <v>126</v>
      </c>
      <c r="N605" t="s">
        <v>119</v>
      </c>
      <c r="O605">
        <v>480</v>
      </c>
      <c r="P605" t="s">
        <v>104</v>
      </c>
      <c r="Q605" t="s">
        <v>111</v>
      </c>
      <c r="R605">
        <v>151000</v>
      </c>
    </row>
    <row r="606" spans="1:18">
      <c r="A606">
        <v>12803</v>
      </c>
      <c r="B606" t="s">
        <v>209</v>
      </c>
      <c r="C606" t="s">
        <v>91</v>
      </c>
      <c r="D606" t="s">
        <v>92</v>
      </c>
      <c r="E606" t="s">
        <v>93</v>
      </c>
      <c r="F606">
        <v>7</v>
      </c>
      <c r="G606">
        <v>5</v>
      </c>
      <c r="H606">
        <v>2002</v>
      </c>
      <c r="I606">
        <v>2002</v>
      </c>
      <c r="J606" t="s">
        <v>119</v>
      </c>
      <c r="K606" t="s">
        <v>98</v>
      </c>
      <c r="L606">
        <v>1494</v>
      </c>
      <c r="M606" t="s">
        <v>126</v>
      </c>
      <c r="N606" t="s">
        <v>119</v>
      </c>
      <c r="O606">
        <v>530</v>
      </c>
      <c r="P606" t="s">
        <v>104</v>
      </c>
      <c r="Q606" t="s">
        <v>111</v>
      </c>
      <c r="R606">
        <v>221000</v>
      </c>
    </row>
    <row r="607" spans="1:18">
      <c r="A607">
        <v>13600</v>
      </c>
      <c r="B607" t="s">
        <v>89</v>
      </c>
      <c r="C607" t="s">
        <v>91</v>
      </c>
      <c r="D607" t="s">
        <v>92</v>
      </c>
      <c r="E607" t="s">
        <v>122</v>
      </c>
      <c r="F607">
        <v>7</v>
      </c>
      <c r="G607">
        <v>6</v>
      </c>
      <c r="H607">
        <v>1965</v>
      </c>
      <c r="I607">
        <v>1990</v>
      </c>
      <c r="J607" t="s">
        <v>98</v>
      </c>
      <c r="K607" t="s">
        <v>98</v>
      </c>
      <c r="L607">
        <v>768</v>
      </c>
      <c r="M607" t="s">
        <v>98</v>
      </c>
      <c r="N607" t="s">
        <v>98</v>
      </c>
      <c r="O607">
        <v>486</v>
      </c>
      <c r="P607" t="s">
        <v>104</v>
      </c>
      <c r="Q607" t="s">
        <v>111</v>
      </c>
      <c r="R607">
        <v>205000</v>
      </c>
    </row>
    <row r="608" spans="1:18">
      <c r="A608">
        <v>12464</v>
      </c>
      <c r="B608" t="s">
        <v>209</v>
      </c>
      <c r="C608" t="s">
        <v>91</v>
      </c>
      <c r="D608" t="s">
        <v>92</v>
      </c>
      <c r="E608" t="s">
        <v>93</v>
      </c>
      <c r="F608">
        <v>5</v>
      </c>
      <c r="G608">
        <v>5</v>
      </c>
      <c r="H608">
        <v>1996</v>
      </c>
      <c r="I608">
        <v>1996</v>
      </c>
      <c r="J608" t="s">
        <v>119</v>
      </c>
      <c r="K608" t="s">
        <v>98</v>
      </c>
      <c r="L608">
        <v>1040</v>
      </c>
      <c r="M608" t="s">
        <v>119</v>
      </c>
      <c r="N608" t="s">
        <v>119</v>
      </c>
      <c r="O608">
        <v>576</v>
      </c>
      <c r="P608" t="s">
        <v>104</v>
      </c>
      <c r="Q608" t="s">
        <v>111</v>
      </c>
      <c r="R608">
        <v>152000</v>
      </c>
    </row>
    <row r="609" spans="1:18">
      <c r="A609">
        <v>7800</v>
      </c>
      <c r="B609" t="s">
        <v>206</v>
      </c>
      <c r="C609" t="s">
        <v>91</v>
      </c>
      <c r="D609" t="s">
        <v>92</v>
      </c>
      <c r="E609" t="s">
        <v>122</v>
      </c>
      <c r="F609">
        <v>5</v>
      </c>
      <c r="G609">
        <v>8</v>
      </c>
      <c r="H609">
        <v>1948</v>
      </c>
      <c r="I609">
        <v>2002</v>
      </c>
      <c r="J609" t="s">
        <v>98</v>
      </c>
      <c r="K609" t="s">
        <v>119</v>
      </c>
      <c r="L609">
        <v>896</v>
      </c>
      <c r="M609" t="s">
        <v>126</v>
      </c>
      <c r="N609" t="s">
        <v>126</v>
      </c>
      <c r="O609">
        <v>230</v>
      </c>
      <c r="P609" t="s">
        <v>104</v>
      </c>
      <c r="Q609" t="s">
        <v>111</v>
      </c>
      <c r="R609">
        <v>225000</v>
      </c>
    </row>
    <row r="610" spans="1:18">
      <c r="A610">
        <v>12168</v>
      </c>
      <c r="B610" t="s">
        <v>212</v>
      </c>
      <c r="C610" t="s">
        <v>91</v>
      </c>
      <c r="D610" t="s">
        <v>92</v>
      </c>
      <c r="E610" t="s">
        <v>122</v>
      </c>
      <c r="F610">
        <v>8</v>
      </c>
      <c r="G610">
        <v>6</v>
      </c>
      <c r="H610">
        <v>1934</v>
      </c>
      <c r="I610">
        <v>1998</v>
      </c>
      <c r="J610" t="s">
        <v>119</v>
      </c>
      <c r="K610" t="s">
        <v>98</v>
      </c>
      <c r="L610">
        <v>965</v>
      </c>
      <c r="M610" t="s">
        <v>98</v>
      </c>
      <c r="N610" t="s">
        <v>98</v>
      </c>
      <c r="O610">
        <v>380</v>
      </c>
      <c r="P610" t="s">
        <v>104</v>
      </c>
      <c r="Q610" t="s">
        <v>216</v>
      </c>
      <c r="R610">
        <v>359100</v>
      </c>
    </row>
    <row r="611" spans="1:18">
      <c r="A611">
        <v>7943</v>
      </c>
      <c r="B611" t="s">
        <v>169</v>
      </c>
      <c r="C611" t="s">
        <v>90</v>
      </c>
      <c r="D611" t="s">
        <v>92</v>
      </c>
      <c r="E611" t="s">
        <v>93</v>
      </c>
      <c r="F611">
        <v>4</v>
      </c>
      <c r="G611">
        <v>5</v>
      </c>
      <c r="H611">
        <v>1961</v>
      </c>
      <c r="I611">
        <v>1961</v>
      </c>
      <c r="J611" t="s">
        <v>98</v>
      </c>
      <c r="K611" t="s">
        <v>98</v>
      </c>
      <c r="L611">
        <v>1029</v>
      </c>
      <c r="M611" t="s">
        <v>119</v>
      </c>
      <c r="N611" t="s">
        <v>98</v>
      </c>
      <c r="O611">
        <v>261</v>
      </c>
      <c r="P611" t="s">
        <v>104</v>
      </c>
      <c r="Q611" t="s">
        <v>111</v>
      </c>
      <c r="R611">
        <v>118500</v>
      </c>
    </row>
    <row r="612" spans="1:18">
      <c r="A612">
        <v>11050</v>
      </c>
      <c r="B612" t="s">
        <v>209</v>
      </c>
      <c r="C612" t="s">
        <v>151</v>
      </c>
      <c r="D612" t="s">
        <v>92</v>
      </c>
      <c r="E612" t="s">
        <v>122</v>
      </c>
      <c r="F612">
        <v>9</v>
      </c>
      <c r="G612">
        <v>5</v>
      </c>
      <c r="H612">
        <v>2000</v>
      </c>
      <c r="I612">
        <v>2000</v>
      </c>
      <c r="J612" t="s">
        <v>126</v>
      </c>
      <c r="K612" t="s">
        <v>98</v>
      </c>
      <c r="L612">
        <v>1440</v>
      </c>
      <c r="M612" t="s">
        <v>126</v>
      </c>
      <c r="N612" t="s">
        <v>126</v>
      </c>
      <c r="O612">
        <v>736</v>
      </c>
      <c r="P612" t="s">
        <v>104</v>
      </c>
      <c r="Q612" t="s">
        <v>111</v>
      </c>
      <c r="R612">
        <v>313000</v>
      </c>
    </row>
    <row r="613" spans="1:18">
      <c r="A613">
        <v>10395</v>
      </c>
      <c r="B613" t="s">
        <v>175</v>
      </c>
      <c r="C613" t="s">
        <v>91</v>
      </c>
      <c r="D613" t="s">
        <v>92</v>
      </c>
      <c r="E613" t="s">
        <v>158</v>
      </c>
      <c r="F613">
        <v>6</v>
      </c>
      <c r="G613">
        <v>6</v>
      </c>
      <c r="H613">
        <v>1978</v>
      </c>
      <c r="I613">
        <v>1978</v>
      </c>
      <c r="J613" t="s">
        <v>119</v>
      </c>
      <c r="K613" t="s">
        <v>98</v>
      </c>
      <c r="L613">
        <v>1032</v>
      </c>
      <c r="M613" t="s">
        <v>98</v>
      </c>
      <c r="N613" t="s">
        <v>98</v>
      </c>
      <c r="O613">
        <v>564</v>
      </c>
      <c r="P613" t="s">
        <v>104</v>
      </c>
      <c r="Q613" t="s">
        <v>111</v>
      </c>
      <c r="R613">
        <v>148000</v>
      </c>
    </row>
    <row r="614" spans="1:18">
      <c r="A614">
        <v>11885</v>
      </c>
      <c r="B614" t="s">
        <v>209</v>
      </c>
      <c r="C614" t="s">
        <v>91</v>
      </c>
      <c r="D614" t="s">
        <v>92</v>
      </c>
      <c r="E614" t="s">
        <v>122</v>
      </c>
      <c r="F614">
        <v>8</v>
      </c>
      <c r="G614">
        <v>5</v>
      </c>
      <c r="H614">
        <v>2001</v>
      </c>
      <c r="I614">
        <v>2001</v>
      </c>
      <c r="J614" t="s">
        <v>119</v>
      </c>
      <c r="K614" t="s">
        <v>98</v>
      </c>
      <c r="L614">
        <v>1299</v>
      </c>
      <c r="M614" t="s">
        <v>126</v>
      </c>
      <c r="N614" t="s">
        <v>126</v>
      </c>
      <c r="O614">
        <v>531</v>
      </c>
      <c r="P614" t="s">
        <v>104</v>
      </c>
      <c r="Q614" t="s">
        <v>111</v>
      </c>
      <c r="R614">
        <v>261500</v>
      </c>
    </row>
    <row r="615" spans="1:18">
      <c r="A615">
        <v>8402</v>
      </c>
      <c r="B615" t="s">
        <v>217</v>
      </c>
      <c r="C615" t="s">
        <v>90</v>
      </c>
      <c r="D615" t="s">
        <v>92</v>
      </c>
      <c r="E615" t="s">
        <v>93</v>
      </c>
      <c r="F615">
        <v>5</v>
      </c>
      <c r="G615">
        <v>5</v>
      </c>
      <c r="H615">
        <v>2007</v>
      </c>
      <c r="I615">
        <v>2007</v>
      </c>
      <c r="J615" t="s">
        <v>119</v>
      </c>
      <c r="K615" t="s">
        <v>98</v>
      </c>
      <c r="L615">
        <v>1120</v>
      </c>
      <c r="M615" t="s">
        <v>126</v>
      </c>
      <c r="N615" t="s">
        <v>98</v>
      </c>
      <c r="O615">
        <v>0</v>
      </c>
      <c r="P615" t="s">
        <v>104</v>
      </c>
      <c r="Q615" t="s">
        <v>150</v>
      </c>
      <c r="R615">
        <v>147000</v>
      </c>
    </row>
    <row r="616" spans="1:18">
      <c r="A616">
        <v>1491</v>
      </c>
      <c r="B616" t="s">
        <v>219</v>
      </c>
      <c r="C616" t="s">
        <v>91</v>
      </c>
      <c r="D616" t="s">
        <v>129</v>
      </c>
      <c r="E616" t="s">
        <v>183</v>
      </c>
      <c r="F616">
        <v>4</v>
      </c>
      <c r="G616">
        <v>6</v>
      </c>
      <c r="H616">
        <v>1972</v>
      </c>
      <c r="I616">
        <v>1972</v>
      </c>
      <c r="J616" t="s">
        <v>119</v>
      </c>
      <c r="K616" t="s">
        <v>98</v>
      </c>
      <c r="L616">
        <v>630</v>
      </c>
      <c r="M616" t="s">
        <v>126</v>
      </c>
      <c r="N616" t="s">
        <v>98</v>
      </c>
      <c r="O616">
        <v>0</v>
      </c>
      <c r="P616" t="s">
        <v>104</v>
      </c>
      <c r="Q616" t="s">
        <v>111</v>
      </c>
      <c r="R616">
        <v>75500</v>
      </c>
    </row>
    <row r="617" spans="1:18">
      <c r="A617">
        <v>8800</v>
      </c>
      <c r="B617" t="s">
        <v>89</v>
      </c>
      <c r="C617" t="s">
        <v>90</v>
      </c>
      <c r="D617" t="s">
        <v>92</v>
      </c>
      <c r="E617" t="s">
        <v>183</v>
      </c>
      <c r="F617">
        <v>6</v>
      </c>
      <c r="G617">
        <v>7</v>
      </c>
      <c r="H617">
        <v>1963</v>
      </c>
      <c r="I617">
        <v>1963</v>
      </c>
      <c r="J617" t="s">
        <v>98</v>
      </c>
      <c r="K617" t="s">
        <v>98</v>
      </c>
      <c r="L617">
        <v>936</v>
      </c>
      <c r="M617" t="s">
        <v>126</v>
      </c>
      <c r="N617" t="s">
        <v>119</v>
      </c>
      <c r="O617">
        <v>480</v>
      </c>
      <c r="P617" t="s">
        <v>104</v>
      </c>
      <c r="Q617" t="s">
        <v>172</v>
      </c>
      <c r="R617">
        <v>137500</v>
      </c>
    </row>
    <row r="618" spans="1:18">
      <c r="A618">
        <v>7861</v>
      </c>
      <c r="B618" t="s">
        <v>121</v>
      </c>
      <c r="C618" t="s">
        <v>91</v>
      </c>
      <c r="D618" t="s">
        <v>92</v>
      </c>
      <c r="E618" t="s">
        <v>122</v>
      </c>
      <c r="F618">
        <v>6</v>
      </c>
      <c r="G618">
        <v>5</v>
      </c>
      <c r="H618">
        <v>2002</v>
      </c>
      <c r="I618">
        <v>2003</v>
      </c>
      <c r="J618" t="s">
        <v>119</v>
      </c>
      <c r="K618" t="s">
        <v>98</v>
      </c>
      <c r="L618">
        <v>783</v>
      </c>
      <c r="M618" t="s">
        <v>126</v>
      </c>
      <c r="N618" t="s">
        <v>119</v>
      </c>
      <c r="O618">
        <v>393</v>
      </c>
      <c r="P618" t="s">
        <v>104</v>
      </c>
      <c r="Q618" t="s">
        <v>111</v>
      </c>
      <c r="R618">
        <v>183200</v>
      </c>
    </row>
    <row r="619" spans="1:18">
      <c r="A619">
        <v>7227</v>
      </c>
      <c r="B619" t="s">
        <v>89</v>
      </c>
      <c r="C619" t="s">
        <v>182</v>
      </c>
      <c r="D619" t="s">
        <v>92</v>
      </c>
      <c r="E619" t="s">
        <v>238</v>
      </c>
      <c r="F619">
        <v>6</v>
      </c>
      <c r="G619">
        <v>6</v>
      </c>
      <c r="H619">
        <v>1954</v>
      </c>
      <c r="I619">
        <v>1954</v>
      </c>
      <c r="J619" t="s">
        <v>98</v>
      </c>
      <c r="K619" t="s">
        <v>98</v>
      </c>
      <c r="L619">
        <v>832</v>
      </c>
      <c r="M619" t="s">
        <v>119</v>
      </c>
      <c r="N619" t="s">
        <v>119</v>
      </c>
      <c r="O619">
        <v>528</v>
      </c>
      <c r="P619" t="s">
        <v>104</v>
      </c>
      <c r="Q619" t="s">
        <v>111</v>
      </c>
      <c r="R619">
        <v>105500</v>
      </c>
    </row>
    <row r="620" spans="1:18">
      <c r="A620">
        <v>11694</v>
      </c>
      <c r="B620" t="s">
        <v>147</v>
      </c>
      <c r="C620" t="s">
        <v>91</v>
      </c>
      <c r="D620" t="s">
        <v>92</v>
      </c>
      <c r="E620" t="s">
        <v>93</v>
      </c>
      <c r="F620">
        <v>9</v>
      </c>
      <c r="G620">
        <v>5</v>
      </c>
      <c r="H620">
        <v>2007</v>
      </c>
      <c r="I620">
        <v>2007</v>
      </c>
      <c r="J620" t="s">
        <v>126</v>
      </c>
      <c r="K620" t="s">
        <v>98</v>
      </c>
      <c r="L620">
        <v>1822</v>
      </c>
      <c r="M620" t="s">
        <v>126</v>
      </c>
      <c r="N620" t="s">
        <v>119</v>
      </c>
      <c r="O620">
        <v>774</v>
      </c>
      <c r="P620" t="s">
        <v>104</v>
      </c>
      <c r="Q620" t="s">
        <v>150</v>
      </c>
      <c r="R620">
        <v>314813</v>
      </c>
    </row>
    <row r="621" spans="1:18">
      <c r="A621">
        <v>12244</v>
      </c>
      <c r="B621" t="s">
        <v>218</v>
      </c>
      <c r="C621" t="s">
        <v>91</v>
      </c>
      <c r="D621" t="s">
        <v>92</v>
      </c>
      <c r="E621" t="s">
        <v>122</v>
      </c>
      <c r="F621">
        <v>8</v>
      </c>
      <c r="G621">
        <v>5</v>
      </c>
      <c r="H621">
        <v>2003</v>
      </c>
      <c r="I621">
        <v>2003</v>
      </c>
      <c r="J621" t="s">
        <v>119</v>
      </c>
      <c r="K621" t="s">
        <v>98</v>
      </c>
      <c r="L621">
        <v>1482</v>
      </c>
      <c r="M621" t="s">
        <v>126</v>
      </c>
      <c r="N621" t="s">
        <v>119</v>
      </c>
      <c r="O621">
        <v>749</v>
      </c>
      <c r="P621" t="s">
        <v>104</v>
      </c>
      <c r="Q621" t="s">
        <v>111</v>
      </c>
      <c r="R621">
        <v>305000</v>
      </c>
    </row>
    <row r="622" spans="1:18">
      <c r="A622">
        <v>8248</v>
      </c>
      <c r="B622" t="s">
        <v>206</v>
      </c>
      <c r="C622" t="s">
        <v>91</v>
      </c>
      <c r="D622" t="s">
        <v>92</v>
      </c>
      <c r="E622" t="s">
        <v>93</v>
      </c>
      <c r="F622">
        <v>3</v>
      </c>
      <c r="G622">
        <v>3</v>
      </c>
      <c r="H622">
        <v>1914</v>
      </c>
      <c r="I622">
        <v>1950</v>
      </c>
      <c r="J622" t="s">
        <v>98</v>
      </c>
      <c r="K622" t="s">
        <v>98</v>
      </c>
      <c r="L622">
        <v>864</v>
      </c>
      <c r="M622" t="s">
        <v>98</v>
      </c>
      <c r="N622" t="s">
        <v>98</v>
      </c>
      <c r="O622">
        <v>0</v>
      </c>
      <c r="P622" t="s">
        <v>167</v>
      </c>
      <c r="Q622" t="s">
        <v>111</v>
      </c>
      <c r="R622">
        <v>67000</v>
      </c>
    </row>
    <row r="623" spans="1:18">
      <c r="A623">
        <v>10800</v>
      </c>
      <c r="B623" t="s">
        <v>175</v>
      </c>
      <c r="C623" t="s">
        <v>91</v>
      </c>
      <c r="D623" t="s">
        <v>92</v>
      </c>
      <c r="E623" t="s">
        <v>122</v>
      </c>
      <c r="F623">
        <v>6</v>
      </c>
      <c r="G623">
        <v>7</v>
      </c>
      <c r="H623">
        <v>1974</v>
      </c>
      <c r="I623">
        <v>1997</v>
      </c>
      <c r="J623" t="s">
        <v>98</v>
      </c>
      <c r="K623" t="s">
        <v>98</v>
      </c>
      <c r="L623">
        <v>1522</v>
      </c>
      <c r="M623" t="s">
        <v>98</v>
      </c>
      <c r="N623" t="s">
        <v>98</v>
      </c>
      <c r="O623">
        <v>624</v>
      </c>
      <c r="P623" t="s">
        <v>104</v>
      </c>
      <c r="Q623" t="s">
        <v>111</v>
      </c>
      <c r="R623">
        <v>240000</v>
      </c>
    </row>
    <row r="624" spans="1:18">
      <c r="A624">
        <v>7064</v>
      </c>
      <c r="B624" t="s">
        <v>169</v>
      </c>
      <c r="C624" t="s">
        <v>91</v>
      </c>
      <c r="D624" t="s">
        <v>92</v>
      </c>
      <c r="E624" t="s">
        <v>93</v>
      </c>
      <c r="F624">
        <v>5</v>
      </c>
      <c r="G624">
        <v>6</v>
      </c>
      <c r="H624">
        <v>1977</v>
      </c>
      <c r="I624">
        <v>1977</v>
      </c>
      <c r="J624" t="s">
        <v>98</v>
      </c>
      <c r="K624" t="s">
        <v>98</v>
      </c>
      <c r="L624">
        <v>980</v>
      </c>
      <c r="M624" t="s">
        <v>98</v>
      </c>
      <c r="N624" t="s">
        <v>98</v>
      </c>
      <c r="O624">
        <v>484</v>
      </c>
      <c r="P624" t="s">
        <v>104</v>
      </c>
      <c r="Q624" t="s">
        <v>111</v>
      </c>
      <c r="R624">
        <v>135000</v>
      </c>
    </row>
    <row r="625" spans="1:18">
      <c r="A625">
        <v>2117</v>
      </c>
      <c r="B625" t="s">
        <v>163</v>
      </c>
      <c r="C625" t="s">
        <v>91</v>
      </c>
      <c r="D625" t="s">
        <v>129</v>
      </c>
      <c r="E625" t="s">
        <v>122</v>
      </c>
      <c r="F625">
        <v>6</v>
      </c>
      <c r="G625">
        <v>5</v>
      </c>
      <c r="H625">
        <v>2000</v>
      </c>
      <c r="I625">
        <v>2000</v>
      </c>
      <c r="J625" t="s">
        <v>119</v>
      </c>
      <c r="K625" t="s">
        <v>98</v>
      </c>
      <c r="L625">
        <v>756</v>
      </c>
      <c r="M625" t="s">
        <v>126</v>
      </c>
      <c r="N625" t="s">
        <v>119</v>
      </c>
      <c r="O625">
        <v>440</v>
      </c>
      <c r="P625" t="s">
        <v>104</v>
      </c>
      <c r="Q625" t="s">
        <v>111</v>
      </c>
      <c r="R625">
        <v>168500</v>
      </c>
    </row>
    <row r="626" spans="1:18">
      <c r="A626">
        <v>10400</v>
      </c>
      <c r="B626" t="s">
        <v>175</v>
      </c>
      <c r="C626" t="s">
        <v>91</v>
      </c>
      <c r="D626" t="s">
        <v>92</v>
      </c>
      <c r="E626" t="s">
        <v>122</v>
      </c>
      <c r="F626">
        <v>6</v>
      </c>
      <c r="G626">
        <v>5</v>
      </c>
      <c r="H626">
        <v>1972</v>
      </c>
      <c r="I626">
        <v>1972</v>
      </c>
      <c r="J626" t="s">
        <v>98</v>
      </c>
      <c r="K626" t="s">
        <v>98</v>
      </c>
      <c r="L626">
        <v>732</v>
      </c>
      <c r="M626" t="s">
        <v>119</v>
      </c>
      <c r="N626" t="s">
        <v>98</v>
      </c>
      <c r="O626">
        <v>484</v>
      </c>
      <c r="P626" t="s">
        <v>104</v>
      </c>
      <c r="Q626" t="s">
        <v>111</v>
      </c>
      <c r="R626">
        <v>165150</v>
      </c>
    </row>
    <row r="627" spans="1:18">
      <c r="A627">
        <v>10000</v>
      </c>
      <c r="B627" t="s">
        <v>89</v>
      </c>
      <c r="C627" t="s">
        <v>91</v>
      </c>
      <c r="D627" t="s">
        <v>92</v>
      </c>
      <c r="E627" t="s">
        <v>93</v>
      </c>
      <c r="F627">
        <v>6</v>
      </c>
      <c r="G627">
        <v>6</v>
      </c>
      <c r="H627">
        <v>1962</v>
      </c>
      <c r="I627">
        <v>1962</v>
      </c>
      <c r="J627" t="s">
        <v>98</v>
      </c>
      <c r="K627" t="s">
        <v>98</v>
      </c>
      <c r="L627">
        <v>1116</v>
      </c>
      <c r="M627" t="s">
        <v>98</v>
      </c>
      <c r="N627" t="s">
        <v>98</v>
      </c>
      <c r="O627">
        <v>440</v>
      </c>
      <c r="P627" t="s">
        <v>104</v>
      </c>
      <c r="Q627" t="s">
        <v>111</v>
      </c>
      <c r="R627">
        <v>160000</v>
      </c>
    </row>
    <row r="628" spans="1:18">
      <c r="A628">
        <v>12342</v>
      </c>
      <c r="B628" t="s">
        <v>89</v>
      </c>
      <c r="C628" t="s">
        <v>91</v>
      </c>
      <c r="D628" t="s">
        <v>92</v>
      </c>
      <c r="E628" t="s">
        <v>93</v>
      </c>
      <c r="F628">
        <v>5</v>
      </c>
      <c r="G628">
        <v>5</v>
      </c>
      <c r="H628">
        <v>1960</v>
      </c>
      <c r="I628">
        <v>1978</v>
      </c>
      <c r="J628" t="s">
        <v>98</v>
      </c>
      <c r="K628" t="s">
        <v>98</v>
      </c>
      <c r="L628">
        <v>978</v>
      </c>
      <c r="M628" t="s">
        <v>98</v>
      </c>
      <c r="N628" t="s">
        <v>98</v>
      </c>
      <c r="O628">
        <v>286</v>
      </c>
      <c r="P628" t="s">
        <v>104</v>
      </c>
      <c r="Q628" t="s">
        <v>111</v>
      </c>
      <c r="R628">
        <v>139900</v>
      </c>
    </row>
    <row r="629" spans="1:18">
      <c r="A629">
        <v>9600</v>
      </c>
      <c r="B629" t="s">
        <v>89</v>
      </c>
      <c r="C629" t="s">
        <v>91</v>
      </c>
      <c r="D629" t="s">
        <v>92</v>
      </c>
      <c r="E629" t="s">
        <v>158</v>
      </c>
      <c r="F629">
        <v>6</v>
      </c>
      <c r="G629">
        <v>6</v>
      </c>
      <c r="H629">
        <v>1955</v>
      </c>
      <c r="I629">
        <v>1972</v>
      </c>
      <c r="J629" t="s">
        <v>98</v>
      </c>
      <c r="K629" t="s">
        <v>98</v>
      </c>
      <c r="L629">
        <v>1156</v>
      </c>
      <c r="M629" t="s">
        <v>126</v>
      </c>
      <c r="N629" t="s">
        <v>98</v>
      </c>
      <c r="O629">
        <v>364</v>
      </c>
      <c r="P629" t="s">
        <v>104</v>
      </c>
      <c r="Q629" t="s">
        <v>111</v>
      </c>
      <c r="R629">
        <v>153000</v>
      </c>
    </row>
    <row r="630" spans="1:18">
      <c r="A630">
        <v>11606</v>
      </c>
      <c r="B630" t="s">
        <v>89</v>
      </c>
      <c r="C630" t="s">
        <v>91</v>
      </c>
      <c r="D630" t="s">
        <v>92</v>
      </c>
      <c r="E630" t="s">
        <v>122</v>
      </c>
      <c r="F630">
        <v>5</v>
      </c>
      <c r="G630">
        <v>5</v>
      </c>
      <c r="H630">
        <v>1969</v>
      </c>
      <c r="I630">
        <v>1969</v>
      </c>
      <c r="J630" t="s">
        <v>119</v>
      </c>
      <c r="K630" t="s">
        <v>98</v>
      </c>
      <c r="L630">
        <v>1040</v>
      </c>
      <c r="M630" t="s">
        <v>98</v>
      </c>
      <c r="N630" t="s">
        <v>139</v>
      </c>
      <c r="O630">
        <v>504</v>
      </c>
      <c r="P630" t="s">
        <v>104</v>
      </c>
      <c r="Q630" t="s">
        <v>178</v>
      </c>
      <c r="R630">
        <v>135000</v>
      </c>
    </row>
    <row r="631" spans="1:18">
      <c r="A631">
        <v>9020</v>
      </c>
      <c r="B631" t="s">
        <v>89</v>
      </c>
      <c r="C631" t="s">
        <v>90</v>
      </c>
      <c r="D631" t="s">
        <v>92</v>
      </c>
      <c r="E631" t="s">
        <v>158</v>
      </c>
      <c r="F631">
        <v>6</v>
      </c>
      <c r="G631">
        <v>5</v>
      </c>
      <c r="H631">
        <v>1964</v>
      </c>
      <c r="I631">
        <v>1964</v>
      </c>
      <c r="J631" t="s">
        <v>98</v>
      </c>
      <c r="K631" t="s">
        <v>98</v>
      </c>
      <c r="L631">
        <v>1248</v>
      </c>
      <c r="M631" t="s">
        <v>98</v>
      </c>
      <c r="N631" t="s">
        <v>98</v>
      </c>
      <c r="O631">
        <v>520</v>
      </c>
      <c r="P631" t="s">
        <v>104</v>
      </c>
      <c r="Q631" t="s">
        <v>111</v>
      </c>
      <c r="R631">
        <v>168500</v>
      </c>
    </row>
    <row r="632" spans="1:18">
      <c r="A632">
        <v>9000</v>
      </c>
      <c r="B632" t="s">
        <v>188</v>
      </c>
      <c r="C632" t="s">
        <v>182</v>
      </c>
      <c r="D632" t="s">
        <v>92</v>
      </c>
      <c r="E632" t="s">
        <v>122</v>
      </c>
      <c r="F632">
        <v>5</v>
      </c>
      <c r="G632">
        <v>6</v>
      </c>
      <c r="H632">
        <v>1880</v>
      </c>
      <c r="I632">
        <v>1991</v>
      </c>
      <c r="J632" t="s">
        <v>139</v>
      </c>
      <c r="K632" t="s">
        <v>139</v>
      </c>
      <c r="L632">
        <v>636</v>
      </c>
      <c r="M632" t="s">
        <v>98</v>
      </c>
      <c r="N632" t="s">
        <v>126</v>
      </c>
      <c r="O632">
        <v>240</v>
      </c>
      <c r="P632" t="s">
        <v>167</v>
      </c>
      <c r="Q632" t="s">
        <v>172</v>
      </c>
      <c r="R632">
        <v>124000</v>
      </c>
    </row>
    <row r="633" spans="1:18">
      <c r="A633">
        <v>4590</v>
      </c>
      <c r="B633" t="s">
        <v>147</v>
      </c>
      <c r="C633" t="s">
        <v>91</v>
      </c>
      <c r="D633" t="s">
        <v>142</v>
      </c>
      <c r="E633" t="s">
        <v>93</v>
      </c>
      <c r="F633">
        <v>8</v>
      </c>
      <c r="G633">
        <v>5</v>
      </c>
      <c r="H633">
        <v>2006</v>
      </c>
      <c r="I633">
        <v>2006</v>
      </c>
      <c r="J633" t="s">
        <v>119</v>
      </c>
      <c r="K633" t="s">
        <v>119</v>
      </c>
      <c r="L633">
        <v>1554</v>
      </c>
      <c r="M633" t="s">
        <v>126</v>
      </c>
      <c r="N633" t="s">
        <v>119</v>
      </c>
      <c r="O633">
        <v>627</v>
      </c>
      <c r="P633" t="s">
        <v>104</v>
      </c>
      <c r="Q633" t="s">
        <v>111</v>
      </c>
      <c r="R633">
        <v>209500</v>
      </c>
    </row>
    <row r="634" spans="1:18">
      <c r="A634">
        <v>11900</v>
      </c>
      <c r="B634" t="s">
        <v>175</v>
      </c>
      <c r="C634" t="s">
        <v>91</v>
      </c>
      <c r="D634" t="s">
        <v>92</v>
      </c>
      <c r="E634" t="s">
        <v>93</v>
      </c>
      <c r="F634">
        <v>7</v>
      </c>
      <c r="G634">
        <v>5</v>
      </c>
      <c r="H634">
        <v>1977</v>
      </c>
      <c r="I634">
        <v>1977</v>
      </c>
      <c r="J634" t="s">
        <v>98</v>
      </c>
      <c r="K634" t="s">
        <v>98</v>
      </c>
      <c r="L634">
        <v>1386</v>
      </c>
      <c r="M634" t="s">
        <v>98</v>
      </c>
      <c r="N634" t="s">
        <v>98</v>
      </c>
      <c r="O634">
        <v>544</v>
      </c>
      <c r="P634" t="s">
        <v>104</v>
      </c>
      <c r="Q634" t="s">
        <v>178</v>
      </c>
      <c r="R634">
        <v>82500</v>
      </c>
    </row>
    <row r="635" spans="1:18">
      <c r="A635">
        <v>9250</v>
      </c>
      <c r="B635" t="s">
        <v>89</v>
      </c>
      <c r="C635" t="s">
        <v>91</v>
      </c>
      <c r="D635" t="s">
        <v>92</v>
      </c>
      <c r="E635" t="s">
        <v>93</v>
      </c>
      <c r="F635">
        <v>5</v>
      </c>
      <c r="G635">
        <v>7</v>
      </c>
      <c r="H635">
        <v>1954</v>
      </c>
      <c r="I635">
        <v>2005</v>
      </c>
      <c r="J635" t="s">
        <v>98</v>
      </c>
      <c r="K635" t="s">
        <v>98</v>
      </c>
      <c r="L635">
        <v>1056</v>
      </c>
      <c r="M635" t="s">
        <v>98</v>
      </c>
      <c r="N635" t="s">
        <v>98</v>
      </c>
      <c r="O635">
        <v>260</v>
      </c>
      <c r="P635" t="s">
        <v>104</v>
      </c>
      <c r="Q635" t="s">
        <v>111</v>
      </c>
      <c r="R635">
        <v>139400</v>
      </c>
    </row>
    <row r="636" spans="1:18">
      <c r="A636">
        <v>6979</v>
      </c>
      <c r="B636" t="s">
        <v>188</v>
      </c>
      <c r="C636" t="s">
        <v>91</v>
      </c>
      <c r="D636" t="s">
        <v>179</v>
      </c>
      <c r="E636" t="s">
        <v>183</v>
      </c>
      <c r="F636">
        <v>6</v>
      </c>
      <c r="G636">
        <v>5</v>
      </c>
      <c r="H636">
        <v>1980</v>
      </c>
      <c r="I636">
        <v>1980</v>
      </c>
      <c r="J636" t="s">
        <v>98</v>
      </c>
      <c r="K636" t="s">
        <v>98</v>
      </c>
      <c r="L636">
        <v>1056</v>
      </c>
      <c r="M636" t="s">
        <v>119</v>
      </c>
      <c r="N636" t="s">
        <v>98</v>
      </c>
      <c r="O636">
        <v>576</v>
      </c>
      <c r="P636" t="s">
        <v>104</v>
      </c>
      <c r="Q636" t="s">
        <v>111</v>
      </c>
      <c r="R636">
        <v>144000</v>
      </c>
    </row>
    <row r="637" spans="1:18">
      <c r="A637">
        <v>10896</v>
      </c>
      <c r="B637" t="s">
        <v>200</v>
      </c>
      <c r="C637" t="s">
        <v>90</v>
      </c>
      <c r="D637" t="s">
        <v>186</v>
      </c>
      <c r="E637" t="s">
        <v>246</v>
      </c>
      <c r="F637">
        <v>6</v>
      </c>
      <c r="G637">
        <v>7</v>
      </c>
      <c r="H637">
        <v>1914</v>
      </c>
      <c r="I637">
        <v>1995</v>
      </c>
      <c r="J637" t="s">
        <v>98</v>
      </c>
      <c r="K637" t="s">
        <v>139</v>
      </c>
      <c r="L637">
        <v>1440</v>
      </c>
      <c r="M637" t="s">
        <v>126</v>
      </c>
      <c r="N637" t="s">
        <v>139</v>
      </c>
      <c r="O637">
        <v>0</v>
      </c>
      <c r="P637" t="s">
        <v>167</v>
      </c>
      <c r="Q637" t="s">
        <v>172</v>
      </c>
      <c r="R637">
        <v>200000</v>
      </c>
    </row>
    <row r="638" spans="1:18">
      <c r="A638">
        <v>6120</v>
      </c>
      <c r="B638" t="s">
        <v>197</v>
      </c>
      <c r="C638" t="s">
        <v>91</v>
      </c>
      <c r="D638" t="s">
        <v>92</v>
      </c>
      <c r="E638" t="s">
        <v>93</v>
      </c>
      <c r="F638">
        <v>2</v>
      </c>
      <c r="G638">
        <v>3</v>
      </c>
      <c r="H638">
        <v>1936</v>
      </c>
      <c r="I638">
        <v>1950</v>
      </c>
      <c r="J638" t="s">
        <v>98</v>
      </c>
      <c r="K638" t="s">
        <v>139</v>
      </c>
      <c r="L638">
        <v>264</v>
      </c>
      <c r="M638" t="s">
        <v>139</v>
      </c>
      <c r="N638" t="s">
        <v>139</v>
      </c>
      <c r="O638">
        <v>0</v>
      </c>
      <c r="P638" t="s">
        <v>167</v>
      </c>
      <c r="Q638" t="s">
        <v>111</v>
      </c>
      <c r="R638">
        <v>60000</v>
      </c>
    </row>
    <row r="639" spans="1:18">
      <c r="A639">
        <v>6000</v>
      </c>
      <c r="B639" t="s">
        <v>188</v>
      </c>
      <c r="C639" t="s">
        <v>91</v>
      </c>
      <c r="D639" t="s">
        <v>186</v>
      </c>
      <c r="E639" t="s">
        <v>176</v>
      </c>
      <c r="F639">
        <v>5</v>
      </c>
      <c r="G639">
        <v>4</v>
      </c>
      <c r="H639">
        <v>1954</v>
      </c>
      <c r="I639">
        <v>1954</v>
      </c>
      <c r="J639" t="s">
        <v>98</v>
      </c>
      <c r="K639" t="s">
        <v>98</v>
      </c>
      <c r="L639">
        <v>811</v>
      </c>
      <c r="M639" t="s">
        <v>98</v>
      </c>
      <c r="N639" t="s">
        <v>119</v>
      </c>
      <c r="O639">
        <v>256</v>
      </c>
      <c r="P639" t="s">
        <v>104</v>
      </c>
      <c r="Q639" t="s">
        <v>111</v>
      </c>
      <c r="R639">
        <v>93000</v>
      </c>
    </row>
    <row r="640" spans="1:18">
      <c r="A640">
        <v>8777</v>
      </c>
      <c r="B640" t="s">
        <v>206</v>
      </c>
      <c r="C640" t="s">
        <v>90</v>
      </c>
      <c r="D640" t="s">
        <v>92</v>
      </c>
      <c r="E640" t="s">
        <v>93</v>
      </c>
      <c r="F640">
        <v>5</v>
      </c>
      <c r="G640">
        <v>7</v>
      </c>
      <c r="H640">
        <v>1910</v>
      </c>
      <c r="I640">
        <v>1950</v>
      </c>
      <c r="J640" t="s">
        <v>139</v>
      </c>
      <c r="K640" t="s">
        <v>98</v>
      </c>
      <c r="L640">
        <v>796</v>
      </c>
      <c r="M640" t="s">
        <v>119</v>
      </c>
      <c r="N640" t="s">
        <v>98</v>
      </c>
      <c r="O640">
        <v>0</v>
      </c>
      <c r="P640" t="s">
        <v>191</v>
      </c>
      <c r="Q640" t="s">
        <v>111</v>
      </c>
      <c r="R640">
        <v>85000</v>
      </c>
    </row>
    <row r="641" spans="1:18">
      <c r="A641">
        <v>3982</v>
      </c>
      <c r="B641" t="s">
        <v>156</v>
      </c>
      <c r="C641" t="s">
        <v>91</v>
      </c>
      <c r="D641" t="s">
        <v>129</v>
      </c>
      <c r="E641" t="s">
        <v>93</v>
      </c>
      <c r="F641">
        <v>8</v>
      </c>
      <c r="G641">
        <v>5</v>
      </c>
      <c r="H641">
        <v>2006</v>
      </c>
      <c r="I641">
        <v>2006</v>
      </c>
      <c r="J641" t="s">
        <v>119</v>
      </c>
      <c r="K641" t="s">
        <v>119</v>
      </c>
      <c r="L641">
        <v>1520</v>
      </c>
      <c r="M641" t="s">
        <v>126</v>
      </c>
      <c r="N641" t="s">
        <v>126</v>
      </c>
      <c r="O641">
        <v>648</v>
      </c>
      <c r="P641" t="s">
        <v>104</v>
      </c>
      <c r="Q641" t="s">
        <v>150</v>
      </c>
      <c r="R641">
        <v>264561</v>
      </c>
    </row>
    <row r="642" spans="1:18">
      <c r="A642">
        <v>12677</v>
      </c>
      <c r="B642" t="s">
        <v>147</v>
      </c>
      <c r="C642" t="s">
        <v>91</v>
      </c>
      <c r="D642" t="s">
        <v>129</v>
      </c>
      <c r="E642" t="s">
        <v>93</v>
      </c>
      <c r="F642">
        <v>8</v>
      </c>
      <c r="G642">
        <v>5</v>
      </c>
      <c r="H642">
        <v>2003</v>
      </c>
      <c r="I642">
        <v>2004</v>
      </c>
      <c r="J642" t="s">
        <v>126</v>
      </c>
      <c r="K642" t="s">
        <v>98</v>
      </c>
      <c r="L642">
        <v>1518</v>
      </c>
      <c r="M642" t="s">
        <v>126</v>
      </c>
      <c r="N642" t="s">
        <v>126</v>
      </c>
      <c r="O642">
        <v>588</v>
      </c>
      <c r="P642" t="s">
        <v>104</v>
      </c>
      <c r="Q642" t="s">
        <v>111</v>
      </c>
      <c r="R642">
        <v>274000</v>
      </c>
    </row>
    <row r="643" spans="1:18">
      <c r="A643">
        <v>7050</v>
      </c>
      <c r="B643" t="s">
        <v>163</v>
      </c>
      <c r="C643" t="s">
        <v>91</v>
      </c>
      <c r="D643" t="s">
        <v>92</v>
      </c>
      <c r="E643" t="s">
        <v>122</v>
      </c>
      <c r="F643">
        <v>7</v>
      </c>
      <c r="G643">
        <v>5</v>
      </c>
      <c r="H643">
        <v>2001</v>
      </c>
      <c r="I643">
        <v>2001</v>
      </c>
      <c r="J643" t="s">
        <v>119</v>
      </c>
      <c r="K643" t="s">
        <v>98</v>
      </c>
      <c r="L643">
        <v>1057</v>
      </c>
      <c r="M643" t="s">
        <v>126</v>
      </c>
      <c r="N643" t="s">
        <v>119</v>
      </c>
      <c r="O643">
        <v>650</v>
      </c>
      <c r="P643" t="s">
        <v>104</v>
      </c>
      <c r="Q643" t="s">
        <v>111</v>
      </c>
      <c r="R643">
        <v>226000</v>
      </c>
    </row>
    <row r="644" spans="1:18">
      <c r="A644">
        <v>13860</v>
      </c>
      <c r="B644" t="s">
        <v>89</v>
      </c>
      <c r="C644" t="s">
        <v>91</v>
      </c>
      <c r="D644" t="s">
        <v>92</v>
      </c>
      <c r="E644" t="s">
        <v>158</v>
      </c>
      <c r="F644">
        <v>8</v>
      </c>
      <c r="G644">
        <v>7</v>
      </c>
      <c r="H644">
        <v>1972</v>
      </c>
      <c r="I644">
        <v>1995</v>
      </c>
      <c r="J644" t="s">
        <v>119</v>
      </c>
      <c r="K644" t="s">
        <v>98</v>
      </c>
      <c r="L644">
        <v>1952</v>
      </c>
      <c r="M644" t="s">
        <v>119</v>
      </c>
      <c r="N644" t="s">
        <v>126</v>
      </c>
      <c r="O644">
        <v>538</v>
      </c>
      <c r="P644" t="s">
        <v>104</v>
      </c>
      <c r="Q644" t="s">
        <v>111</v>
      </c>
      <c r="R644">
        <v>345000</v>
      </c>
    </row>
    <row r="645" spans="1:18">
      <c r="A645">
        <v>10793</v>
      </c>
      <c r="B645" t="s">
        <v>175</v>
      </c>
      <c r="C645" t="s">
        <v>225</v>
      </c>
      <c r="D645" t="s">
        <v>92</v>
      </c>
      <c r="E645" t="s">
        <v>122</v>
      </c>
      <c r="F645">
        <v>5</v>
      </c>
      <c r="G645">
        <v>5</v>
      </c>
      <c r="H645">
        <v>1969</v>
      </c>
      <c r="I645">
        <v>1969</v>
      </c>
      <c r="J645" t="s">
        <v>98</v>
      </c>
      <c r="K645" t="s">
        <v>98</v>
      </c>
      <c r="L645">
        <v>780</v>
      </c>
      <c r="M645" t="s">
        <v>126</v>
      </c>
      <c r="N645" t="s">
        <v>98</v>
      </c>
      <c r="O645">
        <v>462</v>
      </c>
      <c r="P645" t="s">
        <v>104</v>
      </c>
      <c r="Q645" t="s">
        <v>111</v>
      </c>
      <c r="R645">
        <v>152000</v>
      </c>
    </row>
    <row r="646" spans="1:18">
      <c r="A646">
        <v>9187</v>
      </c>
      <c r="B646" t="s">
        <v>163</v>
      </c>
      <c r="C646" t="s">
        <v>91</v>
      </c>
      <c r="D646" t="s">
        <v>92</v>
      </c>
      <c r="E646" t="s">
        <v>93</v>
      </c>
      <c r="F646">
        <v>9</v>
      </c>
      <c r="G646">
        <v>5</v>
      </c>
      <c r="H646">
        <v>2009</v>
      </c>
      <c r="I646">
        <v>2009</v>
      </c>
      <c r="J646" t="s">
        <v>126</v>
      </c>
      <c r="K646" t="s">
        <v>98</v>
      </c>
      <c r="L646">
        <v>1766</v>
      </c>
      <c r="M646" t="s">
        <v>126</v>
      </c>
      <c r="N646" t="s">
        <v>126</v>
      </c>
      <c r="O646">
        <v>478</v>
      </c>
      <c r="P646" t="s">
        <v>104</v>
      </c>
      <c r="Q646" t="s">
        <v>150</v>
      </c>
      <c r="R646">
        <v>370878</v>
      </c>
    </row>
    <row r="647" spans="1:18">
      <c r="A647">
        <v>10530</v>
      </c>
      <c r="B647" t="s">
        <v>89</v>
      </c>
      <c r="C647" t="s">
        <v>91</v>
      </c>
      <c r="D647" t="s">
        <v>92</v>
      </c>
      <c r="E647" t="s">
        <v>93</v>
      </c>
      <c r="F647">
        <v>6</v>
      </c>
      <c r="G647">
        <v>5</v>
      </c>
      <c r="H647">
        <v>1971</v>
      </c>
      <c r="I647">
        <v>1971</v>
      </c>
      <c r="J647" t="s">
        <v>98</v>
      </c>
      <c r="K647" t="s">
        <v>98</v>
      </c>
      <c r="L647">
        <v>981</v>
      </c>
      <c r="M647" t="s">
        <v>98</v>
      </c>
      <c r="N647" t="s">
        <v>98</v>
      </c>
      <c r="O647">
        <v>576</v>
      </c>
      <c r="P647" t="s">
        <v>104</v>
      </c>
      <c r="Q647" t="s">
        <v>111</v>
      </c>
      <c r="R647">
        <v>143250</v>
      </c>
    </row>
    <row r="648" spans="1:18">
      <c r="A648">
        <v>7200</v>
      </c>
      <c r="B648" t="s">
        <v>89</v>
      </c>
      <c r="C648" t="s">
        <v>91</v>
      </c>
      <c r="D648" t="s">
        <v>92</v>
      </c>
      <c r="E648" t="s">
        <v>93</v>
      </c>
      <c r="F648">
        <v>5</v>
      </c>
      <c r="G648">
        <v>5</v>
      </c>
      <c r="H648">
        <v>1950</v>
      </c>
      <c r="I648">
        <v>1950</v>
      </c>
      <c r="J648" t="s">
        <v>83</v>
      </c>
      <c r="K648" t="s">
        <v>83</v>
      </c>
      <c r="L648">
        <v>0</v>
      </c>
      <c r="M648" t="s">
        <v>119</v>
      </c>
      <c r="N648" t="s">
        <v>98</v>
      </c>
      <c r="O648">
        <v>420</v>
      </c>
      <c r="P648" t="s">
        <v>104</v>
      </c>
      <c r="Q648" t="s">
        <v>111</v>
      </c>
      <c r="R648">
        <v>98300</v>
      </c>
    </row>
    <row r="649" spans="1:18">
      <c r="A649">
        <v>10452</v>
      </c>
      <c r="B649" t="s">
        <v>206</v>
      </c>
      <c r="C649" t="s">
        <v>91</v>
      </c>
      <c r="D649" t="s">
        <v>92</v>
      </c>
      <c r="E649" t="s">
        <v>93</v>
      </c>
      <c r="F649">
        <v>6</v>
      </c>
      <c r="G649">
        <v>5</v>
      </c>
      <c r="H649">
        <v>1953</v>
      </c>
      <c r="I649">
        <v>1953</v>
      </c>
      <c r="J649" t="s">
        <v>98</v>
      </c>
      <c r="K649" t="s">
        <v>98</v>
      </c>
      <c r="L649">
        <v>1094</v>
      </c>
      <c r="M649" t="s">
        <v>126</v>
      </c>
      <c r="N649" t="s">
        <v>98</v>
      </c>
      <c r="O649">
        <v>495</v>
      </c>
      <c r="P649" t="s">
        <v>104</v>
      </c>
      <c r="Q649" t="s">
        <v>111</v>
      </c>
      <c r="R649">
        <v>155000</v>
      </c>
    </row>
    <row r="650" spans="1:18">
      <c r="A650">
        <v>7700</v>
      </c>
      <c r="B650" t="s">
        <v>89</v>
      </c>
      <c r="C650" t="s">
        <v>151</v>
      </c>
      <c r="D650" t="s">
        <v>92</v>
      </c>
      <c r="E650" t="s">
        <v>122</v>
      </c>
      <c r="F650">
        <v>6</v>
      </c>
      <c r="G650">
        <v>5</v>
      </c>
      <c r="H650">
        <v>1966</v>
      </c>
      <c r="I650">
        <v>1966</v>
      </c>
      <c r="J650" t="s">
        <v>98</v>
      </c>
      <c r="K650" t="s">
        <v>98</v>
      </c>
      <c r="L650">
        <v>756</v>
      </c>
      <c r="M650" t="s">
        <v>98</v>
      </c>
      <c r="N650" t="s">
        <v>98</v>
      </c>
      <c r="O650">
        <v>442</v>
      </c>
      <c r="P650" t="s">
        <v>104</v>
      </c>
      <c r="Q650" t="s">
        <v>111</v>
      </c>
      <c r="R650">
        <v>155000</v>
      </c>
    </row>
    <row r="651" spans="1:18">
      <c r="A651">
        <v>1936</v>
      </c>
      <c r="B651" t="s">
        <v>219</v>
      </c>
      <c r="C651" t="s">
        <v>91</v>
      </c>
      <c r="D651" t="s">
        <v>142</v>
      </c>
      <c r="E651" t="s">
        <v>183</v>
      </c>
      <c r="F651">
        <v>4</v>
      </c>
      <c r="G651">
        <v>6</v>
      </c>
      <c r="H651">
        <v>1970</v>
      </c>
      <c r="I651">
        <v>1970</v>
      </c>
      <c r="J651" t="s">
        <v>119</v>
      </c>
      <c r="K651" t="s">
        <v>98</v>
      </c>
      <c r="L651">
        <v>630</v>
      </c>
      <c r="M651" t="s">
        <v>119</v>
      </c>
      <c r="N651" t="s">
        <v>98</v>
      </c>
      <c r="O651">
        <v>0</v>
      </c>
      <c r="P651" t="s">
        <v>104</v>
      </c>
      <c r="Q651" t="s">
        <v>111</v>
      </c>
      <c r="R651">
        <v>84500</v>
      </c>
    </row>
    <row r="652" spans="1:18">
      <c r="A652">
        <v>8125</v>
      </c>
      <c r="B652" t="s">
        <v>163</v>
      </c>
      <c r="C652" t="s">
        <v>91</v>
      </c>
      <c r="D652" t="s">
        <v>92</v>
      </c>
      <c r="E652" t="s">
        <v>122</v>
      </c>
      <c r="F652">
        <v>7</v>
      </c>
      <c r="G652">
        <v>6</v>
      </c>
      <c r="H652">
        <v>2007</v>
      </c>
      <c r="I652">
        <v>2007</v>
      </c>
      <c r="J652" t="s">
        <v>119</v>
      </c>
      <c r="K652" t="s">
        <v>98</v>
      </c>
      <c r="L652">
        <v>813</v>
      </c>
      <c r="M652" t="s">
        <v>126</v>
      </c>
      <c r="N652" t="s">
        <v>119</v>
      </c>
      <c r="O652">
        <v>562</v>
      </c>
      <c r="P652" t="s">
        <v>104</v>
      </c>
      <c r="Q652" t="s">
        <v>111</v>
      </c>
      <c r="R652">
        <v>205950</v>
      </c>
    </row>
    <row r="653" spans="1:18">
      <c r="A653">
        <v>9084</v>
      </c>
      <c r="B653" t="s">
        <v>206</v>
      </c>
      <c r="C653" t="s">
        <v>182</v>
      </c>
      <c r="D653" t="s">
        <v>92</v>
      </c>
      <c r="E653" t="s">
        <v>122</v>
      </c>
      <c r="F653">
        <v>4</v>
      </c>
      <c r="G653">
        <v>5</v>
      </c>
      <c r="H653">
        <v>1940</v>
      </c>
      <c r="I653">
        <v>1950</v>
      </c>
      <c r="J653" t="s">
        <v>98</v>
      </c>
      <c r="K653" t="s">
        <v>98</v>
      </c>
      <c r="L653">
        <v>755</v>
      </c>
      <c r="M653" t="s">
        <v>98</v>
      </c>
      <c r="N653" t="s">
        <v>98</v>
      </c>
      <c r="O653">
        <v>296</v>
      </c>
      <c r="P653" t="s">
        <v>191</v>
      </c>
      <c r="Q653" t="s">
        <v>111</v>
      </c>
      <c r="R653">
        <v>108000</v>
      </c>
    </row>
    <row r="654" spans="1:18">
      <c r="A654">
        <v>8750</v>
      </c>
      <c r="B654" t="s">
        <v>209</v>
      </c>
      <c r="C654" t="s">
        <v>91</v>
      </c>
      <c r="D654" t="s">
        <v>92</v>
      </c>
      <c r="E654" t="s">
        <v>122</v>
      </c>
      <c r="F654">
        <v>7</v>
      </c>
      <c r="G654">
        <v>5</v>
      </c>
      <c r="H654">
        <v>1996</v>
      </c>
      <c r="I654">
        <v>1996</v>
      </c>
      <c r="J654" t="s">
        <v>119</v>
      </c>
      <c r="K654" t="s">
        <v>98</v>
      </c>
      <c r="L654">
        <v>880</v>
      </c>
      <c r="M654" t="s">
        <v>126</v>
      </c>
      <c r="N654" t="s">
        <v>119</v>
      </c>
      <c r="O654">
        <v>512</v>
      </c>
      <c r="P654" t="s">
        <v>104</v>
      </c>
      <c r="Q654" t="s">
        <v>111</v>
      </c>
      <c r="R654">
        <v>191000</v>
      </c>
    </row>
    <row r="655" spans="1:18">
      <c r="A655">
        <v>10320</v>
      </c>
      <c r="B655" t="s">
        <v>214</v>
      </c>
      <c r="C655" t="s">
        <v>91</v>
      </c>
      <c r="D655" t="s">
        <v>92</v>
      </c>
      <c r="E655" t="s">
        <v>176</v>
      </c>
      <c r="F655">
        <v>6</v>
      </c>
      <c r="G655">
        <v>7</v>
      </c>
      <c r="H655">
        <v>1906</v>
      </c>
      <c r="I655">
        <v>1995</v>
      </c>
      <c r="J655" t="s">
        <v>98</v>
      </c>
      <c r="K655" t="s">
        <v>98</v>
      </c>
      <c r="L655">
        <v>756</v>
      </c>
      <c r="M655" t="s">
        <v>126</v>
      </c>
      <c r="N655" t="s">
        <v>98</v>
      </c>
      <c r="O655">
        <v>216</v>
      </c>
      <c r="P655" t="s">
        <v>104</v>
      </c>
      <c r="Q655" t="s">
        <v>111</v>
      </c>
      <c r="R655">
        <v>135000</v>
      </c>
    </row>
    <row r="656" spans="1:18">
      <c r="A656">
        <v>10437</v>
      </c>
      <c r="B656" t="s">
        <v>162</v>
      </c>
      <c r="C656" t="s">
        <v>91</v>
      </c>
      <c r="D656" t="s">
        <v>92</v>
      </c>
      <c r="E656" t="s">
        <v>93</v>
      </c>
      <c r="F656">
        <v>8</v>
      </c>
      <c r="G656">
        <v>6</v>
      </c>
      <c r="H656">
        <v>1995</v>
      </c>
      <c r="I656">
        <v>1995</v>
      </c>
      <c r="J656" t="s">
        <v>119</v>
      </c>
      <c r="K656" t="s">
        <v>98</v>
      </c>
      <c r="L656">
        <v>2109</v>
      </c>
      <c r="M656" t="s">
        <v>126</v>
      </c>
      <c r="N656" t="s">
        <v>119</v>
      </c>
      <c r="O656">
        <v>839</v>
      </c>
      <c r="P656" t="s">
        <v>104</v>
      </c>
      <c r="Q656" t="s">
        <v>111</v>
      </c>
      <c r="R656">
        <v>350000</v>
      </c>
    </row>
    <row r="657" spans="1:18">
      <c r="A657">
        <v>1680</v>
      </c>
      <c r="B657" t="s">
        <v>141</v>
      </c>
      <c r="C657" t="s">
        <v>91</v>
      </c>
      <c r="D657" t="s">
        <v>142</v>
      </c>
      <c r="E657" t="s">
        <v>122</v>
      </c>
      <c r="F657">
        <v>6</v>
      </c>
      <c r="G657">
        <v>5</v>
      </c>
      <c r="H657">
        <v>1971</v>
      </c>
      <c r="I657">
        <v>1971</v>
      </c>
      <c r="J657" t="s">
        <v>98</v>
      </c>
      <c r="K657" t="s">
        <v>98</v>
      </c>
      <c r="L657">
        <v>525</v>
      </c>
      <c r="M657" t="s">
        <v>98</v>
      </c>
      <c r="N657" t="s">
        <v>98</v>
      </c>
      <c r="O657">
        <v>264</v>
      </c>
      <c r="P657" t="s">
        <v>104</v>
      </c>
      <c r="Q657" t="s">
        <v>178</v>
      </c>
      <c r="R657">
        <v>88000</v>
      </c>
    </row>
    <row r="658" spans="1:18">
      <c r="A658">
        <v>10007</v>
      </c>
      <c r="B658" t="s">
        <v>89</v>
      </c>
      <c r="C658" t="s">
        <v>91</v>
      </c>
      <c r="D658" t="s">
        <v>92</v>
      </c>
      <c r="E658" t="s">
        <v>93</v>
      </c>
      <c r="F658">
        <v>5</v>
      </c>
      <c r="G658">
        <v>7</v>
      </c>
      <c r="H658">
        <v>1959</v>
      </c>
      <c r="I658">
        <v>2006</v>
      </c>
      <c r="J658" t="s">
        <v>98</v>
      </c>
      <c r="K658" t="s">
        <v>98</v>
      </c>
      <c r="L658">
        <v>1053</v>
      </c>
      <c r="M658" t="s">
        <v>126</v>
      </c>
      <c r="N658" t="s">
        <v>119</v>
      </c>
      <c r="O658">
        <v>312</v>
      </c>
      <c r="P658" t="s">
        <v>104</v>
      </c>
      <c r="Q658" t="s">
        <v>111</v>
      </c>
      <c r="R658">
        <v>145500</v>
      </c>
    </row>
    <row r="659" spans="1:18">
      <c r="A659">
        <v>7200</v>
      </c>
      <c r="B659" t="s">
        <v>212</v>
      </c>
      <c r="C659" t="s">
        <v>91</v>
      </c>
      <c r="D659" t="s">
        <v>92</v>
      </c>
      <c r="E659" t="s">
        <v>122</v>
      </c>
      <c r="F659">
        <v>7</v>
      </c>
      <c r="G659">
        <v>6</v>
      </c>
      <c r="H659">
        <v>1931</v>
      </c>
      <c r="I659">
        <v>2000</v>
      </c>
      <c r="J659" t="s">
        <v>119</v>
      </c>
      <c r="K659" t="s">
        <v>98</v>
      </c>
      <c r="L659">
        <v>776</v>
      </c>
      <c r="M659" t="s">
        <v>98</v>
      </c>
      <c r="N659" t="s">
        <v>98</v>
      </c>
      <c r="O659">
        <v>270</v>
      </c>
      <c r="P659" t="s">
        <v>191</v>
      </c>
      <c r="Q659" t="s">
        <v>111</v>
      </c>
      <c r="R659">
        <v>149000</v>
      </c>
    </row>
    <row r="660" spans="1:18">
      <c r="A660">
        <v>17503</v>
      </c>
      <c r="B660" t="s">
        <v>89</v>
      </c>
      <c r="C660" t="s">
        <v>182</v>
      </c>
      <c r="D660" t="s">
        <v>92</v>
      </c>
      <c r="E660" t="s">
        <v>176</v>
      </c>
      <c r="F660">
        <v>6</v>
      </c>
      <c r="G660">
        <v>5</v>
      </c>
      <c r="H660">
        <v>1948</v>
      </c>
      <c r="I660">
        <v>1950</v>
      </c>
      <c r="J660" t="s">
        <v>98</v>
      </c>
      <c r="K660" t="s">
        <v>98</v>
      </c>
      <c r="L660">
        <v>912</v>
      </c>
      <c r="M660" t="s">
        <v>98</v>
      </c>
      <c r="N660" t="s">
        <v>98</v>
      </c>
      <c r="O660">
        <v>330</v>
      </c>
      <c r="P660" t="s">
        <v>104</v>
      </c>
      <c r="Q660" t="s">
        <v>172</v>
      </c>
      <c r="R660">
        <v>97500</v>
      </c>
    </row>
    <row r="661" spans="1:18">
      <c r="A661">
        <v>9937</v>
      </c>
      <c r="B661" t="s">
        <v>206</v>
      </c>
      <c r="C661" t="s">
        <v>91</v>
      </c>
      <c r="D661" t="s">
        <v>92</v>
      </c>
      <c r="E661" t="s">
        <v>93</v>
      </c>
      <c r="F661">
        <v>5</v>
      </c>
      <c r="G661">
        <v>7</v>
      </c>
      <c r="H661">
        <v>1964</v>
      </c>
      <c r="I661">
        <v>1999</v>
      </c>
      <c r="J661" t="s">
        <v>98</v>
      </c>
      <c r="K661" t="s">
        <v>98</v>
      </c>
      <c r="L661">
        <v>1486</v>
      </c>
      <c r="M661" t="s">
        <v>126</v>
      </c>
      <c r="N661" t="s">
        <v>98</v>
      </c>
      <c r="O661">
        <v>480</v>
      </c>
      <c r="P661" t="s">
        <v>104</v>
      </c>
      <c r="Q661" t="s">
        <v>111</v>
      </c>
      <c r="R661">
        <v>167000</v>
      </c>
    </row>
    <row r="662" spans="1:18">
      <c r="A662">
        <v>12384</v>
      </c>
      <c r="B662" t="s">
        <v>175</v>
      </c>
      <c r="C662" t="s">
        <v>91</v>
      </c>
      <c r="D662" t="s">
        <v>92</v>
      </c>
      <c r="E662" t="s">
        <v>122</v>
      </c>
      <c r="F662">
        <v>7</v>
      </c>
      <c r="G662">
        <v>7</v>
      </c>
      <c r="H662">
        <v>1976</v>
      </c>
      <c r="I662">
        <v>1976</v>
      </c>
      <c r="J662" t="s">
        <v>119</v>
      </c>
      <c r="K662" t="s">
        <v>98</v>
      </c>
      <c r="L662">
        <v>793</v>
      </c>
      <c r="M662" t="s">
        <v>98</v>
      </c>
      <c r="N662" t="s">
        <v>98</v>
      </c>
      <c r="O662">
        <v>550</v>
      </c>
      <c r="P662" t="s">
        <v>104</v>
      </c>
      <c r="Q662" t="s">
        <v>111</v>
      </c>
      <c r="R662">
        <v>197900</v>
      </c>
    </row>
    <row r="663" spans="1:18">
      <c r="A663">
        <v>46589</v>
      </c>
      <c r="B663" t="s">
        <v>162</v>
      </c>
      <c r="C663" t="s">
        <v>91</v>
      </c>
      <c r="D663" t="s">
        <v>92</v>
      </c>
      <c r="E663" t="s">
        <v>122</v>
      </c>
      <c r="F663">
        <v>8</v>
      </c>
      <c r="G663">
        <v>7</v>
      </c>
      <c r="H663">
        <v>1994</v>
      </c>
      <c r="I663">
        <v>2005</v>
      </c>
      <c r="J663" t="s">
        <v>119</v>
      </c>
      <c r="K663" t="s">
        <v>119</v>
      </c>
      <c r="L663">
        <v>1629</v>
      </c>
      <c r="M663" t="s">
        <v>126</v>
      </c>
      <c r="N663" t="s">
        <v>119</v>
      </c>
      <c r="O663">
        <v>711</v>
      </c>
      <c r="P663" t="s">
        <v>104</v>
      </c>
      <c r="Q663" t="s">
        <v>111</v>
      </c>
      <c r="R663">
        <v>402000</v>
      </c>
    </row>
    <row r="664" spans="1:18">
      <c r="A664">
        <v>13560</v>
      </c>
      <c r="B664" t="s">
        <v>89</v>
      </c>
      <c r="C664" t="s">
        <v>91</v>
      </c>
      <c r="D664" t="s">
        <v>92</v>
      </c>
      <c r="E664" t="s">
        <v>93</v>
      </c>
      <c r="F664">
        <v>6</v>
      </c>
      <c r="G664">
        <v>3</v>
      </c>
      <c r="H664">
        <v>1968</v>
      </c>
      <c r="I664">
        <v>1968</v>
      </c>
      <c r="J664" t="s">
        <v>139</v>
      </c>
      <c r="K664" t="s">
        <v>139</v>
      </c>
      <c r="L664">
        <v>1392</v>
      </c>
      <c r="M664" t="s">
        <v>119</v>
      </c>
      <c r="N664" t="s">
        <v>98</v>
      </c>
      <c r="O664">
        <v>576</v>
      </c>
      <c r="P664" t="s">
        <v>104</v>
      </c>
      <c r="Q664" t="s">
        <v>111</v>
      </c>
      <c r="R664">
        <v>110000</v>
      </c>
    </row>
    <row r="665" spans="1:18">
      <c r="A665">
        <v>10012</v>
      </c>
      <c r="B665" t="s">
        <v>206</v>
      </c>
      <c r="C665" t="s">
        <v>91</v>
      </c>
      <c r="D665" t="s">
        <v>92</v>
      </c>
      <c r="E665" t="s">
        <v>183</v>
      </c>
      <c r="F665">
        <v>4</v>
      </c>
      <c r="G665">
        <v>5</v>
      </c>
      <c r="H665">
        <v>1972</v>
      </c>
      <c r="I665">
        <v>1972</v>
      </c>
      <c r="J665" t="s">
        <v>119</v>
      </c>
      <c r="K665" t="s">
        <v>98</v>
      </c>
      <c r="L665">
        <v>1138</v>
      </c>
      <c r="M665" t="s">
        <v>98</v>
      </c>
      <c r="N665" t="s">
        <v>98</v>
      </c>
      <c r="O665">
        <v>588</v>
      </c>
      <c r="P665" t="s">
        <v>104</v>
      </c>
      <c r="Q665" t="s">
        <v>111</v>
      </c>
      <c r="R665">
        <v>137500</v>
      </c>
    </row>
    <row r="666" spans="1:18">
      <c r="A666">
        <v>20896</v>
      </c>
      <c r="B666" t="s">
        <v>163</v>
      </c>
      <c r="C666" t="s">
        <v>225</v>
      </c>
      <c r="D666" t="s">
        <v>92</v>
      </c>
      <c r="E666" t="s">
        <v>93</v>
      </c>
      <c r="F666">
        <v>8</v>
      </c>
      <c r="G666">
        <v>5</v>
      </c>
      <c r="H666">
        <v>2005</v>
      </c>
      <c r="I666">
        <v>2006</v>
      </c>
      <c r="J666" t="s">
        <v>126</v>
      </c>
      <c r="K666" t="s">
        <v>98</v>
      </c>
      <c r="L666">
        <v>2077</v>
      </c>
      <c r="M666" t="s">
        <v>126</v>
      </c>
      <c r="N666" t="s">
        <v>126</v>
      </c>
      <c r="O666">
        <v>1134</v>
      </c>
      <c r="P666" t="s">
        <v>104</v>
      </c>
      <c r="Q666" t="s">
        <v>150</v>
      </c>
      <c r="R666">
        <v>423000</v>
      </c>
    </row>
    <row r="667" spans="1:18">
      <c r="A667">
        <v>11194</v>
      </c>
      <c r="B667" t="s">
        <v>121</v>
      </c>
      <c r="C667" t="s">
        <v>91</v>
      </c>
      <c r="D667" t="s">
        <v>92</v>
      </c>
      <c r="E667" t="s">
        <v>122</v>
      </c>
      <c r="F667">
        <v>8</v>
      </c>
      <c r="G667">
        <v>5</v>
      </c>
      <c r="H667">
        <v>2000</v>
      </c>
      <c r="I667">
        <v>2000</v>
      </c>
      <c r="J667" t="s">
        <v>119</v>
      </c>
      <c r="K667" t="s">
        <v>98</v>
      </c>
      <c r="L667">
        <v>1406</v>
      </c>
      <c r="M667" t="s">
        <v>126</v>
      </c>
      <c r="N667" t="s">
        <v>119</v>
      </c>
      <c r="O667">
        <v>504</v>
      </c>
      <c r="P667" t="s">
        <v>104</v>
      </c>
      <c r="Q667" t="s">
        <v>111</v>
      </c>
      <c r="R667">
        <v>230500</v>
      </c>
    </row>
    <row r="668" spans="1:18">
      <c r="A668">
        <v>18450</v>
      </c>
      <c r="B668" t="s">
        <v>89</v>
      </c>
      <c r="C668" t="s">
        <v>91</v>
      </c>
      <c r="D668" t="s">
        <v>92</v>
      </c>
      <c r="E668" t="s">
        <v>122</v>
      </c>
      <c r="F668">
        <v>6</v>
      </c>
      <c r="G668">
        <v>5</v>
      </c>
      <c r="H668">
        <v>1965</v>
      </c>
      <c r="I668">
        <v>1979</v>
      </c>
      <c r="J668" t="s">
        <v>119</v>
      </c>
      <c r="K668" t="s">
        <v>98</v>
      </c>
      <c r="L668">
        <v>1021</v>
      </c>
      <c r="M668" t="s">
        <v>98</v>
      </c>
      <c r="N668" t="s">
        <v>98</v>
      </c>
      <c r="O668">
        <v>596</v>
      </c>
      <c r="P668" t="s">
        <v>104</v>
      </c>
      <c r="Q668" t="s">
        <v>172</v>
      </c>
      <c r="R668">
        <v>129000</v>
      </c>
    </row>
    <row r="669" spans="1:18">
      <c r="A669">
        <v>8125</v>
      </c>
      <c r="B669" t="s">
        <v>165</v>
      </c>
      <c r="C669" t="s">
        <v>91</v>
      </c>
      <c r="D669" t="s">
        <v>92</v>
      </c>
      <c r="E669" t="s">
        <v>93</v>
      </c>
      <c r="F669">
        <v>6</v>
      </c>
      <c r="G669">
        <v>5</v>
      </c>
      <c r="H669">
        <v>1994</v>
      </c>
      <c r="I669">
        <v>1998</v>
      </c>
      <c r="J669" t="s">
        <v>119</v>
      </c>
      <c r="K669" t="s">
        <v>98</v>
      </c>
      <c r="L669">
        <v>1408</v>
      </c>
      <c r="M669" t="s">
        <v>126</v>
      </c>
      <c r="N669" t="s">
        <v>119</v>
      </c>
      <c r="O669">
        <v>575</v>
      </c>
      <c r="P669" t="s">
        <v>104</v>
      </c>
      <c r="Q669" t="s">
        <v>111</v>
      </c>
      <c r="R669">
        <v>193500</v>
      </c>
    </row>
    <row r="670" spans="1:18">
      <c r="A670">
        <v>14175</v>
      </c>
      <c r="B670" t="s">
        <v>169</v>
      </c>
      <c r="C670" t="s">
        <v>91</v>
      </c>
      <c r="D670" t="s">
        <v>92</v>
      </c>
      <c r="E670" t="s">
        <v>93</v>
      </c>
      <c r="F670">
        <v>5</v>
      </c>
      <c r="G670">
        <v>6</v>
      </c>
      <c r="H670">
        <v>1956</v>
      </c>
      <c r="I670">
        <v>1987</v>
      </c>
      <c r="J670" t="s">
        <v>98</v>
      </c>
      <c r="K670" t="s">
        <v>98</v>
      </c>
      <c r="L670">
        <v>1188</v>
      </c>
      <c r="M670" t="s">
        <v>119</v>
      </c>
      <c r="N670" t="s">
        <v>98</v>
      </c>
      <c r="O670">
        <v>576</v>
      </c>
      <c r="P670" t="s">
        <v>104</v>
      </c>
      <c r="Q670" t="s">
        <v>111</v>
      </c>
      <c r="R670">
        <v>168000</v>
      </c>
    </row>
    <row r="671" spans="1:18">
      <c r="A671">
        <v>11600</v>
      </c>
      <c r="B671" t="s">
        <v>212</v>
      </c>
      <c r="C671" t="s">
        <v>91</v>
      </c>
      <c r="D671" t="s">
        <v>92</v>
      </c>
      <c r="E671" t="s">
        <v>93</v>
      </c>
      <c r="F671">
        <v>4</v>
      </c>
      <c r="G671">
        <v>5</v>
      </c>
      <c r="H671">
        <v>1922</v>
      </c>
      <c r="I671">
        <v>1950</v>
      </c>
      <c r="J671" t="s">
        <v>139</v>
      </c>
      <c r="K671" t="s">
        <v>98</v>
      </c>
      <c r="L671">
        <v>700</v>
      </c>
      <c r="M671" t="s">
        <v>126</v>
      </c>
      <c r="N671" t="s">
        <v>139</v>
      </c>
      <c r="O671">
        <v>252</v>
      </c>
      <c r="P671" t="s">
        <v>104</v>
      </c>
      <c r="Q671" t="s">
        <v>111</v>
      </c>
      <c r="R671">
        <v>137500</v>
      </c>
    </row>
    <row r="672" spans="1:18">
      <c r="A672">
        <v>8633</v>
      </c>
      <c r="B672" t="s">
        <v>209</v>
      </c>
      <c r="C672" t="s">
        <v>91</v>
      </c>
      <c r="D672" t="s">
        <v>92</v>
      </c>
      <c r="E672" t="s">
        <v>122</v>
      </c>
      <c r="F672">
        <v>6</v>
      </c>
      <c r="G672">
        <v>5</v>
      </c>
      <c r="H672">
        <v>2005</v>
      </c>
      <c r="I672">
        <v>2005</v>
      </c>
      <c r="J672" t="s">
        <v>119</v>
      </c>
      <c r="K672" t="s">
        <v>98</v>
      </c>
      <c r="L672">
        <v>738</v>
      </c>
      <c r="M672" t="s">
        <v>126</v>
      </c>
      <c r="N672" t="s">
        <v>119</v>
      </c>
      <c r="O672">
        <v>540</v>
      </c>
      <c r="P672" t="s">
        <v>104</v>
      </c>
      <c r="Q672" t="s">
        <v>111</v>
      </c>
      <c r="R672">
        <v>173500</v>
      </c>
    </row>
    <row r="673" spans="1:18">
      <c r="A673">
        <v>6629</v>
      </c>
      <c r="B673" t="s">
        <v>206</v>
      </c>
      <c r="C673" t="s">
        <v>182</v>
      </c>
      <c r="D673" t="s">
        <v>92</v>
      </c>
      <c r="E673" t="s">
        <v>122</v>
      </c>
      <c r="F673">
        <v>6</v>
      </c>
      <c r="G673">
        <v>6</v>
      </c>
      <c r="H673">
        <v>1925</v>
      </c>
      <c r="I673">
        <v>1950</v>
      </c>
      <c r="J673" t="s">
        <v>98</v>
      </c>
      <c r="K673" t="s">
        <v>98</v>
      </c>
      <c r="L673">
        <v>672</v>
      </c>
      <c r="M673" t="s">
        <v>98</v>
      </c>
      <c r="N673" t="s">
        <v>98</v>
      </c>
      <c r="O673">
        <v>300</v>
      </c>
      <c r="P673" t="s">
        <v>104</v>
      </c>
      <c r="Q673" t="s">
        <v>111</v>
      </c>
      <c r="R673">
        <v>103600</v>
      </c>
    </row>
    <row r="674" spans="1:18">
      <c r="A674">
        <v>11250</v>
      </c>
      <c r="B674" t="s">
        <v>227</v>
      </c>
      <c r="C674" t="s">
        <v>91</v>
      </c>
      <c r="D674" t="s">
        <v>92</v>
      </c>
      <c r="E674" t="s">
        <v>93</v>
      </c>
      <c r="F674">
        <v>6</v>
      </c>
      <c r="G674">
        <v>6</v>
      </c>
      <c r="H674">
        <v>1977</v>
      </c>
      <c r="I674">
        <v>1977</v>
      </c>
      <c r="J674" t="s">
        <v>119</v>
      </c>
      <c r="K674" t="s">
        <v>98</v>
      </c>
      <c r="L674">
        <v>1208</v>
      </c>
      <c r="M674" t="s">
        <v>98</v>
      </c>
      <c r="N674" t="s">
        <v>98</v>
      </c>
      <c r="O674">
        <v>546</v>
      </c>
      <c r="P674" t="s">
        <v>104</v>
      </c>
      <c r="Q674" t="s">
        <v>111</v>
      </c>
      <c r="R674">
        <v>165000</v>
      </c>
    </row>
    <row r="675" spans="1:18">
      <c r="A675">
        <v>14442</v>
      </c>
      <c r="B675" t="s">
        <v>212</v>
      </c>
      <c r="C675" t="s">
        <v>91</v>
      </c>
      <c r="D675" t="s">
        <v>92</v>
      </c>
      <c r="E675" t="s">
        <v>93</v>
      </c>
      <c r="F675">
        <v>6</v>
      </c>
      <c r="G675">
        <v>7</v>
      </c>
      <c r="H675">
        <v>1957</v>
      </c>
      <c r="I675">
        <v>2004</v>
      </c>
      <c r="J675" t="s">
        <v>98</v>
      </c>
      <c r="K675" t="s">
        <v>98</v>
      </c>
      <c r="L675">
        <v>1477</v>
      </c>
      <c r="M675" t="s">
        <v>126</v>
      </c>
      <c r="N675" t="s">
        <v>119</v>
      </c>
      <c r="O675">
        <v>416</v>
      </c>
      <c r="P675" t="s">
        <v>104</v>
      </c>
      <c r="Q675" t="s">
        <v>111</v>
      </c>
      <c r="R675">
        <v>257500</v>
      </c>
    </row>
    <row r="676" spans="1:18">
      <c r="A676">
        <v>9200</v>
      </c>
      <c r="B676" t="s">
        <v>89</v>
      </c>
      <c r="C676" t="s">
        <v>91</v>
      </c>
      <c r="D676" t="s">
        <v>92</v>
      </c>
      <c r="E676" t="s">
        <v>93</v>
      </c>
      <c r="F676">
        <v>6</v>
      </c>
      <c r="G676">
        <v>6</v>
      </c>
      <c r="H676">
        <v>1965</v>
      </c>
      <c r="I676">
        <v>1965</v>
      </c>
      <c r="J676" t="s">
        <v>98</v>
      </c>
      <c r="K676" t="s">
        <v>98</v>
      </c>
      <c r="L676">
        <v>1136</v>
      </c>
      <c r="M676" t="s">
        <v>98</v>
      </c>
      <c r="N676" t="s">
        <v>98</v>
      </c>
      <c r="O676">
        <v>384</v>
      </c>
      <c r="P676" t="s">
        <v>104</v>
      </c>
      <c r="Q676" t="s">
        <v>111</v>
      </c>
      <c r="R676">
        <v>140000</v>
      </c>
    </row>
    <row r="677" spans="1:18">
      <c r="A677">
        <v>2289</v>
      </c>
      <c r="B677" t="s">
        <v>145</v>
      </c>
      <c r="C677" t="s">
        <v>91</v>
      </c>
      <c r="D677" t="s">
        <v>142</v>
      </c>
      <c r="E677" t="s">
        <v>122</v>
      </c>
      <c r="F677">
        <v>6</v>
      </c>
      <c r="G677">
        <v>6</v>
      </c>
      <c r="H677">
        <v>1978</v>
      </c>
      <c r="I677">
        <v>1978</v>
      </c>
      <c r="J677" t="s">
        <v>98</v>
      </c>
      <c r="K677" t="s">
        <v>98</v>
      </c>
      <c r="L677">
        <v>855</v>
      </c>
      <c r="M677" t="s">
        <v>98</v>
      </c>
      <c r="N677" t="s">
        <v>98</v>
      </c>
      <c r="O677">
        <v>440</v>
      </c>
      <c r="P677" t="s">
        <v>104</v>
      </c>
      <c r="Q677" t="s">
        <v>111</v>
      </c>
      <c r="R677">
        <v>148500</v>
      </c>
    </row>
    <row r="678" spans="1:18">
      <c r="A678">
        <v>9600</v>
      </c>
      <c r="B678" t="s">
        <v>188</v>
      </c>
      <c r="C678" t="s">
        <v>91</v>
      </c>
      <c r="D678" t="s">
        <v>92</v>
      </c>
      <c r="E678" t="s">
        <v>122</v>
      </c>
      <c r="F678">
        <v>4</v>
      </c>
      <c r="G678">
        <v>2</v>
      </c>
      <c r="H678">
        <v>1900</v>
      </c>
      <c r="I678">
        <v>1950</v>
      </c>
      <c r="J678" t="s">
        <v>98</v>
      </c>
      <c r="K678" t="s">
        <v>139</v>
      </c>
      <c r="L678">
        <v>1095</v>
      </c>
      <c r="M678" t="s">
        <v>139</v>
      </c>
      <c r="N678" t="s">
        <v>98</v>
      </c>
      <c r="O678">
        <v>779</v>
      </c>
      <c r="P678" t="s">
        <v>167</v>
      </c>
      <c r="Q678" t="s">
        <v>111</v>
      </c>
      <c r="R678">
        <v>87000</v>
      </c>
    </row>
    <row r="679" spans="1:18">
      <c r="A679">
        <v>9022</v>
      </c>
      <c r="B679" t="s">
        <v>188</v>
      </c>
      <c r="C679" t="s">
        <v>91</v>
      </c>
      <c r="D679" t="s">
        <v>92</v>
      </c>
      <c r="E679" t="s">
        <v>93</v>
      </c>
      <c r="F679">
        <v>5</v>
      </c>
      <c r="G679">
        <v>8</v>
      </c>
      <c r="H679">
        <v>1924</v>
      </c>
      <c r="I679">
        <v>2006</v>
      </c>
      <c r="J679" t="s">
        <v>98</v>
      </c>
      <c r="K679" t="s">
        <v>98</v>
      </c>
      <c r="L679">
        <v>768</v>
      </c>
      <c r="M679" t="s">
        <v>126</v>
      </c>
      <c r="N679" t="s">
        <v>119</v>
      </c>
      <c r="O679">
        <v>240</v>
      </c>
      <c r="P679" t="s">
        <v>167</v>
      </c>
      <c r="Q679" t="s">
        <v>111</v>
      </c>
      <c r="R679">
        <v>109500</v>
      </c>
    </row>
    <row r="680" spans="1:18">
      <c r="A680">
        <v>11844</v>
      </c>
      <c r="B680" t="s">
        <v>128</v>
      </c>
      <c r="C680" t="s">
        <v>91</v>
      </c>
      <c r="D680" t="s">
        <v>92</v>
      </c>
      <c r="E680" t="s">
        <v>93</v>
      </c>
      <c r="F680">
        <v>8</v>
      </c>
      <c r="G680">
        <v>5</v>
      </c>
      <c r="H680">
        <v>2008</v>
      </c>
      <c r="I680">
        <v>2008</v>
      </c>
      <c r="J680" t="s">
        <v>126</v>
      </c>
      <c r="K680" t="s">
        <v>98</v>
      </c>
      <c r="L680">
        <v>2046</v>
      </c>
      <c r="M680" t="s">
        <v>126</v>
      </c>
      <c r="N680" t="s">
        <v>119</v>
      </c>
      <c r="O680">
        <v>834</v>
      </c>
      <c r="P680" t="s">
        <v>104</v>
      </c>
      <c r="Q680" t="s">
        <v>150</v>
      </c>
      <c r="R680">
        <v>372500</v>
      </c>
    </row>
    <row r="681" spans="1:18">
      <c r="A681">
        <v>9945</v>
      </c>
      <c r="B681" t="s">
        <v>169</v>
      </c>
      <c r="C681" t="s">
        <v>91</v>
      </c>
      <c r="D681" t="s">
        <v>92</v>
      </c>
      <c r="E681" t="s">
        <v>93</v>
      </c>
      <c r="F681">
        <v>5</v>
      </c>
      <c r="G681">
        <v>5</v>
      </c>
      <c r="H681">
        <v>1961</v>
      </c>
      <c r="I681">
        <v>1961</v>
      </c>
      <c r="J681" t="s">
        <v>98</v>
      </c>
      <c r="K681" t="s">
        <v>98</v>
      </c>
      <c r="L681">
        <v>988</v>
      </c>
      <c r="M681" t="s">
        <v>98</v>
      </c>
      <c r="N681" t="s">
        <v>98</v>
      </c>
      <c r="O681">
        <v>572</v>
      </c>
      <c r="P681" t="s">
        <v>104</v>
      </c>
      <c r="Q681" t="s">
        <v>111</v>
      </c>
      <c r="R681">
        <v>128500</v>
      </c>
    </row>
    <row r="682" spans="1:18">
      <c r="A682">
        <v>8012</v>
      </c>
      <c r="B682" t="s">
        <v>165</v>
      </c>
      <c r="C682" t="s">
        <v>91</v>
      </c>
      <c r="D682" t="s">
        <v>129</v>
      </c>
      <c r="E682" t="s">
        <v>93</v>
      </c>
      <c r="F682">
        <v>6</v>
      </c>
      <c r="G682">
        <v>5</v>
      </c>
      <c r="H682">
        <v>1980</v>
      </c>
      <c r="I682">
        <v>1980</v>
      </c>
      <c r="J682" t="s">
        <v>119</v>
      </c>
      <c r="K682" t="s">
        <v>98</v>
      </c>
      <c r="L682">
        <v>923</v>
      </c>
      <c r="M682" t="s">
        <v>98</v>
      </c>
      <c r="N682" t="s">
        <v>98</v>
      </c>
      <c r="O682">
        <v>264</v>
      </c>
      <c r="P682" t="s">
        <v>104</v>
      </c>
      <c r="Q682" t="s">
        <v>111</v>
      </c>
      <c r="R682">
        <v>143000</v>
      </c>
    </row>
    <row r="683" spans="1:18">
      <c r="A683">
        <v>4500</v>
      </c>
      <c r="B683" t="s">
        <v>200</v>
      </c>
      <c r="C683" t="s">
        <v>91</v>
      </c>
      <c r="D683" t="s">
        <v>92</v>
      </c>
      <c r="E683" t="s">
        <v>176</v>
      </c>
      <c r="F683">
        <v>5</v>
      </c>
      <c r="G683">
        <v>5</v>
      </c>
      <c r="H683">
        <v>1932</v>
      </c>
      <c r="I683">
        <v>2000</v>
      </c>
      <c r="J683" t="s">
        <v>98</v>
      </c>
      <c r="K683" t="s">
        <v>98</v>
      </c>
      <c r="L683">
        <v>793</v>
      </c>
      <c r="M683" t="s">
        <v>126</v>
      </c>
      <c r="N683" t="s">
        <v>98</v>
      </c>
      <c r="O683">
        <v>281</v>
      </c>
      <c r="P683" t="s">
        <v>104</v>
      </c>
      <c r="Q683" t="s">
        <v>172</v>
      </c>
      <c r="R683">
        <v>159434</v>
      </c>
    </row>
    <row r="684" spans="1:18">
      <c r="A684">
        <v>2887</v>
      </c>
      <c r="B684" t="s">
        <v>199</v>
      </c>
      <c r="C684" t="s">
        <v>91</v>
      </c>
      <c r="D684" t="s">
        <v>92</v>
      </c>
      <c r="E684" t="s">
        <v>93</v>
      </c>
      <c r="F684">
        <v>6</v>
      </c>
      <c r="G684">
        <v>5</v>
      </c>
      <c r="H684">
        <v>1996</v>
      </c>
      <c r="I684">
        <v>1997</v>
      </c>
      <c r="J684" t="s">
        <v>119</v>
      </c>
      <c r="K684" t="s">
        <v>98</v>
      </c>
      <c r="L684">
        <v>1291</v>
      </c>
      <c r="M684" t="s">
        <v>126</v>
      </c>
      <c r="N684" t="s">
        <v>119</v>
      </c>
      <c r="O684">
        <v>431</v>
      </c>
      <c r="P684" t="s">
        <v>104</v>
      </c>
      <c r="Q684" t="s">
        <v>111</v>
      </c>
      <c r="R684">
        <v>173000</v>
      </c>
    </row>
    <row r="685" spans="1:18">
      <c r="A685">
        <v>11248</v>
      </c>
      <c r="B685" t="s">
        <v>209</v>
      </c>
      <c r="C685" t="s">
        <v>91</v>
      </c>
      <c r="D685" t="s">
        <v>92</v>
      </c>
      <c r="E685" t="s">
        <v>93</v>
      </c>
      <c r="F685">
        <v>9</v>
      </c>
      <c r="G685">
        <v>5</v>
      </c>
      <c r="H685">
        <v>2002</v>
      </c>
      <c r="I685">
        <v>2002</v>
      </c>
      <c r="J685" t="s">
        <v>119</v>
      </c>
      <c r="K685" t="s">
        <v>98</v>
      </c>
      <c r="L685">
        <v>1626</v>
      </c>
      <c r="M685" t="s">
        <v>126</v>
      </c>
      <c r="N685" t="s">
        <v>119</v>
      </c>
      <c r="O685">
        <v>702</v>
      </c>
      <c r="P685" t="s">
        <v>104</v>
      </c>
      <c r="Q685" t="s">
        <v>111</v>
      </c>
      <c r="R685">
        <v>285000</v>
      </c>
    </row>
    <row r="686" spans="1:18">
      <c r="A686">
        <v>16770</v>
      </c>
      <c r="B686" t="s">
        <v>162</v>
      </c>
      <c r="C686" t="s">
        <v>91</v>
      </c>
      <c r="D686" t="s">
        <v>92</v>
      </c>
      <c r="E686" t="s">
        <v>122</v>
      </c>
      <c r="F686">
        <v>7</v>
      </c>
      <c r="G686">
        <v>5</v>
      </c>
      <c r="H686">
        <v>1998</v>
      </c>
      <c r="I686">
        <v>1998</v>
      </c>
      <c r="J686" t="s">
        <v>119</v>
      </c>
      <c r="K686" t="s">
        <v>98</v>
      </c>
      <c r="L686">
        <v>1195</v>
      </c>
      <c r="M686" t="s">
        <v>119</v>
      </c>
      <c r="N686" t="s">
        <v>98</v>
      </c>
      <c r="O686">
        <v>486</v>
      </c>
      <c r="P686" t="s">
        <v>104</v>
      </c>
      <c r="Q686" t="s">
        <v>111</v>
      </c>
      <c r="R686">
        <v>221000</v>
      </c>
    </row>
    <row r="687" spans="1:18">
      <c r="A687">
        <v>5062</v>
      </c>
      <c r="B687" t="s">
        <v>128</v>
      </c>
      <c r="C687" t="s">
        <v>91</v>
      </c>
      <c r="D687" t="s">
        <v>129</v>
      </c>
      <c r="E687" t="s">
        <v>122</v>
      </c>
      <c r="F687">
        <v>7</v>
      </c>
      <c r="G687">
        <v>5</v>
      </c>
      <c r="H687">
        <v>1984</v>
      </c>
      <c r="I687">
        <v>1984</v>
      </c>
      <c r="J687" t="s">
        <v>119</v>
      </c>
      <c r="K687" t="s">
        <v>98</v>
      </c>
      <c r="L687">
        <v>1190</v>
      </c>
      <c r="M687" t="s">
        <v>119</v>
      </c>
      <c r="N687" t="s">
        <v>119</v>
      </c>
      <c r="O687">
        <v>577</v>
      </c>
      <c r="P687" t="s">
        <v>104</v>
      </c>
      <c r="Q687" t="s">
        <v>111</v>
      </c>
      <c r="R687">
        <v>207500</v>
      </c>
    </row>
    <row r="688" spans="1:18">
      <c r="A688">
        <v>10207</v>
      </c>
      <c r="B688" t="s">
        <v>163</v>
      </c>
      <c r="C688" t="s">
        <v>91</v>
      </c>
      <c r="D688" t="s">
        <v>92</v>
      </c>
      <c r="E688" t="s">
        <v>122</v>
      </c>
      <c r="F688">
        <v>7</v>
      </c>
      <c r="G688">
        <v>6</v>
      </c>
      <c r="H688">
        <v>2007</v>
      </c>
      <c r="I688">
        <v>2007</v>
      </c>
      <c r="J688" t="s">
        <v>119</v>
      </c>
      <c r="K688" t="s">
        <v>98</v>
      </c>
      <c r="L688">
        <v>874</v>
      </c>
      <c r="M688" t="s">
        <v>126</v>
      </c>
      <c r="N688" t="s">
        <v>119</v>
      </c>
      <c r="O688">
        <v>578</v>
      </c>
      <c r="P688" t="s">
        <v>104</v>
      </c>
      <c r="Q688" t="s">
        <v>150</v>
      </c>
      <c r="R688">
        <v>227875</v>
      </c>
    </row>
    <row r="689" spans="1:18">
      <c r="A689">
        <v>5105</v>
      </c>
      <c r="B689" t="s">
        <v>163</v>
      </c>
      <c r="C689" t="s">
        <v>91</v>
      </c>
      <c r="D689" t="s">
        <v>129</v>
      </c>
      <c r="E689" t="s">
        <v>122</v>
      </c>
      <c r="F689">
        <v>7</v>
      </c>
      <c r="G689">
        <v>5</v>
      </c>
      <c r="H689">
        <v>2004</v>
      </c>
      <c r="I689">
        <v>2004</v>
      </c>
      <c r="J689" t="s">
        <v>119</v>
      </c>
      <c r="K689" t="s">
        <v>98</v>
      </c>
      <c r="L689">
        <v>551</v>
      </c>
      <c r="M689" t="s">
        <v>126</v>
      </c>
      <c r="N689" t="s">
        <v>119</v>
      </c>
      <c r="O689">
        <v>480</v>
      </c>
      <c r="P689" t="s">
        <v>104</v>
      </c>
      <c r="Q689" t="s">
        <v>111</v>
      </c>
      <c r="R689">
        <v>148800</v>
      </c>
    </row>
    <row r="690" spans="1:18">
      <c r="A690">
        <v>8089</v>
      </c>
      <c r="B690" t="s">
        <v>128</v>
      </c>
      <c r="C690" t="s">
        <v>91</v>
      </c>
      <c r="D690" t="s">
        <v>92</v>
      </c>
      <c r="E690" t="s">
        <v>93</v>
      </c>
      <c r="F690">
        <v>8</v>
      </c>
      <c r="G690">
        <v>6</v>
      </c>
      <c r="H690">
        <v>2007</v>
      </c>
      <c r="I690">
        <v>2007</v>
      </c>
      <c r="J690" t="s">
        <v>119</v>
      </c>
      <c r="K690" t="s">
        <v>98</v>
      </c>
      <c r="L690">
        <v>1419</v>
      </c>
      <c r="M690" t="s">
        <v>126</v>
      </c>
      <c r="N690" t="s">
        <v>119</v>
      </c>
      <c r="O690">
        <v>567</v>
      </c>
      <c r="P690" t="s">
        <v>104</v>
      </c>
      <c r="Q690" t="s">
        <v>150</v>
      </c>
      <c r="R690">
        <v>392000</v>
      </c>
    </row>
    <row r="691" spans="1:18">
      <c r="A691">
        <v>7577</v>
      </c>
      <c r="B691" t="s">
        <v>147</v>
      </c>
      <c r="C691" t="s">
        <v>91</v>
      </c>
      <c r="D691" t="s">
        <v>129</v>
      </c>
      <c r="E691" t="s">
        <v>93</v>
      </c>
      <c r="F691">
        <v>6</v>
      </c>
      <c r="G691">
        <v>5</v>
      </c>
      <c r="H691">
        <v>2005</v>
      </c>
      <c r="I691">
        <v>2006</v>
      </c>
      <c r="J691" t="s">
        <v>119</v>
      </c>
      <c r="K691" t="s">
        <v>98</v>
      </c>
      <c r="L691">
        <v>1362</v>
      </c>
      <c r="M691" t="s">
        <v>126</v>
      </c>
      <c r="N691" t="s">
        <v>119</v>
      </c>
      <c r="O691">
        <v>460</v>
      </c>
      <c r="P691" t="s">
        <v>104</v>
      </c>
      <c r="Q691" t="s">
        <v>111</v>
      </c>
      <c r="R691">
        <v>194700</v>
      </c>
    </row>
    <row r="692" spans="1:18">
      <c r="A692">
        <v>4426</v>
      </c>
      <c r="B692" t="s">
        <v>209</v>
      </c>
      <c r="C692" t="s">
        <v>91</v>
      </c>
      <c r="D692" t="s">
        <v>129</v>
      </c>
      <c r="E692" t="s">
        <v>93</v>
      </c>
      <c r="F692">
        <v>6</v>
      </c>
      <c r="G692">
        <v>5</v>
      </c>
      <c r="H692">
        <v>2004</v>
      </c>
      <c r="I692">
        <v>2004</v>
      </c>
      <c r="J692" t="s">
        <v>119</v>
      </c>
      <c r="K692" t="s">
        <v>98</v>
      </c>
      <c r="L692">
        <v>848</v>
      </c>
      <c r="M692" t="s">
        <v>126</v>
      </c>
      <c r="N692" t="s">
        <v>119</v>
      </c>
      <c r="O692">
        <v>420</v>
      </c>
      <c r="P692" t="s">
        <v>104</v>
      </c>
      <c r="Q692" t="s">
        <v>111</v>
      </c>
      <c r="R692">
        <v>141000</v>
      </c>
    </row>
    <row r="693" spans="1:18">
      <c r="A693">
        <v>21535</v>
      </c>
      <c r="B693" t="s">
        <v>162</v>
      </c>
      <c r="C693" t="s">
        <v>91</v>
      </c>
      <c r="D693" t="s">
        <v>92</v>
      </c>
      <c r="E693" t="s">
        <v>122</v>
      </c>
      <c r="F693">
        <v>10</v>
      </c>
      <c r="G693">
        <v>6</v>
      </c>
      <c r="H693">
        <v>1994</v>
      </c>
      <c r="I693">
        <v>1995</v>
      </c>
      <c r="J693" t="s">
        <v>126</v>
      </c>
      <c r="K693" t="s">
        <v>98</v>
      </c>
      <c r="L693">
        <v>2444</v>
      </c>
      <c r="M693" t="s">
        <v>126</v>
      </c>
      <c r="N693" t="s">
        <v>126</v>
      </c>
      <c r="O693">
        <v>832</v>
      </c>
      <c r="P693" t="s">
        <v>104</v>
      </c>
      <c r="Q693" t="s">
        <v>111</v>
      </c>
      <c r="R693">
        <v>755000</v>
      </c>
    </row>
    <row r="694" spans="1:18">
      <c r="A694">
        <v>26178</v>
      </c>
      <c r="B694" t="s">
        <v>218</v>
      </c>
      <c r="C694" t="s">
        <v>91</v>
      </c>
      <c r="D694" t="s">
        <v>92</v>
      </c>
      <c r="E694" t="s">
        <v>122</v>
      </c>
      <c r="F694">
        <v>7</v>
      </c>
      <c r="G694">
        <v>5</v>
      </c>
      <c r="H694">
        <v>1989</v>
      </c>
      <c r="I694">
        <v>1990</v>
      </c>
      <c r="J694" t="s">
        <v>119</v>
      </c>
      <c r="K694" t="s">
        <v>98</v>
      </c>
      <c r="L694">
        <v>1210</v>
      </c>
      <c r="M694" t="s">
        <v>126</v>
      </c>
      <c r="N694" t="s">
        <v>119</v>
      </c>
      <c r="O694">
        <v>628</v>
      </c>
      <c r="P694" t="s">
        <v>104</v>
      </c>
      <c r="Q694" t="s">
        <v>111</v>
      </c>
      <c r="R694">
        <v>335000</v>
      </c>
    </row>
    <row r="695" spans="1:18">
      <c r="A695">
        <v>5400</v>
      </c>
      <c r="B695" t="s">
        <v>188</v>
      </c>
      <c r="C695" t="s">
        <v>91</v>
      </c>
      <c r="D695" t="s">
        <v>92</v>
      </c>
      <c r="E695" t="s">
        <v>93</v>
      </c>
      <c r="F695">
        <v>5</v>
      </c>
      <c r="G695">
        <v>6</v>
      </c>
      <c r="H695">
        <v>1921</v>
      </c>
      <c r="I695">
        <v>1968</v>
      </c>
      <c r="J695" t="s">
        <v>98</v>
      </c>
      <c r="K695" t="s">
        <v>98</v>
      </c>
      <c r="L695">
        <v>1073</v>
      </c>
      <c r="M695" t="s">
        <v>126</v>
      </c>
      <c r="N695" t="s">
        <v>98</v>
      </c>
      <c r="O695">
        <v>326</v>
      </c>
      <c r="P695" t="s">
        <v>104</v>
      </c>
      <c r="Q695" t="s">
        <v>172</v>
      </c>
      <c r="R695">
        <v>108480</v>
      </c>
    </row>
    <row r="696" spans="1:18">
      <c r="A696">
        <v>6120</v>
      </c>
      <c r="B696" t="s">
        <v>197</v>
      </c>
      <c r="C696" t="s">
        <v>91</v>
      </c>
      <c r="D696" t="s">
        <v>92</v>
      </c>
      <c r="E696" t="s">
        <v>176</v>
      </c>
      <c r="F696">
        <v>5</v>
      </c>
      <c r="G696">
        <v>6</v>
      </c>
      <c r="H696">
        <v>1936</v>
      </c>
      <c r="I696">
        <v>1950</v>
      </c>
      <c r="J696" t="s">
        <v>98</v>
      </c>
      <c r="K696" t="s">
        <v>98</v>
      </c>
      <c r="L696">
        <v>927</v>
      </c>
      <c r="M696" t="s">
        <v>98</v>
      </c>
      <c r="N696" t="s">
        <v>98</v>
      </c>
      <c r="O696">
        <v>576</v>
      </c>
      <c r="P696" t="s">
        <v>104</v>
      </c>
      <c r="Q696" t="s">
        <v>111</v>
      </c>
      <c r="R696">
        <v>141500</v>
      </c>
    </row>
    <row r="697" spans="1:18">
      <c r="A697">
        <v>13811</v>
      </c>
      <c r="B697" t="s">
        <v>218</v>
      </c>
      <c r="C697" t="s">
        <v>91</v>
      </c>
      <c r="D697" t="s">
        <v>92</v>
      </c>
      <c r="E697" t="s">
        <v>93</v>
      </c>
      <c r="F697">
        <v>6</v>
      </c>
      <c r="G697">
        <v>6</v>
      </c>
      <c r="H697">
        <v>1987</v>
      </c>
      <c r="I697">
        <v>1987</v>
      </c>
      <c r="J697" t="s">
        <v>119</v>
      </c>
      <c r="K697" t="s">
        <v>119</v>
      </c>
      <c r="L697">
        <v>1112</v>
      </c>
      <c r="M697" t="s">
        <v>119</v>
      </c>
      <c r="N697" t="s">
        <v>119</v>
      </c>
      <c r="O697">
        <v>551</v>
      </c>
      <c r="P697" t="s">
        <v>104</v>
      </c>
      <c r="Q697" t="s">
        <v>111</v>
      </c>
      <c r="R697">
        <v>176000</v>
      </c>
    </row>
    <row r="698" spans="1:18">
      <c r="A698">
        <v>6000</v>
      </c>
      <c r="B698" t="s">
        <v>197</v>
      </c>
      <c r="C698" t="s">
        <v>91</v>
      </c>
      <c r="D698" t="s">
        <v>92</v>
      </c>
      <c r="E698" t="s">
        <v>93</v>
      </c>
      <c r="F698">
        <v>5</v>
      </c>
      <c r="G698">
        <v>7</v>
      </c>
      <c r="H698">
        <v>1921</v>
      </c>
      <c r="I698">
        <v>1950</v>
      </c>
      <c r="J698" t="s">
        <v>98</v>
      </c>
      <c r="K698" t="s">
        <v>98</v>
      </c>
      <c r="L698">
        <v>616</v>
      </c>
      <c r="M698" t="s">
        <v>119</v>
      </c>
      <c r="N698" t="s">
        <v>98</v>
      </c>
      <c r="O698">
        <v>205</v>
      </c>
      <c r="P698" t="s">
        <v>104</v>
      </c>
      <c r="Q698" t="s">
        <v>111</v>
      </c>
      <c r="R698">
        <v>89000</v>
      </c>
    </row>
    <row r="699" spans="1:18">
      <c r="A699">
        <v>6420</v>
      </c>
      <c r="B699" t="s">
        <v>206</v>
      </c>
      <c r="C699" t="s">
        <v>91</v>
      </c>
      <c r="D699" t="s">
        <v>92</v>
      </c>
      <c r="E699" t="s">
        <v>93</v>
      </c>
      <c r="F699">
        <v>5</v>
      </c>
      <c r="G699">
        <v>7</v>
      </c>
      <c r="H699">
        <v>1952</v>
      </c>
      <c r="I699">
        <v>1952</v>
      </c>
      <c r="J699" t="s">
        <v>126</v>
      </c>
      <c r="K699" t="s">
        <v>119</v>
      </c>
      <c r="L699">
        <v>980</v>
      </c>
      <c r="M699" t="s">
        <v>139</v>
      </c>
      <c r="N699" t="s">
        <v>98</v>
      </c>
      <c r="O699">
        <v>308</v>
      </c>
      <c r="P699" t="s">
        <v>104</v>
      </c>
      <c r="Q699" t="s">
        <v>111</v>
      </c>
      <c r="R699">
        <v>123500</v>
      </c>
    </row>
    <row r="700" spans="1:18">
      <c r="A700">
        <v>8450</v>
      </c>
      <c r="B700" t="s">
        <v>169</v>
      </c>
      <c r="C700" t="s">
        <v>226</v>
      </c>
      <c r="D700" t="s">
        <v>92</v>
      </c>
      <c r="E700" t="s">
        <v>93</v>
      </c>
      <c r="F700">
        <v>5</v>
      </c>
      <c r="G700">
        <v>8</v>
      </c>
      <c r="H700">
        <v>1965</v>
      </c>
      <c r="I700">
        <v>2009</v>
      </c>
      <c r="J700" t="s">
        <v>98</v>
      </c>
      <c r="K700" t="s">
        <v>98</v>
      </c>
      <c r="L700">
        <v>894</v>
      </c>
      <c r="M700" t="s">
        <v>126</v>
      </c>
      <c r="N700" t="s">
        <v>98</v>
      </c>
      <c r="O700">
        <v>336</v>
      </c>
      <c r="P700" t="s">
        <v>104</v>
      </c>
      <c r="Q700" t="s">
        <v>111</v>
      </c>
      <c r="R700">
        <v>138500</v>
      </c>
    </row>
    <row r="701" spans="1:18">
      <c r="A701">
        <v>4282</v>
      </c>
      <c r="B701" t="s">
        <v>163</v>
      </c>
      <c r="C701" t="s">
        <v>91</v>
      </c>
      <c r="D701" t="s">
        <v>129</v>
      </c>
      <c r="E701" t="s">
        <v>93</v>
      </c>
      <c r="F701">
        <v>7</v>
      </c>
      <c r="G701">
        <v>5</v>
      </c>
      <c r="H701">
        <v>2004</v>
      </c>
      <c r="I701">
        <v>2004</v>
      </c>
      <c r="J701" t="s">
        <v>119</v>
      </c>
      <c r="K701" t="s">
        <v>98</v>
      </c>
      <c r="L701">
        <v>1391</v>
      </c>
      <c r="M701" t="s">
        <v>126</v>
      </c>
      <c r="N701" t="s">
        <v>119</v>
      </c>
      <c r="O701">
        <v>530</v>
      </c>
      <c r="P701" t="s">
        <v>104</v>
      </c>
      <c r="Q701" t="s">
        <v>111</v>
      </c>
      <c r="R701">
        <v>196000</v>
      </c>
    </row>
    <row r="702" spans="1:18">
      <c r="A702">
        <v>14331</v>
      </c>
      <c r="B702" t="s">
        <v>218</v>
      </c>
      <c r="C702" t="s">
        <v>91</v>
      </c>
      <c r="D702" t="s">
        <v>92</v>
      </c>
      <c r="E702" t="s">
        <v>93</v>
      </c>
      <c r="F702">
        <v>8</v>
      </c>
      <c r="G702">
        <v>5</v>
      </c>
      <c r="H702">
        <v>2002</v>
      </c>
      <c r="I702">
        <v>2002</v>
      </c>
      <c r="J702" t="s">
        <v>126</v>
      </c>
      <c r="K702" t="s">
        <v>98</v>
      </c>
      <c r="L702">
        <v>1800</v>
      </c>
      <c r="M702" t="s">
        <v>126</v>
      </c>
      <c r="N702" t="s">
        <v>119</v>
      </c>
      <c r="O702">
        <v>765</v>
      </c>
      <c r="P702" t="s">
        <v>104</v>
      </c>
      <c r="Q702" t="s">
        <v>111</v>
      </c>
      <c r="R702">
        <v>312500</v>
      </c>
    </row>
    <row r="703" spans="1:18">
      <c r="A703">
        <v>9600</v>
      </c>
      <c r="B703" t="s">
        <v>175</v>
      </c>
      <c r="C703" t="s">
        <v>91</v>
      </c>
      <c r="D703" t="s">
        <v>92</v>
      </c>
      <c r="E703" t="s">
        <v>93</v>
      </c>
      <c r="F703">
        <v>7</v>
      </c>
      <c r="G703">
        <v>5</v>
      </c>
      <c r="H703">
        <v>1969</v>
      </c>
      <c r="I703">
        <v>1969</v>
      </c>
      <c r="J703" t="s">
        <v>98</v>
      </c>
      <c r="K703" t="s">
        <v>98</v>
      </c>
      <c r="L703">
        <v>1164</v>
      </c>
      <c r="M703" t="s">
        <v>98</v>
      </c>
      <c r="N703" t="s">
        <v>98</v>
      </c>
      <c r="O703">
        <v>528</v>
      </c>
      <c r="P703" t="s">
        <v>104</v>
      </c>
      <c r="Q703" t="s">
        <v>111</v>
      </c>
      <c r="R703">
        <v>140000</v>
      </c>
    </row>
    <row r="704" spans="1:18">
      <c r="A704">
        <v>12438</v>
      </c>
      <c r="B704" t="s">
        <v>128</v>
      </c>
      <c r="C704" t="s">
        <v>91</v>
      </c>
      <c r="D704" t="s">
        <v>92</v>
      </c>
      <c r="E704" t="s">
        <v>122</v>
      </c>
      <c r="F704">
        <v>8</v>
      </c>
      <c r="G704">
        <v>5</v>
      </c>
      <c r="H704">
        <v>2006</v>
      </c>
      <c r="I704">
        <v>2006</v>
      </c>
      <c r="J704" t="s">
        <v>126</v>
      </c>
      <c r="K704" t="s">
        <v>119</v>
      </c>
      <c r="L704">
        <v>1234</v>
      </c>
      <c r="M704" t="s">
        <v>126</v>
      </c>
      <c r="N704" t="s">
        <v>126</v>
      </c>
      <c r="O704">
        <v>666</v>
      </c>
      <c r="P704" t="s">
        <v>104</v>
      </c>
      <c r="Q704" t="s">
        <v>150</v>
      </c>
      <c r="R704">
        <v>361919</v>
      </c>
    </row>
    <row r="705" spans="1:18">
      <c r="A705">
        <v>7630</v>
      </c>
      <c r="B705" t="s">
        <v>188</v>
      </c>
      <c r="C705" t="s">
        <v>90</v>
      </c>
      <c r="D705" t="s">
        <v>186</v>
      </c>
      <c r="E705" t="s">
        <v>122</v>
      </c>
      <c r="F705">
        <v>5</v>
      </c>
      <c r="G705">
        <v>9</v>
      </c>
      <c r="H705">
        <v>1900</v>
      </c>
      <c r="I705">
        <v>1996</v>
      </c>
      <c r="J705" t="s">
        <v>119</v>
      </c>
      <c r="K705" t="s">
        <v>98</v>
      </c>
      <c r="L705">
        <v>360</v>
      </c>
      <c r="M705" t="s">
        <v>119</v>
      </c>
      <c r="N705" t="s">
        <v>119</v>
      </c>
      <c r="O705">
        <v>672</v>
      </c>
      <c r="P705" t="s">
        <v>167</v>
      </c>
      <c r="Q705" t="s">
        <v>111</v>
      </c>
      <c r="R705">
        <v>140000</v>
      </c>
    </row>
    <row r="706" spans="1:18">
      <c r="A706">
        <v>8400</v>
      </c>
      <c r="B706" t="s">
        <v>209</v>
      </c>
      <c r="C706" t="s">
        <v>91</v>
      </c>
      <c r="D706" t="s">
        <v>92</v>
      </c>
      <c r="E706" t="s">
        <v>93</v>
      </c>
      <c r="F706">
        <v>7</v>
      </c>
      <c r="G706">
        <v>5</v>
      </c>
      <c r="H706">
        <v>2004</v>
      </c>
      <c r="I706">
        <v>2005</v>
      </c>
      <c r="J706" t="s">
        <v>119</v>
      </c>
      <c r="K706" t="s">
        <v>98</v>
      </c>
      <c r="L706">
        <v>1473</v>
      </c>
      <c r="M706" t="s">
        <v>126</v>
      </c>
      <c r="N706" t="s">
        <v>119</v>
      </c>
      <c r="O706">
        <v>606</v>
      </c>
      <c r="P706" t="s">
        <v>104</v>
      </c>
      <c r="Q706" t="s">
        <v>111</v>
      </c>
      <c r="R706">
        <v>213000</v>
      </c>
    </row>
    <row r="707" spans="1:18">
      <c r="A707">
        <v>5600</v>
      </c>
      <c r="B707" t="s">
        <v>214</v>
      </c>
      <c r="C707" t="s">
        <v>91</v>
      </c>
      <c r="D707" t="s">
        <v>186</v>
      </c>
      <c r="E707" t="s">
        <v>122</v>
      </c>
      <c r="F707">
        <v>4</v>
      </c>
      <c r="G707">
        <v>5</v>
      </c>
      <c r="H707">
        <v>1930</v>
      </c>
      <c r="I707">
        <v>1950</v>
      </c>
      <c r="J707" t="s">
        <v>83</v>
      </c>
      <c r="K707" t="s">
        <v>83</v>
      </c>
      <c r="L707">
        <v>0</v>
      </c>
      <c r="M707" t="s">
        <v>139</v>
      </c>
      <c r="N707" t="s">
        <v>139</v>
      </c>
      <c r="O707">
        <v>0</v>
      </c>
      <c r="P707" t="s">
        <v>167</v>
      </c>
      <c r="Q707" t="s">
        <v>111</v>
      </c>
      <c r="R707">
        <v>55000</v>
      </c>
    </row>
    <row r="708" spans="1:18">
      <c r="A708">
        <v>115149</v>
      </c>
      <c r="B708" t="s">
        <v>199</v>
      </c>
      <c r="C708" t="s">
        <v>91</v>
      </c>
      <c r="D708" t="s">
        <v>92</v>
      </c>
      <c r="E708" t="s">
        <v>93</v>
      </c>
      <c r="F708">
        <v>7</v>
      </c>
      <c r="G708">
        <v>5</v>
      </c>
      <c r="H708">
        <v>1971</v>
      </c>
      <c r="I708">
        <v>2002</v>
      </c>
      <c r="J708" t="s">
        <v>119</v>
      </c>
      <c r="K708" t="s">
        <v>98</v>
      </c>
      <c r="L708">
        <v>1643</v>
      </c>
      <c r="M708" t="s">
        <v>98</v>
      </c>
      <c r="N708" t="s">
        <v>119</v>
      </c>
      <c r="O708">
        <v>739</v>
      </c>
      <c r="P708" t="s">
        <v>104</v>
      </c>
      <c r="Q708" t="s">
        <v>111</v>
      </c>
      <c r="R708">
        <v>302000</v>
      </c>
    </row>
    <row r="709" spans="1:18">
      <c r="A709">
        <v>6240</v>
      </c>
      <c r="B709" t="s">
        <v>147</v>
      </c>
      <c r="C709" t="s">
        <v>91</v>
      </c>
      <c r="D709" t="s">
        <v>129</v>
      </c>
      <c r="E709" t="s">
        <v>93</v>
      </c>
      <c r="F709">
        <v>8</v>
      </c>
      <c r="G709">
        <v>5</v>
      </c>
      <c r="H709">
        <v>2006</v>
      </c>
      <c r="I709">
        <v>2006</v>
      </c>
      <c r="J709" t="s">
        <v>119</v>
      </c>
      <c r="K709" t="s">
        <v>98</v>
      </c>
      <c r="L709">
        <v>1324</v>
      </c>
      <c r="M709" t="s">
        <v>126</v>
      </c>
      <c r="N709" t="s">
        <v>119</v>
      </c>
      <c r="O709">
        <v>550</v>
      </c>
      <c r="P709" t="s">
        <v>104</v>
      </c>
      <c r="Q709" t="s">
        <v>111</v>
      </c>
      <c r="R709">
        <v>254000</v>
      </c>
    </row>
    <row r="710" spans="1:18">
      <c r="A710">
        <v>9018</v>
      </c>
      <c r="B710" t="s">
        <v>121</v>
      </c>
      <c r="C710" t="s">
        <v>91</v>
      </c>
      <c r="D710" t="s">
        <v>92</v>
      </c>
      <c r="E710" t="s">
        <v>122</v>
      </c>
      <c r="F710">
        <v>7</v>
      </c>
      <c r="G710">
        <v>5</v>
      </c>
      <c r="H710">
        <v>2007</v>
      </c>
      <c r="I710">
        <v>2007</v>
      </c>
      <c r="J710" t="s">
        <v>119</v>
      </c>
      <c r="K710" t="s">
        <v>98</v>
      </c>
      <c r="L710">
        <v>728</v>
      </c>
      <c r="M710" t="s">
        <v>126</v>
      </c>
      <c r="N710" t="s">
        <v>119</v>
      </c>
      <c r="O710">
        <v>400</v>
      </c>
      <c r="P710" t="s">
        <v>104</v>
      </c>
      <c r="Q710" t="s">
        <v>150</v>
      </c>
      <c r="R710">
        <v>179540</v>
      </c>
    </row>
    <row r="711" spans="1:18">
      <c r="A711">
        <v>7162</v>
      </c>
      <c r="B711" t="s">
        <v>169</v>
      </c>
      <c r="C711" t="s">
        <v>91</v>
      </c>
      <c r="D711" t="s">
        <v>92</v>
      </c>
      <c r="E711" t="s">
        <v>93</v>
      </c>
      <c r="F711">
        <v>5</v>
      </c>
      <c r="G711">
        <v>7</v>
      </c>
      <c r="H711">
        <v>1966</v>
      </c>
      <c r="I711">
        <v>1966</v>
      </c>
      <c r="J711" t="s">
        <v>98</v>
      </c>
      <c r="K711" t="s">
        <v>98</v>
      </c>
      <c r="L711">
        <v>876</v>
      </c>
      <c r="M711" t="s">
        <v>98</v>
      </c>
      <c r="N711" t="s">
        <v>98</v>
      </c>
      <c r="O711">
        <v>408</v>
      </c>
      <c r="P711" t="s">
        <v>104</v>
      </c>
      <c r="Q711" t="s">
        <v>172</v>
      </c>
      <c r="R711">
        <v>109900</v>
      </c>
    </row>
    <row r="712" spans="1:18">
      <c r="A712">
        <v>4130</v>
      </c>
      <c r="B712" t="s">
        <v>197</v>
      </c>
      <c r="C712" t="s">
        <v>91</v>
      </c>
      <c r="D712" t="s">
        <v>92</v>
      </c>
      <c r="E712" t="s">
        <v>93</v>
      </c>
      <c r="F712">
        <v>3</v>
      </c>
      <c r="G712">
        <v>6</v>
      </c>
      <c r="H712">
        <v>1935</v>
      </c>
      <c r="I712">
        <v>2003</v>
      </c>
      <c r="J712" t="s">
        <v>98</v>
      </c>
      <c r="K712" t="s">
        <v>98</v>
      </c>
      <c r="L712">
        <v>270</v>
      </c>
      <c r="M712" t="s">
        <v>119</v>
      </c>
      <c r="N712" t="s">
        <v>98</v>
      </c>
      <c r="O712">
        <v>0</v>
      </c>
      <c r="P712" t="s">
        <v>167</v>
      </c>
      <c r="Q712" t="s">
        <v>111</v>
      </c>
      <c r="R712">
        <v>52000</v>
      </c>
    </row>
    <row r="713" spans="1:18">
      <c r="A713">
        <v>8712</v>
      </c>
      <c r="B713" t="s">
        <v>214</v>
      </c>
      <c r="C713" t="s">
        <v>91</v>
      </c>
      <c r="D713" t="s">
        <v>92</v>
      </c>
      <c r="E713" t="s">
        <v>176</v>
      </c>
      <c r="F713">
        <v>4</v>
      </c>
      <c r="G713">
        <v>7</v>
      </c>
      <c r="H713">
        <v>1900</v>
      </c>
      <c r="I713">
        <v>1950</v>
      </c>
      <c r="J713" t="s">
        <v>98</v>
      </c>
      <c r="K713" t="s">
        <v>98</v>
      </c>
      <c r="L713">
        <v>859</v>
      </c>
      <c r="M713" t="s">
        <v>119</v>
      </c>
      <c r="N713" t="s">
        <v>98</v>
      </c>
      <c r="O713">
        <v>384</v>
      </c>
      <c r="P713" t="s">
        <v>167</v>
      </c>
      <c r="Q713" t="s">
        <v>172</v>
      </c>
      <c r="R713">
        <v>102776</v>
      </c>
    </row>
    <row r="714" spans="1:18">
      <c r="A714">
        <v>4671</v>
      </c>
      <c r="B714" t="s">
        <v>128</v>
      </c>
      <c r="C714" t="s">
        <v>91</v>
      </c>
      <c r="D714" t="s">
        <v>129</v>
      </c>
      <c r="E714" t="s">
        <v>93</v>
      </c>
      <c r="F714">
        <v>8</v>
      </c>
      <c r="G714">
        <v>5</v>
      </c>
      <c r="H714">
        <v>1988</v>
      </c>
      <c r="I714">
        <v>1989</v>
      </c>
      <c r="J714" t="s">
        <v>119</v>
      </c>
      <c r="K714" t="s">
        <v>98</v>
      </c>
      <c r="L714">
        <v>1228</v>
      </c>
      <c r="M714" t="s">
        <v>119</v>
      </c>
      <c r="N714" t="s">
        <v>119</v>
      </c>
      <c r="O714">
        <v>472</v>
      </c>
      <c r="P714" t="s">
        <v>104</v>
      </c>
      <c r="Q714" t="s">
        <v>111</v>
      </c>
      <c r="R714">
        <v>189000</v>
      </c>
    </row>
    <row r="715" spans="1:18">
      <c r="A715">
        <v>9873</v>
      </c>
      <c r="B715" t="s">
        <v>197</v>
      </c>
      <c r="C715" t="s">
        <v>225</v>
      </c>
      <c r="D715" t="s">
        <v>186</v>
      </c>
      <c r="E715" t="s">
        <v>93</v>
      </c>
      <c r="F715">
        <v>4</v>
      </c>
      <c r="G715">
        <v>5</v>
      </c>
      <c r="H715">
        <v>1970</v>
      </c>
      <c r="I715">
        <v>1970</v>
      </c>
      <c r="J715" t="s">
        <v>98</v>
      </c>
      <c r="K715" t="s">
        <v>98</v>
      </c>
      <c r="L715">
        <v>960</v>
      </c>
      <c r="M715" t="s">
        <v>98</v>
      </c>
      <c r="N715" t="s">
        <v>98</v>
      </c>
      <c r="O715">
        <v>576</v>
      </c>
      <c r="P715" t="s">
        <v>104</v>
      </c>
      <c r="Q715" t="s">
        <v>111</v>
      </c>
      <c r="R715">
        <v>129000</v>
      </c>
    </row>
    <row r="716" spans="1:18">
      <c r="A716">
        <v>13517</v>
      </c>
      <c r="B716" t="s">
        <v>169</v>
      </c>
      <c r="C716" t="s">
        <v>226</v>
      </c>
      <c r="D716" t="s">
        <v>92</v>
      </c>
      <c r="E716" t="s">
        <v>122</v>
      </c>
      <c r="F716">
        <v>6</v>
      </c>
      <c r="G716">
        <v>8</v>
      </c>
      <c r="H716">
        <v>1976</v>
      </c>
      <c r="I716">
        <v>2005</v>
      </c>
      <c r="J716" t="s">
        <v>98</v>
      </c>
      <c r="K716" t="s">
        <v>98</v>
      </c>
      <c r="L716">
        <v>725</v>
      </c>
      <c r="M716" t="s">
        <v>126</v>
      </c>
      <c r="N716" t="s">
        <v>119</v>
      </c>
      <c r="O716">
        <v>475</v>
      </c>
      <c r="P716" t="s">
        <v>104</v>
      </c>
      <c r="Q716" t="s">
        <v>111</v>
      </c>
      <c r="R716">
        <v>130500</v>
      </c>
    </row>
    <row r="717" spans="1:18">
      <c r="A717">
        <v>10140</v>
      </c>
      <c r="B717" t="s">
        <v>175</v>
      </c>
      <c r="C717" t="s">
        <v>91</v>
      </c>
      <c r="D717" t="s">
        <v>92</v>
      </c>
      <c r="E717" t="s">
        <v>93</v>
      </c>
      <c r="F717">
        <v>6</v>
      </c>
      <c r="G717">
        <v>5</v>
      </c>
      <c r="H717">
        <v>1974</v>
      </c>
      <c r="I717">
        <v>1974</v>
      </c>
      <c r="J717" t="s">
        <v>119</v>
      </c>
      <c r="K717" t="s">
        <v>98</v>
      </c>
      <c r="L717">
        <v>1064</v>
      </c>
      <c r="M717" t="s">
        <v>98</v>
      </c>
      <c r="N717" t="s">
        <v>98</v>
      </c>
      <c r="O717">
        <v>478</v>
      </c>
      <c r="P717" t="s">
        <v>104</v>
      </c>
      <c r="Q717" t="s">
        <v>111</v>
      </c>
      <c r="R717">
        <v>165000</v>
      </c>
    </row>
    <row r="718" spans="1:18">
      <c r="A718">
        <v>10800</v>
      </c>
      <c r="B718" t="s">
        <v>188</v>
      </c>
      <c r="C718" t="s">
        <v>91</v>
      </c>
      <c r="D718" t="s">
        <v>92</v>
      </c>
      <c r="E718" t="s">
        <v>122</v>
      </c>
      <c r="F718">
        <v>7</v>
      </c>
      <c r="G718">
        <v>8</v>
      </c>
      <c r="H718">
        <v>1890</v>
      </c>
      <c r="I718">
        <v>1998</v>
      </c>
      <c r="J718" t="s">
        <v>98</v>
      </c>
      <c r="K718" t="s">
        <v>98</v>
      </c>
      <c r="L718">
        <v>718</v>
      </c>
      <c r="M718" t="s">
        <v>126</v>
      </c>
      <c r="N718" t="s">
        <v>98</v>
      </c>
      <c r="O718">
        <v>704</v>
      </c>
      <c r="P718" t="s">
        <v>191</v>
      </c>
      <c r="Q718" t="s">
        <v>111</v>
      </c>
      <c r="R718">
        <v>159500</v>
      </c>
    </row>
    <row r="719" spans="1:18">
      <c r="A719">
        <v>10000</v>
      </c>
      <c r="B719" t="s">
        <v>175</v>
      </c>
      <c r="C719" t="s">
        <v>91</v>
      </c>
      <c r="D719" t="s">
        <v>92</v>
      </c>
      <c r="E719" t="s">
        <v>93</v>
      </c>
      <c r="F719">
        <v>5</v>
      </c>
      <c r="G719">
        <v>6</v>
      </c>
      <c r="H719">
        <v>1973</v>
      </c>
      <c r="I719">
        <v>2000</v>
      </c>
      <c r="J719" t="s">
        <v>119</v>
      </c>
      <c r="K719" t="s">
        <v>98</v>
      </c>
      <c r="L719">
        <v>1176</v>
      </c>
      <c r="M719" t="s">
        <v>119</v>
      </c>
      <c r="N719" t="s">
        <v>119</v>
      </c>
      <c r="O719">
        <v>439</v>
      </c>
      <c r="P719" t="s">
        <v>104</v>
      </c>
      <c r="Q719" t="s">
        <v>111</v>
      </c>
      <c r="R719">
        <v>157000</v>
      </c>
    </row>
    <row r="720" spans="1:18">
      <c r="A720">
        <v>10542</v>
      </c>
      <c r="B720" t="s">
        <v>162</v>
      </c>
      <c r="C720" t="s">
        <v>91</v>
      </c>
      <c r="D720" t="s">
        <v>92</v>
      </c>
      <c r="E720" t="s">
        <v>122</v>
      </c>
      <c r="F720">
        <v>7</v>
      </c>
      <c r="G720">
        <v>5</v>
      </c>
      <c r="H720">
        <v>1993</v>
      </c>
      <c r="I720">
        <v>1994</v>
      </c>
      <c r="J720" t="s">
        <v>119</v>
      </c>
      <c r="K720" t="s">
        <v>98</v>
      </c>
      <c r="L720">
        <v>1311</v>
      </c>
      <c r="M720" t="s">
        <v>126</v>
      </c>
      <c r="N720" t="s">
        <v>119</v>
      </c>
      <c r="O720">
        <v>983</v>
      </c>
      <c r="P720" t="s">
        <v>104</v>
      </c>
      <c r="Q720" t="s">
        <v>111</v>
      </c>
      <c r="R720">
        <v>341000</v>
      </c>
    </row>
    <row r="721" spans="1:18">
      <c r="A721">
        <v>9920</v>
      </c>
      <c r="B721" t="s">
        <v>209</v>
      </c>
      <c r="C721" t="s">
        <v>91</v>
      </c>
      <c r="D721" t="s">
        <v>92</v>
      </c>
      <c r="E721" t="s">
        <v>93</v>
      </c>
      <c r="F721">
        <v>5</v>
      </c>
      <c r="G721">
        <v>6</v>
      </c>
      <c r="H721">
        <v>1969</v>
      </c>
      <c r="I721">
        <v>1969</v>
      </c>
      <c r="J721" t="s">
        <v>119</v>
      </c>
      <c r="K721" t="s">
        <v>98</v>
      </c>
      <c r="L721">
        <v>971</v>
      </c>
      <c r="M721" t="s">
        <v>98</v>
      </c>
      <c r="N721" t="s">
        <v>98</v>
      </c>
      <c r="O721">
        <v>300</v>
      </c>
      <c r="P721" t="s">
        <v>104</v>
      </c>
      <c r="Q721" t="s">
        <v>111</v>
      </c>
      <c r="R721">
        <v>128500</v>
      </c>
    </row>
    <row r="722" spans="1:18">
      <c r="A722">
        <v>6563</v>
      </c>
      <c r="B722" t="s">
        <v>128</v>
      </c>
      <c r="C722" t="s">
        <v>91</v>
      </c>
      <c r="D722" t="s">
        <v>92</v>
      </c>
      <c r="E722" t="s">
        <v>93</v>
      </c>
      <c r="F722">
        <v>8</v>
      </c>
      <c r="G722">
        <v>5</v>
      </c>
      <c r="H722">
        <v>1985</v>
      </c>
      <c r="I722">
        <v>1985</v>
      </c>
      <c r="J722" t="s">
        <v>119</v>
      </c>
      <c r="K722" t="s">
        <v>98</v>
      </c>
      <c r="L722">
        <v>1742</v>
      </c>
      <c r="M722" t="s">
        <v>98</v>
      </c>
      <c r="N722" t="s">
        <v>119</v>
      </c>
      <c r="O722">
        <v>564</v>
      </c>
      <c r="P722" t="s">
        <v>104</v>
      </c>
      <c r="Q722" t="s">
        <v>111</v>
      </c>
      <c r="R722">
        <v>275000</v>
      </c>
    </row>
    <row r="723" spans="1:18">
      <c r="A723">
        <v>4426</v>
      </c>
      <c r="B723" t="s">
        <v>209</v>
      </c>
      <c r="C723" t="s">
        <v>91</v>
      </c>
      <c r="D723" t="s">
        <v>129</v>
      </c>
      <c r="E723" t="s">
        <v>93</v>
      </c>
      <c r="F723">
        <v>6</v>
      </c>
      <c r="G723">
        <v>5</v>
      </c>
      <c r="H723">
        <v>2004</v>
      </c>
      <c r="I723">
        <v>2004</v>
      </c>
      <c r="J723" t="s">
        <v>119</v>
      </c>
      <c r="K723" t="s">
        <v>98</v>
      </c>
      <c r="L723">
        <v>848</v>
      </c>
      <c r="M723" t="s">
        <v>126</v>
      </c>
      <c r="N723" t="s">
        <v>119</v>
      </c>
      <c r="O723">
        <v>420</v>
      </c>
      <c r="P723" t="s">
        <v>104</v>
      </c>
      <c r="Q723" t="s">
        <v>111</v>
      </c>
      <c r="R723">
        <v>143000</v>
      </c>
    </row>
    <row r="724" spans="1:18">
      <c r="A724">
        <v>8120</v>
      </c>
      <c r="B724" t="s">
        <v>89</v>
      </c>
      <c r="C724" t="s">
        <v>91</v>
      </c>
      <c r="D724" t="s">
        <v>92</v>
      </c>
      <c r="E724" t="s">
        <v>93</v>
      </c>
      <c r="F724">
        <v>4</v>
      </c>
      <c r="G724">
        <v>7</v>
      </c>
      <c r="H724">
        <v>1970</v>
      </c>
      <c r="I724">
        <v>1970</v>
      </c>
      <c r="J724" t="s">
        <v>98</v>
      </c>
      <c r="K724" t="s">
        <v>98</v>
      </c>
      <c r="L724">
        <v>864</v>
      </c>
      <c r="M724" t="s">
        <v>126</v>
      </c>
      <c r="N724" t="s">
        <v>98</v>
      </c>
      <c r="O724">
        <v>463</v>
      </c>
      <c r="P724" t="s">
        <v>104</v>
      </c>
      <c r="Q724" t="s">
        <v>111</v>
      </c>
      <c r="R724">
        <v>124500</v>
      </c>
    </row>
    <row r="725" spans="1:18">
      <c r="A725">
        <v>8172</v>
      </c>
      <c r="B725" t="s">
        <v>206</v>
      </c>
      <c r="C725" t="s">
        <v>91</v>
      </c>
      <c r="D725" t="s">
        <v>92</v>
      </c>
      <c r="E725" t="s">
        <v>176</v>
      </c>
      <c r="F725">
        <v>4</v>
      </c>
      <c r="G725">
        <v>6</v>
      </c>
      <c r="H725">
        <v>1954</v>
      </c>
      <c r="I725">
        <v>1972</v>
      </c>
      <c r="J725" t="s">
        <v>98</v>
      </c>
      <c r="K725" t="s">
        <v>98</v>
      </c>
      <c r="L725">
        <v>941</v>
      </c>
      <c r="M725" t="s">
        <v>126</v>
      </c>
      <c r="N725" t="s">
        <v>98</v>
      </c>
      <c r="O725">
        <v>548</v>
      </c>
      <c r="P725" t="s">
        <v>104</v>
      </c>
      <c r="Q725" t="s">
        <v>111</v>
      </c>
      <c r="R725">
        <v>135000</v>
      </c>
    </row>
    <row r="726" spans="1:18">
      <c r="A726">
        <v>13286</v>
      </c>
      <c r="B726" t="s">
        <v>206</v>
      </c>
      <c r="C726" t="s">
        <v>91</v>
      </c>
      <c r="D726" t="s">
        <v>92</v>
      </c>
      <c r="E726" t="s">
        <v>93</v>
      </c>
      <c r="F726">
        <v>9</v>
      </c>
      <c r="G726">
        <v>5</v>
      </c>
      <c r="H726">
        <v>2007</v>
      </c>
      <c r="I726">
        <v>2008</v>
      </c>
      <c r="J726" t="s">
        <v>126</v>
      </c>
      <c r="K726" t="s">
        <v>98</v>
      </c>
      <c r="L726">
        <v>1698</v>
      </c>
      <c r="M726" t="s">
        <v>126</v>
      </c>
      <c r="N726" t="s">
        <v>126</v>
      </c>
      <c r="O726">
        <v>768</v>
      </c>
      <c r="P726" t="s">
        <v>104</v>
      </c>
      <c r="Q726" t="s">
        <v>111</v>
      </c>
      <c r="R726">
        <v>320000</v>
      </c>
    </row>
    <row r="727" spans="1:18">
      <c r="A727">
        <v>6960</v>
      </c>
      <c r="B727" t="s">
        <v>89</v>
      </c>
      <c r="C727" t="s">
        <v>91</v>
      </c>
      <c r="D727" t="s">
        <v>92</v>
      </c>
      <c r="E727" t="s">
        <v>93</v>
      </c>
      <c r="F727">
        <v>4</v>
      </c>
      <c r="G727">
        <v>6</v>
      </c>
      <c r="H727">
        <v>1970</v>
      </c>
      <c r="I727">
        <v>1970</v>
      </c>
      <c r="J727" t="s">
        <v>98</v>
      </c>
      <c r="K727" t="s">
        <v>98</v>
      </c>
      <c r="L727">
        <v>864</v>
      </c>
      <c r="M727" t="s">
        <v>98</v>
      </c>
      <c r="N727" t="s">
        <v>119</v>
      </c>
      <c r="O727">
        <v>660</v>
      </c>
      <c r="P727" t="s">
        <v>104</v>
      </c>
      <c r="Q727" t="s">
        <v>111</v>
      </c>
      <c r="R727">
        <v>120500</v>
      </c>
    </row>
    <row r="728" spans="1:18">
      <c r="A728">
        <v>21695</v>
      </c>
      <c r="B728" t="s">
        <v>212</v>
      </c>
      <c r="C728" t="s">
        <v>91</v>
      </c>
      <c r="D728" t="s">
        <v>92</v>
      </c>
      <c r="E728" t="s">
        <v>93</v>
      </c>
      <c r="F728">
        <v>6</v>
      </c>
      <c r="G728">
        <v>9</v>
      </c>
      <c r="H728">
        <v>1988</v>
      </c>
      <c r="I728">
        <v>2007</v>
      </c>
      <c r="J728" t="s">
        <v>119</v>
      </c>
      <c r="K728" t="s">
        <v>98</v>
      </c>
      <c r="L728">
        <v>880</v>
      </c>
      <c r="M728" t="s">
        <v>126</v>
      </c>
      <c r="N728" t="s">
        <v>119</v>
      </c>
      <c r="O728">
        <v>540</v>
      </c>
      <c r="P728" t="s">
        <v>104</v>
      </c>
      <c r="Q728" t="s">
        <v>111</v>
      </c>
      <c r="R728">
        <v>222000</v>
      </c>
    </row>
    <row r="729" spans="1:18">
      <c r="A729">
        <v>7314</v>
      </c>
      <c r="B729" t="s">
        <v>209</v>
      </c>
      <c r="C729" t="s">
        <v>91</v>
      </c>
      <c r="D729" t="s">
        <v>92</v>
      </c>
      <c r="E729" t="s">
        <v>93</v>
      </c>
      <c r="F729">
        <v>7</v>
      </c>
      <c r="G729">
        <v>5</v>
      </c>
      <c r="H729">
        <v>2007</v>
      </c>
      <c r="I729">
        <v>2007</v>
      </c>
      <c r="J729" t="s">
        <v>119</v>
      </c>
      <c r="K729" t="s">
        <v>98</v>
      </c>
      <c r="L729">
        <v>1232</v>
      </c>
      <c r="M729" t="s">
        <v>126</v>
      </c>
      <c r="N729" t="s">
        <v>119</v>
      </c>
      <c r="O729">
        <v>632</v>
      </c>
      <c r="P729" t="s">
        <v>104</v>
      </c>
      <c r="Q729" t="s">
        <v>111</v>
      </c>
      <c r="R729">
        <v>194500</v>
      </c>
    </row>
    <row r="730" spans="1:18">
      <c r="A730">
        <v>11475</v>
      </c>
      <c r="B730" t="s">
        <v>89</v>
      </c>
      <c r="C730" t="s">
        <v>91</v>
      </c>
      <c r="D730" t="s">
        <v>179</v>
      </c>
      <c r="E730" t="s">
        <v>93</v>
      </c>
      <c r="F730">
        <v>5</v>
      </c>
      <c r="G730">
        <v>5</v>
      </c>
      <c r="H730">
        <v>1958</v>
      </c>
      <c r="I730">
        <v>1958</v>
      </c>
      <c r="J730" t="s">
        <v>98</v>
      </c>
      <c r="K730" t="s">
        <v>98</v>
      </c>
      <c r="L730">
        <v>1584</v>
      </c>
      <c r="M730" t="s">
        <v>98</v>
      </c>
      <c r="N730" t="s">
        <v>98</v>
      </c>
      <c r="O730">
        <v>888</v>
      </c>
      <c r="P730" t="s">
        <v>104</v>
      </c>
      <c r="Q730" t="s">
        <v>172</v>
      </c>
      <c r="R730">
        <v>110000</v>
      </c>
    </row>
    <row r="731" spans="1:18">
      <c r="A731">
        <v>6240</v>
      </c>
      <c r="B731" t="s">
        <v>214</v>
      </c>
      <c r="C731" t="s">
        <v>91</v>
      </c>
      <c r="D731" t="s">
        <v>92</v>
      </c>
      <c r="E731" t="s">
        <v>176</v>
      </c>
      <c r="F731">
        <v>4</v>
      </c>
      <c r="G731">
        <v>5</v>
      </c>
      <c r="H731">
        <v>1925</v>
      </c>
      <c r="I731">
        <v>1950</v>
      </c>
      <c r="J731" t="s">
        <v>98</v>
      </c>
      <c r="K731" t="s">
        <v>98</v>
      </c>
      <c r="L731">
        <v>780</v>
      </c>
      <c r="M731" t="s">
        <v>98</v>
      </c>
      <c r="N731" t="s">
        <v>98</v>
      </c>
      <c r="O731">
        <v>539</v>
      </c>
      <c r="P731" t="s">
        <v>104</v>
      </c>
      <c r="Q731" t="s">
        <v>111</v>
      </c>
      <c r="R731">
        <v>103000</v>
      </c>
    </row>
    <row r="732" spans="1:18">
      <c r="A732">
        <v>5389</v>
      </c>
      <c r="B732" t="s">
        <v>128</v>
      </c>
      <c r="C732" t="s">
        <v>91</v>
      </c>
      <c r="D732" t="s">
        <v>129</v>
      </c>
      <c r="E732" t="s">
        <v>93</v>
      </c>
      <c r="F732">
        <v>8</v>
      </c>
      <c r="G732">
        <v>5</v>
      </c>
      <c r="H732">
        <v>1995</v>
      </c>
      <c r="I732">
        <v>1996</v>
      </c>
      <c r="J732" t="s">
        <v>119</v>
      </c>
      <c r="K732" t="s">
        <v>98</v>
      </c>
      <c r="L732">
        <v>1595</v>
      </c>
      <c r="M732" t="s">
        <v>126</v>
      </c>
      <c r="N732" t="s">
        <v>119</v>
      </c>
      <c r="O732">
        <v>608</v>
      </c>
      <c r="P732" t="s">
        <v>104</v>
      </c>
      <c r="Q732" t="s">
        <v>111</v>
      </c>
      <c r="R732">
        <v>236500</v>
      </c>
    </row>
    <row r="733" spans="1:18">
      <c r="A733">
        <v>9590</v>
      </c>
      <c r="B733" t="s">
        <v>218</v>
      </c>
      <c r="C733" t="s">
        <v>91</v>
      </c>
      <c r="D733" t="s">
        <v>92</v>
      </c>
      <c r="E733" t="s">
        <v>158</v>
      </c>
      <c r="F733">
        <v>7</v>
      </c>
      <c r="G733">
        <v>5</v>
      </c>
      <c r="H733">
        <v>2003</v>
      </c>
      <c r="I733">
        <v>2003</v>
      </c>
      <c r="J733" t="s">
        <v>126</v>
      </c>
      <c r="K733" t="s">
        <v>98</v>
      </c>
      <c r="L733">
        <v>868</v>
      </c>
      <c r="M733" t="s">
        <v>126</v>
      </c>
      <c r="N733" t="s">
        <v>119</v>
      </c>
      <c r="O733">
        <v>438</v>
      </c>
      <c r="P733" t="s">
        <v>104</v>
      </c>
      <c r="Q733" t="s">
        <v>111</v>
      </c>
      <c r="R733">
        <v>187500</v>
      </c>
    </row>
    <row r="734" spans="1:18">
      <c r="A734">
        <v>11404</v>
      </c>
      <c r="B734" t="s">
        <v>209</v>
      </c>
      <c r="C734" t="s">
        <v>91</v>
      </c>
      <c r="D734" t="s">
        <v>92</v>
      </c>
      <c r="E734" t="s">
        <v>122</v>
      </c>
      <c r="F734">
        <v>7</v>
      </c>
      <c r="G734">
        <v>5</v>
      </c>
      <c r="H734">
        <v>1998</v>
      </c>
      <c r="I734">
        <v>1999</v>
      </c>
      <c r="J734" t="s">
        <v>119</v>
      </c>
      <c r="K734" t="s">
        <v>98</v>
      </c>
      <c r="L734">
        <v>1153</v>
      </c>
      <c r="M734" t="s">
        <v>126</v>
      </c>
      <c r="N734" t="s">
        <v>119</v>
      </c>
      <c r="O734">
        <v>541</v>
      </c>
      <c r="P734" t="s">
        <v>104</v>
      </c>
      <c r="Q734" t="s">
        <v>111</v>
      </c>
      <c r="R734">
        <v>222500</v>
      </c>
    </row>
    <row r="735" spans="1:18">
      <c r="A735">
        <v>10000</v>
      </c>
      <c r="B735" t="s">
        <v>169</v>
      </c>
      <c r="C735" t="s">
        <v>90</v>
      </c>
      <c r="D735" t="s">
        <v>92</v>
      </c>
      <c r="E735" t="s">
        <v>93</v>
      </c>
      <c r="F735">
        <v>5</v>
      </c>
      <c r="G735">
        <v>6</v>
      </c>
      <c r="H735">
        <v>1961</v>
      </c>
      <c r="I735">
        <v>1983</v>
      </c>
      <c r="J735" t="s">
        <v>98</v>
      </c>
      <c r="K735" t="s">
        <v>98</v>
      </c>
      <c r="L735">
        <v>864</v>
      </c>
      <c r="M735" t="s">
        <v>126</v>
      </c>
      <c r="N735" t="s">
        <v>98</v>
      </c>
      <c r="O735">
        <v>264</v>
      </c>
      <c r="P735" t="s">
        <v>104</v>
      </c>
      <c r="Q735" t="s">
        <v>111</v>
      </c>
      <c r="R735">
        <v>131400</v>
      </c>
    </row>
    <row r="736" spans="1:18">
      <c r="A736">
        <v>8978</v>
      </c>
      <c r="B736" t="s">
        <v>169</v>
      </c>
      <c r="C736" t="s">
        <v>91</v>
      </c>
      <c r="D736" t="s">
        <v>92</v>
      </c>
      <c r="E736" t="s">
        <v>93</v>
      </c>
      <c r="F736">
        <v>5</v>
      </c>
      <c r="G736">
        <v>5</v>
      </c>
      <c r="H736">
        <v>1968</v>
      </c>
      <c r="I736">
        <v>1968</v>
      </c>
      <c r="J736" t="s">
        <v>98</v>
      </c>
      <c r="K736" t="s">
        <v>98</v>
      </c>
      <c r="L736">
        <v>948</v>
      </c>
      <c r="M736" t="s">
        <v>98</v>
      </c>
      <c r="N736" t="s">
        <v>98</v>
      </c>
      <c r="O736">
        <v>300</v>
      </c>
      <c r="P736" t="s">
        <v>104</v>
      </c>
      <c r="Q736" t="s">
        <v>178</v>
      </c>
      <c r="R736">
        <v>108000</v>
      </c>
    </row>
    <row r="737" spans="1:18">
      <c r="A737">
        <v>10800</v>
      </c>
      <c r="B737" t="s">
        <v>188</v>
      </c>
      <c r="C737" t="s">
        <v>91</v>
      </c>
      <c r="D737" t="s">
        <v>92</v>
      </c>
      <c r="E737" t="s">
        <v>198</v>
      </c>
      <c r="F737">
        <v>7</v>
      </c>
      <c r="G737">
        <v>7</v>
      </c>
      <c r="H737">
        <v>1914</v>
      </c>
      <c r="I737">
        <v>1970</v>
      </c>
      <c r="J737" t="s">
        <v>119</v>
      </c>
      <c r="K737" t="s">
        <v>98</v>
      </c>
      <c r="L737">
        <v>880</v>
      </c>
      <c r="M737" t="s">
        <v>139</v>
      </c>
      <c r="N737" t="s">
        <v>98</v>
      </c>
      <c r="O737">
        <v>320</v>
      </c>
      <c r="P737" t="s">
        <v>167</v>
      </c>
      <c r="Q737" t="s">
        <v>111</v>
      </c>
      <c r="R737">
        <v>163000</v>
      </c>
    </row>
    <row r="738" spans="1:18">
      <c r="A738">
        <v>8544</v>
      </c>
      <c r="B738" t="s">
        <v>89</v>
      </c>
      <c r="C738" t="s">
        <v>91</v>
      </c>
      <c r="D738" t="s">
        <v>179</v>
      </c>
      <c r="E738" t="s">
        <v>93</v>
      </c>
      <c r="F738">
        <v>3</v>
      </c>
      <c r="G738">
        <v>4</v>
      </c>
      <c r="H738">
        <v>1950</v>
      </c>
      <c r="I738">
        <v>1950</v>
      </c>
      <c r="J738" t="s">
        <v>83</v>
      </c>
      <c r="K738" t="s">
        <v>83</v>
      </c>
      <c r="L738">
        <v>0</v>
      </c>
      <c r="M738" t="s">
        <v>119</v>
      </c>
      <c r="N738" t="s">
        <v>98</v>
      </c>
      <c r="O738">
        <v>400</v>
      </c>
      <c r="P738" t="s">
        <v>104</v>
      </c>
      <c r="Q738" t="s">
        <v>111</v>
      </c>
      <c r="R738">
        <v>93500</v>
      </c>
    </row>
    <row r="739" spans="1:18">
      <c r="A739">
        <v>10463</v>
      </c>
      <c r="B739" t="s">
        <v>121</v>
      </c>
      <c r="C739" t="s">
        <v>91</v>
      </c>
      <c r="D739" t="s">
        <v>92</v>
      </c>
      <c r="E739" t="s">
        <v>122</v>
      </c>
      <c r="F739">
        <v>8</v>
      </c>
      <c r="G739">
        <v>5</v>
      </c>
      <c r="H739">
        <v>2005</v>
      </c>
      <c r="I739">
        <v>2005</v>
      </c>
      <c r="J739" t="s">
        <v>119</v>
      </c>
      <c r="K739" t="s">
        <v>98</v>
      </c>
      <c r="L739">
        <v>893</v>
      </c>
      <c r="M739" t="s">
        <v>126</v>
      </c>
      <c r="N739" t="s">
        <v>119</v>
      </c>
      <c r="O739">
        <v>800</v>
      </c>
      <c r="P739" t="s">
        <v>104</v>
      </c>
      <c r="Q739" t="s">
        <v>111</v>
      </c>
      <c r="R739">
        <v>239900</v>
      </c>
    </row>
    <row r="740" spans="1:18">
      <c r="A740">
        <v>10800</v>
      </c>
      <c r="B740" t="s">
        <v>206</v>
      </c>
      <c r="C740" t="s">
        <v>91</v>
      </c>
      <c r="D740" t="s">
        <v>179</v>
      </c>
      <c r="E740" t="s">
        <v>93</v>
      </c>
      <c r="F740">
        <v>5</v>
      </c>
      <c r="G740">
        <v>5</v>
      </c>
      <c r="H740">
        <v>1987</v>
      </c>
      <c r="I740">
        <v>1988</v>
      </c>
      <c r="J740" t="s">
        <v>119</v>
      </c>
      <c r="K740" t="s">
        <v>119</v>
      </c>
      <c r="L740">
        <v>1200</v>
      </c>
      <c r="M740" t="s">
        <v>98</v>
      </c>
      <c r="N740" t="s">
        <v>98</v>
      </c>
      <c r="O740">
        <v>0</v>
      </c>
      <c r="P740" t="s">
        <v>104</v>
      </c>
      <c r="Q740" t="s">
        <v>216</v>
      </c>
      <c r="R740">
        <v>179000</v>
      </c>
    </row>
    <row r="741" spans="1:18">
      <c r="A741">
        <v>9313</v>
      </c>
      <c r="B741" t="s">
        <v>209</v>
      </c>
      <c r="C741" t="s">
        <v>91</v>
      </c>
      <c r="D741" t="s">
        <v>92</v>
      </c>
      <c r="E741" t="s">
        <v>122</v>
      </c>
      <c r="F741">
        <v>7</v>
      </c>
      <c r="G741">
        <v>5</v>
      </c>
      <c r="H741">
        <v>2004</v>
      </c>
      <c r="I741">
        <v>2004</v>
      </c>
      <c r="J741" t="s">
        <v>119</v>
      </c>
      <c r="K741" t="s">
        <v>98</v>
      </c>
      <c r="L741">
        <v>864</v>
      </c>
      <c r="M741" t="s">
        <v>126</v>
      </c>
      <c r="N741" t="s">
        <v>119</v>
      </c>
      <c r="O741">
        <v>572</v>
      </c>
      <c r="P741" t="s">
        <v>104</v>
      </c>
      <c r="Q741" t="s">
        <v>111</v>
      </c>
      <c r="R741">
        <v>190000</v>
      </c>
    </row>
    <row r="742" spans="1:18">
      <c r="A742">
        <v>9600</v>
      </c>
      <c r="B742" t="s">
        <v>188</v>
      </c>
      <c r="C742" t="s">
        <v>91</v>
      </c>
      <c r="D742" t="s">
        <v>92</v>
      </c>
      <c r="E742" t="s">
        <v>122</v>
      </c>
      <c r="F742">
        <v>5</v>
      </c>
      <c r="G742">
        <v>7</v>
      </c>
      <c r="H742">
        <v>1910</v>
      </c>
      <c r="I742">
        <v>2002</v>
      </c>
      <c r="J742" t="s">
        <v>139</v>
      </c>
      <c r="K742" t="s">
        <v>139</v>
      </c>
      <c r="L742">
        <v>264</v>
      </c>
      <c r="M742" t="s">
        <v>126</v>
      </c>
      <c r="N742" t="s">
        <v>98</v>
      </c>
      <c r="O742">
        <v>360</v>
      </c>
      <c r="P742" t="s">
        <v>104</v>
      </c>
      <c r="Q742" t="s">
        <v>172</v>
      </c>
      <c r="R742">
        <v>132000</v>
      </c>
    </row>
    <row r="743" spans="1:18">
      <c r="A743">
        <v>6768</v>
      </c>
      <c r="B743" t="s">
        <v>169</v>
      </c>
      <c r="C743" t="s">
        <v>90</v>
      </c>
      <c r="D743" t="s">
        <v>92</v>
      </c>
      <c r="E743" t="s">
        <v>93</v>
      </c>
      <c r="F743">
        <v>6</v>
      </c>
      <c r="G743">
        <v>8</v>
      </c>
      <c r="H743">
        <v>1961</v>
      </c>
      <c r="I743">
        <v>1996</v>
      </c>
      <c r="J743" t="s">
        <v>98</v>
      </c>
      <c r="K743" t="s">
        <v>98</v>
      </c>
      <c r="L743">
        <v>912</v>
      </c>
      <c r="M743" t="s">
        <v>119</v>
      </c>
      <c r="N743" t="s">
        <v>119</v>
      </c>
      <c r="O743">
        <v>288</v>
      </c>
      <c r="P743" t="s">
        <v>104</v>
      </c>
      <c r="Q743" t="s">
        <v>111</v>
      </c>
      <c r="R743">
        <v>142000</v>
      </c>
    </row>
    <row r="744" spans="1:18">
      <c r="A744">
        <v>8450</v>
      </c>
      <c r="B744" t="s">
        <v>165</v>
      </c>
      <c r="C744" t="s">
        <v>91</v>
      </c>
      <c r="D744" t="s">
        <v>92</v>
      </c>
      <c r="E744" t="s">
        <v>93</v>
      </c>
      <c r="F744">
        <v>7</v>
      </c>
      <c r="G744">
        <v>5</v>
      </c>
      <c r="H744">
        <v>2000</v>
      </c>
      <c r="I744">
        <v>2001</v>
      </c>
      <c r="J744" t="s">
        <v>119</v>
      </c>
      <c r="K744" t="s">
        <v>98</v>
      </c>
      <c r="L744">
        <v>1349</v>
      </c>
      <c r="M744" t="s">
        <v>126</v>
      </c>
      <c r="N744" t="s">
        <v>98</v>
      </c>
      <c r="O744">
        <v>539</v>
      </c>
      <c r="P744" t="s">
        <v>104</v>
      </c>
      <c r="Q744" t="s">
        <v>111</v>
      </c>
      <c r="R744">
        <v>179000</v>
      </c>
    </row>
    <row r="745" spans="1:18">
      <c r="A745">
        <v>12886</v>
      </c>
      <c r="B745" t="s">
        <v>169</v>
      </c>
      <c r="C745" t="s">
        <v>91</v>
      </c>
      <c r="D745" t="s">
        <v>92</v>
      </c>
      <c r="E745" t="s">
        <v>158</v>
      </c>
      <c r="F745">
        <v>5</v>
      </c>
      <c r="G745">
        <v>6</v>
      </c>
      <c r="H745">
        <v>1963</v>
      </c>
      <c r="I745">
        <v>1999</v>
      </c>
      <c r="J745" t="s">
        <v>119</v>
      </c>
      <c r="K745" t="s">
        <v>98</v>
      </c>
      <c r="L745">
        <v>520</v>
      </c>
      <c r="M745" t="s">
        <v>126</v>
      </c>
      <c r="N745" t="s">
        <v>98</v>
      </c>
      <c r="O745">
        <v>480</v>
      </c>
      <c r="P745" t="s">
        <v>104</v>
      </c>
      <c r="Q745" t="s">
        <v>111</v>
      </c>
      <c r="R745">
        <v>175000</v>
      </c>
    </row>
    <row r="746" spans="1:18">
      <c r="A746">
        <v>5395</v>
      </c>
      <c r="B746" t="s">
        <v>128</v>
      </c>
      <c r="C746" t="s">
        <v>91</v>
      </c>
      <c r="D746" t="s">
        <v>129</v>
      </c>
      <c r="E746" t="s">
        <v>93</v>
      </c>
      <c r="F746">
        <v>8</v>
      </c>
      <c r="G746">
        <v>5</v>
      </c>
      <c r="H746">
        <v>1993</v>
      </c>
      <c r="I746">
        <v>1993</v>
      </c>
      <c r="J746" t="s">
        <v>119</v>
      </c>
      <c r="K746" t="s">
        <v>98</v>
      </c>
      <c r="L746">
        <v>1337</v>
      </c>
      <c r="M746" t="s">
        <v>119</v>
      </c>
      <c r="N746" t="s">
        <v>119</v>
      </c>
      <c r="O746">
        <v>462</v>
      </c>
      <c r="P746" t="s">
        <v>104</v>
      </c>
      <c r="Q746" t="s">
        <v>111</v>
      </c>
      <c r="R746">
        <v>180000</v>
      </c>
    </row>
    <row r="747" spans="1:18">
      <c r="A747">
        <v>8963</v>
      </c>
      <c r="B747" t="s">
        <v>175</v>
      </c>
      <c r="C747" t="s">
        <v>91</v>
      </c>
      <c r="D747" t="s">
        <v>92</v>
      </c>
      <c r="E747" t="s">
        <v>122</v>
      </c>
      <c r="F747">
        <v>8</v>
      </c>
      <c r="G747">
        <v>9</v>
      </c>
      <c r="H747">
        <v>1976</v>
      </c>
      <c r="I747">
        <v>1996</v>
      </c>
      <c r="J747" t="s">
        <v>98</v>
      </c>
      <c r="K747" t="s">
        <v>119</v>
      </c>
      <c r="L747">
        <v>1142</v>
      </c>
      <c r="M747" t="s">
        <v>126</v>
      </c>
      <c r="N747" t="s">
        <v>119</v>
      </c>
      <c r="O747">
        <v>831</v>
      </c>
      <c r="P747" t="s">
        <v>104</v>
      </c>
      <c r="Q747" t="s">
        <v>111</v>
      </c>
      <c r="R747">
        <v>299800</v>
      </c>
    </row>
    <row r="748" spans="1:18">
      <c r="A748">
        <v>8795</v>
      </c>
      <c r="B748" t="s">
        <v>121</v>
      </c>
      <c r="C748" t="s">
        <v>91</v>
      </c>
      <c r="D748" t="s">
        <v>92</v>
      </c>
      <c r="E748" t="s">
        <v>122</v>
      </c>
      <c r="F748">
        <v>7</v>
      </c>
      <c r="G748">
        <v>5</v>
      </c>
      <c r="H748">
        <v>2000</v>
      </c>
      <c r="I748">
        <v>2000</v>
      </c>
      <c r="J748" t="s">
        <v>119</v>
      </c>
      <c r="K748" t="s">
        <v>98</v>
      </c>
      <c r="L748">
        <v>952</v>
      </c>
      <c r="M748" t="s">
        <v>126</v>
      </c>
      <c r="N748" t="s">
        <v>119</v>
      </c>
      <c r="O748">
        <v>554</v>
      </c>
      <c r="P748" t="s">
        <v>104</v>
      </c>
      <c r="Q748" t="s">
        <v>111</v>
      </c>
      <c r="R748">
        <v>236000</v>
      </c>
    </row>
    <row r="749" spans="1:18">
      <c r="A749">
        <v>11700</v>
      </c>
      <c r="B749" t="s">
        <v>188</v>
      </c>
      <c r="C749" t="s">
        <v>91</v>
      </c>
      <c r="D749" t="s">
        <v>92</v>
      </c>
      <c r="E749" t="s">
        <v>122</v>
      </c>
      <c r="F749">
        <v>7</v>
      </c>
      <c r="G749">
        <v>7</v>
      </c>
      <c r="H749">
        <v>1880</v>
      </c>
      <c r="I749">
        <v>2003</v>
      </c>
      <c r="J749" t="s">
        <v>98</v>
      </c>
      <c r="K749" t="s">
        <v>139</v>
      </c>
      <c r="L749">
        <v>1240</v>
      </c>
      <c r="M749" t="s">
        <v>98</v>
      </c>
      <c r="N749" t="s">
        <v>119</v>
      </c>
      <c r="O749">
        <v>864</v>
      </c>
      <c r="P749" t="s">
        <v>167</v>
      </c>
      <c r="Q749" t="s">
        <v>111</v>
      </c>
      <c r="R749">
        <v>265979</v>
      </c>
    </row>
    <row r="750" spans="1:18">
      <c r="A750">
        <v>10593</v>
      </c>
      <c r="B750" t="s">
        <v>162</v>
      </c>
      <c r="C750" t="s">
        <v>91</v>
      </c>
      <c r="D750" t="s">
        <v>92</v>
      </c>
      <c r="E750" t="s">
        <v>93</v>
      </c>
      <c r="F750">
        <v>7</v>
      </c>
      <c r="G750">
        <v>5</v>
      </c>
      <c r="H750">
        <v>1996</v>
      </c>
      <c r="I750">
        <v>1996</v>
      </c>
      <c r="J750" t="s">
        <v>119</v>
      </c>
      <c r="K750" t="s">
        <v>98</v>
      </c>
      <c r="L750">
        <v>1720</v>
      </c>
      <c r="M750" t="s">
        <v>126</v>
      </c>
      <c r="N750" t="s">
        <v>119</v>
      </c>
      <c r="O750">
        <v>527</v>
      </c>
      <c r="P750" t="s">
        <v>104</v>
      </c>
      <c r="Q750" t="s">
        <v>111</v>
      </c>
      <c r="R750">
        <v>260400</v>
      </c>
    </row>
    <row r="751" spans="1:18">
      <c r="A751">
        <v>8405</v>
      </c>
      <c r="B751" t="s">
        <v>206</v>
      </c>
      <c r="C751" t="s">
        <v>91</v>
      </c>
      <c r="D751" t="s">
        <v>92</v>
      </c>
      <c r="E751" t="s">
        <v>176</v>
      </c>
      <c r="F751">
        <v>4</v>
      </c>
      <c r="G751">
        <v>3</v>
      </c>
      <c r="H751">
        <v>1945</v>
      </c>
      <c r="I751">
        <v>1950</v>
      </c>
      <c r="J751" t="s">
        <v>83</v>
      </c>
      <c r="K751" t="s">
        <v>83</v>
      </c>
      <c r="L751">
        <v>0</v>
      </c>
      <c r="M751" t="s">
        <v>98</v>
      </c>
      <c r="N751" t="s">
        <v>98</v>
      </c>
      <c r="O751">
        <v>240</v>
      </c>
      <c r="P751" t="s">
        <v>167</v>
      </c>
      <c r="Q751" t="s">
        <v>111</v>
      </c>
      <c r="R751">
        <v>98000</v>
      </c>
    </row>
    <row r="752" spans="1:18">
      <c r="A752">
        <v>8800</v>
      </c>
      <c r="B752" t="s">
        <v>188</v>
      </c>
      <c r="C752" t="s">
        <v>91</v>
      </c>
      <c r="D752" t="s">
        <v>92</v>
      </c>
      <c r="E752" t="s">
        <v>176</v>
      </c>
      <c r="F752">
        <v>4</v>
      </c>
      <c r="G752">
        <v>7</v>
      </c>
      <c r="H752">
        <v>1910</v>
      </c>
      <c r="I752">
        <v>2004</v>
      </c>
      <c r="J752" t="s">
        <v>98</v>
      </c>
      <c r="K752" t="s">
        <v>139</v>
      </c>
      <c r="L752">
        <v>576</v>
      </c>
      <c r="M752" t="s">
        <v>119</v>
      </c>
      <c r="N752" t="s">
        <v>98</v>
      </c>
      <c r="O752">
        <v>0</v>
      </c>
      <c r="P752" t="s">
        <v>167</v>
      </c>
      <c r="Q752" t="s">
        <v>111</v>
      </c>
      <c r="R752">
        <v>96500</v>
      </c>
    </row>
    <row r="753" spans="1:18">
      <c r="A753">
        <v>7750</v>
      </c>
      <c r="B753" t="s">
        <v>121</v>
      </c>
      <c r="C753" t="s">
        <v>225</v>
      </c>
      <c r="D753" t="s">
        <v>92</v>
      </c>
      <c r="E753" t="s">
        <v>122</v>
      </c>
      <c r="F753">
        <v>7</v>
      </c>
      <c r="G753">
        <v>5</v>
      </c>
      <c r="H753">
        <v>2003</v>
      </c>
      <c r="I753">
        <v>2003</v>
      </c>
      <c r="J753" t="s">
        <v>119</v>
      </c>
      <c r="K753" t="s">
        <v>98</v>
      </c>
      <c r="L753">
        <v>660</v>
      </c>
      <c r="M753" t="s">
        <v>126</v>
      </c>
      <c r="N753" t="s">
        <v>119</v>
      </c>
      <c r="O753">
        <v>400</v>
      </c>
      <c r="P753" t="s">
        <v>104</v>
      </c>
      <c r="Q753" t="s">
        <v>111</v>
      </c>
      <c r="R753">
        <v>162000</v>
      </c>
    </row>
    <row r="754" spans="1:18">
      <c r="A754">
        <v>9236</v>
      </c>
      <c r="B754" t="s">
        <v>209</v>
      </c>
      <c r="C754" t="s">
        <v>91</v>
      </c>
      <c r="D754" t="s">
        <v>92</v>
      </c>
      <c r="E754" t="s">
        <v>93</v>
      </c>
      <c r="F754">
        <v>6</v>
      </c>
      <c r="G754">
        <v>5</v>
      </c>
      <c r="H754">
        <v>1997</v>
      </c>
      <c r="I754">
        <v>1997</v>
      </c>
      <c r="J754" t="s">
        <v>119</v>
      </c>
      <c r="K754" t="s">
        <v>98</v>
      </c>
      <c r="L754">
        <v>1479</v>
      </c>
      <c r="M754" t="s">
        <v>126</v>
      </c>
      <c r="N754" t="s">
        <v>119</v>
      </c>
      <c r="O754">
        <v>576</v>
      </c>
      <c r="P754" t="s">
        <v>104</v>
      </c>
      <c r="Q754" t="s">
        <v>111</v>
      </c>
      <c r="R754">
        <v>217000</v>
      </c>
    </row>
    <row r="755" spans="1:18">
      <c r="A755">
        <v>10240</v>
      </c>
      <c r="B755" t="s">
        <v>147</v>
      </c>
      <c r="C755" t="s">
        <v>91</v>
      </c>
      <c r="D755" t="s">
        <v>92</v>
      </c>
      <c r="E755" t="s">
        <v>122</v>
      </c>
      <c r="F755">
        <v>8</v>
      </c>
      <c r="G755">
        <v>5</v>
      </c>
      <c r="H755">
        <v>2005</v>
      </c>
      <c r="I755">
        <v>2005</v>
      </c>
      <c r="J755" t="s">
        <v>119</v>
      </c>
      <c r="K755" t="s">
        <v>98</v>
      </c>
      <c r="L755">
        <v>1030</v>
      </c>
      <c r="M755" t="s">
        <v>119</v>
      </c>
      <c r="N755" t="s">
        <v>126</v>
      </c>
      <c r="O755">
        <v>878</v>
      </c>
      <c r="P755" t="s">
        <v>104</v>
      </c>
      <c r="Q755" t="s">
        <v>111</v>
      </c>
      <c r="R755">
        <v>275500</v>
      </c>
    </row>
    <row r="756" spans="1:18">
      <c r="A756">
        <v>7930</v>
      </c>
      <c r="B756" t="s">
        <v>89</v>
      </c>
      <c r="C756" t="s">
        <v>91</v>
      </c>
      <c r="D756" t="s">
        <v>92</v>
      </c>
      <c r="E756" t="s">
        <v>93</v>
      </c>
      <c r="F756">
        <v>6</v>
      </c>
      <c r="G756">
        <v>8</v>
      </c>
      <c r="H756">
        <v>1969</v>
      </c>
      <c r="I756">
        <v>2005</v>
      </c>
      <c r="J756" t="s">
        <v>98</v>
      </c>
      <c r="K756" t="s">
        <v>98</v>
      </c>
      <c r="L756">
        <v>1026</v>
      </c>
      <c r="M756" t="s">
        <v>119</v>
      </c>
      <c r="N756" t="s">
        <v>119</v>
      </c>
      <c r="O756">
        <v>440</v>
      </c>
      <c r="P756" t="s">
        <v>104</v>
      </c>
      <c r="Q756" t="s">
        <v>111</v>
      </c>
      <c r="R756">
        <v>156000</v>
      </c>
    </row>
    <row r="757" spans="1:18">
      <c r="A757">
        <v>3230</v>
      </c>
      <c r="B757" t="s">
        <v>163</v>
      </c>
      <c r="C757" t="s">
        <v>91</v>
      </c>
      <c r="D757" t="s">
        <v>129</v>
      </c>
      <c r="E757" t="s">
        <v>122</v>
      </c>
      <c r="F757">
        <v>6</v>
      </c>
      <c r="G757">
        <v>5</v>
      </c>
      <c r="H757">
        <v>1999</v>
      </c>
      <c r="I757">
        <v>1999</v>
      </c>
      <c r="J757" t="s">
        <v>119</v>
      </c>
      <c r="K757" t="s">
        <v>98</v>
      </c>
      <c r="L757">
        <v>729</v>
      </c>
      <c r="M757" t="s">
        <v>119</v>
      </c>
      <c r="N757" t="s">
        <v>98</v>
      </c>
      <c r="O757">
        <v>440</v>
      </c>
      <c r="P757" t="s">
        <v>104</v>
      </c>
      <c r="Q757" t="s">
        <v>111</v>
      </c>
      <c r="R757">
        <v>172500</v>
      </c>
    </row>
    <row r="758" spans="1:18">
      <c r="A758">
        <v>10769</v>
      </c>
      <c r="B758" t="s">
        <v>209</v>
      </c>
      <c r="C758" t="s">
        <v>91</v>
      </c>
      <c r="D758" t="s">
        <v>92</v>
      </c>
      <c r="E758" t="s">
        <v>122</v>
      </c>
      <c r="F758">
        <v>8</v>
      </c>
      <c r="G758">
        <v>5</v>
      </c>
      <c r="H758">
        <v>2007</v>
      </c>
      <c r="I758">
        <v>2007</v>
      </c>
      <c r="J758" t="s">
        <v>119</v>
      </c>
      <c r="K758" t="s">
        <v>98</v>
      </c>
      <c r="L758">
        <v>866</v>
      </c>
      <c r="M758" t="s">
        <v>126</v>
      </c>
      <c r="N758" t="s">
        <v>119</v>
      </c>
      <c r="O758">
        <v>578</v>
      </c>
      <c r="P758" t="s">
        <v>104</v>
      </c>
      <c r="Q758" t="s">
        <v>111</v>
      </c>
      <c r="R758">
        <v>212000</v>
      </c>
    </row>
    <row r="759" spans="1:18">
      <c r="A759">
        <v>11616</v>
      </c>
      <c r="B759" t="s">
        <v>169</v>
      </c>
      <c r="C759" t="s">
        <v>91</v>
      </c>
      <c r="D759" t="s">
        <v>92</v>
      </c>
      <c r="E759" t="s">
        <v>122</v>
      </c>
      <c r="F759">
        <v>6</v>
      </c>
      <c r="G759">
        <v>5</v>
      </c>
      <c r="H759">
        <v>1978</v>
      </c>
      <c r="I759">
        <v>1978</v>
      </c>
      <c r="J759" t="s">
        <v>98</v>
      </c>
      <c r="K759" t="s">
        <v>98</v>
      </c>
      <c r="L759">
        <v>672</v>
      </c>
      <c r="M759" t="s">
        <v>98</v>
      </c>
      <c r="N759" t="s">
        <v>98</v>
      </c>
      <c r="O759">
        <v>440</v>
      </c>
      <c r="P759" t="s">
        <v>104</v>
      </c>
      <c r="Q759" t="s">
        <v>172</v>
      </c>
      <c r="R759">
        <v>158900</v>
      </c>
    </row>
    <row r="760" spans="1:18">
      <c r="A760">
        <v>2280</v>
      </c>
      <c r="B760" t="s">
        <v>163</v>
      </c>
      <c r="C760" t="s">
        <v>91</v>
      </c>
      <c r="D760" t="s">
        <v>142</v>
      </c>
      <c r="E760" t="s">
        <v>122</v>
      </c>
      <c r="F760">
        <v>7</v>
      </c>
      <c r="G760">
        <v>5</v>
      </c>
      <c r="H760">
        <v>1999</v>
      </c>
      <c r="I760">
        <v>1999</v>
      </c>
      <c r="J760" t="s">
        <v>119</v>
      </c>
      <c r="K760" t="s">
        <v>98</v>
      </c>
      <c r="L760">
        <v>744</v>
      </c>
      <c r="M760" t="s">
        <v>119</v>
      </c>
      <c r="N760" t="s">
        <v>98</v>
      </c>
      <c r="O760">
        <v>440</v>
      </c>
      <c r="P760" t="s">
        <v>104</v>
      </c>
      <c r="Q760" t="s">
        <v>111</v>
      </c>
      <c r="R760">
        <v>179400</v>
      </c>
    </row>
    <row r="761" spans="1:18">
      <c r="A761">
        <v>12257</v>
      </c>
      <c r="B761" t="s">
        <v>162</v>
      </c>
      <c r="C761" t="s">
        <v>91</v>
      </c>
      <c r="D761" t="s">
        <v>92</v>
      </c>
      <c r="E761" t="s">
        <v>122</v>
      </c>
      <c r="F761">
        <v>8</v>
      </c>
      <c r="G761">
        <v>5</v>
      </c>
      <c r="H761">
        <v>1995</v>
      </c>
      <c r="I761">
        <v>1995</v>
      </c>
      <c r="J761" t="s">
        <v>119</v>
      </c>
      <c r="K761" t="s">
        <v>98</v>
      </c>
      <c r="L761">
        <v>1318</v>
      </c>
      <c r="M761" t="s">
        <v>126</v>
      </c>
      <c r="N761" t="s">
        <v>119</v>
      </c>
      <c r="O761">
        <v>752</v>
      </c>
      <c r="P761" t="s">
        <v>104</v>
      </c>
      <c r="Q761" t="s">
        <v>111</v>
      </c>
      <c r="R761">
        <v>290000</v>
      </c>
    </row>
    <row r="762" spans="1:18">
      <c r="A762">
        <v>9100</v>
      </c>
      <c r="B762" t="s">
        <v>89</v>
      </c>
      <c r="C762" t="s">
        <v>91</v>
      </c>
      <c r="D762" t="s">
        <v>92</v>
      </c>
      <c r="E762" t="s">
        <v>93</v>
      </c>
      <c r="F762">
        <v>6</v>
      </c>
      <c r="G762">
        <v>6</v>
      </c>
      <c r="H762">
        <v>1959</v>
      </c>
      <c r="I762">
        <v>1959</v>
      </c>
      <c r="J762" t="s">
        <v>98</v>
      </c>
      <c r="K762" t="s">
        <v>98</v>
      </c>
      <c r="L762">
        <v>864</v>
      </c>
      <c r="M762" t="s">
        <v>126</v>
      </c>
      <c r="N762" t="s">
        <v>98</v>
      </c>
      <c r="O762">
        <v>300</v>
      </c>
      <c r="P762" t="s">
        <v>104</v>
      </c>
      <c r="Q762" t="s">
        <v>111</v>
      </c>
      <c r="R762">
        <v>127500</v>
      </c>
    </row>
    <row r="763" spans="1:18">
      <c r="A763">
        <v>6911</v>
      </c>
      <c r="B763" t="s">
        <v>197</v>
      </c>
      <c r="C763" t="s">
        <v>90</v>
      </c>
      <c r="D763" t="s">
        <v>92</v>
      </c>
      <c r="E763" t="s">
        <v>93</v>
      </c>
      <c r="F763">
        <v>5</v>
      </c>
      <c r="G763">
        <v>5</v>
      </c>
      <c r="H763">
        <v>1924</v>
      </c>
      <c r="I763">
        <v>1950</v>
      </c>
      <c r="J763" t="s">
        <v>98</v>
      </c>
      <c r="K763" t="s">
        <v>98</v>
      </c>
      <c r="L763">
        <v>1145</v>
      </c>
      <c r="M763" t="s">
        <v>98</v>
      </c>
      <c r="N763" t="s">
        <v>139</v>
      </c>
      <c r="O763">
        <v>440</v>
      </c>
      <c r="P763" t="s">
        <v>104</v>
      </c>
      <c r="Q763" t="s">
        <v>111</v>
      </c>
      <c r="R763">
        <v>100000</v>
      </c>
    </row>
    <row r="764" spans="1:18">
      <c r="A764">
        <v>8640</v>
      </c>
      <c r="B764" t="s">
        <v>163</v>
      </c>
      <c r="C764" t="s">
        <v>91</v>
      </c>
      <c r="D764" t="s">
        <v>92</v>
      </c>
      <c r="E764" t="s">
        <v>122</v>
      </c>
      <c r="F764">
        <v>7</v>
      </c>
      <c r="G764">
        <v>5</v>
      </c>
      <c r="H764">
        <v>2009</v>
      </c>
      <c r="I764">
        <v>2009</v>
      </c>
      <c r="J764" t="s">
        <v>119</v>
      </c>
      <c r="K764" t="s">
        <v>98</v>
      </c>
      <c r="L764">
        <v>756</v>
      </c>
      <c r="M764" t="s">
        <v>126</v>
      </c>
      <c r="N764" t="s">
        <v>119</v>
      </c>
      <c r="O764">
        <v>614</v>
      </c>
      <c r="P764" t="s">
        <v>104</v>
      </c>
      <c r="Q764" t="s">
        <v>111</v>
      </c>
      <c r="R764">
        <v>215200</v>
      </c>
    </row>
    <row r="765" spans="1:18">
      <c r="A765">
        <v>9430</v>
      </c>
      <c r="B765" t="s">
        <v>162</v>
      </c>
      <c r="C765" t="s">
        <v>91</v>
      </c>
      <c r="D765" t="s">
        <v>92</v>
      </c>
      <c r="E765" t="s">
        <v>122</v>
      </c>
      <c r="F765">
        <v>8</v>
      </c>
      <c r="G765">
        <v>5</v>
      </c>
      <c r="H765">
        <v>1999</v>
      </c>
      <c r="I765">
        <v>1999</v>
      </c>
      <c r="J765" t="s">
        <v>119</v>
      </c>
      <c r="K765" t="s">
        <v>98</v>
      </c>
      <c r="L765">
        <v>1252</v>
      </c>
      <c r="M765" t="s">
        <v>126</v>
      </c>
      <c r="N765" t="s">
        <v>119</v>
      </c>
      <c r="O765">
        <v>856</v>
      </c>
      <c r="P765" t="s">
        <v>104</v>
      </c>
      <c r="Q765" t="s">
        <v>111</v>
      </c>
      <c r="R765">
        <v>337000</v>
      </c>
    </row>
    <row r="766" spans="1:18">
      <c r="A766">
        <v>9549</v>
      </c>
      <c r="B766" t="s">
        <v>227</v>
      </c>
      <c r="C766" t="s">
        <v>91</v>
      </c>
      <c r="D766" t="s">
        <v>129</v>
      </c>
      <c r="E766" t="s">
        <v>93</v>
      </c>
      <c r="F766">
        <v>8</v>
      </c>
      <c r="G766">
        <v>5</v>
      </c>
      <c r="H766">
        <v>1995</v>
      </c>
      <c r="I766">
        <v>1996</v>
      </c>
      <c r="J766" t="s">
        <v>119</v>
      </c>
      <c r="K766" t="s">
        <v>119</v>
      </c>
      <c r="L766">
        <v>1494</v>
      </c>
      <c r="M766" t="s">
        <v>126</v>
      </c>
      <c r="N766" t="s">
        <v>126</v>
      </c>
      <c r="O766">
        <v>481</v>
      </c>
      <c r="P766" t="s">
        <v>104</v>
      </c>
      <c r="Q766" t="s">
        <v>111</v>
      </c>
      <c r="R766">
        <v>270000</v>
      </c>
    </row>
    <row r="767" spans="1:18">
      <c r="A767">
        <v>14587</v>
      </c>
      <c r="B767" t="s">
        <v>163</v>
      </c>
      <c r="C767" t="s">
        <v>91</v>
      </c>
      <c r="D767" t="s">
        <v>92</v>
      </c>
      <c r="E767" t="s">
        <v>93</v>
      </c>
      <c r="F767">
        <v>9</v>
      </c>
      <c r="G767">
        <v>5</v>
      </c>
      <c r="H767">
        <v>2008</v>
      </c>
      <c r="I767">
        <v>2008</v>
      </c>
      <c r="J767" t="s">
        <v>119</v>
      </c>
      <c r="K767" t="s">
        <v>98</v>
      </c>
      <c r="L767">
        <v>1498</v>
      </c>
      <c r="M767" t="s">
        <v>126</v>
      </c>
      <c r="N767" t="s">
        <v>126</v>
      </c>
      <c r="O767">
        <v>592</v>
      </c>
      <c r="P767" t="s">
        <v>104</v>
      </c>
      <c r="Q767" t="s">
        <v>150</v>
      </c>
      <c r="R767">
        <v>264132</v>
      </c>
    </row>
    <row r="768" spans="1:18">
      <c r="A768">
        <v>10421</v>
      </c>
      <c r="B768" t="s">
        <v>175</v>
      </c>
      <c r="C768" t="s">
        <v>91</v>
      </c>
      <c r="D768" t="s">
        <v>92</v>
      </c>
      <c r="E768" t="s">
        <v>122</v>
      </c>
      <c r="F768">
        <v>7</v>
      </c>
      <c r="G768">
        <v>5</v>
      </c>
      <c r="H768">
        <v>1988</v>
      </c>
      <c r="I768">
        <v>1988</v>
      </c>
      <c r="J768" t="s">
        <v>119</v>
      </c>
      <c r="K768" t="s">
        <v>98</v>
      </c>
      <c r="L768">
        <v>980</v>
      </c>
      <c r="M768" t="s">
        <v>98</v>
      </c>
      <c r="N768" t="s">
        <v>98</v>
      </c>
      <c r="O768">
        <v>496</v>
      </c>
      <c r="P768" t="s">
        <v>104</v>
      </c>
      <c r="Q768" t="s">
        <v>111</v>
      </c>
      <c r="R768">
        <v>196500</v>
      </c>
    </row>
    <row r="769" spans="1:18">
      <c r="A769">
        <v>12508</v>
      </c>
      <c r="B769" t="s">
        <v>217</v>
      </c>
      <c r="C769" t="s">
        <v>91</v>
      </c>
      <c r="D769" t="s">
        <v>92</v>
      </c>
      <c r="E769" t="s">
        <v>176</v>
      </c>
      <c r="F769">
        <v>6</v>
      </c>
      <c r="G769">
        <v>7</v>
      </c>
      <c r="H769">
        <v>1940</v>
      </c>
      <c r="I769">
        <v>1985</v>
      </c>
      <c r="J769" t="s">
        <v>119</v>
      </c>
      <c r="K769" t="s">
        <v>98</v>
      </c>
      <c r="L769">
        <v>983</v>
      </c>
      <c r="M769" t="s">
        <v>126</v>
      </c>
      <c r="N769" t="s">
        <v>98</v>
      </c>
      <c r="O769">
        <v>423</v>
      </c>
      <c r="P769" t="s">
        <v>104</v>
      </c>
      <c r="Q769" t="s">
        <v>111</v>
      </c>
      <c r="R769">
        <v>160000</v>
      </c>
    </row>
    <row r="770" spans="1:18">
      <c r="A770">
        <v>9100</v>
      </c>
      <c r="B770" t="s">
        <v>209</v>
      </c>
      <c r="C770" t="s">
        <v>91</v>
      </c>
      <c r="D770" t="s">
        <v>92</v>
      </c>
      <c r="E770" t="s">
        <v>93</v>
      </c>
      <c r="F770">
        <v>7</v>
      </c>
      <c r="G770">
        <v>5</v>
      </c>
      <c r="H770">
        <v>2004</v>
      </c>
      <c r="I770">
        <v>2005</v>
      </c>
      <c r="J770" t="s">
        <v>119</v>
      </c>
      <c r="K770" t="s">
        <v>98</v>
      </c>
      <c r="L770">
        <v>1860</v>
      </c>
      <c r="M770" t="s">
        <v>126</v>
      </c>
      <c r="N770" t="s">
        <v>119</v>
      </c>
      <c r="O770">
        <v>484</v>
      </c>
      <c r="P770" t="s">
        <v>104</v>
      </c>
      <c r="Q770" t="s">
        <v>111</v>
      </c>
      <c r="R770">
        <v>216837</v>
      </c>
    </row>
    <row r="771" spans="1:18">
      <c r="A771">
        <v>53504</v>
      </c>
      <c r="B771" t="s">
        <v>128</v>
      </c>
      <c r="C771" t="s">
        <v>91</v>
      </c>
      <c r="D771" t="s">
        <v>92</v>
      </c>
      <c r="E771" t="s">
        <v>122</v>
      </c>
      <c r="F771">
        <v>8</v>
      </c>
      <c r="G771">
        <v>5</v>
      </c>
      <c r="H771">
        <v>2003</v>
      </c>
      <c r="I771">
        <v>2003</v>
      </c>
      <c r="J771" t="s">
        <v>119</v>
      </c>
      <c r="K771" t="s">
        <v>98</v>
      </c>
      <c r="L771">
        <v>1650</v>
      </c>
      <c r="M771" t="s">
        <v>126</v>
      </c>
      <c r="N771" t="s">
        <v>126</v>
      </c>
      <c r="O771">
        <v>841</v>
      </c>
      <c r="P771" t="s">
        <v>104</v>
      </c>
      <c r="Q771" t="s">
        <v>111</v>
      </c>
      <c r="R771">
        <v>538000</v>
      </c>
    </row>
    <row r="772" spans="1:18">
      <c r="A772">
        <v>7252</v>
      </c>
      <c r="B772" t="s">
        <v>169</v>
      </c>
      <c r="C772" t="s">
        <v>91</v>
      </c>
      <c r="D772" t="s">
        <v>92</v>
      </c>
      <c r="E772" t="s">
        <v>183</v>
      </c>
      <c r="F772">
        <v>5</v>
      </c>
      <c r="G772">
        <v>5</v>
      </c>
      <c r="H772">
        <v>1982</v>
      </c>
      <c r="I772">
        <v>1982</v>
      </c>
      <c r="J772" t="s">
        <v>119</v>
      </c>
      <c r="K772" t="s">
        <v>98</v>
      </c>
      <c r="L772">
        <v>858</v>
      </c>
      <c r="M772" t="s">
        <v>98</v>
      </c>
      <c r="N772" t="s">
        <v>98</v>
      </c>
      <c r="O772">
        <v>576</v>
      </c>
      <c r="P772" t="s">
        <v>104</v>
      </c>
      <c r="Q772" t="s">
        <v>111</v>
      </c>
      <c r="R772">
        <v>134900</v>
      </c>
    </row>
    <row r="773" spans="1:18">
      <c r="A773">
        <v>8877</v>
      </c>
      <c r="B773" t="s">
        <v>206</v>
      </c>
      <c r="C773" t="s">
        <v>91</v>
      </c>
      <c r="D773" t="s">
        <v>92</v>
      </c>
      <c r="E773" t="s">
        <v>93</v>
      </c>
      <c r="F773">
        <v>4</v>
      </c>
      <c r="G773">
        <v>5</v>
      </c>
      <c r="H773">
        <v>1951</v>
      </c>
      <c r="I773">
        <v>1951</v>
      </c>
      <c r="J773" t="s">
        <v>139</v>
      </c>
      <c r="K773" t="s">
        <v>139</v>
      </c>
      <c r="L773">
        <v>836</v>
      </c>
      <c r="M773" t="s">
        <v>98</v>
      </c>
      <c r="N773" t="s">
        <v>98</v>
      </c>
      <c r="O773">
        <v>396</v>
      </c>
      <c r="P773" t="s">
        <v>104</v>
      </c>
      <c r="Q773" t="s">
        <v>111</v>
      </c>
      <c r="R773">
        <v>102000</v>
      </c>
    </row>
    <row r="774" spans="1:18">
      <c r="A774">
        <v>7819</v>
      </c>
      <c r="B774" t="s">
        <v>206</v>
      </c>
      <c r="C774" t="s">
        <v>91</v>
      </c>
      <c r="D774" t="s">
        <v>92</v>
      </c>
      <c r="E774" t="s">
        <v>158</v>
      </c>
      <c r="F774">
        <v>6</v>
      </c>
      <c r="G774">
        <v>5</v>
      </c>
      <c r="H774">
        <v>1976</v>
      </c>
      <c r="I774">
        <v>1976</v>
      </c>
      <c r="J774" t="s">
        <v>98</v>
      </c>
      <c r="K774" t="s">
        <v>98</v>
      </c>
      <c r="L774">
        <v>1029</v>
      </c>
      <c r="M774" t="s">
        <v>98</v>
      </c>
      <c r="N774" t="s">
        <v>98</v>
      </c>
      <c r="O774">
        <v>672</v>
      </c>
      <c r="P774" t="s">
        <v>104</v>
      </c>
      <c r="Q774" t="s">
        <v>172</v>
      </c>
      <c r="R774">
        <v>107000</v>
      </c>
    </row>
    <row r="775" spans="1:18">
      <c r="A775">
        <v>10150</v>
      </c>
      <c r="B775" t="s">
        <v>89</v>
      </c>
      <c r="C775" t="s">
        <v>90</v>
      </c>
      <c r="D775" t="s">
        <v>92</v>
      </c>
      <c r="E775" t="s">
        <v>93</v>
      </c>
      <c r="F775">
        <v>5</v>
      </c>
      <c r="G775">
        <v>5</v>
      </c>
      <c r="H775">
        <v>1958</v>
      </c>
      <c r="I775">
        <v>1958</v>
      </c>
      <c r="J775" t="s">
        <v>98</v>
      </c>
      <c r="K775" t="s">
        <v>98</v>
      </c>
      <c r="L775">
        <v>912</v>
      </c>
      <c r="M775" t="s">
        <v>126</v>
      </c>
      <c r="N775" t="s">
        <v>98</v>
      </c>
      <c r="O775">
        <v>275</v>
      </c>
      <c r="P775" t="s">
        <v>104</v>
      </c>
      <c r="Q775" t="s">
        <v>111</v>
      </c>
      <c r="R775">
        <v>114500</v>
      </c>
    </row>
    <row r="776" spans="1:18">
      <c r="A776">
        <v>14226</v>
      </c>
      <c r="B776" t="s">
        <v>147</v>
      </c>
      <c r="C776" t="s">
        <v>91</v>
      </c>
      <c r="D776" t="s">
        <v>92</v>
      </c>
      <c r="E776" t="s">
        <v>93</v>
      </c>
      <c r="F776">
        <v>8</v>
      </c>
      <c r="G776">
        <v>5</v>
      </c>
      <c r="H776">
        <v>2006</v>
      </c>
      <c r="I776">
        <v>2006</v>
      </c>
      <c r="J776" t="s">
        <v>119</v>
      </c>
      <c r="K776" t="s">
        <v>98</v>
      </c>
      <c r="L776">
        <v>1935</v>
      </c>
      <c r="M776" t="s">
        <v>119</v>
      </c>
      <c r="N776" t="s">
        <v>119</v>
      </c>
      <c r="O776">
        <v>895</v>
      </c>
      <c r="P776" t="s">
        <v>104</v>
      </c>
      <c r="Q776" t="s">
        <v>150</v>
      </c>
      <c r="R776">
        <v>395000</v>
      </c>
    </row>
    <row r="777" spans="1:18">
      <c r="A777">
        <v>4500</v>
      </c>
      <c r="B777" t="s">
        <v>217</v>
      </c>
      <c r="C777" t="s">
        <v>91</v>
      </c>
      <c r="D777" t="s">
        <v>129</v>
      </c>
      <c r="E777" t="s">
        <v>93</v>
      </c>
      <c r="F777">
        <v>6</v>
      </c>
      <c r="G777">
        <v>5</v>
      </c>
      <c r="H777">
        <v>1998</v>
      </c>
      <c r="I777">
        <v>1998</v>
      </c>
      <c r="J777" t="s">
        <v>126</v>
      </c>
      <c r="K777" t="s">
        <v>98</v>
      </c>
      <c r="L777">
        <v>1204</v>
      </c>
      <c r="M777" t="s">
        <v>126</v>
      </c>
      <c r="N777" t="s">
        <v>98</v>
      </c>
      <c r="O777">
        <v>412</v>
      </c>
      <c r="P777" t="s">
        <v>104</v>
      </c>
      <c r="Q777" t="s">
        <v>111</v>
      </c>
      <c r="R777">
        <v>162000</v>
      </c>
    </row>
    <row r="778" spans="1:18">
      <c r="A778">
        <v>11210</v>
      </c>
      <c r="B778" t="s">
        <v>209</v>
      </c>
      <c r="C778" t="s">
        <v>91</v>
      </c>
      <c r="D778" t="s">
        <v>92</v>
      </c>
      <c r="E778" t="s">
        <v>93</v>
      </c>
      <c r="F778">
        <v>7</v>
      </c>
      <c r="G778">
        <v>5</v>
      </c>
      <c r="H778">
        <v>2005</v>
      </c>
      <c r="I778">
        <v>2006</v>
      </c>
      <c r="J778" t="s">
        <v>119</v>
      </c>
      <c r="K778" t="s">
        <v>98</v>
      </c>
      <c r="L778">
        <v>1614</v>
      </c>
      <c r="M778" t="s">
        <v>126</v>
      </c>
      <c r="N778" t="s">
        <v>119</v>
      </c>
      <c r="O778">
        <v>865</v>
      </c>
      <c r="P778" t="s">
        <v>104</v>
      </c>
      <c r="Q778" t="s">
        <v>150</v>
      </c>
      <c r="R778">
        <v>221500</v>
      </c>
    </row>
    <row r="779" spans="1:18">
      <c r="A779">
        <v>13350</v>
      </c>
      <c r="B779" t="s">
        <v>169</v>
      </c>
      <c r="C779" t="s">
        <v>91</v>
      </c>
      <c r="D779" t="s">
        <v>92</v>
      </c>
      <c r="E779" t="s">
        <v>93</v>
      </c>
      <c r="F779">
        <v>5</v>
      </c>
      <c r="G779">
        <v>5</v>
      </c>
      <c r="H779">
        <v>1974</v>
      </c>
      <c r="I779">
        <v>1974</v>
      </c>
      <c r="J779" t="s">
        <v>98</v>
      </c>
      <c r="K779" t="s">
        <v>98</v>
      </c>
      <c r="L779">
        <v>864</v>
      </c>
      <c r="M779" t="s">
        <v>98</v>
      </c>
      <c r="N779" t="s">
        <v>98</v>
      </c>
      <c r="O779">
        <v>440</v>
      </c>
      <c r="P779" t="s">
        <v>104</v>
      </c>
      <c r="Q779" t="s">
        <v>111</v>
      </c>
      <c r="R779">
        <v>142500</v>
      </c>
    </row>
    <row r="780" spans="1:18">
      <c r="A780">
        <v>8400</v>
      </c>
      <c r="B780" t="s">
        <v>165</v>
      </c>
      <c r="C780" t="s">
        <v>90</v>
      </c>
      <c r="D780" t="s">
        <v>179</v>
      </c>
      <c r="E780" t="s">
        <v>93</v>
      </c>
      <c r="F780">
        <v>5</v>
      </c>
      <c r="G780">
        <v>5</v>
      </c>
      <c r="H780">
        <v>1977</v>
      </c>
      <c r="I780">
        <v>1977</v>
      </c>
      <c r="J780" t="s">
        <v>83</v>
      </c>
      <c r="K780" t="s">
        <v>83</v>
      </c>
      <c r="L780">
        <v>0</v>
      </c>
      <c r="M780" t="s">
        <v>98</v>
      </c>
      <c r="N780" t="s">
        <v>98</v>
      </c>
      <c r="O780">
        <v>630</v>
      </c>
      <c r="P780" t="s">
        <v>104</v>
      </c>
      <c r="Q780" t="s">
        <v>111</v>
      </c>
      <c r="R780">
        <v>144000</v>
      </c>
    </row>
    <row r="781" spans="1:18">
      <c r="A781">
        <v>10530</v>
      </c>
      <c r="B781" t="s">
        <v>217</v>
      </c>
      <c r="C781" t="s">
        <v>91</v>
      </c>
      <c r="D781" t="s">
        <v>179</v>
      </c>
      <c r="E781" t="s">
        <v>183</v>
      </c>
      <c r="F781">
        <v>6</v>
      </c>
      <c r="G781">
        <v>5</v>
      </c>
      <c r="H781">
        <v>1977</v>
      </c>
      <c r="I781">
        <v>1977</v>
      </c>
      <c r="J781" t="s">
        <v>119</v>
      </c>
      <c r="K781" t="s">
        <v>98</v>
      </c>
      <c r="L781">
        <v>975</v>
      </c>
      <c r="M781" t="s">
        <v>98</v>
      </c>
      <c r="N781" t="s">
        <v>98</v>
      </c>
      <c r="O781">
        <v>504</v>
      </c>
      <c r="P781" t="s">
        <v>104</v>
      </c>
      <c r="Q781" t="s">
        <v>111</v>
      </c>
      <c r="R781">
        <v>135000</v>
      </c>
    </row>
    <row r="782" spans="1:18">
      <c r="A782">
        <v>7875</v>
      </c>
      <c r="B782" t="s">
        <v>121</v>
      </c>
      <c r="C782" t="s">
        <v>91</v>
      </c>
      <c r="D782" t="s">
        <v>92</v>
      </c>
      <c r="E782" t="s">
        <v>93</v>
      </c>
      <c r="F782">
        <v>7</v>
      </c>
      <c r="G782">
        <v>5</v>
      </c>
      <c r="H782">
        <v>1995</v>
      </c>
      <c r="I782">
        <v>1996</v>
      </c>
      <c r="J782" t="s">
        <v>119</v>
      </c>
      <c r="K782" t="s">
        <v>119</v>
      </c>
      <c r="L782">
        <v>1237</v>
      </c>
      <c r="M782" t="s">
        <v>119</v>
      </c>
      <c r="N782" t="s">
        <v>98</v>
      </c>
      <c r="O782">
        <v>402</v>
      </c>
      <c r="P782" t="s">
        <v>104</v>
      </c>
      <c r="Q782" t="s">
        <v>111</v>
      </c>
      <c r="R782">
        <v>176000</v>
      </c>
    </row>
    <row r="783" spans="1:18">
      <c r="A783">
        <v>7153</v>
      </c>
      <c r="B783" t="s">
        <v>165</v>
      </c>
      <c r="C783" t="s">
        <v>91</v>
      </c>
      <c r="D783" t="s">
        <v>92</v>
      </c>
      <c r="E783" t="s">
        <v>122</v>
      </c>
      <c r="F783">
        <v>6</v>
      </c>
      <c r="G783">
        <v>5</v>
      </c>
      <c r="H783">
        <v>1992</v>
      </c>
      <c r="I783">
        <v>1992</v>
      </c>
      <c r="J783" t="s">
        <v>119</v>
      </c>
      <c r="K783" t="s">
        <v>98</v>
      </c>
      <c r="L783">
        <v>761</v>
      </c>
      <c r="M783" t="s">
        <v>126</v>
      </c>
      <c r="N783" t="s">
        <v>119</v>
      </c>
      <c r="O783">
        <v>484</v>
      </c>
      <c r="P783" t="s">
        <v>104</v>
      </c>
      <c r="Q783" t="s">
        <v>111</v>
      </c>
      <c r="R783">
        <v>175900</v>
      </c>
    </row>
    <row r="784" spans="1:18">
      <c r="A784">
        <v>16285</v>
      </c>
      <c r="B784" t="s">
        <v>209</v>
      </c>
      <c r="C784" t="s">
        <v>91</v>
      </c>
      <c r="D784" t="s">
        <v>92</v>
      </c>
      <c r="E784" t="s">
        <v>93</v>
      </c>
      <c r="F784">
        <v>7</v>
      </c>
      <c r="G784">
        <v>5</v>
      </c>
      <c r="H784">
        <v>2001</v>
      </c>
      <c r="I784">
        <v>2002</v>
      </c>
      <c r="J784" t="s">
        <v>119</v>
      </c>
      <c r="K784" t="s">
        <v>98</v>
      </c>
      <c r="L784">
        <v>1413</v>
      </c>
      <c r="M784" t="s">
        <v>126</v>
      </c>
      <c r="N784" t="s">
        <v>119</v>
      </c>
      <c r="O784">
        <v>605</v>
      </c>
      <c r="P784" t="s">
        <v>104</v>
      </c>
      <c r="Q784" t="s">
        <v>111</v>
      </c>
      <c r="R784">
        <v>187100</v>
      </c>
    </row>
    <row r="785" spans="1:18">
      <c r="A785">
        <v>9101</v>
      </c>
      <c r="B785" t="s">
        <v>217</v>
      </c>
      <c r="C785" t="s">
        <v>91</v>
      </c>
      <c r="D785" t="s">
        <v>92</v>
      </c>
      <c r="E785" t="s">
        <v>183</v>
      </c>
      <c r="F785">
        <v>5</v>
      </c>
      <c r="G785">
        <v>6</v>
      </c>
      <c r="H785">
        <v>1978</v>
      </c>
      <c r="I785">
        <v>1978</v>
      </c>
      <c r="J785" t="s">
        <v>119</v>
      </c>
      <c r="K785" t="s">
        <v>98</v>
      </c>
      <c r="L785">
        <v>1097</v>
      </c>
      <c r="M785" t="s">
        <v>126</v>
      </c>
      <c r="N785" t="s">
        <v>119</v>
      </c>
      <c r="O785">
        <v>602</v>
      </c>
      <c r="P785" t="s">
        <v>104</v>
      </c>
      <c r="Q785" t="s">
        <v>111</v>
      </c>
      <c r="R785">
        <v>165500</v>
      </c>
    </row>
    <row r="786" spans="1:18">
      <c r="A786">
        <v>6300</v>
      </c>
      <c r="B786" t="s">
        <v>188</v>
      </c>
      <c r="C786" t="s">
        <v>91</v>
      </c>
      <c r="D786" t="s">
        <v>92</v>
      </c>
      <c r="E786" t="s">
        <v>198</v>
      </c>
      <c r="F786">
        <v>6</v>
      </c>
      <c r="G786">
        <v>6</v>
      </c>
      <c r="H786">
        <v>1914</v>
      </c>
      <c r="I786">
        <v>2001</v>
      </c>
      <c r="J786" t="s">
        <v>98</v>
      </c>
      <c r="K786" t="s">
        <v>98</v>
      </c>
      <c r="L786">
        <v>742</v>
      </c>
      <c r="M786" t="s">
        <v>126</v>
      </c>
      <c r="N786" t="s">
        <v>98</v>
      </c>
      <c r="O786">
        <v>0</v>
      </c>
      <c r="P786" t="s">
        <v>104</v>
      </c>
      <c r="Q786" t="s">
        <v>111</v>
      </c>
      <c r="R786">
        <v>128000</v>
      </c>
    </row>
    <row r="787" spans="1:18">
      <c r="A787">
        <v>9790</v>
      </c>
      <c r="B787" t="s">
        <v>175</v>
      </c>
      <c r="C787" t="s">
        <v>90</v>
      </c>
      <c r="D787" t="s">
        <v>92</v>
      </c>
      <c r="E787" t="s">
        <v>93</v>
      </c>
      <c r="F787">
        <v>6</v>
      </c>
      <c r="G787">
        <v>5</v>
      </c>
      <c r="H787">
        <v>1967</v>
      </c>
      <c r="I787">
        <v>1967</v>
      </c>
      <c r="J787" t="s">
        <v>98</v>
      </c>
      <c r="K787" t="s">
        <v>98</v>
      </c>
      <c r="L787">
        <v>1372</v>
      </c>
      <c r="M787" t="s">
        <v>98</v>
      </c>
      <c r="N787" t="s">
        <v>98</v>
      </c>
      <c r="O787">
        <v>457</v>
      </c>
      <c r="P787" t="s">
        <v>104</v>
      </c>
      <c r="Q787" t="s">
        <v>111</v>
      </c>
      <c r="R787">
        <v>161500</v>
      </c>
    </row>
    <row r="788" spans="1:18">
      <c r="A788">
        <v>10800</v>
      </c>
      <c r="B788" t="s">
        <v>188</v>
      </c>
      <c r="C788" t="s">
        <v>182</v>
      </c>
      <c r="D788" t="s">
        <v>92</v>
      </c>
      <c r="E788" t="s">
        <v>176</v>
      </c>
      <c r="F788">
        <v>5</v>
      </c>
      <c r="G788">
        <v>6</v>
      </c>
      <c r="H788">
        <v>1915</v>
      </c>
      <c r="I788">
        <v>1950</v>
      </c>
      <c r="J788" t="s">
        <v>139</v>
      </c>
      <c r="K788" t="s">
        <v>98</v>
      </c>
      <c r="L788">
        <v>686</v>
      </c>
      <c r="M788" t="s">
        <v>98</v>
      </c>
      <c r="N788" t="s">
        <v>98</v>
      </c>
      <c r="O788">
        <v>416</v>
      </c>
      <c r="P788" t="s">
        <v>104</v>
      </c>
      <c r="Q788" t="s">
        <v>111</v>
      </c>
      <c r="R788">
        <v>139000</v>
      </c>
    </row>
    <row r="789" spans="1:18">
      <c r="A789">
        <v>10142</v>
      </c>
      <c r="B789" t="s">
        <v>165</v>
      </c>
      <c r="C789" t="s">
        <v>91</v>
      </c>
      <c r="D789" t="s">
        <v>92</v>
      </c>
      <c r="E789" t="s">
        <v>122</v>
      </c>
      <c r="F789">
        <v>7</v>
      </c>
      <c r="G789">
        <v>5</v>
      </c>
      <c r="H789">
        <v>2004</v>
      </c>
      <c r="I789">
        <v>2004</v>
      </c>
      <c r="J789" t="s">
        <v>119</v>
      </c>
      <c r="K789" t="s">
        <v>98</v>
      </c>
      <c r="L789">
        <v>956</v>
      </c>
      <c r="M789" t="s">
        <v>126</v>
      </c>
      <c r="N789" t="s">
        <v>119</v>
      </c>
      <c r="O789">
        <v>618</v>
      </c>
      <c r="P789" t="s">
        <v>104</v>
      </c>
      <c r="Q789" t="s">
        <v>111</v>
      </c>
      <c r="R789">
        <v>233000</v>
      </c>
    </row>
    <row r="790" spans="1:18">
      <c r="A790">
        <v>6000</v>
      </c>
      <c r="B790" t="s">
        <v>188</v>
      </c>
      <c r="C790" t="s">
        <v>91</v>
      </c>
      <c r="D790" t="s">
        <v>92</v>
      </c>
      <c r="E790" t="s">
        <v>93</v>
      </c>
      <c r="F790">
        <v>4</v>
      </c>
      <c r="G790">
        <v>7</v>
      </c>
      <c r="H790">
        <v>1954</v>
      </c>
      <c r="I790">
        <v>2000</v>
      </c>
      <c r="J790" t="s">
        <v>98</v>
      </c>
      <c r="K790" t="s">
        <v>98</v>
      </c>
      <c r="L790">
        <v>901</v>
      </c>
      <c r="M790" t="s">
        <v>126</v>
      </c>
      <c r="N790" t="s">
        <v>98</v>
      </c>
      <c r="O790">
        <v>281</v>
      </c>
      <c r="P790" t="s">
        <v>104</v>
      </c>
      <c r="Q790" t="s">
        <v>111</v>
      </c>
      <c r="R790">
        <v>107900</v>
      </c>
    </row>
    <row r="791" spans="1:18">
      <c r="A791">
        <v>12205</v>
      </c>
      <c r="B791" t="s">
        <v>199</v>
      </c>
      <c r="C791" t="s">
        <v>91</v>
      </c>
      <c r="D791" t="s">
        <v>92</v>
      </c>
      <c r="E791" t="s">
        <v>122</v>
      </c>
      <c r="F791">
        <v>6</v>
      </c>
      <c r="G791">
        <v>8</v>
      </c>
      <c r="H791">
        <v>1966</v>
      </c>
      <c r="I791">
        <v>2007</v>
      </c>
      <c r="J791" t="s">
        <v>98</v>
      </c>
      <c r="K791" t="s">
        <v>139</v>
      </c>
      <c r="L791">
        <v>832</v>
      </c>
      <c r="M791" t="s">
        <v>119</v>
      </c>
      <c r="N791" t="s">
        <v>119</v>
      </c>
      <c r="O791">
        <v>444</v>
      </c>
      <c r="P791" t="s">
        <v>104</v>
      </c>
      <c r="Q791" t="s">
        <v>111</v>
      </c>
      <c r="R791">
        <v>187500</v>
      </c>
    </row>
    <row r="792" spans="1:18">
      <c r="A792">
        <v>3182</v>
      </c>
      <c r="B792" t="s">
        <v>156</v>
      </c>
      <c r="C792" t="s">
        <v>91</v>
      </c>
      <c r="D792" t="s">
        <v>129</v>
      </c>
      <c r="E792" t="s">
        <v>93</v>
      </c>
      <c r="F792">
        <v>7</v>
      </c>
      <c r="G792">
        <v>5</v>
      </c>
      <c r="H792">
        <v>2005</v>
      </c>
      <c r="I792">
        <v>2006</v>
      </c>
      <c r="J792" t="s">
        <v>119</v>
      </c>
      <c r="K792" t="s">
        <v>98</v>
      </c>
      <c r="L792">
        <v>1145</v>
      </c>
      <c r="M792" t="s">
        <v>126</v>
      </c>
      <c r="N792" t="s">
        <v>119</v>
      </c>
      <c r="O792">
        <v>397</v>
      </c>
      <c r="P792" t="s">
        <v>104</v>
      </c>
      <c r="Q792" t="s">
        <v>111</v>
      </c>
      <c r="R792">
        <v>160200</v>
      </c>
    </row>
    <row r="793" spans="1:18">
      <c r="A793">
        <v>11333</v>
      </c>
      <c r="B793" t="s">
        <v>217</v>
      </c>
      <c r="C793" t="s">
        <v>91</v>
      </c>
      <c r="D793" t="s">
        <v>92</v>
      </c>
      <c r="E793" t="s">
        <v>158</v>
      </c>
      <c r="F793">
        <v>6</v>
      </c>
      <c r="G793">
        <v>5</v>
      </c>
      <c r="H793">
        <v>1976</v>
      </c>
      <c r="I793">
        <v>1976</v>
      </c>
      <c r="J793" t="s">
        <v>119</v>
      </c>
      <c r="K793" t="s">
        <v>98</v>
      </c>
      <c r="L793">
        <v>1029</v>
      </c>
      <c r="M793" t="s">
        <v>98</v>
      </c>
      <c r="N793" t="s">
        <v>98</v>
      </c>
      <c r="O793">
        <v>539</v>
      </c>
      <c r="P793" t="s">
        <v>104</v>
      </c>
      <c r="Q793" t="s">
        <v>111</v>
      </c>
      <c r="R793">
        <v>146800</v>
      </c>
    </row>
    <row r="794" spans="1:18">
      <c r="A794">
        <v>9920</v>
      </c>
      <c r="B794" t="s">
        <v>162</v>
      </c>
      <c r="C794" t="s">
        <v>91</v>
      </c>
      <c r="D794" t="s">
        <v>92</v>
      </c>
      <c r="E794" t="s">
        <v>122</v>
      </c>
      <c r="F794">
        <v>7</v>
      </c>
      <c r="G794">
        <v>5</v>
      </c>
      <c r="H794">
        <v>1996</v>
      </c>
      <c r="I794">
        <v>1997</v>
      </c>
      <c r="J794" t="s">
        <v>119</v>
      </c>
      <c r="K794" t="s">
        <v>98</v>
      </c>
      <c r="L794">
        <v>1117</v>
      </c>
      <c r="M794" t="s">
        <v>126</v>
      </c>
      <c r="N794" t="s">
        <v>98</v>
      </c>
      <c r="O794">
        <v>455</v>
      </c>
      <c r="P794" t="s">
        <v>104</v>
      </c>
      <c r="Q794" t="s">
        <v>111</v>
      </c>
      <c r="R794">
        <v>269790</v>
      </c>
    </row>
    <row r="795" spans="1:18">
      <c r="A795">
        <v>9158</v>
      </c>
      <c r="B795" t="s">
        <v>163</v>
      </c>
      <c r="C795" t="s">
        <v>91</v>
      </c>
      <c r="D795" t="s">
        <v>92</v>
      </c>
      <c r="E795" t="s">
        <v>93</v>
      </c>
      <c r="F795">
        <v>8</v>
      </c>
      <c r="G795">
        <v>5</v>
      </c>
      <c r="H795">
        <v>2007</v>
      </c>
      <c r="I795">
        <v>2007</v>
      </c>
      <c r="J795" t="s">
        <v>119</v>
      </c>
      <c r="K795" t="s">
        <v>98</v>
      </c>
      <c r="L795">
        <v>1496</v>
      </c>
      <c r="M795" t="s">
        <v>126</v>
      </c>
      <c r="N795" t="s">
        <v>119</v>
      </c>
      <c r="O795">
        <v>474</v>
      </c>
      <c r="P795" t="s">
        <v>104</v>
      </c>
      <c r="Q795" t="s">
        <v>150</v>
      </c>
      <c r="R795">
        <v>225000</v>
      </c>
    </row>
    <row r="796" spans="1:18">
      <c r="A796">
        <v>10832</v>
      </c>
      <c r="B796" t="s">
        <v>121</v>
      </c>
      <c r="C796" t="s">
        <v>91</v>
      </c>
      <c r="D796" t="s">
        <v>92</v>
      </c>
      <c r="E796" t="s">
        <v>122</v>
      </c>
      <c r="F796">
        <v>7</v>
      </c>
      <c r="G796">
        <v>5</v>
      </c>
      <c r="H796">
        <v>1994</v>
      </c>
      <c r="I796">
        <v>1996</v>
      </c>
      <c r="J796" t="s">
        <v>119</v>
      </c>
      <c r="K796" t="s">
        <v>98</v>
      </c>
      <c r="L796">
        <v>712</v>
      </c>
      <c r="M796" t="s">
        <v>126</v>
      </c>
      <c r="N796" t="s">
        <v>119</v>
      </c>
      <c r="O796">
        <v>409</v>
      </c>
      <c r="P796" t="s">
        <v>104</v>
      </c>
      <c r="Q796" t="s">
        <v>111</v>
      </c>
      <c r="R796">
        <v>194500</v>
      </c>
    </row>
    <row r="797" spans="1:18">
      <c r="A797">
        <v>8400</v>
      </c>
      <c r="B797" t="s">
        <v>165</v>
      </c>
      <c r="C797" t="s">
        <v>91</v>
      </c>
      <c r="D797" t="s">
        <v>92</v>
      </c>
      <c r="E797" t="s">
        <v>122</v>
      </c>
      <c r="F797">
        <v>6</v>
      </c>
      <c r="G797">
        <v>6</v>
      </c>
      <c r="H797">
        <v>1980</v>
      </c>
      <c r="I797">
        <v>1981</v>
      </c>
      <c r="J797" t="s">
        <v>119</v>
      </c>
      <c r="K797" t="s">
        <v>98</v>
      </c>
      <c r="L797">
        <v>650</v>
      </c>
      <c r="M797" t="s">
        <v>98</v>
      </c>
      <c r="N797" t="s">
        <v>98</v>
      </c>
      <c r="O797">
        <v>476</v>
      </c>
      <c r="P797" t="s">
        <v>104</v>
      </c>
      <c r="Q797" t="s">
        <v>111</v>
      </c>
      <c r="R797">
        <v>171000</v>
      </c>
    </row>
    <row r="798" spans="1:18">
      <c r="A798">
        <v>8197</v>
      </c>
      <c r="B798" t="s">
        <v>169</v>
      </c>
      <c r="C798" t="s">
        <v>91</v>
      </c>
      <c r="D798" t="s">
        <v>92</v>
      </c>
      <c r="E798" t="s">
        <v>93</v>
      </c>
      <c r="F798">
        <v>6</v>
      </c>
      <c r="G798">
        <v>5</v>
      </c>
      <c r="H798">
        <v>1977</v>
      </c>
      <c r="I798">
        <v>1977</v>
      </c>
      <c r="J798" t="s">
        <v>98</v>
      </c>
      <c r="K798" t="s">
        <v>98</v>
      </c>
      <c r="L798">
        <v>660</v>
      </c>
      <c r="M798" t="s">
        <v>126</v>
      </c>
      <c r="N798" t="s">
        <v>98</v>
      </c>
      <c r="O798">
        <v>528</v>
      </c>
      <c r="P798" t="s">
        <v>104</v>
      </c>
      <c r="Q798" t="s">
        <v>111</v>
      </c>
      <c r="R798">
        <v>143500</v>
      </c>
    </row>
    <row r="799" spans="1:18">
      <c r="A799">
        <v>7677</v>
      </c>
      <c r="B799" t="s">
        <v>89</v>
      </c>
      <c r="C799" t="s">
        <v>91</v>
      </c>
      <c r="D799" t="s">
        <v>92</v>
      </c>
      <c r="E799" t="s">
        <v>93</v>
      </c>
      <c r="F799">
        <v>5</v>
      </c>
      <c r="G799">
        <v>5</v>
      </c>
      <c r="H799">
        <v>1953</v>
      </c>
      <c r="I799">
        <v>1953</v>
      </c>
      <c r="J799" t="s">
        <v>98</v>
      </c>
      <c r="K799" t="s">
        <v>98</v>
      </c>
      <c r="L799">
        <v>773</v>
      </c>
      <c r="M799" t="s">
        <v>119</v>
      </c>
      <c r="N799" t="s">
        <v>98</v>
      </c>
      <c r="O799">
        <v>240</v>
      </c>
      <c r="P799" t="s">
        <v>104</v>
      </c>
      <c r="Q799" t="s">
        <v>172</v>
      </c>
      <c r="R799">
        <v>110000</v>
      </c>
    </row>
    <row r="800" spans="1:18">
      <c r="A800">
        <v>13518</v>
      </c>
      <c r="B800" t="s">
        <v>147</v>
      </c>
      <c r="C800" t="s">
        <v>91</v>
      </c>
      <c r="D800" t="s">
        <v>92</v>
      </c>
      <c r="E800" t="s">
        <v>122</v>
      </c>
      <c r="F800">
        <v>9</v>
      </c>
      <c r="G800">
        <v>5</v>
      </c>
      <c r="H800">
        <v>2008</v>
      </c>
      <c r="I800">
        <v>2009</v>
      </c>
      <c r="J800" t="s">
        <v>126</v>
      </c>
      <c r="K800" t="s">
        <v>98</v>
      </c>
      <c r="L800">
        <v>1926</v>
      </c>
      <c r="M800" t="s">
        <v>126</v>
      </c>
      <c r="N800" t="s">
        <v>126</v>
      </c>
      <c r="O800">
        <v>820</v>
      </c>
      <c r="P800" t="s">
        <v>104</v>
      </c>
      <c r="Q800" t="s">
        <v>150</v>
      </c>
      <c r="R800">
        <v>485000</v>
      </c>
    </row>
    <row r="801" spans="1:18">
      <c r="A801">
        <v>7200</v>
      </c>
      <c r="B801" t="s">
        <v>200</v>
      </c>
      <c r="C801" t="s">
        <v>90</v>
      </c>
      <c r="D801" t="s">
        <v>92</v>
      </c>
      <c r="E801" t="s">
        <v>176</v>
      </c>
      <c r="F801">
        <v>5</v>
      </c>
      <c r="G801">
        <v>7</v>
      </c>
      <c r="H801">
        <v>1937</v>
      </c>
      <c r="I801">
        <v>1950</v>
      </c>
      <c r="J801" t="s">
        <v>119</v>
      </c>
      <c r="K801" t="s">
        <v>98</v>
      </c>
      <c r="L801">
        <v>731</v>
      </c>
      <c r="M801" t="s">
        <v>126</v>
      </c>
      <c r="N801" t="s">
        <v>119</v>
      </c>
      <c r="O801">
        <v>240</v>
      </c>
      <c r="P801" t="s">
        <v>104</v>
      </c>
      <c r="Q801" t="s">
        <v>111</v>
      </c>
      <c r="R801">
        <v>175000</v>
      </c>
    </row>
    <row r="802" spans="1:18">
      <c r="A802">
        <v>12798</v>
      </c>
      <c r="B802" t="s">
        <v>199</v>
      </c>
      <c r="C802" t="s">
        <v>90</v>
      </c>
      <c r="D802" t="s">
        <v>92</v>
      </c>
      <c r="E802" t="s">
        <v>122</v>
      </c>
      <c r="F802">
        <v>6</v>
      </c>
      <c r="G802">
        <v>5</v>
      </c>
      <c r="H802">
        <v>1997</v>
      </c>
      <c r="I802">
        <v>1997</v>
      </c>
      <c r="J802" t="s">
        <v>119</v>
      </c>
      <c r="K802" t="s">
        <v>98</v>
      </c>
      <c r="L802">
        <v>616</v>
      </c>
      <c r="M802" t="s">
        <v>119</v>
      </c>
      <c r="N802" t="s">
        <v>119</v>
      </c>
      <c r="O802">
        <v>603</v>
      </c>
      <c r="P802" t="s">
        <v>104</v>
      </c>
      <c r="Q802" t="s">
        <v>111</v>
      </c>
      <c r="R802">
        <v>200000</v>
      </c>
    </row>
    <row r="803" spans="1:18">
      <c r="A803">
        <v>4800</v>
      </c>
      <c r="B803" t="s">
        <v>214</v>
      </c>
      <c r="C803" t="s">
        <v>91</v>
      </c>
      <c r="D803" t="s">
        <v>92</v>
      </c>
      <c r="E803" t="s">
        <v>93</v>
      </c>
      <c r="F803">
        <v>4</v>
      </c>
      <c r="G803">
        <v>7</v>
      </c>
      <c r="H803">
        <v>1916</v>
      </c>
      <c r="I803">
        <v>1990</v>
      </c>
      <c r="J803" t="s">
        <v>98</v>
      </c>
      <c r="K803" t="s">
        <v>98</v>
      </c>
      <c r="L803">
        <v>1196</v>
      </c>
      <c r="M803" t="s">
        <v>126</v>
      </c>
      <c r="N803" t="s">
        <v>98</v>
      </c>
      <c r="O803">
        <v>440</v>
      </c>
      <c r="P803" t="s">
        <v>104</v>
      </c>
      <c r="Q803" t="s">
        <v>111</v>
      </c>
      <c r="R803">
        <v>109900</v>
      </c>
    </row>
    <row r="804" spans="1:18">
      <c r="A804">
        <v>8199</v>
      </c>
      <c r="B804" t="s">
        <v>209</v>
      </c>
      <c r="C804" t="s">
        <v>91</v>
      </c>
      <c r="D804" t="s">
        <v>92</v>
      </c>
      <c r="E804" t="s">
        <v>122</v>
      </c>
      <c r="F804">
        <v>7</v>
      </c>
      <c r="G804">
        <v>5</v>
      </c>
      <c r="H804">
        <v>2005</v>
      </c>
      <c r="I804">
        <v>2005</v>
      </c>
      <c r="J804" t="s">
        <v>119</v>
      </c>
      <c r="K804" t="s">
        <v>98</v>
      </c>
      <c r="L804">
        <v>728</v>
      </c>
      <c r="M804" t="s">
        <v>126</v>
      </c>
      <c r="N804" t="s">
        <v>119</v>
      </c>
      <c r="O804">
        <v>410</v>
      </c>
      <c r="P804" t="s">
        <v>104</v>
      </c>
      <c r="Q804" t="s">
        <v>111</v>
      </c>
      <c r="R804">
        <v>189000</v>
      </c>
    </row>
    <row r="805" spans="1:18">
      <c r="A805">
        <v>13891</v>
      </c>
      <c r="B805" t="s">
        <v>147</v>
      </c>
      <c r="C805" t="s">
        <v>91</v>
      </c>
      <c r="D805" t="s">
        <v>92</v>
      </c>
      <c r="E805" t="s">
        <v>122</v>
      </c>
      <c r="F805">
        <v>9</v>
      </c>
      <c r="G805">
        <v>5</v>
      </c>
      <c r="H805">
        <v>2008</v>
      </c>
      <c r="I805">
        <v>2009</v>
      </c>
      <c r="J805" t="s">
        <v>126</v>
      </c>
      <c r="K805" t="s">
        <v>98</v>
      </c>
      <c r="L805">
        <v>1734</v>
      </c>
      <c r="M805" t="s">
        <v>126</v>
      </c>
      <c r="N805" t="s">
        <v>126</v>
      </c>
      <c r="O805">
        <v>1020</v>
      </c>
      <c r="P805" t="s">
        <v>104</v>
      </c>
      <c r="Q805" t="s">
        <v>150</v>
      </c>
      <c r="R805">
        <v>582933</v>
      </c>
    </row>
    <row r="806" spans="1:18">
      <c r="A806">
        <v>9000</v>
      </c>
      <c r="B806" t="s">
        <v>89</v>
      </c>
      <c r="C806" t="s">
        <v>91</v>
      </c>
      <c r="D806" t="s">
        <v>92</v>
      </c>
      <c r="E806" t="s">
        <v>93</v>
      </c>
      <c r="F806">
        <v>5</v>
      </c>
      <c r="G806">
        <v>5</v>
      </c>
      <c r="H806">
        <v>1954</v>
      </c>
      <c r="I806">
        <v>1954</v>
      </c>
      <c r="J806" t="s">
        <v>98</v>
      </c>
      <c r="K806" t="s">
        <v>98</v>
      </c>
      <c r="L806">
        <v>936</v>
      </c>
      <c r="M806" t="s">
        <v>98</v>
      </c>
      <c r="N806" t="s">
        <v>98</v>
      </c>
      <c r="O806">
        <v>286</v>
      </c>
      <c r="P806" t="s">
        <v>104</v>
      </c>
      <c r="Q806" t="s">
        <v>178</v>
      </c>
      <c r="R806">
        <v>118000</v>
      </c>
    </row>
    <row r="807" spans="1:18">
      <c r="A807">
        <v>12274</v>
      </c>
      <c r="B807" t="s">
        <v>163</v>
      </c>
      <c r="C807" t="s">
        <v>91</v>
      </c>
      <c r="D807" t="s">
        <v>92</v>
      </c>
      <c r="E807" t="s">
        <v>93</v>
      </c>
      <c r="F807">
        <v>7</v>
      </c>
      <c r="G807">
        <v>5</v>
      </c>
      <c r="H807">
        <v>2008</v>
      </c>
      <c r="I807">
        <v>2008</v>
      </c>
      <c r="J807" t="s">
        <v>119</v>
      </c>
      <c r="K807" t="s">
        <v>98</v>
      </c>
      <c r="L807">
        <v>1417</v>
      </c>
      <c r="M807" t="s">
        <v>126</v>
      </c>
      <c r="N807" t="s">
        <v>126</v>
      </c>
      <c r="O807">
        <v>554</v>
      </c>
      <c r="P807" t="s">
        <v>104</v>
      </c>
      <c r="Q807" t="s">
        <v>150</v>
      </c>
      <c r="R807">
        <v>227680</v>
      </c>
    </row>
    <row r="808" spans="1:18">
      <c r="A808">
        <v>9750</v>
      </c>
      <c r="B808" t="s">
        <v>89</v>
      </c>
      <c r="C808" t="s">
        <v>91</v>
      </c>
      <c r="D808" t="s">
        <v>92</v>
      </c>
      <c r="E808" t="s">
        <v>158</v>
      </c>
      <c r="F808">
        <v>5</v>
      </c>
      <c r="G808">
        <v>5</v>
      </c>
      <c r="H808">
        <v>1967</v>
      </c>
      <c r="I808">
        <v>1967</v>
      </c>
      <c r="J808" t="s">
        <v>98</v>
      </c>
      <c r="K808" t="s">
        <v>98</v>
      </c>
      <c r="L808">
        <v>980</v>
      </c>
      <c r="M808" t="s">
        <v>119</v>
      </c>
      <c r="N808" t="s">
        <v>98</v>
      </c>
      <c r="O808">
        <v>384</v>
      </c>
      <c r="P808" t="s">
        <v>104</v>
      </c>
      <c r="Q808" t="s">
        <v>111</v>
      </c>
      <c r="R808">
        <v>135500</v>
      </c>
    </row>
    <row r="809" spans="1:18">
      <c r="A809">
        <v>21384</v>
      </c>
      <c r="B809" t="s">
        <v>197</v>
      </c>
      <c r="C809" t="s">
        <v>91</v>
      </c>
      <c r="D809" t="s">
        <v>92</v>
      </c>
      <c r="E809" t="s">
        <v>122</v>
      </c>
      <c r="F809">
        <v>5</v>
      </c>
      <c r="G809">
        <v>6</v>
      </c>
      <c r="H809">
        <v>1923</v>
      </c>
      <c r="I809">
        <v>2004</v>
      </c>
      <c r="J809" t="s">
        <v>98</v>
      </c>
      <c r="K809" t="s">
        <v>98</v>
      </c>
      <c r="L809">
        <v>1324</v>
      </c>
      <c r="M809" t="s">
        <v>126</v>
      </c>
      <c r="N809" t="s">
        <v>119</v>
      </c>
      <c r="O809">
        <v>528</v>
      </c>
      <c r="P809" t="s">
        <v>104</v>
      </c>
      <c r="Q809" t="s">
        <v>111</v>
      </c>
      <c r="R809">
        <v>223500</v>
      </c>
    </row>
    <row r="810" spans="1:18">
      <c r="A810">
        <v>13400</v>
      </c>
      <c r="B810" t="s">
        <v>89</v>
      </c>
      <c r="C810" t="s">
        <v>91</v>
      </c>
      <c r="D810" t="s">
        <v>92</v>
      </c>
      <c r="E810" t="s">
        <v>158</v>
      </c>
      <c r="F810">
        <v>5</v>
      </c>
      <c r="G810">
        <v>5</v>
      </c>
      <c r="H810">
        <v>1966</v>
      </c>
      <c r="I810">
        <v>1966</v>
      </c>
      <c r="J810" t="s">
        <v>98</v>
      </c>
      <c r="K810" t="s">
        <v>98</v>
      </c>
      <c r="L810">
        <v>1024</v>
      </c>
      <c r="M810" t="s">
        <v>98</v>
      </c>
      <c r="N810" t="s">
        <v>98</v>
      </c>
      <c r="O810">
        <v>484</v>
      </c>
      <c r="P810" t="s">
        <v>104</v>
      </c>
      <c r="Q810" t="s">
        <v>111</v>
      </c>
      <c r="R810">
        <v>159950</v>
      </c>
    </row>
    <row r="811" spans="1:18">
      <c r="A811">
        <v>8100</v>
      </c>
      <c r="B811" t="s">
        <v>188</v>
      </c>
      <c r="C811" t="s">
        <v>91</v>
      </c>
      <c r="D811" t="s">
        <v>92</v>
      </c>
      <c r="E811" t="s">
        <v>198</v>
      </c>
      <c r="F811">
        <v>5</v>
      </c>
      <c r="G811">
        <v>5</v>
      </c>
      <c r="H811">
        <v>1898</v>
      </c>
      <c r="I811">
        <v>1965</v>
      </c>
      <c r="J811" t="s">
        <v>98</v>
      </c>
      <c r="K811" t="s">
        <v>98</v>
      </c>
      <c r="L811">
        <v>849</v>
      </c>
      <c r="M811" t="s">
        <v>98</v>
      </c>
      <c r="N811" t="s">
        <v>98</v>
      </c>
      <c r="O811">
        <v>360</v>
      </c>
      <c r="P811" t="s">
        <v>167</v>
      </c>
      <c r="Q811" t="s">
        <v>111</v>
      </c>
      <c r="R811">
        <v>106000</v>
      </c>
    </row>
    <row r="812" spans="1:18">
      <c r="A812">
        <v>10140</v>
      </c>
      <c r="B812" t="s">
        <v>175</v>
      </c>
      <c r="C812" t="s">
        <v>91</v>
      </c>
      <c r="D812" t="s">
        <v>92</v>
      </c>
      <c r="E812" t="s">
        <v>93</v>
      </c>
      <c r="F812">
        <v>6</v>
      </c>
      <c r="G812">
        <v>6</v>
      </c>
      <c r="H812">
        <v>1974</v>
      </c>
      <c r="I812">
        <v>1999</v>
      </c>
      <c r="J812" t="s">
        <v>98</v>
      </c>
      <c r="K812" t="s">
        <v>98</v>
      </c>
      <c r="L812">
        <v>1040</v>
      </c>
      <c r="M812" t="s">
        <v>139</v>
      </c>
      <c r="N812" t="s">
        <v>119</v>
      </c>
      <c r="O812">
        <v>484</v>
      </c>
      <c r="P812" t="s">
        <v>104</v>
      </c>
      <c r="Q812" t="s">
        <v>111</v>
      </c>
      <c r="R812">
        <v>181000</v>
      </c>
    </row>
    <row r="813" spans="1:18">
      <c r="A813">
        <v>4438</v>
      </c>
      <c r="B813" t="s">
        <v>209</v>
      </c>
      <c r="C813" t="s">
        <v>91</v>
      </c>
      <c r="D813" t="s">
        <v>129</v>
      </c>
      <c r="E813" t="s">
        <v>93</v>
      </c>
      <c r="F813">
        <v>6</v>
      </c>
      <c r="G813">
        <v>5</v>
      </c>
      <c r="H813">
        <v>2004</v>
      </c>
      <c r="I813">
        <v>2004</v>
      </c>
      <c r="J813" t="s">
        <v>119</v>
      </c>
      <c r="K813" t="s">
        <v>98</v>
      </c>
      <c r="L813">
        <v>848</v>
      </c>
      <c r="M813" t="s">
        <v>126</v>
      </c>
      <c r="N813" t="s">
        <v>119</v>
      </c>
      <c r="O813">
        <v>420</v>
      </c>
      <c r="P813" t="s">
        <v>104</v>
      </c>
      <c r="Q813" t="s">
        <v>111</v>
      </c>
      <c r="R813">
        <v>144500</v>
      </c>
    </row>
    <row r="814" spans="1:18">
      <c r="A814">
        <v>8712</v>
      </c>
      <c r="B814" t="s">
        <v>214</v>
      </c>
      <c r="C814" t="s">
        <v>91</v>
      </c>
      <c r="D814" t="s">
        <v>92</v>
      </c>
      <c r="E814" t="s">
        <v>93</v>
      </c>
      <c r="F814">
        <v>5</v>
      </c>
      <c r="G814">
        <v>5</v>
      </c>
      <c r="H814">
        <v>1952</v>
      </c>
      <c r="I814">
        <v>1952</v>
      </c>
      <c r="J814" t="s">
        <v>98</v>
      </c>
      <c r="K814" t="s">
        <v>98</v>
      </c>
      <c r="L814">
        <v>540</v>
      </c>
      <c r="M814" t="s">
        <v>98</v>
      </c>
      <c r="N814" t="s">
        <v>139</v>
      </c>
      <c r="O814">
        <v>504</v>
      </c>
      <c r="P814" t="s">
        <v>167</v>
      </c>
      <c r="Q814" t="s">
        <v>216</v>
      </c>
      <c r="R814">
        <v>55993</v>
      </c>
    </row>
    <row r="815" spans="1:18">
      <c r="A815">
        <v>9750</v>
      </c>
      <c r="B815" t="s">
        <v>89</v>
      </c>
      <c r="C815" t="s">
        <v>91</v>
      </c>
      <c r="D815" t="s">
        <v>92</v>
      </c>
      <c r="E815" t="s">
        <v>93</v>
      </c>
      <c r="F815">
        <v>6</v>
      </c>
      <c r="G815">
        <v>6</v>
      </c>
      <c r="H815">
        <v>1958</v>
      </c>
      <c r="I815">
        <v>1958</v>
      </c>
      <c r="J815" t="s">
        <v>98</v>
      </c>
      <c r="K815" t="s">
        <v>98</v>
      </c>
      <c r="L815">
        <v>1442</v>
      </c>
      <c r="M815" t="s">
        <v>119</v>
      </c>
      <c r="N815" t="s">
        <v>98</v>
      </c>
      <c r="O815">
        <v>301</v>
      </c>
      <c r="P815" t="s">
        <v>104</v>
      </c>
      <c r="Q815" t="s">
        <v>111</v>
      </c>
      <c r="R815">
        <v>157900</v>
      </c>
    </row>
    <row r="816" spans="1:18">
      <c r="A816">
        <v>8248</v>
      </c>
      <c r="B816" t="s">
        <v>206</v>
      </c>
      <c r="C816" t="s">
        <v>91</v>
      </c>
      <c r="D816" t="s">
        <v>92</v>
      </c>
      <c r="E816" t="s">
        <v>176</v>
      </c>
      <c r="F816">
        <v>5</v>
      </c>
      <c r="G816">
        <v>7</v>
      </c>
      <c r="H816">
        <v>1918</v>
      </c>
      <c r="I816">
        <v>1950</v>
      </c>
      <c r="J816" t="s">
        <v>98</v>
      </c>
      <c r="K816" t="s">
        <v>98</v>
      </c>
      <c r="L816">
        <v>686</v>
      </c>
      <c r="M816" t="s">
        <v>119</v>
      </c>
      <c r="N816" t="s">
        <v>139</v>
      </c>
      <c r="O816">
        <v>280</v>
      </c>
      <c r="P816" t="s">
        <v>191</v>
      </c>
      <c r="Q816" t="s">
        <v>111</v>
      </c>
      <c r="R816">
        <v>116000</v>
      </c>
    </row>
    <row r="817" spans="1:18">
      <c r="A817">
        <v>12137</v>
      </c>
      <c r="B817" t="s">
        <v>209</v>
      </c>
      <c r="C817" t="s">
        <v>91</v>
      </c>
      <c r="D817" t="s">
        <v>92</v>
      </c>
      <c r="E817" t="s">
        <v>93</v>
      </c>
      <c r="F817">
        <v>7</v>
      </c>
      <c r="G817">
        <v>5</v>
      </c>
      <c r="H817">
        <v>1998</v>
      </c>
      <c r="I817">
        <v>1998</v>
      </c>
      <c r="J817" t="s">
        <v>119</v>
      </c>
      <c r="K817" t="s">
        <v>98</v>
      </c>
      <c r="L817">
        <v>1649</v>
      </c>
      <c r="M817" t="s">
        <v>126</v>
      </c>
      <c r="N817" t="s">
        <v>119</v>
      </c>
      <c r="O817">
        <v>598</v>
      </c>
      <c r="P817" t="s">
        <v>104</v>
      </c>
      <c r="Q817" t="s">
        <v>111</v>
      </c>
      <c r="R817">
        <v>224900</v>
      </c>
    </row>
    <row r="818" spans="1:18">
      <c r="A818">
        <v>11425</v>
      </c>
      <c r="B818" t="s">
        <v>89</v>
      </c>
      <c r="C818" t="s">
        <v>91</v>
      </c>
      <c r="D818" t="s">
        <v>92</v>
      </c>
      <c r="E818" t="s">
        <v>93</v>
      </c>
      <c r="F818">
        <v>5</v>
      </c>
      <c r="G818">
        <v>6</v>
      </c>
      <c r="H818">
        <v>1954</v>
      </c>
      <c r="I818">
        <v>1954</v>
      </c>
      <c r="J818" t="s">
        <v>98</v>
      </c>
      <c r="K818" t="s">
        <v>98</v>
      </c>
      <c r="L818">
        <v>1008</v>
      </c>
      <c r="M818" t="s">
        <v>119</v>
      </c>
      <c r="N818" t="s">
        <v>98</v>
      </c>
      <c r="O818">
        <v>275</v>
      </c>
      <c r="P818" t="s">
        <v>104</v>
      </c>
      <c r="Q818" t="s">
        <v>111</v>
      </c>
      <c r="R818">
        <v>137000</v>
      </c>
    </row>
    <row r="819" spans="1:18">
      <c r="A819">
        <v>13265</v>
      </c>
      <c r="B819" t="s">
        <v>217</v>
      </c>
      <c r="C819" t="s">
        <v>91</v>
      </c>
      <c r="D819" t="s">
        <v>92</v>
      </c>
      <c r="E819" t="s">
        <v>93</v>
      </c>
      <c r="F819">
        <v>8</v>
      </c>
      <c r="G819">
        <v>5</v>
      </c>
      <c r="H819">
        <v>2002</v>
      </c>
      <c r="I819">
        <v>2002</v>
      </c>
      <c r="J819" t="s">
        <v>119</v>
      </c>
      <c r="K819" t="s">
        <v>98</v>
      </c>
      <c r="L819">
        <v>1568</v>
      </c>
      <c r="M819" t="s">
        <v>126</v>
      </c>
      <c r="N819" t="s">
        <v>119</v>
      </c>
      <c r="O819">
        <v>857</v>
      </c>
      <c r="P819" t="s">
        <v>104</v>
      </c>
      <c r="Q819" t="s">
        <v>111</v>
      </c>
      <c r="R819">
        <v>271000</v>
      </c>
    </row>
    <row r="820" spans="1:18">
      <c r="A820">
        <v>8816</v>
      </c>
      <c r="B820" t="s">
        <v>199</v>
      </c>
      <c r="C820" t="s">
        <v>91</v>
      </c>
      <c r="D820" t="s">
        <v>92</v>
      </c>
      <c r="E820" t="s">
        <v>158</v>
      </c>
      <c r="F820">
        <v>6</v>
      </c>
      <c r="G820">
        <v>7</v>
      </c>
      <c r="H820">
        <v>1971</v>
      </c>
      <c r="I820">
        <v>1971</v>
      </c>
      <c r="J820" t="s">
        <v>98</v>
      </c>
      <c r="K820" t="s">
        <v>98</v>
      </c>
      <c r="L820">
        <v>1010</v>
      </c>
      <c r="M820" t="s">
        <v>119</v>
      </c>
      <c r="N820" t="s">
        <v>98</v>
      </c>
      <c r="O820">
        <v>440</v>
      </c>
      <c r="P820" t="s">
        <v>104</v>
      </c>
      <c r="Q820" t="s">
        <v>111</v>
      </c>
      <c r="R820">
        <v>155000</v>
      </c>
    </row>
    <row r="821" spans="1:18">
      <c r="A821">
        <v>6371</v>
      </c>
      <c r="B821" t="s">
        <v>147</v>
      </c>
      <c r="C821" t="s">
        <v>91</v>
      </c>
      <c r="D821" t="s">
        <v>129</v>
      </c>
      <c r="E821" t="s">
        <v>93</v>
      </c>
      <c r="F821">
        <v>7</v>
      </c>
      <c r="G821">
        <v>5</v>
      </c>
      <c r="H821">
        <v>2009</v>
      </c>
      <c r="I821">
        <v>2010</v>
      </c>
      <c r="J821" t="s">
        <v>119</v>
      </c>
      <c r="K821" t="s">
        <v>98</v>
      </c>
      <c r="L821">
        <v>1358</v>
      </c>
      <c r="M821" t="s">
        <v>126</v>
      </c>
      <c r="N821" t="s">
        <v>119</v>
      </c>
      <c r="O821">
        <v>484</v>
      </c>
      <c r="P821" t="s">
        <v>104</v>
      </c>
      <c r="Q821" t="s">
        <v>150</v>
      </c>
      <c r="R821">
        <v>224000</v>
      </c>
    </row>
    <row r="822" spans="1:18">
      <c r="A822">
        <v>7226</v>
      </c>
      <c r="B822" t="s">
        <v>209</v>
      </c>
      <c r="C822" t="s">
        <v>91</v>
      </c>
      <c r="D822" t="s">
        <v>92</v>
      </c>
      <c r="E822" t="s">
        <v>122</v>
      </c>
      <c r="F822">
        <v>7</v>
      </c>
      <c r="G822">
        <v>5</v>
      </c>
      <c r="H822">
        <v>2003</v>
      </c>
      <c r="I822">
        <v>2003</v>
      </c>
      <c r="J822" t="s">
        <v>119</v>
      </c>
      <c r="K822" t="s">
        <v>98</v>
      </c>
      <c r="L822">
        <v>798</v>
      </c>
      <c r="M822" t="s">
        <v>126</v>
      </c>
      <c r="N822" t="s">
        <v>119</v>
      </c>
      <c r="O822">
        <v>595</v>
      </c>
      <c r="P822" t="s">
        <v>104</v>
      </c>
      <c r="Q822" t="s">
        <v>111</v>
      </c>
      <c r="R822">
        <v>183000</v>
      </c>
    </row>
    <row r="823" spans="1:18">
      <c r="A823">
        <v>6000</v>
      </c>
      <c r="B823" t="s">
        <v>188</v>
      </c>
      <c r="C823" t="s">
        <v>91</v>
      </c>
      <c r="D823" t="s">
        <v>186</v>
      </c>
      <c r="E823" t="s">
        <v>93</v>
      </c>
      <c r="F823">
        <v>4</v>
      </c>
      <c r="G823">
        <v>4</v>
      </c>
      <c r="H823">
        <v>1953</v>
      </c>
      <c r="I823">
        <v>1953</v>
      </c>
      <c r="J823" t="s">
        <v>139</v>
      </c>
      <c r="K823" t="s">
        <v>98</v>
      </c>
      <c r="L823">
        <v>936</v>
      </c>
      <c r="M823" t="s">
        <v>98</v>
      </c>
      <c r="N823" t="s">
        <v>98</v>
      </c>
      <c r="O823">
        <v>576</v>
      </c>
      <c r="P823" t="s">
        <v>104</v>
      </c>
      <c r="Q823" t="s">
        <v>111</v>
      </c>
      <c r="R823">
        <v>93000</v>
      </c>
    </row>
    <row r="824" spans="1:18">
      <c r="A824">
        <v>12394</v>
      </c>
      <c r="B824" t="s">
        <v>121</v>
      </c>
      <c r="C824" t="s">
        <v>91</v>
      </c>
      <c r="D824" t="s">
        <v>92</v>
      </c>
      <c r="E824" t="s">
        <v>122</v>
      </c>
      <c r="F824">
        <v>7</v>
      </c>
      <c r="G824">
        <v>5</v>
      </c>
      <c r="H824">
        <v>2003</v>
      </c>
      <c r="I824">
        <v>2003</v>
      </c>
      <c r="J824" t="s">
        <v>119</v>
      </c>
      <c r="K824" t="s">
        <v>98</v>
      </c>
      <c r="L824">
        <v>847</v>
      </c>
      <c r="M824" t="s">
        <v>126</v>
      </c>
      <c r="N824" t="s">
        <v>119</v>
      </c>
      <c r="O824">
        <v>433</v>
      </c>
      <c r="P824" t="s">
        <v>104</v>
      </c>
      <c r="Q824" t="s">
        <v>178</v>
      </c>
      <c r="R824">
        <v>225000</v>
      </c>
    </row>
    <row r="825" spans="1:18">
      <c r="A825">
        <v>9900</v>
      </c>
      <c r="B825" t="s">
        <v>200</v>
      </c>
      <c r="C825" t="s">
        <v>91</v>
      </c>
      <c r="D825" t="s">
        <v>92</v>
      </c>
      <c r="E825" t="s">
        <v>176</v>
      </c>
      <c r="F825">
        <v>6</v>
      </c>
      <c r="G825">
        <v>7</v>
      </c>
      <c r="H825">
        <v>1940</v>
      </c>
      <c r="I825">
        <v>1950</v>
      </c>
      <c r="J825" t="s">
        <v>98</v>
      </c>
      <c r="K825" t="s">
        <v>98</v>
      </c>
      <c r="L825">
        <v>778</v>
      </c>
      <c r="M825" t="s">
        <v>98</v>
      </c>
      <c r="N825" t="s">
        <v>98</v>
      </c>
      <c r="O825">
        <v>240</v>
      </c>
      <c r="P825" t="s">
        <v>104</v>
      </c>
      <c r="Q825" t="s">
        <v>111</v>
      </c>
      <c r="R825">
        <v>139500</v>
      </c>
    </row>
    <row r="826" spans="1:18">
      <c r="A826">
        <v>11216</v>
      </c>
      <c r="B826" t="s">
        <v>163</v>
      </c>
      <c r="C826" t="s">
        <v>91</v>
      </c>
      <c r="D826" t="s">
        <v>92</v>
      </c>
      <c r="E826" t="s">
        <v>93</v>
      </c>
      <c r="F826">
        <v>8</v>
      </c>
      <c r="G826">
        <v>5</v>
      </c>
      <c r="H826">
        <v>2006</v>
      </c>
      <c r="I826">
        <v>2006</v>
      </c>
      <c r="J826" t="s">
        <v>119</v>
      </c>
      <c r="K826" t="s">
        <v>119</v>
      </c>
      <c r="L826">
        <v>1489</v>
      </c>
      <c r="M826" t="s">
        <v>126</v>
      </c>
      <c r="N826" t="s">
        <v>119</v>
      </c>
      <c r="O826">
        <v>776</v>
      </c>
      <c r="P826" t="s">
        <v>104</v>
      </c>
      <c r="Q826" t="s">
        <v>150</v>
      </c>
      <c r="R826">
        <v>232600</v>
      </c>
    </row>
    <row r="827" spans="1:18">
      <c r="A827">
        <v>14803</v>
      </c>
      <c r="B827" t="s">
        <v>147</v>
      </c>
      <c r="C827" t="s">
        <v>151</v>
      </c>
      <c r="D827" t="s">
        <v>92</v>
      </c>
      <c r="E827" t="s">
        <v>93</v>
      </c>
      <c r="F827">
        <v>10</v>
      </c>
      <c r="G827">
        <v>5</v>
      </c>
      <c r="H827">
        <v>2007</v>
      </c>
      <c r="I827">
        <v>2008</v>
      </c>
      <c r="J827" t="s">
        <v>126</v>
      </c>
      <c r="K827" t="s">
        <v>98</v>
      </c>
      <c r="L827">
        <v>2078</v>
      </c>
      <c r="M827" t="s">
        <v>126</v>
      </c>
      <c r="N827" t="s">
        <v>126</v>
      </c>
      <c r="O827">
        <v>1220</v>
      </c>
      <c r="P827" t="s">
        <v>104</v>
      </c>
      <c r="Q827" t="s">
        <v>150</v>
      </c>
      <c r="R827">
        <v>385000</v>
      </c>
    </row>
    <row r="828" spans="1:18">
      <c r="A828">
        <v>6130</v>
      </c>
      <c r="B828" t="s">
        <v>197</v>
      </c>
      <c r="C828" t="s">
        <v>91</v>
      </c>
      <c r="D828" t="s">
        <v>92</v>
      </c>
      <c r="E828" t="s">
        <v>238</v>
      </c>
      <c r="F828">
        <v>5</v>
      </c>
      <c r="G828">
        <v>6</v>
      </c>
      <c r="H828">
        <v>1924</v>
      </c>
      <c r="I828">
        <v>1950</v>
      </c>
      <c r="J828" t="s">
        <v>98</v>
      </c>
      <c r="K828" t="s">
        <v>98</v>
      </c>
      <c r="L828">
        <v>784</v>
      </c>
      <c r="M828" t="s">
        <v>119</v>
      </c>
      <c r="N828" t="s">
        <v>119</v>
      </c>
      <c r="O828">
        <v>0</v>
      </c>
      <c r="P828" t="s">
        <v>104</v>
      </c>
      <c r="Q828" t="s">
        <v>111</v>
      </c>
      <c r="R828">
        <v>109500</v>
      </c>
    </row>
    <row r="829" spans="1:18">
      <c r="A829">
        <v>8529</v>
      </c>
      <c r="B829" t="s">
        <v>165</v>
      </c>
      <c r="C829" t="s">
        <v>91</v>
      </c>
      <c r="D829" t="s">
        <v>92</v>
      </c>
      <c r="E829" t="s">
        <v>93</v>
      </c>
      <c r="F829">
        <v>7</v>
      </c>
      <c r="G829">
        <v>5</v>
      </c>
      <c r="H829">
        <v>2001</v>
      </c>
      <c r="I829">
        <v>2001</v>
      </c>
      <c r="J829" t="s">
        <v>119</v>
      </c>
      <c r="K829" t="s">
        <v>98</v>
      </c>
      <c r="L829">
        <v>1454</v>
      </c>
      <c r="M829" t="s">
        <v>126</v>
      </c>
      <c r="N829" t="s">
        <v>119</v>
      </c>
      <c r="O829">
        <v>527</v>
      </c>
      <c r="P829" t="s">
        <v>104</v>
      </c>
      <c r="Q829" t="s">
        <v>111</v>
      </c>
      <c r="R829">
        <v>189000</v>
      </c>
    </row>
    <row r="830" spans="1:18">
      <c r="A830">
        <v>28698</v>
      </c>
      <c r="B830" t="s">
        <v>199</v>
      </c>
      <c r="C830" t="s">
        <v>91</v>
      </c>
      <c r="D830" t="s">
        <v>92</v>
      </c>
      <c r="E830" t="s">
        <v>122</v>
      </c>
      <c r="F830">
        <v>5</v>
      </c>
      <c r="G830">
        <v>5</v>
      </c>
      <c r="H830">
        <v>1967</v>
      </c>
      <c r="I830">
        <v>1967</v>
      </c>
      <c r="J830" t="s">
        <v>98</v>
      </c>
      <c r="K830" t="s">
        <v>119</v>
      </c>
      <c r="L830">
        <v>1013</v>
      </c>
      <c r="M830" t="s">
        <v>98</v>
      </c>
      <c r="N830" t="s">
        <v>98</v>
      </c>
      <c r="O830">
        <v>538</v>
      </c>
      <c r="P830" t="s">
        <v>104</v>
      </c>
      <c r="Q830" t="s">
        <v>172</v>
      </c>
      <c r="R830">
        <v>185000</v>
      </c>
    </row>
    <row r="831" spans="1:18">
      <c r="A831">
        <v>2544</v>
      </c>
      <c r="B831" t="s">
        <v>163</v>
      </c>
      <c r="C831" t="s">
        <v>91</v>
      </c>
      <c r="D831" t="s">
        <v>142</v>
      </c>
      <c r="E831" t="s">
        <v>122</v>
      </c>
      <c r="F831">
        <v>7</v>
      </c>
      <c r="G831">
        <v>5</v>
      </c>
      <c r="H831">
        <v>2005</v>
      </c>
      <c r="I831">
        <v>2005</v>
      </c>
      <c r="J831" t="s">
        <v>119</v>
      </c>
      <c r="K831" t="s">
        <v>98</v>
      </c>
      <c r="L831">
        <v>600</v>
      </c>
      <c r="M831" t="s">
        <v>126</v>
      </c>
      <c r="N831" t="s">
        <v>119</v>
      </c>
      <c r="O831">
        <v>480</v>
      </c>
      <c r="P831" t="s">
        <v>104</v>
      </c>
      <c r="Q831" t="s">
        <v>111</v>
      </c>
      <c r="R831">
        <v>147400</v>
      </c>
    </row>
    <row r="832" spans="1:18">
      <c r="A832">
        <v>11900</v>
      </c>
      <c r="B832" t="s">
        <v>89</v>
      </c>
      <c r="C832" t="s">
        <v>91</v>
      </c>
      <c r="D832" t="s">
        <v>92</v>
      </c>
      <c r="E832" t="s">
        <v>93</v>
      </c>
      <c r="F832">
        <v>6</v>
      </c>
      <c r="G832">
        <v>5</v>
      </c>
      <c r="H832">
        <v>1957</v>
      </c>
      <c r="I832">
        <v>1957</v>
      </c>
      <c r="J832" t="s">
        <v>98</v>
      </c>
      <c r="K832" t="s">
        <v>98</v>
      </c>
      <c r="L832">
        <v>1392</v>
      </c>
      <c r="M832" t="s">
        <v>98</v>
      </c>
      <c r="N832" t="s">
        <v>98</v>
      </c>
      <c r="O832">
        <v>458</v>
      </c>
      <c r="P832" t="s">
        <v>104</v>
      </c>
      <c r="Q832" t="s">
        <v>111</v>
      </c>
      <c r="R832">
        <v>166000</v>
      </c>
    </row>
    <row r="833" spans="1:18">
      <c r="A833">
        <v>3180</v>
      </c>
      <c r="B833" t="s">
        <v>163</v>
      </c>
      <c r="C833" t="s">
        <v>91</v>
      </c>
      <c r="D833" t="s">
        <v>129</v>
      </c>
      <c r="E833" t="s">
        <v>122</v>
      </c>
      <c r="F833">
        <v>7</v>
      </c>
      <c r="G833">
        <v>5</v>
      </c>
      <c r="H833">
        <v>2005</v>
      </c>
      <c r="I833">
        <v>2005</v>
      </c>
      <c r="J833" t="s">
        <v>119</v>
      </c>
      <c r="K833" t="s">
        <v>98</v>
      </c>
      <c r="L833">
        <v>600</v>
      </c>
      <c r="M833" t="s">
        <v>126</v>
      </c>
      <c r="N833" t="s">
        <v>119</v>
      </c>
      <c r="O833">
        <v>480</v>
      </c>
      <c r="P833" t="s">
        <v>104</v>
      </c>
      <c r="Q833" t="s">
        <v>111</v>
      </c>
      <c r="R833">
        <v>151000</v>
      </c>
    </row>
    <row r="834" spans="1:18">
      <c r="A834">
        <v>9548</v>
      </c>
      <c r="B834" t="s">
        <v>209</v>
      </c>
      <c r="C834" t="s">
        <v>91</v>
      </c>
      <c r="D834" t="s">
        <v>92</v>
      </c>
      <c r="E834" t="s">
        <v>122</v>
      </c>
      <c r="F834">
        <v>7</v>
      </c>
      <c r="G834">
        <v>6</v>
      </c>
      <c r="H834">
        <v>2003</v>
      </c>
      <c r="I834">
        <v>2003</v>
      </c>
      <c r="J834" t="s">
        <v>119</v>
      </c>
      <c r="K834" t="s">
        <v>98</v>
      </c>
      <c r="L834">
        <v>941</v>
      </c>
      <c r="M834" t="s">
        <v>126</v>
      </c>
      <c r="N834" t="s">
        <v>119</v>
      </c>
      <c r="O834">
        <v>613</v>
      </c>
      <c r="P834" t="s">
        <v>104</v>
      </c>
      <c r="Q834" t="s">
        <v>111</v>
      </c>
      <c r="R834">
        <v>237000</v>
      </c>
    </row>
    <row r="835" spans="1:18">
      <c r="A835">
        <v>10004</v>
      </c>
      <c r="B835" t="s">
        <v>89</v>
      </c>
      <c r="C835" t="s">
        <v>91</v>
      </c>
      <c r="D835" t="s">
        <v>92</v>
      </c>
      <c r="E835" t="s">
        <v>93</v>
      </c>
      <c r="F835">
        <v>6</v>
      </c>
      <c r="G835">
        <v>6</v>
      </c>
      <c r="H835">
        <v>1964</v>
      </c>
      <c r="I835">
        <v>1964</v>
      </c>
      <c r="J835" t="s">
        <v>98</v>
      </c>
      <c r="K835" t="s">
        <v>98</v>
      </c>
      <c r="L835">
        <v>1516</v>
      </c>
      <c r="M835" t="s">
        <v>98</v>
      </c>
      <c r="N835" t="s">
        <v>98</v>
      </c>
      <c r="O835">
        <v>472</v>
      </c>
      <c r="P835" t="s">
        <v>104</v>
      </c>
      <c r="Q835" t="s">
        <v>111</v>
      </c>
      <c r="R835">
        <v>167000</v>
      </c>
    </row>
    <row r="836" spans="1:18">
      <c r="A836">
        <v>7875</v>
      </c>
      <c r="B836" t="s">
        <v>89</v>
      </c>
      <c r="C836" t="s">
        <v>91</v>
      </c>
      <c r="D836" t="s">
        <v>92</v>
      </c>
      <c r="E836" t="s">
        <v>93</v>
      </c>
      <c r="F836">
        <v>5</v>
      </c>
      <c r="G836">
        <v>6</v>
      </c>
      <c r="H836">
        <v>1961</v>
      </c>
      <c r="I836">
        <v>1961</v>
      </c>
      <c r="J836" t="s">
        <v>98</v>
      </c>
      <c r="K836" t="s">
        <v>98</v>
      </c>
      <c r="L836">
        <v>1144</v>
      </c>
      <c r="M836" t="s">
        <v>119</v>
      </c>
      <c r="N836" t="s">
        <v>98</v>
      </c>
      <c r="O836">
        <v>456</v>
      </c>
      <c r="P836" t="s">
        <v>104</v>
      </c>
      <c r="Q836" t="s">
        <v>111</v>
      </c>
      <c r="R836">
        <v>139950</v>
      </c>
    </row>
    <row r="837" spans="1:18">
      <c r="A837">
        <v>9600</v>
      </c>
      <c r="B837" t="s">
        <v>169</v>
      </c>
      <c r="C837" t="s">
        <v>91</v>
      </c>
      <c r="D837" t="s">
        <v>92</v>
      </c>
      <c r="E837" t="s">
        <v>93</v>
      </c>
      <c r="F837">
        <v>4</v>
      </c>
      <c r="G837">
        <v>7</v>
      </c>
      <c r="H837">
        <v>1950</v>
      </c>
      <c r="I837">
        <v>1995</v>
      </c>
      <c r="J837" t="s">
        <v>119</v>
      </c>
      <c r="K837" t="s">
        <v>98</v>
      </c>
      <c r="L837">
        <v>1067</v>
      </c>
      <c r="M837" t="s">
        <v>98</v>
      </c>
      <c r="N837" t="s">
        <v>119</v>
      </c>
      <c r="O837">
        <v>436</v>
      </c>
      <c r="P837" t="s">
        <v>104</v>
      </c>
      <c r="Q837" t="s">
        <v>111</v>
      </c>
      <c r="R837">
        <v>128000</v>
      </c>
    </row>
    <row r="838" spans="1:18">
      <c r="A838">
        <v>8100</v>
      </c>
      <c r="B838" t="s">
        <v>188</v>
      </c>
      <c r="C838" t="s">
        <v>91</v>
      </c>
      <c r="D838" t="s">
        <v>92</v>
      </c>
      <c r="E838" t="s">
        <v>93</v>
      </c>
      <c r="F838">
        <v>5</v>
      </c>
      <c r="G838">
        <v>6</v>
      </c>
      <c r="H838">
        <v>1948</v>
      </c>
      <c r="I838">
        <v>1973</v>
      </c>
      <c r="J838" t="s">
        <v>98</v>
      </c>
      <c r="K838" t="s">
        <v>98</v>
      </c>
      <c r="L838">
        <v>1559</v>
      </c>
      <c r="M838" t="s">
        <v>119</v>
      </c>
      <c r="N838" t="s">
        <v>98</v>
      </c>
      <c r="O838">
        <v>812</v>
      </c>
      <c r="P838" t="s">
        <v>104</v>
      </c>
      <c r="Q838" t="s">
        <v>111</v>
      </c>
      <c r="R838">
        <v>153500</v>
      </c>
    </row>
    <row r="839" spans="1:18">
      <c r="A839">
        <v>1680</v>
      </c>
      <c r="B839" t="s">
        <v>141</v>
      </c>
      <c r="C839" t="s">
        <v>91</v>
      </c>
      <c r="D839" t="s">
        <v>142</v>
      </c>
      <c r="E839" t="s">
        <v>122</v>
      </c>
      <c r="F839">
        <v>6</v>
      </c>
      <c r="G839">
        <v>5</v>
      </c>
      <c r="H839">
        <v>1973</v>
      </c>
      <c r="I839">
        <v>1973</v>
      </c>
      <c r="J839" t="s">
        <v>98</v>
      </c>
      <c r="K839" t="s">
        <v>98</v>
      </c>
      <c r="L839">
        <v>483</v>
      </c>
      <c r="M839" t="s">
        <v>98</v>
      </c>
      <c r="N839" t="s">
        <v>98</v>
      </c>
      <c r="O839">
        <v>264</v>
      </c>
      <c r="P839" t="s">
        <v>104</v>
      </c>
      <c r="Q839" t="s">
        <v>111</v>
      </c>
      <c r="R839">
        <v>100000</v>
      </c>
    </row>
    <row r="840" spans="1:18">
      <c r="A840">
        <v>9525</v>
      </c>
      <c r="B840" t="s">
        <v>209</v>
      </c>
      <c r="C840" t="s">
        <v>91</v>
      </c>
      <c r="D840" t="s">
        <v>92</v>
      </c>
      <c r="E840" t="s">
        <v>93</v>
      </c>
      <c r="F840">
        <v>5</v>
      </c>
      <c r="G840">
        <v>6</v>
      </c>
      <c r="H840">
        <v>1995</v>
      </c>
      <c r="I840">
        <v>2006</v>
      </c>
      <c r="J840" t="s">
        <v>119</v>
      </c>
      <c r="K840" t="s">
        <v>98</v>
      </c>
      <c r="L840">
        <v>1099</v>
      </c>
      <c r="M840" t="s">
        <v>126</v>
      </c>
      <c r="N840" t="s">
        <v>119</v>
      </c>
      <c r="O840">
        <v>352</v>
      </c>
      <c r="P840" t="s">
        <v>104</v>
      </c>
      <c r="Q840" t="s">
        <v>111</v>
      </c>
      <c r="R840">
        <v>144000</v>
      </c>
    </row>
    <row r="841" spans="1:18">
      <c r="A841">
        <v>11767</v>
      </c>
      <c r="B841" t="s">
        <v>206</v>
      </c>
      <c r="C841" t="s">
        <v>91</v>
      </c>
      <c r="D841" t="s">
        <v>92</v>
      </c>
      <c r="E841" t="s">
        <v>176</v>
      </c>
      <c r="F841">
        <v>5</v>
      </c>
      <c r="G841">
        <v>6</v>
      </c>
      <c r="H841">
        <v>1946</v>
      </c>
      <c r="I841">
        <v>1995</v>
      </c>
      <c r="J841" t="s">
        <v>98</v>
      </c>
      <c r="K841" t="s">
        <v>98</v>
      </c>
      <c r="L841">
        <v>768</v>
      </c>
      <c r="M841" t="s">
        <v>126</v>
      </c>
      <c r="N841" t="s">
        <v>98</v>
      </c>
      <c r="O841">
        <v>240</v>
      </c>
      <c r="P841" t="s">
        <v>104</v>
      </c>
      <c r="Q841" t="s">
        <v>111</v>
      </c>
      <c r="R841">
        <v>130500</v>
      </c>
    </row>
    <row r="842" spans="1:18">
      <c r="A842">
        <v>12155</v>
      </c>
      <c r="B842" t="s">
        <v>200</v>
      </c>
      <c r="C842" t="s">
        <v>91</v>
      </c>
      <c r="D842" t="s">
        <v>92</v>
      </c>
      <c r="E842" t="s">
        <v>122</v>
      </c>
      <c r="F842">
        <v>6</v>
      </c>
      <c r="G842">
        <v>8</v>
      </c>
      <c r="H842">
        <v>1925</v>
      </c>
      <c r="I842">
        <v>1950</v>
      </c>
      <c r="J842" t="s">
        <v>98</v>
      </c>
      <c r="K842" t="s">
        <v>98</v>
      </c>
      <c r="L842">
        <v>672</v>
      </c>
      <c r="M842" t="s">
        <v>98</v>
      </c>
      <c r="N842" t="s">
        <v>139</v>
      </c>
      <c r="O842">
        <v>400</v>
      </c>
      <c r="P842" t="s">
        <v>191</v>
      </c>
      <c r="Q842" t="s">
        <v>111</v>
      </c>
      <c r="R842">
        <v>140000</v>
      </c>
    </row>
    <row r="843" spans="1:18">
      <c r="A843">
        <v>10440</v>
      </c>
      <c r="B843" t="s">
        <v>188</v>
      </c>
      <c r="C843" t="s">
        <v>91</v>
      </c>
      <c r="D843" t="s">
        <v>92</v>
      </c>
      <c r="E843" t="s">
        <v>122</v>
      </c>
      <c r="F843">
        <v>5</v>
      </c>
      <c r="G843">
        <v>8</v>
      </c>
      <c r="H843">
        <v>1904</v>
      </c>
      <c r="I843">
        <v>2002</v>
      </c>
      <c r="J843" t="s">
        <v>98</v>
      </c>
      <c r="K843" t="s">
        <v>98</v>
      </c>
      <c r="L843">
        <v>650</v>
      </c>
      <c r="M843" t="s">
        <v>119</v>
      </c>
      <c r="N843" t="s">
        <v>119</v>
      </c>
      <c r="O843">
        <v>686</v>
      </c>
      <c r="P843" t="s">
        <v>191</v>
      </c>
      <c r="Q843" t="s">
        <v>111</v>
      </c>
      <c r="R843">
        <v>157500</v>
      </c>
    </row>
    <row r="844" spans="1:18">
      <c r="A844">
        <v>9020</v>
      </c>
      <c r="B844" t="s">
        <v>89</v>
      </c>
      <c r="C844" t="s">
        <v>91</v>
      </c>
      <c r="D844" t="s">
        <v>92</v>
      </c>
      <c r="E844" t="s">
        <v>158</v>
      </c>
      <c r="F844">
        <v>6</v>
      </c>
      <c r="G844">
        <v>7</v>
      </c>
      <c r="H844">
        <v>1966</v>
      </c>
      <c r="I844">
        <v>1966</v>
      </c>
      <c r="J844" t="s">
        <v>98</v>
      </c>
      <c r="K844" t="s">
        <v>98</v>
      </c>
      <c r="L844">
        <v>1127</v>
      </c>
      <c r="M844" t="s">
        <v>98</v>
      </c>
      <c r="N844" t="s">
        <v>98</v>
      </c>
      <c r="O844">
        <v>490</v>
      </c>
      <c r="P844" t="s">
        <v>104</v>
      </c>
      <c r="Q844" t="s">
        <v>111</v>
      </c>
      <c r="R844">
        <v>174900</v>
      </c>
    </row>
    <row r="845" spans="1:18">
      <c r="A845">
        <v>8000</v>
      </c>
      <c r="B845" t="s">
        <v>89</v>
      </c>
      <c r="C845" t="s">
        <v>182</v>
      </c>
      <c r="D845" t="s">
        <v>179</v>
      </c>
      <c r="E845" t="s">
        <v>93</v>
      </c>
      <c r="F845">
        <v>5</v>
      </c>
      <c r="G845">
        <v>4</v>
      </c>
      <c r="H845">
        <v>1961</v>
      </c>
      <c r="I845">
        <v>1961</v>
      </c>
      <c r="J845" t="s">
        <v>98</v>
      </c>
      <c r="K845" t="s">
        <v>98</v>
      </c>
      <c r="L845">
        <v>1800</v>
      </c>
      <c r="M845" t="s">
        <v>126</v>
      </c>
      <c r="N845" t="s">
        <v>98</v>
      </c>
      <c r="O845">
        <v>0</v>
      </c>
      <c r="P845" t="s">
        <v>104</v>
      </c>
      <c r="Q845" t="s">
        <v>111</v>
      </c>
      <c r="R845">
        <v>141000</v>
      </c>
    </row>
    <row r="846" spans="1:18">
      <c r="A846">
        <v>12665</v>
      </c>
      <c r="B846" t="s">
        <v>188</v>
      </c>
      <c r="C846" t="s">
        <v>182</v>
      </c>
      <c r="D846" t="s">
        <v>92</v>
      </c>
      <c r="E846" t="s">
        <v>176</v>
      </c>
      <c r="F846">
        <v>5</v>
      </c>
      <c r="G846">
        <v>8</v>
      </c>
      <c r="H846">
        <v>1915</v>
      </c>
      <c r="I846">
        <v>1950</v>
      </c>
      <c r="J846" t="s">
        <v>98</v>
      </c>
      <c r="K846" t="s">
        <v>98</v>
      </c>
      <c r="L846">
        <v>876</v>
      </c>
      <c r="M846" t="s">
        <v>119</v>
      </c>
      <c r="N846" t="s">
        <v>98</v>
      </c>
      <c r="O846">
        <v>720</v>
      </c>
      <c r="P846" t="s">
        <v>104</v>
      </c>
      <c r="Q846" t="s">
        <v>111</v>
      </c>
      <c r="R846">
        <v>153900</v>
      </c>
    </row>
    <row r="847" spans="1:18">
      <c r="A847">
        <v>16647</v>
      </c>
      <c r="B847" t="s">
        <v>169</v>
      </c>
      <c r="C847" t="s">
        <v>226</v>
      </c>
      <c r="D847" t="s">
        <v>92</v>
      </c>
      <c r="E847" t="s">
        <v>183</v>
      </c>
      <c r="F847">
        <v>5</v>
      </c>
      <c r="G847">
        <v>5</v>
      </c>
      <c r="H847">
        <v>1975</v>
      </c>
      <c r="I847">
        <v>1981</v>
      </c>
      <c r="J847" t="s">
        <v>119</v>
      </c>
      <c r="K847" t="s">
        <v>98</v>
      </c>
      <c r="L847">
        <v>1390</v>
      </c>
      <c r="M847" t="s">
        <v>98</v>
      </c>
      <c r="N847" t="s">
        <v>98</v>
      </c>
      <c r="O847">
        <v>611</v>
      </c>
      <c r="P847" t="s">
        <v>104</v>
      </c>
      <c r="Q847" t="s">
        <v>111</v>
      </c>
      <c r="R847">
        <v>171000</v>
      </c>
    </row>
    <row r="848" spans="1:18">
      <c r="A848">
        <v>9317</v>
      </c>
      <c r="B848" t="s">
        <v>165</v>
      </c>
      <c r="C848" t="s">
        <v>91</v>
      </c>
      <c r="D848" t="s">
        <v>92</v>
      </c>
      <c r="E848" t="s">
        <v>122</v>
      </c>
      <c r="F848">
        <v>7</v>
      </c>
      <c r="G848">
        <v>5</v>
      </c>
      <c r="H848">
        <v>1993</v>
      </c>
      <c r="I848">
        <v>1993</v>
      </c>
      <c r="J848" t="s">
        <v>119</v>
      </c>
      <c r="K848" t="s">
        <v>98</v>
      </c>
      <c r="L848">
        <v>740</v>
      </c>
      <c r="M848" t="s">
        <v>126</v>
      </c>
      <c r="N848" t="s">
        <v>119</v>
      </c>
      <c r="O848">
        <v>425</v>
      </c>
      <c r="P848" t="s">
        <v>104</v>
      </c>
      <c r="Q848" t="s">
        <v>111</v>
      </c>
      <c r="R848">
        <v>213000</v>
      </c>
    </row>
    <row r="849" spans="1:18">
      <c r="A849">
        <v>15523</v>
      </c>
      <c r="B849" t="s">
        <v>209</v>
      </c>
      <c r="C849" t="s">
        <v>91</v>
      </c>
      <c r="D849" t="s">
        <v>92</v>
      </c>
      <c r="E849" t="s">
        <v>93</v>
      </c>
      <c r="F849">
        <v>5</v>
      </c>
      <c r="G849">
        <v>6</v>
      </c>
      <c r="H849">
        <v>1972</v>
      </c>
      <c r="I849">
        <v>1972</v>
      </c>
      <c r="J849" t="s">
        <v>98</v>
      </c>
      <c r="K849" t="s">
        <v>98</v>
      </c>
      <c r="L849">
        <v>864</v>
      </c>
      <c r="M849" t="s">
        <v>126</v>
      </c>
      <c r="N849" t="s">
        <v>98</v>
      </c>
      <c r="O849">
        <v>338</v>
      </c>
      <c r="P849" t="s">
        <v>104</v>
      </c>
      <c r="Q849" t="s">
        <v>111</v>
      </c>
      <c r="R849">
        <v>133500</v>
      </c>
    </row>
    <row r="850" spans="1:18">
      <c r="A850">
        <v>45600</v>
      </c>
      <c r="B850" t="s">
        <v>199</v>
      </c>
      <c r="C850" t="s">
        <v>91</v>
      </c>
      <c r="D850" t="s">
        <v>92</v>
      </c>
      <c r="E850" t="s">
        <v>176</v>
      </c>
      <c r="F850">
        <v>6</v>
      </c>
      <c r="G850">
        <v>8</v>
      </c>
      <c r="H850">
        <v>1908</v>
      </c>
      <c r="I850">
        <v>1997</v>
      </c>
      <c r="J850" t="s">
        <v>98</v>
      </c>
      <c r="K850" t="s">
        <v>98</v>
      </c>
      <c r="L850">
        <v>907</v>
      </c>
      <c r="M850" t="s">
        <v>98</v>
      </c>
      <c r="N850" t="s">
        <v>98</v>
      </c>
      <c r="O850">
        <v>360</v>
      </c>
      <c r="P850" t="s">
        <v>104</v>
      </c>
      <c r="Q850" t="s">
        <v>111</v>
      </c>
      <c r="R850">
        <v>240000</v>
      </c>
    </row>
    <row r="851" spans="1:18">
      <c r="A851">
        <v>9600</v>
      </c>
      <c r="B851" t="s">
        <v>227</v>
      </c>
      <c r="C851" t="s">
        <v>90</v>
      </c>
      <c r="D851" t="s">
        <v>92</v>
      </c>
      <c r="E851" t="s">
        <v>158</v>
      </c>
      <c r="F851">
        <v>6</v>
      </c>
      <c r="G851">
        <v>7</v>
      </c>
      <c r="H851">
        <v>1976</v>
      </c>
      <c r="I851">
        <v>1994</v>
      </c>
      <c r="J851" t="s">
        <v>98</v>
      </c>
      <c r="K851" t="s">
        <v>98</v>
      </c>
      <c r="L851">
        <v>528</v>
      </c>
      <c r="M851" t="s">
        <v>126</v>
      </c>
      <c r="N851" t="s">
        <v>98</v>
      </c>
      <c r="O851">
        <v>512</v>
      </c>
      <c r="P851" t="s">
        <v>104</v>
      </c>
      <c r="Q851" t="s">
        <v>111</v>
      </c>
      <c r="R851">
        <v>187000</v>
      </c>
    </row>
    <row r="852" spans="1:18">
      <c r="A852">
        <v>4435</v>
      </c>
      <c r="B852" t="s">
        <v>209</v>
      </c>
      <c r="C852" t="s">
        <v>91</v>
      </c>
      <c r="D852" t="s">
        <v>129</v>
      </c>
      <c r="E852" t="s">
        <v>93</v>
      </c>
      <c r="F852">
        <v>6</v>
      </c>
      <c r="G852">
        <v>5</v>
      </c>
      <c r="H852">
        <v>2003</v>
      </c>
      <c r="I852">
        <v>2003</v>
      </c>
      <c r="J852" t="s">
        <v>119</v>
      </c>
      <c r="K852" t="s">
        <v>98</v>
      </c>
      <c r="L852">
        <v>848</v>
      </c>
      <c r="M852" t="s">
        <v>126</v>
      </c>
      <c r="N852" t="s">
        <v>119</v>
      </c>
      <c r="O852">
        <v>420</v>
      </c>
      <c r="P852" t="s">
        <v>104</v>
      </c>
      <c r="Q852" t="s">
        <v>111</v>
      </c>
      <c r="R852">
        <v>131500</v>
      </c>
    </row>
    <row r="853" spans="1:18">
      <c r="A853">
        <v>3196</v>
      </c>
      <c r="B853" t="s">
        <v>156</v>
      </c>
      <c r="C853" t="s">
        <v>91</v>
      </c>
      <c r="D853" t="s">
        <v>129</v>
      </c>
      <c r="E853" t="s">
        <v>93</v>
      </c>
      <c r="F853">
        <v>8</v>
      </c>
      <c r="G853">
        <v>5</v>
      </c>
      <c r="H853">
        <v>2003</v>
      </c>
      <c r="I853">
        <v>2003</v>
      </c>
      <c r="J853" t="s">
        <v>119</v>
      </c>
      <c r="K853" t="s">
        <v>98</v>
      </c>
      <c r="L853">
        <v>1273</v>
      </c>
      <c r="M853" t="s">
        <v>126</v>
      </c>
      <c r="N853" t="s">
        <v>119</v>
      </c>
      <c r="O853">
        <v>400</v>
      </c>
      <c r="P853" t="s">
        <v>104</v>
      </c>
      <c r="Q853" t="s">
        <v>111</v>
      </c>
      <c r="R853">
        <v>215000</v>
      </c>
    </row>
    <row r="854" spans="1:18">
      <c r="A854">
        <v>7128</v>
      </c>
      <c r="B854" t="s">
        <v>212</v>
      </c>
      <c r="C854" t="s">
        <v>91</v>
      </c>
      <c r="D854" t="s">
        <v>92</v>
      </c>
      <c r="E854" t="s">
        <v>198</v>
      </c>
      <c r="F854">
        <v>7</v>
      </c>
      <c r="G854">
        <v>5</v>
      </c>
      <c r="H854">
        <v>1941</v>
      </c>
      <c r="I854">
        <v>1950</v>
      </c>
      <c r="J854" t="s">
        <v>98</v>
      </c>
      <c r="K854" t="s">
        <v>98</v>
      </c>
      <c r="L854">
        <v>918</v>
      </c>
      <c r="M854" t="s">
        <v>119</v>
      </c>
      <c r="N854" t="s">
        <v>98</v>
      </c>
      <c r="O854">
        <v>240</v>
      </c>
      <c r="P854" t="s">
        <v>104</v>
      </c>
      <c r="Q854" t="s">
        <v>111</v>
      </c>
      <c r="R854">
        <v>164000</v>
      </c>
    </row>
    <row r="855" spans="1:18">
      <c r="A855">
        <v>12095</v>
      </c>
      <c r="B855" t="s">
        <v>89</v>
      </c>
      <c r="C855" t="s">
        <v>91</v>
      </c>
      <c r="D855" t="s">
        <v>92</v>
      </c>
      <c r="E855" t="s">
        <v>158</v>
      </c>
      <c r="F855">
        <v>6</v>
      </c>
      <c r="G855">
        <v>6</v>
      </c>
      <c r="H855">
        <v>1964</v>
      </c>
      <c r="I855">
        <v>1964</v>
      </c>
      <c r="J855" t="s">
        <v>98</v>
      </c>
      <c r="K855" t="s">
        <v>98</v>
      </c>
      <c r="L855">
        <v>1127</v>
      </c>
      <c r="M855" t="s">
        <v>98</v>
      </c>
      <c r="N855" t="s">
        <v>98</v>
      </c>
      <c r="O855">
        <v>645</v>
      </c>
      <c r="P855" t="s">
        <v>104</v>
      </c>
      <c r="Q855" t="s">
        <v>111</v>
      </c>
      <c r="R855">
        <v>158000</v>
      </c>
    </row>
    <row r="856" spans="1:18">
      <c r="A856">
        <v>17920</v>
      </c>
      <c r="B856" t="s">
        <v>169</v>
      </c>
      <c r="C856" t="s">
        <v>91</v>
      </c>
      <c r="D856" t="s">
        <v>92</v>
      </c>
      <c r="E856" t="s">
        <v>93</v>
      </c>
      <c r="F856">
        <v>5</v>
      </c>
      <c r="G856">
        <v>4</v>
      </c>
      <c r="H856">
        <v>1955</v>
      </c>
      <c r="I856">
        <v>1974</v>
      </c>
      <c r="J856" t="s">
        <v>98</v>
      </c>
      <c r="K856" t="s">
        <v>98</v>
      </c>
      <c r="L856">
        <v>1763</v>
      </c>
      <c r="M856" t="s">
        <v>98</v>
      </c>
      <c r="N856" t="s">
        <v>98</v>
      </c>
      <c r="O856">
        <v>454</v>
      </c>
      <c r="P856" t="s">
        <v>104</v>
      </c>
      <c r="Q856" t="s">
        <v>172</v>
      </c>
      <c r="R856">
        <v>170000</v>
      </c>
    </row>
    <row r="857" spans="1:18">
      <c r="A857">
        <v>6897</v>
      </c>
      <c r="B857" t="s">
        <v>169</v>
      </c>
      <c r="C857" t="s">
        <v>91</v>
      </c>
      <c r="D857" t="s">
        <v>92</v>
      </c>
      <c r="E857" t="s">
        <v>93</v>
      </c>
      <c r="F857">
        <v>5</v>
      </c>
      <c r="G857">
        <v>8</v>
      </c>
      <c r="H857">
        <v>1962</v>
      </c>
      <c r="I857">
        <v>2010</v>
      </c>
      <c r="J857" t="s">
        <v>98</v>
      </c>
      <c r="K857" t="s">
        <v>98</v>
      </c>
      <c r="L857">
        <v>1040</v>
      </c>
      <c r="M857" t="s">
        <v>126</v>
      </c>
      <c r="N857" t="s">
        <v>98</v>
      </c>
      <c r="O857">
        <v>260</v>
      </c>
      <c r="P857" t="s">
        <v>104</v>
      </c>
      <c r="Q857" t="s">
        <v>111</v>
      </c>
      <c r="R857">
        <v>127000</v>
      </c>
    </row>
    <row r="858" spans="1:18">
      <c r="A858">
        <v>10970</v>
      </c>
      <c r="B858" t="s">
        <v>209</v>
      </c>
      <c r="C858" t="s">
        <v>91</v>
      </c>
      <c r="D858" t="s">
        <v>92</v>
      </c>
      <c r="E858" t="s">
        <v>158</v>
      </c>
      <c r="F858">
        <v>6</v>
      </c>
      <c r="G858">
        <v>6</v>
      </c>
      <c r="H858">
        <v>1978</v>
      </c>
      <c r="I858">
        <v>1978</v>
      </c>
      <c r="J858" t="s">
        <v>119</v>
      </c>
      <c r="K858" t="s">
        <v>119</v>
      </c>
      <c r="L858">
        <v>940</v>
      </c>
      <c r="M858" t="s">
        <v>98</v>
      </c>
      <c r="N858" t="s">
        <v>98</v>
      </c>
      <c r="O858">
        <v>576</v>
      </c>
      <c r="P858" t="s">
        <v>104</v>
      </c>
      <c r="Q858" t="s">
        <v>111</v>
      </c>
      <c r="R858">
        <v>147000</v>
      </c>
    </row>
    <row r="859" spans="1:18">
      <c r="A859">
        <v>8125</v>
      </c>
      <c r="B859" t="s">
        <v>121</v>
      </c>
      <c r="C859" t="s">
        <v>91</v>
      </c>
      <c r="D859" t="s">
        <v>92</v>
      </c>
      <c r="E859" t="s">
        <v>122</v>
      </c>
      <c r="F859">
        <v>6</v>
      </c>
      <c r="G859">
        <v>5</v>
      </c>
      <c r="H859">
        <v>1994</v>
      </c>
      <c r="I859">
        <v>1995</v>
      </c>
      <c r="J859" t="s">
        <v>119</v>
      </c>
      <c r="K859" t="s">
        <v>98</v>
      </c>
      <c r="L859">
        <v>702</v>
      </c>
      <c r="M859" t="s">
        <v>119</v>
      </c>
      <c r="N859" t="s">
        <v>98</v>
      </c>
      <c r="O859">
        <v>343</v>
      </c>
      <c r="P859" t="s">
        <v>104</v>
      </c>
      <c r="Q859" t="s">
        <v>111</v>
      </c>
      <c r="R859">
        <v>174000</v>
      </c>
    </row>
    <row r="860" spans="1:18">
      <c r="A860">
        <v>10400</v>
      </c>
      <c r="B860" t="s">
        <v>175</v>
      </c>
      <c r="C860" t="s">
        <v>91</v>
      </c>
      <c r="D860" t="s">
        <v>92</v>
      </c>
      <c r="E860" t="s">
        <v>93</v>
      </c>
      <c r="F860">
        <v>7</v>
      </c>
      <c r="G860">
        <v>5</v>
      </c>
      <c r="H860">
        <v>1976</v>
      </c>
      <c r="I860">
        <v>1976</v>
      </c>
      <c r="J860" t="s">
        <v>119</v>
      </c>
      <c r="K860" t="s">
        <v>98</v>
      </c>
      <c r="L860">
        <v>1090</v>
      </c>
      <c r="M860" t="s">
        <v>98</v>
      </c>
      <c r="N860" t="s">
        <v>98</v>
      </c>
      <c r="O860">
        <v>479</v>
      </c>
      <c r="P860" t="s">
        <v>104</v>
      </c>
      <c r="Q860" t="s">
        <v>178</v>
      </c>
      <c r="R860">
        <v>152000</v>
      </c>
    </row>
    <row r="861" spans="1:18">
      <c r="A861">
        <v>11029</v>
      </c>
      <c r="B861" t="s">
        <v>175</v>
      </c>
      <c r="C861" t="s">
        <v>221</v>
      </c>
      <c r="D861" t="s">
        <v>92</v>
      </c>
      <c r="E861" t="s">
        <v>122</v>
      </c>
      <c r="F861">
        <v>6</v>
      </c>
      <c r="G861">
        <v>7</v>
      </c>
      <c r="H861">
        <v>1968</v>
      </c>
      <c r="I861">
        <v>1984</v>
      </c>
      <c r="J861" t="s">
        <v>98</v>
      </c>
      <c r="K861" t="s">
        <v>98</v>
      </c>
      <c r="L861">
        <v>1054</v>
      </c>
      <c r="M861" t="s">
        <v>98</v>
      </c>
      <c r="N861" t="s">
        <v>119</v>
      </c>
      <c r="O861">
        <v>619</v>
      </c>
      <c r="P861" t="s">
        <v>104</v>
      </c>
      <c r="Q861" t="s">
        <v>111</v>
      </c>
      <c r="R861">
        <v>250000</v>
      </c>
    </row>
    <row r="862" spans="1:18">
      <c r="A862">
        <v>7642</v>
      </c>
      <c r="B862" t="s">
        <v>212</v>
      </c>
      <c r="C862" t="s">
        <v>91</v>
      </c>
      <c r="D862" t="s">
        <v>92</v>
      </c>
      <c r="E862" t="s">
        <v>176</v>
      </c>
      <c r="F862">
        <v>7</v>
      </c>
      <c r="G862">
        <v>8</v>
      </c>
      <c r="H862">
        <v>1918</v>
      </c>
      <c r="I862">
        <v>1998</v>
      </c>
      <c r="J862" t="s">
        <v>98</v>
      </c>
      <c r="K862" t="s">
        <v>98</v>
      </c>
      <c r="L862">
        <v>912</v>
      </c>
      <c r="M862" t="s">
        <v>119</v>
      </c>
      <c r="N862" t="s">
        <v>119</v>
      </c>
      <c r="O862">
        <v>216</v>
      </c>
      <c r="P862" t="s">
        <v>104</v>
      </c>
      <c r="Q862" t="s">
        <v>111</v>
      </c>
      <c r="R862">
        <v>189950</v>
      </c>
    </row>
    <row r="863" spans="1:18">
      <c r="A863">
        <v>11625</v>
      </c>
      <c r="B863" t="s">
        <v>169</v>
      </c>
      <c r="C863" t="s">
        <v>91</v>
      </c>
      <c r="D863" t="s">
        <v>186</v>
      </c>
      <c r="E863" t="s">
        <v>93</v>
      </c>
      <c r="F863">
        <v>5</v>
      </c>
      <c r="G863">
        <v>4</v>
      </c>
      <c r="H863">
        <v>1965</v>
      </c>
      <c r="I863">
        <v>1965</v>
      </c>
      <c r="J863" t="s">
        <v>98</v>
      </c>
      <c r="K863" t="s">
        <v>98</v>
      </c>
      <c r="L863">
        <v>1039</v>
      </c>
      <c r="M863" t="s">
        <v>126</v>
      </c>
      <c r="N863" t="s">
        <v>98</v>
      </c>
      <c r="O863">
        <v>504</v>
      </c>
      <c r="P863" t="s">
        <v>104</v>
      </c>
      <c r="Q863" t="s">
        <v>111</v>
      </c>
      <c r="R863">
        <v>131500</v>
      </c>
    </row>
    <row r="864" spans="1:18">
      <c r="A864">
        <v>9672</v>
      </c>
      <c r="B864" t="s">
        <v>165</v>
      </c>
      <c r="C864" t="s">
        <v>91</v>
      </c>
      <c r="D864" t="s">
        <v>92</v>
      </c>
      <c r="E864" t="s">
        <v>93</v>
      </c>
      <c r="F864">
        <v>6</v>
      </c>
      <c r="G864">
        <v>5</v>
      </c>
      <c r="H864">
        <v>1984</v>
      </c>
      <c r="I864">
        <v>1985</v>
      </c>
      <c r="J864" t="s">
        <v>119</v>
      </c>
      <c r="K864" t="s">
        <v>98</v>
      </c>
      <c r="L864">
        <v>1040</v>
      </c>
      <c r="M864" t="s">
        <v>98</v>
      </c>
      <c r="N864" t="s">
        <v>98</v>
      </c>
      <c r="O864">
        <v>480</v>
      </c>
      <c r="P864" t="s">
        <v>104</v>
      </c>
      <c r="Q864" t="s">
        <v>111</v>
      </c>
      <c r="R864">
        <v>152000</v>
      </c>
    </row>
    <row r="865" spans="1:18">
      <c r="A865">
        <v>7931</v>
      </c>
      <c r="B865" t="s">
        <v>89</v>
      </c>
      <c r="C865" t="s">
        <v>91</v>
      </c>
      <c r="D865" t="s">
        <v>92</v>
      </c>
      <c r="E865" t="s">
        <v>93</v>
      </c>
      <c r="F865">
        <v>5</v>
      </c>
      <c r="G865">
        <v>5</v>
      </c>
      <c r="H865">
        <v>1959</v>
      </c>
      <c r="I865">
        <v>1959</v>
      </c>
      <c r="J865" t="s">
        <v>98</v>
      </c>
      <c r="K865" t="s">
        <v>98</v>
      </c>
      <c r="L865">
        <v>1148</v>
      </c>
      <c r="M865" t="s">
        <v>98</v>
      </c>
      <c r="N865" t="s">
        <v>98</v>
      </c>
      <c r="O865">
        <v>672</v>
      </c>
      <c r="P865" t="s">
        <v>104</v>
      </c>
      <c r="Q865" t="s">
        <v>111</v>
      </c>
      <c r="R865">
        <v>132500</v>
      </c>
    </row>
    <row r="866" spans="1:18">
      <c r="A866">
        <v>8640</v>
      </c>
      <c r="B866" t="s">
        <v>163</v>
      </c>
      <c r="C866" t="s">
        <v>91</v>
      </c>
      <c r="D866" t="s">
        <v>92</v>
      </c>
      <c r="E866" t="s">
        <v>93</v>
      </c>
      <c r="F866">
        <v>7</v>
      </c>
      <c r="G866">
        <v>5</v>
      </c>
      <c r="H866">
        <v>2007</v>
      </c>
      <c r="I866">
        <v>2008</v>
      </c>
      <c r="J866" t="s">
        <v>126</v>
      </c>
      <c r="K866" t="s">
        <v>98</v>
      </c>
      <c r="L866">
        <v>1372</v>
      </c>
      <c r="M866" t="s">
        <v>126</v>
      </c>
      <c r="N866" t="s">
        <v>119</v>
      </c>
      <c r="O866">
        <v>529</v>
      </c>
      <c r="P866" t="s">
        <v>104</v>
      </c>
      <c r="Q866" t="s">
        <v>150</v>
      </c>
      <c r="R866">
        <v>250580</v>
      </c>
    </row>
    <row r="867" spans="1:18">
      <c r="A867">
        <v>8750</v>
      </c>
      <c r="B867" t="s">
        <v>89</v>
      </c>
      <c r="C867" t="s">
        <v>91</v>
      </c>
      <c r="D867" t="s">
        <v>92</v>
      </c>
      <c r="E867" t="s">
        <v>93</v>
      </c>
      <c r="F867">
        <v>5</v>
      </c>
      <c r="G867">
        <v>6</v>
      </c>
      <c r="H867">
        <v>1970</v>
      </c>
      <c r="I867">
        <v>1970</v>
      </c>
      <c r="J867" t="s">
        <v>98</v>
      </c>
      <c r="K867" t="s">
        <v>98</v>
      </c>
      <c r="L867">
        <v>1002</v>
      </c>
      <c r="M867" t="s">
        <v>98</v>
      </c>
      <c r="N867" t="s">
        <v>98</v>
      </c>
      <c r="O867">
        <v>902</v>
      </c>
      <c r="P867" t="s">
        <v>104</v>
      </c>
      <c r="Q867" t="s">
        <v>111</v>
      </c>
      <c r="R867">
        <v>148500</v>
      </c>
    </row>
    <row r="868" spans="1:18">
      <c r="A868">
        <v>10656</v>
      </c>
      <c r="B868" t="s">
        <v>218</v>
      </c>
      <c r="C868" t="s">
        <v>91</v>
      </c>
      <c r="D868" t="s">
        <v>92</v>
      </c>
      <c r="E868" t="s">
        <v>93</v>
      </c>
      <c r="F868">
        <v>8</v>
      </c>
      <c r="G868">
        <v>5</v>
      </c>
      <c r="H868">
        <v>2006</v>
      </c>
      <c r="I868">
        <v>2007</v>
      </c>
      <c r="J868" t="s">
        <v>119</v>
      </c>
      <c r="K868" t="s">
        <v>98</v>
      </c>
      <c r="L868">
        <v>1638</v>
      </c>
      <c r="M868" t="s">
        <v>126</v>
      </c>
      <c r="N868" t="s">
        <v>119</v>
      </c>
      <c r="O868">
        <v>870</v>
      </c>
      <c r="P868" t="s">
        <v>104</v>
      </c>
      <c r="Q868" t="s">
        <v>150</v>
      </c>
      <c r="R868">
        <v>248900</v>
      </c>
    </row>
    <row r="869" spans="1:18">
      <c r="A869">
        <v>6970</v>
      </c>
      <c r="B869" t="s">
        <v>169</v>
      </c>
      <c r="C869" t="s">
        <v>90</v>
      </c>
      <c r="D869" t="s">
        <v>92</v>
      </c>
      <c r="E869" t="s">
        <v>93</v>
      </c>
      <c r="F869">
        <v>4</v>
      </c>
      <c r="G869">
        <v>5</v>
      </c>
      <c r="H869">
        <v>1961</v>
      </c>
      <c r="I869">
        <v>1961</v>
      </c>
      <c r="J869" t="s">
        <v>98</v>
      </c>
      <c r="K869" t="s">
        <v>98</v>
      </c>
      <c r="L869">
        <v>1040</v>
      </c>
      <c r="M869" t="s">
        <v>98</v>
      </c>
      <c r="N869" t="s">
        <v>139</v>
      </c>
      <c r="O869">
        <v>544</v>
      </c>
      <c r="P869" t="s">
        <v>104</v>
      </c>
      <c r="Q869" t="s">
        <v>111</v>
      </c>
      <c r="R869">
        <v>129000</v>
      </c>
    </row>
    <row r="870" spans="1:18">
      <c r="A870">
        <v>14762</v>
      </c>
      <c r="B870" t="s">
        <v>121</v>
      </c>
      <c r="C870" t="s">
        <v>90</v>
      </c>
      <c r="D870" t="s">
        <v>92</v>
      </c>
      <c r="E870" t="s">
        <v>122</v>
      </c>
      <c r="F870">
        <v>5</v>
      </c>
      <c r="G870">
        <v>6</v>
      </c>
      <c r="H870">
        <v>1948</v>
      </c>
      <c r="I870">
        <v>1950</v>
      </c>
      <c r="J870" t="s">
        <v>83</v>
      </c>
      <c r="K870" t="s">
        <v>83</v>
      </c>
      <c r="L870">
        <v>0</v>
      </c>
      <c r="M870" t="s">
        <v>119</v>
      </c>
      <c r="N870" t="s">
        <v>98</v>
      </c>
      <c r="O870">
        <v>672</v>
      </c>
      <c r="P870" t="s">
        <v>191</v>
      </c>
      <c r="Q870" t="s">
        <v>111</v>
      </c>
      <c r="R870">
        <v>169000</v>
      </c>
    </row>
    <row r="871" spans="1:18">
      <c r="A871">
        <v>9938</v>
      </c>
      <c r="B871" t="s">
        <v>165</v>
      </c>
      <c r="C871" t="s">
        <v>91</v>
      </c>
      <c r="D871" t="s">
        <v>92</v>
      </c>
      <c r="E871" t="s">
        <v>122</v>
      </c>
      <c r="F871">
        <v>7</v>
      </c>
      <c r="G871">
        <v>5</v>
      </c>
      <c r="H871">
        <v>1993</v>
      </c>
      <c r="I871">
        <v>1994</v>
      </c>
      <c r="J871" t="s">
        <v>119</v>
      </c>
      <c r="K871" t="s">
        <v>98</v>
      </c>
      <c r="L871">
        <v>1050</v>
      </c>
      <c r="M871" t="s">
        <v>126</v>
      </c>
      <c r="N871" t="s">
        <v>119</v>
      </c>
      <c r="O871">
        <v>574</v>
      </c>
      <c r="P871" t="s">
        <v>104</v>
      </c>
      <c r="Q871" t="s">
        <v>111</v>
      </c>
      <c r="R871">
        <v>236000</v>
      </c>
    </row>
    <row r="872" spans="1:18">
      <c r="A872">
        <v>6600</v>
      </c>
      <c r="B872" t="s">
        <v>89</v>
      </c>
      <c r="C872" t="s">
        <v>151</v>
      </c>
      <c r="D872" t="s">
        <v>92</v>
      </c>
      <c r="E872" t="s">
        <v>93</v>
      </c>
      <c r="F872">
        <v>5</v>
      </c>
      <c r="G872">
        <v>5</v>
      </c>
      <c r="H872">
        <v>1962</v>
      </c>
      <c r="I872">
        <v>1962</v>
      </c>
      <c r="J872" t="s">
        <v>98</v>
      </c>
      <c r="K872" t="s">
        <v>98</v>
      </c>
      <c r="L872">
        <v>894</v>
      </c>
      <c r="M872" t="s">
        <v>119</v>
      </c>
      <c r="N872" t="s">
        <v>98</v>
      </c>
      <c r="O872">
        <v>308</v>
      </c>
      <c r="P872" t="s">
        <v>104</v>
      </c>
      <c r="Q872" t="s">
        <v>111</v>
      </c>
      <c r="R872">
        <v>109500</v>
      </c>
    </row>
    <row r="873" spans="1:18">
      <c r="A873">
        <v>8750</v>
      </c>
      <c r="B873" t="s">
        <v>209</v>
      </c>
      <c r="C873" t="s">
        <v>91</v>
      </c>
      <c r="D873" t="s">
        <v>92</v>
      </c>
      <c r="E873" t="s">
        <v>122</v>
      </c>
      <c r="F873">
        <v>6</v>
      </c>
      <c r="G873">
        <v>5</v>
      </c>
      <c r="H873">
        <v>1998</v>
      </c>
      <c r="I873">
        <v>1998</v>
      </c>
      <c r="J873" t="s">
        <v>119</v>
      </c>
      <c r="K873" t="s">
        <v>98</v>
      </c>
      <c r="L873">
        <v>804</v>
      </c>
      <c r="M873" t="s">
        <v>126</v>
      </c>
      <c r="N873" t="s">
        <v>119</v>
      </c>
      <c r="O873">
        <v>523</v>
      </c>
      <c r="P873" t="s">
        <v>104</v>
      </c>
      <c r="Q873" t="s">
        <v>111</v>
      </c>
      <c r="R873">
        <v>200500</v>
      </c>
    </row>
    <row r="874" spans="1:18">
      <c r="A874">
        <v>8892</v>
      </c>
      <c r="B874" t="s">
        <v>89</v>
      </c>
      <c r="C874" t="s">
        <v>91</v>
      </c>
      <c r="D874" t="s">
        <v>92</v>
      </c>
      <c r="E874" t="s">
        <v>93</v>
      </c>
      <c r="F874">
        <v>5</v>
      </c>
      <c r="G874">
        <v>7</v>
      </c>
      <c r="H874">
        <v>1953</v>
      </c>
      <c r="I874">
        <v>1996</v>
      </c>
      <c r="J874" t="s">
        <v>98</v>
      </c>
      <c r="K874" t="s">
        <v>98</v>
      </c>
      <c r="L874">
        <v>105</v>
      </c>
      <c r="M874" t="s">
        <v>119</v>
      </c>
      <c r="N874" t="s">
        <v>119</v>
      </c>
      <c r="O874">
        <v>414</v>
      </c>
      <c r="P874" t="s">
        <v>104</v>
      </c>
      <c r="Q874" t="s">
        <v>111</v>
      </c>
      <c r="R874">
        <v>116000</v>
      </c>
    </row>
    <row r="875" spans="1:18">
      <c r="A875">
        <v>12144</v>
      </c>
      <c r="B875" t="s">
        <v>89</v>
      </c>
      <c r="C875" t="s">
        <v>91</v>
      </c>
      <c r="D875" t="s">
        <v>92</v>
      </c>
      <c r="E875" t="s">
        <v>93</v>
      </c>
      <c r="F875">
        <v>5</v>
      </c>
      <c r="G875">
        <v>7</v>
      </c>
      <c r="H875">
        <v>1949</v>
      </c>
      <c r="I875">
        <v>1950</v>
      </c>
      <c r="J875" t="s">
        <v>98</v>
      </c>
      <c r="K875" t="s">
        <v>98</v>
      </c>
      <c r="L875">
        <v>832</v>
      </c>
      <c r="M875" t="s">
        <v>119</v>
      </c>
      <c r="N875" t="s">
        <v>98</v>
      </c>
      <c r="O875">
        <v>288</v>
      </c>
      <c r="P875" t="s">
        <v>104</v>
      </c>
      <c r="Q875" t="s">
        <v>111</v>
      </c>
      <c r="R875">
        <v>133000</v>
      </c>
    </row>
    <row r="876" spans="1:18">
      <c r="A876">
        <v>5720</v>
      </c>
      <c r="B876" t="s">
        <v>188</v>
      </c>
      <c r="C876" t="s">
        <v>182</v>
      </c>
      <c r="D876" t="s">
        <v>92</v>
      </c>
      <c r="E876" t="s">
        <v>176</v>
      </c>
      <c r="F876">
        <v>5</v>
      </c>
      <c r="G876">
        <v>6</v>
      </c>
      <c r="H876">
        <v>1941</v>
      </c>
      <c r="I876">
        <v>1950</v>
      </c>
      <c r="J876" t="s">
        <v>98</v>
      </c>
      <c r="K876" t="s">
        <v>98</v>
      </c>
      <c r="L876">
        <v>676</v>
      </c>
      <c r="M876" t="s">
        <v>126</v>
      </c>
      <c r="N876" t="s">
        <v>98</v>
      </c>
      <c r="O876">
        <v>200</v>
      </c>
      <c r="P876" t="s">
        <v>104</v>
      </c>
      <c r="Q876" t="s">
        <v>172</v>
      </c>
      <c r="R876">
        <v>66500</v>
      </c>
    </row>
    <row r="877" spans="1:18">
      <c r="A877">
        <v>9000</v>
      </c>
      <c r="B877" t="s">
        <v>163</v>
      </c>
      <c r="C877" t="s">
        <v>91</v>
      </c>
      <c r="D877" t="s">
        <v>92</v>
      </c>
      <c r="E877" t="s">
        <v>122</v>
      </c>
      <c r="F877">
        <v>8</v>
      </c>
      <c r="G877">
        <v>5</v>
      </c>
      <c r="H877">
        <v>2007</v>
      </c>
      <c r="I877">
        <v>2007</v>
      </c>
      <c r="J877" t="s">
        <v>119</v>
      </c>
      <c r="K877" t="s">
        <v>98</v>
      </c>
      <c r="L877">
        <v>1184</v>
      </c>
      <c r="M877" t="s">
        <v>126</v>
      </c>
      <c r="N877" t="s">
        <v>126</v>
      </c>
      <c r="O877">
        <v>550</v>
      </c>
      <c r="P877" t="s">
        <v>104</v>
      </c>
      <c r="Q877" t="s">
        <v>150</v>
      </c>
      <c r="R877">
        <v>303477</v>
      </c>
    </row>
    <row r="878" spans="1:18">
      <c r="A878">
        <v>25286</v>
      </c>
      <c r="B878" t="s">
        <v>217</v>
      </c>
      <c r="C878" t="s">
        <v>91</v>
      </c>
      <c r="D878" t="s">
        <v>92</v>
      </c>
      <c r="E878" t="s">
        <v>93</v>
      </c>
      <c r="F878">
        <v>4</v>
      </c>
      <c r="G878">
        <v>5</v>
      </c>
      <c r="H878">
        <v>1963</v>
      </c>
      <c r="I878">
        <v>1963</v>
      </c>
      <c r="J878" t="s">
        <v>98</v>
      </c>
      <c r="K878" t="s">
        <v>98</v>
      </c>
      <c r="L878">
        <v>1064</v>
      </c>
      <c r="M878" t="s">
        <v>119</v>
      </c>
      <c r="N878" t="s">
        <v>98</v>
      </c>
      <c r="O878">
        <v>648</v>
      </c>
      <c r="P878" t="s">
        <v>104</v>
      </c>
      <c r="Q878" t="s">
        <v>111</v>
      </c>
      <c r="R878">
        <v>132250</v>
      </c>
    </row>
    <row r="879" spans="1:18">
      <c r="A879">
        <v>8834</v>
      </c>
      <c r="B879" t="s">
        <v>147</v>
      </c>
      <c r="C879" t="s">
        <v>91</v>
      </c>
      <c r="D879" t="s">
        <v>92</v>
      </c>
      <c r="E879" t="s">
        <v>122</v>
      </c>
      <c r="F879">
        <v>9</v>
      </c>
      <c r="G879">
        <v>5</v>
      </c>
      <c r="H879">
        <v>2004</v>
      </c>
      <c r="I879">
        <v>2005</v>
      </c>
      <c r="J879" t="s">
        <v>126</v>
      </c>
      <c r="K879" t="s">
        <v>98</v>
      </c>
      <c r="L879">
        <v>1462</v>
      </c>
      <c r="M879" t="s">
        <v>126</v>
      </c>
      <c r="N879" t="s">
        <v>126</v>
      </c>
      <c r="O879">
        <v>738</v>
      </c>
      <c r="P879" t="s">
        <v>104</v>
      </c>
      <c r="Q879" t="s">
        <v>111</v>
      </c>
      <c r="R879">
        <v>350000</v>
      </c>
    </row>
    <row r="880" spans="1:18">
      <c r="A880">
        <v>11782</v>
      </c>
      <c r="B880" t="s">
        <v>169</v>
      </c>
      <c r="C880" t="s">
        <v>91</v>
      </c>
      <c r="D880" t="s">
        <v>92</v>
      </c>
      <c r="E880" t="s">
        <v>183</v>
      </c>
      <c r="F880">
        <v>5</v>
      </c>
      <c r="G880">
        <v>7</v>
      </c>
      <c r="H880">
        <v>1961</v>
      </c>
      <c r="I880">
        <v>1995</v>
      </c>
      <c r="J880" t="s">
        <v>98</v>
      </c>
      <c r="K880" t="s">
        <v>98</v>
      </c>
      <c r="L880">
        <v>1109</v>
      </c>
      <c r="M880" t="s">
        <v>98</v>
      </c>
      <c r="N880" t="s">
        <v>119</v>
      </c>
      <c r="O880">
        <v>576</v>
      </c>
      <c r="P880" t="s">
        <v>104</v>
      </c>
      <c r="Q880" t="s">
        <v>111</v>
      </c>
      <c r="R880">
        <v>148000</v>
      </c>
    </row>
    <row r="881" spans="1:18">
      <c r="A881">
        <v>7000</v>
      </c>
      <c r="B881" t="s">
        <v>209</v>
      </c>
      <c r="C881" t="s">
        <v>91</v>
      </c>
      <c r="D881" t="s">
        <v>92</v>
      </c>
      <c r="E881" t="s">
        <v>93</v>
      </c>
      <c r="F881">
        <v>5</v>
      </c>
      <c r="G881">
        <v>8</v>
      </c>
      <c r="H881">
        <v>1978</v>
      </c>
      <c r="I881">
        <v>2005</v>
      </c>
      <c r="J881" t="s">
        <v>98</v>
      </c>
      <c r="K881" t="s">
        <v>98</v>
      </c>
      <c r="L881">
        <v>864</v>
      </c>
      <c r="M881" t="s">
        <v>126</v>
      </c>
      <c r="N881" t="s">
        <v>98</v>
      </c>
      <c r="O881">
        <v>336</v>
      </c>
      <c r="P881" t="s">
        <v>104</v>
      </c>
      <c r="Q881" t="s">
        <v>111</v>
      </c>
      <c r="R881">
        <v>136500</v>
      </c>
    </row>
    <row r="882" spans="1:18">
      <c r="A882">
        <v>7024</v>
      </c>
      <c r="B882" t="s">
        <v>206</v>
      </c>
      <c r="C882" t="s">
        <v>91</v>
      </c>
      <c r="D882" t="s">
        <v>92</v>
      </c>
      <c r="E882" t="s">
        <v>93</v>
      </c>
      <c r="F882">
        <v>5</v>
      </c>
      <c r="G882">
        <v>5</v>
      </c>
      <c r="H882">
        <v>2005</v>
      </c>
      <c r="I882">
        <v>2006</v>
      </c>
      <c r="J882" t="s">
        <v>126</v>
      </c>
      <c r="K882" t="s">
        <v>119</v>
      </c>
      <c r="L882">
        <v>1090</v>
      </c>
      <c r="M882" t="s">
        <v>119</v>
      </c>
      <c r="N882" t="s">
        <v>98</v>
      </c>
      <c r="O882">
        <v>450</v>
      </c>
      <c r="P882" t="s">
        <v>104</v>
      </c>
      <c r="Q882" t="s">
        <v>111</v>
      </c>
      <c r="R882">
        <v>157000</v>
      </c>
    </row>
    <row r="883" spans="1:18">
      <c r="A883">
        <v>13758</v>
      </c>
      <c r="B883" t="s">
        <v>218</v>
      </c>
      <c r="C883" t="s">
        <v>91</v>
      </c>
      <c r="D883" t="s">
        <v>92</v>
      </c>
      <c r="E883" t="s">
        <v>176</v>
      </c>
      <c r="F883">
        <v>7</v>
      </c>
      <c r="G883">
        <v>5</v>
      </c>
      <c r="H883">
        <v>1990</v>
      </c>
      <c r="I883">
        <v>1991</v>
      </c>
      <c r="J883" t="s">
        <v>119</v>
      </c>
      <c r="K883" t="s">
        <v>98</v>
      </c>
      <c r="L883">
        <v>1156</v>
      </c>
      <c r="M883" t="s">
        <v>126</v>
      </c>
      <c r="N883" t="s">
        <v>119</v>
      </c>
      <c r="O883">
        <v>400</v>
      </c>
      <c r="P883" t="s">
        <v>104</v>
      </c>
      <c r="Q883" t="s">
        <v>111</v>
      </c>
      <c r="R883">
        <v>187500</v>
      </c>
    </row>
    <row r="884" spans="1:18">
      <c r="A884">
        <v>9636</v>
      </c>
      <c r="B884" t="s">
        <v>121</v>
      </c>
      <c r="C884" t="s">
        <v>91</v>
      </c>
      <c r="D884" t="s">
        <v>92</v>
      </c>
      <c r="E884" t="s">
        <v>122</v>
      </c>
      <c r="F884">
        <v>6</v>
      </c>
      <c r="G884">
        <v>5</v>
      </c>
      <c r="H884">
        <v>1992</v>
      </c>
      <c r="I884">
        <v>1993</v>
      </c>
      <c r="J884" t="s">
        <v>119</v>
      </c>
      <c r="K884" t="s">
        <v>98</v>
      </c>
      <c r="L884">
        <v>808</v>
      </c>
      <c r="M884" t="s">
        <v>119</v>
      </c>
      <c r="N884" t="s">
        <v>98</v>
      </c>
      <c r="O884">
        <v>389</v>
      </c>
      <c r="P884" t="s">
        <v>104</v>
      </c>
      <c r="Q884" t="s">
        <v>111</v>
      </c>
      <c r="R884">
        <v>178000</v>
      </c>
    </row>
    <row r="885" spans="1:18">
      <c r="A885">
        <v>6204</v>
      </c>
      <c r="B885" t="s">
        <v>200</v>
      </c>
      <c r="C885" t="s">
        <v>91</v>
      </c>
      <c r="D885" t="s">
        <v>92</v>
      </c>
      <c r="E885" t="s">
        <v>246</v>
      </c>
      <c r="F885">
        <v>4</v>
      </c>
      <c r="G885">
        <v>5</v>
      </c>
      <c r="H885">
        <v>1912</v>
      </c>
      <c r="I885">
        <v>1950</v>
      </c>
      <c r="J885" t="s">
        <v>98</v>
      </c>
      <c r="K885" t="s">
        <v>139</v>
      </c>
      <c r="L885">
        <v>795</v>
      </c>
      <c r="M885" t="s">
        <v>98</v>
      </c>
      <c r="N885" t="s">
        <v>98</v>
      </c>
      <c r="O885">
        <v>440</v>
      </c>
      <c r="P885" t="s">
        <v>104</v>
      </c>
      <c r="Q885" t="s">
        <v>111</v>
      </c>
      <c r="R885">
        <v>118500</v>
      </c>
    </row>
    <row r="886" spans="1:18">
      <c r="A886">
        <v>7150</v>
      </c>
      <c r="B886" t="s">
        <v>89</v>
      </c>
      <c r="C886" t="s">
        <v>91</v>
      </c>
      <c r="D886" t="s">
        <v>92</v>
      </c>
      <c r="E886" t="s">
        <v>93</v>
      </c>
      <c r="F886">
        <v>5</v>
      </c>
      <c r="G886">
        <v>5</v>
      </c>
      <c r="H886">
        <v>1967</v>
      </c>
      <c r="I886">
        <v>1967</v>
      </c>
      <c r="J886" t="s">
        <v>98</v>
      </c>
      <c r="K886" t="s">
        <v>98</v>
      </c>
      <c r="L886">
        <v>892</v>
      </c>
      <c r="M886" t="s">
        <v>98</v>
      </c>
      <c r="N886" t="s">
        <v>98</v>
      </c>
      <c r="O886">
        <v>288</v>
      </c>
      <c r="P886" t="s">
        <v>104</v>
      </c>
      <c r="Q886" t="s">
        <v>111</v>
      </c>
      <c r="R886">
        <v>100000</v>
      </c>
    </row>
    <row r="887" spans="1:18">
      <c r="A887">
        <v>5119</v>
      </c>
      <c r="B887" t="s">
        <v>163</v>
      </c>
      <c r="C887" t="s">
        <v>91</v>
      </c>
      <c r="D887" t="s">
        <v>129</v>
      </c>
      <c r="E887" t="s">
        <v>93</v>
      </c>
      <c r="F887">
        <v>9</v>
      </c>
      <c r="G887">
        <v>5</v>
      </c>
      <c r="H887">
        <v>1999</v>
      </c>
      <c r="I887">
        <v>2000</v>
      </c>
      <c r="J887" t="s">
        <v>126</v>
      </c>
      <c r="K887" t="s">
        <v>98</v>
      </c>
      <c r="L887">
        <v>1698</v>
      </c>
      <c r="M887" t="s">
        <v>126</v>
      </c>
      <c r="N887" t="s">
        <v>119</v>
      </c>
      <c r="O887">
        <v>506</v>
      </c>
      <c r="P887" t="s">
        <v>104</v>
      </c>
      <c r="Q887" t="s">
        <v>172</v>
      </c>
      <c r="R887">
        <v>328900</v>
      </c>
    </row>
    <row r="888" spans="1:18">
      <c r="A888">
        <v>8393</v>
      </c>
      <c r="B888" t="s">
        <v>89</v>
      </c>
      <c r="C888" t="s">
        <v>91</v>
      </c>
      <c r="D888" t="s">
        <v>179</v>
      </c>
      <c r="E888" t="s">
        <v>93</v>
      </c>
      <c r="F888">
        <v>5</v>
      </c>
      <c r="G888">
        <v>5</v>
      </c>
      <c r="H888">
        <v>1959</v>
      </c>
      <c r="I888">
        <v>2005</v>
      </c>
      <c r="J888" t="s">
        <v>98</v>
      </c>
      <c r="K888" t="s">
        <v>98</v>
      </c>
      <c r="L888">
        <v>1626</v>
      </c>
      <c r="M888" t="s">
        <v>126</v>
      </c>
      <c r="N888" t="s">
        <v>98</v>
      </c>
      <c r="O888">
        <v>588</v>
      </c>
      <c r="P888" t="s">
        <v>104</v>
      </c>
      <c r="Q888" t="s">
        <v>178</v>
      </c>
      <c r="R888">
        <v>145000</v>
      </c>
    </row>
    <row r="889" spans="1:18">
      <c r="A889">
        <v>16466</v>
      </c>
      <c r="B889" t="s">
        <v>206</v>
      </c>
      <c r="C889" t="s">
        <v>91</v>
      </c>
      <c r="D889" t="s">
        <v>92</v>
      </c>
      <c r="E889" t="s">
        <v>176</v>
      </c>
      <c r="F889">
        <v>5</v>
      </c>
      <c r="G889">
        <v>7</v>
      </c>
      <c r="H889">
        <v>1955</v>
      </c>
      <c r="I889">
        <v>1955</v>
      </c>
      <c r="J889" t="s">
        <v>98</v>
      </c>
      <c r="K889" t="s">
        <v>98</v>
      </c>
      <c r="L889">
        <v>816</v>
      </c>
      <c r="M889" t="s">
        <v>98</v>
      </c>
      <c r="N889" t="s">
        <v>98</v>
      </c>
      <c r="O889">
        <v>300</v>
      </c>
      <c r="P889" t="s">
        <v>104</v>
      </c>
      <c r="Q889" t="s">
        <v>111</v>
      </c>
      <c r="R889">
        <v>135500</v>
      </c>
    </row>
    <row r="890" spans="1:18">
      <c r="A890">
        <v>15865</v>
      </c>
      <c r="B890" t="s">
        <v>89</v>
      </c>
      <c r="C890" t="s">
        <v>91</v>
      </c>
      <c r="D890" t="s">
        <v>92</v>
      </c>
      <c r="E890" t="s">
        <v>93</v>
      </c>
      <c r="F890">
        <v>8</v>
      </c>
      <c r="G890">
        <v>6</v>
      </c>
      <c r="H890">
        <v>1970</v>
      </c>
      <c r="I890">
        <v>1970</v>
      </c>
      <c r="J890" t="s">
        <v>98</v>
      </c>
      <c r="K890" t="s">
        <v>119</v>
      </c>
      <c r="L890">
        <v>2217</v>
      </c>
      <c r="M890" t="s">
        <v>126</v>
      </c>
      <c r="N890" t="s">
        <v>119</v>
      </c>
      <c r="O890">
        <v>621</v>
      </c>
      <c r="P890" t="s">
        <v>104</v>
      </c>
      <c r="Q890" t="s">
        <v>111</v>
      </c>
      <c r="R890">
        <v>268000</v>
      </c>
    </row>
    <row r="891" spans="1:18">
      <c r="A891">
        <v>12160</v>
      </c>
      <c r="B891" t="s">
        <v>89</v>
      </c>
      <c r="C891" t="s">
        <v>90</v>
      </c>
      <c r="D891" t="s">
        <v>92</v>
      </c>
      <c r="E891" t="s">
        <v>93</v>
      </c>
      <c r="F891">
        <v>6</v>
      </c>
      <c r="G891">
        <v>4</v>
      </c>
      <c r="H891">
        <v>1953</v>
      </c>
      <c r="I891">
        <v>1953</v>
      </c>
      <c r="J891" t="s">
        <v>98</v>
      </c>
      <c r="K891" t="s">
        <v>98</v>
      </c>
      <c r="L891">
        <v>1505</v>
      </c>
      <c r="M891" t="s">
        <v>126</v>
      </c>
      <c r="N891" t="s">
        <v>98</v>
      </c>
      <c r="O891">
        <v>505</v>
      </c>
      <c r="P891" t="s">
        <v>104</v>
      </c>
      <c r="Q891" t="s">
        <v>111</v>
      </c>
      <c r="R891">
        <v>149500</v>
      </c>
    </row>
    <row r="892" spans="1:18">
      <c r="A892">
        <v>8064</v>
      </c>
      <c r="B892" t="s">
        <v>89</v>
      </c>
      <c r="C892" t="s">
        <v>182</v>
      </c>
      <c r="D892" t="s">
        <v>92</v>
      </c>
      <c r="E892" t="s">
        <v>176</v>
      </c>
      <c r="F892">
        <v>5</v>
      </c>
      <c r="G892">
        <v>7</v>
      </c>
      <c r="H892">
        <v>1949</v>
      </c>
      <c r="I892">
        <v>2006</v>
      </c>
      <c r="J892" t="s">
        <v>98</v>
      </c>
      <c r="K892" t="s">
        <v>98</v>
      </c>
      <c r="L892">
        <v>672</v>
      </c>
      <c r="M892" t="s">
        <v>126</v>
      </c>
      <c r="N892" t="s">
        <v>98</v>
      </c>
      <c r="O892">
        <v>576</v>
      </c>
      <c r="P892" t="s">
        <v>104</v>
      </c>
      <c r="Q892" t="s">
        <v>111</v>
      </c>
      <c r="R892">
        <v>122900</v>
      </c>
    </row>
    <row r="893" spans="1:18">
      <c r="A893">
        <v>11184</v>
      </c>
      <c r="B893" t="s">
        <v>169</v>
      </c>
      <c r="C893" t="s">
        <v>91</v>
      </c>
      <c r="D893" t="s">
        <v>92</v>
      </c>
      <c r="E893" t="s">
        <v>122</v>
      </c>
      <c r="F893">
        <v>6</v>
      </c>
      <c r="G893">
        <v>5</v>
      </c>
      <c r="H893">
        <v>1978</v>
      </c>
      <c r="I893">
        <v>1978</v>
      </c>
      <c r="J893" t="s">
        <v>98</v>
      </c>
      <c r="K893" t="s">
        <v>98</v>
      </c>
      <c r="L893">
        <v>918</v>
      </c>
      <c r="M893" t="s">
        <v>119</v>
      </c>
      <c r="N893" t="s">
        <v>98</v>
      </c>
      <c r="O893">
        <v>440</v>
      </c>
      <c r="P893" t="s">
        <v>104</v>
      </c>
      <c r="Q893" t="s">
        <v>111</v>
      </c>
      <c r="R893">
        <v>172500</v>
      </c>
    </row>
    <row r="894" spans="1:18">
      <c r="A894">
        <v>8414</v>
      </c>
      <c r="B894" t="s">
        <v>169</v>
      </c>
      <c r="C894" t="s">
        <v>91</v>
      </c>
      <c r="D894" t="s">
        <v>92</v>
      </c>
      <c r="E894" t="s">
        <v>93</v>
      </c>
      <c r="F894">
        <v>6</v>
      </c>
      <c r="G894">
        <v>8</v>
      </c>
      <c r="H894">
        <v>1963</v>
      </c>
      <c r="I894">
        <v>2003</v>
      </c>
      <c r="J894" t="s">
        <v>98</v>
      </c>
      <c r="K894" t="s">
        <v>98</v>
      </c>
      <c r="L894">
        <v>1059</v>
      </c>
      <c r="M894" t="s">
        <v>98</v>
      </c>
      <c r="N894" t="s">
        <v>98</v>
      </c>
      <c r="O894">
        <v>264</v>
      </c>
      <c r="P894" t="s">
        <v>104</v>
      </c>
      <c r="Q894" t="s">
        <v>111</v>
      </c>
      <c r="R894">
        <v>154500</v>
      </c>
    </row>
    <row r="895" spans="1:18">
      <c r="A895">
        <v>13284</v>
      </c>
      <c r="B895" t="s">
        <v>169</v>
      </c>
      <c r="C895" t="s">
        <v>151</v>
      </c>
      <c r="D895" t="s">
        <v>92</v>
      </c>
      <c r="E895" t="s">
        <v>93</v>
      </c>
      <c r="F895">
        <v>5</v>
      </c>
      <c r="G895">
        <v>5</v>
      </c>
      <c r="H895">
        <v>1954</v>
      </c>
      <c r="I895">
        <v>1954</v>
      </c>
      <c r="J895" t="s">
        <v>119</v>
      </c>
      <c r="K895" t="s">
        <v>98</v>
      </c>
      <c r="L895">
        <v>1383</v>
      </c>
      <c r="M895" t="s">
        <v>98</v>
      </c>
      <c r="N895" t="s">
        <v>98</v>
      </c>
      <c r="O895">
        <v>354</v>
      </c>
      <c r="P895" t="s">
        <v>104</v>
      </c>
      <c r="Q895" t="s">
        <v>111</v>
      </c>
      <c r="R895">
        <v>165000</v>
      </c>
    </row>
    <row r="896" spans="1:18">
      <c r="A896">
        <v>7018</v>
      </c>
      <c r="B896" t="s">
        <v>165</v>
      </c>
      <c r="C896" t="s">
        <v>91</v>
      </c>
      <c r="D896" t="s">
        <v>179</v>
      </c>
      <c r="E896" t="s">
        <v>93</v>
      </c>
      <c r="F896">
        <v>5</v>
      </c>
      <c r="G896">
        <v>5</v>
      </c>
      <c r="H896">
        <v>1979</v>
      </c>
      <c r="I896">
        <v>1979</v>
      </c>
      <c r="J896" t="s">
        <v>83</v>
      </c>
      <c r="K896" t="s">
        <v>83</v>
      </c>
      <c r="L896">
        <v>0</v>
      </c>
      <c r="M896" t="s">
        <v>98</v>
      </c>
      <c r="N896" t="s">
        <v>98</v>
      </c>
      <c r="O896">
        <v>400</v>
      </c>
      <c r="P896" t="s">
        <v>104</v>
      </c>
      <c r="Q896" t="s">
        <v>216</v>
      </c>
      <c r="R896">
        <v>118858</v>
      </c>
    </row>
    <row r="897" spans="1:18">
      <c r="A897">
        <v>7056</v>
      </c>
      <c r="B897" t="s">
        <v>89</v>
      </c>
      <c r="C897" t="s">
        <v>91</v>
      </c>
      <c r="D897" t="s">
        <v>92</v>
      </c>
      <c r="E897" t="s">
        <v>122</v>
      </c>
      <c r="F897">
        <v>6</v>
      </c>
      <c r="G897">
        <v>5</v>
      </c>
      <c r="H897">
        <v>1963</v>
      </c>
      <c r="I897">
        <v>1963</v>
      </c>
      <c r="J897" t="s">
        <v>98</v>
      </c>
      <c r="K897" t="s">
        <v>98</v>
      </c>
      <c r="L897">
        <v>780</v>
      </c>
      <c r="M897" t="s">
        <v>98</v>
      </c>
      <c r="N897" t="s">
        <v>98</v>
      </c>
      <c r="O897">
        <v>483</v>
      </c>
      <c r="P897" t="s">
        <v>104</v>
      </c>
      <c r="Q897" t="s">
        <v>111</v>
      </c>
      <c r="R897">
        <v>140000</v>
      </c>
    </row>
    <row r="898" spans="1:18">
      <c r="A898">
        <v>8765</v>
      </c>
      <c r="B898" t="s">
        <v>214</v>
      </c>
      <c r="C898" t="s">
        <v>91</v>
      </c>
      <c r="D898" t="s">
        <v>92</v>
      </c>
      <c r="E898" t="s">
        <v>93</v>
      </c>
      <c r="F898">
        <v>4</v>
      </c>
      <c r="G898">
        <v>6</v>
      </c>
      <c r="H898">
        <v>1936</v>
      </c>
      <c r="I898">
        <v>1950</v>
      </c>
      <c r="J898" t="s">
        <v>98</v>
      </c>
      <c r="K898" t="s">
        <v>98</v>
      </c>
      <c r="L898">
        <v>951</v>
      </c>
      <c r="M898" t="s">
        <v>126</v>
      </c>
      <c r="N898" t="s">
        <v>98</v>
      </c>
      <c r="O898">
        <v>327</v>
      </c>
      <c r="P898" t="s">
        <v>104</v>
      </c>
      <c r="Q898" t="s">
        <v>172</v>
      </c>
      <c r="R898">
        <v>106500</v>
      </c>
    </row>
    <row r="899" spans="1:18">
      <c r="A899">
        <v>7018</v>
      </c>
      <c r="B899" t="s">
        <v>165</v>
      </c>
      <c r="C899" t="s">
        <v>90</v>
      </c>
      <c r="D899" t="s">
        <v>179</v>
      </c>
      <c r="E899" t="s">
        <v>122</v>
      </c>
      <c r="F899">
        <v>5</v>
      </c>
      <c r="G899">
        <v>5</v>
      </c>
      <c r="H899">
        <v>1979</v>
      </c>
      <c r="I899">
        <v>1979</v>
      </c>
      <c r="J899" t="s">
        <v>83</v>
      </c>
      <c r="K899" t="s">
        <v>83</v>
      </c>
      <c r="L899">
        <v>0</v>
      </c>
      <c r="M899" t="s">
        <v>98</v>
      </c>
      <c r="N899" t="s">
        <v>98</v>
      </c>
      <c r="O899">
        <v>528</v>
      </c>
      <c r="P899" t="s">
        <v>104</v>
      </c>
      <c r="Q899" t="s">
        <v>216</v>
      </c>
      <c r="R899">
        <v>142953</v>
      </c>
    </row>
    <row r="900" spans="1:18">
      <c r="A900">
        <v>12919</v>
      </c>
      <c r="B900" t="s">
        <v>147</v>
      </c>
      <c r="C900" t="s">
        <v>91</v>
      </c>
      <c r="D900" t="s">
        <v>92</v>
      </c>
      <c r="E900" t="s">
        <v>93</v>
      </c>
      <c r="F900">
        <v>9</v>
      </c>
      <c r="G900">
        <v>5</v>
      </c>
      <c r="H900">
        <v>2009</v>
      </c>
      <c r="I900">
        <v>2010</v>
      </c>
      <c r="J900" t="s">
        <v>126</v>
      </c>
      <c r="K900" t="s">
        <v>98</v>
      </c>
      <c r="L900">
        <v>2330</v>
      </c>
      <c r="M900" t="s">
        <v>126</v>
      </c>
      <c r="N900" t="s">
        <v>126</v>
      </c>
      <c r="O900">
        <v>820</v>
      </c>
      <c r="P900" t="s">
        <v>104</v>
      </c>
      <c r="Q900" t="s">
        <v>150</v>
      </c>
      <c r="R900">
        <v>611657</v>
      </c>
    </row>
    <row r="901" spans="1:18">
      <c r="A901">
        <v>6993</v>
      </c>
      <c r="B901" t="s">
        <v>169</v>
      </c>
      <c r="C901" t="s">
        <v>90</v>
      </c>
      <c r="D901" t="s">
        <v>92</v>
      </c>
      <c r="E901" t="s">
        <v>93</v>
      </c>
      <c r="F901">
        <v>5</v>
      </c>
      <c r="G901">
        <v>7</v>
      </c>
      <c r="H901">
        <v>1961</v>
      </c>
      <c r="I901">
        <v>1994</v>
      </c>
      <c r="J901" t="s">
        <v>98</v>
      </c>
      <c r="K901" t="s">
        <v>98</v>
      </c>
      <c r="L901">
        <v>912</v>
      </c>
      <c r="M901" t="s">
        <v>98</v>
      </c>
      <c r="N901" t="s">
        <v>98</v>
      </c>
      <c r="O901">
        <v>288</v>
      </c>
      <c r="P901" t="s">
        <v>104</v>
      </c>
      <c r="Q901" t="s">
        <v>111</v>
      </c>
      <c r="R901">
        <v>135000</v>
      </c>
    </row>
    <row r="902" spans="1:18">
      <c r="A902">
        <v>7340</v>
      </c>
      <c r="B902" t="s">
        <v>89</v>
      </c>
      <c r="C902" t="s">
        <v>91</v>
      </c>
      <c r="D902" t="s">
        <v>92</v>
      </c>
      <c r="E902" t="s">
        <v>93</v>
      </c>
      <c r="F902">
        <v>4</v>
      </c>
      <c r="G902">
        <v>6</v>
      </c>
      <c r="H902">
        <v>1971</v>
      </c>
      <c r="I902">
        <v>1971</v>
      </c>
      <c r="J902" t="s">
        <v>98</v>
      </c>
      <c r="K902" t="s">
        <v>98</v>
      </c>
      <c r="L902">
        <v>858</v>
      </c>
      <c r="M902" t="s">
        <v>98</v>
      </c>
      <c r="N902" t="s">
        <v>98</v>
      </c>
      <c r="O902">
        <v>684</v>
      </c>
      <c r="P902" t="s">
        <v>104</v>
      </c>
      <c r="Q902" t="s">
        <v>111</v>
      </c>
      <c r="R902">
        <v>110000</v>
      </c>
    </row>
    <row r="903" spans="1:18">
      <c r="A903">
        <v>8712</v>
      </c>
      <c r="B903" t="s">
        <v>89</v>
      </c>
      <c r="C903" t="s">
        <v>91</v>
      </c>
      <c r="D903" t="s">
        <v>92</v>
      </c>
      <c r="E903" t="s">
        <v>93</v>
      </c>
      <c r="F903">
        <v>5</v>
      </c>
      <c r="G903">
        <v>7</v>
      </c>
      <c r="H903">
        <v>1957</v>
      </c>
      <c r="I903">
        <v>2000</v>
      </c>
      <c r="J903" t="s">
        <v>98</v>
      </c>
      <c r="K903" t="s">
        <v>98</v>
      </c>
      <c r="L903">
        <v>992</v>
      </c>
      <c r="M903" t="s">
        <v>98</v>
      </c>
      <c r="N903" t="s">
        <v>98</v>
      </c>
      <c r="O903">
        <v>756</v>
      </c>
      <c r="P903" t="s">
        <v>104</v>
      </c>
      <c r="Q903" t="s">
        <v>111</v>
      </c>
      <c r="R903">
        <v>153000</v>
      </c>
    </row>
    <row r="904" spans="1:18">
      <c r="A904">
        <v>7875</v>
      </c>
      <c r="B904" t="s">
        <v>121</v>
      </c>
      <c r="C904" t="s">
        <v>91</v>
      </c>
      <c r="D904" t="s">
        <v>92</v>
      </c>
      <c r="E904" t="s">
        <v>122</v>
      </c>
      <c r="F904">
        <v>7</v>
      </c>
      <c r="G904">
        <v>5</v>
      </c>
      <c r="H904">
        <v>2003</v>
      </c>
      <c r="I904">
        <v>2003</v>
      </c>
      <c r="J904" t="s">
        <v>119</v>
      </c>
      <c r="K904" t="s">
        <v>98</v>
      </c>
      <c r="L904">
        <v>783</v>
      </c>
      <c r="M904" t="s">
        <v>126</v>
      </c>
      <c r="N904" t="s">
        <v>119</v>
      </c>
      <c r="O904">
        <v>393</v>
      </c>
      <c r="P904" t="s">
        <v>104</v>
      </c>
      <c r="Q904" t="s">
        <v>111</v>
      </c>
      <c r="R904">
        <v>180000</v>
      </c>
    </row>
    <row r="905" spans="1:18">
      <c r="A905">
        <v>14859</v>
      </c>
      <c r="B905" t="s">
        <v>121</v>
      </c>
      <c r="C905" t="s">
        <v>91</v>
      </c>
      <c r="D905" t="s">
        <v>92</v>
      </c>
      <c r="E905" t="s">
        <v>93</v>
      </c>
      <c r="F905">
        <v>7</v>
      </c>
      <c r="G905">
        <v>5</v>
      </c>
      <c r="H905">
        <v>2006</v>
      </c>
      <c r="I905">
        <v>2006</v>
      </c>
      <c r="J905" t="s">
        <v>119</v>
      </c>
      <c r="K905" t="s">
        <v>98</v>
      </c>
      <c r="L905">
        <v>1670</v>
      </c>
      <c r="M905" t="s">
        <v>126</v>
      </c>
      <c r="N905" t="s">
        <v>119</v>
      </c>
      <c r="O905">
        <v>690</v>
      </c>
      <c r="P905" t="s">
        <v>104</v>
      </c>
      <c r="Q905" t="s">
        <v>150</v>
      </c>
      <c r="R905">
        <v>240000</v>
      </c>
    </row>
    <row r="906" spans="1:18">
      <c r="A906">
        <v>6173</v>
      </c>
      <c r="B906" t="s">
        <v>169</v>
      </c>
      <c r="C906" t="s">
        <v>91</v>
      </c>
      <c r="D906" t="s">
        <v>92</v>
      </c>
      <c r="E906" t="s">
        <v>93</v>
      </c>
      <c r="F906">
        <v>5</v>
      </c>
      <c r="G906">
        <v>6</v>
      </c>
      <c r="H906">
        <v>1967</v>
      </c>
      <c r="I906">
        <v>1967</v>
      </c>
      <c r="J906" t="s">
        <v>98</v>
      </c>
      <c r="K906" t="s">
        <v>98</v>
      </c>
      <c r="L906">
        <v>876</v>
      </c>
      <c r="M906" t="s">
        <v>98</v>
      </c>
      <c r="N906" t="s">
        <v>98</v>
      </c>
      <c r="O906">
        <v>288</v>
      </c>
      <c r="P906" t="s">
        <v>104</v>
      </c>
      <c r="Q906" t="s">
        <v>111</v>
      </c>
      <c r="R906">
        <v>125500</v>
      </c>
    </row>
    <row r="907" spans="1:18">
      <c r="A907">
        <v>9920</v>
      </c>
      <c r="B907" t="s">
        <v>89</v>
      </c>
      <c r="C907" t="s">
        <v>91</v>
      </c>
      <c r="D907" t="s">
        <v>92</v>
      </c>
      <c r="E907" t="s">
        <v>93</v>
      </c>
      <c r="F907">
        <v>5</v>
      </c>
      <c r="G907">
        <v>5</v>
      </c>
      <c r="H907">
        <v>1954</v>
      </c>
      <c r="I907">
        <v>1954</v>
      </c>
      <c r="J907" t="s">
        <v>98</v>
      </c>
      <c r="K907" t="s">
        <v>98</v>
      </c>
      <c r="L907">
        <v>1056</v>
      </c>
      <c r="M907" t="s">
        <v>98</v>
      </c>
      <c r="N907" t="s">
        <v>98</v>
      </c>
      <c r="O907">
        <v>280</v>
      </c>
      <c r="P907" t="s">
        <v>104</v>
      </c>
      <c r="Q907" t="s">
        <v>111</v>
      </c>
      <c r="R907">
        <v>128000</v>
      </c>
    </row>
    <row r="908" spans="1:18">
      <c r="A908">
        <v>13501</v>
      </c>
      <c r="B908" t="s">
        <v>163</v>
      </c>
      <c r="C908" t="s">
        <v>91</v>
      </c>
      <c r="D908" t="s">
        <v>92</v>
      </c>
      <c r="E908" t="s">
        <v>93</v>
      </c>
      <c r="F908">
        <v>8</v>
      </c>
      <c r="G908">
        <v>5</v>
      </c>
      <c r="H908">
        <v>2006</v>
      </c>
      <c r="I908">
        <v>2006</v>
      </c>
      <c r="J908" t="s">
        <v>119</v>
      </c>
      <c r="K908" t="s">
        <v>98</v>
      </c>
      <c r="L908">
        <v>1623</v>
      </c>
      <c r="M908" t="s">
        <v>126</v>
      </c>
      <c r="N908" t="s">
        <v>119</v>
      </c>
      <c r="O908">
        <v>865</v>
      </c>
      <c r="P908" t="s">
        <v>104</v>
      </c>
      <c r="Q908" t="s">
        <v>111</v>
      </c>
      <c r="R908">
        <v>255000</v>
      </c>
    </row>
    <row r="909" spans="1:18">
      <c r="A909">
        <v>11500</v>
      </c>
      <c r="B909" t="s">
        <v>212</v>
      </c>
      <c r="C909" t="s">
        <v>91</v>
      </c>
      <c r="D909" t="s">
        <v>92</v>
      </c>
      <c r="E909" t="s">
        <v>176</v>
      </c>
      <c r="F909">
        <v>7</v>
      </c>
      <c r="G909">
        <v>7</v>
      </c>
      <c r="H909">
        <v>1936</v>
      </c>
      <c r="I909">
        <v>1987</v>
      </c>
      <c r="J909" t="s">
        <v>119</v>
      </c>
      <c r="K909" t="s">
        <v>98</v>
      </c>
      <c r="L909">
        <v>1017</v>
      </c>
      <c r="M909" t="s">
        <v>119</v>
      </c>
      <c r="N909" t="s">
        <v>119</v>
      </c>
      <c r="O909">
        <v>180</v>
      </c>
      <c r="P909" t="s">
        <v>104</v>
      </c>
      <c r="Q909" t="s">
        <v>111</v>
      </c>
      <c r="R909">
        <v>250000</v>
      </c>
    </row>
    <row r="910" spans="1:18">
      <c r="A910">
        <v>8885</v>
      </c>
      <c r="B910" t="s">
        <v>217</v>
      </c>
      <c r="C910" t="s">
        <v>91</v>
      </c>
      <c r="D910" t="s">
        <v>92</v>
      </c>
      <c r="E910" t="s">
        <v>93</v>
      </c>
      <c r="F910">
        <v>5</v>
      </c>
      <c r="G910">
        <v>5</v>
      </c>
      <c r="H910">
        <v>1983</v>
      </c>
      <c r="I910">
        <v>1983</v>
      </c>
      <c r="J910" t="s">
        <v>119</v>
      </c>
      <c r="K910" t="s">
        <v>98</v>
      </c>
      <c r="L910">
        <v>864</v>
      </c>
      <c r="M910" t="s">
        <v>98</v>
      </c>
      <c r="N910" t="s">
        <v>98</v>
      </c>
      <c r="O910">
        <v>484</v>
      </c>
      <c r="P910" t="s">
        <v>104</v>
      </c>
      <c r="Q910" t="s">
        <v>111</v>
      </c>
      <c r="R910">
        <v>131000</v>
      </c>
    </row>
    <row r="911" spans="1:18">
      <c r="A911">
        <v>12589</v>
      </c>
      <c r="B911" t="s">
        <v>121</v>
      </c>
      <c r="C911" t="s">
        <v>91</v>
      </c>
      <c r="D911" t="s">
        <v>92</v>
      </c>
      <c r="E911" t="s">
        <v>122</v>
      </c>
      <c r="F911">
        <v>6</v>
      </c>
      <c r="G911">
        <v>5</v>
      </c>
      <c r="H911">
        <v>2005</v>
      </c>
      <c r="I911">
        <v>2005</v>
      </c>
      <c r="J911" t="s">
        <v>119</v>
      </c>
      <c r="K911" t="s">
        <v>98</v>
      </c>
      <c r="L911">
        <v>742</v>
      </c>
      <c r="M911" t="s">
        <v>126</v>
      </c>
      <c r="N911" t="s">
        <v>119</v>
      </c>
      <c r="O911">
        <v>390</v>
      </c>
      <c r="P911" t="s">
        <v>104</v>
      </c>
      <c r="Q911" t="s">
        <v>111</v>
      </c>
      <c r="R911">
        <v>174000</v>
      </c>
    </row>
    <row r="912" spans="1:18">
      <c r="A912">
        <v>11600</v>
      </c>
      <c r="B912" t="s">
        <v>89</v>
      </c>
      <c r="C912" t="s">
        <v>90</v>
      </c>
      <c r="D912" t="s">
        <v>179</v>
      </c>
      <c r="E912" t="s">
        <v>122</v>
      </c>
      <c r="F912">
        <v>5</v>
      </c>
      <c r="G912">
        <v>5</v>
      </c>
      <c r="H912">
        <v>1960</v>
      </c>
      <c r="I912">
        <v>1960</v>
      </c>
      <c r="J912" t="s">
        <v>98</v>
      </c>
      <c r="K912" t="s">
        <v>98</v>
      </c>
      <c r="L912">
        <v>1105</v>
      </c>
      <c r="M912" t="s">
        <v>98</v>
      </c>
      <c r="N912" t="s">
        <v>98</v>
      </c>
      <c r="O912">
        <v>480</v>
      </c>
      <c r="P912" t="s">
        <v>104</v>
      </c>
      <c r="Q912" t="s">
        <v>111</v>
      </c>
      <c r="R912">
        <v>154300</v>
      </c>
    </row>
    <row r="913" spans="1:18">
      <c r="A913">
        <v>9286</v>
      </c>
      <c r="B913" t="s">
        <v>209</v>
      </c>
      <c r="C913" t="s">
        <v>91</v>
      </c>
      <c r="D913" t="s">
        <v>92</v>
      </c>
      <c r="E913" t="s">
        <v>93</v>
      </c>
      <c r="F913">
        <v>5</v>
      </c>
      <c r="G913">
        <v>7</v>
      </c>
      <c r="H913">
        <v>1977</v>
      </c>
      <c r="I913">
        <v>1989</v>
      </c>
      <c r="J913" t="s">
        <v>119</v>
      </c>
      <c r="K913" t="s">
        <v>119</v>
      </c>
      <c r="L913">
        <v>1268</v>
      </c>
      <c r="M913" t="s">
        <v>98</v>
      </c>
      <c r="N913" t="s">
        <v>119</v>
      </c>
      <c r="O913">
        <v>252</v>
      </c>
      <c r="P913" t="s">
        <v>104</v>
      </c>
      <c r="Q913" t="s">
        <v>111</v>
      </c>
      <c r="R913">
        <v>143500</v>
      </c>
    </row>
    <row r="914" spans="1:18">
      <c r="A914">
        <v>6120</v>
      </c>
      <c r="B914" t="s">
        <v>197</v>
      </c>
      <c r="C914" t="s">
        <v>91</v>
      </c>
      <c r="D914" t="s">
        <v>92</v>
      </c>
      <c r="E914" t="s">
        <v>93</v>
      </c>
      <c r="F914">
        <v>5</v>
      </c>
      <c r="G914">
        <v>7</v>
      </c>
      <c r="H914">
        <v>1925</v>
      </c>
      <c r="I914">
        <v>1950</v>
      </c>
      <c r="J914" t="s">
        <v>98</v>
      </c>
      <c r="K914" t="s">
        <v>98</v>
      </c>
      <c r="L914">
        <v>768</v>
      </c>
      <c r="M914" t="s">
        <v>98</v>
      </c>
      <c r="N914" t="s">
        <v>98</v>
      </c>
      <c r="O914">
        <v>450</v>
      </c>
      <c r="P914" t="s">
        <v>104</v>
      </c>
      <c r="Q914" t="s">
        <v>172</v>
      </c>
      <c r="R914">
        <v>88000</v>
      </c>
    </row>
    <row r="915" spans="1:18">
      <c r="A915">
        <v>6270</v>
      </c>
      <c r="B915" t="s">
        <v>212</v>
      </c>
      <c r="C915" t="s">
        <v>91</v>
      </c>
      <c r="D915" t="s">
        <v>179</v>
      </c>
      <c r="E915" t="s">
        <v>122</v>
      </c>
      <c r="F915">
        <v>5</v>
      </c>
      <c r="G915">
        <v>6</v>
      </c>
      <c r="H915">
        <v>1949</v>
      </c>
      <c r="I915">
        <v>1950</v>
      </c>
      <c r="J915" t="s">
        <v>98</v>
      </c>
      <c r="K915" t="s">
        <v>98</v>
      </c>
      <c r="L915">
        <v>1001</v>
      </c>
      <c r="M915" t="s">
        <v>98</v>
      </c>
      <c r="N915" t="s">
        <v>98</v>
      </c>
      <c r="O915">
        <v>871</v>
      </c>
      <c r="P915" t="s">
        <v>104</v>
      </c>
      <c r="Q915" t="s">
        <v>111</v>
      </c>
      <c r="R915">
        <v>145000</v>
      </c>
    </row>
    <row r="916" spans="1:18">
      <c r="A916">
        <v>3000</v>
      </c>
      <c r="B916" t="s">
        <v>163</v>
      </c>
      <c r="C916" t="s">
        <v>91</v>
      </c>
      <c r="D916" t="s">
        <v>129</v>
      </c>
      <c r="E916" t="s">
        <v>122</v>
      </c>
      <c r="F916">
        <v>6</v>
      </c>
      <c r="G916">
        <v>5</v>
      </c>
      <c r="H916">
        <v>2009</v>
      </c>
      <c r="I916">
        <v>2009</v>
      </c>
      <c r="J916" t="s">
        <v>119</v>
      </c>
      <c r="K916" t="s">
        <v>98</v>
      </c>
      <c r="L916">
        <v>612</v>
      </c>
      <c r="M916" t="s">
        <v>126</v>
      </c>
      <c r="N916" t="s">
        <v>119</v>
      </c>
      <c r="O916">
        <v>528</v>
      </c>
      <c r="P916" t="s">
        <v>104</v>
      </c>
      <c r="Q916" t="s">
        <v>150</v>
      </c>
      <c r="R916">
        <v>173733</v>
      </c>
    </row>
    <row r="917" spans="1:18">
      <c r="A917">
        <v>2001</v>
      </c>
      <c r="B917" t="s">
        <v>219</v>
      </c>
      <c r="C917" t="s">
        <v>91</v>
      </c>
      <c r="D917" t="s">
        <v>142</v>
      </c>
      <c r="E917" t="s">
        <v>122</v>
      </c>
      <c r="F917">
        <v>4</v>
      </c>
      <c r="G917">
        <v>5</v>
      </c>
      <c r="H917">
        <v>1970</v>
      </c>
      <c r="I917">
        <v>1970</v>
      </c>
      <c r="J917" t="s">
        <v>98</v>
      </c>
      <c r="K917" t="s">
        <v>98</v>
      </c>
      <c r="L917">
        <v>546</v>
      </c>
      <c r="M917" t="s">
        <v>139</v>
      </c>
      <c r="N917" t="s">
        <v>98</v>
      </c>
      <c r="O917">
        <v>286</v>
      </c>
      <c r="P917" t="s">
        <v>104</v>
      </c>
      <c r="Q917" t="s">
        <v>111</v>
      </c>
      <c r="R917">
        <v>75000</v>
      </c>
    </row>
    <row r="918" spans="1:18">
      <c r="A918">
        <v>9000</v>
      </c>
      <c r="B918" t="s">
        <v>214</v>
      </c>
      <c r="C918" t="s">
        <v>91</v>
      </c>
      <c r="D918" t="s">
        <v>92</v>
      </c>
      <c r="E918" t="s">
        <v>93</v>
      </c>
      <c r="F918">
        <v>2</v>
      </c>
      <c r="G918">
        <v>3</v>
      </c>
      <c r="H918">
        <v>1949</v>
      </c>
      <c r="I918">
        <v>1950</v>
      </c>
      <c r="J918" t="s">
        <v>98</v>
      </c>
      <c r="K918" t="s">
        <v>98</v>
      </c>
      <c r="L918">
        <v>480</v>
      </c>
      <c r="M918" t="s">
        <v>98</v>
      </c>
      <c r="N918" t="s">
        <v>98</v>
      </c>
      <c r="O918">
        <v>308</v>
      </c>
      <c r="P918" t="s">
        <v>104</v>
      </c>
      <c r="Q918" t="s">
        <v>172</v>
      </c>
      <c r="R918">
        <v>35311</v>
      </c>
    </row>
    <row r="919" spans="1:18">
      <c r="A919">
        <v>17140</v>
      </c>
      <c r="B919" t="s">
        <v>206</v>
      </c>
      <c r="C919" t="s">
        <v>91</v>
      </c>
      <c r="D919" t="s">
        <v>92</v>
      </c>
      <c r="E919" t="s">
        <v>93</v>
      </c>
      <c r="F919">
        <v>4</v>
      </c>
      <c r="G919">
        <v>6</v>
      </c>
      <c r="H919">
        <v>1956</v>
      </c>
      <c r="I919">
        <v>1956</v>
      </c>
      <c r="J919" t="s">
        <v>98</v>
      </c>
      <c r="K919" t="s">
        <v>98</v>
      </c>
      <c r="L919">
        <v>1134</v>
      </c>
      <c r="M919" t="s">
        <v>126</v>
      </c>
      <c r="N919" t="s">
        <v>98</v>
      </c>
      <c r="O919">
        <v>284</v>
      </c>
      <c r="P919" t="s">
        <v>104</v>
      </c>
      <c r="Q919" t="s">
        <v>111</v>
      </c>
      <c r="R919">
        <v>135000</v>
      </c>
    </row>
    <row r="920" spans="1:18">
      <c r="A920">
        <v>13125</v>
      </c>
      <c r="B920" t="s">
        <v>165</v>
      </c>
      <c r="C920" t="s">
        <v>91</v>
      </c>
      <c r="D920" t="s">
        <v>92</v>
      </c>
      <c r="E920" t="s">
        <v>122</v>
      </c>
      <c r="F920">
        <v>7</v>
      </c>
      <c r="G920">
        <v>5</v>
      </c>
      <c r="H920">
        <v>1991</v>
      </c>
      <c r="I920">
        <v>1991</v>
      </c>
      <c r="J920" t="s">
        <v>126</v>
      </c>
      <c r="K920" t="s">
        <v>98</v>
      </c>
      <c r="L920">
        <v>1104</v>
      </c>
      <c r="M920" t="s">
        <v>126</v>
      </c>
      <c r="N920" t="s">
        <v>119</v>
      </c>
      <c r="O920">
        <v>833</v>
      </c>
      <c r="P920" t="s">
        <v>104</v>
      </c>
      <c r="Q920" t="s">
        <v>111</v>
      </c>
      <c r="R920">
        <v>238000</v>
      </c>
    </row>
    <row r="921" spans="1:18">
      <c r="A921">
        <v>11029</v>
      </c>
      <c r="B921" t="s">
        <v>89</v>
      </c>
      <c r="C921" t="s">
        <v>91</v>
      </c>
      <c r="D921" t="s">
        <v>92</v>
      </c>
      <c r="E921" t="s">
        <v>93</v>
      </c>
      <c r="F921">
        <v>6</v>
      </c>
      <c r="G921">
        <v>8</v>
      </c>
      <c r="H921">
        <v>1958</v>
      </c>
      <c r="I921">
        <v>2002</v>
      </c>
      <c r="J921" t="s">
        <v>119</v>
      </c>
      <c r="K921" t="s">
        <v>98</v>
      </c>
      <c r="L921">
        <v>1184</v>
      </c>
      <c r="M921" t="s">
        <v>126</v>
      </c>
      <c r="N921" t="s">
        <v>98</v>
      </c>
      <c r="O921">
        <v>601</v>
      </c>
      <c r="P921" t="s">
        <v>104</v>
      </c>
      <c r="Q921" t="s">
        <v>111</v>
      </c>
      <c r="R921">
        <v>176500</v>
      </c>
    </row>
    <row r="922" spans="1:18">
      <c r="A922">
        <v>8462</v>
      </c>
      <c r="B922" t="s">
        <v>165</v>
      </c>
      <c r="C922" t="s">
        <v>91</v>
      </c>
      <c r="D922" t="s">
        <v>92</v>
      </c>
      <c r="E922" t="s">
        <v>122</v>
      </c>
      <c r="F922">
        <v>6</v>
      </c>
      <c r="G922">
        <v>5</v>
      </c>
      <c r="H922">
        <v>1994</v>
      </c>
      <c r="I922">
        <v>1994</v>
      </c>
      <c r="J922" t="s">
        <v>119</v>
      </c>
      <c r="K922" t="s">
        <v>119</v>
      </c>
      <c r="L922">
        <v>928</v>
      </c>
      <c r="M922" t="s">
        <v>126</v>
      </c>
      <c r="N922" t="s">
        <v>119</v>
      </c>
      <c r="O922">
        <v>471</v>
      </c>
      <c r="P922" t="s">
        <v>104</v>
      </c>
      <c r="Q922" t="s">
        <v>111</v>
      </c>
      <c r="R922">
        <v>201000</v>
      </c>
    </row>
    <row r="923" spans="1:18">
      <c r="A923">
        <v>8777</v>
      </c>
      <c r="B923" t="s">
        <v>206</v>
      </c>
      <c r="C923" t="s">
        <v>90</v>
      </c>
      <c r="D923" t="s">
        <v>179</v>
      </c>
      <c r="E923" t="s">
        <v>176</v>
      </c>
      <c r="F923">
        <v>5</v>
      </c>
      <c r="G923">
        <v>7</v>
      </c>
      <c r="H923">
        <v>1900</v>
      </c>
      <c r="I923">
        <v>2003</v>
      </c>
      <c r="J923" t="s">
        <v>98</v>
      </c>
      <c r="K923" t="s">
        <v>98</v>
      </c>
      <c r="L923">
        <v>1272</v>
      </c>
      <c r="M923" t="s">
        <v>119</v>
      </c>
      <c r="N923" t="s">
        <v>98</v>
      </c>
      <c r="O923">
        <v>0</v>
      </c>
      <c r="P923" t="s">
        <v>167</v>
      </c>
      <c r="Q923" t="s">
        <v>111</v>
      </c>
      <c r="R923">
        <v>145900</v>
      </c>
    </row>
    <row r="924" spans="1:18">
      <c r="A924">
        <v>10237</v>
      </c>
      <c r="B924" t="s">
        <v>121</v>
      </c>
      <c r="C924" t="s">
        <v>225</v>
      </c>
      <c r="D924" t="s">
        <v>92</v>
      </c>
      <c r="E924" t="s">
        <v>93</v>
      </c>
      <c r="F924">
        <v>6</v>
      </c>
      <c r="G924">
        <v>5</v>
      </c>
      <c r="H924">
        <v>2005</v>
      </c>
      <c r="I924">
        <v>2006</v>
      </c>
      <c r="J924" t="s">
        <v>119</v>
      </c>
      <c r="K924" t="s">
        <v>98</v>
      </c>
      <c r="L924">
        <v>1316</v>
      </c>
      <c r="M924" t="s">
        <v>126</v>
      </c>
      <c r="N924" t="s">
        <v>119</v>
      </c>
      <c r="O924">
        <v>397</v>
      </c>
      <c r="P924" t="s">
        <v>104</v>
      </c>
      <c r="Q924" t="s">
        <v>150</v>
      </c>
      <c r="R924">
        <v>169990</v>
      </c>
    </row>
    <row r="925" spans="1:18">
      <c r="A925">
        <v>8012</v>
      </c>
      <c r="B925" t="s">
        <v>165</v>
      </c>
      <c r="C925" t="s">
        <v>91</v>
      </c>
      <c r="D925" t="s">
        <v>129</v>
      </c>
      <c r="E925" t="s">
        <v>93</v>
      </c>
      <c r="F925">
        <v>6</v>
      </c>
      <c r="G925">
        <v>5</v>
      </c>
      <c r="H925">
        <v>1993</v>
      </c>
      <c r="I925">
        <v>1994</v>
      </c>
      <c r="J925" t="s">
        <v>119</v>
      </c>
      <c r="K925" t="s">
        <v>98</v>
      </c>
      <c r="L925">
        <v>1604</v>
      </c>
      <c r="M925" t="s">
        <v>126</v>
      </c>
      <c r="N925" t="s">
        <v>119</v>
      </c>
      <c r="O925">
        <v>533</v>
      </c>
      <c r="P925" t="s">
        <v>104</v>
      </c>
      <c r="Q925" t="s">
        <v>111</v>
      </c>
      <c r="R925">
        <v>193000</v>
      </c>
    </row>
    <row r="926" spans="1:18">
      <c r="A926">
        <v>10240</v>
      </c>
      <c r="B926" t="s">
        <v>175</v>
      </c>
      <c r="C926" t="s">
        <v>91</v>
      </c>
      <c r="D926" t="s">
        <v>92</v>
      </c>
      <c r="E926" t="s">
        <v>93</v>
      </c>
      <c r="F926">
        <v>6</v>
      </c>
      <c r="G926">
        <v>6</v>
      </c>
      <c r="H926">
        <v>1980</v>
      </c>
      <c r="I926">
        <v>1980</v>
      </c>
      <c r="J926" t="s">
        <v>119</v>
      </c>
      <c r="K926" t="s">
        <v>98</v>
      </c>
      <c r="L926">
        <v>1686</v>
      </c>
      <c r="M926" t="s">
        <v>98</v>
      </c>
      <c r="N926" t="s">
        <v>98</v>
      </c>
      <c r="O926">
        <v>612</v>
      </c>
      <c r="P926" t="s">
        <v>104</v>
      </c>
      <c r="Q926" t="s">
        <v>111</v>
      </c>
      <c r="R926">
        <v>207500</v>
      </c>
    </row>
    <row r="927" spans="1:18">
      <c r="A927">
        <v>15611</v>
      </c>
      <c r="B927" t="s">
        <v>175</v>
      </c>
      <c r="C927" t="s">
        <v>91</v>
      </c>
      <c r="D927" t="s">
        <v>92</v>
      </c>
      <c r="E927" t="s">
        <v>93</v>
      </c>
      <c r="F927">
        <v>5</v>
      </c>
      <c r="G927">
        <v>6</v>
      </c>
      <c r="H927">
        <v>1977</v>
      </c>
      <c r="I927">
        <v>1977</v>
      </c>
      <c r="J927" t="s">
        <v>119</v>
      </c>
      <c r="K927" t="s">
        <v>98</v>
      </c>
      <c r="L927">
        <v>1126</v>
      </c>
      <c r="M927" t="s">
        <v>98</v>
      </c>
      <c r="N927" t="s">
        <v>126</v>
      </c>
      <c r="O927">
        <v>540</v>
      </c>
      <c r="P927" t="s">
        <v>104</v>
      </c>
      <c r="Q927" t="s">
        <v>172</v>
      </c>
      <c r="R927">
        <v>175000</v>
      </c>
    </row>
    <row r="928" spans="1:18">
      <c r="A928">
        <v>11999</v>
      </c>
      <c r="B928" t="s">
        <v>147</v>
      </c>
      <c r="C928" t="s">
        <v>91</v>
      </c>
      <c r="D928" t="s">
        <v>92</v>
      </c>
      <c r="E928" t="s">
        <v>122</v>
      </c>
      <c r="F928">
        <v>8</v>
      </c>
      <c r="G928">
        <v>5</v>
      </c>
      <c r="H928">
        <v>2003</v>
      </c>
      <c r="I928">
        <v>2004</v>
      </c>
      <c r="J928" t="s">
        <v>119</v>
      </c>
      <c r="K928" t="s">
        <v>98</v>
      </c>
      <c r="L928">
        <v>1181</v>
      </c>
      <c r="M928" t="s">
        <v>126</v>
      </c>
      <c r="N928" t="s">
        <v>126</v>
      </c>
      <c r="O928">
        <v>656</v>
      </c>
      <c r="P928" t="s">
        <v>104</v>
      </c>
      <c r="Q928" t="s">
        <v>111</v>
      </c>
      <c r="R928">
        <v>285000</v>
      </c>
    </row>
    <row r="929" spans="1:18">
      <c r="A929">
        <v>9900</v>
      </c>
      <c r="B929" t="s">
        <v>175</v>
      </c>
      <c r="C929" t="s">
        <v>90</v>
      </c>
      <c r="D929" t="s">
        <v>92</v>
      </c>
      <c r="E929" t="s">
        <v>122</v>
      </c>
      <c r="F929">
        <v>7</v>
      </c>
      <c r="G929">
        <v>5</v>
      </c>
      <c r="H929">
        <v>1968</v>
      </c>
      <c r="I929">
        <v>1968</v>
      </c>
      <c r="J929" t="s">
        <v>98</v>
      </c>
      <c r="K929" t="s">
        <v>98</v>
      </c>
      <c r="L929">
        <v>832</v>
      </c>
      <c r="M929" t="s">
        <v>119</v>
      </c>
      <c r="N929" t="s">
        <v>98</v>
      </c>
      <c r="O929">
        <v>486</v>
      </c>
      <c r="P929" t="s">
        <v>104</v>
      </c>
      <c r="Q929" t="s">
        <v>111</v>
      </c>
      <c r="R929">
        <v>176000</v>
      </c>
    </row>
    <row r="930" spans="1:18">
      <c r="A930">
        <v>11838</v>
      </c>
      <c r="B930" t="s">
        <v>209</v>
      </c>
      <c r="C930" t="s">
        <v>91</v>
      </c>
      <c r="D930" t="s">
        <v>92</v>
      </c>
      <c r="E930" t="s">
        <v>93</v>
      </c>
      <c r="F930">
        <v>8</v>
      </c>
      <c r="G930">
        <v>5</v>
      </c>
      <c r="H930">
        <v>2001</v>
      </c>
      <c r="I930">
        <v>2001</v>
      </c>
      <c r="J930" t="s">
        <v>119</v>
      </c>
      <c r="K930" t="s">
        <v>98</v>
      </c>
      <c r="L930">
        <v>1753</v>
      </c>
      <c r="M930" t="s">
        <v>126</v>
      </c>
      <c r="N930" t="s">
        <v>126</v>
      </c>
      <c r="O930">
        <v>522</v>
      </c>
      <c r="P930" t="s">
        <v>104</v>
      </c>
      <c r="Q930" t="s">
        <v>111</v>
      </c>
      <c r="R930">
        <v>236500</v>
      </c>
    </row>
    <row r="931" spans="1:18">
      <c r="A931">
        <v>13006</v>
      </c>
      <c r="B931" t="s">
        <v>121</v>
      </c>
      <c r="C931" t="s">
        <v>91</v>
      </c>
      <c r="D931" t="s">
        <v>92</v>
      </c>
      <c r="E931" t="s">
        <v>122</v>
      </c>
      <c r="F931">
        <v>7</v>
      </c>
      <c r="G931">
        <v>5</v>
      </c>
      <c r="H931">
        <v>1997</v>
      </c>
      <c r="I931">
        <v>1997</v>
      </c>
      <c r="J931" t="s">
        <v>119</v>
      </c>
      <c r="K931" t="s">
        <v>98</v>
      </c>
      <c r="L931">
        <v>964</v>
      </c>
      <c r="M931" t="s">
        <v>119</v>
      </c>
      <c r="N931" t="s">
        <v>119</v>
      </c>
      <c r="O931">
        <v>642</v>
      </c>
      <c r="P931" t="s">
        <v>104</v>
      </c>
      <c r="Q931" t="s">
        <v>111</v>
      </c>
      <c r="R931">
        <v>222000</v>
      </c>
    </row>
    <row r="932" spans="1:18">
      <c r="A932">
        <v>8925</v>
      </c>
      <c r="B932" t="s">
        <v>218</v>
      </c>
      <c r="C932" t="s">
        <v>91</v>
      </c>
      <c r="D932" t="s">
        <v>92</v>
      </c>
      <c r="E932" t="s">
        <v>93</v>
      </c>
      <c r="F932">
        <v>8</v>
      </c>
      <c r="G932">
        <v>5</v>
      </c>
      <c r="H932">
        <v>2007</v>
      </c>
      <c r="I932">
        <v>2007</v>
      </c>
      <c r="J932" t="s">
        <v>119</v>
      </c>
      <c r="K932" t="s">
        <v>98</v>
      </c>
      <c r="L932">
        <v>1466</v>
      </c>
      <c r="M932" t="s">
        <v>126</v>
      </c>
      <c r="N932" t="s">
        <v>119</v>
      </c>
      <c r="O932">
        <v>610</v>
      </c>
      <c r="P932" t="s">
        <v>104</v>
      </c>
      <c r="Q932" t="s">
        <v>111</v>
      </c>
      <c r="R932">
        <v>201000</v>
      </c>
    </row>
    <row r="933" spans="1:18">
      <c r="A933">
        <v>9100</v>
      </c>
      <c r="B933" t="s">
        <v>89</v>
      </c>
      <c r="C933" t="s">
        <v>91</v>
      </c>
      <c r="D933" t="s">
        <v>92</v>
      </c>
      <c r="E933" t="s">
        <v>93</v>
      </c>
      <c r="F933">
        <v>5</v>
      </c>
      <c r="G933">
        <v>6</v>
      </c>
      <c r="H933">
        <v>1965</v>
      </c>
      <c r="I933">
        <v>1965</v>
      </c>
      <c r="J933" t="s">
        <v>98</v>
      </c>
      <c r="K933" t="s">
        <v>98</v>
      </c>
      <c r="L933">
        <v>925</v>
      </c>
      <c r="M933" t="s">
        <v>126</v>
      </c>
      <c r="N933" t="s">
        <v>98</v>
      </c>
      <c r="O933">
        <v>429</v>
      </c>
      <c r="P933" t="s">
        <v>104</v>
      </c>
      <c r="Q933" t="s">
        <v>111</v>
      </c>
      <c r="R933">
        <v>117500</v>
      </c>
    </row>
    <row r="934" spans="1:18">
      <c r="A934">
        <v>11670</v>
      </c>
      <c r="B934" t="s">
        <v>163</v>
      </c>
      <c r="C934" t="s">
        <v>220</v>
      </c>
      <c r="D934" t="s">
        <v>92</v>
      </c>
      <c r="E934" t="s">
        <v>93</v>
      </c>
      <c r="F934">
        <v>9</v>
      </c>
      <c r="G934">
        <v>5</v>
      </c>
      <c r="H934">
        <v>2006</v>
      </c>
      <c r="I934">
        <v>2006</v>
      </c>
      <c r="J934" t="s">
        <v>126</v>
      </c>
      <c r="K934" t="s">
        <v>119</v>
      </c>
      <c r="L934">
        <v>1905</v>
      </c>
      <c r="M934" t="s">
        <v>126</v>
      </c>
      <c r="N934" t="s">
        <v>126</v>
      </c>
      <c r="O934">
        <v>788</v>
      </c>
      <c r="P934" t="s">
        <v>104</v>
      </c>
      <c r="Q934" t="s">
        <v>111</v>
      </c>
      <c r="R934">
        <v>320000</v>
      </c>
    </row>
    <row r="935" spans="1:18">
      <c r="A935">
        <v>8487</v>
      </c>
      <c r="B935" t="s">
        <v>209</v>
      </c>
      <c r="C935" t="s">
        <v>91</v>
      </c>
      <c r="D935" t="s">
        <v>92</v>
      </c>
      <c r="E935" t="s">
        <v>93</v>
      </c>
      <c r="F935">
        <v>7</v>
      </c>
      <c r="G935">
        <v>5</v>
      </c>
      <c r="H935">
        <v>2004</v>
      </c>
      <c r="I935">
        <v>2004</v>
      </c>
      <c r="J935" t="s">
        <v>119</v>
      </c>
      <c r="K935" t="s">
        <v>98</v>
      </c>
      <c r="L935">
        <v>1500</v>
      </c>
      <c r="M935" t="s">
        <v>126</v>
      </c>
      <c r="N935" t="s">
        <v>119</v>
      </c>
      <c r="O935">
        <v>570</v>
      </c>
      <c r="P935" t="s">
        <v>104</v>
      </c>
      <c r="Q935" t="s">
        <v>111</v>
      </c>
      <c r="R935">
        <v>190000</v>
      </c>
    </row>
    <row r="936" spans="1:18">
      <c r="A936">
        <v>27650</v>
      </c>
      <c r="B936" t="s">
        <v>89</v>
      </c>
      <c r="C936" t="s">
        <v>221</v>
      </c>
      <c r="D936" t="s">
        <v>92</v>
      </c>
      <c r="E936" t="s">
        <v>93</v>
      </c>
      <c r="F936">
        <v>7</v>
      </c>
      <c r="G936">
        <v>7</v>
      </c>
      <c r="H936">
        <v>1960</v>
      </c>
      <c r="I936">
        <v>2007</v>
      </c>
      <c r="J936" t="s">
        <v>119</v>
      </c>
      <c r="K936" t="s">
        <v>98</v>
      </c>
      <c r="L936">
        <v>585</v>
      </c>
      <c r="M936" t="s">
        <v>126</v>
      </c>
      <c r="N936" t="s">
        <v>119</v>
      </c>
      <c r="O936">
        <v>505</v>
      </c>
      <c r="P936" t="s">
        <v>104</v>
      </c>
      <c r="Q936" t="s">
        <v>111</v>
      </c>
      <c r="R936">
        <v>242000</v>
      </c>
    </row>
    <row r="937" spans="1:18">
      <c r="A937">
        <v>5825</v>
      </c>
      <c r="B937" t="s">
        <v>197</v>
      </c>
      <c r="C937" t="s">
        <v>91</v>
      </c>
      <c r="D937" t="s">
        <v>92</v>
      </c>
      <c r="E937" t="s">
        <v>93</v>
      </c>
      <c r="F937">
        <v>4</v>
      </c>
      <c r="G937">
        <v>5</v>
      </c>
      <c r="H937">
        <v>1926</v>
      </c>
      <c r="I937">
        <v>1953</v>
      </c>
      <c r="J937" t="s">
        <v>139</v>
      </c>
      <c r="K937" t="s">
        <v>98</v>
      </c>
      <c r="L937">
        <v>600</v>
      </c>
      <c r="M937" t="s">
        <v>119</v>
      </c>
      <c r="N937" t="s">
        <v>98</v>
      </c>
      <c r="O937">
        <v>528</v>
      </c>
      <c r="P937" t="s">
        <v>104</v>
      </c>
      <c r="Q937" t="s">
        <v>111</v>
      </c>
      <c r="R937">
        <v>79900</v>
      </c>
    </row>
    <row r="938" spans="1:18">
      <c r="A938">
        <v>10083</v>
      </c>
      <c r="B938" t="s">
        <v>165</v>
      </c>
      <c r="C938" t="s">
        <v>91</v>
      </c>
      <c r="D938" t="s">
        <v>92</v>
      </c>
      <c r="E938" t="s">
        <v>93</v>
      </c>
      <c r="F938">
        <v>7</v>
      </c>
      <c r="G938">
        <v>5</v>
      </c>
      <c r="H938">
        <v>2003</v>
      </c>
      <c r="I938">
        <v>2003</v>
      </c>
      <c r="J938" t="s">
        <v>119</v>
      </c>
      <c r="K938" t="s">
        <v>98</v>
      </c>
      <c r="L938">
        <v>1176</v>
      </c>
      <c r="M938" t="s">
        <v>126</v>
      </c>
      <c r="N938" t="s">
        <v>119</v>
      </c>
      <c r="O938">
        <v>555</v>
      </c>
      <c r="P938" t="s">
        <v>104</v>
      </c>
      <c r="Q938" t="s">
        <v>111</v>
      </c>
      <c r="R938">
        <v>184900</v>
      </c>
    </row>
    <row r="939" spans="1:18">
      <c r="A939">
        <v>9675</v>
      </c>
      <c r="B939" t="s">
        <v>163</v>
      </c>
      <c r="C939" t="s">
        <v>91</v>
      </c>
      <c r="D939" t="s">
        <v>92</v>
      </c>
      <c r="E939" t="s">
        <v>122</v>
      </c>
      <c r="F939">
        <v>7</v>
      </c>
      <c r="G939">
        <v>5</v>
      </c>
      <c r="H939">
        <v>2005</v>
      </c>
      <c r="I939">
        <v>2005</v>
      </c>
      <c r="J939" t="s">
        <v>119</v>
      </c>
      <c r="K939" t="s">
        <v>98</v>
      </c>
      <c r="L939">
        <v>1113</v>
      </c>
      <c r="M939" t="s">
        <v>126</v>
      </c>
      <c r="N939" t="s">
        <v>119</v>
      </c>
      <c r="O939">
        <v>689</v>
      </c>
      <c r="P939" t="s">
        <v>104</v>
      </c>
      <c r="Q939" t="s">
        <v>111</v>
      </c>
      <c r="R939">
        <v>253000</v>
      </c>
    </row>
    <row r="940" spans="1:18">
      <c r="A940">
        <v>8760</v>
      </c>
      <c r="B940" t="s">
        <v>209</v>
      </c>
      <c r="C940" t="s">
        <v>91</v>
      </c>
      <c r="D940" t="s">
        <v>92</v>
      </c>
      <c r="E940" t="s">
        <v>122</v>
      </c>
      <c r="F940">
        <v>7</v>
      </c>
      <c r="G940">
        <v>5</v>
      </c>
      <c r="H940">
        <v>2006</v>
      </c>
      <c r="I940">
        <v>2006</v>
      </c>
      <c r="J940" t="s">
        <v>119</v>
      </c>
      <c r="K940" t="s">
        <v>119</v>
      </c>
      <c r="L940">
        <v>1391</v>
      </c>
      <c r="M940" t="s">
        <v>126</v>
      </c>
      <c r="N940" t="s">
        <v>119</v>
      </c>
      <c r="O940">
        <v>868</v>
      </c>
      <c r="P940" t="s">
        <v>104</v>
      </c>
      <c r="Q940" t="s">
        <v>150</v>
      </c>
      <c r="R940">
        <v>239799</v>
      </c>
    </row>
    <row r="941" spans="1:18">
      <c r="A941">
        <v>24090</v>
      </c>
      <c r="B941" t="s">
        <v>199</v>
      </c>
      <c r="C941" t="s">
        <v>91</v>
      </c>
      <c r="D941" t="s">
        <v>92</v>
      </c>
      <c r="E941" t="s">
        <v>122</v>
      </c>
      <c r="F941">
        <v>7</v>
      </c>
      <c r="G941">
        <v>7</v>
      </c>
      <c r="H941">
        <v>1940</v>
      </c>
      <c r="I941">
        <v>1950</v>
      </c>
      <c r="J941" t="s">
        <v>98</v>
      </c>
      <c r="K941" t="s">
        <v>98</v>
      </c>
      <c r="L941">
        <v>1032</v>
      </c>
      <c r="M941" t="s">
        <v>126</v>
      </c>
      <c r="N941" t="s">
        <v>98</v>
      </c>
      <c r="O941">
        <v>349</v>
      </c>
      <c r="P941" t="s">
        <v>104</v>
      </c>
      <c r="Q941" t="s">
        <v>111</v>
      </c>
      <c r="R941">
        <v>244400</v>
      </c>
    </row>
    <row r="942" spans="1:18">
      <c r="A942">
        <v>12640</v>
      </c>
      <c r="B942" t="s">
        <v>217</v>
      </c>
      <c r="C942" t="s">
        <v>91</v>
      </c>
      <c r="D942" t="s">
        <v>179</v>
      </c>
      <c r="E942" t="s">
        <v>93</v>
      </c>
      <c r="F942">
        <v>6</v>
      </c>
      <c r="G942">
        <v>5</v>
      </c>
      <c r="H942">
        <v>1976</v>
      </c>
      <c r="I942">
        <v>1976</v>
      </c>
      <c r="J942" t="s">
        <v>98</v>
      </c>
      <c r="K942" t="s">
        <v>98</v>
      </c>
      <c r="L942">
        <v>1728</v>
      </c>
      <c r="M942" t="s">
        <v>98</v>
      </c>
      <c r="N942" t="s">
        <v>98</v>
      </c>
      <c r="O942">
        <v>574</v>
      </c>
      <c r="P942" t="s">
        <v>104</v>
      </c>
      <c r="Q942" t="s">
        <v>111</v>
      </c>
      <c r="R942">
        <v>150900</v>
      </c>
    </row>
    <row r="943" spans="1:18">
      <c r="A943">
        <v>8755</v>
      </c>
      <c r="B943" t="s">
        <v>121</v>
      </c>
      <c r="C943" t="s">
        <v>220</v>
      </c>
      <c r="D943" t="s">
        <v>92</v>
      </c>
      <c r="E943" t="s">
        <v>122</v>
      </c>
      <c r="F943">
        <v>7</v>
      </c>
      <c r="G943">
        <v>5</v>
      </c>
      <c r="H943">
        <v>1999</v>
      </c>
      <c r="I943">
        <v>1999</v>
      </c>
      <c r="J943" t="s">
        <v>119</v>
      </c>
      <c r="K943" t="s">
        <v>98</v>
      </c>
      <c r="L943">
        <v>992</v>
      </c>
      <c r="M943" t="s">
        <v>126</v>
      </c>
      <c r="N943" t="s">
        <v>119</v>
      </c>
      <c r="O943">
        <v>390</v>
      </c>
      <c r="P943" t="s">
        <v>104</v>
      </c>
      <c r="Q943" t="s">
        <v>111</v>
      </c>
      <c r="R943">
        <v>214000</v>
      </c>
    </row>
    <row r="944" spans="1:18">
      <c r="A944">
        <v>7711</v>
      </c>
      <c r="B944" t="s">
        <v>206</v>
      </c>
      <c r="C944" t="s">
        <v>91</v>
      </c>
      <c r="D944" t="s">
        <v>179</v>
      </c>
      <c r="E944" t="s">
        <v>93</v>
      </c>
      <c r="F944">
        <v>4</v>
      </c>
      <c r="G944">
        <v>3</v>
      </c>
      <c r="H944">
        <v>1977</v>
      </c>
      <c r="I944">
        <v>1977</v>
      </c>
      <c r="J944" t="s">
        <v>119</v>
      </c>
      <c r="K944" t="s">
        <v>98</v>
      </c>
      <c r="L944">
        <v>1440</v>
      </c>
      <c r="M944" t="s">
        <v>98</v>
      </c>
      <c r="N944" t="s">
        <v>98</v>
      </c>
      <c r="O944">
        <v>0</v>
      </c>
      <c r="P944" t="s">
        <v>167</v>
      </c>
      <c r="Q944" t="s">
        <v>172</v>
      </c>
      <c r="R944">
        <v>150000</v>
      </c>
    </row>
    <row r="945" spans="1:18">
      <c r="A945">
        <v>25000</v>
      </c>
      <c r="B945" t="s">
        <v>217</v>
      </c>
      <c r="C945" t="s">
        <v>91</v>
      </c>
      <c r="D945" t="s">
        <v>179</v>
      </c>
      <c r="E945" t="s">
        <v>93</v>
      </c>
      <c r="F945">
        <v>5</v>
      </c>
      <c r="G945">
        <v>4</v>
      </c>
      <c r="H945">
        <v>1967</v>
      </c>
      <c r="I945">
        <v>1967</v>
      </c>
      <c r="J945" t="s">
        <v>98</v>
      </c>
      <c r="K945" t="s">
        <v>98</v>
      </c>
      <c r="L945">
        <v>1632</v>
      </c>
      <c r="M945" t="s">
        <v>98</v>
      </c>
      <c r="N945" t="s">
        <v>98</v>
      </c>
      <c r="O945">
        <v>576</v>
      </c>
      <c r="P945" t="s">
        <v>191</v>
      </c>
      <c r="Q945" t="s">
        <v>111</v>
      </c>
      <c r="R945">
        <v>143000</v>
      </c>
    </row>
    <row r="946" spans="1:18">
      <c r="A946">
        <v>14375</v>
      </c>
      <c r="B946" t="s">
        <v>218</v>
      </c>
      <c r="C946" t="s">
        <v>91</v>
      </c>
      <c r="D946" t="s">
        <v>92</v>
      </c>
      <c r="E946" t="s">
        <v>158</v>
      </c>
      <c r="F946">
        <v>6</v>
      </c>
      <c r="G946">
        <v>6</v>
      </c>
      <c r="H946">
        <v>1958</v>
      </c>
      <c r="I946">
        <v>1958</v>
      </c>
      <c r="J946" t="s">
        <v>98</v>
      </c>
      <c r="K946" t="s">
        <v>98</v>
      </c>
      <c r="L946">
        <v>819</v>
      </c>
      <c r="M946" t="s">
        <v>119</v>
      </c>
      <c r="N946" t="s">
        <v>119</v>
      </c>
      <c r="O946">
        <v>525</v>
      </c>
      <c r="P946" t="s">
        <v>104</v>
      </c>
      <c r="Q946" t="s">
        <v>172</v>
      </c>
      <c r="R946">
        <v>137500</v>
      </c>
    </row>
    <row r="947" spans="1:18">
      <c r="A947">
        <v>8820</v>
      </c>
      <c r="B947" t="s">
        <v>188</v>
      </c>
      <c r="C947" t="s">
        <v>91</v>
      </c>
      <c r="D947" t="s">
        <v>92</v>
      </c>
      <c r="E947" t="s">
        <v>176</v>
      </c>
      <c r="F947">
        <v>5</v>
      </c>
      <c r="G947">
        <v>6</v>
      </c>
      <c r="H947">
        <v>1890</v>
      </c>
      <c r="I947">
        <v>1996</v>
      </c>
      <c r="J947" t="s">
        <v>98</v>
      </c>
      <c r="K947" t="s">
        <v>98</v>
      </c>
      <c r="L947">
        <v>1088</v>
      </c>
      <c r="M947" t="s">
        <v>98</v>
      </c>
      <c r="N947" t="s">
        <v>98</v>
      </c>
      <c r="O947">
        <v>456</v>
      </c>
      <c r="P947" t="s">
        <v>104</v>
      </c>
      <c r="Q947" t="s">
        <v>111</v>
      </c>
      <c r="R947">
        <v>124900</v>
      </c>
    </row>
    <row r="948" spans="1:18">
      <c r="A948">
        <v>8163</v>
      </c>
      <c r="B948" t="s">
        <v>89</v>
      </c>
      <c r="C948" t="s">
        <v>91</v>
      </c>
      <c r="D948" t="s">
        <v>92</v>
      </c>
      <c r="E948" t="s">
        <v>158</v>
      </c>
      <c r="F948">
        <v>5</v>
      </c>
      <c r="G948">
        <v>6</v>
      </c>
      <c r="H948">
        <v>1959</v>
      </c>
      <c r="I948">
        <v>1959</v>
      </c>
      <c r="J948" t="s">
        <v>98</v>
      </c>
      <c r="K948" t="s">
        <v>98</v>
      </c>
      <c r="L948">
        <v>1144</v>
      </c>
      <c r="M948" t="s">
        <v>98</v>
      </c>
      <c r="N948" t="s">
        <v>98</v>
      </c>
      <c r="O948">
        <v>796</v>
      </c>
      <c r="P948" t="s">
        <v>104</v>
      </c>
      <c r="Q948" t="s">
        <v>111</v>
      </c>
      <c r="R948">
        <v>143000</v>
      </c>
    </row>
    <row r="949" spans="1:18">
      <c r="A949">
        <v>14536</v>
      </c>
      <c r="B949" t="s">
        <v>218</v>
      </c>
      <c r="C949" t="s">
        <v>91</v>
      </c>
      <c r="D949" t="s">
        <v>92</v>
      </c>
      <c r="E949" t="s">
        <v>93</v>
      </c>
      <c r="F949">
        <v>8</v>
      </c>
      <c r="G949">
        <v>5</v>
      </c>
      <c r="H949">
        <v>2002</v>
      </c>
      <c r="I949">
        <v>2003</v>
      </c>
      <c r="J949" t="s">
        <v>119</v>
      </c>
      <c r="K949" t="s">
        <v>98</v>
      </c>
      <c r="L949">
        <v>1616</v>
      </c>
      <c r="M949" t="s">
        <v>126</v>
      </c>
      <c r="N949" t="s">
        <v>119</v>
      </c>
      <c r="O949">
        <v>808</v>
      </c>
      <c r="P949" t="s">
        <v>104</v>
      </c>
      <c r="Q949" t="s">
        <v>111</v>
      </c>
      <c r="R949">
        <v>270000</v>
      </c>
    </row>
    <row r="950" spans="1:18">
      <c r="A950">
        <v>14006</v>
      </c>
      <c r="B950" t="s">
        <v>209</v>
      </c>
      <c r="C950" t="s">
        <v>91</v>
      </c>
      <c r="D950" t="s">
        <v>92</v>
      </c>
      <c r="E950" t="s">
        <v>122</v>
      </c>
      <c r="F950">
        <v>7</v>
      </c>
      <c r="G950">
        <v>5</v>
      </c>
      <c r="H950">
        <v>2002</v>
      </c>
      <c r="I950">
        <v>2002</v>
      </c>
      <c r="J950" t="s">
        <v>119</v>
      </c>
      <c r="K950" t="s">
        <v>98</v>
      </c>
      <c r="L950">
        <v>936</v>
      </c>
      <c r="M950" t="s">
        <v>126</v>
      </c>
      <c r="N950" t="s">
        <v>119</v>
      </c>
      <c r="O950">
        <v>474</v>
      </c>
      <c r="P950" t="s">
        <v>104</v>
      </c>
      <c r="Q950" t="s">
        <v>111</v>
      </c>
      <c r="R950">
        <v>192500</v>
      </c>
    </row>
    <row r="951" spans="1:18">
      <c r="A951">
        <v>9360</v>
      </c>
      <c r="B951" t="s">
        <v>175</v>
      </c>
      <c r="C951" t="s">
        <v>91</v>
      </c>
      <c r="D951" t="s">
        <v>92</v>
      </c>
      <c r="E951" t="s">
        <v>93</v>
      </c>
      <c r="F951">
        <v>6</v>
      </c>
      <c r="G951">
        <v>7</v>
      </c>
      <c r="H951">
        <v>1972</v>
      </c>
      <c r="I951">
        <v>2006</v>
      </c>
      <c r="J951" t="s">
        <v>98</v>
      </c>
      <c r="K951" t="s">
        <v>98</v>
      </c>
      <c r="L951">
        <v>1161</v>
      </c>
      <c r="M951" t="s">
        <v>98</v>
      </c>
      <c r="N951" t="s">
        <v>119</v>
      </c>
      <c r="O951">
        <v>676</v>
      </c>
      <c r="P951" t="s">
        <v>104</v>
      </c>
      <c r="Q951" t="s">
        <v>111</v>
      </c>
      <c r="R951">
        <v>197500</v>
      </c>
    </row>
    <row r="952" spans="1:18">
      <c r="A952">
        <v>7200</v>
      </c>
      <c r="B952" t="s">
        <v>89</v>
      </c>
      <c r="C952" t="s">
        <v>91</v>
      </c>
      <c r="D952" t="s">
        <v>92</v>
      </c>
      <c r="E952" t="s">
        <v>93</v>
      </c>
      <c r="F952">
        <v>5</v>
      </c>
      <c r="G952">
        <v>8</v>
      </c>
      <c r="H952">
        <v>1950</v>
      </c>
      <c r="I952">
        <v>2002</v>
      </c>
      <c r="J952" t="s">
        <v>98</v>
      </c>
      <c r="K952" t="s">
        <v>98</v>
      </c>
      <c r="L952">
        <v>864</v>
      </c>
      <c r="M952" t="s">
        <v>119</v>
      </c>
      <c r="N952" t="s">
        <v>119</v>
      </c>
      <c r="O952">
        <v>720</v>
      </c>
      <c r="P952" t="s">
        <v>104</v>
      </c>
      <c r="Q952" t="s">
        <v>111</v>
      </c>
      <c r="R952">
        <v>129000</v>
      </c>
    </row>
    <row r="953" spans="1:18">
      <c r="A953">
        <v>7800</v>
      </c>
      <c r="B953" t="s">
        <v>165</v>
      </c>
      <c r="C953" t="s">
        <v>91</v>
      </c>
      <c r="D953" t="s">
        <v>92</v>
      </c>
      <c r="E953" t="s">
        <v>93</v>
      </c>
      <c r="F953">
        <v>5</v>
      </c>
      <c r="G953">
        <v>5</v>
      </c>
      <c r="H953">
        <v>1965</v>
      </c>
      <c r="I953">
        <v>1965</v>
      </c>
      <c r="J953" t="s">
        <v>98</v>
      </c>
      <c r="K953" t="s">
        <v>98</v>
      </c>
      <c r="L953">
        <v>828</v>
      </c>
      <c r="M953" t="s">
        <v>119</v>
      </c>
      <c r="N953" t="s">
        <v>98</v>
      </c>
      <c r="O953">
        <v>300</v>
      </c>
      <c r="P953" t="s">
        <v>104</v>
      </c>
      <c r="Q953" t="s">
        <v>172</v>
      </c>
      <c r="R953">
        <v>119900</v>
      </c>
    </row>
    <row r="954" spans="1:18">
      <c r="A954">
        <v>7200</v>
      </c>
      <c r="B954" t="s">
        <v>209</v>
      </c>
      <c r="C954" t="s">
        <v>91</v>
      </c>
      <c r="D954" t="s">
        <v>92</v>
      </c>
      <c r="E954" t="s">
        <v>183</v>
      </c>
      <c r="F954">
        <v>5</v>
      </c>
      <c r="G954">
        <v>8</v>
      </c>
      <c r="H954">
        <v>1972</v>
      </c>
      <c r="I954">
        <v>2003</v>
      </c>
      <c r="J954" t="s">
        <v>119</v>
      </c>
      <c r="K954" t="s">
        <v>98</v>
      </c>
      <c r="L954">
        <v>768</v>
      </c>
      <c r="M954" t="s">
        <v>119</v>
      </c>
      <c r="N954" t="s">
        <v>98</v>
      </c>
      <c r="O954">
        <v>396</v>
      </c>
      <c r="P954" t="s">
        <v>104</v>
      </c>
      <c r="Q954" t="s">
        <v>111</v>
      </c>
      <c r="R954">
        <v>133900</v>
      </c>
    </row>
    <row r="955" spans="1:18">
      <c r="A955">
        <v>11075</v>
      </c>
      <c r="B955" t="s">
        <v>217</v>
      </c>
      <c r="C955" t="s">
        <v>91</v>
      </c>
      <c r="D955" t="s">
        <v>92</v>
      </c>
      <c r="E955" t="s">
        <v>122</v>
      </c>
      <c r="F955">
        <v>5</v>
      </c>
      <c r="G955">
        <v>4</v>
      </c>
      <c r="H955">
        <v>1969</v>
      </c>
      <c r="I955">
        <v>1969</v>
      </c>
      <c r="J955" t="s">
        <v>98</v>
      </c>
      <c r="K955" t="s">
        <v>98</v>
      </c>
      <c r="L955">
        <v>784</v>
      </c>
      <c r="M955" t="s">
        <v>126</v>
      </c>
      <c r="N955" t="s">
        <v>98</v>
      </c>
      <c r="O955">
        <v>530</v>
      </c>
      <c r="P955" t="s">
        <v>104</v>
      </c>
      <c r="Q955" t="s">
        <v>111</v>
      </c>
      <c r="R955">
        <v>172000</v>
      </c>
    </row>
    <row r="956" spans="1:18">
      <c r="A956">
        <v>9400</v>
      </c>
      <c r="B956" t="s">
        <v>206</v>
      </c>
      <c r="C956" t="s">
        <v>91</v>
      </c>
      <c r="D956" t="s">
        <v>179</v>
      </c>
      <c r="E956" t="s">
        <v>183</v>
      </c>
      <c r="F956">
        <v>6</v>
      </c>
      <c r="G956">
        <v>5</v>
      </c>
      <c r="H956">
        <v>1975</v>
      </c>
      <c r="I956">
        <v>1975</v>
      </c>
      <c r="J956" t="s">
        <v>119</v>
      </c>
      <c r="K956" t="s">
        <v>119</v>
      </c>
      <c r="L956">
        <v>945</v>
      </c>
      <c r="M956" t="s">
        <v>98</v>
      </c>
      <c r="N956" t="s">
        <v>98</v>
      </c>
      <c r="O956">
        <v>0</v>
      </c>
      <c r="P956" t="s">
        <v>104</v>
      </c>
      <c r="Q956" t="s">
        <v>241</v>
      </c>
      <c r="R956">
        <v>127500</v>
      </c>
    </row>
    <row r="957" spans="1:18">
      <c r="A957">
        <v>7136</v>
      </c>
      <c r="B957" t="s">
        <v>212</v>
      </c>
      <c r="C957" t="s">
        <v>91</v>
      </c>
      <c r="D957" t="s">
        <v>179</v>
      </c>
      <c r="E957" t="s">
        <v>122</v>
      </c>
      <c r="F957">
        <v>6</v>
      </c>
      <c r="G957">
        <v>6</v>
      </c>
      <c r="H957">
        <v>1946</v>
      </c>
      <c r="I957">
        <v>1950</v>
      </c>
      <c r="J957" t="s">
        <v>119</v>
      </c>
      <c r="K957" t="s">
        <v>98</v>
      </c>
      <c r="L957">
        <v>979</v>
      </c>
      <c r="M957" t="s">
        <v>98</v>
      </c>
      <c r="N957" t="s">
        <v>98</v>
      </c>
      <c r="O957">
        <v>492</v>
      </c>
      <c r="P957" t="s">
        <v>104</v>
      </c>
      <c r="Q957" t="s">
        <v>111</v>
      </c>
      <c r="R957">
        <v>145000</v>
      </c>
    </row>
    <row r="958" spans="1:18">
      <c r="A958">
        <v>1300</v>
      </c>
      <c r="B958" t="s">
        <v>213</v>
      </c>
      <c r="C958" t="s">
        <v>91</v>
      </c>
      <c r="D958" t="s">
        <v>129</v>
      </c>
      <c r="E958" t="s">
        <v>122</v>
      </c>
      <c r="F958">
        <v>6</v>
      </c>
      <c r="G958">
        <v>6</v>
      </c>
      <c r="H958">
        <v>1980</v>
      </c>
      <c r="I958">
        <v>1980</v>
      </c>
      <c r="J958" t="s">
        <v>119</v>
      </c>
      <c r="K958" t="s">
        <v>98</v>
      </c>
      <c r="L958">
        <v>561</v>
      </c>
      <c r="M958" t="s">
        <v>98</v>
      </c>
      <c r="N958" t="s">
        <v>98</v>
      </c>
      <c r="O958">
        <v>462</v>
      </c>
      <c r="P958" t="s">
        <v>104</v>
      </c>
      <c r="Q958" t="s">
        <v>111</v>
      </c>
      <c r="R958">
        <v>124000</v>
      </c>
    </row>
    <row r="959" spans="1:18">
      <c r="A959">
        <v>7420</v>
      </c>
      <c r="B959" t="s">
        <v>169</v>
      </c>
      <c r="C959" t="s">
        <v>91</v>
      </c>
      <c r="D959" t="s">
        <v>92</v>
      </c>
      <c r="E959" t="s">
        <v>93</v>
      </c>
      <c r="F959">
        <v>5</v>
      </c>
      <c r="G959">
        <v>5</v>
      </c>
      <c r="H959">
        <v>1962</v>
      </c>
      <c r="I959">
        <v>1962</v>
      </c>
      <c r="J959" t="s">
        <v>98</v>
      </c>
      <c r="K959" t="s">
        <v>98</v>
      </c>
      <c r="L959">
        <v>1057</v>
      </c>
      <c r="M959" t="s">
        <v>98</v>
      </c>
      <c r="N959" t="s">
        <v>98</v>
      </c>
      <c r="O959">
        <v>576</v>
      </c>
      <c r="P959" t="s">
        <v>104</v>
      </c>
      <c r="Q959" t="s">
        <v>111</v>
      </c>
      <c r="R959">
        <v>132000</v>
      </c>
    </row>
    <row r="960" spans="1:18">
      <c r="A960">
        <v>8450</v>
      </c>
      <c r="B960" t="s">
        <v>209</v>
      </c>
      <c r="C960" t="s">
        <v>91</v>
      </c>
      <c r="D960" t="s">
        <v>92</v>
      </c>
      <c r="E960" t="s">
        <v>93</v>
      </c>
      <c r="F960">
        <v>7</v>
      </c>
      <c r="G960">
        <v>5</v>
      </c>
      <c r="H960">
        <v>2003</v>
      </c>
      <c r="I960">
        <v>2003</v>
      </c>
      <c r="J960" t="s">
        <v>119</v>
      </c>
      <c r="K960" t="s">
        <v>98</v>
      </c>
      <c r="L960">
        <v>1337</v>
      </c>
      <c r="M960" t="s">
        <v>126</v>
      </c>
      <c r="N960" t="s">
        <v>119</v>
      </c>
      <c r="O960">
        <v>531</v>
      </c>
      <c r="P960" t="s">
        <v>104</v>
      </c>
      <c r="Q960" t="s">
        <v>111</v>
      </c>
      <c r="R960">
        <v>185000</v>
      </c>
    </row>
    <row r="961" spans="1:18">
      <c r="A961">
        <v>2572</v>
      </c>
      <c r="B961" t="s">
        <v>163</v>
      </c>
      <c r="C961" t="s">
        <v>91</v>
      </c>
      <c r="D961" t="s">
        <v>142</v>
      </c>
      <c r="E961" t="s">
        <v>122</v>
      </c>
      <c r="F961">
        <v>7</v>
      </c>
      <c r="G961">
        <v>5</v>
      </c>
      <c r="H961">
        <v>1999</v>
      </c>
      <c r="I961">
        <v>1999</v>
      </c>
      <c r="J961" t="s">
        <v>119</v>
      </c>
      <c r="K961" t="s">
        <v>98</v>
      </c>
      <c r="L961">
        <v>696</v>
      </c>
      <c r="M961" t="s">
        <v>126</v>
      </c>
      <c r="N961" t="s">
        <v>119</v>
      </c>
      <c r="O961">
        <v>484</v>
      </c>
      <c r="P961" t="s">
        <v>104</v>
      </c>
      <c r="Q961" t="s">
        <v>111</v>
      </c>
      <c r="R961">
        <v>155000</v>
      </c>
    </row>
    <row r="962" spans="1:18">
      <c r="A962">
        <v>7207</v>
      </c>
      <c r="B962" t="s">
        <v>197</v>
      </c>
      <c r="C962" t="s">
        <v>91</v>
      </c>
      <c r="D962" t="s">
        <v>92</v>
      </c>
      <c r="E962" t="s">
        <v>93</v>
      </c>
      <c r="F962">
        <v>5</v>
      </c>
      <c r="G962">
        <v>7</v>
      </c>
      <c r="H962">
        <v>1958</v>
      </c>
      <c r="I962">
        <v>2008</v>
      </c>
      <c r="J962" t="s">
        <v>98</v>
      </c>
      <c r="K962" t="s">
        <v>98</v>
      </c>
      <c r="L962">
        <v>858</v>
      </c>
      <c r="M962" t="s">
        <v>119</v>
      </c>
      <c r="N962" t="s">
        <v>98</v>
      </c>
      <c r="O962">
        <v>0</v>
      </c>
      <c r="P962" t="s">
        <v>104</v>
      </c>
      <c r="Q962" t="s">
        <v>111</v>
      </c>
      <c r="R962">
        <v>116500</v>
      </c>
    </row>
    <row r="963" spans="1:18">
      <c r="A963">
        <v>12227</v>
      </c>
      <c r="B963" t="s">
        <v>175</v>
      </c>
      <c r="C963" t="s">
        <v>151</v>
      </c>
      <c r="D963" t="s">
        <v>92</v>
      </c>
      <c r="E963" t="s">
        <v>122</v>
      </c>
      <c r="F963">
        <v>6</v>
      </c>
      <c r="G963">
        <v>7</v>
      </c>
      <c r="H963">
        <v>1977</v>
      </c>
      <c r="I963">
        <v>1995</v>
      </c>
      <c r="J963" t="s">
        <v>119</v>
      </c>
      <c r="K963" t="s">
        <v>119</v>
      </c>
      <c r="L963">
        <v>1330</v>
      </c>
      <c r="M963" t="s">
        <v>98</v>
      </c>
      <c r="N963" t="s">
        <v>98</v>
      </c>
      <c r="O963">
        <v>619</v>
      </c>
      <c r="P963" t="s">
        <v>104</v>
      </c>
      <c r="Q963" t="s">
        <v>111</v>
      </c>
      <c r="R963">
        <v>272000</v>
      </c>
    </row>
    <row r="964" spans="1:18">
      <c r="A964">
        <v>2308</v>
      </c>
      <c r="B964" t="s">
        <v>145</v>
      </c>
      <c r="C964" t="s">
        <v>91</v>
      </c>
      <c r="D964" t="s">
        <v>129</v>
      </c>
      <c r="E964" t="s">
        <v>122</v>
      </c>
      <c r="F964">
        <v>6</v>
      </c>
      <c r="G964">
        <v>6</v>
      </c>
      <c r="H964">
        <v>1976</v>
      </c>
      <c r="I964">
        <v>1976</v>
      </c>
      <c r="J964" t="s">
        <v>119</v>
      </c>
      <c r="K964" t="s">
        <v>98</v>
      </c>
      <c r="L964">
        <v>804</v>
      </c>
      <c r="M964" t="s">
        <v>98</v>
      </c>
      <c r="N964" t="s">
        <v>119</v>
      </c>
      <c r="O964">
        <v>440</v>
      </c>
      <c r="P964" t="s">
        <v>104</v>
      </c>
      <c r="Q964" t="s">
        <v>111</v>
      </c>
      <c r="R964">
        <v>155000</v>
      </c>
    </row>
    <row r="965" spans="1:18">
      <c r="A965">
        <v>11923</v>
      </c>
      <c r="B965" t="s">
        <v>209</v>
      </c>
      <c r="C965" t="s">
        <v>91</v>
      </c>
      <c r="D965" t="s">
        <v>92</v>
      </c>
      <c r="E965" t="s">
        <v>93</v>
      </c>
      <c r="F965">
        <v>9</v>
      </c>
      <c r="G965">
        <v>5</v>
      </c>
      <c r="H965">
        <v>2007</v>
      </c>
      <c r="I965">
        <v>2007</v>
      </c>
      <c r="J965" t="s">
        <v>126</v>
      </c>
      <c r="K965" t="s">
        <v>98</v>
      </c>
      <c r="L965">
        <v>1800</v>
      </c>
      <c r="M965" t="s">
        <v>126</v>
      </c>
      <c r="N965" t="s">
        <v>126</v>
      </c>
      <c r="O965">
        <v>702</v>
      </c>
      <c r="P965" t="s">
        <v>104</v>
      </c>
      <c r="Q965" t="s">
        <v>111</v>
      </c>
      <c r="R965">
        <v>239000</v>
      </c>
    </row>
    <row r="966" spans="1:18">
      <c r="A966">
        <v>11316</v>
      </c>
      <c r="B966" t="s">
        <v>218</v>
      </c>
      <c r="C966" t="s">
        <v>91</v>
      </c>
      <c r="D966" t="s">
        <v>92</v>
      </c>
      <c r="E966" t="s">
        <v>122</v>
      </c>
      <c r="F966">
        <v>7</v>
      </c>
      <c r="G966">
        <v>5</v>
      </c>
      <c r="H966">
        <v>2002</v>
      </c>
      <c r="I966">
        <v>2003</v>
      </c>
      <c r="J966" t="s">
        <v>119</v>
      </c>
      <c r="K966" t="s">
        <v>98</v>
      </c>
      <c r="L966">
        <v>817</v>
      </c>
      <c r="M966" t="s">
        <v>126</v>
      </c>
      <c r="N966" t="s">
        <v>119</v>
      </c>
      <c r="O966">
        <v>510</v>
      </c>
      <c r="P966" t="s">
        <v>104</v>
      </c>
      <c r="Q966" t="s">
        <v>111</v>
      </c>
      <c r="R966">
        <v>214900</v>
      </c>
    </row>
    <row r="967" spans="1:18">
      <c r="A967">
        <v>10237</v>
      </c>
      <c r="B967" t="s">
        <v>121</v>
      </c>
      <c r="C967" t="s">
        <v>225</v>
      </c>
      <c r="D967" t="s">
        <v>92</v>
      </c>
      <c r="E967" t="s">
        <v>122</v>
      </c>
      <c r="F967">
        <v>6</v>
      </c>
      <c r="G967">
        <v>5</v>
      </c>
      <c r="H967">
        <v>2005</v>
      </c>
      <c r="I967">
        <v>2007</v>
      </c>
      <c r="J967" t="s">
        <v>119</v>
      </c>
      <c r="K967" t="s">
        <v>98</v>
      </c>
      <c r="L967">
        <v>783</v>
      </c>
      <c r="M967" t="s">
        <v>126</v>
      </c>
      <c r="N967" t="s">
        <v>119</v>
      </c>
      <c r="O967">
        <v>393</v>
      </c>
      <c r="P967" t="s">
        <v>104</v>
      </c>
      <c r="Q967" t="s">
        <v>150</v>
      </c>
      <c r="R967">
        <v>178900</v>
      </c>
    </row>
    <row r="968" spans="1:18">
      <c r="A968">
        <v>9600</v>
      </c>
      <c r="B968" t="s">
        <v>212</v>
      </c>
      <c r="C968" t="s">
        <v>91</v>
      </c>
      <c r="D968" t="s">
        <v>92</v>
      </c>
      <c r="E968" t="s">
        <v>176</v>
      </c>
      <c r="F968">
        <v>5</v>
      </c>
      <c r="G968">
        <v>7</v>
      </c>
      <c r="H968">
        <v>1940</v>
      </c>
      <c r="I968">
        <v>1950</v>
      </c>
      <c r="J968" t="s">
        <v>98</v>
      </c>
      <c r="K968" t="s">
        <v>139</v>
      </c>
      <c r="L968">
        <v>728</v>
      </c>
      <c r="M968" t="s">
        <v>126</v>
      </c>
      <c r="N968" t="s">
        <v>98</v>
      </c>
      <c r="O968">
        <v>256</v>
      </c>
      <c r="P968" t="s">
        <v>104</v>
      </c>
      <c r="Q968" t="s">
        <v>111</v>
      </c>
      <c r="R968">
        <v>160000</v>
      </c>
    </row>
    <row r="969" spans="1:18">
      <c r="A969">
        <v>7390</v>
      </c>
      <c r="B969" t="s">
        <v>89</v>
      </c>
      <c r="C969" t="s">
        <v>91</v>
      </c>
      <c r="D969" t="s">
        <v>92</v>
      </c>
      <c r="E969" t="s">
        <v>93</v>
      </c>
      <c r="F969">
        <v>5</v>
      </c>
      <c r="G969">
        <v>7</v>
      </c>
      <c r="H969">
        <v>1955</v>
      </c>
      <c r="I969">
        <v>1955</v>
      </c>
      <c r="J969" t="s">
        <v>98</v>
      </c>
      <c r="K969" t="s">
        <v>98</v>
      </c>
      <c r="L969">
        <v>1098</v>
      </c>
      <c r="M969" t="s">
        <v>98</v>
      </c>
      <c r="N969" t="s">
        <v>98</v>
      </c>
      <c r="O969">
        <v>260</v>
      </c>
      <c r="P969" t="s">
        <v>104</v>
      </c>
      <c r="Q969" t="s">
        <v>111</v>
      </c>
      <c r="R969">
        <v>135000</v>
      </c>
    </row>
    <row r="970" spans="1:18">
      <c r="A970">
        <v>5925</v>
      </c>
      <c r="B970" t="s">
        <v>188</v>
      </c>
      <c r="C970" t="s">
        <v>91</v>
      </c>
      <c r="D970" t="s">
        <v>92</v>
      </c>
      <c r="E970" t="s">
        <v>176</v>
      </c>
      <c r="F970">
        <v>3</v>
      </c>
      <c r="G970">
        <v>6</v>
      </c>
      <c r="H970">
        <v>1910</v>
      </c>
      <c r="I970">
        <v>1950</v>
      </c>
      <c r="J970" t="s">
        <v>98</v>
      </c>
      <c r="K970" t="s">
        <v>98</v>
      </c>
      <c r="L970">
        <v>600</v>
      </c>
      <c r="M970" t="s">
        <v>139</v>
      </c>
      <c r="N970" t="s">
        <v>98</v>
      </c>
      <c r="O970">
        <v>0</v>
      </c>
      <c r="P970" t="s">
        <v>104</v>
      </c>
      <c r="Q970" t="s">
        <v>172</v>
      </c>
      <c r="R970">
        <v>37900</v>
      </c>
    </row>
    <row r="971" spans="1:18">
      <c r="A971">
        <v>10382</v>
      </c>
      <c r="B971" t="s">
        <v>89</v>
      </c>
      <c r="C971" t="s">
        <v>91</v>
      </c>
      <c r="D971" t="s">
        <v>186</v>
      </c>
      <c r="E971" t="s">
        <v>158</v>
      </c>
      <c r="F971">
        <v>6</v>
      </c>
      <c r="G971">
        <v>5</v>
      </c>
      <c r="H971">
        <v>1958</v>
      </c>
      <c r="I971">
        <v>1958</v>
      </c>
      <c r="J971" t="s">
        <v>98</v>
      </c>
      <c r="K971" t="s">
        <v>98</v>
      </c>
      <c r="L971">
        <v>588</v>
      </c>
      <c r="M971" t="s">
        <v>98</v>
      </c>
      <c r="N971" t="s">
        <v>98</v>
      </c>
      <c r="O971">
        <v>264</v>
      </c>
      <c r="P971" t="s">
        <v>104</v>
      </c>
      <c r="Q971" t="s">
        <v>111</v>
      </c>
      <c r="R971">
        <v>140000</v>
      </c>
    </row>
    <row r="972" spans="1:18">
      <c r="A972">
        <v>10800</v>
      </c>
      <c r="B972" t="s">
        <v>89</v>
      </c>
      <c r="C972" t="s">
        <v>91</v>
      </c>
      <c r="D972" t="s">
        <v>92</v>
      </c>
      <c r="E972" t="s">
        <v>176</v>
      </c>
      <c r="F972">
        <v>4</v>
      </c>
      <c r="G972">
        <v>4</v>
      </c>
      <c r="H972">
        <v>1949</v>
      </c>
      <c r="I972">
        <v>1950</v>
      </c>
      <c r="J972" t="s">
        <v>98</v>
      </c>
      <c r="K972" t="s">
        <v>98</v>
      </c>
      <c r="L972">
        <v>720</v>
      </c>
      <c r="M972" t="s">
        <v>98</v>
      </c>
      <c r="N972" t="s">
        <v>98</v>
      </c>
      <c r="O972">
        <v>0</v>
      </c>
      <c r="P972" t="s">
        <v>104</v>
      </c>
      <c r="Q972" t="s">
        <v>172</v>
      </c>
      <c r="R972">
        <v>135000</v>
      </c>
    </row>
    <row r="973" spans="1:18">
      <c r="A973">
        <v>2268</v>
      </c>
      <c r="B973" t="s">
        <v>147</v>
      </c>
      <c r="C973" t="s">
        <v>91</v>
      </c>
      <c r="D973" t="s">
        <v>142</v>
      </c>
      <c r="E973" t="s">
        <v>122</v>
      </c>
      <c r="F973">
        <v>7</v>
      </c>
      <c r="G973">
        <v>5</v>
      </c>
      <c r="H973">
        <v>2003</v>
      </c>
      <c r="I973">
        <v>2004</v>
      </c>
      <c r="J973" t="s">
        <v>119</v>
      </c>
      <c r="K973" t="s">
        <v>98</v>
      </c>
      <c r="L973">
        <v>764</v>
      </c>
      <c r="M973" t="s">
        <v>126</v>
      </c>
      <c r="N973" t="s">
        <v>119</v>
      </c>
      <c r="O973">
        <v>474</v>
      </c>
      <c r="P973" t="s">
        <v>104</v>
      </c>
      <c r="Q973" t="s">
        <v>111</v>
      </c>
      <c r="R973">
        <v>173000</v>
      </c>
    </row>
    <row r="974" spans="1:18">
      <c r="A974">
        <v>7892</v>
      </c>
      <c r="B974" t="s">
        <v>165</v>
      </c>
      <c r="C974" t="s">
        <v>91</v>
      </c>
      <c r="D974" t="s">
        <v>129</v>
      </c>
      <c r="E974" t="s">
        <v>93</v>
      </c>
      <c r="F974">
        <v>6</v>
      </c>
      <c r="G974">
        <v>5</v>
      </c>
      <c r="H974">
        <v>1979</v>
      </c>
      <c r="I974">
        <v>1979</v>
      </c>
      <c r="J974" t="s">
        <v>119</v>
      </c>
      <c r="K974" t="s">
        <v>98</v>
      </c>
      <c r="L974">
        <v>918</v>
      </c>
      <c r="M974" t="s">
        <v>98</v>
      </c>
      <c r="N974" t="s">
        <v>98</v>
      </c>
      <c r="O974">
        <v>264</v>
      </c>
      <c r="P974" t="s">
        <v>104</v>
      </c>
      <c r="Q974" t="s">
        <v>111</v>
      </c>
      <c r="R974">
        <v>99500</v>
      </c>
    </row>
    <row r="975" spans="1:18">
      <c r="A975">
        <v>11639</v>
      </c>
      <c r="B975" t="s">
        <v>163</v>
      </c>
      <c r="C975" t="s">
        <v>91</v>
      </c>
      <c r="D975" t="s">
        <v>92</v>
      </c>
      <c r="E975" t="s">
        <v>93</v>
      </c>
      <c r="F975">
        <v>7</v>
      </c>
      <c r="G975">
        <v>5</v>
      </c>
      <c r="H975">
        <v>2007</v>
      </c>
      <c r="I975">
        <v>2008</v>
      </c>
      <c r="J975" t="s">
        <v>119</v>
      </c>
      <c r="K975" t="s">
        <v>98</v>
      </c>
      <c r="L975">
        <v>1428</v>
      </c>
      <c r="M975" t="s">
        <v>126</v>
      </c>
      <c r="N975" t="s">
        <v>119</v>
      </c>
      <c r="O975">
        <v>480</v>
      </c>
      <c r="P975" t="s">
        <v>104</v>
      </c>
      <c r="Q975" t="s">
        <v>150</v>
      </c>
      <c r="R975">
        <v>182000</v>
      </c>
    </row>
    <row r="976" spans="1:18">
      <c r="A976">
        <v>11414</v>
      </c>
      <c r="B976" t="s">
        <v>197</v>
      </c>
      <c r="C976" t="s">
        <v>225</v>
      </c>
      <c r="D976" t="s">
        <v>92</v>
      </c>
      <c r="E976" t="s">
        <v>122</v>
      </c>
      <c r="F976">
        <v>7</v>
      </c>
      <c r="G976">
        <v>8</v>
      </c>
      <c r="H976">
        <v>1910</v>
      </c>
      <c r="I976">
        <v>1993</v>
      </c>
      <c r="J976" t="s">
        <v>119</v>
      </c>
      <c r="K976" t="s">
        <v>98</v>
      </c>
      <c r="L976">
        <v>728</v>
      </c>
      <c r="M976" t="s">
        <v>98</v>
      </c>
      <c r="N976" t="s">
        <v>119</v>
      </c>
      <c r="O976">
        <v>532</v>
      </c>
      <c r="P976" t="s">
        <v>104</v>
      </c>
      <c r="Q976" t="s">
        <v>111</v>
      </c>
      <c r="R976">
        <v>167500</v>
      </c>
    </row>
    <row r="977" spans="1:18">
      <c r="A977">
        <v>2651</v>
      </c>
      <c r="B977" t="s">
        <v>163</v>
      </c>
      <c r="C977" t="s">
        <v>91</v>
      </c>
      <c r="D977" t="s">
        <v>142</v>
      </c>
      <c r="E977" t="s">
        <v>122</v>
      </c>
      <c r="F977">
        <v>7</v>
      </c>
      <c r="G977">
        <v>5</v>
      </c>
      <c r="H977">
        <v>2000</v>
      </c>
      <c r="I977">
        <v>2000</v>
      </c>
      <c r="J977" t="s">
        <v>119</v>
      </c>
      <c r="K977" t="s">
        <v>98</v>
      </c>
      <c r="L977">
        <v>673</v>
      </c>
      <c r="M977" t="s">
        <v>126</v>
      </c>
      <c r="N977" t="s">
        <v>119</v>
      </c>
      <c r="O977">
        <v>490</v>
      </c>
      <c r="P977" t="s">
        <v>104</v>
      </c>
      <c r="Q977" t="s">
        <v>111</v>
      </c>
      <c r="R977">
        <v>165000</v>
      </c>
    </row>
    <row r="978" spans="1:18">
      <c r="A978">
        <v>5900</v>
      </c>
      <c r="B978" t="s">
        <v>197</v>
      </c>
      <c r="C978" t="s">
        <v>91</v>
      </c>
      <c r="D978" t="s">
        <v>92</v>
      </c>
      <c r="E978" t="s">
        <v>93</v>
      </c>
      <c r="F978">
        <v>4</v>
      </c>
      <c r="G978">
        <v>7</v>
      </c>
      <c r="H978">
        <v>1923</v>
      </c>
      <c r="I978">
        <v>1958</v>
      </c>
      <c r="J978" t="s">
        <v>119</v>
      </c>
      <c r="K978" t="s">
        <v>98</v>
      </c>
      <c r="L978">
        <v>440</v>
      </c>
      <c r="M978" t="s">
        <v>98</v>
      </c>
      <c r="N978" t="s">
        <v>139</v>
      </c>
      <c r="O978">
        <v>0</v>
      </c>
      <c r="P978" t="s">
        <v>104</v>
      </c>
      <c r="Q978" t="s">
        <v>111</v>
      </c>
      <c r="R978">
        <v>85500</v>
      </c>
    </row>
    <row r="979" spans="1:18">
      <c r="A979">
        <v>4274</v>
      </c>
      <c r="B979" t="s">
        <v>163</v>
      </c>
      <c r="C979" t="s">
        <v>91</v>
      </c>
      <c r="D979" t="s">
        <v>129</v>
      </c>
      <c r="E979" t="s">
        <v>93</v>
      </c>
      <c r="F979">
        <v>7</v>
      </c>
      <c r="G979">
        <v>5</v>
      </c>
      <c r="H979">
        <v>2006</v>
      </c>
      <c r="I979">
        <v>2007</v>
      </c>
      <c r="J979" t="s">
        <v>119</v>
      </c>
      <c r="K979" t="s">
        <v>98</v>
      </c>
      <c r="L979">
        <v>1241</v>
      </c>
      <c r="M979" t="s">
        <v>126</v>
      </c>
      <c r="N979" t="s">
        <v>119</v>
      </c>
      <c r="O979">
        <v>569</v>
      </c>
      <c r="P979" t="s">
        <v>104</v>
      </c>
      <c r="Q979" t="s">
        <v>150</v>
      </c>
      <c r="R979">
        <v>199900</v>
      </c>
    </row>
    <row r="980" spans="1:18">
      <c r="A980">
        <v>9450</v>
      </c>
      <c r="B980" t="s">
        <v>206</v>
      </c>
      <c r="C980" t="s">
        <v>91</v>
      </c>
      <c r="D980" t="s">
        <v>92</v>
      </c>
      <c r="E980" t="s">
        <v>93</v>
      </c>
      <c r="F980">
        <v>4</v>
      </c>
      <c r="G980">
        <v>5</v>
      </c>
      <c r="H980">
        <v>1954</v>
      </c>
      <c r="I980">
        <v>1954</v>
      </c>
      <c r="J980" t="s">
        <v>98</v>
      </c>
      <c r="K980" t="s">
        <v>98</v>
      </c>
      <c r="L980">
        <v>894</v>
      </c>
      <c r="M980" t="s">
        <v>126</v>
      </c>
      <c r="N980" t="s">
        <v>98</v>
      </c>
      <c r="O980">
        <v>400</v>
      </c>
      <c r="P980" t="s">
        <v>104</v>
      </c>
      <c r="Q980" t="s">
        <v>172</v>
      </c>
      <c r="R980">
        <v>110000</v>
      </c>
    </row>
    <row r="981" spans="1:18">
      <c r="A981">
        <v>8816</v>
      </c>
      <c r="B981" t="s">
        <v>169</v>
      </c>
      <c r="C981" t="s">
        <v>90</v>
      </c>
      <c r="D981" t="s">
        <v>92</v>
      </c>
      <c r="E981" t="s">
        <v>93</v>
      </c>
      <c r="F981">
        <v>5</v>
      </c>
      <c r="G981">
        <v>6</v>
      </c>
      <c r="H981">
        <v>1963</v>
      </c>
      <c r="I981">
        <v>1963</v>
      </c>
      <c r="J981" t="s">
        <v>98</v>
      </c>
      <c r="K981" t="s">
        <v>98</v>
      </c>
      <c r="L981">
        <v>1121</v>
      </c>
      <c r="M981" t="s">
        <v>98</v>
      </c>
      <c r="N981" t="s">
        <v>98</v>
      </c>
      <c r="O981">
        <v>480</v>
      </c>
      <c r="P981" t="s">
        <v>104</v>
      </c>
      <c r="Q981" t="s">
        <v>111</v>
      </c>
      <c r="R981">
        <v>139000</v>
      </c>
    </row>
    <row r="982" spans="1:18">
      <c r="A982">
        <v>12122</v>
      </c>
      <c r="B982" t="s">
        <v>89</v>
      </c>
      <c r="C982" t="s">
        <v>91</v>
      </c>
      <c r="D982" t="s">
        <v>92</v>
      </c>
      <c r="E982" t="s">
        <v>183</v>
      </c>
      <c r="F982">
        <v>7</v>
      </c>
      <c r="G982">
        <v>9</v>
      </c>
      <c r="H982">
        <v>1961</v>
      </c>
      <c r="I982">
        <v>2007</v>
      </c>
      <c r="J982" t="s">
        <v>98</v>
      </c>
      <c r="K982" t="s">
        <v>98</v>
      </c>
      <c r="L982">
        <v>944</v>
      </c>
      <c r="M982" t="s">
        <v>119</v>
      </c>
      <c r="N982" t="s">
        <v>126</v>
      </c>
      <c r="O982">
        <v>588</v>
      </c>
      <c r="P982" t="s">
        <v>104</v>
      </c>
      <c r="Q982" t="s">
        <v>111</v>
      </c>
      <c r="R982">
        <v>178400</v>
      </c>
    </row>
    <row r="983" spans="1:18">
      <c r="A983">
        <v>12203</v>
      </c>
      <c r="B983" t="s">
        <v>162</v>
      </c>
      <c r="C983" t="s">
        <v>91</v>
      </c>
      <c r="D983" t="s">
        <v>92</v>
      </c>
      <c r="E983" t="s">
        <v>122</v>
      </c>
      <c r="F983">
        <v>8</v>
      </c>
      <c r="G983">
        <v>5</v>
      </c>
      <c r="H983">
        <v>1998</v>
      </c>
      <c r="I983">
        <v>1999</v>
      </c>
      <c r="J983" t="s">
        <v>119</v>
      </c>
      <c r="K983" t="s">
        <v>98</v>
      </c>
      <c r="L983">
        <v>1225</v>
      </c>
      <c r="M983" t="s">
        <v>126</v>
      </c>
      <c r="N983" t="s">
        <v>119</v>
      </c>
      <c r="O983">
        <v>676</v>
      </c>
      <c r="P983" t="s">
        <v>104</v>
      </c>
      <c r="Q983" t="s">
        <v>111</v>
      </c>
      <c r="R983">
        <v>336000</v>
      </c>
    </row>
    <row r="984" spans="1:18">
      <c r="A984">
        <v>3182</v>
      </c>
      <c r="B984" t="s">
        <v>156</v>
      </c>
      <c r="C984" t="s">
        <v>91</v>
      </c>
      <c r="D984" t="s">
        <v>92</v>
      </c>
      <c r="E984" t="s">
        <v>93</v>
      </c>
      <c r="F984">
        <v>7</v>
      </c>
      <c r="G984">
        <v>5</v>
      </c>
      <c r="H984">
        <v>2007</v>
      </c>
      <c r="I984">
        <v>2007</v>
      </c>
      <c r="J984" t="s">
        <v>119</v>
      </c>
      <c r="K984" t="s">
        <v>98</v>
      </c>
      <c r="L984">
        <v>1266</v>
      </c>
      <c r="M984" t="s">
        <v>126</v>
      </c>
      <c r="N984" t="s">
        <v>119</v>
      </c>
      <c r="O984">
        <v>388</v>
      </c>
      <c r="P984" t="s">
        <v>104</v>
      </c>
      <c r="Q984" t="s">
        <v>111</v>
      </c>
      <c r="R984">
        <v>159895</v>
      </c>
    </row>
    <row r="985" spans="1:18">
      <c r="A985">
        <v>11250</v>
      </c>
      <c r="B985" t="s">
        <v>209</v>
      </c>
      <c r="C985" t="s">
        <v>91</v>
      </c>
      <c r="D985" t="s">
        <v>92</v>
      </c>
      <c r="E985" t="s">
        <v>122</v>
      </c>
      <c r="F985">
        <v>8</v>
      </c>
      <c r="G985">
        <v>5</v>
      </c>
      <c r="H985">
        <v>2002</v>
      </c>
      <c r="I985">
        <v>2002</v>
      </c>
      <c r="J985" t="s">
        <v>119</v>
      </c>
      <c r="K985" t="s">
        <v>98</v>
      </c>
      <c r="L985">
        <v>1128</v>
      </c>
      <c r="M985" t="s">
        <v>126</v>
      </c>
      <c r="N985" t="s">
        <v>119</v>
      </c>
      <c r="O985">
        <v>779</v>
      </c>
      <c r="P985" t="s">
        <v>104</v>
      </c>
      <c r="Q985" t="s">
        <v>111</v>
      </c>
      <c r="R985">
        <v>255900</v>
      </c>
    </row>
    <row r="986" spans="1:18">
      <c r="A986">
        <v>10125</v>
      </c>
      <c r="B986" t="s">
        <v>217</v>
      </c>
      <c r="C986" t="s">
        <v>91</v>
      </c>
      <c r="D986" t="s">
        <v>179</v>
      </c>
      <c r="E986" t="s">
        <v>176</v>
      </c>
      <c r="F986">
        <v>5</v>
      </c>
      <c r="G986">
        <v>5</v>
      </c>
      <c r="H986">
        <v>1977</v>
      </c>
      <c r="I986">
        <v>1977</v>
      </c>
      <c r="J986" t="s">
        <v>83</v>
      </c>
      <c r="K986" t="s">
        <v>83</v>
      </c>
      <c r="L986">
        <v>0</v>
      </c>
      <c r="M986" t="s">
        <v>98</v>
      </c>
      <c r="N986" t="s">
        <v>119</v>
      </c>
      <c r="O986">
        <v>539</v>
      </c>
      <c r="P986" t="s">
        <v>104</v>
      </c>
      <c r="Q986" t="s">
        <v>111</v>
      </c>
      <c r="R986">
        <v>126000</v>
      </c>
    </row>
    <row r="987" spans="1:18">
      <c r="A987">
        <v>10880</v>
      </c>
      <c r="B987" t="s">
        <v>206</v>
      </c>
      <c r="C987" t="s">
        <v>91</v>
      </c>
      <c r="D987" t="s">
        <v>186</v>
      </c>
      <c r="E987" t="s">
        <v>93</v>
      </c>
      <c r="F987">
        <v>5</v>
      </c>
      <c r="G987">
        <v>5</v>
      </c>
      <c r="H987">
        <v>1950</v>
      </c>
      <c r="I987">
        <v>1950</v>
      </c>
      <c r="J987" t="s">
        <v>98</v>
      </c>
      <c r="K987" t="s">
        <v>98</v>
      </c>
      <c r="L987">
        <v>1164</v>
      </c>
      <c r="M987" t="s">
        <v>98</v>
      </c>
      <c r="N987" t="s">
        <v>98</v>
      </c>
      <c r="O987">
        <v>240</v>
      </c>
      <c r="P987" t="s">
        <v>104</v>
      </c>
      <c r="Q987" t="s">
        <v>111</v>
      </c>
      <c r="R987">
        <v>125000</v>
      </c>
    </row>
    <row r="988" spans="1:18">
      <c r="A988">
        <v>5310</v>
      </c>
      <c r="B988" t="s">
        <v>188</v>
      </c>
      <c r="C988" t="s">
        <v>90</v>
      </c>
      <c r="D988" t="s">
        <v>92</v>
      </c>
      <c r="E988" t="s">
        <v>176</v>
      </c>
      <c r="F988">
        <v>6</v>
      </c>
      <c r="G988">
        <v>8</v>
      </c>
      <c r="H988">
        <v>1910</v>
      </c>
      <c r="I988">
        <v>2003</v>
      </c>
      <c r="J988" t="s">
        <v>98</v>
      </c>
      <c r="K988" t="s">
        <v>139</v>
      </c>
      <c r="L988">
        <v>485</v>
      </c>
      <c r="M988" t="s">
        <v>119</v>
      </c>
      <c r="N988" t="s">
        <v>119</v>
      </c>
      <c r="O988">
        <v>255</v>
      </c>
      <c r="P988" t="s">
        <v>104</v>
      </c>
      <c r="Q988" t="s">
        <v>111</v>
      </c>
      <c r="R988">
        <v>117000</v>
      </c>
    </row>
    <row r="989" spans="1:18">
      <c r="A989">
        <v>10159</v>
      </c>
      <c r="B989" t="s">
        <v>147</v>
      </c>
      <c r="C989" t="s">
        <v>91</v>
      </c>
      <c r="D989" t="s">
        <v>92</v>
      </c>
      <c r="E989" t="s">
        <v>93</v>
      </c>
      <c r="F989">
        <v>9</v>
      </c>
      <c r="G989">
        <v>5</v>
      </c>
      <c r="H989">
        <v>2009</v>
      </c>
      <c r="I989">
        <v>2010</v>
      </c>
      <c r="J989" t="s">
        <v>126</v>
      </c>
      <c r="K989" t="s">
        <v>98</v>
      </c>
      <c r="L989">
        <v>1930</v>
      </c>
      <c r="M989" t="s">
        <v>126</v>
      </c>
      <c r="N989" t="s">
        <v>126</v>
      </c>
      <c r="O989">
        <v>606</v>
      </c>
      <c r="P989" t="s">
        <v>104</v>
      </c>
      <c r="Q989" t="s">
        <v>150</v>
      </c>
      <c r="R989">
        <v>395192</v>
      </c>
    </row>
    <row r="990" spans="1:18">
      <c r="A990">
        <v>12046</v>
      </c>
      <c r="B990" t="s">
        <v>175</v>
      </c>
      <c r="C990" t="s">
        <v>91</v>
      </c>
      <c r="D990" t="s">
        <v>92</v>
      </c>
      <c r="E990" t="s">
        <v>122</v>
      </c>
      <c r="F990">
        <v>6</v>
      </c>
      <c r="G990">
        <v>6</v>
      </c>
      <c r="H990">
        <v>1976</v>
      </c>
      <c r="I990">
        <v>1976</v>
      </c>
      <c r="J990" t="s">
        <v>98</v>
      </c>
      <c r="K990" t="s">
        <v>98</v>
      </c>
      <c r="L990">
        <v>848</v>
      </c>
      <c r="M990" t="s">
        <v>98</v>
      </c>
      <c r="N990" t="s">
        <v>119</v>
      </c>
      <c r="O990">
        <v>551</v>
      </c>
      <c r="P990" t="s">
        <v>104</v>
      </c>
      <c r="Q990" t="s">
        <v>111</v>
      </c>
      <c r="R990">
        <v>195000</v>
      </c>
    </row>
    <row r="991" spans="1:18">
      <c r="A991">
        <v>8125</v>
      </c>
      <c r="B991" t="s">
        <v>163</v>
      </c>
      <c r="C991" t="s">
        <v>91</v>
      </c>
      <c r="D991" t="s">
        <v>92</v>
      </c>
      <c r="E991" t="s">
        <v>122</v>
      </c>
      <c r="F991">
        <v>7</v>
      </c>
      <c r="G991">
        <v>5</v>
      </c>
      <c r="H991">
        <v>2006</v>
      </c>
      <c r="I991">
        <v>2006</v>
      </c>
      <c r="J991" t="s">
        <v>119</v>
      </c>
      <c r="K991" t="s">
        <v>119</v>
      </c>
      <c r="L991">
        <v>770</v>
      </c>
      <c r="M991" t="s">
        <v>126</v>
      </c>
      <c r="N991" t="s">
        <v>119</v>
      </c>
      <c r="O991">
        <v>614</v>
      </c>
      <c r="P991" t="s">
        <v>104</v>
      </c>
      <c r="Q991" t="s">
        <v>150</v>
      </c>
      <c r="R991">
        <v>197000</v>
      </c>
    </row>
    <row r="992" spans="1:18">
      <c r="A992">
        <v>9452</v>
      </c>
      <c r="B992" t="s">
        <v>162</v>
      </c>
      <c r="C992" t="s">
        <v>91</v>
      </c>
      <c r="D992" t="s">
        <v>92</v>
      </c>
      <c r="E992" t="s">
        <v>122</v>
      </c>
      <c r="F992">
        <v>8</v>
      </c>
      <c r="G992">
        <v>5</v>
      </c>
      <c r="H992">
        <v>1997</v>
      </c>
      <c r="I992">
        <v>1998</v>
      </c>
      <c r="J992" t="s">
        <v>119</v>
      </c>
      <c r="K992" t="s">
        <v>98</v>
      </c>
      <c r="L992">
        <v>1396</v>
      </c>
      <c r="M992" t="s">
        <v>126</v>
      </c>
      <c r="N992" t="s">
        <v>119</v>
      </c>
      <c r="O992">
        <v>870</v>
      </c>
      <c r="P992" t="s">
        <v>104</v>
      </c>
      <c r="Q992" t="s">
        <v>111</v>
      </c>
      <c r="R992">
        <v>348000</v>
      </c>
    </row>
    <row r="993" spans="1:18">
      <c r="A993">
        <v>17671</v>
      </c>
      <c r="B993" t="s">
        <v>188</v>
      </c>
      <c r="C993" t="s">
        <v>182</v>
      </c>
      <c r="D993" t="s">
        <v>92</v>
      </c>
      <c r="E993" t="s">
        <v>122</v>
      </c>
      <c r="F993">
        <v>8</v>
      </c>
      <c r="G993">
        <v>9</v>
      </c>
      <c r="H993">
        <v>1882</v>
      </c>
      <c r="I993">
        <v>1986</v>
      </c>
      <c r="J993" t="s">
        <v>98</v>
      </c>
      <c r="K993" t="s">
        <v>98</v>
      </c>
      <c r="L993">
        <v>916</v>
      </c>
      <c r="M993" t="s">
        <v>119</v>
      </c>
      <c r="N993" t="s">
        <v>119</v>
      </c>
      <c r="O993">
        <v>424</v>
      </c>
      <c r="P993" t="s">
        <v>191</v>
      </c>
      <c r="Q993" t="s">
        <v>111</v>
      </c>
      <c r="R993">
        <v>168000</v>
      </c>
    </row>
    <row r="994" spans="1:18">
      <c r="A994">
        <v>9760</v>
      </c>
      <c r="B994" t="s">
        <v>89</v>
      </c>
      <c r="C994" t="s">
        <v>91</v>
      </c>
      <c r="D994" t="s">
        <v>92</v>
      </c>
      <c r="E994" t="s">
        <v>122</v>
      </c>
      <c r="F994">
        <v>6</v>
      </c>
      <c r="G994">
        <v>8</v>
      </c>
      <c r="H994">
        <v>1964</v>
      </c>
      <c r="I994">
        <v>1993</v>
      </c>
      <c r="J994" t="s">
        <v>98</v>
      </c>
      <c r="K994" t="s">
        <v>98</v>
      </c>
      <c r="L994">
        <v>822</v>
      </c>
      <c r="M994" t="s">
        <v>119</v>
      </c>
      <c r="N994" t="s">
        <v>119</v>
      </c>
      <c r="O994">
        <v>440</v>
      </c>
      <c r="P994" t="s">
        <v>104</v>
      </c>
      <c r="Q994" t="s">
        <v>111</v>
      </c>
      <c r="R994">
        <v>187000</v>
      </c>
    </row>
    <row r="995" spans="1:18">
      <c r="A995">
        <v>8846</v>
      </c>
      <c r="B995" t="s">
        <v>209</v>
      </c>
      <c r="C995" t="s">
        <v>91</v>
      </c>
      <c r="D995" t="s">
        <v>92</v>
      </c>
      <c r="E995" t="s">
        <v>122</v>
      </c>
      <c r="F995">
        <v>6</v>
      </c>
      <c r="G995">
        <v>5</v>
      </c>
      <c r="H995">
        <v>2005</v>
      </c>
      <c r="I995">
        <v>2006</v>
      </c>
      <c r="J995" t="s">
        <v>119</v>
      </c>
      <c r="K995" t="s">
        <v>98</v>
      </c>
      <c r="L995">
        <v>750</v>
      </c>
      <c r="M995" t="s">
        <v>126</v>
      </c>
      <c r="N995" t="s">
        <v>119</v>
      </c>
      <c r="O995">
        <v>564</v>
      </c>
      <c r="P995" t="s">
        <v>104</v>
      </c>
      <c r="Q995" t="s">
        <v>150</v>
      </c>
      <c r="R995">
        <v>173900</v>
      </c>
    </row>
    <row r="996" spans="1:18">
      <c r="A996">
        <v>12456</v>
      </c>
      <c r="B996" t="s">
        <v>147</v>
      </c>
      <c r="C996" t="s">
        <v>91</v>
      </c>
      <c r="D996" t="s">
        <v>92</v>
      </c>
      <c r="E996" t="s">
        <v>93</v>
      </c>
      <c r="F996">
        <v>10</v>
      </c>
      <c r="G996">
        <v>5</v>
      </c>
      <c r="H996">
        <v>2006</v>
      </c>
      <c r="I996">
        <v>2007</v>
      </c>
      <c r="J996" t="s">
        <v>126</v>
      </c>
      <c r="K996" t="s">
        <v>98</v>
      </c>
      <c r="L996">
        <v>1700</v>
      </c>
      <c r="M996" t="s">
        <v>126</v>
      </c>
      <c r="N996" t="s">
        <v>126</v>
      </c>
      <c r="O996">
        <v>786</v>
      </c>
      <c r="P996" t="s">
        <v>104</v>
      </c>
      <c r="Q996" t="s">
        <v>111</v>
      </c>
      <c r="R996">
        <v>337500</v>
      </c>
    </row>
    <row r="997" spans="1:18">
      <c r="A997">
        <v>4712</v>
      </c>
      <c r="B997" t="s">
        <v>197</v>
      </c>
      <c r="C997" t="s">
        <v>90</v>
      </c>
      <c r="D997" t="s">
        <v>92</v>
      </c>
      <c r="E997" t="s">
        <v>176</v>
      </c>
      <c r="F997">
        <v>4</v>
      </c>
      <c r="G997">
        <v>7</v>
      </c>
      <c r="H997">
        <v>1946</v>
      </c>
      <c r="I997">
        <v>1950</v>
      </c>
      <c r="J997" t="s">
        <v>98</v>
      </c>
      <c r="K997" t="s">
        <v>98</v>
      </c>
      <c r="L997">
        <v>747</v>
      </c>
      <c r="M997" t="s">
        <v>98</v>
      </c>
      <c r="N997" t="s">
        <v>98</v>
      </c>
      <c r="O997">
        <v>305</v>
      </c>
      <c r="P997" t="s">
        <v>104</v>
      </c>
      <c r="Q997" t="s">
        <v>172</v>
      </c>
      <c r="R997">
        <v>121600</v>
      </c>
    </row>
    <row r="998" spans="1:18">
      <c r="A998">
        <v>10659</v>
      </c>
      <c r="B998" t="s">
        <v>89</v>
      </c>
      <c r="C998" t="s">
        <v>91</v>
      </c>
      <c r="D998" t="s">
        <v>92</v>
      </c>
      <c r="E998" t="s">
        <v>93</v>
      </c>
      <c r="F998">
        <v>5</v>
      </c>
      <c r="G998">
        <v>6</v>
      </c>
      <c r="H998">
        <v>1961</v>
      </c>
      <c r="I998">
        <v>1961</v>
      </c>
      <c r="J998" t="s">
        <v>98</v>
      </c>
      <c r="K998" t="s">
        <v>98</v>
      </c>
      <c r="L998">
        <v>1050</v>
      </c>
      <c r="M998" t="s">
        <v>98</v>
      </c>
      <c r="N998" t="s">
        <v>98</v>
      </c>
      <c r="O998">
        <v>368</v>
      </c>
      <c r="P998" t="s">
        <v>104</v>
      </c>
      <c r="Q998" t="s">
        <v>111</v>
      </c>
      <c r="R998">
        <v>136500</v>
      </c>
    </row>
    <row r="999" spans="1:18">
      <c r="A999">
        <v>11717</v>
      </c>
      <c r="B999" t="s">
        <v>175</v>
      </c>
      <c r="C999" t="s">
        <v>221</v>
      </c>
      <c r="D999" t="s">
        <v>92</v>
      </c>
      <c r="E999" t="s">
        <v>93</v>
      </c>
      <c r="F999">
        <v>6</v>
      </c>
      <c r="G999">
        <v>6</v>
      </c>
      <c r="H999">
        <v>1970</v>
      </c>
      <c r="I999">
        <v>1970</v>
      </c>
      <c r="J999" t="s">
        <v>98</v>
      </c>
      <c r="K999" t="s">
        <v>98</v>
      </c>
      <c r="L999">
        <v>1442</v>
      </c>
      <c r="M999" t="s">
        <v>98</v>
      </c>
      <c r="N999" t="s">
        <v>98</v>
      </c>
      <c r="O999">
        <v>615</v>
      </c>
      <c r="P999" t="s">
        <v>104</v>
      </c>
      <c r="Q999" t="s">
        <v>111</v>
      </c>
      <c r="R999">
        <v>185000</v>
      </c>
    </row>
    <row r="1000" spans="1:18">
      <c r="A1000">
        <v>9786</v>
      </c>
      <c r="B1000" t="s">
        <v>214</v>
      </c>
      <c r="C1000" t="s">
        <v>91</v>
      </c>
      <c r="D1000" t="s">
        <v>92</v>
      </c>
      <c r="E1000" t="s">
        <v>93</v>
      </c>
      <c r="F1000">
        <v>3</v>
      </c>
      <c r="G1000">
        <v>4</v>
      </c>
      <c r="H1000">
        <v>1922</v>
      </c>
      <c r="I1000">
        <v>1950</v>
      </c>
      <c r="J1000" t="s">
        <v>98</v>
      </c>
      <c r="K1000" t="s">
        <v>139</v>
      </c>
      <c r="L1000">
        <v>1007</v>
      </c>
      <c r="M1000" t="s">
        <v>139</v>
      </c>
      <c r="N1000" t="s">
        <v>98</v>
      </c>
      <c r="O1000">
        <v>210</v>
      </c>
      <c r="P1000" t="s">
        <v>191</v>
      </c>
      <c r="Q1000" t="s">
        <v>111</v>
      </c>
      <c r="R1000">
        <v>91000</v>
      </c>
    </row>
    <row r="1001" spans="1:18">
      <c r="A1001">
        <v>6762</v>
      </c>
      <c r="B1001" t="s">
        <v>209</v>
      </c>
      <c r="C1001" t="s">
        <v>91</v>
      </c>
      <c r="D1001" t="s">
        <v>92</v>
      </c>
      <c r="E1001" t="s">
        <v>93</v>
      </c>
      <c r="F1001">
        <v>7</v>
      </c>
      <c r="G1001">
        <v>5</v>
      </c>
      <c r="H1001">
        <v>2006</v>
      </c>
      <c r="I1001">
        <v>2006</v>
      </c>
      <c r="J1001" t="s">
        <v>119</v>
      </c>
      <c r="K1001" t="s">
        <v>98</v>
      </c>
      <c r="L1001">
        <v>1187</v>
      </c>
      <c r="M1001" t="s">
        <v>126</v>
      </c>
      <c r="N1001" t="s">
        <v>119</v>
      </c>
      <c r="O1001">
        <v>632</v>
      </c>
      <c r="P1001" t="s">
        <v>104</v>
      </c>
      <c r="Q1001" t="s">
        <v>111</v>
      </c>
      <c r="R1001">
        <v>206000</v>
      </c>
    </row>
    <row r="1002" spans="1:18">
      <c r="A1002">
        <v>10206</v>
      </c>
      <c r="B1002" t="s">
        <v>206</v>
      </c>
      <c r="C1002" t="s">
        <v>91</v>
      </c>
      <c r="D1002" t="s">
        <v>92</v>
      </c>
      <c r="E1002" t="s">
        <v>93</v>
      </c>
      <c r="F1002">
        <v>3</v>
      </c>
      <c r="G1002">
        <v>3</v>
      </c>
      <c r="H1002">
        <v>1952</v>
      </c>
      <c r="I1002">
        <v>1952</v>
      </c>
      <c r="J1002" t="s">
        <v>83</v>
      </c>
      <c r="K1002" t="s">
        <v>83</v>
      </c>
      <c r="L1002">
        <v>0</v>
      </c>
      <c r="M1002" t="s">
        <v>139</v>
      </c>
      <c r="N1002" t="s">
        <v>139</v>
      </c>
      <c r="O1002">
        <v>528</v>
      </c>
      <c r="P1002" t="s">
        <v>104</v>
      </c>
      <c r="Q1002" t="s">
        <v>111</v>
      </c>
      <c r="R1002">
        <v>82000</v>
      </c>
    </row>
    <row r="1003" spans="1:18">
      <c r="A1003">
        <v>5400</v>
      </c>
      <c r="B1003" t="s">
        <v>188</v>
      </c>
      <c r="C1003" t="s">
        <v>91</v>
      </c>
      <c r="D1003" t="s">
        <v>92</v>
      </c>
      <c r="E1003" t="s">
        <v>93</v>
      </c>
      <c r="F1003">
        <v>5</v>
      </c>
      <c r="G1003">
        <v>6</v>
      </c>
      <c r="H1003">
        <v>1920</v>
      </c>
      <c r="I1003">
        <v>1950</v>
      </c>
      <c r="J1003" t="s">
        <v>139</v>
      </c>
      <c r="K1003" t="s">
        <v>98</v>
      </c>
      <c r="L1003">
        <v>691</v>
      </c>
      <c r="M1003" t="s">
        <v>126</v>
      </c>
      <c r="N1003" t="s">
        <v>126</v>
      </c>
      <c r="O1003">
        <v>216</v>
      </c>
      <c r="P1003" t="s">
        <v>167</v>
      </c>
      <c r="Q1003" t="s">
        <v>172</v>
      </c>
      <c r="R1003">
        <v>86000</v>
      </c>
    </row>
    <row r="1004" spans="1:18">
      <c r="A1004">
        <v>11957</v>
      </c>
      <c r="B1004" t="s">
        <v>163</v>
      </c>
      <c r="C1004" t="s">
        <v>225</v>
      </c>
      <c r="D1004" t="s">
        <v>92</v>
      </c>
      <c r="E1004" t="s">
        <v>93</v>
      </c>
      <c r="F1004">
        <v>8</v>
      </c>
      <c r="G1004">
        <v>5</v>
      </c>
      <c r="H1004">
        <v>2006</v>
      </c>
      <c r="I1004">
        <v>2006</v>
      </c>
      <c r="J1004" t="s">
        <v>119</v>
      </c>
      <c r="K1004" t="s">
        <v>98</v>
      </c>
      <c r="L1004">
        <v>1574</v>
      </c>
      <c r="M1004" t="s">
        <v>126</v>
      </c>
      <c r="N1004" t="s">
        <v>119</v>
      </c>
      <c r="O1004">
        <v>824</v>
      </c>
      <c r="P1004" t="s">
        <v>104</v>
      </c>
      <c r="Q1004" t="s">
        <v>111</v>
      </c>
      <c r="R1004">
        <v>232000</v>
      </c>
    </row>
    <row r="1005" spans="1:18">
      <c r="A1005">
        <v>11500</v>
      </c>
      <c r="B1005" t="s">
        <v>175</v>
      </c>
      <c r="C1005" t="s">
        <v>90</v>
      </c>
      <c r="D1005" t="s">
        <v>179</v>
      </c>
      <c r="E1005" t="s">
        <v>93</v>
      </c>
      <c r="F1005">
        <v>5</v>
      </c>
      <c r="G1005">
        <v>6</v>
      </c>
      <c r="H1005">
        <v>1976</v>
      </c>
      <c r="I1005">
        <v>1976</v>
      </c>
      <c r="J1005" t="s">
        <v>98</v>
      </c>
      <c r="K1005" t="s">
        <v>98</v>
      </c>
      <c r="L1005">
        <v>1680</v>
      </c>
      <c r="M1005" t="s">
        <v>139</v>
      </c>
      <c r="N1005" t="s">
        <v>98</v>
      </c>
      <c r="O1005">
        <v>528</v>
      </c>
      <c r="P1005" t="s">
        <v>104</v>
      </c>
      <c r="Q1005" t="s">
        <v>111</v>
      </c>
      <c r="R1005">
        <v>136905</v>
      </c>
    </row>
    <row r="1006" spans="1:18">
      <c r="A1006">
        <v>3182</v>
      </c>
      <c r="B1006" t="s">
        <v>156</v>
      </c>
      <c r="C1006" t="s">
        <v>91</v>
      </c>
      <c r="D1006" t="s">
        <v>129</v>
      </c>
      <c r="E1006" t="s">
        <v>93</v>
      </c>
      <c r="F1006">
        <v>7</v>
      </c>
      <c r="G1006">
        <v>5</v>
      </c>
      <c r="H1006">
        <v>2005</v>
      </c>
      <c r="I1006">
        <v>2006</v>
      </c>
      <c r="J1006" t="s">
        <v>119</v>
      </c>
      <c r="K1006" t="s">
        <v>98</v>
      </c>
      <c r="L1006">
        <v>1346</v>
      </c>
      <c r="M1006" t="s">
        <v>126</v>
      </c>
      <c r="N1006" t="s">
        <v>119</v>
      </c>
      <c r="O1006">
        <v>457</v>
      </c>
      <c r="P1006" t="s">
        <v>104</v>
      </c>
      <c r="Q1006" t="s">
        <v>111</v>
      </c>
      <c r="R1006">
        <v>181000</v>
      </c>
    </row>
    <row r="1007" spans="1:18">
      <c r="A1007">
        <v>8385</v>
      </c>
      <c r="B1007" t="s">
        <v>209</v>
      </c>
      <c r="C1007" t="s">
        <v>91</v>
      </c>
      <c r="D1007" t="s">
        <v>92</v>
      </c>
      <c r="E1007" t="s">
        <v>158</v>
      </c>
      <c r="F1007">
        <v>5</v>
      </c>
      <c r="G1007">
        <v>8</v>
      </c>
      <c r="H1007">
        <v>1977</v>
      </c>
      <c r="I1007">
        <v>1977</v>
      </c>
      <c r="J1007" t="s">
        <v>119</v>
      </c>
      <c r="K1007" t="s">
        <v>119</v>
      </c>
      <c r="L1007">
        <v>985</v>
      </c>
      <c r="M1007" t="s">
        <v>98</v>
      </c>
      <c r="N1007" t="s">
        <v>98</v>
      </c>
      <c r="O1007">
        <v>328</v>
      </c>
      <c r="P1007" t="s">
        <v>104</v>
      </c>
      <c r="Q1007" t="s">
        <v>111</v>
      </c>
      <c r="R1007">
        <v>149900</v>
      </c>
    </row>
    <row r="1008" spans="1:18">
      <c r="A1008">
        <v>12155</v>
      </c>
      <c r="B1008" t="s">
        <v>89</v>
      </c>
      <c r="C1008" t="s">
        <v>151</v>
      </c>
      <c r="D1008" t="s">
        <v>92</v>
      </c>
      <c r="E1008" t="s">
        <v>93</v>
      </c>
      <c r="F1008">
        <v>6</v>
      </c>
      <c r="G1008">
        <v>3</v>
      </c>
      <c r="H1008">
        <v>1970</v>
      </c>
      <c r="I1008">
        <v>1970</v>
      </c>
      <c r="J1008" t="s">
        <v>119</v>
      </c>
      <c r="K1008" t="s">
        <v>98</v>
      </c>
      <c r="L1008">
        <v>1657</v>
      </c>
      <c r="M1008" t="s">
        <v>119</v>
      </c>
      <c r="N1008" t="s">
        <v>98</v>
      </c>
      <c r="O1008">
        <v>484</v>
      </c>
      <c r="P1008" t="s">
        <v>104</v>
      </c>
      <c r="Q1008" t="s">
        <v>111</v>
      </c>
      <c r="R1008">
        <v>163500</v>
      </c>
    </row>
    <row r="1009" spans="1:18">
      <c r="A1009">
        <v>2217</v>
      </c>
      <c r="B1009" t="s">
        <v>219</v>
      </c>
      <c r="C1009" t="s">
        <v>91</v>
      </c>
      <c r="D1009" t="s">
        <v>129</v>
      </c>
      <c r="E1009" t="s">
        <v>122</v>
      </c>
      <c r="F1009">
        <v>4</v>
      </c>
      <c r="G1009">
        <v>4</v>
      </c>
      <c r="H1009">
        <v>1970</v>
      </c>
      <c r="I1009">
        <v>1970</v>
      </c>
      <c r="J1009" t="s">
        <v>98</v>
      </c>
      <c r="K1009" t="s">
        <v>98</v>
      </c>
      <c r="L1009">
        <v>546</v>
      </c>
      <c r="M1009" t="s">
        <v>98</v>
      </c>
      <c r="N1009" t="s">
        <v>98</v>
      </c>
      <c r="O1009">
        <v>286</v>
      </c>
      <c r="P1009" t="s">
        <v>104</v>
      </c>
      <c r="Q1009" t="s">
        <v>111</v>
      </c>
      <c r="R1009">
        <v>88000</v>
      </c>
    </row>
    <row r="1010" spans="1:18">
      <c r="A1010">
        <v>12118</v>
      </c>
      <c r="B1010" t="s">
        <v>217</v>
      </c>
      <c r="C1010" t="s">
        <v>91</v>
      </c>
      <c r="D1010" t="s">
        <v>92</v>
      </c>
      <c r="E1010" t="s">
        <v>93</v>
      </c>
      <c r="F1010">
        <v>7</v>
      </c>
      <c r="G1010">
        <v>5</v>
      </c>
      <c r="H1010">
        <v>2004</v>
      </c>
      <c r="I1010">
        <v>2005</v>
      </c>
      <c r="J1010" t="s">
        <v>126</v>
      </c>
      <c r="K1010" t="s">
        <v>98</v>
      </c>
      <c r="L1010">
        <v>1710</v>
      </c>
      <c r="M1010" t="s">
        <v>126</v>
      </c>
      <c r="N1010" t="s">
        <v>119</v>
      </c>
      <c r="O1010">
        <v>550</v>
      </c>
      <c r="P1010" t="s">
        <v>104</v>
      </c>
      <c r="Q1010" t="s">
        <v>111</v>
      </c>
      <c r="R1010">
        <v>240000</v>
      </c>
    </row>
    <row r="1011" spans="1:18">
      <c r="A1011">
        <v>6000</v>
      </c>
      <c r="B1011" t="s">
        <v>200</v>
      </c>
      <c r="C1011" t="s">
        <v>91</v>
      </c>
      <c r="D1011" t="s">
        <v>92</v>
      </c>
      <c r="E1011" t="s">
        <v>176</v>
      </c>
      <c r="F1011">
        <v>5</v>
      </c>
      <c r="G1011">
        <v>5</v>
      </c>
      <c r="H1011">
        <v>1926</v>
      </c>
      <c r="I1011">
        <v>1950</v>
      </c>
      <c r="J1011" t="s">
        <v>98</v>
      </c>
      <c r="K1011" t="s">
        <v>98</v>
      </c>
      <c r="L1011">
        <v>1008</v>
      </c>
      <c r="M1011" t="s">
        <v>126</v>
      </c>
      <c r="N1011" t="s">
        <v>98</v>
      </c>
      <c r="O1011">
        <v>0</v>
      </c>
      <c r="P1011" t="s">
        <v>191</v>
      </c>
      <c r="Q1011" t="s">
        <v>111</v>
      </c>
      <c r="R1011">
        <v>102000</v>
      </c>
    </row>
    <row r="1012" spans="1:18">
      <c r="A1012">
        <v>21286</v>
      </c>
      <c r="B1012" t="s">
        <v>169</v>
      </c>
      <c r="C1012" t="s">
        <v>91</v>
      </c>
      <c r="D1012" t="s">
        <v>92</v>
      </c>
      <c r="E1012" t="s">
        <v>176</v>
      </c>
      <c r="F1012">
        <v>5</v>
      </c>
      <c r="G1012">
        <v>5</v>
      </c>
      <c r="H1012">
        <v>1948</v>
      </c>
      <c r="I1012">
        <v>1950</v>
      </c>
      <c r="J1012" t="s">
        <v>98</v>
      </c>
      <c r="K1012" t="s">
        <v>98</v>
      </c>
      <c r="L1012">
        <v>720</v>
      </c>
      <c r="M1012" t="s">
        <v>98</v>
      </c>
      <c r="N1012" t="s">
        <v>98</v>
      </c>
      <c r="O1012">
        <v>312</v>
      </c>
      <c r="P1012" t="s">
        <v>104</v>
      </c>
      <c r="Q1012" t="s">
        <v>111</v>
      </c>
      <c r="R1012">
        <v>135000</v>
      </c>
    </row>
    <row r="1013" spans="1:18">
      <c r="A1013">
        <v>9825</v>
      </c>
      <c r="B1013" t="s">
        <v>206</v>
      </c>
      <c r="C1013" t="s">
        <v>91</v>
      </c>
      <c r="D1013" t="s">
        <v>179</v>
      </c>
      <c r="E1013" t="s">
        <v>93</v>
      </c>
      <c r="F1013">
        <v>5</v>
      </c>
      <c r="G1013">
        <v>5</v>
      </c>
      <c r="H1013">
        <v>1965</v>
      </c>
      <c r="I1013">
        <v>1965</v>
      </c>
      <c r="J1013" t="s">
        <v>83</v>
      </c>
      <c r="K1013" t="s">
        <v>83</v>
      </c>
      <c r="L1013">
        <v>0</v>
      </c>
      <c r="M1013" t="s">
        <v>98</v>
      </c>
      <c r="N1013" t="s">
        <v>98</v>
      </c>
      <c r="O1013">
        <v>0</v>
      </c>
      <c r="P1013" t="s">
        <v>104</v>
      </c>
      <c r="Q1013" t="s">
        <v>111</v>
      </c>
      <c r="R1013">
        <v>100000</v>
      </c>
    </row>
    <row r="1014" spans="1:18">
      <c r="A1014">
        <v>10592</v>
      </c>
      <c r="B1014" t="s">
        <v>212</v>
      </c>
      <c r="C1014" t="s">
        <v>91</v>
      </c>
      <c r="D1014" t="s">
        <v>92</v>
      </c>
      <c r="E1014" t="s">
        <v>122</v>
      </c>
      <c r="F1014">
        <v>6</v>
      </c>
      <c r="G1014">
        <v>7</v>
      </c>
      <c r="H1014">
        <v>1923</v>
      </c>
      <c r="I1014">
        <v>1996</v>
      </c>
      <c r="J1014" t="s">
        <v>98</v>
      </c>
      <c r="K1014" t="s">
        <v>139</v>
      </c>
      <c r="L1014">
        <v>602</v>
      </c>
      <c r="M1014" t="s">
        <v>98</v>
      </c>
      <c r="N1014" t="s">
        <v>119</v>
      </c>
      <c r="O1014">
        <v>180</v>
      </c>
      <c r="P1014" t="s">
        <v>104</v>
      </c>
      <c r="Q1014" t="s">
        <v>111</v>
      </c>
      <c r="R1014">
        <v>165000</v>
      </c>
    </row>
    <row r="1015" spans="1:18">
      <c r="A1015">
        <v>7200</v>
      </c>
      <c r="B1015" t="s">
        <v>188</v>
      </c>
      <c r="C1015" t="s">
        <v>91</v>
      </c>
      <c r="D1015" t="s">
        <v>92</v>
      </c>
      <c r="E1015" t="s">
        <v>93</v>
      </c>
      <c r="F1015">
        <v>5</v>
      </c>
      <c r="G1015">
        <v>4</v>
      </c>
      <c r="H1015">
        <v>1910</v>
      </c>
      <c r="I1015">
        <v>2006</v>
      </c>
      <c r="J1015" t="s">
        <v>98</v>
      </c>
      <c r="K1015" t="s">
        <v>98</v>
      </c>
      <c r="L1015">
        <v>1022</v>
      </c>
      <c r="M1015" t="s">
        <v>98</v>
      </c>
      <c r="N1015" t="s">
        <v>98</v>
      </c>
      <c r="O1015">
        <v>280</v>
      </c>
      <c r="P1015" t="s">
        <v>104</v>
      </c>
      <c r="Q1015" t="s">
        <v>111</v>
      </c>
      <c r="R1015">
        <v>85000</v>
      </c>
    </row>
    <row r="1016" spans="1:18">
      <c r="A1016">
        <v>11664</v>
      </c>
      <c r="B1016" t="s">
        <v>89</v>
      </c>
      <c r="C1016" t="s">
        <v>182</v>
      </c>
      <c r="D1016" t="s">
        <v>92</v>
      </c>
      <c r="E1016" t="s">
        <v>93</v>
      </c>
      <c r="F1016">
        <v>6</v>
      </c>
      <c r="G1016">
        <v>5</v>
      </c>
      <c r="H1016">
        <v>1948</v>
      </c>
      <c r="I1016">
        <v>1950</v>
      </c>
      <c r="J1016" t="s">
        <v>98</v>
      </c>
      <c r="K1016" t="s">
        <v>139</v>
      </c>
      <c r="L1016">
        <v>1082</v>
      </c>
      <c r="M1016" t="s">
        <v>98</v>
      </c>
      <c r="N1016" t="s">
        <v>98</v>
      </c>
      <c r="O1016">
        <v>240</v>
      </c>
      <c r="P1016" t="s">
        <v>104</v>
      </c>
      <c r="Q1016" t="s">
        <v>111</v>
      </c>
      <c r="R1016">
        <v>119200</v>
      </c>
    </row>
    <row r="1017" spans="1:18">
      <c r="A1017">
        <v>8400</v>
      </c>
      <c r="B1017" t="s">
        <v>175</v>
      </c>
      <c r="C1017" t="s">
        <v>91</v>
      </c>
      <c r="D1017" t="s">
        <v>92</v>
      </c>
      <c r="E1017" t="s">
        <v>122</v>
      </c>
      <c r="F1017">
        <v>8</v>
      </c>
      <c r="G1017">
        <v>6</v>
      </c>
      <c r="H1017">
        <v>2001</v>
      </c>
      <c r="I1017">
        <v>2001</v>
      </c>
      <c r="J1017" t="s">
        <v>119</v>
      </c>
      <c r="K1017" t="s">
        <v>98</v>
      </c>
      <c r="L1017">
        <v>810</v>
      </c>
      <c r="M1017" t="s">
        <v>126</v>
      </c>
      <c r="N1017" t="s">
        <v>119</v>
      </c>
      <c r="O1017">
        <v>528</v>
      </c>
      <c r="P1017" t="s">
        <v>104</v>
      </c>
      <c r="Q1017" t="s">
        <v>111</v>
      </c>
      <c r="R1017">
        <v>227000</v>
      </c>
    </row>
    <row r="1018" spans="1:18">
      <c r="A1018">
        <v>11883</v>
      </c>
      <c r="B1018" t="s">
        <v>209</v>
      </c>
      <c r="C1018" t="s">
        <v>91</v>
      </c>
      <c r="D1018" t="s">
        <v>92</v>
      </c>
      <c r="E1018" t="s">
        <v>93</v>
      </c>
      <c r="F1018">
        <v>7</v>
      </c>
      <c r="G1018">
        <v>5</v>
      </c>
      <c r="H1018">
        <v>1996</v>
      </c>
      <c r="I1018">
        <v>1996</v>
      </c>
      <c r="J1018" t="s">
        <v>119</v>
      </c>
      <c r="K1018" t="s">
        <v>98</v>
      </c>
      <c r="L1018">
        <v>1504</v>
      </c>
      <c r="M1018" t="s">
        <v>126</v>
      </c>
      <c r="N1018" t="s">
        <v>119</v>
      </c>
      <c r="O1018">
        <v>478</v>
      </c>
      <c r="P1018" t="s">
        <v>104</v>
      </c>
      <c r="Q1018" t="s">
        <v>111</v>
      </c>
      <c r="R1018">
        <v>203000</v>
      </c>
    </row>
    <row r="1019" spans="1:18">
      <c r="A1019">
        <v>5814</v>
      </c>
      <c r="B1019" t="s">
        <v>128</v>
      </c>
      <c r="C1019" t="s">
        <v>91</v>
      </c>
      <c r="D1019" t="s">
        <v>129</v>
      </c>
      <c r="E1019" t="s">
        <v>93</v>
      </c>
      <c r="F1019">
        <v>8</v>
      </c>
      <c r="G1019">
        <v>5</v>
      </c>
      <c r="H1019">
        <v>1984</v>
      </c>
      <c r="I1019">
        <v>1984</v>
      </c>
      <c r="J1019" t="s">
        <v>119</v>
      </c>
      <c r="K1019" t="s">
        <v>98</v>
      </c>
      <c r="L1019">
        <v>1220</v>
      </c>
      <c r="M1019" t="s">
        <v>119</v>
      </c>
      <c r="N1019" t="s">
        <v>119</v>
      </c>
      <c r="O1019">
        <v>565</v>
      </c>
      <c r="P1019" t="s">
        <v>104</v>
      </c>
      <c r="Q1019" t="s">
        <v>172</v>
      </c>
      <c r="R1019">
        <v>187500</v>
      </c>
    </row>
    <row r="1020" spans="1:18">
      <c r="A1020">
        <v>10784</v>
      </c>
      <c r="B1020" t="s">
        <v>121</v>
      </c>
      <c r="C1020" t="s">
        <v>91</v>
      </c>
      <c r="D1020" t="s">
        <v>92</v>
      </c>
      <c r="E1020" t="s">
        <v>158</v>
      </c>
      <c r="F1020">
        <v>7</v>
      </c>
      <c r="G1020">
        <v>5</v>
      </c>
      <c r="H1020">
        <v>1991</v>
      </c>
      <c r="I1020">
        <v>1992</v>
      </c>
      <c r="J1020" t="s">
        <v>119</v>
      </c>
      <c r="K1020" t="s">
        <v>98</v>
      </c>
      <c r="L1020">
        <v>384</v>
      </c>
      <c r="M1020" t="s">
        <v>119</v>
      </c>
      <c r="N1020" t="s">
        <v>119</v>
      </c>
      <c r="O1020">
        <v>402</v>
      </c>
      <c r="P1020" t="s">
        <v>104</v>
      </c>
      <c r="Q1020" t="s">
        <v>111</v>
      </c>
      <c r="R1020">
        <v>160000</v>
      </c>
    </row>
    <row r="1021" spans="1:18">
      <c r="A1021">
        <v>3013</v>
      </c>
      <c r="B1021" t="s">
        <v>156</v>
      </c>
      <c r="C1021" t="s">
        <v>91</v>
      </c>
      <c r="D1021" t="s">
        <v>129</v>
      </c>
      <c r="E1021" t="s">
        <v>93</v>
      </c>
      <c r="F1021">
        <v>7</v>
      </c>
      <c r="G1021">
        <v>5</v>
      </c>
      <c r="H1021">
        <v>2005</v>
      </c>
      <c r="I1021">
        <v>2005</v>
      </c>
      <c r="J1021" t="s">
        <v>119</v>
      </c>
      <c r="K1021" t="s">
        <v>98</v>
      </c>
      <c r="L1021">
        <v>1362</v>
      </c>
      <c r="M1021" t="s">
        <v>126</v>
      </c>
      <c r="N1021" t="s">
        <v>119</v>
      </c>
      <c r="O1021">
        <v>440</v>
      </c>
      <c r="P1021" t="s">
        <v>104</v>
      </c>
      <c r="Q1021" t="s">
        <v>111</v>
      </c>
      <c r="R1021">
        <v>213490</v>
      </c>
    </row>
    <row r="1022" spans="1:18">
      <c r="A1022">
        <v>7024</v>
      </c>
      <c r="B1022" t="s">
        <v>206</v>
      </c>
      <c r="C1022" t="s">
        <v>91</v>
      </c>
      <c r="D1022" t="s">
        <v>92</v>
      </c>
      <c r="E1022" t="s">
        <v>93</v>
      </c>
      <c r="F1022">
        <v>4</v>
      </c>
      <c r="G1022">
        <v>5</v>
      </c>
      <c r="H1022">
        <v>2005</v>
      </c>
      <c r="I1022">
        <v>2005</v>
      </c>
      <c r="J1022" t="s">
        <v>119</v>
      </c>
      <c r="K1022" t="s">
        <v>98</v>
      </c>
      <c r="L1022">
        <v>1132</v>
      </c>
      <c r="M1022" t="s">
        <v>126</v>
      </c>
      <c r="N1022" t="s">
        <v>119</v>
      </c>
      <c r="O1022">
        <v>451</v>
      </c>
      <c r="P1022" t="s">
        <v>104</v>
      </c>
      <c r="Q1022" t="s">
        <v>111</v>
      </c>
      <c r="R1022">
        <v>176000</v>
      </c>
    </row>
    <row r="1023" spans="1:18">
      <c r="A1023">
        <v>7406</v>
      </c>
      <c r="B1023" t="s">
        <v>209</v>
      </c>
      <c r="C1023" t="s">
        <v>91</v>
      </c>
      <c r="D1023" t="s">
        <v>92</v>
      </c>
      <c r="E1023" t="s">
        <v>93</v>
      </c>
      <c r="F1023">
        <v>7</v>
      </c>
      <c r="G1023">
        <v>5</v>
      </c>
      <c r="H1023">
        <v>2006</v>
      </c>
      <c r="I1023">
        <v>2006</v>
      </c>
      <c r="J1023" t="s">
        <v>119</v>
      </c>
      <c r="K1023" t="s">
        <v>98</v>
      </c>
      <c r="L1023">
        <v>1199</v>
      </c>
      <c r="M1023" t="s">
        <v>126</v>
      </c>
      <c r="N1023" t="s">
        <v>119</v>
      </c>
      <c r="O1023">
        <v>632</v>
      </c>
      <c r="P1023" t="s">
        <v>104</v>
      </c>
      <c r="Q1023" t="s">
        <v>150</v>
      </c>
      <c r="R1023">
        <v>194000</v>
      </c>
    </row>
    <row r="1024" spans="1:18">
      <c r="A1024">
        <v>9439</v>
      </c>
      <c r="B1024" t="s">
        <v>188</v>
      </c>
      <c r="C1024" t="s">
        <v>91</v>
      </c>
      <c r="D1024" t="s">
        <v>92</v>
      </c>
      <c r="E1024" t="s">
        <v>176</v>
      </c>
      <c r="F1024">
        <v>5</v>
      </c>
      <c r="G1024">
        <v>5</v>
      </c>
      <c r="H1024">
        <v>1930</v>
      </c>
      <c r="I1024">
        <v>1950</v>
      </c>
      <c r="J1024" t="s">
        <v>98</v>
      </c>
      <c r="K1024" t="s">
        <v>98</v>
      </c>
      <c r="L1024">
        <v>912</v>
      </c>
      <c r="M1024" t="s">
        <v>119</v>
      </c>
      <c r="N1024" t="s">
        <v>98</v>
      </c>
      <c r="O1024">
        <v>160</v>
      </c>
      <c r="P1024" t="s">
        <v>104</v>
      </c>
      <c r="Q1024" t="s">
        <v>111</v>
      </c>
      <c r="R1024">
        <v>87000</v>
      </c>
    </row>
    <row r="1025" spans="1:18">
      <c r="A1025">
        <v>3182</v>
      </c>
      <c r="B1025" t="s">
        <v>156</v>
      </c>
      <c r="C1025" t="s">
        <v>91</v>
      </c>
      <c r="D1025" t="s">
        <v>129</v>
      </c>
      <c r="E1025" t="s">
        <v>93</v>
      </c>
      <c r="F1025">
        <v>7</v>
      </c>
      <c r="G1025">
        <v>5</v>
      </c>
      <c r="H1025">
        <v>2005</v>
      </c>
      <c r="I1025">
        <v>2006</v>
      </c>
      <c r="J1025" t="s">
        <v>119</v>
      </c>
      <c r="K1025" t="s">
        <v>119</v>
      </c>
      <c r="L1025">
        <v>1346</v>
      </c>
      <c r="M1025" t="s">
        <v>126</v>
      </c>
      <c r="N1025" t="s">
        <v>119</v>
      </c>
      <c r="O1025">
        <v>437</v>
      </c>
      <c r="P1025" t="s">
        <v>104</v>
      </c>
      <c r="Q1025" t="s">
        <v>111</v>
      </c>
      <c r="R1025">
        <v>191000</v>
      </c>
    </row>
    <row r="1026" spans="1:18">
      <c r="A1026">
        <v>15498</v>
      </c>
      <c r="B1026" t="s">
        <v>218</v>
      </c>
      <c r="C1026" t="s">
        <v>91</v>
      </c>
      <c r="D1026" t="s">
        <v>92</v>
      </c>
      <c r="E1026" t="s">
        <v>93</v>
      </c>
      <c r="F1026">
        <v>8</v>
      </c>
      <c r="G1026">
        <v>6</v>
      </c>
      <c r="H1026">
        <v>1976</v>
      </c>
      <c r="I1026">
        <v>1976</v>
      </c>
      <c r="J1026" t="s">
        <v>119</v>
      </c>
      <c r="K1026" t="s">
        <v>98</v>
      </c>
      <c r="L1026">
        <v>1565</v>
      </c>
      <c r="M1026" t="s">
        <v>98</v>
      </c>
      <c r="N1026" t="s">
        <v>119</v>
      </c>
      <c r="O1026">
        <v>665</v>
      </c>
      <c r="P1026" t="s">
        <v>104</v>
      </c>
      <c r="Q1026" t="s">
        <v>172</v>
      </c>
      <c r="R1026">
        <v>287000</v>
      </c>
    </row>
    <row r="1027" spans="1:18">
      <c r="A1027">
        <v>7700</v>
      </c>
      <c r="B1027" t="s">
        <v>209</v>
      </c>
      <c r="C1027" t="s">
        <v>91</v>
      </c>
      <c r="D1027" t="s">
        <v>92</v>
      </c>
      <c r="E1027" t="s">
        <v>93</v>
      </c>
      <c r="F1027">
        <v>5</v>
      </c>
      <c r="G1027">
        <v>5</v>
      </c>
      <c r="H1027">
        <v>1972</v>
      </c>
      <c r="I1027">
        <v>1972</v>
      </c>
      <c r="J1027" t="s">
        <v>98</v>
      </c>
      <c r="K1027" t="s">
        <v>98</v>
      </c>
      <c r="L1027">
        <v>882</v>
      </c>
      <c r="M1027" t="s">
        <v>98</v>
      </c>
      <c r="N1027" t="s">
        <v>98</v>
      </c>
      <c r="O1027">
        <v>461</v>
      </c>
      <c r="P1027" t="s">
        <v>104</v>
      </c>
      <c r="Q1027" t="s">
        <v>111</v>
      </c>
      <c r="R1027">
        <v>112500</v>
      </c>
    </row>
    <row r="1028" spans="1:18">
      <c r="A1028">
        <v>9300</v>
      </c>
      <c r="B1028" t="s">
        <v>89</v>
      </c>
      <c r="C1028" t="s">
        <v>90</v>
      </c>
      <c r="D1028" t="s">
        <v>92</v>
      </c>
      <c r="E1028" t="s">
        <v>93</v>
      </c>
      <c r="F1028">
        <v>5</v>
      </c>
      <c r="G1028">
        <v>5</v>
      </c>
      <c r="H1028">
        <v>1960</v>
      </c>
      <c r="I1028">
        <v>1960</v>
      </c>
      <c r="J1028" t="s">
        <v>98</v>
      </c>
      <c r="K1028" t="s">
        <v>98</v>
      </c>
      <c r="L1028">
        <v>1268</v>
      </c>
      <c r="M1028" t="s">
        <v>98</v>
      </c>
      <c r="N1028" t="s">
        <v>98</v>
      </c>
      <c r="O1028">
        <v>461</v>
      </c>
      <c r="P1028" t="s">
        <v>104</v>
      </c>
      <c r="Q1028" t="s">
        <v>111</v>
      </c>
      <c r="R1028">
        <v>167500</v>
      </c>
    </row>
    <row r="1029" spans="1:18">
      <c r="A1029">
        <v>9520</v>
      </c>
      <c r="B1029" t="s">
        <v>218</v>
      </c>
      <c r="C1029" t="s">
        <v>91</v>
      </c>
      <c r="D1029" t="s">
        <v>92</v>
      </c>
      <c r="E1029" t="s">
        <v>93</v>
      </c>
      <c r="F1029">
        <v>8</v>
      </c>
      <c r="G1029">
        <v>5</v>
      </c>
      <c r="H1029">
        <v>2007</v>
      </c>
      <c r="I1029">
        <v>2008</v>
      </c>
      <c r="J1029" t="s">
        <v>119</v>
      </c>
      <c r="K1029" t="s">
        <v>98</v>
      </c>
      <c r="L1029">
        <v>1638</v>
      </c>
      <c r="M1029" t="s">
        <v>126</v>
      </c>
      <c r="N1029" t="s">
        <v>119</v>
      </c>
      <c r="O1029">
        <v>800</v>
      </c>
      <c r="P1029" t="s">
        <v>104</v>
      </c>
      <c r="Q1029" t="s">
        <v>150</v>
      </c>
      <c r="R1029">
        <v>293077</v>
      </c>
    </row>
    <row r="1030" spans="1:18">
      <c r="A1030">
        <v>9492</v>
      </c>
      <c r="B1030" t="s">
        <v>89</v>
      </c>
      <c r="C1030" t="s">
        <v>182</v>
      </c>
      <c r="D1030" t="s">
        <v>92</v>
      </c>
      <c r="E1030" t="s">
        <v>176</v>
      </c>
      <c r="F1030">
        <v>5</v>
      </c>
      <c r="G1030">
        <v>5</v>
      </c>
      <c r="H1030">
        <v>1941</v>
      </c>
      <c r="I1030">
        <v>1950</v>
      </c>
      <c r="J1030" t="s">
        <v>98</v>
      </c>
      <c r="K1030" t="s">
        <v>98</v>
      </c>
      <c r="L1030">
        <v>768</v>
      </c>
      <c r="M1030" t="s">
        <v>98</v>
      </c>
      <c r="N1030" t="s">
        <v>98</v>
      </c>
      <c r="O1030">
        <v>240</v>
      </c>
      <c r="P1030" t="s">
        <v>104</v>
      </c>
      <c r="Q1030" t="s">
        <v>111</v>
      </c>
      <c r="R1030">
        <v>105000</v>
      </c>
    </row>
    <row r="1031" spans="1:18">
      <c r="A1031">
        <v>1680</v>
      </c>
      <c r="B1031" t="s">
        <v>141</v>
      </c>
      <c r="C1031" t="s">
        <v>91</v>
      </c>
      <c r="D1031" t="s">
        <v>142</v>
      </c>
      <c r="E1031" t="s">
        <v>122</v>
      </c>
      <c r="F1031">
        <v>6</v>
      </c>
      <c r="G1031">
        <v>7</v>
      </c>
      <c r="H1031">
        <v>1972</v>
      </c>
      <c r="I1031">
        <v>1972</v>
      </c>
      <c r="J1031" t="s">
        <v>98</v>
      </c>
      <c r="K1031" t="s">
        <v>98</v>
      </c>
      <c r="L1031">
        <v>672</v>
      </c>
      <c r="M1031" t="s">
        <v>119</v>
      </c>
      <c r="N1031" t="s">
        <v>98</v>
      </c>
      <c r="O1031">
        <v>264</v>
      </c>
      <c r="P1031" t="s">
        <v>104</v>
      </c>
      <c r="Q1031" t="s">
        <v>111</v>
      </c>
      <c r="R1031">
        <v>118000</v>
      </c>
    </row>
    <row r="1032" spans="1:18">
      <c r="A1032">
        <v>7082</v>
      </c>
      <c r="B1032" t="s">
        <v>200</v>
      </c>
      <c r="C1032" t="s">
        <v>91</v>
      </c>
      <c r="D1032" t="s">
        <v>186</v>
      </c>
      <c r="E1032" t="s">
        <v>122</v>
      </c>
      <c r="F1032">
        <v>5</v>
      </c>
      <c r="G1032">
        <v>8</v>
      </c>
      <c r="H1032">
        <v>1916</v>
      </c>
      <c r="I1032">
        <v>1995</v>
      </c>
      <c r="J1032" t="s">
        <v>98</v>
      </c>
      <c r="K1032" t="s">
        <v>98</v>
      </c>
      <c r="L1032">
        <v>686</v>
      </c>
      <c r="M1032" t="s">
        <v>119</v>
      </c>
      <c r="N1032" t="s">
        <v>98</v>
      </c>
      <c r="O1032">
        <v>0</v>
      </c>
      <c r="P1032" t="s">
        <v>167</v>
      </c>
      <c r="Q1032" t="s">
        <v>111</v>
      </c>
      <c r="R1032">
        <v>160000</v>
      </c>
    </row>
    <row r="1033" spans="1:18">
      <c r="A1033">
        <v>15863</v>
      </c>
      <c r="B1033" t="s">
        <v>200</v>
      </c>
      <c r="C1033" t="s">
        <v>91</v>
      </c>
      <c r="D1033" t="s">
        <v>92</v>
      </c>
      <c r="E1033" t="s">
        <v>246</v>
      </c>
      <c r="F1033">
        <v>7</v>
      </c>
      <c r="G1033">
        <v>3</v>
      </c>
      <c r="H1033">
        <v>1920</v>
      </c>
      <c r="I1033">
        <v>1970</v>
      </c>
      <c r="J1033" t="s">
        <v>98</v>
      </c>
      <c r="K1033" t="s">
        <v>98</v>
      </c>
      <c r="L1033">
        <v>824</v>
      </c>
      <c r="M1033" t="s">
        <v>126</v>
      </c>
      <c r="N1033" t="s">
        <v>98</v>
      </c>
      <c r="O1033">
        <v>672</v>
      </c>
      <c r="P1033" t="s">
        <v>104</v>
      </c>
      <c r="Q1033" t="s">
        <v>111</v>
      </c>
      <c r="R1033">
        <v>197000</v>
      </c>
    </row>
    <row r="1034" spans="1:18">
      <c r="A1034">
        <v>14541</v>
      </c>
      <c r="B1034" t="s">
        <v>162</v>
      </c>
      <c r="C1034" t="s">
        <v>91</v>
      </c>
      <c r="D1034" t="s">
        <v>92</v>
      </c>
      <c r="E1034" t="s">
        <v>122</v>
      </c>
      <c r="F1034">
        <v>8</v>
      </c>
      <c r="G1034">
        <v>7</v>
      </c>
      <c r="H1034">
        <v>1993</v>
      </c>
      <c r="I1034">
        <v>1993</v>
      </c>
      <c r="J1034" t="s">
        <v>119</v>
      </c>
      <c r="K1034" t="s">
        <v>119</v>
      </c>
      <c r="L1034">
        <v>1338</v>
      </c>
      <c r="M1034" t="s">
        <v>126</v>
      </c>
      <c r="N1034" t="s">
        <v>119</v>
      </c>
      <c r="O1034">
        <v>796</v>
      </c>
      <c r="P1034" t="s">
        <v>104</v>
      </c>
      <c r="Q1034" t="s">
        <v>172</v>
      </c>
      <c r="R1034">
        <v>310000</v>
      </c>
    </row>
    <row r="1035" spans="1:18">
      <c r="A1035">
        <v>8125</v>
      </c>
      <c r="B1035" t="s">
        <v>209</v>
      </c>
      <c r="C1035" t="s">
        <v>91</v>
      </c>
      <c r="D1035" t="s">
        <v>92</v>
      </c>
      <c r="E1035" t="s">
        <v>93</v>
      </c>
      <c r="F1035">
        <v>7</v>
      </c>
      <c r="G1035">
        <v>5</v>
      </c>
      <c r="H1035">
        <v>2002</v>
      </c>
      <c r="I1035">
        <v>2002</v>
      </c>
      <c r="J1035" t="s">
        <v>119</v>
      </c>
      <c r="K1035" t="s">
        <v>98</v>
      </c>
      <c r="L1035">
        <v>1654</v>
      </c>
      <c r="M1035" t="s">
        <v>126</v>
      </c>
      <c r="N1035" t="s">
        <v>119</v>
      </c>
      <c r="O1035">
        <v>900</v>
      </c>
      <c r="P1035" t="s">
        <v>104</v>
      </c>
      <c r="Q1035" t="s">
        <v>111</v>
      </c>
      <c r="R1035">
        <v>230000</v>
      </c>
    </row>
    <row r="1036" spans="1:18">
      <c r="A1036">
        <v>6305</v>
      </c>
      <c r="B1036" t="s">
        <v>212</v>
      </c>
      <c r="C1036" t="s">
        <v>91</v>
      </c>
      <c r="D1036" t="s">
        <v>92</v>
      </c>
      <c r="E1036" t="s">
        <v>93</v>
      </c>
      <c r="F1036">
        <v>5</v>
      </c>
      <c r="G1036">
        <v>7</v>
      </c>
      <c r="H1036">
        <v>1938</v>
      </c>
      <c r="I1036">
        <v>1950</v>
      </c>
      <c r="J1036" t="s">
        <v>139</v>
      </c>
      <c r="K1036" t="s">
        <v>139</v>
      </c>
      <c r="L1036">
        <v>920</v>
      </c>
      <c r="M1036" t="s">
        <v>126</v>
      </c>
      <c r="N1036" t="s">
        <v>139</v>
      </c>
      <c r="O1036">
        <v>240</v>
      </c>
      <c r="P1036" t="s">
        <v>104</v>
      </c>
      <c r="Q1036" t="s">
        <v>111</v>
      </c>
      <c r="R1036">
        <v>119750</v>
      </c>
    </row>
    <row r="1037" spans="1:18">
      <c r="A1037">
        <v>11500</v>
      </c>
      <c r="B1037" t="s">
        <v>206</v>
      </c>
      <c r="C1037" t="s">
        <v>91</v>
      </c>
      <c r="D1037" t="s">
        <v>92</v>
      </c>
      <c r="E1037" t="s">
        <v>93</v>
      </c>
      <c r="F1037">
        <v>4</v>
      </c>
      <c r="G1037">
        <v>3</v>
      </c>
      <c r="H1037">
        <v>1957</v>
      </c>
      <c r="I1037">
        <v>1957</v>
      </c>
      <c r="J1037" t="s">
        <v>83</v>
      </c>
      <c r="K1037" t="s">
        <v>83</v>
      </c>
      <c r="L1037">
        <v>0</v>
      </c>
      <c r="M1037" t="s">
        <v>126</v>
      </c>
      <c r="N1037" t="s">
        <v>98</v>
      </c>
      <c r="O1037">
        <v>290</v>
      </c>
      <c r="P1037" t="s">
        <v>167</v>
      </c>
      <c r="Q1037" t="s">
        <v>111</v>
      </c>
      <c r="R1037">
        <v>84000</v>
      </c>
    </row>
    <row r="1038" spans="1:18">
      <c r="A1038">
        <v>12898</v>
      </c>
      <c r="B1038" t="s">
        <v>218</v>
      </c>
      <c r="C1038" t="s">
        <v>91</v>
      </c>
      <c r="D1038" t="s">
        <v>92</v>
      </c>
      <c r="E1038" t="s">
        <v>93</v>
      </c>
      <c r="F1038">
        <v>9</v>
      </c>
      <c r="G1038">
        <v>5</v>
      </c>
      <c r="H1038">
        <v>2007</v>
      </c>
      <c r="I1038">
        <v>2008</v>
      </c>
      <c r="J1038" t="s">
        <v>126</v>
      </c>
      <c r="K1038" t="s">
        <v>98</v>
      </c>
      <c r="L1038">
        <v>1620</v>
      </c>
      <c r="M1038" t="s">
        <v>126</v>
      </c>
      <c r="N1038" t="s">
        <v>126</v>
      </c>
      <c r="O1038">
        <v>912</v>
      </c>
      <c r="P1038" t="s">
        <v>104</v>
      </c>
      <c r="Q1038" t="s">
        <v>111</v>
      </c>
      <c r="R1038">
        <v>315500</v>
      </c>
    </row>
    <row r="1039" spans="1:18">
      <c r="A1039">
        <v>9240</v>
      </c>
      <c r="B1039" t="s">
        <v>209</v>
      </c>
      <c r="C1039" t="s">
        <v>91</v>
      </c>
      <c r="D1039" t="s">
        <v>92</v>
      </c>
      <c r="E1039" t="s">
        <v>122</v>
      </c>
      <c r="F1039">
        <v>8</v>
      </c>
      <c r="G1039">
        <v>5</v>
      </c>
      <c r="H1039">
        <v>2001</v>
      </c>
      <c r="I1039">
        <v>2002</v>
      </c>
      <c r="J1039" t="s">
        <v>119</v>
      </c>
      <c r="K1039" t="s">
        <v>98</v>
      </c>
      <c r="L1039">
        <v>1055</v>
      </c>
      <c r="M1039" t="s">
        <v>126</v>
      </c>
      <c r="N1039" t="s">
        <v>119</v>
      </c>
      <c r="O1039">
        <v>905</v>
      </c>
      <c r="P1039" t="s">
        <v>104</v>
      </c>
      <c r="Q1039" t="s">
        <v>111</v>
      </c>
      <c r="R1039">
        <v>287000</v>
      </c>
    </row>
    <row r="1040" spans="1:18">
      <c r="A1040">
        <v>1533</v>
      </c>
      <c r="B1040" t="s">
        <v>219</v>
      </c>
      <c r="C1040" t="s">
        <v>91</v>
      </c>
      <c r="D1040" t="s">
        <v>142</v>
      </c>
      <c r="E1040" t="s">
        <v>122</v>
      </c>
      <c r="F1040">
        <v>4</v>
      </c>
      <c r="G1040">
        <v>6</v>
      </c>
      <c r="H1040">
        <v>1970</v>
      </c>
      <c r="I1040">
        <v>2008</v>
      </c>
      <c r="J1040" t="s">
        <v>98</v>
      </c>
      <c r="K1040" t="s">
        <v>98</v>
      </c>
      <c r="L1040">
        <v>546</v>
      </c>
      <c r="M1040" t="s">
        <v>98</v>
      </c>
      <c r="N1040" t="s">
        <v>98</v>
      </c>
      <c r="O1040">
        <v>0</v>
      </c>
      <c r="P1040" t="s">
        <v>104</v>
      </c>
      <c r="Q1040" t="s">
        <v>111</v>
      </c>
      <c r="R1040">
        <v>97000</v>
      </c>
    </row>
    <row r="1041" spans="1:18">
      <c r="A1041">
        <v>1477</v>
      </c>
      <c r="B1041" t="s">
        <v>219</v>
      </c>
      <c r="C1041" t="s">
        <v>91</v>
      </c>
      <c r="D1041" t="s">
        <v>129</v>
      </c>
      <c r="E1041" t="s">
        <v>183</v>
      </c>
      <c r="F1041">
        <v>4</v>
      </c>
      <c r="G1041">
        <v>4</v>
      </c>
      <c r="H1041">
        <v>1970</v>
      </c>
      <c r="I1041">
        <v>1970</v>
      </c>
      <c r="J1041" t="s">
        <v>119</v>
      </c>
      <c r="K1041" t="s">
        <v>98</v>
      </c>
      <c r="L1041">
        <v>630</v>
      </c>
      <c r="M1041" t="s">
        <v>98</v>
      </c>
      <c r="N1041" t="s">
        <v>98</v>
      </c>
      <c r="O1041">
        <v>286</v>
      </c>
      <c r="P1041" t="s">
        <v>104</v>
      </c>
      <c r="Q1041" t="s">
        <v>111</v>
      </c>
      <c r="R1041">
        <v>80000</v>
      </c>
    </row>
    <row r="1042" spans="1:18">
      <c r="A1042">
        <v>13125</v>
      </c>
      <c r="B1042" t="s">
        <v>169</v>
      </c>
      <c r="C1042" t="s">
        <v>91</v>
      </c>
      <c r="D1042" t="s">
        <v>92</v>
      </c>
      <c r="E1042" t="s">
        <v>93</v>
      </c>
      <c r="F1042">
        <v>5</v>
      </c>
      <c r="G1042">
        <v>4</v>
      </c>
      <c r="H1042">
        <v>1957</v>
      </c>
      <c r="I1042">
        <v>2000</v>
      </c>
      <c r="J1042" t="s">
        <v>98</v>
      </c>
      <c r="K1042" t="s">
        <v>98</v>
      </c>
      <c r="L1042">
        <v>1134</v>
      </c>
      <c r="M1042" t="s">
        <v>126</v>
      </c>
      <c r="N1042" t="s">
        <v>98</v>
      </c>
      <c r="O1042">
        <v>484</v>
      </c>
      <c r="P1042" t="s">
        <v>104</v>
      </c>
      <c r="Q1042" t="s">
        <v>111</v>
      </c>
      <c r="R1042">
        <v>155000</v>
      </c>
    </row>
    <row r="1043" spans="1:18">
      <c r="A1043">
        <v>9130</v>
      </c>
      <c r="B1043" t="s">
        <v>175</v>
      </c>
      <c r="C1043" t="s">
        <v>90</v>
      </c>
      <c r="D1043" t="s">
        <v>92</v>
      </c>
      <c r="E1043" t="s">
        <v>122</v>
      </c>
      <c r="F1043">
        <v>6</v>
      </c>
      <c r="G1043">
        <v>8</v>
      </c>
      <c r="H1043">
        <v>1966</v>
      </c>
      <c r="I1043">
        <v>2000</v>
      </c>
      <c r="J1043" t="s">
        <v>98</v>
      </c>
      <c r="K1043" t="s">
        <v>98</v>
      </c>
      <c r="L1043">
        <v>800</v>
      </c>
      <c r="M1043" t="s">
        <v>119</v>
      </c>
      <c r="N1043" t="s">
        <v>119</v>
      </c>
      <c r="O1043">
        <v>484</v>
      </c>
      <c r="P1043" t="s">
        <v>104</v>
      </c>
      <c r="Q1043" t="s">
        <v>111</v>
      </c>
      <c r="R1043">
        <v>173000</v>
      </c>
    </row>
    <row r="1044" spans="1:18">
      <c r="A1044">
        <v>5381</v>
      </c>
      <c r="B1044" t="s">
        <v>147</v>
      </c>
      <c r="C1044" t="s">
        <v>91</v>
      </c>
      <c r="D1044" t="s">
        <v>142</v>
      </c>
      <c r="E1044" t="s">
        <v>93</v>
      </c>
      <c r="F1044">
        <v>6</v>
      </c>
      <c r="G1044">
        <v>5</v>
      </c>
      <c r="H1044">
        <v>2005</v>
      </c>
      <c r="I1044">
        <v>2005</v>
      </c>
      <c r="J1044" t="s">
        <v>119</v>
      </c>
      <c r="K1044" t="s">
        <v>98</v>
      </c>
      <c r="L1044">
        <v>1306</v>
      </c>
      <c r="M1044" t="s">
        <v>126</v>
      </c>
      <c r="N1044" t="s">
        <v>119</v>
      </c>
      <c r="O1044">
        <v>624</v>
      </c>
      <c r="P1044" t="s">
        <v>104</v>
      </c>
      <c r="Q1044" t="s">
        <v>111</v>
      </c>
      <c r="R1044">
        <v>196000</v>
      </c>
    </row>
    <row r="1045" spans="1:18">
      <c r="A1045">
        <v>11839</v>
      </c>
      <c r="B1045" t="s">
        <v>165</v>
      </c>
      <c r="C1045" t="s">
        <v>91</v>
      </c>
      <c r="D1045" t="s">
        <v>92</v>
      </c>
      <c r="E1045" t="s">
        <v>122</v>
      </c>
      <c r="F1045">
        <v>7</v>
      </c>
      <c r="G1045">
        <v>5</v>
      </c>
      <c r="H1045">
        <v>1990</v>
      </c>
      <c r="I1045">
        <v>1990</v>
      </c>
      <c r="J1045" t="s">
        <v>119</v>
      </c>
      <c r="K1045" t="s">
        <v>98</v>
      </c>
      <c r="L1045">
        <v>1475</v>
      </c>
      <c r="M1045" t="s">
        <v>126</v>
      </c>
      <c r="N1045" t="s">
        <v>119</v>
      </c>
      <c r="O1045">
        <v>514</v>
      </c>
      <c r="P1045" t="s">
        <v>104</v>
      </c>
      <c r="Q1045" t="s">
        <v>111</v>
      </c>
      <c r="R1045">
        <v>262280</v>
      </c>
    </row>
    <row r="1046" spans="1:18">
      <c r="A1046">
        <v>9600</v>
      </c>
      <c r="B1046" t="s">
        <v>175</v>
      </c>
      <c r="C1046" t="s">
        <v>151</v>
      </c>
      <c r="D1046" t="s">
        <v>92</v>
      </c>
      <c r="E1046" t="s">
        <v>93</v>
      </c>
      <c r="F1046">
        <v>8</v>
      </c>
      <c r="G1046">
        <v>5</v>
      </c>
      <c r="H1046">
        <v>1981</v>
      </c>
      <c r="I1046">
        <v>1981</v>
      </c>
      <c r="J1046" t="s">
        <v>119</v>
      </c>
      <c r="K1046" t="s">
        <v>98</v>
      </c>
      <c r="L1046">
        <v>2524</v>
      </c>
      <c r="M1046" t="s">
        <v>98</v>
      </c>
      <c r="N1046" t="s">
        <v>119</v>
      </c>
      <c r="O1046">
        <v>542</v>
      </c>
      <c r="P1046" t="s">
        <v>104</v>
      </c>
      <c r="Q1046" t="s">
        <v>111</v>
      </c>
      <c r="R1046">
        <v>278000</v>
      </c>
    </row>
    <row r="1047" spans="1:18">
      <c r="A1047">
        <v>13680</v>
      </c>
      <c r="B1047" t="s">
        <v>206</v>
      </c>
      <c r="C1047" t="s">
        <v>91</v>
      </c>
      <c r="D1047" t="s">
        <v>92</v>
      </c>
      <c r="E1047" t="s">
        <v>93</v>
      </c>
      <c r="F1047">
        <v>3</v>
      </c>
      <c r="G1047">
        <v>5</v>
      </c>
      <c r="H1047">
        <v>1955</v>
      </c>
      <c r="I1047">
        <v>1955</v>
      </c>
      <c r="J1047" t="s">
        <v>83</v>
      </c>
      <c r="K1047" t="s">
        <v>83</v>
      </c>
      <c r="L1047">
        <v>0</v>
      </c>
      <c r="M1047" t="s">
        <v>126</v>
      </c>
      <c r="N1047" t="s">
        <v>98</v>
      </c>
      <c r="O1047">
        <v>452</v>
      </c>
      <c r="P1047" t="s">
        <v>104</v>
      </c>
      <c r="Q1047" t="s">
        <v>111</v>
      </c>
      <c r="R1047">
        <v>139600</v>
      </c>
    </row>
    <row r="1048" spans="1:18">
      <c r="A1048">
        <v>16056</v>
      </c>
      <c r="B1048" t="s">
        <v>128</v>
      </c>
      <c r="C1048" t="s">
        <v>91</v>
      </c>
      <c r="D1048" t="s">
        <v>92</v>
      </c>
      <c r="E1048" t="s">
        <v>122</v>
      </c>
      <c r="F1048">
        <v>9</v>
      </c>
      <c r="G1048">
        <v>5</v>
      </c>
      <c r="H1048">
        <v>2005</v>
      </c>
      <c r="I1048">
        <v>2006</v>
      </c>
      <c r="J1048" t="s">
        <v>126</v>
      </c>
      <c r="K1048" t="s">
        <v>98</v>
      </c>
      <c r="L1048">
        <v>1992</v>
      </c>
      <c r="M1048" t="s">
        <v>126</v>
      </c>
      <c r="N1048" t="s">
        <v>126</v>
      </c>
      <c r="O1048">
        <v>716</v>
      </c>
      <c r="P1048" t="s">
        <v>104</v>
      </c>
      <c r="Q1048" t="s">
        <v>150</v>
      </c>
      <c r="R1048">
        <v>556581</v>
      </c>
    </row>
    <row r="1049" spans="1:18">
      <c r="A1049">
        <v>9245</v>
      </c>
      <c r="B1049" t="s">
        <v>209</v>
      </c>
      <c r="C1049" t="s">
        <v>91</v>
      </c>
      <c r="D1049" t="s">
        <v>92</v>
      </c>
      <c r="E1049" t="s">
        <v>93</v>
      </c>
      <c r="F1049">
        <v>5</v>
      </c>
      <c r="G1049">
        <v>5</v>
      </c>
      <c r="H1049">
        <v>1994</v>
      </c>
      <c r="I1049">
        <v>1995</v>
      </c>
      <c r="J1049" t="s">
        <v>119</v>
      </c>
      <c r="K1049" t="s">
        <v>98</v>
      </c>
      <c r="L1049">
        <v>990</v>
      </c>
      <c r="M1049" t="s">
        <v>126</v>
      </c>
      <c r="N1049" t="s">
        <v>98</v>
      </c>
      <c r="O1049">
        <v>672</v>
      </c>
      <c r="P1049" t="s">
        <v>104</v>
      </c>
      <c r="Q1049" t="s">
        <v>111</v>
      </c>
      <c r="R1049">
        <v>145000</v>
      </c>
    </row>
    <row r="1050" spans="1:18">
      <c r="A1050">
        <v>21750</v>
      </c>
      <c r="B1050" t="s">
        <v>217</v>
      </c>
      <c r="C1050" t="s">
        <v>91</v>
      </c>
      <c r="D1050" t="s">
        <v>92</v>
      </c>
      <c r="E1050" t="s">
        <v>93</v>
      </c>
      <c r="F1050">
        <v>5</v>
      </c>
      <c r="G1050">
        <v>4</v>
      </c>
      <c r="H1050">
        <v>1960</v>
      </c>
      <c r="I1050">
        <v>2006</v>
      </c>
      <c r="J1050" t="s">
        <v>83</v>
      </c>
      <c r="K1050" t="s">
        <v>83</v>
      </c>
      <c r="L1050">
        <v>0</v>
      </c>
      <c r="M1050" t="s">
        <v>98</v>
      </c>
      <c r="N1050" t="s">
        <v>98</v>
      </c>
      <c r="O1050">
        <v>336</v>
      </c>
      <c r="P1050" t="s">
        <v>104</v>
      </c>
      <c r="Q1050" t="s">
        <v>111</v>
      </c>
      <c r="R1050">
        <v>115000</v>
      </c>
    </row>
    <row r="1051" spans="1:18">
      <c r="A1051">
        <v>11100</v>
      </c>
      <c r="B1051" t="s">
        <v>206</v>
      </c>
      <c r="C1051" t="s">
        <v>91</v>
      </c>
      <c r="D1051" t="s">
        <v>92</v>
      </c>
      <c r="E1051" t="s">
        <v>93</v>
      </c>
      <c r="F1051">
        <v>4</v>
      </c>
      <c r="G1051">
        <v>7</v>
      </c>
      <c r="H1051">
        <v>1946</v>
      </c>
      <c r="I1051">
        <v>2006</v>
      </c>
      <c r="J1051" t="s">
        <v>83</v>
      </c>
      <c r="K1051" t="s">
        <v>83</v>
      </c>
      <c r="L1051">
        <v>0</v>
      </c>
      <c r="M1051" t="s">
        <v>126</v>
      </c>
      <c r="N1051" t="s">
        <v>119</v>
      </c>
      <c r="O1051">
        <v>308</v>
      </c>
      <c r="P1051" t="s">
        <v>104</v>
      </c>
      <c r="Q1051" t="s">
        <v>172</v>
      </c>
      <c r="R1051">
        <v>84900</v>
      </c>
    </row>
    <row r="1052" spans="1:18">
      <c r="A1052">
        <v>8993</v>
      </c>
      <c r="B1052" t="s">
        <v>121</v>
      </c>
      <c r="C1052" t="s">
        <v>91</v>
      </c>
      <c r="D1052" t="s">
        <v>92</v>
      </c>
      <c r="E1052" t="s">
        <v>93</v>
      </c>
      <c r="F1052">
        <v>7</v>
      </c>
      <c r="G1052">
        <v>5</v>
      </c>
      <c r="H1052">
        <v>2007</v>
      </c>
      <c r="I1052">
        <v>2007</v>
      </c>
      <c r="J1052" t="s">
        <v>119</v>
      </c>
      <c r="K1052" t="s">
        <v>98</v>
      </c>
      <c r="L1052">
        <v>1302</v>
      </c>
      <c r="M1052" t="s">
        <v>126</v>
      </c>
      <c r="N1052" t="s">
        <v>119</v>
      </c>
      <c r="O1052">
        <v>436</v>
      </c>
      <c r="P1052" t="s">
        <v>104</v>
      </c>
      <c r="Q1052" t="s">
        <v>150</v>
      </c>
      <c r="R1052">
        <v>176485</v>
      </c>
    </row>
    <row r="1053" spans="1:18">
      <c r="A1053">
        <v>11175</v>
      </c>
      <c r="B1053" t="s">
        <v>209</v>
      </c>
      <c r="C1053" t="s">
        <v>91</v>
      </c>
      <c r="D1053" t="s">
        <v>92</v>
      </c>
      <c r="E1053" t="s">
        <v>93</v>
      </c>
      <c r="F1053">
        <v>7</v>
      </c>
      <c r="G1053">
        <v>5</v>
      </c>
      <c r="H1053">
        <v>2007</v>
      </c>
      <c r="I1053">
        <v>2007</v>
      </c>
      <c r="J1053" t="s">
        <v>119</v>
      </c>
      <c r="K1053" t="s">
        <v>98</v>
      </c>
      <c r="L1053">
        <v>1316</v>
      </c>
      <c r="M1053" t="s">
        <v>126</v>
      </c>
      <c r="N1053" t="s">
        <v>119</v>
      </c>
      <c r="O1053">
        <v>440</v>
      </c>
      <c r="P1053" t="s">
        <v>104</v>
      </c>
      <c r="Q1053" t="s">
        <v>150</v>
      </c>
      <c r="R1053">
        <v>200141</v>
      </c>
    </row>
    <row r="1054" spans="1:18">
      <c r="A1054">
        <v>9500</v>
      </c>
      <c r="B1054" t="s">
        <v>89</v>
      </c>
      <c r="C1054" t="s">
        <v>182</v>
      </c>
      <c r="D1054" t="s">
        <v>92</v>
      </c>
      <c r="E1054" t="s">
        <v>122</v>
      </c>
      <c r="F1054">
        <v>6</v>
      </c>
      <c r="G1054">
        <v>6</v>
      </c>
      <c r="H1054">
        <v>1964</v>
      </c>
      <c r="I1054">
        <v>1978</v>
      </c>
      <c r="J1054" t="s">
        <v>98</v>
      </c>
      <c r="K1054" t="s">
        <v>98</v>
      </c>
      <c r="L1054">
        <v>816</v>
      </c>
      <c r="M1054" t="s">
        <v>98</v>
      </c>
      <c r="N1054" t="s">
        <v>98</v>
      </c>
      <c r="O1054">
        <v>540</v>
      </c>
      <c r="P1054" t="s">
        <v>104</v>
      </c>
      <c r="Q1054" t="s">
        <v>111</v>
      </c>
      <c r="R1054">
        <v>165000</v>
      </c>
    </row>
    <row r="1055" spans="1:18">
      <c r="A1055">
        <v>8562</v>
      </c>
      <c r="B1055" t="s">
        <v>206</v>
      </c>
      <c r="C1055" t="s">
        <v>91</v>
      </c>
      <c r="D1055" t="s">
        <v>92</v>
      </c>
      <c r="E1055" t="s">
        <v>93</v>
      </c>
      <c r="F1055">
        <v>5</v>
      </c>
      <c r="G1055">
        <v>6</v>
      </c>
      <c r="H1055">
        <v>1957</v>
      </c>
      <c r="I1055">
        <v>2002</v>
      </c>
      <c r="J1055" t="s">
        <v>98</v>
      </c>
      <c r="K1055" t="s">
        <v>98</v>
      </c>
      <c r="L1055">
        <v>1216</v>
      </c>
      <c r="M1055" t="s">
        <v>126</v>
      </c>
      <c r="N1055" t="s">
        <v>98</v>
      </c>
      <c r="O1055">
        <v>364</v>
      </c>
      <c r="P1055" t="s">
        <v>104</v>
      </c>
      <c r="Q1055" t="s">
        <v>111</v>
      </c>
      <c r="R1055">
        <v>144500</v>
      </c>
    </row>
    <row r="1056" spans="1:18">
      <c r="A1056">
        <v>11367</v>
      </c>
      <c r="B1056" t="s">
        <v>209</v>
      </c>
      <c r="C1056" t="s">
        <v>91</v>
      </c>
      <c r="D1056" t="s">
        <v>92</v>
      </c>
      <c r="E1056" t="s">
        <v>122</v>
      </c>
      <c r="F1056">
        <v>8</v>
      </c>
      <c r="G1056">
        <v>5</v>
      </c>
      <c r="H1056">
        <v>2002</v>
      </c>
      <c r="I1056">
        <v>2002</v>
      </c>
      <c r="J1056" t="s">
        <v>119</v>
      </c>
      <c r="K1056" t="s">
        <v>98</v>
      </c>
      <c r="L1056">
        <v>1065</v>
      </c>
      <c r="M1056" t="s">
        <v>126</v>
      </c>
      <c r="N1056" t="s">
        <v>119</v>
      </c>
      <c r="O1056">
        <v>586</v>
      </c>
      <c r="P1056" t="s">
        <v>104</v>
      </c>
      <c r="Q1056" t="s">
        <v>111</v>
      </c>
      <c r="R1056">
        <v>255000</v>
      </c>
    </row>
    <row r="1057" spans="1:18">
      <c r="A1057">
        <v>11361</v>
      </c>
      <c r="B1057" t="s">
        <v>175</v>
      </c>
      <c r="C1057" t="s">
        <v>91</v>
      </c>
      <c r="D1057" t="s">
        <v>92</v>
      </c>
      <c r="E1057" t="s">
        <v>93</v>
      </c>
      <c r="F1057">
        <v>6</v>
      </c>
      <c r="G1057">
        <v>5</v>
      </c>
      <c r="H1057">
        <v>1976</v>
      </c>
      <c r="I1057">
        <v>1976</v>
      </c>
      <c r="J1057" t="s">
        <v>119</v>
      </c>
      <c r="K1057" t="s">
        <v>98</v>
      </c>
      <c r="L1057">
        <v>1193</v>
      </c>
      <c r="M1057" t="s">
        <v>98</v>
      </c>
      <c r="N1057" t="s">
        <v>98</v>
      </c>
      <c r="O1057">
        <v>478</v>
      </c>
      <c r="P1057" t="s">
        <v>104</v>
      </c>
      <c r="Q1057" t="s">
        <v>172</v>
      </c>
      <c r="R1057">
        <v>180000</v>
      </c>
    </row>
    <row r="1058" spans="1:18">
      <c r="A1058">
        <v>7052</v>
      </c>
      <c r="B1058" t="s">
        <v>147</v>
      </c>
      <c r="C1058" t="s">
        <v>91</v>
      </c>
      <c r="D1058" t="s">
        <v>129</v>
      </c>
      <c r="E1058" t="s">
        <v>93</v>
      </c>
      <c r="F1058">
        <v>7</v>
      </c>
      <c r="G1058">
        <v>5</v>
      </c>
      <c r="H1058">
        <v>2005</v>
      </c>
      <c r="I1058">
        <v>2005</v>
      </c>
      <c r="J1058" t="s">
        <v>119</v>
      </c>
      <c r="K1058" t="s">
        <v>98</v>
      </c>
      <c r="L1058">
        <v>1364</v>
      </c>
      <c r="M1058" t="s">
        <v>126</v>
      </c>
      <c r="N1058" t="s">
        <v>119</v>
      </c>
      <c r="O1058">
        <v>484</v>
      </c>
      <c r="P1058" t="s">
        <v>104</v>
      </c>
      <c r="Q1058" t="s">
        <v>111</v>
      </c>
      <c r="R1058">
        <v>185850</v>
      </c>
    </row>
    <row r="1059" spans="1:18">
      <c r="A1059">
        <v>29959</v>
      </c>
      <c r="B1059" t="s">
        <v>162</v>
      </c>
      <c r="C1059" t="s">
        <v>91</v>
      </c>
      <c r="D1059" t="s">
        <v>92</v>
      </c>
      <c r="E1059" t="s">
        <v>122</v>
      </c>
      <c r="F1059">
        <v>7</v>
      </c>
      <c r="G1059">
        <v>6</v>
      </c>
      <c r="H1059">
        <v>1994</v>
      </c>
      <c r="I1059">
        <v>1994</v>
      </c>
      <c r="J1059" t="s">
        <v>119</v>
      </c>
      <c r="K1059" t="s">
        <v>98</v>
      </c>
      <c r="L1059">
        <v>973</v>
      </c>
      <c r="M1059" t="s">
        <v>126</v>
      </c>
      <c r="N1059" t="s">
        <v>119</v>
      </c>
      <c r="O1059">
        <v>467</v>
      </c>
      <c r="P1059" t="s">
        <v>104</v>
      </c>
      <c r="Q1059" t="s">
        <v>111</v>
      </c>
      <c r="R1059">
        <v>248000</v>
      </c>
    </row>
    <row r="1060" spans="1:18">
      <c r="A1060">
        <v>11308</v>
      </c>
      <c r="B1060" t="s">
        <v>147</v>
      </c>
      <c r="C1060" t="s">
        <v>91</v>
      </c>
      <c r="D1060" t="s">
        <v>92</v>
      </c>
      <c r="E1060" t="s">
        <v>122</v>
      </c>
      <c r="F1060">
        <v>9</v>
      </c>
      <c r="G1060">
        <v>5</v>
      </c>
      <c r="H1060">
        <v>2008</v>
      </c>
      <c r="I1060">
        <v>2008</v>
      </c>
      <c r="J1060" t="s">
        <v>126</v>
      </c>
      <c r="K1060" t="s">
        <v>98</v>
      </c>
      <c r="L1060">
        <v>1104</v>
      </c>
      <c r="M1060" t="s">
        <v>126</v>
      </c>
      <c r="N1060" t="s">
        <v>126</v>
      </c>
      <c r="O1060">
        <v>836</v>
      </c>
      <c r="P1060" t="s">
        <v>104</v>
      </c>
      <c r="Q1060" t="s">
        <v>111</v>
      </c>
      <c r="R1060">
        <v>335000</v>
      </c>
    </row>
    <row r="1061" spans="1:18">
      <c r="A1061">
        <v>11275</v>
      </c>
      <c r="B1061" t="s">
        <v>212</v>
      </c>
      <c r="C1061" t="s">
        <v>91</v>
      </c>
      <c r="D1061" t="s">
        <v>92</v>
      </c>
      <c r="E1061" t="s">
        <v>176</v>
      </c>
      <c r="F1061">
        <v>6</v>
      </c>
      <c r="G1061">
        <v>7</v>
      </c>
      <c r="H1061">
        <v>1932</v>
      </c>
      <c r="I1061">
        <v>1950</v>
      </c>
      <c r="J1061" t="s">
        <v>98</v>
      </c>
      <c r="K1061" t="s">
        <v>98</v>
      </c>
      <c r="L1061">
        <v>854</v>
      </c>
      <c r="M1061" t="s">
        <v>98</v>
      </c>
      <c r="N1061" t="s">
        <v>98</v>
      </c>
      <c r="O1061">
        <v>432</v>
      </c>
      <c r="P1061" t="s">
        <v>104</v>
      </c>
      <c r="Q1061" t="s">
        <v>111</v>
      </c>
      <c r="R1061">
        <v>220000</v>
      </c>
    </row>
    <row r="1062" spans="1:18">
      <c r="A1062">
        <v>4920</v>
      </c>
      <c r="B1062" t="s">
        <v>128</v>
      </c>
      <c r="C1062" t="s">
        <v>91</v>
      </c>
      <c r="D1062" t="s">
        <v>129</v>
      </c>
      <c r="E1062" t="s">
        <v>93</v>
      </c>
      <c r="F1062">
        <v>8</v>
      </c>
      <c r="G1062">
        <v>5</v>
      </c>
      <c r="H1062">
        <v>2001</v>
      </c>
      <c r="I1062">
        <v>2001</v>
      </c>
      <c r="J1062" t="s">
        <v>119</v>
      </c>
      <c r="K1062" t="s">
        <v>98</v>
      </c>
      <c r="L1062">
        <v>1338</v>
      </c>
      <c r="M1062" t="s">
        <v>126</v>
      </c>
      <c r="N1062" t="s">
        <v>119</v>
      </c>
      <c r="O1062">
        <v>582</v>
      </c>
      <c r="P1062" t="s">
        <v>104</v>
      </c>
      <c r="Q1062" t="s">
        <v>111</v>
      </c>
      <c r="R1062">
        <v>213500</v>
      </c>
    </row>
    <row r="1063" spans="1:18">
      <c r="A1063">
        <v>18000</v>
      </c>
      <c r="B1063" t="s">
        <v>214</v>
      </c>
      <c r="C1063" t="s">
        <v>91</v>
      </c>
      <c r="D1063" t="s">
        <v>92</v>
      </c>
      <c r="E1063" t="s">
        <v>93</v>
      </c>
      <c r="F1063">
        <v>3</v>
      </c>
      <c r="G1063">
        <v>4</v>
      </c>
      <c r="H1063">
        <v>1935</v>
      </c>
      <c r="I1063">
        <v>1950</v>
      </c>
      <c r="J1063" t="s">
        <v>98</v>
      </c>
      <c r="K1063" t="s">
        <v>98</v>
      </c>
      <c r="L1063">
        <v>894</v>
      </c>
      <c r="M1063" t="s">
        <v>98</v>
      </c>
      <c r="N1063" t="s">
        <v>98</v>
      </c>
      <c r="O1063">
        <v>1248</v>
      </c>
      <c r="P1063" t="s">
        <v>104</v>
      </c>
      <c r="Q1063" t="s">
        <v>111</v>
      </c>
      <c r="R1063">
        <v>81000</v>
      </c>
    </row>
    <row r="1064" spans="1:18">
      <c r="A1064">
        <v>13600</v>
      </c>
      <c r="B1064" t="s">
        <v>188</v>
      </c>
      <c r="C1064" t="s">
        <v>91</v>
      </c>
      <c r="D1064" t="s">
        <v>186</v>
      </c>
      <c r="E1064" t="s">
        <v>122</v>
      </c>
      <c r="F1064">
        <v>5</v>
      </c>
      <c r="G1064">
        <v>5</v>
      </c>
      <c r="H1064">
        <v>1900</v>
      </c>
      <c r="I1064">
        <v>1950</v>
      </c>
      <c r="J1064" t="s">
        <v>98</v>
      </c>
      <c r="K1064" t="s">
        <v>98</v>
      </c>
      <c r="L1064">
        <v>662</v>
      </c>
      <c r="M1064" t="s">
        <v>98</v>
      </c>
      <c r="N1064" t="s">
        <v>98</v>
      </c>
      <c r="O1064">
        <v>560</v>
      </c>
      <c r="P1064" t="s">
        <v>104</v>
      </c>
      <c r="Q1064" t="s">
        <v>111</v>
      </c>
      <c r="R1064">
        <v>90000</v>
      </c>
    </row>
    <row r="1065" spans="1:18">
      <c r="A1065">
        <v>6000</v>
      </c>
      <c r="B1065" t="s">
        <v>188</v>
      </c>
      <c r="C1065" t="s">
        <v>182</v>
      </c>
      <c r="D1065" t="s">
        <v>92</v>
      </c>
      <c r="E1065" t="s">
        <v>93</v>
      </c>
      <c r="F1065">
        <v>6</v>
      </c>
      <c r="G1065">
        <v>6</v>
      </c>
      <c r="H1065">
        <v>1925</v>
      </c>
      <c r="I1065">
        <v>1980</v>
      </c>
      <c r="J1065" t="s">
        <v>98</v>
      </c>
      <c r="K1065" t="s">
        <v>98</v>
      </c>
      <c r="L1065">
        <v>1103</v>
      </c>
      <c r="M1065" t="s">
        <v>119</v>
      </c>
      <c r="N1065" t="s">
        <v>119</v>
      </c>
      <c r="O1065">
        <v>440</v>
      </c>
      <c r="P1065" t="s">
        <v>104</v>
      </c>
      <c r="Q1065" t="s">
        <v>111</v>
      </c>
      <c r="R1065">
        <v>110500</v>
      </c>
    </row>
    <row r="1066" spans="1:18">
      <c r="A1066">
        <v>11000</v>
      </c>
      <c r="B1066" t="s">
        <v>89</v>
      </c>
      <c r="C1066" t="s">
        <v>91</v>
      </c>
      <c r="D1066" t="s">
        <v>92</v>
      </c>
      <c r="E1066" t="s">
        <v>93</v>
      </c>
      <c r="F1066">
        <v>5</v>
      </c>
      <c r="G1066">
        <v>6</v>
      </c>
      <c r="H1066">
        <v>1966</v>
      </c>
      <c r="I1066">
        <v>1966</v>
      </c>
      <c r="J1066" t="s">
        <v>98</v>
      </c>
      <c r="K1066" t="s">
        <v>98</v>
      </c>
      <c r="L1066">
        <v>1154</v>
      </c>
      <c r="M1066" t="s">
        <v>126</v>
      </c>
      <c r="N1066" t="s">
        <v>98</v>
      </c>
      <c r="O1066">
        <v>480</v>
      </c>
      <c r="P1066" t="s">
        <v>104</v>
      </c>
      <c r="Q1066" t="s">
        <v>111</v>
      </c>
      <c r="R1066">
        <v>154000</v>
      </c>
    </row>
    <row r="1067" spans="1:18">
      <c r="A1067">
        <v>14000</v>
      </c>
      <c r="B1067" t="s">
        <v>199</v>
      </c>
      <c r="C1067" t="s">
        <v>91</v>
      </c>
      <c r="D1067" t="s">
        <v>92</v>
      </c>
      <c r="E1067" t="s">
        <v>122</v>
      </c>
      <c r="F1067">
        <v>7</v>
      </c>
      <c r="G1067">
        <v>5</v>
      </c>
      <c r="H1067">
        <v>1996</v>
      </c>
      <c r="I1067">
        <v>1997</v>
      </c>
      <c r="J1067" t="s">
        <v>126</v>
      </c>
      <c r="K1067" t="s">
        <v>98</v>
      </c>
      <c r="L1067">
        <v>1306</v>
      </c>
      <c r="M1067" t="s">
        <v>126</v>
      </c>
      <c r="N1067" t="s">
        <v>119</v>
      </c>
      <c r="O1067">
        <v>533</v>
      </c>
      <c r="P1067" t="s">
        <v>104</v>
      </c>
      <c r="Q1067" t="s">
        <v>111</v>
      </c>
      <c r="R1067">
        <v>328000</v>
      </c>
    </row>
    <row r="1068" spans="1:18">
      <c r="A1068">
        <v>7837</v>
      </c>
      <c r="B1068" t="s">
        <v>121</v>
      </c>
      <c r="C1068" t="s">
        <v>91</v>
      </c>
      <c r="D1068" t="s">
        <v>92</v>
      </c>
      <c r="E1068" t="s">
        <v>122</v>
      </c>
      <c r="F1068">
        <v>6</v>
      </c>
      <c r="G1068">
        <v>7</v>
      </c>
      <c r="H1068">
        <v>1993</v>
      </c>
      <c r="I1068">
        <v>1994</v>
      </c>
      <c r="J1068" t="s">
        <v>119</v>
      </c>
      <c r="K1068" t="s">
        <v>98</v>
      </c>
      <c r="L1068">
        <v>799</v>
      </c>
      <c r="M1068" t="s">
        <v>119</v>
      </c>
      <c r="N1068" t="s">
        <v>98</v>
      </c>
      <c r="O1068">
        <v>380</v>
      </c>
      <c r="P1068" t="s">
        <v>104</v>
      </c>
      <c r="Q1068" t="s">
        <v>111</v>
      </c>
      <c r="R1068">
        <v>178000</v>
      </c>
    </row>
    <row r="1069" spans="1:18">
      <c r="A1069">
        <v>9760</v>
      </c>
      <c r="B1069" t="s">
        <v>89</v>
      </c>
      <c r="C1069" t="s">
        <v>91</v>
      </c>
      <c r="D1069" t="s">
        <v>92</v>
      </c>
      <c r="E1069" t="s">
        <v>122</v>
      </c>
      <c r="F1069">
        <v>6</v>
      </c>
      <c r="G1069">
        <v>6</v>
      </c>
      <c r="H1069">
        <v>1964</v>
      </c>
      <c r="I1069">
        <v>1964</v>
      </c>
      <c r="J1069" t="s">
        <v>98</v>
      </c>
      <c r="K1069" t="s">
        <v>98</v>
      </c>
      <c r="L1069">
        <v>780</v>
      </c>
      <c r="M1069" t="s">
        <v>98</v>
      </c>
      <c r="N1069" t="s">
        <v>98</v>
      </c>
      <c r="O1069">
        <v>442</v>
      </c>
      <c r="P1069" t="s">
        <v>104</v>
      </c>
      <c r="Q1069" t="s">
        <v>111</v>
      </c>
      <c r="R1069">
        <v>167900</v>
      </c>
    </row>
    <row r="1070" spans="1:18">
      <c r="A1070">
        <v>3964</v>
      </c>
      <c r="B1070" t="s">
        <v>219</v>
      </c>
      <c r="C1070" t="s">
        <v>91</v>
      </c>
      <c r="D1070" t="s">
        <v>129</v>
      </c>
      <c r="E1070" t="s">
        <v>122</v>
      </c>
      <c r="F1070">
        <v>6</v>
      </c>
      <c r="G1070">
        <v>4</v>
      </c>
      <c r="H1070">
        <v>1973</v>
      </c>
      <c r="I1070">
        <v>1973</v>
      </c>
      <c r="J1070" t="s">
        <v>119</v>
      </c>
      <c r="K1070" t="s">
        <v>98</v>
      </c>
      <c r="L1070">
        <v>942</v>
      </c>
      <c r="M1070" t="s">
        <v>119</v>
      </c>
      <c r="N1070" t="s">
        <v>98</v>
      </c>
      <c r="O1070">
        <v>576</v>
      </c>
      <c r="P1070" t="s">
        <v>104</v>
      </c>
      <c r="Q1070" t="s">
        <v>111</v>
      </c>
      <c r="R1070">
        <v>151400</v>
      </c>
    </row>
    <row r="1071" spans="1:18">
      <c r="A1071">
        <v>9600</v>
      </c>
      <c r="B1071" t="s">
        <v>89</v>
      </c>
      <c r="C1071" t="s">
        <v>91</v>
      </c>
      <c r="D1071" t="s">
        <v>92</v>
      </c>
      <c r="E1071" t="s">
        <v>238</v>
      </c>
      <c r="F1071">
        <v>5</v>
      </c>
      <c r="G1071">
        <v>7</v>
      </c>
      <c r="H1071">
        <v>1949</v>
      </c>
      <c r="I1071">
        <v>2003</v>
      </c>
      <c r="J1071" t="s">
        <v>98</v>
      </c>
      <c r="K1071" t="s">
        <v>98</v>
      </c>
      <c r="L1071">
        <v>845</v>
      </c>
      <c r="M1071" t="s">
        <v>98</v>
      </c>
      <c r="N1071" t="s">
        <v>119</v>
      </c>
      <c r="O1071">
        <v>576</v>
      </c>
      <c r="P1071" t="s">
        <v>104</v>
      </c>
      <c r="Q1071" t="s">
        <v>111</v>
      </c>
      <c r="R1071">
        <v>135000</v>
      </c>
    </row>
    <row r="1072" spans="1:18">
      <c r="A1072">
        <v>10152</v>
      </c>
      <c r="B1072" t="s">
        <v>89</v>
      </c>
      <c r="C1072" t="s">
        <v>91</v>
      </c>
      <c r="D1072" t="s">
        <v>92</v>
      </c>
      <c r="E1072" t="s">
        <v>93</v>
      </c>
      <c r="F1072">
        <v>5</v>
      </c>
      <c r="G1072">
        <v>5</v>
      </c>
      <c r="H1072">
        <v>1956</v>
      </c>
      <c r="I1072">
        <v>1956</v>
      </c>
      <c r="J1072" t="s">
        <v>98</v>
      </c>
      <c r="K1072" t="s">
        <v>98</v>
      </c>
      <c r="L1072">
        <v>1048</v>
      </c>
      <c r="M1072" t="s">
        <v>98</v>
      </c>
      <c r="N1072" t="s">
        <v>98</v>
      </c>
      <c r="O1072">
        <v>286</v>
      </c>
      <c r="P1072" t="s">
        <v>104</v>
      </c>
      <c r="Q1072" t="s">
        <v>111</v>
      </c>
      <c r="R1072">
        <v>135000</v>
      </c>
    </row>
    <row r="1073" spans="1:18">
      <c r="A1073">
        <v>11700</v>
      </c>
      <c r="B1073" t="s">
        <v>175</v>
      </c>
      <c r="C1073" t="s">
        <v>225</v>
      </c>
      <c r="D1073" t="s">
        <v>92</v>
      </c>
      <c r="E1073" t="s">
        <v>122</v>
      </c>
      <c r="F1073">
        <v>6</v>
      </c>
      <c r="G1073">
        <v>6</v>
      </c>
      <c r="H1073">
        <v>1968</v>
      </c>
      <c r="I1073">
        <v>1968</v>
      </c>
      <c r="J1073" t="s">
        <v>98</v>
      </c>
      <c r="K1073" t="s">
        <v>98</v>
      </c>
      <c r="L1073">
        <v>727</v>
      </c>
      <c r="M1073" t="s">
        <v>126</v>
      </c>
      <c r="N1073" t="s">
        <v>98</v>
      </c>
      <c r="O1073">
        <v>441</v>
      </c>
      <c r="P1073" t="s">
        <v>104</v>
      </c>
      <c r="Q1073" t="s">
        <v>111</v>
      </c>
      <c r="R1073">
        <v>154000</v>
      </c>
    </row>
    <row r="1074" spans="1:18">
      <c r="A1074">
        <v>7585</v>
      </c>
      <c r="B1074" t="s">
        <v>206</v>
      </c>
      <c r="C1074" t="s">
        <v>182</v>
      </c>
      <c r="D1074" t="s">
        <v>92</v>
      </c>
      <c r="E1074" t="s">
        <v>176</v>
      </c>
      <c r="F1074">
        <v>5</v>
      </c>
      <c r="G1074">
        <v>3</v>
      </c>
      <c r="H1074">
        <v>1948</v>
      </c>
      <c r="I1074">
        <v>1950</v>
      </c>
      <c r="J1074" t="s">
        <v>139</v>
      </c>
      <c r="K1074" t="s">
        <v>139</v>
      </c>
      <c r="L1074">
        <v>810</v>
      </c>
      <c r="M1074" t="s">
        <v>139</v>
      </c>
      <c r="N1074" t="s">
        <v>98</v>
      </c>
      <c r="O1074">
        <v>280</v>
      </c>
      <c r="P1074" t="s">
        <v>191</v>
      </c>
      <c r="Q1074" t="s">
        <v>111</v>
      </c>
      <c r="R1074">
        <v>91500</v>
      </c>
    </row>
    <row r="1075" spans="1:18">
      <c r="A1075">
        <v>7950</v>
      </c>
      <c r="B1075" t="s">
        <v>206</v>
      </c>
      <c r="C1075" t="s">
        <v>91</v>
      </c>
      <c r="D1075" t="s">
        <v>92</v>
      </c>
      <c r="E1075" t="s">
        <v>122</v>
      </c>
      <c r="F1075">
        <v>6</v>
      </c>
      <c r="G1075">
        <v>6</v>
      </c>
      <c r="H1075">
        <v>1977</v>
      </c>
      <c r="I1075">
        <v>1977</v>
      </c>
      <c r="J1075" t="s">
        <v>98</v>
      </c>
      <c r="K1075" t="s">
        <v>98</v>
      </c>
      <c r="L1075">
        <v>690</v>
      </c>
      <c r="M1075" t="s">
        <v>98</v>
      </c>
      <c r="N1075" t="s">
        <v>98</v>
      </c>
      <c r="O1075">
        <v>440</v>
      </c>
      <c r="P1075" t="s">
        <v>104</v>
      </c>
      <c r="Q1075" t="s">
        <v>111</v>
      </c>
      <c r="R1075">
        <v>159500</v>
      </c>
    </row>
    <row r="1076" spans="1:18">
      <c r="A1076">
        <v>8556</v>
      </c>
      <c r="B1076" t="s">
        <v>209</v>
      </c>
      <c r="C1076" t="s">
        <v>91</v>
      </c>
      <c r="D1076" t="s">
        <v>92</v>
      </c>
      <c r="E1076" t="s">
        <v>93</v>
      </c>
      <c r="F1076">
        <v>7</v>
      </c>
      <c r="G1076">
        <v>5</v>
      </c>
      <c r="H1076">
        <v>2006</v>
      </c>
      <c r="I1076">
        <v>2006</v>
      </c>
      <c r="J1076" t="s">
        <v>119</v>
      </c>
      <c r="K1076" t="s">
        <v>98</v>
      </c>
      <c r="L1076">
        <v>1240</v>
      </c>
      <c r="M1076" t="s">
        <v>126</v>
      </c>
      <c r="N1076" t="s">
        <v>119</v>
      </c>
      <c r="O1076">
        <v>826</v>
      </c>
      <c r="P1076" t="s">
        <v>104</v>
      </c>
      <c r="Q1076" t="s">
        <v>111</v>
      </c>
      <c r="R1076">
        <v>194000</v>
      </c>
    </row>
    <row r="1077" spans="1:18">
      <c r="A1077">
        <v>13125</v>
      </c>
      <c r="B1077" t="s">
        <v>212</v>
      </c>
      <c r="C1077" t="s">
        <v>91</v>
      </c>
      <c r="D1077" t="s">
        <v>92</v>
      </c>
      <c r="E1077" t="s">
        <v>122</v>
      </c>
      <c r="F1077">
        <v>7</v>
      </c>
      <c r="G1077">
        <v>6</v>
      </c>
      <c r="H1077">
        <v>1940</v>
      </c>
      <c r="I1077">
        <v>1984</v>
      </c>
      <c r="J1077" t="s">
        <v>98</v>
      </c>
      <c r="K1077" t="s">
        <v>98</v>
      </c>
      <c r="L1077">
        <v>800</v>
      </c>
      <c r="M1077" t="s">
        <v>98</v>
      </c>
      <c r="N1077" t="s">
        <v>98</v>
      </c>
      <c r="O1077">
        <v>240</v>
      </c>
      <c r="P1077" t="s">
        <v>104</v>
      </c>
      <c r="Q1077" t="s">
        <v>111</v>
      </c>
      <c r="R1077">
        <v>219500</v>
      </c>
    </row>
    <row r="1078" spans="1:18">
      <c r="A1078">
        <v>10800</v>
      </c>
      <c r="B1078" t="s">
        <v>188</v>
      </c>
      <c r="C1078" t="s">
        <v>91</v>
      </c>
      <c r="D1078" t="s">
        <v>92</v>
      </c>
      <c r="E1078" t="s">
        <v>176</v>
      </c>
      <c r="F1078">
        <v>5</v>
      </c>
      <c r="G1078">
        <v>8</v>
      </c>
      <c r="H1078">
        <v>1936</v>
      </c>
      <c r="I1078">
        <v>1989</v>
      </c>
      <c r="J1078" t="s">
        <v>139</v>
      </c>
      <c r="K1078" t="s">
        <v>98</v>
      </c>
      <c r="L1078">
        <v>796</v>
      </c>
      <c r="M1078" t="s">
        <v>119</v>
      </c>
      <c r="N1078" t="s">
        <v>119</v>
      </c>
      <c r="O1078">
        <v>566</v>
      </c>
      <c r="P1078" t="s">
        <v>104</v>
      </c>
      <c r="Q1078" t="s">
        <v>111</v>
      </c>
      <c r="R1078">
        <v>170000</v>
      </c>
    </row>
    <row r="1079" spans="1:18">
      <c r="A1079">
        <v>15870</v>
      </c>
      <c r="B1079" t="s">
        <v>89</v>
      </c>
      <c r="C1079" t="s">
        <v>91</v>
      </c>
      <c r="D1079" t="s">
        <v>92</v>
      </c>
      <c r="E1079" t="s">
        <v>93</v>
      </c>
      <c r="F1079">
        <v>5</v>
      </c>
      <c r="G1079">
        <v>5</v>
      </c>
      <c r="H1079">
        <v>1969</v>
      </c>
      <c r="I1079">
        <v>1969</v>
      </c>
      <c r="J1079" t="s">
        <v>98</v>
      </c>
      <c r="K1079" t="s">
        <v>98</v>
      </c>
      <c r="L1079">
        <v>1096</v>
      </c>
      <c r="M1079" t="s">
        <v>126</v>
      </c>
      <c r="N1079" t="s">
        <v>98</v>
      </c>
      <c r="O1079">
        <v>299</v>
      </c>
      <c r="P1079" t="s">
        <v>104</v>
      </c>
      <c r="Q1079" t="s">
        <v>172</v>
      </c>
      <c r="R1079">
        <v>138800</v>
      </c>
    </row>
    <row r="1080" spans="1:18">
      <c r="A1080">
        <v>4435</v>
      </c>
      <c r="B1080" t="s">
        <v>209</v>
      </c>
      <c r="C1080" t="s">
        <v>91</v>
      </c>
      <c r="D1080" t="s">
        <v>129</v>
      </c>
      <c r="E1080" t="s">
        <v>93</v>
      </c>
      <c r="F1080">
        <v>6</v>
      </c>
      <c r="G1080">
        <v>5</v>
      </c>
      <c r="H1080">
        <v>2004</v>
      </c>
      <c r="I1080">
        <v>2004</v>
      </c>
      <c r="J1080" t="s">
        <v>119</v>
      </c>
      <c r="K1080" t="s">
        <v>98</v>
      </c>
      <c r="L1080">
        <v>848</v>
      </c>
      <c r="M1080" t="s">
        <v>126</v>
      </c>
      <c r="N1080" t="s">
        <v>119</v>
      </c>
      <c r="O1080">
        <v>420</v>
      </c>
      <c r="P1080" t="s">
        <v>104</v>
      </c>
      <c r="Q1080" t="s">
        <v>111</v>
      </c>
      <c r="R1080">
        <v>155900</v>
      </c>
    </row>
    <row r="1081" spans="1:18">
      <c r="A1081">
        <v>8775</v>
      </c>
      <c r="B1081" t="s">
        <v>209</v>
      </c>
      <c r="C1081" t="s">
        <v>91</v>
      </c>
      <c r="D1081" t="s">
        <v>92</v>
      </c>
      <c r="E1081" t="s">
        <v>93</v>
      </c>
      <c r="F1081">
        <v>5</v>
      </c>
      <c r="G1081">
        <v>5</v>
      </c>
      <c r="H1081">
        <v>1994</v>
      </c>
      <c r="I1081">
        <v>1994</v>
      </c>
      <c r="J1081" t="s">
        <v>119</v>
      </c>
      <c r="K1081" t="s">
        <v>98</v>
      </c>
      <c r="L1081">
        <v>990</v>
      </c>
      <c r="M1081" t="s">
        <v>119</v>
      </c>
      <c r="N1081" t="s">
        <v>98</v>
      </c>
      <c r="O1081">
        <v>299</v>
      </c>
      <c r="P1081" t="s">
        <v>104</v>
      </c>
      <c r="Q1081" t="s">
        <v>111</v>
      </c>
      <c r="R1081">
        <v>126000</v>
      </c>
    </row>
    <row r="1082" spans="1:18">
      <c r="A1082">
        <v>11040</v>
      </c>
      <c r="B1082" t="s">
        <v>175</v>
      </c>
      <c r="C1082" t="s">
        <v>91</v>
      </c>
      <c r="D1082" t="s">
        <v>92</v>
      </c>
      <c r="E1082" t="s">
        <v>93</v>
      </c>
      <c r="F1082">
        <v>6</v>
      </c>
      <c r="G1082">
        <v>7</v>
      </c>
      <c r="H1082">
        <v>1971</v>
      </c>
      <c r="I1082">
        <v>2004</v>
      </c>
      <c r="J1082" t="s">
        <v>98</v>
      </c>
      <c r="K1082" t="s">
        <v>98</v>
      </c>
      <c r="L1082">
        <v>1258</v>
      </c>
      <c r="M1082" t="s">
        <v>126</v>
      </c>
      <c r="N1082" t="s">
        <v>119</v>
      </c>
      <c r="O1082">
        <v>528</v>
      </c>
      <c r="P1082" t="s">
        <v>104</v>
      </c>
      <c r="Q1082" t="s">
        <v>172</v>
      </c>
      <c r="R1082">
        <v>145000</v>
      </c>
    </row>
    <row r="1083" spans="1:18">
      <c r="A1083">
        <v>7500</v>
      </c>
      <c r="B1083" t="s">
        <v>169</v>
      </c>
      <c r="C1083" t="s">
        <v>90</v>
      </c>
      <c r="D1083" t="s">
        <v>92</v>
      </c>
      <c r="E1083" t="s">
        <v>93</v>
      </c>
      <c r="F1083">
        <v>5</v>
      </c>
      <c r="G1083">
        <v>5</v>
      </c>
      <c r="H1083">
        <v>1963</v>
      </c>
      <c r="I1083">
        <v>1963</v>
      </c>
      <c r="J1083" t="s">
        <v>98</v>
      </c>
      <c r="K1083" t="s">
        <v>98</v>
      </c>
      <c r="L1083">
        <v>1040</v>
      </c>
      <c r="M1083" t="s">
        <v>139</v>
      </c>
      <c r="N1083" t="s">
        <v>98</v>
      </c>
      <c r="O1083">
        <v>308</v>
      </c>
      <c r="P1083" t="s">
        <v>104</v>
      </c>
      <c r="Q1083" t="s">
        <v>111</v>
      </c>
      <c r="R1083">
        <v>133000</v>
      </c>
    </row>
    <row r="1084" spans="1:18">
      <c r="A1084">
        <v>8749</v>
      </c>
      <c r="B1084" t="s">
        <v>209</v>
      </c>
      <c r="C1084" t="s">
        <v>91</v>
      </c>
      <c r="D1084" t="s">
        <v>92</v>
      </c>
      <c r="E1084" t="s">
        <v>93</v>
      </c>
      <c r="F1084">
        <v>7</v>
      </c>
      <c r="G1084">
        <v>5</v>
      </c>
      <c r="H1084">
        <v>2002</v>
      </c>
      <c r="I1084">
        <v>2002</v>
      </c>
      <c r="J1084" t="s">
        <v>119</v>
      </c>
      <c r="K1084" t="s">
        <v>98</v>
      </c>
      <c r="L1084">
        <v>1459</v>
      </c>
      <c r="M1084" t="s">
        <v>126</v>
      </c>
      <c r="N1084" t="s">
        <v>119</v>
      </c>
      <c r="O1084">
        <v>527</v>
      </c>
      <c r="P1084" t="s">
        <v>104</v>
      </c>
      <c r="Q1084" t="s">
        <v>111</v>
      </c>
      <c r="R1084">
        <v>192000</v>
      </c>
    </row>
    <row r="1085" spans="1:18">
      <c r="A1085">
        <v>8800</v>
      </c>
      <c r="B1085" t="s">
        <v>89</v>
      </c>
      <c r="C1085" t="s">
        <v>91</v>
      </c>
      <c r="D1085" t="s">
        <v>92</v>
      </c>
      <c r="E1085" t="s">
        <v>93</v>
      </c>
      <c r="F1085">
        <v>6</v>
      </c>
      <c r="G1085">
        <v>6</v>
      </c>
      <c r="H1085">
        <v>1964</v>
      </c>
      <c r="I1085">
        <v>1964</v>
      </c>
      <c r="J1085" t="s">
        <v>98</v>
      </c>
      <c r="K1085" t="s">
        <v>98</v>
      </c>
      <c r="L1085">
        <v>1251</v>
      </c>
      <c r="M1085" t="s">
        <v>98</v>
      </c>
      <c r="N1085" t="s">
        <v>98</v>
      </c>
      <c r="O1085">
        <v>461</v>
      </c>
      <c r="P1085" t="s">
        <v>104</v>
      </c>
      <c r="Q1085" t="s">
        <v>111</v>
      </c>
      <c r="R1085">
        <v>160000</v>
      </c>
    </row>
    <row r="1086" spans="1:18">
      <c r="A1086">
        <v>13031</v>
      </c>
      <c r="B1086" t="s">
        <v>121</v>
      </c>
      <c r="C1086" t="s">
        <v>91</v>
      </c>
      <c r="D1086" t="s">
        <v>92</v>
      </c>
      <c r="E1086" t="s">
        <v>122</v>
      </c>
      <c r="F1086">
        <v>6</v>
      </c>
      <c r="G1086">
        <v>5</v>
      </c>
      <c r="H1086">
        <v>1995</v>
      </c>
      <c r="I1086">
        <v>1996</v>
      </c>
      <c r="J1086" t="s">
        <v>119</v>
      </c>
      <c r="K1086" t="s">
        <v>98</v>
      </c>
      <c r="L1086">
        <v>691</v>
      </c>
      <c r="M1086" t="s">
        <v>119</v>
      </c>
      <c r="N1086" t="s">
        <v>98</v>
      </c>
      <c r="O1086">
        <v>409</v>
      </c>
      <c r="P1086" t="s">
        <v>104</v>
      </c>
      <c r="Q1086" t="s">
        <v>111</v>
      </c>
      <c r="R1086">
        <v>187500</v>
      </c>
    </row>
    <row r="1087" spans="1:18">
      <c r="A1087">
        <v>9069</v>
      </c>
      <c r="B1087" t="s">
        <v>165</v>
      </c>
      <c r="C1087" t="s">
        <v>91</v>
      </c>
      <c r="D1087" t="s">
        <v>92</v>
      </c>
      <c r="E1087" t="s">
        <v>183</v>
      </c>
      <c r="F1087">
        <v>6</v>
      </c>
      <c r="G1087">
        <v>6</v>
      </c>
      <c r="H1087">
        <v>1992</v>
      </c>
      <c r="I1087">
        <v>1992</v>
      </c>
      <c r="J1087" t="s">
        <v>119</v>
      </c>
      <c r="K1087" t="s">
        <v>98</v>
      </c>
      <c r="L1087">
        <v>936</v>
      </c>
      <c r="M1087" t="s">
        <v>126</v>
      </c>
      <c r="N1087" t="s">
        <v>119</v>
      </c>
      <c r="O1087">
        <v>564</v>
      </c>
      <c r="P1087" t="s">
        <v>104</v>
      </c>
      <c r="Q1087" t="s">
        <v>111</v>
      </c>
      <c r="R1087">
        <v>147000</v>
      </c>
    </row>
    <row r="1088" spans="1:18">
      <c r="A1088">
        <v>1974</v>
      </c>
      <c r="B1088" t="s">
        <v>219</v>
      </c>
      <c r="C1088" t="s">
        <v>91</v>
      </c>
      <c r="D1088" t="s">
        <v>129</v>
      </c>
      <c r="E1088" t="s">
        <v>122</v>
      </c>
      <c r="F1088">
        <v>4</v>
      </c>
      <c r="G1088">
        <v>5</v>
      </c>
      <c r="H1088">
        <v>1973</v>
      </c>
      <c r="I1088">
        <v>1973</v>
      </c>
      <c r="J1088" t="s">
        <v>98</v>
      </c>
      <c r="K1088" t="s">
        <v>98</v>
      </c>
      <c r="L1088">
        <v>546</v>
      </c>
      <c r="M1088" t="s">
        <v>98</v>
      </c>
      <c r="N1088" t="s">
        <v>98</v>
      </c>
      <c r="O1088">
        <v>286</v>
      </c>
      <c r="P1088" t="s">
        <v>104</v>
      </c>
      <c r="Q1088" t="s">
        <v>111</v>
      </c>
      <c r="R1088">
        <v>83500</v>
      </c>
    </row>
    <row r="1089" spans="1:18">
      <c r="A1089">
        <v>10574</v>
      </c>
      <c r="B1089" t="s">
        <v>163</v>
      </c>
      <c r="C1089" t="s">
        <v>91</v>
      </c>
      <c r="D1089" t="s">
        <v>92</v>
      </c>
      <c r="E1089" t="s">
        <v>122</v>
      </c>
      <c r="F1089">
        <v>8</v>
      </c>
      <c r="G1089">
        <v>5</v>
      </c>
      <c r="H1089">
        <v>2005</v>
      </c>
      <c r="I1089">
        <v>2006</v>
      </c>
      <c r="J1089" t="s">
        <v>119</v>
      </c>
      <c r="K1089" t="s">
        <v>98</v>
      </c>
      <c r="L1089">
        <v>1082</v>
      </c>
      <c r="M1089" t="s">
        <v>126</v>
      </c>
      <c r="N1089" t="s">
        <v>119</v>
      </c>
      <c r="O1089">
        <v>1043</v>
      </c>
      <c r="P1089" t="s">
        <v>104</v>
      </c>
      <c r="Q1089" t="s">
        <v>111</v>
      </c>
      <c r="R1089">
        <v>252000</v>
      </c>
    </row>
    <row r="1090" spans="1:18">
      <c r="A1090">
        <v>2522</v>
      </c>
      <c r="B1090" t="s">
        <v>206</v>
      </c>
      <c r="C1090" t="s">
        <v>91</v>
      </c>
      <c r="D1090" t="s">
        <v>142</v>
      </c>
      <c r="E1090" t="s">
        <v>122</v>
      </c>
      <c r="F1090">
        <v>7</v>
      </c>
      <c r="G1090">
        <v>5</v>
      </c>
      <c r="H1090">
        <v>2004</v>
      </c>
      <c r="I1090">
        <v>2004</v>
      </c>
      <c r="J1090" t="s">
        <v>119</v>
      </c>
      <c r="K1090" t="s">
        <v>98</v>
      </c>
      <c r="L1090">
        <v>970</v>
      </c>
      <c r="M1090" t="s">
        <v>126</v>
      </c>
      <c r="N1090" t="s">
        <v>119</v>
      </c>
      <c r="O1090">
        <v>380</v>
      </c>
      <c r="P1090" t="s">
        <v>104</v>
      </c>
      <c r="Q1090" t="s">
        <v>111</v>
      </c>
      <c r="R1090">
        <v>137500</v>
      </c>
    </row>
    <row r="1091" spans="1:18">
      <c r="A1091">
        <v>3316</v>
      </c>
      <c r="B1091" t="s">
        <v>163</v>
      </c>
      <c r="C1091" t="s">
        <v>91</v>
      </c>
      <c r="D1091" t="s">
        <v>129</v>
      </c>
      <c r="E1091" t="s">
        <v>93</v>
      </c>
      <c r="F1091">
        <v>8</v>
      </c>
      <c r="G1091">
        <v>5</v>
      </c>
      <c r="H1091">
        <v>2005</v>
      </c>
      <c r="I1091">
        <v>2005</v>
      </c>
      <c r="J1091" t="s">
        <v>119</v>
      </c>
      <c r="K1091" t="s">
        <v>98</v>
      </c>
      <c r="L1091">
        <v>1247</v>
      </c>
      <c r="M1091" t="s">
        <v>126</v>
      </c>
      <c r="N1091" t="s">
        <v>119</v>
      </c>
      <c r="O1091">
        <v>550</v>
      </c>
      <c r="P1091" t="s">
        <v>104</v>
      </c>
      <c r="Q1091" t="s">
        <v>111</v>
      </c>
      <c r="R1091">
        <v>197000</v>
      </c>
    </row>
    <row r="1092" spans="1:18">
      <c r="A1092">
        <v>8544</v>
      </c>
      <c r="B1092" t="s">
        <v>89</v>
      </c>
      <c r="C1092" t="s">
        <v>91</v>
      </c>
      <c r="D1092" t="s">
        <v>179</v>
      </c>
      <c r="E1092" t="s">
        <v>93</v>
      </c>
      <c r="F1092">
        <v>3</v>
      </c>
      <c r="G1092">
        <v>4</v>
      </c>
      <c r="H1092">
        <v>1950</v>
      </c>
      <c r="I1092">
        <v>1950</v>
      </c>
      <c r="J1092" t="s">
        <v>83</v>
      </c>
      <c r="K1092" t="s">
        <v>83</v>
      </c>
      <c r="L1092">
        <v>0</v>
      </c>
      <c r="M1092" t="s">
        <v>139</v>
      </c>
      <c r="N1092" t="s">
        <v>98</v>
      </c>
      <c r="O1092">
        <v>400</v>
      </c>
      <c r="P1092" t="s">
        <v>104</v>
      </c>
      <c r="Q1092" t="s">
        <v>111</v>
      </c>
      <c r="R1092">
        <v>92900</v>
      </c>
    </row>
    <row r="1093" spans="1:18">
      <c r="A1093">
        <v>2160</v>
      </c>
      <c r="B1093" t="s">
        <v>163</v>
      </c>
      <c r="C1093" t="s">
        <v>91</v>
      </c>
      <c r="D1093" t="s">
        <v>142</v>
      </c>
      <c r="E1093" t="s">
        <v>122</v>
      </c>
      <c r="F1093">
        <v>7</v>
      </c>
      <c r="G1093">
        <v>5</v>
      </c>
      <c r="H1093">
        <v>1999</v>
      </c>
      <c r="I1093">
        <v>2000</v>
      </c>
      <c r="J1093" t="s">
        <v>119</v>
      </c>
      <c r="K1093" t="s">
        <v>98</v>
      </c>
      <c r="L1093">
        <v>600</v>
      </c>
      <c r="M1093" t="s">
        <v>126</v>
      </c>
      <c r="N1093" t="s">
        <v>119</v>
      </c>
      <c r="O1093">
        <v>462</v>
      </c>
      <c r="P1093" t="s">
        <v>104</v>
      </c>
      <c r="Q1093" t="s">
        <v>111</v>
      </c>
      <c r="R1093">
        <v>160000</v>
      </c>
    </row>
    <row r="1094" spans="1:18">
      <c r="A1094">
        <v>8400</v>
      </c>
      <c r="B1094" t="s">
        <v>200</v>
      </c>
      <c r="C1094" t="s">
        <v>91</v>
      </c>
      <c r="D1094" t="s">
        <v>92</v>
      </c>
      <c r="E1094" t="s">
        <v>176</v>
      </c>
      <c r="F1094">
        <v>6</v>
      </c>
      <c r="G1094">
        <v>5</v>
      </c>
      <c r="H1094">
        <v>1925</v>
      </c>
      <c r="I1094">
        <v>1950</v>
      </c>
      <c r="J1094" t="s">
        <v>98</v>
      </c>
      <c r="K1094" t="s">
        <v>98</v>
      </c>
      <c r="L1094">
        <v>1181</v>
      </c>
      <c r="M1094" t="s">
        <v>139</v>
      </c>
      <c r="N1094" t="s">
        <v>98</v>
      </c>
      <c r="O1094">
        <v>576</v>
      </c>
      <c r="P1094" t="s">
        <v>104</v>
      </c>
      <c r="Q1094" t="s">
        <v>111</v>
      </c>
      <c r="R1094">
        <v>136500</v>
      </c>
    </row>
    <row r="1095" spans="1:18">
      <c r="A1095">
        <v>9230</v>
      </c>
      <c r="B1095" t="s">
        <v>89</v>
      </c>
      <c r="C1095" t="s">
        <v>90</v>
      </c>
      <c r="D1095" t="s">
        <v>92</v>
      </c>
      <c r="E1095" t="s">
        <v>93</v>
      </c>
      <c r="F1095">
        <v>5</v>
      </c>
      <c r="G1095">
        <v>8</v>
      </c>
      <c r="H1095">
        <v>1965</v>
      </c>
      <c r="I1095">
        <v>1998</v>
      </c>
      <c r="J1095" t="s">
        <v>98</v>
      </c>
      <c r="K1095" t="s">
        <v>98</v>
      </c>
      <c r="L1095">
        <v>864</v>
      </c>
      <c r="M1095" t="s">
        <v>119</v>
      </c>
      <c r="N1095" t="s">
        <v>119</v>
      </c>
      <c r="O1095">
        <v>884</v>
      </c>
      <c r="P1095" t="s">
        <v>104</v>
      </c>
      <c r="Q1095" t="s">
        <v>111</v>
      </c>
      <c r="R1095">
        <v>146000</v>
      </c>
    </row>
    <row r="1096" spans="1:18">
      <c r="A1096">
        <v>5868</v>
      </c>
      <c r="B1096" t="s">
        <v>89</v>
      </c>
      <c r="C1096" t="s">
        <v>91</v>
      </c>
      <c r="D1096" t="s">
        <v>92</v>
      </c>
      <c r="E1096" t="s">
        <v>93</v>
      </c>
      <c r="F1096">
        <v>5</v>
      </c>
      <c r="G1096">
        <v>7</v>
      </c>
      <c r="H1096">
        <v>1956</v>
      </c>
      <c r="I1096">
        <v>2000</v>
      </c>
      <c r="J1096" t="s">
        <v>98</v>
      </c>
      <c r="K1096" t="s">
        <v>98</v>
      </c>
      <c r="L1096">
        <v>936</v>
      </c>
      <c r="M1096" t="s">
        <v>126</v>
      </c>
      <c r="N1096" t="s">
        <v>98</v>
      </c>
      <c r="O1096">
        <v>308</v>
      </c>
      <c r="P1096" t="s">
        <v>104</v>
      </c>
      <c r="Q1096" t="s">
        <v>111</v>
      </c>
      <c r="R1096">
        <v>129000</v>
      </c>
    </row>
    <row r="1097" spans="1:18">
      <c r="A1097">
        <v>9317</v>
      </c>
      <c r="B1097" t="s">
        <v>209</v>
      </c>
      <c r="C1097" t="s">
        <v>91</v>
      </c>
      <c r="D1097" t="s">
        <v>92</v>
      </c>
      <c r="E1097" t="s">
        <v>93</v>
      </c>
      <c r="F1097">
        <v>6</v>
      </c>
      <c r="G1097">
        <v>5</v>
      </c>
      <c r="H1097">
        <v>2006</v>
      </c>
      <c r="I1097">
        <v>2006</v>
      </c>
      <c r="J1097" t="s">
        <v>119</v>
      </c>
      <c r="K1097" t="s">
        <v>98</v>
      </c>
      <c r="L1097">
        <v>1314</v>
      </c>
      <c r="M1097" t="s">
        <v>119</v>
      </c>
      <c r="N1097" t="s">
        <v>119</v>
      </c>
      <c r="O1097">
        <v>440</v>
      </c>
      <c r="P1097" t="s">
        <v>104</v>
      </c>
      <c r="Q1097" t="s">
        <v>111</v>
      </c>
      <c r="R1097">
        <v>176432</v>
      </c>
    </row>
    <row r="1098" spans="1:18">
      <c r="A1098">
        <v>6882</v>
      </c>
      <c r="B1098" t="s">
        <v>214</v>
      </c>
      <c r="C1098" t="s">
        <v>91</v>
      </c>
      <c r="D1098" t="s">
        <v>92</v>
      </c>
      <c r="E1098" t="s">
        <v>122</v>
      </c>
      <c r="F1098">
        <v>6</v>
      </c>
      <c r="G1098">
        <v>7</v>
      </c>
      <c r="H1098">
        <v>1914</v>
      </c>
      <c r="I1098">
        <v>2006</v>
      </c>
      <c r="J1098" t="s">
        <v>98</v>
      </c>
      <c r="K1098" t="s">
        <v>98</v>
      </c>
      <c r="L1098">
        <v>684</v>
      </c>
      <c r="M1098" t="s">
        <v>98</v>
      </c>
      <c r="N1098" t="s">
        <v>119</v>
      </c>
      <c r="O1098">
        <v>0</v>
      </c>
      <c r="P1098" t="s">
        <v>104</v>
      </c>
      <c r="Q1098" t="s">
        <v>111</v>
      </c>
      <c r="R1098">
        <v>127000</v>
      </c>
    </row>
    <row r="1099" spans="1:18">
      <c r="A1099">
        <v>3696</v>
      </c>
      <c r="B1099" t="s">
        <v>128</v>
      </c>
      <c r="C1099" t="s">
        <v>91</v>
      </c>
      <c r="D1099" t="s">
        <v>129</v>
      </c>
      <c r="E1099" t="s">
        <v>93</v>
      </c>
      <c r="F1099">
        <v>8</v>
      </c>
      <c r="G1099">
        <v>5</v>
      </c>
      <c r="H1099">
        <v>1986</v>
      </c>
      <c r="I1099">
        <v>1986</v>
      </c>
      <c r="J1099" t="s">
        <v>119</v>
      </c>
      <c r="K1099" t="s">
        <v>98</v>
      </c>
      <c r="L1099">
        <v>1074</v>
      </c>
      <c r="M1099" t="s">
        <v>126</v>
      </c>
      <c r="N1099" t="s">
        <v>119</v>
      </c>
      <c r="O1099">
        <v>461</v>
      </c>
      <c r="P1099" t="s">
        <v>104</v>
      </c>
      <c r="Q1099" t="s">
        <v>111</v>
      </c>
      <c r="R1099">
        <v>170000</v>
      </c>
    </row>
    <row r="1100" spans="1:18">
      <c r="A1100">
        <v>6000</v>
      </c>
      <c r="B1100" t="s">
        <v>197</v>
      </c>
      <c r="C1100" t="s">
        <v>91</v>
      </c>
      <c r="D1100" t="s">
        <v>92</v>
      </c>
      <c r="E1100" t="s">
        <v>176</v>
      </c>
      <c r="F1100">
        <v>4</v>
      </c>
      <c r="G1100">
        <v>6</v>
      </c>
      <c r="H1100">
        <v>1936</v>
      </c>
      <c r="I1100">
        <v>1950</v>
      </c>
      <c r="J1100" t="s">
        <v>98</v>
      </c>
      <c r="K1100" t="s">
        <v>98</v>
      </c>
      <c r="L1100">
        <v>672</v>
      </c>
      <c r="M1100" t="s">
        <v>98</v>
      </c>
      <c r="N1100" t="s">
        <v>98</v>
      </c>
      <c r="O1100">
        <v>240</v>
      </c>
      <c r="P1100" t="s">
        <v>104</v>
      </c>
      <c r="Q1100" t="s">
        <v>111</v>
      </c>
      <c r="R1100">
        <v>128000</v>
      </c>
    </row>
    <row r="1101" spans="1:18">
      <c r="A1101">
        <v>11880</v>
      </c>
      <c r="B1101" t="s">
        <v>175</v>
      </c>
      <c r="C1101" t="s">
        <v>225</v>
      </c>
      <c r="D1101" t="s">
        <v>92</v>
      </c>
      <c r="E1101" t="s">
        <v>93</v>
      </c>
      <c r="F1101">
        <v>7</v>
      </c>
      <c r="G1101">
        <v>5</v>
      </c>
      <c r="H1101">
        <v>1978</v>
      </c>
      <c r="I1101">
        <v>1978</v>
      </c>
      <c r="J1101" t="s">
        <v>119</v>
      </c>
      <c r="K1101" t="s">
        <v>98</v>
      </c>
      <c r="L1101">
        <v>1271</v>
      </c>
      <c r="M1101" t="s">
        <v>98</v>
      </c>
      <c r="N1101" t="s">
        <v>98</v>
      </c>
      <c r="O1101">
        <v>478</v>
      </c>
      <c r="P1101" t="s">
        <v>104</v>
      </c>
      <c r="Q1101" t="s">
        <v>172</v>
      </c>
      <c r="R1101">
        <v>157000</v>
      </c>
    </row>
    <row r="1102" spans="1:18">
      <c r="A1102">
        <v>8400</v>
      </c>
      <c r="B1102" t="s">
        <v>200</v>
      </c>
      <c r="C1102" t="s">
        <v>91</v>
      </c>
      <c r="D1102" t="s">
        <v>92</v>
      </c>
      <c r="E1102" t="s">
        <v>93</v>
      </c>
      <c r="F1102">
        <v>2</v>
      </c>
      <c r="G1102">
        <v>5</v>
      </c>
      <c r="H1102">
        <v>1920</v>
      </c>
      <c r="I1102">
        <v>1950</v>
      </c>
      <c r="J1102" t="s">
        <v>98</v>
      </c>
      <c r="K1102" t="s">
        <v>139</v>
      </c>
      <c r="L1102">
        <v>290</v>
      </c>
      <c r="M1102" t="s">
        <v>98</v>
      </c>
      <c r="N1102" t="s">
        <v>139</v>
      </c>
      <c r="O1102">
        <v>246</v>
      </c>
      <c r="P1102" t="s">
        <v>167</v>
      </c>
      <c r="Q1102" t="s">
        <v>111</v>
      </c>
      <c r="R1102">
        <v>60000</v>
      </c>
    </row>
    <row r="1103" spans="1:18">
      <c r="A1103">
        <v>9758</v>
      </c>
      <c r="B1103" t="s">
        <v>89</v>
      </c>
      <c r="C1103" t="s">
        <v>91</v>
      </c>
      <c r="D1103" t="s">
        <v>92</v>
      </c>
      <c r="E1103" t="s">
        <v>93</v>
      </c>
      <c r="F1103">
        <v>5</v>
      </c>
      <c r="G1103">
        <v>5</v>
      </c>
      <c r="H1103">
        <v>1971</v>
      </c>
      <c r="I1103">
        <v>1971</v>
      </c>
      <c r="J1103" t="s">
        <v>98</v>
      </c>
      <c r="K1103" t="s">
        <v>98</v>
      </c>
      <c r="L1103">
        <v>950</v>
      </c>
      <c r="M1103" t="s">
        <v>98</v>
      </c>
      <c r="N1103" t="s">
        <v>98</v>
      </c>
      <c r="O1103">
        <v>280</v>
      </c>
      <c r="P1103" t="s">
        <v>104</v>
      </c>
      <c r="Q1103" t="s">
        <v>111</v>
      </c>
      <c r="R1103">
        <v>119500</v>
      </c>
    </row>
    <row r="1104" spans="1:18">
      <c r="A1104">
        <v>7000</v>
      </c>
      <c r="B1104" t="s">
        <v>89</v>
      </c>
      <c r="C1104" t="s">
        <v>91</v>
      </c>
      <c r="D1104" t="s">
        <v>92</v>
      </c>
      <c r="E1104" t="s">
        <v>93</v>
      </c>
      <c r="F1104">
        <v>5</v>
      </c>
      <c r="G1104">
        <v>7</v>
      </c>
      <c r="H1104">
        <v>1960</v>
      </c>
      <c r="I1104">
        <v>2002</v>
      </c>
      <c r="J1104" t="s">
        <v>98</v>
      </c>
      <c r="K1104" t="s">
        <v>98</v>
      </c>
      <c r="L1104">
        <v>1010</v>
      </c>
      <c r="M1104" t="s">
        <v>126</v>
      </c>
      <c r="N1104" t="s">
        <v>98</v>
      </c>
      <c r="O1104">
        <v>254</v>
      </c>
      <c r="P1104" t="s">
        <v>104</v>
      </c>
      <c r="Q1104" t="s">
        <v>178</v>
      </c>
      <c r="R1104">
        <v>135000</v>
      </c>
    </row>
    <row r="1105" spans="1:18">
      <c r="A1105">
        <v>8910</v>
      </c>
      <c r="B1105" t="s">
        <v>89</v>
      </c>
      <c r="C1105" t="s">
        <v>91</v>
      </c>
      <c r="D1105" t="s">
        <v>92</v>
      </c>
      <c r="E1105" t="s">
        <v>93</v>
      </c>
      <c r="F1105">
        <v>6</v>
      </c>
      <c r="G1105">
        <v>6</v>
      </c>
      <c r="H1105">
        <v>1959</v>
      </c>
      <c r="I1105">
        <v>1959</v>
      </c>
      <c r="J1105" t="s">
        <v>98</v>
      </c>
      <c r="K1105" t="s">
        <v>98</v>
      </c>
      <c r="L1105">
        <v>655</v>
      </c>
      <c r="M1105" t="s">
        <v>126</v>
      </c>
      <c r="N1105" t="s">
        <v>98</v>
      </c>
      <c r="O1105">
        <v>539</v>
      </c>
      <c r="P1105" t="s">
        <v>104</v>
      </c>
      <c r="Q1105" t="s">
        <v>111</v>
      </c>
      <c r="R1105">
        <v>159500</v>
      </c>
    </row>
    <row r="1106" spans="1:18">
      <c r="A1106">
        <v>2016</v>
      </c>
      <c r="B1106" t="s">
        <v>141</v>
      </c>
      <c r="C1106" t="s">
        <v>91</v>
      </c>
      <c r="D1106" t="s">
        <v>129</v>
      </c>
      <c r="E1106" t="s">
        <v>122</v>
      </c>
      <c r="F1106">
        <v>5</v>
      </c>
      <c r="G1106">
        <v>5</v>
      </c>
      <c r="H1106">
        <v>1970</v>
      </c>
      <c r="I1106">
        <v>1970</v>
      </c>
      <c r="J1106" t="s">
        <v>98</v>
      </c>
      <c r="K1106" t="s">
        <v>98</v>
      </c>
      <c r="L1106">
        <v>630</v>
      </c>
      <c r="M1106" t="s">
        <v>98</v>
      </c>
      <c r="N1106" t="s">
        <v>98</v>
      </c>
      <c r="O1106">
        <v>440</v>
      </c>
      <c r="P1106" t="s">
        <v>104</v>
      </c>
      <c r="Q1106" t="s">
        <v>111</v>
      </c>
      <c r="R1106">
        <v>106000</v>
      </c>
    </row>
    <row r="1107" spans="1:18">
      <c r="A1107">
        <v>12256</v>
      </c>
      <c r="B1107" t="s">
        <v>162</v>
      </c>
      <c r="C1107" t="s">
        <v>91</v>
      </c>
      <c r="D1107" t="s">
        <v>92</v>
      </c>
      <c r="E1107" t="s">
        <v>122</v>
      </c>
      <c r="F1107">
        <v>8</v>
      </c>
      <c r="G1107">
        <v>5</v>
      </c>
      <c r="H1107">
        <v>1994</v>
      </c>
      <c r="I1107">
        <v>1995</v>
      </c>
      <c r="J1107" t="s">
        <v>126</v>
      </c>
      <c r="K1107" t="s">
        <v>98</v>
      </c>
      <c r="L1107">
        <v>1463</v>
      </c>
      <c r="M1107" t="s">
        <v>126</v>
      </c>
      <c r="N1107" t="s">
        <v>119</v>
      </c>
      <c r="O1107">
        <v>712</v>
      </c>
      <c r="P1107" t="s">
        <v>104</v>
      </c>
      <c r="Q1107" t="s">
        <v>111</v>
      </c>
      <c r="R1107">
        <v>325000</v>
      </c>
    </row>
    <row r="1108" spans="1:18">
      <c r="A1108">
        <v>10357</v>
      </c>
      <c r="B1108" t="s">
        <v>165</v>
      </c>
      <c r="C1108" t="s">
        <v>90</v>
      </c>
      <c r="D1108" t="s">
        <v>92</v>
      </c>
      <c r="E1108" t="s">
        <v>93</v>
      </c>
      <c r="F1108">
        <v>7</v>
      </c>
      <c r="G1108">
        <v>5</v>
      </c>
      <c r="H1108">
        <v>1990</v>
      </c>
      <c r="I1108">
        <v>1991</v>
      </c>
      <c r="J1108" t="s">
        <v>119</v>
      </c>
      <c r="K1108" t="s">
        <v>98</v>
      </c>
      <c r="L1108">
        <v>910</v>
      </c>
      <c r="M1108" t="s">
        <v>119</v>
      </c>
      <c r="N1108" t="s">
        <v>119</v>
      </c>
      <c r="O1108">
        <v>719</v>
      </c>
      <c r="P1108" t="s">
        <v>104</v>
      </c>
      <c r="Q1108" t="s">
        <v>111</v>
      </c>
      <c r="R1108">
        <v>179900</v>
      </c>
    </row>
    <row r="1109" spans="1:18">
      <c r="A1109">
        <v>23257</v>
      </c>
      <c r="B1109" t="s">
        <v>121</v>
      </c>
      <c r="C1109" t="s">
        <v>91</v>
      </c>
      <c r="D1109" t="s">
        <v>92</v>
      </c>
      <c r="E1109" t="s">
        <v>122</v>
      </c>
      <c r="F1109">
        <v>7</v>
      </c>
      <c r="G1109">
        <v>5</v>
      </c>
      <c r="H1109">
        <v>2006</v>
      </c>
      <c r="I1109">
        <v>2006</v>
      </c>
      <c r="J1109" t="s">
        <v>126</v>
      </c>
      <c r="K1109" t="s">
        <v>119</v>
      </c>
      <c r="L1109">
        <v>868</v>
      </c>
      <c r="M1109" t="s">
        <v>126</v>
      </c>
      <c r="N1109" t="s">
        <v>119</v>
      </c>
      <c r="O1109">
        <v>422</v>
      </c>
      <c r="P1109" t="s">
        <v>104</v>
      </c>
      <c r="Q1109" t="s">
        <v>150</v>
      </c>
      <c r="R1109">
        <v>274725</v>
      </c>
    </row>
    <row r="1110" spans="1:18">
      <c r="A1110">
        <v>8063</v>
      </c>
      <c r="B1110" t="s">
        <v>121</v>
      </c>
      <c r="C1110" t="s">
        <v>91</v>
      </c>
      <c r="D1110" t="s">
        <v>92</v>
      </c>
      <c r="E1110" t="s">
        <v>122</v>
      </c>
      <c r="F1110">
        <v>6</v>
      </c>
      <c r="G1110">
        <v>5</v>
      </c>
      <c r="H1110">
        <v>2000</v>
      </c>
      <c r="I1110">
        <v>2000</v>
      </c>
      <c r="J1110" t="s">
        <v>119</v>
      </c>
      <c r="K1110" t="s">
        <v>98</v>
      </c>
      <c r="L1110">
        <v>924</v>
      </c>
      <c r="M1110" t="s">
        <v>126</v>
      </c>
      <c r="N1110" t="s">
        <v>98</v>
      </c>
      <c r="O1110">
        <v>463</v>
      </c>
      <c r="P1110" t="s">
        <v>104</v>
      </c>
      <c r="Q1110" t="s">
        <v>172</v>
      </c>
      <c r="R1110">
        <v>181000</v>
      </c>
    </row>
    <row r="1111" spans="1:18">
      <c r="A1111">
        <v>11362</v>
      </c>
      <c r="B1111" t="s">
        <v>147</v>
      </c>
      <c r="C1111" t="s">
        <v>91</v>
      </c>
      <c r="D1111" t="s">
        <v>92</v>
      </c>
      <c r="E1111" t="s">
        <v>93</v>
      </c>
      <c r="F1111">
        <v>8</v>
      </c>
      <c r="G1111">
        <v>5</v>
      </c>
      <c r="H1111">
        <v>2004</v>
      </c>
      <c r="I1111">
        <v>2005</v>
      </c>
      <c r="J1111" t="s">
        <v>126</v>
      </c>
      <c r="K1111" t="s">
        <v>98</v>
      </c>
      <c r="L1111">
        <v>1836</v>
      </c>
      <c r="M1111" t="s">
        <v>126</v>
      </c>
      <c r="N1111" t="s">
        <v>119</v>
      </c>
      <c r="O1111">
        <v>862</v>
      </c>
      <c r="P1111" t="s">
        <v>104</v>
      </c>
      <c r="Q1111" t="s">
        <v>111</v>
      </c>
      <c r="R1111">
        <v>280000</v>
      </c>
    </row>
    <row r="1112" spans="1:18">
      <c r="A1112">
        <v>8000</v>
      </c>
      <c r="B1112" t="s">
        <v>121</v>
      </c>
      <c r="C1112" t="s">
        <v>91</v>
      </c>
      <c r="D1112" t="s">
        <v>92</v>
      </c>
      <c r="E1112" t="s">
        <v>122</v>
      </c>
      <c r="F1112">
        <v>6</v>
      </c>
      <c r="G1112">
        <v>5</v>
      </c>
      <c r="H1112">
        <v>1995</v>
      </c>
      <c r="I1112">
        <v>1996</v>
      </c>
      <c r="J1112" t="s">
        <v>119</v>
      </c>
      <c r="K1112" t="s">
        <v>98</v>
      </c>
      <c r="L1112">
        <v>773</v>
      </c>
      <c r="M1112" t="s">
        <v>119</v>
      </c>
      <c r="N1112" t="s">
        <v>98</v>
      </c>
      <c r="O1112">
        <v>431</v>
      </c>
      <c r="P1112" t="s">
        <v>104</v>
      </c>
      <c r="Q1112" t="s">
        <v>111</v>
      </c>
      <c r="R1112">
        <v>188000</v>
      </c>
    </row>
    <row r="1113" spans="1:18">
      <c r="A1113">
        <v>10480</v>
      </c>
      <c r="B1113" t="s">
        <v>175</v>
      </c>
      <c r="C1113" t="s">
        <v>91</v>
      </c>
      <c r="D1113" t="s">
        <v>92</v>
      </c>
      <c r="E1113" t="s">
        <v>122</v>
      </c>
      <c r="F1113">
        <v>7</v>
      </c>
      <c r="G1113">
        <v>6</v>
      </c>
      <c r="H1113">
        <v>1976</v>
      </c>
      <c r="I1113">
        <v>1976</v>
      </c>
      <c r="J1113" t="s">
        <v>98</v>
      </c>
      <c r="K1113" t="s">
        <v>98</v>
      </c>
      <c r="L1113">
        <v>803</v>
      </c>
      <c r="M1113" t="s">
        <v>98</v>
      </c>
      <c r="N1113" t="s">
        <v>98</v>
      </c>
      <c r="O1113">
        <v>483</v>
      </c>
      <c r="P1113" t="s">
        <v>104</v>
      </c>
      <c r="Q1113" t="s">
        <v>111</v>
      </c>
      <c r="R1113">
        <v>205000</v>
      </c>
    </row>
    <row r="1114" spans="1:18">
      <c r="A1114">
        <v>7100</v>
      </c>
      <c r="B1114" t="s">
        <v>89</v>
      </c>
      <c r="C1114" t="s">
        <v>91</v>
      </c>
      <c r="D1114" t="s">
        <v>92</v>
      </c>
      <c r="E1114" t="s">
        <v>93</v>
      </c>
      <c r="F1114">
        <v>5</v>
      </c>
      <c r="G1114">
        <v>7</v>
      </c>
      <c r="H1114">
        <v>1957</v>
      </c>
      <c r="I1114">
        <v>1957</v>
      </c>
      <c r="J1114" t="s">
        <v>98</v>
      </c>
      <c r="K1114" t="s">
        <v>98</v>
      </c>
      <c r="L1114">
        <v>816</v>
      </c>
      <c r="M1114" t="s">
        <v>98</v>
      </c>
      <c r="N1114" t="s">
        <v>98</v>
      </c>
      <c r="O1114">
        <v>308</v>
      </c>
      <c r="P1114" t="s">
        <v>104</v>
      </c>
      <c r="Q1114" t="s">
        <v>111</v>
      </c>
      <c r="R1114">
        <v>129900</v>
      </c>
    </row>
    <row r="1115" spans="1:18">
      <c r="A1115">
        <v>8923</v>
      </c>
      <c r="B1115" t="s">
        <v>89</v>
      </c>
      <c r="C1115" t="s">
        <v>91</v>
      </c>
      <c r="D1115" t="s">
        <v>92</v>
      </c>
      <c r="E1115" t="s">
        <v>93</v>
      </c>
      <c r="F1115">
        <v>5</v>
      </c>
      <c r="G1115">
        <v>7</v>
      </c>
      <c r="H1115">
        <v>1953</v>
      </c>
      <c r="I1115">
        <v>2006</v>
      </c>
      <c r="J1115" t="s">
        <v>98</v>
      </c>
      <c r="K1115" t="s">
        <v>98</v>
      </c>
      <c r="L1115">
        <v>1008</v>
      </c>
      <c r="M1115" t="s">
        <v>119</v>
      </c>
      <c r="N1115" t="s">
        <v>119</v>
      </c>
      <c r="O1115">
        <v>240</v>
      </c>
      <c r="P1115" t="s">
        <v>104</v>
      </c>
      <c r="Q1115" t="s">
        <v>111</v>
      </c>
      <c r="R1115">
        <v>134500</v>
      </c>
    </row>
    <row r="1116" spans="1:18">
      <c r="A1116">
        <v>5400</v>
      </c>
      <c r="B1116" t="s">
        <v>188</v>
      </c>
      <c r="C1116" t="s">
        <v>91</v>
      </c>
      <c r="D1116" t="s">
        <v>92</v>
      </c>
      <c r="E1116" t="s">
        <v>93</v>
      </c>
      <c r="F1116">
        <v>5</v>
      </c>
      <c r="G1116">
        <v>7</v>
      </c>
      <c r="H1116">
        <v>1954</v>
      </c>
      <c r="I1116">
        <v>2000</v>
      </c>
      <c r="J1116" t="s">
        <v>98</v>
      </c>
      <c r="K1116" t="s">
        <v>98</v>
      </c>
      <c r="L1116">
        <v>833</v>
      </c>
      <c r="M1116" t="s">
        <v>126</v>
      </c>
      <c r="N1116" t="s">
        <v>119</v>
      </c>
      <c r="O1116">
        <v>326</v>
      </c>
      <c r="P1116" t="s">
        <v>104</v>
      </c>
      <c r="Q1116" t="s">
        <v>111</v>
      </c>
      <c r="R1116">
        <v>117000</v>
      </c>
    </row>
    <row r="1117" spans="1:18">
      <c r="A1117">
        <v>12085</v>
      </c>
      <c r="B1117" t="s">
        <v>147</v>
      </c>
      <c r="C1117" t="s">
        <v>91</v>
      </c>
      <c r="D1117" t="s">
        <v>92</v>
      </c>
      <c r="E1117" t="s">
        <v>93</v>
      </c>
      <c r="F1117">
        <v>8</v>
      </c>
      <c r="G1117">
        <v>5</v>
      </c>
      <c r="H1117">
        <v>2007</v>
      </c>
      <c r="I1117">
        <v>2007</v>
      </c>
      <c r="J1117" t="s">
        <v>126</v>
      </c>
      <c r="K1117" t="s">
        <v>98</v>
      </c>
      <c r="L1117">
        <v>1734</v>
      </c>
      <c r="M1117" t="s">
        <v>126</v>
      </c>
      <c r="N1117" t="s">
        <v>126</v>
      </c>
      <c r="O1117">
        <v>928</v>
      </c>
      <c r="P1117" t="s">
        <v>104</v>
      </c>
      <c r="Q1117" t="s">
        <v>150</v>
      </c>
      <c r="R1117">
        <v>318000</v>
      </c>
    </row>
    <row r="1118" spans="1:18">
      <c r="A1118">
        <v>7750</v>
      </c>
      <c r="B1118" t="s">
        <v>121</v>
      </c>
      <c r="C1118" t="s">
        <v>91</v>
      </c>
      <c r="D1118" t="s">
        <v>92</v>
      </c>
      <c r="E1118" t="s">
        <v>158</v>
      </c>
      <c r="F1118">
        <v>8</v>
      </c>
      <c r="G1118">
        <v>5</v>
      </c>
      <c r="H1118">
        <v>2002</v>
      </c>
      <c r="I1118">
        <v>2002</v>
      </c>
      <c r="J1118" t="s">
        <v>119</v>
      </c>
      <c r="K1118" t="s">
        <v>98</v>
      </c>
      <c r="L1118">
        <v>408</v>
      </c>
      <c r="M1118" t="s">
        <v>126</v>
      </c>
      <c r="N1118" t="s">
        <v>119</v>
      </c>
      <c r="O1118">
        <v>527</v>
      </c>
      <c r="P1118" t="s">
        <v>104</v>
      </c>
      <c r="Q1118" t="s">
        <v>111</v>
      </c>
      <c r="R1118">
        <v>184100</v>
      </c>
    </row>
    <row r="1119" spans="1:18">
      <c r="A1119">
        <v>9764</v>
      </c>
      <c r="B1119" t="s">
        <v>169</v>
      </c>
      <c r="C1119" t="s">
        <v>90</v>
      </c>
      <c r="D1119" t="s">
        <v>92</v>
      </c>
      <c r="E1119" t="s">
        <v>93</v>
      </c>
      <c r="F1119">
        <v>5</v>
      </c>
      <c r="G1119">
        <v>7</v>
      </c>
      <c r="H1119">
        <v>1967</v>
      </c>
      <c r="I1119">
        <v>2003</v>
      </c>
      <c r="J1119" t="s">
        <v>98</v>
      </c>
      <c r="K1119" t="s">
        <v>98</v>
      </c>
      <c r="L1119">
        <v>894</v>
      </c>
      <c r="M1119" t="s">
        <v>126</v>
      </c>
      <c r="N1119" t="s">
        <v>119</v>
      </c>
      <c r="O1119">
        <v>450</v>
      </c>
      <c r="P1119" t="s">
        <v>104</v>
      </c>
      <c r="Q1119" t="s">
        <v>111</v>
      </c>
      <c r="R1119">
        <v>130000</v>
      </c>
    </row>
    <row r="1120" spans="1:18">
      <c r="A1120">
        <v>13825</v>
      </c>
      <c r="B1120" t="s">
        <v>169</v>
      </c>
      <c r="C1120" t="s">
        <v>91</v>
      </c>
      <c r="D1120" t="s">
        <v>92</v>
      </c>
      <c r="E1120" t="s">
        <v>158</v>
      </c>
      <c r="F1120">
        <v>5</v>
      </c>
      <c r="G1120">
        <v>6</v>
      </c>
      <c r="H1120">
        <v>1958</v>
      </c>
      <c r="I1120">
        <v>1987</v>
      </c>
      <c r="J1120" t="s">
        <v>98</v>
      </c>
      <c r="K1120" t="s">
        <v>98</v>
      </c>
      <c r="L1120">
        <v>533</v>
      </c>
      <c r="M1120" t="s">
        <v>98</v>
      </c>
      <c r="N1120" t="s">
        <v>98</v>
      </c>
      <c r="O1120">
        <v>300</v>
      </c>
      <c r="P1120" t="s">
        <v>104</v>
      </c>
      <c r="Q1120" t="s">
        <v>111</v>
      </c>
      <c r="R1120">
        <v>140000</v>
      </c>
    </row>
    <row r="1121" spans="1:18">
      <c r="A1121">
        <v>7560</v>
      </c>
      <c r="B1121" t="s">
        <v>89</v>
      </c>
      <c r="C1121" t="s">
        <v>91</v>
      </c>
      <c r="D1121" t="s">
        <v>92</v>
      </c>
      <c r="E1121" t="s">
        <v>93</v>
      </c>
      <c r="F1121">
        <v>5</v>
      </c>
      <c r="G1121">
        <v>5</v>
      </c>
      <c r="H1121">
        <v>1959</v>
      </c>
      <c r="I1121">
        <v>1959</v>
      </c>
      <c r="J1121" t="s">
        <v>98</v>
      </c>
      <c r="K1121" t="s">
        <v>98</v>
      </c>
      <c r="L1121">
        <v>1040</v>
      </c>
      <c r="M1121" t="s">
        <v>98</v>
      </c>
      <c r="N1121" t="s">
        <v>98</v>
      </c>
      <c r="O1121">
        <v>286</v>
      </c>
      <c r="P1121" t="s">
        <v>104</v>
      </c>
      <c r="Q1121" t="s">
        <v>111</v>
      </c>
      <c r="R1121">
        <v>133700</v>
      </c>
    </row>
    <row r="1122" spans="1:18">
      <c r="A1122">
        <v>8263</v>
      </c>
      <c r="B1122" t="s">
        <v>214</v>
      </c>
      <c r="C1122" t="s">
        <v>91</v>
      </c>
      <c r="D1122" t="s">
        <v>92</v>
      </c>
      <c r="E1122" t="s">
        <v>93</v>
      </c>
      <c r="F1122">
        <v>6</v>
      </c>
      <c r="G1122">
        <v>5</v>
      </c>
      <c r="H1122">
        <v>1920</v>
      </c>
      <c r="I1122">
        <v>1950</v>
      </c>
      <c r="J1122" t="s">
        <v>98</v>
      </c>
      <c r="K1122" t="s">
        <v>98</v>
      </c>
      <c r="L1122">
        <v>1012</v>
      </c>
      <c r="M1122" t="s">
        <v>98</v>
      </c>
      <c r="N1122" t="s">
        <v>98</v>
      </c>
      <c r="O1122">
        <v>308</v>
      </c>
      <c r="P1122" t="s">
        <v>104</v>
      </c>
      <c r="Q1122" t="s">
        <v>111</v>
      </c>
      <c r="R1122">
        <v>118400</v>
      </c>
    </row>
    <row r="1123" spans="1:18">
      <c r="A1123">
        <v>10084</v>
      </c>
      <c r="B1123" t="s">
        <v>209</v>
      </c>
      <c r="C1123" t="s">
        <v>91</v>
      </c>
      <c r="D1123" t="s">
        <v>92</v>
      </c>
      <c r="E1123" t="s">
        <v>93</v>
      </c>
      <c r="F1123">
        <v>7</v>
      </c>
      <c r="G1123">
        <v>5</v>
      </c>
      <c r="H1123">
        <v>2005</v>
      </c>
      <c r="I1123">
        <v>2006</v>
      </c>
      <c r="J1123" t="s">
        <v>119</v>
      </c>
      <c r="K1123" t="s">
        <v>98</v>
      </c>
      <c r="L1123">
        <v>1552</v>
      </c>
      <c r="M1123" t="s">
        <v>126</v>
      </c>
      <c r="N1123" t="s">
        <v>119</v>
      </c>
      <c r="O1123">
        <v>782</v>
      </c>
      <c r="P1123" t="s">
        <v>104</v>
      </c>
      <c r="Q1123" t="s">
        <v>150</v>
      </c>
      <c r="R1123">
        <v>212900</v>
      </c>
    </row>
    <row r="1124" spans="1:18">
      <c r="A1124">
        <v>8926</v>
      </c>
      <c r="B1124" t="s">
        <v>206</v>
      </c>
      <c r="C1124" t="s">
        <v>91</v>
      </c>
      <c r="D1124" t="s">
        <v>92</v>
      </c>
      <c r="E1124" t="s">
        <v>93</v>
      </c>
      <c r="F1124">
        <v>4</v>
      </c>
      <c r="G1124">
        <v>3</v>
      </c>
      <c r="H1124">
        <v>1956</v>
      </c>
      <c r="I1124">
        <v>1956</v>
      </c>
      <c r="J1124" t="s">
        <v>98</v>
      </c>
      <c r="K1124" t="s">
        <v>98</v>
      </c>
      <c r="L1124">
        <v>672</v>
      </c>
      <c r="M1124" t="s">
        <v>126</v>
      </c>
      <c r="N1124" t="s">
        <v>98</v>
      </c>
      <c r="O1124">
        <v>288</v>
      </c>
      <c r="P1124" t="s">
        <v>104</v>
      </c>
      <c r="Q1124" t="s">
        <v>172</v>
      </c>
      <c r="R1124">
        <v>112000</v>
      </c>
    </row>
    <row r="1125" spans="1:18">
      <c r="A1125">
        <v>9405</v>
      </c>
      <c r="B1125" t="s">
        <v>206</v>
      </c>
      <c r="C1125" t="s">
        <v>91</v>
      </c>
      <c r="D1125" t="s">
        <v>92</v>
      </c>
      <c r="E1125" t="s">
        <v>93</v>
      </c>
      <c r="F1125">
        <v>5</v>
      </c>
      <c r="G1125">
        <v>9</v>
      </c>
      <c r="H1125">
        <v>1947</v>
      </c>
      <c r="I1125">
        <v>2008</v>
      </c>
      <c r="J1125" t="s">
        <v>98</v>
      </c>
      <c r="K1125" t="s">
        <v>98</v>
      </c>
      <c r="L1125">
        <v>698</v>
      </c>
      <c r="M1125" t="s">
        <v>126</v>
      </c>
      <c r="N1125" t="s">
        <v>98</v>
      </c>
      <c r="O1125">
        <v>0</v>
      </c>
      <c r="P1125" t="s">
        <v>104</v>
      </c>
      <c r="Q1125" t="s">
        <v>111</v>
      </c>
      <c r="R1125">
        <v>118000</v>
      </c>
    </row>
    <row r="1126" spans="1:18">
      <c r="A1126">
        <v>9125</v>
      </c>
      <c r="B1126" t="s">
        <v>121</v>
      </c>
      <c r="C1126" t="s">
        <v>91</v>
      </c>
      <c r="D1126" t="s">
        <v>92</v>
      </c>
      <c r="E1126" t="s">
        <v>158</v>
      </c>
      <c r="F1126">
        <v>7</v>
      </c>
      <c r="G1126">
        <v>5</v>
      </c>
      <c r="H1126">
        <v>1992</v>
      </c>
      <c r="I1126">
        <v>1992</v>
      </c>
      <c r="J1126" t="s">
        <v>119</v>
      </c>
      <c r="K1126" t="s">
        <v>98</v>
      </c>
      <c r="L1126">
        <v>384</v>
      </c>
      <c r="M1126" t="s">
        <v>119</v>
      </c>
      <c r="N1126" t="s">
        <v>119</v>
      </c>
      <c r="O1126">
        <v>392</v>
      </c>
      <c r="P1126" t="s">
        <v>104</v>
      </c>
      <c r="Q1126" t="s">
        <v>111</v>
      </c>
      <c r="R1126">
        <v>163900</v>
      </c>
    </row>
    <row r="1127" spans="1:18">
      <c r="A1127">
        <v>10434</v>
      </c>
      <c r="B1127" t="s">
        <v>89</v>
      </c>
      <c r="C1127" t="s">
        <v>91</v>
      </c>
      <c r="D1127" t="s">
        <v>92</v>
      </c>
      <c r="E1127" t="s">
        <v>93</v>
      </c>
      <c r="F1127">
        <v>4</v>
      </c>
      <c r="G1127">
        <v>5</v>
      </c>
      <c r="H1127">
        <v>1955</v>
      </c>
      <c r="I1127">
        <v>1955</v>
      </c>
      <c r="J1127" t="s">
        <v>98</v>
      </c>
      <c r="K1127" t="s">
        <v>98</v>
      </c>
      <c r="L1127">
        <v>1005</v>
      </c>
      <c r="M1127" t="s">
        <v>98</v>
      </c>
      <c r="N1127" t="s">
        <v>139</v>
      </c>
      <c r="O1127">
        <v>672</v>
      </c>
      <c r="P1127" t="s">
        <v>104</v>
      </c>
      <c r="Q1127" t="s">
        <v>111</v>
      </c>
      <c r="R1127">
        <v>115000</v>
      </c>
    </row>
    <row r="1128" spans="1:18">
      <c r="A1128">
        <v>3684</v>
      </c>
      <c r="B1128" t="s">
        <v>156</v>
      </c>
      <c r="C1128" t="s">
        <v>91</v>
      </c>
      <c r="D1128" t="s">
        <v>129</v>
      </c>
      <c r="E1128" t="s">
        <v>93</v>
      </c>
      <c r="F1128">
        <v>7</v>
      </c>
      <c r="G1128">
        <v>5</v>
      </c>
      <c r="H1128">
        <v>2007</v>
      </c>
      <c r="I1128">
        <v>2007</v>
      </c>
      <c r="J1128" t="s">
        <v>119</v>
      </c>
      <c r="K1128" t="s">
        <v>98</v>
      </c>
      <c r="L1128">
        <v>1373</v>
      </c>
      <c r="M1128" t="s">
        <v>126</v>
      </c>
      <c r="N1128" t="s">
        <v>119</v>
      </c>
      <c r="O1128">
        <v>660</v>
      </c>
      <c r="P1128" t="s">
        <v>104</v>
      </c>
      <c r="Q1128" t="s">
        <v>111</v>
      </c>
      <c r="R1128">
        <v>174000</v>
      </c>
    </row>
    <row r="1129" spans="1:18">
      <c r="A1129">
        <v>14572</v>
      </c>
      <c r="B1129" t="s">
        <v>121</v>
      </c>
      <c r="C1129" t="s">
        <v>91</v>
      </c>
      <c r="D1129" t="s">
        <v>92</v>
      </c>
      <c r="E1129" t="s">
        <v>93</v>
      </c>
      <c r="F1129">
        <v>7</v>
      </c>
      <c r="G1129">
        <v>5</v>
      </c>
      <c r="H1129">
        <v>2004</v>
      </c>
      <c r="I1129">
        <v>2004</v>
      </c>
      <c r="J1129" t="s">
        <v>119</v>
      </c>
      <c r="K1129" t="s">
        <v>98</v>
      </c>
      <c r="L1129">
        <v>1530</v>
      </c>
      <c r="M1129" t="s">
        <v>126</v>
      </c>
      <c r="N1129" t="s">
        <v>119</v>
      </c>
      <c r="O1129">
        <v>630</v>
      </c>
      <c r="P1129" t="s">
        <v>104</v>
      </c>
      <c r="Q1129" t="s">
        <v>178</v>
      </c>
      <c r="R1129">
        <v>259000</v>
      </c>
    </row>
    <row r="1130" spans="1:18">
      <c r="A1130">
        <v>11796</v>
      </c>
      <c r="B1130" t="s">
        <v>121</v>
      </c>
      <c r="C1130" t="s">
        <v>91</v>
      </c>
      <c r="D1130" t="s">
        <v>92</v>
      </c>
      <c r="E1130" t="s">
        <v>122</v>
      </c>
      <c r="F1130">
        <v>7</v>
      </c>
      <c r="G1130">
        <v>5</v>
      </c>
      <c r="H1130">
        <v>2004</v>
      </c>
      <c r="I1130">
        <v>2005</v>
      </c>
      <c r="J1130" t="s">
        <v>119</v>
      </c>
      <c r="K1130" t="s">
        <v>98</v>
      </c>
      <c r="L1130">
        <v>847</v>
      </c>
      <c r="M1130" t="s">
        <v>126</v>
      </c>
      <c r="N1130" t="s">
        <v>119</v>
      </c>
      <c r="O1130">
        <v>434</v>
      </c>
      <c r="P1130" t="s">
        <v>104</v>
      </c>
      <c r="Q1130" t="s">
        <v>111</v>
      </c>
      <c r="R1130">
        <v>215000</v>
      </c>
    </row>
    <row r="1131" spans="1:18">
      <c r="A1131">
        <v>7200</v>
      </c>
      <c r="B1131" t="s">
        <v>188</v>
      </c>
      <c r="C1131" t="s">
        <v>91</v>
      </c>
      <c r="D1131" t="s">
        <v>179</v>
      </c>
      <c r="E1131" t="s">
        <v>183</v>
      </c>
      <c r="F1131">
        <v>5</v>
      </c>
      <c r="G1131">
        <v>5</v>
      </c>
      <c r="H1131">
        <v>1980</v>
      </c>
      <c r="I1131">
        <v>1980</v>
      </c>
      <c r="J1131" t="s">
        <v>119</v>
      </c>
      <c r="K1131" t="s">
        <v>98</v>
      </c>
      <c r="L1131">
        <v>936</v>
      </c>
      <c r="M1131" t="s">
        <v>98</v>
      </c>
      <c r="N1131" t="s">
        <v>98</v>
      </c>
      <c r="O1131">
        <v>672</v>
      </c>
      <c r="P1131" t="s">
        <v>104</v>
      </c>
      <c r="Q1131" t="s">
        <v>111</v>
      </c>
      <c r="R1131">
        <v>140000</v>
      </c>
    </row>
    <row r="1132" spans="1:18">
      <c r="A1132">
        <v>7804</v>
      </c>
      <c r="B1132" t="s">
        <v>200</v>
      </c>
      <c r="C1132" t="s">
        <v>91</v>
      </c>
      <c r="D1132" t="s">
        <v>92</v>
      </c>
      <c r="E1132" t="s">
        <v>176</v>
      </c>
      <c r="F1132">
        <v>4</v>
      </c>
      <c r="G1132">
        <v>3</v>
      </c>
      <c r="H1132">
        <v>1928</v>
      </c>
      <c r="I1132">
        <v>1950</v>
      </c>
      <c r="J1132" t="s">
        <v>98</v>
      </c>
      <c r="K1132" t="s">
        <v>98</v>
      </c>
      <c r="L1132">
        <v>1122</v>
      </c>
      <c r="M1132" t="s">
        <v>98</v>
      </c>
      <c r="N1132" t="s">
        <v>119</v>
      </c>
      <c r="O1132">
        <v>576</v>
      </c>
      <c r="P1132" t="s">
        <v>104</v>
      </c>
      <c r="Q1132" t="s">
        <v>111</v>
      </c>
      <c r="R1132">
        <v>135000</v>
      </c>
    </row>
    <row r="1133" spans="1:18">
      <c r="A1133">
        <v>10712</v>
      </c>
      <c r="B1133" t="s">
        <v>217</v>
      </c>
      <c r="C1133" t="s">
        <v>91</v>
      </c>
      <c r="D1133" t="s">
        <v>92</v>
      </c>
      <c r="E1133" t="s">
        <v>93</v>
      </c>
      <c r="F1133">
        <v>5</v>
      </c>
      <c r="G1133">
        <v>5</v>
      </c>
      <c r="H1133">
        <v>1991</v>
      </c>
      <c r="I1133">
        <v>1992</v>
      </c>
      <c r="J1133" t="s">
        <v>119</v>
      </c>
      <c r="K1133" t="s">
        <v>98</v>
      </c>
      <c r="L1133">
        <v>974</v>
      </c>
      <c r="M1133" t="s">
        <v>98</v>
      </c>
      <c r="N1133" t="s">
        <v>98</v>
      </c>
      <c r="O1133">
        <v>0</v>
      </c>
      <c r="P1133" t="s">
        <v>104</v>
      </c>
      <c r="Q1133" t="s">
        <v>172</v>
      </c>
      <c r="R1133">
        <v>93500</v>
      </c>
    </row>
    <row r="1134" spans="1:18">
      <c r="A1134">
        <v>9900</v>
      </c>
      <c r="B1134" t="s">
        <v>188</v>
      </c>
      <c r="C1134" t="s">
        <v>91</v>
      </c>
      <c r="D1134" t="s">
        <v>92</v>
      </c>
      <c r="E1134" t="s">
        <v>122</v>
      </c>
      <c r="F1134">
        <v>6</v>
      </c>
      <c r="G1134">
        <v>4</v>
      </c>
      <c r="H1134">
        <v>1880</v>
      </c>
      <c r="I1134">
        <v>1950</v>
      </c>
      <c r="J1134" t="s">
        <v>98</v>
      </c>
      <c r="K1134" t="s">
        <v>98</v>
      </c>
      <c r="L1134">
        <v>1008</v>
      </c>
      <c r="M1134" t="s">
        <v>98</v>
      </c>
      <c r="N1134" t="s">
        <v>139</v>
      </c>
      <c r="O1134">
        <v>205</v>
      </c>
      <c r="P1134" t="s">
        <v>167</v>
      </c>
      <c r="Q1134" t="s">
        <v>111</v>
      </c>
      <c r="R1134">
        <v>117500</v>
      </c>
    </row>
    <row r="1135" spans="1:18">
      <c r="A1135">
        <v>9828</v>
      </c>
      <c r="B1135" t="s">
        <v>165</v>
      </c>
      <c r="C1135" t="s">
        <v>91</v>
      </c>
      <c r="D1135" t="s">
        <v>92</v>
      </c>
      <c r="E1135" t="s">
        <v>122</v>
      </c>
      <c r="F1135">
        <v>8</v>
      </c>
      <c r="G1135">
        <v>5</v>
      </c>
      <c r="H1135">
        <v>1995</v>
      </c>
      <c r="I1135">
        <v>1995</v>
      </c>
      <c r="J1135" t="s">
        <v>119</v>
      </c>
      <c r="K1135" t="s">
        <v>98</v>
      </c>
      <c r="L1135">
        <v>1128</v>
      </c>
      <c r="M1135" t="s">
        <v>126</v>
      </c>
      <c r="N1135" t="s">
        <v>119</v>
      </c>
      <c r="O1135">
        <v>466</v>
      </c>
      <c r="P1135" t="s">
        <v>104</v>
      </c>
      <c r="Q1135" t="s">
        <v>111</v>
      </c>
      <c r="R1135">
        <v>239500</v>
      </c>
    </row>
    <row r="1136" spans="1:18">
      <c r="A1136">
        <v>8773</v>
      </c>
      <c r="B1136" t="s">
        <v>121</v>
      </c>
      <c r="C1136" t="s">
        <v>91</v>
      </c>
      <c r="D1136" t="s">
        <v>92</v>
      </c>
      <c r="E1136" t="s">
        <v>122</v>
      </c>
      <c r="F1136">
        <v>6</v>
      </c>
      <c r="G1136">
        <v>5</v>
      </c>
      <c r="H1136">
        <v>1997</v>
      </c>
      <c r="I1136">
        <v>1997</v>
      </c>
      <c r="J1136" t="s">
        <v>119</v>
      </c>
      <c r="K1136" t="s">
        <v>98</v>
      </c>
      <c r="L1136">
        <v>916</v>
      </c>
      <c r="M1136" t="s">
        <v>119</v>
      </c>
      <c r="N1136" t="s">
        <v>98</v>
      </c>
      <c r="O1136">
        <v>460</v>
      </c>
      <c r="P1136" t="s">
        <v>104</v>
      </c>
      <c r="Q1136" t="s">
        <v>111</v>
      </c>
      <c r="R1136">
        <v>169000</v>
      </c>
    </row>
    <row r="1137" spans="1:18">
      <c r="A1137">
        <v>6180</v>
      </c>
      <c r="B1137" t="s">
        <v>197</v>
      </c>
      <c r="C1137" t="s">
        <v>91</v>
      </c>
      <c r="D1137" t="s">
        <v>92</v>
      </c>
      <c r="E1137" t="s">
        <v>93</v>
      </c>
      <c r="F1137">
        <v>6</v>
      </c>
      <c r="G1137">
        <v>5</v>
      </c>
      <c r="H1137">
        <v>1926</v>
      </c>
      <c r="I1137">
        <v>1950</v>
      </c>
      <c r="J1137" t="s">
        <v>98</v>
      </c>
      <c r="K1137" t="s">
        <v>98</v>
      </c>
      <c r="L1137">
        <v>960</v>
      </c>
      <c r="M1137" t="s">
        <v>98</v>
      </c>
      <c r="N1137" t="s">
        <v>98</v>
      </c>
      <c r="O1137">
        <v>180</v>
      </c>
      <c r="P1137" t="s">
        <v>104</v>
      </c>
      <c r="Q1137" t="s">
        <v>111</v>
      </c>
      <c r="R1137">
        <v>102000</v>
      </c>
    </row>
    <row r="1138" spans="1:18">
      <c r="A1138">
        <v>9600</v>
      </c>
      <c r="B1138" t="s">
        <v>89</v>
      </c>
      <c r="C1138" t="s">
        <v>91</v>
      </c>
      <c r="D1138" t="s">
        <v>92</v>
      </c>
      <c r="E1138" t="s">
        <v>176</v>
      </c>
      <c r="F1138">
        <v>6</v>
      </c>
      <c r="G1138">
        <v>5</v>
      </c>
      <c r="H1138">
        <v>1950</v>
      </c>
      <c r="I1138">
        <v>1950</v>
      </c>
      <c r="J1138" t="s">
        <v>98</v>
      </c>
      <c r="K1138" t="s">
        <v>98</v>
      </c>
      <c r="L1138">
        <v>1032</v>
      </c>
      <c r="M1138" t="s">
        <v>98</v>
      </c>
      <c r="N1138" t="s">
        <v>98</v>
      </c>
      <c r="O1138">
        <v>288</v>
      </c>
      <c r="P1138" t="s">
        <v>104</v>
      </c>
      <c r="Q1138" t="s">
        <v>172</v>
      </c>
      <c r="R1138">
        <v>119000</v>
      </c>
    </row>
    <row r="1139" spans="1:18">
      <c r="A1139">
        <v>6342</v>
      </c>
      <c r="B1139" t="s">
        <v>169</v>
      </c>
      <c r="C1139" t="s">
        <v>90</v>
      </c>
      <c r="D1139" t="s">
        <v>92</v>
      </c>
      <c r="E1139" t="s">
        <v>176</v>
      </c>
      <c r="F1139">
        <v>5</v>
      </c>
      <c r="G1139">
        <v>8</v>
      </c>
      <c r="H1139">
        <v>1875</v>
      </c>
      <c r="I1139">
        <v>1996</v>
      </c>
      <c r="J1139" t="s">
        <v>98</v>
      </c>
      <c r="K1139" t="s">
        <v>98</v>
      </c>
      <c r="L1139">
        <v>780</v>
      </c>
      <c r="M1139" t="s">
        <v>119</v>
      </c>
      <c r="N1139" t="s">
        <v>98</v>
      </c>
      <c r="O1139">
        <v>0</v>
      </c>
      <c r="P1139" t="s">
        <v>167</v>
      </c>
      <c r="Q1139" t="s">
        <v>111</v>
      </c>
      <c r="R1139">
        <v>94000</v>
      </c>
    </row>
    <row r="1140" spans="1:18">
      <c r="A1140">
        <v>9819</v>
      </c>
      <c r="B1140" t="s">
        <v>217</v>
      </c>
      <c r="C1140" t="s">
        <v>91</v>
      </c>
      <c r="D1140" t="s">
        <v>92</v>
      </c>
      <c r="E1140" t="s">
        <v>93</v>
      </c>
      <c r="F1140">
        <v>6</v>
      </c>
      <c r="G1140">
        <v>5</v>
      </c>
      <c r="H1140">
        <v>1977</v>
      </c>
      <c r="I1140">
        <v>1977</v>
      </c>
      <c r="J1140" t="s">
        <v>98</v>
      </c>
      <c r="K1140" t="s">
        <v>98</v>
      </c>
      <c r="L1140">
        <v>1567</v>
      </c>
      <c r="M1140" t="s">
        <v>98</v>
      </c>
      <c r="N1140" t="s">
        <v>119</v>
      </c>
      <c r="O1140">
        <v>714</v>
      </c>
      <c r="P1140" t="s">
        <v>104</v>
      </c>
      <c r="Q1140" t="s">
        <v>111</v>
      </c>
      <c r="R1140">
        <v>196000</v>
      </c>
    </row>
    <row r="1141" spans="1:18">
      <c r="A1141">
        <v>8731</v>
      </c>
      <c r="B1141" t="s">
        <v>197</v>
      </c>
      <c r="C1141" t="s">
        <v>91</v>
      </c>
      <c r="D1141" t="s">
        <v>92</v>
      </c>
      <c r="E1141" t="s">
        <v>93</v>
      </c>
      <c r="F1141">
        <v>5</v>
      </c>
      <c r="G1141">
        <v>5</v>
      </c>
      <c r="H1141">
        <v>1920</v>
      </c>
      <c r="I1141">
        <v>1950</v>
      </c>
      <c r="J1141" t="s">
        <v>98</v>
      </c>
      <c r="K1141" t="s">
        <v>98</v>
      </c>
      <c r="L1141">
        <v>915</v>
      </c>
      <c r="M1141" t="s">
        <v>98</v>
      </c>
      <c r="N1141" t="s">
        <v>98</v>
      </c>
      <c r="O1141">
        <v>495</v>
      </c>
      <c r="P1141" t="s">
        <v>104</v>
      </c>
      <c r="Q1141" t="s">
        <v>111</v>
      </c>
      <c r="R1141">
        <v>144000</v>
      </c>
    </row>
    <row r="1142" spans="1:18">
      <c r="A1142">
        <v>7350</v>
      </c>
      <c r="B1142" t="s">
        <v>89</v>
      </c>
      <c r="C1142" t="s">
        <v>91</v>
      </c>
      <c r="D1142" t="s">
        <v>92</v>
      </c>
      <c r="E1142" t="s">
        <v>93</v>
      </c>
      <c r="F1142">
        <v>5</v>
      </c>
      <c r="G1142">
        <v>7</v>
      </c>
      <c r="H1142">
        <v>1951</v>
      </c>
      <c r="I1142">
        <v>1951</v>
      </c>
      <c r="J1142" t="s">
        <v>98</v>
      </c>
      <c r="K1142" t="s">
        <v>98</v>
      </c>
      <c r="L1142">
        <v>952</v>
      </c>
      <c r="M1142" t="s">
        <v>98</v>
      </c>
      <c r="N1142" t="s">
        <v>98</v>
      </c>
      <c r="O1142">
        <v>840</v>
      </c>
      <c r="P1142" t="s">
        <v>104</v>
      </c>
      <c r="Q1142" t="s">
        <v>172</v>
      </c>
      <c r="R1142">
        <v>139000</v>
      </c>
    </row>
    <row r="1143" spans="1:18">
      <c r="A1143">
        <v>10304</v>
      </c>
      <c r="B1143" t="s">
        <v>175</v>
      </c>
      <c r="C1143" t="s">
        <v>151</v>
      </c>
      <c r="D1143" t="s">
        <v>92</v>
      </c>
      <c r="E1143" t="s">
        <v>122</v>
      </c>
      <c r="F1143">
        <v>5</v>
      </c>
      <c r="G1143">
        <v>7</v>
      </c>
      <c r="H1143">
        <v>1976</v>
      </c>
      <c r="I1143">
        <v>1976</v>
      </c>
      <c r="J1143" t="s">
        <v>98</v>
      </c>
      <c r="K1143" t="s">
        <v>98</v>
      </c>
      <c r="L1143">
        <v>780</v>
      </c>
      <c r="M1143" t="s">
        <v>126</v>
      </c>
      <c r="N1143" t="s">
        <v>119</v>
      </c>
      <c r="O1143">
        <v>484</v>
      </c>
      <c r="P1143" t="s">
        <v>104</v>
      </c>
      <c r="Q1143" t="s">
        <v>111</v>
      </c>
      <c r="R1143">
        <v>197500</v>
      </c>
    </row>
    <row r="1144" spans="1:18">
      <c r="A1144">
        <v>9965</v>
      </c>
      <c r="B1144" t="s">
        <v>209</v>
      </c>
      <c r="C1144" t="s">
        <v>91</v>
      </c>
      <c r="D1144" t="s">
        <v>92</v>
      </c>
      <c r="E1144" t="s">
        <v>122</v>
      </c>
      <c r="F1144">
        <v>8</v>
      </c>
      <c r="G1144">
        <v>5</v>
      </c>
      <c r="H1144">
        <v>2006</v>
      </c>
      <c r="I1144">
        <v>2007</v>
      </c>
      <c r="J1144" t="s">
        <v>126</v>
      </c>
      <c r="K1144" t="s">
        <v>98</v>
      </c>
      <c r="L1144">
        <v>1466</v>
      </c>
      <c r="M1144" t="s">
        <v>126</v>
      </c>
      <c r="N1144" t="s">
        <v>119</v>
      </c>
      <c r="O1144">
        <v>1052</v>
      </c>
      <c r="P1144" t="s">
        <v>104</v>
      </c>
      <c r="Q1144" t="s">
        <v>150</v>
      </c>
      <c r="R1144">
        <v>424870</v>
      </c>
    </row>
    <row r="1145" spans="1:18">
      <c r="A1145">
        <v>9000</v>
      </c>
      <c r="B1145" t="s">
        <v>169</v>
      </c>
      <c r="C1145" t="s">
        <v>91</v>
      </c>
      <c r="D1145" t="s">
        <v>92</v>
      </c>
      <c r="E1145" t="s">
        <v>93</v>
      </c>
      <c r="F1145">
        <v>5</v>
      </c>
      <c r="G1145">
        <v>3</v>
      </c>
      <c r="H1145">
        <v>1959</v>
      </c>
      <c r="I1145">
        <v>1959</v>
      </c>
      <c r="J1145" t="s">
        <v>98</v>
      </c>
      <c r="K1145" t="s">
        <v>98</v>
      </c>
      <c r="L1145">
        <v>1006</v>
      </c>
      <c r="M1145" t="s">
        <v>98</v>
      </c>
      <c r="N1145" t="s">
        <v>98</v>
      </c>
      <c r="O1145">
        <v>0</v>
      </c>
      <c r="P1145" t="s">
        <v>104</v>
      </c>
      <c r="Q1145" t="s">
        <v>111</v>
      </c>
      <c r="R1145">
        <v>80000</v>
      </c>
    </row>
    <row r="1146" spans="1:18">
      <c r="A1146">
        <v>12180</v>
      </c>
      <c r="B1146" t="s">
        <v>206</v>
      </c>
      <c r="C1146" t="s">
        <v>91</v>
      </c>
      <c r="D1146" t="s">
        <v>186</v>
      </c>
      <c r="E1146" t="s">
        <v>176</v>
      </c>
      <c r="F1146">
        <v>4</v>
      </c>
      <c r="G1146">
        <v>4</v>
      </c>
      <c r="H1146">
        <v>1941</v>
      </c>
      <c r="I1146">
        <v>1950</v>
      </c>
      <c r="J1146" t="s">
        <v>119</v>
      </c>
      <c r="K1146" t="s">
        <v>98</v>
      </c>
      <c r="L1146">
        <v>672</v>
      </c>
      <c r="M1146" t="s">
        <v>139</v>
      </c>
      <c r="N1146" t="s">
        <v>139</v>
      </c>
      <c r="O1146">
        <v>280</v>
      </c>
      <c r="P1146" t="s">
        <v>104</v>
      </c>
      <c r="Q1146" t="s">
        <v>111</v>
      </c>
      <c r="R1146">
        <v>80000</v>
      </c>
    </row>
    <row r="1147" spans="1:18">
      <c r="A1147">
        <v>6240</v>
      </c>
      <c r="B1147" t="s">
        <v>197</v>
      </c>
      <c r="C1147" t="s">
        <v>91</v>
      </c>
      <c r="D1147" t="s">
        <v>92</v>
      </c>
      <c r="E1147" t="s">
        <v>176</v>
      </c>
      <c r="F1147">
        <v>5</v>
      </c>
      <c r="G1147">
        <v>6</v>
      </c>
      <c r="H1147">
        <v>1928</v>
      </c>
      <c r="I1147">
        <v>1950</v>
      </c>
      <c r="J1147" t="s">
        <v>98</v>
      </c>
      <c r="K1147" t="s">
        <v>98</v>
      </c>
      <c r="L1147">
        <v>1042</v>
      </c>
      <c r="M1147" t="s">
        <v>126</v>
      </c>
      <c r="N1147" t="s">
        <v>98</v>
      </c>
      <c r="O1147">
        <v>225</v>
      </c>
      <c r="P1147" t="s">
        <v>104</v>
      </c>
      <c r="Q1147" t="s">
        <v>178</v>
      </c>
      <c r="R1147">
        <v>149000</v>
      </c>
    </row>
    <row r="1148" spans="1:18">
      <c r="A1148">
        <v>11200</v>
      </c>
      <c r="B1148" t="s">
        <v>165</v>
      </c>
      <c r="C1148" t="s">
        <v>91</v>
      </c>
      <c r="D1148" t="s">
        <v>92</v>
      </c>
      <c r="E1148" t="s">
        <v>93</v>
      </c>
      <c r="F1148">
        <v>6</v>
      </c>
      <c r="G1148">
        <v>5</v>
      </c>
      <c r="H1148">
        <v>1985</v>
      </c>
      <c r="I1148">
        <v>1985</v>
      </c>
      <c r="J1148" t="s">
        <v>119</v>
      </c>
      <c r="K1148" t="s">
        <v>98</v>
      </c>
      <c r="L1148">
        <v>1298</v>
      </c>
      <c r="M1148" t="s">
        <v>98</v>
      </c>
      <c r="N1148" t="s">
        <v>119</v>
      </c>
      <c r="O1148">
        <v>403</v>
      </c>
      <c r="P1148" t="s">
        <v>104</v>
      </c>
      <c r="Q1148" t="s">
        <v>111</v>
      </c>
      <c r="R1148">
        <v>180000</v>
      </c>
    </row>
    <row r="1149" spans="1:18">
      <c r="A1149">
        <v>12000</v>
      </c>
      <c r="B1149" t="s">
        <v>212</v>
      </c>
      <c r="C1149" t="s">
        <v>91</v>
      </c>
      <c r="D1149" t="s">
        <v>92</v>
      </c>
      <c r="E1149" t="s">
        <v>122</v>
      </c>
      <c r="F1149">
        <v>7</v>
      </c>
      <c r="G1149">
        <v>7</v>
      </c>
      <c r="H1149">
        <v>1941</v>
      </c>
      <c r="I1149">
        <v>1950</v>
      </c>
      <c r="J1149" t="s">
        <v>98</v>
      </c>
      <c r="K1149" t="s">
        <v>98</v>
      </c>
      <c r="L1149">
        <v>704</v>
      </c>
      <c r="M1149" t="s">
        <v>126</v>
      </c>
      <c r="N1149" t="s">
        <v>139</v>
      </c>
      <c r="O1149">
        <v>234</v>
      </c>
      <c r="P1149" t="s">
        <v>104</v>
      </c>
      <c r="Q1149" t="s">
        <v>111</v>
      </c>
      <c r="R1149">
        <v>174500</v>
      </c>
    </row>
    <row r="1150" spans="1:18">
      <c r="A1150">
        <v>5700</v>
      </c>
      <c r="B1150" t="s">
        <v>188</v>
      </c>
      <c r="C1150" t="s">
        <v>91</v>
      </c>
      <c r="D1150" t="s">
        <v>92</v>
      </c>
      <c r="E1150" t="s">
        <v>176</v>
      </c>
      <c r="F1150">
        <v>7</v>
      </c>
      <c r="G1150">
        <v>7</v>
      </c>
      <c r="H1150">
        <v>1926</v>
      </c>
      <c r="I1150">
        <v>1950</v>
      </c>
      <c r="J1150" t="s">
        <v>98</v>
      </c>
      <c r="K1150" t="s">
        <v>98</v>
      </c>
      <c r="L1150">
        <v>572</v>
      </c>
      <c r="M1150" t="s">
        <v>98</v>
      </c>
      <c r="N1150" t="s">
        <v>98</v>
      </c>
      <c r="O1150">
        <v>288</v>
      </c>
      <c r="P1150" t="s">
        <v>104</v>
      </c>
      <c r="Q1150" t="s">
        <v>111</v>
      </c>
      <c r="R1150">
        <v>116900</v>
      </c>
    </row>
    <row r="1151" spans="1:18">
      <c r="A1151">
        <v>9000</v>
      </c>
      <c r="B1151" t="s">
        <v>188</v>
      </c>
      <c r="C1151" t="s">
        <v>182</v>
      </c>
      <c r="D1151" t="s">
        <v>92</v>
      </c>
      <c r="E1151" t="s">
        <v>122</v>
      </c>
      <c r="F1151">
        <v>7</v>
      </c>
      <c r="G1151">
        <v>9</v>
      </c>
      <c r="H1151">
        <v>1920</v>
      </c>
      <c r="I1151">
        <v>1988</v>
      </c>
      <c r="J1151" t="s">
        <v>98</v>
      </c>
      <c r="K1151" t="s">
        <v>98</v>
      </c>
      <c r="L1151">
        <v>650</v>
      </c>
      <c r="M1151" t="s">
        <v>126</v>
      </c>
      <c r="N1151" t="s">
        <v>98</v>
      </c>
      <c r="O1151">
        <v>324</v>
      </c>
      <c r="P1151" t="s">
        <v>104</v>
      </c>
      <c r="Q1151" t="s">
        <v>111</v>
      </c>
      <c r="R1151">
        <v>143000</v>
      </c>
    </row>
    <row r="1152" spans="1:18">
      <c r="A1152">
        <v>8280</v>
      </c>
      <c r="B1152" t="s">
        <v>89</v>
      </c>
      <c r="C1152" t="s">
        <v>91</v>
      </c>
      <c r="D1152" t="s">
        <v>92</v>
      </c>
      <c r="E1152" t="s">
        <v>93</v>
      </c>
      <c r="F1152">
        <v>6</v>
      </c>
      <c r="G1152">
        <v>5</v>
      </c>
      <c r="H1152">
        <v>1950</v>
      </c>
      <c r="I1152">
        <v>1950</v>
      </c>
      <c r="J1152" t="s">
        <v>98</v>
      </c>
      <c r="K1152" t="s">
        <v>98</v>
      </c>
      <c r="L1152">
        <v>932</v>
      </c>
      <c r="M1152" t="s">
        <v>126</v>
      </c>
      <c r="N1152" t="s">
        <v>119</v>
      </c>
      <c r="O1152">
        <v>306</v>
      </c>
      <c r="P1152" t="s">
        <v>104</v>
      </c>
      <c r="Q1152" t="s">
        <v>111</v>
      </c>
      <c r="R1152">
        <v>124000</v>
      </c>
    </row>
    <row r="1153" spans="1:18">
      <c r="A1153">
        <v>17755</v>
      </c>
      <c r="B1153" t="s">
        <v>206</v>
      </c>
      <c r="C1153" t="s">
        <v>91</v>
      </c>
      <c r="D1153" t="s">
        <v>92</v>
      </c>
      <c r="E1153" t="s">
        <v>93</v>
      </c>
      <c r="F1153">
        <v>5</v>
      </c>
      <c r="G1153">
        <v>4</v>
      </c>
      <c r="H1153">
        <v>1959</v>
      </c>
      <c r="I1153">
        <v>1959</v>
      </c>
      <c r="J1153" t="s">
        <v>98</v>
      </c>
      <c r="K1153" t="s">
        <v>98</v>
      </c>
      <c r="L1153">
        <v>1466</v>
      </c>
      <c r="M1153" t="s">
        <v>98</v>
      </c>
      <c r="N1153" t="s">
        <v>139</v>
      </c>
      <c r="O1153">
        <v>528</v>
      </c>
      <c r="P1153" t="s">
        <v>104</v>
      </c>
      <c r="Q1153" t="s">
        <v>111</v>
      </c>
      <c r="R1153">
        <v>149900</v>
      </c>
    </row>
    <row r="1154" spans="1:18">
      <c r="A1154">
        <v>14115</v>
      </c>
      <c r="B1154" t="s">
        <v>212</v>
      </c>
      <c r="C1154" t="s">
        <v>91</v>
      </c>
      <c r="D1154" t="s">
        <v>92</v>
      </c>
      <c r="E1154" t="s">
        <v>93</v>
      </c>
      <c r="F1154">
        <v>6</v>
      </c>
      <c r="G1154">
        <v>7</v>
      </c>
      <c r="H1154">
        <v>1956</v>
      </c>
      <c r="I1154">
        <v>2004</v>
      </c>
      <c r="J1154" t="s">
        <v>98</v>
      </c>
      <c r="K1154" t="s">
        <v>98</v>
      </c>
      <c r="L1154">
        <v>1073</v>
      </c>
      <c r="M1154" t="s">
        <v>126</v>
      </c>
      <c r="N1154" t="s">
        <v>126</v>
      </c>
      <c r="O1154">
        <v>470</v>
      </c>
      <c r="P1154" t="s">
        <v>104</v>
      </c>
      <c r="Q1154" t="s">
        <v>172</v>
      </c>
      <c r="R1154">
        <v>230000</v>
      </c>
    </row>
    <row r="1155" spans="1:18">
      <c r="A1155">
        <v>5890</v>
      </c>
      <c r="B1155" t="s">
        <v>214</v>
      </c>
      <c r="C1155" t="s">
        <v>91</v>
      </c>
      <c r="D1155" t="s">
        <v>92</v>
      </c>
      <c r="E1155" t="s">
        <v>93</v>
      </c>
      <c r="F1155">
        <v>6</v>
      </c>
      <c r="G1155">
        <v>8</v>
      </c>
      <c r="H1155">
        <v>1930</v>
      </c>
      <c r="I1155">
        <v>2007</v>
      </c>
      <c r="J1155" t="s">
        <v>98</v>
      </c>
      <c r="K1155" t="s">
        <v>98</v>
      </c>
      <c r="L1155">
        <v>816</v>
      </c>
      <c r="M1155" t="s">
        <v>126</v>
      </c>
      <c r="N1155" t="s">
        <v>98</v>
      </c>
      <c r="O1155">
        <v>432</v>
      </c>
      <c r="P1155" t="s">
        <v>104</v>
      </c>
      <c r="Q1155" t="s">
        <v>111</v>
      </c>
      <c r="R1155">
        <v>120500</v>
      </c>
    </row>
    <row r="1156" spans="1:18">
      <c r="A1156">
        <v>13700</v>
      </c>
      <c r="B1156" t="s">
        <v>89</v>
      </c>
      <c r="C1156" t="s">
        <v>91</v>
      </c>
      <c r="D1156" t="s">
        <v>92</v>
      </c>
      <c r="E1156" t="s">
        <v>122</v>
      </c>
      <c r="F1156">
        <v>7</v>
      </c>
      <c r="G1156">
        <v>6</v>
      </c>
      <c r="H1156">
        <v>1965</v>
      </c>
      <c r="I1156">
        <v>1988</v>
      </c>
      <c r="J1156" t="s">
        <v>98</v>
      </c>
      <c r="K1156" t="s">
        <v>98</v>
      </c>
      <c r="L1156">
        <v>864</v>
      </c>
      <c r="M1156" t="s">
        <v>98</v>
      </c>
      <c r="N1156" t="s">
        <v>119</v>
      </c>
      <c r="O1156">
        <v>492</v>
      </c>
      <c r="P1156" t="s">
        <v>104</v>
      </c>
      <c r="Q1156" t="s">
        <v>111</v>
      </c>
      <c r="R1156">
        <v>201800</v>
      </c>
    </row>
    <row r="1157" spans="1:18">
      <c r="A1157">
        <v>10768</v>
      </c>
      <c r="B1157" t="s">
        <v>227</v>
      </c>
      <c r="C1157" t="s">
        <v>91</v>
      </c>
      <c r="D1157" t="s">
        <v>92</v>
      </c>
      <c r="E1157" t="s">
        <v>93</v>
      </c>
      <c r="F1157">
        <v>5</v>
      </c>
      <c r="G1157">
        <v>8</v>
      </c>
      <c r="H1157">
        <v>1976</v>
      </c>
      <c r="I1157">
        <v>2004</v>
      </c>
      <c r="J1157" t="s">
        <v>119</v>
      </c>
      <c r="K1157" t="s">
        <v>98</v>
      </c>
      <c r="L1157">
        <v>1437</v>
      </c>
      <c r="M1157" t="s">
        <v>98</v>
      </c>
      <c r="N1157" t="s">
        <v>119</v>
      </c>
      <c r="O1157">
        <v>528</v>
      </c>
      <c r="P1157" t="s">
        <v>104</v>
      </c>
      <c r="Q1157" t="s">
        <v>111</v>
      </c>
      <c r="R1157">
        <v>218000</v>
      </c>
    </row>
    <row r="1158" spans="1:18">
      <c r="A1158">
        <v>9350</v>
      </c>
      <c r="B1158" t="s">
        <v>89</v>
      </c>
      <c r="C1158" t="s">
        <v>91</v>
      </c>
      <c r="D1158" t="s">
        <v>92</v>
      </c>
      <c r="E1158" t="s">
        <v>158</v>
      </c>
      <c r="F1158">
        <v>5</v>
      </c>
      <c r="G1158">
        <v>8</v>
      </c>
      <c r="H1158">
        <v>1965</v>
      </c>
      <c r="I1158">
        <v>1999</v>
      </c>
      <c r="J1158" t="s">
        <v>98</v>
      </c>
      <c r="K1158" t="s">
        <v>98</v>
      </c>
      <c r="L1158">
        <v>1219</v>
      </c>
      <c r="M1158" t="s">
        <v>119</v>
      </c>
      <c r="N1158" t="s">
        <v>119</v>
      </c>
      <c r="O1158">
        <v>502</v>
      </c>
      <c r="P1158" t="s">
        <v>104</v>
      </c>
      <c r="Q1158" t="s">
        <v>111</v>
      </c>
      <c r="R1158">
        <v>179900</v>
      </c>
    </row>
    <row r="1159" spans="1:18">
      <c r="A1159">
        <v>5001</v>
      </c>
      <c r="B1159" t="s">
        <v>147</v>
      </c>
      <c r="C1159" t="s">
        <v>91</v>
      </c>
      <c r="D1159" t="s">
        <v>142</v>
      </c>
      <c r="E1159" t="s">
        <v>93</v>
      </c>
      <c r="F1159">
        <v>7</v>
      </c>
      <c r="G1159">
        <v>5</v>
      </c>
      <c r="H1159">
        <v>2007</v>
      </c>
      <c r="I1159">
        <v>2008</v>
      </c>
      <c r="J1159" t="s">
        <v>119</v>
      </c>
      <c r="K1159" t="s">
        <v>98</v>
      </c>
      <c r="L1159">
        <v>1314</v>
      </c>
      <c r="M1159" t="s">
        <v>126</v>
      </c>
      <c r="N1159" t="s">
        <v>119</v>
      </c>
      <c r="O1159">
        <v>626</v>
      </c>
      <c r="P1159" t="s">
        <v>104</v>
      </c>
      <c r="Q1159" t="s">
        <v>111</v>
      </c>
      <c r="R1159">
        <v>230000</v>
      </c>
    </row>
    <row r="1160" spans="1:18">
      <c r="A1160">
        <v>11932</v>
      </c>
      <c r="B1160" t="s">
        <v>163</v>
      </c>
      <c r="C1160" t="s">
        <v>90</v>
      </c>
      <c r="D1160" t="s">
        <v>92</v>
      </c>
      <c r="E1160" t="s">
        <v>93</v>
      </c>
      <c r="F1160">
        <v>8</v>
      </c>
      <c r="G1160">
        <v>5</v>
      </c>
      <c r="H1160">
        <v>2007</v>
      </c>
      <c r="I1160">
        <v>2008</v>
      </c>
      <c r="J1160" t="s">
        <v>119</v>
      </c>
      <c r="K1160" t="s">
        <v>98</v>
      </c>
      <c r="L1160">
        <v>1580</v>
      </c>
      <c r="M1160" t="s">
        <v>126</v>
      </c>
      <c r="N1160" t="s">
        <v>119</v>
      </c>
      <c r="O1160">
        <v>830</v>
      </c>
      <c r="P1160" t="s">
        <v>104</v>
      </c>
      <c r="Q1160" t="s">
        <v>150</v>
      </c>
      <c r="R1160">
        <v>235128</v>
      </c>
    </row>
    <row r="1161" spans="1:18">
      <c r="A1161">
        <v>9120</v>
      </c>
      <c r="B1161" t="s">
        <v>175</v>
      </c>
      <c r="C1161" t="s">
        <v>91</v>
      </c>
      <c r="D1161" t="s">
        <v>92</v>
      </c>
      <c r="E1161" t="s">
        <v>122</v>
      </c>
      <c r="F1161">
        <v>6</v>
      </c>
      <c r="G1161">
        <v>6</v>
      </c>
      <c r="H1161">
        <v>1974</v>
      </c>
      <c r="I1161">
        <v>1974</v>
      </c>
      <c r="J1161" t="s">
        <v>98</v>
      </c>
      <c r="K1161" t="s">
        <v>98</v>
      </c>
      <c r="L1161">
        <v>901</v>
      </c>
      <c r="M1161" t="s">
        <v>98</v>
      </c>
      <c r="N1161" t="s">
        <v>119</v>
      </c>
      <c r="O1161">
        <v>540</v>
      </c>
      <c r="P1161" t="s">
        <v>104</v>
      </c>
      <c r="Q1161" t="s">
        <v>111</v>
      </c>
      <c r="R1161">
        <v>185000</v>
      </c>
    </row>
    <row r="1162" spans="1:18">
      <c r="A1162">
        <v>2280</v>
      </c>
      <c r="B1162" t="s">
        <v>145</v>
      </c>
      <c r="C1162" t="s">
        <v>91</v>
      </c>
      <c r="D1162" t="s">
        <v>142</v>
      </c>
      <c r="E1162" t="s">
        <v>122</v>
      </c>
      <c r="F1162">
        <v>6</v>
      </c>
      <c r="G1162">
        <v>5</v>
      </c>
      <c r="H1162">
        <v>1978</v>
      </c>
      <c r="I1162">
        <v>1978</v>
      </c>
      <c r="J1162" t="s">
        <v>119</v>
      </c>
      <c r="K1162" t="s">
        <v>98</v>
      </c>
      <c r="L1162">
        <v>855</v>
      </c>
      <c r="M1162" t="s">
        <v>139</v>
      </c>
      <c r="N1162" t="s">
        <v>98</v>
      </c>
      <c r="O1162">
        <v>440</v>
      </c>
      <c r="P1162" t="s">
        <v>104</v>
      </c>
      <c r="Q1162" t="s">
        <v>111</v>
      </c>
      <c r="R1162">
        <v>146000</v>
      </c>
    </row>
    <row r="1163" spans="1:18">
      <c r="A1163">
        <v>14778</v>
      </c>
      <c r="B1163" t="s">
        <v>212</v>
      </c>
      <c r="C1163" t="s">
        <v>151</v>
      </c>
      <c r="D1163" t="s">
        <v>92</v>
      </c>
      <c r="E1163" t="s">
        <v>93</v>
      </c>
      <c r="F1163">
        <v>6</v>
      </c>
      <c r="G1163">
        <v>7</v>
      </c>
      <c r="H1163">
        <v>1954</v>
      </c>
      <c r="I1163">
        <v>2006</v>
      </c>
      <c r="J1163" t="s">
        <v>98</v>
      </c>
      <c r="K1163" t="s">
        <v>98</v>
      </c>
      <c r="L1163">
        <v>1296</v>
      </c>
      <c r="M1163" t="s">
        <v>126</v>
      </c>
      <c r="N1163" t="s">
        <v>119</v>
      </c>
      <c r="O1163">
        <v>924</v>
      </c>
      <c r="P1163" t="s">
        <v>104</v>
      </c>
      <c r="Q1163" t="s">
        <v>111</v>
      </c>
      <c r="R1163">
        <v>224000</v>
      </c>
    </row>
    <row r="1164" spans="1:18">
      <c r="A1164">
        <v>8724</v>
      </c>
      <c r="B1164" t="s">
        <v>169</v>
      </c>
      <c r="C1164" t="s">
        <v>91</v>
      </c>
      <c r="D1164" t="s">
        <v>92</v>
      </c>
      <c r="E1164" t="s">
        <v>93</v>
      </c>
      <c r="F1164">
        <v>5</v>
      </c>
      <c r="G1164">
        <v>5</v>
      </c>
      <c r="H1164">
        <v>1968</v>
      </c>
      <c r="I1164">
        <v>1968</v>
      </c>
      <c r="J1164" t="s">
        <v>119</v>
      </c>
      <c r="K1164" t="s">
        <v>98</v>
      </c>
      <c r="L1164">
        <v>894</v>
      </c>
      <c r="M1164" t="s">
        <v>119</v>
      </c>
      <c r="N1164" t="s">
        <v>98</v>
      </c>
      <c r="O1164">
        <v>450</v>
      </c>
      <c r="P1164" t="s">
        <v>104</v>
      </c>
      <c r="Q1164" t="s">
        <v>111</v>
      </c>
      <c r="R1164">
        <v>129000</v>
      </c>
    </row>
    <row r="1165" spans="1:18">
      <c r="A1165">
        <v>12900</v>
      </c>
      <c r="B1165" t="s">
        <v>169</v>
      </c>
      <c r="C1165" t="s">
        <v>90</v>
      </c>
      <c r="D1165" t="s">
        <v>179</v>
      </c>
      <c r="E1165" t="s">
        <v>183</v>
      </c>
      <c r="F1165">
        <v>4</v>
      </c>
      <c r="G1165">
        <v>4</v>
      </c>
      <c r="H1165">
        <v>1969</v>
      </c>
      <c r="I1165">
        <v>1969</v>
      </c>
      <c r="J1165" t="s">
        <v>119</v>
      </c>
      <c r="K1165" t="s">
        <v>98</v>
      </c>
      <c r="L1165">
        <v>1198</v>
      </c>
      <c r="M1165" t="s">
        <v>98</v>
      </c>
      <c r="N1165" t="s">
        <v>98</v>
      </c>
      <c r="O1165">
        <v>400</v>
      </c>
      <c r="P1165" t="s">
        <v>104</v>
      </c>
      <c r="Q1165" t="s">
        <v>216</v>
      </c>
      <c r="R1165">
        <v>108959</v>
      </c>
    </row>
    <row r="1166" spans="1:18">
      <c r="A1166">
        <v>16157</v>
      </c>
      <c r="B1166" t="s">
        <v>227</v>
      </c>
      <c r="C1166" t="s">
        <v>90</v>
      </c>
      <c r="D1166" t="s">
        <v>92</v>
      </c>
      <c r="E1166" t="s">
        <v>158</v>
      </c>
      <c r="F1166">
        <v>5</v>
      </c>
      <c r="G1166">
        <v>7</v>
      </c>
      <c r="H1166">
        <v>1978</v>
      </c>
      <c r="I1166">
        <v>1978</v>
      </c>
      <c r="J1166" t="s">
        <v>119</v>
      </c>
      <c r="K1166" t="s">
        <v>98</v>
      </c>
      <c r="L1166">
        <v>1360</v>
      </c>
      <c r="M1166" t="s">
        <v>126</v>
      </c>
      <c r="N1166" t="s">
        <v>119</v>
      </c>
      <c r="O1166">
        <v>588</v>
      </c>
      <c r="P1166" t="s">
        <v>104</v>
      </c>
      <c r="Q1166" t="s">
        <v>111</v>
      </c>
      <c r="R1166">
        <v>194000</v>
      </c>
    </row>
    <row r="1167" spans="1:18">
      <c r="A1167">
        <v>9541</v>
      </c>
      <c r="B1167" t="s">
        <v>147</v>
      </c>
      <c r="C1167" t="s">
        <v>91</v>
      </c>
      <c r="D1167" t="s">
        <v>92</v>
      </c>
      <c r="E1167" t="s">
        <v>93</v>
      </c>
      <c r="F1167">
        <v>7</v>
      </c>
      <c r="G1167">
        <v>5</v>
      </c>
      <c r="H1167">
        <v>2009</v>
      </c>
      <c r="I1167">
        <v>2009</v>
      </c>
      <c r="J1167" t="s">
        <v>119</v>
      </c>
      <c r="K1167" t="s">
        <v>98</v>
      </c>
      <c r="L1167">
        <v>1502</v>
      </c>
      <c r="M1167" t="s">
        <v>126</v>
      </c>
      <c r="N1167" t="s">
        <v>119</v>
      </c>
      <c r="O1167">
        <v>644</v>
      </c>
      <c r="P1167" t="s">
        <v>104</v>
      </c>
      <c r="Q1167" t="s">
        <v>150</v>
      </c>
      <c r="R1167">
        <v>233170</v>
      </c>
    </row>
    <row r="1168" spans="1:18">
      <c r="A1168">
        <v>10475</v>
      </c>
      <c r="B1168" t="s">
        <v>209</v>
      </c>
      <c r="C1168" t="s">
        <v>91</v>
      </c>
      <c r="D1168" t="s">
        <v>92</v>
      </c>
      <c r="E1168" t="s">
        <v>93</v>
      </c>
      <c r="F1168">
        <v>8</v>
      </c>
      <c r="G1168">
        <v>5</v>
      </c>
      <c r="H1168">
        <v>2008</v>
      </c>
      <c r="I1168">
        <v>2008</v>
      </c>
      <c r="J1168" t="s">
        <v>119</v>
      </c>
      <c r="K1168" t="s">
        <v>98</v>
      </c>
      <c r="L1168">
        <v>1694</v>
      </c>
      <c r="M1168" t="s">
        <v>126</v>
      </c>
      <c r="N1168" t="s">
        <v>119</v>
      </c>
      <c r="O1168">
        <v>776</v>
      </c>
      <c r="P1168" t="s">
        <v>104</v>
      </c>
      <c r="Q1168" t="s">
        <v>111</v>
      </c>
      <c r="R1168">
        <v>245350</v>
      </c>
    </row>
    <row r="1169" spans="1:18">
      <c r="A1169">
        <v>10852</v>
      </c>
      <c r="B1169" t="s">
        <v>121</v>
      </c>
      <c r="C1169" t="s">
        <v>225</v>
      </c>
      <c r="D1169" t="s">
        <v>92</v>
      </c>
      <c r="E1169" t="s">
        <v>122</v>
      </c>
      <c r="F1169">
        <v>6</v>
      </c>
      <c r="G1169">
        <v>5</v>
      </c>
      <c r="H1169">
        <v>2000</v>
      </c>
      <c r="I1169">
        <v>2000</v>
      </c>
      <c r="J1169" t="s">
        <v>119</v>
      </c>
      <c r="K1169" t="s">
        <v>98</v>
      </c>
      <c r="L1169">
        <v>959</v>
      </c>
      <c r="M1169" t="s">
        <v>126</v>
      </c>
      <c r="N1169" t="s">
        <v>98</v>
      </c>
      <c r="O1169">
        <v>472</v>
      </c>
      <c r="P1169" t="s">
        <v>104</v>
      </c>
      <c r="Q1169" t="s">
        <v>111</v>
      </c>
      <c r="R1169">
        <v>173000</v>
      </c>
    </row>
    <row r="1170" spans="1:18">
      <c r="A1170">
        <v>13728</v>
      </c>
      <c r="B1170" t="s">
        <v>206</v>
      </c>
      <c r="C1170" t="s">
        <v>91</v>
      </c>
      <c r="D1170" t="s">
        <v>92</v>
      </c>
      <c r="E1170" t="s">
        <v>122</v>
      </c>
      <c r="F1170">
        <v>6</v>
      </c>
      <c r="G1170">
        <v>7</v>
      </c>
      <c r="H1170">
        <v>1935</v>
      </c>
      <c r="I1170">
        <v>1986</v>
      </c>
      <c r="J1170" t="s">
        <v>98</v>
      </c>
      <c r="K1170" t="s">
        <v>98</v>
      </c>
      <c r="L1170">
        <v>1127</v>
      </c>
      <c r="M1170" t="s">
        <v>126</v>
      </c>
      <c r="N1170" t="s">
        <v>119</v>
      </c>
      <c r="O1170">
        <v>540</v>
      </c>
      <c r="P1170" t="s">
        <v>104</v>
      </c>
      <c r="Q1170" t="s">
        <v>111</v>
      </c>
      <c r="R1170">
        <v>235000</v>
      </c>
    </row>
    <row r="1171" spans="1:18">
      <c r="A1171">
        <v>35760</v>
      </c>
      <c r="B1171" t="s">
        <v>162</v>
      </c>
      <c r="C1171" t="s">
        <v>91</v>
      </c>
      <c r="D1171" t="s">
        <v>92</v>
      </c>
      <c r="E1171" t="s">
        <v>122</v>
      </c>
      <c r="F1171">
        <v>10</v>
      </c>
      <c r="G1171">
        <v>5</v>
      </c>
      <c r="H1171">
        <v>1995</v>
      </c>
      <c r="I1171">
        <v>1996</v>
      </c>
      <c r="J1171" t="s">
        <v>126</v>
      </c>
      <c r="K1171" t="s">
        <v>98</v>
      </c>
      <c r="L1171">
        <v>1930</v>
      </c>
      <c r="M1171" t="s">
        <v>126</v>
      </c>
      <c r="N1171" t="s">
        <v>119</v>
      </c>
      <c r="O1171">
        <v>807</v>
      </c>
      <c r="P1171" t="s">
        <v>104</v>
      </c>
      <c r="Q1171" t="s">
        <v>111</v>
      </c>
      <c r="R1171">
        <v>625000</v>
      </c>
    </row>
    <row r="1172" spans="1:18">
      <c r="A1172">
        <v>9880</v>
      </c>
      <c r="B1172" t="s">
        <v>217</v>
      </c>
      <c r="C1172" t="s">
        <v>91</v>
      </c>
      <c r="D1172" t="s">
        <v>92</v>
      </c>
      <c r="E1172" t="s">
        <v>158</v>
      </c>
      <c r="F1172">
        <v>6</v>
      </c>
      <c r="G1172">
        <v>6</v>
      </c>
      <c r="H1172">
        <v>1977</v>
      </c>
      <c r="I1172">
        <v>1977</v>
      </c>
      <c r="J1172" t="s">
        <v>98</v>
      </c>
      <c r="K1172" t="s">
        <v>98</v>
      </c>
      <c r="L1172">
        <v>1096</v>
      </c>
      <c r="M1172" t="s">
        <v>98</v>
      </c>
      <c r="N1172" t="s">
        <v>98</v>
      </c>
      <c r="O1172">
        <v>358</v>
      </c>
      <c r="P1172" t="s">
        <v>104</v>
      </c>
      <c r="Q1172" t="s">
        <v>111</v>
      </c>
      <c r="R1172">
        <v>171000</v>
      </c>
    </row>
    <row r="1173" spans="1:18">
      <c r="A1173">
        <v>9120</v>
      </c>
      <c r="B1173" t="s">
        <v>89</v>
      </c>
      <c r="C1173" t="s">
        <v>91</v>
      </c>
      <c r="D1173" t="s">
        <v>92</v>
      </c>
      <c r="E1173" t="s">
        <v>93</v>
      </c>
      <c r="F1173">
        <v>6</v>
      </c>
      <c r="G1173">
        <v>6</v>
      </c>
      <c r="H1173">
        <v>1958</v>
      </c>
      <c r="I1173">
        <v>1958</v>
      </c>
      <c r="J1173" t="s">
        <v>98</v>
      </c>
      <c r="K1173" t="s">
        <v>98</v>
      </c>
      <c r="L1173">
        <v>1261</v>
      </c>
      <c r="M1173" t="s">
        <v>126</v>
      </c>
      <c r="N1173" t="s">
        <v>98</v>
      </c>
      <c r="O1173">
        <v>433</v>
      </c>
      <c r="P1173" t="s">
        <v>104</v>
      </c>
      <c r="Q1173" t="s">
        <v>111</v>
      </c>
      <c r="R1173">
        <v>163000</v>
      </c>
    </row>
    <row r="1174" spans="1:18">
      <c r="A1174">
        <v>4017</v>
      </c>
      <c r="B1174" t="s">
        <v>163</v>
      </c>
      <c r="C1174" t="s">
        <v>91</v>
      </c>
      <c r="D1174" t="s">
        <v>129</v>
      </c>
      <c r="E1174" t="s">
        <v>122</v>
      </c>
      <c r="F1174">
        <v>7</v>
      </c>
      <c r="G1174">
        <v>5</v>
      </c>
      <c r="H1174">
        <v>2006</v>
      </c>
      <c r="I1174">
        <v>2007</v>
      </c>
      <c r="J1174" t="s">
        <v>119</v>
      </c>
      <c r="K1174" t="s">
        <v>98</v>
      </c>
      <c r="L1174">
        <v>625</v>
      </c>
      <c r="M1174" t="s">
        <v>126</v>
      </c>
      <c r="N1174" t="s">
        <v>119</v>
      </c>
      <c r="O1174">
        <v>625</v>
      </c>
      <c r="P1174" t="s">
        <v>104</v>
      </c>
      <c r="Q1174" t="s">
        <v>111</v>
      </c>
      <c r="R1174">
        <v>171900</v>
      </c>
    </row>
    <row r="1175" spans="1:18">
      <c r="A1175">
        <v>18030</v>
      </c>
      <c r="B1175" t="s">
        <v>199</v>
      </c>
      <c r="C1175" t="s">
        <v>91</v>
      </c>
      <c r="D1175" t="s">
        <v>92</v>
      </c>
      <c r="E1175" t="s">
        <v>176</v>
      </c>
      <c r="F1175">
        <v>5</v>
      </c>
      <c r="G1175">
        <v>6</v>
      </c>
      <c r="H1175">
        <v>1946</v>
      </c>
      <c r="I1175">
        <v>1994</v>
      </c>
      <c r="J1175" t="s">
        <v>98</v>
      </c>
      <c r="K1175" t="s">
        <v>98</v>
      </c>
      <c r="L1175">
        <v>1598</v>
      </c>
      <c r="M1175" t="s">
        <v>98</v>
      </c>
      <c r="N1175" t="s">
        <v>126</v>
      </c>
      <c r="O1175">
        <v>0</v>
      </c>
      <c r="P1175" t="s">
        <v>104</v>
      </c>
      <c r="Q1175" t="s">
        <v>111</v>
      </c>
      <c r="R1175">
        <v>200500</v>
      </c>
    </row>
    <row r="1176" spans="1:18">
      <c r="A1176">
        <v>16560</v>
      </c>
      <c r="B1176" t="s">
        <v>212</v>
      </c>
      <c r="C1176" t="s">
        <v>91</v>
      </c>
      <c r="D1176" t="s">
        <v>92</v>
      </c>
      <c r="E1176" t="s">
        <v>122</v>
      </c>
      <c r="F1176">
        <v>6</v>
      </c>
      <c r="G1176">
        <v>8</v>
      </c>
      <c r="H1176">
        <v>1932</v>
      </c>
      <c r="I1176">
        <v>1950</v>
      </c>
      <c r="J1176" t="s">
        <v>119</v>
      </c>
      <c r="K1176" t="s">
        <v>98</v>
      </c>
      <c r="L1176">
        <v>952</v>
      </c>
      <c r="M1176" t="s">
        <v>98</v>
      </c>
      <c r="N1176" t="s">
        <v>98</v>
      </c>
      <c r="O1176">
        <v>360</v>
      </c>
      <c r="P1176" t="s">
        <v>104</v>
      </c>
      <c r="Q1176" t="s">
        <v>111</v>
      </c>
      <c r="R1176">
        <v>239000</v>
      </c>
    </row>
    <row r="1177" spans="1:18">
      <c r="A1177">
        <v>10678</v>
      </c>
      <c r="B1177" t="s">
        <v>162</v>
      </c>
      <c r="C1177" t="s">
        <v>91</v>
      </c>
      <c r="D1177" t="s">
        <v>92</v>
      </c>
      <c r="E1177" t="s">
        <v>176</v>
      </c>
      <c r="F1177">
        <v>8</v>
      </c>
      <c r="G1177">
        <v>5</v>
      </c>
      <c r="H1177">
        <v>1992</v>
      </c>
      <c r="I1177">
        <v>2000</v>
      </c>
      <c r="J1177" t="s">
        <v>119</v>
      </c>
      <c r="K1177" t="s">
        <v>98</v>
      </c>
      <c r="L1177">
        <v>1683</v>
      </c>
      <c r="M1177" t="s">
        <v>126</v>
      </c>
      <c r="N1177" t="s">
        <v>119</v>
      </c>
      <c r="O1177">
        <v>541</v>
      </c>
      <c r="P1177" t="s">
        <v>104</v>
      </c>
      <c r="Q1177" t="s">
        <v>111</v>
      </c>
      <c r="R1177">
        <v>285000</v>
      </c>
    </row>
    <row r="1178" spans="1:18">
      <c r="A1178">
        <v>6951</v>
      </c>
      <c r="B1178" t="s">
        <v>217</v>
      </c>
      <c r="C1178" t="s">
        <v>91</v>
      </c>
      <c r="D1178" t="s">
        <v>92</v>
      </c>
      <c r="E1178" t="s">
        <v>93</v>
      </c>
      <c r="F1178">
        <v>5</v>
      </c>
      <c r="G1178">
        <v>5</v>
      </c>
      <c r="H1178">
        <v>1984</v>
      </c>
      <c r="I1178">
        <v>1985</v>
      </c>
      <c r="J1178" t="s">
        <v>98</v>
      </c>
      <c r="K1178" t="s">
        <v>98</v>
      </c>
      <c r="L1178">
        <v>876</v>
      </c>
      <c r="M1178" t="s">
        <v>98</v>
      </c>
      <c r="N1178" t="s">
        <v>98</v>
      </c>
      <c r="O1178">
        <v>264</v>
      </c>
      <c r="P1178" t="s">
        <v>104</v>
      </c>
      <c r="Q1178" t="s">
        <v>111</v>
      </c>
      <c r="R1178">
        <v>119500</v>
      </c>
    </row>
    <row r="1179" spans="1:18">
      <c r="A1179">
        <v>3950</v>
      </c>
      <c r="B1179" t="s">
        <v>188</v>
      </c>
      <c r="C1179" t="s">
        <v>182</v>
      </c>
      <c r="D1179" t="s">
        <v>92</v>
      </c>
      <c r="E1179" t="s">
        <v>176</v>
      </c>
      <c r="F1179">
        <v>6</v>
      </c>
      <c r="G1179">
        <v>8</v>
      </c>
      <c r="H1179">
        <v>1926</v>
      </c>
      <c r="I1179">
        <v>2004</v>
      </c>
      <c r="J1179" t="s">
        <v>98</v>
      </c>
      <c r="K1179" t="s">
        <v>98</v>
      </c>
      <c r="L1179">
        <v>818</v>
      </c>
      <c r="M1179" t="s">
        <v>98</v>
      </c>
      <c r="N1179" t="s">
        <v>98</v>
      </c>
      <c r="O1179">
        <v>210</v>
      </c>
      <c r="P1179" t="s">
        <v>167</v>
      </c>
      <c r="Q1179" t="s">
        <v>111</v>
      </c>
      <c r="R1179">
        <v>115000</v>
      </c>
    </row>
    <row r="1180" spans="1:18">
      <c r="A1180">
        <v>7681</v>
      </c>
      <c r="B1180" t="s">
        <v>212</v>
      </c>
      <c r="C1180" t="s">
        <v>91</v>
      </c>
      <c r="D1180" t="s">
        <v>92</v>
      </c>
      <c r="E1180" t="s">
        <v>176</v>
      </c>
      <c r="F1180">
        <v>5</v>
      </c>
      <c r="G1180">
        <v>6</v>
      </c>
      <c r="H1180">
        <v>1921</v>
      </c>
      <c r="I1180">
        <v>1950</v>
      </c>
      <c r="J1180" t="s">
        <v>98</v>
      </c>
      <c r="K1180" t="s">
        <v>98</v>
      </c>
      <c r="L1180">
        <v>731</v>
      </c>
      <c r="M1180" t="s">
        <v>126</v>
      </c>
      <c r="N1180" t="s">
        <v>98</v>
      </c>
      <c r="O1180">
        <v>186</v>
      </c>
      <c r="P1180" t="s">
        <v>104</v>
      </c>
      <c r="Q1180" t="s">
        <v>111</v>
      </c>
      <c r="R1180">
        <v>154900</v>
      </c>
    </row>
    <row r="1181" spans="1:18">
      <c r="A1181">
        <v>8335</v>
      </c>
      <c r="B1181" t="s">
        <v>206</v>
      </c>
      <c r="C1181" t="s">
        <v>91</v>
      </c>
      <c r="D1181" t="s">
        <v>92</v>
      </c>
      <c r="E1181" t="s">
        <v>93</v>
      </c>
      <c r="F1181">
        <v>5</v>
      </c>
      <c r="G1181">
        <v>5</v>
      </c>
      <c r="H1181">
        <v>1954</v>
      </c>
      <c r="I1181">
        <v>1954</v>
      </c>
      <c r="J1181" t="s">
        <v>83</v>
      </c>
      <c r="K1181" t="s">
        <v>83</v>
      </c>
      <c r="L1181">
        <v>0</v>
      </c>
      <c r="M1181" t="s">
        <v>119</v>
      </c>
      <c r="N1181" t="s">
        <v>98</v>
      </c>
      <c r="O1181">
        <v>0</v>
      </c>
      <c r="P1181" t="s">
        <v>167</v>
      </c>
      <c r="Q1181" t="s">
        <v>111</v>
      </c>
      <c r="R1181">
        <v>93000</v>
      </c>
    </row>
    <row r="1182" spans="1:18">
      <c r="A1182">
        <v>11170</v>
      </c>
      <c r="B1182" t="s">
        <v>218</v>
      </c>
      <c r="C1182" t="s">
        <v>91</v>
      </c>
      <c r="D1182" t="s">
        <v>92</v>
      </c>
      <c r="E1182" t="s">
        <v>122</v>
      </c>
      <c r="F1182">
        <v>7</v>
      </c>
      <c r="G1182">
        <v>5</v>
      </c>
      <c r="H1182">
        <v>1990</v>
      </c>
      <c r="I1182">
        <v>1991</v>
      </c>
      <c r="J1182" t="s">
        <v>119</v>
      </c>
      <c r="K1182" t="s">
        <v>98</v>
      </c>
      <c r="L1182">
        <v>1216</v>
      </c>
      <c r="M1182" t="s">
        <v>126</v>
      </c>
      <c r="N1182" t="s">
        <v>98</v>
      </c>
      <c r="O1182">
        <v>693</v>
      </c>
      <c r="P1182" t="s">
        <v>104</v>
      </c>
      <c r="Q1182" t="s">
        <v>111</v>
      </c>
      <c r="R1182">
        <v>250000</v>
      </c>
    </row>
    <row r="1183" spans="1:18">
      <c r="A1183">
        <v>5587</v>
      </c>
      <c r="B1183" t="s">
        <v>212</v>
      </c>
      <c r="C1183" t="s">
        <v>91</v>
      </c>
      <c r="D1183" t="s">
        <v>129</v>
      </c>
      <c r="E1183" t="s">
        <v>93</v>
      </c>
      <c r="F1183">
        <v>8</v>
      </c>
      <c r="G1183">
        <v>5</v>
      </c>
      <c r="H1183">
        <v>2008</v>
      </c>
      <c r="I1183">
        <v>2008</v>
      </c>
      <c r="J1183" t="s">
        <v>126</v>
      </c>
      <c r="K1183" t="s">
        <v>98</v>
      </c>
      <c r="L1183">
        <v>1600</v>
      </c>
      <c r="M1183" t="s">
        <v>126</v>
      </c>
      <c r="N1183" t="s">
        <v>119</v>
      </c>
      <c r="O1183">
        <v>482</v>
      </c>
      <c r="P1183" t="s">
        <v>104</v>
      </c>
      <c r="Q1183" t="s">
        <v>150</v>
      </c>
      <c r="R1183">
        <v>392500</v>
      </c>
    </row>
    <row r="1184" spans="1:18">
      <c r="A1184">
        <v>15623</v>
      </c>
      <c r="B1184" t="s">
        <v>162</v>
      </c>
      <c r="C1184" t="s">
        <v>91</v>
      </c>
      <c r="D1184" t="s">
        <v>92</v>
      </c>
      <c r="E1184" t="s">
        <v>122</v>
      </c>
      <c r="F1184">
        <v>10</v>
      </c>
      <c r="G1184">
        <v>5</v>
      </c>
      <c r="H1184">
        <v>1996</v>
      </c>
      <c r="I1184">
        <v>1996</v>
      </c>
      <c r="J1184" t="s">
        <v>126</v>
      </c>
      <c r="K1184" t="s">
        <v>98</v>
      </c>
      <c r="L1184">
        <v>2396</v>
      </c>
      <c r="M1184" t="s">
        <v>126</v>
      </c>
      <c r="N1184" t="s">
        <v>126</v>
      </c>
      <c r="O1184">
        <v>813</v>
      </c>
      <c r="P1184" t="s">
        <v>104</v>
      </c>
      <c r="Q1184" t="s">
        <v>172</v>
      </c>
      <c r="R1184">
        <v>745000</v>
      </c>
    </row>
    <row r="1185" spans="1:18">
      <c r="A1185">
        <v>10800</v>
      </c>
      <c r="B1185" t="s">
        <v>188</v>
      </c>
      <c r="C1185" t="s">
        <v>91</v>
      </c>
      <c r="D1185" t="s">
        <v>92</v>
      </c>
      <c r="E1185" t="s">
        <v>93</v>
      </c>
      <c r="F1185">
        <v>5</v>
      </c>
      <c r="G1185">
        <v>6</v>
      </c>
      <c r="H1185">
        <v>1920</v>
      </c>
      <c r="I1185">
        <v>1950</v>
      </c>
      <c r="J1185" t="s">
        <v>98</v>
      </c>
      <c r="K1185" t="s">
        <v>98</v>
      </c>
      <c r="L1185">
        <v>1120</v>
      </c>
      <c r="M1185" t="s">
        <v>126</v>
      </c>
      <c r="N1185" t="s">
        <v>98</v>
      </c>
      <c r="O1185">
        <v>720</v>
      </c>
      <c r="P1185" t="s">
        <v>104</v>
      </c>
      <c r="Q1185" t="s">
        <v>111</v>
      </c>
      <c r="R1185">
        <v>120000</v>
      </c>
    </row>
    <row r="1186" spans="1:18">
      <c r="A1186">
        <v>35133</v>
      </c>
      <c r="B1186" t="s">
        <v>218</v>
      </c>
      <c r="C1186" t="s">
        <v>91</v>
      </c>
      <c r="D1186" t="s">
        <v>92</v>
      </c>
      <c r="E1186" t="s">
        <v>93</v>
      </c>
      <c r="F1186">
        <v>5</v>
      </c>
      <c r="G1186">
        <v>4</v>
      </c>
      <c r="H1186">
        <v>1963</v>
      </c>
      <c r="I1186">
        <v>1963</v>
      </c>
      <c r="J1186" t="s">
        <v>98</v>
      </c>
      <c r="K1186" t="s">
        <v>98</v>
      </c>
      <c r="L1186">
        <v>1572</v>
      </c>
      <c r="M1186" t="s">
        <v>119</v>
      </c>
      <c r="N1186" t="s">
        <v>98</v>
      </c>
      <c r="O1186">
        <v>995</v>
      </c>
      <c r="P1186" t="s">
        <v>104</v>
      </c>
      <c r="Q1186" t="s">
        <v>111</v>
      </c>
      <c r="R1186">
        <v>186700</v>
      </c>
    </row>
    <row r="1187" spans="1:18">
      <c r="A1187">
        <v>9738</v>
      </c>
      <c r="B1187" t="s">
        <v>206</v>
      </c>
      <c r="C1187" t="s">
        <v>91</v>
      </c>
      <c r="D1187" t="s">
        <v>92</v>
      </c>
      <c r="E1187" t="s">
        <v>176</v>
      </c>
      <c r="F1187">
        <v>5</v>
      </c>
      <c r="G1187">
        <v>7</v>
      </c>
      <c r="H1187">
        <v>1924</v>
      </c>
      <c r="I1187">
        <v>1950</v>
      </c>
      <c r="J1187" t="s">
        <v>98</v>
      </c>
      <c r="K1187" t="s">
        <v>98</v>
      </c>
      <c r="L1187">
        <v>784</v>
      </c>
      <c r="M1187" t="s">
        <v>119</v>
      </c>
      <c r="N1187" t="s">
        <v>98</v>
      </c>
      <c r="O1187">
        <v>392</v>
      </c>
      <c r="P1187" t="s">
        <v>104</v>
      </c>
      <c r="Q1187" t="s">
        <v>111</v>
      </c>
      <c r="R1187">
        <v>104900</v>
      </c>
    </row>
    <row r="1188" spans="1:18">
      <c r="A1188">
        <v>10615</v>
      </c>
      <c r="B1188" t="s">
        <v>188</v>
      </c>
      <c r="C1188" t="s">
        <v>182</v>
      </c>
      <c r="D1188" t="s">
        <v>186</v>
      </c>
      <c r="E1188" t="s">
        <v>122</v>
      </c>
      <c r="F1188">
        <v>3</v>
      </c>
      <c r="G1188">
        <v>5</v>
      </c>
      <c r="H1188">
        <v>1900</v>
      </c>
      <c r="I1188">
        <v>1970</v>
      </c>
      <c r="J1188" t="s">
        <v>139</v>
      </c>
      <c r="K1188" t="s">
        <v>98</v>
      </c>
      <c r="L1188">
        <v>978</v>
      </c>
      <c r="M1188" t="s">
        <v>98</v>
      </c>
      <c r="N1188" t="s">
        <v>98</v>
      </c>
      <c r="O1188">
        <v>420</v>
      </c>
      <c r="P1188" t="s">
        <v>104</v>
      </c>
      <c r="Q1188" t="s">
        <v>172</v>
      </c>
      <c r="R1188">
        <v>95000</v>
      </c>
    </row>
    <row r="1189" spans="1:18">
      <c r="A1189">
        <v>12461</v>
      </c>
      <c r="B1189" t="s">
        <v>162</v>
      </c>
      <c r="C1189" t="s">
        <v>91</v>
      </c>
      <c r="D1189" t="s">
        <v>92</v>
      </c>
      <c r="E1189" t="s">
        <v>93</v>
      </c>
      <c r="F1189">
        <v>8</v>
      </c>
      <c r="G1189">
        <v>5</v>
      </c>
      <c r="H1189">
        <v>1994</v>
      </c>
      <c r="I1189">
        <v>1995</v>
      </c>
      <c r="J1189" t="s">
        <v>119</v>
      </c>
      <c r="K1189" t="s">
        <v>98</v>
      </c>
      <c r="L1189">
        <v>1624</v>
      </c>
      <c r="M1189" t="s">
        <v>126</v>
      </c>
      <c r="N1189" t="s">
        <v>119</v>
      </c>
      <c r="O1189">
        <v>757</v>
      </c>
      <c r="P1189" t="s">
        <v>104</v>
      </c>
      <c r="Q1189" t="s">
        <v>111</v>
      </c>
      <c r="R1189">
        <v>262000</v>
      </c>
    </row>
    <row r="1190" spans="1:18">
      <c r="A1190">
        <v>8935</v>
      </c>
      <c r="B1190" t="s">
        <v>209</v>
      </c>
      <c r="C1190" t="s">
        <v>91</v>
      </c>
      <c r="D1190" t="s">
        <v>92</v>
      </c>
      <c r="E1190" t="s">
        <v>122</v>
      </c>
      <c r="F1190">
        <v>7</v>
      </c>
      <c r="G1190">
        <v>5</v>
      </c>
      <c r="H1190">
        <v>2002</v>
      </c>
      <c r="I1190">
        <v>2002</v>
      </c>
      <c r="J1190" t="s">
        <v>119</v>
      </c>
      <c r="K1190" t="s">
        <v>98</v>
      </c>
      <c r="L1190">
        <v>831</v>
      </c>
      <c r="M1190" t="s">
        <v>126</v>
      </c>
      <c r="N1190" t="s">
        <v>119</v>
      </c>
      <c r="O1190">
        <v>493</v>
      </c>
      <c r="P1190" t="s">
        <v>104</v>
      </c>
      <c r="Q1190" t="s">
        <v>111</v>
      </c>
      <c r="R1190">
        <v>195000</v>
      </c>
    </row>
    <row r="1191" spans="1:18">
      <c r="A1191">
        <v>7500</v>
      </c>
      <c r="B1191" t="s">
        <v>121</v>
      </c>
      <c r="C1191" t="s">
        <v>91</v>
      </c>
      <c r="D1191" t="s">
        <v>92</v>
      </c>
      <c r="E1191" t="s">
        <v>122</v>
      </c>
      <c r="F1191">
        <v>7</v>
      </c>
      <c r="G1191">
        <v>5</v>
      </c>
      <c r="H1191">
        <v>1999</v>
      </c>
      <c r="I1191">
        <v>1999</v>
      </c>
      <c r="J1191" t="s">
        <v>98</v>
      </c>
      <c r="K1191" t="s">
        <v>98</v>
      </c>
      <c r="L1191">
        <v>994</v>
      </c>
      <c r="M1191" t="s">
        <v>119</v>
      </c>
      <c r="N1191" t="s">
        <v>119</v>
      </c>
      <c r="O1191">
        <v>442</v>
      </c>
      <c r="P1191" t="s">
        <v>104</v>
      </c>
      <c r="Q1191" t="s">
        <v>111</v>
      </c>
      <c r="R1191">
        <v>189000</v>
      </c>
    </row>
    <row r="1192" spans="1:18">
      <c r="A1192">
        <v>32463</v>
      </c>
      <c r="B1192" t="s">
        <v>217</v>
      </c>
      <c r="C1192" t="s">
        <v>91</v>
      </c>
      <c r="D1192" t="s">
        <v>186</v>
      </c>
      <c r="E1192" t="s">
        <v>93</v>
      </c>
      <c r="F1192">
        <v>4</v>
      </c>
      <c r="G1192">
        <v>4</v>
      </c>
      <c r="H1192">
        <v>1961</v>
      </c>
      <c r="I1192">
        <v>1975</v>
      </c>
      <c r="J1192" t="s">
        <v>98</v>
      </c>
      <c r="K1192" t="s">
        <v>98</v>
      </c>
      <c r="L1192">
        <v>1249</v>
      </c>
      <c r="M1192" t="s">
        <v>126</v>
      </c>
      <c r="N1192" t="s">
        <v>98</v>
      </c>
      <c r="O1192">
        <v>1356</v>
      </c>
      <c r="P1192" t="s">
        <v>104</v>
      </c>
      <c r="Q1192" t="s">
        <v>111</v>
      </c>
      <c r="R1192">
        <v>168000</v>
      </c>
    </row>
    <row r="1193" spans="1:18">
      <c r="A1193">
        <v>2645</v>
      </c>
      <c r="B1193" t="s">
        <v>163</v>
      </c>
      <c r="C1193" t="s">
        <v>91</v>
      </c>
      <c r="D1193" t="s">
        <v>142</v>
      </c>
      <c r="E1193" t="s">
        <v>122</v>
      </c>
      <c r="F1193">
        <v>8</v>
      </c>
      <c r="G1193">
        <v>5</v>
      </c>
      <c r="H1193">
        <v>1999</v>
      </c>
      <c r="I1193">
        <v>2000</v>
      </c>
      <c r="J1193" t="s">
        <v>119</v>
      </c>
      <c r="K1193" t="s">
        <v>98</v>
      </c>
      <c r="L1193">
        <v>776</v>
      </c>
      <c r="M1193" t="s">
        <v>126</v>
      </c>
      <c r="N1193" t="s">
        <v>119</v>
      </c>
      <c r="O1193">
        <v>492</v>
      </c>
      <c r="P1193" t="s">
        <v>104</v>
      </c>
      <c r="Q1193" t="s">
        <v>111</v>
      </c>
      <c r="R1193">
        <v>174000</v>
      </c>
    </row>
    <row r="1194" spans="1:18">
      <c r="A1194">
        <v>9600</v>
      </c>
      <c r="B1194" t="s">
        <v>188</v>
      </c>
      <c r="C1194" t="s">
        <v>91</v>
      </c>
      <c r="D1194" t="s">
        <v>92</v>
      </c>
      <c r="E1194" t="s">
        <v>176</v>
      </c>
      <c r="F1194">
        <v>5</v>
      </c>
      <c r="G1194">
        <v>8</v>
      </c>
      <c r="H1194">
        <v>1925</v>
      </c>
      <c r="I1194">
        <v>1994</v>
      </c>
      <c r="J1194" t="s">
        <v>98</v>
      </c>
      <c r="K1194" t="s">
        <v>98</v>
      </c>
      <c r="L1194">
        <v>702</v>
      </c>
      <c r="M1194" t="s">
        <v>119</v>
      </c>
      <c r="N1194" t="s">
        <v>119</v>
      </c>
      <c r="O1194">
        <v>250</v>
      </c>
      <c r="P1194" t="s">
        <v>191</v>
      </c>
      <c r="Q1194" t="s">
        <v>111</v>
      </c>
      <c r="R1194">
        <v>125000</v>
      </c>
    </row>
    <row r="1195" spans="1:18">
      <c r="A1195">
        <v>4500</v>
      </c>
      <c r="B1195" t="s">
        <v>217</v>
      </c>
      <c r="C1195" t="s">
        <v>91</v>
      </c>
      <c r="D1195" t="s">
        <v>129</v>
      </c>
      <c r="E1195" t="s">
        <v>93</v>
      </c>
      <c r="F1195">
        <v>6</v>
      </c>
      <c r="G1195">
        <v>5</v>
      </c>
      <c r="H1195">
        <v>1999</v>
      </c>
      <c r="I1195">
        <v>1999</v>
      </c>
      <c r="J1195" t="s">
        <v>126</v>
      </c>
      <c r="K1195" t="s">
        <v>98</v>
      </c>
      <c r="L1195">
        <v>1224</v>
      </c>
      <c r="M1195" t="s">
        <v>126</v>
      </c>
      <c r="N1195" t="s">
        <v>98</v>
      </c>
      <c r="O1195">
        <v>402</v>
      </c>
      <c r="P1195" t="s">
        <v>104</v>
      </c>
      <c r="Q1195" t="s">
        <v>111</v>
      </c>
      <c r="R1195">
        <v>165000</v>
      </c>
    </row>
    <row r="1196" spans="1:18">
      <c r="A1196">
        <v>9364</v>
      </c>
      <c r="B1196" t="s">
        <v>169</v>
      </c>
      <c r="C1196" t="s">
        <v>91</v>
      </c>
      <c r="D1196" t="s">
        <v>92</v>
      </c>
      <c r="E1196" t="s">
        <v>122</v>
      </c>
      <c r="F1196">
        <v>6</v>
      </c>
      <c r="G1196">
        <v>7</v>
      </c>
      <c r="H1196">
        <v>1969</v>
      </c>
      <c r="I1196">
        <v>1969</v>
      </c>
      <c r="J1196" t="s">
        <v>98</v>
      </c>
      <c r="K1196" t="s">
        <v>98</v>
      </c>
      <c r="L1196">
        <v>663</v>
      </c>
      <c r="M1196" t="s">
        <v>98</v>
      </c>
      <c r="N1196" t="s">
        <v>98</v>
      </c>
      <c r="O1196">
        <v>299</v>
      </c>
      <c r="P1196" t="s">
        <v>104</v>
      </c>
      <c r="Q1196" t="s">
        <v>111</v>
      </c>
      <c r="R1196">
        <v>158000</v>
      </c>
    </row>
    <row r="1197" spans="1:18">
      <c r="A1197">
        <v>8029</v>
      </c>
      <c r="B1197" t="s">
        <v>121</v>
      </c>
      <c r="C1197" t="s">
        <v>91</v>
      </c>
      <c r="D1197" t="s">
        <v>92</v>
      </c>
      <c r="E1197" t="s">
        <v>122</v>
      </c>
      <c r="F1197">
        <v>6</v>
      </c>
      <c r="G1197">
        <v>5</v>
      </c>
      <c r="H1197">
        <v>2005</v>
      </c>
      <c r="I1197">
        <v>2005</v>
      </c>
      <c r="J1197" t="s">
        <v>119</v>
      </c>
      <c r="K1197" t="s">
        <v>98</v>
      </c>
      <c r="L1197">
        <v>728</v>
      </c>
      <c r="M1197" t="s">
        <v>126</v>
      </c>
      <c r="N1197" t="s">
        <v>119</v>
      </c>
      <c r="O1197">
        <v>400</v>
      </c>
      <c r="P1197" t="s">
        <v>104</v>
      </c>
      <c r="Q1197" t="s">
        <v>111</v>
      </c>
      <c r="R1197">
        <v>176000</v>
      </c>
    </row>
    <row r="1198" spans="1:18">
      <c r="A1198">
        <v>14054</v>
      </c>
      <c r="B1198" t="s">
        <v>121</v>
      </c>
      <c r="C1198" t="s">
        <v>91</v>
      </c>
      <c r="D1198" t="s">
        <v>92</v>
      </c>
      <c r="E1198" t="s">
        <v>122</v>
      </c>
      <c r="F1198">
        <v>7</v>
      </c>
      <c r="G1198">
        <v>5</v>
      </c>
      <c r="H1198">
        <v>2006</v>
      </c>
      <c r="I1198">
        <v>2006</v>
      </c>
      <c r="J1198" t="s">
        <v>119</v>
      </c>
      <c r="K1198" t="s">
        <v>98</v>
      </c>
      <c r="L1198">
        <v>879</v>
      </c>
      <c r="M1198" t="s">
        <v>126</v>
      </c>
      <c r="N1198" t="s">
        <v>119</v>
      </c>
      <c r="O1198">
        <v>660</v>
      </c>
      <c r="P1198" t="s">
        <v>104</v>
      </c>
      <c r="Q1198" t="s">
        <v>150</v>
      </c>
      <c r="R1198">
        <v>219210</v>
      </c>
    </row>
    <row r="1199" spans="1:18">
      <c r="A1199">
        <v>8850</v>
      </c>
      <c r="B1199" t="s">
        <v>188</v>
      </c>
      <c r="C1199" t="s">
        <v>91</v>
      </c>
      <c r="D1199" t="s">
        <v>92</v>
      </c>
      <c r="E1199" t="s">
        <v>198</v>
      </c>
      <c r="F1199">
        <v>7</v>
      </c>
      <c r="G1199">
        <v>6</v>
      </c>
      <c r="H1199">
        <v>1916</v>
      </c>
      <c r="I1199">
        <v>1950</v>
      </c>
      <c r="J1199" t="s">
        <v>98</v>
      </c>
      <c r="K1199" t="s">
        <v>98</v>
      </c>
      <c r="L1199">
        <v>815</v>
      </c>
      <c r="M1199" t="s">
        <v>126</v>
      </c>
      <c r="N1199" t="s">
        <v>98</v>
      </c>
      <c r="O1199">
        <v>225</v>
      </c>
      <c r="P1199" t="s">
        <v>104</v>
      </c>
      <c r="Q1199" t="s">
        <v>111</v>
      </c>
      <c r="R1199">
        <v>144000</v>
      </c>
    </row>
    <row r="1200" spans="1:18">
      <c r="A1200">
        <v>9100</v>
      </c>
      <c r="B1200" t="s">
        <v>209</v>
      </c>
      <c r="C1200" t="s">
        <v>91</v>
      </c>
      <c r="D1200" t="s">
        <v>92</v>
      </c>
      <c r="E1200" t="s">
        <v>93</v>
      </c>
      <c r="F1200">
        <v>7</v>
      </c>
      <c r="G1200">
        <v>5</v>
      </c>
      <c r="H1200">
        <v>2001</v>
      </c>
      <c r="I1200">
        <v>2001</v>
      </c>
      <c r="J1200" t="s">
        <v>119</v>
      </c>
      <c r="K1200" t="s">
        <v>98</v>
      </c>
      <c r="L1200">
        <v>1212</v>
      </c>
      <c r="M1200" t="s">
        <v>126</v>
      </c>
      <c r="N1200" t="s">
        <v>119</v>
      </c>
      <c r="O1200">
        <v>573</v>
      </c>
      <c r="P1200" t="s">
        <v>104</v>
      </c>
      <c r="Q1200" t="s">
        <v>111</v>
      </c>
      <c r="R1200">
        <v>178000</v>
      </c>
    </row>
    <row r="1201" spans="1:18">
      <c r="A1201">
        <v>11235</v>
      </c>
      <c r="B1201" t="s">
        <v>169</v>
      </c>
      <c r="C1201" t="s">
        <v>91</v>
      </c>
      <c r="D1201" t="s">
        <v>92</v>
      </c>
      <c r="E1201" t="s">
        <v>93</v>
      </c>
      <c r="F1201">
        <v>4</v>
      </c>
      <c r="G1201">
        <v>5</v>
      </c>
      <c r="H1201">
        <v>1963</v>
      </c>
      <c r="I1201">
        <v>1979</v>
      </c>
      <c r="J1201" t="s">
        <v>98</v>
      </c>
      <c r="K1201" t="s">
        <v>98</v>
      </c>
      <c r="L1201">
        <v>1051</v>
      </c>
      <c r="M1201" t="s">
        <v>119</v>
      </c>
      <c r="N1201" t="s">
        <v>98</v>
      </c>
      <c r="O1201">
        <v>459</v>
      </c>
      <c r="P1201" t="s">
        <v>104</v>
      </c>
      <c r="Q1201" t="s">
        <v>111</v>
      </c>
      <c r="R1201">
        <v>148000</v>
      </c>
    </row>
    <row r="1202" spans="1:18">
      <c r="A1202">
        <v>9353</v>
      </c>
      <c r="B1202" t="s">
        <v>89</v>
      </c>
      <c r="C1202" t="s">
        <v>91</v>
      </c>
      <c r="D1202" t="s">
        <v>92</v>
      </c>
      <c r="E1202" t="s">
        <v>93</v>
      </c>
      <c r="F1202">
        <v>4</v>
      </c>
      <c r="G1202">
        <v>5</v>
      </c>
      <c r="H1202">
        <v>1970</v>
      </c>
      <c r="I1202">
        <v>1970</v>
      </c>
      <c r="J1202" t="s">
        <v>98</v>
      </c>
      <c r="K1202" t="s">
        <v>98</v>
      </c>
      <c r="L1202">
        <v>864</v>
      </c>
      <c r="M1202" t="s">
        <v>119</v>
      </c>
      <c r="N1202" t="s">
        <v>98</v>
      </c>
      <c r="O1202">
        <v>280</v>
      </c>
      <c r="P1202" t="s">
        <v>104</v>
      </c>
      <c r="Q1202" t="s">
        <v>172</v>
      </c>
      <c r="R1202">
        <v>116050</v>
      </c>
    </row>
    <row r="1203" spans="1:18">
      <c r="A1203">
        <v>10400</v>
      </c>
      <c r="B1203" t="s">
        <v>209</v>
      </c>
      <c r="C1203" t="s">
        <v>91</v>
      </c>
      <c r="D1203" t="s">
        <v>92</v>
      </c>
      <c r="E1203" t="s">
        <v>122</v>
      </c>
      <c r="F1203">
        <v>7</v>
      </c>
      <c r="G1203">
        <v>5</v>
      </c>
      <c r="H1203">
        <v>1998</v>
      </c>
      <c r="I1203">
        <v>1998</v>
      </c>
      <c r="J1203" t="s">
        <v>119</v>
      </c>
      <c r="K1203" t="s">
        <v>98</v>
      </c>
      <c r="L1203">
        <v>866</v>
      </c>
      <c r="M1203" t="s">
        <v>126</v>
      </c>
      <c r="N1203" t="s">
        <v>119</v>
      </c>
      <c r="O1203">
        <v>546</v>
      </c>
      <c r="P1203" t="s">
        <v>104</v>
      </c>
      <c r="Q1203" t="s">
        <v>111</v>
      </c>
      <c r="R1203">
        <v>197900</v>
      </c>
    </row>
    <row r="1204" spans="1:18">
      <c r="A1204">
        <v>6000</v>
      </c>
      <c r="B1204" t="s">
        <v>197</v>
      </c>
      <c r="C1204" t="s">
        <v>91</v>
      </c>
      <c r="D1204" t="s">
        <v>92</v>
      </c>
      <c r="E1204" t="s">
        <v>176</v>
      </c>
      <c r="F1204">
        <v>5</v>
      </c>
      <c r="G1204">
        <v>8</v>
      </c>
      <c r="H1204">
        <v>1925</v>
      </c>
      <c r="I1204">
        <v>1997</v>
      </c>
      <c r="J1204" t="s">
        <v>98</v>
      </c>
      <c r="K1204" t="s">
        <v>98</v>
      </c>
      <c r="L1204">
        <v>884</v>
      </c>
      <c r="M1204" t="s">
        <v>126</v>
      </c>
      <c r="N1204" t="s">
        <v>98</v>
      </c>
      <c r="O1204">
        <v>216</v>
      </c>
      <c r="P1204" t="s">
        <v>167</v>
      </c>
      <c r="Q1204" t="s">
        <v>111</v>
      </c>
      <c r="R1204">
        <v>117000</v>
      </c>
    </row>
    <row r="1205" spans="1:18">
      <c r="A1205">
        <v>9750</v>
      </c>
      <c r="B1205" t="s">
        <v>209</v>
      </c>
      <c r="C1205" t="s">
        <v>91</v>
      </c>
      <c r="D1205" t="s">
        <v>92</v>
      </c>
      <c r="E1205" t="s">
        <v>93</v>
      </c>
      <c r="F1205">
        <v>7</v>
      </c>
      <c r="G1205">
        <v>5</v>
      </c>
      <c r="H1205">
        <v>2000</v>
      </c>
      <c r="I1205">
        <v>2001</v>
      </c>
      <c r="J1205" t="s">
        <v>119</v>
      </c>
      <c r="K1205" t="s">
        <v>98</v>
      </c>
      <c r="L1205">
        <v>1630</v>
      </c>
      <c r="M1205" t="s">
        <v>126</v>
      </c>
      <c r="N1205" t="s">
        <v>119</v>
      </c>
      <c r="O1205">
        <v>451</v>
      </c>
      <c r="P1205" t="s">
        <v>104</v>
      </c>
      <c r="Q1205" t="s">
        <v>111</v>
      </c>
      <c r="R1205">
        <v>213000</v>
      </c>
    </row>
    <row r="1206" spans="1:18">
      <c r="A1206">
        <v>10140</v>
      </c>
      <c r="B1206" t="s">
        <v>175</v>
      </c>
      <c r="C1206" t="s">
        <v>91</v>
      </c>
      <c r="D1206" t="s">
        <v>92</v>
      </c>
      <c r="E1206" t="s">
        <v>93</v>
      </c>
      <c r="F1206">
        <v>5</v>
      </c>
      <c r="G1206">
        <v>6</v>
      </c>
      <c r="H1206">
        <v>1975</v>
      </c>
      <c r="I1206">
        <v>1975</v>
      </c>
      <c r="J1206" t="s">
        <v>119</v>
      </c>
      <c r="K1206" t="s">
        <v>98</v>
      </c>
      <c r="L1206">
        <v>1056</v>
      </c>
      <c r="M1206" t="s">
        <v>126</v>
      </c>
      <c r="N1206" t="s">
        <v>98</v>
      </c>
      <c r="O1206">
        <v>495</v>
      </c>
      <c r="P1206" t="s">
        <v>104</v>
      </c>
      <c r="Q1206" t="s">
        <v>111</v>
      </c>
      <c r="R1206">
        <v>153500</v>
      </c>
    </row>
    <row r="1207" spans="1:18">
      <c r="A1207">
        <v>14684</v>
      </c>
      <c r="B1207" t="s">
        <v>165</v>
      </c>
      <c r="C1207" t="s">
        <v>91</v>
      </c>
      <c r="D1207" t="s">
        <v>92</v>
      </c>
      <c r="E1207" t="s">
        <v>93</v>
      </c>
      <c r="F1207">
        <v>7</v>
      </c>
      <c r="G1207">
        <v>7</v>
      </c>
      <c r="H1207">
        <v>1990</v>
      </c>
      <c r="I1207">
        <v>1991</v>
      </c>
      <c r="J1207" t="s">
        <v>119</v>
      </c>
      <c r="K1207" t="s">
        <v>98</v>
      </c>
      <c r="L1207">
        <v>2158</v>
      </c>
      <c r="M1207" t="s">
        <v>119</v>
      </c>
      <c r="N1207" t="s">
        <v>119</v>
      </c>
      <c r="O1207">
        <v>701</v>
      </c>
      <c r="P1207" t="s">
        <v>104</v>
      </c>
      <c r="Q1207" t="s">
        <v>111</v>
      </c>
      <c r="R1207">
        <v>271900</v>
      </c>
    </row>
    <row r="1208" spans="1:18">
      <c r="A1208">
        <v>8900</v>
      </c>
      <c r="B1208" t="s">
        <v>165</v>
      </c>
      <c r="C1208" t="s">
        <v>91</v>
      </c>
      <c r="D1208" t="s">
        <v>92</v>
      </c>
      <c r="E1208" t="s">
        <v>93</v>
      </c>
      <c r="F1208">
        <v>4</v>
      </c>
      <c r="G1208">
        <v>4</v>
      </c>
      <c r="H1208">
        <v>1966</v>
      </c>
      <c r="I1208">
        <v>1966</v>
      </c>
      <c r="J1208" t="s">
        <v>98</v>
      </c>
      <c r="K1208" t="s">
        <v>98</v>
      </c>
      <c r="L1208">
        <v>1056</v>
      </c>
      <c r="M1208" t="s">
        <v>98</v>
      </c>
      <c r="N1208" t="s">
        <v>98</v>
      </c>
      <c r="O1208">
        <v>384</v>
      </c>
      <c r="P1208" t="s">
        <v>104</v>
      </c>
      <c r="Q1208" t="s">
        <v>111</v>
      </c>
      <c r="R1208">
        <v>107000</v>
      </c>
    </row>
    <row r="1209" spans="1:18">
      <c r="A1209">
        <v>9135</v>
      </c>
      <c r="B1209" t="s">
        <v>209</v>
      </c>
      <c r="C1209" t="s">
        <v>91</v>
      </c>
      <c r="D1209" t="s">
        <v>92</v>
      </c>
      <c r="E1209" t="s">
        <v>93</v>
      </c>
      <c r="F1209">
        <v>6</v>
      </c>
      <c r="G1209">
        <v>5</v>
      </c>
      <c r="H1209">
        <v>2003</v>
      </c>
      <c r="I1209">
        <v>2003</v>
      </c>
      <c r="J1209" t="s">
        <v>119</v>
      </c>
      <c r="K1209" t="s">
        <v>98</v>
      </c>
      <c r="L1209">
        <v>1682</v>
      </c>
      <c r="M1209" t="s">
        <v>126</v>
      </c>
      <c r="N1209" t="s">
        <v>119</v>
      </c>
      <c r="O1209">
        <v>544</v>
      </c>
      <c r="P1209" t="s">
        <v>104</v>
      </c>
      <c r="Q1209" t="s">
        <v>111</v>
      </c>
      <c r="R1209">
        <v>200000</v>
      </c>
    </row>
    <row r="1210" spans="1:18">
      <c r="A1210">
        <v>7763</v>
      </c>
      <c r="B1210" t="s">
        <v>89</v>
      </c>
      <c r="C1210" t="s">
        <v>91</v>
      </c>
      <c r="D1210" t="s">
        <v>92</v>
      </c>
      <c r="E1210" t="s">
        <v>93</v>
      </c>
      <c r="F1210">
        <v>5</v>
      </c>
      <c r="G1210">
        <v>7</v>
      </c>
      <c r="H1210">
        <v>1962</v>
      </c>
      <c r="I1210">
        <v>1980</v>
      </c>
      <c r="J1210" t="s">
        <v>98</v>
      </c>
      <c r="K1210" t="s">
        <v>98</v>
      </c>
      <c r="L1210">
        <v>931</v>
      </c>
      <c r="M1210" t="s">
        <v>98</v>
      </c>
      <c r="N1210" t="s">
        <v>98</v>
      </c>
      <c r="O1210">
        <v>506</v>
      </c>
      <c r="P1210" t="s">
        <v>104</v>
      </c>
      <c r="Q1210" t="s">
        <v>111</v>
      </c>
      <c r="R1210">
        <v>140000</v>
      </c>
    </row>
    <row r="1211" spans="1:18">
      <c r="A1211">
        <v>10182</v>
      </c>
      <c r="B1211" t="s">
        <v>163</v>
      </c>
      <c r="C1211" t="s">
        <v>220</v>
      </c>
      <c r="D1211" t="s">
        <v>92</v>
      </c>
      <c r="E1211" t="s">
        <v>93</v>
      </c>
      <c r="F1211">
        <v>8</v>
      </c>
      <c r="G1211">
        <v>5</v>
      </c>
      <c r="H1211">
        <v>2006</v>
      </c>
      <c r="I1211">
        <v>2006</v>
      </c>
      <c r="J1211" t="s">
        <v>126</v>
      </c>
      <c r="K1211" t="s">
        <v>98</v>
      </c>
      <c r="L1211">
        <v>1660</v>
      </c>
      <c r="M1211" t="s">
        <v>126</v>
      </c>
      <c r="N1211" t="s">
        <v>119</v>
      </c>
      <c r="O1211">
        <v>500</v>
      </c>
      <c r="P1211" t="s">
        <v>104</v>
      </c>
      <c r="Q1211" t="s">
        <v>150</v>
      </c>
      <c r="R1211">
        <v>290000</v>
      </c>
    </row>
    <row r="1212" spans="1:18">
      <c r="A1212">
        <v>11218</v>
      </c>
      <c r="B1212" t="s">
        <v>165</v>
      </c>
      <c r="C1212" t="s">
        <v>91</v>
      </c>
      <c r="D1212" t="s">
        <v>92</v>
      </c>
      <c r="E1212" t="s">
        <v>122</v>
      </c>
      <c r="F1212">
        <v>6</v>
      </c>
      <c r="G1212">
        <v>5</v>
      </c>
      <c r="H1212">
        <v>1992</v>
      </c>
      <c r="I1212">
        <v>1992</v>
      </c>
      <c r="J1212" t="s">
        <v>119</v>
      </c>
      <c r="K1212" t="s">
        <v>98</v>
      </c>
      <c r="L1212">
        <v>1055</v>
      </c>
      <c r="M1212" t="s">
        <v>126</v>
      </c>
      <c r="N1212" t="s">
        <v>119</v>
      </c>
      <c r="O1212">
        <v>462</v>
      </c>
      <c r="P1212" t="s">
        <v>104</v>
      </c>
      <c r="Q1212" t="s">
        <v>111</v>
      </c>
      <c r="R1212">
        <v>189000</v>
      </c>
    </row>
    <row r="1213" spans="1:18">
      <c r="A1213">
        <v>12134</v>
      </c>
      <c r="B1213" t="s">
        <v>121</v>
      </c>
      <c r="C1213" t="s">
        <v>91</v>
      </c>
      <c r="D1213" t="s">
        <v>92</v>
      </c>
      <c r="E1213" t="s">
        <v>176</v>
      </c>
      <c r="F1213">
        <v>8</v>
      </c>
      <c r="G1213">
        <v>7</v>
      </c>
      <c r="H1213">
        <v>1988</v>
      </c>
      <c r="I1213">
        <v>2005</v>
      </c>
      <c r="J1213" t="s">
        <v>119</v>
      </c>
      <c r="K1213" t="s">
        <v>98</v>
      </c>
      <c r="L1213">
        <v>559</v>
      </c>
      <c r="M1213" t="s">
        <v>119</v>
      </c>
      <c r="N1213" t="s">
        <v>98</v>
      </c>
      <c r="O1213">
        <v>492</v>
      </c>
      <c r="P1213" t="s">
        <v>104</v>
      </c>
      <c r="Q1213" t="s">
        <v>111</v>
      </c>
      <c r="R1213">
        <v>164000</v>
      </c>
    </row>
    <row r="1214" spans="1:18">
      <c r="A1214">
        <v>9340</v>
      </c>
      <c r="B1214" t="s">
        <v>206</v>
      </c>
      <c r="C1214" t="s">
        <v>91</v>
      </c>
      <c r="D1214" t="s">
        <v>92</v>
      </c>
      <c r="E1214" t="s">
        <v>93</v>
      </c>
      <c r="F1214">
        <v>4</v>
      </c>
      <c r="G1214">
        <v>6</v>
      </c>
      <c r="H1214">
        <v>1941</v>
      </c>
      <c r="I1214">
        <v>1950</v>
      </c>
      <c r="J1214" t="s">
        <v>98</v>
      </c>
      <c r="K1214" t="s">
        <v>98</v>
      </c>
      <c r="L1214">
        <v>672</v>
      </c>
      <c r="M1214" t="s">
        <v>98</v>
      </c>
      <c r="N1214" t="s">
        <v>98</v>
      </c>
      <c r="O1214">
        <v>234</v>
      </c>
      <c r="P1214" t="s">
        <v>167</v>
      </c>
      <c r="Q1214" t="s">
        <v>111</v>
      </c>
      <c r="R1214">
        <v>113000</v>
      </c>
    </row>
    <row r="1215" spans="1:18">
      <c r="A1215">
        <v>10246</v>
      </c>
      <c r="B1215" t="s">
        <v>169</v>
      </c>
      <c r="C1215" t="s">
        <v>91</v>
      </c>
      <c r="D1215" t="s">
        <v>92</v>
      </c>
      <c r="E1215" t="s">
        <v>158</v>
      </c>
      <c r="F1215">
        <v>4</v>
      </c>
      <c r="G1215">
        <v>9</v>
      </c>
      <c r="H1215">
        <v>1965</v>
      </c>
      <c r="I1215">
        <v>2001</v>
      </c>
      <c r="J1215" t="s">
        <v>98</v>
      </c>
      <c r="K1215" t="s">
        <v>119</v>
      </c>
      <c r="L1215">
        <v>648</v>
      </c>
      <c r="M1215" t="s">
        <v>126</v>
      </c>
      <c r="N1215" t="s">
        <v>98</v>
      </c>
      <c r="O1215">
        <v>364</v>
      </c>
      <c r="P1215" t="s">
        <v>104</v>
      </c>
      <c r="Q1215" t="s">
        <v>111</v>
      </c>
      <c r="R1215">
        <v>145000</v>
      </c>
    </row>
    <row r="1216" spans="1:18">
      <c r="A1216">
        <v>10205</v>
      </c>
      <c r="B1216" t="s">
        <v>89</v>
      </c>
      <c r="C1216" t="s">
        <v>91</v>
      </c>
      <c r="D1216" t="s">
        <v>92</v>
      </c>
      <c r="E1216" t="s">
        <v>183</v>
      </c>
      <c r="F1216">
        <v>5</v>
      </c>
      <c r="G1216">
        <v>5</v>
      </c>
      <c r="H1216">
        <v>1962</v>
      </c>
      <c r="I1216">
        <v>1962</v>
      </c>
      <c r="J1216" t="s">
        <v>98</v>
      </c>
      <c r="K1216" t="s">
        <v>98</v>
      </c>
      <c r="L1216">
        <v>925</v>
      </c>
      <c r="M1216" t="s">
        <v>98</v>
      </c>
      <c r="N1216" t="s">
        <v>98</v>
      </c>
      <c r="O1216">
        <v>300</v>
      </c>
      <c r="P1216" t="s">
        <v>104</v>
      </c>
      <c r="Q1216" t="s">
        <v>111</v>
      </c>
      <c r="R1216">
        <v>134500</v>
      </c>
    </row>
    <row r="1217" spans="1:18">
      <c r="A1217">
        <v>7094</v>
      </c>
      <c r="B1217" t="s">
        <v>169</v>
      </c>
      <c r="C1217" t="s">
        <v>91</v>
      </c>
      <c r="D1217" t="s">
        <v>92</v>
      </c>
      <c r="E1217" t="s">
        <v>93</v>
      </c>
      <c r="F1217">
        <v>5</v>
      </c>
      <c r="G1217">
        <v>5</v>
      </c>
      <c r="H1217">
        <v>1966</v>
      </c>
      <c r="I1217">
        <v>1966</v>
      </c>
      <c r="J1217" t="s">
        <v>98</v>
      </c>
      <c r="K1217" t="s">
        <v>98</v>
      </c>
      <c r="L1217">
        <v>894</v>
      </c>
      <c r="M1217" t="s">
        <v>98</v>
      </c>
      <c r="N1217" t="s">
        <v>98</v>
      </c>
      <c r="O1217">
        <v>384</v>
      </c>
      <c r="P1217" t="s">
        <v>104</v>
      </c>
      <c r="Q1217" t="s">
        <v>111</v>
      </c>
      <c r="R1217">
        <v>125000</v>
      </c>
    </row>
    <row r="1218" spans="1:18">
      <c r="A1218">
        <v>8930</v>
      </c>
      <c r="B1218" t="s">
        <v>169</v>
      </c>
      <c r="C1218" t="s">
        <v>226</v>
      </c>
      <c r="D1218" t="s">
        <v>179</v>
      </c>
      <c r="E1218" t="s">
        <v>176</v>
      </c>
      <c r="F1218">
        <v>6</v>
      </c>
      <c r="G1218">
        <v>5</v>
      </c>
      <c r="H1218">
        <v>1978</v>
      </c>
      <c r="I1218">
        <v>1978</v>
      </c>
      <c r="J1218" t="s">
        <v>83</v>
      </c>
      <c r="K1218" t="s">
        <v>83</v>
      </c>
      <c r="L1218">
        <v>0</v>
      </c>
      <c r="M1218" t="s">
        <v>98</v>
      </c>
      <c r="N1218" t="s">
        <v>98</v>
      </c>
      <c r="O1218">
        <v>539</v>
      </c>
      <c r="P1218" t="s">
        <v>104</v>
      </c>
      <c r="Q1218" t="s">
        <v>111</v>
      </c>
      <c r="R1218">
        <v>112000</v>
      </c>
    </row>
    <row r="1219" spans="1:18">
      <c r="A1219">
        <v>8640</v>
      </c>
      <c r="B1219" t="s">
        <v>163</v>
      </c>
      <c r="C1219" t="s">
        <v>91</v>
      </c>
      <c r="D1219" t="s">
        <v>92</v>
      </c>
      <c r="E1219" t="s">
        <v>93</v>
      </c>
      <c r="F1219">
        <v>8</v>
      </c>
      <c r="G1219">
        <v>5</v>
      </c>
      <c r="H1219">
        <v>2009</v>
      </c>
      <c r="I1219">
        <v>2009</v>
      </c>
      <c r="J1219" t="s">
        <v>119</v>
      </c>
      <c r="K1219" t="s">
        <v>98</v>
      </c>
      <c r="L1219">
        <v>1300</v>
      </c>
      <c r="M1219" t="s">
        <v>126</v>
      </c>
      <c r="N1219" t="s">
        <v>119</v>
      </c>
      <c r="O1219">
        <v>552</v>
      </c>
      <c r="P1219" t="s">
        <v>104</v>
      </c>
      <c r="Q1219" t="s">
        <v>150</v>
      </c>
      <c r="R1219">
        <v>229456</v>
      </c>
    </row>
    <row r="1220" spans="1:18">
      <c r="A1220">
        <v>6240</v>
      </c>
      <c r="B1220" t="s">
        <v>197</v>
      </c>
      <c r="C1220" t="s">
        <v>91</v>
      </c>
      <c r="D1220" t="s">
        <v>92</v>
      </c>
      <c r="E1220" t="s">
        <v>176</v>
      </c>
      <c r="F1220">
        <v>4</v>
      </c>
      <c r="G1220">
        <v>5</v>
      </c>
      <c r="H1220">
        <v>1947</v>
      </c>
      <c r="I1220">
        <v>1950</v>
      </c>
      <c r="J1220" t="s">
        <v>83</v>
      </c>
      <c r="K1220" t="s">
        <v>83</v>
      </c>
      <c r="L1220">
        <v>0</v>
      </c>
      <c r="M1220" t="s">
        <v>119</v>
      </c>
      <c r="N1220" t="s">
        <v>98</v>
      </c>
      <c r="O1220">
        <v>0</v>
      </c>
      <c r="P1220" t="s">
        <v>167</v>
      </c>
      <c r="Q1220" t="s">
        <v>111</v>
      </c>
      <c r="R1220">
        <v>80500</v>
      </c>
    </row>
    <row r="1221" spans="1:18">
      <c r="A1221">
        <v>1680</v>
      </c>
      <c r="B1221" t="s">
        <v>141</v>
      </c>
      <c r="C1221" t="s">
        <v>91</v>
      </c>
      <c r="D1221" t="s">
        <v>142</v>
      </c>
      <c r="E1221" t="s">
        <v>122</v>
      </c>
      <c r="F1221">
        <v>6</v>
      </c>
      <c r="G1221">
        <v>5</v>
      </c>
      <c r="H1221">
        <v>1971</v>
      </c>
      <c r="I1221">
        <v>1971</v>
      </c>
      <c r="J1221" t="s">
        <v>98</v>
      </c>
      <c r="K1221" t="s">
        <v>98</v>
      </c>
      <c r="L1221">
        <v>672</v>
      </c>
      <c r="M1221" t="s">
        <v>98</v>
      </c>
      <c r="N1221" t="s">
        <v>98</v>
      </c>
      <c r="O1221">
        <v>0</v>
      </c>
      <c r="P1221" t="s">
        <v>167</v>
      </c>
      <c r="Q1221" t="s">
        <v>172</v>
      </c>
      <c r="R1221">
        <v>91500</v>
      </c>
    </row>
    <row r="1222" spans="1:18">
      <c r="A1222">
        <v>7800</v>
      </c>
      <c r="B1222" t="s">
        <v>89</v>
      </c>
      <c r="C1222" t="s">
        <v>91</v>
      </c>
      <c r="D1222" t="s">
        <v>92</v>
      </c>
      <c r="E1222" t="s">
        <v>93</v>
      </c>
      <c r="F1222">
        <v>5</v>
      </c>
      <c r="G1222">
        <v>5</v>
      </c>
      <c r="H1222">
        <v>1964</v>
      </c>
      <c r="I1222">
        <v>1964</v>
      </c>
      <c r="J1222" t="s">
        <v>98</v>
      </c>
      <c r="K1222" t="s">
        <v>98</v>
      </c>
      <c r="L1222">
        <v>912</v>
      </c>
      <c r="M1222" t="s">
        <v>98</v>
      </c>
      <c r="N1222" t="s">
        <v>98</v>
      </c>
      <c r="O1222">
        <v>288</v>
      </c>
      <c r="P1222" t="s">
        <v>104</v>
      </c>
      <c r="Q1222" t="s">
        <v>172</v>
      </c>
      <c r="R1222">
        <v>115000</v>
      </c>
    </row>
    <row r="1223" spans="1:18">
      <c r="A1223">
        <v>8250</v>
      </c>
      <c r="B1223" t="s">
        <v>169</v>
      </c>
      <c r="C1223" t="s">
        <v>90</v>
      </c>
      <c r="D1223" t="s">
        <v>92</v>
      </c>
      <c r="E1223" t="s">
        <v>93</v>
      </c>
      <c r="F1223">
        <v>5</v>
      </c>
      <c r="G1223">
        <v>5</v>
      </c>
      <c r="H1223">
        <v>1968</v>
      </c>
      <c r="I1223">
        <v>1968</v>
      </c>
      <c r="J1223" t="s">
        <v>98</v>
      </c>
      <c r="K1223" t="s">
        <v>98</v>
      </c>
      <c r="L1223">
        <v>952</v>
      </c>
      <c r="M1223" t="s">
        <v>126</v>
      </c>
      <c r="N1223" t="s">
        <v>98</v>
      </c>
      <c r="O1223">
        <v>322</v>
      </c>
      <c r="P1223" t="s">
        <v>104</v>
      </c>
      <c r="Q1223" t="s">
        <v>111</v>
      </c>
      <c r="R1223">
        <v>134000</v>
      </c>
    </row>
    <row r="1224" spans="1:18">
      <c r="A1224">
        <v>10496</v>
      </c>
      <c r="B1224" t="s">
        <v>89</v>
      </c>
      <c r="C1224" t="s">
        <v>182</v>
      </c>
      <c r="D1224" t="s">
        <v>92</v>
      </c>
      <c r="E1224" t="s">
        <v>176</v>
      </c>
      <c r="F1224">
        <v>6</v>
      </c>
      <c r="G1224">
        <v>6</v>
      </c>
      <c r="H1224">
        <v>1949</v>
      </c>
      <c r="I1224">
        <v>1950</v>
      </c>
      <c r="J1224" t="s">
        <v>98</v>
      </c>
      <c r="K1224" t="s">
        <v>98</v>
      </c>
      <c r="L1224">
        <v>1040</v>
      </c>
      <c r="M1224" t="s">
        <v>126</v>
      </c>
      <c r="N1224" t="s">
        <v>98</v>
      </c>
      <c r="O1224">
        <v>315</v>
      </c>
      <c r="P1224" t="s">
        <v>104</v>
      </c>
      <c r="Q1224" t="s">
        <v>111</v>
      </c>
      <c r="R1224">
        <v>143000</v>
      </c>
    </row>
    <row r="1225" spans="1:18">
      <c r="A1225">
        <v>10680</v>
      </c>
      <c r="B1225" t="s">
        <v>89</v>
      </c>
      <c r="C1225" t="s">
        <v>91</v>
      </c>
      <c r="D1225" t="s">
        <v>92</v>
      </c>
      <c r="E1225" t="s">
        <v>93</v>
      </c>
      <c r="F1225">
        <v>5</v>
      </c>
      <c r="G1225">
        <v>3</v>
      </c>
      <c r="H1225">
        <v>1951</v>
      </c>
      <c r="I1225">
        <v>1951</v>
      </c>
      <c r="J1225" t="s">
        <v>98</v>
      </c>
      <c r="K1225" t="s">
        <v>139</v>
      </c>
      <c r="L1225">
        <v>2136</v>
      </c>
      <c r="M1225" t="s">
        <v>98</v>
      </c>
      <c r="N1225" t="s">
        <v>98</v>
      </c>
      <c r="O1225">
        <v>528</v>
      </c>
      <c r="P1225" t="s">
        <v>104</v>
      </c>
      <c r="Q1225" t="s">
        <v>111</v>
      </c>
      <c r="R1225">
        <v>137900</v>
      </c>
    </row>
    <row r="1226" spans="1:18">
      <c r="A1226">
        <v>15384</v>
      </c>
      <c r="B1226" t="s">
        <v>121</v>
      </c>
      <c r="C1226" t="s">
        <v>225</v>
      </c>
      <c r="D1226" t="s">
        <v>92</v>
      </c>
      <c r="E1226" t="s">
        <v>122</v>
      </c>
      <c r="F1226">
        <v>7</v>
      </c>
      <c r="G1226">
        <v>5</v>
      </c>
      <c r="H1226">
        <v>2004</v>
      </c>
      <c r="I1226">
        <v>2005</v>
      </c>
      <c r="J1226" t="s">
        <v>119</v>
      </c>
      <c r="K1226" t="s">
        <v>98</v>
      </c>
      <c r="L1226">
        <v>788</v>
      </c>
      <c r="M1226" t="s">
        <v>126</v>
      </c>
      <c r="N1226" t="s">
        <v>119</v>
      </c>
      <c r="O1226">
        <v>388</v>
      </c>
      <c r="P1226" t="s">
        <v>104</v>
      </c>
      <c r="Q1226" t="s">
        <v>111</v>
      </c>
      <c r="R1226">
        <v>184000</v>
      </c>
    </row>
    <row r="1227" spans="1:18">
      <c r="A1227">
        <v>10482</v>
      </c>
      <c r="B1227" t="s">
        <v>89</v>
      </c>
      <c r="C1227" t="s">
        <v>91</v>
      </c>
      <c r="D1227" t="s">
        <v>92</v>
      </c>
      <c r="E1227" t="s">
        <v>158</v>
      </c>
      <c r="F1227">
        <v>6</v>
      </c>
      <c r="G1227">
        <v>8</v>
      </c>
      <c r="H1227">
        <v>1958</v>
      </c>
      <c r="I1227">
        <v>1958</v>
      </c>
      <c r="J1227" t="s">
        <v>98</v>
      </c>
      <c r="K1227" t="s">
        <v>98</v>
      </c>
      <c r="L1227">
        <v>588</v>
      </c>
      <c r="M1227" t="s">
        <v>126</v>
      </c>
      <c r="N1227" t="s">
        <v>98</v>
      </c>
      <c r="O1227">
        <v>264</v>
      </c>
      <c r="P1227" t="s">
        <v>104</v>
      </c>
      <c r="Q1227" t="s">
        <v>111</v>
      </c>
      <c r="R1227">
        <v>145000</v>
      </c>
    </row>
    <row r="1228" spans="1:18">
      <c r="A1228">
        <v>14598</v>
      </c>
      <c r="B1228" t="s">
        <v>163</v>
      </c>
      <c r="C1228" t="s">
        <v>90</v>
      </c>
      <c r="D1228" t="s">
        <v>92</v>
      </c>
      <c r="E1228" t="s">
        <v>122</v>
      </c>
      <c r="F1228">
        <v>6</v>
      </c>
      <c r="G1228">
        <v>5</v>
      </c>
      <c r="H1228">
        <v>2007</v>
      </c>
      <c r="I1228">
        <v>2007</v>
      </c>
      <c r="J1228" t="s">
        <v>119</v>
      </c>
      <c r="K1228" t="s">
        <v>98</v>
      </c>
      <c r="L1228">
        <v>894</v>
      </c>
      <c r="M1228" t="s">
        <v>126</v>
      </c>
      <c r="N1228" t="s">
        <v>119</v>
      </c>
      <c r="O1228">
        <v>668</v>
      </c>
      <c r="P1228" t="s">
        <v>104</v>
      </c>
      <c r="Q1228" t="s">
        <v>111</v>
      </c>
      <c r="R1228">
        <v>214000</v>
      </c>
    </row>
    <row r="1229" spans="1:18">
      <c r="A1229">
        <v>8872</v>
      </c>
      <c r="B1229" t="s">
        <v>89</v>
      </c>
      <c r="C1229" t="s">
        <v>91</v>
      </c>
      <c r="D1229" t="s">
        <v>92</v>
      </c>
      <c r="E1229" t="s">
        <v>93</v>
      </c>
      <c r="F1229">
        <v>5</v>
      </c>
      <c r="G1229">
        <v>8</v>
      </c>
      <c r="H1229">
        <v>1965</v>
      </c>
      <c r="I1229">
        <v>2008</v>
      </c>
      <c r="J1229" t="s">
        <v>98</v>
      </c>
      <c r="K1229" t="s">
        <v>98</v>
      </c>
      <c r="L1229">
        <v>912</v>
      </c>
      <c r="M1229" t="s">
        <v>126</v>
      </c>
      <c r="N1229" t="s">
        <v>119</v>
      </c>
      <c r="O1229">
        <v>576</v>
      </c>
      <c r="P1229" t="s">
        <v>104</v>
      </c>
      <c r="Q1229" t="s">
        <v>111</v>
      </c>
      <c r="R1229">
        <v>147000</v>
      </c>
    </row>
    <row r="1230" spans="1:18">
      <c r="A1230">
        <v>8769</v>
      </c>
      <c r="B1230" t="s">
        <v>147</v>
      </c>
      <c r="C1230" t="s">
        <v>91</v>
      </c>
      <c r="D1230" t="s">
        <v>129</v>
      </c>
      <c r="E1230" t="s">
        <v>93</v>
      </c>
      <c r="F1230">
        <v>9</v>
      </c>
      <c r="G1230">
        <v>5</v>
      </c>
      <c r="H1230">
        <v>2008</v>
      </c>
      <c r="I1230">
        <v>2008</v>
      </c>
      <c r="J1230" t="s">
        <v>126</v>
      </c>
      <c r="K1230" t="s">
        <v>98</v>
      </c>
      <c r="L1230">
        <v>1702</v>
      </c>
      <c r="M1230" t="s">
        <v>126</v>
      </c>
      <c r="N1230" t="s">
        <v>126</v>
      </c>
      <c r="O1230">
        <v>1052</v>
      </c>
      <c r="P1230" t="s">
        <v>104</v>
      </c>
      <c r="Q1230" t="s">
        <v>150</v>
      </c>
      <c r="R1230">
        <v>367294</v>
      </c>
    </row>
    <row r="1231" spans="1:18">
      <c r="A1231">
        <v>7910</v>
      </c>
      <c r="B1231" t="s">
        <v>89</v>
      </c>
      <c r="C1231" t="s">
        <v>91</v>
      </c>
      <c r="D1231" t="s">
        <v>92</v>
      </c>
      <c r="E1231" t="s">
        <v>158</v>
      </c>
      <c r="F1231">
        <v>5</v>
      </c>
      <c r="G1231">
        <v>5</v>
      </c>
      <c r="H1231">
        <v>1960</v>
      </c>
      <c r="I1231">
        <v>1960</v>
      </c>
      <c r="J1231" t="s">
        <v>98</v>
      </c>
      <c r="K1231" t="s">
        <v>98</v>
      </c>
      <c r="L1231">
        <v>1075</v>
      </c>
      <c r="M1231" t="s">
        <v>119</v>
      </c>
      <c r="N1231" t="s">
        <v>98</v>
      </c>
      <c r="O1231">
        <v>404</v>
      </c>
      <c r="P1231" t="s">
        <v>104</v>
      </c>
      <c r="Q1231" t="s">
        <v>111</v>
      </c>
      <c r="R1231">
        <v>127000</v>
      </c>
    </row>
    <row r="1232" spans="1:18">
      <c r="A1232">
        <v>18890</v>
      </c>
      <c r="B1232" t="s">
        <v>169</v>
      </c>
      <c r="C1232" t="s">
        <v>90</v>
      </c>
      <c r="D1232" t="s">
        <v>179</v>
      </c>
      <c r="E1232" t="s">
        <v>176</v>
      </c>
      <c r="F1232">
        <v>5</v>
      </c>
      <c r="G1232">
        <v>5</v>
      </c>
      <c r="H1232">
        <v>1977</v>
      </c>
      <c r="I1232">
        <v>1977</v>
      </c>
      <c r="J1232" t="s">
        <v>119</v>
      </c>
      <c r="K1232" t="s">
        <v>98</v>
      </c>
      <c r="L1232">
        <v>1361</v>
      </c>
      <c r="M1232" t="s">
        <v>126</v>
      </c>
      <c r="N1232" t="s">
        <v>98</v>
      </c>
      <c r="O1232">
        <v>600</v>
      </c>
      <c r="P1232" t="s">
        <v>167</v>
      </c>
      <c r="Q1232" t="s">
        <v>111</v>
      </c>
      <c r="R1232">
        <v>190000</v>
      </c>
    </row>
    <row r="1233" spans="1:18">
      <c r="A1233">
        <v>7728</v>
      </c>
      <c r="B1233" t="s">
        <v>89</v>
      </c>
      <c r="C1233" t="s">
        <v>91</v>
      </c>
      <c r="D1233" t="s">
        <v>179</v>
      </c>
      <c r="E1233" t="s">
        <v>158</v>
      </c>
      <c r="F1233">
        <v>5</v>
      </c>
      <c r="G1233">
        <v>6</v>
      </c>
      <c r="H1233">
        <v>1962</v>
      </c>
      <c r="I1233">
        <v>1962</v>
      </c>
      <c r="J1233" t="s">
        <v>98</v>
      </c>
      <c r="K1233" t="s">
        <v>98</v>
      </c>
      <c r="L1233">
        <v>1106</v>
      </c>
      <c r="M1233" t="s">
        <v>98</v>
      </c>
      <c r="N1233" t="s">
        <v>98</v>
      </c>
      <c r="O1233">
        <v>540</v>
      </c>
      <c r="P1233" t="s">
        <v>104</v>
      </c>
      <c r="Q1233" t="s">
        <v>111</v>
      </c>
      <c r="R1233">
        <v>132500</v>
      </c>
    </row>
    <row r="1234" spans="1:18">
      <c r="A1234">
        <v>9842</v>
      </c>
      <c r="B1234" t="s">
        <v>89</v>
      </c>
      <c r="C1234" t="s">
        <v>91</v>
      </c>
      <c r="D1234" t="s">
        <v>179</v>
      </c>
      <c r="E1234" t="s">
        <v>93</v>
      </c>
      <c r="F1234">
        <v>4</v>
      </c>
      <c r="G1234">
        <v>5</v>
      </c>
      <c r="H1234">
        <v>1962</v>
      </c>
      <c r="I1234">
        <v>1962</v>
      </c>
      <c r="J1234" t="s">
        <v>83</v>
      </c>
      <c r="K1234" t="s">
        <v>83</v>
      </c>
      <c r="L1234">
        <v>0</v>
      </c>
      <c r="M1234" t="s">
        <v>98</v>
      </c>
      <c r="N1234" t="s">
        <v>98</v>
      </c>
      <c r="O1234">
        <v>462</v>
      </c>
      <c r="P1234" t="s">
        <v>104</v>
      </c>
      <c r="Q1234" t="s">
        <v>111</v>
      </c>
      <c r="R1234">
        <v>101800</v>
      </c>
    </row>
    <row r="1235" spans="1:18">
      <c r="A1235">
        <v>12160</v>
      </c>
      <c r="B1235" t="s">
        <v>89</v>
      </c>
      <c r="C1235" t="s">
        <v>91</v>
      </c>
      <c r="D1235" t="s">
        <v>92</v>
      </c>
      <c r="E1235" t="s">
        <v>93</v>
      </c>
      <c r="F1235">
        <v>5</v>
      </c>
      <c r="G1235">
        <v>5</v>
      </c>
      <c r="H1235">
        <v>1959</v>
      </c>
      <c r="I1235">
        <v>1959</v>
      </c>
      <c r="J1235" t="s">
        <v>98</v>
      </c>
      <c r="K1235" t="s">
        <v>98</v>
      </c>
      <c r="L1235">
        <v>1188</v>
      </c>
      <c r="M1235" t="s">
        <v>139</v>
      </c>
      <c r="N1235" t="s">
        <v>98</v>
      </c>
      <c r="O1235">
        <v>531</v>
      </c>
      <c r="P1235" t="s">
        <v>104</v>
      </c>
      <c r="Q1235" t="s">
        <v>172</v>
      </c>
      <c r="R1235">
        <v>142000</v>
      </c>
    </row>
    <row r="1236" spans="1:18">
      <c r="A1236">
        <v>8525</v>
      </c>
      <c r="B1236" t="s">
        <v>200</v>
      </c>
      <c r="C1236" t="s">
        <v>91</v>
      </c>
      <c r="D1236" t="s">
        <v>92</v>
      </c>
      <c r="E1236" t="s">
        <v>122</v>
      </c>
      <c r="F1236">
        <v>5</v>
      </c>
      <c r="G1236">
        <v>6</v>
      </c>
      <c r="H1236">
        <v>1911</v>
      </c>
      <c r="I1236">
        <v>1950</v>
      </c>
      <c r="J1236" t="s">
        <v>98</v>
      </c>
      <c r="K1236" t="s">
        <v>98</v>
      </c>
      <c r="L1236">
        <v>940</v>
      </c>
      <c r="M1236" t="s">
        <v>98</v>
      </c>
      <c r="N1236" t="s">
        <v>98</v>
      </c>
      <c r="O1236">
        <v>0</v>
      </c>
      <c r="P1236" t="s">
        <v>167</v>
      </c>
      <c r="Q1236" t="s">
        <v>172</v>
      </c>
      <c r="R1236">
        <v>130000</v>
      </c>
    </row>
    <row r="1237" spans="1:18">
      <c r="A1237">
        <v>13132</v>
      </c>
      <c r="B1237" t="s">
        <v>212</v>
      </c>
      <c r="C1237" t="s">
        <v>91</v>
      </c>
      <c r="D1237" t="s">
        <v>92</v>
      </c>
      <c r="E1237" t="s">
        <v>122</v>
      </c>
      <c r="F1237">
        <v>5</v>
      </c>
      <c r="G1237">
        <v>5</v>
      </c>
      <c r="H1237">
        <v>1914</v>
      </c>
      <c r="I1237">
        <v>1950</v>
      </c>
      <c r="J1237" t="s">
        <v>119</v>
      </c>
      <c r="K1237" t="s">
        <v>98</v>
      </c>
      <c r="L1237">
        <v>747</v>
      </c>
      <c r="M1237" t="s">
        <v>119</v>
      </c>
      <c r="N1237" t="s">
        <v>98</v>
      </c>
      <c r="O1237">
        <v>180</v>
      </c>
      <c r="P1237" t="s">
        <v>167</v>
      </c>
      <c r="Q1237" t="s">
        <v>111</v>
      </c>
      <c r="R1237">
        <v>138887</v>
      </c>
    </row>
    <row r="1238" spans="1:18">
      <c r="A1238">
        <v>2628</v>
      </c>
      <c r="B1238" t="s">
        <v>147</v>
      </c>
      <c r="C1238" t="s">
        <v>91</v>
      </c>
      <c r="D1238" t="s">
        <v>142</v>
      </c>
      <c r="E1238" t="s">
        <v>122</v>
      </c>
      <c r="F1238">
        <v>7</v>
      </c>
      <c r="G1238">
        <v>5</v>
      </c>
      <c r="H1238">
        <v>2003</v>
      </c>
      <c r="I1238">
        <v>2003</v>
      </c>
      <c r="J1238" t="s">
        <v>119</v>
      </c>
      <c r="K1238" t="s">
        <v>98</v>
      </c>
      <c r="L1238">
        <v>764</v>
      </c>
      <c r="M1238" t="s">
        <v>126</v>
      </c>
      <c r="N1238" t="s">
        <v>119</v>
      </c>
      <c r="O1238">
        <v>474</v>
      </c>
      <c r="P1238" t="s">
        <v>104</v>
      </c>
      <c r="Q1238" t="s">
        <v>111</v>
      </c>
      <c r="R1238">
        <v>175500</v>
      </c>
    </row>
    <row r="1239" spans="1:18">
      <c r="A1239">
        <v>12393</v>
      </c>
      <c r="B1239" t="s">
        <v>209</v>
      </c>
      <c r="C1239" t="s">
        <v>91</v>
      </c>
      <c r="D1239" t="s">
        <v>92</v>
      </c>
      <c r="E1239" t="s">
        <v>122</v>
      </c>
      <c r="F1239">
        <v>7</v>
      </c>
      <c r="G1239">
        <v>5</v>
      </c>
      <c r="H1239">
        <v>2004</v>
      </c>
      <c r="I1239">
        <v>2005</v>
      </c>
      <c r="J1239" t="s">
        <v>119</v>
      </c>
      <c r="K1239" t="s">
        <v>98</v>
      </c>
      <c r="L1239">
        <v>847</v>
      </c>
      <c r="M1239" t="s">
        <v>126</v>
      </c>
      <c r="N1239" t="s">
        <v>119</v>
      </c>
      <c r="O1239">
        <v>434</v>
      </c>
      <c r="P1239" t="s">
        <v>104</v>
      </c>
      <c r="Q1239" t="s">
        <v>111</v>
      </c>
      <c r="R1239">
        <v>195000</v>
      </c>
    </row>
    <row r="1240" spans="1:18">
      <c r="A1240">
        <v>13072</v>
      </c>
      <c r="B1240" t="s">
        <v>165</v>
      </c>
      <c r="C1240" t="s">
        <v>226</v>
      </c>
      <c r="D1240" t="s">
        <v>92</v>
      </c>
      <c r="E1240" t="s">
        <v>93</v>
      </c>
      <c r="F1240">
        <v>6</v>
      </c>
      <c r="G1240">
        <v>5</v>
      </c>
      <c r="H1240">
        <v>2005</v>
      </c>
      <c r="I1240">
        <v>2005</v>
      </c>
      <c r="J1240" t="s">
        <v>119</v>
      </c>
      <c r="K1240" t="s">
        <v>98</v>
      </c>
      <c r="L1240">
        <v>1141</v>
      </c>
      <c r="M1240" t="s">
        <v>126</v>
      </c>
      <c r="N1240" t="s">
        <v>98</v>
      </c>
      <c r="O1240">
        <v>484</v>
      </c>
      <c r="P1240" t="s">
        <v>104</v>
      </c>
      <c r="Q1240" t="s">
        <v>172</v>
      </c>
      <c r="R1240">
        <v>142500</v>
      </c>
    </row>
    <row r="1241" spans="1:18">
      <c r="A1241">
        <v>9037</v>
      </c>
      <c r="B1241" t="s">
        <v>218</v>
      </c>
      <c r="C1241" t="s">
        <v>91</v>
      </c>
      <c r="D1241" t="s">
        <v>92</v>
      </c>
      <c r="E1241" t="s">
        <v>93</v>
      </c>
      <c r="F1241">
        <v>8</v>
      </c>
      <c r="G1241">
        <v>5</v>
      </c>
      <c r="H1241">
        <v>2006</v>
      </c>
      <c r="I1241">
        <v>2006</v>
      </c>
      <c r="J1241" t="s">
        <v>119</v>
      </c>
      <c r="K1241" t="s">
        <v>98</v>
      </c>
      <c r="L1241">
        <v>1476</v>
      </c>
      <c r="M1241" t="s">
        <v>126</v>
      </c>
      <c r="N1241" t="s">
        <v>126</v>
      </c>
      <c r="O1241">
        <v>472</v>
      </c>
      <c r="P1241" t="s">
        <v>104</v>
      </c>
      <c r="Q1241" t="s">
        <v>111</v>
      </c>
      <c r="R1241">
        <v>265900</v>
      </c>
    </row>
    <row r="1242" spans="1:18">
      <c r="A1242">
        <v>8158</v>
      </c>
      <c r="B1242" t="s">
        <v>209</v>
      </c>
      <c r="C1242" t="s">
        <v>91</v>
      </c>
      <c r="D1242" t="s">
        <v>92</v>
      </c>
      <c r="E1242" t="s">
        <v>122</v>
      </c>
      <c r="F1242">
        <v>7</v>
      </c>
      <c r="G1242">
        <v>5</v>
      </c>
      <c r="H1242">
        <v>2003</v>
      </c>
      <c r="I1242">
        <v>2003</v>
      </c>
      <c r="J1242" t="s">
        <v>119</v>
      </c>
      <c r="K1242" t="s">
        <v>98</v>
      </c>
      <c r="L1242">
        <v>884</v>
      </c>
      <c r="M1242" t="s">
        <v>126</v>
      </c>
      <c r="N1242" t="s">
        <v>119</v>
      </c>
      <c r="O1242">
        <v>543</v>
      </c>
      <c r="P1242" t="s">
        <v>104</v>
      </c>
      <c r="Q1242" t="s">
        <v>111</v>
      </c>
      <c r="R1242">
        <v>224900</v>
      </c>
    </row>
    <row r="1243" spans="1:18">
      <c r="A1243">
        <v>9849</v>
      </c>
      <c r="B1243" t="s">
        <v>163</v>
      </c>
      <c r="C1243" t="s">
        <v>91</v>
      </c>
      <c r="D1243" t="s">
        <v>92</v>
      </c>
      <c r="E1243" t="s">
        <v>93</v>
      </c>
      <c r="F1243">
        <v>7</v>
      </c>
      <c r="G1243">
        <v>6</v>
      </c>
      <c r="H1243">
        <v>2007</v>
      </c>
      <c r="I1243">
        <v>2007</v>
      </c>
      <c r="J1243" t="s">
        <v>119</v>
      </c>
      <c r="K1243" t="s">
        <v>98</v>
      </c>
      <c r="L1243">
        <v>1689</v>
      </c>
      <c r="M1243" t="s">
        <v>126</v>
      </c>
      <c r="N1243" t="s">
        <v>119</v>
      </c>
      <c r="O1243">
        <v>954</v>
      </c>
      <c r="P1243" t="s">
        <v>104</v>
      </c>
      <c r="Q1243" t="s">
        <v>150</v>
      </c>
      <c r="R1243">
        <v>248328</v>
      </c>
    </row>
    <row r="1244" spans="1:18">
      <c r="A1244">
        <v>10625</v>
      </c>
      <c r="B1244" t="s">
        <v>175</v>
      </c>
      <c r="C1244" t="s">
        <v>91</v>
      </c>
      <c r="D1244" t="s">
        <v>92</v>
      </c>
      <c r="E1244" t="s">
        <v>183</v>
      </c>
      <c r="F1244">
        <v>7</v>
      </c>
      <c r="G1244">
        <v>6</v>
      </c>
      <c r="H1244">
        <v>1974</v>
      </c>
      <c r="I1244">
        <v>1974</v>
      </c>
      <c r="J1244" t="s">
        <v>119</v>
      </c>
      <c r="K1244" t="s">
        <v>98</v>
      </c>
      <c r="L1244">
        <v>1053</v>
      </c>
      <c r="M1244" t="s">
        <v>98</v>
      </c>
      <c r="N1244" t="s">
        <v>119</v>
      </c>
      <c r="O1244">
        <v>528</v>
      </c>
      <c r="P1244" t="s">
        <v>104</v>
      </c>
      <c r="Q1244" t="s">
        <v>178</v>
      </c>
      <c r="R1244">
        <v>170000</v>
      </c>
    </row>
    <row r="1245" spans="1:18">
      <c r="A1245">
        <v>13891</v>
      </c>
      <c r="B1245" t="s">
        <v>147</v>
      </c>
      <c r="C1245" t="s">
        <v>91</v>
      </c>
      <c r="D1245" t="s">
        <v>92</v>
      </c>
      <c r="E1245" t="s">
        <v>93</v>
      </c>
      <c r="F1245">
        <v>10</v>
      </c>
      <c r="G1245">
        <v>5</v>
      </c>
      <c r="H1245">
        <v>2006</v>
      </c>
      <c r="I1245">
        <v>2006</v>
      </c>
      <c r="J1245" t="s">
        <v>126</v>
      </c>
      <c r="K1245" t="s">
        <v>119</v>
      </c>
      <c r="L1245">
        <v>2076</v>
      </c>
      <c r="M1245" t="s">
        <v>126</v>
      </c>
      <c r="N1245" t="s">
        <v>126</v>
      </c>
      <c r="O1245">
        <v>850</v>
      </c>
      <c r="P1245" t="s">
        <v>104</v>
      </c>
      <c r="Q1245" t="s">
        <v>150</v>
      </c>
      <c r="R1245">
        <v>465000</v>
      </c>
    </row>
    <row r="1246" spans="1:18">
      <c r="A1246">
        <v>11435</v>
      </c>
      <c r="B1246" t="s">
        <v>212</v>
      </c>
      <c r="C1246" t="s">
        <v>91</v>
      </c>
      <c r="D1246" t="s">
        <v>92</v>
      </c>
      <c r="E1246" t="s">
        <v>122</v>
      </c>
      <c r="F1246">
        <v>8</v>
      </c>
      <c r="G1246">
        <v>7</v>
      </c>
      <c r="H1246">
        <v>1929</v>
      </c>
      <c r="I1246">
        <v>1950</v>
      </c>
      <c r="J1246" t="s">
        <v>119</v>
      </c>
      <c r="K1246" t="s">
        <v>98</v>
      </c>
      <c r="L1246">
        <v>792</v>
      </c>
      <c r="M1246" t="s">
        <v>139</v>
      </c>
      <c r="N1246" t="s">
        <v>119</v>
      </c>
      <c r="O1246">
        <v>400</v>
      </c>
      <c r="P1246" t="s">
        <v>104</v>
      </c>
      <c r="Q1246" t="s">
        <v>111</v>
      </c>
      <c r="R1246">
        <v>230000</v>
      </c>
    </row>
    <row r="1247" spans="1:18">
      <c r="A1247">
        <v>12090</v>
      </c>
      <c r="B1247" t="s">
        <v>175</v>
      </c>
      <c r="C1247" t="s">
        <v>91</v>
      </c>
      <c r="D1247" t="s">
        <v>92</v>
      </c>
      <c r="E1247" t="s">
        <v>158</v>
      </c>
      <c r="F1247">
        <v>6</v>
      </c>
      <c r="G1247">
        <v>7</v>
      </c>
      <c r="H1247">
        <v>1984</v>
      </c>
      <c r="I1247">
        <v>2003</v>
      </c>
      <c r="J1247" t="s">
        <v>119</v>
      </c>
      <c r="K1247" t="s">
        <v>98</v>
      </c>
      <c r="L1247">
        <v>585</v>
      </c>
      <c r="M1247" t="s">
        <v>126</v>
      </c>
      <c r="N1247" t="s">
        <v>98</v>
      </c>
      <c r="O1247">
        <v>477</v>
      </c>
      <c r="P1247" t="s">
        <v>104</v>
      </c>
      <c r="Q1247" t="s">
        <v>172</v>
      </c>
      <c r="R1247">
        <v>178000</v>
      </c>
    </row>
    <row r="1248" spans="1:18">
      <c r="A1248">
        <v>8125</v>
      </c>
      <c r="B1248" t="s">
        <v>163</v>
      </c>
      <c r="C1248" t="s">
        <v>91</v>
      </c>
      <c r="D1248" t="s">
        <v>92</v>
      </c>
      <c r="E1248" t="s">
        <v>122</v>
      </c>
      <c r="F1248">
        <v>7</v>
      </c>
      <c r="G1248">
        <v>5</v>
      </c>
      <c r="H1248">
        <v>2005</v>
      </c>
      <c r="I1248">
        <v>2006</v>
      </c>
      <c r="J1248" t="s">
        <v>119</v>
      </c>
      <c r="K1248" t="s">
        <v>98</v>
      </c>
      <c r="L1248">
        <v>756</v>
      </c>
      <c r="M1248" t="s">
        <v>126</v>
      </c>
      <c r="N1248" t="s">
        <v>119</v>
      </c>
      <c r="O1248">
        <v>615</v>
      </c>
      <c r="P1248" t="s">
        <v>104</v>
      </c>
      <c r="Q1248" t="s">
        <v>150</v>
      </c>
      <c r="R1248">
        <v>186500</v>
      </c>
    </row>
    <row r="1249" spans="1:18">
      <c r="A1249">
        <v>12328</v>
      </c>
      <c r="B1249" t="s">
        <v>217</v>
      </c>
      <c r="C1249" t="s">
        <v>91</v>
      </c>
      <c r="D1249" t="s">
        <v>92</v>
      </c>
      <c r="E1249" t="s">
        <v>158</v>
      </c>
      <c r="F1249">
        <v>6</v>
      </c>
      <c r="G1249">
        <v>5</v>
      </c>
      <c r="H1249">
        <v>1976</v>
      </c>
      <c r="I1249">
        <v>1976</v>
      </c>
      <c r="J1249" t="s">
        <v>98</v>
      </c>
      <c r="K1249" t="s">
        <v>98</v>
      </c>
      <c r="L1249">
        <v>1012</v>
      </c>
      <c r="M1249" t="s">
        <v>98</v>
      </c>
      <c r="N1249" t="s">
        <v>98</v>
      </c>
      <c r="O1249">
        <v>888</v>
      </c>
      <c r="P1249" t="s">
        <v>104</v>
      </c>
      <c r="Q1249" t="s">
        <v>111</v>
      </c>
      <c r="R1249">
        <v>169900</v>
      </c>
    </row>
    <row r="1250" spans="1:18">
      <c r="A1250">
        <v>9600</v>
      </c>
      <c r="B1250" t="s">
        <v>188</v>
      </c>
      <c r="C1250" t="s">
        <v>91</v>
      </c>
      <c r="D1250" t="s">
        <v>92</v>
      </c>
      <c r="E1250" t="s">
        <v>198</v>
      </c>
      <c r="F1250">
        <v>6</v>
      </c>
      <c r="G1250">
        <v>5</v>
      </c>
      <c r="H1250">
        <v>1917</v>
      </c>
      <c r="I1250">
        <v>1950</v>
      </c>
      <c r="J1250" t="s">
        <v>119</v>
      </c>
      <c r="K1250" t="s">
        <v>98</v>
      </c>
      <c r="L1250">
        <v>735</v>
      </c>
      <c r="M1250" t="s">
        <v>139</v>
      </c>
      <c r="N1250" t="s">
        <v>98</v>
      </c>
      <c r="O1250">
        <v>396</v>
      </c>
      <c r="P1250" t="s">
        <v>191</v>
      </c>
      <c r="Q1250" t="s">
        <v>111</v>
      </c>
      <c r="R1250">
        <v>129500</v>
      </c>
    </row>
    <row r="1251" spans="1:18">
      <c r="A1251">
        <v>7200</v>
      </c>
      <c r="B1251" t="s">
        <v>89</v>
      </c>
      <c r="C1251" t="s">
        <v>91</v>
      </c>
      <c r="D1251" t="s">
        <v>92</v>
      </c>
      <c r="E1251" t="s">
        <v>93</v>
      </c>
      <c r="F1251">
        <v>5</v>
      </c>
      <c r="G1251">
        <v>7</v>
      </c>
      <c r="H1251">
        <v>1950</v>
      </c>
      <c r="I1251">
        <v>1950</v>
      </c>
      <c r="J1251" t="s">
        <v>98</v>
      </c>
      <c r="K1251" t="s">
        <v>98</v>
      </c>
      <c r="L1251">
        <v>876</v>
      </c>
      <c r="M1251" t="s">
        <v>98</v>
      </c>
      <c r="N1251" t="s">
        <v>98</v>
      </c>
      <c r="O1251">
        <v>276</v>
      </c>
      <c r="P1251" t="s">
        <v>104</v>
      </c>
      <c r="Q1251" t="s">
        <v>111</v>
      </c>
      <c r="R1251">
        <v>119000</v>
      </c>
    </row>
    <row r="1252" spans="1:18">
      <c r="A1252">
        <v>11160</v>
      </c>
      <c r="B1252" t="s">
        <v>89</v>
      </c>
      <c r="C1252" t="s">
        <v>91</v>
      </c>
      <c r="D1252" t="s">
        <v>92</v>
      </c>
      <c r="E1252" t="s">
        <v>93</v>
      </c>
      <c r="F1252">
        <v>7</v>
      </c>
      <c r="G1252">
        <v>5</v>
      </c>
      <c r="H1252">
        <v>1968</v>
      </c>
      <c r="I1252">
        <v>1968</v>
      </c>
      <c r="J1252" t="s">
        <v>98</v>
      </c>
      <c r="K1252" t="s">
        <v>98</v>
      </c>
      <c r="L1252">
        <v>2110</v>
      </c>
      <c r="M1252" t="s">
        <v>126</v>
      </c>
      <c r="N1252" t="s">
        <v>126</v>
      </c>
      <c r="O1252">
        <v>522</v>
      </c>
      <c r="P1252" t="s">
        <v>104</v>
      </c>
      <c r="Q1252" t="s">
        <v>111</v>
      </c>
      <c r="R1252">
        <v>244000</v>
      </c>
    </row>
    <row r="1253" spans="1:18">
      <c r="A1253">
        <v>3136</v>
      </c>
      <c r="B1253" t="s">
        <v>147</v>
      </c>
      <c r="C1253" t="s">
        <v>91</v>
      </c>
      <c r="D1253" t="s">
        <v>129</v>
      </c>
      <c r="E1253" t="s">
        <v>93</v>
      </c>
      <c r="F1253">
        <v>7</v>
      </c>
      <c r="G1253">
        <v>5</v>
      </c>
      <c r="H1253">
        <v>2003</v>
      </c>
      <c r="I1253">
        <v>2003</v>
      </c>
      <c r="J1253" t="s">
        <v>119</v>
      </c>
      <c r="K1253" t="s">
        <v>98</v>
      </c>
      <c r="L1253">
        <v>1405</v>
      </c>
      <c r="M1253" t="s">
        <v>126</v>
      </c>
      <c r="N1253" t="s">
        <v>119</v>
      </c>
      <c r="O1253">
        <v>478</v>
      </c>
      <c r="P1253" t="s">
        <v>104</v>
      </c>
      <c r="Q1253" t="s">
        <v>111</v>
      </c>
      <c r="R1253">
        <v>171750</v>
      </c>
    </row>
    <row r="1254" spans="1:18">
      <c r="A1254">
        <v>9858</v>
      </c>
      <c r="B1254" t="s">
        <v>217</v>
      </c>
      <c r="C1254" t="s">
        <v>91</v>
      </c>
      <c r="D1254" t="s">
        <v>92</v>
      </c>
      <c r="E1254" t="s">
        <v>93</v>
      </c>
      <c r="F1254">
        <v>5</v>
      </c>
      <c r="G1254">
        <v>6</v>
      </c>
      <c r="H1254">
        <v>1968</v>
      </c>
      <c r="I1254">
        <v>1968</v>
      </c>
      <c r="J1254" t="s">
        <v>98</v>
      </c>
      <c r="K1254" t="s">
        <v>98</v>
      </c>
      <c r="L1254">
        <v>864</v>
      </c>
      <c r="M1254" t="s">
        <v>98</v>
      </c>
      <c r="N1254" t="s">
        <v>98</v>
      </c>
      <c r="O1254">
        <v>288</v>
      </c>
      <c r="P1254" t="s">
        <v>104</v>
      </c>
      <c r="Q1254" t="s">
        <v>111</v>
      </c>
      <c r="R1254">
        <v>130000</v>
      </c>
    </row>
    <row r="1255" spans="1:18">
      <c r="A1255">
        <v>17542</v>
      </c>
      <c r="B1255" t="s">
        <v>227</v>
      </c>
      <c r="C1255" t="s">
        <v>91</v>
      </c>
      <c r="D1255" t="s">
        <v>92</v>
      </c>
      <c r="E1255" t="s">
        <v>122</v>
      </c>
      <c r="F1255">
        <v>7</v>
      </c>
      <c r="G1255">
        <v>7</v>
      </c>
      <c r="H1255">
        <v>1974</v>
      </c>
      <c r="I1255">
        <v>2003</v>
      </c>
      <c r="J1255" t="s">
        <v>98</v>
      </c>
      <c r="K1255" t="s">
        <v>98</v>
      </c>
      <c r="L1255">
        <v>1192</v>
      </c>
      <c r="M1255" t="s">
        <v>98</v>
      </c>
      <c r="N1255" t="s">
        <v>119</v>
      </c>
      <c r="O1255">
        <v>518</v>
      </c>
      <c r="P1255" t="s">
        <v>104</v>
      </c>
      <c r="Q1255" t="s">
        <v>111</v>
      </c>
      <c r="R1255">
        <v>294000</v>
      </c>
    </row>
    <row r="1256" spans="1:18">
      <c r="A1256">
        <v>6931</v>
      </c>
      <c r="B1256" t="s">
        <v>206</v>
      </c>
      <c r="C1256" t="s">
        <v>91</v>
      </c>
      <c r="D1256" t="s">
        <v>92</v>
      </c>
      <c r="E1256" t="s">
        <v>122</v>
      </c>
      <c r="F1256">
        <v>7</v>
      </c>
      <c r="G1256">
        <v>5</v>
      </c>
      <c r="H1256">
        <v>2003</v>
      </c>
      <c r="I1256">
        <v>2004</v>
      </c>
      <c r="J1256" t="s">
        <v>119</v>
      </c>
      <c r="K1256" t="s">
        <v>98</v>
      </c>
      <c r="L1256">
        <v>746</v>
      </c>
      <c r="M1256" t="s">
        <v>126</v>
      </c>
      <c r="N1256" t="s">
        <v>119</v>
      </c>
      <c r="O1256">
        <v>397</v>
      </c>
      <c r="P1256" t="s">
        <v>104</v>
      </c>
      <c r="Q1256" t="s">
        <v>111</v>
      </c>
      <c r="R1256">
        <v>165400</v>
      </c>
    </row>
    <row r="1257" spans="1:18">
      <c r="A1257">
        <v>6240</v>
      </c>
      <c r="B1257" t="s">
        <v>197</v>
      </c>
      <c r="C1257" t="s">
        <v>91</v>
      </c>
      <c r="D1257" t="s">
        <v>92</v>
      </c>
      <c r="E1257" t="s">
        <v>176</v>
      </c>
      <c r="F1257">
        <v>6</v>
      </c>
      <c r="G1257">
        <v>6</v>
      </c>
      <c r="H1257">
        <v>1931</v>
      </c>
      <c r="I1257">
        <v>1950</v>
      </c>
      <c r="J1257" t="s">
        <v>98</v>
      </c>
      <c r="K1257" t="s">
        <v>139</v>
      </c>
      <c r="L1257">
        <v>884</v>
      </c>
      <c r="M1257" t="s">
        <v>98</v>
      </c>
      <c r="N1257" t="s">
        <v>98</v>
      </c>
      <c r="O1257">
        <v>560</v>
      </c>
      <c r="P1257" t="s">
        <v>104</v>
      </c>
      <c r="Q1257" t="s">
        <v>111</v>
      </c>
      <c r="R1257">
        <v>127500</v>
      </c>
    </row>
    <row r="1258" spans="1:18">
      <c r="A1258">
        <v>14303</v>
      </c>
      <c r="B1258" t="s">
        <v>162</v>
      </c>
      <c r="C1258" t="s">
        <v>91</v>
      </c>
      <c r="D1258" t="s">
        <v>92</v>
      </c>
      <c r="E1258" t="s">
        <v>93</v>
      </c>
      <c r="F1258">
        <v>8</v>
      </c>
      <c r="G1258">
        <v>5</v>
      </c>
      <c r="H1258">
        <v>1994</v>
      </c>
      <c r="I1258">
        <v>1994</v>
      </c>
      <c r="J1258" t="s">
        <v>119</v>
      </c>
      <c r="K1258" t="s">
        <v>98</v>
      </c>
      <c r="L1258">
        <v>1986</v>
      </c>
      <c r="M1258" t="s">
        <v>126</v>
      </c>
      <c r="N1258" t="s">
        <v>119</v>
      </c>
      <c r="O1258">
        <v>691</v>
      </c>
      <c r="P1258" t="s">
        <v>104</v>
      </c>
      <c r="Q1258" t="s">
        <v>111</v>
      </c>
      <c r="R1258">
        <v>301500</v>
      </c>
    </row>
    <row r="1259" spans="1:18">
      <c r="A1259">
        <v>4060</v>
      </c>
      <c r="B1259" t="s">
        <v>206</v>
      </c>
      <c r="C1259" t="s">
        <v>90</v>
      </c>
      <c r="D1259" t="s">
        <v>92</v>
      </c>
      <c r="E1259" t="s">
        <v>93</v>
      </c>
      <c r="F1259">
        <v>5</v>
      </c>
      <c r="G1259">
        <v>8</v>
      </c>
      <c r="H1259">
        <v>1922</v>
      </c>
      <c r="I1259">
        <v>1950</v>
      </c>
      <c r="J1259" t="s">
        <v>139</v>
      </c>
      <c r="K1259" t="s">
        <v>98</v>
      </c>
      <c r="L1259">
        <v>864</v>
      </c>
      <c r="M1259" t="s">
        <v>126</v>
      </c>
      <c r="N1259" t="s">
        <v>98</v>
      </c>
      <c r="O1259">
        <v>0</v>
      </c>
      <c r="P1259" t="s">
        <v>104</v>
      </c>
      <c r="Q1259" t="s">
        <v>111</v>
      </c>
      <c r="R1259">
        <v>99900</v>
      </c>
    </row>
    <row r="1260" spans="1:18">
      <c r="A1260">
        <v>9587</v>
      </c>
      <c r="B1260" t="s">
        <v>121</v>
      </c>
      <c r="C1260" t="s">
        <v>91</v>
      </c>
      <c r="D1260" t="s">
        <v>92</v>
      </c>
      <c r="E1260" t="s">
        <v>158</v>
      </c>
      <c r="F1260">
        <v>7</v>
      </c>
      <c r="G1260">
        <v>5</v>
      </c>
      <c r="H1260">
        <v>2005</v>
      </c>
      <c r="I1260">
        <v>2005</v>
      </c>
      <c r="J1260" t="s">
        <v>119</v>
      </c>
      <c r="K1260" t="s">
        <v>98</v>
      </c>
      <c r="L1260">
        <v>856</v>
      </c>
      <c r="M1260" t="s">
        <v>126</v>
      </c>
      <c r="N1260" t="s">
        <v>119</v>
      </c>
      <c r="O1260">
        <v>400</v>
      </c>
      <c r="P1260" t="s">
        <v>104</v>
      </c>
      <c r="Q1260" t="s">
        <v>111</v>
      </c>
      <c r="R1260">
        <v>190000</v>
      </c>
    </row>
    <row r="1261" spans="1:18">
      <c r="A1261">
        <v>9750</v>
      </c>
      <c r="B1261" t="s">
        <v>89</v>
      </c>
      <c r="C1261" t="s">
        <v>91</v>
      </c>
      <c r="D1261" t="s">
        <v>92</v>
      </c>
      <c r="E1261" t="s">
        <v>93</v>
      </c>
      <c r="F1261">
        <v>6</v>
      </c>
      <c r="G1261">
        <v>8</v>
      </c>
      <c r="H1261">
        <v>1969</v>
      </c>
      <c r="I1261">
        <v>1969</v>
      </c>
      <c r="J1261" t="s">
        <v>119</v>
      </c>
      <c r="K1261" t="s">
        <v>98</v>
      </c>
      <c r="L1261">
        <v>1054</v>
      </c>
      <c r="M1261" t="s">
        <v>119</v>
      </c>
      <c r="N1261" t="s">
        <v>98</v>
      </c>
      <c r="O1261">
        <v>460</v>
      </c>
      <c r="P1261" t="s">
        <v>104</v>
      </c>
      <c r="Q1261" t="s">
        <v>111</v>
      </c>
      <c r="R1261">
        <v>151000</v>
      </c>
    </row>
    <row r="1262" spans="1:18">
      <c r="A1262">
        <v>24682</v>
      </c>
      <c r="B1262" t="s">
        <v>121</v>
      </c>
      <c r="C1262" t="s">
        <v>225</v>
      </c>
      <c r="D1262" t="s">
        <v>92</v>
      </c>
      <c r="E1262" t="s">
        <v>122</v>
      </c>
      <c r="F1262">
        <v>6</v>
      </c>
      <c r="G1262">
        <v>5</v>
      </c>
      <c r="H1262">
        <v>1999</v>
      </c>
      <c r="I1262">
        <v>1999</v>
      </c>
      <c r="J1262" t="s">
        <v>119</v>
      </c>
      <c r="K1262" t="s">
        <v>98</v>
      </c>
      <c r="L1262">
        <v>841</v>
      </c>
      <c r="M1262" t="s">
        <v>126</v>
      </c>
      <c r="N1262" t="s">
        <v>98</v>
      </c>
      <c r="O1262">
        <v>502</v>
      </c>
      <c r="P1262" t="s">
        <v>104</v>
      </c>
      <c r="Q1262" t="s">
        <v>111</v>
      </c>
      <c r="R1262">
        <v>181000</v>
      </c>
    </row>
    <row r="1263" spans="1:18">
      <c r="A1263">
        <v>9600</v>
      </c>
      <c r="B1263" t="s">
        <v>89</v>
      </c>
      <c r="C1263" t="s">
        <v>91</v>
      </c>
      <c r="D1263" t="s">
        <v>92</v>
      </c>
      <c r="E1263" t="s">
        <v>93</v>
      </c>
      <c r="F1263">
        <v>5</v>
      </c>
      <c r="G1263">
        <v>6</v>
      </c>
      <c r="H1263">
        <v>1956</v>
      </c>
      <c r="I1263">
        <v>1956</v>
      </c>
      <c r="J1263" t="s">
        <v>98</v>
      </c>
      <c r="K1263" t="s">
        <v>98</v>
      </c>
      <c r="L1263">
        <v>1050</v>
      </c>
      <c r="M1263" t="s">
        <v>119</v>
      </c>
      <c r="N1263" t="s">
        <v>98</v>
      </c>
      <c r="O1263">
        <v>338</v>
      </c>
      <c r="P1263" t="s">
        <v>104</v>
      </c>
      <c r="Q1263" t="s">
        <v>111</v>
      </c>
      <c r="R1263">
        <v>128900</v>
      </c>
    </row>
    <row r="1264" spans="1:18">
      <c r="A1264">
        <v>11250</v>
      </c>
      <c r="B1264" t="s">
        <v>199</v>
      </c>
      <c r="C1264" t="s">
        <v>91</v>
      </c>
      <c r="D1264" t="s">
        <v>92</v>
      </c>
      <c r="E1264" t="s">
        <v>176</v>
      </c>
      <c r="F1264">
        <v>4</v>
      </c>
      <c r="G1264">
        <v>5</v>
      </c>
      <c r="H1264">
        <v>1957</v>
      </c>
      <c r="I1264">
        <v>1989</v>
      </c>
      <c r="J1264" t="s">
        <v>98</v>
      </c>
      <c r="K1264" t="s">
        <v>98</v>
      </c>
      <c r="L1264">
        <v>1104</v>
      </c>
      <c r="M1264" t="s">
        <v>126</v>
      </c>
      <c r="N1264" t="s">
        <v>98</v>
      </c>
      <c r="O1264">
        <v>304</v>
      </c>
      <c r="P1264" t="s">
        <v>104</v>
      </c>
      <c r="Q1264" t="s">
        <v>111</v>
      </c>
      <c r="R1264">
        <v>161500</v>
      </c>
    </row>
    <row r="1265" spans="1:18">
      <c r="A1265">
        <v>13515</v>
      </c>
      <c r="B1265" t="s">
        <v>197</v>
      </c>
      <c r="C1265" t="s">
        <v>91</v>
      </c>
      <c r="D1265" t="s">
        <v>92</v>
      </c>
      <c r="E1265" t="s">
        <v>122</v>
      </c>
      <c r="F1265">
        <v>6</v>
      </c>
      <c r="G1265">
        <v>6</v>
      </c>
      <c r="H1265">
        <v>1919</v>
      </c>
      <c r="I1265">
        <v>1950</v>
      </c>
      <c r="J1265" t="s">
        <v>98</v>
      </c>
      <c r="K1265" t="s">
        <v>98</v>
      </c>
      <c r="L1265">
        <v>764</v>
      </c>
      <c r="M1265" t="s">
        <v>126</v>
      </c>
      <c r="N1265" t="s">
        <v>98</v>
      </c>
      <c r="O1265">
        <v>520</v>
      </c>
      <c r="P1265" t="s">
        <v>167</v>
      </c>
      <c r="Q1265" t="s">
        <v>111</v>
      </c>
      <c r="R1265">
        <v>180500</v>
      </c>
    </row>
    <row r="1266" spans="1:18">
      <c r="A1266">
        <v>4060</v>
      </c>
      <c r="B1266" t="s">
        <v>89</v>
      </c>
      <c r="C1266" t="s">
        <v>91</v>
      </c>
      <c r="D1266" t="s">
        <v>129</v>
      </c>
      <c r="E1266" t="s">
        <v>93</v>
      </c>
      <c r="F1266">
        <v>6</v>
      </c>
      <c r="G1266">
        <v>5</v>
      </c>
      <c r="H1266">
        <v>1998</v>
      </c>
      <c r="I1266">
        <v>1999</v>
      </c>
      <c r="J1266" t="s">
        <v>119</v>
      </c>
      <c r="K1266" t="s">
        <v>98</v>
      </c>
      <c r="L1266">
        <v>1405</v>
      </c>
      <c r="M1266" t="s">
        <v>126</v>
      </c>
      <c r="N1266" t="s">
        <v>119</v>
      </c>
      <c r="O1266">
        <v>511</v>
      </c>
      <c r="P1266" t="s">
        <v>104</v>
      </c>
      <c r="Q1266" t="s">
        <v>172</v>
      </c>
      <c r="R1266">
        <v>181000</v>
      </c>
    </row>
    <row r="1267" spans="1:18">
      <c r="A1267">
        <v>3735</v>
      </c>
      <c r="B1267" t="s">
        <v>163</v>
      </c>
      <c r="C1267" t="s">
        <v>91</v>
      </c>
      <c r="D1267" t="s">
        <v>129</v>
      </c>
      <c r="E1267" t="s">
        <v>122</v>
      </c>
      <c r="F1267">
        <v>7</v>
      </c>
      <c r="G1267">
        <v>5</v>
      </c>
      <c r="H1267">
        <v>1999</v>
      </c>
      <c r="I1267">
        <v>1999</v>
      </c>
      <c r="J1267" t="s">
        <v>119</v>
      </c>
      <c r="K1267" t="s">
        <v>98</v>
      </c>
      <c r="L1267">
        <v>691</v>
      </c>
      <c r="M1267" t="s">
        <v>126</v>
      </c>
      <c r="N1267" t="s">
        <v>119</v>
      </c>
      <c r="O1267">
        <v>506</v>
      </c>
      <c r="P1267" t="s">
        <v>104</v>
      </c>
      <c r="Q1267" t="s">
        <v>111</v>
      </c>
      <c r="R1267">
        <v>183900</v>
      </c>
    </row>
    <row r="1268" spans="1:18">
      <c r="A1268">
        <v>10120</v>
      </c>
      <c r="B1268" t="s">
        <v>188</v>
      </c>
      <c r="C1268" t="s">
        <v>90</v>
      </c>
      <c r="D1268" t="s">
        <v>186</v>
      </c>
      <c r="E1268" t="s">
        <v>198</v>
      </c>
      <c r="F1268">
        <v>7</v>
      </c>
      <c r="G1268">
        <v>4</v>
      </c>
      <c r="H1268">
        <v>1910</v>
      </c>
      <c r="I1268">
        <v>1950</v>
      </c>
      <c r="J1268" t="s">
        <v>98</v>
      </c>
      <c r="K1268" t="s">
        <v>98</v>
      </c>
      <c r="L1268">
        <v>925</v>
      </c>
      <c r="M1268" t="s">
        <v>98</v>
      </c>
      <c r="N1268" t="s">
        <v>98</v>
      </c>
      <c r="O1268">
        <v>308</v>
      </c>
      <c r="P1268" t="s">
        <v>167</v>
      </c>
      <c r="Q1268" t="s">
        <v>111</v>
      </c>
      <c r="R1268">
        <v>122000</v>
      </c>
    </row>
    <row r="1269" spans="1:18">
      <c r="A1269">
        <v>13214</v>
      </c>
      <c r="B1269" t="s">
        <v>218</v>
      </c>
      <c r="C1269" t="s">
        <v>91</v>
      </c>
      <c r="D1269" t="s">
        <v>92</v>
      </c>
      <c r="E1269" t="s">
        <v>93</v>
      </c>
      <c r="F1269">
        <v>9</v>
      </c>
      <c r="G1269">
        <v>5</v>
      </c>
      <c r="H1269">
        <v>2008</v>
      </c>
      <c r="I1269">
        <v>2009</v>
      </c>
      <c r="J1269" t="s">
        <v>126</v>
      </c>
      <c r="K1269" t="s">
        <v>98</v>
      </c>
      <c r="L1269">
        <v>2002</v>
      </c>
      <c r="M1269" t="s">
        <v>126</v>
      </c>
      <c r="N1269" t="s">
        <v>126</v>
      </c>
      <c r="O1269">
        <v>746</v>
      </c>
      <c r="P1269" t="s">
        <v>104</v>
      </c>
      <c r="Q1269" t="s">
        <v>111</v>
      </c>
      <c r="R1269">
        <v>378500</v>
      </c>
    </row>
    <row r="1270" spans="1:18">
      <c r="A1270">
        <v>14100</v>
      </c>
      <c r="B1270" t="s">
        <v>212</v>
      </c>
      <c r="C1270" t="s">
        <v>91</v>
      </c>
      <c r="D1270" t="s">
        <v>92</v>
      </c>
      <c r="E1270" t="s">
        <v>176</v>
      </c>
      <c r="F1270">
        <v>8</v>
      </c>
      <c r="G1270">
        <v>9</v>
      </c>
      <c r="H1270">
        <v>1935</v>
      </c>
      <c r="I1270">
        <v>1997</v>
      </c>
      <c r="J1270" t="s">
        <v>98</v>
      </c>
      <c r="K1270" t="s">
        <v>98</v>
      </c>
      <c r="L1270">
        <v>728</v>
      </c>
      <c r="M1270" t="s">
        <v>126</v>
      </c>
      <c r="N1270" t="s">
        <v>119</v>
      </c>
      <c r="O1270">
        <v>1014</v>
      </c>
      <c r="P1270" t="s">
        <v>104</v>
      </c>
      <c r="Q1270" t="s">
        <v>111</v>
      </c>
      <c r="R1270">
        <v>381000</v>
      </c>
    </row>
    <row r="1271" spans="1:18">
      <c r="A1271">
        <v>11344</v>
      </c>
      <c r="B1271" t="s">
        <v>89</v>
      </c>
      <c r="C1271" t="s">
        <v>90</v>
      </c>
      <c r="D1271" t="s">
        <v>92</v>
      </c>
      <c r="E1271" t="s">
        <v>176</v>
      </c>
      <c r="F1271">
        <v>5</v>
      </c>
      <c r="G1271">
        <v>5</v>
      </c>
      <c r="H1271">
        <v>1958</v>
      </c>
      <c r="I1271">
        <v>1958</v>
      </c>
      <c r="J1271" t="s">
        <v>98</v>
      </c>
      <c r="K1271" t="s">
        <v>98</v>
      </c>
      <c r="L1271">
        <v>874</v>
      </c>
      <c r="M1271" t="s">
        <v>98</v>
      </c>
      <c r="N1271" t="s">
        <v>98</v>
      </c>
      <c r="O1271">
        <v>315</v>
      </c>
      <c r="P1271" t="s">
        <v>104</v>
      </c>
      <c r="Q1271" t="s">
        <v>111</v>
      </c>
      <c r="R1271">
        <v>144000</v>
      </c>
    </row>
    <row r="1272" spans="1:18">
      <c r="A1272">
        <v>23595</v>
      </c>
      <c r="B1272" t="s">
        <v>199</v>
      </c>
      <c r="C1272" t="s">
        <v>91</v>
      </c>
      <c r="D1272" t="s">
        <v>92</v>
      </c>
      <c r="E1272" t="s">
        <v>93</v>
      </c>
      <c r="F1272">
        <v>7</v>
      </c>
      <c r="G1272">
        <v>6</v>
      </c>
      <c r="H1272">
        <v>1979</v>
      </c>
      <c r="I1272">
        <v>1979</v>
      </c>
      <c r="J1272" t="s">
        <v>119</v>
      </c>
      <c r="K1272" t="s">
        <v>98</v>
      </c>
      <c r="L1272">
        <v>1332</v>
      </c>
      <c r="M1272" t="s">
        <v>98</v>
      </c>
      <c r="N1272" t="s">
        <v>119</v>
      </c>
      <c r="O1272">
        <v>586</v>
      </c>
      <c r="P1272" t="s">
        <v>104</v>
      </c>
      <c r="Q1272" t="s">
        <v>111</v>
      </c>
      <c r="R1272">
        <v>260000</v>
      </c>
    </row>
    <row r="1273" spans="1:18">
      <c r="A1273">
        <v>9156</v>
      </c>
      <c r="B1273" t="s">
        <v>175</v>
      </c>
      <c r="C1273" t="s">
        <v>151</v>
      </c>
      <c r="D1273" t="s">
        <v>92</v>
      </c>
      <c r="E1273" t="s">
        <v>93</v>
      </c>
      <c r="F1273">
        <v>6</v>
      </c>
      <c r="G1273">
        <v>7</v>
      </c>
      <c r="H1273">
        <v>1968</v>
      </c>
      <c r="I1273">
        <v>1968</v>
      </c>
      <c r="J1273" t="s">
        <v>98</v>
      </c>
      <c r="K1273" t="s">
        <v>98</v>
      </c>
      <c r="L1273">
        <v>1489</v>
      </c>
      <c r="M1273" t="s">
        <v>119</v>
      </c>
      <c r="N1273" t="s">
        <v>119</v>
      </c>
      <c r="O1273">
        <v>462</v>
      </c>
      <c r="P1273" t="s">
        <v>104</v>
      </c>
      <c r="Q1273" t="s">
        <v>111</v>
      </c>
      <c r="R1273">
        <v>185750</v>
      </c>
    </row>
    <row r="1274" spans="1:18">
      <c r="A1274">
        <v>13526</v>
      </c>
      <c r="B1274" t="s">
        <v>169</v>
      </c>
      <c r="C1274" t="s">
        <v>91</v>
      </c>
      <c r="D1274" t="s">
        <v>92</v>
      </c>
      <c r="E1274" t="s">
        <v>93</v>
      </c>
      <c r="F1274">
        <v>5</v>
      </c>
      <c r="G1274">
        <v>6</v>
      </c>
      <c r="H1274">
        <v>1965</v>
      </c>
      <c r="I1274">
        <v>1965</v>
      </c>
      <c r="J1274" t="s">
        <v>98</v>
      </c>
      <c r="K1274" t="s">
        <v>98</v>
      </c>
      <c r="L1274">
        <v>935</v>
      </c>
      <c r="M1274" t="s">
        <v>98</v>
      </c>
      <c r="N1274" t="s">
        <v>98</v>
      </c>
      <c r="O1274">
        <v>288</v>
      </c>
      <c r="P1274" t="s">
        <v>104</v>
      </c>
      <c r="Q1274" t="s">
        <v>111</v>
      </c>
      <c r="R1274">
        <v>137000</v>
      </c>
    </row>
    <row r="1275" spans="1:18">
      <c r="A1275">
        <v>11512</v>
      </c>
      <c r="B1275" t="s">
        <v>206</v>
      </c>
      <c r="C1275" t="s">
        <v>91</v>
      </c>
      <c r="D1275" t="s">
        <v>92</v>
      </c>
      <c r="E1275" t="s">
        <v>158</v>
      </c>
      <c r="F1275">
        <v>6</v>
      </c>
      <c r="G1275">
        <v>7</v>
      </c>
      <c r="H1275">
        <v>1959</v>
      </c>
      <c r="I1275">
        <v>2006</v>
      </c>
      <c r="J1275" t="s">
        <v>98</v>
      </c>
      <c r="K1275" t="s">
        <v>98</v>
      </c>
      <c r="L1275">
        <v>1019</v>
      </c>
      <c r="M1275" t="s">
        <v>119</v>
      </c>
      <c r="N1275" t="s">
        <v>126</v>
      </c>
      <c r="O1275">
        <v>312</v>
      </c>
      <c r="P1275" t="s">
        <v>104</v>
      </c>
      <c r="Q1275" t="s">
        <v>111</v>
      </c>
      <c r="R1275">
        <v>177000</v>
      </c>
    </row>
    <row r="1276" spans="1:18">
      <c r="A1276">
        <v>5362</v>
      </c>
      <c r="B1276" t="s">
        <v>212</v>
      </c>
      <c r="C1276" t="s">
        <v>91</v>
      </c>
      <c r="D1276" t="s">
        <v>92</v>
      </c>
      <c r="E1276" t="s">
        <v>176</v>
      </c>
      <c r="F1276">
        <v>5</v>
      </c>
      <c r="G1276">
        <v>6</v>
      </c>
      <c r="H1276">
        <v>1910</v>
      </c>
      <c r="I1276">
        <v>2003</v>
      </c>
      <c r="J1276" t="s">
        <v>98</v>
      </c>
      <c r="K1276" t="s">
        <v>98</v>
      </c>
      <c r="L1276">
        <v>661</v>
      </c>
      <c r="M1276" t="s">
        <v>126</v>
      </c>
      <c r="N1276" t="s">
        <v>98</v>
      </c>
      <c r="O1276">
        <v>552</v>
      </c>
      <c r="P1276" t="s">
        <v>104</v>
      </c>
      <c r="Q1276" t="s">
        <v>111</v>
      </c>
      <c r="R1276">
        <v>139000</v>
      </c>
    </row>
    <row r="1277" spans="1:18">
      <c r="A1277">
        <v>11345</v>
      </c>
      <c r="B1277" t="s">
        <v>89</v>
      </c>
      <c r="C1277" t="s">
        <v>90</v>
      </c>
      <c r="D1277" t="s">
        <v>179</v>
      </c>
      <c r="E1277" t="s">
        <v>122</v>
      </c>
      <c r="F1277">
        <v>5</v>
      </c>
      <c r="G1277">
        <v>5</v>
      </c>
      <c r="H1277">
        <v>1948</v>
      </c>
      <c r="I1277">
        <v>1950</v>
      </c>
      <c r="J1277" t="s">
        <v>98</v>
      </c>
      <c r="K1277" t="s">
        <v>98</v>
      </c>
      <c r="L1277">
        <v>928</v>
      </c>
      <c r="M1277" t="s">
        <v>119</v>
      </c>
      <c r="N1277" t="s">
        <v>98</v>
      </c>
      <c r="O1277">
        <v>400</v>
      </c>
      <c r="P1277" t="s">
        <v>104</v>
      </c>
      <c r="Q1277" t="s">
        <v>111</v>
      </c>
      <c r="R1277">
        <v>137000</v>
      </c>
    </row>
    <row r="1278" spans="1:18">
      <c r="A1278">
        <v>12936</v>
      </c>
      <c r="B1278" t="s">
        <v>175</v>
      </c>
      <c r="C1278" t="s">
        <v>91</v>
      </c>
      <c r="D1278" t="s">
        <v>92</v>
      </c>
      <c r="E1278" t="s">
        <v>122</v>
      </c>
      <c r="F1278">
        <v>6</v>
      </c>
      <c r="G1278">
        <v>6</v>
      </c>
      <c r="H1278">
        <v>1972</v>
      </c>
      <c r="I1278">
        <v>1972</v>
      </c>
      <c r="J1278" t="s">
        <v>98</v>
      </c>
      <c r="K1278" t="s">
        <v>119</v>
      </c>
      <c r="L1278">
        <v>723</v>
      </c>
      <c r="M1278" t="s">
        <v>98</v>
      </c>
      <c r="N1278" t="s">
        <v>98</v>
      </c>
      <c r="O1278">
        <v>497</v>
      </c>
      <c r="P1278" t="s">
        <v>104</v>
      </c>
      <c r="Q1278" t="s">
        <v>111</v>
      </c>
      <c r="R1278">
        <v>162000</v>
      </c>
    </row>
    <row r="1279" spans="1:18">
      <c r="A1279">
        <v>17871</v>
      </c>
      <c r="B1279" t="s">
        <v>175</v>
      </c>
      <c r="C1279" t="s">
        <v>91</v>
      </c>
      <c r="D1279" t="s">
        <v>92</v>
      </c>
      <c r="E1279" t="s">
        <v>158</v>
      </c>
      <c r="F1279">
        <v>6</v>
      </c>
      <c r="G1279">
        <v>5</v>
      </c>
      <c r="H1279">
        <v>1967</v>
      </c>
      <c r="I1279">
        <v>1976</v>
      </c>
      <c r="J1279" t="s">
        <v>119</v>
      </c>
      <c r="K1279" t="s">
        <v>98</v>
      </c>
      <c r="L1279">
        <v>1680</v>
      </c>
      <c r="M1279" t="s">
        <v>139</v>
      </c>
      <c r="N1279" t="s">
        <v>98</v>
      </c>
      <c r="O1279">
        <v>480</v>
      </c>
      <c r="P1279" t="s">
        <v>104</v>
      </c>
      <c r="Q1279" t="s">
        <v>111</v>
      </c>
      <c r="R1279">
        <v>197900</v>
      </c>
    </row>
    <row r="1280" spans="1:18">
      <c r="A1280">
        <v>9473</v>
      </c>
      <c r="B1280" t="s">
        <v>209</v>
      </c>
      <c r="C1280" t="s">
        <v>91</v>
      </c>
      <c r="D1280" t="s">
        <v>92</v>
      </c>
      <c r="E1280" t="s">
        <v>122</v>
      </c>
      <c r="F1280">
        <v>8</v>
      </c>
      <c r="G1280">
        <v>5</v>
      </c>
      <c r="H1280">
        <v>2002</v>
      </c>
      <c r="I1280">
        <v>2002</v>
      </c>
      <c r="J1280" t="s">
        <v>119</v>
      </c>
      <c r="K1280" t="s">
        <v>98</v>
      </c>
      <c r="L1280">
        <v>1128</v>
      </c>
      <c r="M1280" t="s">
        <v>126</v>
      </c>
      <c r="N1280" t="s">
        <v>119</v>
      </c>
      <c r="O1280">
        <v>577</v>
      </c>
      <c r="P1280" t="s">
        <v>104</v>
      </c>
      <c r="Q1280" t="s">
        <v>111</v>
      </c>
      <c r="R1280">
        <v>237000</v>
      </c>
    </row>
    <row r="1281" spans="1:18">
      <c r="A1281">
        <v>7500</v>
      </c>
      <c r="B1281" t="s">
        <v>214</v>
      </c>
      <c r="C1281" t="s">
        <v>91</v>
      </c>
      <c r="D1281" t="s">
        <v>92</v>
      </c>
      <c r="E1281" t="s">
        <v>176</v>
      </c>
      <c r="F1281">
        <v>4</v>
      </c>
      <c r="G1281">
        <v>4</v>
      </c>
      <c r="H1281">
        <v>1920</v>
      </c>
      <c r="I1281">
        <v>1950</v>
      </c>
      <c r="J1281" t="s">
        <v>98</v>
      </c>
      <c r="K1281" t="s">
        <v>98</v>
      </c>
      <c r="L1281">
        <v>698</v>
      </c>
      <c r="M1281" t="s">
        <v>98</v>
      </c>
      <c r="N1281" t="s">
        <v>98</v>
      </c>
      <c r="O1281">
        <v>528</v>
      </c>
      <c r="P1281" t="s">
        <v>104</v>
      </c>
      <c r="Q1281" t="s">
        <v>172</v>
      </c>
      <c r="R1281">
        <v>68400</v>
      </c>
    </row>
    <row r="1282" spans="1:18">
      <c r="A1282">
        <v>9808</v>
      </c>
      <c r="B1282" t="s">
        <v>209</v>
      </c>
      <c r="C1282" t="s">
        <v>91</v>
      </c>
      <c r="D1282" t="s">
        <v>92</v>
      </c>
      <c r="E1282" t="s">
        <v>93</v>
      </c>
      <c r="F1282">
        <v>7</v>
      </c>
      <c r="G1282">
        <v>5</v>
      </c>
      <c r="H1282">
        <v>2002</v>
      </c>
      <c r="I1282">
        <v>2002</v>
      </c>
      <c r="J1282" t="s">
        <v>119</v>
      </c>
      <c r="K1282" t="s">
        <v>98</v>
      </c>
      <c r="L1282">
        <v>1573</v>
      </c>
      <c r="M1282" t="s">
        <v>126</v>
      </c>
      <c r="N1282" t="s">
        <v>119</v>
      </c>
      <c r="O1282">
        <v>544</v>
      </c>
      <c r="P1282" t="s">
        <v>104</v>
      </c>
      <c r="Q1282" t="s">
        <v>111</v>
      </c>
      <c r="R1282">
        <v>227000</v>
      </c>
    </row>
    <row r="1283" spans="1:18">
      <c r="A1283">
        <v>8049</v>
      </c>
      <c r="B1283" t="s">
        <v>218</v>
      </c>
      <c r="C1283" t="s">
        <v>91</v>
      </c>
      <c r="D1283" t="s">
        <v>92</v>
      </c>
      <c r="E1283" t="s">
        <v>93</v>
      </c>
      <c r="F1283">
        <v>7</v>
      </c>
      <c r="G1283">
        <v>5</v>
      </c>
      <c r="H1283">
        <v>1990</v>
      </c>
      <c r="I1283">
        <v>1990</v>
      </c>
      <c r="J1283" t="s">
        <v>119</v>
      </c>
      <c r="K1283" t="s">
        <v>98</v>
      </c>
      <c r="L1283">
        <v>1309</v>
      </c>
      <c r="M1283" t="s">
        <v>98</v>
      </c>
      <c r="N1283" t="s">
        <v>98</v>
      </c>
      <c r="O1283">
        <v>484</v>
      </c>
      <c r="P1283" t="s">
        <v>104</v>
      </c>
      <c r="Q1283" t="s">
        <v>111</v>
      </c>
      <c r="R1283">
        <v>180000</v>
      </c>
    </row>
    <row r="1284" spans="1:18">
      <c r="A1284">
        <v>8800</v>
      </c>
      <c r="B1284" t="s">
        <v>209</v>
      </c>
      <c r="C1284" t="s">
        <v>91</v>
      </c>
      <c r="D1284" t="s">
        <v>92</v>
      </c>
      <c r="E1284" t="s">
        <v>93</v>
      </c>
      <c r="F1284">
        <v>5</v>
      </c>
      <c r="G1284">
        <v>7</v>
      </c>
      <c r="H1284">
        <v>1977</v>
      </c>
      <c r="I1284">
        <v>2008</v>
      </c>
      <c r="J1284" t="s">
        <v>119</v>
      </c>
      <c r="K1284" t="s">
        <v>98</v>
      </c>
      <c r="L1284">
        <v>1040</v>
      </c>
      <c r="M1284" t="s">
        <v>98</v>
      </c>
      <c r="N1284" t="s">
        <v>119</v>
      </c>
      <c r="O1284">
        <v>484</v>
      </c>
      <c r="P1284" t="s">
        <v>104</v>
      </c>
      <c r="Q1284" t="s">
        <v>111</v>
      </c>
      <c r="R1284">
        <v>150500</v>
      </c>
    </row>
    <row r="1285" spans="1:18">
      <c r="A1285">
        <v>9400</v>
      </c>
      <c r="B1285" t="s">
        <v>217</v>
      </c>
      <c r="C1285" t="s">
        <v>91</v>
      </c>
      <c r="D1285" t="s">
        <v>179</v>
      </c>
      <c r="E1285" t="s">
        <v>122</v>
      </c>
      <c r="F1285">
        <v>6</v>
      </c>
      <c r="G1285">
        <v>5</v>
      </c>
      <c r="H1285">
        <v>1971</v>
      </c>
      <c r="I1285">
        <v>1971</v>
      </c>
      <c r="J1285" t="s">
        <v>98</v>
      </c>
      <c r="K1285" t="s">
        <v>98</v>
      </c>
      <c r="L1285">
        <v>912</v>
      </c>
      <c r="M1285" t="s">
        <v>98</v>
      </c>
      <c r="N1285" t="s">
        <v>98</v>
      </c>
      <c r="O1285">
        <v>0</v>
      </c>
      <c r="P1285" t="s">
        <v>104</v>
      </c>
      <c r="Q1285" t="s">
        <v>111</v>
      </c>
      <c r="R1285">
        <v>139000</v>
      </c>
    </row>
    <row r="1286" spans="1:18">
      <c r="A1286">
        <v>9638</v>
      </c>
      <c r="B1286" t="s">
        <v>200</v>
      </c>
      <c r="C1286" t="s">
        <v>90</v>
      </c>
      <c r="D1286" t="s">
        <v>92</v>
      </c>
      <c r="E1286" t="s">
        <v>176</v>
      </c>
      <c r="F1286">
        <v>6</v>
      </c>
      <c r="G1286">
        <v>7</v>
      </c>
      <c r="H1286">
        <v>1919</v>
      </c>
      <c r="I1286">
        <v>1990</v>
      </c>
      <c r="J1286" t="s">
        <v>98</v>
      </c>
      <c r="K1286" t="s">
        <v>98</v>
      </c>
      <c r="L1286">
        <v>804</v>
      </c>
      <c r="M1286" t="s">
        <v>126</v>
      </c>
      <c r="N1286" t="s">
        <v>119</v>
      </c>
      <c r="O1286">
        <v>336</v>
      </c>
      <c r="P1286" t="s">
        <v>104</v>
      </c>
      <c r="Q1286" t="s">
        <v>111</v>
      </c>
      <c r="R1286">
        <v>169000</v>
      </c>
    </row>
    <row r="1287" spans="1:18">
      <c r="A1287">
        <v>6000</v>
      </c>
      <c r="B1287" t="s">
        <v>197</v>
      </c>
      <c r="C1287" t="s">
        <v>91</v>
      </c>
      <c r="D1287" t="s">
        <v>92</v>
      </c>
      <c r="E1287" t="s">
        <v>176</v>
      </c>
      <c r="F1287">
        <v>6</v>
      </c>
      <c r="G1287">
        <v>6</v>
      </c>
      <c r="H1287">
        <v>1939</v>
      </c>
      <c r="I1287">
        <v>1950</v>
      </c>
      <c r="J1287" t="s">
        <v>98</v>
      </c>
      <c r="K1287" t="s">
        <v>98</v>
      </c>
      <c r="L1287">
        <v>780</v>
      </c>
      <c r="M1287" t="s">
        <v>126</v>
      </c>
      <c r="N1287" t="s">
        <v>98</v>
      </c>
      <c r="O1287">
        <v>280</v>
      </c>
      <c r="P1287" t="s">
        <v>104</v>
      </c>
      <c r="Q1287" t="s">
        <v>111</v>
      </c>
      <c r="R1287">
        <v>132500</v>
      </c>
    </row>
    <row r="1288" spans="1:18">
      <c r="A1288">
        <v>9790</v>
      </c>
      <c r="B1288" t="s">
        <v>175</v>
      </c>
      <c r="C1288" t="s">
        <v>90</v>
      </c>
      <c r="D1288" t="s">
        <v>92</v>
      </c>
      <c r="E1288" t="s">
        <v>93</v>
      </c>
      <c r="F1288">
        <v>6</v>
      </c>
      <c r="G1288">
        <v>5</v>
      </c>
      <c r="H1288">
        <v>1963</v>
      </c>
      <c r="I1288">
        <v>1963</v>
      </c>
      <c r="J1288" t="s">
        <v>98</v>
      </c>
      <c r="K1288" t="s">
        <v>98</v>
      </c>
      <c r="L1288">
        <v>1328</v>
      </c>
      <c r="M1288" t="s">
        <v>98</v>
      </c>
      <c r="N1288" t="s">
        <v>98</v>
      </c>
      <c r="O1288">
        <v>528</v>
      </c>
      <c r="P1288" t="s">
        <v>104</v>
      </c>
      <c r="Q1288" t="s">
        <v>111</v>
      </c>
      <c r="R1288">
        <v>143000</v>
      </c>
    </row>
    <row r="1289" spans="1:18">
      <c r="A1289">
        <v>36500</v>
      </c>
      <c r="B1289" t="s">
        <v>199</v>
      </c>
      <c r="C1289" t="s">
        <v>91</v>
      </c>
      <c r="D1289" t="s">
        <v>92</v>
      </c>
      <c r="E1289" t="s">
        <v>93</v>
      </c>
      <c r="F1289">
        <v>5</v>
      </c>
      <c r="G1289">
        <v>5</v>
      </c>
      <c r="H1289">
        <v>1964</v>
      </c>
      <c r="I1289">
        <v>1964</v>
      </c>
      <c r="J1289" t="s">
        <v>98</v>
      </c>
      <c r="K1289" t="s">
        <v>98</v>
      </c>
      <c r="L1289">
        <v>1624</v>
      </c>
      <c r="M1289" t="s">
        <v>139</v>
      </c>
      <c r="N1289" t="s">
        <v>98</v>
      </c>
      <c r="O1289">
        <v>390</v>
      </c>
      <c r="P1289" t="s">
        <v>167</v>
      </c>
      <c r="Q1289" t="s">
        <v>111</v>
      </c>
      <c r="R1289">
        <v>190000</v>
      </c>
    </row>
    <row r="1290" spans="1:18">
      <c r="A1290">
        <v>5664</v>
      </c>
      <c r="B1290" t="s">
        <v>128</v>
      </c>
      <c r="C1290" t="s">
        <v>91</v>
      </c>
      <c r="D1290" t="s">
        <v>129</v>
      </c>
      <c r="E1290" t="s">
        <v>93</v>
      </c>
      <c r="F1290">
        <v>8</v>
      </c>
      <c r="G1290">
        <v>5</v>
      </c>
      <c r="H1290">
        <v>2000</v>
      </c>
      <c r="I1290">
        <v>2000</v>
      </c>
      <c r="J1290" t="s">
        <v>119</v>
      </c>
      <c r="K1290" t="s">
        <v>98</v>
      </c>
      <c r="L1290">
        <v>1501</v>
      </c>
      <c r="M1290" t="s">
        <v>126</v>
      </c>
      <c r="N1290" t="s">
        <v>126</v>
      </c>
      <c r="O1290">
        <v>499</v>
      </c>
      <c r="P1290" t="s">
        <v>104</v>
      </c>
      <c r="Q1290" t="s">
        <v>111</v>
      </c>
      <c r="R1290">
        <v>278000</v>
      </c>
    </row>
    <row r="1291" spans="1:18">
      <c r="A1291">
        <v>11065</v>
      </c>
      <c r="B1291" t="s">
        <v>147</v>
      </c>
      <c r="C1291" t="s">
        <v>91</v>
      </c>
      <c r="D1291" t="s">
        <v>92</v>
      </c>
      <c r="E1291" t="s">
        <v>122</v>
      </c>
      <c r="F1291">
        <v>8</v>
      </c>
      <c r="G1291">
        <v>5</v>
      </c>
      <c r="H1291">
        <v>2006</v>
      </c>
      <c r="I1291">
        <v>2006</v>
      </c>
      <c r="J1291" t="s">
        <v>119</v>
      </c>
      <c r="K1291" t="s">
        <v>98</v>
      </c>
      <c r="L1291">
        <v>1085</v>
      </c>
      <c r="M1291" t="s">
        <v>126</v>
      </c>
      <c r="N1291" t="s">
        <v>126</v>
      </c>
      <c r="O1291">
        <v>753</v>
      </c>
      <c r="P1291" t="s">
        <v>104</v>
      </c>
      <c r="Q1291" t="s">
        <v>150</v>
      </c>
      <c r="R1291">
        <v>281000</v>
      </c>
    </row>
    <row r="1292" spans="1:18">
      <c r="A1292">
        <v>14112</v>
      </c>
      <c r="B1292" t="s">
        <v>89</v>
      </c>
      <c r="C1292" t="s">
        <v>91</v>
      </c>
      <c r="D1292" t="s">
        <v>92</v>
      </c>
      <c r="E1292" t="s">
        <v>158</v>
      </c>
      <c r="F1292">
        <v>5</v>
      </c>
      <c r="G1292">
        <v>7</v>
      </c>
      <c r="H1292">
        <v>1964</v>
      </c>
      <c r="I1292">
        <v>1964</v>
      </c>
      <c r="J1292" t="s">
        <v>98</v>
      </c>
      <c r="K1292" t="s">
        <v>98</v>
      </c>
      <c r="L1292">
        <v>1152</v>
      </c>
      <c r="M1292" t="s">
        <v>98</v>
      </c>
      <c r="N1292" t="s">
        <v>98</v>
      </c>
      <c r="O1292">
        <v>484</v>
      </c>
      <c r="P1292" t="s">
        <v>104</v>
      </c>
      <c r="Q1292" t="s">
        <v>111</v>
      </c>
      <c r="R1292">
        <v>180500</v>
      </c>
    </row>
    <row r="1293" spans="1:18">
      <c r="A1293">
        <v>1680</v>
      </c>
      <c r="B1293" t="s">
        <v>141</v>
      </c>
      <c r="C1293" t="s">
        <v>91</v>
      </c>
      <c r="D1293" t="s">
        <v>142</v>
      </c>
      <c r="E1293" t="s">
        <v>122</v>
      </c>
      <c r="F1293">
        <v>5</v>
      </c>
      <c r="G1293">
        <v>7</v>
      </c>
      <c r="H1293">
        <v>1972</v>
      </c>
      <c r="I1293">
        <v>1972</v>
      </c>
      <c r="J1293" t="s">
        <v>98</v>
      </c>
      <c r="K1293" t="s">
        <v>98</v>
      </c>
      <c r="L1293">
        <v>630</v>
      </c>
      <c r="M1293" t="s">
        <v>98</v>
      </c>
      <c r="N1293" t="s">
        <v>98</v>
      </c>
      <c r="O1293">
        <v>264</v>
      </c>
      <c r="P1293" t="s">
        <v>104</v>
      </c>
      <c r="Q1293" t="s">
        <v>111</v>
      </c>
      <c r="R1293">
        <v>119500</v>
      </c>
    </row>
    <row r="1294" spans="1:18">
      <c r="A1294">
        <v>6600</v>
      </c>
      <c r="B1294" t="s">
        <v>188</v>
      </c>
      <c r="C1294" t="s">
        <v>91</v>
      </c>
      <c r="D1294" t="s">
        <v>92</v>
      </c>
      <c r="E1294" t="s">
        <v>122</v>
      </c>
      <c r="F1294">
        <v>5</v>
      </c>
      <c r="G1294">
        <v>4</v>
      </c>
      <c r="H1294">
        <v>1892</v>
      </c>
      <c r="I1294">
        <v>1965</v>
      </c>
      <c r="J1294" t="s">
        <v>98</v>
      </c>
      <c r="K1294" t="s">
        <v>98</v>
      </c>
      <c r="L1294">
        <v>994</v>
      </c>
      <c r="M1294" t="s">
        <v>98</v>
      </c>
      <c r="N1294" t="s">
        <v>98</v>
      </c>
      <c r="O1294">
        <v>432</v>
      </c>
      <c r="P1294" t="s">
        <v>104</v>
      </c>
      <c r="Q1294" t="s">
        <v>111</v>
      </c>
      <c r="R1294">
        <v>107500</v>
      </c>
    </row>
    <row r="1295" spans="1:18">
      <c r="A1295">
        <v>10140</v>
      </c>
      <c r="B1295" t="s">
        <v>175</v>
      </c>
      <c r="C1295" t="s">
        <v>91</v>
      </c>
      <c r="D1295" t="s">
        <v>92</v>
      </c>
      <c r="E1295" t="s">
        <v>122</v>
      </c>
      <c r="F1295">
        <v>7</v>
      </c>
      <c r="G1295">
        <v>5</v>
      </c>
      <c r="H1295">
        <v>1976</v>
      </c>
      <c r="I1295">
        <v>1976</v>
      </c>
      <c r="J1295" t="s">
        <v>119</v>
      </c>
      <c r="K1295" t="s">
        <v>98</v>
      </c>
      <c r="L1295">
        <v>832</v>
      </c>
      <c r="M1295" t="s">
        <v>98</v>
      </c>
      <c r="N1295" t="s">
        <v>98</v>
      </c>
      <c r="O1295">
        <v>528</v>
      </c>
      <c r="P1295" t="s">
        <v>104</v>
      </c>
      <c r="Q1295" t="s">
        <v>111</v>
      </c>
      <c r="R1295">
        <v>162900</v>
      </c>
    </row>
    <row r="1296" spans="1:18">
      <c r="A1296">
        <v>8172</v>
      </c>
      <c r="B1296" t="s">
        <v>206</v>
      </c>
      <c r="C1296" t="s">
        <v>91</v>
      </c>
      <c r="D1296" t="s">
        <v>92</v>
      </c>
      <c r="E1296" t="s">
        <v>93</v>
      </c>
      <c r="F1296">
        <v>5</v>
      </c>
      <c r="G1296">
        <v>7</v>
      </c>
      <c r="H1296">
        <v>1955</v>
      </c>
      <c r="I1296">
        <v>1990</v>
      </c>
      <c r="J1296" t="s">
        <v>98</v>
      </c>
      <c r="K1296" t="s">
        <v>98</v>
      </c>
      <c r="L1296">
        <v>864</v>
      </c>
      <c r="M1296" t="s">
        <v>98</v>
      </c>
      <c r="N1296" t="s">
        <v>98</v>
      </c>
      <c r="O1296">
        <v>572</v>
      </c>
      <c r="P1296" t="s">
        <v>167</v>
      </c>
      <c r="Q1296" t="s">
        <v>111</v>
      </c>
      <c r="R1296">
        <v>115000</v>
      </c>
    </row>
    <row r="1297" spans="1:18">
      <c r="A1297">
        <v>8400</v>
      </c>
      <c r="B1297" t="s">
        <v>89</v>
      </c>
      <c r="C1297" t="s">
        <v>90</v>
      </c>
      <c r="D1297" t="s">
        <v>92</v>
      </c>
      <c r="E1297" t="s">
        <v>93</v>
      </c>
      <c r="F1297">
        <v>5</v>
      </c>
      <c r="G1297">
        <v>5</v>
      </c>
      <c r="H1297">
        <v>1968</v>
      </c>
      <c r="I1297">
        <v>1968</v>
      </c>
      <c r="J1297" t="s">
        <v>98</v>
      </c>
      <c r="K1297" t="s">
        <v>98</v>
      </c>
      <c r="L1297">
        <v>1052</v>
      </c>
      <c r="M1297" t="s">
        <v>119</v>
      </c>
      <c r="N1297" t="s">
        <v>98</v>
      </c>
      <c r="O1297">
        <v>288</v>
      </c>
      <c r="P1297" t="s">
        <v>104</v>
      </c>
      <c r="Q1297" t="s">
        <v>111</v>
      </c>
      <c r="R1297">
        <v>138500</v>
      </c>
    </row>
    <row r="1298" spans="1:18">
      <c r="A1298">
        <v>8700</v>
      </c>
      <c r="B1298" t="s">
        <v>89</v>
      </c>
      <c r="C1298" t="s">
        <v>91</v>
      </c>
      <c r="D1298" t="s">
        <v>92</v>
      </c>
      <c r="E1298" t="s">
        <v>93</v>
      </c>
      <c r="F1298">
        <v>5</v>
      </c>
      <c r="G1298">
        <v>6</v>
      </c>
      <c r="H1298">
        <v>1963</v>
      </c>
      <c r="I1298">
        <v>1963</v>
      </c>
      <c r="J1298" t="s">
        <v>98</v>
      </c>
      <c r="K1298" t="s">
        <v>98</v>
      </c>
      <c r="L1298">
        <v>1120</v>
      </c>
      <c r="M1298" t="s">
        <v>119</v>
      </c>
      <c r="N1298" t="s">
        <v>98</v>
      </c>
      <c r="O1298">
        <v>525</v>
      </c>
      <c r="P1298" t="s">
        <v>104</v>
      </c>
      <c r="Q1298" t="s">
        <v>111</v>
      </c>
      <c r="R1298">
        <v>155000</v>
      </c>
    </row>
    <row r="1299" spans="1:18">
      <c r="A1299">
        <v>3675</v>
      </c>
      <c r="B1299" t="s">
        <v>206</v>
      </c>
      <c r="C1299" t="s">
        <v>91</v>
      </c>
      <c r="D1299" t="s">
        <v>129</v>
      </c>
      <c r="E1299" t="s">
        <v>183</v>
      </c>
      <c r="F1299">
        <v>6</v>
      </c>
      <c r="G1299">
        <v>5</v>
      </c>
      <c r="H1299">
        <v>2005</v>
      </c>
      <c r="I1299">
        <v>2006</v>
      </c>
      <c r="J1299" t="s">
        <v>119</v>
      </c>
      <c r="K1299" t="s">
        <v>98</v>
      </c>
      <c r="L1299">
        <v>547</v>
      </c>
      <c r="M1299" t="s">
        <v>119</v>
      </c>
      <c r="N1299" t="s">
        <v>98</v>
      </c>
      <c r="O1299">
        <v>525</v>
      </c>
      <c r="P1299" t="s">
        <v>104</v>
      </c>
      <c r="Q1299" t="s">
        <v>150</v>
      </c>
      <c r="R1299">
        <v>140000</v>
      </c>
    </row>
    <row r="1300" spans="1:18">
      <c r="A1300">
        <v>63887</v>
      </c>
      <c r="B1300" t="s">
        <v>206</v>
      </c>
      <c r="C1300" t="s">
        <v>90</v>
      </c>
      <c r="D1300" t="s">
        <v>92</v>
      </c>
      <c r="E1300" t="s">
        <v>122</v>
      </c>
      <c r="F1300">
        <v>10</v>
      </c>
      <c r="G1300">
        <v>5</v>
      </c>
      <c r="H1300">
        <v>2008</v>
      </c>
      <c r="I1300">
        <v>2008</v>
      </c>
      <c r="J1300" t="s">
        <v>126</v>
      </c>
      <c r="K1300" t="s">
        <v>98</v>
      </c>
      <c r="L1300">
        <v>6110</v>
      </c>
      <c r="M1300" t="s">
        <v>126</v>
      </c>
      <c r="N1300" t="s">
        <v>126</v>
      </c>
      <c r="O1300">
        <v>1418</v>
      </c>
      <c r="P1300" t="s">
        <v>104</v>
      </c>
      <c r="Q1300" t="s">
        <v>150</v>
      </c>
      <c r="R1300">
        <v>160000</v>
      </c>
    </row>
    <row r="1301" spans="1:18">
      <c r="A1301">
        <v>7500</v>
      </c>
      <c r="B1301" t="s">
        <v>89</v>
      </c>
      <c r="C1301" t="s">
        <v>91</v>
      </c>
      <c r="D1301" t="s">
        <v>92</v>
      </c>
      <c r="E1301" t="s">
        <v>93</v>
      </c>
      <c r="F1301">
        <v>5</v>
      </c>
      <c r="G1301">
        <v>7</v>
      </c>
      <c r="H1301">
        <v>1959</v>
      </c>
      <c r="I1301">
        <v>1994</v>
      </c>
      <c r="J1301" t="s">
        <v>98</v>
      </c>
      <c r="K1301" t="s">
        <v>98</v>
      </c>
      <c r="L1301">
        <v>1246</v>
      </c>
      <c r="M1301" t="s">
        <v>126</v>
      </c>
      <c r="N1301" t="s">
        <v>119</v>
      </c>
      <c r="O1301">
        <v>305</v>
      </c>
      <c r="P1301" t="s">
        <v>104</v>
      </c>
      <c r="Q1301" t="s">
        <v>111</v>
      </c>
      <c r="R1301">
        <v>154000</v>
      </c>
    </row>
    <row r="1302" spans="1:18">
      <c r="A1302">
        <v>10762</v>
      </c>
      <c r="B1302" t="s">
        <v>121</v>
      </c>
      <c r="C1302" t="s">
        <v>91</v>
      </c>
      <c r="D1302" t="s">
        <v>92</v>
      </c>
      <c r="E1302" t="s">
        <v>122</v>
      </c>
      <c r="F1302">
        <v>7</v>
      </c>
      <c r="G1302">
        <v>5</v>
      </c>
      <c r="H1302">
        <v>1999</v>
      </c>
      <c r="I1302">
        <v>1999</v>
      </c>
      <c r="J1302" t="s">
        <v>119</v>
      </c>
      <c r="K1302" t="s">
        <v>98</v>
      </c>
      <c r="L1302">
        <v>978</v>
      </c>
      <c r="M1302" t="s">
        <v>126</v>
      </c>
      <c r="N1302" t="s">
        <v>119</v>
      </c>
      <c r="O1302">
        <v>490</v>
      </c>
      <c r="P1302" t="s">
        <v>104</v>
      </c>
      <c r="Q1302" t="s">
        <v>111</v>
      </c>
      <c r="R1302">
        <v>225000</v>
      </c>
    </row>
    <row r="1303" spans="1:18">
      <c r="A1303">
        <v>7500</v>
      </c>
      <c r="B1303" t="s">
        <v>212</v>
      </c>
      <c r="C1303" t="s">
        <v>91</v>
      </c>
      <c r="D1303" t="s">
        <v>92</v>
      </c>
      <c r="E1303" t="s">
        <v>122</v>
      </c>
      <c r="F1303">
        <v>6</v>
      </c>
      <c r="G1303">
        <v>7</v>
      </c>
      <c r="H1303">
        <v>1942</v>
      </c>
      <c r="I1303">
        <v>1950</v>
      </c>
      <c r="J1303" t="s">
        <v>98</v>
      </c>
      <c r="K1303" t="s">
        <v>98</v>
      </c>
      <c r="L1303">
        <v>771</v>
      </c>
      <c r="M1303" t="s">
        <v>139</v>
      </c>
      <c r="N1303" t="s">
        <v>119</v>
      </c>
      <c r="O1303">
        <v>213</v>
      </c>
      <c r="P1303" t="s">
        <v>191</v>
      </c>
      <c r="Q1303" t="s">
        <v>111</v>
      </c>
      <c r="R1303">
        <v>177500</v>
      </c>
    </row>
    <row r="1304" spans="1:18">
      <c r="A1304">
        <v>10120</v>
      </c>
      <c r="B1304" t="s">
        <v>162</v>
      </c>
      <c r="C1304" t="s">
        <v>91</v>
      </c>
      <c r="D1304" t="s">
        <v>92</v>
      </c>
      <c r="E1304" t="s">
        <v>122</v>
      </c>
      <c r="F1304">
        <v>8</v>
      </c>
      <c r="G1304">
        <v>5</v>
      </c>
      <c r="H1304">
        <v>1994</v>
      </c>
      <c r="I1304">
        <v>1994</v>
      </c>
      <c r="J1304" t="s">
        <v>119</v>
      </c>
      <c r="K1304" t="s">
        <v>98</v>
      </c>
      <c r="L1304">
        <v>1165</v>
      </c>
      <c r="M1304" t="s">
        <v>126</v>
      </c>
      <c r="N1304" t="s">
        <v>119</v>
      </c>
      <c r="O1304">
        <v>844</v>
      </c>
      <c r="P1304" t="s">
        <v>104</v>
      </c>
      <c r="Q1304" t="s">
        <v>111</v>
      </c>
      <c r="R1304">
        <v>290000</v>
      </c>
    </row>
    <row r="1305" spans="1:18">
      <c r="A1305">
        <v>8688</v>
      </c>
      <c r="B1305" t="s">
        <v>163</v>
      </c>
      <c r="C1305" t="s">
        <v>91</v>
      </c>
      <c r="D1305" t="s">
        <v>92</v>
      </c>
      <c r="E1305" t="s">
        <v>93</v>
      </c>
      <c r="F1305">
        <v>7</v>
      </c>
      <c r="G1305">
        <v>5</v>
      </c>
      <c r="H1305">
        <v>2005</v>
      </c>
      <c r="I1305">
        <v>2005</v>
      </c>
      <c r="J1305" t="s">
        <v>119</v>
      </c>
      <c r="K1305" t="s">
        <v>98</v>
      </c>
      <c r="L1305">
        <v>1616</v>
      </c>
      <c r="M1305" t="s">
        <v>126</v>
      </c>
      <c r="N1305" t="s">
        <v>119</v>
      </c>
      <c r="O1305">
        <v>834</v>
      </c>
      <c r="P1305" t="s">
        <v>104</v>
      </c>
      <c r="Q1305" t="s">
        <v>111</v>
      </c>
      <c r="R1305">
        <v>232000</v>
      </c>
    </row>
    <row r="1306" spans="1:18">
      <c r="A1306">
        <v>3363</v>
      </c>
      <c r="B1306" t="s">
        <v>206</v>
      </c>
      <c r="C1306" t="s">
        <v>91</v>
      </c>
      <c r="D1306" t="s">
        <v>129</v>
      </c>
      <c r="E1306" t="s">
        <v>122</v>
      </c>
      <c r="F1306">
        <v>7</v>
      </c>
      <c r="G1306">
        <v>5</v>
      </c>
      <c r="H1306">
        <v>2004</v>
      </c>
      <c r="I1306">
        <v>2004</v>
      </c>
      <c r="J1306" t="s">
        <v>119</v>
      </c>
      <c r="K1306" t="s">
        <v>98</v>
      </c>
      <c r="L1306">
        <v>976</v>
      </c>
      <c r="M1306" t="s">
        <v>126</v>
      </c>
      <c r="N1306" t="s">
        <v>119</v>
      </c>
      <c r="O1306">
        <v>380</v>
      </c>
      <c r="P1306" t="s">
        <v>104</v>
      </c>
      <c r="Q1306" t="s">
        <v>111</v>
      </c>
      <c r="R1306">
        <v>130000</v>
      </c>
    </row>
    <row r="1307" spans="1:18">
      <c r="A1307">
        <v>13173</v>
      </c>
      <c r="B1307" t="s">
        <v>147</v>
      </c>
      <c r="C1307" t="s">
        <v>91</v>
      </c>
      <c r="D1307" t="s">
        <v>92</v>
      </c>
      <c r="E1307" t="s">
        <v>93</v>
      </c>
      <c r="F1307">
        <v>9</v>
      </c>
      <c r="G1307">
        <v>5</v>
      </c>
      <c r="H1307">
        <v>2006</v>
      </c>
      <c r="I1307">
        <v>2007</v>
      </c>
      <c r="J1307" t="s">
        <v>126</v>
      </c>
      <c r="K1307" t="s">
        <v>98</v>
      </c>
      <c r="L1307">
        <v>1652</v>
      </c>
      <c r="M1307" t="s">
        <v>126</v>
      </c>
      <c r="N1307" t="s">
        <v>126</v>
      </c>
      <c r="O1307">
        <v>840</v>
      </c>
      <c r="P1307" t="s">
        <v>104</v>
      </c>
      <c r="Q1307" t="s">
        <v>111</v>
      </c>
      <c r="R1307">
        <v>325000</v>
      </c>
    </row>
    <row r="1308" spans="1:18">
      <c r="A1308">
        <v>6955</v>
      </c>
      <c r="B1308" t="s">
        <v>147</v>
      </c>
      <c r="C1308" t="s">
        <v>91</v>
      </c>
      <c r="D1308" t="s">
        <v>129</v>
      </c>
      <c r="E1308" t="s">
        <v>93</v>
      </c>
      <c r="F1308">
        <v>7</v>
      </c>
      <c r="G1308">
        <v>5</v>
      </c>
      <c r="H1308">
        <v>2005</v>
      </c>
      <c r="I1308">
        <v>2006</v>
      </c>
      <c r="J1308" t="s">
        <v>119</v>
      </c>
      <c r="K1308" t="s">
        <v>98</v>
      </c>
      <c r="L1308">
        <v>1368</v>
      </c>
      <c r="M1308" t="s">
        <v>126</v>
      </c>
      <c r="N1308" t="s">
        <v>119</v>
      </c>
      <c r="O1308">
        <v>474</v>
      </c>
      <c r="P1308" t="s">
        <v>104</v>
      </c>
      <c r="Q1308" t="s">
        <v>150</v>
      </c>
      <c r="R1308">
        <v>202500</v>
      </c>
    </row>
    <row r="1309" spans="1:18">
      <c r="A1309">
        <v>8072</v>
      </c>
      <c r="B1309" t="s">
        <v>209</v>
      </c>
      <c r="C1309" t="s">
        <v>91</v>
      </c>
      <c r="D1309" t="s">
        <v>92</v>
      </c>
      <c r="E1309" t="s">
        <v>93</v>
      </c>
      <c r="F1309">
        <v>5</v>
      </c>
      <c r="G1309">
        <v>5</v>
      </c>
      <c r="H1309">
        <v>1994</v>
      </c>
      <c r="I1309">
        <v>1995</v>
      </c>
      <c r="J1309" t="s">
        <v>119</v>
      </c>
      <c r="K1309" t="s">
        <v>119</v>
      </c>
      <c r="L1309">
        <v>990</v>
      </c>
      <c r="M1309" t="s">
        <v>126</v>
      </c>
      <c r="N1309" t="s">
        <v>98</v>
      </c>
      <c r="O1309">
        <v>480</v>
      </c>
      <c r="P1309" t="s">
        <v>104</v>
      </c>
      <c r="Q1309" t="s">
        <v>111</v>
      </c>
      <c r="R1309">
        <v>138000</v>
      </c>
    </row>
    <row r="1310" spans="1:18">
      <c r="A1310">
        <v>12000</v>
      </c>
      <c r="B1310" t="s">
        <v>188</v>
      </c>
      <c r="C1310" t="s">
        <v>91</v>
      </c>
      <c r="D1310" t="s">
        <v>92</v>
      </c>
      <c r="E1310" t="s">
        <v>93</v>
      </c>
      <c r="F1310">
        <v>5</v>
      </c>
      <c r="G1310">
        <v>7</v>
      </c>
      <c r="H1310">
        <v>1948</v>
      </c>
      <c r="I1310">
        <v>2005</v>
      </c>
      <c r="J1310" t="s">
        <v>98</v>
      </c>
      <c r="K1310" t="s">
        <v>98</v>
      </c>
      <c r="L1310">
        <v>924</v>
      </c>
      <c r="M1310" t="s">
        <v>126</v>
      </c>
      <c r="N1310" t="s">
        <v>119</v>
      </c>
      <c r="O1310">
        <v>528</v>
      </c>
      <c r="P1310" t="s">
        <v>104</v>
      </c>
      <c r="Q1310" t="s">
        <v>111</v>
      </c>
      <c r="R1310">
        <v>147000</v>
      </c>
    </row>
    <row r="1311" spans="1:18">
      <c r="A1311">
        <v>7153</v>
      </c>
      <c r="B1311" t="s">
        <v>165</v>
      </c>
      <c r="C1311" t="s">
        <v>91</v>
      </c>
      <c r="D1311" t="s">
        <v>92</v>
      </c>
      <c r="E1311" t="s">
        <v>93</v>
      </c>
      <c r="F1311">
        <v>6</v>
      </c>
      <c r="G1311">
        <v>5</v>
      </c>
      <c r="H1311">
        <v>1991</v>
      </c>
      <c r="I1311">
        <v>1991</v>
      </c>
      <c r="J1311" t="s">
        <v>119</v>
      </c>
      <c r="K1311" t="s">
        <v>98</v>
      </c>
      <c r="L1311">
        <v>1278</v>
      </c>
      <c r="M1311" t="s">
        <v>119</v>
      </c>
      <c r="N1311" t="s">
        <v>119</v>
      </c>
      <c r="O1311">
        <v>496</v>
      </c>
      <c r="P1311" t="s">
        <v>104</v>
      </c>
      <c r="Q1311" t="s">
        <v>111</v>
      </c>
      <c r="R1311">
        <v>179200</v>
      </c>
    </row>
    <row r="1312" spans="1:18">
      <c r="A1312">
        <v>17500</v>
      </c>
      <c r="B1312" t="s">
        <v>212</v>
      </c>
      <c r="C1312" t="s">
        <v>221</v>
      </c>
      <c r="D1312" t="s">
        <v>92</v>
      </c>
      <c r="E1312" t="s">
        <v>93</v>
      </c>
      <c r="F1312">
        <v>7</v>
      </c>
      <c r="G1312">
        <v>8</v>
      </c>
      <c r="H1312">
        <v>1959</v>
      </c>
      <c r="I1312">
        <v>2002</v>
      </c>
      <c r="J1312" t="s">
        <v>119</v>
      </c>
      <c r="K1312" t="s">
        <v>98</v>
      </c>
      <c r="L1312">
        <v>1902</v>
      </c>
      <c r="M1312" t="s">
        <v>98</v>
      </c>
      <c r="N1312" t="s">
        <v>126</v>
      </c>
      <c r="O1312">
        <v>567</v>
      </c>
      <c r="P1312" t="s">
        <v>104</v>
      </c>
      <c r="Q1312" t="s">
        <v>111</v>
      </c>
      <c r="R1312">
        <v>335000</v>
      </c>
    </row>
    <row r="1313" spans="1:18">
      <c r="A1313">
        <v>8814</v>
      </c>
      <c r="B1313" t="s">
        <v>209</v>
      </c>
      <c r="C1313" t="s">
        <v>91</v>
      </c>
      <c r="D1313" t="s">
        <v>92</v>
      </c>
      <c r="E1313" t="s">
        <v>93</v>
      </c>
      <c r="F1313">
        <v>7</v>
      </c>
      <c r="G1313">
        <v>5</v>
      </c>
      <c r="H1313">
        <v>2005</v>
      </c>
      <c r="I1313">
        <v>2007</v>
      </c>
      <c r="J1313" t="s">
        <v>119</v>
      </c>
      <c r="K1313" t="s">
        <v>98</v>
      </c>
      <c r="L1313">
        <v>1274</v>
      </c>
      <c r="M1313" t="s">
        <v>126</v>
      </c>
      <c r="N1313" t="s">
        <v>119</v>
      </c>
      <c r="O1313">
        <v>508</v>
      </c>
      <c r="P1313" t="s">
        <v>104</v>
      </c>
      <c r="Q1313" t="s">
        <v>150</v>
      </c>
      <c r="R1313">
        <v>203000</v>
      </c>
    </row>
    <row r="1314" spans="1:18">
      <c r="A1314">
        <v>9572</v>
      </c>
      <c r="B1314" t="s">
        <v>162</v>
      </c>
      <c r="C1314" t="s">
        <v>91</v>
      </c>
      <c r="D1314" t="s">
        <v>92</v>
      </c>
      <c r="E1314" t="s">
        <v>122</v>
      </c>
      <c r="F1314">
        <v>8</v>
      </c>
      <c r="G1314">
        <v>5</v>
      </c>
      <c r="H1314">
        <v>1990</v>
      </c>
      <c r="I1314">
        <v>1990</v>
      </c>
      <c r="J1314" t="s">
        <v>126</v>
      </c>
      <c r="K1314" t="s">
        <v>98</v>
      </c>
      <c r="L1314">
        <v>1453</v>
      </c>
      <c r="M1314" t="s">
        <v>126</v>
      </c>
      <c r="N1314" t="s">
        <v>119</v>
      </c>
      <c r="O1314">
        <v>750</v>
      </c>
      <c r="P1314" t="s">
        <v>104</v>
      </c>
      <c r="Q1314" t="s">
        <v>111</v>
      </c>
      <c r="R1314">
        <v>302000</v>
      </c>
    </row>
    <row r="1315" spans="1:18">
      <c r="A1315">
        <v>14774</v>
      </c>
      <c r="B1315" t="s">
        <v>162</v>
      </c>
      <c r="C1315" t="s">
        <v>91</v>
      </c>
      <c r="D1315" t="s">
        <v>92</v>
      </c>
      <c r="E1315" t="s">
        <v>122</v>
      </c>
      <c r="F1315">
        <v>9</v>
      </c>
      <c r="G1315">
        <v>5</v>
      </c>
      <c r="H1315">
        <v>1999</v>
      </c>
      <c r="I1315">
        <v>1999</v>
      </c>
      <c r="J1315" t="s">
        <v>119</v>
      </c>
      <c r="K1315" t="s">
        <v>98</v>
      </c>
      <c r="L1315">
        <v>1393</v>
      </c>
      <c r="M1315" t="s">
        <v>126</v>
      </c>
      <c r="N1315" t="s">
        <v>119</v>
      </c>
      <c r="O1315">
        <v>779</v>
      </c>
      <c r="P1315" t="s">
        <v>104</v>
      </c>
      <c r="Q1315" t="s">
        <v>111</v>
      </c>
      <c r="R1315">
        <v>333168</v>
      </c>
    </row>
    <row r="1316" spans="1:18">
      <c r="A1316">
        <v>8190</v>
      </c>
      <c r="B1316" t="s">
        <v>206</v>
      </c>
      <c r="C1316" t="s">
        <v>91</v>
      </c>
      <c r="D1316" t="s">
        <v>92</v>
      </c>
      <c r="E1316" t="s">
        <v>93</v>
      </c>
      <c r="F1316">
        <v>4</v>
      </c>
      <c r="G1316">
        <v>6</v>
      </c>
      <c r="H1316">
        <v>1954</v>
      </c>
      <c r="I1316">
        <v>1954</v>
      </c>
      <c r="J1316" t="s">
        <v>98</v>
      </c>
      <c r="K1316" t="s">
        <v>98</v>
      </c>
      <c r="L1316">
        <v>948</v>
      </c>
      <c r="M1316" t="s">
        <v>126</v>
      </c>
      <c r="N1316" t="s">
        <v>98</v>
      </c>
      <c r="O1316">
        <v>280</v>
      </c>
      <c r="P1316" t="s">
        <v>104</v>
      </c>
      <c r="Q1316" t="s">
        <v>111</v>
      </c>
      <c r="R1316">
        <v>119000</v>
      </c>
    </row>
    <row r="1317" spans="1:18">
      <c r="A1317">
        <v>11075</v>
      </c>
      <c r="B1317" t="s">
        <v>89</v>
      </c>
      <c r="C1317" t="s">
        <v>91</v>
      </c>
      <c r="D1317" t="s">
        <v>92</v>
      </c>
      <c r="E1317" t="s">
        <v>122</v>
      </c>
      <c r="F1317">
        <v>6</v>
      </c>
      <c r="G1317">
        <v>5</v>
      </c>
      <c r="H1317">
        <v>1969</v>
      </c>
      <c r="I1317">
        <v>1969</v>
      </c>
      <c r="J1317" t="s">
        <v>139</v>
      </c>
      <c r="K1317" t="s">
        <v>98</v>
      </c>
      <c r="L1317">
        <v>952</v>
      </c>
      <c r="M1317" t="s">
        <v>98</v>
      </c>
      <c r="N1317" t="s">
        <v>98</v>
      </c>
      <c r="O1317">
        <v>576</v>
      </c>
      <c r="P1317" t="s">
        <v>104</v>
      </c>
      <c r="Q1317" t="s">
        <v>111</v>
      </c>
      <c r="R1317">
        <v>206900</v>
      </c>
    </row>
    <row r="1318" spans="1:18">
      <c r="A1318">
        <v>10226</v>
      </c>
      <c r="B1318" t="s">
        <v>209</v>
      </c>
      <c r="C1318" t="s">
        <v>91</v>
      </c>
      <c r="D1318" t="s">
        <v>92</v>
      </c>
      <c r="E1318" t="s">
        <v>93</v>
      </c>
      <c r="F1318">
        <v>8</v>
      </c>
      <c r="G1318">
        <v>5</v>
      </c>
      <c r="H1318">
        <v>2008</v>
      </c>
      <c r="I1318">
        <v>2008</v>
      </c>
      <c r="J1318" t="s">
        <v>126</v>
      </c>
      <c r="K1318" t="s">
        <v>98</v>
      </c>
      <c r="L1318">
        <v>1622</v>
      </c>
      <c r="M1318" t="s">
        <v>126</v>
      </c>
      <c r="N1318" t="s">
        <v>126</v>
      </c>
      <c r="O1318">
        <v>860</v>
      </c>
      <c r="P1318" t="s">
        <v>104</v>
      </c>
      <c r="Q1318" t="s">
        <v>111</v>
      </c>
      <c r="R1318">
        <v>295493</v>
      </c>
    </row>
    <row r="1319" spans="1:18">
      <c r="A1319">
        <v>4230</v>
      </c>
      <c r="B1319" t="s">
        <v>163</v>
      </c>
      <c r="C1319" t="s">
        <v>91</v>
      </c>
      <c r="D1319" t="s">
        <v>129</v>
      </c>
      <c r="E1319" t="s">
        <v>93</v>
      </c>
      <c r="F1319">
        <v>7</v>
      </c>
      <c r="G1319">
        <v>5</v>
      </c>
      <c r="H1319">
        <v>2006</v>
      </c>
      <c r="I1319">
        <v>2007</v>
      </c>
      <c r="J1319" t="s">
        <v>126</v>
      </c>
      <c r="K1319" t="s">
        <v>119</v>
      </c>
      <c r="L1319">
        <v>1352</v>
      </c>
      <c r="M1319" t="s">
        <v>126</v>
      </c>
      <c r="N1319" t="s">
        <v>119</v>
      </c>
      <c r="O1319">
        <v>466</v>
      </c>
      <c r="P1319" t="s">
        <v>104</v>
      </c>
      <c r="Q1319" t="s">
        <v>150</v>
      </c>
      <c r="R1319">
        <v>208900</v>
      </c>
    </row>
    <row r="1320" spans="1:18">
      <c r="A1320">
        <v>14781</v>
      </c>
      <c r="B1320" t="s">
        <v>209</v>
      </c>
      <c r="C1320" t="s">
        <v>91</v>
      </c>
      <c r="D1320" t="s">
        <v>92</v>
      </c>
      <c r="E1320" t="s">
        <v>93</v>
      </c>
      <c r="F1320">
        <v>8</v>
      </c>
      <c r="G1320">
        <v>5</v>
      </c>
      <c r="H1320">
        <v>2001</v>
      </c>
      <c r="I1320">
        <v>2002</v>
      </c>
      <c r="J1320" t="s">
        <v>119</v>
      </c>
      <c r="K1320" t="s">
        <v>98</v>
      </c>
      <c r="L1320">
        <v>1753</v>
      </c>
      <c r="M1320" t="s">
        <v>126</v>
      </c>
      <c r="N1320" t="s">
        <v>119</v>
      </c>
      <c r="O1320">
        <v>748</v>
      </c>
      <c r="P1320" t="s">
        <v>104</v>
      </c>
      <c r="Q1320" t="s">
        <v>111</v>
      </c>
      <c r="R1320">
        <v>275000</v>
      </c>
    </row>
    <row r="1321" spans="1:18">
      <c r="A1321">
        <v>10215</v>
      </c>
      <c r="B1321" t="s">
        <v>206</v>
      </c>
      <c r="C1321" t="s">
        <v>91</v>
      </c>
      <c r="D1321" t="s">
        <v>92</v>
      </c>
      <c r="E1321" t="s">
        <v>93</v>
      </c>
      <c r="F1321">
        <v>4</v>
      </c>
      <c r="G1321">
        <v>5</v>
      </c>
      <c r="H1321">
        <v>1954</v>
      </c>
      <c r="I1321">
        <v>1954</v>
      </c>
      <c r="J1321" t="s">
        <v>98</v>
      </c>
      <c r="K1321" t="s">
        <v>98</v>
      </c>
      <c r="L1321">
        <v>864</v>
      </c>
      <c r="M1321" t="s">
        <v>126</v>
      </c>
      <c r="N1321" t="s">
        <v>98</v>
      </c>
      <c r="O1321">
        <v>248</v>
      </c>
      <c r="P1321" t="s">
        <v>104</v>
      </c>
      <c r="Q1321" t="s">
        <v>111</v>
      </c>
      <c r="R1321">
        <v>111000</v>
      </c>
    </row>
    <row r="1322" spans="1:18">
      <c r="A1322">
        <v>8400</v>
      </c>
      <c r="B1322" t="s">
        <v>89</v>
      </c>
      <c r="C1322" t="s">
        <v>91</v>
      </c>
      <c r="D1322" t="s">
        <v>92</v>
      </c>
      <c r="E1322" t="s">
        <v>93</v>
      </c>
      <c r="F1322">
        <v>6</v>
      </c>
      <c r="G1322">
        <v>3</v>
      </c>
      <c r="H1322">
        <v>1957</v>
      </c>
      <c r="I1322">
        <v>1957</v>
      </c>
      <c r="J1322" t="s">
        <v>98</v>
      </c>
      <c r="K1322" t="s">
        <v>98</v>
      </c>
      <c r="L1322">
        <v>1478</v>
      </c>
      <c r="M1322" t="s">
        <v>119</v>
      </c>
      <c r="N1322" t="s">
        <v>98</v>
      </c>
      <c r="O1322">
        <v>442</v>
      </c>
      <c r="P1322" t="s">
        <v>104</v>
      </c>
      <c r="Q1322" t="s">
        <v>111</v>
      </c>
      <c r="R1322">
        <v>156500</v>
      </c>
    </row>
    <row r="1323" spans="1:18">
      <c r="A1323">
        <v>6627</v>
      </c>
      <c r="B1323" t="s">
        <v>197</v>
      </c>
      <c r="C1323" t="s">
        <v>90</v>
      </c>
      <c r="D1323" t="s">
        <v>92</v>
      </c>
      <c r="E1323" t="s">
        <v>93</v>
      </c>
      <c r="F1323">
        <v>3</v>
      </c>
      <c r="G1323">
        <v>6</v>
      </c>
      <c r="H1323">
        <v>1949</v>
      </c>
      <c r="I1323">
        <v>1950</v>
      </c>
      <c r="J1323" t="s">
        <v>83</v>
      </c>
      <c r="K1323" t="s">
        <v>83</v>
      </c>
      <c r="L1323">
        <v>0</v>
      </c>
      <c r="M1323" t="s">
        <v>98</v>
      </c>
      <c r="N1323" t="s">
        <v>98</v>
      </c>
      <c r="O1323">
        <v>287</v>
      </c>
      <c r="P1323" t="s">
        <v>104</v>
      </c>
      <c r="Q1323" t="s">
        <v>111</v>
      </c>
      <c r="R1323">
        <v>72500</v>
      </c>
    </row>
    <row r="1324" spans="1:18">
      <c r="A1324">
        <v>10186</v>
      </c>
      <c r="B1324" t="s">
        <v>162</v>
      </c>
      <c r="C1324" t="s">
        <v>91</v>
      </c>
      <c r="D1324" t="s">
        <v>92</v>
      </c>
      <c r="E1324" t="s">
        <v>122</v>
      </c>
      <c r="F1324">
        <v>7</v>
      </c>
      <c r="G1324">
        <v>5</v>
      </c>
      <c r="H1324">
        <v>1992</v>
      </c>
      <c r="I1324">
        <v>1992</v>
      </c>
      <c r="J1324" t="s">
        <v>119</v>
      </c>
      <c r="K1324" t="s">
        <v>98</v>
      </c>
      <c r="L1324">
        <v>750</v>
      </c>
      <c r="M1324" t="s">
        <v>126</v>
      </c>
      <c r="N1324" t="s">
        <v>119</v>
      </c>
      <c r="O1324">
        <v>564</v>
      </c>
      <c r="P1324" t="s">
        <v>104</v>
      </c>
      <c r="Q1324" t="s">
        <v>111</v>
      </c>
      <c r="R1324">
        <v>190000</v>
      </c>
    </row>
    <row r="1325" spans="1:18">
      <c r="A1325">
        <v>5330</v>
      </c>
      <c r="B1325" t="s">
        <v>197</v>
      </c>
      <c r="C1325" t="s">
        <v>91</v>
      </c>
      <c r="D1325" t="s">
        <v>92</v>
      </c>
      <c r="E1325" t="s">
        <v>93</v>
      </c>
      <c r="F1325">
        <v>4</v>
      </c>
      <c r="G1325">
        <v>7</v>
      </c>
      <c r="H1325">
        <v>1940</v>
      </c>
      <c r="I1325">
        <v>1950</v>
      </c>
      <c r="J1325" t="s">
        <v>98</v>
      </c>
      <c r="K1325" t="s">
        <v>98</v>
      </c>
      <c r="L1325">
        <v>420</v>
      </c>
      <c r="M1325" t="s">
        <v>119</v>
      </c>
      <c r="N1325" t="s">
        <v>139</v>
      </c>
      <c r="O1325">
        <v>0</v>
      </c>
      <c r="P1325" t="s">
        <v>104</v>
      </c>
      <c r="Q1325" t="s">
        <v>111</v>
      </c>
      <c r="R1325">
        <v>82500</v>
      </c>
    </row>
    <row r="1326" spans="1:18">
      <c r="A1326">
        <v>9986</v>
      </c>
      <c r="B1326" t="s">
        <v>163</v>
      </c>
      <c r="C1326" t="s">
        <v>91</v>
      </c>
      <c r="D1326" t="s">
        <v>92</v>
      </c>
      <c r="E1326" t="s">
        <v>93</v>
      </c>
      <c r="F1326">
        <v>8</v>
      </c>
      <c r="G1326">
        <v>5</v>
      </c>
      <c r="H1326">
        <v>2006</v>
      </c>
      <c r="I1326">
        <v>2007</v>
      </c>
      <c r="J1326" t="s">
        <v>126</v>
      </c>
      <c r="K1326" t="s">
        <v>98</v>
      </c>
      <c r="L1326">
        <v>1795</v>
      </c>
      <c r="M1326" t="s">
        <v>126</v>
      </c>
      <c r="N1326" t="s">
        <v>119</v>
      </c>
      <c r="O1326">
        <v>895</v>
      </c>
      <c r="P1326" t="s">
        <v>104</v>
      </c>
      <c r="Q1326" t="s">
        <v>150</v>
      </c>
      <c r="R1326">
        <v>147000</v>
      </c>
    </row>
    <row r="1327" spans="1:18">
      <c r="A1327">
        <v>3636</v>
      </c>
      <c r="B1327" t="s">
        <v>214</v>
      </c>
      <c r="C1327" t="s">
        <v>91</v>
      </c>
      <c r="D1327" t="s">
        <v>92</v>
      </c>
      <c r="E1327" t="s">
        <v>93</v>
      </c>
      <c r="F1327">
        <v>4</v>
      </c>
      <c r="G1327">
        <v>4</v>
      </c>
      <c r="H1327">
        <v>1922</v>
      </c>
      <c r="I1327">
        <v>1950</v>
      </c>
      <c r="J1327" t="s">
        <v>98</v>
      </c>
      <c r="K1327" t="s">
        <v>139</v>
      </c>
      <c r="L1327">
        <v>796</v>
      </c>
      <c r="M1327" t="s">
        <v>139</v>
      </c>
      <c r="N1327" t="s">
        <v>98</v>
      </c>
      <c r="O1327">
        <v>0</v>
      </c>
      <c r="P1327" t="s">
        <v>167</v>
      </c>
      <c r="Q1327" t="s">
        <v>111</v>
      </c>
      <c r="R1327">
        <v>55000</v>
      </c>
    </row>
    <row r="1328" spans="1:18">
      <c r="A1328">
        <v>4270</v>
      </c>
      <c r="B1328" t="s">
        <v>206</v>
      </c>
      <c r="C1328" t="s">
        <v>91</v>
      </c>
      <c r="D1328" t="s">
        <v>92</v>
      </c>
      <c r="E1328" t="s">
        <v>93</v>
      </c>
      <c r="F1328">
        <v>3</v>
      </c>
      <c r="G1328">
        <v>6</v>
      </c>
      <c r="H1328">
        <v>1931</v>
      </c>
      <c r="I1328">
        <v>2006</v>
      </c>
      <c r="J1328" t="s">
        <v>98</v>
      </c>
      <c r="K1328" t="s">
        <v>98</v>
      </c>
      <c r="L1328">
        <v>544</v>
      </c>
      <c r="M1328" t="s">
        <v>126</v>
      </c>
      <c r="N1328" t="s">
        <v>119</v>
      </c>
      <c r="O1328">
        <v>0</v>
      </c>
      <c r="P1328" t="s">
        <v>104</v>
      </c>
      <c r="Q1328" t="s">
        <v>111</v>
      </c>
      <c r="R1328">
        <v>79000</v>
      </c>
    </row>
    <row r="1329" spans="1:18">
      <c r="A1329">
        <v>6600</v>
      </c>
      <c r="B1329" t="s">
        <v>217</v>
      </c>
      <c r="C1329" t="s">
        <v>91</v>
      </c>
      <c r="D1329" t="s">
        <v>92</v>
      </c>
      <c r="E1329" t="s">
        <v>93</v>
      </c>
      <c r="F1329">
        <v>5</v>
      </c>
      <c r="G1329">
        <v>9</v>
      </c>
      <c r="H1329">
        <v>1982</v>
      </c>
      <c r="I1329">
        <v>2008</v>
      </c>
      <c r="J1329" t="s">
        <v>98</v>
      </c>
      <c r="K1329" t="s">
        <v>98</v>
      </c>
      <c r="L1329">
        <v>816</v>
      </c>
      <c r="M1329" t="s">
        <v>126</v>
      </c>
      <c r="N1329" t="s">
        <v>119</v>
      </c>
      <c r="O1329">
        <v>264</v>
      </c>
      <c r="P1329" t="s">
        <v>104</v>
      </c>
      <c r="Q1329" t="s">
        <v>111</v>
      </c>
      <c r="R1329">
        <v>130500</v>
      </c>
    </row>
    <row r="1330" spans="1:18">
      <c r="A1330">
        <v>10440</v>
      </c>
      <c r="B1330" t="s">
        <v>188</v>
      </c>
      <c r="C1330" t="s">
        <v>91</v>
      </c>
      <c r="D1330" t="s">
        <v>92</v>
      </c>
      <c r="E1330" t="s">
        <v>176</v>
      </c>
      <c r="F1330">
        <v>6</v>
      </c>
      <c r="G1330">
        <v>7</v>
      </c>
      <c r="H1330">
        <v>1920</v>
      </c>
      <c r="I1330">
        <v>1950</v>
      </c>
      <c r="J1330" t="s">
        <v>119</v>
      </c>
      <c r="K1330" t="s">
        <v>98</v>
      </c>
      <c r="L1330">
        <v>1510</v>
      </c>
      <c r="M1330" t="s">
        <v>126</v>
      </c>
      <c r="N1330" t="s">
        <v>98</v>
      </c>
      <c r="O1330">
        <v>520</v>
      </c>
      <c r="P1330" t="s">
        <v>104</v>
      </c>
      <c r="Q1330" t="s">
        <v>111</v>
      </c>
      <c r="R1330">
        <v>256000</v>
      </c>
    </row>
    <row r="1331" spans="1:18">
      <c r="A1331">
        <v>9084</v>
      </c>
      <c r="B1331" t="s">
        <v>121</v>
      </c>
      <c r="C1331" t="s">
        <v>91</v>
      </c>
      <c r="D1331" t="s">
        <v>92</v>
      </c>
      <c r="E1331" t="s">
        <v>122</v>
      </c>
      <c r="F1331">
        <v>7</v>
      </c>
      <c r="G1331">
        <v>5</v>
      </c>
      <c r="H1331">
        <v>1998</v>
      </c>
      <c r="I1331">
        <v>1998</v>
      </c>
      <c r="J1331" t="s">
        <v>119</v>
      </c>
      <c r="K1331" t="s">
        <v>98</v>
      </c>
      <c r="L1331">
        <v>935</v>
      </c>
      <c r="M1331" t="s">
        <v>119</v>
      </c>
      <c r="N1331" t="s">
        <v>98</v>
      </c>
      <c r="O1331">
        <v>462</v>
      </c>
      <c r="P1331" t="s">
        <v>104</v>
      </c>
      <c r="Q1331" t="s">
        <v>111</v>
      </c>
      <c r="R1331">
        <v>176500</v>
      </c>
    </row>
    <row r="1332" spans="1:18">
      <c r="A1332">
        <v>10000</v>
      </c>
      <c r="B1332" t="s">
        <v>163</v>
      </c>
      <c r="C1332" t="s">
        <v>91</v>
      </c>
      <c r="D1332" t="s">
        <v>92</v>
      </c>
      <c r="E1332" t="s">
        <v>93</v>
      </c>
      <c r="F1332">
        <v>8</v>
      </c>
      <c r="G1332">
        <v>5</v>
      </c>
      <c r="H1332">
        <v>2006</v>
      </c>
      <c r="I1332">
        <v>2006</v>
      </c>
      <c r="J1332" t="s">
        <v>119</v>
      </c>
      <c r="K1332" t="s">
        <v>119</v>
      </c>
      <c r="L1332">
        <v>1588</v>
      </c>
      <c r="M1332" t="s">
        <v>126</v>
      </c>
      <c r="N1332" t="s">
        <v>119</v>
      </c>
      <c r="O1332">
        <v>825</v>
      </c>
      <c r="P1332" t="s">
        <v>104</v>
      </c>
      <c r="Q1332" t="s">
        <v>111</v>
      </c>
      <c r="R1332">
        <v>227000</v>
      </c>
    </row>
    <row r="1333" spans="1:18">
      <c r="A1333">
        <v>10780</v>
      </c>
      <c r="B1333" t="s">
        <v>209</v>
      </c>
      <c r="C1333" t="s">
        <v>91</v>
      </c>
      <c r="D1333" t="s">
        <v>92</v>
      </c>
      <c r="E1333" t="s">
        <v>158</v>
      </c>
      <c r="F1333">
        <v>5</v>
      </c>
      <c r="G1333">
        <v>5</v>
      </c>
      <c r="H1333">
        <v>1976</v>
      </c>
      <c r="I1333">
        <v>1976</v>
      </c>
      <c r="J1333" t="s">
        <v>98</v>
      </c>
      <c r="K1333" t="s">
        <v>98</v>
      </c>
      <c r="L1333">
        <v>911</v>
      </c>
      <c r="M1333" t="s">
        <v>119</v>
      </c>
      <c r="N1333" t="s">
        <v>98</v>
      </c>
      <c r="O1333">
        <v>576</v>
      </c>
      <c r="P1333" t="s">
        <v>104</v>
      </c>
      <c r="Q1333" t="s">
        <v>111</v>
      </c>
      <c r="R1333">
        <v>132500</v>
      </c>
    </row>
    <row r="1334" spans="1:18">
      <c r="A1334">
        <v>8877</v>
      </c>
      <c r="B1334" t="s">
        <v>206</v>
      </c>
      <c r="C1334" t="s">
        <v>91</v>
      </c>
      <c r="D1334" t="s">
        <v>92</v>
      </c>
      <c r="E1334" t="s">
        <v>93</v>
      </c>
      <c r="F1334">
        <v>4</v>
      </c>
      <c r="G1334">
        <v>6</v>
      </c>
      <c r="H1334">
        <v>1938</v>
      </c>
      <c r="I1334">
        <v>1958</v>
      </c>
      <c r="J1334" t="s">
        <v>98</v>
      </c>
      <c r="K1334" t="s">
        <v>98</v>
      </c>
      <c r="L1334">
        <v>816</v>
      </c>
      <c r="M1334" t="s">
        <v>126</v>
      </c>
      <c r="N1334" t="s">
        <v>98</v>
      </c>
      <c r="O1334">
        <v>288</v>
      </c>
      <c r="P1334" t="s">
        <v>104</v>
      </c>
      <c r="Q1334" t="s">
        <v>111</v>
      </c>
      <c r="R1334">
        <v>100000</v>
      </c>
    </row>
    <row r="1335" spans="1:18">
      <c r="A1335">
        <v>7200</v>
      </c>
      <c r="B1335" t="s">
        <v>214</v>
      </c>
      <c r="C1335" t="s">
        <v>91</v>
      </c>
      <c r="D1335" t="s">
        <v>92</v>
      </c>
      <c r="E1335" t="s">
        <v>176</v>
      </c>
      <c r="F1335">
        <v>5</v>
      </c>
      <c r="G1335">
        <v>6</v>
      </c>
      <c r="H1335">
        <v>1938</v>
      </c>
      <c r="I1335">
        <v>1995</v>
      </c>
      <c r="J1335" t="s">
        <v>98</v>
      </c>
      <c r="K1335" t="s">
        <v>98</v>
      </c>
      <c r="L1335">
        <v>803</v>
      </c>
      <c r="M1335" t="s">
        <v>126</v>
      </c>
      <c r="N1335" t="s">
        <v>119</v>
      </c>
      <c r="O1335">
        <v>297</v>
      </c>
      <c r="P1335" t="s">
        <v>104</v>
      </c>
      <c r="Q1335" t="s">
        <v>111</v>
      </c>
      <c r="R1335">
        <v>125500</v>
      </c>
    </row>
    <row r="1336" spans="1:18">
      <c r="A1336">
        <v>2368</v>
      </c>
      <c r="B1336" t="s">
        <v>141</v>
      </c>
      <c r="C1336" t="s">
        <v>91</v>
      </c>
      <c r="D1336" t="s">
        <v>129</v>
      </c>
      <c r="E1336" t="s">
        <v>122</v>
      </c>
      <c r="F1336">
        <v>5</v>
      </c>
      <c r="G1336">
        <v>6</v>
      </c>
      <c r="H1336">
        <v>1970</v>
      </c>
      <c r="I1336">
        <v>1970</v>
      </c>
      <c r="J1336" t="s">
        <v>98</v>
      </c>
      <c r="K1336" t="s">
        <v>98</v>
      </c>
      <c r="L1336">
        <v>765</v>
      </c>
      <c r="M1336" t="s">
        <v>98</v>
      </c>
      <c r="N1336" t="s">
        <v>98</v>
      </c>
      <c r="O1336">
        <v>440</v>
      </c>
      <c r="P1336" t="s">
        <v>104</v>
      </c>
      <c r="Q1336" t="s">
        <v>111</v>
      </c>
      <c r="R1336">
        <v>125000</v>
      </c>
    </row>
    <row r="1337" spans="1:18">
      <c r="A1337">
        <v>9650</v>
      </c>
      <c r="B1337" t="s">
        <v>175</v>
      </c>
      <c r="C1337" t="s">
        <v>91</v>
      </c>
      <c r="D1337" t="s">
        <v>92</v>
      </c>
      <c r="E1337" t="s">
        <v>93</v>
      </c>
      <c r="F1337">
        <v>6</v>
      </c>
      <c r="G1337">
        <v>5</v>
      </c>
      <c r="H1337">
        <v>1977</v>
      </c>
      <c r="I1337">
        <v>1977</v>
      </c>
      <c r="J1337" t="s">
        <v>119</v>
      </c>
      <c r="K1337" t="s">
        <v>98</v>
      </c>
      <c r="L1337">
        <v>1350</v>
      </c>
      <c r="M1337" t="s">
        <v>98</v>
      </c>
      <c r="N1337" t="s">
        <v>98</v>
      </c>
      <c r="O1337">
        <v>630</v>
      </c>
      <c r="P1337" t="s">
        <v>104</v>
      </c>
      <c r="Q1337" t="s">
        <v>111</v>
      </c>
      <c r="R1337">
        <v>167900</v>
      </c>
    </row>
    <row r="1338" spans="1:18">
      <c r="A1338">
        <v>9246</v>
      </c>
      <c r="B1338" t="s">
        <v>175</v>
      </c>
      <c r="C1338" t="s">
        <v>90</v>
      </c>
      <c r="D1338" t="s">
        <v>179</v>
      </c>
      <c r="E1338" t="s">
        <v>93</v>
      </c>
      <c r="F1338">
        <v>5</v>
      </c>
      <c r="G1338">
        <v>5</v>
      </c>
      <c r="H1338">
        <v>1973</v>
      </c>
      <c r="I1338">
        <v>1973</v>
      </c>
      <c r="J1338" t="s">
        <v>98</v>
      </c>
      <c r="K1338" t="s">
        <v>98</v>
      </c>
      <c r="L1338">
        <v>1656</v>
      </c>
      <c r="M1338" t="s">
        <v>98</v>
      </c>
      <c r="N1338" t="s">
        <v>98</v>
      </c>
      <c r="O1338">
        <v>506</v>
      </c>
      <c r="P1338" t="s">
        <v>104</v>
      </c>
      <c r="Q1338" t="s">
        <v>111</v>
      </c>
      <c r="R1338">
        <v>135000</v>
      </c>
    </row>
    <row r="1339" spans="1:18">
      <c r="A1339">
        <v>4118</v>
      </c>
      <c r="B1339" t="s">
        <v>188</v>
      </c>
      <c r="C1339" t="s">
        <v>90</v>
      </c>
      <c r="D1339" t="s">
        <v>92</v>
      </c>
      <c r="E1339" t="s">
        <v>93</v>
      </c>
      <c r="F1339">
        <v>4</v>
      </c>
      <c r="G1339">
        <v>4</v>
      </c>
      <c r="H1339">
        <v>1941</v>
      </c>
      <c r="I1339">
        <v>1950</v>
      </c>
      <c r="J1339" t="s">
        <v>98</v>
      </c>
      <c r="K1339" t="s">
        <v>98</v>
      </c>
      <c r="L1339">
        <v>693</v>
      </c>
      <c r="M1339" t="s">
        <v>139</v>
      </c>
      <c r="N1339" t="s">
        <v>139</v>
      </c>
      <c r="O1339">
        <v>0</v>
      </c>
      <c r="P1339" t="s">
        <v>167</v>
      </c>
      <c r="Q1339" t="s">
        <v>111</v>
      </c>
      <c r="R1339">
        <v>52500</v>
      </c>
    </row>
    <row r="1340" spans="1:18">
      <c r="A1340">
        <v>13450</v>
      </c>
      <c r="B1340" t="s">
        <v>209</v>
      </c>
      <c r="C1340" t="s">
        <v>91</v>
      </c>
      <c r="D1340" t="s">
        <v>92</v>
      </c>
      <c r="E1340" t="s">
        <v>122</v>
      </c>
      <c r="F1340">
        <v>7</v>
      </c>
      <c r="G1340">
        <v>5</v>
      </c>
      <c r="H1340">
        <v>2002</v>
      </c>
      <c r="I1340">
        <v>2002</v>
      </c>
      <c r="J1340" t="s">
        <v>119</v>
      </c>
      <c r="K1340" t="s">
        <v>98</v>
      </c>
      <c r="L1340">
        <v>916</v>
      </c>
      <c r="M1340" t="s">
        <v>126</v>
      </c>
      <c r="N1340" t="s">
        <v>119</v>
      </c>
      <c r="O1340">
        <v>492</v>
      </c>
      <c r="P1340" t="s">
        <v>104</v>
      </c>
      <c r="Q1340" t="s">
        <v>111</v>
      </c>
      <c r="R1340">
        <v>200000</v>
      </c>
    </row>
    <row r="1341" spans="1:18">
      <c r="A1341">
        <v>9560</v>
      </c>
      <c r="B1341" t="s">
        <v>209</v>
      </c>
      <c r="C1341" t="s">
        <v>91</v>
      </c>
      <c r="D1341" t="s">
        <v>92</v>
      </c>
      <c r="E1341" t="s">
        <v>93</v>
      </c>
      <c r="F1341">
        <v>5</v>
      </c>
      <c r="G1341">
        <v>7</v>
      </c>
      <c r="H1341">
        <v>1972</v>
      </c>
      <c r="I1341">
        <v>1972</v>
      </c>
      <c r="J1341" t="s">
        <v>98</v>
      </c>
      <c r="K1341" t="s">
        <v>98</v>
      </c>
      <c r="L1341">
        <v>864</v>
      </c>
      <c r="M1341" t="s">
        <v>126</v>
      </c>
      <c r="N1341" t="s">
        <v>98</v>
      </c>
      <c r="O1341">
        <v>288</v>
      </c>
      <c r="P1341" t="s">
        <v>104</v>
      </c>
      <c r="Q1341" t="s">
        <v>111</v>
      </c>
      <c r="R1341">
        <v>128500</v>
      </c>
    </row>
    <row r="1342" spans="1:18">
      <c r="A1342">
        <v>8294</v>
      </c>
      <c r="B1342" t="s">
        <v>89</v>
      </c>
      <c r="C1342" t="s">
        <v>91</v>
      </c>
      <c r="D1342" t="s">
        <v>92</v>
      </c>
      <c r="E1342" t="s">
        <v>93</v>
      </c>
      <c r="F1342">
        <v>4</v>
      </c>
      <c r="G1342">
        <v>5</v>
      </c>
      <c r="H1342">
        <v>1971</v>
      </c>
      <c r="I1342">
        <v>1971</v>
      </c>
      <c r="J1342" t="s">
        <v>98</v>
      </c>
      <c r="K1342" t="s">
        <v>98</v>
      </c>
      <c r="L1342">
        <v>858</v>
      </c>
      <c r="M1342" t="s">
        <v>98</v>
      </c>
      <c r="N1342" t="s">
        <v>98</v>
      </c>
      <c r="O1342">
        <v>480</v>
      </c>
      <c r="P1342" t="s">
        <v>104</v>
      </c>
      <c r="Q1342" t="s">
        <v>111</v>
      </c>
      <c r="R1342">
        <v>123000</v>
      </c>
    </row>
    <row r="1343" spans="1:18">
      <c r="A1343">
        <v>13695</v>
      </c>
      <c r="B1343" t="s">
        <v>165</v>
      </c>
      <c r="C1343" t="s">
        <v>226</v>
      </c>
      <c r="D1343" t="s">
        <v>92</v>
      </c>
      <c r="E1343" t="s">
        <v>93</v>
      </c>
      <c r="F1343">
        <v>6</v>
      </c>
      <c r="G1343">
        <v>5</v>
      </c>
      <c r="H1343">
        <v>2003</v>
      </c>
      <c r="I1343">
        <v>2004</v>
      </c>
      <c r="J1343" t="s">
        <v>119</v>
      </c>
      <c r="K1343" t="s">
        <v>98</v>
      </c>
      <c r="L1343">
        <v>1114</v>
      </c>
      <c r="M1343" t="s">
        <v>126</v>
      </c>
      <c r="N1343" t="s">
        <v>119</v>
      </c>
      <c r="O1343">
        <v>576</v>
      </c>
      <c r="P1343" t="s">
        <v>104</v>
      </c>
      <c r="Q1343" t="s">
        <v>111</v>
      </c>
      <c r="R1343">
        <v>155000</v>
      </c>
    </row>
    <row r="1344" spans="1:18">
      <c r="A1344">
        <v>9375</v>
      </c>
      <c r="B1344" t="s">
        <v>209</v>
      </c>
      <c r="C1344" t="s">
        <v>91</v>
      </c>
      <c r="D1344" t="s">
        <v>92</v>
      </c>
      <c r="E1344" t="s">
        <v>122</v>
      </c>
      <c r="F1344">
        <v>8</v>
      </c>
      <c r="G1344">
        <v>5</v>
      </c>
      <c r="H1344">
        <v>2002</v>
      </c>
      <c r="I1344">
        <v>2002</v>
      </c>
      <c r="J1344" t="s">
        <v>119</v>
      </c>
      <c r="K1344" t="s">
        <v>98</v>
      </c>
      <c r="L1344">
        <v>1284</v>
      </c>
      <c r="M1344" t="s">
        <v>126</v>
      </c>
      <c r="N1344" t="s">
        <v>119</v>
      </c>
      <c r="O1344">
        <v>647</v>
      </c>
      <c r="P1344" t="s">
        <v>104</v>
      </c>
      <c r="Q1344" t="s">
        <v>111</v>
      </c>
      <c r="R1344">
        <v>228500</v>
      </c>
    </row>
    <row r="1345" spans="1:18">
      <c r="A1345">
        <v>7558</v>
      </c>
      <c r="B1345" t="s">
        <v>212</v>
      </c>
      <c r="C1345" t="s">
        <v>91</v>
      </c>
      <c r="D1345" t="s">
        <v>92</v>
      </c>
      <c r="E1345" t="s">
        <v>176</v>
      </c>
      <c r="F1345">
        <v>6</v>
      </c>
      <c r="G1345">
        <v>6</v>
      </c>
      <c r="H1345">
        <v>1928</v>
      </c>
      <c r="I1345">
        <v>1950</v>
      </c>
      <c r="J1345" t="s">
        <v>98</v>
      </c>
      <c r="K1345" t="s">
        <v>98</v>
      </c>
      <c r="L1345">
        <v>896</v>
      </c>
      <c r="M1345" t="s">
        <v>119</v>
      </c>
      <c r="N1345" t="s">
        <v>98</v>
      </c>
      <c r="O1345">
        <v>342</v>
      </c>
      <c r="P1345" t="s">
        <v>104</v>
      </c>
      <c r="Q1345" t="s">
        <v>111</v>
      </c>
      <c r="R1345">
        <v>177000</v>
      </c>
    </row>
    <row r="1346" spans="1:18">
      <c r="A1346">
        <v>11103</v>
      </c>
      <c r="B1346" t="s">
        <v>209</v>
      </c>
      <c r="C1346" t="s">
        <v>91</v>
      </c>
      <c r="D1346" t="s">
        <v>92</v>
      </c>
      <c r="E1346" t="s">
        <v>122</v>
      </c>
      <c r="F1346">
        <v>7</v>
      </c>
      <c r="G1346">
        <v>5</v>
      </c>
      <c r="H1346">
        <v>2006</v>
      </c>
      <c r="I1346">
        <v>2006</v>
      </c>
      <c r="J1346" t="s">
        <v>119</v>
      </c>
      <c r="K1346" t="s">
        <v>98</v>
      </c>
      <c r="L1346">
        <v>728</v>
      </c>
      <c r="M1346" t="s">
        <v>126</v>
      </c>
      <c r="N1346" t="s">
        <v>119</v>
      </c>
      <c r="O1346">
        <v>440</v>
      </c>
      <c r="P1346" t="s">
        <v>104</v>
      </c>
      <c r="Q1346" t="s">
        <v>150</v>
      </c>
      <c r="R1346">
        <v>155835</v>
      </c>
    </row>
    <row r="1347" spans="1:18">
      <c r="A1347">
        <v>6000</v>
      </c>
      <c r="B1347" t="s">
        <v>188</v>
      </c>
      <c r="C1347" t="s">
        <v>91</v>
      </c>
      <c r="D1347" t="s">
        <v>92</v>
      </c>
      <c r="E1347" t="s">
        <v>93</v>
      </c>
      <c r="F1347">
        <v>4</v>
      </c>
      <c r="G1347">
        <v>4</v>
      </c>
      <c r="H1347">
        <v>1920</v>
      </c>
      <c r="I1347">
        <v>1950</v>
      </c>
      <c r="J1347" t="s">
        <v>98</v>
      </c>
      <c r="K1347" t="s">
        <v>98</v>
      </c>
      <c r="L1347">
        <v>960</v>
      </c>
      <c r="M1347" t="s">
        <v>119</v>
      </c>
      <c r="N1347" t="s">
        <v>139</v>
      </c>
      <c r="O1347">
        <v>308</v>
      </c>
      <c r="P1347" t="s">
        <v>104</v>
      </c>
      <c r="Q1347" t="s">
        <v>111</v>
      </c>
      <c r="R1347">
        <v>108500</v>
      </c>
    </row>
    <row r="1348" spans="1:18">
      <c r="A1348">
        <v>20781</v>
      </c>
      <c r="B1348" t="s">
        <v>175</v>
      </c>
      <c r="C1348" t="s">
        <v>151</v>
      </c>
      <c r="D1348" t="s">
        <v>92</v>
      </c>
      <c r="E1348" t="s">
        <v>93</v>
      </c>
      <c r="F1348">
        <v>7</v>
      </c>
      <c r="G1348">
        <v>7</v>
      </c>
      <c r="H1348">
        <v>1968</v>
      </c>
      <c r="I1348">
        <v>2003</v>
      </c>
      <c r="J1348" t="s">
        <v>98</v>
      </c>
      <c r="K1348" t="s">
        <v>98</v>
      </c>
      <c r="L1348">
        <v>1568</v>
      </c>
      <c r="M1348" t="s">
        <v>98</v>
      </c>
      <c r="N1348" t="s">
        <v>98</v>
      </c>
      <c r="O1348">
        <v>508</v>
      </c>
      <c r="P1348" t="s">
        <v>104</v>
      </c>
      <c r="Q1348" t="s">
        <v>111</v>
      </c>
      <c r="R1348">
        <v>262500</v>
      </c>
    </row>
    <row r="1349" spans="1:18">
      <c r="A1349">
        <v>15306</v>
      </c>
      <c r="B1349" t="s">
        <v>218</v>
      </c>
      <c r="C1349" t="s">
        <v>91</v>
      </c>
      <c r="D1349" t="s">
        <v>92</v>
      </c>
      <c r="E1349" t="s">
        <v>93</v>
      </c>
      <c r="F1349">
        <v>8</v>
      </c>
      <c r="G1349">
        <v>5</v>
      </c>
      <c r="H1349">
        <v>2006</v>
      </c>
      <c r="I1349">
        <v>2007</v>
      </c>
      <c r="J1349" t="s">
        <v>126</v>
      </c>
      <c r="K1349" t="s">
        <v>98</v>
      </c>
      <c r="L1349">
        <v>1732</v>
      </c>
      <c r="M1349" t="s">
        <v>126</v>
      </c>
      <c r="N1349" t="s">
        <v>119</v>
      </c>
      <c r="O1349">
        <v>712</v>
      </c>
      <c r="P1349" t="s">
        <v>104</v>
      </c>
      <c r="Q1349" t="s">
        <v>150</v>
      </c>
      <c r="R1349">
        <v>283463</v>
      </c>
    </row>
    <row r="1350" spans="1:18">
      <c r="A1350">
        <v>16196</v>
      </c>
      <c r="B1350" t="s">
        <v>165</v>
      </c>
      <c r="C1350" t="s">
        <v>91</v>
      </c>
      <c r="D1350" t="s">
        <v>92</v>
      </c>
      <c r="E1350" t="s">
        <v>93</v>
      </c>
      <c r="F1350">
        <v>7</v>
      </c>
      <c r="G1350">
        <v>5</v>
      </c>
      <c r="H1350">
        <v>1998</v>
      </c>
      <c r="I1350">
        <v>1998</v>
      </c>
      <c r="J1350" t="s">
        <v>119</v>
      </c>
      <c r="K1350" t="s">
        <v>98</v>
      </c>
      <c r="L1350">
        <v>1482</v>
      </c>
      <c r="M1350" t="s">
        <v>126</v>
      </c>
      <c r="N1350" t="s">
        <v>119</v>
      </c>
      <c r="O1350">
        <v>514</v>
      </c>
      <c r="P1350" t="s">
        <v>104</v>
      </c>
      <c r="Q1350" t="s">
        <v>111</v>
      </c>
      <c r="R1350">
        <v>215000</v>
      </c>
    </row>
    <row r="1351" spans="1:18">
      <c r="A1351">
        <v>5250</v>
      </c>
      <c r="B1351" t="s">
        <v>188</v>
      </c>
      <c r="C1351" t="s">
        <v>91</v>
      </c>
      <c r="D1351" t="s">
        <v>92</v>
      </c>
      <c r="E1351" t="s">
        <v>122</v>
      </c>
      <c r="F1351">
        <v>8</v>
      </c>
      <c r="G1351">
        <v>5</v>
      </c>
      <c r="H1351">
        <v>1872</v>
      </c>
      <c r="I1351">
        <v>1987</v>
      </c>
      <c r="J1351" t="s">
        <v>98</v>
      </c>
      <c r="K1351" t="s">
        <v>139</v>
      </c>
      <c r="L1351">
        <v>684</v>
      </c>
      <c r="M1351" t="s">
        <v>139</v>
      </c>
      <c r="N1351" t="s">
        <v>98</v>
      </c>
      <c r="O1351">
        <v>0</v>
      </c>
      <c r="P1351" t="s">
        <v>104</v>
      </c>
      <c r="Q1351" t="s">
        <v>111</v>
      </c>
      <c r="R1351">
        <v>122000</v>
      </c>
    </row>
    <row r="1352" spans="1:18">
      <c r="A1352">
        <v>11643</v>
      </c>
      <c r="B1352" t="s">
        <v>89</v>
      </c>
      <c r="C1352" t="s">
        <v>182</v>
      </c>
      <c r="D1352" t="s">
        <v>179</v>
      </c>
      <c r="E1352" t="s">
        <v>122</v>
      </c>
      <c r="F1352">
        <v>5</v>
      </c>
      <c r="G1352">
        <v>5</v>
      </c>
      <c r="H1352">
        <v>1969</v>
      </c>
      <c r="I1352">
        <v>1969</v>
      </c>
      <c r="J1352" t="s">
        <v>98</v>
      </c>
      <c r="K1352" t="s">
        <v>98</v>
      </c>
      <c r="L1352">
        <v>1248</v>
      </c>
      <c r="M1352" t="s">
        <v>98</v>
      </c>
      <c r="N1352" t="s">
        <v>98</v>
      </c>
      <c r="O1352">
        <v>968</v>
      </c>
      <c r="P1352" t="s">
        <v>104</v>
      </c>
      <c r="Q1352" t="s">
        <v>111</v>
      </c>
      <c r="R1352">
        <v>200000</v>
      </c>
    </row>
    <row r="1353" spans="1:18">
      <c r="A1353">
        <v>9247</v>
      </c>
      <c r="B1353" t="s">
        <v>89</v>
      </c>
      <c r="C1353" t="s">
        <v>91</v>
      </c>
      <c r="D1353" t="s">
        <v>92</v>
      </c>
      <c r="E1353" t="s">
        <v>122</v>
      </c>
      <c r="F1353">
        <v>6</v>
      </c>
      <c r="G1353">
        <v>6</v>
      </c>
      <c r="H1353">
        <v>1962</v>
      </c>
      <c r="I1353">
        <v>1962</v>
      </c>
      <c r="J1353" t="s">
        <v>98</v>
      </c>
      <c r="K1353" t="s">
        <v>98</v>
      </c>
      <c r="L1353">
        <v>858</v>
      </c>
      <c r="M1353" t="s">
        <v>126</v>
      </c>
      <c r="N1353" t="s">
        <v>98</v>
      </c>
      <c r="O1353">
        <v>490</v>
      </c>
      <c r="P1353" t="s">
        <v>104</v>
      </c>
      <c r="Q1353" t="s">
        <v>111</v>
      </c>
      <c r="R1353">
        <v>171000</v>
      </c>
    </row>
    <row r="1354" spans="1:18">
      <c r="A1354">
        <v>6000</v>
      </c>
      <c r="B1354" t="s">
        <v>197</v>
      </c>
      <c r="C1354" t="s">
        <v>91</v>
      </c>
      <c r="D1354" t="s">
        <v>92</v>
      </c>
      <c r="E1354" t="s">
        <v>176</v>
      </c>
      <c r="F1354">
        <v>6</v>
      </c>
      <c r="G1354">
        <v>9</v>
      </c>
      <c r="H1354">
        <v>1937</v>
      </c>
      <c r="I1354">
        <v>2000</v>
      </c>
      <c r="J1354" t="s">
        <v>98</v>
      </c>
      <c r="K1354" t="s">
        <v>98</v>
      </c>
      <c r="L1354">
        <v>698</v>
      </c>
      <c r="M1354" t="s">
        <v>98</v>
      </c>
      <c r="N1354" t="s">
        <v>98</v>
      </c>
      <c r="O1354">
        <v>624</v>
      </c>
      <c r="P1354" t="s">
        <v>167</v>
      </c>
      <c r="Q1354" t="s">
        <v>111</v>
      </c>
      <c r="R1354">
        <v>134900</v>
      </c>
    </row>
    <row r="1355" spans="1:18">
      <c r="A1355">
        <v>14720</v>
      </c>
      <c r="B1355" t="s">
        <v>162</v>
      </c>
      <c r="C1355" t="s">
        <v>91</v>
      </c>
      <c r="D1355" t="s">
        <v>92</v>
      </c>
      <c r="E1355" t="s">
        <v>176</v>
      </c>
      <c r="F1355">
        <v>8</v>
      </c>
      <c r="G1355">
        <v>5</v>
      </c>
      <c r="H1355">
        <v>1995</v>
      </c>
      <c r="I1355">
        <v>1996</v>
      </c>
      <c r="J1355" t="s">
        <v>119</v>
      </c>
      <c r="K1355" t="s">
        <v>98</v>
      </c>
      <c r="L1355">
        <v>2033</v>
      </c>
      <c r="M1355" t="s">
        <v>126</v>
      </c>
      <c r="N1355" t="s">
        <v>119</v>
      </c>
      <c r="O1355">
        <v>666</v>
      </c>
      <c r="P1355" t="s">
        <v>104</v>
      </c>
      <c r="Q1355" t="s">
        <v>111</v>
      </c>
      <c r="R1355">
        <v>410000</v>
      </c>
    </row>
    <row r="1356" spans="1:18">
      <c r="A1356">
        <v>10316</v>
      </c>
      <c r="B1356" t="s">
        <v>209</v>
      </c>
      <c r="C1356" t="s">
        <v>91</v>
      </c>
      <c r="D1356" t="s">
        <v>92</v>
      </c>
      <c r="E1356" t="s">
        <v>122</v>
      </c>
      <c r="F1356">
        <v>7</v>
      </c>
      <c r="G1356">
        <v>5</v>
      </c>
      <c r="H1356">
        <v>2000</v>
      </c>
      <c r="I1356">
        <v>2000</v>
      </c>
      <c r="J1356" t="s">
        <v>119</v>
      </c>
      <c r="K1356" t="s">
        <v>98</v>
      </c>
      <c r="L1356">
        <v>992</v>
      </c>
      <c r="M1356" t="s">
        <v>126</v>
      </c>
      <c r="N1356" t="s">
        <v>119</v>
      </c>
      <c r="O1356">
        <v>839</v>
      </c>
      <c r="P1356" t="s">
        <v>104</v>
      </c>
      <c r="Q1356" t="s">
        <v>111</v>
      </c>
      <c r="R1356">
        <v>235000</v>
      </c>
    </row>
    <row r="1357" spans="1:18">
      <c r="A1357">
        <v>10192</v>
      </c>
      <c r="B1357" t="s">
        <v>175</v>
      </c>
      <c r="C1357" t="s">
        <v>91</v>
      </c>
      <c r="D1357" t="s">
        <v>92</v>
      </c>
      <c r="E1357" t="s">
        <v>158</v>
      </c>
      <c r="F1357">
        <v>7</v>
      </c>
      <c r="G1357">
        <v>6</v>
      </c>
      <c r="H1357">
        <v>1968</v>
      </c>
      <c r="I1357">
        <v>1992</v>
      </c>
      <c r="J1357" t="s">
        <v>98</v>
      </c>
      <c r="K1357" t="s">
        <v>98</v>
      </c>
      <c r="L1357">
        <v>570</v>
      </c>
      <c r="M1357" t="s">
        <v>119</v>
      </c>
      <c r="N1357" t="s">
        <v>119</v>
      </c>
      <c r="O1357">
        <v>487</v>
      </c>
      <c r="P1357" t="s">
        <v>104</v>
      </c>
      <c r="Q1357" t="s">
        <v>111</v>
      </c>
      <c r="R1357">
        <v>170000</v>
      </c>
    </row>
    <row r="1358" spans="1:18">
      <c r="A1358">
        <v>9477</v>
      </c>
      <c r="B1358" t="s">
        <v>89</v>
      </c>
      <c r="C1358" t="s">
        <v>91</v>
      </c>
      <c r="D1358" t="s">
        <v>92</v>
      </c>
      <c r="E1358" t="s">
        <v>93</v>
      </c>
      <c r="F1358">
        <v>5</v>
      </c>
      <c r="G1358">
        <v>5</v>
      </c>
      <c r="H1358">
        <v>1966</v>
      </c>
      <c r="I1358">
        <v>1966</v>
      </c>
      <c r="J1358" t="s">
        <v>98</v>
      </c>
      <c r="K1358" t="s">
        <v>98</v>
      </c>
      <c r="L1358">
        <v>864</v>
      </c>
      <c r="M1358" t="s">
        <v>98</v>
      </c>
      <c r="N1358" t="s">
        <v>98</v>
      </c>
      <c r="O1358">
        <v>264</v>
      </c>
      <c r="P1358" t="s">
        <v>104</v>
      </c>
      <c r="Q1358" t="s">
        <v>111</v>
      </c>
      <c r="R1358">
        <v>110000</v>
      </c>
    </row>
    <row r="1359" spans="1:18">
      <c r="A1359">
        <v>12537</v>
      </c>
      <c r="B1359" t="s">
        <v>89</v>
      </c>
      <c r="C1359" t="s">
        <v>91</v>
      </c>
      <c r="D1359" t="s">
        <v>92</v>
      </c>
      <c r="E1359" t="s">
        <v>93</v>
      </c>
      <c r="F1359">
        <v>5</v>
      </c>
      <c r="G1359">
        <v>6</v>
      </c>
      <c r="H1359">
        <v>1971</v>
      </c>
      <c r="I1359">
        <v>2008</v>
      </c>
      <c r="J1359" t="s">
        <v>98</v>
      </c>
      <c r="K1359" t="s">
        <v>98</v>
      </c>
      <c r="L1359">
        <v>1078</v>
      </c>
      <c r="M1359" t="s">
        <v>126</v>
      </c>
      <c r="N1359" t="s">
        <v>98</v>
      </c>
      <c r="O1359">
        <v>500</v>
      </c>
      <c r="P1359" t="s">
        <v>104</v>
      </c>
      <c r="Q1359" t="s">
        <v>111</v>
      </c>
      <c r="R1359">
        <v>149900</v>
      </c>
    </row>
    <row r="1360" spans="1:18">
      <c r="A1360">
        <v>2117</v>
      </c>
      <c r="B1360" t="s">
        <v>163</v>
      </c>
      <c r="C1360" t="s">
        <v>91</v>
      </c>
      <c r="D1360" t="s">
        <v>142</v>
      </c>
      <c r="E1360" t="s">
        <v>122</v>
      </c>
      <c r="F1360">
        <v>6</v>
      </c>
      <c r="G1360">
        <v>5</v>
      </c>
      <c r="H1360">
        <v>2000</v>
      </c>
      <c r="I1360">
        <v>2000</v>
      </c>
      <c r="J1360" t="s">
        <v>119</v>
      </c>
      <c r="K1360" t="s">
        <v>98</v>
      </c>
      <c r="L1360">
        <v>756</v>
      </c>
      <c r="M1360" t="s">
        <v>126</v>
      </c>
      <c r="N1360" t="s">
        <v>119</v>
      </c>
      <c r="O1360">
        <v>440</v>
      </c>
      <c r="P1360" t="s">
        <v>104</v>
      </c>
      <c r="Q1360" t="s">
        <v>111</v>
      </c>
      <c r="R1360">
        <v>177500</v>
      </c>
    </row>
    <row r="1361" spans="1:18">
      <c r="A1361">
        <v>16737</v>
      </c>
      <c r="B1361" t="s">
        <v>147</v>
      </c>
      <c r="C1361" t="s">
        <v>91</v>
      </c>
      <c r="D1361" t="s">
        <v>92</v>
      </c>
      <c r="E1361" t="s">
        <v>93</v>
      </c>
      <c r="F1361">
        <v>9</v>
      </c>
      <c r="G1361">
        <v>5</v>
      </c>
      <c r="H1361">
        <v>2004</v>
      </c>
      <c r="I1361">
        <v>2005</v>
      </c>
      <c r="J1361" t="s">
        <v>126</v>
      </c>
      <c r="K1361" t="s">
        <v>98</v>
      </c>
      <c r="L1361">
        <v>1980</v>
      </c>
      <c r="M1361" t="s">
        <v>126</v>
      </c>
      <c r="N1361" t="s">
        <v>126</v>
      </c>
      <c r="O1361">
        <v>770</v>
      </c>
      <c r="P1361" t="s">
        <v>104</v>
      </c>
      <c r="Q1361" t="s">
        <v>111</v>
      </c>
      <c r="R1361">
        <v>315000</v>
      </c>
    </row>
    <row r="1362" spans="1:18">
      <c r="A1362">
        <v>9842</v>
      </c>
      <c r="B1362" t="s">
        <v>200</v>
      </c>
      <c r="C1362" t="s">
        <v>90</v>
      </c>
      <c r="D1362" t="s">
        <v>92</v>
      </c>
      <c r="E1362" t="s">
        <v>122</v>
      </c>
      <c r="F1362">
        <v>5</v>
      </c>
      <c r="G1362">
        <v>6</v>
      </c>
      <c r="H1362">
        <v>1921</v>
      </c>
      <c r="I1362">
        <v>1998</v>
      </c>
      <c r="J1362" t="s">
        <v>98</v>
      </c>
      <c r="K1362" t="s">
        <v>139</v>
      </c>
      <c r="L1362">
        <v>612</v>
      </c>
      <c r="M1362" t="s">
        <v>126</v>
      </c>
      <c r="N1362" t="s">
        <v>98</v>
      </c>
      <c r="O1362">
        <v>621</v>
      </c>
      <c r="P1362" t="s">
        <v>104</v>
      </c>
      <c r="Q1362" t="s">
        <v>111</v>
      </c>
      <c r="R1362">
        <v>189000</v>
      </c>
    </row>
    <row r="1363" spans="1:18">
      <c r="A1363">
        <v>16158</v>
      </c>
      <c r="B1363" t="s">
        <v>128</v>
      </c>
      <c r="C1363" t="s">
        <v>91</v>
      </c>
      <c r="D1363" t="s">
        <v>92</v>
      </c>
      <c r="E1363" t="s">
        <v>93</v>
      </c>
      <c r="F1363">
        <v>7</v>
      </c>
      <c r="G1363">
        <v>5</v>
      </c>
      <c r="H1363">
        <v>2005</v>
      </c>
      <c r="I1363">
        <v>2005</v>
      </c>
      <c r="J1363" t="s">
        <v>126</v>
      </c>
      <c r="K1363" t="s">
        <v>98</v>
      </c>
      <c r="L1363">
        <v>1530</v>
      </c>
      <c r="M1363" t="s">
        <v>126</v>
      </c>
      <c r="N1363" t="s">
        <v>119</v>
      </c>
      <c r="O1363">
        <v>430</v>
      </c>
      <c r="P1363" t="s">
        <v>104</v>
      </c>
      <c r="Q1363" t="s">
        <v>111</v>
      </c>
      <c r="R1363">
        <v>260000</v>
      </c>
    </row>
    <row r="1364" spans="1:18">
      <c r="A1364">
        <v>12513</v>
      </c>
      <c r="B1364" t="s">
        <v>89</v>
      </c>
      <c r="C1364" t="s">
        <v>90</v>
      </c>
      <c r="D1364" t="s">
        <v>92</v>
      </c>
      <c r="E1364" t="s">
        <v>176</v>
      </c>
      <c r="F1364">
        <v>4</v>
      </c>
      <c r="G1364">
        <v>4</v>
      </c>
      <c r="H1364">
        <v>1920</v>
      </c>
      <c r="I1364">
        <v>2007</v>
      </c>
      <c r="J1364" t="s">
        <v>98</v>
      </c>
      <c r="K1364" t="s">
        <v>139</v>
      </c>
      <c r="L1364">
        <v>715</v>
      </c>
      <c r="M1364" t="s">
        <v>119</v>
      </c>
      <c r="N1364" t="s">
        <v>98</v>
      </c>
      <c r="O1364">
        <v>368</v>
      </c>
      <c r="P1364" t="s">
        <v>104</v>
      </c>
      <c r="Q1364" t="s">
        <v>111</v>
      </c>
      <c r="R1364">
        <v>104900</v>
      </c>
    </row>
    <row r="1365" spans="1:18">
      <c r="A1365">
        <v>8499</v>
      </c>
      <c r="B1365" t="s">
        <v>121</v>
      </c>
      <c r="C1365" t="s">
        <v>91</v>
      </c>
      <c r="D1365" t="s">
        <v>92</v>
      </c>
      <c r="E1365" t="s">
        <v>122</v>
      </c>
      <c r="F1365">
        <v>6</v>
      </c>
      <c r="G1365">
        <v>5</v>
      </c>
      <c r="H1365">
        <v>2006</v>
      </c>
      <c r="I1365">
        <v>2007</v>
      </c>
      <c r="J1365" t="s">
        <v>119</v>
      </c>
      <c r="K1365" t="s">
        <v>98</v>
      </c>
      <c r="L1365">
        <v>616</v>
      </c>
      <c r="M1365" t="s">
        <v>126</v>
      </c>
      <c r="N1365" t="s">
        <v>119</v>
      </c>
      <c r="O1365">
        <v>432</v>
      </c>
      <c r="P1365" t="s">
        <v>104</v>
      </c>
      <c r="Q1365" t="s">
        <v>150</v>
      </c>
      <c r="R1365">
        <v>156932</v>
      </c>
    </row>
    <row r="1366" spans="1:18">
      <c r="A1366">
        <v>3180</v>
      </c>
      <c r="B1366" t="s">
        <v>163</v>
      </c>
      <c r="C1366" t="s">
        <v>91</v>
      </c>
      <c r="D1366" t="s">
        <v>129</v>
      </c>
      <c r="E1366" t="s">
        <v>122</v>
      </c>
      <c r="F1366">
        <v>7</v>
      </c>
      <c r="G1366">
        <v>5</v>
      </c>
      <c r="H1366">
        <v>2005</v>
      </c>
      <c r="I1366">
        <v>2005</v>
      </c>
      <c r="J1366" t="s">
        <v>119</v>
      </c>
      <c r="K1366" t="s">
        <v>98</v>
      </c>
      <c r="L1366">
        <v>600</v>
      </c>
      <c r="M1366" t="s">
        <v>126</v>
      </c>
      <c r="N1366" t="s">
        <v>119</v>
      </c>
      <c r="O1366">
        <v>480</v>
      </c>
      <c r="P1366" t="s">
        <v>104</v>
      </c>
      <c r="Q1366" t="s">
        <v>172</v>
      </c>
      <c r="R1366">
        <v>144152</v>
      </c>
    </row>
    <row r="1367" spans="1:18">
      <c r="A1367">
        <v>7500</v>
      </c>
      <c r="B1367" t="s">
        <v>163</v>
      </c>
      <c r="C1367" t="s">
        <v>91</v>
      </c>
      <c r="D1367" t="s">
        <v>92</v>
      </c>
      <c r="E1367" t="s">
        <v>122</v>
      </c>
      <c r="F1367">
        <v>7</v>
      </c>
      <c r="G1367">
        <v>5</v>
      </c>
      <c r="H1367">
        <v>2000</v>
      </c>
      <c r="I1367">
        <v>2000</v>
      </c>
      <c r="J1367" t="s">
        <v>119</v>
      </c>
      <c r="K1367" t="s">
        <v>98</v>
      </c>
      <c r="L1367">
        <v>814</v>
      </c>
      <c r="M1367" t="s">
        <v>126</v>
      </c>
      <c r="N1367" t="s">
        <v>119</v>
      </c>
      <c r="O1367">
        <v>663</v>
      </c>
      <c r="P1367" t="s">
        <v>104</v>
      </c>
      <c r="Q1367" t="s">
        <v>111</v>
      </c>
      <c r="R1367">
        <v>216000</v>
      </c>
    </row>
    <row r="1368" spans="1:18">
      <c r="A1368">
        <v>9179</v>
      </c>
      <c r="B1368" t="s">
        <v>209</v>
      </c>
      <c r="C1368" t="s">
        <v>91</v>
      </c>
      <c r="D1368" t="s">
        <v>92</v>
      </c>
      <c r="E1368" t="s">
        <v>122</v>
      </c>
      <c r="F1368">
        <v>7</v>
      </c>
      <c r="G1368">
        <v>5</v>
      </c>
      <c r="H1368">
        <v>1999</v>
      </c>
      <c r="I1368">
        <v>1999</v>
      </c>
      <c r="J1368" t="s">
        <v>119</v>
      </c>
      <c r="K1368" t="s">
        <v>98</v>
      </c>
      <c r="L1368">
        <v>873</v>
      </c>
      <c r="M1368" t="s">
        <v>126</v>
      </c>
      <c r="N1368" t="s">
        <v>119</v>
      </c>
      <c r="O1368">
        <v>588</v>
      </c>
      <c r="P1368" t="s">
        <v>104</v>
      </c>
      <c r="Q1368" t="s">
        <v>172</v>
      </c>
      <c r="R1368">
        <v>193000</v>
      </c>
    </row>
    <row r="1369" spans="1:18">
      <c r="A1369">
        <v>2665</v>
      </c>
      <c r="B1369" t="s">
        <v>219</v>
      </c>
      <c r="C1369" t="s">
        <v>91</v>
      </c>
      <c r="D1369" t="s">
        <v>129</v>
      </c>
      <c r="E1369" t="s">
        <v>122</v>
      </c>
      <c r="F1369">
        <v>5</v>
      </c>
      <c r="G1369">
        <v>6</v>
      </c>
      <c r="H1369">
        <v>1977</v>
      </c>
      <c r="I1369">
        <v>1977</v>
      </c>
      <c r="J1369" t="s">
        <v>98</v>
      </c>
      <c r="K1369" t="s">
        <v>98</v>
      </c>
      <c r="L1369">
        <v>757</v>
      </c>
      <c r="M1369" t="s">
        <v>126</v>
      </c>
      <c r="N1369" t="s">
        <v>98</v>
      </c>
      <c r="O1369">
        <v>336</v>
      </c>
      <c r="P1369" t="s">
        <v>104</v>
      </c>
      <c r="Q1369" t="s">
        <v>111</v>
      </c>
      <c r="R1369">
        <v>127000</v>
      </c>
    </row>
    <row r="1370" spans="1:18">
      <c r="A1370">
        <v>4435</v>
      </c>
      <c r="B1370" t="s">
        <v>209</v>
      </c>
      <c r="C1370" t="s">
        <v>91</v>
      </c>
      <c r="D1370" t="s">
        <v>129</v>
      </c>
      <c r="E1370" t="s">
        <v>93</v>
      </c>
      <c r="F1370">
        <v>6</v>
      </c>
      <c r="G1370">
        <v>5</v>
      </c>
      <c r="H1370">
        <v>2003</v>
      </c>
      <c r="I1370">
        <v>2004</v>
      </c>
      <c r="J1370" t="s">
        <v>119</v>
      </c>
      <c r="K1370" t="s">
        <v>98</v>
      </c>
      <c r="L1370">
        <v>848</v>
      </c>
      <c r="M1370" t="s">
        <v>126</v>
      </c>
      <c r="N1370" t="s">
        <v>119</v>
      </c>
      <c r="O1370">
        <v>420</v>
      </c>
      <c r="P1370" t="s">
        <v>104</v>
      </c>
      <c r="Q1370" t="s">
        <v>111</v>
      </c>
      <c r="R1370">
        <v>144000</v>
      </c>
    </row>
    <row r="1371" spans="1:18">
      <c r="A1371">
        <v>10635</v>
      </c>
      <c r="B1371" t="s">
        <v>209</v>
      </c>
      <c r="C1371" t="s">
        <v>91</v>
      </c>
      <c r="D1371" t="s">
        <v>92</v>
      </c>
      <c r="E1371" t="s">
        <v>93</v>
      </c>
      <c r="F1371">
        <v>8</v>
      </c>
      <c r="G1371">
        <v>5</v>
      </c>
      <c r="H1371">
        <v>2003</v>
      </c>
      <c r="I1371">
        <v>2003</v>
      </c>
      <c r="J1371" t="s">
        <v>119</v>
      </c>
      <c r="K1371" t="s">
        <v>98</v>
      </c>
      <c r="L1371">
        <v>1657</v>
      </c>
      <c r="M1371" t="s">
        <v>126</v>
      </c>
      <c r="N1371" t="s">
        <v>119</v>
      </c>
      <c r="O1371">
        <v>502</v>
      </c>
      <c r="P1371" t="s">
        <v>104</v>
      </c>
      <c r="Q1371" t="s">
        <v>111</v>
      </c>
      <c r="R1371">
        <v>232000</v>
      </c>
    </row>
    <row r="1372" spans="1:18">
      <c r="A1372">
        <v>5400</v>
      </c>
      <c r="B1372" t="s">
        <v>188</v>
      </c>
      <c r="C1372" t="s">
        <v>182</v>
      </c>
      <c r="D1372" t="s">
        <v>92</v>
      </c>
      <c r="E1372" t="s">
        <v>176</v>
      </c>
      <c r="F1372">
        <v>4</v>
      </c>
      <c r="G1372">
        <v>6</v>
      </c>
      <c r="H1372">
        <v>1920</v>
      </c>
      <c r="I1372">
        <v>1950</v>
      </c>
      <c r="J1372" t="s">
        <v>98</v>
      </c>
      <c r="K1372" t="s">
        <v>98</v>
      </c>
      <c r="L1372">
        <v>840</v>
      </c>
      <c r="M1372" t="s">
        <v>126</v>
      </c>
      <c r="N1372" t="s">
        <v>98</v>
      </c>
      <c r="O1372">
        <v>338</v>
      </c>
      <c r="P1372" t="s">
        <v>104</v>
      </c>
      <c r="Q1372" t="s">
        <v>111</v>
      </c>
      <c r="R1372">
        <v>105000</v>
      </c>
    </row>
    <row r="1373" spans="1:18">
      <c r="A1373">
        <v>9600</v>
      </c>
      <c r="B1373" t="s">
        <v>89</v>
      </c>
      <c r="C1373" t="s">
        <v>91</v>
      </c>
      <c r="D1373" t="s">
        <v>92</v>
      </c>
      <c r="E1373" t="s">
        <v>158</v>
      </c>
      <c r="F1373">
        <v>6</v>
      </c>
      <c r="G1373">
        <v>6</v>
      </c>
      <c r="H1373">
        <v>1955</v>
      </c>
      <c r="I1373">
        <v>1996</v>
      </c>
      <c r="J1373" t="s">
        <v>98</v>
      </c>
      <c r="K1373" t="s">
        <v>98</v>
      </c>
      <c r="L1373">
        <v>992</v>
      </c>
      <c r="M1373" t="s">
        <v>119</v>
      </c>
      <c r="N1373" t="s">
        <v>119</v>
      </c>
      <c r="O1373">
        <v>377</v>
      </c>
      <c r="P1373" t="s">
        <v>104</v>
      </c>
      <c r="Q1373" t="s">
        <v>111</v>
      </c>
      <c r="R1373">
        <v>165500</v>
      </c>
    </row>
    <row r="1374" spans="1:18">
      <c r="A1374">
        <v>9750</v>
      </c>
      <c r="B1374" t="s">
        <v>209</v>
      </c>
      <c r="C1374" t="s">
        <v>91</v>
      </c>
      <c r="D1374" t="s">
        <v>92</v>
      </c>
      <c r="E1374" t="s">
        <v>122</v>
      </c>
      <c r="F1374">
        <v>7</v>
      </c>
      <c r="G1374">
        <v>6</v>
      </c>
      <c r="H1374">
        <v>1998</v>
      </c>
      <c r="I1374">
        <v>1998</v>
      </c>
      <c r="J1374" t="s">
        <v>119</v>
      </c>
      <c r="K1374" t="s">
        <v>98</v>
      </c>
      <c r="L1374">
        <v>1108</v>
      </c>
      <c r="M1374" t="s">
        <v>126</v>
      </c>
      <c r="N1374" t="s">
        <v>119</v>
      </c>
      <c r="O1374">
        <v>583</v>
      </c>
      <c r="P1374" t="s">
        <v>104</v>
      </c>
      <c r="Q1374" t="s">
        <v>111</v>
      </c>
      <c r="R1374">
        <v>274300</v>
      </c>
    </row>
    <row r="1375" spans="1:18">
      <c r="A1375">
        <v>11400</v>
      </c>
      <c r="B1375" t="s">
        <v>162</v>
      </c>
      <c r="C1375" t="s">
        <v>91</v>
      </c>
      <c r="D1375" t="s">
        <v>92</v>
      </c>
      <c r="E1375" t="s">
        <v>93</v>
      </c>
      <c r="F1375">
        <v>10</v>
      </c>
      <c r="G1375">
        <v>5</v>
      </c>
      <c r="H1375">
        <v>2001</v>
      </c>
      <c r="I1375">
        <v>2002</v>
      </c>
      <c r="J1375" t="s">
        <v>126</v>
      </c>
      <c r="K1375" t="s">
        <v>98</v>
      </c>
      <c r="L1375">
        <v>2633</v>
      </c>
      <c r="M1375" t="s">
        <v>126</v>
      </c>
      <c r="N1375" t="s">
        <v>126</v>
      </c>
      <c r="O1375">
        <v>804</v>
      </c>
      <c r="P1375" t="s">
        <v>104</v>
      </c>
      <c r="Q1375" t="s">
        <v>111</v>
      </c>
      <c r="R1375">
        <v>466500</v>
      </c>
    </row>
    <row r="1376" spans="1:18">
      <c r="A1376">
        <v>10625</v>
      </c>
      <c r="B1376" t="s">
        <v>163</v>
      </c>
      <c r="C1376" t="s">
        <v>91</v>
      </c>
      <c r="D1376" t="s">
        <v>92</v>
      </c>
      <c r="E1376" t="s">
        <v>122</v>
      </c>
      <c r="F1376">
        <v>7</v>
      </c>
      <c r="G1376">
        <v>5</v>
      </c>
      <c r="H1376">
        <v>2005</v>
      </c>
      <c r="I1376">
        <v>2005</v>
      </c>
      <c r="J1376" t="s">
        <v>119</v>
      </c>
      <c r="K1376" t="s">
        <v>98</v>
      </c>
      <c r="L1376">
        <v>1026</v>
      </c>
      <c r="M1376" t="s">
        <v>126</v>
      </c>
      <c r="N1376" t="s">
        <v>119</v>
      </c>
      <c r="O1376">
        <v>936</v>
      </c>
      <c r="P1376" t="s">
        <v>104</v>
      </c>
      <c r="Q1376" t="s">
        <v>111</v>
      </c>
      <c r="R1376">
        <v>250000</v>
      </c>
    </row>
    <row r="1377" spans="1:18">
      <c r="A1377">
        <v>10991</v>
      </c>
      <c r="B1377" t="s">
        <v>218</v>
      </c>
      <c r="C1377" t="s">
        <v>91</v>
      </c>
      <c r="D1377" t="s">
        <v>92</v>
      </c>
      <c r="E1377" t="s">
        <v>93</v>
      </c>
      <c r="F1377">
        <v>8</v>
      </c>
      <c r="G1377">
        <v>5</v>
      </c>
      <c r="H1377">
        <v>2007</v>
      </c>
      <c r="I1377">
        <v>2007</v>
      </c>
      <c r="J1377" t="s">
        <v>119</v>
      </c>
      <c r="K1377" t="s">
        <v>98</v>
      </c>
      <c r="L1377">
        <v>1571</v>
      </c>
      <c r="M1377" t="s">
        <v>126</v>
      </c>
      <c r="N1377" t="s">
        <v>119</v>
      </c>
      <c r="O1377">
        <v>722</v>
      </c>
      <c r="P1377" t="s">
        <v>104</v>
      </c>
      <c r="Q1377" t="s">
        <v>150</v>
      </c>
      <c r="R1377">
        <v>239000</v>
      </c>
    </row>
    <row r="1378" spans="1:18">
      <c r="A1378">
        <v>6292</v>
      </c>
      <c r="B1378" t="s">
        <v>200</v>
      </c>
      <c r="C1378" t="s">
        <v>91</v>
      </c>
      <c r="D1378" t="s">
        <v>92</v>
      </c>
      <c r="E1378" t="s">
        <v>93</v>
      </c>
      <c r="F1378">
        <v>6</v>
      </c>
      <c r="G1378">
        <v>5</v>
      </c>
      <c r="H1378">
        <v>1930</v>
      </c>
      <c r="I1378">
        <v>1950</v>
      </c>
      <c r="J1378" t="s">
        <v>119</v>
      </c>
      <c r="K1378" t="s">
        <v>98</v>
      </c>
      <c r="L1378">
        <v>768</v>
      </c>
      <c r="M1378" t="s">
        <v>98</v>
      </c>
      <c r="N1378" t="s">
        <v>98</v>
      </c>
      <c r="O1378">
        <v>160</v>
      </c>
      <c r="P1378" t="s">
        <v>104</v>
      </c>
      <c r="Q1378" t="s">
        <v>111</v>
      </c>
      <c r="R1378">
        <v>91000</v>
      </c>
    </row>
    <row r="1379" spans="1:18">
      <c r="A1379">
        <v>10998</v>
      </c>
      <c r="B1379" t="s">
        <v>206</v>
      </c>
      <c r="C1379" t="s">
        <v>91</v>
      </c>
      <c r="D1379" t="s">
        <v>92</v>
      </c>
      <c r="E1379" t="s">
        <v>176</v>
      </c>
      <c r="F1379">
        <v>5</v>
      </c>
      <c r="G1379">
        <v>5</v>
      </c>
      <c r="H1379">
        <v>1941</v>
      </c>
      <c r="I1379">
        <v>1960</v>
      </c>
      <c r="J1379" t="s">
        <v>98</v>
      </c>
      <c r="K1379" t="s">
        <v>98</v>
      </c>
      <c r="L1379">
        <v>984</v>
      </c>
      <c r="M1379" t="s">
        <v>126</v>
      </c>
      <c r="N1379" t="s">
        <v>98</v>
      </c>
      <c r="O1379">
        <v>660</v>
      </c>
      <c r="P1379" t="s">
        <v>104</v>
      </c>
      <c r="Q1379" t="s">
        <v>111</v>
      </c>
      <c r="R1379">
        <v>117000</v>
      </c>
    </row>
    <row r="1380" spans="1:18">
      <c r="A1380">
        <v>1953</v>
      </c>
      <c r="B1380" t="s">
        <v>141</v>
      </c>
      <c r="C1380" t="s">
        <v>91</v>
      </c>
      <c r="D1380" t="s">
        <v>142</v>
      </c>
      <c r="E1380" t="s">
        <v>122</v>
      </c>
      <c r="F1380">
        <v>6</v>
      </c>
      <c r="G1380">
        <v>5</v>
      </c>
      <c r="H1380">
        <v>1973</v>
      </c>
      <c r="I1380">
        <v>1973</v>
      </c>
      <c r="J1380" t="s">
        <v>98</v>
      </c>
      <c r="K1380" t="s">
        <v>139</v>
      </c>
      <c r="L1380">
        <v>483</v>
      </c>
      <c r="M1380" t="s">
        <v>98</v>
      </c>
      <c r="N1380" t="s">
        <v>98</v>
      </c>
      <c r="O1380">
        <v>264</v>
      </c>
      <c r="P1380" t="s">
        <v>104</v>
      </c>
      <c r="Q1380" t="s">
        <v>111</v>
      </c>
      <c r="R1380">
        <v>83000</v>
      </c>
    </row>
    <row r="1381" spans="1:18">
      <c r="A1381">
        <v>9735</v>
      </c>
      <c r="B1381" t="s">
        <v>218</v>
      </c>
      <c r="C1381" t="s">
        <v>91</v>
      </c>
      <c r="D1381" t="s">
        <v>92</v>
      </c>
      <c r="E1381" t="s">
        <v>158</v>
      </c>
      <c r="F1381">
        <v>5</v>
      </c>
      <c r="G1381">
        <v>5</v>
      </c>
      <c r="H1381">
        <v>2006</v>
      </c>
      <c r="I1381">
        <v>2007</v>
      </c>
      <c r="J1381" t="s">
        <v>119</v>
      </c>
      <c r="K1381" t="s">
        <v>98</v>
      </c>
      <c r="L1381">
        <v>384</v>
      </c>
      <c r="M1381" t="s">
        <v>119</v>
      </c>
      <c r="N1381" t="s">
        <v>119</v>
      </c>
      <c r="O1381">
        <v>400</v>
      </c>
      <c r="P1381" t="s">
        <v>104</v>
      </c>
      <c r="Q1381" t="s">
        <v>111</v>
      </c>
      <c r="R1381">
        <v>167500</v>
      </c>
    </row>
    <row r="1382" spans="1:18">
      <c r="A1382">
        <v>8212</v>
      </c>
      <c r="B1382" t="s">
        <v>206</v>
      </c>
      <c r="C1382" t="s">
        <v>91</v>
      </c>
      <c r="D1382" t="s">
        <v>92</v>
      </c>
      <c r="E1382" t="s">
        <v>93</v>
      </c>
      <c r="F1382">
        <v>3</v>
      </c>
      <c r="G1382">
        <v>3</v>
      </c>
      <c r="H1382">
        <v>1914</v>
      </c>
      <c r="I1382">
        <v>1950</v>
      </c>
      <c r="J1382" t="s">
        <v>98</v>
      </c>
      <c r="K1382" t="s">
        <v>139</v>
      </c>
      <c r="L1382">
        <v>864</v>
      </c>
      <c r="M1382" t="s">
        <v>98</v>
      </c>
      <c r="N1382" t="s">
        <v>98</v>
      </c>
      <c r="O1382">
        <v>200</v>
      </c>
      <c r="P1382" t="s">
        <v>104</v>
      </c>
      <c r="Q1382" t="s">
        <v>111</v>
      </c>
      <c r="R1382">
        <v>58500</v>
      </c>
    </row>
    <row r="1383" spans="1:18">
      <c r="A1383">
        <v>12925</v>
      </c>
      <c r="B1383" t="s">
        <v>89</v>
      </c>
      <c r="C1383" t="s">
        <v>91</v>
      </c>
      <c r="D1383" t="s">
        <v>92</v>
      </c>
      <c r="E1383" t="s">
        <v>93</v>
      </c>
      <c r="F1383">
        <v>6</v>
      </c>
      <c r="G1383">
        <v>7</v>
      </c>
      <c r="H1383">
        <v>1970</v>
      </c>
      <c r="I1383">
        <v>1970</v>
      </c>
      <c r="J1383" t="s">
        <v>98</v>
      </c>
      <c r="K1383" t="s">
        <v>98</v>
      </c>
      <c r="L1383">
        <v>1205</v>
      </c>
      <c r="M1383" t="s">
        <v>126</v>
      </c>
      <c r="N1383" t="s">
        <v>98</v>
      </c>
      <c r="O1383">
        <v>550</v>
      </c>
      <c r="P1383" t="s">
        <v>104</v>
      </c>
      <c r="Q1383" t="s">
        <v>111</v>
      </c>
      <c r="R1383">
        <v>237500</v>
      </c>
    </row>
    <row r="1384" spans="1:18">
      <c r="A1384">
        <v>7200</v>
      </c>
      <c r="B1384" t="s">
        <v>188</v>
      </c>
      <c r="C1384" t="s">
        <v>91</v>
      </c>
      <c r="D1384" t="s">
        <v>92</v>
      </c>
      <c r="E1384" t="s">
        <v>122</v>
      </c>
      <c r="F1384">
        <v>7</v>
      </c>
      <c r="G1384">
        <v>7</v>
      </c>
      <c r="H1384">
        <v>1920</v>
      </c>
      <c r="I1384">
        <v>1950</v>
      </c>
      <c r="J1384" t="s">
        <v>139</v>
      </c>
      <c r="K1384" t="s">
        <v>98</v>
      </c>
      <c r="L1384">
        <v>596</v>
      </c>
      <c r="M1384" t="s">
        <v>126</v>
      </c>
      <c r="N1384" t="s">
        <v>119</v>
      </c>
      <c r="O1384">
        <v>576</v>
      </c>
      <c r="P1384" t="s">
        <v>167</v>
      </c>
      <c r="Q1384" t="s">
        <v>111</v>
      </c>
      <c r="R1384">
        <v>157000</v>
      </c>
    </row>
    <row r="1385" spans="1:18">
      <c r="A1385">
        <v>25339</v>
      </c>
      <c r="B1385" t="s">
        <v>169</v>
      </c>
      <c r="C1385" t="s">
        <v>91</v>
      </c>
      <c r="D1385" t="s">
        <v>92</v>
      </c>
      <c r="E1385" t="s">
        <v>93</v>
      </c>
      <c r="F1385">
        <v>5</v>
      </c>
      <c r="G1385">
        <v>7</v>
      </c>
      <c r="H1385">
        <v>1918</v>
      </c>
      <c r="I1385">
        <v>2007</v>
      </c>
      <c r="J1385" t="s">
        <v>98</v>
      </c>
      <c r="K1385" t="s">
        <v>98</v>
      </c>
      <c r="L1385">
        <v>816</v>
      </c>
      <c r="M1385" t="s">
        <v>126</v>
      </c>
      <c r="N1385" t="s">
        <v>119</v>
      </c>
      <c r="O1385">
        <v>576</v>
      </c>
      <c r="P1385" t="s">
        <v>167</v>
      </c>
      <c r="Q1385" t="s">
        <v>111</v>
      </c>
      <c r="R1385">
        <v>112000</v>
      </c>
    </row>
    <row r="1386" spans="1:18">
      <c r="A1386">
        <v>9060</v>
      </c>
      <c r="B1386" t="s">
        <v>206</v>
      </c>
      <c r="C1386" t="s">
        <v>91</v>
      </c>
      <c r="D1386" t="s">
        <v>92</v>
      </c>
      <c r="E1386" t="s">
        <v>176</v>
      </c>
      <c r="F1386">
        <v>6</v>
      </c>
      <c r="G1386">
        <v>5</v>
      </c>
      <c r="H1386">
        <v>1939</v>
      </c>
      <c r="I1386">
        <v>1950</v>
      </c>
      <c r="J1386" t="s">
        <v>98</v>
      </c>
      <c r="K1386" t="s">
        <v>98</v>
      </c>
      <c r="L1386">
        <v>560</v>
      </c>
      <c r="M1386" t="s">
        <v>98</v>
      </c>
      <c r="N1386" t="s">
        <v>98</v>
      </c>
      <c r="O1386">
        <v>280</v>
      </c>
      <c r="P1386" t="s">
        <v>191</v>
      </c>
      <c r="Q1386" t="s">
        <v>111</v>
      </c>
      <c r="R1386">
        <v>105000</v>
      </c>
    </row>
    <row r="1387" spans="1:18">
      <c r="A1387">
        <v>5436</v>
      </c>
      <c r="B1387" t="s">
        <v>214</v>
      </c>
      <c r="C1387" t="s">
        <v>91</v>
      </c>
      <c r="D1387" t="s">
        <v>92</v>
      </c>
      <c r="E1387" t="s">
        <v>176</v>
      </c>
      <c r="F1387">
        <v>4</v>
      </c>
      <c r="G1387">
        <v>8</v>
      </c>
      <c r="H1387">
        <v>1922</v>
      </c>
      <c r="I1387">
        <v>2007</v>
      </c>
      <c r="J1387" t="s">
        <v>98</v>
      </c>
      <c r="K1387" t="s">
        <v>98</v>
      </c>
      <c r="L1387">
        <v>796</v>
      </c>
      <c r="M1387" t="s">
        <v>119</v>
      </c>
      <c r="N1387" t="s">
        <v>119</v>
      </c>
      <c r="O1387">
        <v>240</v>
      </c>
      <c r="P1387" t="s">
        <v>167</v>
      </c>
      <c r="Q1387" t="s">
        <v>111</v>
      </c>
      <c r="R1387">
        <v>125500</v>
      </c>
    </row>
    <row r="1388" spans="1:18">
      <c r="A1388">
        <v>16692</v>
      </c>
      <c r="B1388" t="s">
        <v>175</v>
      </c>
      <c r="C1388" t="s">
        <v>225</v>
      </c>
      <c r="D1388" t="s">
        <v>92</v>
      </c>
      <c r="E1388" t="s">
        <v>122</v>
      </c>
      <c r="F1388">
        <v>7</v>
      </c>
      <c r="G1388">
        <v>5</v>
      </c>
      <c r="H1388">
        <v>1978</v>
      </c>
      <c r="I1388">
        <v>1978</v>
      </c>
      <c r="J1388" t="s">
        <v>119</v>
      </c>
      <c r="K1388" t="s">
        <v>98</v>
      </c>
      <c r="L1388">
        <v>1392</v>
      </c>
      <c r="M1388" t="s">
        <v>98</v>
      </c>
      <c r="N1388" t="s">
        <v>119</v>
      </c>
      <c r="O1388">
        <v>564</v>
      </c>
      <c r="P1388" t="s">
        <v>104</v>
      </c>
      <c r="Q1388" t="s">
        <v>111</v>
      </c>
      <c r="R1388">
        <v>250000</v>
      </c>
    </row>
    <row r="1389" spans="1:18">
      <c r="A1389">
        <v>8520</v>
      </c>
      <c r="B1389" t="s">
        <v>188</v>
      </c>
      <c r="C1389" t="s">
        <v>182</v>
      </c>
      <c r="D1389" t="s">
        <v>92</v>
      </c>
      <c r="E1389" t="s">
        <v>176</v>
      </c>
      <c r="F1389">
        <v>6</v>
      </c>
      <c r="G1389">
        <v>7</v>
      </c>
      <c r="H1389">
        <v>1916</v>
      </c>
      <c r="I1389">
        <v>1950</v>
      </c>
      <c r="J1389" t="s">
        <v>98</v>
      </c>
      <c r="K1389" t="s">
        <v>98</v>
      </c>
      <c r="L1389">
        <v>714</v>
      </c>
      <c r="M1389" t="s">
        <v>98</v>
      </c>
      <c r="N1389" t="s">
        <v>119</v>
      </c>
      <c r="O1389">
        <v>216</v>
      </c>
      <c r="P1389" t="s">
        <v>104</v>
      </c>
      <c r="Q1389" t="s">
        <v>178</v>
      </c>
      <c r="R1389">
        <v>136000</v>
      </c>
    </row>
    <row r="1390" spans="1:18">
      <c r="A1390">
        <v>14892</v>
      </c>
      <c r="B1390" t="s">
        <v>121</v>
      </c>
      <c r="C1390" t="s">
        <v>91</v>
      </c>
      <c r="D1390" t="s">
        <v>92</v>
      </c>
      <c r="E1390" t="s">
        <v>93</v>
      </c>
      <c r="F1390">
        <v>9</v>
      </c>
      <c r="G1390">
        <v>5</v>
      </c>
      <c r="H1390">
        <v>2006</v>
      </c>
      <c r="I1390">
        <v>2007</v>
      </c>
      <c r="J1390" t="s">
        <v>126</v>
      </c>
      <c r="K1390" t="s">
        <v>98</v>
      </c>
      <c r="L1390">
        <v>1746</v>
      </c>
      <c r="M1390" t="s">
        <v>126</v>
      </c>
      <c r="N1390" t="s">
        <v>126</v>
      </c>
      <c r="O1390">
        <v>758</v>
      </c>
      <c r="P1390" t="s">
        <v>104</v>
      </c>
      <c r="Q1390" t="s">
        <v>111</v>
      </c>
      <c r="R1390">
        <v>377500</v>
      </c>
    </row>
    <row r="1391" spans="1:18">
      <c r="A1391">
        <v>6000</v>
      </c>
      <c r="B1391" t="s">
        <v>197</v>
      </c>
      <c r="C1391" t="s">
        <v>91</v>
      </c>
      <c r="D1391" t="s">
        <v>92</v>
      </c>
      <c r="E1391" t="s">
        <v>176</v>
      </c>
      <c r="F1391">
        <v>6</v>
      </c>
      <c r="G1391">
        <v>6</v>
      </c>
      <c r="H1391">
        <v>1941</v>
      </c>
      <c r="I1391">
        <v>1950</v>
      </c>
      <c r="J1391" t="s">
        <v>98</v>
      </c>
      <c r="K1391" t="s">
        <v>119</v>
      </c>
      <c r="L1391">
        <v>735</v>
      </c>
      <c r="M1391" t="s">
        <v>126</v>
      </c>
      <c r="N1391" t="s">
        <v>98</v>
      </c>
      <c r="O1391">
        <v>440</v>
      </c>
      <c r="P1391" t="s">
        <v>104</v>
      </c>
      <c r="Q1391" t="s">
        <v>111</v>
      </c>
      <c r="R1391">
        <v>131000</v>
      </c>
    </row>
    <row r="1392" spans="1:18">
      <c r="A1392">
        <v>9100</v>
      </c>
      <c r="B1392" t="s">
        <v>209</v>
      </c>
      <c r="C1392" t="s">
        <v>91</v>
      </c>
      <c r="D1392" t="s">
        <v>92</v>
      </c>
      <c r="E1392" t="s">
        <v>93</v>
      </c>
      <c r="F1392">
        <v>7</v>
      </c>
      <c r="G1392">
        <v>5</v>
      </c>
      <c r="H1392">
        <v>2000</v>
      </c>
      <c r="I1392">
        <v>2000</v>
      </c>
      <c r="J1392" t="s">
        <v>119</v>
      </c>
      <c r="K1392" t="s">
        <v>98</v>
      </c>
      <c r="L1392">
        <v>1525</v>
      </c>
      <c r="M1392" t="s">
        <v>126</v>
      </c>
      <c r="N1392" t="s">
        <v>119</v>
      </c>
      <c r="O1392">
        <v>541</v>
      </c>
      <c r="P1392" t="s">
        <v>104</v>
      </c>
      <c r="Q1392" t="s">
        <v>111</v>
      </c>
      <c r="R1392">
        <v>235000</v>
      </c>
    </row>
    <row r="1393" spans="1:18">
      <c r="A1393">
        <v>8944</v>
      </c>
      <c r="B1393" t="s">
        <v>89</v>
      </c>
      <c r="C1393" t="s">
        <v>91</v>
      </c>
      <c r="D1393" t="s">
        <v>179</v>
      </c>
      <c r="E1393" t="s">
        <v>93</v>
      </c>
      <c r="F1393">
        <v>5</v>
      </c>
      <c r="G1393">
        <v>5</v>
      </c>
      <c r="H1393">
        <v>1967</v>
      </c>
      <c r="I1393">
        <v>1967</v>
      </c>
      <c r="J1393" t="s">
        <v>98</v>
      </c>
      <c r="K1393" t="s">
        <v>98</v>
      </c>
      <c r="L1393">
        <v>1584</v>
      </c>
      <c r="M1393" t="s">
        <v>98</v>
      </c>
      <c r="N1393" t="s">
        <v>98</v>
      </c>
      <c r="O1393">
        <v>792</v>
      </c>
      <c r="P1393" t="s">
        <v>104</v>
      </c>
      <c r="Q1393" t="s">
        <v>111</v>
      </c>
      <c r="R1393">
        <v>124000</v>
      </c>
    </row>
    <row r="1394" spans="1:18">
      <c r="A1394">
        <v>7838</v>
      </c>
      <c r="B1394" t="s">
        <v>89</v>
      </c>
      <c r="C1394" t="s">
        <v>91</v>
      </c>
      <c r="D1394" t="s">
        <v>92</v>
      </c>
      <c r="E1394" t="s">
        <v>183</v>
      </c>
      <c r="F1394">
        <v>5</v>
      </c>
      <c r="G1394">
        <v>5</v>
      </c>
      <c r="H1394">
        <v>1967</v>
      </c>
      <c r="I1394">
        <v>1967</v>
      </c>
      <c r="J1394" t="s">
        <v>98</v>
      </c>
      <c r="K1394" t="s">
        <v>98</v>
      </c>
      <c r="L1394">
        <v>864</v>
      </c>
      <c r="M1394" t="s">
        <v>98</v>
      </c>
      <c r="N1394" t="s">
        <v>98</v>
      </c>
      <c r="O1394">
        <v>288</v>
      </c>
      <c r="P1394" t="s">
        <v>104</v>
      </c>
      <c r="Q1394" t="s">
        <v>111</v>
      </c>
      <c r="R1394">
        <v>123000</v>
      </c>
    </row>
    <row r="1395" spans="1:18">
      <c r="A1395">
        <v>10800</v>
      </c>
      <c r="B1395" t="s">
        <v>188</v>
      </c>
      <c r="C1395" t="s">
        <v>91</v>
      </c>
      <c r="D1395" t="s">
        <v>186</v>
      </c>
      <c r="E1395" t="s">
        <v>176</v>
      </c>
      <c r="F1395">
        <v>6</v>
      </c>
      <c r="G1395">
        <v>7</v>
      </c>
      <c r="H1395">
        <v>1905</v>
      </c>
      <c r="I1395">
        <v>2000</v>
      </c>
      <c r="J1395" t="s">
        <v>139</v>
      </c>
      <c r="K1395" t="s">
        <v>98</v>
      </c>
      <c r="L1395">
        <v>482</v>
      </c>
      <c r="M1395" t="s">
        <v>126</v>
      </c>
      <c r="N1395" t="s">
        <v>98</v>
      </c>
      <c r="O1395">
        <v>672</v>
      </c>
      <c r="P1395" t="s">
        <v>104</v>
      </c>
      <c r="Q1395" t="s">
        <v>111</v>
      </c>
      <c r="R1395">
        <v>163000</v>
      </c>
    </row>
    <row r="1396" spans="1:18">
      <c r="A1396">
        <v>4045</v>
      </c>
      <c r="B1396" t="s">
        <v>156</v>
      </c>
      <c r="C1396" t="s">
        <v>91</v>
      </c>
      <c r="D1396" t="s">
        <v>129</v>
      </c>
      <c r="E1396" t="s">
        <v>93</v>
      </c>
      <c r="F1396">
        <v>7</v>
      </c>
      <c r="G1396">
        <v>5</v>
      </c>
      <c r="H1396">
        <v>2006</v>
      </c>
      <c r="I1396">
        <v>2006</v>
      </c>
      <c r="J1396" t="s">
        <v>119</v>
      </c>
      <c r="K1396" t="s">
        <v>98</v>
      </c>
      <c r="L1396">
        <v>1356</v>
      </c>
      <c r="M1396" t="s">
        <v>126</v>
      </c>
      <c r="N1396" t="s">
        <v>119</v>
      </c>
      <c r="O1396">
        <v>648</v>
      </c>
      <c r="P1396" t="s">
        <v>104</v>
      </c>
      <c r="Q1396" t="s">
        <v>150</v>
      </c>
      <c r="R1396">
        <v>246578</v>
      </c>
    </row>
    <row r="1397" spans="1:18">
      <c r="A1397">
        <v>12665</v>
      </c>
      <c r="B1397" t="s">
        <v>218</v>
      </c>
      <c r="C1397" t="s">
        <v>91</v>
      </c>
      <c r="D1397" t="s">
        <v>92</v>
      </c>
      <c r="E1397" t="s">
        <v>122</v>
      </c>
      <c r="F1397">
        <v>8</v>
      </c>
      <c r="G1397">
        <v>5</v>
      </c>
      <c r="H1397">
        <v>2005</v>
      </c>
      <c r="I1397">
        <v>2006</v>
      </c>
      <c r="J1397" t="s">
        <v>119</v>
      </c>
      <c r="K1397" t="s">
        <v>119</v>
      </c>
      <c r="L1397">
        <v>1094</v>
      </c>
      <c r="M1397" t="s">
        <v>126</v>
      </c>
      <c r="N1397" t="s">
        <v>119</v>
      </c>
      <c r="O1397">
        <v>642</v>
      </c>
      <c r="P1397" t="s">
        <v>104</v>
      </c>
      <c r="Q1397" t="s">
        <v>111</v>
      </c>
      <c r="R1397">
        <v>281213</v>
      </c>
    </row>
    <row r="1398" spans="1:18">
      <c r="A1398">
        <v>57200</v>
      </c>
      <c r="B1398" t="s">
        <v>218</v>
      </c>
      <c r="C1398" t="s">
        <v>91</v>
      </c>
      <c r="D1398" t="s">
        <v>92</v>
      </c>
      <c r="E1398" t="s">
        <v>93</v>
      </c>
      <c r="F1398">
        <v>5</v>
      </c>
      <c r="G1398">
        <v>5</v>
      </c>
      <c r="H1398">
        <v>1948</v>
      </c>
      <c r="I1398">
        <v>1950</v>
      </c>
      <c r="J1398" t="s">
        <v>98</v>
      </c>
      <c r="K1398" t="s">
        <v>98</v>
      </c>
      <c r="L1398">
        <v>747</v>
      </c>
      <c r="M1398" t="s">
        <v>98</v>
      </c>
      <c r="N1398" t="s">
        <v>98</v>
      </c>
      <c r="O1398">
        <v>572</v>
      </c>
      <c r="P1398" t="s">
        <v>167</v>
      </c>
      <c r="Q1398" t="s">
        <v>111</v>
      </c>
      <c r="R1398">
        <v>160000</v>
      </c>
    </row>
    <row r="1399" spans="1:18">
      <c r="A1399">
        <v>6120</v>
      </c>
      <c r="B1399" t="s">
        <v>197</v>
      </c>
      <c r="C1399" t="s">
        <v>91</v>
      </c>
      <c r="D1399" t="s">
        <v>92</v>
      </c>
      <c r="E1399" t="s">
        <v>122</v>
      </c>
      <c r="F1399">
        <v>5</v>
      </c>
      <c r="G1399">
        <v>8</v>
      </c>
      <c r="H1399">
        <v>1920</v>
      </c>
      <c r="I1399">
        <v>2004</v>
      </c>
      <c r="J1399" t="s">
        <v>98</v>
      </c>
      <c r="K1399" t="s">
        <v>98</v>
      </c>
      <c r="L1399">
        <v>939</v>
      </c>
      <c r="M1399" t="s">
        <v>126</v>
      </c>
      <c r="N1399" t="s">
        <v>98</v>
      </c>
      <c r="O1399">
        <v>180</v>
      </c>
      <c r="P1399" t="s">
        <v>167</v>
      </c>
      <c r="Q1399" t="s">
        <v>111</v>
      </c>
      <c r="R1399">
        <v>137500</v>
      </c>
    </row>
    <row r="1400" spans="1:18">
      <c r="A1400">
        <v>7200</v>
      </c>
      <c r="B1400" t="s">
        <v>89</v>
      </c>
      <c r="C1400" t="s">
        <v>91</v>
      </c>
      <c r="D1400" t="s">
        <v>92</v>
      </c>
      <c r="E1400" t="s">
        <v>176</v>
      </c>
      <c r="F1400">
        <v>5</v>
      </c>
      <c r="G1400">
        <v>4</v>
      </c>
      <c r="H1400">
        <v>1950</v>
      </c>
      <c r="I1400">
        <v>1982</v>
      </c>
      <c r="J1400" t="s">
        <v>98</v>
      </c>
      <c r="K1400" t="s">
        <v>98</v>
      </c>
      <c r="L1400">
        <v>1208</v>
      </c>
      <c r="M1400" t="s">
        <v>119</v>
      </c>
      <c r="N1400" t="s">
        <v>98</v>
      </c>
      <c r="O1400">
        <v>240</v>
      </c>
      <c r="P1400" t="s">
        <v>104</v>
      </c>
      <c r="Q1400" t="s">
        <v>111</v>
      </c>
      <c r="R1400">
        <v>138000</v>
      </c>
    </row>
    <row r="1401" spans="1:18">
      <c r="A1401">
        <v>6171</v>
      </c>
      <c r="B1401" t="s">
        <v>200</v>
      </c>
      <c r="C1401" t="s">
        <v>91</v>
      </c>
      <c r="D1401" t="s">
        <v>92</v>
      </c>
      <c r="E1401" t="s">
        <v>176</v>
      </c>
      <c r="F1401">
        <v>6</v>
      </c>
      <c r="G1401">
        <v>6</v>
      </c>
      <c r="H1401">
        <v>1925</v>
      </c>
      <c r="I1401">
        <v>1990</v>
      </c>
      <c r="J1401" t="s">
        <v>98</v>
      </c>
      <c r="K1401" t="s">
        <v>98</v>
      </c>
      <c r="L1401">
        <v>976</v>
      </c>
      <c r="M1401" t="s">
        <v>126</v>
      </c>
      <c r="N1401" t="s">
        <v>119</v>
      </c>
      <c r="O1401">
        <v>216</v>
      </c>
      <c r="P1401" t="s">
        <v>104</v>
      </c>
      <c r="Q1401" t="s">
        <v>111</v>
      </c>
      <c r="R1401">
        <v>137450</v>
      </c>
    </row>
    <row r="1402" spans="1:18">
      <c r="A1402">
        <v>6000</v>
      </c>
      <c r="B1402" t="s">
        <v>197</v>
      </c>
      <c r="C1402" t="s">
        <v>91</v>
      </c>
      <c r="D1402" t="s">
        <v>92</v>
      </c>
      <c r="E1402" t="s">
        <v>176</v>
      </c>
      <c r="F1402">
        <v>6</v>
      </c>
      <c r="G1402">
        <v>7</v>
      </c>
      <c r="H1402">
        <v>1929</v>
      </c>
      <c r="I1402">
        <v>1950</v>
      </c>
      <c r="J1402" t="s">
        <v>98</v>
      </c>
      <c r="K1402" t="s">
        <v>98</v>
      </c>
      <c r="L1402">
        <v>862</v>
      </c>
      <c r="M1402" t="s">
        <v>98</v>
      </c>
      <c r="N1402" t="s">
        <v>98</v>
      </c>
      <c r="O1402">
        <v>208</v>
      </c>
      <c r="P1402" t="s">
        <v>104</v>
      </c>
      <c r="Q1402" t="s">
        <v>111</v>
      </c>
      <c r="R1402">
        <v>120000</v>
      </c>
    </row>
    <row r="1403" spans="1:18">
      <c r="A1403">
        <v>7415</v>
      </c>
      <c r="B1403" t="s">
        <v>121</v>
      </c>
      <c r="C1403" t="s">
        <v>91</v>
      </c>
      <c r="D1403" t="s">
        <v>92</v>
      </c>
      <c r="E1403" t="s">
        <v>122</v>
      </c>
      <c r="F1403">
        <v>6</v>
      </c>
      <c r="G1403">
        <v>5</v>
      </c>
      <c r="H1403">
        <v>2004</v>
      </c>
      <c r="I1403">
        <v>2004</v>
      </c>
      <c r="J1403" t="s">
        <v>98</v>
      </c>
      <c r="K1403" t="s">
        <v>98</v>
      </c>
      <c r="L1403">
        <v>839</v>
      </c>
      <c r="M1403" t="s">
        <v>126</v>
      </c>
      <c r="N1403" t="s">
        <v>98</v>
      </c>
      <c r="O1403">
        <v>398</v>
      </c>
      <c r="P1403" t="s">
        <v>104</v>
      </c>
      <c r="Q1403" t="s">
        <v>111</v>
      </c>
      <c r="R1403">
        <v>193000</v>
      </c>
    </row>
    <row r="1404" spans="1:18">
      <c r="A1404">
        <v>6762</v>
      </c>
      <c r="B1404" t="s">
        <v>209</v>
      </c>
      <c r="C1404" t="s">
        <v>91</v>
      </c>
      <c r="D1404" t="s">
        <v>92</v>
      </c>
      <c r="E1404" t="s">
        <v>93</v>
      </c>
      <c r="F1404">
        <v>7</v>
      </c>
      <c r="G1404">
        <v>5</v>
      </c>
      <c r="H1404">
        <v>2006</v>
      </c>
      <c r="I1404">
        <v>2006</v>
      </c>
      <c r="J1404" t="s">
        <v>119</v>
      </c>
      <c r="K1404" t="s">
        <v>119</v>
      </c>
      <c r="L1404">
        <v>1286</v>
      </c>
      <c r="M1404" t="s">
        <v>126</v>
      </c>
      <c r="N1404" t="s">
        <v>119</v>
      </c>
      <c r="O1404">
        <v>662</v>
      </c>
      <c r="P1404" t="s">
        <v>104</v>
      </c>
      <c r="Q1404" t="s">
        <v>150</v>
      </c>
      <c r="R1404">
        <v>193879</v>
      </c>
    </row>
    <row r="1405" spans="1:18">
      <c r="A1405">
        <v>15256</v>
      </c>
      <c r="B1405" t="s">
        <v>163</v>
      </c>
      <c r="C1405" t="s">
        <v>225</v>
      </c>
      <c r="D1405" t="s">
        <v>92</v>
      </c>
      <c r="E1405" t="s">
        <v>93</v>
      </c>
      <c r="F1405">
        <v>8</v>
      </c>
      <c r="G1405">
        <v>5</v>
      </c>
      <c r="H1405">
        <v>2007</v>
      </c>
      <c r="I1405">
        <v>2007</v>
      </c>
      <c r="J1405" t="s">
        <v>119</v>
      </c>
      <c r="K1405" t="s">
        <v>98</v>
      </c>
      <c r="L1405">
        <v>1485</v>
      </c>
      <c r="M1405" t="s">
        <v>126</v>
      </c>
      <c r="N1405" t="s">
        <v>119</v>
      </c>
      <c r="O1405">
        <v>754</v>
      </c>
      <c r="P1405" t="s">
        <v>104</v>
      </c>
      <c r="Q1405" t="s">
        <v>111</v>
      </c>
      <c r="R1405">
        <v>282922</v>
      </c>
    </row>
    <row r="1406" spans="1:18">
      <c r="A1406">
        <v>10410</v>
      </c>
      <c r="B1406" t="s">
        <v>188</v>
      </c>
      <c r="C1406" t="s">
        <v>182</v>
      </c>
      <c r="D1406" t="s">
        <v>92</v>
      </c>
      <c r="E1406" t="s">
        <v>176</v>
      </c>
      <c r="F1406">
        <v>3</v>
      </c>
      <c r="G1406">
        <v>4</v>
      </c>
      <c r="H1406">
        <v>1915</v>
      </c>
      <c r="I1406">
        <v>1950</v>
      </c>
      <c r="J1406" t="s">
        <v>98</v>
      </c>
      <c r="K1406" t="s">
        <v>98</v>
      </c>
      <c r="L1406">
        <v>672</v>
      </c>
      <c r="M1406" t="s">
        <v>98</v>
      </c>
      <c r="N1406" t="s">
        <v>98</v>
      </c>
      <c r="O1406">
        <v>936</v>
      </c>
      <c r="P1406" t="s">
        <v>104</v>
      </c>
      <c r="Q1406" t="s">
        <v>178</v>
      </c>
      <c r="R1406">
        <v>105000</v>
      </c>
    </row>
    <row r="1407" spans="1:18">
      <c r="A1407">
        <v>3842</v>
      </c>
      <c r="B1407" t="s">
        <v>212</v>
      </c>
      <c r="C1407" t="s">
        <v>91</v>
      </c>
      <c r="D1407" t="s">
        <v>129</v>
      </c>
      <c r="E1407" t="s">
        <v>93</v>
      </c>
      <c r="F1407">
        <v>8</v>
      </c>
      <c r="G1407">
        <v>5</v>
      </c>
      <c r="H1407">
        <v>2004</v>
      </c>
      <c r="I1407">
        <v>2005</v>
      </c>
      <c r="J1407" t="s">
        <v>126</v>
      </c>
      <c r="K1407" t="s">
        <v>98</v>
      </c>
      <c r="L1407">
        <v>1594</v>
      </c>
      <c r="M1407" t="s">
        <v>126</v>
      </c>
      <c r="N1407" t="s">
        <v>119</v>
      </c>
      <c r="O1407">
        <v>482</v>
      </c>
      <c r="P1407" t="s">
        <v>104</v>
      </c>
      <c r="Q1407" t="s">
        <v>111</v>
      </c>
      <c r="R1407">
        <v>275000</v>
      </c>
    </row>
    <row r="1408" spans="1:18">
      <c r="A1408">
        <v>8445</v>
      </c>
      <c r="B1408" t="s">
        <v>209</v>
      </c>
      <c r="C1408" t="s">
        <v>91</v>
      </c>
      <c r="D1408" t="s">
        <v>92</v>
      </c>
      <c r="E1408" t="s">
        <v>183</v>
      </c>
      <c r="F1408">
        <v>5</v>
      </c>
      <c r="G1408">
        <v>7</v>
      </c>
      <c r="H1408">
        <v>1972</v>
      </c>
      <c r="I1408">
        <v>2007</v>
      </c>
      <c r="J1408" t="s">
        <v>119</v>
      </c>
      <c r="K1408" t="s">
        <v>98</v>
      </c>
      <c r="L1408">
        <v>768</v>
      </c>
      <c r="M1408" t="s">
        <v>98</v>
      </c>
      <c r="N1408" t="s">
        <v>98</v>
      </c>
      <c r="O1408">
        <v>396</v>
      </c>
      <c r="P1408" t="s">
        <v>104</v>
      </c>
      <c r="Q1408" t="s">
        <v>111</v>
      </c>
      <c r="R1408">
        <v>133000</v>
      </c>
    </row>
    <row r="1409" spans="1:18">
      <c r="A1409">
        <v>8780</v>
      </c>
      <c r="B1409" t="s">
        <v>217</v>
      </c>
      <c r="C1409" t="s">
        <v>91</v>
      </c>
      <c r="D1409" t="s">
        <v>92</v>
      </c>
      <c r="E1409" t="s">
        <v>93</v>
      </c>
      <c r="F1409">
        <v>5</v>
      </c>
      <c r="G1409">
        <v>5</v>
      </c>
      <c r="H1409">
        <v>1985</v>
      </c>
      <c r="I1409">
        <v>1985</v>
      </c>
      <c r="J1409" t="s">
        <v>98</v>
      </c>
      <c r="K1409" t="s">
        <v>98</v>
      </c>
      <c r="L1409">
        <v>833</v>
      </c>
      <c r="M1409" t="s">
        <v>126</v>
      </c>
      <c r="N1409" t="s">
        <v>98</v>
      </c>
      <c r="O1409">
        <v>0</v>
      </c>
      <c r="P1409" t="s">
        <v>104</v>
      </c>
      <c r="Q1409" t="s">
        <v>111</v>
      </c>
      <c r="R1409">
        <v>112000</v>
      </c>
    </row>
    <row r="1410" spans="1:18">
      <c r="A1410">
        <v>7740</v>
      </c>
      <c r="B1410" t="s">
        <v>188</v>
      </c>
      <c r="C1410" t="s">
        <v>91</v>
      </c>
      <c r="D1410" t="s">
        <v>92</v>
      </c>
      <c r="E1410" t="s">
        <v>122</v>
      </c>
      <c r="F1410">
        <v>4</v>
      </c>
      <c r="G1410">
        <v>7</v>
      </c>
      <c r="H1410">
        <v>1910</v>
      </c>
      <c r="I1410">
        <v>1950</v>
      </c>
      <c r="J1410" t="s">
        <v>139</v>
      </c>
      <c r="K1410" t="s">
        <v>98</v>
      </c>
      <c r="L1410">
        <v>622</v>
      </c>
      <c r="M1410" t="s">
        <v>119</v>
      </c>
      <c r="N1410" t="s">
        <v>98</v>
      </c>
      <c r="O1410">
        <v>528</v>
      </c>
      <c r="P1410" t="s">
        <v>104</v>
      </c>
      <c r="Q1410" t="s">
        <v>111</v>
      </c>
      <c r="R1410">
        <v>125500</v>
      </c>
    </row>
    <row r="1411" spans="1:18">
      <c r="A1411">
        <v>20544</v>
      </c>
      <c r="B1411" t="s">
        <v>175</v>
      </c>
      <c r="C1411" t="s">
        <v>91</v>
      </c>
      <c r="D1411" t="s">
        <v>92</v>
      </c>
      <c r="E1411" t="s">
        <v>122</v>
      </c>
      <c r="F1411">
        <v>7</v>
      </c>
      <c r="G1411">
        <v>6</v>
      </c>
      <c r="H1411">
        <v>1986</v>
      </c>
      <c r="I1411">
        <v>1991</v>
      </c>
      <c r="J1411" t="s">
        <v>119</v>
      </c>
      <c r="K1411" t="s">
        <v>98</v>
      </c>
      <c r="L1411">
        <v>791</v>
      </c>
      <c r="M1411" t="s">
        <v>119</v>
      </c>
      <c r="N1411" t="s">
        <v>98</v>
      </c>
      <c r="O1411">
        <v>542</v>
      </c>
      <c r="P1411" t="s">
        <v>104</v>
      </c>
      <c r="Q1411" t="s">
        <v>111</v>
      </c>
      <c r="R1411">
        <v>215000</v>
      </c>
    </row>
    <row r="1412" spans="1:18">
      <c r="A1412">
        <v>12420</v>
      </c>
      <c r="B1412" t="s">
        <v>209</v>
      </c>
      <c r="C1412" t="s">
        <v>91</v>
      </c>
      <c r="D1412" t="s">
        <v>92</v>
      </c>
      <c r="E1412" t="s">
        <v>122</v>
      </c>
      <c r="F1412">
        <v>7</v>
      </c>
      <c r="G1412">
        <v>5</v>
      </c>
      <c r="H1412">
        <v>2001</v>
      </c>
      <c r="I1412">
        <v>2001</v>
      </c>
      <c r="J1412" t="s">
        <v>119</v>
      </c>
      <c r="K1412" t="s">
        <v>98</v>
      </c>
      <c r="L1412">
        <v>944</v>
      </c>
      <c r="M1412" t="s">
        <v>126</v>
      </c>
      <c r="N1412" t="s">
        <v>119</v>
      </c>
      <c r="O1412">
        <v>622</v>
      </c>
      <c r="P1412" t="s">
        <v>104</v>
      </c>
      <c r="Q1412" t="s">
        <v>111</v>
      </c>
      <c r="R1412">
        <v>230000</v>
      </c>
    </row>
    <row r="1413" spans="1:18">
      <c r="A1413">
        <v>9600</v>
      </c>
      <c r="B1413" t="s">
        <v>89</v>
      </c>
      <c r="C1413" t="s">
        <v>91</v>
      </c>
      <c r="D1413" t="s">
        <v>92</v>
      </c>
      <c r="E1413" t="s">
        <v>176</v>
      </c>
      <c r="F1413">
        <v>6</v>
      </c>
      <c r="G1413">
        <v>8</v>
      </c>
      <c r="H1413">
        <v>1950</v>
      </c>
      <c r="I1413">
        <v>2005</v>
      </c>
      <c r="J1413" t="s">
        <v>98</v>
      </c>
      <c r="K1413" t="s">
        <v>98</v>
      </c>
      <c r="L1413">
        <v>856</v>
      </c>
      <c r="M1413" t="s">
        <v>126</v>
      </c>
      <c r="N1413" t="s">
        <v>98</v>
      </c>
      <c r="O1413">
        <v>271</v>
      </c>
      <c r="P1413" t="s">
        <v>104</v>
      </c>
      <c r="Q1413" t="s">
        <v>111</v>
      </c>
      <c r="R1413">
        <v>140000</v>
      </c>
    </row>
    <row r="1414" spans="1:18">
      <c r="A1414">
        <v>7200</v>
      </c>
      <c r="B1414" t="s">
        <v>89</v>
      </c>
      <c r="C1414" t="s">
        <v>91</v>
      </c>
      <c r="D1414" t="s">
        <v>179</v>
      </c>
      <c r="E1414" t="s">
        <v>93</v>
      </c>
      <c r="F1414">
        <v>4</v>
      </c>
      <c r="G1414">
        <v>5</v>
      </c>
      <c r="H1414">
        <v>1949</v>
      </c>
      <c r="I1414">
        <v>1950</v>
      </c>
      <c r="J1414" t="s">
        <v>83</v>
      </c>
      <c r="K1414" t="s">
        <v>83</v>
      </c>
      <c r="L1414">
        <v>0</v>
      </c>
      <c r="M1414" t="s">
        <v>139</v>
      </c>
      <c r="N1414" t="s">
        <v>98</v>
      </c>
      <c r="O1414">
        <v>420</v>
      </c>
      <c r="P1414" t="s">
        <v>104</v>
      </c>
      <c r="Q1414" t="s">
        <v>111</v>
      </c>
      <c r="R1414">
        <v>90000</v>
      </c>
    </row>
    <row r="1415" spans="1:18">
      <c r="A1415">
        <v>10994</v>
      </c>
      <c r="B1415" t="s">
        <v>165</v>
      </c>
      <c r="C1415" t="s">
        <v>91</v>
      </c>
      <c r="D1415" t="s">
        <v>92</v>
      </c>
      <c r="E1415" t="s">
        <v>93</v>
      </c>
      <c r="F1415">
        <v>8</v>
      </c>
      <c r="G1415">
        <v>5</v>
      </c>
      <c r="H1415">
        <v>2005</v>
      </c>
      <c r="I1415">
        <v>2006</v>
      </c>
      <c r="J1415" t="s">
        <v>119</v>
      </c>
      <c r="K1415" t="s">
        <v>119</v>
      </c>
      <c r="L1415">
        <v>1844</v>
      </c>
      <c r="M1415" t="s">
        <v>126</v>
      </c>
      <c r="N1415" t="s">
        <v>119</v>
      </c>
      <c r="O1415">
        <v>620</v>
      </c>
      <c r="P1415" t="s">
        <v>104</v>
      </c>
      <c r="Q1415" t="s">
        <v>172</v>
      </c>
      <c r="R1415">
        <v>257000</v>
      </c>
    </row>
    <row r="1416" spans="1:18">
      <c r="A1416">
        <v>13053</v>
      </c>
      <c r="B1416" t="s">
        <v>197</v>
      </c>
      <c r="C1416" t="s">
        <v>91</v>
      </c>
      <c r="D1416" t="s">
        <v>92</v>
      </c>
      <c r="E1416" t="s">
        <v>176</v>
      </c>
      <c r="F1416">
        <v>6</v>
      </c>
      <c r="G1416">
        <v>7</v>
      </c>
      <c r="H1416">
        <v>1923</v>
      </c>
      <c r="I1416">
        <v>2000</v>
      </c>
      <c r="J1416" t="s">
        <v>98</v>
      </c>
      <c r="K1416" t="s">
        <v>98</v>
      </c>
      <c r="L1416">
        <v>833</v>
      </c>
      <c r="M1416" t="s">
        <v>119</v>
      </c>
      <c r="N1416" t="s">
        <v>119</v>
      </c>
      <c r="O1416">
        <v>370</v>
      </c>
      <c r="P1416" t="s">
        <v>167</v>
      </c>
      <c r="Q1416" t="s">
        <v>111</v>
      </c>
      <c r="R1416">
        <v>207000</v>
      </c>
    </row>
    <row r="1417" spans="1:18">
      <c r="A1417">
        <v>3635</v>
      </c>
      <c r="B1417" t="s">
        <v>156</v>
      </c>
      <c r="C1417" t="s">
        <v>91</v>
      </c>
      <c r="D1417" t="s">
        <v>129</v>
      </c>
      <c r="E1417" t="s">
        <v>93</v>
      </c>
      <c r="F1417">
        <v>7</v>
      </c>
      <c r="G1417">
        <v>5</v>
      </c>
      <c r="H1417">
        <v>2007</v>
      </c>
      <c r="I1417">
        <v>2007</v>
      </c>
      <c r="J1417" t="s">
        <v>119</v>
      </c>
      <c r="K1417" t="s">
        <v>98</v>
      </c>
      <c r="L1417">
        <v>1386</v>
      </c>
      <c r="M1417" t="s">
        <v>126</v>
      </c>
      <c r="N1417" t="s">
        <v>119</v>
      </c>
      <c r="O1417">
        <v>660</v>
      </c>
      <c r="P1417" t="s">
        <v>104</v>
      </c>
      <c r="Q1417" t="s">
        <v>111</v>
      </c>
      <c r="R1417">
        <v>175900</v>
      </c>
    </row>
    <row r="1418" spans="1:18">
      <c r="A1418">
        <v>11340</v>
      </c>
      <c r="B1418" t="s">
        <v>188</v>
      </c>
      <c r="C1418" t="s">
        <v>91</v>
      </c>
      <c r="D1418" t="s">
        <v>186</v>
      </c>
      <c r="E1418" t="s">
        <v>122</v>
      </c>
      <c r="F1418">
        <v>4</v>
      </c>
      <c r="G1418">
        <v>6</v>
      </c>
      <c r="H1418">
        <v>1885</v>
      </c>
      <c r="I1418">
        <v>1950</v>
      </c>
      <c r="J1418" t="s">
        <v>98</v>
      </c>
      <c r="K1418" t="s">
        <v>98</v>
      </c>
      <c r="L1418">
        <v>777</v>
      </c>
      <c r="M1418" t="s">
        <v>119</v>
      </c>
      <c r="N1418" t="s">
        <v>98</v>
      </c>
      <c r="O1418">
        <v>560</v>
      </c>
      <c r="P1418" t="s">
        <v>167</v>
      </c>
      <c r="Q1418" t="s">
        <v>111</v>
      </c>
      <c r="R1418">
        <v>122500</v>
      </c>
    </row>
    <row r="1419" spans="1:18">
      <c r="A1419">
        <v>16545</v>
      </c>
      <c r="B1419" t="s">
        <v>162</v>
      </c>
      <c r="C1419" t="s">
        <v>91</v>
      </c>
      <c r="D1419" t="s">
        <v>92</v>
      </c>
      <c r="E1419" t="s">
        <v>122</v>
      </c>
      <c r="F1419">
        <v>8</v>
      </c>
      <c r="G1419">
        <v>5</v>
      </c>
      <c r="H1419">
        <v>1998</v>
      </c>
      <c r="I1419">
        <v>1998</v>
      </c>
      <c r="J1419" t="s">
        <v>119</v>
      </c>
      <c r="K1419" t="s">
        <v>98</v>
      </c>
      <c r="L1419">
        <v>1284</v>
      </c>
      <c r="M1419" t="s">
        <v>126</v>
      </c>
      <c r="N1419" t="s">
        <v>119</v>
      </c>
      <c r="O1419">
        <v>1069</v>
      </c>
      <c r="P1419" t="s">
        <v>104</v>
      </c>
      <c r="Q1419" t="s">
        <v>111</v>
      </c>
      <c r="R1419">
        <v>340000</v>
      </c>
    </row>
    <row r="1420" spans="1:18">
      <c r="A1420">
        <v>9204</v>
      </c>
      <c r="B1420" t="s">
        <v>89</v>
      </c>
      <c r="C1420" t="s">
        <v>91</v>
      </c>
      <c r="D1420" t="s">
        <v>92</v>
      </c>
      <c r="E1420" t="s">
        <v>93</v>
      </c>
      <c r="F1420">
        <v>5</v>
      </c>
      <c r="G1420">
        <v>5</v>
      </c>
      <c r="H1420">
        <v>1963</v>
      </c>
      <c r="I1420">
        <v>1963</v>
      </c>
      <c r="J1420" t="s">
        <v>98</v>
      </c>
      <c r="K1420" t="s">
        <v>98</v>
      </c>
      <c r="L1420">
        <v>1144</v>
      </c>
      <c r="M1420" t="s">
        <v>98</v>
      </c>
      <c r="N1420" t="s">
        <v>98</v>
      </c>
      <c r="O1420">
        <v>336</v>
      </c>
      <c r="P1420" t="s">
        <v>104</v>
      </c>
      <c r="Q1420" t="s">
        <v>111</v>
      </c>
      <c r="R1420">
        <v>124000</v>
      </c>
    </row>
    <row r="1421" spans="1:18">
      <c r="A1421">
        <v>16381</v>
      </c>
      <c r="B1421" t="s">
        <v>212</v>
      </c>
      <c r="C1421" t="s">
        <v>91</v>
      </c>
      <c r="D1421" t="s">
        <v>92</v>
      </c>
      <c r="E1421" t="s">
        <v>93</v>
      </c>
      <c r="F1421">
        <v>6</v>
      </c>
      <c r="G1421">
        <v>5</v>
      </c>
      <c r="H1421">
        <v>1969</v>
      </c>
      <c r="I1421">
        <v>1969</v>
      </c>
      <c r="J1421" t="s">
        <v>98</v>
      </c>
      <c r="K1421" t="s">
        <v>98</v>
      </c>
      <c r="L1421">
        <v>1844</v>
      </c>
      <c r="M1421" t="s">
        <v>119</v>
      </c>
      <c r="N1421" t="s">
        <v>119</v>
      </c>
      <c r="O1421">
        <v>540</v>
      </c>
      <c r="P1421" t="s">
        <v>104</v>
      </c>
      <c r="Q1421" t="s">
        <v>111</v>
      </c>
      <c r="R1421">
        <v>223000</v>
      </c>
    </row>
    <row r="1422" spans="1:18">
      <c r="A1422">
        <v>11700</v>
      </c>
      <c r="B1422" t="s">
        <v>175</v>
      </c>
      <c r="C1422" t="s">
        <v>91</v>
      </c>
      <c r="D1422" t="s">
        <v>92</v>
      </c>
      <c r="E1422" t="s">
        <v>122</v>
      </c>
      <c r="F1422">
        <v>6</v>
      </c>
      <c r="G1422">
        <v>6</v>
      </c>
      <c r="H1422">
        <v>1968</v>
      </c>
      <c r="I1422">
        <v>1968</v>
      </c>
      <c r="J1422" t="s">
        <v>98</v>
      </c>
      <c r="K1422" t="s">
        <v>98</v>
      </c>
      <c r="L1422">
        <v>708</v>
      </c>
      <c r="M1422" t="s">
        <v>119</v>
      </c>
      <c r="N1422" t="s">
        <v>98</v>
      </c>
      <c r="O1422">
        <v>776</v>
      </c>
      <c r="P1422" t="s">
        <v>104</v>
      </c>
      <c r="Q1422" t="s">
        <v>111</v>
      </c>
      <c r="R1422">
        <v>179900</v>
      </c>
    </row>
    <row r="1423" spans="1:18">
      <c r="A1423">
        <v>4043</v>
      </c>
      <c r="B1423" t="s">
        <v>145</v>
      </c>
      <c r="C1423" t="s">
        <v>91</v>
      </c>
      <c r="D1423" t="s">
        <v>129</v>
      </c>
      <c r="E1423" t="s">
        <v>93</v>
      </c>
      <c r="F1423">
        <v>6</v>
      </c>
      <c r="G1423">
        <v>5</v>
      </c>
      <c r="H1423">
        <v>1977</v>
      </c>
      <c r="I1423">
        <v>1977</v>
      </c>
      <c r="J1423" t="s">
        <v>119</v>
      </c>
      <c r="K1423" t="s">
        <v>98</v>
      </c>
      <c r="L1423">
        <v>1069</v>
      </c>
      <c r="M1423" t="s">
        <v>98</v>
      </c>
      <c r="N1423" t="s">
        <v>98</v>
      </c>
      <c r="O1423">
        <v>440</v>
      </c>
      <c r="P1423" t="s">
        <v>104</v>
      </c>
      <c r="Q1423" t="s">
        <v>111</v>
      </c>
      <c r="R1423">
        <v>127500</v>
      </c>
    </row>
    <row r="1424" spans="1:18">
      <c r="A1424">
        <v>4435</v>
      </c>
      <c r="B1424" t="s">
        <v>209</v>
      </c>
      <c r="C1424" t="s">
        <v>91</v>
      </c>
      <c r="D1424" t="s">
        <v>129</v>
      </c>
      <c r="E1424" t="s">
        <v>93</v>
      </c>
      <c r="F1424">
        <v>6</v>
      </c>
      <c r="G1424">
        <v>5</v>
      </c>
      <c r="H1424">
        <v>2003</v>
      </c>
      <c r="I1424">
        <v>2003</v>
      </c>
      <c r="J1424" t="s">
        <v>119</v>
      </c>
      <c r="K1424" t="s">
        <v>98</v>
      </c>
      <c r="L1424">
        <v>848</v>
      </c>
      <c r="M1424" t="s">
        <v>126</v>
      </c>
      <c r="N1424" t="s">
        <v>119</v>
      </c>
      <c r="O1424">
        <v>420</v>
      </c>
      <c r="P1424" t="s">
        <v>104</v>
      </c>
      <c r="Q1424" t="s">
        <v>111</v>
      </c>
      <c r="R1424">
        <v>136500</v>
      </c>
    </row>
    <row r="1425" spans="1:18">
      <c r="A1425">
        <v>19690</v>
      </c>
      <c r="B1425" t="s">
        <v>206</v>
      </c>
      <c r="C1425" t="s">
        <v>91</v>
      </c>
      <c r="D1425" t="s">
        <v>92</v>
      </c>
      <c r="E1425" t="s">
        <v>158</v>
      </c>
      <c r="F1425">
        <v>6</v>
      </c>
      <c r="G1425">
        <v>7</v>
      </c>
      <c r="H1425">
        <v>1966</v>
      </c>
      <c r="I1425">
        <v>1966</v>
      </c>
      <c r="J1425" t="s">
        <v>119</v>
      </c>
      <c r="K1425" t="s">
        <v>98</v>
      </c>
      <c r="L1425">
        <v>697</v>
      </c>
      <c r="M1425" t="s">
        <v>98</v>
      </c>
      <c r="N1425" t="s">
        <v>119</v>
      </c>
      <c r="O1425">
        <v>432</v>
      </c>
      <c r="P1425" t="s">
        <v>104</v>
      </c>
      <c r="Q1425" t="s">
        <v>216</v>
      </c>
      <c r="R1425">
        <v>274970</v>
      </c>
    </row>
    <row r="1426" spans="1:18">
      <c r="A1426">
        <v>9503</v>
      </c>
      <c r="B1426" t="s">
        <v>89</v>
      </c>
      <c r="C1426" t="s">
        <v>91</v>
      </c>
      <c r="D1426" t="s">
        <v>92</v>
      </c>
      <c r="E1426" t="s">
        <v>93</v>
      </c>
      <c r="F1426">
        <v>5</v>
      </c>
      <c r="G1426">
        <v>5</v>
      </c>
      <c r="H1426">
        <v>1958</v>
      </c>
      <c r="I1426">
        <v>1983</v>
      </c>
      <c r="J1426" t="s">
        <v>98</v>
      </c>
      <c r="K1426" t="s">
        <v>98</v>
      </c>
      <c r="L1426">
        <v>1024</v>
      </c>
      <c r="M1426" t="s">
        <v>98</v>
      </c>
      <c r="N1426" t="s">
        <v>98</v>
      </c>
      <c r="O1426">
        <v>484</v>
      </c>
      <c r="P1426" t="s">
        <v>104</v>
      </c>
      <c r="Q1426" t="s">
        <v>111</v>
      </c>
      <c r="R1426">
        <v>144000</v>
      </c>
    </row>
    <row r="1427" spans="1:18">
      <c r="A1427">
        <v>10721</v>
      </c>
      <c r="B1427" t="s">
        <v>89</v>
      </c>
      <c r="C1427" t="s">
        <v>91</v>
      </c>
      <c r="D1427" t="s">
        <v>92</v>
      </c>
      <c r="E1427" t="s">
        <v>93</v>
      </c>
      <c r="F1427">
        <v>6</v>
      </c>
      <c r="G1427">
        <v>6</v>
      </c>
      <c r="H1427">
        <v>1959</v>
      </c>
      <c r="I1427">
        <v>1959</v>
      </c>
      <c r="J1427" t="s">
        <v>98</v>
      </c>
      <c r="K1427" t="s">
        <v>98</v>
      </c>
      <c r="L1427">
        <v>1252</v>
      </c>
      <c r="M1427" t="s">
        <v>126</v>
      </c>
      <c r="N1427" t="s">
        <v>119</v>
      </c>
      <c r="O1427">
        <v>528</v>
      </c>
      <c r="P1427" t="s">
        <v>104</v>
      </c>
      <c r="Q1427" t="s">
        <v>111</v>
      </c>
      <c r="R1427">
        <v>142000</v>
      </c>
    </row>
    <row r="1428" spans="1:18">
      <c r="A1428">
        <v>10944</v>
      </c>
      <c r="B1428" t="s">
        <v>162</v>
      </c>
      <c r="C1428" t="s">
        <v>91</v>
      </c>
      <c r="D1428" t="s">
        <v>92</v>
      </c>
      <c r="E1428" t="s">
        <v>122</v>
      </c>
      <c r="F1428">
        <v>7</v>
      </c>
      <c r="G1428">
        <v>5</v>
      </c>
      <c r="H1428">
        <v>1994</v>
      </c>
      <c r="I1428">
        <v>1994</v>
      </c>
      <c r="J1428" t="s">
        <v>119</v>
      </c>
      <c r="K1428" t="s">
        <v>98</v>
      </c>
      <c r="L1428">
        <v>1223</v>
      </c>
      <c r="M1428" t="s">
        <v>126</v>
      </c>
      <c r="N1428" t="s">
        <v>119</v>
      </c>
      <c r="O1428">
        <v>525</v>
      </c>
      <c r="P1428" t="s">
        <v>104</v>
      </c>
      <c r="Q1428" t="s">
        <v>111</v>
      </c>
      <c r="R1428">
        <v>271000</v>
      </c>
    </row>
    <row r="1429" spans="1:18">
      <c r="A1429">
        <v>10930</v>
      </c>
      <c r="B1429" t="s">
        <v>89</v>
      </c>
      <c r="C1429" t="s">
        <v>182</v>
      </c>
      <c r="D1429" t="s">
        <v>92</v>
      </c>
      <c r="E1429" t="s">
        <v>176</v>
      </c>
      <c r="F1429">
        <v>5</v>
      </c>
      <c r="G1429">
        <v>6</v>
      </c>
      <c r="H1429">
        <v>1945</v>
      </c>
      <c r="I1429">
        <v>1950</v>
      </c>
      <c r="J1429" t="s">
        <v>98</v>
      </c>
      <c r="K1429" t="s">
        <v>98</v>
      </c>
      <c r="L1429">
        <v>913</v>
      </c>
      <c r="M1429" t="s">
        <v>98</v>
      </c>
      <c r="N1429" t="s">
        <v>98</v>
      </c>
      <c r="O1429">
        <v>288</v>
      </c>
      <c r="P1429" t="s">
        <v>104</v>
      </c>
      <c r="Q1429" t="s">
        <v>111</v>
      </c>
      <c r="R1429">
        <v>140000</v>
      </c>
    </row>
    <row r="1430" spans="1:18">
      <c r="A1430">
        <v>7200</v>
      </c>
      <c r="B1430" t="s">
        <v>188</v>
      </c>
      <c r="C1430" t="s">
        <v>91</v>
      </c>
      <c r="D1430" t="s">
        <v>92</v>
      </c>
      <c r="E1430" t="s">
        <v>93</v>
      </c>
      <c r="F1430">
        <v>5</v>
      </c>
      <c r="G1430">
        <v>7</v>
      </c>
      <c r="H1430">
        <v>1940</v>
      </c>
      <c r="I1430">
        <v>1992</v>
      </c>
      <c r="J1430" t="s">
        <v>98</v>
      </c>
      <c r="K1430" t="s">
        <v>98</v>
      </c>
      <c r="L1430">
        <v>788</v>
      </c>
      <c r="M1430" t="s">
        <v>98</v>
      </c>
      <c r="N1430" t="s">
        <v>119</v>
      </c>
      <c r="O1430">
        <v>240</v>
      </c>
      <c r="P1430" t="s">
        <v>104</v>
      </c>
      <c r="Q1430" t="s">
        <v>172</v>
      </c>
      <c r="R1430">
        <v>119000</v>
      </c>
    </row>
    <row r="1431" spans="1:18">
      <c r="A1431">
        <v>12546</v>
      </c>
      <c r="B1431" t="s">
        <v>175</v>
      </c>
      <c r="C1431" t="s">
        <v>91</v>
      </c>
      <c r="D1431" t="s">
        <v>92</v>
      </c>
      <c r="E1431" t="s">
        <v>93</v>
      </c>
      <c r="F1431">
        <v>6</v>
      </c>
      <c r="G1431">
        <v>7</v>
      </c>
      <c r="H1431">
        <v>1981</v>
      </c>
      <c r="I1431">
        <v>1981</v>
      </c>
      <c r="J1431" t="s">
        <v>119</v>
      </c>
      <c r="K1431" t="s">
        <v>98</v>
      </c>
      <c r="L1431">
        <v>1440</v>
      </c>
      <c r="M1431" t="s">
        <v>126</v>
      </c>
      <c r="N1431" t="s">
        <v>119</v>
      </c>
      <c r="O1431">
        <v>467</v>
      </c>
      <c r="P1431" t="s">
        <v>104</v>
      </c>
      <c r="Q1431" t="s">
        <v>111</v>
      </c>
      <c r="R1431">
        <v>182900</v>
      </c>
    </row>
    <row r="1432" spans="1:18">
      <c r="A1432">
        <v>21930</v>
      </c>
      <c r="B1432" t="s">
        <v>121</v>
      </c>
      <c r="C1432" t="s">
        <v>225</v>
      </c>
      <c r="D1432" t="s">
        <v>92</v>
      </c>
      <c r="E1432" t="s">
        <v>122</v>
      </c>
      <c r="F1432">
        <v>5</v>
      </c>
      <c r="G1432">
        <v>5</v>
      </c>
      <c r="H1432">
        <v>2005</v>
      </c>
      <c r="I1432">
        <v>2005</v>
      </c>
      <c r="J1432" t="s">
        <v>119</v>
      </c>
      <c r="K1432" t="s">
        <v>119</v>
      </c>
      <c r="L1432">
        <v>732</v>
      </c>
      <c r="M1432" t="s">
        <v>126</v>
      </c>
      <c r="N1432" t="s">
        <v>98</v>
      </c>
      <c r="O1432">
        <v>372</v>
      </c>
      <c r="P1432" t="s">
        <v>104</v>
      </c>
      <c r="Q1432" t="s">
        <v>111</v>
      </c>
      <c r="R1432">
        <v>192140</v>
      </c>
    </row>
    <row r="1433" spans="1:18">
      <c r="A1433">
        <v>4928</v>
      </c>
      <c r="B1433" t="s">
        <v>145</v>
      </c>
      <c r="C1433" t="s">
        <v>91</v>
      </c>
      <c r="D1433" t="s">
        <v>129</v>
      </c>
      <c r="E1433" t="s">
        <v>93</v>
      </c>
      <c r="F1433">
        <v>6</v>
      </c>
      <c r="G1433">
        <v>6</v>
      </c>
      <c r="H1433">
        <v>1976</v>
      </c>
      <c r="I1433">
        <v>1976</v>
      </c>
      <c r="J1433" t="s">
        <v>119</v>
      </c>
      <c r="K1433" t="s">
        <v>98</v>
      </c>
      <c r="L1433">
        <v>958</v>
      </c>
      <c r="M1433" t="s">
        <v>98</v>
      </c>
      <c r="N1433" t="s">
        <v>98</v>
      </c>
      <c r="O1433">
        <v>440</v>
      </c>
      <c r="P1433" t="s">
        <v>104</v>
      </c>
      <c r="Q1433" t="s">
        <v>111</v>
      </c>
      <c r="R1433">
        <v>143750</v>
      </c>
    </row>
    <row r="1434" spans="1:18">
      <c r="A1434">
        <v>10800</v>
      </c>
      <c r="B1434" t="s">
        <v>188</v>
      </c>
      <c r="C1434" t="s">
        <v>91</v>
      </c>
      <c r="D1434" t="s">
        <v>92</v>
      </c>
      <c r="E1434" t="s">
        <v>93</v>
      </c>
      <c r="F1434">
        <v>4</v>
      </c>
      <c r="G1434">
        <v>6</v>
      </c>
      <c r="H1434">
        <v>1927</v>
      </c>
      <c r="I1434">
        <v>2007</v>
      </c>
      <c r="J1434" t="s">
        <v>98</v>
      </c>
      <c r="K1434" t="s">
        <v>98</v>
      </c>
      <c r="L1434">
        <v>656</v>
      </c>
      <c r="M1434" t="s">
        <v>98</v>
      </c>
      <c r="N1434" t="s">
        <v>98</v>
      </c>
      <c r="O1434">
        <v>216</v>
      </c>
      <c r="P1434" t="s">
        <v>104</v>
      </c>
      <c r="Q1434" t="s">
        <v>111</v>
      </c>
      <c r="R1434">
        <v>64500</v>
      </c>
    </row>
    <row r="1435" spans="1:18">
      <c r="A1435">
        <v>10261</v>
      </c>
      <c r="B1435" t="s">
        <v>121</v>
      </c>
      <c r="C1435" t="s">
        <v>91</v>
      </c>
      <c r="D1435" t="s">
        <v>92</v>
      </c>
      <c r="E1435" t="s">
        <v>122</v>
      </c>
      <c r="F1435">
        <v>6</v>
      </c>
      <c r="G1435">
        <v>5</v>
      </c>
      <c r="H1435">
        <v>2000</v>
      </c>
      <c r="I1435">
        <v>2000</v>
      </c>
      <c r="J1435" t="s">
        <v>119</v>
      </c>
      <c r="K1435" t="s">
        <v>98</v>
      </c>
      <c r="L1435">
        <v>936</v>
      </c>
      <c r="M1435" t="s">
        <v>126</v>
      </c>
      <c r="N1435" t="s">
        <v>98</v>
      </c>
      <c r="O1435">
        <v>451</v>
      </c>
      <c r="P1435" t="s">
        <v>104</v>
      </c>
      <c r="Q1435" t="s">
        <v>111</v>
      </c>
      <c r="R1435">
        <v>186500</v>
      </c>
    </row>
    <row r="1436" spans="1:18">
      <c r="A1436">
        <v>17400</v>
      </c>
      <c r="B1436" t="s">
        <v>217</v>
      </c>
      <c r="C1436" t="s">
        <v>91</v>
      </c>
      <c r="D1436" t="s">
        <v>92</v>
      </c>
      <c r="E1436" t="s">
        <v>93</v>
      </c>
      <c r="F1436">
        <v>5</v>
      </c>
      <c r="G1436">
        <v>5</v>
      </c>
      <c r="H1436">
        <v>1977</v>
      </c>
      <c r="I1436">
        <v>1977</v>
      </c>
      <c r="J1436" t="s">
        <v>98</v>
      </c>
      <c r="K1436" t="s">
        <v>98</v>
      </c>
      <c r="L1436">
        <v>1126</v>
      </c>
      <c r="M1436" t="s">
        <v>139</v>
      </c>
      <c r="N1436" t="s">
        <v>98</v>
      </c>
      <c r="O1436">
        <v>484</v>
      </c>
      <c r="P1436" t="s">
        <v>191</v>
      </c>
      <c r="Q1436" t="s">
        <v>111</v>
      </c>
      <c r="R1436">
        <v>160000</v>
      </c>
    </row>
    <row r="1437" spans="1:18">
      <c r="A1437">
        <v>8400</v>
      </c>
      <c r="B1437" t="s">
        <v>89</v>
      </c>
      <c r="C1437" t="s">
        <v>91</v>
      </c>
      <c r="D1437" t="s">
        <v>92</v>
      </c>
      <c r="E1437" t="s">
        <v>93</v>
      </c>
      <c r="F1437">
        <v>6</v>
      </c>
      <c r="G1437">
        <v>9</v>
      </c>
      <c r="H1437">
        <v>1962</v>
      </c>
      <c r="I1437">
        <v>2005</v>
      </c>
      <c r="J1437" t="s">
        <v>98</v>
      </c>
      <c r="K1437" t="s">
        <v>98</v>
      </c>
      <c r="L1437">
        <v>1319</v>
      </c>
      <c r="M1437" t="s">
        <v>98</v>
      </c>
      <c r="N1437" t="s">
        <v>119</v>
      </c>
      <c r="O1437">
        <v>462</v>
      </c>
      <c r="P1437" t="s">
        <v>104</v>
      </c>
      <c r="Q1437" t="s">
        <v>172</v>
      </c>
      <c r="R1437">
        <v>174000</v>
      </c>
    </row>
    <row r="1438" spans="1:18">
      <c r="A1438">
        <v>9000</v>
      </c>
      <c r="B1438" t="s">
        <v>89</v>
      </c>
      <c r="C1438" t="s">
        <v>91</v>
      </c>
      <c r="D1438" t="s">
        <v>92</v>
      </c>
      <c r="E1438" t="s">
        <v>93</v>
      </c>
      <c r="F1438">
        <v>4</v>
      </c>
      <c r="G1438">
        <v>6</v>
      </c>
      <c r="H1438">
        <v>1971</v>
      </c>
      <c r="I1438">
        <v>1971</v>
      </c>
      <c r="J1438" t="s">
        <v>98</v>
      </c>
      <c r="K1438" t="s">
        <v>98</v>
      </c>
      <c r="L1438">
        <v>864</v>
      </c>
      <c r="M1438" t="s">
        <v>98</v>
      </c>
      <c r="N1438" t="s">
        <v>98</v>
      </c>
      <c r="O1438">
        <v>528</v>
      </c>
      <c r="P1438" t="s">
        <v>104</v>
      </c>
      <c r="Q1438" t="s">
        <v>111</v>
      </c>
      <c r="R1438">
        <v>120500</v>
      </c>
    </row>
    <row r="1439" spans="1:18">
      <c r="A1439">
        <v>12444</v>
      </c>
      <c r="B1439" t="s">
        <v>147</v>
      </c>
      <c r="C1439" t="s">
        <v>91</v>
      </c>
      <c r="D1439" t="s">
        <v>92</v>
      </c>
      <c r="E1439" t="s">
        <v>93</v>
      </c>
      <c r="F1439">
        <v>8</v>
      </c>
      <c r="G1439">
        <v>5</v>
      </c>
      <c r="H1439">
        <v>2008</v>
      </c>
      <c r="I1439">
        <v>2008</v>
      </c>
      <c r="J1439" t="s">
        <v>126</v>
      </c>
      <c r="K1439" t="s">
        <v>98</v>
      </c>
      <c r="L1439">
        <v>1932</v>
      </c>
      <c r="M1439" t="s">
        <v>126</v>
      </c>
      <c r="N1439" t="s">
        <v>126</v>
      </c>
      <c r="O1439">
        <v>774</v>
      </c>
      <c r="P1439" t="s">
        <v>104</v>
      </c>
      <c r="Q1439" t="s">
        <v>150</v>
      </c>
      <c r="R1439">
        <v>394617</v>
      </c>
    </row>
    <row r="1440" spans="1:18">
      <c r="A1440">
        <v>7407</v>
      </c>
      <c r="B1440" t="s">
        <v>188</v>
      </c>
      <c r="C1440" t="s">
        <v>182</v>
      </c>
      <c r="D1440" t="s">
        <v>92</v>
      </c>
      <c r="E1440" t="s">
        <v>93</v>
      </c>
      <c r="F1440">
        <v>6</v>
      </c>
      <c r="G1440">
        <v>7</v>
      </c>
      <c r="H1440">
        <v>1957</v>
      </c>
      <c r="I1440">
        <v>1996</v>
      </c>
      <c r="J1440" t="s">
        <v>98</v>
      </c>
      <c r="K1440" t="s">
        <v>98</v>
      </c>
      <c r="L1440">
        <v>912</v>
      </c>
      <c r="M1440" t="s">
        <v>98</v>
      </c>
      <c r="N1440" t="s">
        <v>98</v>
      </c>
      <c r="O1440">
        <v>923</v>
      </c>
      <c r="P1440" t="s">
        <v>104</v>
      </c>
      <c r="Q1440" t="s">
        <v>111</v>
      </c>
      <c r="R1440">
        <v>149700</v>
      </c>
    </row>
    <row r="1441" spans="1:18">
      <c r="A1441">
        <v>11584</v>
      </c>
      <c r="B1441" t="s">
        <v>175</v>
      </c>
      <c r="C1441" t="s">
        <v>91</v>
      </c>
      <c r="D1441" t="s">
        <v>92</v>
      </c>
      <c r="E1441" t="s">
        <v>158</v>
      </c>
      <c r="F1441">
        <v>7</v>
      </c>
      <c r="G1441">
        <v>6</v>
      </c>
      <c r="H1441">
        <v>1979</v>
      </c>
      <c r="I1441">
        <v>1979</v>
      </c>
      <c r="J1441" t="s">
        <v>98</v>
      </c>
      <c r="K1441" t="s">
        <v>98</v>
      </c>
      <c r="L1441">
        <v>539</v>
      </c>
      <c r="M1441" t="s">
        <v>98</v>
      </c>
      <c r="N1441" t="s">
        <v>98</v>
      </c>
      <c r="O1441">
        <v>550</v>
      </c>
      <c r="P1441" t="s">
        <v>104</v>
      </c>
      <c r="Q1441" t="s">
        <v>111</v>
      </c>
      <c r="R1441">
        <v>197000</v>
      </c>
    </row>
    <row r="1442" spans="1:18">
      <c r="A1442">
        <v>11526</v>
      </c>
      <c r="B1442" t="s">
        <v>212</v>
      </c>
      <c r="C1442" t="s">
        <v>91</v>
      </c>
      <c r="D1442" t="s">
        <v>92</v>
      </c>
      <c r="E1442" t="s">
        <v>246</v>
      </c>
      <c r="F1442">
        <v>6</v>
      </c>
      <c r="G1442">
        <v>7</v>
      </c>
      <c r="H1442">
        <v>1922</v>
      </c>
      <c r="I1442">
        <v>1994</v>
      </c>
      <c r="J1442" t="s">
        <v>126</v>
      </c>
      <c r="K1442" t="s">
        <v>98</v>
      </c>
      <c r="L1442">
        <v>588</v>
      </c>
      <c r="M1442" t="s">
        <v>139</v>
      </c>
      <c r="N1442" t="s">
        <v>98</v>
      </c>
      <c r="O1442">
        <v>672</v>
      </c>
      <c r="P1442" t="s">
        <v>104</v>
      </c>
      <c r="Q1442" t="s">
        <v>111</v>
      </c>
      <c r="R1442">
        <v>191000</v>
      </c>
    </row>
    <row r="1443" spans="1:18">
      <c r="A1443">
        <v>4426</v>
      </c>
      <c r="B1443" t="s">
        <v>209</v>
      </c>
      <c r="C1443" t="s">
        <v>91</v>
      </c>
      <c r="D1443" t="s">
        <v>129</v>
      </c>
      <c r="E1443" t="s">
        <v>93</v>
      </c>
      <c r="F1443">
        <v>6</v>
      </c>
      <c r="G1443">
        <v>5</v>
      </c>
      <c r="H1443">
        <v>2004</v>
      </c>
      <c r="I1443">
        <v>2004</v>
      </c>
      <c r="J1443" t="s">
        <v>119</v>
      </c>
      <c r="K1443" t="s">
        <v>98</v>
      </c>
      <c r="L1443">
        <v>848</v>
      </c>
      <c r="M1443" t="s">
        <v>126</v>
      </c>
      <c r="N1443" t="s">
        <v>119</v>
      </c>
      <c r="O1443">
        <v>420</v>
      </c>
      <c r="P1443" t="s">
        <v>104</v>
      </c>
      <c r="Q1443" t="s">
        <v>111</v>
      </c>
      <c r="R1443">
        <v>149300</v>
      </c>
    </row>
    <row r="1444" spans="1:18">
      <c r="A1444">
        <v>11003</v>
      </c>
      <c r="B1444" t="s">
        <v>163</v>
      </c>
      <c r="C1444" t="s">
        <v>91</v>
      </c>
      <c r="D1444" t="s">
        <v>92</v>
      </c>
      <c r="E1444" t="s">
        <v>122</v>
      </c>
      <c r="F1444">
        <v>10</v>
      </c>
      <c r="G1444">
        <v>5</v>
      </c>
      <c r="H1444">
        <v>2008</v>
      </c>
      <c r="I1444">
        <v>2008</v>
      </c>
      <c r="J1444" t="s">
        <v>126</v>
      </c>
      <c r="K1444" t="s">
        <v>98</v>
      </c>
      <c r="L1444">
        <v>1017</v>
      </c>
      <c r="M1444" t="s">
        <v>126</v>
      </c>
      <c r="N1444" t="s">
        <v>126</v>
      </c>
      <c r="O1444">
        <v>812</v>
      </c>
      <c r="P1444" t="s">
        <v>104</v>
      </c>
      <c r="Q1444" t="s">
        <v>111</v>
      </c>
      <c r="R1444">
        <v>310000</v>
      </c>
    </row>
    <row r="1445" spans="1:18">
      <c r="A1445">
        <v>8854</v>
      </c>
      <c r="B1445" t="s">
        <v>197</v>
      </c>
      <c r="C1445" t="s">
        <v>91</v>
      </c>
      <c r="D1445" t="s">
        <v>92</v>
      </c>
      <c r="E1445" t="s">
        <v>238</v>
      </c>
      <c r="F1445">
        <v>6</v>
      </c>
      <c r="G1445">
        <v>6</v>
      </c>
      <c r="H1445">
        <v>1916</v>
      </c>
      <c r="I1445">
        <v>1950</v>
      </c>
      <c r="J1445" t="s">
        <v>98</v>
      </c>
      <c r="K1445" t="s">
        <v>98</v>
      </c>
      <c r="L1445">
        <v>952</v>
      </c>
      <c r="M1445" t="s">
        <v>139</v>
      </c>
      <c r="N1445" t="s">
        <v>139</v>
      </c>
      <c r="O1445">
        <v>192</v>
      </c>
      <c r="P1445" t="s">
        <v>191</v>
      </c>
      <c r="Q1445" t="s">
        <v>111</v>
      </c>
      <c r="R1445">
        <v>121000</v>
      </c>
    </row>
    <row r="1446" spans="1:18">
      <c r="A1446">
        <v>8500</v>
      </c>
      <c r="B1446" t="s">
        <v>209</v>
      </c>
      <c r="C1446" t="s">
        <v>91</v>
      </c>
      <c r="D1446" t="s">
        <v>92</v>
      </c>
      <c r="E1446" t="s">
        <v>93</v>
      </c>
      <c r="F1446">
        <v>7</v>
      </c>
      <c r="G1446">
        <v>5</v>
      </c>
      <c r="H1446">
        <v>2004</v>
      </c>
      <c r="I1446">
        <v>2004</v>
      </c>
      <c r="J1446" t="s">
        <v>119</v>
      </c>
      <c r="K1446" t="s">
        <v>98</v>
      </c>
      <c r="L1446">
        <v>1422</v>
      </c>
      <c r="M1446" t="s">
        <v>126</v>
      </c>
      <c r="N1446" t="s">
        <v>119</v>
      </c>
      <c r="O1446">
        <v>626</v>
      </c>
      <c r="P1446" t="s">
        <v>104</v>
      </c>
      <c r="Q1446" t="s">
        <v>111</v>
      </c>
      <c r="R1446">
        <v>179600</v>
      </c>
    </row>
    <row r="1447" spans="1:18">
      <c r="A1447">
        <v>8400</v>
      </c>
      <c r="B1447" t="s">
        <v>169</v>
      </c>
      <c r="C1447" t="s">
        <v>91</v>
      </c>
      <c r="D1447" t="s">
        <v>92</v>
      </c>
      <c r="E1447" t="s">
        <v>183</v>
      </c>
      <c r="F1447">
        <v>6</v>
      </c>
      <c r="G1447">
        <v>5</v>
      </c>
      <c r="H1447">
        <v>1966</v>
      </c>
      <c r="I1447">
        <v>1966</v>
      </c>
      <c r="J1447" t="s">
        <v>98</v>
      </c>
      <c r="K1447" t="s">
        <v>98</v>
      </c>
      <c r="L1447">
        <v>814</v>
      </c>
      <c r="M1447" t="s">
        <v>119</v>
      </c>
      <c r="N1447" t="s">
        <v>98</v>
      </c>
      <c r="O1447">
        <v>240</v>
      </c>
      <c r="P1447" t="s">
        <v>104</v>
      </c>
      <c r="Q1447" t="s">
        <v>111</v>
      </c>
      <c r="R1447">
        <v>129000</v>
      </c>
    </row>
    <row r="1448" spans="1:18">
      <c r="A1448">
        <v>26142</v>
      </c>
      <c r="B1448" t="s">
        <v>217</v>
      </c>
      <c r="C1448" t="s">
        <v>91</v>
      </c>
      <c r="D1448" t="s">
        <v>92</v>
      </c>
      <c r="E1448" t="s">
        <v>93</v>
      </c>
      <c r="F1448">
        <v>5</v>
      </c>
      <c r="G1448">
        <v>7</v>
      </c>
      <c r="H1448">
        <v>1962</v>
      </c>
      <c r="I1448">
        <v>1962</v>
      </c>
      <c r="J1448" t="s">
        <v>98</v>
      </c>
      <c r="K1448" t="s">
        <v>98</v>
      </c>
      <c r="L1448">
        <v>1188</v>
      </c>
      <c r="M1448" t="s">
        <v>98</v>
      </c>
      <c r="N1448" t="s">
        <v>98</v>
      </c>
      <c r="O1448">
        <v>312</v>
      </c>
      <c r="P1448" t="s">
        <v>191</v>
      </c>
      <c r="Q1448" t="s">
        <v>111</v>
      </c>
      <c r="R1448">
        <v>157900</v>
      </c>
    </row>
    <row r="1449" spans="1:18">
      <c r="A1449">
        <v>10000</v>
      </c>
      <c r="B1449" t="s">
        <v>209</v>
      </c>
      <c r="C1449" t="s">
        <v>91</v>
      </c>
      <c r="D1449" t="s">
        <v>92</v>
      </c>
      <c r="E1449" t="s">
        <v>122</v>
      </c>
      <c r="F1449">
        <v>8</v>
      </c>
      <c r="G1449">
        <v>5</v>
      </c>
      <c r="H1449">
        <v>1995</v>
      </c>
      <c r="I1449">
        <v>1996</v>
      </c>
      <c r="J1449" t="s">
        <v>119</v>
      </c>
      <c r="K1449" t="s">
        <v>98</v>
      </c>
      <c r="L1449">
        <v>1220</v>
      </c>
      <c r="M1449" t="s">
        <v>126</v>
      </c>
      <c r="N1449" t="s">
        <v>119</v>
      </c>
      <c r="O1449">
        <v>556</v>
      </c>
      <c r="P1449" t="s">
        <v>104</v>
      </c>
      <c r="Q1449" t="s">
        <v>111</v>
      </c>
      <c r="R1449">
        <v>240000</v>
      </c>
    </row>
    <row r="1450" spans="1:18">
      <c r="A1450">
        <v>11767</v>
      </c>
      <c r="B1450" t="s">
        <v>206</v>
      </c>
      <c r="C1450" t="s">
        <v>91</v>
      </c>
      <c r="D1450" t="s">
        <v>92</v>
      </c>
      <c r="E1450" t="s">
        <v>122</v>
      </c>
      <c r="F1450">
        <v>4</v>
      </c>
      <c r="G1450">
        <v>7</v>
      </c>
      <c r="H1450">
        <v>1910</v>
      </c>
      <c r="I1450">
        <v>2000</v>
      </c>
      <c r="J1450" t="s">
        <v>139</v>
      </c>
      <c r="K1450" t="s">
        <v>98</v>
      </c>
      <c r="L1450">
        <v>560</v>
      </c>
      <c r="M1450" t="s">
        <v>119</v>
      </c>
      <c r="N1450" t="s">
        <v>98</v>
      </c>
      <c r="O1450">
        <v>384</v>
      </c>
      <c r="P1450" t="s">
        <v>104</v>
      </c>
      <c r="Q1450" t="s">
        <v>111</v>
      </c>
      <c r="R1450">
        <v>112000</v>
      </c>
    </row>
    <row r="1451" spans="1:18">
      <c r="A1451">
        <v>1533</v>
      </c>
      <c r="B1451" t="s">
        <v>219</v>
      </c>
      <c r="C1451" t="s">
        <v>91</v>
      </c>
      <c r="D1451" t="s">
        <v>142</v>
      </c>
      <c r="E1451" t="s">
        <v>183</v>
      </c>
      <c r="F1451">
        <v>5</v>
      </c>
      <c r="G1451">
        <v>7</v>
      </c>
      <c r="H1451">
        <v>1970</v>
      </c>
      <c r="I1451">
        <v>1970</v>
      </c>
      <c r="J1451" t="s">
        <v>119</v>
      </c>
      <c r="K1451" t="s">
        <v>98</v>
      </c>
      <c r="L1451">
        <v>630</v>
      </c>
      <c r="M1451" t="s">
        <v>126</v>
      </c>
      <c r="N1451" t="s">
        <v>126</v>
      </c>
      <c r="O1451">
        <v>0</v>
      </c>
      <c r="P1451" t="s">
        <v>104</v>
      </c>
      <c r="Q1451" t="s">
        <v>172</v>
      </c>
      <c r="R1451">
        <v>92000</v>
      </c>
    </row>
    <row r="1452" spans="1:18">
      <c r="A1452">
        <v>9000</v>
      </c>
      <c r="B1452" t="s">
        <v>89</v>
      </c>
      <c r="C1452" t="s">
        <v>91</v>
      </c>
      <c r="D1452" t="s">
        <v>179</v>
      </c>
      <c r="E1452" t="s">
        <v>122</v>
      </c>
      <c r="F1452">
        <v>5</v>
      </c>
      <c r="G1452">
        <v>5</v>
      </c>
      <c r="H1452">
        <v>1974</v>
      </c>
      <c r="I1452">
        <v>1974</v>
      </c>
      <c r="J1452" t="s">
        <v>119</v>
      </c>
      <c r="K1452" t="s">
        <v>98</v>
      </c>
      <c r="L1452">
        <v>896</v>
      </c>
      <c r="M1452" t="s">
        <v>98</v>
      </c>
      <c r="N1452" t="s">
        <v>98</v>
      </c>
      <c r="O1452">
        <v>0</v>
      </c>
      <c r="P1452" t="s">
        <v>104</v>
      </c>
      <c r="Q1452" t="s">
        <v>111</v>
      </c>
      <c r="R1452">
        <v>136000</v>
      </c>
    </row>
    <row r="1453" spans="1:18">
      <c r="A1453">
        <v>9262</v>
      </c>
      <c r="B1453" t="s">
        <v>163</v>
      </c>
      <c r="C1453" t="s">
        <v>91</v>
      </c>
      <c r="D1453" t="s">
        <v>92</v>
      </c>
      <c r="E1453" t="s">
        <v>93</v>
      </c>
      <c r="F1453">
        <v>8</v>
      </c>
      <c r="G1453">
        <v>5</v>
      </c>
      <c r="H1453">
        <v>2008</v>
      </c>
      <c r="I1453">
        <v>2009</v>
      </c>
      <c r="J1453" t="s">
        <v>119</v>
      </c>
      <c r="K1453" t="s">
        <v>98</v>
      </c>
      <c r="L1453">
        <v>1573</v>
      </c>
      <c r="M1453" t="s">
        <v>126</v>
      </c>
      <c r="N1453" t="s">
        <v>126</v>
      </c>
      <c r="O1453">
        <v>840</v>
      </c>
      <c r="P1453" t="s">
        <v>104</v>
      </c>
      <c r="Q1453" t="s">
        <v>150</v>
      </c>
      <c r="R1453">
        <v>287090</v>
      </c>
    </row>
    <row r="1454" spans="1:18">
      <c r="A1454">
        <v>3675</v>
      </c>
      <c r="B1454" t="s">
        <v>206</v>
      </c>
      <c r="C1454" t="s">
        <v>91</v>
      </c>
      <c r="D1454" t="s">
        <v>129</v>
      </c>
      <c r="E1454" t="s">
        <v>158</v>
      </c>
      <c r="F1454">
        <v>5</v>
      </c>
      <c r="G1454">
        <v>5</v>
      </c>
      <c r="H1454">
        <v>2005</v>
      </c>
      <c r="I1454">
        <v>2005</v>
      </c>
      <c r="J1454" t="s">
        <v>119</v>
      </c>
      <c r="K1454" t="s">
        <v>98</v>
      </c>
      <c r="L1454">
        <v>547</v>
      </c>
      <c r="M1454" t="s">
        <v>119</v>
      </c>
      <c r="N1454" t="s">
        <v>98</v>
      </c>
      <c r="O1454">
        <v>525</v>
      </c>
      <c r="P1454" t="s">
        <v>104</v>
      </c>
      <c r="Q1454" t="s">
        <v>111</v>
      </c>
      <c r="R1454">
        <v>145000</v>
      </c>
    </row>
    <row r="1455" spans="1:18">
      <c r="A1455">
        <v>17217</v>
      </c>
      <c r="B1455" t="s">
        <v>217</v>
      </c>
      <c r="C1455" t="s">
        <v>91</v>
      </c>
      <c r="D1455" t="s">
        <v>92</v>
      </c>
      <c r="E1455" t="s">
        <v>93</v>
      </c>
      <c r="F1455">
        <v>5</v>
      </c>
      <c r="G1455">
        <v>5</v>
      </c>
      <c r="H1455">
        <v>2006</v>
      </c>
      <c r="I1455">
        <v>2006</v>
      </c>
      <c r="J1455" t="s">
        <v>119</v>
      </c>
      <c r="K1455" t="s">
        <v>98</v>
      </c>
      <c r="L1455">
        <v>1140</v>
      </c>
      <c r="M1455" t="s">
        <v>126</v>
      </c>
      <c r="N1455" t="s">
        <v>98</v>
      </c>
      <c r="O1455">
        <v>0</v>
      </c>
      <c r="P1455" t="s">
        <v>104</v>
      </c>
      <c r="Q1455" t="s">
        <v>172</v>
      </c>
      <c r="R1455">
        <v>84500</v>
      </c>
    </row>
    <row r="1456" spans="1:18">
      <c r="A1456">
        <v>7500</v>
      </c>
      <c r="B1456" t="s">
        <v>163</v>
      </c>
      <c r="C1456" t="s">
        <v>91</v>
      </c>
      <c r="D1456" t="s">
        <v>92</v>
      </c>
      <c r="E1456" t="s">
        <v>93</v>
      </c>
      <c r="F1456">
        <v>7</v>
      </c>
      <c r="G1456">
        <v>5</v>
      </c>
      <c r="H1456">
        <v>2004</v>
      </c>
      <c r="I1456">
        <v>2005</v>
      </c>
      <c r="J1456" t="s">
        <v>119</v>
      </c>
      <c r="K1456" t="s">
        <v>98</v>
      </c>
      <c r="L1456">
        <v>1221</v>
      </c>
      <c r="M1456" t="s">
        <v>126</v>
      </c>
      <c r="N1456" t="s">
        <v>119</v>
      </c>
      <c r="O1456">
        <v>400</v>
      </c>
      <c r="P1456" t="s">
        <v>104</v>
      </c>
      <c r="Q1456" t="s">
        <v>111</v>
      </c>
      <c r="R1456">
        <v>185000</v>
      </c>
    </row>
    <row r="1457" spans="1:18">
      <c r="A1457">
        <v>7917</v>
      </c>
      <c r="B1457" t="s">
        <v>121</v>
      </c>
      <c r="C1457" t="s">
        <v>91</v>
      </c>
      <c r="D1457" t="s">
        <v>92</v>
      </c>
      <c r="E1457" t="s">
        <v>122</v>
      </c>
      <c r="F1457">
        <v>6</v>
      </c>
      <c r="G1457">
        <v>5</v>
      </c>
      <c r="H1457">
        <v>1999</v>
      </c>
      <c r="I1457">
        <v>2000</v>
      </c>
      <c r="J1457" t="s">
        <v>119</v>
      </c>
      <c r="K1457" t="s">
        <v>98</v>
      </c>
      <c r="L1457">
        <v>953</v>
      </c>
      <c r="M1457" t="s">
        <v>126</v>
      </c>
      <c r="N1457" t="s">
        <v>98</v>
      </c>
      <c r="O1457">
        <v>460</v>
      </c>
      <c r="P1457" t="s">
        <v>104</v>
      </c>
      <c r="Q1457" t="s">
        <v>111</v>
      </c>
      <c r="R1457">
        <v>175000</v>
      </c>
    </row>
    <row r="1458" spans="1:18">
      <c r="A1458">
        <v>13175</v>
      </c>
      <c r="B1458" t="s">
        <v>175</v>
      </c>
      <c r="C1458" t="s">
        <v>91</v>
      </c>
      <c r="D1458" t="s">
        <v>92</v>
      </c>
      <c r="E1458" t="s">
        <v>93</v>
      </c>
      <c r="F1458">
        <v>6</v>
      </c>
      <c r="G1458">
        <v>6</v>
      </c>
      <c r="H1458">
        <v>1978</v>
      </c>
      <c r="I1458">
        <v>1988</v>
      </c>
      <c r="J1458" t="s">
        <v>119</v>
      </c>
      <c r="K1458" t="s">
        <v>98</v>
      </c>
      <c r="L1458">
        <v>1542</v>
      </c>
      <c r="M1458" t="s">
        <v>98</v>
      </c>
      <c r="N1458" t="s">
        <v>98</v>
      </c>
      <c r="O1458">
        <v>500</v>
      </c>
      <c r="P1458" t="s">
        <v>104</v>
      </c>
      <c r="Q1458" t="s">
        <v>111</v>
      </c>
      <c r="R1458">
        <v>210000</v>
      </c>
    </row>
    <row r="1459" spans="1:18">
      <c r="A1459">
        <v>9042</v>
      </c>
      <c r="B1459" t="s">
        <v>212</v>
      </c>
      <c r="C1459" t="s">
        <v>91</v>
      </c>
      <c r="D1459" t="s">
        <v>92</v>
      </c>
      <c r="E1459" t="s">
        <v>122</v>
      </c>
      <c r="F1459">
        <v>7</v>
      </c>
      <c r="G1459">
        <v>9</v>
      </c>
      <c r="H1459">
        <v>1941</v>
      </c>
      <c r="I1459">
        <v>2006</v>
      </c>
      <c r="J1459" t="s">
        <v>98</v>
      </c>
      <c r="K1459" t="s">
        <v>119</v>
      </c>
      <c r="L1459">
        <v>1152</v>
      </c>
      <c r="M1459" t="s">
        <v>126</v>
      </c>
      <c r="N1459" t="s">
        <v>119</v>
      </c>
      <c r="O1459">
        <v>252</v>
      </c>
      <c r="P1459" t="s">
        <v>104</v>
      </c>
      <c r="Q1459" t="s">
        <v>111</v>
      </c>
      <c r="R1459">
        <v>266500</v>
      </c>
    </row>
    <row r="1460" spans="1:18">
      <c r="A1460">
        <v>9717</v>
      </c>
      <c r="B1460" t="s">
        <v>89</v>
      </c>
      <c r="C1460" t="s">
        <v>91</v>
      </c>
      <c r="D1460" t="s">
        <v>92</v>
      </c>
      <c r="E1460" t="s">
        <v>93</v>
      </c>
      <c r="F1460">
        <v>5</v>
      </c>
      <c r="G1460">
        <v>6</v>
      </c>
      <c r="H1460">
        <v>1950</v>
      </c>
      <c r="I1460">
        <v>1996</v>
      </c>
      <c r="J1460" t="s">
        <v>98</v>
      </c>
      <c r="K1460" t="s">
        <v>98</v>
      </c>
      <c r="L1460">
        <v>1078</v>
      </c>
      <c r="M1460" t="s">
        <v>119</v>
      </c>
      <c r="N1460" t="s">
        <v>119</v>
      </c>
      <c r="O1460">
        <v>240</v>
      </c>
      <c r="P1460" t="s">
        <v>104</v>
      </c>
      <c r="Q1460" t="s">
        <v>111</v>
      </c>
      <c r="R1460">
        <v>142125</v>
      </c>
    </row>
    <row r="1461" spans="1:18">
      <c r="A1461">
        <v>9937</v>
      </c>
      <c r="B1461" t="s">
        <v>206</v>
      </c>
      <c r="C1461" t="s">
        <v>91</v>
      </c>
      <c r="D1461" t="s">
        <v>92</v>
      </c>
      <c r="E1461" t="s">
        <v>93</v>
      </c>
      <c r="F1461">
        <v>5</v>
      </c>
      <c r="G1461">
        <v>6</v>
      </c>
      <c r="H1461">
        <v>1965</v>
      </c>
      <c r="I1461">
        <v>1965</v>
      </c>
      <c r="J1461" t="s">
        <v>98</v>
      </c>
      <c r="K1461" t="s">
        <v>98</v>
      </c>
      <c r="L1461">
        <v>1256</v>
      </c>
      <c r="M1461" t="s">
        <v>119</v>
      </c>
      <c r="N1461" t="s">
        <v>98</v>
      </c>
      <c r="O1461">
        <v>276</v>
      </c>
      <c r="P1461" t="s">
        <v>104</v>
      </c>
      <c r="Q1461" t="s">
        <v>111</v>
      </c>
      <c r="R1461">
        <v>147500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E65C5-B6C6-ED48-963B-F63F91093B00}">
  <dimension ref="A1:CE1461"/>
  <sheetViews>
    <sheetView zoomScale="87" zoomScaleNormal="87" workbookViewId="0">
      <selection activeCell="I17" sqref="I17"/>
    </sheetView>
  </sheetViews>
  <sheetFormatPr baseColWidth="10" defaultColWidth="11" defaultRowHeight="16"/>
  <cols>
    <col min="1" max="1" width="5.1640625" bestFit="1" customWidth="1"/>
    <col min="2" max="2" width="11" bestFit="1" customWidth="1"/>
    <col min="3" max="3" width="9.33203125" bestFit="1" customWidth="1"/>
    <col min="4" max="4" width="11" bestFit="1" customWidth="1"/>
    <col min="5" max="5" width="7.5" bestFit="1" customWidth="1"/>
    <col min="6" max="6" width="6.1640625" bestFit="1" customWidth="1"/>
    <col min="7" max="7" width="5.1640625" bestFit="1" customWidth="1"/>
    <col min="8" max="8" width="8.6640625" bestFit="1" customWidth="1"/>
    <col min="9" max="9" width="11.33203125" bestFit="1" customWidth="1"/>
    <col min="10" max="10" width="8.33203125" bestFit="1" customWidth="1"/>
    <col min="11" max="11" width="8.83203125" bestFit="1" customWidth="1"/>
    <col min="12" max="12" width="9.5" bestFit="1" customWidth="1"/>
    <col min="13" max="13" width="12.6640625" bestFit="1" customWidth="1"/>
    <col min="14" max="15" width="9.83203125" bestFit="1" customWidth="1"/>
    <col min="16" max="16" width="8.6640625" bestFit="1" customWidth="1"/>
    <col min="17" max="17" width="10.1640625" bestFit="1" customWidth="1"/>
    <col min="19" max="19" width="11" bestFit="1" customWidth="1"/>
    <col min="20" max="20" width="8.6640625" bestFit="1" customWidth="1"/>
    <col min="21" max="21" width="13.83203125" bestFit="1" customWidth="1"/>
    <col min="22" max="22" width="9" bestFit="1" customWidth="1"/>
    <col min="23" max="23" width="9.1640625" bestFit="1" customWidth="1"/>
    <col min="24" max="24" width="10" bestFit="1" customWidth="1"/>
    <col min="25" max="25" width="10.5" bestFit="1" customWidth="1"/>
    <col min="26" max="27" width="11.33203125" bestFit="1" customWidth="1"/>
    <col min="28" max="28" width="9.1640625" bestFit="1" customWidth="1"/>
    <col min="29" max="29" width="9.33203125" bestFit="1" customWidth="1"/>
    <col min="30" max="30" width="10.33203125" bestFit="1" customWidth="1"/>
    <col min="31" max="31" width="9.33203125" bestFit="1" customWidth="1"/>
    <col min="32" max="32" width="9.5" bestFit="1" customWidth="1"/>
    <col min="33" max="34" width="12.83203125" bestFit="1" customWidth="1"/>
    <col min="35" max="35" width="11" bestFit="1" customWidth="1"/>
    <col min="36" max="36" width="12.83203125" bestFit="1" customWidth="1"/>
    <col min="37" max="37" width="11" bestFit="1" customWidth="1"/>
    <col min="38" max="38" width="10.5" bestFit="1" customWidth="1"/>
    <col min="39" max="39" width="11.6640625" bestFit="1" customWidth="1"/>
    <col min="40" max="40" width="7.5" bestFit="1" customWidth="1"/>
    <col min="41" max="41" width="9.83203125" bestFit="1" customWidth="1"/>
    <col min="42" max="42" width="9.33203125" bestFit="1" customWidth="1"/>
    <col min="43" max="43" width="8.6640625" bestFit="1" customWidth="1"/>
    <col min="44" max="44" width="7.83203125" bestFit="1" customWidth="1"/>
    <col min="45" max="45" width="8.33203125" bestFit="1" customWidth="1"/>
    <col min="46" max="46" width="12.83203125" bestFit="1" customWidth="1"/>
    <col min="47" max="47" width="9.1640625" bestFit="1" customWidth="1"/>
    <col min="48" max="48" width="12.33203125" bestFit="1" customWidth="1"/>
    <col min="49" max="49" width="12.6640625" bestFit="1" customWidth="1"/>
    <col min="50" max="50" width="8" bestFit="1" customWidth="1"/>
    <col min="51" max="51" width="8.33203125" bestFit="1" customWidth="1"/>
    <col min="52" max="52" width="13.6640625" bestFit="1" customWidth="1"/>
    <col min="53" max="53" width="12.1640625" bestFit="1" customWidth="1"/>
    <col min="54" max="54" width="11" bestFit="1" customWidth="1"/>
    <col min="55" max="55" width="13.5" bestFit="1" customWidth="1"/>
    <col min="56" max="56" width="9.6640625" bestFit="1" customWidth="1"/>
    <col min="57" max="57" width="9.5" bestFit="1" customWidth="1"/>
    <col min="58" max="59" width="11" bestFit="1" customWidth="1"/>
    <col min="60" max="60" width="11.1640625" bestFit="1" customWidth="1"/>
    <col min="61" max="61" width="12" bestFit="1" customWidth="1"/>
    <col min="62" max="62" width="10.6640625" bestFit="1" customWidth="1"/>
    <col min="63" max="64" width="11" bestFit="1" customWidth="1"/>
    <col min="65" max="65" width="11.1640625" bestFit="1" customWidth="1"/>
    <col min="66" max="66" width="10.1640625" bestFit="1" customWidth="1"/>
    <col min="67" max="67" width="11.83203125" bestFit="1" customWidth="1"/>
    <col min="68" max="68" width="12" bestFit="1" customWidth="1"/>
    <col min="69" max="69" width="12.83203125" bestFit="1" customWidth="1"/>
    <col min="70" max="70" width="9.5" bestFit="1" customWidth="1"/>
    <col min="71" max="71" width="11.1640625" bestFit="1" customWidth="1"/>
    <col min="72" max="72" width="8.5" bestFit="1" customWidth="1"/>
    <col min="73" max="73" width="7" bestFit="1" customWidth="1"/>
    <col min="74" max="74" width="7.1640625" bestFit="1" customWidth="1"/>
    <col min="75" max="75" width="11.33203125" bestFit="1" customWidth="1"/>
    <col min="76" max="76" width="7.6640625" bestFit="1" customWidth="1"/>
    <col min="77" max="77" width="7.33203125" bestFit="1" customWidth="1"/>
    <col min="78" max="78" width="6.33203125" bestFit="1" customWidth="1"/>
    <col min="79" max="79" width="8.5" bestFit="1" customWidth="1"/>
    <col min="80" max="80" width="12.33203125" bestFit="1" customWidth="1"/>
    <col min="81" max="81" width="8.6640625" bestFit="1" customWidth="1"/>
  </cols>
  <sheetData>
    <row r="1" spans="1:81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1</v>
      </c>
    </row>
    <row r="2" spans="1:81">
      <c r="A2">
        <v>1</v>
      </c>
      <c r="B2">
        <v>60</v>
      </c>
      <c r="C2" t="s">
        <v>112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209</v>
      </c>
      <c r="N2" t="s">
        <v>91</v>
      </c>
      <c r="O2" t="s">
        <v>91</v>
      </c>
      <c r="P2" t="s">
        <v>92</v>
      </c>
      <c r="Q2" t="s">
        <v>122</v>
      </c>
      <c r="R2">
        <v>7</v>
      </c>
      <c r="S2">
        <v>5</v>
      </c>
      <c r="T2">
        <v>2003</v>
      </c>
      <c r="U2">
        <v>2003</v>
      </c>
      <c r="V2" t="s">
        <v>94</v>
      </c>
      <c r="W2" t="s">
        <v>95</v>
      </c>
      <c r="X2" t="s">
        <v>96</v>
      </c>
      <c r="Y2" t="s">
        <v>96</v>
      </c>
      <c r="Z2" t="s">
        <v>117</v>
      </c>
      <c r="AA2">
        <v>196</v>
      </c>
      <c r="AB2" t="s">
        <v>119</v>
      </c>
      <c r="AC2" t="s">
        <v>98</v>
      </c>
      <c r="AD2" t="s">
        <v>123</v>
      </c>
      <c r="AE2" t="s">
        <v>119</v>
      </c>
      <c r="AF2" t="s">
        <v>98</v>
      </c>
      <c r="AG2" t="s">
        <v>100</v>
      </c>
      <c r="AH2" t="s">
        <v>124</v>
      </c>
      <c r="AI2">
        <v>706</v>
      </c>
      <c r="AJ2" t="s">
        <v>108</v>
      </c>
      <c r="AK2">
        <v>0</v>
      </c>
      <c r="AL2">
        <v>150</v>
      </c>
      <c r="AM2">
        <v>856</v>
      </c>
      <c r="AN2" t="s">
        <v>103</v>
      </c>
      <c r="AO2" t="s">
        <v>126</v>
      </c>
      <c r="AP2" t="s">
        <v>104</v>
      </c>
      <c r="AQ2" t="s">
        <v>105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119</v>
      </c>
      <c r="BC2">
        <v>8</v>
      </c>
      <c r="BD2" t="s">
        <v>106</v>
      </c>
      <c r="BE2">
        <v>0</v>
      </c>
      <c r="BF2" t="s">
        <v>83</v>
      </c>
      <c r="BG2" t="s">
        <v>107</v>
      </c>
      <c r="BH2">
        <v>2003</v>
      </c>
      <c r="BI2" t="s">
        <v>131</v>
      </c>
      <c r="BJ2">
        <v>2</v>
      </c>
      <c r="BK2">
        <v>548</v>
      </c>
      <c r="BL2" t="s">
        <v>98</v>
      </c>
      <c r="BM2" t="s">
        <v>98</v>
      </c>
      <c r="BN2" t="s">
        <v>104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>
      <c r="A3">
        <v>2</v>
      </c>
      <c r="B3">
        <v>20</v>
      </c>
      <c r="C3" t="s">
        <v>112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136</v>
      </c>
      <c r="L3" t="s">
        <v>88</v>
      </c>
      <c r="M3" t="s">
        <v>227</v>
      </c>
      <c r="N3" t="s">
        <v>90</v>
      </c>
      <c r="O3" t="s">
        <v>91</v>
      </c>
      <c r="P3" t="s">
        <v>92</v>
      </c>
      <c r="Q3" t="s">
        <v>93</v>
      </c>
      <c r="R3">
        <v>6</v>
      </c>
      <c r="S3">
        <v>8</v>
      </c>
      <c r="T3">
        <v>1976</v>
      </c>
      <c r="U3">
        <v>1976</v>
      </c>
      <c r="V3" t="s">
        <v>94</v>
      </c>
      <c r="W3" t="s">
        <v>95</v>
      </c>
      <c r="X3" t="s">
        <v>137</v>
      </c>
      <c r="Y3" t="s">
        <v>137</v>
      </c>
      <c r="Z3" t="s">
        <v>97</v>
      </c>
      <c r="AA3">
        <v>0</v>
      </c>
      <c r="AB3" t="s">
        <v>98</v>
      </c>
      <c r="AC3" t="s">
        <v>98</v>
      </c>
      <c r="AD3" t="s">
        <v>99</v>
      </c>
      <c r="AE3" t="s">
        <v>119</v>
      </c>
      <c r="AF3" t="s">
        <v>98</v>
      </c>
      <c r="AG3" t="s">
        <v>119</v>
      </c>
      <c r="AH3" t="s">
        <v>118</v>
      </c>
      <c r="AI3">
        <v>978</v>
      </c>
      <c r="AJ3" t="s">
        <v>108</v>
      </c>
      <c r="AK3">
        <v>0</v>
      </c>
      <c r="AL3">
        <v>284</v>
      </c>
      <c r="AM3">
        <v>1262</v>
      </c>
      <c r="AN3" t="s">
        <v>103</v>
      </c>
      <c r="AO3" t="s">
        <v>126</v>
      </c>
      <c r="AP3" t="s">
        <v>104</v>
      </c>
      <c r="AQ3" t="s">
        <v>105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106</v>
      </c>
      <c r="BE3">
        <v>1</v>
      </c>
      <c r="BF3" t="s">
        <v>98</v>
      </c>
      <c r="BG3" t="s">
        <v>107</v>
      </c>
      <c r="BH3">
        <v>1976</v>
      </c>
      <c r="BI3" t="s">
        <v>131</v>
      </c>
      <c r="BJ3">
        <v>2</v>
      </c>
      <c r="BK3">
        <v>460</v>
      </c>
      <c r="BL3" t="s">
        <v>98</v>
      </c>
      <c r="BM3" t="s">
        <v>98</v>
      </c>
      <c r="BN3" t="s">
        <v>104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>
      <c r="A4">
        <v>3</v>
      </c>
      <c r="B4">
        <v>60</v>
      </c>
      <c r="C4" t="s">
        <v>112</v>
      </c>
      <c r="D4">
        <v>68</v>
      </c>
      <c r="E4">
        <v>11250</v>
      </c>
      <c r="F4" t="s">
        <v>82</v>
      </c>
      <c r="G4" t="s">
        <v>83</v>
      </c>
      <c r="H4" t="s">
        <v>113</v>
      </c>
      <c r="I4" t="s">
        <v>85</v>
      </c>
      <c r="J4" t="s">
        <v>86</v>
      </c>
      <c r="K4" t="s">
        <v>87</v>
      </c>
      <c r="L4" t="s">
        <v>88</v>
      </c>
      <c r="M4" t="s">
        <v>209</v>
      </c>
      <c r="N4" t="s">
        <v>91</v>
      </c>
      <c r="O4" t="s">
        <v>91</v>
      </c>
      <c r="P4" t="s">
        <v>92</v>
      </c>
      <c r="Q4" t="s">
        <v>122</v>
      </c>
      <c r="R4">
        <v>7</v>
      </c>
      <c r="S4">
        <v>5</v>
      </c>
      <c r="T4">
        <v>2001</v>
      </c>
      <c r="U4">
        <v>2002</v>
      </c>
      <c r="V4" t="s">
        <v>94</v>
      </c>
      <c r="W4" t="s">
        <v>95</v>
      </c>
      <c r="X4" t="s">
        <v>96</v>
      </c>
      <c r="Y4" t="s">
        <v>96</v>
      </c>
      <c r="Z4" t="s">
        <v>117</v>
      </c>
      <c r="AA4">
        <v>162</v>
      </c>
      <c r="AB4" t="s">
        <v>119</v>
      </c>
      <c r="AC4" t="s">
        <v>98</v>
      </c>
      <c r="AD4" t="s">
        <v>123</v>
      </c>
      <c r="AE4" t="s">
        <v>119</v>
      </c>
      <c r="AF4" t="s">
        <v>98</v>
      </c>
      <c r="AG4" t="s">
        <v>155</v>
      </c>
      <c r="AH4" t="s">
        <v>124</v>
      </c>
      <c r="AI4">
        <v>486</v>
      </c>
      <c r="AJ4" t="s">
        <v>108</v>
      </c>
      <c r="AK4">
        <v>0</v>
      </c>
      <c r="AL4">
        <v>434</v>
      </c>
      <c r="AM4">
        <v>920</v>
      </c>
      <c r="AN4" t="s">
        <v>103</v>
      </c>
      <c r="AO4" t="s">
        <v>126</v>
      </c>
      <c r="AP4" t="s">
        <v>104</v>
      </c>
      <c r="AQ4" t="s">
        <v>105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119</v>
      </c>
      <c r="BC4">
        <v>6</v>
      </c>
      <c r="BD4" t="s">
        <v>106</v>
      </c>
      <c r="BE4">
        <v>1</v>
      </c>
      <c r="BF4" t="s">
        <v>98</v>
      </c>
      <c r="BG4" t="s">
        <v>107</v>
      </c>
      <c r="BH4">
        <v>2001</v>
      </c>
      <c r="BI4" t="s">
        <v>131</v>
      </c>
      <c r="BJ4">
        <v>2</v>
      </c>
      <c r="BK4">
        <v>608</v>
      </c>
      <c r="BL4" t="s">
        <v>98</v>
      </c>
      <c r="BM4" t="s">
        <v>98</v>
      </c>
      <c r="BN4" t="s">
        <v>104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>
      <c r="A5">
        <v>4</v>
      </c>
      <c r="B5">
        <v>70</v>
      </c>
      <c r="C5" t="s">
        <v>112</v>
      </c>
      <c r="D5">
        <v>60</v>
      </c>
      <c r="E5">
        <v>9550</v>
      </c>
      <c r="F5" t="s">
        <v>82</v>
      </c>
      <c r="G5" t="s">
        <v>83</v>
      </c>
      <c r="H5" t="s">
        <v>113</v>
      </c>
      <c r="I5" t="s">
        <v>85</v>
      </c>
      <c r="J5" t="s">
        <v>86</v>
      </c>
      <c r="K5" t="s">
        <v>114</v>
      </c>
      <c r="L5" t="s">
        <v>88</v>
      </c>
      <c r="M5" t="s">
        <v>212</v>
      </c>
      <c r="N5" t="s">
        <v>91</v>
      </c>
      <c r="O5" t="s">
        <v>91</v>
      </c>
      <c r="P5" t="s">
        <v>92</v>
      </c>
      <c r="Q5" t="s">
        <v>122</v>
      </c>
      <c r="R5">
        <v>7</v>
      </c>
      <c r="S5">
        <v>5</v>
      </c>
      <c r="T5">
        <v>1915</v>
      </c>
      <c r="U5">
        <v>1970</v>
      </c>
      <c r="V5" t="s">
        <v>94</v>
      </c>
      <c r="W5" t="s">
        <v>95</v>
      </c>
      <c r="X5" t="s">
        <v>116</v>
      </c>
      <c r="Y5" t="s">
        <v>185</v>
      </c>
      <c r="Z5" t="s">
        <v>97</v>
      </c>
      <c r="AA5">
        <v>0</v>
      </c>
      <c r="AB5" t="s">
        <v>98</v>
      </c>
      <c r="AC5" t="s">
        <v>98</v>
      </c>
      <c r="AD5" t="s">
        <v>166</v>
      </c>
      <c r="AE5" t="s">
        <v>98</v>
      </c>
      <c r="AF5" t="s">
        <v>119</v>
      </c>
      <c r="AG5" t="s">
        <v>100</v>
      </c>
      <c r="AH5" t="s">
        <v>118</v>
      </c>
      <c r="AI5">
        <v>216</v>
      </c>
      <c r="AJ5" t="s">
        <v>108</v>
      </c>
      <c r="AK5">
        <v>0</v>
      </c>
      <c r="AL5">
        <v>540</v>
      </c>
      <c r="AM5">
        <v>756</v>
      </c>
      <c r="AN5" t="s">
        <v>103</v>
      </c>
      <c r="AO5" t="s">
        <v>119</v>
      </c>
      <c r="AP5" t="s">
        <v>104</v>
      </c>
      <c r="AQ5" t="s">
        <v>105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119</v>
      </c>
      <c r="BC5">
        <v>7</v>
      </c>
      <c r="BD5" t="s">
        <v>106</v>
      </c>
      <c r="BE5">
        <v>1</v>
      </c>
      <c r="BF5" t="s">
        <v>119</v>
      </c>
      <c r="BG5" t="s">
        <v>143</v>
      </c>
      <c r="BH5">
        <v>1998</v>
      </c>
      <c r="BI5" t="s">
        <v>108</v>
      </c>
      <c r="BJ5">
        <v>3</v>
      </c>
      <c r="BK5">
        <v>642</v>
      </c>
      <c r="BL5" t="s">
        <v>98</v>
      </c>
      <c r="BM5" t="s">
        <v>98</v>
      </c>
      <c r="BN5" t="s">
        <v>104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172</v>
      </c>
      <c r="CC5">
        <v>140000</v>
      </c>
    </row>
    <row r="6" spans="1:81">
      <c r="A6">
        <v>5</v>
      </c>
      <c r="B6">
        <v>60</v>
      </c>
      <c r="C6" t="s">
        <v>112</v>
      </c>
      <c r="D6">
        <v>84</v>
      </c>
      <c r="E6">
        <v>14260</v>
      </c>
      <c r="F6" t="s">
        <v>82</v>
      </c>
      <c r="G6" t="s">
        <v>83</v>
      </c>
      <c r="H6" t="s">
        <v>113</v>
      </c>
      <c r="I6" t="s">
        <v>85</v>
      </c>
      <c r="J6" t="s">
        <v>86</v>
      </c>
      <c r="K6" t="s">
        <v>136</v>
      </c>
      <c r="L6" t="s">
        <v>88</v>
      </c>
      <c r="M6" t="s">
        <v>162</v>
      </c>
      <c r="N6" t="s">
        <v>91</v>
      </c>
      <c r="O6" t="s">
        <v>91</v>
      </c>
      <c r="P6" t="s">
        <v>92</v>
      </c>
      <c r="Q6" t="s">
        <v>122</v>
      </c>
      <c r="R6">
        <v>8</v>
      </c>
      <c r="S6">
        <v>5</v>
      </c>
      <c r="T6">
        <v>2000</v>
      </c>
      <c r="U6">
        <v>2000</v>
      </c>
      <c r="V6" t="s">
        <v>94</v>
      </c>
      <c r="W6" t="s">
        <v>95</v>
      </c>
      <c r="X6" t="s">
        <v>96</v>
      </c>
      <c r="Y6" t="s">
        <v>96</v>
      </c>
      <c r="Z6" t="s">
        <v>117</v>
      </c>
      <c r="AA6">
        <v>350</v>
      </c>
      <c r="AB6" t="s">
        <v>119</v>
      </c>
      <c r="AC6" t="s">
        <v>98</v>
      </c>
      <c r="AD6" t="s">
        <v>123</v>
      </c>
      <c r="AE6" t="s">
        <v>119</v>
      </c>
      <c r="AF6" t="s">
        <v>98</v>
      </c>
      <c r="AG6" t="s">
        <v>157</v>
      </c>
      <c r="AH6" t="s">
        <v>124</v>
      </c>
      <c r="AI6">
        <v>655</v>
      </c>
      <c r="AJ6" t="s">
        <v>108</v>
      </c>
      <c r="AK6">
        <v>0</v>
      </c>
      <c r="AL6">
        <v>490</v>
      </c>
      <c r="AM6">
        <v>1145</v>
      </c>
      <c r="AN6" t="s">
        <v>103</v>
      </c>
      <c r="AO6" t="s">
        <v>126</v>
      </c>
      <c r="AP6" t="s">
        <v>104</v>
      </c>
      <c r="AQ6" t="s">
        <v>105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119</v>
      </c>
      <c r="BC6">
        <v>9</v>
      </c>
      <c r="BD6" t="s">
        <v>106</v>
      </c>
      <c r="BE6">
        <v>1</v>
      </c>
      <c r="BF6" t="s">
        <v>98</v>
      </c>
      <c r="BG6" t="s">
        <v>107</v>
      </c>
      <c r="BH6">
        <v>2000</v>
      </c>
      <c r="BI6" t="s">
        <v>131</v>
      </c>
      <c r="BJ6">
        <v>3</v>
      </c>
      <c r="BK6">
        <v>836</v>
      </c>
      <c r="BL6" t="s">
        <v>98</v>
      </c>
      <c r="BM6" t="s">
        <v>98</v>
      </c>
      <c r="BN6" t="s">
        <v>104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>
      <c r="A7">
        <v>6</v>
      </c>
      <c r="B7">
        <v>50</v>
      </c>
      <c r="C7" t="s">
        <v>112</v>
      </c>
      <c r="D7">
        <v>85</v>
      </c>
      <c r="E7">
        <v>14115</v>
      </c>
      <c r="F7" t="s">
        <v>82</v>
      </c>
      <c r="G7" t="s">
        <v>83</v>
      </c>
      <c r="H7" t="s">
        <v>113</v>
      </c>
      <c r="I7" t="s">
        <v>85</v>
      </c>
      <c r="J7" t="s">
        <v>86</v>
      </c>
      <c r="K7" t="s">
        <v>87</v>
      </c>
      <c r="L7" t="s">
        <v>88</v>
      </c>
      <c r="M7" t="s">
        <v>217</v>
      </c>
      <c r="N7" t="s">
        <v>91</v>
      </c>
      <c r="O7" t="s">
        <v>91</v>
      </c>
      <c r="P7" t="s">
        <v>92</v>
      </c>
      <c r="Q7" t="s">
        <v>176</v>
      </c>
      <c r="R7">
        <v>5</v>
      </c>
      <c r="S7">
        <v>5</v>
      </c>
      <c r="T7">
        <v>1993</v>
      </c>
      <c r="U7">
        <v>1995</v>
      </c>
      <c r="V7" t="s">
        <v>94</v>
      </c>
      <c r="W7" t="s">
        <v>95</v>
      </c>
      <c r="X7" t="s">
        <v>96</v>
      </c>
      <c r="Y7" t="s">
        <v>96</v>
      </c>
      <c r="Z7" t="s">
        <v>97</v>
      </c>
      <c r="AA7">
        <v>0</v>
      </c>
      <c r="AB7" t="s">
        <v>98</v>
      </c>
      <c r="AC7" t="s">
        <v>98</v>
      </c>
      <c r="AD7" t="s">
        <v>233</v>
      </c>
      <c r="AE7" t="s">
        <v>119</v>
      </c>
      <c r="AF7" t="s">
        <v>98</v>
      </c>
      <c r="AG7" t="s">
        <v>100</v>
      </c>
      <c r="AH7" t="s">
        <v>124</v>
      </c>
      <c r="AI7">
        <v>732</v>
      </c>
      <c r="AJ7" t="s">
        <v>108</v>
      </c>
      <c r="AK7">
        <v>0</v>
      </c>
      <c r="AL7">
        <v>64</v>
      </c>
      <c r="AM7">
        <v>796</v>
      </c>
      <c r="AN7" t="s">
        <v>103</v>
      </c>
      <c r="AO7" t="s">
        <v>126</v>
      </c>
      <c r="AP7" t="s">
        <v>104</v>
      </c>
      <c r="AQ7" t="s">
        <v>105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106</v>
      </c>
      <c r="BE7">
        <v>0</v>
      </c>
      <c r="BF7" t="s">
        <v>83</v>
      </c>
      <c r="BG7" t="s">
        <v>107</v>
      </c>
      <c r="BH7">
        <v>1993</v>
      </c>
      <c r="BI7" t="s">
        <v>108</v>
      </c>
      <c r="BJ7">
        <v>2</v>
      </c>
      <c r="BK7">
        <v>480</v>
      </c>
      <c r="BL7" t="s">
        <v>98</v>
      </c>
      <c r="BM7" t="s">
        <v>98</v>
      </c>
      <c r="BN7" t="s">
        <v>104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109</v>
      </c>
      <c r="BW7" t="s">
        <v>133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>
      <c r="A8">
        <v>7</v>
      </c>
      <c r="B8">
        <v>20</v>
      </c>
      <c r="C8" t="s">
        <v>112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163</v>
      </c>
      <c r="N8" t="s">
        <v>91</v>
      </c>
      <c r="O8" t="s">
        <v>91</v>
      </c>
      <c r="P8" t="s">
        <v>92</v>
      </c>
      <c r="Q8" t="s">
        <v>93</v>
      </c>
      <c r="R8">
        <v>8</v>
      </c>
      <c r="S8">
        <v>5</v>
      </c>
      <c r="T8">
        <v>2004</v>
      </c>
      <c r="U8">
        <v>2005</v>
      </c>
      <c r="V8" t="s">
        <v>94</v>
      </c>
      <c r="W8" t="s">
        <v>95</v>
      </c>
      <c r="X8" t="s">
        <v>96</v>
      </c>
      <c r="Y8" t="s">
        <v>96</v>
      </c>
      <c r="Z8" t="s">
        <v>148</v>
      </c>
      <c r="AA8">
        <v>186</v>
      </c>
      <c r="AB8" t="s">
        <v>119</v>
      </c>
      <c r="AC8" t="s">
        <v>98</v>
      </c>
      <c r="AD8" t="s">
        <v>123</v>
      </c>
      <c r="AE8" t="s">
        <v>126</v>
      </c>
      <c r="AF8" t="s">
        <v>98</v>
      </c>
      <c r="AG8" t="s">
        <v>157</v>
      </c>
      <c r="AH8" t="s">
        <v>124</v>
      </c>
      <c r="AI8">
        <v>1369</v>
      </c>
      <c r="AJ8" t="s">
        <v>108</v>
      </c>
      <c r="AK8">
        <v>0</v>
      </c>
      <c r="AL8">
        <v>317</v>
      </c>
      <c r="AM8">
        <v>1686</v>
      </c>
      <c r="AN8" t="s">
        <v>103</v>
      </c>
      <c r="AO8" t="s">
        <v>126</v>
      </c>
      <c r="AP8" t="s">
        <v>104</v>
      </c>
      <c r="AQ8" t="s">
        <v>105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119</v>
      </c>
      <c r="BC8">
        <v>7</v>
      </c>
      <c r="BD8" t="s">
        <v>106</v>
      </c>
      <c r="BE8">
        <v>1</v>
      </c>
      <c r="BF8" t="s">
        <v>119</v>
      </c>
      <c r="BG8" t="s">
        <v>107</v>
      </c>
      <c r="BH8">
        <v>2004</v>
      </c>
      <c r="BI8" t="s">
        <v>131</v>
      </c>
      <c r="BJ8">
        <v>2</v>
      </c>
      <c r="BK8">
        <v>636</v>
      </c>
      <c r="BL8" t="s">
        <v>98</v>
      </c>
      <c r="BM8" t="s">
        <v>98</v>
      </c>
      <c r="BN8" t="s">
        <v>104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>
      <c r="A9">
        <v>8</v>
      </c>
      <c r="B9">
        <v>60</v>
      </c>
      <c r="C9" t="s">
        <v>112</v>
      </c>
      <c r="D9" t="s">
        <v>83</v>
      </c>
      <c r="E9">
        <v>10382</v>
      </c>
      <c r="F9" t="s">
        <v>82</v>
      </c>
      <c r="G9" t="s">
        <v>83</v>
      </c>
      <c r="H9" t="s">
        <v>113</v>
      </c>
      <c r="I9" t="s">
        <v>85</v>
      </c>
      <c r="J9" t="s">
        <v>86</v>
      </c>
      <c r="K9" t="s">
        <v>114</v>
      </c>
      <c r="L9" t="s">
        <v>88</v>
      </c>
      <c r="M9" t="s">
        <v>175</v>
      </c>
      <c r="N9" t="s">
        <v>151</v>
      </c>
      <c r="O9" t="s">
        <v>91</v>
      </c>
      <c r="P9" t="s">
        <v>92</v>
      </c>
      <c r="Q9" t="s">
        <v>122</v>
      </c>
      <c r="R9">
        <v>7</v>
      </c>
      <c r="S9">
        <v>6</v>
      </c>
      <c r="T9">
        <v>1973</v>
      </c>
      <c r="U9">
        <v>1973</v>
      </c>
      <c r="V9" t="s">
        <v>94</v>
      </c>
      <c r="W9" t="s">
        <v>95</v>
      </c>
      <c r="X9" t="s">
        <v>130</v>
      </c>
      <c r="Y9" t="s">
        <v>130</v>
      </c>
      <c r="Z9" t="s">
        <v>148</v>
      </c>
      <c r="AA9">
        <v>240</v>
      </c>
      <c r="AB9" t="s">
        <v>98</v>
      </c>
      <c r="AC9" t="s">
        <v>98</v>
      </c>
      <c r="AD9" t="s">
        <v>99</v>
      </c>
      <c r="AE9" t="s">
        <v>119</v>
      </c>
      <c r="AF9" t="s">
        <v>98</v>
      </c>
      <c r="AG9" t="s">
        <v>155</v>
      </c>
      <c r="AH9" t="s">
        <v>118</v>
      </c>
      <c r="AI9">
        <v>859</v>
      </c>
      <c r="AJ9" t="s">
        <v>138</v>
      </c>
      <c r="AK9">
        <v>32</v>
      </c>
      <c r="AL9">
        <v>216</v>
      </c>
      <c r="AM9">
        <v>1107</v>
      </c>
      <c r="AN9" t="s">
        <v>103</v>
      </c>
      <c r="AO9" t="s">
        <v>126</v>
      </c>
      <c r="AP9" t="s">
        <v>104</v>
      </c>
      <c r="AQ9" t="s">
        <v>105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106</v>
      </c>
      <c r="BE9">
        <v>2</v>
      </c>
      <c r="BF9" t="s">
        <v>98</v>
      </c>
      <c r="BG9" t="s">
        <v>107</v>
      </c>
      <c r="BH9">
        <v>1973</v>
      </c>
      <c r="BI9" t="s">
        <v>131</v>
      </c>
      <c r="BJ9">
        <v>2</v>
      </c>
      <c r="BK9">
        <v>484</v>
      </c>
      <c r="BL9" t="s">
        <v>98</v>
      </c>
      <c r="BM9" t="s">
        <v>98</v>
      </c>
      <c r="BN9" t="s">
        <v>104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133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>
      <c r="A10">
        <v>9</v>
      </c>
      <c r="B10">
        <v>50</v>
      </c>
      <c r="C10" t="s">
        <v>140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188</v>
      </c>
      <c r="N10" t="s">
        <v>182</v>
      </c>
      <c r="O10" t="s">
        <v>91</v>
      </c>
      <c r="P10" t="s">
        <v>92</v>
      </c>
      <c r="Q10" t="s">
        <v>176</v>
      </c>
      <c r="R10">
        <v>7</v>
      </c>
      <c r="S10">
        <v>5</v>
      </c>
      <c r="T10">
        <v>1931</v>
      </c>
      <c r="U10">
        <v>1950</v>
      </c>
      <c r="V10" t="s">
        <v>94</v>
      </c>
      <c r="W10" t="s">
        <v>95</v>
      </c>
      <c r="X10" t="s">
        <v>117</v>
      </c>
      <c r="Y10" t="s">
        <v>185</v>
      </c>
      <c r="Z10" t="s">
        <v>97</v>
      </c>
      <c r="AA10">
        <v>0</v>
      </c>
      <c r="AB10" t="s">
        <v>98</v>
      </c>
      <c r="AC10" t="s">
        <v>98</v>
      </c>
      <c r="AD10" t="s">
        <v>166</v>
      </c>
      <c r="AE10" t="s">
        <v>98</v>
      </c>
      <c r="AF10" t="s">
        <v>98</v>
      </c>
      <c r="AG10" t="s">
        <v>100</v>
      </c>
      <c r="AH10" t="s">
        <v>108</v>
      </c>
      <c r="AI10">
        <v>0</v>
      </c>
      <c r="AJ10" t="s">
        <v>108</v>
      </c>
      <c r="AK10">
        <v>0</v>
      </c>
      <c r="AL10">
        <v>952</v>
      </c>
      <c r="AM10">
        <v>952</v>
      </c>
      <c r="AN10" t="s">
        <v>103</v>
      </c>
      <c r="AO10" t="s">
        <v>119</v>
      </c>
      <c r="AP10" t="s">
        <v>104</v>
      </c>
      <c r="AQ10" t="s">
        <v>196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187</v>
      </c>
      <c r="BE10">
        <v>2</v>
      </c>
      <c r="BF10" t="s">
        <v>98</v>
      </c>
      <c r="BG10" t="s">
        <v>143</v>
      </c>
      <c r="BH10">
        <v>1931</v>
      </c>
      <c r="BI10" t="s">
        <v>108</v>
      </c>
      <c r="BJ10">
        <v>2</v>
      </c>
      <c r="BK10">
        <v>468</v>
      </c>
      <c r="BL10" t="s">
        <v>139</v>
      </c>
      <c r="BM10" t="s">
        <v>98</v>
      </c>
      <c r="BN10" t="s">
        <v>104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172</v>
      </c>
      <c r="CC10">
        <v>129900</v>
      </c>
    </row>
    <row r="11" spans="1:81">
      <c r="A11">
        <v>10</v>
      </c>
      <c r="B11">
        <v>190</v>
      </c>
      <c r="C11" t="s">
        <v>112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114</v>
      </c>
      <c r="L11" t="s">
        <v>88</v>
      </c>
      <c r="M11" t="s">
        <v>197</v>
      </c>
      <c r="N11" t="s">
        <v>182</v>
      </c>
      <c r="O11" t="s">
        <v>182</v>
      </c>
      <c r="P11" t="s">
        <v>186</v>
      </c>
      <c r="Q11" t="s">
        <v>238</v>
      </c>
      <c r="R11">
        <v>5</v>
      </c>
      <c r="S11">
        <v>6</v>
      </c>
      <c r="T11">
        <v>1939</v>
      </c>
      <c r="U11">
        <v>1950</v>
      </c>
      <c r="V11" t="s">
        <v>94</v>
      </c>
      <c r="W11" t="s">
        <v>95</v>
      </c>
      <c r="X11" t="s">
        <v>137</v>
      </c>
      <c r="Y11" t="s">
        <v>137</v>
      </c>
      <c r="Z11" t="s">
        <v>97</v>
      </c>
      <c r="AA11">
        <v>0</v>
      </c>
      <c r="AB11" t="s">
        <v>98</v>
      </c>
      <c r="AC11" t="s">
        <v>98</v>
      </c>
      <c r="AD11" t="s">
        <v>166</v>
      </c>
      <c r="AE11" t="s">
        <v>98</v>
      </c>
      <c r="AF11" t="s">
        <v>98</v>
      </c>
      <c r="AG11" t="s">
        <v>100</v>
      </c>
      <c r="AH11" t="s">
        <v>124</v>
      </c>
      <c r="AI11">
        <v>851</v>
      </c>
      <c r="AJ11" t="s">
        <v>108</v>
      </c>
      <c r="AK11">
        <v>0</v>
      </c>
      <c r="AL11">
        <v>140</v>
      </c>
      <c r="AM11">
        <v>991</v>
      </c>
      <c r="AN11" t="s">
        <v>103</v>
      </c>
      <c r="AO11" t="s">
        <v>126</v>
      </c>
      <c r="AP11" t="s">
        <v>104</v>
      </c>
      <c r="AQ11" t="s">
        <v>105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106</v>
      </c>
      <c r="BE11">
        <v>2</v>
      </c>
      <c r="BF11" t="s">
        <v>98</v>
      </c>
      <c r="BG11" t="s">
        <v>107</v>
      </c>
      <c r="BH11">
        <v>1939</v>
      </c>
      <c r="BI11" t="s">
        <v>131</v>
      </c>
      <c r="BJ11">
        <v>1</v>
      </c>
      <c r="BK11">
        <v>205</v>
      </c>
      <c r="BL11" t="s">
        <v>119</v>
      </c>
      <c r="BM11" t="s">
        <v>98</v>
      </c>
      <c r="BN11" t="s">
        <v>104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>
      <c r="A12">
        <v>11</v>
      </c>
      <c r="B12">
        <v>20</v>
      </c>
      <c r="C12" t="s">
        <v>112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169</v>
      </c>
      <c r="N12" t="s">
        <v>91</v>
      </c>
      <c r="O12" t="s">
        <v>91</v>
      </c>
      <c r="P12" t="s">
        <v>92</v>
      </c>
      <c r="Q12" t="s">
        <v>93</v>
      </c>
      <c r="R12">
        <v>5</v>
      </c>
      <c r="S12">
        <v>5</v>
      </c>
      <c r="T12">
        <v>1965</v>
      </c>
      <c r="U12">
        <v>1965</v>
      </c>
      <c r="V12" t="s">
        <v>115</v>
      </c>
      <c r="W12" t="s">
        <v>95</v>
      </c>
      <c r="X12" t="s">
        <v>130</v>
      </c>
      <c r="Y12" t="s">
        <v>130</v>
      </c>
      <c r="Z12" t="s">
        <v>97</v>
      </c>
      <c r="AA12">
        <v>0</v>
      </c>
      <c r="AB12" t="s">
        <v>98</v>
      </c>
      <c r="AC12" t="s">
        <v>98</v>
      </c>
      <c r="AD12" t="s">
        <v>99</v>
      </c>
      <c r="AE12" t="s">
        <v>98</v>
      </c>
      <c r="AF12" t="s">
        <v>98</v>
      </c>
      <c r="AG12" t="s">
        <v>100</v>
      </c>
      <c r="AH12" t="s">
        <v>101</v>
      </c>
      <c r="AI12">
        <v>906</v>
      </c>
      <c r="AJ12" t="s">
        <v>108</v>
      </c>
      <c r="AK12">
        <v>0</v>
      </c>
      <c r="AL12">
        <v>134</v>
      </c>
      <c r="AM12">
        <v>1040</v>
      </c>
      <c r="AN12" t="s">
        <v>103</v>
      </c>
      <c r="AO12" t="s">
        <v>126</v>
      </c>
      <c r="AP12" t="s">
        <v>104</v>
      </c>
      <c r="AQ12" t="s">
        <v>105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106</v>
      </c>
      <c r="BE12">
        <v>0</v>
      </c>
      <c r="BF12" t="s">
        <v>83</v>
      </c>
      <c r="BG12" t="s">
        <v>143</v>
      </c>
      <c r="BH12">
        <v>1965</v>
      </c>
      <c r="BI12" t="s">
        <v>108</v>
      </c>
      <c r="BJ12">
        <v>1</v>
      </c>
      <c r="BK12">
        <v>384</v>
      </c>
      <c r="BL12" t="s">
        <v>98</v>
      </c>
      <c r="BM12" t="s">
        <v>98</v>
      </c>
      <c r="BN12" t="s">
        <v>104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>
      <c r="A13">
        <v>12</v>
      </c>
      <c r="B13">
        <v>60</v>
      </c>
      <c r="C13" t="s">
        <v>112</v>
      </c>
      <c r="D13">
        <v>85</v>
      </c>
      <c r="E13">
        <v>11924</v>
      </c>
      <c r="F13" t="s">
        <v>82</v>
      </c>
      <c r="G13" t="s">
        <v>83</v>
      </c>
      <c r="H13" t="s">
        <v>113</v>
      </c>
      <c r="I13" t="s">
        <v>85</v>
      </c>
      <c r="J13" t="s">
        <v>86</v>
      </c>
      <c r="K13" t="s">
        <v>87</v>
      </c>
      <c r="L13" t="s">
        <v>88</v>
      </c>
      <c r="M13" t="s">
        <v>147</v>
      </c>
      <c r="N13" t="s">
        <v>91</v>
      </c>
      <c r="O13" t="s">
        <v>91</v>
      </c>
      <c r="P13" t="s">
        <v>92</v>
      </c>
      <c r="Q13" t="s">
        <v>122</v>
      </c>
      <c r="R13">
        <v>9</v>
      </c>
      <c r="S13">
        <v>5</v>
      </c>
      <c r="T13">
        <v>2005</v>
      </c>
      <c r="U13">
        <v>2006</v>
      </c>
      <c r="V13" t="s">
        <v>115</v>
      </c>
      <c r="W13" t="s">
        <v>95</v>
      </c>
      <c r="X13" t="s">
        <v>184</v>
      </c>
      <c r="Y13" t="s">
        <v>185</v>
      </c>
      <c r="Z13" t="s">
        <v>148</v>
      </c>
      <c r="AA13">
        <v>286</v>
      </c>
      <c r="AB13" t="s">
        <v>126</v>
      </c>
      <c r="AC13" t="s">
        <v>98</v>
      </c>
      <c r="AD13" t="s">
        <v>123</v>
      </c>
      <c r="AE13" t="s">
        <v>126</v>
      </c>
      <c r="AF13" t="s">
        <v>98</v>
      </c>
      <c r="AG13" t="s">
        <v>100</v>
      </c>
      <c r="AH13" t="s">
        <v>124</v>
      </c>
      <c r="AI13">
        <v>998</v>
      </c>
      <c r="AJ13" t="s">
        <v>108</v>
      </c>
      <c r="AK13">
        <v>0</v>
      </c>
      <c r="AL13">
        <v>177</v>
      </c>
      <c r="AM13">
        <v>1175</v>
      </c>
      <c r="AN13" t="s">
        <v>103</v>
      </c>
      <c r="AO13" t="s">
        <v>126</v>
      </c>
      <c r="AP13" t="s">
        <v>104</v>
      </c>
      <c r="AQ13" t="s">
        <v>105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126</v>
      </c>
      <c r="BC13">
        <v>11</v>
      </c>
      <c r="BD13" t="s">
        <v>106</v>
      </c>
      <c r="BE13">
        <v>2</v>
      </c>
      <c r="BF13" t="s">
        <v>119</v>
      </c>
      <c r="BG13" t="s">
        <v>159</v>
      </c>
      <c r="BH13">
        <v>2005</v>
      </c>
      <c r="BI13" t="s">
        <v>125</v>
      </c>
      <c r="BJ13">
        <v>3</v>
      </c>
      <c r="BK13">
        <v>736</v>
      </c>
      <c r="BL13" t="s">
        <v>98</v>
      </c>
      <c r="BM13" t="s">
        <v>98</v>
      </c>
      <c r="BN13" t="s">
        <v>104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149</v>
      </c>
      <c r="CB13" t="s">
        <v>150</v>
      </c>
      <c r="CC13">
        <v>345000</v>
      </c>
    </row>
    <row r="14" spans="1:81">
      <c r="A14">
        <v>13</v>
      </c>
      <c r="B14">
        <v>20</v>
      </c>
      <c r="C14" t="s">
        <v>112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169</v>
      </c>
      <c r="N14" t="s">
        <v>91</v>
      </c>
      <c r="O14" t="s">
        <v>91</v>
      </c>
      <c r="P14" t="s">
        <v>92</v>
      </c>
      <c r="Q14" t="s">
        <v>93</v>
      </c>
      <c r="R14">
        <v>5</v>
      </c>
      <c r="S14">
        <v>6</v>
      </c>
      <c r="T14">
        <v>1962</v>
      </c>
      <c r="U14">
        <v>1962</v>
      </c>
      <c r="V14" t="s">
        <v>115</v>
      </c>
      <c r="W14" t="s">
        <v>95</v>
      </c>
      <c r="X14" t="s">
        <v>130</v>
      </c>
      <c r="Y14" t="s">
        <v>135</v>
      </c>
      <c r="Z14" t="s">
        <v>97</v>
      </c>
      <c r="AA14">
        <v>0</v>
      </c>
      <c r="AB14" t="s">
        <v>98</v>
      </c>
      <c r="AC14" t="s">
        <v>98</v>
      </c>
      <c r="AD14" t="s">
        <v>99</v>
      </c>
      <c r="AE14" t="s">
        <v>98</v>
      </c>
      <c r="AF14" t="s">
        <v>98</v>
      </c>
      <c r="AG14" t="s">
        <v>100</v>
      </c>
      <c r="AH14" t="s">
        <v>118</v>
      </c>
      <c r="AI14">
        <v>737</v>
      </c>
      <c r="AJ14" t="s">
        <v>108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104</v>
      </c>
      <c r="AQ14" t="s">
        <v>105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106</v>
      </c>
      <c r="BE14">
        <v>0</v>
      </c>
      <c r="BF14" t="s">
        <v>83</v>
      </c>
      <c r="BG14" t="s">
        <v>143</v>
      </c>
      <c r="BH14">
        <v>1962</v>
      </c>
      <c r="BI14" t="s">
        <v>108</v>
      </c>
      <c r="BJ14">
        <v>1</v>
      </c>
      <c r="BK14">
        <v>352</v>
      </c>
      <c r="BL14" t="s">
        <v>98</v>
      </c>
      <c r="BM14" t="s">
        <v>98</v>
      </c>
      <c r="BN14" t="s">
        <v>104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>
      <c r="A15">
        <v>14</v>
      </c>
      <c r="B15">
        <v>20</v>
      </c>
      <c r="C15" t="s">
        <v>112</v>
      </c>
      <c r="D15">
        <v>91</v>
      </c>
      <c r="E15">
        <v>10652</v>
      </c>
      <c r="F15" t="s">
        <v>82</v>
      </c>
      <c r="G15" t="s">
        <v>83</v>
      </c>
      <c r="H15" t="s">
        <v>113</v>
      </c>
      <c r="I15" t="s">
        <v>85</v>
      </c>
      <c r="J15" t="s">
        <v>86</v>
      </c>
      <c r="K15" t="s">
        <v>87</v>
      </c>
      <c r="L15" t="s">
        <v>88</v>
      </c>
      <c r="M15" t="s">
        <v>209</v>
      </c>
      <c r="N15" t="s">
        <v>91</v>
      </c>
      <c r="O15" t="s">
        <v>91</v>
      </c>
      <c r="P15" t="s">
        <v>92</v>
      </c>
      <c r="Q15" t="s">
        <v>93</v>
      </c>
      <c r="R15">
        <v>7</v>
      </c>
      <c r="S15">
        <v>5</v>
      </c>
      <c r="T15">
        <v>2006</v>
      </c>
      <c r="U15">
        <v>2007</v>
      </c>
      <c r="V15" t="s">
        <v>94</v>
      </c>
      <c r="W15" t="s">
        <v>95</v>
      </c>
      <c r="X15" t="s">
        <v>96</v>
      </c>
      <c r="Y15" t="s">
        <v>96</v>
      </c>
      <c r="Z15" t="s">
        <v>148</v>
      </c>
      <c r="AA15">
        <v>306</v>
      </c>
      <c r="AB15" t="s">
        <v>119</v>
      </c>
      <c r="AC15" t="s">
        <v>98</v>
      </c>
      <c r="AD15" t="s">
        <v>123</v>
      </c>
      <c r="AE15" t="s">
        <v>119</v>
      </c>
      <c r="AF15" t="s">
        <v>98</v>
      </c>
      <c r="AG15" t="s">
        <v>157</v>
      </c>
      <c r="AH15" t="s">
        <v>108</v>
      </c>
      <c r="AI15">
        <v>0</v>
      </c>
      <c r="AJ15" t="s">
        <v>108</v>
      </c>
      <c r="AK15">
        <v>0</v>
      </c>
      <c r="AL15">
        <v>1494</v>
      </c>
      <c r="AM15">
        <v>1494</v>
      </c>
      <c r="AN15" t="s">
        <v>103</v>
      </c>
      <c r="AO15" t="s">
        <v>126</v>
      </c>
      <c r="AP15" t="s">
        <v>104</v>
      </c>
      <c r="AQ15" t="s">
        <v>105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119</v>
      </c>
      <c r="BC15">
        <v>7</v>
      </c>
      <c r="BD15" t="s">
        <v>106</v>
      </c>
      <c r="BE15">
        <v>1</v>
      </c>
      <c r="BF15" t="s">
        <v>119</v>
      </c>
      <c r="BG15" t="s">
        <v>107</v>
      </c>
      <c r="BH15">
        <v>2006</v>
      </c>
      <c r="BI15" t="s">
        <v>131</v>
      </c>
      <c r="BJ15">
        <v>3</v>
      </c>
      <c r="BK15">
        <v>840</v>
      </c>
      <c r="BL15" t="s">
        <v>98</v>
      </c>
      <c r="BM15" t="s">
        <v>98</v>
      </c>
      <c r="BN15" t="s">
        <v>104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149</v>
      </c>
      <c r="CB15" t="s">
        <v>150</v>
      </c>
      <c r="CC15">
        <v>279500</v>
      </c>
    </row>
    <row r="16" spans="1:81">
      <c r="A16">
        <v>15</v>
      </c>
      <c r="B16">
        <v>20</v>
      </c>
      <c r="C16" t="s">
        <v>112</v>
      </c>
      <c r="D16" t="s">
        <v>83</v>
      </c>
      <c r="E16">
        <v>10920</v>
      </c>
      <c r="F16" t="s">
        <v>82</v>
      </c>
      <c r="G16" t="s">
        <v>83</v>
      </c>
      <c r="H16" t="s">
        <v>113</v>
      </c>
      <c r="I16" t="s">
        <v>85</v>
      </c>
      <c r="J16" t="s">
        <v>86</v>
      </c>
      <c r="K16" t="s">
        <v>114</v>
      </c>
      <c r="L16" t="s">
        <v>88</v>
      </c>
      <c r="M16" t="s">
        <v>89</v>
      </c>
      <c r="N16" t="s">
        <v>91</v>
      </c>
      <c r="O16" t="s">
        <v>91</v>
      </c>
      <c r="P16" t="s">
        <v>92</v>
      </c>
      <c r="Q16" t="s">
        <v>93</v>
      </c>
      <c r="R16">
        <v>6</v>
      </c>
      <c r="S16">
        <v>5</v>
      </c>
      <c r="T16">
        <v>1960</v>
      </c>
      <c r="U16">
        <v>1960</v>
      </c>
      <c r="V16" t="s">
        <v>115</v>
      </c>
      <c r="W16" t="s">
        <v>95</v>
      </c>
      <c r="X16" t="s">
        <v>137</v>
      </c>
      <c r="Y16" t="s">
        <v>137</v>
      </c>
      <c r="Z16" t="s">
        <v>117</v>
      </c>
      <c r="AA16">
        <v>212</v>
      </c>
      <c r="AB16" t="s">
        <v>98</v>
      </c>
      <c r="AC16" t="s">
        <v>98</v>
      </c>
      <c r="AD16" t="s">
        <v>99</v>
      </c>
      <c r="AE16" t="s">
        <v>98</v>
      </c>
      <c r="AF16" t="s">
        <v>98</v>
      </c>
      <c r="AG16" t="s">
        <v>100</v>
      </c>
      <c r="AH16" t="s">
        <v>138</v>
      </c>
      <c r="AI16">
        <v>733</v>
      </c>
      <c r="AJ16" t="s">
        <v>108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104</v>
      </c>
      <c r="AQ16" t="s">
        <v>105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106</v>
      </c>
      <c r="BE16">
        <v>1</v>
      </c>
      <c r="BF16" t="s">
        <v>139</v>
      </c>
      <c r="BG16" t="s">
        <v>107</v>
      </c>
      <c r="BH16">
        <v>1960</v>
      </c>
      <c r="BI16" t="s">
        <v>131</v>
      </c>
      <c r="BJ16">
        <v>1</v>
      </c>
      <c r="BK16">
        <v>352</v>
      </c>
      <c r="BL16" t="s">
        <v>98</v>
      </c>
      <c r="BM16" t="s">
        <v>98</v>
      </c>
      <c r="BN16" t="s">
        <v>104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177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3">
      <c r="A17">
        <v>16</v>
      </c>
      <c r="B17">
        <v>45</v>
      </c>
      <c r="C17" t="s">
        <v>140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114</v>
      </c>
      <c r="L17" t="s">
        <v>88</v>
      </c>
      <c r="M17" t="s">
        <v>197</v>
      </c>
      <c r="N17" t="s">
        <v>91</v>
      </c>
      <c r="O17" t="s">
        <v>91</v>
      </c>
      <c r="P17" t="s">
        <v>92</v>
      </c>
      <c r="Q17" t="s">
        <v>238</v>
      </c>
      <c r="R17">
        <v>7</v>
      </c>
      <c r="S17">
        <v>8</v>
      </c>
      <c r="T17">
        <v>1929</v>
      </c>
      <c r="U17">
        <v>2001</v>
      </c>
      <c r="V17" t="s">
        <v>94</v>
      </c>
      <c r="W17" t="s">
        <v>95</v>
      </c>
      <c r="X17" t="s">
        <v>116</v>
      </c>
      <c r="Y17" t="s">
        <v>116</v>
      </c>
      <c r="Z17" t="s">
        <v>97</v>
      </c>
      <c r="AA17">
        <v>0</v>
      </c>
      <c r="AB17" t="s">
        <v>98</v>
      </c>
      <c r="AC17" t="s">
        <v>98</v>
      </c>
      <c r="AD17" t="s">
        <v>166</v>
      </c>
      <c r="AE17" t="s">
        <v>98</v>
      </c>
      <c r="AF17" t="s">
        <v>98</v>
      </c>
      <c r="AG17" t="s">
        <v>100</v>
      </c>
      <c r="AH17" t="s">
        <v>108</v>
      </c>
      <c r="AI17">
        <v>0</v>
      </c>
      <c r="AJ17" t="s">
        <v>108</v>
      </c>
      <c r="AK17">
        <v>0</v>
      </c>
      <c r="AL17">
        <v>832</v>
      </c>
      <c r="AM17">
        <v>832</v>
      </c>
      <c r="AN17" t="s">
        <v>103</v>
      </c>
      <c r="AO17" t="s">
        <v>126</v>
      </c>
      <c r="AP17" t="s">
        <v>104</v>
      </c>
      <c r="AQ17" t="s">
        <v>168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106</v>
      </c>
      <c r="BE17">
        <v>0</v>
      </c>
      <c r="BF17" t="s">
        <v>83</v>
      </c>
      <c r="BG17" t="s">
        <v>143</v>
      </c>
      <c r="BH17">
        <v>1991</v>
      </c>
      <c r="BI17" t="s">
        <v>108</v>
      </c>
      <c r="BJ17">
        <v>2</v>
      </c>
      <c r="BK17">
        <v>576</v>
      </c>
      <c r="BL17" t="s">
        <v>98</v>
      </c>
      <c r="BM17" t="s">
        <v>98</v>
      </c>
      <c r="BN17" t="s">
        <v>104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132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3">
      <c r="A18">
        <v>17</v>
      </c>
      <c r="B18">
        <v>20</v>
      </c>
      <c r="C18" t="s">
        <v>112</v>
      </c>
      <c r="D18" t="s">
        <v>83</v>
      </c>
      <c r="E18">
        <v>11241</v>
      </c>
      <c r="F18" t="s">
        <v>82</v>
      </c>
      <c r="G18" t="s">
        <v>83</v>
      </c>
      <c r="H18" t="s">
        <v>113</v>
      </c>
      <c r="I18" t="s">
        <v>85</v>
      </c>
      <c r="J18" t="s">
        <v>86</v>
      </c>
      <c r="K18" t="s">
        <v>161</v>
      </c>
      <c r="L18" t="s">
        <v>88</v>
      </c>
      <c r="M18" t="s">
        <v>89</v>
      </c>
      <c r="N18" t="s">
        <v>91</v>
      </c>
      <c r="O18" t="s">
        <v>91</v>
      </c>
      <c r="P18" t="s">
        <v>92</v>
      </c>
      <c r="Q18" t="s">
        <v>93</v>
      </c>
      <c r="R18">
        <v>6</v>
      </c>
      <c r="S18">
        <v>7</v>
      </c>
      <c r="T18">
        <v>1970</v>
      </c>
      <c r="U18">
        <v>1970</v>
      </c>
      <c r="V18" t="s">
        <v>94</v>
      </c>
      <c r="W18" t="s">
        <v>95</v>
      </c>
      <c r="X18" t="s">
        <v>116</v>
      </c>
      <c r="Y18" t="s">
        <v>116</v>
      </c>
      <c r="Z18" t="s">
        <v>117</v>
      </c>
      <c r="AA18">
        <v>180</v>
      </c>
      <c r="AB18" t="s">
        <v>98</v>
      </c>
      <c r="AC18" t="s">
        <v>98</v>
      </c>
      <c r="AD18" t="s">
        <v>99</v>
      </c>
      <c r="AE18" t="s">
        <v>98</v>
      </c>
      <c r="AF18" t="s">
        <v>98</v>
      </c>
      <c r="AG18" t="s">
        <v>100</v>
      </c>
      <c r="AH18" t="s">
        <v>118</v>
      </c>
      <c r="AI18">
        <v>578</v>
      </c>
      <c r="AJ18" t="s">
        <v>108</v>
      </c>
      <c r="AK18">
        <v>0</v>
      </c>
      <c r="AL18">
        <v>426</v>
      </c>
      <c r="AM18">
        <v>1004</v>
      </c>
      <c r="AN18" t="s">
        <v>103</v>
      </c>
      <c r="AO18" t="s">
        <v>126</v>
      </c>
      <c r="AP18" t="s">
        <v>104</v>
      </c>
      <c r="AQ18" t="s">
        <v>105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106</v>
      </c>
      <c r="BE18">
        <v>1</v>
      </c>
      <c r="BF18" t="s">
        <v>98</v>
      </c>
      <c r="BG18" t="s">
        <v>107</v>
      </c>
      <c r="BH18">
        <v>1970</v>
      </c>
      <c r="BI18" t="s">
        <v>125</v>
      </c>
      <c r="BJ18">
        <v>2</v>
      </c>
      <c r="BK18">
        <v>480</v>
      </c>
      <c r="BL18" t="s">
        <v>98</v>
      </c>
      <c r="BM18" t="s">
        <v>98</v>
      </c>
      <c r="BN18" t="s">
        <v>104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133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3">
      <c r="A19">
        <v>18</v>
      </c>
      <c r="B19">
        <v>90</v>
      </c>
      <c r="C19" t="s">
        <v>112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169</v>
      </c>
      <c r="N19" t="s">
        <v>91</v>
      </c>
      <c r="O19" t="s">
        <v>91</v>
      </c>
      <c r="P19" t="s">
        <v>179</v>
      </c>
      <c r="Q19" t="s">
        <v>93</v>
      </c>
      <c r="R19">
        <v>4</v>
      </c>
      <c r="S19">
        <v>5</v>
      </c>
      <c r="T19">
        <v>1967</v>
      </c>
      <c r="U19">
        <v>1967</v>
      </c>
      <c r="V19" t="s">
        <v>94</v>
      </c>
      <c r="W19" t="s">
        <v>95</v>
      </c>
      <c r="X19" t="s">
        <v>137</v>
      </c>
      <c r="Y19" t="s">
        <v>137</v>
      </c>
      <c r="Z19" t="s">
        <v>97</v>
      </c>
      <c r="AA19">
        <v>0</v>
      </c>
      <c r="AB19" t="s">
        <v>98</v>
      </c>
      <c r="AC19" t="s">
        <v>98</v>
      </c>
      <c r="AD19" t="s">
        <v>211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104</v>
      </c>
      <c r="AQ19" t="s">
        <v>105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106</v>
      </c>
      <c r="BE19">
        <v>0</v>
      </c>
      <c r="BF19" t="s">
        <v>83</v>
      </c>
      <c r="BG19" t="s">
        <v>232</v>
      </c>
      <c r="BH19">
        <v>1967</v>
      </c>
      <c r="BI19" t="s">
        <v>108</v>
      </c>
      <c r="BJ19">
        <v>2</v>
      </c>
      <c r="BK19">
        <v>516</v>
      </c>
      <c r="BL19" t="s">
        <v>98</v>
      </c>
      <c r="BM19" t="s">
        <v>98</v>
      </c>
      <c r="BN19" t="s">
        <v>104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133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3">
      <c r="A20">
        <v>19</v>
      </c>
      <c r="B20">
        <v>20</v>
      </c>
      <c r="C20" t="s">
        <v>112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165</v>
      </c>
      <c r="N20" t="s">
        <v>226</v>
      </c>
      <c r="O20" t="s">
        <v>91</v>
      </c>
      <c r="P20" t="s">
        <v>92</v>
      </c>
      <c r="Q20" t="s">
        <v>93</v>
      </c>
      <c r="R20">
        <v>5</v>
      </c>
      <c r="S20">
        <v>5</v>
      </c>
      <c r="T20">
        <v>2004</v>
      </c>
      <c r="U20">
        <v>2004</v>
      </c>
      <c r="V20" t="s">
        <v>94</v>
      </c>
      <c r="W20" t="s">
        <v>95</v>
      </c>
      <c r="X20" t="s">
        <v>96</v>
      </c>
      <c r="Y20" t="s">
        <v>96</v>
      </c>
      <c r="Z20" t="s">
        <v>97</v>
      </c>
      <c r="AA20">
        <v>0</v>
      </c>
      <c r="AB20" t="s">
        <v>98</v>
      </c>
      <c r="AC20" t="s">
        <v>98</v>
      </c>
      <c r="AD20" t="s">
        <v>123</v>
      </c>
      <c r="AE20" t="s">
        <v>98</v>
      </c>
      <c r="AF20" t="s">
        <v>98</v>
      </c>
      <c r="AG20" t="s">
        <v>100</v>
      </c>
      <c r="AH20" t="s">
        <v>124</v>
      </c>
      <c r="AI20">
        <v>646</v>
      </c>
      <c r="AJ20" t="s">
        <v>108</v>
      </c>
      <c r="AK20">
        <v>0</v>
      </c>
      <c r="AL20">
        <v>468</v>
      </c>
      <c r="AM20">
        <v>1114</v>
      </c>
      <c r="AN20" t="s">
        <v>103</v>
      </c>
      <c r="AO20" t="s">
        <v>126</v>
      </c>
      <c r="AP20" t="s">
        <v>104</v>
      </c>
      <c r="AQ20" t="s">
        <v>105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119</v>
      </c>
      <c r="BC20">
        <v>6</v>
      </c>
      <c r="BD20" t="s">
        <v>106</v>
      </c>
      <c r="BE20">
        <v>0</v>
      </c>
      <c r="BF20" t="s">
        <v>83</v>
      </c>
      <c r="BG20" t="s">
        <v>143</v>
      </c>
      <c r="BH20">
        <v>2004</v>
      </c>
      <c r="BI20" t="s">
        <v>108</v>
      </c>
      <c r="BJ20">
        <v>2</v>
      </c>
      <c r="BK20">
        <v>576</v>
      </c>
      <c r="BL20" t="s">
        <v>98</v>
      </c>
      <c r="BM20" t="s">
        <v>98</v>
      </c>
      <c r="BN20" t="s">
        <v>104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3">
      <c r="A21">
        <v>20</v>
      </c>
      <c r="B21">
        <v>20</v>
      </c>
      <c r="C21" t="s">
        <v>112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89</v>
      </c>
      <c r="N21" t="s">
        <v>91</v>
      </c>
      <c r="O21" t="s">
        <v>91</v>
      </c>
      <c r="P21" t="s">
        <v>92</v>
      </c>
      <c r="Q21" t="s">
        <v>93</v>
      </c>
      <c r="R21">
        <v>5</v>
      </c>
      <c r="S21">
        <v>6</v>
      </c>
      <c r="T21">
        <v>1958</v>
      </c>
      <c r="U21">
        <v>1965</v>
      </c>
      <c r="V21" t="s">
        <v>115</v>
      </c>
      <c r="W21" t="s">
        <v>95</v>
      </c>
      <c r="X21" t="s">
        <v>117</v>
      </c>
      <c r="Y21" t="s">
        <v>135</v>
      </c>
      <c r="Z21" t="s">
        <v>97</v>
      </c>
      <c r="AA21">
        <v>0</v>
      </c>
      <c r="AB21" t="s">
        <v>98</v>
      </c>
      <c r="AC21" t="s">
        <v>98</v>
      </c>
      <c r="AD21" t="s">
        <v>99</v>
      </c>
      <c r="AE21" t="s">
        <v>98</v>
      </c>
      <c r="AF21" t="s">
        <v>98</v>
      </c>
      <c r="AG21" t="s">
        <v>100</v>
      </c>
      <c r="AH21" t="s">
        <v>102</v>
      </c>
      <c r="AI21">
        <v>504</v>
      </c>
      <c r="AJ21" t="s">
        <v>108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104</v>
      </c>
      <c r="AQ21" t="s">
        <v>105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187</v>
      </c>
      <c r="BE21">
        <v>0</v>
      </c>
      <c r="BF21" t="s">
        <v>83</v>
      </c>
      <c r="BG21" t="s">
        <v>107</v>
      </c>
      <c r="BH21">
        <v>1958</v>
      </c>
      <c r="BI21" t="s">
        <v>108</v>
      </c>
      <c r="BJ21">
        <v>1</v>
      </c>
      <c r="BK21">
        <v>294</v>
      </c>
      <c r="BL21" t="s">
        <v>98</v>
      </c>
      <c r="BM21" t="s">
        <v>98</v>
      </c>
      <c r="BN21" t="s">
        <v>104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109</v>
      </c>
      <c r="BW21" t="s">
        <v>83</v>
      </c>
      <c r="BX21">
        <v>0</v>
      </c>
      <c r="BY21">
        <v>5</v>
      </c>
      <c r="BZ21">
        <v>2009</v>
      </c>
      <c r="CA21" t="s">
        <v>144</v>
      </c>
      <c r="CB21" t="s">
        <v>172</v>
      </c>
      <c r="CC21">
        <v>139000</v>
      </c>
    </row>
    <row r="22" spans="1:83">
      <c r="A22">
        <v>21</v>
      </c>
      <c r="B22">
        <v>60</v>
      </c>
      <c r="C22" t="s">
        <v>112</v>
      </c>
      <c r="D22">
        <v>101</v>
      </c>
      <c r="E22">
        <v>14215</v>
      </c>
      <c r="F22" t="s">
        <v>82</v>
      </c>
      <c r="G22" t="s">
        <v>83</v>
      </c>
      <c r="H22" t="s">
        <v>113</v>
      </c>
      <c r="I22" t="s">
        <v>85</v>
      </c>
      <c r="J22" t="s">
        <v>86</v>
      </c>
      <c r="K22" t="s">
        <v>114</v>
      </c>
      <c r="L22" t="s">
        <v>88</v>
      </c>
      <c r="M22" t="s">
        <v>147</v>
      </c>
      <c r="N22" t="s">
        <v>91</v>
      </c>
      <c r="O22" t="s">
        <v>91</v>
      </c>
      <c r="P22" t="s">
        <v>92</v>
      </c>
      <c r="Q22" t="s">
        <v>122</v>
      </c>
      <c r="R22">
        <v>8</v>
      </c>
      <c r="S22">
        <v>5</v>
      </c>
      <c r="T22">
        <v>2005</v>
      </c>
      <c r="U22">
        <v>2006</v>
      </c>
      <c r="V22" t="s">
        <v>94</v>
      </c>
      <c r="W22" t="s">
        <v>95</v>
      </c>
      <c r="X22" t="s">
        <v>96</v>
      </c>
      <c r="Y22" t="s">
        <v>96</v>
      </c>
      <c r="Z22" t="s">
        <v>117</v>
      </c>
      <c r="AA22">
        <v>380</v>
      </c>
      <c r="AB22" t="s">
        <v>119</v>
      </c>
      <c r="AC22" t="s">
        <v>98</v>
      </c>
      <c r="AD22" t="s">
        <v>123</v>
      </c>
      <c r="AE22" t="s">
        <v>126</v>
      </c>
      <c r="AF22" t="s">
        <v>98</v>
      </c>
      <c r="AG22" t="s">
        <v>157</v>
      </c>
      <c r="AH22" t="s">
        <v>108</v>
      </c>
      <c r="AI22">
        <v>0</v>
      </c>
      <c r="AJ22" t="s">
        <v>108</v>
      </c>
      <c r="AK22">
        <v>0</v>
      </c>
      <c r="AL22">
        <v>1158</v>
      </c>
      <c r="AM22">
        <v>1158</v>
      </c>
      <c r="AN22" t="s">
        <v>103</v>
      </c>
      <c r="AO22" t="s">
        <v>126</v>
      </c>
      <c r="AP22" t="s">
        <v>104</v>
      </c>
      <c r="AQ22" t="s">
        <v>105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119</v>
      </c>
      <c r="BC22">
        <v>9</v>
      </c>
      <c r="BD22" t="s">
        <v>106</v>
      </c>
      <c r="BE22">
        <v>1</v>
      </c>
      <c r="BF22" t="s">
        <v>119</v>
      </c>
      <c r="BG22" t="s">
        <v>159</v>
      </c>
      <c r="BH22">
        <v>2005</v>
      </c>
      <c r="BI22" t="s">
        <v>131</v>
      </c>
      <c r="BJ22">
        <v>3</v>
      </c>
      <c r="BK22">
        <v>853</v>
      </c>
      <c r="BL22" t="s">
        <v>98</v>
      </c>
      <c r="BM22" t="s">
        <v>98</v>
      </c>
      <c r="BN22" t="s">
        <v>104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149</v>
      </c>
      <c r="CB22" t="s">
        <v>150</v>
      </c>
      <c r="CC22">
        <v>325300</v>
      </c>
    </row>
    <row r="23" spans="1:83">
      <c r="A23">
        <v>22</v>
      </c>
      <c r="B23">
        <v>45</v>
      </c>
      <c r="C23" t="s">
        <v>140</v>
      </c>
      <c r="D23">
        <v>57</v>
      </c>
      <c r="E23">
        <v>7449</v>
      </c>
      <c r="F23" t="s">
        <v>82</v>
      </c>
      <c r="G23" t="s">
        <v>190</v>
      </c>
      <c r="H23" t="s">
        <v>84</v>
      </c>
      <c r="I23" t="s">
        <v>192</v>
      </c>
      <c r="J23" t="s">
        <v>86</v>
      </c>
      <c r="K23" t="s">
        <v>87</v>
      </c>
      <c r="L23" t="s">
        <v>88</v>
      </c>
      <c r="M23" t="s">
        <v>214</v>
      </c>
      <c r="N23" t="s">
        <v>91</v>
      </c>
      <c r="O23" t="s">
        <v>91</v>
      </c>
      <c r="P23" t="s">
        <v>92</v>
      </c>
      <c r="Q23" t="s">
        <v>238</v>
      </c>
      <c r="R23">
        <v>7</v>
      </c>
      <c r="S23">
        <v>7</v>
      </c>
      <c r="T23">
        <v>1930</v>
      </c>
      <c r="U23">
        <v>1950</v>
      </c>
      <c r="V23" t="s">
        <v>94</v>
      </c>
      <c r="W23" t="s">
        <v>95</v>
      </c>
      <c r="X23" t="s">
        <v>116</v>
      </c>
      <c r="Y23" t="s">
        <v>116</v>
      </c>
      <c r="Z23" t="s">
        <v>97</v>
      </c>
      <c r="AA23">
        <v>0</v>
      </c>
      <c r="AB23" t="s">
        <v>98</v>
      </c>
      <c r="AC23" t="s">
        <v>98</v>
      </c>
      <c r="AD23" t="s">
        <v>123</v>
      </c>
      <c r="AE23" t="s">
        <v>98</v>
      </c>
      <c r="AF23" t="s">
        <v>98</v>
      </c>
      <c r="AG23" t="s">
        <v>100</v>
      </c>
      <c r="AH23" t="s">
        <v>108</v>
      </c>
      <c r="AI23">
        <v>0</v>
      </c>
      <c r="AJ23" t="s">
        <v>108</v>
      </c>
      <c r="AK23">
        <v>0</v>
      </c>
      <c r="AL23">
        <v>637</v>
      </c>
      <c r="AM23">
        <v>637</v>
      </c>
      <c r="AN23" t="s">
        <v>103</v>
      </c>
      <c r="AO23" t="s">
        <v>126</v>
      </c>
      <c r="AP23" t="s">
        <v>104</v>
      </c>
      <c r="AQ23" t="s">
        <v>196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119</v>
      </c>
      <c r="BC23">
        <v>6</v>
      </c>
      <c r="BD23" t="s">
        <v>106</v>
      </c>
      <c r="BE23">
        <v>1</v>
      </c>
      <c r="BF23" t="s">
        <v>119</v>
      </c>
      <c r="BG23" t="s">
        <v>107</v>
      </c>
      <c r="BH23">
        <v>1930</v>
      </c>
      <c r="BI23" t="s">
        <v>108</v>
      </c>
      <c r="BJ23">
        <v>1</v>
      </c>
      <c r="BK23">
        <v>280</v>
      </c>
      <c r="BL23" t="s">
        <v>98</v>
      </c>
      <c r="BM23" t="s">
        <v>98</v>
      </c>
      <c r="BN23" t="s">
        <v>167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132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3">
      <c r="A24">
        <v>23</v>
      </c>
      <c r="B24">
        <v>20</v>
      </c>
      <c r="C24" t="s">
        <v>112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209</v>
      </c>
      <c r="N24" t="s">
        <v>91</v>
      </c>
      <c r="O24" t="s">
        <v>91</v>
      </c>
      <c r="P24" t="s">
        <v>92</v>
      </c>
      <c r="Q24" t="s">
        <v>93</v>
      </c>
      <c r="R24">
        <v>8</v>
      </c>
      <c r="S24">
        <v>5</v>
      </c>
      <c r="T24">
        <v>2002</v>
      </c>
      <c r="U24">
        <v>2002</v>
      </c>
      <c r="V24" t="s">
        <v>115</v>
      </c>
      <c r="W24" t="s">
        <v>95</v>
      </c>
      <c r="X24" t="s">
        <v>96</v>
      </c>
      <c r="Y24" t="s">
        <v>96</v>
      </c>
      <c r="Z24" t="s">
        <v>117</v>
      </c>
      <c r="AA24">
        <v>281</v>
      </c>
      <c r="AB24" t="s">
        <v>119</v>
      </c>
      <c r="AC24" t="s">
        <v>98</v>
      </c>
      <c r="AD24" t="s">
        <v>123</v>
      </c>
      <c r="AE24" t="s">
        <v>119</v>
      </c>
      <c r="AF24" t="s">
        <v>98</v>
      </c>
      <c r="AG24" t="s">
        <v>100</v>
      </c>
      <c r="AH24" t="s">
        <v>108</v>
      </c>
      <c r="AI24">
        <v>0</v>
      </c>
      <c r="AJ24" t="s">
        <v>108</v>
      </c>
      <c r="AK24">
        <v>0</v>
      </c>
      <c r="AL24">
        <v>1777</v>
      </c>
      <c r="AM24">
        <v>1777</v>
      </c>
      <c r="AN24" t="s">
        <v>103</v>
      </c>
      <c r="AO24" t="s">
        <v>126</v>
      </c>
      <c r="AP24" t="s">
        <v>104</v>
      </c>
      <c r="AQ24" t="s">
        <v>105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119</v>
      </c>
      <c r="BC24">
        <v>7</v>
      </c>
      <c r="BD24" t="s">
        <v>106</v>
      </c>
      <c r="BE24">
        <v>1</v>
      </c>
      <c r="BF24" t="s">
        <v>119</v>
      </c>
      <c r="BG24" t="s">
        <v>107</v>
      </c>
      <c r="BH24">
        <v>2002</v>
      </c>
      <c r="BI24" t="s">
        <v>131</v>
      </c>
      <c r="BJ24">
        <v>2</v>
      </c>
      <c r="BK24">
        <v>534</v>
      </c>
      <c r="BL24" t="s">
        <v>98</v>
      </c>
      <c r="BM24" t="s">
        <v>98</v>
      </c>
      <c r="BN24" t="s">
        <v>104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3">
      <c r="A25">
        <v>24</v>
      </c>
      <c r="B25">
        <v>120</v>
      </c>
      <c r="C25" t="s">
        <v>140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219</v>
      </c>
      <c r="N25" t="s">
        <v>91</v>
      </c>
      <c r="O25" t="s">
        <v>91</v>
      </c>
      <c r="P25" t="s">
        <v>129</v>
      </c>
      <c r="Q25" t="s">
        <v>93</v>
      </c>
      <c r="R25">
        <v>5</v>
      </c>
      <c r="S25">
        <v>7</v>
      </c>
      <c r="T25">
        <v>1976</v>
      </c>
      <c r="U25">
        <v>1976</v>
      </c>
      <c r="V25" t="s">
        <v>94</v>
      </c>
      <c r="W25" t="s">
        <v>95</v>
      </c>
      <c r="X25" t="s">
        <v>152</v>
      </c>
      <c r="Y25" t="s">
        <v>153</v>
      </c>
      <c r="Z25" t="s">
        <v>97</v>
      </c>
      <c r="AA25">
        <v>0</v>
      </c>
      <c r="AB25" t="s">
        <v>98</v>
      </c>
      <c r="AC25" t="s">
        <v>98</v>
      </c>
      <c r="AD25" t="s">
        <v>123</v>
      </c>
      <c r="AE25" t="s">
        <v>119</v>
      </c>
      <c r="AF25" t="s">
        <v>98</v>
      </c>
      <c r="AG25" t="s">
        <v>100</v>
      </c>
      <c r="AH25" t="s">
        <v>124</v>
      </c>
      <c r="AI25">
        <v>840</v>
      </c>
      <c r="AJ25" t="s">
        <v>108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104</v>
      </c>
      <c r="AQ25" t="s">
        <v>105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106</v>
      </c>
      <c r="BE25">
        <v>1</v>
      </c>
      <c r="BF25" t="s">
        <v>98</v>
      </c>
      <c r="BG25" t="s">
        <v>107</v>
      </c>
      <c r="BH25">
        <v>1976</v>
      </c>
      <c r="BI25" t="s">
        <v>108</v>
      </c>
      <c r="BJ25">
        <v>2</v>
      </c>
      <c r="BK25">
        <v>572</v>
      </c>
      <c r="BL25" t="s">
        <v>98</v>
      </c>
      <c r="BM25" t="s">
        <v>98</v>
      </c>
      <c r="BN25" t="s">
        <v>104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  <c r="CE25" t="s">
        <v>485</v>
      </c>
    </row>
    <row r="26" spans="1:83">
      <c r="A26">
        <v>25</v>
      </c>
      <c r="B26">
        <v>20</v>
      </c>
      <c r="C26" t="s">
        <v>112</v>
      </c>
      <c r="D26" t="s">
        <v>83</v>
      </c>
      <c r="E26">
        <v>8246</v>
      </c>
      <c r="F26" t="s">
        <v>82</v>
      </c>
      <c r="G26" t="s">
        <v>83</v>
      </c>
      <c r="H26" t="s">
        <v>113</v>
      </c>
      <c r="I26" t="s">
        <v>85</v>
      </c>
      <c r="J26" t="s">
        <v>86</v>
      </c>
      <c r="K26" t="s">
        <v>87</v>
      </c>
      <c r="L26" t="s">
        <v>88</v>
      </c>
      <c r="M26" t="s">
        <v>169</v>
      </c>
      <c r="N26" t="s">
        <v>91</v>
      </c>
      <c r="O26" t="s">
        <v>91</v>
      </c>
      <c r="P26" t="s">
        <v>92</v>
      </c>
      <c r="Q26" t="s">
        <v>93</v>
      </c>
      <c r="R26">
        <v>5</v>
      </c>
      <c r="S26">
        <v>8</v>
      </c>
      <c r="T26">
        <v>1968</v>
      </c>
      <c r="U26">
        <v>2001</v>
      </c>
      <c r="V26" t="s">
        <v>94</v>
      </c>
      <c r="W26" t="s">
        <v>95</v>
      </c>
      <c r="X26" t="s">
        <v>135</v>
      </c>
      <c r="Y26" t="s">
        <v>135</v>
      </c>
      <c r="Z26" t="s">
        <v>97</v>
      </c>
      <c r="AA26">
        <v>0</v>
      </c>
      <c r="AB26" t="s">
        <v>98</v>
      </c>
      <c r="AC26" t="s">
        <v>119</v>
      </c>
      <c r="AD26" t="s">
        <v>99</v>
      </c>
      <c r="AE26" t="s">
        <v>98</v>
      </c>
      <c r="AF26" t="s">
        <v>98</v>
      </c>
      <c r="AG26" t="s">
        <v>155</v>
      </c>
      <c r="AH26" t="s">
        <v>101</v>
      </c>
      <c r="AI26">
        <v>188</v>
      </c>
      <c r="AJ26" t="s">
        <v>118</v>
      </c>
      <c r="AK26">
        <v>668</v>
      </c>
      <c r="AL26">
        <v>204</v>
      </c>
      <c r="AM26">
        <v>1060</v>
      </c>
      <c r="AN26" t="s">
        <v>103</v>
      </c>
      <c r="AO26" t="s">
        <v>126</v>
      </c>
      <c r="AP26" t="s">
        <v>104</v>
      </c>
      <c r="AQ26" t="s">
        <v>105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119</v>
      </c>
      <c r="BC26">
        <v>6</v>
      </c>
      <c r="BD26" t="s">
        <v>106</v>
      </c>
      <c r="BE26">
        <v>1</v>
      </c>
      <c r="BF26" t="s">
        <v>98</v>
      </c>
      <c r="BG26" t="s">
        <v>107</v>
      </c>
      <c r="BH26">
        <v>1968</v>
      </c>
      <c r="BI26" t="s">
        <v>108</v>
      </c>
      <c r="BJ26">
        <v>1</v>
      </c>
      <c r="BK26">
        <v>270</v>
      </c>
      <c r="BL26" t="s">
        <v>98</v>
      </c>
      <c r="BM26" t="s">
        <v>98</v>
      </c>
      <c r="BN26" t="s">
        <v>104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109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3">
      <c r="A27">
        <v>26</v>
      </c>
      <c r="B27">
        <v>20</v>
      </c>
      <c r="C27" t="s">
        <v>112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114</v>
      </c>
      <c r="L27" t="s">
        <v>88</v>
      </c>
      <c r="M27" t="s">
        <v>147</v>
      </c>
      <c r="N27" t="s">
        <v>91</v>
      </c>
      <c r="O27" t="s">
        <v>91</v>
      </c>
      <c r="P27" t="s">
        <v>92</v>
      </c>
      <c r="Q27" t="s">
        <v>93</v>
      </c>
      <c r="R27">
        <v>8</v>
      </c>
      <c r="S27">
        <v>5</v>
      </c>
      <c r="T27">
        <v>2007</v>
      </c>
      <c r="U27">
        <v>2007</v>
      </c>
      <c r="V27" t="s">
        <v>94</v>
      </c>
      <c r="W27" t="s">
        <v>95</v>
      </c>
      <c r="X27" t="s">
        <v>96</v>
      </c>
      <c r="Y27" t="s">
        <v>96</v>
      </c>
      <c r="Z27" t="s">
        <v>148</v>
      </c>
      <c r="AA27">
        <v>640</v>
      </c>
      <c r="AB27" t="s">
        <v>119</v>
      </c>
      <c r="AC27" t="s">
        <v>98</v>
      </c>
      <c r="AD27" t="s">
        <v>123</v>
      </c>
      <c r="AE27" t="s">
        <v>119</v>
      </c>
      <c r="AF27" t="s">
        <v>98</v>
      </c>
      <c r="AG27" t="s">
        <v>100</v>
      </c>
      <c r="AH27" t="s">
        <v>108</v>
      </c>
      <c r="AI27">
        <v>0</v>
      </c>
      <c r="AJ27" t="s">
        <v>108</v>
      </c>
      <c r="AK27">
        <v>0</v>
      </c>
      <c r="AL27">
        <v>1566</v>
      </c>
      <c r="AM27">
        <v>1566</v>
      </c>
      <c r="AN27" t="s">
        <v>103</v>
      </c>
      <c r="AO27" t="s">
        <v>126</v>
      </c>
      <c r="AP27" t="s">
        <v>104</v>
      </c>
      <c r="AQ27" t="s">
        <v>105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119</v>
      </c>
      <c r="BC27">
        <v>7</v>
      </c>
      <c r="BD27" t="s">
        <v>106</v>
      </c>
      <c r="BE27">
        <v>1</v>
      </c>
      <c r="BF27" t="s">
        <v>119</v>
      </c>
      <c r="BG27" t="s">
        <v>107</v>
      </c>
      <c r="BH27">
        <v>2007</v>
      </c>
      <c r="BI27" t="s">
        <v>131</v>
      </c>
      <c r="BJ27">
        <v>3</v>
      </c>
      <c r="BK27">
        <v>890</v>
      </c>
      <c r="BL27" t="s">
        <v>98</v>
      </c>
      <c r="BM27" t="s">
        <v>98</v>
      </c>
      <c r="BN27" t="s">
        <v>104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3">
      <c r="A28">
        <v>27</v>
      </c>
      <c r="B28">
        <v>20</v>
      </c>
      <c r="C28" t="s">
        <v>112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114</v>
      </c>
      <c r="L28" t="s">
        <v>88</v>
      </c>
      <c r="M28" t="s">
        <v>89</v>
      </c>
      <c r="N28" t="s">
        <v>91</v>
      </c>
      <c r="O28" t="s">
        <v>91</v>
      </c>
      <c r="P28" t="s">
        <v>92</v>
      </c>
      <c r="Q28" t="s">
        <v>93</v>
      </c>
      <c r="R28">
        <v>5</v>
      </c>
      <c r="S28">
        <v>7</v>
      </c>
      <c r="T28">
        <v>1951</v>
      </c>
      <c r="U28">
        <v>2000</v>
      </c>
      <c r="V28" t="s">
        <v>94</v>
      </c>
      <c r="W28" t="s">
        <v>95</v>
      </c>
      <c r="X28" t="s">
        <v>116</v>
      </c>
      <c r="Y28" t="s">
        <v>116</v>
      </c>
      <c r="Z28" t="s">
        <v>97</v>
      </c>
      <c r="AA28">
        <v>0</v>
      </c>
      <c r="AB28" t="s">
        <v>98</v>
      </c>
      <c r="AC28" t="s">
        <v>98</v>
      </c>
      <c r="AD28" t="s">
        <v>99</v>
      </c>
      <c r="AE28" t="s">
        <v>98</v>
      </c>
      <c r="AF28" t="s">
        <v>98</v>
      </c>
      <c r="AG28" t="s">
        <v>155</v>
      </c>
      <c r="AH28" t="s">
        <v>138</v>
      </c>
      <c r="AI28">
        <v>234</v>
      </c>
      <c r="AJ28" t="s">
        <v>101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104</v>
      </c>
      <c r="AQ28" t="s">
        <v>105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119</v>
      </c>
      <c r="BC28">
        <v>5</v>
      </c>
      <c r="BD28" t="s">
        <v>106</v>
      </c>
      <c r="BE28">
        <v>0</v>
      </c>
      <c r="BF28" t="s">
        <v>83</v>
      </c>
      <c r="BG28" t="s">
        <v>143</v>
      </c>
      <c r="BH28">
        <v>2005</v>
      </c>
      <c r="BI28" t="s">
        <v>108</v>
      </c>
      <c r="BJ28">
        <v>2</v>
      </c>
      <c r="BK28">
        <v>576</v>
      </c>
      <c r="BL28" t="s">
        <v>98</v>
      </c>
      <c r="BM28" t="s">
        <v>98</v>
      </c>
      <c r="BN28" t="s">
        <v>104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3">
      <c r="A29">
        <v>28</v>
      </c>
      <c r="B29">
        <v>20</v>
      </c>
      <c r="C29" t="s">
        <v>112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147</v>
      </c>
      <c r="N29" t="s">
        <v>91</v>
      </c>
      <c r="O29" t="s">
        <v>91</v>
      </c>
      <c r="P29" t="s">
        <v>92</v>
      </c>
      <c r="Q29" t="s">
        <v>93</v>
      </c>
      <c r="R29">
        <v>8</v>
      </c>
      <c r="S29">
        <v>5</v>
      </c>
      <c r="T29">
        <v>2007</v>
      </c>
      <c r="U29">
        <v>2008</v>
      </c>
      <c r="V29" t="s">
        <v>94</v>
      </c>
      <c r="W29" t="s">
        <v>95</v>
      </c>
      <c r="X29" t="s">
        <v>96</v>
      </c>
      <c r="Y29" t="s">
        <v>96</v>
      </c>
      <c r="Z29" t="s">
        <v>148</v>
      </c>
      <c r="AA29">
        <v>200</v>
      </c>
      <c r="AB29" t="s">
        <v>119</v>
      </c>
      <c r="AC29" t="s">
        <v>98</v>
      </c>
      <c r="AD29" t="s">
        <v>123</v>
      </c>
      <c r="AE29" t="s">
        <v>126</v>
      </c>
      <c r="AF29" t="s">
        <v>98</v>
      </c>
      <c r="AG29" t="s">
        <v>100</v>
      </c>
      <c r="AH29" t="s">
        <v>124</v>
      </c>
      <c r="AI29">
        <v>1218</v>
      </c>
      <c r="AJ29" t="s">
        <v>108</v>
      </c>
      <c r="AK29">
        <v>0</v>
      </c>
      <c r="AL29">
        <v>486</v>
      </c>
      <c r="AM29">
        <v>1704</v>
      </c>
      <c r="AN29" t="s">
        <v>103</v>
      </c>
      <c r="AO29" t="s">
        <v>126</v>
      </c>
      <c r="AP29" t="s">
        <v>104</v>
      </c>
      <c r="AQ29" t="s">
        <v>105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119</v>
      </c>
      <c r="BC29">
        <v>7</v>
      </c>
      <c r="BD29" t="s">
        <v>106</v>
      </c>
      <c r="BE29">
        <v>1</v>
      </c>
      <c r="BF29" t="s">
        <v>119</v>
      </c>
      <c r="BG29" t="s">
        <v>107</v>
      </c>
      <c r="BH29">
        <v>2008</v>
      </c>
      <c r="BI29" t="s">
        <v>131</v>
      </c>
      <c r="BJ29">
        <v>3</v>
      </c>
      <c r="BK29">
        <v>772</v>
      </c>
      <c r="BL29" t="s">
        <v>98</v>
      </c>
      <c r="BM29" t="s">
        <v>98</v>
      </c>
      <c r="BN29" t="s">
        <v>104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3">
      <c r="A30">
        <v>29</v>
      </c>
      <c r="B30">
        <v>20</v>
      </c>
      <c r="C30" t="s">
        <v>112</v>
      </c>
      <c r="D30">
        <v>47</v>
      </c>
      <c r="E30">
        <v>16321</v>
      </c>
      <c r="F30" t="s">
        <v>82</v>
      </c>
      <c r="G30" t="s">
        <v>83</v>
      </c>
      <c r="H30" t="s">
        <v>113</v>
      </c>
      <c r="I30" t="s">
        <v>85</v>
      </c>
      <c r="J30" t="s">
        <v>86</v>
      </c>
      <c r="K30" t="s">
        <v>161</v>
      </c>
      <c r="L30" t="s">
        <v>88</v>
      </c>
      <c r="M30" t="s">
        <v>89</v>
      </c>
      <c r="N30" t="s">
        <v>91</v>
      </c>
      <c r="O30" t="s">
        <v>91</v>
      </c>
      <c r="P30" t="s">
        <v>92</v>
      </c>
      <c r="Q30" t="s">
        <v>93</v>
      </c>
      <c r="R30">
        <v>5</v>
      </c>
      <c r="S30">
        <v>6</v>
      </c>
      <c r="T30">
        <v>1957</v>
      </c>
      <c r="U30">
        <v>1997</v>
      </c>
      <c r="V30" t="s">
        <v>94</v>
      </c>
      <c r="W30" t="s">
        <v>95</v>
      </c>
      <c r="X30" t="s">
        <v>137</v>
      </c>
      <c r="Y30" t="s">
        <v>137</v>
      </c>
      <c r="Z30" t="s">
        <v>97</v>
      </c>
      <c r="AA30">
        <v>0</v>
      </c>
      <c r="AB30" t="s">
        <v>98</v>
      </c>
      <c r="AC30" t="s">
        <v>98</v>
      </c>
      <c r="AD30" t="s">
        <v>99</v>
      </c>
      <c r="AE30" t="s">
        <v>98</v>
      </c>
      <c r="AF30" t="s">
        <v>98</v>
      </c>
      <c r="AG30" t="s">
        <v>119</v>
      </c>
      <c r="AH30" t="s">
        <v>138</v>
      </c>
      <c r="AI30">
        <v>1277</v>
      </c>
      <c r="AJ30" t="s">
        <v>108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104</v>
      </c>
      <c r="AQ30" t="s">
        <v>105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106</v>
      </c>
      <c r="BE30">
        <v>2</v>
      </c>
      <c r="BF30" t="s">
        <v>119</v>
      </c>
      <c r="BG30" t="s">
        <v>107</v>
      </c>
      <c r="BH30">
        <v>1957</v>
      </c>
      <c r="BI30" t="s">
        <v>131</v>
      </c>
      <c r="BJ30">
        <v>1</v>
      </c>
      <c r="BK30">
        <v>319</v>
      </c>
      <c r="BL30" t="s">
        <v>98</v>
      </c>
      <c r="BM30" t="s">
        <v>98</v>
      </c>
      <c r="BN30" t="s">
        <v>104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3">
      <c r="A31">
        <v>30</v>
      </c>
      <c r="B31">
        <v>30</v>
      </c>
      <c r="C31" t="s">
        <v>140</v>
      </c>
      <c r="D31">
        <v>60</v>
      </c>
      <c r="E31">
        <v>6324</v>
      </c>
      <c r="F31" t="s">
        <v>82</v>
      </c>
      <c r="G31" t="s">
        <v>83</v>
      </c>
      <c r="H31" t="s">
        <v>113</v>
      </c>
      <c r="I31" t="s">
        <v>85</v>
      </c>
      <c r="J31" t="s">
        <v>86</v>
      </c>
      <c r="K31" t="s">
        <v>87</v>
      </c>
      <c r="L31" t="s">
        <v>88</v>
      </c>
      <c r="M31" t="s">
        <v>197</v>
      </c>
      <c r="N31" t="s">
        <v>90</v>
      </c>
      <c r="O31" t="s">
        <v>220</v>
      </c>
      <c r="P31" t="s">
        <v>92</v>
      </c>
      <c r="Q31" t="s">
        <v>93</v>
      </c>
      <c r="R31">
        <v>4</v>
      </c>
      <c r="S31">
        <v>6</v>
      </c>
      <c r="T31">
        <v>1927</v>
      </c>
      <c r="U31">
        <v>1950</v>
      </c>
      <c r="V31" t="s">
        <v>94</v>
      </c>
      <c r="W31" t="s">
        <v>95</v>
      </c>
      <c r="X31" t="s">
        <v>137</v>
      </c>
      <c r="Y31" t="s">
        <v>137</v>
      </c>
      <c r="Z31" t="s">
        <v>97</v>
      </c>
      <c r="AA31">
        <v>0</v>
      </c>
      <c r="AB31" t="s">
        <v>98</v>
      </c>
      <c r="AC31" t="s">
        <v>98</v>
      </c>
      <c r="AD31" t="s">
        <v>166</v>
      </c>
      <c r="AE31" t="s">
        <v>98</v>
      </c>
      <c r="AF31" t="s">
        <v>98</v>
      </c>
      <c r="AG31" t="s">
        <v>100</v>
      </c>
      <c r="AH31" t="s">
        <v>108</v>
      </c>
      <c r="AI31">
        <v>0</v>
      </c>
      <c r="AJ31" t="s">
        <v>108</v>
      </c>
      <c r="AK31">
        <v>0</v>
      </c>
      <c r="AL31">
        <v>520</v>
      </c>
      <c r="AM31">
        <v>520</v>
      </c>
      <c r="AN31" t="s">
        <v>103</v>
      </c>
      <c r="AO31" t="s">
        <v>139</v>
      </c>
      <c r="AP31" t="s">
        <v>167</v>
      </c>
      <c r="AQ31" t="s">
        <v>105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139</v>
      </c>
      <c r="BC31">
        <v>4</v>
      </c>
      <c r="BD31" t="s">
        <v>106</v>
      </c>
      <c r="BE31">
        <v>0</v>
      </c>
      <c r="BF31" t="s">
        <v>83</v>
      </c>
      <c r="BG31" t="s">
        <v>143</v>
      </c>
      <c r="BH31">
        <v>1920</v>
      </c>
      <c r="BI31" t="s">
        <v>108</v>
      </c>
      <c r="BJ31">
        <v>1</v>
      </c>
      <c r="BK31">
        <v>240</v>
      </c>
      <c r="BL31" t="s">
        <v>139</v>
      </c>
      <c r="BM31" t="s">
        <v>98</v>
      </c>
      <c r="BN31" t="s">
        <v>104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3">
      <c r="A32">
        <v>31</v>
      </c>
      <c r="B32">
        <v>70</v>
      </c>
      <c r="C32" t="s">
        <v>201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214</v>
      </c>
      <c r="N32" t="s">
        <v>90</v>
      </c>
      <c r="O32" t="s">
        <v>91</v>
      </c>
      <c r="P32" t="s">
        <v>92</v>
      </c>
      <c r="Q32" t="s">
        <v>122</v>
      </c>
      <c r="R32">
        <v>4</v>
      </c>
      <c r="S32">
        <v>4</v>
      </c>
      <c r="T32">
        <v>1920</v>
      </c>
      <c r="U32">
        <v>1950</v>
      </c>
      <c r="V32" t="s">
        <v>202</v>
      </c>
      <c r="W32" t="s">
        <v>95</v>
      </c>
      <c r="X32" t="s">
        <v>117</v>
      </c>
      <c r="Y32" t="s">
        <v>117</v>
      </c>
      <c r="Z32" t="s">
        <v>97</v>
      </c>
      <c r="AA32">
        <v>0</v>
      </c>
      <c r="AB32" t="s">
        <v>98</v>
      </c>
      <c r="AC32" t="s">
        <v>139</v>
      </c>
      <c r="AD32" t="s">
        <v>166</v>
      </c>
      <c r="AE32" t="s">
        <v>98</v>
      </c>
      <c r="AF32" t="s">
        <v>98</v>
      </c>
      <c r="AG32" t="s">
        <v>100</v>
      </c>
      <c r="AH32" t="s">
        <v>108</v>
      </c>
      <c r="AI32">
        <v>0</v>
      </c>
      <c r="AJ32" t="s">
        <v>108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167</v>
      </c>
      <c r="AQ32" t="s">
        <v>105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106</v>
      </c>
      <c r="BE32">
        <v>0</v>
      </c>
      <c r="BF32" t="s">
        <v>83</v>
      </c>
      <c r="BG32" t="s">
        <v>143</v>
      </c>
      <c r="BH32">
        <v>1920</v>
      </c>
      <c r="BI32" t="s">
        <v>108</v>
      </c>
      <c r="BJ32">
        <v>1</v>
      </c>
      <c r="BK32">
        <v>250</v>
      </c>
      <c r="BL32" t="s">
        <v>98</v>
      </c>
      <c r="BM32" t="s">
        <v>139</v>
      </c>
      <c r="BN32" t="s">
        <v>167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109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>
      <c r="A33">
        <v>32</v>
      </c>
      <c r="B33">
        <v>20</v>
      </c>
      <c r="C33" t="s">
        <v>112</v>
      </c>
      <c r="D33" t="s">
        <v>83</v>
      </c>
      <c r="E33">
        <v>8544</v>
      </c>
      <c r="F33" t="s">
        <v>82</v>
      </c>
      <c r="G33" t="s">
        <v>83</v>
      </c>
      <c r="H33" t="s">
        <v>113</v>
      </c>
      <c r="I33" t="s">
        <v>85</v>
      </c>
      <c r="J33" t="s">
        <v>86</v>
      </c>
      <c r="K33" t="s">
        <v>161</v>
      </c>
      <c r="L33" t="s">
        <v>88</v>
      </c>
      <c r="M33" t="s">
        <v>169</v>
      </c>
      <c r="N33" t="s">
        <v>91</v>
      </c>
      <c r="O33" t="s">
        <v>91</v>
      </c>
      <c r="P33" t="s">
        <v>92</v>
      </c>
      <c r="Q33" t="s">
        <v>93</v>
      </c>
      <c r="R33">
        <v>5</v>
      </c>
      <c r="S33">
        <v>6</v>
      </c>
      <c r="T33">
        <v>1966</v>
      </c>
      <c r="U33">
        <v>2006</v>
      </c>
      <c r="V33" t="s">
        <v>94</v>
      </c>
      <c r="W33" t="s">
        <v>95</v>
      </c>
      <c r="X33" t="s">
        <v>130</v>
      </c>
      <c r="Y33" t="s">
        <v>130</v>
      </c>
      <c r="Z33" t="s">
        <v>97</v>
      </c>
      <c r="AA33">
        <v>0</v>
      </c>
      <c r="AB33" t="s">
        <v>98</v>
      </c>
      <c r="AC33" t="s">
        <v>98</v>
      </c>
      <c r="AD33" t="s">
        <v>99</v>
      </c>
      <c r="AE33" t="s">
        <v>98</v>
      </c>
      <c r="AF33" t="s">
        <v>98</v>
      </c>
      <c r="AG33" t="s">
        <v>100</v>
      </c>
      <c r="AH33" t="s">
        <v>108</v>
      </c>
      <c r="AI33">
        <v>0</v>
      </c>
      <c r="AJ33" t="s">
        <v>108</v>
      </c>
      <c r="AK33">
        <v>0</v>
      </c>
      <c r="AL33">
        <v>1228</v>
      </c>
      <c r="AM33">
        <v>1228</v>
      </c>
      <c r="AN33" t="s">
        <v>103</v>
      </c>
      <c r="AO33" t="s">
        <v>119</v>
      </c>
      <c r="AP33" t="s">
        <v>104</v>
      </c>
      <c r="AQ33" t="s">
        <v>105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119</v>
      </c>
      <c r="BC33">
        <v>6</v>
      </c>
      <c r="BD33" t="s">
        <v>106</v>
      </c>
      <c r="BE33">
        <v>0</v>
      </c>
      <c r="BF33" t="s">
        <v>83</v>
      </c>
      <c r="BG33" t="s">
        <v>107</v>
      </c>
      <c r="BH33">
        <v>1966</v>
      </c>
      <c r="BI33" t="s">
        <v>108</v>
      </c>
      <c r="BJ33">
        <v>1</v>
      </c>
      <c r="BK33">
        <v>271</v>
      </c>
      <c r="BL33" t="s">
        <v>98</v>
      </c>
      <c r="BM33" t="s">
        <v>98</v>
      </c>
      <c r="BN33" t="s">
        <v>104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109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>
      <c r="A34">
        <v>33</v>
      </c>
      <c r="B34">
        <v>20</v>
      </c>
      <c r="C34" t="s">
        <v>112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114</v>
      </c>
      <c r="L34" t="s">
        <v>88</v>
      </c>
      <c r="M34" t="s">
        <v>209</v>
      </c>
      <c r="N34" t="s">
        <v>91</v>
      </c>
      <c r="O34" t="s">
        <v>91</v>
      </c>
      <c r="P34" t="s">
        <v>92</v>
      </c>
      <c r="Q34" t="s">
        <v>93</v>
      </c>
      <c r="R34">
        <v>8</v>
      </c>
      <c r="S34">
        <v>5</v>
      </c>
      <c r="T34">
        <v>2007</v>
      </c>
      <c r="U34">
        <v>2007</v>
      </c>
      <c r="V34" t="s">
        <v>94</v>
      </c>
      <c r="W34" t="s">
        <v>95</v>
      </c>
      <c r="X34" t="s">
        <v>96</v>
      </c>
      <c r="Y34" t="s">
        <v>96</v>
      </c>
      <c r="Z34" t="s">
        <v>97</v>
      </c>
      <c r="AA34">
        <v>0</v>
      </c>
      <c r="AB34" t="s">
        <v>119</v>
      </c>
      <c r="AC34" t="s">
        <v>98</v>
      </c>
      <c r="AD34" t="s">
        <v>123</v>
      </c>
      <c r="AE34" t="s">
        <v>126</v>
      </c>
      <c r="AF34" t="s">
        <v>98</v>
      </c>
      <c r="AG34" t="s">
        <v>157</v>
      </c>
      <c r="AH34" t="s">
        <v>108</v>
      </c>
      <c r="AI34">
        <v>0</v>
      </c>
      <c r="AJ34" t="s">
        <v>108</v>
      </c>
      <c r="AK34">
        <v>0</v>
      </c>
      <c r="AL34">
        <v>1234</v>
      </c>
      <c r="AM34">
        <v>1234</v>
      </c>
      <c r="AN34" t="s">
        <v>103</v>
      </c>
      <c r="AO34" t="s">
        <v>126</v>
      </c>
      <c r="AP34" t="s">
        <v>104</v>
      </c>
      <c r="AQ34" t="s">
        <v>105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119</v>
      </c>
      <c r="BC34">
        <v>7</v>
      </c>
      <c r="BD34" t="s">
        <v>106</v>
      </c>
      <c r="BE34">
        <v>0</v>
      </c>
      <c r="BF34" t="s">
        <v>83</v>
      </c>
      <c r="BG34" t="s">
        <v>107</v>
      </c>
      <c r="BH34">
        <v>2007</v>
      </c>
      <c r="BI34" t="s">
        <v>131</v>
      </c>
      <c r="BJ34">
        <v>2</v>
      </c>
      <c r="BK34">
        <v>484</v>
      </c>
      <c r="BL34" t="s">
        <v>98</v>
      </c>
      <c r="BM34" t="s">
        <v>98</v>
      </c>
      <c r="BN34" t="s">
        <v>104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>
      <c r="A35">
        <v>34</v>
      </c>
      <c r="B35">
        <v>20</v>
      </c>
      <c r="C35" t="s">
        <v>112</v>
      </c>
      <c r="D35">
        <v>70</v>
      </c>
      <c r="E35">
        <v>10552</v>
      </c>
      <c r="F35" t="s">
        <v>82</v>
      </c>
      <c r="G35" t="s">
        <v>83</v>
      </c>
      <c r="H35" t="s">
        <v>113</v>
      </c>
      <c r="I35" t="s">
        <v>85</v>
      </c>
      <c r="J35" t="s">
        <v>86</v>
      </c>
      <c r="K35" t="s">
        <v>87</v>
      </c>
      <c r="L35" t="s">
        <v>88</v>
      </c>
      <c r="M35" t="s">
        <v>89</v>
      </c>
      <c r="N35" t="s">
        <v>91</v>
      </c>
      <c r="O35" t="s">
        <v>91</v>
      </c>
      <c r="P35" t="s">
        <v>92</v>
      </c>
      <c r="Q35" t="s">
        <v>93</v>
      </c>
      <c r="R35">
        <v>5</v>
      </c>
      <c r="S35">
        <v>5</v>
      </c>
      <c r="T35">
        <v>1959</v>
      </c>
      <c r="U35">
        <v>1959</v>
      </c>
      <c r="V35" t="s">
        <v>115</v>
      </c>
      <c r="W35" t="s">
        <v>95</v>
      </c>
      <c r="X35" t="s">
        <v>117</v>
      </c>
      <c r="Y35" t="s">
        <v>117</v>
      </c>
      <c r="Z35" t="s">
        <v>97</v>
      </c>
      <c r="AA35">
        <v>0</v>
      </c>
      <c r="AB35" t="s">
        <v>98</v>
      </c>
      <c r="AC35" t="s">
        <v>98</v>
      </c>
      <c r="AD35" t="s">
        <v>99</v>
      </c>
      <c r="AE35" t="s">
        <v>98</v>
      </c>
      <c r="AF35" t="s">
        <v>98</v>
      </c>
      <c r="AG35" t="s">
        <v>100</v>
      </c>
      <c r="AH35" t="s">
        <v>101</v>
      </c>
      <c r="AI35">
        <v>1018</v>
      </c>
      <c r="AJ35" t="s">
        <v>108</v>
      </c>
      <c r="AK35">
        <v>0</v>
      </c>
      <c r="AL35">
        <v>380</v>
      </c>
      <c r="AM35">
        <v>1398</v>
      </c>
      <c r="AN35" t="s">
        <v>103</v>
      </c>
      <c r="AO35" t="s">
        <v>119</v>
      </c>
      <c r="AP35" t="s">
        <v>104</v>
      </c>
      <c r="AQ35" t="s">
        <v>105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119</v>
      </c>
      <c r="BC35">
        <v>6</v>
      </c>
      <c r="BD35" t="s">
        <v>106</v>
      </c>
      <c r="BE35">
        <v>1</v>
      </c>
      <c r="BF35" t="s">
        <v>119</v>
      </c>
      <c r="BG35" t="s">
        <v>107</v>
      </c>
      <c r="BH35">
        <v>1959</v>
      </c>
      <c r="BI35" t="s">
        <v>131</v>
      </c>
      <c r="BJ35">
        <v>2</v>
      </c>
      <c r="BK35">
        <v>447</v>
      </c>
      <c r="BL35" t="s">
        <v>98</v>
      </c>
      <c r="BM35" t="s">
        <v>98</v>
      </c>
      <c r="BN35" t="s">
        <v>104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>
      <c r="A36">
        <v>35</v>
      </c>
      <c r="B36">
        <v>120</v>
      </c>
      <c r="C36" t="s">
        <v>112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147</v>
      </c>
      <c r="N36" t="s">
        <v>91</v>
      </c>
      <c r="O36" t="s">
        <v>91</v>
      </c>
      <c r="P36" t="s">
        <v>129</v>
      </c>
      <c r="Q36" t="s">
        <v>93</v>
      </c>
      <c r="R36">
        <v>9</v>
      </c>
      <c r="S36">
        <v>5</v>
      </c>
      <c r="T36">
        <v>2005</v>
      </c>
      <c r="U36">
        <v>2005</v>
      </c>
      <c r="V36" t="s">
        <v>115</v>
      </c>
      <c r="W36" t="s">
        <v>95</v>
      </c>
      <c r="X36" t="s">
        <v>137</v>
      </c>
      <c r="Y36" t="s">
        <v>137</v>
      </c>
      <c r="Z36" t="s">
        <v>117</v>
      </c>
      <c r="AA36">
        <v>246</v>
      </c>
      <c r="AB36" t="s">
        <v>126</v>
      </c>
      <c r="AC36" t="s">
        <v>98</v>
      </c>
      <c r="AD36" t="s">
        <v>123</v>
      </c>
      <c r="AE36" t="s">
        <v>126</v>
      </c>
      <c r="AF36" t="s">
        <v>98</v>
      </c>
      <c r="AG36" t="s">
        <v>100</v>
      </c>
      <c r="AH36" t="s">
        <v>124</v>
      </c>
      <c r="AI36">
        <v>1153</v>
      </c>
      <c r="AJ36" t="s">
        <v>108</v>
      </c>
      <c r="AK36">
        <v>0</v>
      </c>
      <c r="AL36">
        <v>408</v>
      </c>
      <c r="AM36">
        <v>1561</v>
      </c>
      <c r="AN36" t="s">
        <v>103</v>
      </c>
      <c r="AO36" t="s">
        <v>126</v>
      </c>
      <c r="AP36" t="s">
        <v>104</v>
      </c>
      <c r="AQ36" t="s">
        <v>105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126</v>
      </c>
      <c r="BC36">
        <v>6</v>
      </c>
      <c r="BD36" t="s">
        <v>106</v>
      </c>
      <c r="BE36">
        <v>1</v>
      </c>
      <c r="BF36" t="s">
        <v>119</v>
      </c>
      <c r="BG36" t="s">
        <v>107</v>
      </c>
      <c r="BH36">
        <v>2005</v>
      </c>
      <c r="BI36" t="s">
        <v>125</v>
      </c>
      <c r="BJ36">
        <v>2</v>
      </c>
      <c r="BK36">
        <v>556</v>
      </c>
      <c r="BL36" t="s">
        <v>98</v>
      </c>
      <c r="BM36" t="s">
        <v>98</v>
      </c>
      <c r="BN36" t="s">
        <v>104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>
      <c r="A37">
        <v>36</v>
      </c>
      <c r="B37">
        <v>60</v>
      </c>
      <c r="C37" t="s">
        <v>112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147</v>
      </c>
      <c r="N37" t="s">
        <v>91</v>
      </c>
      <c r="O37" t="s">
        <v>91</v>
      </c>
      <c r="P37" t="s">
        <v>92</v>
      </c>
      <c r="Q37" t="s">
        <v>122</v>
      </c>
      <c r="R37">
        <v>8</v>
      </c>
      <c r="S37">
        <v>5</v>
      </c>
      <c r="T37">
        <v>2004</v>
      </c>
      <c r="U37">
        <v>2005</v>
      </c>
      <c r="V37" t="s">
        <v>94</v>
      </c>
      <c r="W37" t="s">
        <v>95</v>
      </c>
      <c r="X37" t="s">
        <v>96</v>
      </c>
      <c r="Y37" t="s">
        <v>96</v>
      </c>
      <c r="Z37" t="s">
        <v>148</v>
      </c>
      <c r="AA37">
        <v>132</v>
      </c>
      <c r="AB37" t="s">
        <v>119</v>
      </c>
      <c r="AC37" t="s">
        <v>98</v>
      </c>
      <c r="AD37" t="s">
        <v>123</v>
      </c>
      <c r="AE37" t="s">
        <v>126</v>
      </c>
      <c r="AF37" t="s">
        <v>98</v>
      </c>
      <c r="AG37" t="s">
        <v>157</v>
      </c>
      <c r="AH37" t="s">
        <v>108</v>
      </c>
      <c r="AI37">
        <v>0</v>
      </c>
      <c r="AJ37" t="s">
        <v>108</v>
      </c>
      <c r="AK37">
        <v>0</v>
      </c>
      <c r="AL37">
        <v>1117</v>
      </c>
      <c r="AM37">
        <v>1117</v>
      </c>
      <c r="AN37" t="s">
        <v>103</v>
      </c>
      <c r="AO37" t="s">
        <v>126</v>
      </c>
      <c r="AP37" t="s">
        <v>104</v>
      </c>
      <c r="AQ37" t="s">
        <v>105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119</v>
      </c>
      <c r="BC37">
        <v>9</v>
      </c>
      <c r="BD37" t="s">
        <v>106</v>
      </c>
      <c r="BE37">
        <v>1</v>
      </c>
      <c r="BF37" t="s">
        <v>119</v>
      </c>
      <c r="BG37" t="s">
        <v>159</v>
      </c>
      <c r="BH37">
        <v>2004</v>
      </c>
      <c r="BI37" t="s">
        <v>125</v>
      </c>
      <c r="BJ37">
        <v>3</v>
      </c>
      <c r="BK37">
        <v>691</v>
      </c>
      <c r="BL37" t="s">
        <v>98</v>
      </c>
      <c r="BM37" t="s">
        <v>98</v>
      </c>
      <c r="BN37" t="s">
        <v>104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>
      <c r="A38">
        <v>37</v>
      </c>
      <c r="B38">
        <v>20</v>
      </c>
      <c r="C38" t="s">
        <v>112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114</v>
      </c>
      <c r="L38" t="s">
        <v>88</v>
      </c>
      <c r="M38" t="s">
        <v>209</v>
      </c>
      <c r="N38" t="s">
        <v>91</v>
      </c>
      <c r="O38" t="s">
        <v>91</v>
      </c>
      <c r="P38" t="s">
        <v>92</v>
      </c>
      <c r="Q38" t="s">
        <v>93</v>
      </c>
      <c r="R38">
        <v>5</v>
      </c>
      <c r="S38">
        <v>5</v>
      </c>
      <c r="T38">
        <v>1994</v>
      </c>
      <c r="U38">
        <v>1995</v>
      </c>
      <c r="V38" t="s">
        <v>94</v>
      </c>
      <c r="W38" t="s">
        <v>95</v>
      </c>
      <c r="X38" t="s">
        <v>96</v>
      </c>
      <c r="Y38" t="s">
        <v>96</v>
      </c>
      <c r="Z38" t="s">
        <v>97</v>
      </c>
      <c r="AA38">
        <v>0</v>
      </c>
      <c r="AB38" t="s">
        <v>98</v>
      </c>
      <c r="AC38" t="s">
        <v>98</v>
      </c>
      <c r="AD38" t="s">
        <v>123</v>
      </c>
      <c r="AE38" t="s">
        <v>119</v>
      </c>
      <c r="AF38" t="s">
        <v>98</v>
      </c>
      <c r="AG38" t="s">
        <v>100</v>
      </c>
      <c r="AH38" t="s">
        <v>108</v>
      </c>
      <c r="AI38">
        <v>0</v>
      </c>
      <c r="AJ38" t="s">
        <v>108</v>
      </c>
      <c r="AK38">
        <v>0</v>
      </c>
      <c r="AL38">
        <v>1097</v>
      </c>
      <c r="AM38">
        <v>1097</v>
      </c>
      <c r="AN38" t="s">
        <v>103</v>
      </c>
      <c r="AO38" t="s">
        <v>126</v>
      </c>
      <c r="AP38" t="s">
        <v>104</v>
      </c>
      <c r="AQ38" t="s">
        <v>105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106</v>
      </c>
      <c r="BE38">
        <v>0</v>
      </c>
      <c r="BF38" t="s">
        <v>83</v>
      </c>
      <c r="BG38" t="s">
        <v>107</v>
      </c>
      <c r="BH38">
        <v>1995</v>
      </c>
      <c r="BI38" t="s">
        <v>108</v>
      </c>
      <c r="BJ38">
        <v>2</v>
      </c>
      <c r="BK38">
        <v>672</v>
      </c>
      <c r="BL38" t="s">
        <v>98</v>
      </c>
      <c r="BM38" t="s">
        <v>98</v>
      </c>
      <c r="BN38" t="s">
        <v>104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>
      <c r="A39">
        <v>38</v>
      </c>
      <c r="B39">
        <v>20</v>
      </c>
      <c r="C39" t="s">
        <v>112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89</v>
      </c>
      <c r="N39" t="s">
        <v>91</v>
      </c>
      <c r="O39" t="s">
        <v>91</v>
      </c>
      <c r="P39" t="s">
        <v>92</v>
      </c>
      <c r="Q39" t="s">
        <v>93</v>
      </c>
      <c r="R39">
        <v>5</v>
      </c>
      <c r="S39">
        <v>6</v>
      </c>
      <c r="T39">
        <v>1954</v>
      </c>
      <c r="U39">
        <v>1990</v>
      </c>
      <c r="V39" t="s">
        <v>115</v>
      </c>
      <c r="W39" t="s">
        <v>95</v>
      </c>
      <c r="X39" t="s">
        <v>116</v>
      </c>
      <c r="Y39" t="s">
        <v>116</v>
      </c>
      <c r="Z39" t="s">
        <v>117</v>
      </c>
      <c r="AA39">
        <v>650</v>
      </c>
      <c r="AB39" t="s">
        <v>98</v>
      </c>
      <c r="AC39" t="s">
        <v>98</v>
      </c>
      <c r="AD39" t="s">
        <v>99</v>
      </c>
      <c r="AE39" t="s">
        <v>98</v>
      </c>
      <c r="AF39" t="s">
        <v>98</v>
      </c>
      <c r="AG39" t="s">
        <v>100</v>
      </c>
      <c r="AH39" t="s">
        <v>101</v>
      </c>
      <c r="AI39">
        <v>1213</v>
      </c>
      <c r="AJ39" t="s">
        <v>108</v>
      </c>
      <c r="AK39">
        <v>0</v>
      </c>
      <c r="AL39">
        <v>84</v>
      </c>
      <c r="AM39">
        <v>1297</v>
      </c>
      <c r="AN39" t="s">
        <v>103</v>
      </c>
      <c r="AO39" t="s">
        <v>119</v>
      </c>
      <c r="AP39" t="s">
        <v>104</v>
      </c>
      <c r="AQ39" t="s">
        <v>105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106</v>
      </c>
      <c r="BE39">
        <v>1</v>
      </c>
      <c r="BF39" t="s">
        <v>98</v>
      </c>
      <c r="BG39" t="s">
        <v>107</v>
      </c>
      <c r="BH39">
        <v>1954</v>
      </c>
      <c r="BI39" t="s">
        <v>125</v>
      </c>
      <c r="BJ39">
        <v>2</v>
      </c>
      <c r="BK39">
        <v>498</v>
      </c>
      <c r="BL39" t="s">
        <v>98</v>
      </c>
      <c r="BM39" t="s">
        <v>98</v>
      </c>
      <c r="BN39" t="s">
        <v>104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>
      <c r="A40">
        <v>39</v>
      </c>
      <c r="B40">
        <v>20</v>
      </c>
      <c r="C40" t="s">
        <v>112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89</v>
      </c>
      <c r="N40" t="s">
        <v>91</v>
      </c>
      <c r="O40" t="s">
        <v>91</v>
      </c>
      <c r="P40" t="s">
        <v>92</v>
      </c>
      <c r="Q40" t="s">
        <v>93</v>
      </c>
      <c r="R40">
        <v>5</v>
      </c>
      <c r="S40">
        <v>7</v>
      </c>
      <c r="T40">
        <v>1953</v>
      </c>
      <c r="U40">
        <v>2007</v>
      </c>
      <c r="V40" t="s">
        <v>94</v>
      </c>
      <c r="W40" t="s">
        <v>95</v>
      </c>
      <c r="X40" t="s">
        <v>96</v>
      </c>
      <c r="Y40" t="s">
        <v>96</v>
      </c>
      <c r="Z40" t="s">
        <v>97</v>
      </c>
      <c r="AA40">
        <v>0</v>
      </c>
      <c r="AB40" t="s">
        <v>98</v>
      </c>
      <c r="AC40" t="s">
        <v>119</v>
      </c>
      <c r="AD40" t="s">
        <v>99</v>
      </c>
      <c r="AE40" t="s">
        <v>98</v>
      </c>
      <c r="AF40" t="s">
        <v>98</v>
      </c>
      <c r="AG40" t="s">
        <v>100</v>
      </c>
      <c r="AH40" t="s">
        <v>124</v>
      </c>
      <c r="AI40">
        <v>731</v>
      </c>
      <c r="AJ40" t="s">
        <v>108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104</v>
      </c>
      <c r="AQ40" t="s">
        <v>105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119</v>
      </c>
      <c r="BC40">
        <v>5</v>
      </c>
      <c r="BD40" t="s">
        <v>106</v>
      </c>
      <c r="BE40">
        <v>0</v>
      </c>
      <c r="BF40" t="s">
        <v>83</v>
      </c>
      <c r="BG40" t="s">
        <v>143</v>
      </c>
      <c r="BH40">
        <v>1953</v>
      </c>
      <c r="BI40" t="s">
        <v>108</v>
      </c>
      <c r="BJ40">
        <v>1</v>
      </c>
      <c r="BK40">
        <v>246</v>
      </c>
      <c r="BL40" t="s">
        <v>98</v>
      </c>
      <c r="BM40" t="s">
        <v>98</v>
      </c>
      <c r="BN40" t="s">
        <v>104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172</v>
      </c>
      <c r="CC40">
        <v>109000</v>
      </c>
    </row>
    <row r="41" spans="1:81">
      <c r="A41">
        <v>40</v>
      </c>
      <c r="B41">
        <v>90</v>
      </c>
      <c r="C41" t="s">
        <v>112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206</v>
      </c>
      <c r="N41" t="s">
        <v>91</v>
      </c>
      <c r="O41" t="s">
        <v>91</v>
      </c>
      <c r="P41" t="s">
        <v>179</v>
      </c>
      <c r="Q41" t="s">
        <v>93</v>
      </c>
      <c r="R41">
        <v>4</v>
      </c>
      <c r="S41">
        <v>5</v>
      </c>
      <c r="T41">
        <v>1955</v>
      </c>
      <c r="U41">
        <v>1955</v>
      </c>
      <c r="V41" t="s">
        <v>94</v>
      </c>
      <c r="W41" t="s">
        <v>95</v>
      </c>
      <c r="X41" t="s">
        <v>193</v>
      </c>
      <c r="Y41" t="s">
        <v>135</v>
      </c>
      <c r="Z41" t="s">
        <v>97</v>
      </c>
      <c r="AA41">
        <v>0</v>
      </c>
      <c r="AB41" t="s">
        <v>98</v>
      </c>
      <c r="AC41" t="s">
        <v>98</v>
      </c>
      <c r="AD41" t="s">
        <v>123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167</v>
      </c>
      <c r="AQ41" t="s">
        <v>235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139</v>
      </c>
      <c r="BC41">
        <v>6</v>
      </c>
      <c r="BD41" t="s">
        <v>106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167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241</v>
      </c>
      <c r="CC41">
        <v>82000</v>
      </c>
    </row>
    <row r="42" spans="1:81">
      <c r="A42">
        <v>41</v>
      </c>
      <c r="B42">
        <v>20</v>
      </c>
      <c r="C42" t="s">
        <v>112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89</v>
      </c>
      <c r="N42" t="s">
        <v>91</v>
      </c>
      <c r="O42" t="s">
        <v>91</v>
      </c>
      <c r="P42" t="s">
        <v>92</v>
      </c>
      <c r="Q42" t="s">
        <v>93</v>
      </c>
      <c r="R42">
        <v>6</v>
      </c>
      <c r="S42">
        <v>5</v>
      </c>
      <c r="T42">
        <v>1965</v>
      </c>
      <c r="U42">
        <v>1965</v>
      </c>
      <c r="V42" t="s">
        <v>94</v>
      </c>
      <c r="W42" t="s">
        <v>95</v>
      </c>
      <c r="X42" t="s">
        <v>116</v>
      </c>
      <c r="Y42" t="s">
        <v>116</v>
      </c>
      <c r="Z42" t="s">
        <v>117</v>
      </c>
      <c r="AA42">
        <v>101</v>
      </c>
      <c r="AB42" t="s">
        <v>98</v>
      </c>
      <c r="AC42" t="s">
        <v>98</v>
      </c>
      <c r="AD42" t="s">
        <v>99</v>
      </c>
      <c r="AE42" t="s">
        <v>98</v>
      </c>
      <c r="AF42" t="s">
        <v>98</v>
      </c>
      <c r="AG42" t="s">
        <v>100</v>
      </c>
      <c r="AH42" t="s">
        <v>101</v>
      </c>
      <c r="AI42">
        <v>643</v>
      </c>
      <c r="AJ42" t="s">
        <v>108</v>
      </c>
      <c r="AK42">
        <v>0</v>
      </c>
      <c r="AL42">
        <v>445</v>
      </c>
      <c r="AM42">
        <v>1088</v>
      </c>
      <c r="AN42" t="s">
        <v>103</v>
      </c>
      <c r="AO42" t="s">
        <v>126</v>
      </c>
      <c r="AP42" t="s">
        <v>104</v>
      </c>
      <c r="AQ42" t="s">
        <v>105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106</v>
      </c>
      <c r="BE42">
        <v>1</v>
      </c>
      <c r="BF42" t="s">
        <v>98</v>
      </c>
      <c r="BG42" t="s">
        <v>107</v>
      </c>
      <c r="BH42">
        <v>1965</v>
      </c>
      <c r="BI42" t="s">
        <v>131</v>
      </c>
      <c r="BJ42">
        <v>2</v>
      </c>
      <c r="BK42">
        <v>440</v>
      </c>
      <c r="BL42" t="s">
        <v>98</v>
      </c>
      <c r="BM42" t="s">
        <v>98</v>
      </c>
      <c r="BN42" t="s">
        <v>104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177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172</v>
      </c>
      <c r="CC42">
        <v>160000</v>
      </c>
    </row>
    <row r="43" spans="1:81">
      <c r="A43">
        <v>42</v>
      </c>
      <c r="B43">
        <v>20</v>
      </c>
      <c r="C43" t="s">
        <v>112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218</v>
      </c>
      <c r="N43" t="s">
        <v>91</v>
      </c>
      <c r="O43" t="s">
        <v>91</v>
      </c>
      <c r="P43" t="s">
        <v>92</v>
      </c>
      <c r="Q43" t="s">
        <v>93</v>
      </c>
      <c r="R43">
        <v>5</v>
      </c>
      <c r="S43">
        <v>6</v>
      </c>
      <c r="T43">
        <v>1959</v>
      </c>
      <c r="U43">
        <v>1959</v>
      </c>
      <c r="V43" t="s">
        <v>94</v>
      </c>
      <c r="W43" t="s">
        <v>95</v>
      </c>
      <c r="X43" t="s">
        <v>96</v>
      </c>
      <c r="Y43" t="s">
        <v>96</v>
      </c>
      <c r="Z43" t="s">
        <v>97</v>
      </c>
      <c r="AA43">
        <v>0</v>
      </c>
      <c r="AB43" t="s">
        <v>98</v>
      </c>
      <c r="AC43" t="s">
        <v>119</v>
      </c>
      <c r="AD43" t="s">
        <v>99</v>
      </c>
      <c r="AE43" t="s">
        <v>98</v>
      </c>
      <c r="AF43" t="s">
        <v>98</v>
      </c>
      <c r="AG43" t="s">
        <v>119</v>
      </c>
      <c r="AH43" t="s">
        <v>138</v>
      </c>
      <c r="AI43">
        <v>967</v>
      </c>
      <c r="AJ43" t="s">
        <v>108</v>
      </c>
      <c r="AK43">
        <v>0</v>
      </c>
      <c r="AL43">
        <v>383</v>
      </c>
      <c r="AM43">
        <v>1350</v>
      </c>
      <c r="AN43" t="s">
        <v>103</v>
      </c>
      <c r="AO43" t="s">
        <v>119</v>
      </c>
      <c r="AP43" t="s">
        <v>104</v>
      </c>
      <c r="AQ43" t="s">
        <v>105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106</v>
      </c>
      <c r="BE43">
        <v>2</v>
      </c>
      <c r="BF43" t="s">
        <v>119</v>
      </c>
      <c r="BG43" t="s">
        <v>107</v>
      </c>
      <c r="BH43">
        <v>1959</v>
      </c>
      <c r="BI43" t="s">
        <v>131</v>
      </c>
      <c r="BJ43">
        <v>1</v>
      </c>
      <c r="BK43">
        <v>308</v>
      </c>
      <c r="BL43" t="s">
        <v>98</v>
      </c>
      <c r="BM43" t="s">
        <v>98</v>
      </c>
      <c r="BN43" t="s">
        <v>191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>
      <c r="A44">
        <v>43</v>
      </c>
      <c r="B44">
        <v>85</v>
      </c>
      <c r="C44" t="s">
        <v>112</v>
      </c>
      <c r="D44" t="s">
        <v>83</v>
      </c>
      <c r="E44">
        <v>9180</v>
      </c>
      <c r="F44" t="s">
        <v>82</v>
      </c>
      <c r="G44" t="s">
        <v>83</v>
      </c>
      <c r="H44" t="s">
        <v>113</v>
      </c>
      <c r="I44" t="s">
        <v>85</v>
      </c>
      <c r="J44" t="s">
        <v>86</v>
      </c>
      <c r="K44" t="s">
        <v>161</v>
      </c>
      <c r="L44" t="s">
        <v>88</v>
      </c>
      <c r="M44" t="s">
        <v>165</v>
      </c>
      <c r="N44" t="s">
        <v>91</v>
      </c>
      <c r="O44" t="s">
        <v>91</v>
      </c>
      <c r="P44" t="s">
        <v>92</v>
      </c>
      <c r="Q44" t="s">
        <v>183</v>
      </c>
      <c r="R44">
        <v>5</v>
      </c>
      <c r="S44">
        <v>7</v>
      </c>
      <c r="T44">
        <v>1983</v>
      </c>
      <c r="U44">
        <v>1983</v>
      </c>
      <c r="V44" t="s">
        <v>94</v>
      </c>
      <c r="W44" t="s">
        <v>95</v>
      </c>
      <c r="X44" t="s">
        <v>130</v>
      </c>
      <c r="Y44" t="s">
        <v>130</v>
      </c>
      <c r="Z44" t="s">
        <v>97</v>
      </c>
      <c r="AA44">
        <v>0</v>
      </c>
      <c r="AB44" t="s">
        <v>98</v>
      </c>
      <c r="AC44" t="s">
        <v>98</v>
      </c>
      <c r="AD44" t="s">
        <v>99</v>
      </c>
      <c r="AE44" t="s">
        <v>119</v>
      </c>
      <c r="AF44" t="s">
        <v>98</v>
      </c>
      <c r="AG44" t="s">
        <v>157</v>
      </c>
      <c r="AH44" t="s">
        <v>118</v>
      </c>
      <c r="AI44">
        <v>747</v>
      </c>
      <c r="AJ44" t="s">
        <v>102</v>
      </c>
      <c r="AK44">
        <v>93</v>
      </c>
      <c r="AL44">
        <v>0</v>
      </c>
      <c r="AM44">
        <v>840</v>
      </c>
      <c r="AN44" t="s">
        <v>103</v>
      </c>
      <c r="AO44" t="s">
        <v>119</v>
      </c>
      <c r="AP44" t="s">
        <v>104</v>
      </c>
      <c r="AQ44" t="s">
        <v>105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119</v>
      </c>
      <c r="BC44">
        <v>5</v>
      </c>
      <c r="BD44" t="s">
        <v>106</v>
      </c>
      <c r="BE44">
        <v>0</v>
      </c>
      <c r="BF44" t="s">
        <v>83</v>
      </c>
      <c r="BG44" t="s">
        <v>107</v>
      </c>
      <c r="BH44">
        <v>1983</v>
      </c>
      <c r="BI44" t="s">
        <v>131</v>
      </c>
      <c r="BJ44">
        <v>2</v>
      </c>
      <c r="BK44">
        <v>504</v>
      </c>
      <c r="BL44" t="s">
        <v>98</v>
      </c>
      <c r="BM44" t="s">
        <v>119</v>
      </c>
      <c r="BN44" t="s">
        <v>104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109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>
      <c r="A45">
        <v>44</v>
      </c>
      <c r="B45">
        <v>20</v>
      </c>
      <c r="C45" t="s">
        <v>112</v>
      </c>
      <c r="D45" t="s">
        <v>83</v>
      </c>
      <c r="E45">
        <v>9200</v>
      </c>
      <c r="F45" t="s">
        <v>82</v>
      </c>
      <c r="G45" t="s">
        <v>83</v>
      </c>
      <c r="H45" t="s">
        <v>113</v>
      </c>
      <c r="I45" t="s">
        <v>85</v>
      </c>
      <c r="J45" t="s">
        <v>86</v>
      </c>
      <c r="K45" t="s">
        <v>161</v>
      </c>
      <c r="L45" t="s">
        <v>88</v>
      </c>
      <c r="M45" t="s">
        <v>209</v>
      </c>
      <c r="N45" t="s">
        <v>91</v>
      </c>
      <c r="O45" t="s">
        <v>91</v>
      </c>
      <c r="P45" t="s">
        <v>92</v>
      </c>
      <c r="Q45" t="s">
        <v>93</v>
      </c>
      <c r="R45">
        <v>5</v>
      </c>
      <c r="S45">
        <v>6</v>
      </c>
      <c r="T45">
        <v>1975</v>
      </c>
      <c r="U45">
        <v>1980</v>
      </c>
      <c r="V45" t="s">
        <v>115</v>
      </c>
      <c r="W45" t="s">
        <v>95</v>
      </c>
      <c r="X45" t="s">
        <v>96</v>
      </c>
      <c r="Y45" t="s">
        <v>96</v>
      </c>
      <c r="Z45" t="s">
        <v>97</v>
      </c>
      <c r="AA45">
        <v>0</v>
      </c>
      <c r="AB45" t="s">
        <v>98</v>
      </c>
      <c r="AC45" t="s">
        <v>98</v>
      </c>
      <c r="AD45" t="s">
        <v>99</v>
      </c>
      <c r="AE45" t="s">
        <v>119</v>
      </c>
      <c r="AF45" t="s">
        <v>98</v>
      </c>
      <c r="AG45" t="s">
        <v>157</v>
      </c>
      <c r="AH45" t="s">
        <v>102</v>
      </c>
      <c r="AI45">
        <v>280</v>
      </c>
      <c r="AJ45" t="s">
        <v>138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104</v>
      </c>
      <c r="AQ45" t="s">
        <v>105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106</v>
      </c>
      <c r="BE45">
        <v>0</v>
      </c>
      <c r="BF45" t="s">
        <v>83</v>
      </c>
      <c r="BG45" t="s">
        <v>143</v>
      </c>
      <c r="BH45">
        <v>1977</v>
      </c>
      <c r="BI45" t="s">
        <v>108</v>
      </c>
      <c r="BJ45">
        <v>1</v>
      </c>
      <c r="BK45">
        <v>308</v>
      </c>
      <c r="BL45" t="s">
        <v>98</v>
      </c>
      <c r="BM45" t="s">
        <v>98</v>
      </c>
      <c r="BN45" t="s">
        <v>104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109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>
      <c r="A46">
        <v>45</v>
      </c>
      <c r="B46">
        <v>20</v>
      </c>
      <c r="C46" t="s">
        <v>112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89</v>
      </c>
      <c r="N46" t="s">
        <v>91</v>
      </c>
      <c r="O46" t="s">
        <v>91</v>
      </c>
      <c r="P46" t="s">
        <v>92</v>
      </c>
      <c r="Q46" t="s">
        <v>93</v>
      </c>
      <c r="R46">
        <v>5</v>
      </c>
      <c r="S46">
        <v>6</v>
      </c>
      <c r="T46">
        <v>1959</v>
      </c>
      <c r="U46">
        <v>1959</v>
      </c>
      <c r="V46" t="s">
        <v>94</v>
      </c>
      <c r="W46" t="s">
        <v>95</v>
      </c>
      <c r="X46" t="s">
        <v>117</v>
      </c>
      <c r="Y46" t="s">
        <v>116</v>
      </c>
      <c r="Z46" t="s">
        <v>97</v>
      </c>
      <c r="AA46">
        <v>0</v>
      </c>
      <c r="AB46" t="s">
        <v>98</v>
      </c>
      <c r="AC46" t="s">
        <v>98</v>
      </c>
      <c r="AD46" t="s">
        <v>99</v>
      </c>
      <c r="AE46" t="s">
        <v>98</v>
      </c>
      <c r="AF46" t="s">
        <v>98</v>
      </c>
      <c r="AG46" t="s">
        <v>100</v>
      </c>
      <c r="AH46" t="s">
        <v>118</v>
      </c>
      <c r="AI46">
        <v>179</v>
      </c>
      <c r="AJ46" t="s">
        <v>138</v>
      </c>
      <c r="AK46">
        <v>506</v>
      </c>
      <c r="AL46">
        <v>465</v>
      </c>
      <c r="AM46">
        <v>1150</v>
      </c>
      <c r="AN46" t="s">
        <v>103</v>
      </c>
      <c r="AO46" t="s">
        <v>126</v>
      </c>
      <c r="AP46" t="s">
        <v>104</v>
      </c>
      <c r="AQ46" t="s">
        <v>168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106</v>
      </c>
      <c r="BE46">
        <v>0</v>
      </c>
      <c r="BF46" t="s">
        <v>83</v>
      </c>
      <c r="BG46" t="s">
        <v>107</v>
      </c>
      <c r="BH46">
        <v>1959</v>
      </c>
      <c r="BI46" t="s">
        <v>131</v>
      </c>
      <c r="BJ46">
        <v>1</v>
      </c>
      <c r="BK46">
        <v>300</v>
      </c>
      <c r="BL46" t="s">
        <v>98</v>
      </c>
      <c r="BM46" t="s">
        <v>98</v>
      </c>
      <c r="BN46" t="s">
        <v>104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>
      <c r="A47">
        <v>46</v>
      </c>
      <c r="B47">
        <v>120</v>
      </c>
      <c r="C47" t="s">
        <v>112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147</v>
      </c>
      <c r="N47" t="s">
        <v>91</v>
      </c>
      <c r="O47" t="s">
        <v>91</v>
      </c>
      <c r="P47" t="s">
        <v>129</v>
      </c>
      <c r="Q47" t="s">
        <v>93</v>
      </c>
      <c r="R47">
        <v>9</v>
      </c>
      <c r="S47">
        <v>5</v>
      </c>
      <c r="T47">
        <v>2005</v>
      </c>
      <c r="U47">
        <v>2005</v>
      </c>
      <c r="V47" t="s">
        <v>115</v>
      </c>
      <c r="W47" t="s">
        <v>95</v>
      </c>
      <c r="X47" t="s">
        <v>137</v>
      </c>
      <c r="Y47" t="s">
        <v>137</v>
      </c>
      <c r="Z47" t="s">
        <v>117</v>
      </c>
      <c r="AA47">
        <v>412</v>
      </c>
      <c r="AB47" t="s">
        <v>126</v>
      </c>
      <c r="AC47" t="s">
        <v>98</v>
      </c>
      <c r="AD47" t="s">
        <v>123</v>
      </c>
      <c r="AE47" t="s">
        <v>126</v>
      </c>
      <c r="AF47" t="s">
        <v>98</v>
      </c>
      <c r="AG47" t="s">
        <v>100</v>
      </c>
      <c r="AH47" t="s">
        <v>124</v>
      </c>
      <c r="AI47">
        <v>456</v>
      </c>
      <c r="AJ47" t="s">
        <v>108</v>
      </c>
      <c r="AK47">
        <v>0</v>
      </c>
      <c r="AL47">
        <v>1296</v>
      </c>
      <c r="AM47">
        <v>1752</v>
      </c>
      <c r="AN47" t="s">
        <v>103</v>
      </c>
      <c r="AO47" t="s">
        <v>126</v>
      </c>
      <c r="AP47" t="s">
        <v>104</v>
      </c>
      <c r="AQ47" t="s">
        <v>105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126</v>
      </c>
      <c r="BC47">
        <v>6</v>
      </c>
      <c r="BD47" t="s">
        <v>106</v>
      </c>
      <c r="BE47">
        <v>1</v>
      </c>
      <c r="BF47" t="s">
        <v>119</v>
      </c>
      <c r="BG47" t="s">
        <v>107</v>
      </c>
      <c r="BH47">
        <v>2005</v>
      </c>
      <c r="BI47" t="s">
        <v>131</v>
      </c>
      <c r="BJ47">
        <v>2</v>
      </c>
      <c r="BK47">
        <v>576</v>
      </c>
      <c r="BL47" t="s">
        <v>98</v>
      </c>
      <c r="BM47" t="s">
        <v>98</v>
      </c>
      <c r="BN47" t="s">
        <v>104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>
      <c r="A48">
        <v>47</v>
      </c>
      <c r="B48">
        <v>50</v>
      </c>
      <c r="C48" t="s">
        <v>112</v>
      </c>
      <c r="D48">
        <v>48</v>
      </c>
      <c r="E48">
        <v>12822</v>
      </c>
      <c r="F48" t="s">
        <v>82</v>
      </c>
      <c r="G48" t="s">
        <v>83</v>
      </c>
      <c r="H48" t="s">
        <v>113</v>
      </c>
      <c r="I48" t="s">
        <v>85</v>
      </c>
      <c r="J48" t="s">
        <v>86</v>
      </c>
      <c r="K48" t="s">
        <v>161</v>
      </c>
      <c r="L48" t="s">
        <v>88</v>
      </c>
      <c r="M48" t="s">
        <v>217</v>
      </c>
      <c r="N48" t="s">
        <v>91</v>
      </c>
      <c r="O48" t="s">
        <v>91</v>
      </c>
      <c r="P48" t="s">
        <v>92</v>
      </c>
      <c r="Q48" t="s">
        <v>176</v>
      </c>
      <c r="R48">
        <v>7</v>
      </c>
      <c r="S48">
        <v>5</v>
      </c>
      <c r="T48">
        <v>2003</v>
      </c>
      <c r="U48">
        <v>2003</v>
      </c>
      <c r="V48" t="s">
        <v>94</v>
      </c>
      <c r="W48" t="s">
        <v>95</v>
      </c>
      <c r="X48" t="s">
        <v>96</v>
      </c>
      <c r="Y48" t="s">
        <v>96</v>
      </c>
      <c r="Z48" t="s">
        <v>97</v>
      </c>
      <c r="AA48">
        <v>0</v>
      </c>
      <c r="AB48" t="s">
        <v>119</v>
      </c>
      <c r="AC48" t="s">
        <v>98</v>
      </c>
      <c r="AD48" t="s">
        <v>123</v>
      </c>
      <c r="AE48" t="s">
        <v>126</v>
      </c>
      <c r="AF48" t="s">
        <v>98</v>
      </c>
      <c r="AG48" t="s">
        <v>100</v>
      </c>
      <c r="AH48" t="s">
        <v>124</v>
      </c>
      <c r="AI48">
        <v>1351</v>
      </c>
      <c r="AJ48" t="s">
        <v>108</v>
      </c>
      <c r="AK48">
        <v>0</v>
      </c>
      <c r="AL48">
        <v>83</v>
      </c>
      <c r="AM48">
        <v>1434</v>
      </c>
      <c r="AN48" t="s">
        <v>103</v>
      </c>
      <c r="AO48" t="s">
        <v>126</v>
      </c>
      <c r="AP48" t="s">
        <v>104</v>
      </c>
      <c r="AQ48" t="s">
        <v>105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119</v>
      </c>
      <c r="BC48">
        <v>6</v>
      </c>
      <c r="BD48" t="s">
        <v>106</v>
      </c>
      <c r="BE48">
        <v>1</v>
      </c>
      <c r="BF48" t="s">
        <v>126</v>
      </c>
      <c r="BG48" t="s">
        <v>107</v>
      </c>
      <c r="BH48">
        <v>2003</v>
      </c>
      <c r="BI48" t="s">
        <v>131</v>
      </c>
      <c r="BJ48">
        <v>2</v>
      </c>
      <c r="BK48">
        <v>670</v>
      </c>
      <c r="BL48" t="s">
        <v>98</v>
      </c>
      <c r="BM48" t="s">
        <v>98</v>
      </c>
      <c r="BN48" t="s">
        <v>104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172</v>
      </c>
      <c r="CC48">
        <v>239686</v>
      </c>
    </row>
    <row r="49" spans="1:81">
      <c r="A49">
        <v>48</v>
      </c>
      <c r="B49">
        <v>20</v>
      </c>
      <c r="C49" t="s">
        <v>164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163</v>
      </c>
      <c r="N49" t="s">
        <v>91</v>
      </c>
      <c r="O49" t="s">
        <v>91</v>
      </c>
      <c r="P49" t="s">
        <v>92</v>
      </c>
      <c r="Q49" t="s">
        <v>93</v>
      </c>
      <c r="R49">
        <v>8</v>
      </c>
      <c r="S49">
        <v>5</v>
      </c>
      <c r="T49">
        <v>2006</v>
      </c>
      <c r="U49">
        <v>2006</v>
      </c>
      <c r="V49" t="s">
        <v>94</v>
      </c>
      <c r="W49" t="s">
        <v>95</v>
      </c>
      <c r="X49" t="s">
        <v>96</v>
      </c>
      <c r="Y49" t="s">
        <v>96</v>
      </c>
      <c r="Z49" t="s">
        <v>97</v>
      </c>
      <c r="AA49">
        <v>0</v>
      </c>
      <c r="AB49" t="s">
        <v>119</v>
      </c>
      <c r="AC49" t="s">
        <v>98</v>
      </c>
      <c r="AD49" t="s">
        <v>123</v>
      </c>
      <c r="AE49" t="s">
        <v>119</v>
      </c>
      <c r="AF49" t="s">
        <v>98</v>
      </c>
      <c r="AG49" t="s">
        <v>157</v>
      </c>
      <c r="AH49" t="s">
        <v>124</v>
      </c>
      <c r="AI49">
        <v>24</v>
      </c>
      <c r="AJ49" t="s">
        <v>108</v>
      </c>
      <c r="AK49">
        <v>0</v>
      </c>
      <c r="AL49">
        <v>1632</v>
      </c>
      <c r="AM49">
        <v>1656</v>
      </c>
      <c r="AN49" t="s">
        <v>103</v>
      </c>
      <c r="AO49" t="s">
        <v>126</v>
      </c>
      <c r="AP49" t="s">
        <v>104</v>
      </c>
      <c r="AQ49" t="s">
        <v>105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119</v>
      </c>
      <c r="BC49">
        <v>7</v>
      </c>
      <c r="BD49" t="s">
        <v>106</v>
      </c>
      <c r="BE49">
        <v>0</v>
      </c>
      <c r="BF49" t="s">
        <v>83</v>
      </c>
      <c r="BG49" t="s">
        <v>107</v>
      </c>
      <c r="BH49">
        <v>2006</v>
      </c>
      <c r="BI49" t="s">
        <v>131</v>
      </c>
      <c r="BJ49">
        <v>3</v>
      </c>
      <c r="BK49">
        <v>826</v>
      </c>
      <c r="BL49" t="s">
        <v>98</v>
      </c>
      <c r="BM49" t="s">
        <v>98</v>
      </c>
      <c r="BN49" t="s">
        <v>104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>
      <c r="A50">
        <v>49</v>
      </c>
      <c r="B50">
        <v>190</v>
      </c>
      <c r="C50" t="s">
        <v>140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188</v>
      </c>
      <c r="N50" t="s">
        <v>91</v>
      </c>
      <c r="O50" t="s">
        <v>91</v>
      </c>
      <c r="P50" t="s">
        <v>186</v>
      </c>
      <c r="Q50" t="s">
        <v>122</v>
      </c>
      <c r="R50">
        <v>4</v>
      </c>
      <c r="S50">
        <v>5</v>
      </c>
      <c r="T50">
        <v>1920</v>
      </c>
      <c r="U50">
        <v>2008</v>
      </c>
      <c r="V50" t="s">
        <v>94</v>
      </c>
      <c r="W50" t="s">
        <v>95</v>
      </c>
      <c r="X50" t="s">
        <v>137</v>
      </c>
      <c r="Y50" t="s">
        <v>137</v>
      </c>
      <c r="Z50" t="s">
        <v>97</v>
      </c>
      <c r="AA50">
        <v>0</v>
      </c>
      <c r="AB50" t="s">
        <v>98</v>
      </c>
      <c r="AC50" t="s">
        <v>98</v>
      </c>
      <c r="AD50" t="s">
        <v>166</v>
      </c>
      <c r="AE50" t="s">
        <v>98</v>
      </c>
      <c r="AF50" t="s">
        <v>98</v>
      </c>
      <c r="AG50" t="s">
        <v>100</v>
      </c>
      <c r="AH50" t="s">
        <v>108</v>
      </c>
      <c r="AI50">
        <v>0</v>
      </c>
      <c r="AJ50" t="s">
        <v>108</v>
      </c>
      <c r="AK50">
        <v>0</v>
      </c>
      <c r="AL50">
        <v>736</v>
      </c>
      <c r="AM50">
        <v>736</v>
      </c>
      <c r="AN50" t="s">
        <v>103</v>
      </c>
      <c r="AO50" t="s">
        <v>119</v>
      </c>
      <c r="AP50" t="s">
        <v>104</v>
      </c>
      <c r="AQ50" t="s">
        <v>105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106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167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149</v>
      </c>
      <c r="CB50" t="s">
        <v>150</v>
      </c>
      <c r="CC50">
        <v>113000</v>
      </c>
    </row>
    <row r="51" spans="1:81">
      <c r="A51">
        <v>50</v>
      </c>
      <c r="B51">
        <v>20</v>
      </c>
      <c r="C51" t="s">
        <v>112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169</v>
      </c>
      <c r="N51" t="s">
        <v>91</v>
      </c>
      <c r="O51" t="s">
        <v>91</v>
      </c>
      <c r="P51" t="s">
        <v>92</v>
      </c>
      <c r="Q51" t="s">
        <v>93</v>
      </c>
      <c r="R51">
        <v>5</v>
      </c>
      <c r="S51">
        <v>7</v>
      </c>
      <c r="T51">
        <v>1966</v>
      </c>
      <c r="U51">
        <v>1966</v>
      </c>
      <c r="V51" t="s">
        <v>94</v>
      </c>
      <c r="W51" t="s">
        <v>95</v>
      </c>
      <c r="X51" t="s">
        <v>130</v>
      </c>
      <c r="Y51" t="s">
        <v>130</v>
      </c>
      <c r="Z51" t="s">
        <v>97</v>
      </c>
      <c r="AA51">
        <v>0</v>
      </c>
      <c r="AB51" t="s">
        <v>98</v>
      </c>
      <c r="AC51" t="s">
        <v>98</v>
      </c>
      <c r="AD51" t="s">
        <v>99</v>
      </c>
      <c r="AE51" t="s">
        <v>98</v>
      </c>
      <c r="AF51" t="s">
        <v>98</v>
      </c>
      <c r="AG51" t="s">
        <v>100</v>
      </c>
      <c r="AH51" t="s">
        <v>138</v>
      </c>
      <c r="AI51">
        <v>763</v>
      </c>
      <c r="AJ51" t="s">
        <v>108</v>
      </c>
      <c r="AK51">
        <v>0</v>
      </c>
      <c r="AL51">
        <v>192</v>
      </c>
      <c r="AM51">
        <v>955</v>
      </c>
      <c r="AN51" t="s">
        <v>103</v>
      </c>
      <c r="AO51" t="s">
        <v>126</v>
      </c>
      <c r="AP51" t="s">
        <v>104</v>
      </c>
      <c r="AQ51" t="s">
        <v>105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106</v>
      </c>
      <c r="BE51">
        <v>0</v>
      </c>
      <c r="BF51" t="s">
        <v>83</v>
      </c>
      <c r="BG51" t="s">
        <v>107</v>
      </c>
      <c r="BH51">
        <v>1966</v>
      </c>
      <c r="BI51" t="s">
        <v>108</v>
      </c>
      <c r="BJ51">
        <v>1</v>
      </c>
      <c r="BK51">
        <v>386</v>
      </c>
      <c r="BL51" t="s">
        <v>98</v>
      </c>
      <c r="BM51" t="s">
        <v>98</v>
      </c>
      <c r="BN51" t="s">
        <v>104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109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>
      <c r="A52">
        <v>51</v>
      </c>
      <c r="B52">
        <v>60</v>
      </c>
      <c r="C52" t="s">
        <v>112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114</v>
      </c>
      <c r="L52" t="s">
        <v>88</v>
      </c>
      <c r="M52" t="s">
        <v>121</v>
      </c>
      <c r="N52" t="s">
        <v>91</v>
      </c>
      <c r="O52" t="s">
        <v>91</v>
      </c>
      <c r="P52" t="s">
        <v>92</v>
      </c>
      <c r="Q52" t="s">
        <v>122</v>
      </c>
      <c r="R52">
        <v>6</v>
      </c>
      <c r="S52">
        <v>6</v>
      </c>
      <c r="T52">
        <v>1997</v>
      </c>
      <c r="U52">
        <v>1997</v>
      </c>
      <c r="V52" t="s">
        <v>94</v>
      </c>
      <c r="W52" t="s">
        <v>95</v>
      </c>
      <c r="X52" t="s">
        <v>96</v>
      </c>
      <c r="Y52" t="s">
        <v>96</v>
      </c>
      <c r="Z52" t="s">
        <v>97</v>
      </c>
      <c r="AA52">
        <v>0</v>
      </c>
      <c r="AB52" t="s">
        <v>98</v>
      </c>
      <c r="AC52" t="s">
        <v>98</v>
      </c>
      <c r="AD52" t="s">
        <v>123</v>
      </c>
      <c r="AE52" t="s">
        <v>119</v>
      </c>
      <c r="AF52" t="s">
        <v>98</v>
      </c>
      <c r="AG52" t="s">
        <v>157</v>
      </c>
      <c r="AH52" t="s">
        <v>124</v>
      </c>
      <c r="AI52">
        <v>182</v>
      </c>
      <c r="AJ52" t="s">
        <v>108</v>
      </c>
      <c r="AK52">
        <v>0</v>
      </c>
      <c r="AL52">
        <v>612</v>
      </c>
      <c r="AM52">
        <v>794</v>
      </c>
      <c r="AN52" t="s">
        <v>103</v>
      </c>
      <c r="AO52" t="s">
        <v>119</v>
      </c>
      <c r="AP52" t="s">
        <v>104</v>
      </c>
      <c r="AQ52" t="s">
        <v>105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106</v>
      </c>
      <c r="BE52">
        <v>0</v>
      </c>
      <c r="BF52" t="s">
        <v>83</v>
      </c>
      <c r="BG52" t="s">
        <v>107</v>
      </c>
      <c r="BH52">
        <v>1997</v>
      </c>
      <c r="BI52" t="s">
        <v>125</v>
      </c>
      <c r="BJ52">
        <v>2</v>
      </c>
      <c r="BK52">
        <v>388</v>
      </c>
      <c r="BL52" t="s">
        <v>98</v>
      </c>
      <c r="BM52" t="s">
        <v>98</v>
      </c>
      <c r="BN52" t="s">
        <v>104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>
      <c r="A53">
        <v>52</v>
      </c>
      <c r="B53">
        <v>50</v>
      </c>
      <c r="C53" t="s">
        <v>140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197</v>
      </c>
      <c r="N53" t="s">
        <v>91</v>
      </c>
      <c r="O53" t="s">
        <v>91</v>
      </c>
      <c r="P53" t="s">
        <v>92</v>
      </c>
      <c r="Q53" t="s">
        <v>176</v>
      </c>
      <c r="R53">
        <v>6</v>
      </c>
      <c r="S53">
        <v>6</v>
      </c>
      <c r="T53">
        <v>1934</v>
      </c>
      <c r="U53">
        <v>1950</v>
      </c>
      <c r="V53" t="s">
        <v>94</v>
      </c>
      <c r="W53" t="s">
        <v>95</v>
      </c>
      <c r="X53" t="s">
        <v>116</v>
      </c>
      <c r="Y53" t="s">
        <v>116</v>
      </c>
      <c r="Z53" t="s">
        <v>97</v>
      </c>
      <c r="AA53">
        <v>0</v>
      </c>
      <c r="AB53" t="s">
        <v>98</v>
      </c>
      <c r="AC53" t="s">
        <v>98</v>
      </c>
      <c r="AD53" t="s">
        <v>123</v>
      </c>
      <c r="AE53" t="s">
        <v>98</v>
      </c>
      <c r="AF53" t="s">
        <v>98</v>
      </c>
      <c r="AG53" t="s">
        <v>100</v>
      </c>
      <c r="AH53" t="s">
        <v>108</v>
      </c>
      <c r="AI53">
        <v>0</v>
      </c>
      <c r="AJ53" t="s">
        <v>108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104</v>
      </c>
      <c r="AQ53" t="s">
        <v>105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106</v>
      </c>
      <c r="BE53">
        <v>1</v>
      </c>
      <c r="BF53" t="s">
        <v>119</v>
      </c>
      <c r="BG53" t="s">
        <v>143</v>
      </c>
      <c r="BH53">
        <v>1985</v>
      </c>
      <c r="BI53" t="s">
        <v>108</v>
      </c>
      <c r="BJ53">
        <v>2</v>
      </c>
      <c r="BK53">
        <v>528</v>
      </c>
      <c r="BL53" t="s">
        <v>98</v>
      </c>
      <c r="BM53" t="s">
        <v>98</v>
      </c>
      <c r="BN53" t="s">
        <v>104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109</v>
      </c>
      <c r="BW53" t="s">
        <v>133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>
      <c r="A54">
        <v>53</v>
      </c>
      <c r="B54">
        <v>90</v>
      </c>
      <c r="C54" t="s">
        <v>140</v>
      </c>
      <c r="D54">
        <v>110</v>
      </c>
      <c r="E54">
        <v>8472</v>
      </c>
      <c r="F54" t="s">
        <v>190</v>
      </c>
      <c r="G54" t="s">
        <v>83</v>
      </c>
      <c r="H54" t="s">
        <v>160</v>
      </c>
      <c r="I54" t="s">
        <v>192</v>
      </c>
      <c r="J54" t="s">
        <v>86</v>
      </c>
      <c r="K54" t="s">
        <v>114</v>
      </c>
      <c r="L54" t="s">
        <v>154</v>
      </c>
      <c r="M54" t="s">
        <v>214</v>
      </c>
      <c r="N54" t="s">
        <v>220</v>
      </c>
      <c r="O54" t="s">
        <v>91</v>
      </c>
      <c r="P54" t="s">
        <v>179</v>
      </c>
      <c r="Q54" t="s">
        <v>93</v>
      </c>
      <c r="R54">
        <v>5</v>
      </c>
      <c r="S54">
        <v>5</v>
      </c>
      <c r="T54">
        <v>1963</v>
      </c>
      <c r="U54">
        <v>1963</v>
      </c>
      <c r="V54" t="s">
        <v>94</v>
      </c>
      <c r="W54" t="s">
        <v>95</v>
      </c>
      <c r="X54" t="s">
        <v>116</v>
      </c>
      <c r="Y54" t="s">
        <v>116</v>
      </c>
      <c r="Z54" t="s">
        <v>97</v>
      </c>
      <c r="AA54">
        <v>0</v>
      </c>
      <c r="AB54" t="s">
        <v>139</v>
      </c>
      <c r="AC54" t="s">
        <v>98</v>
      </c>
      <c r="AD54" t="s">
        <v>99</v>
      </c>
      <c r="AE54" t="s">
        <v>119</v>
      </c>
      <c r="AF54" t="s">
        <v>98</v>
      </c>
      <c r="AG54" t="s">
        <v>119</v>
      </c>
      <c r="AH54" t="s">
        <v>102</v>
      </c>
      <c r="AI54">
        <v>104</v>
      </c>
      <c r="AJ54" t="s">
        <v>124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167</v>
      </c>
      <c r="AQ54" t="s">
        <v>105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106</v>
      </c>
      <c r="BE54">
        <v>0</v>
      </c>
      <c r="BF54" t="s">
        <v>83</v>
      </c>
      <c r="BG54" t="s">
        <v>232</v>
      </c>
      <c r="BH54">
        <v>1963</v>
      </c>
      <c r="BI54" t="s">
        <v>108</v>
      </c>
      <c r="BJ54">
        <v>2</v>
      </c>
      <c r="BK54">
        <v>516</v>
      </c>
      <c r="BL54" t="s">
        <v>98</v>
      </c>
      <c r="BM54" t="s">
        <v>98</v>
      </c>
      <c r="BN54" t="s">
        <v>104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>
      <c r="A55">
        <v>54</v>
      </c>
      <c r="B55">
        <v>20</v>
      </c>
      <c r="C55" t="s">
        <v>112</v>
      </c>
      <c r="D55">
        <v>68</v>
      </c>
      <c r="E55">
        <v>50271</v>
      </c>
      <c r="F55" t="s">
        <v>82</v>
      </c>
      <c r="G55" t="s">
        <v>83</v>
      </c>
      <c r="H55" t="s">
        <v>113</v>
      </c>
      <c r="I55" t="s">
        <v>205</v>
      </c>
      <c r="J55" t="s">
        <v>86</v>
      </c>
      <c r="K55" t="s">
        <v>87</v>
      </c>
      <c r="L55" t="s">
        <v>88</v>
      </c>
      <c r="M55" t="s">
        <v>227</v>
      </c>
      <c r="N55" t="s">
        <v>91</v>
      </c>
      <c r="O55" t="s">
        <v>91</v>
      </c>
      <c r="P55" t="s">
        <v>92</v>
      </c>
      <c r="Q55" t="s">
        <v>93</v>
      </c>
      <c r="R55">
        <v>9</v>
      </c>
      <c r="S55">
        <v>5</v>
      </c>
      <c r="T55">
        <v>1981</v>
      </c>
      <c r="U55">
        <v>1987</v>
      </c>
      <c r="V55" t="s">
        <v>94</v>
      </c>
      <c r="W55" t="s">
        <v>244</v>
      </c>
      <c r="X55" t="s">
        <v>184</v>
      </c>
      <c r="Y55" t="s">
        <v>185</v>
      </c>
      <c r="Z55" t="s">
        <v>97</v>
      </c>
      <c r="AA55">
        <v>0</v>
      </c>
      <c r="AB55" t="s">
        <v>119</v>
      </c>
      <c r="AC55" t="s">
        <v>98</v>
      </c>
      <c r="AD55" t="s">
        <v>99</v>
      </c>
      <c r="AE55" t="s">
        <v>126</v>
      </c>
      <c r="AF55" t="s">
        <v>98</v>
      </c>
      <c r="AG55" t="s">
        <v>119</v>
      </c>
      <c r="AH55" t="s">
        <v>124</v>
      </c>
      <c r="AI55">
        <v>1810</v>
      </c>
      <c r="AJ55" t="s">
        <v>108</v>
      </c>
      <c r="AK55">
        <v>0</v>
      </c>
      <c r="AL55">
        <v>32</v>
      </c>
      <c r="AM55">
        <v>1842</v>
      </c>
      <c r="AN55" t="s">
        <v>103</v>
      </c>
      <c r="AO55" t="s">
        <v>119</v>
      </c>
      <c r="AP55" t="s">
        <v>104</v>
      </c>
      <c r="AQ55" t="s">
        <v>105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119</v>
      </c>
      <c r="BC55">
        <v>5</v>
      </c>
      <c r="BD55" t="s">
        <v>106</v>
      </c>
      <c r="BE55">
        <v>1</v>
      </c>
      <c r="BF55" t="s">
        <v>119</v>
      </c>
      <c r="BG55" t="s">
        <v>107</v>
      </c>
      <c r="BH55">
        <v>1981</v>
      </c>
      <c r="BI55" t="s">
        <v>125</v>
      </c>
      <c r="BJ55">
        <v>3</v>
      </c>
      <c r="BK55">
        <v>894</v>
      </c>
      <c r="BL55" t="s">
        <v>98</v>
      </c>
      <c r="BM55" t="s">
        <v>98</v>
      </c>
      <c r="BN55" t="s">
        <v>104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>
      <c r="A56">
        <v>55</v>
      </c>
      <c r="B56">
        <v>80</v>
      </c>
      <c r="C56" t="s">
        <v>112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192</v>
      </c>
      <c r="J56" t="s">
        <v>86</v>
      </c>
      <c r="K56" t="s">
        <v>87</v>
      </c>
      <c r="L56" t="s">
        <v>154</v>
      </c>
      <c r="M56" t="s">
        <v>89</v>
      </c>
      <c r="N56" t="s">
        <v>91</v>
      </c>
      <c r="O56" t="s">
        <v>91</v>
      </c>
      <c r="P56" t="s">
        <v>92</v>
      </c>
      <c r="Q56" t="s">
        <v>158</v>
      </c>
      <c r="R56">
        <v>5</v>
      </c>
      <c r="S56">
        <v>5</v>
      </c>
      <c r="T56">
        <v>1955</v>
      </c>
      <c r="U56">
        <v>1955</v>
      </c>
      <c r="V56" t="s">
        <v>94</v>
      </c>
      <c r="W56" t="s">
        <v>95</v>
      </c>
      <c r="X56" t="s">
        <v>137</v>
      </c>
      <c r="Y56" t="s">
        <v>137</v>
      </c>
      <c r="Z56" t="s">
        <v>97</v>
      </c>
      <c r="AA56">
        <v>0</v>
      </c>
      <c r="AB56" t="s">
        <v>98</v>
      </c>
      <c r="AC56" t="s">
        <v>98</v>
      </c>
      <c r="AD56" t="s">
        <v>99</v>
      </c>
      <c r="AE56" t="s">
        <v>98</v>
      </c>
      <c r="AF56" t="s">
        <v>98</v>
      </c>
      <c r="AG56" t="s">
        <v>100</v>
      </c>
      <c r="AH56" t="s">
        <v>118</v>
      </c>
      <c r="AI56">
        <v>384</v>
      </c>
      <c r="AJ56" t="s">
        <v>108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104</v>
      </c>
      <c r="AQ56" t="s">
        <v>105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187</v>
      </c>
      <c r="BE56">
        <v>1</v>
      </c>
      <c r="BF56" t="s">
        <v>98</v>
      </c>
      <c r="BG56" t="s">
        <v>143</v>
      </c>
      <c r="BH56">
        <v>1962</v>
      </c>
      <c r="BI56" t="s">
        <v>108</v>
      </c>
      <c r="BJ56">
        <v>2</v>
      </c>
      <c r="BK56">
        <v>572</v>
      </c>
      <c r="BL56" t="s">
        <v>98</v>
      </c>
      <c r="BM56" t="s">
        <v>98</v>
      </c>
      <c r="BN56" t="s">
        <v>104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109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>
      <c r="A57">
        <v>56</v>
      </c>
      <c r="B57">
        <v>20</v>
      </c>
      <c r="C57" t="s">
        <v>112</v>
      </c>
      <c r="D57">
        <v>100</v>
      </c>
      <c r="E57">
        <v>10175</v>
      </c>
      <c r="F57" t="s">
        <v>82</v>
      </c>
      <c r="G57" t="s">
        <v>83</v>
      </c>
      <c r="H57" t="s">
        <v>113</v>
      </c>
      <c r="I57" t="s">
        <v>85</v>
      </c>
      <c r="J57" t="s">
        <v>86</v>
      </c>
      <c r="K57" t="s">
        <v>87</v>
      </c>
      <c r="L57" t="s">
        <v>88</v>
      </c>
      <c r="M57" t="s">
        <v>89</v>
      </c>
      <c r="N57" t="s">
        <v>91</v>
      </c>
      <c r="O57" t="s">
        <v>91</v>
      </c>
      <c r="P57" t="s">
        <v>92</v>
      </c>
      <c r="Q57" t="s">
        <v>93</v>
      </c>
      <c r="R57">
        <v>6</v>
      </c>
      <c r="S57">
        <v>5</v>
      </c>
      <c r="T57">
        <v>1964</v>
      </c>
      <c r="U57">
        <v>1964</v>
      </c>
      <c r="V57" t="s">
        <v>94</v>
      </c>
      <c r="W57" t="s">
        <v>95</v>
      </c>
      <c r="X57" t="s">
        <v>130</v>
      </c>
      <c r="Y57" t="s">
        <v>135</v>
      </c>
      <c r="Z57" t="s">
        <v>117</v>
      </c>
      <c r="AA57">
        <v>272</v>
      </c>
      <c r="AB57" t="s">
        <v>98</v>
      </c>
      <c r="AC57" t="s">
        <v>98</v>
      </c>
      <c r="AD57" t="s">
        <v>99</v>
      </c>
      <c r="AE57" t="s">
        <v>98</v>
      </c>
      <c r="AF57" t="s">
        <v>98</v>
      </c>
      <c r="AG57" t="s">
        <v>100</v>
      </c>
      <c r="AH57" t="s">
        <v>138</v>
      </c>
      <c r="AI57">
        <v>490</v>
      </c>
      <c r="AJ57" t="s">
        <v>108</v>
      </c>
      <c r="AK57">
        <v>0</v>
      </c>
      <c r="AL57">
        <v>935</v>
      </c>
      <c r="AM57">
        <v>1425</v>
      </c>
      <c r="AN57" t="s">
        <v>103</v>
      </c>
      <c r="AO57" t="s">
        <v>119</v>
      </c>
      <c r="AP57" t="s">
        <v>104</v>
      </c>
      <c r="AQ57" t="s">
        <v>105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106</v>
      </c>
      <c r="BE57">
        <v>1</v>
      </c>
      <c r="BF57" t="s">
        <v>119</v>
      </c>
      <c r="BG57" t="s">
        <v>107</v>
      </c>
      <c r="BH57">
        <v>1964</v>
      </c>
      <c r="BI57" t="s">
        <v>131</v>
      </c>
      <c r="BJ57">
        <v>2</v>
      </c>
      <c r="BK57">
        <v>576</v>
      </c>
      <c r="BL57" t="s">
        <v>98</v>
      </c>
      <c r="BM57" t="s">
        <v>98</v>
      </c>
      <c r="BN57" t="s">
        <v>104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>
      <c r="A58">
        <v>57</v>
      </c>
      <c r="B58">
        <v>160</v>
      </c>
      <c r="C58" t="s">
        <v>164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163</v>
      </c>
      <c r="N58" t="s">
        <v>91</v>
      </c>
      <c r="O58" t="s">
        <v>91</v>
      </c>
      <c r="P58" t="s">
        <v>142</v>
      </c>
      <c r="Q58" t="s">
        <v>122</v>
      </c>
      <c r="R58">
        <v>8</v>
      </c>
      <c r="S58">
        <v>5</v>
      </c>
      <c r="T58">
        <v>1999</v>
      </c>
      <c r="U58">
        <v>2000</v>
      </c>
      <c r="V58" t="s">
        <v>94</v>
      </c>
      <c r="W58" t="s">
        <v>95</v>
      </c>
      <c r="X58" t="s">
        <v>137</v>
      </c>
      <c r="Y58" t="s">
        <v>137</v>
      </c>
      <c r="Z58" t="s">
        <v>117</v>
      </c>
      <c r="AA58">
        <v>456</v>
      </c>
      <c r="AB58" t="s">
        <v>119</v>
      </c>
      <c r="AC58" t="s">
        <v>98</v>
      </c>
      <c r="AD58" t="s">
        <v>123</v>
      </c>
      <c r="AE58" t="s">
        <v>119</v>
      </c>
      <c r="AF58" t="s">
        <v>98</v>
      </c>
      <c r="AG58" t="s">
        <v>100</v>
      </c>
      <c r="AH58" t="s">
        <v>124</v>
      </c>
      <c r="AI58">
        <v>649</v>
      </c>
      <c r="AJ58" t="s">
        <v>108</v>
      </c>
      <c r="AK58">
        <v>0</v>
      </c>
      <c r="AL58">
        <v>321</v>
      </c>
      <c r="AM58">
        <v>970</v>
      </c>
      <c r="AN58" t="s">
        <v>103</v>
      </c>
      <c r="AO58" t="s">
        <v>126</v>
      </c>
      <c r="AP58" t="s">
        <v>104</v>
      </c>
      <c r="AQ58" t="s">
        <v>105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119</v>
      </c>
      <c r="BC58">
        <v>7</v>
      </c>
      <c r="BD58" t="s">
        <v>106</v>
      </c>
      <c r="BE58">
        <v>0</v>
      </c>
      <c r="BF58" t="s">
        <v>83</v>
      </c>
      <c r="BG58" t="s">
        <v>107</v>
      </c>
      <c r="BH58">
        <v>1999</v>
      </c>
      <c r="BI58" t="s">
        <v>125</v>
      </c>
      <c r="BJ58">
        <v>2</v>
      </c>
      <c r="BK58">
        <v>480</v>
      </c>
      <c r="BL58" t="s">
        <v>98</v>
      </c>
      <c r="BM58" t="s">
        <v>98</v>
      </c>
      <c r="BN58" t="s">
        <v>104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172</v>
      </c>
      <c r="CC58">
        <v>172500</v>
      </c>
    </row>
    <row r="59" spans="1:81">
      <c r="A59">
        <v>58</v>
      </c>
      <c r="B59">
        <v>60</v>
      </c>
      <c r="C59" t="s">
        <v>112</v>
      </c>
      <c r="D59">
        <v>89</v>
      </c>
      <c r="E59">
        <v>11645</v>
      </c>
      <c r="F59" t="s">
        <v>82</v>
      </c>
      <c r="G59" t="s">
        <v>83</v>
      </c>
      <c r="H59" t="s">
        <v>113</v>
      </c>
      <c r="I59" t="s">
        <v>85</v>
      </c>
      <c r="J59" t="s">
        <v>86</v>
      </c>
      <c r="K59" t="s">
        <v>114</v>
      </c>
      <c r="L59" t="s">
        <v>88</v>
      </c>
      <c r="M59" t="s">
        <v>209</v>
      </c>
      <c r="N59" t="s">
        <v>91</v>
      </c>
      <c r="O59" t="s">
        <v>91</v>
      </c>
      <c r="P59" t="s">
        <v>92</v>
      </c>
      <c r="Q59" t="s">
        <v>122</v>
      </c>
      <c r="R59">
        <v>7</v>
      </c>
      <c r="S59">
        <v>5</v>
      </c>
      <c r="T59">
        <v>2004</v>
      </c>
      <c r="U59">
        <v>2004</v>
      </c>
      <c r="V59" t="s">
        <v>94</v>
      </c>
      <c r="W59" t="s">
        <v>95</v>
      </c>
      <c r="X59" t="s">
        <v>96</v>
      </c>
      <c r="Y59" t="s">
        <v>96</v>
      </c>
      <c r="Z59" t="s">
        <v>97</v>
      </c>
      <c r="AA59">
        <v>0</v>
      </c>
      <c r="AB59" t="s">
        <v>119</v>
      </c>
      <c r="AC59" t="s">
        <v>98</v>
      </c>
      <c r="AD59" t="s">
        <v>123</v>
      </c>
      <c r="AE59" t="s">
        <v>119</v>
      </c>
      <c r="AF59" t="s">
        <v>98</v>
      </c>
      <c r="AG59" t="s">
        <v>100</v>
      </c>
      <c r="AH59" t="s">
        <v>108</v>
      </c>
      <c r="AI59">
        <v>0</v>
      </c>
      <c r="AJ59" t="s">
        <v>108</v>
      </c>
      <c r="AK59">
        <v>0</v>
      </c>
      <c r="AL59">
        <v>860</v>
      </c>
      <c r="AM59">
        <v>860</v>
      </c>
      <c r="AN59" t="s">
        <v>103</v>
      </c>
      <c r="AO59" t="s">
        <v>126</v>
      </c>
      <c r="AP59" t="s">
        <v>104</v>
      </c>
      <c r="AQ59" t="s">
        <v>105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119</v>
      </c>
      <c r="BC59">
        <v>7</v>
      </c>
      <c r="BD59" t="s">
        <v>106</v>
      </c>
      <c r="BE59">
        <v>0</v>
      </c>
      <c r="BF59" t="s">
        <v>83</v>
      </c>
      <c r="BG59" t="s">
        <v>107</v>
      </c>
      <c r="BH59">
        <v>2004</v>
      </c>
      <c r="BI59" t="s">
        <v>131</v>
      </c>
      <c r="BJ59">
        <v>2</v>
      </c>
      <c r="BK59">
        <v>565</v>
      </c>
      <c r="BL59" t="s">
        <v>98</v>
      </c>
      <c r="BM59" t="s">
        <v>98</v>
      </c>
      <c r="BN59" t="s">
        <v>104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>
      <c r="A60">
        <v>59</v>
      </c>
      <c r="B60">
        <v>60</v>
      </c>
      <c r="C60" t="s">
        <v>112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127</v>
      </c>
      <c r="J60" t="s">
        <v>86</v>
      </c>
      <c r="K60" t="s">
        <v>161</v>
      </c>
      <c r="L60" t="s">
        <v>88</v>
      </c>
      <c r="M60" t="s">
        <v>128</v>
      </c>
      <c r="N60" t="s">
        <v>91</v>
      </c>
      <c r="O60" t="s">
        <v>91</v>
      </c>
      <c r="P60" t="s">
        <v>92</v>
      </c>
      <c r="Q60" t="s">
        <v>122</v>
      </c>
      <c r="R60">
        <v>10</v>
      </c>
      <c r="S60">
        <v>5</v>
      </c>
      <c r="T60">
        <v>2006</v>
      </c>
      <c r="U60">
        <v>2006</v>
      </c>
      <c r="V60" t="s">
        <v>115</v>
      </c>
      <c r="W60" t="s">
        <v>95</v>
      </c>
      <c r="X60" t="s">
        <v>96</v>
      </c>
      <c r="Y60" t="s">
        <v>96</v>
      </c>
      <c r="Z60" t="s">
        <v>117</v>
      </c>
      <c r="AA60">
        <v>1031</v>
      </c>
      <c r="AB60" t="s">
        <v>126</v>
      </c>
      <c r="AC60" t="s">
        <v>98</v>
      </c>
      <c r="AD60" t="s">
        <v>123</v>
      </c>
      <c r="AE60" t="s">
        <v>126</v>
      </c>
      <c r="AF60" t="s">
        <v>98</v>
      </c>
      <c r="AG60" t="s">
        <v>119</v>
      </c>
      <c r="AH60" t="s">
        <v>108</v>
      </c>
      <c r="AI60">
        <v>0</v>
      </c>
      <c r="AJ60" t="s">
        <v>108</v>
      </c>
      <c r="AK60">
        <v>0</v>
      </c>
      <c r="AL60">
        <v>1410</v>
      </c>
      <c r="AM60">
        <v>1410</v>
      </c>
      <c r="AN60" t="s">
        <v>103</v>
      </c>
      <c r="AO60" t="s">
        <v>126</v>
      </c>
      <c r="AP60" t="s">
        <v>104</v>
      </c>
      <c r="AQ60" t="s">
        <v>105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119</v>
      </c>
      <c r="BC60">
        <v>10</v>
      </c>
      <c r="BD60" t="s">
        <v>106</v>
      </c>
      <c r="BE60">
        <v>1</v>
      </c>
      <c r="BF60" t="s">
        <v>119</v>
      </c>
      <c r="BG60" t="s">
        <v>159</v>
      </c>
      <c r="BH60">
        <v>2006</v>
      </c>
      <c r="BI60" t="s">
        <v>125</v>
      </c>
      <c r="BJ60">
        <v>3</v>
      </c>
      <c r="BK60">
        <v>641</v>
      </c>
      <c r="BL60" t="s">
        <v>98</v>
      </c>
      <c r="BM60" t="s">
        <v>98</v>
      </c>
      <c r="BN60" t="s">
        <v>104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149</v>
      </c>
      <c r="CB60" t="s">
        <v>150</v>
      </c>
      <c r="CC60">
        <v>438780</v>
      </c>
    </row>
    <row r="61" spans="1:81">
      <c r="A61">
        <v>60</v>
      </c>
      <c r="B61">
        <v>20</v>
      </c>
      <c r="C61" t="s">
        <v>112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192</v>
      </c>
      <c r="J61" t="s">
        <v>86</v>
      </c>
      <c r="K61" t="s">
        <v>87</v>
      </c>
      <c r="L61" t="s">
        <v>88</v>
      </c>
      <c r="M61" t="s">
        <v>209</v>
      </c>
      <c r="N61" t="s">
        <v>91</v>
      </c>
      <c r="O61" t="s">
        <v>91</v>
      </c>
      <c r="P61" t="s">
        <v>92</v>
      </c>
      <c r="Q61" t="s">
        <v>93</v>
      </c>
      <c r="R61">
        <v>5</v>
      </c>
      <c r="S61">
        <v>7</v>
      </c>
      <c r="T61">
        <v>1972</v>
      </c>
      <c r="U61">
        <v>1972</v>
      </c>
      <c r="V61" t="s">
        <v>94</v>
      </c>
      <c r="W61" t="s">
        <v>95</v>
      </c>
      <c r="X61" t="s">
        <v>130</v>
      </c>
      <c r="Y61" t="s">
        <v>130</v>
      </c>
      <c r="Z61" t="s">
        <v>97</v>
      </c>
      <c r="AA61">
        <v>0</v>
      </c>
      <c r="AB61" t="s">
        <v>98</v>
      </c>
      <c r="AC61" t="s">
        <v>98</v>
      </c>
      <c r="AD61" t="s">
        <v>99</v>
      </c>
      <c r="AE61" t="s">
        <v>98</v>
      </c>
      <c r="AF61" t="s">
        <v>98</v>
      </c>
      <c r="AG61" t="s">
        <v>157</v>
      </c>
      <c r="AH61" t="s">
        <v>118</v>
      </c>
      <c r="AI61">
        <v>632</v>
      </c>
      <c r="AJ61" t="s">
        <v>108</v>
      </c>
      <c r="AK61">
        <v>0</v>
      </c>
      <c r="AL61">
        <v>148</v>
      </c>
      <c r="AM61">
        <v>780</v>
      </c>
      <c r="AN61" t="s">
        <v>103</v>
      </c>
      <c r="AO61" t="s">
        <v>126</v>
      </c>
      <c r="AP61" t="s">
        <v>104</v>
      </c>
      <c r="AQ61" t="s">
        <v>105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106</v>
      </c>
      <c r="BE61">
        <v>0</v>
      </c>
      <c r="BF61" t="s">
        <v>83</v>
      </c>
      <c r="BG61" t="s">
        <v>143</v>
      </c>
      <c r="BH61">
        <v>1973</v>
      </c>
      <c r="BI61" t="s">
        <v>108</v>
      </c>
      <c r="BJ61">
        <v>1</v>
      </c>
      <c r="BK61">
        <v>352</v>
      </c>
      <c r="BL61" t="s">
        <v>98</v>
      </c>
      <c r="BM61" t="s">
        <v>98</v>
      </c>
      <c r="BN61" t="s">
        <v>104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109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>
      <c r="A62">
        <v>61</v>
      </c>
      <c r="B62">
        <v>20</v>
      </c>
      <c r="C62" t="s">
        <v>112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165</v>
      </c>
      <c r="N62" t="s">
        <v>226</v>
      </c>
      <c r="O62" t="s">
        <v>91</v>
      </c>
      <c r="P62" t="s">
        <v>92</v>
      </c>
      <c r="Q62" t="s">
        <v>93</v>
      </c>
      <c r="R62">
        <v>6</v>
      </c>
      <c r="S62">
        <v>5</v>
      </c>
      <c r="T62">
        <v>2004</v>
      </c>
      <c r="U62">
        <v>2004</v>
      </c>
      <c r="V62" t="s">
        <v>94</v>
      </c>
      <c r="W62" t="s">
        <v>95</v>
      </c>
      <c r="X62" t="s">
        <v>96</v>
      </c>
      <c r="Y62" t="s">
        <v>96</v>
      </c>
      <c r="Z62" t="s">
        <v>97</v>
      </c>
      <c r="AA62">
        <v>0</v>
      </c>
      <c r="AB62" t="s">
        <v>98</v>
      </c>
      <c r="AC62" t="s">
        <v>98</v>
      </c>
      <c r="AD62" t="s">
        <v>123</v>
      </c>
      <c r="AE62" t="s">
        <v>119</v>
      </c>
      <c r="AF62" t="s">
        <v>98</v>
      </c>
      <c r="AG62" t="s">
        <v>100</v>
      </c>
      <c r="AH62" t="s">
        <v>118</v>
      </c>
      <c r="AI62">
        <v>941</v>
      </c>
      <c r="AJ62" t="s">
        <v>108</v>
      </c>
      <c r="AK62">
        <v>0</v>
      </c>
      <c r="AL62">
        <v>217</v>
      </c>
      <c r="AM62">
        <v>1158</v>
      </c>
      <c r="AN62" t="s">
        <v>103</v>
      </c>
      <c r="AO62" t="s">
        <v>126</v>
      </c>
      <c r="AP62" t="s">
        <v>104</v>
      </c>
      <c r="AQ62" t="s">
        <v>105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119</v>
      </c>
      <c r="BC62">
        <v>5</v>
      </c>
      <c r="BD62" t="s">
        <v>106</v>
      </c>
      <c r="BE62">
        <v>0</v>
      </c>
      <c r="BF62" t="s">
        <v>83</v>
      </c>
      <c r="BG62" t="s">
        <v>143</v>
      </c>
      <c r="BH62">
        <v>2006</v>
      </c>
      <c r="BI62" t="s">
        <v>108</v>
      </c>
      <c r="BJ62">
        <v>2</v>
      </c>
      <c r="BK62">
        <v>576</v>
      </c>
      <c r="BL62" t="s">
        <v>98</v>
      </c>
      <c r="BM62" t="s">
        <v>98</v>
      </c>
      <c r="BN62" t="s">
        <v>104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149</v>
      </c>
      <c r="CB62" t="s">
        <v>150</v>
      </c>
      <c r="CC62">
        <v>158000</v>
      </c>
    </row>
    <row r="63" spans="1:81">
      <c r="A63">
        <v>62</v>
      </c>
      <c r="B63">
        <v>75</v>
      </c>
      <c r="C63" t="s">
        <v>140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214</v>
      </c>
      <c r="N63" t="s">
        <v>91</v>
      </c>
      <c r="O63" t="s">
        <v>91</v>
      </c>
      <c r="P63" t="s">
        <v>92</v>
      </c>
      <c r="Q63" t="s">
        <v>198</v>
      </c>
      <c r="R63">
        <v>5</v>
      </c>
      <c r="S63">
        <v>7</v>
      </c>
      <c r="T63">
        <v>1920</v>
      </c>
      <c r="U63">
        <v>1996</v>
      </c>
      <c r="V63" t="s">
        <v>94</v>
      </c>
      <c r="W63" t="s">
        <v>95</v>
      </c>
      <c r="X63" t="s">
        <v>137</v>
      </c>
      <c r="Y63" t="s">
        <v>137</v>
      </c>
      <c r="Z63" t="s">
        <v>97</v>
      </c>
      <c r="AA63">
        <v>0</v>
      </c>
      <c r="AB63" t="s">
        <v>98</v>
      </c>
      <c r="AC63" t="s">
        <v>98</v>
      </c>
      <c r="AD63" t="s">
        <v>166</v>
      </c>
      <c r="AE63" t="s">
        <v>98</v>
      </c>
      <c r="AF63" t="s">
        <v>139</v>
      </c>
      <c r="AG63" t="s">
        <v>100</v>
      </c>
      <c r="AH63" t="s">
        <v>108</v>
      </c>
      <c r="AI63">
        <v>0</v>
      </c>
      <c r="AJ63" t="s">
        <v>108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167</v>
      </c>
      <c r="AQ63" t="s">
        <v>105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139</v>
      </c>
      <c r="BC63">
        <v>6</v>
      </c>
      <c r="BD63" t="s">
        <v>106</v>
      </c>
      <c r="BE63">
        <v>0</v>
      </c>
      <c r="BF63" t="s">
        <v>83</v>
      </c>
      <c r="BG63" t="s">
        <v>143</v>
      </c>
      <c r="BH63">
        <v>1935</v>
      </c>
      <c r="BI63" t="s">
        <v>108</v>
      </c>
      <c r="BJ63">
        <v>1</v>
      </c>
      <c r="BK63">
        <v>288</v>
      </c>
      <c r="BL63" t="s">
        <v>98</v>
      </c>
      <c r="BM63" t="s">
        <v>98</v>
      </c>
      <c r="BN63" t="s">
        <v>167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>
      <c r="A64">
        <v>63</v>
      </c>
      <c r="B64">
        <v>120</v>
      </c>
      <c r="C64" t="s">
        <v>112</v>
      </c>
      <c r="D64">
        <v>44</v>
      </c>
      <c r="E64">
        <v>6442</v>
      </c>
      <c r="F64" t="s">
        <v>82</v>
      </c>
      <c r="G64" t="s">
        <v>83</v>
      </c>
      <c r="H64" t="s">
        <v>113</v>
      </c>
      <c r="I64" t="s">
        <v>85</v>
      </c>
      <c r="J64" t="s">
        <v>86</v>
      </c>
      <c r="K64" t="s">
        <v>87</v>
      </c>
      <c r="L64" t="s">
        <v>88</v>
      </c>
      <c r="M64" t="s">
        <v>147</v>
      </c>
      <c r="N64" t="s">
        <v>91</v>
      </c>
      <c r="O64" t="s">
        <v>91</v>
      </c>
      <c r="P64" t="s">
        <v>129</v>
      </c>
      <c r="Q64" t="s">
        <v>93</v>
      </c>
      <c r="R64">
        <v>8</v>
      </c>
      <c r="S64">
        <v>5</v>
      </c>
      <c r="T64">
        <v>2006</v>
      </c>
      <c r="U64">
        <v>2006</v>
      </c>
      <c r="V64" t="s">
        <v>94</v>
      </c>
      <c r="W64" t="s">
        <v>95</v>
      </c>
      <c r="X64" t="s">
        <v>96</v>
      </c>
      <c r="Y64" t="s">
        <v>96</v>
      </c>
      <c r="Z64" t="s">
        <v>148</v>
      </c>
      <c r="AA64">
        <v>178</v>
      </c>
      <c r="AB64" t="s">
        <v>119</v>
      </c>
      <c r="AC64" t="s">
        <v>98</v>
      </c>
      <c r="AD64" t="s">
        <v>123</v>
      </c>
      <c r="AE64" t="s">
        <v>119</v>
      </c>
      <c r="AF64" t="s">
        <v>119</v>
      </c>
      <c r="AG64" t="s">
        <v>155</v>
      </c>
      <c r="AH64" t="s">
        <v>124</v>
      </c>
      <c r="AI64">
        <v>24</v>
      </c>
      <c r="AJ64" t="s">
        <v>108</v>
      </c>
      <c r="AK64">
        <v>0</v>
      </c>
      <c r="AL64">
        <v>1346</v>
      </c>
      <c r="AM64">
        <v>1370</v>
      </c>
      <c r="AN64" t="s">
        <v>103</v>
      </c>
      <c r="AO64" t="s">
        <v>126</v>
      </c>
      <c r="AP64" t="s">
        <v>104</v>
      </c>
      <c r="AQ64" t="s">
        <v>105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119</v>
      </c>
      <c r="BC64">
        <v>6</v>
      </c>
      <c r="BD64" t="s">
        <v>106</v>
      </c>
      <c r="BE64">
        <v>1</v>
      </c>
      <c r="BF64" t="s">
        <v>119</v>
      </c>
      <c r="BG64" t="s">
        <v>107</v>
      </c>
      <c r="BH64">
        <v>2006</v>
      </c>
      <c r="BI64" t="s">
        <v>131</v>
      </c>
      <c r="BJ64">
        <v>2</v>
      </c>
      <c r="BK64">
        <v>484</v>
      </c>
      <c r="BL64" t="s">
        <v>98</v>
      </c>
      <c r="BM64" t="s">
        <v>98</v>
      </c>
      <c r="BN64" t="s">
        <v>104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>
      <c r="A65">
        <v>64</v>
      </c>
      <c r="B65">
        <v>70</v>
      </c>
      <c r="C65" t="s">
        <v>140</v>
      </c>
      <c r="D65">
        <v>50</v>
      </c>
      <c r="E65">
        <v>10300</v>
      </c>
      <c r="F65" t="s">
        <v>82</v>
      </c>
      <c r="G65" t="s">
        <v>83</v>
      </c>
      <c r="H65" t="s">
        <v>113</v>
      </c>
      <c r="I65" t="s">
        <v>192</v>
      </c>
      <c r="J65" t="s">
        <v>86</v>
      </c>
      <c r="K65" t="s">
        <v>87</v>
      </c>
      <c r="L65" t="s">
        <v>88</v>
      </c>
      <c r="M65" t="s">
        <v>188</v>
      </c>
      <c r="N65" t="s">
        <v>225</v>
      </c>
      <c r="O65" t="s">
        <v>90</v>
      </c>
      <c r="P65" t="s">
        <v>92</v>
      </c>
      <c r="Q65" t="s">
        <v>122</v>
      </c>
      <c r="R65">
        <v>7</v>
      </c>
      <c r="S65">
        <v>6</v>
      </c>
      <c r="T65">
        <v>1921</v>
      </c>
      <c r="U65">
        <v>1950</v>
      </c>
      <c r="V65" t="s">
        <v>94</v>
      </c>
      <c r="W65" t="s">
        <v>95</v>
      </c>
      <c r="X65" t="s">
        <v>203</v>
      </c>
      <c r="Y65" t="s">
        <v>203</v>
      </c>
      <c r="Z65" t="s">
        <v>97</v>
      </c>
      <c r="AA65">
        <v>0</v>
      </c>
      <c r="AB65" t="s">
        <v>98</v>
      </c>
      <c r="AC65" t="s">
        <v>98</v>
      </c>
      <c r="AD65" t="s">
        <v>166</v>
      </c>
      <c r="AE65" t="s">
        <v>98</v>
      </c>
      <c r="AF65" t="s">
        <v>98</v>
      </c>
      <c r="AG65" t="s">
        <v>100</v>
      </c>
      <c r="AH65" t="s">
        <v>108</v>
      </c>
      <c r="AI65">
        <v>0</v>
      </c>
      <c r="AJ65" t="s">
        <v>108</v>
      </c>
      <c r="AK65">
        <v>0</v>
      </c>
      <c r="AL65">
        <v>576</v>
      </c>
      <c r="AM65">
        <v>576</v>
      </c>
      <c r="AN65" t="s">
        <v>103</v>
      </c>
      <c r="AO65" t="s">
        <v>119</v>
      </c>
      <c r="AP65" t="s">
        <v>104</v>
      </c>
      <c r="AQ65" t="s">
        <v>105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106</v>
      </c>
      <c r="BE65">
        <v>0</v>
      </c>
      <c r="BF65" t="s">
        <v>83</v>
      </c>
      <c r="BG65" t="s">
        <v>143</v>
      </c>
      <c r="BH65">
        <v>1990</v>
      </c>
      <c r="BI65" t="s">
        <v>108</v>
      </c>
      <c r="BJ65">
        <v>2</v>
      </c>
      <c r="BK65">
        <v>480</v>
      </c>
      <c r="BL65" t="s">
        <v>98</v>
      </c>
      <c r="BM65" t="s">
        <v>98</v>
      </c>
      <c r="BN65" t="s">
        <v>104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132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>
      <c r="A66">
        <v>65</v>
      </c>
      <c r="B66">
        <v>60</v>
      </c>
      <c r="C66" t="s">
        <v>112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209</v>
      </c>
      <c r="N66" t="s">
        <v>91</v>
      </c>
      <c r="O66" t="s">
        <v>91</v>
      </c>
      <c r="P66" t="s">
        <v>92</v>
      </c>
      <c r="Q66" t="s">
        <v>122</v>
      </c>
      <c r="R66">
        <v>7</v>
      </c>
      <c r="S66">
        <v>5</v>
      </c>
      <c r="T66">
        <v>1997</v>
      </c>
      <c r="U66">
        <v>1998</v>
      </c>
      <c r="V66" t="s">
        <v>94</v>
      </c>
      <c r="W66" t="s">
        <v>95</v>
      </c>
      <c r="X66" t="s">
        <v>96</v>
      </c>
      <c r="Y66" t="s">
        <v>96</v>
      </c>
      <c r="Z66" t="s">
        <v>117</v>
      </c>
      <c r="AA66">
        <v>573</v>
      </c>
      <c r="AB66" t="s">
        <v>98</v>
      </c>
      <c r="AC66" t="s">
        <v>98</v>
      </c>
      <c r="AD66" t="s">
        <v>123</v>
      </c>
      <c r="AE66" t="s">
        <v>119</v>
      </c>
      <c r="AF66" t="s">
        <v>98</v>
      </c>
      <c r="AG66" t="s">
        <v>100</v>
      </c>
      <c r="AH66" t="s">
        <v>124</v>
      </c>
      <c r="AI66">
        <v>739</v>
      </c>
      <c r="AJ66" t="s">
        <v>108</v>
      </c>
      <c r="AK66">
        <v>0</v>
      </c>
      <c r="AL66">
        <v>318</v>
      </c>
      <c r="AM66">
        <v>1057</v>
      </c>
      <c r="AN66" t="s">
        <v>103</v>
      </c>
      <c r="AO66" t="s">
        <v>126</v>
      </c>
      <c r="AP66" t="s">
        <v>104</v>
      </c>
      <c r="AQ66" t="s">
        <v>105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119</v>
      </c>
      <c r="BC66">
        <v>8</v>
      </c>
      <c r="BD66" t="s">
        <v>106</v>
      </c>
      <c r="BE66">
        <v>0</v>
      </c>
      <c r="BF66" t="s">
        <v>83</v>
      </c>
      <c r="BG66" t="s">
        <v>107</v>
      </c>
      <c r="BH66">
        <v>1998</v>
      </c>
      <c r="BI66" t="s">
        <v>131</v>
      </c>
      <c r="BJ66">
        <v>2</v>
      </c>
      <c r="BK66">
        <v>645</v>
      </c>
      <c r="BL66" t="s">
        <v>98</v>
      </c>
      <c r="BM66" t="s">
        <v>98</v>
      </c>
      <c r="BN66" t="s">
        <v>104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132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>
      <c r="A67">
        <v>66</v>
      </c>
      <c r="B67">
        <v>60</v>
      </c>
      <c r="C67" t="s">
        <v>112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147</v>
      </c>
      <c r="N67" t="s">
        <v>91</v>
      </c>
      <c r="O67" t="s">
        <v>91</v>
      </c>
      <c r="P67" t="s">
        <v>92</v>
      </c>
      <c r="Q67" t="s">
        <v>122</v>
      </c>
      <c r="R67">
        <v>8</v>
      </c>
      <c r="S67">
        <v>5</v>
      </c>
      <c r="T67">
        <v>2004</v>
      </c>
      <c r="U67">
        <v>2005</v>
      </c>
      <c r="V67" t="s">
        <v>94</v>
      </c>
      <c r="W67" t="s">
        <v>95</v>
      </c>
      <c r="X67" t="s">
        <v>96</v>
      </c>
      <c r="Y67" t="s">
        <v>96</v>
      </c>
      <c r="Z67" t="s">
        <v>117</v>
      </c>
      <c r="AA67">
        <v>344</v>
      </c>
      <c r="AB67" t="s">
        <v>119</v>
      </c>
      <c r="AC67" t="s">
        <v>98</v>
      </c>
      <c r="AD67" t="s">
        <v>123</v>
      </c>
      <c r="AE67" t="s">
        <v>126</v>
      </c>
      <c r="AF67" t="s">
        <v>98</v>
      </c>
      <c r="AG67" t="s">
        <v>157</v>
      </c>
      <c r="AH67" t="s">
        <v>108</v>
      </c>
      <c r="AI67">
        <v>0</v>
      </c>
      <c r="AJ67" t="s">
        <v>108</v>
      </c>
      <c r="AK67">
        <v>0</v>
      </c>
      <c r="AL67">
        <v>1143</v>
      </c>
      <c r="AM67">
        <v>1143</v>
      </c>
      <c r="AN67" t="s">
        <v>103</v>
      </c>
      <c r="AO67" t="s">
        <v>126</v>
      </c>
      <c r="AP67" t="s">
        <v>104</v>
      </c>
      <c r="AQ67" t="s">
        <v>105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119</v>
      </c>
      <c r="BC67">
        <v>9</v>
      </c>
      <c r="BD67" t="s">
        <v>106</v>
      </c>
      <c r="BE67">
        <v>1</v>
      </c>
      <c r="BF67" t="s">
        <v>119</v>
      </c>
      <c r="BG67" t="s">
        <v>159</v>
      </c>
      <c r="BH67">
        <v>2004</v>
      </c>
      <c r="BI67" t="s">
        <v>131</v>
      </c>
      <c r="BJ67">
        <v>3</v>
      </c>
      <c r="BK67">
        <v>852</v>
      </c>
      <c r="BL67" t="s">
        <v>98</v>
      </c>
      <c r="BM67" t="s">
        <v>98</v>
      </c>
      <c r="BN67" t="s">
        <v>104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>
      <c r="A68">
        <v>67</v>
      </c>
      <c r="B68">
        <v>20</v>
      </c>
      <c r="C68" t="s">
        <v>112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89</v>
      </c>
      <c r="N68" t="s">
        <v>221</v>
      </c>
      <c r="O68" t="s">
        <v>91</v>
      </c>
      <c r="P68" t="s">
        <v>92</v>
      </c>
      <c r="Q68" t="s">
        <v>93</v>
      </c>
      <c r="R68">
        <v>7</v>
      </c>
      <c r="S68">
        <v>5</v>
      </c>
      <c r="T68">
        <v>1970</v>
      </c>
      <c r="U68">
        <v>1989</v>
      </c>
      <c r="V68" t="s">
        <v>94</v>
      </c>
      <c r="W68" t="s">
        <v>95</v>
      </c>
      <c r="X68" t="s">
        <v>135</v>
      </c>
      <c r="Y68" t="s">
        <v>135</v>
      </c>
      <c r="Z68" t="s">
        <v>117</v>
      </c>
      <c r="AA68">
        <v>287</v>
      </c>
      <c r="AB68" t="s">
        <v>98</v>
      </c>
      <c r="AC68" t="s">
        <v>98</v>
      </c>
      <c r="AD68" t="s">
        <v>99</v>
      </c>
      <c r="AE68" t="s">
        <v>119</v>
      </c>
      <c r="AF68" t="s">
        <v>98</v>
      </c>
      <c r="AG68" t="s">
        <v>119</v>
      </c>
      <c r="AH68" t="s">
        <v>124</v>
      </c>
      <c r="AI68">
        <v>912</v>
      </c>
      <c r="AJ68" t="s">
        <v>108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104</v>
      </c>
      <c r="AQ68" t="s">
        <v>105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187</v>
      </c>
      <c r="BE68">
        <v>1</v>
      </c>
      <c r="BF68" t="s">
        <v>119</v>
      </c>
      <c r="BG68" t="s">
        <v>107</v>
      </c>
      <c r="BH68">
        <v>1970</v>
      </c>
      <c r="BI68" t="s">
        <v>131</v>
      </c>
      <c r="BJ68">
        <v>2</v>
      </c>
      <c r="BK68">
        <v>576</v>
      </c>
      <c r="BL68" t="s">
        <v>98</v>
      </c>
      <c r="BM68" t="s">
        <v>98</v>
      </c>
      <c r="BN68" t="s">
        <v>104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>
      <c r="A69">
        <v>68</v>
      </c>
      <c r="B69">
        <v>20</v>
      </c>
      <c r="C69" t="s">
        <v>112</v>
      </c>
      <c r="D69">
        <v>72</v>
      </c>
      <c r="E69">
        <v>10665</v>
      </c>
      <c r="F69" t="s">
        <v>82</v>
      </c>
      <c r="G69" t="s">
        <v>83</v>
      </c>
      <c r="H69" t="s">
        <v>113</v>
      </c>
      <c r="I69" t="s">
        <v>85</v>
      </c>
      <c r="J69" t="s">
        <v>86</v>
      </c>
      <c r="K69" t="s">
        <v>87</v>
      </c>
      <c r="L69" t="s">
        <v>88</v>
      </c>
      <c r="M69" t="s">
        <v>209</v>
      </c>
      <c r="N69" t="s">
        <v>91</v>
      </c>
      <c r="O69" t="s">
        <v>91</v>
      </c>
      <c r="P69" t="s">
        <v>92</v>
      </c>
      <c r="Q69" t="s">
        <v>93</v>
      </c>
      <c r="R69">
        <v>7</v>
      </c>
      <c r="S69">
        <v>5</v>
      </c>
      <c r="T69">
        <v>2003</v>
      </c>
      <c r="U69">
        <v>2003</v>
      </c>
      <c r="V69" t="s">
        <v>94</v>
      </c>
      <c r="W69" t="s">
        <v>95</v>
      </c>
      <c r="X69" t="s">
        <v>96</v>
      </c>
      <c r="Y69" t="s">
        <v>96</v>
      </c>
      <c r="Z69" t="s">
        <v>117</v>
      </c>
      <c r="AA69">
        <v>167</v>
      </c>
      <c r="AB69" t="s">
        <v>119</v>
      </c>
      <c r="AC69" t="s">
        <v>98</v>
      </c>
      <c r="AD69" t="s">
        <v>123</v>
      </c>
      <c r="AE69" t="s">
        <v>119</v>
      </c>
      <c r="AF69" t="s">
        <v>98</v>
      </c>
      <c r="AG69" t="s">
        <v>157</v>
      </c>
      <c r="AH69" t="s">
        <v>124</v>
      </c>
      <c r="AI69">
        <v>1013</v>
      </c>
      <c r="AJ69" t="s">
        <v>108</v>
      </c>
      <c r="AK69">
        <v>0</v>
      </c>
      <c r="AL69">
        <v>440</v>
      </c>
      <c r="AM69">
        <v>1453</v>
      </c>
      <c r="AN69" t="s">
        <v>103</v>
      </c>
      <c r="AO69" t="s">
        <v>126</v>
      </c>
      <c r="AP69" t="s">
        <v>104</v>
      </c>
      <c r="AQ69" t="s">
        <v>105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119</v>
      </c>
      <c r="BC69">
        <v>7</v>
      </c>
      <c r="BD69" t="s">
        <v>106</v>
      </c>
      <c r="BE69">
        <v>0</v>
      </c>
      <c r="BF69" t="s">
        <v>83</v>
      </c>
      <c r="BG69" t="s">
        <v>107</v>
      </c>
      <c r="BH69">
        <v>2003</v>
      </c>
      <c r="BI69" t="s">
        <v>131</v>
      </c>
      <c r="BJ69">
        <v>2</v>
      </c>
      <c r="BK69">
        <v>558</v>
      </c>
      <c r="BL69" t="s">
        <v>98</v>
      </c>
      <c r="BM69" t="s">
        <v>98</v>
      </c>
      <c r="BN69" t="s">
        <v>104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>
      <c r="A70">
        <v>69</v>
      </c>
      <c r="B70">
        <v>30</v>
      </c>
      <c r="C70" t="s">
        <v>140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114</v>
      </c>
      <c r="L70" t="s">
        <v>88</v>
      </c>
      <c r="M70" t="s">
        <v>188</v>
      </c>
      <c r="N70" t="s">
        <v>182</v>
      </c>
      <c r="O70" t="s">
        <v>91</v>
      </c>
      <c r="P70" t="s">
        <v>92</v>
      </c>
      <c r="Q70" t="s">
        <v>93</v>
      </c>
      <c r="R70">
        <v>4</v>
      </c>
      <c r="S70">
        <v>6</v>
      </c>
      <c r="T70">
        <v>1945</v>
      </c>
      <c r="U70">
        <v>1950</v>
      </c>
      <c r="V70" t="s">
        <v>94</v>
      </c>
      <c r="W70" t="s">
        <v>95</v>
      </c>
      <c r="X70" t="s">
        <v>137</v>
      </c>
      <c r="Y70" t="s">
        <v>137</v>
      </c>
      <c r="Z70" t="s">
        <v>97</v>
      </c>
      <c r="AA70">
        <v>0</v>
      </c>
      <c r="AB70" t="s">
        <v>98</v>
      </c>
      <c r="AC70" t="s">
        <v>119</v>
      </c>
      <c r="AD70" t="s">
        <v>99</v>
      </c>
      <c r="AE70" t="s">
        <v>98</v>
      </c>
      <c r="AF70" t="s">
        <v>98</v>
      </c>
      <c r="AG70" t="s">
        <v>100</v>
      </c>
      <c r="AH70" t="s">
        <v>108</v>
      </c>
      <c r="AI70">
        <v>0</v>
      </c>
      <c r="AJ70" t="s">
        <v>108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104</v>
      </c>
      <c r="AQ70" t="s">
        <v>105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106</v>
      </c>
      <c r="BE70">
        <v>0</v>
      </c>
      <c r="BF70" t="s">
        <v>83</v>
      </c>
      <c r="BG70" t="s">
        <v>107</v>
      </c>
      <c r="BH70">
        <v>1945</v>
      </c>
      <c r="BI70" t="s">
        <v>108</v>
      </c>
      <c r="BJ70">
        <v>1</v>
      </c>
      <c r="BK70">
        <v>220</v>
      </c>
      <c r="BL70" t="s">
        <v>98</v>
      </c>
      <c r="BM70" t="s">
        <v>98</v>
      </c>
      <c r="BN70" t="s">
        <v>104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>
      <c r="A71">
        <v>70</v>
      </c>
      <c r="B71">
        <v>50</v>
      </c>
      <c r="C71" t="s">
        <v>112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114</v>
      </c>
      <c r="L71" t="s">
        <v>88</v>
      </c>
      <c r="M71" t="s">
        <v>199</v>
      </c>
      <c r="N71" t="s">
        <v>91</v>
      </c>
      <c r="O71" t="s">
        <v>91</v>
      </c>
      <c r="P71" t="s">
        <v>92</v>
      </c>
      <c r="Q71" t="s">
        <v>176</v>
      </c>
      <c r="R71">
        <v>7</v>
      </c>
      <c r="S71">
        <v>4</v>
      </c>
      <c r="T71">
        <v>1953</v>
      </c>
      <c r="U71">
        <v>1953</v>
      </c>
      <c r="V71" t="s">
        <v>94</v>
      </c>
      <c r="W71" t="s">
        <v>95</v>
      </c>
      <c r="X71" t="s">
        <v>117</v>
      </c>
      <c r="Y71" t="s">
        <v>193</v>
      </c>
      <c r="Z71" t="s">
        <v>97</v>
      </c>
      <c r="AA71">
        <v>0</v>
      </c>
      <c r="AB71" t="s">
        <v>119</v>
      </c>
      <c r="AC71" t="s">
        <v>98</v>
      </c>
      <c r="AD71" t="s">
        <v>99</v>
      </c>
      <c r="AE71" t="s">
        <v>98</v>
      </c>
      <c r="AF71" t="s">
        <v>98</v>
      </c>
      <c r="AG71" t="s">
        <v>100</v>
      </c>
      <c r="AH71" t="s">
        <v>138</v>
      </c>
      <c r="AI71">
        <v>603</v>
      </c>
      <c r="AJ71" t="s">
        <v>108</v>
      </c>
      <c r="AK71">
        <v>0</v>
      </c>
      <c r="AL71">
        <v>701</v>
      </c>
      <c r="AM71">
        <v>1304</v>
      </c>
      <c r="AN71" t="s">
        <v>194</v>
      </c>
      <c r="AO71" t="s">
        <v>98</v>
      </c>
      <c r="AP71" t="s">
        <v>104</v>
      </c>
      <c r="AQ71" t="s">
        <v>105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106</v>
      </c>
      <c r="BE71">
        <v>1</v>
      </c>
      <c r="BF71" t="s">
        <v>98</v>
      </c>
      <c r="BG71" t="s">
        <v>107</v>
      </c>
      <c r="BH71">
        <v>1953</v>
      </c>
      <c r="BI71" t="s">
        <v>125</v>
      </c>
      <c r="BJ71">
        <v>2</v>
      </c>
      <c r="BK71">
        <v>667</v>
      </c>
      <c r="BL71" t="s">
        <v>98</v>
      </c>
      <c r="BM71" t="s">
        <v>98</v>
      </c>
      <c r="BN71" t="s">
        <v>104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>
      <c r="A72">
        <v>71</v>
      </c>
      <c r="B72">
        <v>20</v>
      </c>
      <c r="C72" t="s">
        <v>112</v>
      </c>
      <c r="D72">
        <v>95</v>
      </c>
      <c r="E72">
        <v>13651</v>
      </c>
      <c r="F72" t="s">
        <v>82</v>
      </c>
      <c r="G72" t="s">
        <v>83</v>
      </c>
      <c r="H72" t="s">
        <v>113</v>
      </c>
      <c r="I72" t="s">
        <v>85</v>
      </c>
      <c r="J72" t="s">
        <v>86</v>
      </c>
      <c r="K72" t="s">
        <v>87</v>
      </c>
      <c r="L72" t="s">
        <v>88</v>
      </c>
      <c r="M72" t="s">
        <v>89</v>
      </c>
      <c r="N72" t="s">
        <v>91</v>
      </c>
      <c r="O72" t="s">
        <v>91</v>
      </c>
      <c r="P72" t="s">
        <v>92</v>
      </c>
      <c r="Q72" t="s">
        <v>93</v>
      </c>
      <c r="R72">
        <v>7</v>
      </c>
      <c r="S72">
        <v>6</v>
      </c>
      <c r="T72">
        <v>1973</v>
      </c>
      <c r="U72">
        <v>1973</v>
      </c>
      <c r="V72" t="s">
        <v>94</v>
      </c>
      <c r="W72" t="s">
        <v>95</v>
      </c>
      <c r="X72" t="s">
        <v>135</v>
      </c>
      <c r="Y72" t="s">
        <v>135</v>
      </c>
      <c r="Z72" t="s">
        <v>117</v>
      </c>
      <c r="AA72">
        <v>1115</v>
      </c>
      <c r="AB72" t="s">
        <v>98</v>
      </c>
      <c r="AC72" t="s">
        <v>119</v>
      </c>
      <c r="AD72" t="s">
        <v>99</v>
      </c>
      <c r="AE72" t="s">
        <v>119</v>
      </c>
      <c r="AF72" t="s">
        <v>98</v>
      </c>
      <c r="AG72" t="s">
        <v>119</v>
      </c>
      <c r="AH72" t="s">
        <v>118</v>
      </c>
      <c r="AI72">
        <v>1880</v>
      </c>
      <c r="AJ72" t="s">
        <v>108</v>
      </c>
      <c r="AK72">
        <v>0</v>
      </c>
      <c r="AL72">
        <v>343</v>
      </c>
      <c r="AM72">
        <v>2223</v>
      </c>
      <c r="AN72" t="s">
        <v>103</v>
      </c>
      <c r="AO72" t="s">
        <v>126</v>
      </c>
      <c r="AP72" t="s">
        <v>104</v>
      </c>
      <c r="AQ72" t="s">
        <v>105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106</v>
      </c>
      <c r="BE72">
        <v>2</v>
      </c>
      <c r="BF72" t="s">
        <v>119</v>
      </c>
      <c r="BG72" t="s">
        <v>107</v>
      </c>
      <c r="BH72">
        <v>1973</v>
      </c>
      <c r="BI72" t="s">
        <v>125</v>
      </c>
      <c r="BJ72">
        <v>2</v>
      </c>
      <c r="BK72">
        <v>516</v>
      </c>
      <c r="BL72" t="s">
        <v>98</v>
      </c>
      <c r="BM72" t="s">
        <v>98</v>
      </c>
      <c r="BN72" t="s">
        <v>104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>
      <c r="A73">
        <v>72</v>
      </c>
      <c r="B73">
        <v>20</v>
      </c>
      <c r="C73" t="s">
        <v>112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114</v>
      </c>
      <c r="L73" t="s">
        <v>88</v>
      </c>
      <c r="M73" t="s">
        <v>217</v>
      </c>
      <c r="N73" t="s">
        <v>91</v>
      </c>
      <c r="O73" t="s">
        <v>91</v>
      </c>
      <c r="P73" t="s">
        <v>92</v>
      </c>
      <c r="Q73" t="s">
        <v>93</v>
      </c>
      <c r="R73">
        <v>4</v>
      </c>
      <c r="S73">
        <v>6</v>
      </c>
      <c r="T73">
        <v>1982</v>
      </c>
      <c r="U73">
        <v>2006</v>
      </c>
      <c r="V73" t="s">
        <v>94</v>
      </c>
      <c r="W73" t="s">
        <v>95</v>
      </c>
      <c r="X73" t="s">
        <v>130</v>
      </c>
      <c r="Y73" t="s">
        <v>135</v>
      </c>
      <c r="Z73" t="s">
        <v>97</v>
      </c>
      <c r="AA73">
        <v>0</v>
      </c>
      <c r="AB73" t="s">
        <v>98</v>
      </c>
      <c r="AC73" t="s">
        <v>98</v>
      </c>
      <c r="AD73" t="s">
        <v>99</v>
      </c>
      <c r="AE73" t="s">
        <v>98</v>
      </c>
      <c r="AF73" t="s">
        <v>98</v>
      </c>
      <c r="AG73" t="s">
        <v>100</v>
      </c>
      <c r="AH73" t="s">
        <v>118</v>
      </c>
      <c r="AI73">
        <v>565</v>
      </c>
      <c r="AJ73" t="s">
        <v>108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104</v>
      </c>
      <c r="AQ73" t="s">
        <v>105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106</v>
      </c>
      <c r="BE73">
        <v>0</v>
      </c>
      <c r="BF73" t="s">
        <v>83</v>
      </c>
      <c r="BG73" t="s">
        <v>143</v>
      </c>
      <c r="BH73">
        <v>1987</v>
      </c>
      <c r="BI73" t="s">
        <v>108</v>
      </c>
      <c r="BJ73">
        <v>2</v>
      </c>
      <c r="BK73">
        <v>360</v>
      </c>
      <c r="BL73" t="s">
        <v>98</v>
      </c>
      <c r="BM73" t="s">
        <v>98</v>
      </c>
      <c r="BN73" t="s">
        <v>104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>
      <c r="A74">
        <v>73</v>
      </c>
      <c r="B74">
        <v>60</v>
      </c>
      <c r="C74" t="s">
        <v>112</v>
      </c>
      <c r="D74">
        <v>74</v>
      </c>
      <c r="E74">
        <v>10141</v>
      </c>
      <c r="F74" t="s">
        <v>82</v>
      </c>
      <c r="G74" t="s">
        <v>83</v>
      </c>
      <c r="H74" t="s">
        <v>113</v>
      </c>
      <c r="I74" t="s">
        <v>85</v>
      </c>
      <c r="J74" t="s">
        <v>86</v>
      </c>
      <c r="K74" t="s">
        <v>114</v>
      </c>
      <c r="L74" t="s">
        <v>88</v>
      </c>
      <c r="M74" t="s">
        <v>121</v>
      </c>
      <c r="N74" t="s">
        <v>91</v>
      </c>
      <c r="O74" t="s">
        <v>91</v>
      </c>
      <c r="P74" t="s">
        <v>92</v>
      </c>
      <c r="Q74" t="s">
        <v>122</v>
      </c>
      <c r="R74">
        <v>7</v>
      </c>
      <c r="S74">
        <v>5</v>
      </c>
      <c r="T74">
        <v>1998</v>
      </c>
      <c r="U74">
        <v>1998</v>
      </c>
      <c r="V74" t="s">
        <v>94</v>
      </c>
      <c r="W74" t="s">
        <v>95</v>
      </c>
      <c r="X74" t="s">
        <v>96</v>
      </c>
      <c r="Y74" t="s">
        <v>96</v>
      </c>
      <c r="Z74" t="s">
        <v>117</v>
      </c>
      <c r="AA74">
        <v>40</v>
      </c>
      <c r="AB74" t="s">
        <v>98</v>
      </c>
      <c r="AC74" t="s">
        <v>98</v>
      </c>
      <c r="AD74" t="s">
        <v>123</v>
      </c>
      <c r="AE74" t="s">
        <v>119</v>
      </c>
      <c r="AF74" t="s">
        <v>98</v>
      </c>
      <c r="AG74" t="s">
        <v>100</v>
      </c>
      <c r="AH74" t="s">
        <v>108</v>
      </c>
      <c r="AI74">
        <v>0</v>
      </c>
      <c r="AJ74" t="s">
        <v>108</v>
      </c>
      <c r="AK74">
        <v>0</v>
      </c>
      <c r="AL74">
        <v>832</v>
      </c>
      <c r="AM74">
        <v>832</v>
      </c>
      <c r="AN74" t="s">
        <v>103</v>
      </c>
      <c r="AO74" t="s">
        <v>119</v>
      </c>
      <c r="AP74" t="s">
        <v>104</v>
      </c>
      <c r="AQ74" t="s">
        <v>105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106</v>
      </c>
      <c r="BE74">
        <v>1</v>
      </c>
      <c r="BF74" t="s">
        <v>98</v>
      </c>
      <c r="BG74" t="s">
        <v>107</v>
      </c>
      <c r="BH74">
        <v>1998</v>
      </c>
      <c r="BI74" t="s">
        <v>125</v>
      </c>
      <c r="BJ74">
        <v>2</v>
      </c>
      <c r="BK74">
        <v>427</v>
      </c>
      <c r="BL74" t="s">
        <v>98</v>
      </c>
      <c r="BM74" t="s">
        <v>98</v>
      </c>
      <c r="BN74" t="s">
        <v>104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>
      <c r="A75">
        <v>74</v>
      </c>
      <c r="B75">
        <v>20</v>
      </c>
      <c r="C75" t="s">
        <v>112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89</v>
      </c>
      <c r="N75" t="s">
        <v>91</v>
      </c>
      <c r="O75" t="s">
        <v>91</v>
      </c>
      <c r="P75" t="s">
        <v>92</v>
      </c>
      <c r="Q75" t="s">
        <v>93</v>
      </c>
      <c r="R75">
        <v>5</v>
      </c>
      <c r="S75">
        <v>7</v>
      </c>
      <c r="T75">
        <v>1954</v>
      </c>
      <c r="U75">
        <v>2003</v>
      </c>
      <c r="V75" t="s">
        <v>94</v>
      </c>
      <c r="W75" t="s">
        <v>95</v>
      </c>
      <c r="X75" t="s">
        <v>116</v>
      </c>
      <c r="Y75" t="s">
        <v>116</v>
      </c>
      <c r="Z75" t="s">
        <v>117</v>
      </c>
      <c r="AA75">
        <v>104</v>
      </c>
      <c r="AB75" t="s">
        <v>98</v>
      </c>
      <c r="AC75" t="s">
        <v>98</v>
      </c>
      <c r="AD75" t="s">
        <v>99</v>
      </c>
      <c r="AE75" t="s">
        <v>98</v>
      </c>
      <c r="AF75" t="s">
        <v>98</v>
      </c>
      <c r="AG75" t="s">
        <v>100</v>
      </c>
      <c r="AH75" t="s">
        <v>118</v>
      </c>
      <c r="AI75">
        <v>320</v>
      </c>
      <c r="AJ75" t="s">
        <v>138</v>
      </c>
      <c r="AK75">
        <v>362</v>
      </c>
      <c r="AL75">
        <v>404</v>
      </c>
      <c r="AM75">
        <v>1086</v>
      </c>
      <c r="AN75" t="s">
        <v>103</v>
      </c>
      <c r="AO75" t="s">
        <v>119</v>
      </c>
      <c r="AP75" t="s">
        <v>104</v>
      </c>
      <c r="AQ75" t="s">
        <v>105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106</v>
      </c>
      <c r="BE75">
        <v>0</v>
      </c>
      <c r="BF75" t="s">
        <v>83</v>
      </c>
      <c r="BG75" t="s">
        <v>107</v>
      </c>
      <c r="BH75">
        <v>1989</v>
      </c>
      <c r="BI75" t="s">
        <v>108</v>
      </c>
      <c r="BJ75">
        <v>2</v>
      </c>
      <c r="BK75">
        <v>490</v>
      </c>
      <c r="BL75" t="s">
        <v>98</v>
      </c>
      <c r="BM75" t="s">
        <v>98</v>
      </c>
      <c r="BN75" t="s">
        <v>104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177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>
      <c r="A76">
        <v>75</v>
      </c>
      <c r="B76">
        <v>50</v>
      </c>
      <c r="C76" t="s">
        <v>140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114</v>
      </c>
      <c r="L76" t="s">
        <v>88</v>
      </c>
      <c r="M76" t="s">
        <v>188</v>
      </c>
      <c r="N76" t="s">
        <v>91</v>
      </c>
      <c r="O76" t="s">
        <v>91</v>
      </c>
      <c r="P76" t="s">
        <v>92</v>
      </c>
      <c r="Q76" t="s">
        <v>122</v>
      </c>
      <c r="R76">
        <v>3</v>
      </c>
      <c r="S76">
        <v>6</v>
      </c>
      <c r="T76">
        <v>1915</v>
      </c>
      <c r="U76">
        <v>1950</v>
      </c>
      <c r="V76" t="s">
        <v>202</v>
      </c>
      <c r="W76" t="s">
        <v>95</v>
      </c>
      <c r="X76" t="s">
        <v>96</v>
      </c>
      <c r="Y76" t="s">
        <v>96</v>
      </c>
      <c r="Z76" t="s">
        <v>97</v>
      </c>
      <c r="AA76">
        <v>0</v>
      </c>
      <c r="AB76" t="s">
        <v>119</v>
      </c>
      <c r="AC76" t="s">
        <v>119</v>
      </c>
      <c r="AD76" t="s">
        <v>99</v>
      </c>
      <c r="AE76" t="s">
        <v>139</v>
      </c>
      <c r="AF76" t="s">
        <v>98</v>
      </c>
      <c r="AG76" t="s">
        <v>100</v>
      </c>
      <c r="AH76" t="s">
        <v>108</v>
      </c>
      <c r="AI76">
        <v>0</v>
      </c>
      <c r="AJ76" t="s">
        <v>108</v>
      </c>
      <c r="AK76">
        <v>0</v>
      </c>
      <c r="AL76">
        <v>840</v>
      </c>
      <c r="AM76">
        <v>840</v>
      </c>
      <c r="AN76" t="s">
        <v>103</v>
      </c>
      <c r="AO76" t="s">
        <v>119</v>
      </c>
      <c r="AP76" t="s">
        <v>167</v>
      </c>
      <c r="AQ76" t="s">
        <v>105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106</v>
      </c>
      <c r="BE76">
        <v>0</v>
      </c>
      <c r="BF76" t="s">
        <v>83</v>
      </c>
      <c r="BG76" t="s">
        <v>143</v>
      </c>
      <c r="BH76">
        <v>1915</v>
      </c>
      <c r="BI76" t="s">
        <v>108</v>
      </c>
      <c r="BJ76">
        <v>1</v>
      </c>
      <c r="BK76">
        <v>379</v>
      </c>
      <c r="BL76" t="s">
        <v>98</v>
      </c>
      <c r="BM76" t="s">
        <v>98</v>
      </c>
      <c r="BN76" t="s">
        <v>104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>
      <c r="A77">
        <v>76</v>
      </c>
      <c r="B77">
        <v>180</v>
      </c>
      <c r="C77" t="s">
        <v>140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219</v>
      </c>
      <c r="N77" t="s">
        <v>91</v>
      </c>
      <c r="O77" t="s">
        <v>91</v>
      </c>
      <c r="P77" t="s">
        <v>142</v>
      </c>
      <c r="Q77" t="s">
        <v>158</v>
      </c>
      <c r="R77">
        <v>4</v>
      </c>
      <c r="S77">
        <v>5</v>
      </c>
      <c r="T77">
        <v>1973</v>
      </c>
      <c r="U77">
        <v>1973</v>
      </c>
      <c r="V77" t="s">
        <v>94</v>
      </c>
      <c r="W77" t="s">
        <v>95</v>
      </c>
      <c r="X77" t="s">
        <v>152</v>
      </c>
      <c r="Y77" t="s">
        <v>153</v>
      </c>
      <c r="Z77" t="s">
        <v>97</v>
      </c>
      <c r="AA77">
        <v>0</v>
      </c>
      <c r="AB77" t="s">
        <v>98</v>
      </c>
      <c r="AC77" t="s">
        <v>98</v>
      </c>
      <c r="AD77" t="s">
        <v>99</v>
      </c>
      <c r="AE77" t="s">
        <v>119</v>
      </c>
      <c r="AF77" t="s">
        <v>98</v>
      </c>
      <c r="AG77" t="s">
        <v>119</v>
      </c>
      <c r="AH77" t="s">
        <v>124</v>
      </c>
      <c r="AI77">
        <v>462</v>
      </c>
      <c r="AJ77" t="s">
        <v>108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104</v>
      </c>
      <c r="AQ77" t="s">
        <v>105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106</v>
      </c>
      <c r="BE77">
        <v>0</v>
      </c>
      <c r="BF77" t="s">
        <v>83</v>
      </c>
      <c r="BG77" t="s">
        <v>159</v>
      </c>
      <c r="BH77">
        <v>1973</v>
      </c>
      <c r="BI77" t="s">
        <v>108</v>
      </c>
      <c r="BJ77">
        <v>1</v>
      </c>
      <c r="BK77">
        <v>297</v>
      </c>
      <c r="BL77" t="s">
        <v>98</v>
      </c>
      <c r="BM77" t="s">
        <v>98</v>
      </c>
      <c r="BN77" t="s">
        <v>104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177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>
      <c r="A78">
        <v>77</v>
      </c>
      <c r="B78">
        <v>20</v>
      </c>
      <c r="C78" t="s">
        <v>112</v>
      </c>
      <c r="D78" t="s">
        <v>83</v>
      </c>
      <c r="E78">
        <v>8475</v>
      </c>
      <c r="F78" t="s">
        <v>82</v>
      </c>
      <c r="G78" t="s">
        <v>83</v>
      </c>
      <c r="H78" t="s">
        <v>113</v>
      </c>
      <c r="I78" t="s">
        <v>85</v>
      </c>
      <c r="J78" t="s">
        <v>86</v>
      </c>
      <c r="K78" t="s">
        <v>87</v>
      </c>
      <c r="L78" t="s">
        <v>88</v>
      </c>
      <c r="M78" t="s">
        <v>89</v>
      </c>
      <c r="N78" t="s">
        <v>91</v>
      </c>
      <c r="O78" t="s">
        <v>91</v>
      </c>
      <c r="P78" t="s">
        <v>92</v>
      </c>
      <c r="Q78" t="s">
        <v>93</v>
      </c>
      <c r="R78">
        <v>4</v>
      </c>
      <c r="S78">
        <v>7</v>
      </c>
      <c r="T78">
        <v>1956</v>
      </c>
      <c r="U78">
        <v>1956</v>
      </c>
      <c r="V78" t="s">
        <v>94</v>
      </c>
      <c r="W78" t="s">
        <v>95</v>
      </c>
      <c r="X78" t="s">
        <v>96</v>
      </c>
      <c r="Y78" t="s">
        <v>96</v>
      </c>
      <c r="Z78" t="s">
        <v>97</v>
      </c>
      <c r="AA78">
        <v>0</v>
      </c>
      <c r="AB78" t="s">
        <v>98</v>
      </c>
      <c r="AC78" t="s">
        <v>98</v>
      </c>
      <c r="AD78" t="s">
        <v>99</v>
      </c>
      <c r="AE78" t="s">
        <v>98</v>
      </c>
      <c r="AF78" t="s">
        <v>98</v>
      </c>
      <c r="AG78" t="s">
        <v>100</v>
      </c>
      <c r="AH78" t="s">
        <v>118</v>
      </c>
      <c r="AI78">
        <v>228</v>
      </c>
      <c r="AJ78" t="s">
        <v>108</v>
      </c>
      <c r="AK78">
        <v>0</v>
      </c>
      <c r="AL78">
        <v>724</v>
      </c>
      <c r="AM78">
        <v>952</v>
      </c>
      <c r="AN78" t="s">
        <v>103</v>
      </c>
      <c r="AO78" t="s">
        <v>126</v>
      </c>
      <c r="AP78" t="s">
        <v>104</v>
      </c>
      <c r="AQ78" t="s">
        <v>168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106</v>
      </c>
      <c r="BE78">
        <v>0</v>
      </c>
      <c r="BF78" t="s">
        <v>83</v>
      </c>
      <c r="BG78" t="s">
        <v>143</v>
      </c>
      <c r="BH78">
        <v>1956</v>
      </c>
      <c r="BI78" t="s">
        <v>108</v>
      </c>
      <c r="BJ78">
        <v>1</v>
      </c>
      <c r="BK78">
        <v>283</v>
      </c>
      <c r="BL78" t="s">
        <v>98</v>
      </c>
      <c r="BM78" t="s">
        <v>98</v>
      </c>
      <c r="BN78" t="s">
        <v>104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>
      <c r="A79">
        <v>78</v>
      </c>
      <c r="B79">
        <v>50</v>
      </c>
      <c r="C79" t="s">
        <v>140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197</v>
      </c>
      <c r="N79" t="s">
        <v>91</v>
      </c>
      <c r="O79" t="s">
        <v>91</v>
      </c>
      <c r="P79" t="s">
        <v>92</v>
      </c>
      <c r="Q79" t="s">
        <v>176</v>
      </c>
      <c r="R79">
        <v>5</v>
      </c>
      <c r="S79">
        <v>5</v>
      </c>
      <c r="T79">
        <v>1948</v>
      </c>
      <c r="U79">
        <v>2001</v>
      </c>
      <c r="V79" t="s">
        <v>94</v>
      </c>
      <c r="W79" t="s">
        <v>95</v>
      </c>
      <c r="X79" t="s">
        <v>116</v>
      </c>
      <c r="Y79" t="s">
        <v>116</v>
      </c>
      <c r="Z79" t="s">
        <v>97</v>
      </c>
      <c r="AA79">
        <v>0</v>
      </c>
      <c r="AB79" t="s">
        <v>98</v>
      </c>
      <c r="AC79" t="s">
        <v>98</v>
      </c>
      <c r="AD79" t="s">
        <v>99</v>
      </c>
      <c r="AE79" t="s">
        <v>98</v>
      </c>
      <c r="AF79" t="s">
        <v>98</v>
      </c>
      <c r="AG79" t="s">
        <v>100</v>
      </c>
      <c r="AH79" t="s">
        <v>138</v>
      </c>
      <c r="AI79">
        <v>336</v>
      </c>
      <c r="AJ79" t="s">
        <v>124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104</v>
      </c>
      <c r="AQ79" t="s">
        <v>105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187</v>
      </c>
      <c r="BE79">
        <v>0</v>
      </c>
      <c r="BF79" t="s">
        <v>83</v>
      </c>
      <c r="BG79" t="s">
        <v>143</v>
      </c>
      <c r="BH79">
        <v>1948</v>
      </c>
      <c r="BI79" t="s">
        <v>108</v>
      </c>
      <c r="BJ79">
        <v>1</v>
      </c>
      <c r="BK79">
        <v>240</v>
      </c>
      <c r="BL79" t="s">
        <v>98</v>
      </c>
      <c r="BM79" t="s">
        <v>98</v>
      </c>
      <c r="BN79" t="s">
        <v>104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109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>
      <c r="A80">
        <v>79</v>
      </c>
      <c r="B80">
        <v>90</v>
      </c>
      <c r="C80" t="s">
        <v>112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169</v>
      </c>
      <c r="N80" t="s">
        <v>91</v>
      </c>
      <c r="O80" t="s">
        <v>91</v>
      </c>
      <c r="P80" t="s">
        <v>179</v>
      </c>
      <c r="Q80" t="s">
        <v>93</v>
      </c>
      <c r="R80">
        <v>4</v>
      </c>
      <c r="S80">
        <v>5</v>
      </c>
      <c r="T80">
        <v>1968</v>
      </c>
      <c r="U80">
        <v>1968</v>
      </c>
      <c r="V80" t="s">
        <v>115</v>
      </c>
      <c r="W80" t="s">
        <v>95</v>
      </c>
      <c r="X80" t="s">
        <v>130</v>
      </c>
      <c r="Y80" t="s">
        <v>130</v>
      </c>
      <c r="Z80" t="s">
        <v>97</v>
      </c>
      <c r="AA80">
        <v>0</v>
      </c>
      <c r="AB80" t="s">
        <v>98</v>
      </c>
      <c r="AC80" t="s">
        <v>98</v>
      </c>
      <c r="AD80" t="s">
        <v>99</v>
      </c>
      <c r="AE80" t="s">
        <v>98</v>
      </c>
      <c r="AF80" t="s">
        <v>98</v>
      </c>
      <c r="AG80" t="s">
        <v>100</v>
      </c>
      <c r="AH80" t="s">
        <v>108</v>
      </c>
      <c r="AI80">
        <v>0</v>
      </c>
      <c r="AJ80" t="s">
        <v>108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167</v>
      </c>
      <c r="AQ80" t="s">
        <v>105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106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>
      <c r="A81">
        <v>80</v>
      </c>
      <c r="B81">
        <v>50</v>
      </c>
      <c r="C81" t="s">
        <v>140</v>
      </c>
      <c r="D81">
        <v>60</v>
      </c>
      <c r="E81">
        <v>10440</v>
      </c>
      <c r="F81" t="s">
        <v>82</v>
      </c>
      <c r="G81" t="s">
        <v>190</v>
      </c>
      <c r="H81" t="s">
        <v>84</v>
      </c>
      <c r="I81" t="s">
        <v>85</v>
      </c>
      <c r="J81" t="s">
        <v>86</v>
      </c>
      <c r="K81" t="s">
        <v>114</v>
      </c>
      <c r="L81" t="s">
        <v>88</v>
      </c>
      <c r="M81" t="s">
        <v>188</v>
      </c>
      <c r="N81" t="s">
        <v>91</v>
      </c>
      <c r="O81" t="s">
        <v>91</v>
      </c>
      <c r="P81" t="s">
        <v>92</v>
      </c>
      <c r="Q81" t="s">
        <v>122</v>
      </c>
      <c r="R81">
        <v>5</v>
      </c>
      <c r="S81">
        <v>6</v>
      </c>
      <c r="T81">
        <v>1910</v>
      </c>
      <c r="U81">
        <v>1981</v>
      </c>
      <c r="V81" t="s">
        <v>94</v>
      </c>
      <c r="W81" t="s">
        <v>95</v>
      </c>
      <c r="X81" t="s">
        <v>116</v>
      </c>
      <c r="Y81" t="s">
        <v>116</v>
      </c>
      <c r="Z81" t="s">
        <v>97</v>
      </c>
      <c r="AA81">
        <v>0</v>
      </c>
      <c r="AB81" t="s">
        <v>98</v>
      </c>
      <c r="AC81" t="s">
        <v>98</v>
      </c>
      <c r="AD81" t="s">
        <v>123</v>
      </c>
      <c r="AE81" t="s">
        <v>98</v>
      </c>
      <c r="AF81" t="s">
        <v>98</v>
      </c>
      <c r="AG81" t="s">
        <v>100</v>
      </c>
      <c r="AH81" t="s">
        <v>108</v>
      </c>
      <c r="AI81">
        <v>0</v>
      </c>
      <c r="AJ81" t="s">
        <v>108</v>
      </c>
      <c r="AK81">
        <v>0</v>
      </c>
      <c r="AL81">
        <v>440</v>
      </c>
      <c r="AM81">
        <v>440</v>
      </c>
      <c r="AN81" t="s">
        <v>103</v>
      </c>
      <c r="AO81" t="s">
        <v>119</v>
      </c>
      <c r="AP81" t="s">
        <v>104</v>
      </c>
      <c r="AQ81" t="s">
        <v>105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106</v>
      </c>
      <c r="BE81">
        <v>0</v>
      </c>
      <c r="BF81" t="s">
        <v>83</v>
      </c>
      <c r="BG81" t="s">
        <v>143</v>
      </c>
      <c r="BH81">
        <v>1966</v>
      </c>
      <c r="BI81" t="s">
        <v>108</v>
      </c>
      <c r="BJ81">
        <v>2</v>
      </c>
      <c r="BK81">
        <v>440</v>
      </c>
      <c r="BL81" t="s">
        <v>98</v>
      </c>
      <c r="BM81" t="s">
        <v>98</v>
      </c>
      <c r="BN81" t="s">
        <v>104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109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>
      <c r="A82">
        <v>81</v>
      </c>
      <c r="B82">
        <v>60</v>
      </c>
      <c r="C82" t="s">
        <v>112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114</v>
      </c>
      <c r="L82" t="s">
        <v>88</v>
      </c>
      <c r="M82" t="s">
        <v>89</v>
      </c>
      <c r="N82" t="s">
        <v>91</v>
      </c>
      <c r="O82" t="s">
        <v>91</v>
      </c>
      <c r="P82" t="s">
        <v>92</v>
      </c>
      <c r="Q82" t="s">
        <v>122</v>
      </c>
      <c r="R82">
        <v>6</v>
      </c>
      <c r="S82">
        <v>6</v>
      </c>
      <c r="T82">
        <v>1968</v>
      </c>
      <c r="U82">
        <v>1968</v>
      </c>
      <c r="V82" t="s">
        <v>94</v>
      </c>
      <c r="W82" t="s">
        <v>95</v>
      </c>
      <c r="X82" t="s">
        <v>96</v>
      </c>
      <c r="Y82" t="s">
        <v>96</v>
      </c>
      <c r="Z82" t="s">
        <v>117</v>
      </c>
      <c r="AA82">
        <v>576</v>
      </c>
      <c r="AB82" t="s">
        <v>98</v>
      </c>
      <c r="AC82" t="s">
        <v>119</v>
      </c>
      <c r="AD82" t="s">
        <v>99</v>
      </c>
      <c r="AE82" t="s">
        <v>119</v>
      </c>
      <c r="AF82" t="s">
        <v>98</v>
      </c>
      <c r="AG82" t="s">
        <v>100</v>
      </c>
      <c r="AH82" t="s">
        <v>101</v>
      </c>
      <c r="AI82">
        <v>448</v>
      </c>
      <c r="AJ82" t="s">
        <v>108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104</v>
      </c>
      <c r="AQ82" t="s">
        <v>105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119</v>
      </c>
      <c r="BC82">
        <v>8</v>
      </c>
      <c r="BD82" t="s">
        <v>106</v>
      </c>
      <c r="BE82">
        <v>1</v>
      </c>
      <c r="BF82" t="s">
        <v>119</v>
      </c>
      <c r="BG82" t="s">
        <v>107</v>
      </c>
      <c r="BH82">
        <v>1968</v>
      </c>
      <c r="BI82" t="s">
        <v>125</v>
      </c>
      <c r="BJ82">
        <v>1</v>
      </c>
      <c r="BK82">
        <v>509</v>
      </c>
      <c r="BL82" t="s">
        <v>98</v>
      </c>
      <c r="BM82" t="s">
        <v>98</v>
      </c>
      <c r="BN82" t="s">
        <v>104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>
      <c r="A83">
        <v>82</v>
      </c>
      <c r="B83">
        <v>120</v>
      </c>
      <c r="C83" t="s">
        <v>140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136</v>
      </c>
      <c r="L83" t="s">
        <v>88</v>
      </c>
      <c r="M83" t="s">
        <v>217</v>
      </c>
      <c r="N83" t="s">
        <v>91</v>
      </c>
      <c r="O83" t="s">
        <v>91</v>
      </c>
      <c r="P83" t="s">
        <v>129</v>
      </c>
      <c r="Q83" t="s">
        <v>93</v>
      </c>
      <c r="R83">
        <v>6</v>
      </c>
      <c r="S83">
        <v>5</v>
      </c>
      <c r="T83">
        <v>1998</v>
      </c>
      <c r="U83">
        <v>1998</v>
      </c>
      <c r="V83" t="s">
        <v>115</v>
      </c>
      <c r="W83" t="s">
        <v>95</v>
      </c>
      <c r="X83" t="s">
        <v>96</v>
      </c>
      <c r="Y83" t="s">
        <v>96</v>
      </c>
      <c r="Z83" t="s">
        <v>117</v>
      </c>
      <c r="AA83">
        <v>443</v>
      </c>
      <c r="AB83" t="s">
        <v>98</v>
      </c>
      <c r="AC83" t="s">
        <v>119</v>
      </c>
      <c r="AD83" t="s">
        <v>123</v>
      </c>
      <c r="AE83" t="s">
        <v>126</v>
      </c>
      <c r="AF83" t="s">
        <v>119</v>
      </c>
      <c r="AG83" t="s">
        <v>100</v>
      </c>
      <c r="AH83" t="s">
        <v>124</v>
      </c>
      <c r="AI83">
        <v>1201</v>
      </c>
      <c r="AJ83" t="s">
        <v>108</v>
      </c>
      <c r="AK83">
        <v>0</v>
      </c>
      <c r="AL83">
        <v>36</v>
      </c>
      <c r="AM83">
        <v>1237</v>
      </c>
      <c r="AN83" t="s">
        <v>103</v>
      </c>
      <c r="AO83" t="s">
        <v>126</v>
      </c>
      <c r="AP83" t="s">
        <v>104</v>
      </c>
      <c r="AQ83" t="s">
        <v>105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106</v>
      </c>
      <c r="BE83">
        <v>0</v>
      </c>
      <c r="BF83" t="s">
        <v>83</v>
      </c>
      <c r="BG83" t="s">
        <v>107</v>
      </c>
      <c r="BH83">
        <v>1998</v>
      </c>
      <c r="BI83" t="s">
        <v>125</v>
      </c>
      <c r="BJ83">
        <v>2</v>
      </c>
      <c r="BK83">
        <v>405</v>
      </c>
      <c r="BL83" t="s">
        <v>98</v>
      </c>
      <c r="BM83" t="s">
        <v>98</v>
      </c>
      <c r="BN83" t="s">
        <v>104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>
      <c r="A84">
        <v>83</v>
      </c>
      <c r="B84">
        <v>20</v>
      </c>
      <c r="C84" t="s">
        <v>112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163</v>
      </c>
      <c r="N84" t="s">
        <v>91</v>
      </c>
      <c r="O84" t="s">
        <v>91</v>
      </c>
      <c r="P84" t="s">
        <v>92</v>
      </c>
      <c r="Q84" t="s">
        <v>93</v>
      </c>
      <c r="R84">
        <v>8</v>
      </c>
      <c r="S84">
        <v>5</v>
      </c>
      <c r="T84">
        <v>2007</v>
      </c>
      <c r="U84">
        <v>2007</v>
      </c>
      <c r="V84" t="s">
        <v>94</v>
      </c>
      <c r="W84" t="s">
        <v>95</v>
      </c>
      <c r="X84" t="s">
        <v>96</v>
      </c>
      <c r="Y84" t="s">
        <v>96</v>
      </c>
      <c r="Z84" t="s">
        <v>148</v>
      </c>
      <c r="AA84">
        <v>468</v>
      </c>
      <c r="AB84" t="s">
        <v>98</v>
      </c>
      <c r="AC84" t="s">
        <v>98</v>
      </c>
      <c r="AD84" t="s">
        <v>123</v>
      </c>
      <c r="AE84" t="s">
        <v>119</v>
      </c>
      <c r="AF84" t="s">
        <v>98</v>
      </c>
      <c r="AG84" t="s">
        <v>100</v>
      </c>
      <c r="AH84" t="s">
        <v>124</v>
      </c>
      <c r="AI84">
        <v>33</v>
      </c>
      <c r="AJ84" t="s">
        <v>108</v>
      </c>
      <c r="AK84">
        <v>0</v>
      </c>
      <c r="AL84">
        <v>1530</v>
      </c>
      <c r="AM84">
        <v>1563</v>
      </c>
      <c r="AN84" t="s">
        <v>103</v>
      </c>
      <c r="AO84" t="s">
        <v>126</v>
      </c>
      <c r="AP84" t="s">
        <v>104</v>
      </c>
      <c r="AQ84" t="s">
        <v>105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119</v>
      </c>
      <c r="BC84">
        <v>6</v>
      </c>
      <c r="BD84" t="s">
        <v>106</v>
      </c>
      <c r="BE84">
        <v>1</v>
      </c>
      <c r="BF84" t="s">
        <v>119</v>
      </c>
      <c r="BG84" t="s">
        <v>107</v>
      </c>
      <c r="BH84">
        <v>2007</v>
      </c>
      <c r="BI84" t="s">
        <v>131</v>
      </c>
      <c r="BJ84">
        <v>3</v>
      </c>
      <c r="BK84">
        <v>758</v>
      </c>
      <c r="BL84" t="s">
        <v>98</v>
      </c>
      <c r="BM84" t="s">
        <v>98</v>
      </c>
      <c r="BN84" t="s">
        <v>104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>
      <c r="A85">
        <v>84</v>
      </c>
      <c r="B85">
        <v>20</v>
      </c>
      <c r="C85" t="s">
        <v>112</v>
      </c>
      <c r="D85">
        <v>80</v>
      </c>
      <c r="E85">
        <v>8892</v>
      </c>
      <c r="F85" t="s">
        <v>82</v>
      </c>
      <c r="G85" t="s">
        <v>83</v>
      </c>
      <c r="H85" t="s">
        <v>113</v>
      </c>
      <c r="I85" t="s">
        <v>85</v>
      </c>
      <c r="J85" t="s">
        <v>86</v>
      </c>
      <c r="K85" t="s">
        <v>87</v>
      </c>
      <c r="L85" t="s">
        <v>88</v>
      </c>
      <c r="M85" t="s">
        <v>89</v>
      </c>
      <c r="N85" t="s">
        <v>91</v>
      </c>
      <c r="O85" t="s">
        <v>91</v>
      </c>
      <c r="P85" t="s">
        <v>92</v>
      </c>
      <c r="Q85" t="s">
        <v>93</v>
      </c>
      <c r="R85">
        <v>5</v>
      </c>
      <c r="S85">
        <v>5</v>
      </c>
      <c r="T85">
        <v>1960</v>
      </c>
      <c r="U85">
        <v>1960</v>
      </c>
      <c r="V85" t="s">
        <v>94</v>
      </c>
      <c r="W85" t="s">
        <v>95</v>
      </c>
      <c r="X85" t="s">
        <v>137</v>
      </c>
      <c r="Y85" t="s">
        <v>137</v>
      </c>
      <c r="Z85" t="s">
        <v>171</v>
      </c>
      <c r="AA85">
        <v>66</v>
      </c>
      <c r="AB85" t="s">
        <v>98</v>
      </c>
      <c r="AC85" t="s">
        <v>98</v>
      </c>
      <c r="AD85" t="s">
        <v>99</v>
      </c>
      <c r="AE85" t="s">
        <v>98</v>
      </c>
      <c r="AF85" t="s">
        <v>98</v>
      </c>
      <c r="AG85" t="s">
        <v>100</v>
      </c>
      <c r="AH85" t="s">
        <v>108</v>
      </c>
      <c r="AI85">
        <v>0</v>
      </c>
      <c r="AJ85" t="s">
        <v>108</v>
      </c>
      <c r="AK85">
        <v>0</v>
      </c>
      <c r="AL85">
        <v>1065</v>
      </c>
      <c r="AM85">
        <v>1065</v>
      </c>
      <c r="AN85" t="s">
        <v>103</v>
      </c>
      <c r="AO85" t="s">
        <v>119</v>
      </c>
      <c r="AP85" t="s">
        <v>104</v>
      </c>
      <c r="AQ85" t="s">
        <v>105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106</v>
      </c>
      <c r="BE85">
        <v>0</v>
      </c>
      <c r="BF85" t="s">
        <v>83</v>
      </c>
      <c r="BG85" t="s">
        <v>143</v>
      </c>
      <c r="BH85">
        <v>1974</v>
      </c>
      <c r="BI85" t="s">
        <v>108</v>
      </c>
      <c r="BJ85">
        <v>2</v>
      </c>
      <c r="BK85">
        <v>461</v>
      </c>
      <c r="BL85" t="s">
        <v>98</v>
      </c>
      <c r="BM85" t="s">
        <v>98</v>
      </c>
      <c r="BN85" t="s">
        <v>104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144</v>
      </c>
      <c r="CB85" t="s">
        <v>111</v>
      </c>
      <c r="CC85">
        <v>126500</v>
      </c>
    </row>
    <row r="86" spans="1:81">
      <c r="A86">
        <v>85</v>
      </c>
      <c r="B86">
        <v>80</v>
      </c>
      <c r="C86" t="s">
        <v>112</v>
      </c>
      <c r="D86" t="s">
        <v>83</v>
      </c>
      <c r="E86">
        <v>8530</v>
      </c>
      <c r="F86" t="s">
        <v>82</v>
      </c>
      <c r="G86" t="s">
        <v>83</v>
      </c>
      <c r="H86" t="s">
        <v>113</v>
      </c>
      <c r="I86" t="s">
        <v>85</v>
      </c>
      <c r="J86" t="s">
        <v>86</v>
      </c>
      <c r="K86" t="s">
        <v>87</v>
      </c>
      <c r="L86" t="s">
        <v>88</v>
      </c>
      <c r="M86" t="s">
        <v>121</v>
      </c>
      <c r="N86" t="s">
        <v>91</v>
      </c>
      <c r="O86" t="s">
        <v>91</v>
      </c>
      <c r="P86" t="s">
        <v>92</v>
      </c>
      <c r="Q86" t="s">
        <v>158</v>
      </c>
      <c r="R86">
        <v>7</v>
      </c>
      <c r="S86">
        <v>5</v>
      </c>
      <c r="T86">
        <v>1995</v>
      </c>
      <c r="U86">
        <v>1996</v>
      </c>
      <c r="V86" t="s">
        <v>94</v>
      </c>
      <c r="W86" t="s">
        <v>95</v>
      </c>
      <c r="X86" t="s">
        <v>130</v>
      </c>
      <c r="Y86" t="s">
        <v>130</v>
      </c>
      <c r="Z86" t="s">
        <v>117</v>
      </c>
      <c r="AA86">
        <v>22</v>
      </c>
      <c r="AB86" t="s">
        <v>98</v>
      </c>
      <c r="AC86" t="s">
        <v>98</v>
      </c>
      <c r="AD86" t="s">
        <v>123</v>
      </c>
      <c r="AE86" t="s">
        <v>119</v>
      </c>
      <c r="AF86" t="s">
        <v>98</v>
      </c>
      <c r="AG86" t="s">
        <v>100</v>
      </c>
      <c r="AH86" t="s">
        <v>108</v>
      </c>
      <c r="AI86">
        <v>0</v>
      </c>
      <c r="AJ86" t="s">
        <v>108</v>
      </c>
      <c r="AK86">
        <v>0</v>
      </c>
      <c r="AL86">
        <v>384</v>
      </c>
      <c r="AM86">
        <v>384</v>
      </c>
      <c r="AN86" t="s">
        <v>103</v>
      </c>
      <c r="AO86" t="s">
        <v>119</v>
      </c>
      <c r="AP86" t="s">
        <v>104</v>
      </c>
      <c r="AQ86" t="s">
        <v>105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106</v>
      </c>
      <c r="BE86">
        <v>1</v>
      </c>
      <c r="BF86" t="s">
        <v>98</v>
      </c>
      <c r="BG86" t="s">
        <v>159</v>
      </c>
      <c r="BH86">
        <v>1995</v>
      </c>
      <c r="BI86" t="s">
        <v>125</v>
      </c>
      <c r="BJ86">
        <v>2</v>
      </c>
      <c r="BK86">
        <v>400</v>
      </c>
      <c r="BL86" t="s">
        <v>98</v>
      </c>
      <c r="BM86" t="s">
        <v>98</v>
      </c>
      <c r="BN86" t="s">
        <v>104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133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>
      <c r="A87">
        <v>86</v>
      </c>
      <c r="B87">
        <v>60</v>
      </c>
      <c r="C87" t="s">
        <v>112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114</v>
      </c>
      <c r="L87" t="s">
        <v>88</v>
      </c>
      <c r="M87" t="s">
        <v>162</v>
      </c>
      <c r="N87" t="s">
        <v>91</v>
      </c>
      <c r="O87" t="s">
        <v>91</v>
      </c>
      <c r="P87" t="s">
        <v>92</v>
      </c>
      <c r="Q87" t="s">
        <v>122</v>
      </c>
      <c r="R87">
        <v>8</v>
      </c>
      <c r="S87">
        <v>5</v>
      </c>
      <c r="T87">
        <v>1991</v>
      </c>
      <c r="U87">
        <v>1992</v>
      </c>
      <c r="V87" t="s">
        <v>115</v>
      </c>
      <c r="W87" t="s">
        <v>95</v>
      </c>
      <c r="X87" t="s">
        <v>130</v>
      </c>
      <c r="Y87" t="s">
        <v>130</v>
      </c>
      <c r="Z87" t="s">
        <v>117</v>
      </c>
      <c r="AA87">
        <v>284</v>
      </c>
      <c r="AB87" t="s">
        <v>119</v>
      </c>
      <c r="AC87" t="s">
        <v>98</v>
      </c>
      <c r="AD87" t="s">
        <v>99</v>
      </c>
      <c r="AE87" t="s">
        <v>119</v>
      </c>
      <c r="AF87" t="s">
        <v>98</v>
      </c>
      <c r="AG87" t="s">
        <v>100</v>
      </c>
      <c r="AH87" t="s">
        <v>108</v>
      </c>
      <c r="AI87">
        <v>0</v>
      </c>
      <c r="AJ87" t="s">
        <v>108</v>
      </c>
      <c r="AK87">
        <v>0</v>
      </c>
      <c r="AL87">
        <v>1288</v>
      </c>
      <c r="AM87">
        <v>1288</v>
      </c>
      <c r="AN87" t="s">
        <v>103</v>
      </c>
      <c r="AO87" t="s">
        <v>126</v>
      </c>
      <c r="AP87" t="s">
        <v>104</v>
      </c>
      <c r="AQ87" t="s">
        <v>105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119</v>
      </c>
      <c r="BC87">
        <v>9</v>
      </c>
      <c r="BD87" t="s">
        <v>106</v>
      </c>
      <c r="BE87">
        <v>1</v>
      </c>
      <c r="BF87" t="s">
        <v>98</v>
      </c>
      <c r="BG87" t="s">
        <v>107</v>
      </c>
      <c r="BH87">
        <v>1991</v>
      </c>
      <c r="BI87" t="s">
        <v>108</v>
      </c>
      <c r="BJ87">
        <v>2</v>
      </c>
      <c r="BK87">
        <v>462</v>
      </c>
      <c r="BL87" t="s">
        <v>98</v>
      </c>
      <c r="BM87" t="s">
        <v>98</v>
      </c>
      <c r="BN87" t="s">
        <v>104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>
      <c r="A88">
        <v>87</v>
      </c>
      <c r="B88">
        <v>60</v>
      </c>
      <c r="C88" t="s">
        <v>112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121</v>
      </c>
      <c r="N88" t="s">
        <v>91</v>
      </c>
      <c r="O88" t="s">
        <v>91</v>
      </c>
      <c r="P88" t="s">
        <v>92</v>
      </c>
      <c r="Q88" t="s">
        <v>122</v>
      </c>
      <c r="R88">
        <v>6</v>
      </c>
      <c r="S88">
        <v>5</v>
      </c>
      <c r="T88">
        <v>2005</v>
      </c>
      <c r="U88">
        <v>2005</v>
      </c>
      <c r="V88" t="s">
        <v>94</v>
      </c>
      <c r="W88" t="s">
        <v>95</v>
      </c>
      <c r="X88" t="s">
        <v>96</v>
      </c>
      <c r="Y88" t="s">
        <v>96</v>
      </c>
      <c r="Z88" t="s">
        <v>97</v>
      </c>
      <c r="AA88">
        <v>0</v>
      </c>
      <c r="AB88" t="s">
        <v>119</v>
      </c>
      <c r="AC88" t="s">
        <v>98</v>
      </c>
      <c r="AD88" t="s">
        <v>123</v>
      </c>
      <c r="AE88" t="s">
        <v>119</v>
      </c>
      <c r="AF88" t="s">
        <v>98</v>
      </c>
      <c r="AG88" t="s">
        <v>157</v>
      </c>
      <c r="AH88" t="s">
        <v>108</v>
      </c>
      <c r="AI88">
        <v>0</v>
      </c>
      <c r="AJ88" t="s">
        <v>108</v>
      </c>
      <c r="AK88">
        <v>0</v>
      </c>
      <c r="AL88">
        <v>684</v>
      </c>
      <c r="AM88">
        <v>684</v>
      </c>
      <c r="AN88" t="s">
        <v>103</v>
      </c>
      <c r="AO88" t="s">
        <v>126</v>
      </c>
      <c r="AP88" t="s">
        <v>104</v>
      </c>
      <c r="AQ88" t="s">
        <v>105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119</v>
      </c>
      <c r="BC88">
        <v>6</v>
      </c>
      <c r="BD88" t="s">
        <v>106</v>
      </c>
      <c r="BE88">
        <v>1</v>
      </c>
      <c r="BF88" t="s">
        <v>119</v>
      </c>
      <c r="BG88" t="s">
        <v>159</v>
      </c>
      <c r="BH88">
        <v>2005</v>
      </c>
      <c r="BI88" t="s">
        <v>125</v>
      </c>
      <c r="BJ88">
        <v>2</v>
      </c>
      <c r="BK88">
        <v>400</v>
      </c>
      <c r="BL88" t="s">
        <v>98</v>
      </c>
      <c r="BM88" t="s">
        <v>98</v>
      </c>
      <c r="BN88" t="s">
        <v>104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>
      <c r="A89">
        <v>88</v>
      </c>
      <c r="B89">
        <v>160</v>
      </c>
      <c r="C89" t="s">
        <v>164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114</v>
      </c>
      <c r="L89" t="s">
        <v>88</v>
      </c>
      <c r="M89" t="s">
        <v>163</v>
      </c>
      <c r="N89" t="s">
        <v>91</v>
      </c>
      <c r="O89" t="s">
        <v>91</v>
      </c>
      <c r="P89" t="s">
        <v>129</v>
      </c>
      <c r="Q89" t="s">
        <v>122</v>
      </c>
      <c r="R89">
        <v>6</v>
      </c>
      <c r="S89">
        <v>5</v>
      </c>
      <c r="T89">
        <v>2009</v>
      </c>
      <c r="U89">
        <v>2009</v>
      </c>
      <c r="V89" t="s">
        <v>94</v>
      </c>
      <c r="W89" t="s">
        <v>95</v>
      </c>
      <c r="X89" t="s">
        <v>96</v>
      </c>
      <c r="Y89" t="s">
        <v>96</v>
      </c>
      <c r="Z89" t="s">
        <v>148</v>
      </c>
      <c r="AA89">
        <v>76</v>
      </c>
      <c r="AB89" t="s">
        <v>119</v>
      </c>
      <c r="AC89" t="s">
        <v>98</v>
      </c>
      <c r="AD89" t="s">
        <v>123</v>
      </c>
      <c r="AE89" t="s">
        <v>119</v>
      </c>
      <c r="AF89" t="s">
        <v>98</v>
      </c>
      <c r="AG89" t="s">
        <v>157</v>
      </c>
      <c r="AH89" t="s">
        <v>108</v>
      </c>
      <c r="AI89">
        <v>0</v>
      </c>
      <c r="AJ89" t="s">
        <v>108</v>
      </c>
      <c r="AK89">
        <v>0</v>
      </c>
      <c r="AL89">
        <v>612</v>
      </c>
      <c r="AM89">
        <v>612</v>
      </c>
      <c r="AN89" t="s">
        <v>103</v>
      </c>
      <c r="AO89" t="s">
        <v>126</v>
      </c>
      <c r="AP89" t="s">
        <v>104</v>
      </c>
      <c r="AQ89" t="s">
        <v>105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119</v>
      </c>
      <c r="BC89">
        <v>4</v>
      </c>
      <c r="BD89" t="s">
        <v>106</v>
      </c>
      <c r="BE89">
        <v>0</v>
      </c>
      <c r="BF89" t="s">
        <v>83</v>
      </c>
      <c r="BG89" t="s">
        <v>143</v>
      </c>
      <c r="BH89">
        <v>2009</v>
      </c>
      <c r="BI89" t="s">
        <v>131</v>
      </c>
      <c r="BJ89">
        <v>2</v>
      </c>
      <c r="BK89">
        <v>528</v>
      </c>
      <c r="BL89" t="s">
        <v>98</v>
      </c>
      <c r="BM89" t="s">
        <v>98</v>
      </c>
      <c r="BN89" t="s">
        <v>104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149</v>
      </c>
      <c r="CB89" t="s">
        <v>150</v>
      </c>
      <c r="CC89">
        <v>164500</v>
      </c>
    </row>
    <row r="90" spans="1:81">
      <c r="A90">
        <v>89</v>
      </c>
      <c r="B90">
        <v>50</v>
      </c>
      <c r="C90" t="s">
        <v>201</v>
      </c>
      <c r="D90">
        <v>105</v>
      </c>
      <c r="E90">
        <v>8470</v>
      </c>
      <c r="F90" t="s">
        <v>82</v>
      </c>
      <c r="G90" t="s">
        <v>83</v>
      </c>
      <c r="H90" t="s">
        <v>113</v>
      </c>
      <c r="I90" t="s">
        <v>85</v>
      </c>
      <c r="J90" t="s">
        <v>86</v>
      </c>
      <c r="K90" t="s">
        <v>114</v>
      </c>
      <c r="L90" t="s">
        <v>88</v>
      </c>
      <c r="M90" t="s">
        <v>214</v>
      </c>
      <c r="N90" t="s">
        <v>90</v>
      </c>
      <c r="O90" t="s">
        <v>90</v>
      </c>
      <c r="P90" t="s">
        <v>92</v>
      </c>
      <c r="Q90" t="s">
        <v>176</v>
      </c>
      <c r="R90">
        <v>3</v>
      </c>
      <c r="S90">
        <v>2</v>
      </c>
      <c r="T90">
        <v>1915</v>
      </c>
      <c r="U90">
        <v>1982</v>
      </c>
      <c r="V90" t="s">
        <v>115</v>
      </c>
      <c r="W90" t="s">
        <v>95</v>
      </c>
      <c r="X90" t="s">
        <v>135</v>
      </c>
      <c r="Y90" t="s">
        <v>135</v>
      </c>
      <c r="Z90" t="s">
        <v>97</v>
      </c>
      <c r="AA90">
        <v>0</v>
      </c>
      <c r="AB90" t="s">
        <v>139</v>
      </c>
      <c r="AC90" t="s">
        <v>139</v>
      </c>
      <c r="AD90" t="s">
        <v>99</v>
      </c>
      <c r="AE90" t="s">
        <v>98</v>
      </c>
      <c r="AF90" t="s">
        <v>139</v>
      </c>
      <c r="AG90" t="s">
        <v>100</v>
      </c>
      <c r="AH90" t="s">
        <v>108</v>
      </c>
      <c r="AI90">
        <v>0</v>
      </c>
      <c r="AJ90" t="s">
        <v>108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167</v>
      </c>
      <c r="AQ90" t="s">
        <v>105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139</v>
      </c>
      <c r="BC90">
        <v>6</v>
      </c>
      <c r="BD90" t="s">
        <v>106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167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109</v>
      </c>
      <c r="BW90" t="s">
        <v>83</v>
      </c>
      <c r="BX90">
        <v>0</v>
      </c>
      <c r="BY90">
        <v>10</v>
      </c>
      <c r="BZ90">
        <v>2009</v>
      </c>
      <c r="CA90" t="s">
        <v>174</v>
      </c>
      <c r="CB90" t="s">
        <v>172</v>
      </c>
      <c r="CC90">
        <v>85000</v>
      </c>
    </row>
    <row r="91" spans="1:81">
      <c r="A91">
        <v>90</v>
      </c>
      <c r="B91">
        <v>20</v>
      </c>
      <c r="C91" t="s">
        <v>112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209</v>
      </c>
      <c r="N91" t="s">
        <v>91</v>
      </c>
      <c r="O91" t="s">
        <v>91</v>
      </c>
      <c r="P91" t="s">
        <v>92</v>
      </c>
      <c r="Q91" t="s">
        <v>93</v>
      </c>
      <c r="R91">
        <v>4</v>
      </c>
      <c r="S91">
        <v>5</v>
      </c>
      <c r="T91">
        <v>1994</v>
      </c>
      <c r="U91">
        <v>1995</v>
      </c>
      <c r="V91" t="s">
        <v>94</v>
      </c>
      <c r="W91" t="s">
        <v>95</v>
      </c>
      <c r="X91" t="s">
        <v>96</v>
      </c>
      <c r="Y91" t="s">
        <v>96</v>
      </c>
      <c r="Z91" t="s">
        <v>97</v>
      </c>
      <c r="AA91">
        <v>0</v>
      </c>
      <c r="AB91" t="s">
        <v>98</v>
      </c>
      <c r="AC91" t="s">
        <v>98</v>
      </c>
      <c r="AD91" t="s">
        <v>123</v>
      </c>
      <c r="AE91" t="s">
        <v>119</v>
      </c>
      <c r="AF91" t="s">
        <v>98</v>
      </c>
      <c r="AG91" t="s">
        <v>100</v>
      </c>
      <c r="AH91" t="s">
        <v>124</v>
      </c>
      <c r="AI91">
        <v>588</v>
      </c>
      <c r="AJ91" t="s">
        <v>108</v>
      </c>
      <c r="AK91">
        <v>0</v>
      </c>
      <c r="AL91">
        <v>402</v>
      </c>
      <c r="AM91">
        <v>990</v>
      </c>
      <c r="AN91" t="s">
        <v>103</v>
      </c>
      <c r="AO91" t="s">
        <v>126</v>
      </c>
      <c r="AP91" t="s">
        <v>104</v>
      </c>
      <c r="AQ91" t="s">
        <v>105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106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>
      <c r="A92">
        <v>91</v>
      </c>
      <c r="B92">
        <v>20</v>
      </c>
      <c r="C92" t="s">
        <v>112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89</v>
      </c>
      <c r="N92" t="s">
        <v>91</v>
      </c>
      <c r="O92" t="s">
        <v>91</v>
      </c>
      <c r="P92" t="s">
        <v>92</v>
      </c>
      <c r="Q92" t="s">
        <v>93</v>
      </c>
      <c r="R92">
        <v>4</v>
      </c>
      <c r="S92">
        <v>5</v>
      </c>
      <c r="T92">
        <v>1950</v>
      </c>
      <c r="U92">
        <v>1950</v>
      </c>
      <c r="V92" t="s">
        <v>94</v>
      </c>
      <c r="W92" t="s">
        <v>95</v>
      </c>
      <c r="X92" t="s">
        <v>117</v>
      </c>
      <c r="Y92" t="s">
        <v>116</v>
      </c>
      <c r="Z92" t="s">
        <v>97</v>
      </c>
      <c r="AA92">
        <v>0</v>
      </c>
      <c r="AB92" t="s">
        <v>98</v>
      </c>
      <c r="AC92" t="s">
        <v>98</v>
      </c>
      <c r="AD92" t="s">
        <v>211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104</v>
      </c>
      <c r="AQ92" t="s">
        <v>168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106</v>
      </c>
      <c r="BE92">
        <v>0</v>
      </c>
      <c r="BF92" t="s">
        <v>83</v>
      </c>
      <c r="BG92" t="s">
        <v>143</v>
      </c>
      <c r="BH92">
        <v>1950</v>
      </c>
      <c r="BI92" t="s">
        <v>108</v>
      </c>
      <c r="BJ92">
        <v>2</v>
      </c>
      <c r="BK92">
        <v>420</v>
      </c>
      <c r="BL92" t="s">
        <v>98</v>
      </c>
      <c r="BM92" t="s">
        <v>98</v>
      </c>
      <c r="BN92" t="s">
        <v>104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>
      <c r="A93">
        <v>92</v>
      </c>
      <c r="B93">
        <v>20</v>
      </c>
      <c r="C93" t="s">
        <v>112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89</v>
      </c>
      <c r="N93" t="s">
        <v>91</v>
      </c>
      <c r="O93" t="s">
        <v>91</v>
      </c>
      <c r="P93" t="s">
        <v>92</v>
      </c>
      <c r="Q93" t="s">
        <v>93</v>
      </c>
      <c r="R93">
        <v>5</v>
      </c>
      <c r="S93">
        <v>3</v>
      </c>
      <c r="T93">
        <v>1961</v>
      </c>
      <c r="U93">
        <v>1961</v>
      </c>
      <c r="V93" t="s">
        <v>115</v>
      </c>
      <c r="W93" t="s">
        <v>95</v>
      </c>
      <c r="X93" t="s">
        <v>130</v>
      </c>
      <c r="Y93" t="s">
        <v>130</v>
      </c>
      <c r="Z93" t="s">
        <v>171</v>
      </c>
      <c r="AA93">
        <v>203</v>
      </c>
      <c r="AB93" t="s">
        <v>98</v>
      </c>
      <c r="AC93" t="s">
        <v>98</v>
      </c>
      <c r="AD93" t="s">
        <v>99</v>
      </c>
      <c r="AE93" t="s">
        <v>98</v>
      </c>
      <c r="AF93" t="s">
        <v>98</v>
      </c>
      <c r="AG93" t="s">
        <v>100</v>
      </c>
      <c r="AH93" t="s">
        <v>101</v>
      </c>
      <c r="AI93">
        <v>600</v>
      </c>
      <c r="AJ93" t="s">
        <v>108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104</v>
      </c>
      <c r="AQ93" t="s">
        <v>105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106</v>
      </c>
      <c r="BE93">
        <v>0</v>
      </c>
      <c r="BF93" t="s">
        <v>83</v>
      </c>
      <c r="BG93" t="s">
        <v>107</v>
      </c>
      <c r="BH93">
        <v>1961</v>
      </c>
      <c r="BI93" t="s">
        <v>108</v>
      </c>
      <c r="BJ93">
        <v>2</v>
      </c>
      <c r="BK93">
        <v>480</v>
      </c>
      <c r="BL93" t="s">
        <v>98</v>
      </c>
      <c r="BM93" t="s">
        <v>98</v>
      </c>
      <c r="BN93" t="s">
        <v>104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177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172</v>
      </c>
      <c r="CC93">
        <v>98600</v>
      </c>
    </row>
    <row r="94" spans="1:81">
      <c r="A94">
        <v>93</v>
      </c>
      <c r="B94">
        <v>30</v>
      </c>
      <c r="C94" t="s">
        <v>112</v>
      </c>
      <c r="D94">
        <v>80</v>
      </c>
      <c r="E94">
        <v>13360</v>
      </c>
      <c r="F94" t="s">
        <v>82</v>
      </c>
      <c r="G94" t="s">
        <v>190</v>
      </c>
      <c r="H94" t="s">
        <v>113</v>
      </c>
      <c r="I94" t="s">
        <v>127</v>
      </c>
      <c r="J94" t="s">
        <v>86</v>
      </c>
      <c r="K94" t="s">
        <v>87</v>
      </c>
      <c r="L94" t="s">
        <v>88</v>
      </c>
      <c r="M94" t="s">
        <v>212</v>
      </c>
      <c r="N94" t="s">
        <v>91</v>
      </c>
      <c r="O94" t="s">
        <v>91</v>
      </c>
      <c r="P94" t="s">
        <v>92</v>
      </c>
      <c r="Q94" t="s">
        <v>93</v>
      </c>
      <c r="R94">
        <v>5</v>
      </c>
      <c r="S94">
        <v>7</v>
      </c>
      <c r="T94">
        <v>1921</v>
      </c>
      <c r="U94">
        <v>2006</v>
      </c>
      <c r="V94" t="s">
        <v>94</v>
      </c>
      <c r="W94" t="s">
        <v>95</v>
      </c>
      <c r="X94" t="s">
        <v>116</v>
      </c>
      <c r="Y94" t="s">
        <v>116</v>
      </c>
      <c r="Z94" t="s">
        <v>97</v>
      </c>
      <c r="AA94">
        <v>0</v>
      </c>
      <c r="AB94" t="s">
        <v>98</v>
      </c>
      <c r="AC94" t="s">
        <v>119</v>
      </c>
      <c r="AD94" t="s">
        <v>166</v>
      </c>
      <c r="AE94" t="s">
        <v>119</v>
      </c>
      <c r="AF94" t="s">
        <v>98</v>
      </c>
      <c r="AG94" t="s">
        <v>100</v>
      </c>
      <c r="AH94" t="s">
        <v>118</v>
      </c>
      <c r="AI94">
        <v>713</v>
      </c>
      <c r="AJ94" t="s">
        <v>108</v>
      </c>
      <c r="AK94">
        <v>0</v>
      </c>
      <c r="AL94">
        <v>163</v>
      </c>
      <c r="AM94">
        <v>876</v>
      </c>
      <c r="AN94" t="s">
        <v>103</v>
      </c>
      <c r="AO94" t="s">
        <v>126</v>
      </c>
      <c r="AP94" t="s">
        <v>104</v>
      </c>
      <c r="AQ94" t="s">
        <v>105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106</v>
      </c>
      <c r="BE94">
        <v>0</v>
      </c>
      <c r="BF94" t="s">
        <v>83</v>
      </c>
      <c r="BG94" t="s">
        <v>143</v>
      </c>
      <c r="BH94">
        <v>1921</v>
      </c>
      <c r="BI94" t="s">
        <v>108</v>
      </c>
      <c r="BJ94">
        <v>2</v>
      </c>
      <c r="BK94">
        <v>432</v>
      </c>
      <c r="BL94" t="s">
        <v>98</v>
      </c>
      <c r="BM94" t="s">
        <v>98</v>
      </c>
      <c r="BN94" t="s">
        <v>104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>
      <c r="A95">
        <v>94</v>
      </c>
      <c r="B95">
        <v>190</v>
      </c>
      <c r="C95" t="s">
        <v>201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114</v>
      </c>
      <c r="L95" t="s">
        <v>88</v>
      </c>
      <c r="M95" t="s">
        <v>188</v>
      </c>
      <c r="N95" t="s">
        <v>91</v>
      </c>
      <c r="O95" t="s">
        <v>91</v>
      </c>
      <c r="P95" t="s">
        <v>186</v>
      </c>
      <c r="Q95" t="s">
        <v>198</v>
      </c>
      <c r="R95">
        <v>6</v>
      </c>
      <c r="S95">
        <v>6</v>
      </c>
      <c r="T95">
        <v>1910</v>
      </c>
      <c r="U95">
        <v>1998</v>
      </c>
      <c r="V95" t="s">
        <v>115</v>
      </c>
      <c r="W95" t="s">
        <v>95</v>
      </c>
      <c r="X95" t="s">
        <v>137</v>
      </c>
      <c r="Y95" t="s">
        <v>137</v>
      </c>
      <c r="Z95" t="s">
        <v>97</v>
      </c>
      <c r="AA95">
        <v>0</v>
      </c>
      <c r="AB95" t="s">
        <v>98</v>
      </c>
      <c r="AC95" t="s">
        <v>98</v>
      </c>
      <c r="AD95" t="s">
        <v>166</v>
      </c>
      <c r="AE95" t="s">
        <v>98</v>
      </c>
      <c r="AF95" t="s">
        <v>139</v>
      </c>
      <c r="AG95" t="s">
        <v>155</v>
      </c>
      <c r="AH95" t="s">
        <v>101</v>
      </c>
      <c r="AI95">
        <v>1046</v>
      </c>
      <c r="AJ95" t="s">
        <v>108</v>
      </c>
      <c r="AK95">
        <v>0</v>
      </c>
      <c r="AL95">
        <v>168</v>
      </c>
      <c r="AM95">
        <v>1214</v>
      </c>
      <c r="AN95" t="s">
        <v>194</v>
      </c>
      <c r="AO95" t="s">
        <v>126</v>
      </c>
      <c r="AP95" t="s">
        <v>167</v>
      </c>
      <c r="AQ95" t="s">
        <v>105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106</v>
      </c>
      <c r="BE95">
        <v>1</v>
      </c>
      <c r="BF95" t="s">
        <v>119</v>
      </c>
      <c r="BG95" t="s">
        <v>143</v>
      </c>
      <c r="BH95">
        <v>1900</v>
      </c>
      <c r="BI95" t="s">
        <v>108</v>
      </c>
      <c r="BJ95">
        <v>2</v>
      </c>
      <c r="BK95">
        <v>506</v>
      </c>
      <c r="BL95" t="s">
        <v>98</v>
      </c>
      <c r="BM95" t="s">
        <v>98</v>
      </c>
      <c r="BN95" t="s">
        <v>104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>
      <c r="A96">
        <v>95</v>
      </c>
      <c r="B96">
        <v>60</v>
      </c>
      <c r="C96" t="s">
        <v>112</v>
      </c>
      <c r="D96">
        <v>69</v>
      </c>
      <c r="E96">
        <v>9337</v>
      </c>
      <c r="F96" t="s">
        <v>82</v>
      </c>
      <c r="G96" t="s">
        <v>83</v>
      </c>
      <c r="H96" t="s">
        <v>113</v>
      </c>
      <c r="I96" t="s">
        <v>85</v>
      </c>
      <c r="J96" t="s">
        <v>86</v>
      </c>
      <c r="K96" t="s">
        <v>87</v>
      </c>
      <c r="L96" t="s">
        <v>88</v>
      </c>
      <c r="M96" t="s">
        <v>209</v>
      </c>
      <c r="N96" t="s">
        <v>91</v>
      </c>
      <c r="O96" t="s">
        <v>91</v>
      </c>
      <c r="P96" t="s">
        <v>92</v>
      </c>
      <c r="Q96" t="s">
        <v>122</v>
      </c>
      <c r="R96">
        <v>6</v>
      </c>
      <c r="S96">
        <v>5</v>
      </c>
      <c r="T96">
        <v>1997</v>
      </c>
      <c r="U96">
        <v>1997</v>
      </c>
      <c r="V96" t="s">
        <v>94</v>
      </c>
      <c r="W96" t="s">
        <v>95</v>
      </c>
      <c r="X96" t="s">
        <v>96</v>
      </c>
      <c r="Y96" t="s">
        <v>96</v>
      </c>
      <c r="Z96" t="s">
        <v>97</v>
      </c>
      <c r="AA96">
        <v>0</v>
      </c>
      <c r="AB96" t="s">
        <v>98</v>
      </c>
      <c r="AC96" t="s">
        <v>119</v>
      </c>
      <c r="AD96" t="s">
        <v>123</v>
      </c>
      <c r="AE96" t="s">
        <v>119</v>
      </c>
      <c r="AF96" t="s">
        <v>98</v>
      </c>
      <c r="AG96" t="s">
        <v>100</v>
      </c>
      <c r="AH96" t="s">
        <v>124</v>
      </c>
      <c r="AI96">
        <v>648</v>
      </c>
      <c r="AJ96" t="s">
        <v>108</v>
      </c>
      <c r="AK96">
        <v>0</v>
      </c>
      <c r="AL96">
        <v>176</v>
      </c>
      <c r="AM96">
        <v>824</v>
      </c>
      <c r="AN96" t="s">
        <v>103</v>
      </c>
      <c r="AO96" t="s">
        <v>126</v>
      </c>
      <c r="AP96" t="s">
        <v>104</v>
      </c>
      <c r="AQ96" t="s">
        <v>105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119</v>
      </c>
      <c r="BC96">
        <v>7</v>
      </c>
      <c r="BD96" t="s">
        <v>106</v>
      </c>
      <c r="BE96">
        <v>0</v>
      </c>
      <c r="BF96" t="s">
        <v>83</v>
      </c>
      <c r="BG96" t="s">
        <v>107</v>
      </c>
      <c r="BH96">
        <v>1997</v>
      </c>
      <c r="BI96" t="s">
        <v>131</v>
      </c>
      <c r="BJ96">
        <v>2</v>
      </c>
      <c r="BK96">
        <v>684</v>
      </c>
      <c r="BL96" t="s">
        <v>98</v>
      </c>
      <c r="BM96" t="s">
        <v>98</v>
      </c>
      <c r="BN96" t="s">
        <v>104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>
      <c r="A97">
        <v>96</v>
      </c>
      <c r="B97">
        <v>60</v>
      </c>
      <c r="C97" t="s">
        <v>112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114</v>
      </c>
      <c r="L97" t="s">
        <v>88</v>
      </c>
      <c r="M97" t="s">
        <v>121</v>
      </c>
      <c r="N97" t="s">
        <v>91</v>
      </c>
      <c r="O97" t="s">
        <v>91</v>
      </c>
      <c r="P97" t="s">
        <v>92</v>
      </c>
      <c r="Q97" t="s">
        <v>122</v>
      </c>
      <c r="R97">
        <v>6</v>
      </c>
      <c r="S97">
        <v>8</v>
      </c>
      <c r="T97">
        <v>1993</v>
      </c>
      <c r="U97">
        <v>1993</v>
      </c>
      <c r="V97" t="s">
        <v>94</v>
      </c>
      <c r="W97" t="s">
        <v>95</v>
      </c>
      <c r="X97" t="s">
        <v>96</v>
      </c>
      <c r="Y97" t="s">
        <v>96</v>
      </c>
      <c r="Z97" t="s">
        <v>117</v>
      </c>
      <c r="AA97">
        <v>68</v>
      </c>
      <c r="AB97" t="s">
        <v>126</v>
      </c>
      <c r="AC97" t="s">
        <v>119</v>
      </c>
      <c r="AD97" t="s">
        <v>123</v>
      </c>
      <c r="AE97" t="s">
        <v>119</v>
      </c>
      <c r="AF97" t="s">
        <v>119</v>
      </c>
      <c r="AG97" t="s">
        <v>100</v>
      </c>
      <c r="AH97" t="s">
        <v>118</v>
      </c>
      <c r="AI97">
        <v>310</v>
      </c>
      <c r="AJ97" t="s">
        <v>108</v>
      </c>
      <c r="AK97">
        <v>0</v>
      </c>
      <c r="AL97">
        <v>370</v>
      </c>
      <c r="AM97">
        <v>680</v>
      </c>
      <c r="AN97" t="s">
        <v>103</v>
      </c>
      <c r="AO97" t="s">
        <v>119</v>
      </c>
      <c r="AP97" t="s">
        <v>104</v>
      </c>
      <c r="AQ97" t="s">
        <v>105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106</v>
      </c>
      <c r="BE97">
        <v>1</v>
      </c>
      <c r="BF97" t="s">
        <v>98</v>
      </c>
      <c r="BG97" t="s">
        <v>159</v>
      </c>
      <c r="BH97">
        <v>1993</v>
      </c>
      <c r="BI97" t="s">
        <v>125</v>
      </c>
      <c r="BJ97">
        <v>2</v>
      </c>
      <c r="BK97">
        <v>420</v>
      </c>
      <c r="BL97" t="s">
        <v>98</v>
      </c>
      <c r="BM97" t="s">
        <v>98</v>
      </c>
      <c r="BN97" t="s">
        <v>104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133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>
      <c r="A98">
        <v>97</v>
      </c>
      <c r="B98">
        <v>20</v>
      </c>
      <c r="C98" t="s">
        <v>112</v>
      </c>
      <c r="D98">
        <v>78</v>
      </c>
      <c r="E98">
        <v>10264</v>
      </c>
      <c r="F98" t="s">
        <v>82</v>
      </c>
      <c r="G98" t="s">
        <v>83</v>
      </c>
      <c r="H98" t="s">
        <v>113</v>
      </c>
      <c r="I98" t="s">
        <v>85</v>
      </c>
      <c r="J98" t="s">
        <v>86</v>
      </c>
      <c r="K98" t="s">
        <v>87</v>
      </c>
      <c r="L98" t="s">
        <v>88</v>
      </c>
      <c r="M98" t="s">
        <v>209</v>
      </c>
      <c r="N98" t="s">
        <v>91</v>
      </c>
      <c r="O98" t="s">
        <v>91</v>
      </c>
      <c r="P98" t="s">
        <v>92</v>
      </c>
      <c r="Q98" t="s">
        <v>93</v>
      </c>
      <c r="R98">
        <v>7</v>
      </c>
      <c r="S98">
        <v>5</v>
      </c>
      <c r="T98">
        <v>1999</v>
      </c>
      <c r="U98">
        <v>1999</v>
      </c>
      <c r="V98" t="s">
        <v>94</v>
      </c>
      <c r="W98" t="s">
        <v>95</v>
      </c>
      <c r="X98" t="s">
        <v>96</v>
      </c>
      <c r="Y98" t="s">
        <v>96</v>
      </c>
      <c r="Z98" t="s">
        <v>117</v>
      </c>
      <c r="AA98">
        <v>183</v>
      </c>
      <c r="AB98" t="s">
        <v>119</v>
      </c>
      <c r="AC98" t="s">
        <v>98</v>
      </c>
      <c r="AD98" t="s">
        <v>123</v>
      </c>
      <c r="AE98" t="s">
        <v>119</v>
      </c>
      <c r="AF98" t="s">
        <v>98</v>
      </c>
      <c r="AG98" t="s">
        <v>157</v>
      </c>
      <c r="AH98" t="s">
        <v>118</v>
      </c>
      <c r="AI98">
        <v>1162</v>
      </c>
      <c r="AJ98" t="s">
        <v>108</v>
      </c>
      <c r="AK98">
        <v>0</v>
      </c>
      <c r="AL98">
        <v>426</v>
      </c>
      <c r="AM98">
        <v>1588</v>
      </c>
      <c r="AN98" t="s">
        <v>103</v>
      </c>
      <c r="AO98" t="s">
        <v>126</v>
      </c>
      <c r="AP98" t="s">
        <v>104</v>
      </c>
      <c r="AQ98" t="s">
        <v>105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119</v>
      </c>
      <c r="BC98">
        <v>6</v>
      </c>
      <c r="BD98" t="s">
        <v>106</v>
      </c>
      <c r="BE98">
        <v>0</v>
      </c>
      <c r="BF98" t="s">
        <v>83</v>
      </c>
      <c r="BG98" t="s">
        <v>107</v>
      </c>
      <c r="BH98">
        <v>1999</v>
      </c>
      <c r="BI98" t="s">
        <v>131</v>
      </c>
      <c r="BJ98">
        <v>2</v>
      </c>
      <c r="BK98">
        <v>472</v>
      </c>
      <c r="BL98" t="s">
        <v>98</v>
      </c>
      <c r="BM98" t="s">
        <v>98</v>
      </c>
      <c r="BN98" t="s">
        <v>104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>
      <c r="A99">
        <v>98</v>
      </c>
      <c r="B99">
        <v>20</v>
      </c>
      <c r="C99" t="s">
        <v>112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127</v>
      </c>
      <c r="J99" t="s">
        <v>86</v>
      </c>
      <c r="K99" t="s">
        <v>87</v>
      </c>
      <c r="L99" t="s">
        <v>88</v>
      </c>
      <c r="M99" t="s">
        <v>206</v>
      </c>
      <c r="N99" t="s">
        <v>91</v>
      </c>
      <c r="O99" t="s">
        <v>91</v>
      </c>
      <c r="P99" t="s">
        <v>92</v>
      </c>
      <c r="Q99" t="s">
        <v>93</v>
      </c>
      <c r="R99">
        <v>4</v>
      </c>
      <c r="S99">
        <v>5</v>
      </c>
      <c r="T99">
        <v>1965</v>
      </c>
      <c r="U99">
        <v>1965</v>
      </c>
      <c r="V99" t="s">
        <v>115</v>
      </c>
      <c r="W99" t="s">
        <v>95</v>
      </c>
      <c r="X99" t="s">
        <v>130</v>
      </c>
      <c r="Y99" t="s">
        <v>130</v>
      </c>
      <c r="Z99" t="s">
        <v>117</v>
      </c>
      <c r="AA99">
        <v>48</v>
      </c>
      <c r="AB99" t="s">
        <v>98</v>
      </c>
      <c r="AC99" t="s">
        <v>98</v>
      </c>
      <c r="AD99" t="s">
        <v>99</v>
      </c>
      <c r="AE99" t="s">
        <v>98</v>
      </c>
      <c r="AF99" t="s">
        <v>98</v>
      </c>
      <c r="AG99" t="s">
        <v>100</v>
      </c>
      <c r="AH99" t="s">
        <v>101</v>
      </c>
      <c r="AI99">
        <v>520</v>
      </c>
      <c r="AJ99" t="s">
        <v>108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104</v>
      </c>
      <c r="AQ99" t="s">
        <v>196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106</v>
      </c>
      <c r="BE99">
        <v>0</v>
      </c>
      <c r="BF99" t="s">
        <v>83</v>
      </c>
      <c r="BG99" t="s">
        <v>107</v>
      </c>
      <c r="BH99">
        <v>1965</v>
      </c>
      <c r="BI99" t="s">
        <v>125</v>
      </c>
      <c r="BJ99">
        <v>1</v>
      </c>
      <c r="BK99">
        <v>432</v>
      </c>
      <c r="BL99" t="s">
        <v>98</v>
      </c>
      <c r="BM99" t="s">
        <v>98</v>
      </c>
      <c r="BN99" t="s">
        <v>191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>
      <c r="A100">
        <v>99</v>
      </c>
      <c r="B100">
        <v>30</v>
      </c>
      <c r="C100" t="s">
        <v>112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114</v>
      </c>
      <c r="L100" t="s">
        <v>88</v>
      </c>
      <c r="M100" t="s">
        <v>206</v>
      </c>
      <c r="N100" t="s">
        <v>91</v>
      </c>
      <c r="O100" t="s">
        <v>91</v>
      </c>
      <c r="P100" t="s">
        <v>92</v>
      </c>
      <c r="Q100" t="s">
        <v>93</v>
      </c>
      <c r="R100">
        <v>5</v>
      </c>
      <c r="S100">
        <v>5</v>
      </c>
      <c r="T100">
        <v>1920</v>
      </c>
      <c r="U100">
        <v>1950</v>
      </c>
      <c r="V100" t="s">
        <v>94</v>
      </c>
      <c r="W100" t="s">
        <v>95</v>
      </c>
      <c r="X100" t="s">
        <v>116</v>
      </c>
      <c r="Y100" t="s">
        <v>116</v>
      </c>
      <c r="Z100" t="s">
        <v>97</v>
      </c>
      <c r="AA100">
        <v>0</v>
      </c>
      <c r="AB100" t="s">
        <v>98</v>
      </c>
      <c r="AC100" t="s">
        <v>98</v>
      </c>
      <c r="AD100" t="s">
        <v>166</v>
      </c>
      <c r="AE100" t="s">
        <v>98</v>
      </c>
      <c r="AF100" t="s">
        <v>98</v>
      </c>
      <c r="AG100" t="s">
        <v>100</v>
      </c>
      <c r="AH100" t="s">
        <v>118</v>
      </c>
      <c r="AI100">
        <v>108</v>
      </c>
      <c r="AJ100" t="s">
        <v>108</v>
      </c>
      <c r="AK100">
        <v>0</v>
      </c>
      <c r="AL100">
        <v>350</v>
      </c>
      <c r="AM100">
        <v>458</v>
      </c>
      <c r="AN100" t="s">
        <v>103</v>
      </c>
      <c r="AO100" t="s">
        <v>139</v>
      </c>
      <c r="AP100" t="s">
        <v>167</v>
      </c>
      <c r="AQ100" t="s">
        <v>105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106</v>
      </c>
      <c r="BE100">
        <v>0</v>
      </c>
      <c r="BF100" t="s">
        <v>83</v>
      </c>
      <c r="BG100" t="s">
        <v>189</v>
      </c>
      <c r="BH100">
        <v>1920</v>
      </c>
      <c r="BI100" t="s">
        <v>108</v>
      </c>
      <c r="BJ100">
        <v>1</v>
      </c>
      <c r="BK100">
        <v>366</v>
      </c>
      <c r="BL100" t="s">
        <v>139</v>
      </c>
      <c r="BM100" t="s">
        <v>98</v>
      </c>
      <c r="BN100" t="s">
        <v>104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133</v>
      </c>
      <c r="BX100">
        <v>400</v>
      </c>
      <c r="BY100">
        <v>5</v>
      </c>
      <c r="BZ100">
        <v>2010</v>
      </c>
      <c r="CA100" t="s">
        <v>144</v>
      </c>
      <c r="CB100" t="s">
        <v>172</v>
      </c>
      <c r="CC100">
        <v>83000</v>
      </c>
    </row>
    <row r="101" spans="1:81">
      <c r="A101">
        <v>100</v>
      </c>
      <c r="B101">
        <v>20</v>
      </c>
      <c r="C101" t="s">
        <v>112</v>
      </c>
      <c r="D101">
        <v>77</v>
      </c>
      <c r="E101">
        <v>9320</v>
      </c>
      <c r="F101" t="s">
        <v>82</v>
      </c>
      <c r="G101" t="s">
        <v>83</v>
      </c>
      <c r="H101" t="s">
        <v>113</v>
      </c>
      <c r="I101" t="s">
        <v>85</v>
      </c>
      <c r="J101" t="s">
        <v>86</v>
      </c>
      <c r="K101" t="s">
        <v>87</v>
      </c>
      <c r="L101" t="s">
        <v>88</v>
      </c>
      <c r="M101" t="s">
        <v>89</v>
      </c>
      <c r="N101" t="s">
        <v>91</v>
      </c>
      <c r="O101" t="s">
        <v>91</v>
      </c>
      <c r="P101" t="s">
        <v>92</v>
      </c>
      <c r="Q101" t="s">
        <v>93</v>
      </c>
      <c r="R101">
        <v>4</v>
      </c>
      <c r="S101">
        <v>5</v>
      </c>
      <c r="T101">
        <v>1959</v>
      </c>
      <c r="U101">
        <v>1959</v>
      </c>
      <c r="V101" t="s">
        <v>94</v>
      </c>
      <c r="W101" t="s">
        <v>95</v>
      </c>
      <c r="X101" t="s">
        <v>135</v>
      </c>
      <c r="Y101" t="s">
        <v>135</v>
      </c>
      <c r="Z101" t="s">
        <v>97</v>
      </c>
      <c r="AA101">
        <v>0</v>
      </c>
      <c r="AB101" t="s">
        <v>98</v>
      </c>
      <c r="AC101" t="s">
        <v>98</v>
      </c>
      <c r="AD101" t="s">
        <v>99</v>
      </c>
      <c r="AE101" t="s">
        <v>98</v>
      </c>
      <c r="AF101" t="s">
        <v>98</v>
      </c>
      <c r="AG101" t="s">
        <v>100</v>
      </c>
      <c r="AH101" t="s">
        <v>118</v>
      </c>
      <c r="AI101">
        <v>569</v>
      </c>
      <c r="AJ101" t="s">
        <v>108</v>
      </c>
      <c r="AK101">
        <v>0</v>
      </c>
      <c r="AL101">
        <v>381</v>
      </c>
      <c r="AM101">
        <v>950</v>
      </c>
      <c r="AN101" t="s">
        <v>103</v>
      </c>
      <c r="AO101" t="s">
        <v>139</v>
      </c>
      <c r="AP101" t="s">
        <v>104</v>
      </c>
      <c r="AQ101" t="s">
        <v>105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106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104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133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>
      <c r="A102">
        <v>101</v>
      </c>
      <c r="B102">
        <v>20</v>
      </c>
      <c r="C102" t="s">
        <v>112</v>
      </c>
      <c r="D102" t="s">
        <v>83</v>
      </c>
      <c r="E102">
        <v>10603</v>
      </c>
      <c r="F102" t="s">
        <v>82</v>
      </c>
      <c r="G102" t="s">
        <v>83</v>
      </c>
      <c r="H102" t="s">
        <v>113</v>
      </c>
      <c r="I102" t="s">
        <v>85</v>
      </c>
      <c r="J102" t="s">
        <v>86</v>
      </c>
      <c r="K102" t="s">
        <v>87</v>
      </c>
      <c r="L102" t="s">
        <v>88</v>
      </c>
      <c r="M102" t="s">
        <v>175</v>
      </c>
      <c r="N102" t="s">
        <v>91</v>
      </c>
      <c r="O102" t="s">
        <v>91</v>
      </c>
      <c r="P102" t="s">
        <v>92</v>
      </c>
      <c r="Q102" t="s">
        <v>93</v>
      </c>
      <c r="R102">
        <v>6</v>
      </c>
      <c r="S102">
        <v>7</v>
      </c>
      <c r="T102">
        <v>1977</v>
      </c>
      <c r="U102">
        <v>2001</v>
      </c>
      <c r="V102" t="s">
        <v>94</v>
      </c>
      <c r="W102" t="s">
        <v>95</v>
      </c>
      <c r="X102" t="s">
        <v>135</v>
      </c>
      <c r="Y102" t="s">
        <v>135</v>
      </c>
      <c r="Z102" t="s">
        <v>117</v>
      </c>
      <c r="AA102">
        <v>28</v>
      </c>
      <c r="AB102" t="s">
        <v>98</v>
      </c>
      <c r="AC102" t="s">
        <v>98</v>
      </c>
      <c r="AD102" t="s">
        <v>123</v>
      </c>
      <c r="AE102" t="s">
        <v>98</v>
      </c>
      <c r="AF102" t="s">
        <v>98</v>
      </c>
      <c r="AG102" t="s">
        <v>155</v>
      </c>
      <c r="AH102" t="s">
        <v>118</v>
      </c>
      <c r="AI102">
        <v>1200</v>
      </c>
      <c r="AJ102" t="s">
        <v>108</v>
      </c>
      <c r="AK102">
        <v>0</v>
      </c>
      <c r="AL102">
        <v>410</v>
      </c>
      <c r="AM102">
        <v>1610</v>
      </c>
      <c r="AN102" t="s">
        <v>103</v>
      </c>
      <c r="AO102" t="s">
        <v>119</v>
      </c>
      <c r="AP102" t="s">
        <v>104</v>
      </c>
      <c r="AQ102" t="s">
        <v>105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119</v>
      </c>
      <c r="BC102">
        <v>6</v>
      </c>
      <c r="BD102" t="s">
        <v>106</v>
      </c>
      <c r="BE102">
        <v>2</v>
      </c>
      <c r="BF102" t="s">
        <v>98</v>
      </c>
      <c r="BG102" t="s">
        <v>107</v>
      </c>
      <c r="BH102">
        <v>1977</v>
      </c>
      <c r="BI102" t="s">
        <v>131</v>
      </c>
      <c r="BJ102">
        <v>2</v>
      </c>
      <c r="BK102">
        <v>480</v>
      </c>
      <c r="BL102" t="s">
        <v>98</v>
      </c>
      <c r="BM102" t="s">
        <v>98</v>
      </c>
      <c r="BN102" t="s">
        <v>104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>
      <c r="A103">
        <v>102</v>
      </c>
      <c r="B103">
        <v>60</v>
      </c>
      <c r="C103" t="s">
        <v>112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165</v>
      </c>
      <c r="N103" t="s">
        <v>91</v>
      </c>
      <c r="O103" t="s">
        <v>91</v>
      </c>
      <c r="P103" t="s">
        <v>92</v>
      </c>
      <c r="Q103" t="s">
        <v>122</v>
      </c>
      <c r="R103">
        <v>6</v>
      </c>
      <c r="S103">
        <v>5</v>
      </c>
      <c r="T103">
        <v>1985</v>
      </c>
      <c r="U103">
        <v>1985</v>
      </c>
      <c r="V103" t="s">
        <v>94</v>
      </c>
      <c r="W103" t="s">
        <v>95</v>
      </c>
      <c r="X103" t="s">
        <v>130</v>
      </c>
      <c r="Y103" t="s">
        <v>130</v>
      </c>
      <c r="Z103" t="s">
        <v>117</v>
      </c>
      <c r="AA103">
        <v>336</v>
      </c>
      <c r="AB103" t="s">
        <v>119</v>
      </c>
      <c r="AC103" t="s">
        <v>98</v>
      </c>
      <c r="AD103" t="s">
        <v>99</v>
      </c>
      <c r="AE103" t="s">
        <v>119</v>
      </c>
      <c r="AF103" t="s">
        <v>98</v>
      </c>
      <c r="AG103" t="s">
        <v>100</v>
      </c>
      <c r="AH103" t="s">
        <v>108</v>
      </c>
      <c r="AI103">
        <v>0</v>
      </c>
      <c r="AJ103" t="s">
        <v>108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104</v>
      </c>
      <c r="AQ103" t="s">
        <v>105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119</v>
      </c>
      <c r="BC103">
        <v>7</v>
      </c>
      <c r="BD103" t="s">
        <v>106</v>
      </c>
      <c r="BE103">
        <v>1</v>
      </c>
      <c r="BF103" t="s">
        <v>98</v>
      </c>
      <c r="BG103" t="s">
        <v>107</v>
      </c>
      <c r="BH103">
        <v>1985</v>
      </c>
      <c r="BI103" t="s">
        <v>125</v>
      </c>
      <c r="BJ103">
        <v>2</v>
      </c>
      <c r="BK103">
        <v>476</v>
      </c>
      <c r="BL103" t="s">
        <v>98</v>
      </c>
      <c r="BM103" t="s">
        <v>98</v>
      </c>
      <c r="BN103" t="s">
        <v>104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>
      <c r="A104">
        <v>103</v>
      </c>
      <c r="B104">
        <v>90</v>
      </c>
      <c r="C104" t="s">
        <v>112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192</v>
      </c>
      <c r="J104" t="s">
        <v>86</v>
      </c>
      <c r="K104" t="s">
        <v>87</v>
      </c>
      <c r="L104" t="s">
        <v>88</v>
      </c>
      <c r="M104" t="s">
        <v>165</v>
      </c>
      <c r="N104" t="s">
        <v>91</v>
      </c>
      <c r="O104" t="s">
        <v>91</v>
      </c>
      <c r="P104" t="s">
        <v>179</v>
      </c>
      <c r="Q104" t="s">
        <v>93</v>
      </c>
      <c r="R104">
        <v>5</v>
      </c>
      <c r="S104">
        <v>5</v>
      </c>
      <c r="T104">
        <v>1979</v>
      </c>
      <c r="U104">
        <v>1979</v>
      </c>
      <c r="V104" t="s">
        <v>94</v>
      </c>
      <c r="W104" t="s">
        <v>95</v>
      </c>
      <c r="X104" t="s">
        <v>130</v>
      </c>
      <c r="Y104" t="s">
        <v>130</v>
      </c>
      <c r="Z104" t="s">
        <v>97</v>
      </c>
      <c r="AA104">
        <v>0</v>
      </c>
      <c r="AB104" t="s">
        <v>98</v>
      </c>
      <c r="AC104" t="s">
        <v>139</v>
      </c>
      <c r="AD104" t="s">
        <v>211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104</v>
      </c>
      <c r="AQ104" t="s">
        <v>105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106</v>
      </c>
      <c r="BE104">
        <v>0</v>
      </c>
      <c r="BF104" t="s">
        <v>83</v>
      </c>
      <c r="BG104" t="s">
        <v>107</v>
      </c>
      <c r="BH104">
        <v>1979</v>
      </c>
      <c r="BI104" t="s">
        <v>108</v>
      </c>
      <c r="BJ104">
        <v>2</v>
      </c>
      <c r="BK104">
        <v>410</v>
      </c>
      <c r="BL104" t="s">
        <v>98</v>
      </c>
      <c r="BM104" t="s">
        <v>98</v>
      </c>
      <c r="BN104" t="s">
        <v>104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216</v>
      </c>
      <c r="CC104">
        <v>118964</v>
      </c>
    </row>
    <row r="105" spans="1:81">
      <c r="A105">
        <v>104</v>
      </c>
      <c r="B105">
        <v>20</v>
      </c>
      <c r="C105" t="s">
        <v>112</v>
      </c>
      <c r="D105">
        <v>94</v>
      </c>
      <c r="E105">
        <v>10402</v>
      </c>
      <c r="F105" t="s">
        <v>82</v>
      </c>
      <c r="G105" t="s">
        <v>83</v>
      </c>
      <c r="H105" t="s">
        <v>113</v>
      </c>
      <c r="I105" t="s">
        <v>85</v>
      </c>
      <c r="J105" t="s">
        <v>86</v>
      </c>
      <c r="K105" t="s">
        <v>114</v>
      </c>
      <c r="L105" t="s">
        <v>88</v>
      </c>
      <c r="M105" t="s">
        <v>209</v>
      </c>
      <c r="N105" t="s">
        <v>91</v>
      </c>
      <c r="O105" t="s">
        <v>91</v>
      </c>
      <c r="P105" t="s">
        <v>92</v>
      </c>
      <c r="Q105" t="s">
        <v>93</v>
      </c>
      <c r="R105">
        <v>7</v>
      </c>
      <c r="S105">
        <v>5</v>
      </c>
      <c r="T105">
        <v>2009</v>
      </c>
      <c r="U105">
        <v>2009</v>
      </c>
      <c r="V105" t="s">
        <v>94</v>
      </c>
      <c r="W105" t="s">
        <v>95</v>
      </c>
      <c r="X105" t="s">
        <v>96</v>
      </c>
      <c r="Y105" t="s">
        <v>96</v>
      </c>
      <c r="Z105" t="s">
        <v>97</v>
      </c>
      <c r="AA105">
        <v>0</v>
      </c>
      <c r="AB105" t="s">
        <v>98</v>
      </c>
      <c r="AC105" t="s">
        <v>98</v>
      </c>
      <c r="AD105" t="s">
        <v>123</v>
      </c>
      <c r="AE105" t="s">
        <v>119</v>
      </c>
      <c r="AF105" t="s">
        <v>98</v>
      </c>
      <c r="AG105" t="s">
        <v>100</v>
      </c>
      <c r="AH105" t="s">
        <v>108</v>
      </c>
      <c r="AI105">
        <v>0</v>
      </c>
      <c r="AJ105" t="s">
        <v>108</v>
      </c>
      <c r="AK105">
        <v>0</v>
      </c>
      <c r="AL105">
        <v>1226</v>
      </c>
      <c r="AM105">
        <v>1226</v>
      </c>
      <c r="AN105" t="s">
        <v>103</v>
      </c>
      <c r="AO105" t="s">
        <v>126</v>
      </c>
      <c r="AP105" t="s">
        <v>104</v>
      </c>
      <c r="AQ105" t="s">
        <v>105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119</v>
      </c>
      <c r="BC105">
        <v>6</v>
      </c>
      <c r="BD105" t="s">
        <v>106</v>
      </c>
      <c r="BE105">
        <v>0</v>
      </c>
      <c r="BF105" t="s">
        <v>83</v>
      </c>
      <c r="BG105" t="s">
        <v>107</v>
      </c>
      <c r="BH105">
        <v>2009</v>
      </c>
      <c r="BI105" t="s">
        <v>131</v>
      </c>
      <c r="BJ105">
        <v>3</v>
      </c>
      <c r="BK105">
        <v>740</v>
      </c>
      <c r="BL105" t="s">
        <v>98</v>
      </c>
      <c r="BM105" t="s">
        <v>98</v>
      </c>
      <c r="BN105" t="s">
        <v>104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>
      <c r="A106">
        <v>105</v>
      </c>
      <c r="B106">
        <v>50</v>
      </c>
      <c r="C106" t="s">
        <v>140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114</v>
      </c>
      <c r="L106" t="s">
        <v>88</v>
      </c>
      <c r="M106" t="s">
        <v>214</v>
      </c>
      <c r="N106" t="s">
        <v>91</v>
      </c>
      <c r="O106" t="s">
        <v>91</v>
      </c>
      <c r="P106" t="s">
        <v>92</v>
      </c>
      <c r="Q106" t="s">
        <v>176</v>
      </c>
      <c r="R106">
        <v>7</v>
      </c>
      <c r="S106">
        <v>4</v>
      </c>
      <c r="T106">
        <v>1931</v>
      </c>
      <c r="U106">
        <v>1950</v>
      </c>
      <c r="V106" t="s">
        <v>94</v>
      </c>
      <c r="W106" t="s">
        <v>95</v>
      </c>
      <c r="X106" t="s">
        <v>203</v>
      </c>
      <c r="Y106" t="s">
        <v>203</v>
      </c>
      <c r="Z106" t="s">
        <v>117</v>
      </c>
      <c r="AA106">
        <v>600</v>
      </c>
      <c r="AB106" t="s">
        <v>98</v>
      </c>
      <c r="AC106" t="s">
        <v>139</v>
      </c>
      <c r="AD106" t="s">
        <v>123</v>
      </c>
      <c r="AE106" t="s">
        <v>98</v>
      </c>
      <c r="AF106" t="s">
        <v>98</v>
      </c>
      <c r="AG106" t="s">
        <v>100</v>
      </c>
      <c r="AH106" t="s">
        <v>102</v>
      </c>
      <c r="AI106">
        <v>224</v>
      </c>
      <c r="AJ106" t="s">
        <v>108</v>
      </c>
      <c r="AK106">
        <v>0</v>
      </c>
      <c r="AL106">
        <v>816</v>
      </c>
      <c r="AM106">
        <v>1040</v>
      </c>
      <c r="AN106" t="s">
        <v>103</v>
      </c>
      <c r="AO106" t="s">
        <v>126</v>
      </c>
      <c r="AP106" t="s">
        <v>104</v>
      </c>
      <c r="AQ106" t="s">
        <v>196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106</v>
      </c>
      <c r="BE106">
        <v>2</v>
      </c>
      <c r="BF106" t="s">
        <v>98</v>
      </c>
      <c r="BG106" t="s">
        <v>143</v>
      </c>
      <c r="BH106">
        <v>1951</v>
      </c>
      <c r="BI106" t="s">
        <v>108</v>
      </c>
      <c r="BJ106">
        <v>1</v>
      </c>
      <c r="BK106">
        <v>240</v>
      </c>
      <c r="BL106" t="s">
        <v>98</v>
      </c>
      <c r="BM106" t="s">
        <v>98</v>
      </c>
      <c r="BN106" t="s">
        <v>104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>
      <c r="A107">
        <v>106</v>
      </c>
      <c r="B107">
        <v>60</v>
      </c>
      <c r="C107" t="s">
        <v>164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163</v>
      </c>
      <c r="N107" t="s">
        <v>91</v>
      </c>
      <c r="O107" t="s">
        <v>91</v>
      </c>
      <c r="P107" t="s">
        <v>92</v>
      </c>
      <c r="Q107" t="s">
        <v>122</v>
      </c>
      <c r="R107">
        <v>8</v>
      </c>
      <c r="S107">
        <v>5</v>
      </c>
      <c r="T107">
        <v>2003</v>
      </c>
      <c r="U107">
        <v>2004</v>
      </c>
      <c r="V107" t="s">
        <v>115</v>
      </c>
      <c r="W107" t="s">
        <v>95</v>
      </c>
      <c r="X107" t="s">
        <v>96</v>
      </c>
      <c r="Y107" t="s">
        <v>96</v>
      </c>
      <c r="Z107" t="s">
        <v>117</v>
      </c>
      <c r="AA107">
        <v>768</v>
      </c>
      <c r="AB107" t="s">
        <v>119</v>
      </c>
      <c r="AC107" t="s">
        <v>98</v>
      </c>
      <c r="AD107" t="s">
        <v>123</v>
      </c>
      <c r="AE107" t="s">
        <v>126</v>
      </c>
      <c r="AF107" t="s">
        <v>98</v>
      </c>
      <c r="AG107" t="s">
        <v>100</v>
      </c>
      <c r="AH107" t="s">
        <v>108</v>
      </c>
      <c r="AI107">
        <v>0</v>
      </c>
      <c r="AJ107" t="s">
        <v>108</v>
      </c>
      <c r="AK107">
        <v>0</v>
      </c>
      <c r="AL107">
        <v>1053</v>
      </c>
      <c r="AM107">
        <v>1053</v>
      </c>
      <c r="AN107" t="s">
        <v>103</v>
      </c>
      <c r="AO107" t="s">
        <v>126</v>
      </c>
      <c r="AP107" t="s">
        <v>104</v>
      </c>
      <c r="AQ107" t="s">
        <v>105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119</v>
      </c>
      <c r="BC107">
        <v>9</v>
      </c>
      <c r="BD107" t="s">
        <v>106</v>
      </c>
      <c r="BE107">
        <v>1</v>
      </c>
      <c r="BF107" t="s">
        <v>119</v>
      </c>
      <c r="BG107" t="s">
        <v>107</v>
      </c>
      <c r="BH107">
        <v>2003</v>
      </c>
      <c r="BI107" t="s">
        <v>131</v>
      </c>
      <c r="BJ107">
        <v>2</v>
      </c>
      <c r="BK107">
        <v>648</v>
      </c>
      <c r="BL107" t="s">
        <v>98</v>
      </c>
      <c r="BM107" t="s">
        <v>98</v>
      </c>
      <c r="BN107" t="s">
        <v>104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>
      <c r="A108">
        <v>107</v>
      </c>
      <c r="B108">
        <v>30</v>
      </c>
      <c r="C108" t="s">
        <v>140</v>
      </c>
      <c r="D108">
        <v>60</v>
      </c>
      <c r="E108">
        <v>10800</v>
      </c>
      <c r="F108" t="s">
        <v>82</v>
      </c>
      <c r="G108" t="s">
        <v>190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188</v>
      </c>
      <c r="N108" t="s">
        <v>91</v>
      </c>
      <c r="O108" t="s">
        <v>91</v>
      </c>
      <c r="P108" t="s">
        <v>92</v>
      </c>
      <c r="Q108" t="s">
        <v>93</v>
      </c>
      <c r="R108">
        <v>4</v>
      </c>
      <c r="S108">
        <v>7</v>
      </c>
      <c r="T108">
        <v>1885</v>
      </c>
      <c r="U108">
        <v>1995</v>
      </c>
      <c r="V108" t="s">
        <v>230</v>
      </c>
      <c r="W108" t="s">
        <v>95</v>
      </c>
      <c r="X108" t="s">
        <v>96</v>
      </c>
      <c r="Y108" t="s">
        <v>96</v>
      </c>
      <c r="Z108" t="s">
        <v>97</v>
      </c>
      <c r="AA108">
        <v>0</v>
      </c>
      <c r="AB108" t="s">
        <v>98</v>
      </c>
      <c r="AC108" t="s">
        <v>98</v>
      </c>
      <c r="AD108" t="s">
        <v>166</v>
      </c>
      <c r="AE108" t="s">
        <v>139</v>
      </c>
      <c r="AF108" t="s">
        <v>98</v>
      </c>
      <c r="AG108" t="s">
        <v>100</v>
      </c>
      <c r="AH108" t="s">
        <v>108</v>
      </c>
      <c r="AI108">
        <v>0</v>
      </c>
      <c r="AJ108" t="s">
        <v>108</v>
      </c>
      <c r="AK108">
        <v>0</v>
      </c>
      <c r="AL108">
        <v>641</v>
      </c>
      <c r="AM108">
        <v>641</v>
      </c>
      <c r="AN108" t="s">
        <v>103</v>
      </c>
      <c r="AO108" t="s">
        <v>119</v>
      </c>
      <c r="AP108" t="s">
        <v>104</v>
      </c>
      <c r="AQ108" t="s">
        <v>105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106</v>
      </c>
      <c r="BE108">
        <v>0</v>
      </c>
      <c r="BF108" t="s">
        <v>83</v>
      </c>
      <c r="BG108" t="s">
        <v>143</v>
      </c>
      <c r="BH108">
        <v>1954</v>
      </c>
      <c r="BI108" t="s">
        <v>108</v>
      </c>
      <c r="BJ108">
        <v>1</v>
      </c>
      <c r="BK108">
        <v>273</v>
      </c>
      <c r="BL108" t="s">
        <v>139</v>
      </c>
      <c r="BM108" t="s">
        <v>139</v>
      </c>
      <c r="BN108" t="s">
        <v>167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133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>
      <c r="A109">
        <v>108</v>
      </c>
      <c r="B109">
        <v>20</v>
      </c>
      <c r="C109" t="s">
        <v>140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188</v>
      </c>
      <c r="N109" t="s">
        <v>91</v>
      </c>
      <c r="O109" t="s">
        <v>91</v>
      </c>
      <c r="P109" t="s">
        <v>92</v>
      </c>
      <c r="Q109" t="s">
        <v>93</v>
      </c>
      <c r="R109">
        <v>5</v>
      </c>
      <c r="S109">
        <v>5</v>
      </c>
      <c r="T109">
        <v>1948</v>
      </c>
      <c r="U109">
        <v>1950</v>
      </c>
      <c r="V109" t="s">
        <v>94</v>
      </c>
      <c r="W109" t="s">
        <v>95</v>
      </c>
      <c r="X109" t="s">
        <v>96</v>
      </c>
      <c r="Y109" t="s">
        <v>96</v>
      </c>
      <c r="Z109" t="s">
        <v>97</v>
      </c>
      <c r="AA109">
        <v>0</v>
      </c>
      <c r="AB109" t="s">
        <v>98</v>
      </c>
      <c r="AC109" t="s">
        <v>98</v>
      </c>
      <c r="AD109" t="s">
        <v>99</v>
      </c>
      <c r="AE109" t="s">
        <v>98</v>
      </c>
      <c r="AF109" t="s">
        <v>98</v>
      </c>
      <c r="AG109" t="s">
        <v>100</v>
      </c>
      <c r="AH109" t="s">
        <v>118</v>
      </c>
      <c r="AI109">
        <v>104</v>
      </c>
      <c r="AJ109" t="s">
        <v>138</v>
      </c>
      <c r="AK109">
        <v>169</v>
      </c>
      <c r="AL109">
        <v>516</v>
      </c>
      <c r="AM109">
        <v>789</v>
      </c>
      <c r="AN109" t="s">
        <v>103</v>
      </c>
      <c r="AO109" t="s">
        <v>126</v>
      </c>
      <c r="AP109" t="s">
        <v>104</v>
      </c>
      <c r="AQ109" t="s">
        <v>105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106</v>
      </c>
      <c r="BE109">
        <v>0</v>
      </c>
      <c r="BF109" t="s">
        <v>83</v>
      </c>
      <c r="BG109" t="s">
        <v>143</v>
      </c>
      <c r="BH109">
        <v>1948</v>
      </c>
      <c r="BI109" t="s">
        <v>108</v>
      </c>
      <c r="BJ109">
        <v>1</v>
      </c>
      <c r="BK109">
        <v>250</v>
      </c>
      <c r="BL109" t="s">
        <v>98</v>
      </c>
      <c r="BM109" t="s">
        <v>98</v>
      </c>
      <c r="BN109" t="s">
        <v>104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150</v>
      </c>
      <c r="CC109">
        <v>115000</v>
      </c>
    </row>
    <row r="110" spans="1:81">
      <c r="A110">
        <v>109</v>
      </c>
      <c r="B110">
        <v>50</v>
      </c>
      <c r="C110" t="s">
        <v>140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114</v>
      </c>
      <c r="L110" t="s">
        <v>88</v>
      </c>
      <c r="M110" t="s">
        <v>214</v>
      </c>
      <c r="N110" t="s">
        <v>182</v>
      </c>
      <c r="O110" t="s">
        <v>91</v>
      </c>
      <c r="P110" t="s">
        <v>92</v>
      </c>
      <c r="Q110" t="s">
        <v>176</v>
      </c>
      <c r="R110">
        <v>5</v>
      </c>
      <c r="S110">
        <v>7</v>
      </c>
      <c r="T110">
        <v>1919</v>
      </c>
      <c r="U110">
        <v>2005</v>
      </c>
      <c r="V110" t="s">
        <v>94</v>
      </c>
      <c r="W110" t="s">
        <v>95</v>
      </c>
      <c r="X110" t="s">
        <v>152</v>
      </c>
      <c r="Y110" t="s">
        <v>153</v>
      </c>
      <c r="Z110" t="s">
        <v>97</v>
      </c>
      <c r="AA110">
        <v>0</v>
      </c>
      <c r="AB110" t="s">
        <v>98</v>
      </c>
      <c r="AC110" t="s">
        <v>98</v>
      </c>
      <c r="AD110" t="s">
        <v>99</v>
      </c>
      <c r="AE110" t="s">
        <v>98</v>
      </c>
      <c r="AF110" t="s">
        <v>98</v>
      </c>
      <c r="AG110" t="s">
        <v>100</v>
      </c>
      <c r="AH110" t="s">
        <v>108</v>
      </c>
      <c r="AI110">
        <v>0</v>
      </c>
      <c r="AJ110" t="s">
        <v>108</v>
      </c>
      <c r="AK110">
        <v>0</v>
      </c>
      <c r="AL110">
        <v>793</v>
      </c>
      <c r="AM110">
        <v>793</v>
      </c>
      <c r="AN110" t="s">
        <v>194</v>
      </c>
      <c r="AO110" t="s">
        <v>98</v>
      </c>
      <c r="AP110" t="s">
        <v>167</v>
      </c>
      <c r="AQ110" t="s">
        <v>196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139</v>
      </c>
      <c r="BC110">
        <v>7</v>
      </c>
      <c r="BD110" t="s">
        <v>106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167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>
      <c r="A111">
        <v>110</v>
      </c>
      <c r="B111">
        <v>20</v>
      </c>
      <c r="C111" t="s">
        <v>112</v>
      </c>
      <c r="D111">
        <v>105</v>
      </c>
      <c r="E111">
        <v>11751</v>
      </c>
      <c r="F111" t="s">
        <v>82</v>
      </c>
      <c r="G111" t="s">
        <v>83</v>
      </c>
      <c r="H111" t="s">
        <v>113</v>
      </c>
      <c r="I111" t="s">
        <v>85</v>
      </c>
      <c r="J111" t="s">
        <v>86</v>
      </c>
      <c r="K111" t="s">
        <v>87</v>
      </c>
      <c r="L111" t="s">
        <v>88</v>
      </c>
      <c r="M111" t="s">
        <v>175</v>
      </c>
      <c r="N111" t="s">
        <v>91</v>
      </c>
      <c r="O111" t="s">
        <v>91</v>
      </c>
      <c r="P111" t="s">
        <v>92</v>
      </c>
      <c r="Q111" t="s">
        <v>93</v>
      </c>
      <c r="R111">
        <v>6</v>
      </c>
      <c r="S111">
        <v>6</v>
      </c>
      <c r="T111">
        <v>1977</v>
      </c>
      <c r="U111">
        <v>1977</v>
      </c>
      <c r="V111" t="s">
        <v>115</v>
      </c>
      <c r="W111" t="s">
        <v>95</v>
      </c>
      <c r="X111" t="s">
        <v>135</v>
      </c>
      <c r="Y111" t="s">
        <v>135</v>
      </c>
      <c r="Z111" t="s">
        <v>117</v>
      </c>
      <c r="AA111">
        <v>480</v>
      </c>
      <c r="AB111" t="s">
        <v>98</v>
      </c>
      <c r="AC111" t="s">
        <v>98</v>
      </c>
      <c r="AD111" t="s">
        <v>99</v>
      </c>
      <c r="AE111" t="s">
        <v>119</v>
      </c>
      <c r="AF111" t="s">
        <v>98</v>
      </c>
      <c r="AG111" t="s">
        <v>100</v>
      </c>
      <c r="AH111" t="s">
        <v>138</v>
      </c>
      <c r="AI111">
        <v>705</v>
      </c>
      <c r="AJ111" t="s">
        <v>108</v>
      </c>
      <c r="AK111">
        <v>0</v>
      </c>
      <c r="AL111">
        <v>1139</v>
      </c>
      <c r="AM111">
        <v>1844</v>
      </c>
      <c r="AN111" t="s">
        <v>103</v>
      </c>
      <c r="AO111" t="s">
        <v>126</v>
      </c>
      <c r="AP111" t="s">
        <v>104</v>
      </c>
      <c r="AQ111" t="s">
        <v>105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106</v>
      </c>
      <c r="BE111">
        <v>1</v>
      </c>
      <c r="BF111" t="s">
        <v>98</v>
      </c>
      <c r="BG111" t="s">
        <v>107</v>
      </c>
      <c r="BH111">
        <v>1977</v>
      </c>
      <c r="BI111" t="s">
        <v>131</v>
      </c>
      <c r="BJ111">
        <v>2</v>
      </c>
      <c r="BK111">
        <v>546</v>
      </c>
      <c r="BL111" t="s">
        <v>98</v>
      </c>
      <c r="BM111" t="s">
        <v>98</v>
      </c>
      <c r="BN111" t="s">
        <v>104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109</v>
      </c>
      <c r="BW111" t="s">
        <v>83</v>
      </c>
      <c r="BX111">
        <v>0</v>
      </c>
      <c r="BY111">
        <v>1</v>
      </c>
      <c r="BZ111">
        <v>2010</v>
      </c>
      <c r="CA111" t="s">
        <v>144</v>
      </c>
      <c r="CB111" t="s">
        <v>111</v>
      </c>
      <c r="CC111">
        <v>190000</v>
      </c>
    </row>
    <row r="112" spans="1:81">
      <c r="A112">
        <v>111</v>
      </c>
      <c r="B112">
        <v>50</v>
      </c>
      <c r="C112" t="s">
        <v>112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206</v>
      </c>
      <c r="N112" t="s">
        <v>91</v>
      </c>
      <c r="O112" t="s">
        <v>91</v>
      </c>
      <c r="P112" t="s">
        <v>92</v>
      </c>
      <c r="Q112" t="s">
        <v>176</v>
      </c>
      <c r="R112">
        <v>6</v>
      </c>
      <c r="S112">
        <v>4</v>
      </c>
      <c r="T112">
        <v>1954</v>
      </c>
      <c r="U112">
        <v>1972</v>
      </c>
      <c r="V112" t="s">
        <v>94</v>
      </c>
      <c r="W112" t="s">
        <v>95</v>
      </c>
      <c r="X112" t="s">
        <v>116</v>
      </c>
      <c r="Y112" t="s">
        <v>116</v>
      </c>
      <c r="Z112" t="s">
        <v>97</v>
      </c>
      <c r="AA112">
        <v>0</v>
      </c>
      <c r="AB112" t="s">
        <v>98</v>
      </c>
      <c r="AC112" t="s">
        <v>98</v>
      </c>
      <c r="AD112" t="s">
        <v>99</v>
      </c>
      <c r="AE112" t="s">
        <v>98</v>
      </c>
      <c r="AF112" t="s">
        <v>139</v>
      </c>
      <c r="AG112" t="s">
        <v>100</v>
      </c>
      <c r="AH112" t="s">
        <v>101</v>
      </c>
      <c r="AI112">
        <v>444</v>
      </c>
      <c r="AJ112" t="s">
        <v>108</v>
      </c>
      <c r="AK112">
        <v>0</v>
      </c>
      <c r="AL112">
        <v>550</v>
      </c>
      <c r="AM112">
        <v>994</v>
      </c>
      <c r="AN112" t="s">
        <v>103</v>
      </c>
      <c r="AO112" t="s">
        <v>119</v>
      </c>
      <c r="AP112" t="s">
        <v>104</v>
      </c>
      <c r="AQ112" t="s">
        <v>105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106</v>
      </c>
      <c r="BE112">
        <v>0</v>
      </c>
      <c r="BF112" t="s">
        <v>83</v>
      </c>
      <c r="BG112" t="s">
        <v>107</v>
      </c>
      <c r="BH112">
        <v>1954</v>
      </c>
      <c r="BI112" t="s">
        <v>108</v>
      </c>
      <c r="BJ112">
        <v>1</v>
      </c>
      <c r="BK112">
        <v>325</v>
      </c>
      <c r="BL112" t="s">
        <v>98</v>
      </c>
      <c r="BM112" t="s">
        <v>98</v>
      </c>
      <c r="BN112" t="s">
        <v>104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>
      <c r="A113">
        <v>112</v>
      </c>
      <c r="B113">
        <v>80</v>
      </c>
      <c r="C113" t="s">
        <v>112</v>
      </c>
      <c r="D113" t="s">
        <v>83</v>
      </c>
      <c r="E113">
        <v>7750</v>
      </c>
      <c r="F113" t="s">
        <v>82</v>
      </c>
      <c r="G113" t="s">
        <v>83</v>
      </c>
      <c r="H113" t="s">
        <v>113</v>
      </c>
      <c r="I113" t="s">
        <v>85</v>
      </c>
      <c r="J113" t="s">
        <v>86</v>
      </c>
      <c r="K113" t="s">
        <v>87</v>
      </c>
      <c r="L113" t="s">
        <v>88</v>
      </c>
      <c r="M113" t="s">
        <v>121</v>
      </c>
      <c r="N113" t="s">
        <v>91</v>
      </c>
      <c r="O113" t="s">
        <v>91</v>
      </c>
      <c r="P113" t="s">
        <v>92</v>
      </c>
      <c r="Q113" t="s">
        <v>158</v>
      </c>
      <c r="R113">
        <v>7</v>
      </c>
      <c r="S113">
        <v>5</v>
      </c>
      <c r="T113">
        <v>2000</v>
      </c>
      <c r="U113">
        <v>2000</v>
      </c>
      <c r="V113" t="s">
        <v>94</v>
      </c>
      <c r="W113" t="s">
        <v>95</v>
      </c>
      <c r="X113" t="s">
        <v>96</v>
      </c>
      <c r="Y113" t="s">
        <v>96</v>
      </c>
      <c r="Z113" t="s">
        <v>97</v>
      </c>
      <c r="AA113">
        <v>0</v>
      </c>
      <c r="AB113" t="s">
        <v>98</v>
      </c>
      <c r="AC113" t="s">
        <v>98</v>
      </c>
      <c r="AD113" t="s">
        <v>123</v>
      </c>
      <c r="AE113" t="s">
        <v>119</v>
      </c>
      <c r="AF113" t="s">
        <v>98</v>
      </c>
      <c r="AG113" t="s">
        <v>100</v>
      </c>
      <c r="AH113" t="s">
        <v>124</v>
      </c>
      <c r="AI113">
        <v>250</v>
      </c>
      <c r="AJ113" t="s">
        <v>108</v>
      </c>
      <c r="AK113">
        <v>0</v>
      </c>
      <c r="AL113">
        <v>134</v>
      </c>
      <c r="AM113">
        <v>384</v>
      </c>
      <c r="AN113" t="s">
        <v>103</v>
      </c>
      <c r="AO113" t="s">
        <v>126</v>
      </c>
      <c r="AP113" t="s">
        <v>104</v>
      </c>
      <c r="AQ113" t="s">
        <v>105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106</v>
      </c>
      <c r="BE113">
        <v>1</v>
      </c>
      <c r="BF113" t="s">
        <v>98</v>
      </c>
      <c r="BG113" t="s">
        <v>159</v>
      </c>
      <c r="BH113">
        <v>2000</v>
      </c>
      <c r="BI113" t="s">
        <v>125</v>
      </c>
      <c r="BJ113">
        <v>2</v>
      </c>
      <c r="BK113">
        <v>400</v>
      </c>
      <c r="BL113" t="s">
        <v>98</v>
      </c>
      <c r="BM113" t="s">
        <v>98</v>
      </c>
      <c r="BN113" t="s">
        <v>104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>
      <c r="A114">
        <v>113</v>
      </c>
      <c r="B114">
        <v>60</v>
      </c>
      <c r="C114" t="s">
        <v>112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209</v>
      </c>
      <c r="N114" t="s">
        <v>91</v>
      </c>
      <c r="O114" t="s">
        <v>91</v>
      </c>
      <c r="P114" t="s">
        <v>92</v>
      </c>
      <c r="Q114" t="s">
        <v>122</v>
      </c>
      <c r="R114">
        <v>7</v>
      </c>
      <c r="S114">
        <v>5</v>
      </c>
      <c r="T114">
        <v>2007</v>
      </c>
      <c r="U114">
        <v>2007</v>
      </c>
      <c r="V114" t="s">
        <v>94</v>
      </c>
      <c r="W114" t="s">
        <v>95</v>
      </c>
      <c r="X114" t="s">
        <v>96</v>
      </c>
      <c r="Y114" t="s">
        <v>96</v>
      </c>
      <c r="Z114" t="s">
        <v>148</v>
      </c>
      <c r="AA114">
        <v>220</v>
      </c>
      <c r="AB114" t="s">
        <v>119</v>
      </c>
      <c r="AC114" t="s">
        <v>98</v>
      </c>
      <c r="AD114" t="s">
        <v>123</v>
      </c>
      <c r="AE114" t="s">
        <v>126</v>
      </c>
      <c r="AF114" t="s">
        <v>98</v>
      </c>
      <c r="AG114" t="s">
        <v>157</v>
      </c>
      <c r="AH114" t="s">
        <v>124</v>
      </c>
      <c r="AI114">
        <v>984</v>
      </c>
      <c r="AJ114" t="s">
        <v>108</v>
      </c>
      <c r="AK114">
        <v>0</v>
      </c>
      <c r="AL114">
        <v>280</v>
      </c>
      <c r="AM114">
        <v>1264</v>
      </c>
      <c r="AN114" t="s">
        <v>103</v>
      </c>
      <c r="AO114" t="s">
        <v>126</v>
      </c>
      <c r="AP114" t="s">
        <v>104</v>
      </c>
      <c r="AQ114" t="s">
        <v>105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126</v>
      </c>
      <c r="BC114">
        <v>10</v>
      </c>
      <c r="BD114" t="s">
        <v>106</v>
      </c>
      <c r="BE114">
        <v>1</v>
      </c>
      <c r="BF114" t="s">
        <v>119</v>
      </c>
      <c r="BG114" t="s">
        <v>159</v>
      </c>
      <c r="BH114">
        <v>2007</v>
      </c>
      <c r="BI114" t="s">
        <v>125</v>
      </c>
      <c r="BJ114">
        <v>3</v>
      </c>
      <c r="BK114">
        <v>792</v>
      </c>
      <c r="BL114" t="s">
        <v>98</v>
      </c>
      <c r="BM114" t="s">
        <v>98</v>
      </c>
      <c r="BN114" t="s">
        <v>104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149</v>
      </c>
      <c r="CB114" t="s">
        <v>150</v>
      </c>
      <c r="CC114">
        <v>383970</v>
      </c>
    </row>
    <row r="115" spans="1:81">
      <c r="A115">
        <v>114</v>
      </c>
      <c r="B115">
        <v>20</v>
      </c>
      <c r="C115" t="s">
        <v>112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192</v>
      </c>
      <c r="J115" t="s">
        <v>86</v>
      </c>
      <c r="K115" t="s">
        <v>114</v>
      </c>
      <c r="L115" t="s">
        <v>88</v>
      </c>
      <c r="M115" t="s">
        <v>212</v>
      </c>
      <c r="N115" t="s">
        <v>91</v>
      </c>
      <c r="O115" t="s">
        <v>91</v>
      </c>
      <c r="P115" t="s">
        <v>92</v>
      </c>
      <c r="Q115" t="s">
        <v>93</v>
      </c>
      <c r="R115">
        <v>6</v>
      </c>
      <c r="S115">
        <v>5</v>
      </c>
      <c r="T115">
        <v>1953</v>
      </c>
      <c r="U115">
        <v>1953</v>
      </c>
      <c r="V115" t="s">
        <v>115</v>
      </c>
      <c r="W115" t="s">
        <v>95</v>
      </c>
      <c r="X115" t="s">
        <v>116</v>
      </c>
      <c r="Y115" t="s">
        <v>116</v>
      </c>
      <c r="Z115" t="s">
        <v>117</v>
      </c>
      <c r="AA115">
        <v>184</v>
      </c>
      <c r="AB115" t="s">
        <v>98</v>
      </c>
      <c r="AC115" t="s">
        <v>119</v>
      </c>
      <c r="AD115" t="s">
        <v>99</v>
      </c>
      <c r="AE115" t="s">
        <v>119</v>
      </c>
      <c r="AF115" t="s">
        <v>98</v>
      </c>
      <c r="AG115" t="s">
        <v>155</v>
      </c>
      <c r="AH115" t="s">
        <v>118</v>
      </c>
      <c r="AI115">
        <v>35</v>
      </c>
      <c r="AJ115" t="s">
        <v>101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104</v>
      </c>
      <c r="AQ115" t="s">
        <v>105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119</v>
      </c>
      <c r="BC115">
        <v>7</v>
      </c>
      <c r="BD115" t="s">
        <v>106</v>
      </c>
      <c r="BE115">
        <v>2</v>
      </c>
      <c r="BF115" t="s">
        <v>119</v>
      </c>
      <c r="BG115" t="s">
        <v>189</v>
      </c>
      <c r="BH115">
        <v>1953</v>
      </c>
      <c r="BI115" t="s">
        <v>108</v>
      </c>
      <c r="BJ115">
        <v>2</v>
      </c>
      <c r="BK115">
        <v>450</v>
      </c>
      <c r="BL115" t="s">
        <v>98</v>
      </c>
      <c r="BM115" t="s">
        <v>98</v>
      </c>
      <c r="BN115" t="s">
        <v>104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109</v>
      </c>
      <c r="BW115" t="s">
        <v>83</v>
      </c>
      <c r="BX115">
        <v>0</v>
      </c>
      <c r="BY115">
        <v>10</v>
      </c>
      <c r="BZ115">
        <v>2007</v>
      </c>
      <c r="CA115" t="s">
        <v>144</v>
      </c>
      <c r="CB115" t="s">
        <v>172</v>
      </c>
      <c r="CC115">
        <v>217000</v>
      </c>
    </row>
    <row r="116" spans="1:81">
      <c r="A116">
        <v>115</v>
      </c>
      <c r="B116">
        <v>70</v>
      </c>
      <c r="C116" t="s">
        <v>112</v>
      </c>
      <c r="D116">
        <v>61</v>
      </c>
      <c r="E116">
        <v>7259</v>
      </c>
      <c r="F116" t="s">
        <v>82</v>
      </c>
      <c r="G116" t="s">
        <v>83</v>
      </c>
      <c r="H116" t="s">
        <v>113</v>
      </c>
      <c r="I116" t="s">
        <v>85</v>
      </c>
      <c r="J116" t="s">
        <v>86</v>
      </c>
      <c r="K116" t="s">
        <v>87</v>
      </c>
      <c r="L116" t="s">
        <v>154</v>
      </c>
      <c r="M116" t="s">
        <v>212</v>
      </c>
      <c r="N116" t="s">
        <v>91</v>
      </c>
      <c r="O116" t="s">
        <v>91</v>
      </c>
      <c r="P116" t="s">
        <v>92</v>
      </c>
      <c r="Q116" t="s">
        <v>122</v>
      </c>
      <c r="R116">
        <v>6</v>
      </c>
      <c r="S116">
        <v>8</v>
      </c>
      <c r="T116">
        <v>1945</v>
      </c>
      <c r="U116">
        <v>2002</v>
      </c>
      <c r="V116" t="s">
        <v>202</v>
      </c>
      <c r="W116" t="s">
        <v>95</v>
      </c>
      <c r="X116" t="s">
        <v>116</v>
      </c>
      <c r="Y116" t="s">
        <v>116</v>
      </c>
      <c r="Z116" t="s">
        <v>97</v>
      </c>
      <c r="AA116">
        <v>0</v>
      </c>
      <c r="AB116" t="s">
        <v>98</v>
      </c>
      <c r="AC116" t="s">
        <v>98</v>
      </c>
      <c r="AD116" t="s">
        <v>99</v>
      </c>
      <c r="AE116" t="s">
        <v>98</v>
      </c>
      <c r="AF116" t="s">
        <v>98</v>
      </c>
      <c r="AG116" t="s">
        <v>100</v>
      </c>
      <c r="AH116" t="s">
        <v>118</v>
      </c>
      <c r="AI116">
        <v>774</v>
      </c>
      <c r="AJ116" t="s">
        <v>102</v>
      </c>
      <c r="AK116">
        <v>150</v>
      </c>
      <c r="AL116">
        <v>104</v>
      </c>
      <c r="AM116">
        <v>1028</v>
      </c>
      <c r="AN116" t="s">
        <v>103</v>
      </c>
      <c r="AO116" t="s">
        <v>126</v>
      </c>
      <c r="AP116" t="s">
        <v>104</v>
      </c>
      <c r="AQ116" t="s">
        <v>105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119</v>
      </c>
      <c r="BC116">
        <v>9</v>
      </c>
      <c r="BD116" t="s">
        <v>106</v>
      </c>
      <c r="BE116">
        <v>1</v>
      </c>
      <c r="BF116" t="s">
        <v>98</v>
      </c>
      <c r="BG116" t="s">
        <v>143</v>
      </c>
      <c r="BH116">
        <v>1945</v>
      </c>
      <c r="BI116" t="s">
        <v>108</v>
      </c>
      <c r="BJ116">
        <v>1</v>
      </c>
      <c r="BK116">
        <v>180</v>
      </c>
      <c r="BL116" t="s">
        <v>98</v>
      </c>
      <c r="BM116" t="s">
        <v>98</v>
      </c>
      <c r="BN116" t="s">
        <v>104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109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>
      <c r="A117">
        <v>116</v>
      </c>
      <c r="B117">
        <v>160</v>
      </c>
      <c r="C117" t="s">
        <v>164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114</v>
      </c>
      <c r="L117" t="s">
        <v>88</v>
      </c>
      <c r="M117" t="s">
        <v>163</v>
      </c>
      <c r="N117" t="s">
        <v>91</v>
      </c>
      <c r="O117" t="s">
        <v>91</v>
      </c>
      <c r="P117" t="s">
        <v>129</v>
      </c>
      <c r="Q117" t="s">
        <v>122</v>
      </c>
      <c r="R117">
        <v>6</v>
      </c>
      <c r="S117">
        <v>5</v>
      </c>
      <c r="T117">
        <v>1999</v>
      </c>
      <c r="U117">
        <v>1999</v>
      </c>
      <c r="V117" t="s">
        <v>94</v>
      </c>
      <c r="W117" t="s">
        <v>95</v>
      </c>
      <c r="X117" t="s">
        <v>137</v>
      </c>
      <c r="Y117" t="s">
        <v>137</v>
      </c>
      <c r="Z117" t="s">
        <v>117</v>
      </c>
      <c r="AA117">
        <v>1129</v>
      </c>
      <c r="AB117" t="s">
        <v>98</v>
      </c>
      <c r="AC117" t="s">
        <v>98</v>
      </c>
      <c r="AD117" t="s">
        <v>123</v>
      </c>
      <c r="AE117" t="s">
        <v>119</v>
      </c>
      <c r="AF117" t="s">
        <v>98</v>
      </c>
      <c r="AG117" t="s">
        <v>100</v>
      </c>
      <c r="AH117" t="s">
        <v>124</v>
      </c>
      <c r="AI117">
        <v>419</v>
      </c>
      <c r="AJ117" t="s">
        <v>108</v>
      </c>
      <c r="AK117">
        <v>0</v>
      </c>
      <c r="AL117">
        <v>310</v>
      </c>
      <c r="AM117">
        <v>729</v>
      </c>
      <c r="AN117" t="s">
        <v>103</v>
      </c>
      <c r="AO117" t="s">
        <v>119</v>
      </c>
      <c r="AP117" t="s">
        <v>104</v>
      </c>
      <c r="AQ117" t="s">
        <v>105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106</v>
      </c>
      <c r="BE117">
        <v>1</v>
      </c>
      <c r="BF117" t="s">
        <v>139</v>
      </c>
      <c r="BG117" t="s">
        <v>143</v>
      </c>
      <c r="BH117">
        <v>1999</v>
      </c>
      <c r="BI117" t="s">
        <v>108</v>
      </c>
      <c r="BJ117">
        <v>2</v>
      </c>
      <c r="BK117">
        <v>440</v>
      </c>
      <c r="BL117" t="s">
        <v>98</v>
      </c>
      <c r="BM117" t="s">
        <v>98</v>
      </c>
      <c r="BN117" t="s">
        <v>104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>
      <c r="A118">
        <v>117</v>
      </c>
      <c r="B118">
        <v>20</v>
      </c>
      <c r="C118" t="s">
        <v>112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169</v>
      </c>
      <c r="N118" t="s">
        <v>91</v>
      </c>
      <c r="O118" t="s">
        <v>91</v>
      </c>
      <c r="P118" t="s">
        <v>92</v>
      </c>
      <c r="Q118" t="s">
        <v>93</v>
      </c>
      <c r="R118">
        <v>5</v>
      </c>
      <c r="S118">
        <v>5</v>
      </c>
      <c r="T118">
        <v>1962</v>
      </c>
      <c r="U118">
        <v>1962</v>
      </c>
      <c r="V118" t="s">
        <v>94</v>
      </c>
      <c r="W118" t="s">
        <v>95</v>
      </c>
      <c r="X118" t="s">
        <v>116</v>
      </c>
      <c r="Y118" t="s">
        <v>116</v>
      </c>
      <c r="Z118" t="s">
        <v>117</v>
      </c>
      <c r="AA118">
        <v>116</v>
      </c>
      <c r="AB118" t="s">
        <v>98</v>
      </c>
      <c r="AC118" t="s">
        <v>98</v>
      </c>
      <c r="AD118" t="s">
        <v>99</v>
      </c>
      <c r="AE118" t="s">
        <v>98</v>
      </c>
      <c r="AF118" t="s">
        <v>98</v>
      </c>
      <c r="AG118" t="s">
        <v>100</v>
      </c>
      <c r="AH118" t="s">
        <v>102</v>
      </c>
      <c r="AI118">
        <v>170</v>
      </c>
      <c r="AJ118" t="s">
        <v>138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104</v>
      </c>
      <c r="AQ118" t="s">
        <v>105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106</v>
      </c>
      <c r="BE118">
        <v>1</v>
      </c>
      <c r="BF118" t="s">
        <v>134</v>
      </c>
      <c r="BG118" t="s">
        <v>107</v>
      </c>
      <c r="BH118">
        <v>1962</v>
      </c>
      <c r="BI118" t="s">
        <v>108</v>
      </c>
      <c r="BJ118">
        <v>1</v>
      </c>
      <c r="BK118">
        <v>288</v>
      </c>
      <c r="BL118" t="s">
        <v>98</v>
      </c>
      <c r="BM118" t="s">
        <v>98</v>
      </c>
      <c r="BN118" t="s">
        <v>104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>
      <c r="A119">
        <v>118</v>
      </c>
      <c r="B119">
        <v>20</v>
      </c>
      <c r="C119" t="s">
        <v>112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114</v>
      </c>
      <c r="L119" t="s">
        <v>88</v>
      </c>
      <c r="M119" t="s">
        <v>206</v>
      </c>
      <c r="N119" t="s">
        <v>91</v>
      </c>
      <c r="O119" t="s">
        <v>91</v>
      </c>
      <c r="P119" t="s">
        <v>92</v>
      </c>
      <c r="Q119" t="s">
        <v>93</v>
      </c>
      <c r="R119">
        <v>5</v>
      </c>
      <c r="S119">
        <v>5</v>
      </c>
      <c r="T119">
        <v>2006</v>
      </c>
      <c r="U119">
        <v>2007</v>
      </c>
      <c r="V119" t="s">
        <v>94</v>
      </c>
      <c r="W119" t="s">
        <v>95</v>
      </c>
      <c r="X119" t="s">
        <v>96</v>
      </c>
      <c r="Y119" t="s">
        <v>96</v>
      </c>
      <c r="Z119" t="s">
        <v>97</v>
      </c>
      <c r="AA119">
        <v>0</v>
      </c>
      <c r="AB119" t="s">
        <v>98</v>
      </c>
      <c r="AC119" t="s">
        <v>98</v>
      </c>
      <c r="AD119" t="s">
        <v>123</v>
      </c>
      <c r="AE119" t="s">
        <v>119</v>
      </c>
      <c r="AF119" t="s">
        <v>98</v>
      </c>
      <c r="AG119" t="s">
        <v>100</v>
      </c>
      <c r="AH119" t="s">
        <v>108</v>
      </c>
      <c r="AI119">
        <v>0</v>
      </c>
      <c r="AJ119" t="s">
        <v>108</v>
      </c>
      <c r="AK119">
        <v>0</v>
      </c>
      <c r="AL119">
        <v>1125</v>
      </c>
      <c r="AM119">
        <v>1125</v>
      </c>
      <c r="AN119" t="s">
        <v>103</v>
      </c>
      <c r="AO119" t="s">
        <v>119</v>
      </c>
      <c r="AP119" t="s">
        <v>104</v>
      </c>
      <c r="AQ119" t="s">
        <v>105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106</v>
      </c>
      <c r="BE119">
        <v>0</v>
      </c>
      <c r="BF119" t="s">
        <v>83</v>
      </c>
      <c r="BG119" t="s">
        <v>107</v>
      </c>
      <c r="BH119">
        <v>2007</v>
      </c>
      <c r="BI119" t="s">
        <v>108</v>
      </c>
      <c r="BJ119">
        <v>2</v>
      </c>
      <c r="BK119">
        <v>430</v>
      </c>
      <c r="BL119" t="s">
        <v>98</v>
      </c>
      <c r="BM119" t="s">
        <v>98</v>
      </c>
      <c r="BN119" t="s">
        <v>104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149</v>
      </c>
      <c r="CB119" t="s">
        <v>150</v>
      </c>
      <c r="CC119">
        <v>155000</v>
      </c>
    </row>
    <row r="120" spans="1:81">
      <c r="A120">
        <v>119</v>
      </c>
      <c r="B120">
        <v>60</v>
      </c>
      <c r="C120" t="s">
        <v>112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114</v>
      </c>
      <c r="L120" t="s">
        <v>88</v>
      </c>
      <c r="M120" t="s">
        <v>165</v>
      </c>
      <c r="N120" t="s">
        <v>91</v>
      </c>
      <c r="O120" t="s">
        <v>91</v>
      </c>
      <c r="P120" t="s">
        <v>92</v>
      </c>
      <c r="Q120" t="s">
        <v>122</v>
      </c>
      <c r="R120">
        <v>7</v>
      </c>
      <c r="S120">
        <v>5</v>
      </c>
      <c r="T120">
        <v>1990</v>
      </c>
      <c r="U120">
        <v>1990</v>
      </c>
      <c r="V120" t="s">
        <v>115</v>
      </c>
      <c r="W120" t="s">
        <v>95</v>
      </c>
      <c r="X120" t="s">
        <v>135</v>
      </c>
      <c r="Y120" t="s">
        <v>135</v>
      </c>
      <c r="Z120" t="s">
        <v>97</v>
      </c>
      <c r="AA120">
        <v>0</v>
      </c>
      <c r="AB120" t="s">
        <v>98</v>
      </c>
      <c r="AC120" t="s">
        <v>98</v>
      </c>
      <c r="AD120" t="s">
        <v>123</v>
      </c>
      <c r="AE120" t="s">
        <v>119</v>
      </c>
      <c r="AF120" t="s">
        <v>98</v>
      </c>
      <c r="AG120" t="s">
        <v>155</v>
      </c>
      <c r="AH120" t="s">
        <v>124</v>
      </c>
      <c r="AI120">
        <v>1470</v>
      </c>
      <c r="AJ120" t="s">
        <v>108</v>
      </c>
      <c r="AK120">
        <v>0</v>
      </c>
      <c r="AL120">
        <v>203</v>
      </c>
      <c r="AM120">
        <v>1673</v>
      </c>
      <c r="AN120" t="s">
        <v>103</v>
      </c>
      <c r="AO120" t="s">
        <v>119</v>
      </c>
      <c r="AP120" t="s">
        <v>104</v>
      </c>
      <c r="AQ120" t="s">
        <v>105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119</v>
      </c>
      <c r="BC120">
        <v>11</v>
      </c>
      <c r="BD120" t="s">
        <v>106</v>
      </c>
      <c r="BE120">
        <v>2</v>
      </c>
      <c r="BF120" t="s">
        <v>98</v>
      </c>
      <c r="BG120" t="s">
        <v>107</v>
      </c>
      <c r="BH120">
        <v>1990</v>
      </c>
      <c r="BI120" t="s">
        <v>108</v>
      </c>
      <c r="BJ120">
        <v>3</v>
      </c>
      <c r="BK120">
        <v>594</v>
      </c>
      <c r="BL120" t="s">
        <v>98</v>
      </c>
      <c r="BM120" t="s">
        <v>98</v>
      </c>
      <c r="BN120" t="s">
        <v>104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>
      <c r="A121">
        <v>120</v>
      </c>
      <c r="B121">
        <v>60</v>
      </c>
      <c r="C121" t="s">
        <v>112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209</v>
      </c>
      <c r="N121" t="s">
        <v>91</v>
      </c>
      <c r="O121" t="s">
        <v>91</v>
      </c>
      <c r="P121" t="s">
        <v>92</v>
      </c>
      <c r="Q121" t="s">
        <v>122</v>
      </c>
      <c r="R121">
        <v>6</v>
      </c>
      <c r="S121">
        <v>5</v>
      </c>
      <c r="T121">
        <v>2005</v>
      </c>
      <c r="U121">
        <v>2006</v>
      </c>
      <c r="V121" t="s">
        <v>94</v>
      </c>
      <c r="W121" t="s">
        <v>95</v>
      </c>
      <c r="X121" t="s">
        <v>96</v>
      </c>
      <c r="Y121" t="s">
        <v>96</v>
      </c>
      <c r="Z121" t="s">
        <v>97</v>
      </c>
      <c r="AA121">
        <v>0</v>
      </c>
      <c r="AB121" t="s">
        <v>119</v>
      </c>
      <c r="AC121" t="s">
        <v>98</v>
      </c>
      <c r="AD121" t="s">
        <v>123</v>
      </c>
      <c r="AE121" t="s">
        <v>119</v>
      </c>
      <c r="AF121" t="s">
        <v>98</v>
      </c>
      <c r="AG121" t="s">
        <v>100</v>
      </c>
      <c r="AH121" t="s">
        <v>108</v>
      </c>
      <c r="AI121">
        <v>0</v>
      </c>
      <c r="AJ121" t="s">
        <v>108</v>
      </c>
      <c r="AK121">
        <v>0</v>
      </c>
      <c r="AL121">
        <v>728</v>
      </c>
      <c r="AM121">
        <v>728</v>
      </c>
      <c r="AN121" t="s">
        <v>103</v>
      </c>
      <c r="AO121" t="s">
        <v>126</v>
      </c>
      <c r="AP121" t="s">
        <v>104</v>
      </c>
      <c r="AQ121" t="s">
        <v>105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119</v>
      </c>
      <c r="BC121">
        <v>8</v>
      </c>
      <c r="BD121" t="s">
        <v>106</v>
      </c>
      <c r="BE121">
        <v>1</v>
      </c>
      <c r="BF121" t="s">
        <v>119</v>
      </c>
      <c r="BG121" t="s">
        <v>107</v>
      </c>
      <c r="BH121">
        <v>2005</v>
      </c>
      <c r="BI121" t="s">
        <v>125</v>
      </c>
      <c r="BJ121">
        <v>2</v>
      </c>
      <c r="BK121">
        <v>390</v>
      </c>
      <c r="BL121" t="s">
        <v>98</v>
      </c>
      <c r="BM121" t="s">
        <v>98</v>
      </c>
      <c r="BN121" t="s">
        <v>104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149</v>
      </c>
      <c r="CB121" t="s">
        <v>150</v>
      </c>
      <c r="CC121">
        <v>163990</v>
      </c>
    </row>
    <row r="122" spans="1:81">
      <c r="A122">
        <v>121</v>
      </c>
      <c r="B122">
        <v>80</v>
      </c>
      <c r="C122" t="s">
        <v>112</v>
      </c>
      <c r="D122" t="s">
        <v>83</v>
      </c>
      <c r="E122">
        <v>21453</v>
      </c>
      <c r="F122" t="s">
        <v>82</v>
      </c>
      <c r="G122" t="s">
        <v>83</v>
      </c>
      <c r="H122" t="s">
        <v>113</v>
      </c>
      <c r="I122" t="s">
        <v>205</v>
      </c>
      <c r="J122" t="s">
        <v>86</v>
      </c>
      <c r="K122" t="s">
        <v>161</v>
      </c>
      <c r="L122" t="s">
        <v>231</v>
      </c>
      <c r="M122" t="s">
        <v>199</v>
      </c>
      <c r="N122" t="s">
        <v>91</v>
      </c>
      <c r="O122" t="s">
        <v>91</v>
      </c>
      <c r="P122" t="s">
        <v>92</v>
      </c>
      <c r="Q122" t="s">
        <v>158</v>
      </c>
      <c r="R122">
        <v>6</v>
      </c>
      <c r="S122">
        <v>5</v>
      </c>
      <c r="T122">
        <v>1969</v>
      </c>
      <c r="U122">
        <v>1969</v>
      </c>
      <c r="V122" t="s">
        <v>210</v>
      </c>
      <c r="W122" t="s">
        <v>245</v>
      </c>
      <c r="X122" t="s">
        <v>135</v>
      </c>
      <c r="Y122" t="s">
        <v>135</v>
      </c>
      <c r="Z122" t="s">
        <v>97</v>
      </c>
      <c r="AA122">
        <v>0</v>
      </c>
      <c r="AB122" t="s">
        <v>98</v>
      </c>
      <c r="AC122" t="s">
        <v>98</v>
      </c>
      <c r="AD122" t="s">
        <v>99</v>
      </c>
      <c r="AE122" t="s">
        <v>98</v>
      </c>
      <c r="AF122" t="s">
        <v>98</v>
      </c>
      <c r="AG122" t="s">
        <v>119</v>
      </c>
      <c r="AH122" t="s">
        <v>118</v>
      </c>
      <c r="AI122">
        <v>938</v>
      </c>
      <c r="AJ122" t="s">
        <v>108</v>
      </c>
      <c r="AK122">
        <v>0</v>
      </c>
      <c r="AL122">
        <v>0</v>
      </c>
      <c r="AM122">
        <v>938</v>
      </c>
      <c r="AN122" t="s">
        <v>103</v>
      </c>
      <c r="AO122" t="s">
        <v>126</v>
      </c>
      <c r="AP122" t="s">
        <v>104</v>
      </c>
      <c r="AQ122" t="s">
        <v>105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106</v>
      </c>
      <c r="BE122">
        <v>2</v>
      </c>
      <c r="BF122" t="s">
        <v>98</v>
      </c>
      <c r="BG122" t="s">
        <v>107</v>
      </c>
      <c r="BH122">
        <v>1969</v>
      </c>
      <c r="BI122" t="s">
        <v>108</v>
      </c>
      <c r="BJ122">
        <v>2</v>
      </c>
      <c r="BK122">
        <v>540</v>
      </c>
      <c r="BL122" t="s">
        <v>98</v>
      </c>
      <c r="BM122" t="s">
        <v>98</v>
      </c>
      <c r="BN122" t="s">
        <v>104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>
      <c r="A123">
        <v>122</v>
      </c>
      <c r="B123">
        <v>50</v>
      </c>
      <c r="C123" t="s">
        <v>140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214</v>
      </c>
      <c r="N123" t="s">
        <v>91</v>
      </c>
      <c r="O123" t="s">
        <v>91</v>
      </c>
      <c r="P123" t="s">
        <v>92</v>
      </c>
      <c r="Q123" t="s">
        <v>176</v>
      </c>
      <c r="R123">
        <v>4</v>
      </c>
      <c r="S123">
        <v>5</v>
      </c>
      <c r="T123">
        <v>1939</v>
      </c>
      <c r="U123">
        <v>1950</v>
      </c>
      <c r="V123" t="s">
        <v>94</v>
      </c>
      <c r="W123" t="s">
        <v>95</v>
      </c>
      <c r="X123" t="s">
        <v>193</v>
      </c>
      <c r="Y123" t="s">
        <v>193</v>
      </c>
      <c r="Z123" t="s">
        <v>97</v>
      </c>
      <c r="AA123">
        <v>0</v>
      </c>
      <c r="AB123" t="s">
        <v>98</v>
      </c>
      <c r="AC123" t="s">
        <v>98</v>
      </c>
      <c r="AD123" t="s">
        <v>123</v>
      </c>
      <c r="AE123" t="s">
        <v>98</v>
      </c>
      <c r="AF123" t="s">
        <v>98</v>
      </c>
      <c r="AG123" t="s">
        <v>100</v>
      </c>
      <c r="AH123" t="s">
        <v>108</v>
      </c>
      <c r="AI123">
        <v>0</v>
      </c>
      <c r="AJ123" t="s">
        <v>108</v>
      </c>
      <c r="AK123">
        <v>0</v>
      </c>
      <c r="AL123">
        <v>732</v>
      </c>
      <c r="AM123">
        <v>732</v>
      </c>
      <c r="AN123" t="s">
        <v>103</v>
      </c>
      <c r="AO123" t="s">
        <v>119</v>
      </c>
      <c r="AP123" t="s">
        <v>104</v>
      </c>
      <c r="AQ123" t="s">
        <v>105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106</v>
      </c>
      <c r="BE123">
        <v>0</v>
      </c>
      <c r="BF123" t="s">
        <v>83</v>
      </c>
      <c r="BG123" t="s">
        <v>143</v>
      </c>
      <c r="BH123">
        <v>1979</v>
      </c>
      <c r="BI123" t="s">
        <v>108</v>
      </c>
      <c r="BJ123">
        <v>1</v>
      </c>
      <c r="BK123">
        <v>264</v>
      </c>
      <c r="BL123" t="s">
        <v>98</v>
      </c>
      <c r="BM123" t="s">
        <v>98</v>
      </c>
      <c r="BN123" t="s">
        <v>191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109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>
      <c r="A124">
        <v>123</v>
      </c>
      <c r="B124">
        <v>20</v>
      </c>
      <c r="C124" t="s">
        <v>112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114</v>
      </c>
      <c r="L124" t="s">
        <v>88</v>
      </c>
      <c r="M124" t="s">
        <v>89</v>
      </c>
      <c r="N124" t="s">
        <v>91</v>
      </c>
      <c r="O124" t="s">
        <v>91</v>
      </c>
      <c r="P124" t="s">
        <v>92</v>
      </c>
      <c r="Q124" t="s">
        <v>93</v>
      </c>
      <c r="R124">
        <v>6</v>
      </c>
      <c r="S124">
        <v>7</v>
      </c>
      <c r="T124">
        <v>1958</v>
      </c>
      <c r="U124">
        <v>1958</v>
      </c>
      <c r="V124" t="s">
        <v>115</v>
      </c>
      <c r="W124" t="s">
        <v>95</v>
      </c>
      <c r="X124" t="s">
        <v>137</v>
      </c>
      <c r="Y124" t="s">
        <v>137</v>
      </c>
      <c r="Z124" t="s">
        <v>117</v>
      </c>
      <c r="AA124">
        <v>135</v>
      </c>
      <c r="AB124" t="s">
        <v>98</v>
      </c>
      <c r="AC124" t="s">
        <v>119</v>
      </c>
      <c r="AD124" t="s">
        <v>99</v>
      </c>
      <c r="AE124" t="s">
        <v>98</v>
      </c>
      <c r="AF124" t="s">
        <v>98</v>
      </c>
      <c r="AG124" t="s">
        <v>100</v>
      </c>
      <c r="AH124" t="s">
        <v>138</v>
      </c>
      <c r="AI124">
        <v>570</v>
      </c>
      <c r="AJ124" t="s">
        <v>108</v>
      </c>
      <c r="AK124">
        <v>0</v>
      </c>
      <c r="AL124">
        <v>510</v>
      </c>
      <c r="AM124">
        <v>1080</v>
      </c>
      <c r="AN124" t="s">
        <v>103</v>
      </c>
      <c r="AO124" t="s">
        <v>119</v>
      </c>
      <c r="AP124" t="s">
        <v>104</v>
      </c>
      <c r="AQ124" t="s">
        <v>105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106</v>
      </c>
      <c r="BE124">
        <v>0</v>
      </c>
      <c r="BF124" t="s">
        <v>83</v>
      </c>
      <c r="BG124" t="s">
        <v>107</v>
      </c>
      <c r="BH124">
        <v>1958</v>
      </c>
      <c r="BI124" t="s">
        <v>108</v>
      </c>
      <c r="BJ124">
        <v>1</v>
      </c>
      <c r="BK124">
        <v>288</v>
      </c>
      <c r="BL124" t="s">
        <v>98</v>
      </c>
      <c r="BM124" t="s">
        <v>98</v>
      </c>
      <c r="BN124" t="s">
        <v>104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>
      <c r="A125">
        <v>124</v>
      </c>
      <c r="B125">
        <v>120</v>
      </c>
      <c r="C125" t="s">
        <v>112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165</v>
      </c>
      <c r="N125" t="s">
        <v>91</v>
      </c>
      <c r="O125" t="s">
        <v>91</v>
      </c>
      <c r="P125" t="s">
        <v>129</v>
      </c>
      <c r="Q125" t="s">
        <v>93</v>
      </c>
      <c r="R125">
        <v>6</v>
      </c>
      <c r="S125">
        <v>5</v>
      </c>
      <c r="T125">
        <v>1993</v>
      </c>
      <c r="U125">
        <v>1993</v>
      </c>
      <c r="V125" t="s">
        <v>94</v>
      </c>
      <c r="W125" t="s">
        <v>95</v>
      </c>
      <c r="X125" t="s">
        <v>135</v>
      </c>
      <c r="Y125" t="s">
        <v>135</v>
      </c>
      <c r="Z125" t="s">
        <v>97</v>
      </c>
      <c r="AA125">
        <v>0</v>
      </c>
      <c r="AB125" t="s">
        <v>119</v>
      </c>
      <c r="AC125" t="s">
        <v>98</v>
      </c>
      <c r="AD125" t="s">
        <v>123</v>
      </c>
      <c r="AE125" t="s">
        <v>119</v>
      </c>
      <c r="AF125" t="s">
        <v>98</v>
      </c>
      <c r="AG125" t="s">
        <v>100</v>
      </c>
      <c r="AH125" t="s">
        <v>124</v>
      </c>
      <c r="AI125">
        <v>300</v>
      </c>
      <c r="AJ125" t="s">
        <v>108</v>
      </c>
      <c r="AK125">
        <v>0</v>
      </c>
      <c r="AL125">
        <v>899</v>
      </c>
      <c r="AM125">
        <v>1199</v>
      </c>
      <c r="AN125" t="s">
        <v>103</v>
      </c>
      <c r="AO125" t="s">
        <v>126</v>
      </c>
      <c r="AP125" t="s">
        <v>104</v>
      </c>
      <c r="AQ125" t="s">
        <v>105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119</v>
      </c>
      <c r="BC125">
        <v>5</v>
      </c>
      <c r="BD125" t="s">
        <v>106</v>
      </c>
      <c r="BE125">
        <v>0</v>
      </c>
      <c r="BF125" t="s">
        <v>83</v>
      </c>
      <c r="BG125" t="s">
        <v>107</v>
      </c>
      <c r="BH125">
        <v>1993</v>
      </c>
      <c r="BI125" t="s">
        <v>131</v>
      </c>
      <c r="BJ125">
        <v>2</v>
      </c>
      <c r="BK125">
        <v>530</v>
      </c>
      <c r="BL125" t="s">
        <v>98</v>
      </c>
      <c r="BM125" t="s">
        <v>98</v>
      </c>
      <c r="BN125" t="s">
        <v>104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>
      <c r="A126">
        <v>125</v>
      </c>
      <c r="B126">
        <v>20</v>
      </c>
      <c r="C126" t="s">
        <v>112</v>
      </c>
      <c r="D126">
        <v>48</v>
      </c>
      <c r="E126">
        <v>17043</v>
      </c>
      <c r="F126" t="s">
        <v>82</v>
      </c>
      <c r="G126" t="s">
        <v>83</v>
      </c>
      <c r="H126" t="s">
        <v>113</v>
      </c>
      <c r="I126" t="s">
        <v>85</v>
      </c>
      <c r="J126" t="s">
        <v>86</v>
      </c>
      <c r="K126" t="s">
        <v>161</v>
      </c>
      <c r="L126" t="s">
        <v>88</v>
      </c>
      <c r="M126" t="s">
        <v>175</v>
      </c>
      <c r="N126" t="s">
        <v>91</v>
      </c>
      <c r="O126" t="s">
        <v>91</v>
      </c>
      <c r="P126" t="s">
        <v>92</v>
      </c>
      <c r="Q126" t="s">
        <v>93</v>
      </c>
      <c r="R126">
        <v>6</v>
      </c>
      <c r="S126">
        <v>5</v>
      </c>
      <c r="T126">
        <v>1979</v>
      </c>
      <c r="U126">
        <v>1998</v>
      </c>
      <c r="V126" t="s">
        <v>94</v>
      </c>
      <c r="W126" t="s">
        <v>95</v>
      </c>
      <c r="X126" t="s">
        <v>130</v>
      </c>
      <c r="Y126" t="s">
        <v>130</v>
      </c>
      <c r="Z126" t="s">
        <v>97</v>
      </c>
      <c r="AA126">
        <v>0</v>
      </c>
      <c r="AB126" t="s">
        <v>98</v>
      </c>
      <c r="AC126" t="s">
        <v>119</v>
      </c>
      <c r="AD126" t="s">
        <v>99</v>
      </c>
      <c r="AE126" t="s">
        <v>119</v>
      </c>
      <c r="AF126" t="s">
        <v>139</v>
      </c>
      <c r="AG126" t="s">
        <v>100</v>
      </c>
      <c r="AH126" t="s">
        <v>108</v>
      </c>
      <c r="AI126">
        <v>0</v>
      </c>
      <c r="AJ126" t="s">
        <v>108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104</v>
      </c>
      <c r="AQ126" t="s">
        <v>105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106</v>
      </c>
      <c r="BE126">
        <v>1</v>
      </c>
      <c r="BF126" t="s">
        <v>98</v>
      </c>
      <c r="BG126" t="s">
        <v>107</v>
      </c>
      <c r="BH126">
        <v>1979</v>
      </c>
      <c r="BI126" t="s">
        <v>108</v>
      </c>
      <c r="BJ126">
        <v>2</v>
      </c>
      <c r="BK126">
        <v>435</v>
      </c>
      <c r="BL126" t="s">
        <v>98</v>
      </c>
      <c r="BM126" t="s">
        <v>98</v>
      </c>
      <c r="BN126" t="s">
        <v>104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>
      <c r="A127">
        <v>126</v>
      </c>
      <c r="B127">
        <v>190</v>
      </c>
      <c r="C127" t="s">
        <v>140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214</v>
      </c>
      <c r="N127" t="s">
        <v>91</v>
      </c>
      <c r="O127" t="s">
        <v>91</v>
      </c>
      <c r="P127" t="s">
        <v>186</v>
      </c>
      <c r="Q127" t="s">
        <v>176</v>
      </c>
      <c r="R127">
        <v>6</v>
      </c>
      <c r="S127">
        <v>8</v>
      </c>
      <c r="T127">
        <v>1935</v>
      </c>
      <c r="U127">
        <v>1982</v>
      </c>
      <c r="V127" t="s">
        <v>94</v>
      </c>
      <c r="W127" t="s">
        <v>95</v>
      </c>
      <c r="X127" t="s">
        <v>116</v>
      </c>
      <c r="Y127" t="s">
        <v>116</v>
      </c>
      <c r="Z127" t="s">
        <v>97</v>
      </c>
      <c r="AA127">
        <v>0</v>
      </c>
      <c r="AB127" t="s">
        <v>98</v>
      </c>
      <c r="AC127" t="s">
        <v>139</v>
      </c>
      <c r="AD127" t="s">
        <v>99</v>
      </c>
      <c r="AE127" t="s">
        <v>98</v>
      </c>
      <c r="AF127" t="s">
        <v>98</v>
      </c>
      <c r="AG127" t="s">
        <v>157</v>
      </c>
      <c r="AH127" t="s">
        <v>124</v>
      </c>
      <c r="AI127">
        <v>490</v>
      </c>
      <c r="AJ127" t="s">
        <v>108</v>
      </c>
      <c r="AK127">
        <v>0</v>
      </c>
      <c r="AL127">
        <v>30</v>
      </c>
      <c r="AM127">
        <v>520</v>
      </c>
      <c r="AN127" t="s">
        <v>103</v>
      </c>
      <c r="AO127" t="s">
        <v>119</v>
      </c>
      <c r="AP127" t="s">
        <v>167</v>
      </c>
      <c r="AQ127" t="s">
        <v>105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106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167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>
      <c r="A128">
        <v>127</v>
      </c>
      <c r="B128">
        <v>120</v>
      </c>
      <c r="C128" t="s">
        <v>112</v>
      </c>
      <c r="D128" t="s">
        <v>83</v>
      </c>
      <c r="E128">
        <v>4928</v>
      </c>
      <c r="F128" t="s">
        <v>82</v>
      </c>
      <c r="G128" t="s">
        <v>83</v>
      </c>
      <c r="H128" t="s">
        <v>113</v>
      </c>
      <c r="I128" t="s">
        <v>85</v>
      </c>
      <c r="J128" t="s">
        <v>86</v>
      </c>
      <c r="K128" t="s">
        <v>87</v>
      </c>
      <c r="L128" t="s">
        <v>88</v>
      </c>
      <c r="M128" t="s">
        <v>145</v>
      </c>
      <c r="N128" t="s">
        <v>91</v>
      </c>
      <c r="O128" t="s">
        <v>91</v>
      </c>
      <c r="P128" t="s">
        <v>129</v>
      </c>
      <c r="Q128" t="s">
        <v>93</v>
      </c>
      <c r="R128">
        <v>6</v>
      </c>
      <c r="S128">
        <v>5</v>
      </c>
      <c r="T128">
        <v>1976</v>
      </c>
      <c r="U128">
        <v>1976</v>
      </c>
      <c r="V128" t="s">
        <v>94</v>
      </c>
      <c r="W128" t="s">
        <v>95</v>
      </c>
      <c r="X128" t="s">
        <v>135</v>
      </c>
      <c r="Y128" t="s">
        <v>135</v>
      </c>
      <c r="Z128" t="s">
        <v>97</v>
      </c>
      <c r="AA128">
        <v>0</v>
      </c>
      <c r="AB128" t="s">
        <v>98</v>
      </c>
      <c r="AC128" t="s">
        <v>98</v>
      </c>
      <c r="AD128" t="s">
        <v>99</v>
      </c>
      <c r="AE128" t="s">
        <v>119</v>
      </c>
      <c r="AF128" t="s">
        <v>98</v>
      </c>
      <c r="AG128" t="s">
        <v>100</v>
      </c>
      <c r="AH128" t="s">
        <v>118</v>
      </c>
      <c r="AI128">
        <v>120</v>
      </c>
      <c r="AJ128" t="s">
        <v>108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104</v>
      </c>
      <c r="AQ128" t="s">
        <v>105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106</v>
      </c>
      <c r="BE128">
        <v>1</v>
      </c>
      <c r="BF128" t="s">
        <v>98</v>
      </c>
      <c r="BG128" t="s">
        <v>107</v>
      </c>
      <c r="BH128">
        <v>1977</v>
      </c>
      <c r="BI128" t="s">
        <v>131</v>
      </c>
      <c r="BJ128">
        <v>2</v>
      </c>
      <c r="BK128">
        <v>440</v>
      </c>
      <c r="BL128" t="s">
        <v>98</v>
      </c>
      <c r="BM128" t="s">
        <v>98</v>
      </c>
      <c r="BN128" t="s">
        <v>104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>
      <c r="A129">
        <v>128</v>
      </c>
      <c r="B129">
        <v>45</v>
      </c>
      <c r="C129" t="s">
        <v>140</v>
      </c>
      <c r="D129">
        <v>55</v>
      </c>
      <c r="E129">
        <v>4388</v>
      </c>
      <c r="F129" t="s">
        <v>82</v>
      </c>
      <c r="G129" t="s">
        <v>83</v>
      </c>
      <c r="H129" t="s">
        <v>113</v>
      </c>
      <c r="I129" t="s">
        <v>192</v>
      </c>
      <c r="J129" t="s">
        <v>86</v>
      </c>
      <c r="K129" t="s">
        <v>87</v>
      </c>
      <c r="L129" t="s">
        <v>88</v>
      </c>
      <c r="M129" t="s">
        <v>188</v>
      </c>
      <c r="N129" t="s">
        <v>90</v>
      </c>
      <c r="O129" t="s">
        <v>91</v>
      </c>
      <c r="P129" t="s">
        <v>92</v>
      </c>
      <c r="Q129" t="s">
        <v>238</v>
      </c>
      <c r="R129">
        <v>5</v>
      </c>
      <c r="S129">
        <v>7</v>
      </c>
      <c r="T129">
        <v>1930</v>
      </c>
      <c r="U129">
        <v>1950</v>
      </c>
      <c r="V129" t="s">
        <v>94</v>
      </c>
      <c r="W129" t="s">
        <v>95</v>
      </c>
      <c r="X129" t="s">
        <v>184</v>
      </c>
      <c r="Y129" t="s">
        <v>116</v>
      </c>
      <c r="Z129" t="s">
        <v>97</v>
      </c>
      <c r="AA129">
        <v>0</v>
      </c>
      <c r="AB129" t="s">
        <v>98</v>
      </c>
      <c r="AC129" t="s">
        <v>119</v>
      </c>
      <c r="AD129" t="s">
        <v>166</v>
      </c>
      <c r="AE129" t="s">
        <v>98</v>
      </c>
      <c r="AF129" t="s">
        <v>98</v>
      </c>
      <c r="AG129" t="s">
        <v>100</v>
      </c>
      <c r="AH129" t="s">
        <v>102</v>
      </c>
      <c r="AI129">
        <v>116</v>
      </c>
      <c r="AJ129" t="s">
        <v>108</v>
      </c>
      <c r="AK129">
        <v>0</v>
      </c>
      <c r="AL129">
        <v>556</v>
      </c>
      <c r="AM129">
        <v>672</v>
      </c>
      <c r="AN129" t="s">
        <v>103</v>
      </c>
      <c r="AO129" t="s">
        <v>126</v>
      </c>
      <c r="AP129" t="s">
        <v>104</v>
      </c>
      <c r="AQ129" t="s">
        <v>105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106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167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>
      <c r="A130">
        <v>129</v>
      </c>
      <c r="B130">
        <v>60</v>
      </c>
      <c r="C130" t="s">
        <v>112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89</v>
      </c>
      <c r="N130" t="s">
        <v>151</v>
      </c>
      <c r="O130" t="s">
        <v>91</v>
      </c>
      <c r="P130" t="s">
        <v>92</v>
      </c>
      <c r="Q130" t="s">
        <v>122</v>
      </c>
      <c r="R130">
        <v>6</v>
      </c>
      <c r="S130">
        <v>5</v>
      </c>
      <c r="T130">
        <v>1966</v>
      </c>
      <c r="U130">
        <v>1966</v>
      </c>
      <c r="V130" t="s">
        <v>94</v>
      </c>
      <c r="W130" t="s">
        <v>95</v>
      </c>
      <c r="X130" t="s">
        <v>96</v>
      </c>
      <c r="Y130" t="s">
        <v>96</v>
      </c>
      <c r="Z130" t="s">
        <v>117</v>
      </c>
      <c r="AA130">
        <v>266</v>
      </c>
      <c r="AB130" t="s">
        <v>98</v>
      </c>
      <c r="AC130" t="s">
        <v>98</v>
      </c>
      <c r="AD130" t="s">
        <v>99</v>
      </c>
      <c r="AE130" t="s">
        <v>98</v>
      </c>
      <c r="AF130" t="s">
        <v>98</v>
      </c>
      <c r="AG130" t="s">
        <v>100</v>
      </c>
      <c r="AH130" t="s">
        <v>138</v>
      </c>
      <c r="AI130">
        <v>512</v>
      </c>
      <c r="AJ130" t="s">
        <v>108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104</v>
      </c>
      <c r="AQ130" t="s">
        <v>105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106</v>
      </c>
      <c r="BE130">
        <v>1</v>
      </c>
      <c r="BF130" t="s">
        <v>139</v>
      </c>
      <c r="BG130" t="s">
        <v>107</v>
      </c>
      <c r="BH130">
        <v>1966</v>
      </c>
      <c r="BI130" t="s">
        <v>131</v>
      </c>
      <c r="BJ130">
        <v>2</v>
      </c>
      <c r="BK130">
        <v>453</v>
      </c>
      <c r="BL130" t="s">
        <v>98</v>
      </c>
      <c r="BM130" t="s">
        <v>98</v>
      </c>
      <c r="BN130" t="s">
        <v>104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>
      <c r="A131">
        <v>130</v>
      </c>
      <c r="B131">
        <v>20</v>
      </c>
      <c r="C131" t="s">
        <v>112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89</v>
      </c>
      <c r="N131" t="s">
        <v>91</v>
      </c>
      <c r="O131" t="s">
        <v>91</v>
      </c>
      <c r="P131" t="s">
        <v>92</v>
      </c>
      <c r="Q131" t="s">
        <v>93</v>
      </c>
      <c r="R131">
        <v>5</v>
      </c>
      <c r="S131">
        <v>7</v>
      </c>
      <c r="T131">
        <v>1958</v>
      </c>
      <c r="U131">
        <v>1991</v>
      </c>
      <c r="V131" t="s">
        <v>94</v>
      </c>
      <c r="W131" t="s">
        <v>95</v>
      </c>
      <c r="X131" t="s">
        <v>135</v>
      </c>
      <c r="Y131" t="s">
        <v>135</v>
      </c>
      <c r="Z131" t="s">
        <v>117</v>
      </c>
      <c r="AA131">
        <v>85</v>
      </c>
      <c r="AB131" t="s">
        <v>98</v>
      </c>
      <c r="AC131" t="s">
        <v>98</v>
      </c>
      <c r="AD131" t="s">
        <v>99</v>
      </c>
      <c r="AE131" t="s">
        <v>98</v>
      </c>
      <c r="AF131" t="s">
        <v>98</v>
      </c>
      <c r="AG131" t="s">
        <v>100</v>
      </c>
      <c r="AH131" t="s">
        <v>101</v>
      </c>
      <c r="AI131">
        <v>567</v>
      </c>
      <c r="AJ131" t="s">
        <v>138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104</v>
      </c>
      <c r="AQ131" t="s">
        <v>168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126</v>
      </c>
      <c r="BC131">
        <v>6</v>
      </c>
      <c r="BD131" t="s">
        <v>106</v>
      </c>
      <c r="BE131">
        <v>0</v>
      </c>
      <c r="BF131" t="s">
        <v>83</v>
      </c>
      <c r="BG131" t="s">
        <v>208</v>
      </c>
      <c r="BH131">
        <v>1998</v>
      </c>
      <c r="BI131" t="s">
        <v>131</v>
      </c>
      <c r="BJ131">
        <v>2</v>
      </c>
      <c r="BK131">
        <v>750</v>
      </c>
      <c r="BL131" t="s">
        <v>98</v>
      </c>
      <c r="BM131" t="s">
        <v>98</v>
      </c>
      <c r="BN131" t="s">
        <v>104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239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172</v>
      </c>
      <c r="CC131">
        <v>150000</v>
      </c>
    </row>
    <row r="132" spans="1:81">
      <c r="A132">
        <v>131</v>
      </c>
      <c r="B132">
        <v>60</v>
      </c>
      <c r="C132" t="s">
        <v>112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114</v>
      </c>
      <c r="L132" t="s">
        <v>88</v>
      </c>
      <c r="M132" t="s">
        <v>89</v>
      </c>
      <c r="N132" t="s">
        <v>91</v>
      </c>
      <c r="O132" t="s">
        <v>91</v>
      </c>
      <c r="P132" t="s">
        <v>92</v>
      </c>
      <c r="Q132" t="s">
        <v>122</v>
      </c>
      <c r="R132">
        <v>7</v>
      </c>
      <c r="S132">
        <v>6</v>
      </c>
      <c r="T132">
        <v>1966</v>
      </c>
      <c r="U132">
        <v>1966</v>
      </c>
      <c r="V132" t="s">
        <v>94</v>
      </c>
      <c r="W132" t="s">
        <v>95</v>
      </c>
      <c r="X132" t="s">
        <v>137</v>
      </c>
      <c r="Y132" t="s">
        <v>137</v>
      </c>
      <c r="Z132" t="s">
        <v>117</v>
      </c>
      <c r="AA132">
        <v>309</v>
      </c>
      <c r="AB132" t="s">
        <v>98</v>
      </c>
      <c r="AC132" t="s">
        <v>98</v>
      </c>
      <c r="AD132" t="s">
        <v>99</v>
      </c>
      <c r="AE132" t="s">
        <v>98</v>
      </c>
      <c r="AF132" t="s">
        <v>98</v>
      </c>
      <c r="AG132" t="s">
        <v>100</v>
      </c>
      <c r="AH132" t="s">
        <v>101</v>
      </c>
      <c r="AI132">
        <v>445</v>
      </c>
      <c r="AJ132" t="s">
        <v>108</v>
      </c>
      <c r="AK132">
        <v>0</v>
      </c>
      <c r="AL132">
        <v>479</v>
      </c>
      <c r="AM132">
        <v>924</v>
      </c>
      <c r="AN132" t="s">
        <v>103</v>
      </c>
      <c r="AO132" t="s">
        <v>126</v>
      </c>
      <c r="AP132" t="s">
        <v>104</v>
      </c>
      <c r="AQ132" t="s">
        <v>105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119</v>
      </c>
      <c r="BC132">
        <v>8</v>
      </c>
      <c r="BD132" t="s">
        <v>106</v>
      </c>
      <c r="BE132">
        <v>2</v>
      </c>
      <c r="BF132" t="s">
        <v>119</v>
      </c>
      <c r="BG132" t="s">
        <v>107</v>
      </c>
      <c r="BH132">
        <v>1966</v>
      </c>
      <c r="BI132" t="s">
        <v>125</v>
      </c>
      <c r="BJ132">
        <v>2</v>
      </c>
      <c r="BK132">
        <v>487</v>
      </c>
      <c r="BL132" t="s">
        <v>98</v>
      </c>
      <c r="BM132" t="s">
        <v>98</v>
      </c>
      <c r="BN132" t="s">
        <v>104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132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>
      <c r="A133">
        <v>132</v>
      </c>
      <c r="B133">
        <v>60</v>
      </c>
      <c r="C133" t="s">
        <v>112</v>
      </c>
      <c r="D133" t="s">
        <v>83</v>
      </c>
      <c r="E133">
        <v>12224</v>
      </c>
      <c r="F133" t="s">
        <v>82</v>
      </c>
      <c r="G133" t="s">
        <v>83</v>
      </c>
      <c r="H133" t="s">
        <v>113</v>
      </c>
      <c r="I133" t="s">
        <v>85</v>
      </c>
      <c r="J133" t="s">
        <v>86</v>
      </c>
      <c r="K133" t="s">
        <v>114</v>
      </c>
      <c r="L133" t="s">
        <v>88</v>
      </c>
      <c r="M133" t="s">
        <v>121</v>
      </c>
      <c r="N133" t="s">
        <v>91</v>
      </c>
      <c r="O133" t="s">
        <v>91</v>
      </c>
      <c r="P133" t="s">
        <v>92</v>
      </c>
      <c r="Q133" t="s">
        <v>122</v>
      </c>
      <c r="R133">
        <v>6</v>
      </c>
      <c r="S133">
        <v>5</v>
      </c>
      <c r="T133">
        <v>2000</v>
      </c>
      <c r="U133">
        <v>2000</v>
      </c>
      <c r="V133" t="s">
        <v>94</v>
      </c>
      <c r="W133" t="s">
        <v>95</v>
      </c>
      <c r="X133" t="s">
        <v>96</v>
      </c>
      <c r="Y133" t="s">
        <v>96</v>
      </c>
      <c r="Z133" t="s">
        <v>117</v>
      </c>
      <c r="AA133">
        <v>40</v>
      </c>
      <c r="AB133" t="s">
        <v>119</v>
      </c>
      <c r="AC133" t="s">
        <v>98</v>
      </c>
      <c r="AD133" t="s">
        <v>123</v>
      </c>
      <c r="AE133" t="s">
        <v>119</v>
      </c>
      <c r="AF133" t="s">
        <v>98</v>
      </c>
      <c r="AG133" t="s">
        <v>100</v>
      </c>
      <c r="AH133" t="s">
        <v>124</v>
      </c>
      <c r="AI133">
        <v>695</v>
      </c>
      <c r="AJ133" t="s">
        <v>108</v>
      </c>
      <c r="AK133">
        <v>0</v>
      </c>
      <c r="AL133">
        <v>297</v>
      </c>
      <c r="AM133">
        <v>992</v>
      </c>
      <c r="AN133" t="s">
        <v>103</v>
      </c>
      <c r="AO133" t="s">
        <v>126</v>
      </c>
      <c r="AP133" t="s">
        <v>104</v>
      </c>
      <c r="AQ133" t="s">
        <v>105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119</v>
      </c>
      <c r="BC133">
        <v>7</v>
      </c>
      <c r="BD133" t="s">
        <v>106</v>
      </c>
      <c r="BE133">
        <v>1</v>
      </c>
      <c r="BF133" t="s">
        <v>98</v>
      </c>
      <c r="BG133" t="s">
        <v>159</v>
      </c>
      <c r="BH133">
        <v>2000</v>
      </c>
      <c r="BI133" t="s">
        <v>131</v>
      </c>
      <c r="BJ133">
        <v>2</v>
      </c>
      <c r="BK133">
        <v>390</v>
      </c>
      <c r="BL133" t="s">
        <v>98</v>
      </c>
      <c r="BM133" t="s">
        <v>98</v>
      </c>
      <c r="BN133" t="s">
        <v>104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>
      <c r="A134">
        <v>133</v>
      </c>
      <c r="B134">
        <v>20</v>
      </c>
      <c r="C134" t="s">
        <v>112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114</v>
      </c>
      <c r="L134" t="s">
        <v>88</v>
      </c>
      <c r="M134" t="s">
        <v>89</v>
      </c>
      <c r="N134" t="s">
        <v>91</v>
      </c>
      <c r="O134" t="s">
        <v>91</v>
      </c>
      <c r="P134" t="s">
        <v>92</v>
      </c>
      <c r="Q134" t="s">
        <v>93</v>
      </c>
      <c r="R134">
        <v>5</v>
      </c>
      <c r="S134">
        <v>6</v>
      </c>
      <c r="T134">
        <v>1959</v>
      </c>
      <c r="U134">
        <v>2002</v>
      </c>
      <c r="V134" t="s">
        <v>94</v>
      </c>
      <c r="W134" t="s">
        <v>95</v>
      </c>
      <c r="X134" t="s">
        <v>137</v>
      </c>
      <c r="Y134" t="s">
        <v>137</v>
      </c>
      <c r="Z134" t="s">
        <v>97</v>
      </c>
      <c r="AA134">
        <v>0</v>
      </c>
      <c r="AB134" t="s">
        <v>98</v>
      </c>
      <c r="AC134" t="s">
        <v>98</v>
      </c>
      <c r="AD134" t="s">
        <v>99</v>
      </c>
      <c r="AE134" t="s">
        <v>98</v>
      </c>
      <c r="AF134" t="s">
        <v>98</v>
      </c>
      <c r="AG134" t="s">
        <v>100</v>
      </c>
      <c r="AH134" t="s">
        <v>101</v>
      </c>
      <c r="AI134">
        <v>405</v>
      </c>
      <c r="AJ134" t="s">
        <v>108</v>
      </c>
      <c r="AK134">
        <v>0</v>
      </c>
      <c r="AL134">
        <v>658</v>
      </c>
      <c r="AM134">
        <v>1063</v>
      </c>
      <c r="AN134" t="s">
        <v>103</v>
      </c>
      <c r="AO134" t="s">
        <v>119</v>
      </c>
      <c r="AP134" t="s">
        <v>104</v>
      </c>
      <c r="AQ134" t="s">
        <v>105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119</v>
      </c>
      <c r="BC134">
        <v>7</v>
      </c>
      <c r="BD134" t="s">
        <v>106</v>
      </c>
      <c r="BE134">
        <v>0</v>
      </c>
      <c r="BF134" t="s">
        <v>83</v>
      </c>
      <c r="BG134" t="s">
        <v>143</v>
      </c>
      <c r="BH134">
        <v>1974</v>
      </c>
      <c r="BI134" t="s">
        <v>108</v>
      </c>
      <c r="BJ134">
        <v>2</v>
      </c>
      <c r="BK134">
        <v>624</v>
      </c>
      <c r="BL134" t="s">
        <v>98</v>
      </c>
      <c r="BM134" t="s">
        <v>98</v>
      </c>
      <c r="BN134" t="s">
        <v>104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>
      <c r="A135">
        <v>134</v>
      </c>
      <c r="B135">
        <v>20</v>
      </c>
      <c r="C135" t="s">
        <v>112</v>
      </c>
      <c r="D135" t="s">
        <v>83</v>
      </c>
      <c r="E135">
        <v>6853</v>
      </c>
      <c r="F135" t="s">
        <v>82</v>
      </c>
      <c r="G135" t="s">
        <v>83</v>
      </c>
      <c r="H135" t="s">
        <v>113</v>
      </c>
      <c r="I135" t="s">
        <v>85</v>
      </c>
      <c r="J135" t="s">
        <v>86</v>
      </c>
      <c r="K135" t="s">
        <v>87</v>
      </c>
      <c r="L135" t="s">
        <v>88</v>
      </c>
      <c r="M135" t="s">
        <v>218</v>
      </c>
      <c r="N135" t="s">
        <v>91</v>
      </c>
      <c r="O135" t="s">
        <v>91</v>
      </c>
      <c r="P135" t="s">
        <v>92</v>
      </c>
      <c r="Q135" t="s">
        <v>93</v>
      </c>
      <c r="R135">
        <v>8</v>
      </c>
      <c r="S135">
        <v>5</v>
      </c>
      <c r="T135">
        <v>2001</v>
      </c>
      <c r="U135">
        <v>2002</v>
      </c>
      <c r="V135" t="s">
        <v>94</v>
      </c>
      <c r="W135" t="s">
        <v>95</v>
      </c>
      <c r="X135" t="s">
        <v>96</v>
      </c>
      <c r="Y135" t="s">
        <v>96</v>
      </c>
      <c r="Z135" t="s">
        <v>117</v>
      </c>
      <c r="AA135">
        <v>136</v>
      </c>
      <c r="AB135" t="s">
        <v>119</v>
      </c>
      <c r="AC135" t="s">
        <v>98</v>
      </c>
      <c r="AD135" t="s">
        <v>123</v>
      </c>
      <c r="AE135" t="s">
        <v>126</v>
      </c>
      <c r="AF135" t="s">
        <v>98</v>
      </c>
      <c r="AG135" t="s">
        <v>100</v>
      </c>
      <c r="AH135" t="s">
        <v>124</v>
      </c>
      <c r="AI135">
        <v>1005</v>
      </c>
      <c r="AJ135" t="s">
        <v>108</v>
      </c>
      <c r="AK135">
        <v>0</v>
      </c>
      <c r="AL135">
        <v>262</v>
      </c>
      <c r="AM135">
        <v>1267</v>
      </c>
      <c r="AN135" t="s">
        <v>103</v>
      </c>
      <c r="AO135" t="s">
        <v>126</v>
      </c>
      <c r="AP135" t="s">
        <v>104</v>
      </c>
      <c r="AQ135" t="s">
        <v>105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119</v>
      </c>
      <c r="BC135">
        <v>6</v>
      </c>
      <c r="BD135" t="s">
        <v>106</v>
      </c>
      <c r="BE135">
        <v>0</v>
      </c>
      <c r="BF135" t="s">
        <v>83</v>
      </c>
      <c r="BG135" t="s">
        <v>107</v>
      </c>
      <c r="BH135">
        <v>2001</v>
      </c>
      <c r="BI135" t="s">
        <v>125</v>
      </c>
      <c r="BJ135">
        <v>2</v>
      </c>
      <c r="BK135">
        <v>471</v>
      </c>
      <c r="BL135" t="s">
        <v>98</v>
      </c>
      <c r="BM135" t="s">
        <v>98</v>
      </c>
      <c r="BN135" t="s">
        <v>104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>
      <c r="A136">
        <v>135</v>
      </c>
      <c r="B136">
        <v>20</v>
      </c>
      <c r="C136" t="s">
        <v>112</v>
      </c>
      <c r="D136">
        <v>78</v>
      </c>
      <c r="E136">
        <v>10335</v>
      </c>
      <c r="F136" t="s">
        <v>82</v>
      </c>
      <c r="G136" t="s">
        <v>83</v>
      </c>
      <c r="H136" t="s">
        <v>113</v>
      </c>
      <c r="I136" t="s">
        <v>85</v>
      </c>
      <c r="J136" t="s">
        <v>86</v>
      </c>
      <c r="K136" t="s">
        <v>87</v>
      </c>
      <c r="L136" t="s">
        <v>88</v>
      </c>
      <c r="M136" t="s">
        <v>169</v>
      </c>
      <c r="N136" t="s">
        <v>91</v>
      </c>
      <c r="O136" t="s">
        <v>91</v>
      </c>
      <c r="P136" t="s">
        <v>92</v>
      </c>
      <c r="Q136" t="s">
        <v>93</v>
      </c>
      <c r="R136">
        <v>5</v>
      </c>
      <c r="S136">
        <v>6</v>
      </c>
      <c r="T136">
        <v>1968</v>
      </c>
      <c r="U136">
        <v>1993</v>
      </c>
      <c r="V136" t="s">
        <v>94</v>
      </c>
      <c r="W136" t="s">
        <v>95</v>
      </c>
      <c r="X136" t="s">
        <v>135</v>
      </c>
      <c r="Y136" t="s">
        <v>135</v>
      </c>
      <c r="Z136" t="s">
        <v>97</v>
      </c>
      <c r="AA136">
        <v>0</v>
      </c>
      <c r="AB136" t="s">
        <v>98</v>
      </c>
      <c r="AC136" t="s">
        <v>98</v>
      </c>
      <c r="AD136" t="s">
        <v>99</v>
      </c>
      <c r="AE136" t="s">
        <v>98</v>
      </c>
      <c r="AF136" t="s">
        <v>98</v>
      </c>
      <c r="AG136" t="s">
        <v>100</v>
      </c>
      <c r="AH136" t="s">
        <v>101</v>
      </c>
      <c r="AI136">
        <v>570</v>
      </c>
      <c r="AJ136" t="s">
        <v>108</v>
      </c>
      <c r="AK136">
        <v>0</v>
      </c>
      <c r="AL136">
        <v>891</v>
      </c>
      <c r="AM136">
        <v>1461</v>
      </c>
      <c r="AN136" t="s">
        <v>103</v>
      </c>
      <c r="AO136" t="s">
        <v>119</v>
      </c>
      <c r="AP136" t="s">
        <v>104</v>
      </c>
      <c r="AQ136" t="s">
        <v>105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187</v>
      </c>
      <c r="BE136">
        <v>1</v>
      </c>
      <c r="BF136" t="s">
        <v>98</v>
      </c>
      <c r="BG136" t="s">
        <v>107</v>
      </c>
      <c r="BH136">
        <v>1968</v>
      </c>
      <c r="BI136" t="s">
        <v>131</v>
      </c>
      <c r="BJ136">
        <v>2</v>
      </c>
      <c r="BK136">
        <v>440</v>
      </c>
      <c r="BL136" t="s">
        <v>98</v>
      </c>
      <c r="BM136" t="s">
        <v>98</v>
      </c>
      <c r="BN136" t="s">
        <v>104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109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>
      <c r="A137">
        <v>136</v>
      </c>
      <c r="B137">
        <v>20</v>
      </c>
      <c r="C137" t="s">
        <v>112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175</v>
      </c>
      <c r="N137" t="s">
        <v>91</v>
      </c>
      <c r="O137" t="s">
        <v>91</v>
      </c>
      <c r="P137" t="s">
        <v>92</v>
      </c>
      <c r="Q137" t="s">
        <v>93</v>
      </c>
      <c r="R137">
        <v>7</v>
      </c>
      <c r="S137">
        <v>6</v>
      </c>
      <c r="T137">
        <v>1970</v>
      </c>
      <c r="U137">
        <v>1970</v>
      </c>
      <c r="V137" t="s">
        <v>115</v>
      </c>
      <c r="W137" t="s">
        <v>95</v>
      </c>
      <c r="X137" t="s">
        <v>135</v>
      </c>
      <c r="Y137" t="s">
        <v>135</v>
      </c>
      <c r="Z137" t="s">
        <v>117</v>
      </c>
      <c r="AA137">
        <v>288</v>
      </c>
      <c r="AB137" t="s">
        <v>98</v>
      </c>
      <c r="AC137" t="s">
        <v>98</v>
      </c>
      <c r="AD137" t="s">
        <v>123</v>
      </c>
      <c r="AE137" t="s">
        <v>98</v>
      </c>
      <c r="AF137" t="s">
        <v>98</v>
      </c>
      <c r="AG137" t="s">
        <v>100</v>
      </c>
      <c r="AH137" t="s">
        <v>108</v>
      </c>
      <c r="AI137">
        <v>0</v>
      </c>
      <c r="AJ137" t="s">
        <v>108</v>
      </c>
      <c r="AK137">
        <v>0</v>
      </c>
      <c r="AL137">
        <v>1304</v>
      </c>
      <c r="AM137">
        <v>1304</v>
      </c>
      <c r="AN137" t="s">
        <v>103</v>
      </c>
      <c r="AO137" t="s">
        <v>119</v>
      </c>
      <c r="AP137" t="s">
        <v>104</v>
      </c>
      <c r="AQ137" t="s">
        <v>105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106</v>
      </c>
      <c r="BE137">
        <v>1</v>
      </c>
      <c r="BF137" t="s">
        <v>119</v>
      </c>
      <c r="BG137" t="s">
        <v>107</v>
      </c>
      <c r="BH137">
        <v>1970</v>
      </c>
      <c r="BI137" t="s">
        <v>108</v>
      </c>
      <c r="BJ137">
        <v>2</v>
      </c>
      <c r="BK137">
        <v>530</v>
      </c>
      <c r="BL137" t="s">
        <v>98</v>
      </c>
      <c r="BM137" t="s">
        <v>98</v>
      </c>
      <c r="BN137" t="s">
        <v>104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109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>
      <c r="A138">
        <v>137</v>
      </c>
      <c r="B138">
        <v>20</v>
      </c>
      <c r="C138" t="s">
        <v>112</v>
      </c>
      <c r="D138" t="s">
        <v>83</v>
      </c>
      <c r="E138">
        <v>10355</v>
      </c>
      <c r="F138" t="s">
        <v>82</v>
      </c>
      <c r="G138" t="s">
        <v>83</v>
      </c>
      <c r="H138" t="s">
        <v>113</v>
      </c>
      <c r="I138" t="s">
        <v>85</v>
      </c>
      <c r="J138" t="s">
        <v>86</v>
      </c>
      <c r="K138" t="s">
        <v>114</v>
      </c>
      <c r="L138" t="s">
        <v>88</v>
      </c>
      <c r="M138" t="s">
        <v>89</v>
      </c>
      <c r="N138" t="s">
        <v>91</v>
      </c>
      <c r="O138" t="s">
        <v>91</v>
      </c>
      <c r="P138" t="s">
        <v>92</v>
      </c>
      <c r="Q138" t="s">
        <v>93</v>
      </c>
      <c r="R138">
        <v>5</v>
      </c>
      <c r="S138">
        <v>5</v>
      </c>
      <c r="T138">
        <v>1967</v>
      </c>
      <c r="U138">
        <v>1967</v>
      </c>
      <c r="V138" t="s">
        <v>94</v>
      </c>
      <c r="W138" t="s">
        <v>95</v>
      </c>
      <c r="X138" t="s">
        <v>137</v>
      </c>
      <c r="Y138" t="s">
        <v>137</v>
      </c>
      <c r="Z138" t="s">
        <v>117</v>
      </c>
      <c r="AA138">
        <v>196</v>
      </c>
      <c r="AB138" t="s">
        <v>98</v>
      </c>
      <c r="AC138" t="s">
        <v>98</v>
      </c>
      <c r="AD138" t="s">
        <v>99</v>
      </c>
      <c r="AE138" t="s">
        <v>98</v>
      </c>
      <c r="AF138" t="s">
        <v>98</v>
      </c>
      <c r="AG138" t="s">
        <v>100</v>
      </c>
      <c r="AH138" t="s">
        <v>138</v>
      </c>
      <c r="AI138">
        <v>695</v>
      </c>
      <c r="AJ138" t="s">
        <v>108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104</v>
      </c>
      <c r="AQ138" t="s">
        <v>105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106</v>
      </c>
      <c r="BE138">
        <v>1</v>
      </c>
      <c r="BF138" t="s">
        <v>139</v>
      </c>
      <c r="BG138" t="s">
        <v>107</v>
      </c>
      <c r="BH138">
        <v>1967</v>
      </c>
      <c r="BI138" t="s">
        <v>131</v>
      </c>
      <c r="BJ138">
        <v>1</v>
      </c>
      <c r="BK138">
        <v>318</v>
      </c>
      <c r="BL138" t="s">
        <v>98</v>
      </c>
      <c r="BM138" t="s">
        <v>98</v>
      </c>
      <c r="BN138" t="s">
        <v>104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>
      <c r="A139">
        <v>138</v>
      </c>
      <c r="B139">
        <v>90</v>
      </c>
      <c r="C139" t="s">
        <v>112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217</v>
      </c>
      <c r="N139" t="s">
        <v>91</v>
      </c>
      <c r="O139" t="s">
        <v>91</v>
      </c>
      <c r="P139" t="s">
        <v>179</v>
      </c>
      <c r="Q139" t="s">
        <v>93</v>
      </c>
      <c r="R139">
        <v>7</v>
      </c>
      <c r="S139">
        <v>5</v>
      </c>
      <c r="T139">
        <v>1988</v>
      </c>
      <c r="U139">
        <v>1989</v>
      </c>
      <c r="V139" t="s">
        <v>94</v>
      </c>
      <c r="W139" t="s">
        <v>95</v>
      </c>
      <c r="X139" t="s">
        <v>96</v>
      </c>
      <c r="Y139" t="s">
        <v>96</v>
      </c>
      <c r="Z139" t="s">
        <v>117</v>
      </c>
      <c r="AA139">
        <v>70</v>
      </c>
      <c r="AB139" t="s">
        <v>98</v>
      </c>
      <c r="AC139" t="s">
        <v>98</v>
      </c>
      <c r="AD139" t="s">
        <v>99</v>
      </c>
      <c r="AE139" t="s">
        <v>98</v>
      </c>
      <c r="AF139" t="s">
        <v>98</v>
      </c>
      <c r="AG139" t="s">
        <v>100</v>
      </c>
      <c r="AH139" t="s">
        <v>108</v>
      </c>
      <c r="AI139">
        <v>0</v>
      </c>
      <c r="AJ139" t="s">
        <v>108</v>
      </c>
      <c r="AK139">
        <v>0</v>
      </c>
      <c r="AL139">
        <v>1907</v>
      </c>
      <c r="AM139">
        <v>1907</v>
      </c>
      <c r="AN139" t="s">
        <v>103</v>
      </c>
      <c r="AO139" t="s">
        <v>119</v>
      </c>
      <c r="AP139" t="s">
        <v>104</v>
      </c>
      <c r="AQ139" t="s">
        <v>105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106</v>
      </c>
      <c r="BE139">
        <v>0</v>
      </c>
      <c r="BF139" t="s">
        <v>83</v>
      </c>
      <c r="BG139" t="s">
        <v>208</v>
      </c>
      <c r="BH139">
        <v>1989</v>
      </c>
      <c r="BI139" t="s">
        <v>108</v>
      </c>
      <c r="BJ139">
        <v>3</v>
      </c>
      <c r="BK139">
        <v>766</v>
      </c>
      <c r="BL139" t="s">
        <v>98</v>
      </c>
      <c r="BM139" t="s">
        <v>98</v>
      </c>
      <c r="BN139" t="s">
        <v>104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178</v>
      </c>
      <c r="CC139">
        <v>171000</v>
      </c>
    </row>
    <row r="140" spans="1:81">
      <c r="A140">
        <v>139</v>
      </c>
      <c r="B140">
        <v>60</v>
      </c>
      <c r="C140" t="s">
        <v>112</v>
      </c>
      <c r="D140">
        <v>73</v>
      </c>
      <c r="E140">
        <v>9066</v>
      </c>
      <c r="F140" t="s">
        <v>82</v>
      </c>
      <c r="G140" t="s">
        <v>83</v>
      </c>
      <c r="H140" t="s">
        <v>113</v>
      </c>
      <c r="I140" t="s">
        <v>85</v>
      </c>
      <c r="J140" t="s">
        <v>86</v>
      </c>
      <c r="K140" t="s">
        <v>87</v>
      </c>
      <c r="L140" t="s">
        <v>88</v>
      </c>
      <c r="M140" t="s">
        <v>209</v>
      </c>
      <c r="N140" t="s">
        <v>91</v>
      </c>
      <c r="O140" t="s">
        <v>91</v>
      </c>
      <c r="P140" t="s">
        <v>92</v>
      </c>
      <c r="Q140" t="s">
        <v>122</v>
      </c>
      <c r="R140">
        <v>8</v>
      </c>
      <c r="S140">
        <v>5</v>
      </c>
      <c r="T140">
        <v>1999</v>
      </c>
      <c r="U140">
        <v>2000</v>
      </c>
      <c r="V140" t="s">
        <v>94</v>
      </c>
      <c r="W140" t="s">
        <v>95</v>
      </c>
      <c r="X140" t="s">
        <v>96</v>
      </c>
      <c r="Y140" t="s">
        <v>96</v>
      </c>
      <c r="Z140" t="s">
        <v>117</v>
      </c>
      <c r="AA140">
        <v>320</v>
      </c>
      <c r="AB140" t="s">
        <v>119</v>
      </c>
      <c r="AC140" t="s">
        <v>98</v>
      </c>
      <c r="AD140" t="s">
        <v>123</v>
      </c>
      <c r="AE140" t="s">
        <v>119</v>
      </c>
      <c r="AF140" t="s">
        <v>98</v>
      </c>
      <c r="AG140" t="s">
        <v>155</v>
      </c>
      <c r="AH140" t="s">
        <v>124</v>
      </c>
      <c r="AI140">
        <v>668</v>
      </c>
      <c r="AJ140" t="s">
        <v>108</v>
      </c>
      <c r="AK140">
        <v>0</v>
      </c>
      <c r="AL140">
        <v>336</v>
      </c>
      <c r="AM140">
        <v>1004</v>
      </c>
      <c r="AN140" t="s">
        <v>103</v>
      </c>
      <c r="AO140" t="s">
        <v>126</v>
      </c>
      <c r="AP140" t="s">
        <v>104</v>
      </c>
      <c r="AQ140" t="s">
        <v>105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119</v>
      </c>
      <c r="BC140">
        <v>7</v>
      </c>
      <c r="BD140" t="s">
        <v>106</v>
      </c>
      <c r="BE140">
        <v>2</v>
      </c>
      <c r="BF140" t="s">
        <v>98</v>
      </c>
      <c r="BG140" t="s">
        <v>107</v>
      </c>
      <c r="BH140">
        <v>1999</v>
      </c>
      <c r="BI140" t="s">
        <v>125</v>
      </c>
      <c r="BJ140">
        <v>3</v>
      </c>
      <c r="BK140">
        <v>660</v>
      </c>
      <c r="BL140" t="s">
        <v>98</v>
      </c>
      <c r="BM140" t="s">
        <v>98</v>
      </c>
      <c r="BN140" t="s">
        <v>104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132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>
      <c r="A141">
        <v>140</v>
      </c>
      <c r="B141">
        <v>60</v>
      </c>
      <c r="C141" t="s">
        <v>112</v>
      </c>
      <c r="D141">
        <v>65</v>
      </c>
      <c r="E141">
        <v>15426</v>
      </c>
      <c r="F141" t="s">
        <v>82</v>
      </c>
      <c r="G141" t="s">
        <v>83</v>
      </c>
      <c r="H141" t="s">
        <v>113</v>
      </c>
      <c r="I141" t="s">
        <v>85</v>
      </c>
      <c r="J141" t="s">
        <v>86</v>
      </c>
      <c r="K141" t="s">
        <v>87</v>
      </c>
      <c r="L141" t="s">
        <v>88</v>
      </c>
      <c r="M141" t="s">
        <v>209</v>
      </c>
      <c r="N141" t="s">
        <v>91</v>
      </c>
      <c r="O141" t="s">
        <v>91</v>
      </c>
      <c r="P141" t="s">
        <v>92</v>
      </c>
      <c r="Q141" t="s">
        <v>122</v>
      </c>
      <c r="R141">
        <v>6</v>
      </c>
      <c r="S141">
        <v>5</v>
      </c>
      <c r="T141">
        <v>1997</v>
      </c>
      <c r="U141">
        <v>1997</v>
      </c>
      <c r="V141" t="s">
        <v>94</v>
      </c>
      <c r="W141" t="s">
        <v>95</v>
      </c>
      <c r="X141" t="s">
        <v>96</v>
      </c>
      <c r="Y141" t="s">
        <v>96</v>
      </c>
      <c r="Z141" t="s">
        <v>97</v>
      </c>
      <c r="AA141">
        <v>0</v>
      </c>
      <c r="AB141" t="s">
        <v>98</v>
      </c>
      <c r="AC141" t="s">
        <v>98</v>
      </c>
      <c r="AD141" t="s">
        <v>123</v>
      </c>
      <c r="AE141" t="s">
        <v>119</v>
      </c>
      <c r="AF141" t="s">
        <v>98</v>
      </c>
      <c r="AG141" t="s">
        <v>100</v>
      </c>
      <c r="AH141" t="s">
        <v>124</v>
      </c>
      <c r="AI141">
        <v>821</v>
      </c>
      <c r="AJ141" t="s">
        <v>108</v>
      </c>
      <c r="AK141">
        <v>0</v>
      </c>
      <c r="AL141">
        <v>107</v>
      </c>
      <c r="AM141">
        <v>928</v>
      </c>
      <c r="AN141" t="s">
        <v>103</v>
      </c>
      <c r="AO141" t="s">
        <v>126</v>
      </c>
      <c r="AP141" t="s">
        <v>104</v>
      </c>
      <c r="AQ141" t="s">
        <v>105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119</v>
      </c>
      <c r="BC141">
        <v>7</v>
      </c>
      <c r="BD141" t="s">
        <v>106</v>
      </c>
      <c r="BE141">
        <v>0</v>
      </c>
      <c r="BF141" t="s">
        <v>83</v>
      </c>
      <c r="BG141" t="s">
        <v>107</v>
      </c>
      <c r="BH141">
        <v>1997</v>
      </c>
      <c r="BI141" t="s">
        <v>131</v>
      </c>
      <c r="BJ141">
        <v>2</v>
      </c>
      <c r="BK141">
        <v>470</v>
      </c>
      <c r="BL141" t="s">
        <v>98</v>
      </c>
      <c r="BM141" t="s">
        <v>98</v>
      </c>
      <c r="BN141" t="s">
        <v>104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109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>
      <c r="A142">
        <v>141</v>
      </c>
      <c r="B142">
        <v>20</v>
      </c>
      <c r="C142" t="s">
        <v>112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136</v>
      </c>
      <c r="L142" t="s">
        <v>88</v>
      </c>
      <c r="M142" t="s">
        <v>89</v>
      </c>
      <c r="N142" t="s">
        <v>91</v>
      </c>
      <c r="O142" t="s">
        <v>91</v>
      </c>
      <c r="P142" t="s">
        <v>92</v>
      </c>
      <c r="Q142" t="s">
        <v>93</v>
      </c>
      <c r="R142">
        <v>4</v>
      </c>
      <c r="S142">
        <v>5</v>
      </c>
      <c r="T142">
        <v>1971</v>
      </c>
      <c r="U142">
        <v>1971</v>
      </c>
      <c r="V142" t="s">
        <v>94</v>
      </c>
      <c r="W142" t="s">
        <v>95</v>
      </c>
      <c r="X142" t="s">
        <v>130</v>
      </c>
      <c r="Y142" t="s">
        <v>130</v>
      </c>
      <c r="Z142" t="s">
        <v>97</v>
      </c>
      <c r="AA142">
        <v>0</v>
      </c>
      <c r="AB142" t="s">
        <v>98</v>
      </c>
      <c r="AC142" t="s">
        <v>98</v>
      </c>
      <c r="AD142" t="s">
        <v>99</v>
      </c>
      <c r="AE142" t="s">
        <v>98</v>
      </c>
      <c r="AF142" t="s">
        <v>98</v>
      </c>
      <c r="AG142" t="s">
        <v>100</v>
      </c>
      <c r="AH142" t="s">
        <v>118</v>
      </c>
      <c r="AI142">
        <v>432</v>
      </c>
      <c r="AJ142" t="s">
        <v>108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104</v>
      </c>
      <c r="AQ142" t="s">
        <v>105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106</v>
      </c>
      <c r="BE142">
        <v>1</v>
      </c>
      <c r="BF142" t="s">
        <v>134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104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224</v>
      </c>
      <c r="CB142" t="s">
        <v>111</v>
      </c>
      <c r="CC142">
        <v>115000</v>
      </c>
    </row>
    <row r="143" spans="1:81">
      <c r="A143">
        <v>142</v>
      </c>
      <c r="B143">
        <v>20</v>
      </c>
      <c r="C143" t="s">
        <v>112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209</v>
      </c>
      <c r="N143" t="s">
        <v>91</v>
      </c>
      <c r="O143" t="s">
        <v>91</v>
      </c>
      <c r="P143" t="s">
        <v>92</v>
      </c>
      <c r="Q143" t="s">
        <v>93</v>
      </c>
      <c r="R143">
        <v>7</v>
      </c>
      <c r="S143">
        <v>5</v>
      </c>
      <c r="T143">
        <v>2005</v>
      </c>
      <c r="U143">
        <v>2005</v>
      </c>
      <c r="V143" t="s">
        <v>94</v>
      </c>
      <c r="W143" t="s">
        <v>95</v>
      </c>
      <c r="X143" t="s">
        <v>96</v>
      </c>
      <c r="Y143" t="s">
        <v>96</v>
      </c>
      <c r="Z143" t="s">
        <v>97</v>
      </c>
      <c r="AA143">
        <v>0</v>
      </c>
      <c r="AB143" t="s">
        <v>119</v>
      </c>
      <c r="AC143" t="s">
        <v>98</v>
      </c>
      <c r="AD143" t="s">
        <v>123</v>
      </c>
      <c r="AE143" t="s">
        <v>119</v>
      </c>
      <c r="AF143" t="s">
        <v>98</v>
      </c>
      <c r="AG143" t="s">
        <v>157</v>
      </c>
      <c r="AH143" t="s">
        <v>124</v>
      </c>
      <c r="AI143">
        <v>1300</v>
      </c>
      <c r="AJ143" t="s">
        <v>108</v>
      </c>
      <c r="AK143">
        <v>0</v>
      </c>
      <c r="AL143">
        <v>434</v>
      </c>
      <c r="AM143">
        <v>1734</v>
      </c>
      <c r="AN143" t="s">
        <v>103</v>
      </c>
      <c r="AO143" t="s">
        <v>126</v>
      </c>
      <c r="AP143" t="s">
        <v>104</v>
      </c>
      <c r="AQ143" t="s">
        <v>105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119</v>
      </c>
      <c r="BC143">
        <v>7</v>
      </c>
      <c r="BD143" t="s">
        <v>106</v>
      </c>
      <c r="BE143">
        <v>0</v>
      </c>
      <c r="BF143" t="s">
        <v>83</v>
      </c>
      <c r="BG143" t="s">
        <v>107</v>
      </c>
      <c r="BH143">
        <v>2005</v>
      </c>
      <c r="BI143" t="s">
        <v>125</v>
      </c>
      <c r="BJ143">
        <v>2</v>
      </c>
      <c r="BK143">
        <v>660</v>
      </c>
      <c r="BL143" t="s">
        <v>98</v>
      </c>
      <c r="BM143" t="s">
        <v>98</v>
      </c>
      <c r="BN143" t="s">
        <v>104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>
      <c r="A144">
        <v>143</v>
      </c>
      <c r="B144">
        <v>50</v>
      </c>
      <c r="C144" t="s">
        <v>112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114</v>
      </c>
      <c r="L144" t="s">
        <v>88</v>
      </c>
      <c r="M144" t="s">
        <v>89</v>
      </c>
      <c r="N144" t="s">
        <v>182</v>
      </c>
      <c r="O144" t="s">
        <v>91</v>
      </c>
      <c r="P144" t="s">
        <v>92</v>
      </c>
      <c r="Q144" t="s">
        <v>176</v>
      </c>
      <c r="R144">
        <v>5</v>
      </c>
      <c r="S144">
        <v>4</v>
      </c>
      <c r="T144">
        <v>1952</v>
      </c>
      <c r="U144">
        <v>1952</v>
      </c>
      <c r="V144" t="s">
        <v>94</v>
      </c>
      <c r="W144" t="s">
        <v>95</v>
      </c>
      <c r="X144" t="s">
        <v>117</v>
      </c>
      <c r="Y144" t="s">
        <v>116</v>
      </c>
      <c r="Z144" t="s">
        <v>97</v>
      </c>
      <c r="AA144">
        <v>0</v>
      </c>
      <c r="AB144" t="s">
        <v>98</v>
      </c>
      <c r="AC144" t="s">
        <v>139</v>
      </c>
      <c r="AD144" t="s">
        <v>99</v>
      </c>
      <c r="AE144" t="s">
        <v>98</v>
      </c>
      <c r="AF144" t="s">
        <v>98</v>
      </c>
      <c r="AG144" t="s">
        <v>100</v>
      </c>
      <c r="AH144" t="s">
        <v>101</v>
      </c>
      <c r="AI144">
        <v>507</v>
      </c>
      <c r="AJ144" t="s">
        <v>108</v>
      </c>
      <c r="AK144">
        <v>0</v>
      </c>
      <c r="AL144">
        <v>403</v>
      </c>
      <c r="AM144">
        <v>910</v>
      </c>
      <c r="AN144" t="s">
        <v>103</v>
      </c>
      <c r="AO144" t="s">
        <v>139</v>
      </c>
      <c r="AP144" t="s">
        <v>104</v>
      </c>
      <c r="AQ144" t="s">
        <v>105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106</v>
      </c>
      <c r="BE144">
        <v>0</v>
      </c>
      <c r="BF144" t="s">
        <v>83</v>
      </c>
      <c r="BG144" t="s">
        <v>143</v>
      </c>
      <c r="BH144">
        <v>2000</v>
      </c>
      <c r="BI144" t="s">
        <v>108</v>
      </c>
      <c r="BJ144">
        <v>2</v>
      </c>
      <c r="BK144">
        <v>720</v>
      </c>
      <c r="BL144" t="s">
        <v>98</v>
      </c>
      <c r="BM144" t="s">
        <v>98</v>
      </c>
      <c r="BN144" t="s">
        <v>104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109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>
      <c r="A145">
        <v>144</v>
      </c>
      <c r="B145">
        <v>20</v>
      </c>
      <c r="C145" t="s">
        <v>112</v>
      </c>
      <c r="D145">
        <v>78</v>
      </c>
      <c r="E145">
        <v>10335</v>
      </c>
      <c r="F145" t="s">
        <v>82</v>
      </c>
      <c r="G145" t="s">
        <v>83</v>
      </c>
      <c r="H145" t="s">
        <v>113</v>
      </c>
      <c r="I145" t="s">
        <v>85</v>
      </c>
      <c r="J145" t="s">
        <v>86</v>
      </c>
      <c r="K145" t="s">
        <v>87</v>
      </c>
      <c r="L145" t="s">
        <v>88</v>
      </c>
      <c r="M145" t="s">
        <v>209</v>
      </c>
      <c r="N145" t="s">
        <v>91</v>
      </c>
      <c r="O145" t="s">
        <v>91</v>
      </c>
      <c r="P145" t="s">
        <v>92</v>
      </c>
      <c r="Q145" t="s">
        <v>93</v>
      </c>
      <c r="R145">
        <v>7</v>
      </c>
      <c r="S145">
        <v>5</v>
      </c>
      <c r="T145">
        <v>1999</v>
      </c>
      <c r="U145">
        <v>1999</v>
      </c>
      <c r="V145" t="s">
        <v>94</v>
      </c>
      <c r="W145" t="s">
        <v>95</v>
      </c>
      <c r="X145" t="s">
        <v>96</v>
      </c>
      <c r="Y145" t="s">
        <v>96</v>
      </c>
      <c r="Z145" t="s">
        <v>117</v>
      </c>
      <c r="AA145">
        <v>183</v>
      </c>
      <c r="AB145" t="s">
        <v>119</v>
      </c>
      <c r="AC145" t="s">
        <v>98</v>
      </c>
      <c r="AD145" t="s">
        <v>123</v>
      </c>
      <c r="AE145" t="s">
        <v>119</v>
      </c>
      <c r="AF145" t="s">
        <v>98</v>
      </c>
      <c r="AG145" t="s">
        <v>119</v>
      </c>
      <c r="AH145" t="s">
        <v>124</v>
      </c>
      <c r="AI145">
        <v>679</v>
      </c>
      <c r="AJ145" t="s">
        <v>108</v>
      </c>
      <c r="AK145">
        <v>0</v>
      </c>
      <c r="AL145">
        <v>811</v>
      </c>
      <c r="AM145">
        <v>1490</v>
      </c>
      <c r="AN145" t="s">
        <v>103</v>
      </c>
      <c r="AO145" t="s">
        <v>126</v>
      </c>
      <c r="AP145" t="s">
        <v>104</v>
      </c>
      <c r="AQ145" t="s">
        <v>105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119</v>
      </c>
      <c r="BC145">
        <v>6</v>
      </c>
      <c r="BD145" t="s">
        <v>106</v>
      </c>
      <c r="BE145">
        <v>0</v>
      </c>
      <c r="BF145" t="s">
        <v>83</v>
      </c>
      <c r="BG145" t="s">
        <v>107</v>
      </c>
      <c r="BH145">
        <v>1999</v>
      </c>
      <c r="BI145" t="s">
        <v>131</v>
      </c>
      <c r="BJ145">
        <v>2</v>
      </c>
      <c r="BK145">
        <v>577</v>
      </c>
      <c r="BL145" t="s">
        <v>98</v>
      </c>
      <c r="BM145" t="s">
        <v>98</v>
      </c>
      <c r="BN145" t="s">
        <v>104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>
      <c r="A146">
        <v>145</v>
      </c>
      <c r="B146">
        <v>90</v>
      </c>
      <c r="C146" t="s">
        <v>140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169</v>
      </c>
      <c r="N146" t="s">
        <v>226</v>
      </c>
      <c r="O146" t="s">
        <v>91</v>
      </c>
      <c r="P146" t="s">
        <v>179</v>
      </c>
      <c r="Q146" t="s">
        <v>93</v>
      </c>
      <c r="R146">
        <v>5</v>
      </c>
      <c r="S146">
        <v>5</v>
      </c>
      <c r="T146">
        <v>1963</v>
      </c>
      <c r="U146">
        <v>1963</v>
      </c>
      <c r="V146" t="s">
        <v>94</v>
      </c>
      <c r="W146" t="s">
        <v>95</v>
      </c>
      <c r="X146" t="s">
        <v>130</v>
      </c>
      <c r="Y146" t="s">
        <v>130</v>
      </c>
      <c r="Z146" t="s">
        <v>117</v>
      </c>
      <c r="AA146">
        <v>336</v>
      </c>
      <c r="AB146" t="s">
        <v>98</v>
      </c>
      <c r="AC146" t="s">
        <v>98</v>
      </c>
      <c r="AD146" t="s">
        <v>99</v>
      </c>
      <c r="AE146" t="s">
        <v>98</v>
      </c>
      <c r="AF146" t="s">
        <v>98</v>
      </c>
      <c r="AG146" t="s">
        <v>100</v>
      </c>
      <c r="AH146" t="s">
        <v>101</v>
      </c>
      <c r="AI146">
        <v>1332</v>
      </c>
      <c r="AJ146" t="s">
        <v>108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104</v>
      </c>
      <c r="AQ146" t="s">
        <v>105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106</v>
      </c>
      <c r="BE146">
        <v>0</v>
      </c>
      <c r="BF146" t="s">
        <v>83</v>
      </c>
      <c r="BG146" t="s">
        <v>143</v>
      </c>
      <c r="BH146">
        <v>1963</v>
      </c>
      <c r="BI146" t="s">
        <v>108</v>
      </c>
      <c r="BJ146">
        <v>2</v>
      </c>
      <c r="BK146">
        <v>504</v>
      </c>
      <c r="BL146" t="s">
        <v>98</v>
      </c>
      <c r="BM146" t="s">
        <v>98</v>
      </c>
      <c r="BN146" t="s">
        <v>104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224</v>
      </c>
      <c r="CB146" t="s">
        <v>172</v>
      </c>
      <c r="CC146">
        <v>125000</v>
      </c>
    </row>
    <row r="147" spans="1:81">
      <c r="A147">
        <v>146</v>
      </c>
      <c r="B147">
        <v>160</v>
      </c>
      <c r="C147" t="s">
        <v>140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206</v>
      </c>
      <c r="N147" t="s">
        <v>91</v>
      </c>
      <c r="O147" t="s">
        <v>91</v>
      </c>
      <c r="P147" t="s">
        <v>142</v>
      </c>
      <c r="Q147" t="s">
        <v>122</v>
      </c>
      <c r="R147">
        <v>6</v>
      </c>
      <c r="S147">
        <v>5</v>
      </c>
      <c r="T147">
        <v>2004</v>
      </c>
      <c r="U147">
        <v>2006</v>
      </c>
      <c r="V147" t="s">
        <v>94</v>
      </c>
      <c r="W147" t="s">
        <v>95</v>
      </c>
      <c r="X147" t="s">
        <v>96</v>
      </c>
      <c r="Y147" t="s">
        <v>96</v>
      </c>
      <c r="Z147" t="s">
        <v>148</v>
      </c>
      <c r="AA147">
        <v>50</v>
      </c>
      <c r="AB147" t="s">
        <v>119</v>
      </c>
      <c r="AC147" t="s">
        <v>98</v>
      </c>
      <c r="AD147" t="s">
        <v>123</v>
      </c>
      <c r="AE147" t="s">
        <v>119</v>
      </c>
      <c r="AF147" t="s">
        <v>98</v>
      </c>
      <c r="AG147" t="s">
        <v>100</v>
      </c>
      <c r="AH147" t="s">
        <v>108</v>
      </c>
      <c r="AI147">
        <v>0</v>
      </c>
      <c r="AJ147" t="s">
        <v>108</v>
      </c>
      <c r="AK147">
        <v>0</v>
      </c>
      <c r="AL147">
        <v>970</v>
      </c>
      <c r="AM147">
        <v>970</v>
      </c>
      <c r="AN147" t="s">
        <v>103</v>
      </c>
      <c r="AO147" t="s">
        <v>126</v>
      </c>
      <c r="AP147" t="s">
        <v>104</v>
      </c>
      <c r="AQ147" t="s">
        <v>105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119</v>
      </c>
      <c r="BC147">
        <v>7</v>
      </c>
      <c r="BD147" t="s">
        <v>228</v>
      </c>
      <c r="BE147">
        <v>0</v>
      </c>
      <c r="BF147" t="s">
        <v>83</v>
      </c>
      <c r="BG147" t="s">
        <v>143</v>
      </c>
      <c r="BH147">
        <v>2004</v>
      </c>
      <c r="BI147" t="s">
        <v>108</v>
      </c>
      <c r="BJ147">
        <v>2</v>
      </c>
      <c r="BK147">
        <v>380</v>
      </c>
      <c r="BL147" t="s">
        <v>98</v>
      </c>
      <c r="BM147" t="s">
        <v>98</v>
      </c>
      <c r="BN147" t="s">
        <v>104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>
      <c r="A148">
        <v>147</v>
      </c>
      <c r="B148">
        <v>30</v>
      </c>
      <c r="C148" t="s">
        <v>140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114</v>
      </c>
      <c r="L148" t="s">
        <v>88</v>
      </c>
      <c r="M148" t="s">
        <v>197</v>
      </c>
      <c r="N148" t="s">
        <v>91</v>
      </c>
      <c r="O148" t="s">
        <v>91</v>
      </c>
      <c r="P148" t="s">
        <v>92</v>
      </c>
      <c r="Q148" t="s">
        <v>93</v>
      </c>
      <c r="R148">
        <v>5</v>
      </c>
      <c r="S148">
        <v>7</v>
      </c>
      <c r="T148">
        <v>1931</v>
      </c>
      <c r="U148">
        <v>1993</v>
      </c>
      <c r="V148" t="s">
        <v>94</v>
      </c>
      <c r="W148" t="s">
        <v>95</v>
      </c>
      <c r="X148" t="s">
        <v>116</v>
      </c>
      <c r="Y148" t="s">
        <v>116</v>
      </c>
      <c r="Z148" t="s">
        <v>97</v>
      </c>
      <c r="AA148">
        <v>0</v>
      </c>
      <c r="AB148" t="s">
        <v>98</v>
      </c>
      <c r="AC148" t="s">
        <v>98</v>
      </c>
      <c r="AD148" t="s">
        <v>166</v>
      </c>
      <c r="AE148" t="s">
        <v>98</v>
      </c>
      <c r="AF148" t="s">
        <v>98</v>
      </c>
      <c r="AG148" t="s">
        <v>100</v>
      </c>
      <c r="AH148" t="s">
        <v>138</v>
      </c>
      <c r="AI148">
        <v>209</v>
      </c>
      <c r="AJ148" t="s">
        <v>108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104</v>
      </c>
      <c r="AQ148" t="s">
        <v>168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106</v>
      </c>
      <c r="BE148">
        <v>0</v>
      </c>
      <c r="BF148" t="s">
        <v>83</v>
      </c>
      <c r="BG148" t="s">
        <v>143</v>
      </c>
      <c r="BH148">
        <v>1931</v>
      </c>
      <c r="BI148" t="s">
        <v>108</v>
      </c>
      <c r="BJ148">
        <v>1</v>
      </c>
      <c r="BK148">
        <v>180</v>
      </c>
      <c r="BL148" t="s">
        <v>139</v>
      </c>
      <c r="BM148" t="s">
        <v>98</v>
      </c>
      <c r="BN148" t="s">
        <v>104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>
      <c r="A149">
        <v>148</v>
      </c>
      <c r="B149">
        <v>60</v>
      </c>
      <c r="C149" t="s">
        <v>112</v>
      </c>
      <c r="D149" t="s">
        <v>83</v>
      </c>
      <c r="E149">
        <v>9505</v>
      </c>
      <c r="F149" t="s">
        <v>82</v>
      </c>
      <c r="G149" t="s">
        <v>83</v>
      </c>
      <c r="H149" t="s">
        <v>113</v>
      </c>
      <c r="I149" t="s">
        <v>85</v>
      </c>
      <c r="J149" t="s">
        <v>86</v>
      </c>
      <c r="K149" t="s">
        <v>161</v>
      </c>
      <c r="L149" t="s">
        <v>88</v>
      </c>
      <c r="M149" t="s">
        <v>121</v>
      </c>
      <c r="N149" t="s">
        <v>91</v>
      </c>
      <c r="O149" t="s">
        <v>91</v>
      </c>
      <c r="P149" t="s">
        <v>92</v>
      </c>
      <c r="Q149" t="s">
        <v>122</v>
      </c>
      <c r="R149">
        <v>7</v>
      </c>
      <c r="S149">
        <v>5</v>
      </c>
      <c r="T149">
        <v>2001</v>
      </c>
      <c r="U149">
        <v>2001</v>
      </c>
      <c r="V149" t="s">
        <v>94</v>
      </c>
      <c r="W149" t="s">
        <v>95</v>
      </c>
      <c r="X149" t="s">
        <v>96</v>
      </c>
      <c r="Y149" t="s">
        <v>96</v>
      </c>
      <c r="Z149" t="s">
        <v>117</v>
      </c>
      <c r="AA149">
        <v>180</v>
      </c>
      <c r="AB149" t="s">
        <v>119</v>
      </c>
      <c r="AC149" t="s">
        <v>98</v>
      </c>
      <c r="AD149" t="s">
        <v>123</v>
      </c>
      <c r="AE149" t="s">
        <v>119</v>
      </c>
      <c r="AF149" t="s">
        <v>98</v>
      </c>
      <c r="AG149" t="s">
        <v>100</v>
      </c>
      <c r="AH149" t="s">
        <v>108</v>
      </c>
      <c r="AI149">
        <v>0</v>
      </c>
      <c r="AJ149" t="s">
        <v>108</v>
      </c>
      <c r="AK149">
        <v>0</v>
      </c>
      <c r="AL149">
        <v>884</v>
      </c>
      <c r="AM149">
        <v>884</v>
      </c>
      <c r="AN149" t="s">
        <v>103</v>
      </c>
      <c r="AO149" t="s">
        <v>126</v>
      </c>
      <c r="AP149" t="s">
        <v>104</v>
      </c>
      <c r="AQ149" t="s">
        <v>105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119</v>
      </c>
      <c r="BC149">
        <v>8</v>
      </c>
      <c r="BD149" t="s">
        <v>106</v>
      </c>
      <c r="BE149">
        <v>1</v>
      </c>
      <c r="BF149" t="s">
        <v>119</v>
      </c>
      <c r="BG149" t="s">
        <v>159</v>
      </c>
      <c r="BH149">
        <v>2001</v>
      </c>
      <c r="BI149" t="s">
        <v>125</v>
      </c>
      <c r="BJ149">
        <v>2</v>
      </c>
      <c r="BK149">
        <v>434</v>
      </c>
      <c r="BL149" t="s">
        <v>98</v>
      </c>
      <c r="BM149" t="s">
        <v>98</v>
      </c>
      <c r="BN149" t="s">
        <v>104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>
      <c r="A150">
        <v>149</v>
      </c>
      <c r="B150">
        <v>20</v>
      </c>
      <c r="C150" t="s">
        <v>112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165</v>
      </c>
      <c r="N150" t="s">
        <v>91</v>
      </c>
      <c r="O150" t="s">
        <v>91</v>
      </c>
      <c r="P150" t="s">
        <v>92</v>
      </c>
      <c r="Q150" t="s">
        <v>93</v>
      </c>
      <c r="R150">
        <v>7</v>
      </c>
      <c r="S150">
        <v>5</v>
      </c>
      <c r="T150">
        <v>2004</v>
      </c>
      <c r="U150">
        <v>2005</v>
      </c>
      <c r="V150" t="s">
        <v>94</v>
      </c>
      <c r="W150" t="s">
        <v>95</v>
      </c>
      <c r="X150" t="s">
        <v>96</v>
      </c>
      <c r="Y150" t="s">
        <v>96</v>
      </c>
      <c r="Z150" t="s">
        <v>117</v>
      </c>
      <c r="AA150">
        <v>120</v>
      </c>
      <c r="AB150" t="s">
        <v>98</v>
      </c>
      <c r="AC150" t="s">
        <v>98</v>
      </c>
      <c r="AD150" t="s">
        <v>123</v>
      </c>
      <c r="AE150" t="s">
        <v>119</v>
      </c>
      <c r="AF150" t="s">
        <v>98</v>
      </c>
      <c r="AG150" t="s">
        <v>100</v>
      </c>
      <c r="AH150" t="s">
        <v>124</v>
      </c>
      <c r="AI150">
        <v>680</v>
      </c>
      <c r="AJ150" t="s">
        <v>108</v>
      </c>
      <c r="AK150">
        <v>0</v>
      </c>
      <c r="AL150">
        <v>400</v>
      </c>
      <c r="AM150">
        <v>1080</v>
      </c>
      <c r="AN150" t="s">
        <v>103</v>
      </c>
      <c r="AO150" t="s">
        <v>126</v>
      </c>
      <c r="AP150" t="s">
        <v>104</v>
      </c>
      <c r="AQ150" t="s">
        <v>105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119</v>
      </c>
      <c r="BC150">
        <v>6</v>
      </c>
      <c r="BD150" t="s">
        <v>106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>
      <c r="A151">
        <v>150</v>
      </c>
      <c r="B151">
        <v>50</v>
      </c>
      <c r="C151" t="s">
        <v>140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197</v>
      </c>
      <c r="N151" t="s">
        <v>91</v>
      </c>
      <c r="O151" t="s">
        <v>91</v>
      </c>
      <c r="P151" t="s">
        <v>92</v>
      </c>
      <c r="Q151" t="s">
        <v>176</v>
      </c>
      <c r="R151">
        <v>5</v>
      </c>
      <c r="S151">
        <v>4</v>
      </c>
      <c r="T151">
        <v>1936</v>
      </c>
      <c r="U151">
        <v>1950</v>
      </c>
      <c r="V151" t="s">
        <v>94</v>
      </c>
      <c r="W151" t="s">
        <v>95</v>
      </c>
      <c r="X151" t="s">
        <v>137</v>
      </c>
      <c r="Y151" t="s">
        <v>137</v>
      </c>
      <c r="Z151" t="s">
        <v>97</v>
      </c>
      <c r="AA151">
        <v>0</v>
      </c>
      <c r="AB151" t="s">
        <v>98</v>
      </c>
      <c r="AC151" t="s">
        <v>98</v>
      </c>
      <c r="AD151" t="s">
        <v>166</v>
      </c>
      <c r="AE151" t="s">
        <v>119</v>
      </c>
      <c r="AF151" t="s">
        <v>98</v>
      </c>
      <c r="AG151" t="s">
        <v>100</v>
      </c>
      <c r="AH151" t="s">
        <v>108</v>
      </c>
      <c r="AI151">
        <v>0</v>
      </c>
      <c r="AJ151" t="s">
        <v>108</v>
      </c>
      <c r="AK151">
        <v>0</v>
      </c>
      <c r="AL151">
        <v>896</v>
      </c>
      <c r="AM151">
        <v>896</v>
      </c>
      <c r="AN151" t="s">
        <v>103</v>
      </c>
      <c r="AO151" t="s">
        <v>119</v>
      </c>
      <c r="AP151" t="s">
        <v>104</v>
      </c>
      <c r="AQ151" t="s">
        <v>168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106</v>
      </c>
      <c r="BE151">
        <v>0</v>
      </c>
      <c r="BF151" t="s">
        <v>83</v>
      </c>
      <c r="BG151" t="s">
        <v>143</v>
      </c>
      <c r="BH151">
        <v>1936</v>
      </c>
      <c r="BI151" t="s">
        <v>108</v>
      </c>
      <c r="BJ151">
        <v>1</v>
      </c>
      <c r="BK151">
        <v>240</v>
      </c>
      <c r="BL151" t="s">
        <v>139</v>
      </c>
      <c r="BM151" t="s">
        <v>98</v>
      </c>
      <c r="BN151" t="s">
        <v>104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>
      <c r="A152">
        <v>151</v>
      </c>
      <c r="B152">
        <v>20</v>
      </c>
      <c r="C152" t="s">
        <v>112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114</v>
      </c>
      <c r="L152" t="s">
        <v>88</v>
      </c>
      <c r="M152" t="s">
        <v>209</v>
      </c>
      <c r="N152" t="s">
        <v>91</v>
      </c>
      <c r="O152" t="s">
        <v>91</v>
      </c>
      <c r="P152" t="s">
        <v>92</v>
      </c>
      <c r="Q152" t="s">
        <v>93</v>
      </c>
      <c r="R152">
        <v>5</v>
      </c>
      <c r="S152">
        <v>6</v>
      </c>
      <c r="T152">
        <v>1975</v>
      </c>
      <c r="U152">
        <v>1975</v>
      </c>
      <c r="V152" t="s">
        <v>94</v>
      </c>
      <c r="W152" t="s">
        <v>95</v>
      </c>
      <c r="X152" t="s">
        <v>130</v>
      </c>
      <c r="Y152" t="s">
        <v>130</v>
      </c>
      <c r="Z152" t="s">
        <v>97</v>
      </c>
      <c r="AA152">
        <v>0</v>
      </c>
      <c r="AB152" t="s">
        <v>98</v>
      </c>
      <c r="AC152" t="s">
        <v>98</v>
      </c>
      <c r="AD152" t="s">
        <v>99</v>
      </c>
      <c r="AE152" t="s">
        <v>98</v>
      </c>
      <c r="AF152" t="s">
        <v>98</v>
      </c>
      <c r="AG152" t="s">
        <v>157</v>
      </c>
      <c r="AH152" t="s">
        <v>138</v>
      </c>
      <c r="AI152">
        <v>716</v>
      </c>
      <c r="AJ152" t="s">
        <v>108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104</v>
      </c>
      <c r="AQ152" t="s">
        <v>105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106</v>
      </c>
      <c r="BE152">
        <v>0</v>
      </c>
      <c r="BF152" t="s">
        <v>83</v>
      </c>
      <c r="BG152" t="s">
        <v>107</v>
      </c>
      <c r="BH152">
        <v>1975</v>
      </c>
      <c r="BI152" t="s">
        <v>108</v>
      </c>
      <c r="BJ152">
        <v>2</v>
      </c>
      <c r="BK152">
        <v>440</v>
      </c>
      <c r="BL152" t="s">
        <v>98</v>
      </c>
      <c r="BM152" t="s">
        <v>98</v>
      </c>
      <c r="BN152" t="s">
        <v>104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109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>
      <c r="A153">
        <v>152</v>
      </c>
      <c r="B153">
        <v>20</v>
      </c>
      <c r="C153" t="s">
        <v>112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147</v>
      </c>
      <c r="N153" t="s">
        <v>91</v>
      </c>
      <c r="O153" t="s">
        <v>91</v>
      </c>
      <c r="P153" t="s">
        <v>92</v>
      </c>
      <c r="Q153" t="s">
        <v>93</v>
      </c>
      <c r="R153">
        <v>8</v>
      </c>
      <c r="S153">
        <v>5</v>
      </c>
      <c r="T153">
        <v>2007</v>
      </c>
      <c r="U153">
        <v>2008</v>
      </c>
      <c r="V153" t="s">
        <v>115</v>
      </c>
      <c r="W153" t="s">
        <v>95</v>
      </c>
      <c r="X153" t="s">
        <v>96</v>
      </c>
      <c r="Y153" t="s">
        <v>96</v>
      </c>
      <c r="Z153" t="s">
        <v>148</v>
      </c>
      <c r="AA153">
        <v>436</v>
      </c>
      <c r="AB153" t="s">
        <v>119</v>
      </c>
      <c r="AC153" t="s">
        <v>98</v>
      </c>
      <c r="AD153" t="s">
        <v>123</v>
      </c>
      <c r="AE153" t="s">
        <v>126</v>
      </c>
      <c r="AF153" t="s">
        <v>98</v>
      </c>
      <c r="AG153" t="s">
        <v>119</v>
      </c>
      <c r="AH153" t="s">
        <v>124</v>
      </c>
      <c r="AI153">
        <v>1400</v>
      </c>
      <c r="AJ153" t="s">
        <v>108</v>
      </c>
      <c r="AK153">
        <v>0</v>
      </c>
      <c r="AL153">
        <v>310</v>
      </c>
      <c r="AM153">
        <v>1710</v>
      </c>
      <c r="AN153" t="s">
        <v>103</v>
      </c>
      <c r="AO153" t="s">
        <v>126</v>
      </c>
      <c r="AP153" t="s">
        <v>104</v>
      </c>
      <c r="AQ153" t="s">
        <v>105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119</v>
      </c>
      <c r="BC153">
        <v>6</v>
      </c>
      <c r="BD153" t="s">
        <v>106</v>
      </c>
      <c r="BE153">
        <v>1</v>
      </c>
      <c r="BF153" t="s">
        <v>119</v>
      </c>
      <c r="BG153" t="s">
        <v>107</v>
      </c>
      <c r="BH153">
        <v>2007</v>
      </c>
      <c r="BI153" t="s">
        <v>131</v>
      </c>
      <c r="BJ153">
        <v>3</v>
      </c>
      <c r="BK153">
        <v>866</v>
      </c>
      <c r="BL153" t="s">
        <v>98</v>
      </c>
      <c r="BM153" t="s">
        <v>98</v>
      </c>
      <c r="BN153" t="s">
        <v>104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149</v>
      </c>
      <c r="CB153" t="s">
        <v>150</v>
      </c>
      <c r="CC153">
        <v>372402</v>
      </c>
    </row>
    <row r="154" spans="1:81">
      <c r="A154">
        <v>153</v>
      </c>
      <c r="B154">
        <v>60</v>
      </c>
      <c r="C154" t="s">
        <v>112</v>
      </c>
      <c r="D154" t="s">
        <v>83</v>
      </c>
      <c r="E154">
        <v>14803</v>
      </c>
      <c r="F154" t="s">
        <v>82</v>
      </c>
      <c r="G154" t="s">
        <v>83</v>
      </c>
      <c r="H154" t="s">
        <v>113</v>
      </c>
      <c r="I154" t="s">
        <v>85</v>
      </c>
      <c r="J154" t="s">
        <v>86</v>
      </c>
      <c r="K154" t="s">
        <v>161</v>
      </c>
      <c r="L154" t="s">
        <v>88</v>
      </c>
      <c r="M154" t="s">
        <v>175</v>
      </c>
      <c r="N154" t="s">
        <v>91</v>
      </c>
      <c r="O154" t="s">
        <v>91</v>
      </c>
      <c r="P154" t="s">
        <v>92</v>
      </c>
      <c r="Q154" t="s">
        <v>122</v>
      </c>
      <c r="R154">
        <v>6</v>
      </c>
      <c r="S154">
        <v>5</v>
      </c>
      <c r="T154">
        <v>1971</v>
      </c>
      <c r="U154">
        <v>1971</v>
      </c>
      <c r="V154" t="s">
        <v>94</v>
      </c>
      <c r="W154" t="s">
        <v>95</v>
      </c>
      <c r="X154" t="s">
        <v>130</v>
      </c>
      <c r="Y154" t="s">
        <v>130</v>
      </c>
      <c r="Z154" t="s">
        <v>117</v>
      </c>
      <c r="AA154">
        <v>252</v>
      </c>
      <c r="AB154" t="s">
        <v>98</v>
      </c>
      <c r="AC154" t="s">
        <v>98</v>
      </c>
      <c r="AD154" t="s">
        <v>99</v>
      </c>
      <c r="AE154" t="s">
        <v>98</v>
      </c>
      <c r="AF154" t="s">
        <v>98</v>
      </c>
      <c r="AG154" t="s">
        <v>100</v>
      </c>
      <c r="AH154" t="s">
        <v>101</v>
      </c>
      <c r="AI154">
        <v>416</v>
      </c>
      <c r="AJ154" t="s">
        <v>108</v>
      </c>
      <c r="AK154">
        <v>0</v>
      </c>
      <c r="AL154">
        <v>409</v>
      </c>
      <c r="AM154">
        <v>825</v>
      </c>
      <c r="AN154" t="s">
        <v>103</v>
      </c>
      <c r="AO154" t="s">
        <v>119</v>
      </c>
      <c r="AP154" t="s">
        <v>104</v>
      </c>
      <c r="AQ154" t="s">
        <v>105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106</v>
      </c>
      <c r="BE154">
        <v>1</v>
      </c>
      <c r="BF154" t="s">
        <v>119</v>
      </c>
      <c r="BG154" t="s">
        <v>107</v>
      </c>
      <c r="BH154">
        <v>1971</v>
      </c>
      <c r="BI154" t="s">
        <v>131</v>
      </c>
      <c r="BJ154">
        <v>2</v>
      </c>
      <c r="BK154">
        <v>495</v>
      </c>
      <c r="BL154" t="s">
        <v>98</v>
      </c>
      <c r="BM154" t="s">
        <v>98</v>
      </c>
      <c r="BN154" t="s">
        <v>104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177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>
      <c r="A155">
        <v>154</v>
      </c>
      <c r="B155">
        <v>20</v>
      </c>
      <c r="C155" t="s">
        <v>112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199</v>
      </c>
      <c r="N155" t="s">
        <v>91</v>
      </c>
      <c r="O155" t="s">
        <v>91</v>
      </c>
      <c r="P155" t="s">
        <v>92</v>
      </c>
      <c r="Q155" t="s">
        <v>93</v>
      </c>
      <c r="R155">
        <v>6</v>
      </c>
      <c r="S155">
        <v>7</v>
      </c>
      <c r="T155">
        <v>1960</v>
      </c>
      <c r="U155">
        <v>1975</v>
      </c>
      <c r="V155" t="s">
        <v>210</v>
      </c>
      <c r="W155" t="s">
        <v>95</v>
      </c>
      <c r="X155" t="s">
        <v>117</v>
      </c>
      <c r="Y155" t="s">
        <v>135</v>
      </c>
      <c r="Z155" t="s">
        <v>97</v>
      </c>
      <c r="AA155">
        <v>0</v>
      </c>
      <c r="AB155" t="s">
        <v>98</v>
      </c>
      <c r="AC155" t="s">
        <v>98</v>
      </c>
      <c r="AD155" t="s">
        <v>99</v>
      </c>
      <c r="AE155" t="s">
        <v>119</v>
      </c>
      <c r="AF155" t="s">
        <v>98</v>
      </c>
      <c r="AG155" t="s">
        <v>119</v>
      </c>
      <c r="AH155" t="s">
        <v>138</v>
      </c>
      <c r="AI155">
        <v>429</v>
      </c>
      <c r="AJ155" t="s">
        <v>118</v>
      </c>
      <c r="AK155">
        <v>1080</v>
      </c>
      <c r="AL155">
        <v>93</v>
      </c>
      <c r="AM155">
        <v>1602</v>
      </c>
      <c r="AN155" t="s">
        <v>103</v>
      </c>
      <c r="AO155" t="s">
        <v>119</v>
      </c>
      <c r="AP155" t="s">
        <v>104</v>
      </c>
      <c r="AQ155" t="s">
        <v>105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106</v>
      </c>
      <c r="BE155">
        <v>1</v>
      </c>
      <c r="BF155" t="s">
        <v>119</v>
      </c>
      <c r="BG155" t="s">
        <v>107</v>
      </c>
      <c r="BH155">
        <v>1960</v>
      </c>
      <c r="BI155" t="s">
        <v>131</v>
      </c>
      <c r="BJ155">
        <v>2</v>
      </c>
      <c r="BK155">
        <v>564</v>
      </c>
      <c r="BL155" t="s">
        <v>98</v>
      </c>
      <c r="BM155" t="s">
        <v>98</v>
      </c>
      <c r="BN155" t="s">
        <v>104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>
      <c r="A156">
        <v>155</v>
      </c>
      <c r="B156">
        <v>30</v>
      </c>
      <c r="C156" t="s">
        <v>140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114</v>
      </c>
      <c r="L156" t="s">
        <v>88</v>
      </c>
      <c r="M156" t="s">
        <v>188</v>
      </c>
      <c r="N156" t="s">
        <v>91</v>
      </c>
      <c r="O156" t="s">
        <v>91</v>
      </c>
      <c r="P156" t="s">
        <v>92</v>
      </c>
      <c r="Q156" t="s">
        <v>93</v>
      </c>
      <c r="R156">
        <v>6</v>
      </c>
      <c r="S156">
        <v>5</v>
      </c>
      <c r="T156">
        <v>1923</v>
      </c>
      <c r="U156">
        <v>1950</v>
      </c>
      <c r="V156" t="s">
        <v>94</v>
      </c>
      <c r="W156" t="s">
        <v>95</v>
      </c>
      <c r="X156" t="s">
        <v>116</v>
      </c>
      <c r="Y156" t="s">
        <v>116</v>
      </c>
      <c r="Z156" t="s">
        <v>97</v>
      </c>
      <c r="AA156">
        <v>0</v>
      </c>
      <c r="AB156" t="s">
        <v>98</v>
      </c>
      <c r="AC156" t="s">
        <v>98</v>
      </c>
      <c r="AD156" t="s">
        <v>166</v>
      </c>
      <c r="AE156" t="s">
        <v>98</v>
      </c>
      <c r="AF156" t="s">
        <v>98</v>
      </c>
      <c r="AG156" t="s">
        <v>100</v>
      </c>
      <c r="AH156" t="s">
        <v>108</v>
      </c>
      <c r="AI156">
        <v>0</v>
      </c>
      <c r="AJ156" t="s">
        <v>108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104</v>
      </c>
      <c r="AQ156" t="s">
        <v>168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106</v>
      </c>
      <c r="BE156">
        <v>0</v>
      </c>
      <c r="BF156" t="s">
        <v>83</v>
      </c>
      <c r="BG156" t="s">
        <v>143</v>
      </c>
      <c r="BH156">
        <v>1923</v>
      </c>
      <c r="BI156" t="s">
        <v>108</v>
      </c>
      <c r="BJ156">
        <v>1</v>
      </c>
      <c r="BK156">
        <v>312</v>
      </c>
      <c r="BL156" t="s">
        <v>139</v>
      </c>
      <c r="BM156" t="s">
        <v>139</v>
      </c>
      <c r="BN156" t="s">
        <v>104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178</v>
      </c>
      <c r="CC156">
        <v>125000</v>
      </c>
    </row>
    <row r="157" spans="1:81">
      <c r="A157">
        <v>156</v>
      </c>
      <c r="B157">
        <v>50</v>
      </c>
      <c r="C157" t="s">
        <v>112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114</v>
      </c>
      <c r="L157" t="s">
        <v>88</v>
      </c>
      <c r="M157" t="s">
        <v>206</v>
      </c>
      <c r="N157" t="s">
        <v>182</v>
      </c>
      <c r="O157" t="s">
        <v>91</v>
      </c>
      <c r="P157" t="s">
        <v>92</v>
      </c>
      <c r="Q157" t="s">
        <v>176</v>
      </c>
      <c r="R157">
        <v>6</v>
      </c>
      <c r="S157">
        <v>5</v>
      </c>
      <c r="T157">
        <v>1924</v>
      </c>
      <c r="U157">
        <v>1950</v>
      </c>
      <c r="V157" t="s">
        <v>94</v>
      </c>
      <c r="W157" t="s">
        <v>95</v>
      </c>
      <c r="X157" t="s">
        <v>116</v>
      </c>
      <c r="Y157" t="s">
        <v>116</v>
      </c>
      <c r="Z157" t="s">
        <v>97</v>
      </c>
      <c r="AA157">
        <v>0</v>
      </c>
      <c r="AB157" t="s">
        <v>98</v>
      </c>
      <c r="AC157" t="s">
        <v>98</v>
      </c>
      <c r="AD157" t="s">
        <v>166</v>
      </c>
      <c r="AE157" t="s">
        <v>98</v>
      </c>
      <c r="AF157" t="s">
        <v>98</v>
      </c>
      <c r="AG157" t="s">
        <v>100</v>
      </c>
      <c r="AH157" t="s">
        <v>108</v>
      </c>
      <c r="AI157">
        <v>0</v>
      </c>
      <c r="AJ157" t="s">
        <v>108</v>
      </c>
      <c r="AK157">
        <v>0</v>
      </c>
      <c r="AL157">
        <v>572</v>
      </c>
      <c r="AM157">
        <v>572</v>
      </c>
      <c r="AN157" t="s">
        <v>195</v>
      </c>
      <c r="AO157" t="s">
        <v>139</v>
      </c>
      <c r="AP157" t="s">
        <v>167</v>
      </c>
      <c r="AQ157" t="s">
        <v>196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106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167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>
      <c r="A158">
        <v>157</v>
      </c>
      <c r="B158">
        <v>20</v>
      </c>
      <c r="C158" t="s">
        <v>112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89</v>
      </c>
      <c r="N158" t="s">
        <v>91</v>
      </c>
      <c r="O158" t="s">
        <v>91</v>
      </c>
      <c r="P158" t="s">
        <v>92</v>
      </c>
      <c r="Q158" t="s">
        <v>93</v>
      </c>
      <c r="R158">
        <v>5</v>
      </c>
      <c r="S158">
        <v>7</v>
      </c>
      <c r="T158">
        <v>1950</v>
      </c>
      <c r="U158">
        <v>1950</v>
      </c>
      <c r="V158" t="s">
        <v>115</v>
      </c>
      <c r="W158" t="s">
        <v>95</v>
      </c>
      <c r="X158" t="s">
        <v>116</v>
      </c>
      <c r="Y158" t="s">
        <v>116</v>
      </c>
      <c r="Z158" t="s">
        <v>97</v>
      </c>
      <c r="AA158">
        <v>0</v>
      </c>
      <c r="AB158" t="s">
        <v>98</v>
      </c>
      <c r="AC158" t="s">
        <v>98</v>
      </c>
      <c r="AD158" t="s">
        <v>99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104</v>
      </c>
      <c r="AQ158" t="s">
        <v>196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106</v>
      </c>
      <c r="BE158">
        <v>0</v>
      </c>
      <c r="BF158" t="s">
        <v>83</v>
      </c>
      <c r="BG158" t="s">
        <v>143</v>
      </c>
      <c r="BH158">
        <v>1950</v>
      </c>
      <c r="BI158" t="s">
        <v>108</v>
      </c>
      <c r="BJ158">
        <v>2</v>
      </c>
      <c r="BK158">
        <v>625</v>
      </c>
      <c r="BL158" t="s">
        <v>98</v>
      </c>
      <c r="BM158" t="s">
        <v>98</v>
      </c>
      <c r="BN158" t="s">
        <v>104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>
      <c r="A159">
        <v>158</v>
      </c>
      <c r="B159">
        <v>60</v>
      </c>
      <c r="C159" t="s">
        <v>112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114</v>
      </c>
      <c r="L159" t="s">
        <v>88</v>
      </c>
      <c r="M159" t="s">
        <v>218</v>
      </c>
      <c r="N159" t="s">
        <v>91</v>
      </c>
      <c r="O159" t="s">
        <v>91</v>
      </c>
      <c r="P159" t="s">
        <v>92</v>
      </c>
      <c r="Q159" t="s">
        <v>122</v>
      </c>
      <c r="R159">
        <v>8</v>
      </c>
      <c r="S159">
        <v>5</v>
      </c>
      <c r="T159">
        <v>2009</v>
      </c>
      <c r="U159">
        <v>2010</v>
      </c>
      <c r="V159" t="s">
        <v>94</v>
      </c>
      <c r="W159" t="s">
        <v>95</v>
      </c>
      <c r="X159" t="s">
        <v>96</v>
      </c>
      <c r="Y159" t="s">
        <v>96</v>
      </c>
      <c r="Z159" t="s">
        <v>117</v>
      </c>
      <c r="AA159">
        <v>84</v>
      </c>
      <c r="AB159" t="s">
        <v>119</v>
      </c>
      <c r="AC159" t="s">
        <v>98</v>
      </c>
      <c r="AD159" t="s">
        <v>123</v>
      </c>
      <c r="AE159" t="s">
        <v>126</v>
      </c>
      <c r="AF159" t="s">
        <v>98</v>
      </c>
      <c r="AG159" t="s">
        <v>100</v>
      </c>
      <c r="AH159" t="s">
        <v>108</v>
      </c>
      <c r="AI159">
        <v>0</v>
      </c>
      <c r="AJ159" t="s">
        <v>108</v>
      </c>
      <c r="AK159">
        <v>0</v>
      </c>
      <c r="AL159">
        <v>774</v>
      </c>
      <c r="AM159">
        <v>774</v>
      </c>
      <c r="AN159" t="s">
        <v>103</v>
      </c>
      <c r="AO159" t="s">
        <v>126</v>
      </c>
      <c r="AP159" t="s">
        <v>104</v>
      </c>
      <c r="AQ159" t="s">
        <v>105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126</v>
      </c>
      <c r="BC159">
        <v>8</v>
      </c>
      <c r="BD159" t="s">
        <v>106</v>
      </c>
      <c r="BE159">
        <v>1</v>
      </c>
      <c r="BF159" t="s">
        <v>119</v>
      </c>
      <c r="BG159" t="s">
        <v>159</v>
      </c>
      <c r="BH159">
        <v>2009</v>
      </c>
      <c r="BI159" t="s">
        <v>125</v>
      </c>
      <c r="BJ159">
        <v>3</v>
      </c>
      <c r="BK159">
        <v>680</v>
      </c>
      <c r="BL159" t="s">
        <v>98</v>
      </c>
      <c r="BM159" t="s">
        <v>98</v>
      </c>
      <c r="BN159" t="s">
        <v>104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149</v>
      </c>
      <c r="CB159" t="s">
        <v>150</v>
      </c>
      <c r="CC159">
        <v>269500</v>
      </c>
    </row>
    <row r="160" spans="1:81">
      <c r="A160">
        <v>159</v>
      </c>
      <c r="B160">
        <v>60</v>
      </c>
      <c r="C160" t="s">
        <v>164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114</v>
      </c>
      <c r="L160" t="s">
        <v>88</v>
      </c>
      <c r="M160" t="s">
        <v>163</v>
      </c>
      <c r="N160" t="s">
        <v>91</v>
      </c>
      <c r="O160" t="s">
        <v>91</v>
      </c>
      <c r="P160" t="s">
        <v>92</v>
      </c>
      <c r="Q160" t="s">
        <v>122</v>
      </c>
      <c r="R160">
        <v>7</v>
      </c>
      <c r="S160">
        <v>5</v>
      </c>
      <c r="T160">
        <v>2004</v>
      </c>
      <c r="U160">
        <v>2005</v>
      </c>
      <c r="V160" t="s">
        <v>94</v>
      </c>
      <c r="W160" t="s">
        <v>95</v>
      </c>
      <c r="X160" t="s">
        <v>96</v>
      </c>
      <c r="Y160" t="s">
        <v>96</v>
      </c>
      <c r="Z160" t="s">
        <v>97</v>
      </c>
      <c r="AA160">
        <v>0</v>
      </c>
      <c r="AB160" t="s">
        <v>119</v>
      </c>
      <c r="AC160" t="s">
        <v>98</v>
      </c>
      <c r="AD160" t="s">
        <v>123</v>
      </c>
      <c r="AE160" t="s">
        <v>119</v>
      </c>
      <c r="AF160" t="s">
        <v>98</v>
      </c>
      <c r="AG160" t="s">
        <v>100</v>
      </c>
      <c r="AH160" t="s">
        <v>124</v>
      </c>
      <c r="AI160">
        <v>222</v>
      </c>
      <c r="AJ160" t="s">
        <v>108</v>
      </c>
      <c r="AK160">
        <v>0</v>
      </c>
      <c r="AL160">
        <v>769</v>
      </c>
      <c r="AM160">
        <v>991</v>
      </c>
      <c r="AN160" t="s">
        <v>103</v>
      </c>
      <c r="AO160" t="s">
        <v>126</v>
      </c>
      <c r="AP160" t="s">
        <v>104</v>
      </c>
      <c r="AQ160" t="s">
        <v>105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119</v>
      </c>
      <c r="BC160">
        <v>8</v>
      </c>
      <c r="BD160" t="s">
        <v>106</v>
      </c>
      <c r="BE160">
        <v>1</v>
      </c>
      <c r="BF160" t="s">
        <v>119</v>
      </c>
      <c r="BG160" t="s">
        <v>107</v>
      </c>
      <c r="BH160">
        <v>2004</v>
      </c>
      <c r="BI160" t="s">
        <v>131</v>
      </c>
      <c r="BJ160">
        <v>2</v>
      </c>
      <c r="BK160">
        <v>678</v>
      </c>
      <c r="BL160" t="s">
        <v>98</v>
      </c>
      <c r="BM160" t="s">
        <v>98</v>
      </c>
      <c r="BN160" t="s">
        <v>104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177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>
      <c r="A161">
        <v>160</v>
      </c>
      <c r="B161">
        <v>60</v>
      </c>
      <c r="C161" t="s">
        <v>112</v>
      </c>
      <c r="D161">
        <v>134</v>
      </c>
      <c r="E161">
        <v>19378</v>
      </c>
      <c r="F161" t="s">
        <v>82</v>
      </c>
      <c r="G161" t="s">
        <v>83</v>
      </c>
      <c r="H161" t="s">
        <v>113</v>
      </c>
      <c r="I161" t="s">
        <v>127</v>
      </c>
      <c r="J161" t="s">
        <v>86</v>
      </c>
      <c r="K161" t="s">
        <v>114</v>
      </c>
      <c r="L161" t="s">
        <v>88</v>
      </c>
      <c r="M161" t="s">
        <v>121</v>
      </c>
      <c r="N161" t="s">
        <v>91</v>
      </c>
      <c r="O161" t="s">
        <v>91</v>
      </c>
      <c r="P161" t="s">
        <v>92</v>
      </c>
      <c r="Q161" t="s">
        <v>122</v>
      </c>
      <c r="R161">
        <v>7</v>
      </c>
      <c r="S161">
        <v>5</v>
      </c>
      <c r="T161">
        <v>2005</v>
      </c>
      <c r="U161">
        <v>2006</v>
      </c>
      <c r="V161" t="s">
        <v>94</v>
      </c>
      <c r="W161" t="s">
        <v>95</v>
      </c>
      <c r="X161" t="s">
        <v>96</v>
      </c>
      <c r="Y161" t="s">
        <v>96</v>
      </c>
      <c r="Z161" t="s">
        <v>117</v>
      </c>
      <c r="AA161">
        <v>456</v>
      </c>
      <c r="AB161" t="s">
        <v>119</v>
      </c>
      <c r="AC161" t="s">
        <v>98</v>
      </c>
      <c r="AD161" t="s">
        <v>123</v>
      </c>
      <c r="AE161" t="s">
        <v>119</v>
      </c>
      <c r="AF161" t="s">
        <v>98</v>
      </c>
      <c r="AG161" t="s">
        <v>155</v>
      </c>
      <c r="AH161" t="s">
        <v>124</v>
      </c>
      <c r="AI161">
        <v>57</v>
      </c>
      <c r="AJ161" t="s">
        <v>108</v>
      </c>
      <c r="AK161">
        <v>0</v>
      </c>
      <c r="AL161">
        <v>1335</v>
      </c>
      <c r="AM161">
        <v>1392</v>
      </c>
      <c r="AN161" t="s">
        <v>103</v>
      </c>
      <c r="AO161" t="s">
        <v>126</v>
      </c>
      <c r="AP161" t="s">
        <v>104</v>
      </c>
      <c r="AQ161" t="s">
        <v>105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119</v>
      </c>
      <c r="BC161">
        <v>9</v>
      </c>
      <c r="BD161" t="s">
        <v>106</v>
      </c>
      <c r="BE161">
        <v>1</v>
      </c>
      <c r="BF161" t="s">
        <v>119</v>
      </c>
      <c r="BG161" t="s">
        <v>107</v>
      </c>
      <c r="BH161">
        <v>2006</v>
      </c>
      <c r="BI161" t="s">
        <v>131</v>
      </c>
      <c r="BJ161">
        <v>2</v>
      </c>
      <c r="BK161">
        <v>576</v>
      </c>
      <c r="BL161" t="s">
        <v>98</v>
      </c>
      <c r="BM161" t="s">
        <v>98</v>
      </c>
      <c r="BN161" t="s">
        <v>104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149</v>
      </c>
      <c r="CB161" t="s">
        <v>150</v>
      </c>
      <c r="CC161">
        <v>320000</v>
      </c>
    </row>
    <row r="162" spans="1:81">
      <c r="A162">
        <v>161</v>
      </c>
      <c r="B162">
        <v>20</v>
      </c>
      <c r="C162" t="s">
        <v>112</v>
      </c>
      <c r="D162" t="s">
        <v>83</v>
      </c>
      <c r="E162">
        <v>11120</v>
      </c>
      <c r="F162" t="s">
        <v>82</v>
      </c>
      <c r="G162" t="s">
        <v>83</v>
      </c>
      <c r="H162" t="s">
        <v>113</v>
      </c>
      <c r="I162" t="s">
        <v>85</v>
      </c>
      <c r="J162" t="s">
        <v>86</v>
      </c>
      <c r="K162" t="s">
        <v>161</v>
      </c>
      <c r="L162" t="s">
        <v>88</v>
      </c>
      <c r="M162" t="s">
        <v>227</v>
      </c>
      <c r="N162" t="s">
        <v>91</v>
      </c>
      <c r="O162" t="s">
        <v>91</v>
      </c>
      <c r="P162" t="s">
        <v>92</v>
      </c>
      <c r="Q162" t="s">
        <v>93</v>
      </c>
      <c r="R162">
        <v>6</v>
      </c>
      <c r="S162">
        <v>6</v>
      </c>
      <c r="T162">
        <v>1984</v>
      </c>
      <c r="U162">
        <v>1984</v>
      </c>
      <c r="V162" t="s">
        <v>94</v>
      </c>
      <c r="W162" t="s">
        <v>95</v>
      </c>
      <c r="X162" t="s">
        <v>135</v>
      </c>
      <c r="Y162" t="s">
        <v>135</v>
      </c>
      <c r="Z162" t="s">
        <v>97</v>
      </c>
      <c r="AA162">
        <v>0</v>
      </c>
      <c r="AB162" t="s">
        <v>98</v>
      </c>
      <c r="AC162" t="s">
        <v>98</v>
      </c>
      <c r="AD162" t="s">
        <v>123</v>
      </c>
      <c r="AE162" t="s">
        <v>119</v>
      </c>
      <c r="AF162" t="s">
        <v>98</v>
      </c>
      <c r="AG162" t="s">
        <v>100</v>
      </c>
      <c r="AH162" t="s">
        <v>138</v>
      </c>
      <c r="AI162">
        <v>660</v>
      </c>
      <c r="AJ162" t="s">
        <v>108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104</v>
      </c>
      <c r="AQ162" t="s">
        <v>105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106</v>
      </c>
      <c r="BE162">
        <v>0</v>
      </c>
      <c r="BF162" t="s">
        <v>83</v>
      </c>
      <c r="BG162" t="s">
        <v>107</v>
      </c>
      <c r="BH162">
        <v>1984</v>
      </c>
      <c r="BI162" t="s">
        <v>108</v>
      </c>
      <c r="BJ162">
        <v>2</v>
      </c>
      <c r="BK162">
        <v>516</v>
      </c>
      <c r="BL162" t="s">
        <v>98</v>
      </c>
      <c r="BM162" t="s">
        <v>98</v>
      </c>
      <c r="BN162" t="s">
        <v>104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>
      <c r="A163">
        <v>162</v>
      </c>
      <c r="B163">
        <v>60</v>
      </c>
      <c r="C163" t="s">
        <v>112</v>
      </c>
      <c r="D163">
        <v>110</v>
      </c>
      <c r="E163">
        <v>13688</v>
      </c>
      <c r="F163" t="s">
        <v>82</v>
      </c>
      <c r="G163" t="s">
        <v>83</v>
      </c>
      <c r="H163" t="s">
        <v>113</v>
      </c>
      <c r="I163" t="s">
        <v>85</v>
      </c>
      <c r="J163" t="s">
        <v>86</v>
      </c>
      <c r="K163" t="s">
        <v>87</v>
      </c>
      <c r="L163" t="s">
        <v>88</v>
      </c>
      <c r="M163" t="s">
        <v>147</v>
      </c>
      <c r="N163" t="s">
        <v>91</v>
      </c>
      <c r="O163" t="s">
        <v>91</v>
      </c>
      <c r="P163" t="s">
        <v>92</v>
      </c>
      <c r="Q163" t="s">
        <v>122</v>
      </c>
      <c r="R163">
        <v>9</v>
      </c>
      <c r="S163">
        <v>5</v>
      </c>
      <c r="T163">
        <v>2003</v>
      </c>
      <c r="U163">
        <v>2004</v>
      </c>
      <c r="V163" t="s">
        <v>94</v>
      </c>
      <c r="W163" t="s">
        <v>95</v>
      </c>
      <c r="X163" t="s">
        <v>96</v>
      </c>
      <c r="Y163" t="s">
        <v>96</v>
      </c>
      <c r="Z163" t="s">
        <v>117</v>
      </c>
      <c r="AA163">
        <v>664</v>
      </c>
      <c r="AB163" t="s">
        <v>119</v>
      </c>
      <c r="AC163" t="s">
        <v>98</v>
      </c>
      <c r="AD163" t="s">
        <v>123</v>
      </c>
      <c r="AE163" t="s">
        <v>126</v>
      </c>
      <c r="AF163" t="s">
        <v>98</v>
      </c>
      <c r="AG163" t="s">
        <v>157</v>
      </c>
      <c r="AH163" t="s">
        <v>124</v>
      </c>
      <c r="AI163">
        <v>1016</v>
      </c>
      <c r="AJ163" t="s">
        <v>108</v>
      </c>
      <c r="AK163">
        <v>0</v>
      </c>
      <c r="AL163">
        <v>556</v>
      </c>
      <c r="AM163">
        <v>1572</v>
      </c>
      <c r="AN163" t="s">
        <v>103</v>
      </c>
      <c r="AO163" t="s">
        <v>126</v>
      </c>
      <c r="AP163" t="s">
        <v>104</v>
      </c>
      <c r="AQ163" t="s">
        <v>105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126</v>
      </c>
      <c r="BC163">
        <v>10</v>
      </c>
      <c r="BD163" t="s">
        <v>106</v>
      </c>
      <c r="BE163">
        <v>2</v>
      </c>
      <c r="BF163" t="s">
        <v>119</v>
      </c>
      <c r="BG163" t="s">
        <v>159</v>
      </c>
      <c r="BH163">
        <v>2003</v>
      </c>
      <c r="BI163" t="s">
        <v>125</v>
      </c>
      <c r="BJ163">
        <v>3</v>
      </c>
      <c r="BK163">
        <v>726</v>
      </c>
      <c r="BL163" t="s">
        <v>98</v>
      </c>
      <c r="BM163" t="s">
        <v>98</v>
      </c>
      <c r="BN163" t="s">
        <v>104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>
      <c r="A164">
        <v>163</v>
      </c>
      <c r="B164">
        <v>20</v>
      </c>
      <c r="C164" t="s">
        <v>112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114</v>
      </c>
      <c r="L164" t="s">
        <v>88</v>
      </c>
      <c r="M164" t="s">
        <v>147</v>
      </c>
      <c r="N164" t="s">
        <v>91</v>
      </c>
      <c r="O164" t="s">
        <v>91</v>
      </c>
      <c r="P164" t="s">
        <v>92</v>
      </c>
      <c r="Q164" t="s">
        <v>93</v>
      </c>
      <c r="R164">
        <v>7</v>
      </c>
      <c r="S164">
        <v>5</v>
      </c>
      <c r="T164">
        <v>2005</v>
      </c>
      <c r="U164">
        <v>2005</v>
      </c>
      <c r="V164" t="s">
        <v>94</v>
      </c>
      <c r="W164" t="s">
        <v>95</v>
      </c>
      <c r="X164" t="s">
        <v>96</v>
      </c>
      <c r="Y164" t="s">
        <v>96</v>
      </c>
      <c r="Z164" t="s">
        <v>117</v>
      </c>
      <c r="AA164">
        <v>226</v>
      </c>
      <c r="AB164" t="s">
        <v>119</v>
      </c>
      <c r="AC164" t="s">
        <v>98</v>
      </c>
      <c r="AD164" t="s">
        <v>123</v>
      </c>
      <c r="AE164" t="s">
        <v>119</v>
      </c>
      <c r="AF164" t="s">
        <v>98</v>
      </c>
      <c r="AG164" t="s">
        <v>155</v>
      </c>
      <c r="AH164" t="s">
        <v>138</v>
      </c>
      <c r="AI164">
        <v>1201</v>
      </c>
      <c r="AJ164" t="s">
        <v>108</v>
      </c>
      <c r="AK164">
        <v>0</v>
      </c>
      <c r="AL164">
        <v>340</v>
      </c>
      <c r="AM164">
        <v>1541</v>
      </c>
      <c r="AN164" t="s">
        <v>103</v>
      </c>
      <c r="AO164" t="s">
        <v>126</v>
      </c>
      <c r="AP164" t="s">
        <v>104</v>
      </c>
      <c r="AQ164" t="s">
        <v>105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119</v>
      </c>
      <c r="BC164">
        <v>7</v>
      </c>
      <c r="BD164" t="s">
        <v>106</v>
      </c>
      <c r="BE164">
        <v>1</v>
      </c>
      <c r="BF164" t="s">
        <v>119</v>
      </c>
      <c r="BG164" t="s">
        <v>107</v>
      </c>
      <c r="BH164">
        <v>2005</v>
      </c>
      <c r="BI164" t="s">
        <v>131</v>
      </c>
      <c r="BJ164">
        <v>2</v>
      </c>
      <c r="BK164">
        <v>532</v>
      </c>
      <c r="BL164" t="s">
        <v>98</v>
      </c>
      <c r="BM164" t="s">
        <v>98</v>
      </c>
      <c r="BN164" t="s">
        <v>104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149</v>
      </c>
      <c r="CB164" t="s">
        <v>150</v>
      </c>
      <c r="CC164">
        <v>220000</v>
      </c>
    </row>
    <row r="165" spans="1:81">
      <c r="A165">
        <v>164</v>
      </c>
      <c r="B165">
        <v>45</v>
      </c>
      <c r="C165" t="s">
        <v>112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188</v>
      </c>
      <c r="N165" t="s">
        <v>91</v>
      </c>
      <c r="O165" t="s">
        <v>91</v>
      </c>
      <c r="P165" t="s">
        <v>92</v>
      </c>
      <c r="Q165" t="s">
        <v>238</v>
      </c>
      <c r="R165">
        <v>4</v>
      </c>
      <c r="S165">
        <v>6</v>
      </c>
      <c r="T165">
        <v>1956</v>
      </c>
      <c r="U165">
        <v>1956</v>
      </c>
      <c r="V165" t="s">
        <v>94</v>
      </c>
      <c r="W165" t="s">
        <v>95</v>
      </c>
      <c r="X165" t="s">
        <v>137</v>
      </c>
      <c r="Y165" t="s">
        <v>137</v>
      </c>
      <c r="Z165" t="s">
        <v>97</v>
      </c>
      <c r="AA165">
        <v>0</v>
      </c>
      <c r="AB165" t="s">
        <v>98</v>
      </c>
      <c r="AC165" t="s">
        <v>98</v>
      </c>
      <c r="AD165" t="s">
        <v>99</v>
      </c>
      <c r="AE165" t="s">
        <v>98</v>
      </c>
      <c r="AF165" t="s">
        <v>98</v>
      </c>
      <c r="AG165" t="s">
        <v>100</v>
      </c>
      <c r="AH165" t="s">
        <v>108</v>
      </c>
      <c r="AI165">
        <v>0</v>
      </c>
      <c r="AJ165" t="s">
        <v>108</v>
      </c>
      <c r="AK165">
        <v>0</v>
      </c>
      <c r="AL165">
        <v>882</v>
      </c>
      <c r="AM165">
        <v>882</v>
      </c>
      <c r="AN165" t="s">
        <v>103</v>
      </c>
      <c r="AO165" t="s">
        <v>126</v>
      </c>
      <c r="AP165" t="s">
        <v>104</v>
      </c>
      <c r="AQ165" t="s">
        <v>105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106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104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109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>
      <c r="A166">
        <v>165</v>
      </c>
      <c r="B166">
        <v>40</v>
      </c>
      <c r="C166" t="s">
        <v>140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114</v>
      </c>
      <c r="L166" t="s">
        <v>88</v>
      </c>
      <c r="M166" t="s">
        <v>188</v>
      </c>
      <c r="N166" t="s">
        <v>91</v>
      </c>
      <c r="O166" t="s">
        <v>91</v>
      </c>
      <c r="P166" t="s">
        <v>92</v>
      </c>
      <c r="Q166" t="s">
        <v>93</v>
      </c>
      <c r="R166">
        <v>6</v>
      </c>
      <c r="S166">
        <v>7</v>
      </c>
      <c r="T166">
        <v>1926</v>
      </c>
      <c r="U166">
        <v>2004</v>
      </c>
      <c r="V166" t="s">
        <v>94</v>
      </c>
      <c r="W166" t="s">
        <v>95</v>
      </c>
      <c r="X166" t="s">
        <v>137</v>
      </c>
      <c r="Y166" t="s">
        <v>137</v>
      </c>
      <c r="Z166" t="s">
        <v>97</v>
      </c>
      <c r="AA166">
        <v>0</v>
      </c>
      <c r="AB166" t="s">
        <v>98</v>
      </c>
      <c r="AC166" t="s">
        <v>119</v>
      </c>
      <c r="AD166" t="s">
        <v>166</v>
      </c>
      <c r="AE166" t="s">
        <v>98</v>
      </c>
      <c r="AF166" t="s">
        <v>98</v>
      </c>
      <c r="AG166" t="s">
        <v>155</v>
      </c>
      <c r="AH166" t="s">
        <v>102</v>
      </c>
      <c r="AI166">
        <v>370</v>
      </c>
      <c r="AJ166" t="s">
        <v>108</v>
      </c>
      <c r="AK166">
        <v>0</v>
      </c>
      <c r="AL166">
        <v>779</v>
      </c>
      <c r="AM166">
        <v>1149</v>
      </c>
      <c r="AN166" t="s">
        <v>103</v>
      </c>
      <c r="AO166" t="s">
        <v>119</v>
      </c>
      <c r="AP166" t="s">
        <v>104</v>
      </c>
      <c r="AQ166" t="s">
        <v>168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119</v>
      </c>
      <c r="BC166">
        <v>5</v>
      </c>
      <c r="BD166" t="s">
        <v>106</v>
      </c>
      <c r="BE166">
        <v>0</v>
      </c>
      <c r="BF166" t="s">
        <v>83</v>
      </c>
      <c r="BG166" t="s">
        <v>143</v>
      </c>
      <c r="BH166">
        <v>1926</v>
      </c>
      <c r="BI166" t="s">
        <v>108</v>
      </c>
      <c r="BJ166">
        <v>1</v>
      </c>
      <c r="BK166">
        <v>216</v>
      </c>
      <c r="BL166" t="s">
        <v>98</v>
      </c>
      <c r="BM166" t="s">
        <v>98</v>
      </c>
      <c r="BN166" t="s">
        <v>104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>
      <c r="A167">
        <v>166</v>
      </c>
      <c r="B167">
        <v>190</v>
      </c>
      <c r="C167" t="s">
        <v>112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206</v>
      </c>
      <c r="N167" t="s">
        <v>91</v>
      </c>
      <c r="O167" t="s">
        <v>91</v>
      </c>
      <c r="P167" t="s">
        <v>186</v>
      </c>
      <c r="Q167" t="s">
        <v>176</v>
      </c>
      <c r="R167">
        <v>5</v>
      </c>
      <c r="S167">
        <v>7</v>
      </c>
      <c r="T167">
        <v>1940</v>
      </c>
      <c r="U167">
        <v>1999</v>
      </c>
      <c r="V167" t="s">
        <v>94</v>
      </c>
      <c r="W167" t="s">
        <v>95</v>
      </c>
      <c r="X167" t="s">
        <v>116</v>
      </c>
      <c r="Y167" t="s">
        <v>116</v>
      </c>
      <c r="Z167" t="s">
        <v>97</v>
      </c>
      <c r="AA167">
        <v>0</v>
      </c>
      <c r="AB167" t="s">
        <v>98</v>
      </c>
      <c r="AC167" t="s">
        <v>119</v>
      </c>
      <c r="AD167" t="s">
        <v>166</v>
      </c>
      <c r="AE167" t="s">
        <v>98</v>
      </c>
      <c r="AF167" t="s">
        <v>98</v>
      </c>
      <c r="AG167" t="s">
        <v>100</v>
      </c>
      <c r="AH167" t="s">
        <v>118</v>
      </c>
      <c r="AI167">
        <v>351</v>
      </c>
      <c r="AJ167" t="s">
        <v>101</v>
      </c>
      <c r="AK167">
        <v>181</v>
      </c>
      <c r="AL167">
        <v>112</v>
      </c>
      <c r="AM167">
        <v>644</v>
      </c>
      <c r="AN167" t="s">
        <v>103</v>
      </c>
      <c r="AO167" t="s">
        <v>119</v>
      </c>
      <c r="AP167" t="s">
        <v>104</v>
      </c>
      <c r="AQ167" t="s">
        <v>105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106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104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>
      <c r="A168">
        <v>167</v>
      </c>
      <c r="B168">
        <v>20</v>
      </c>
      <c r="C168" t="s">
        <v>112</v>
      </c>
      <c r="D168" t="s">
        <v>83</v>
      </c>
      <c r="E168">
        <v>10708</v>
      </c>
      <c r="F168" t="s">
        <v>82</v>
      </c>
      <c r="G168" t="s">
        <v>83</v>
      </c>
      <c r="H168" t="s">
        <v>113</v>
      </c>
      <c r="I168" t="s">
        <v>85</v>
      </c>
      <c r="J168" t="s">
        <v>86</v>
      </c>
      <c r="K168" t="s">
        <v>87</v>
      </c>
      <c r="L168" t="s">
        <v>88</v>
      </c>
      <c r="M168" t="s">
        <v>199</v>
      </c>
      <c r="N168" t="s">
        <v>91</v>
      </c>
      <c r="O168" t="s">
        <v>91</v>
      </c>
      <c r="P168" t="s">
        <v>92</v>
      </c>
      <c r="Q168" t="s">
        <v>93</v>
      </c>
      <c r="R168">
        <v>5</v>
      </c>
      <c r="S168">
        <v>5</v>
      </c>
      <c r="T168">
        <v>1955</v>
      </c>
      <c r="U168">
        <v>1993</v>
      </c>
      <c r="V168" t="s">
        <v>115</v>
      </c>
      <c r="W168" t="s">
        <v>95</v>
      </c>
      <c r="X168" t="s">
        <v>116</v>
      </c>
      <c r="Y168" t="s">
        <v>116</v>
      </c>
      <c r="Z168" t="s">
        <v>97</v>
      </c>
      <c r="AA168">
        <v>0</v>
      </c>
      <c r="AB168" t="s">
        <v>119</v>
      </c>
      <c r="AC168" t="s">
        <v>98</v>
      </c>
      <c r="AD168" t="s">
        <v>99</v>
      </c>
      <c r="AE168" t="s">
        <v>98</v>
      </c>
      <c r="AF168" t="s">
        <v>98</v>
      </c>
      <c r="AG168" t="s">
        <v>100</v>
      </c>
      <c r="AH168" t="s">
        <v>102</v>
      </c>
      <c r="AI168">
        <v>379</v>
      </c>
      <c r="AJ168" t="s">
        <v>138</v>
      </c>
      <c r="AK168">
        <v>768</v>
      </c>
      <c r="AL168">
        <v>470</v>
      </c>
      <c r="AM168">
        <v>1617</v>
      </c>
      <c r="AN168" t="s">
        <v>103</v>
      </c>
      <c r="AO168" t="s">
        <v>126</v>
      </c>
      <c r="AP168" t="s">
        <v>104</v>
      </c>
      <c r="AQ168" t="s">
        <v>168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106</v>
      </c>
      <c r="BE168">
        <v>3</v>
      </c>
      <c r="BF168" t="s">
        <v>119</v>
      </c>
      <c r="BG168" t="s">
        <v>107</v>
      </c>
      <c r="BH168">
        <v>1955</v>
      </c>
      <c r="BI168" t="s">
        <v>125</v>
      </c>
      <c r="BJ168">
        <v>1</v>
      </c>
      <c r="BK168">
        <v>303</v>
      </c>
      <c r="BL168" t="s">
        <v>98</v>
      </c>
      <c r="BM168" t="s">
        <v>98</v>
      </c>
      <c r="BN168" t="s">
        <v>104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177</v>
      </c>
      <c r="BW168" t="s">
        <v>83</v>
      </c>
      <c r="BX168">
        <v>0</v>
      </c>
      <c r="BY168">
        <v>11</v>
      </c>
      <c r="BZ168">
        <v>2009</v>
      </c>
      <c r="CA168" t="s">
        <v>144</v>
      </c>
      <c r="CB168" t="s">
        <v>111</v>
      </c>
      <c r="CC168">
        <v>190000</v>
      </c>
    </row>
    <row r="169" spans="1:81">
      <c r="A169">
        <v>168</v>
      </c>
      <c r="B169">
        <v>60</v>
      </c>
      <c r="C169" t="s">
        <v>112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147</v>
      </c>
      <c r="N169" t="s">
        <v>91</v>
      </c>
      <c r="O169" t="s">
        <v>91</v>
      </c>
      <c r="P169" t="s">
        <v>92</v>
      </c>
      <c r="Q169" t="s">
        <v>122</v>
      </c>
      <c r="R169">
        <v>8</v>
      </c>
      <c r="S169">
        <v>5</v>
      </c>
      <c r="T169">
        <v>2007</v>
      </c>
      <c r="U169">
        <v>2007</v>
      </c>
      <c r="V169" t="s">
        <v>94</v>
      </c>
      <c r="W169" t="s">
        <v>95</v>
      </c>
      <c r="X169" t="s">
        <v>96</v>
      </c>
      <c r="Y169" t="s">
        <v>96</v>
      </c>
      <c r="Z169" t="s">
        <v>148</v>
      </c>
      <c r="AA169">
        <v>300</v>
      </c>
      <c r="AB169" t="s">
        <v>119</v>
      </c>
      <c r="AC169" t="s">
        <v>98</v>
      </c>
      <c r="AD169" t="s">
        <v>123</v>
      </c>
      <c r="AE169" t="s">
        <v>126</v>
      </c>
      <c r="AF169" t="s">
        <v>98</v>
      </c>
      <c r="AG169" t="s">
        <v>100</v>
      </c>
      <c r="AH169" t="s">
        <v>124</v>
      </c>
      <c r="AI169">
        <v>1288</v>
      </c>
      <c r="AJ169" t="s">
        <v>108</v>
      </c>
      <c r="AK169">
        <v>0</v>
      </c>
      <c r="AL169">
        <v>294</v>
      </c>
      <c r="AM169">
        <v>1582</v>
      </c>
      <c r="AN169" t="s">
        <v>103</v>
      </c>
      <c r="AO169" t="s">
        <v>126</v>
      </c>
      <c r="AP169" t="s">
        <v>104</v>
      </c>
      <c r="AQ169" t="s">
        <v>105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126</v>
      </c>
      <c r="BC169">
        <v>8</v>
      </c>
      <c r="BD169" t="s">
        <v>106</v>
      </c>
      <c r="BE169">
        <v>1</v>
      </c>
      <c r="BF169" t="s">
        <v>119</v>
      </c>
      <c r="BG169" t="s">
        <v>107</v>
      </c>
      <c r="BH169">
        <v>2007</v>
      </c>
      <c r="BI169" t="s">
        <v>125</v>
      </c>
      <c r="BJ169">
        <v>3</v>
      </c>
      <c r="BK169">
        <v>789</v>
      </c>
      <c r="BL169" t="s">
        <v>98</v>
      </c>
      <c r="BM169" t="s">
        <v>98</v>
      </c>
      <c r="BN169" t="s">
        <v>104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149</v>
      </c>
      <c r="CB169" t="s">
        <v>150</v>
      </c>
      <c r="CC169">
        <v>325624</v>
      </c>
    </row>
    <row r="170" spans="1:81">
      <c r="A170">
        <v>169</v>
      </c>
      <c r="B170">
        <v>60</v>
      </c>
      <c r="C170" t="s">
        <v>112</v>
      </c>
      <c r="D170">
        <v>62</v>
      </c>
      <c r="E170">
        <v>8244</v>
      </c>
      <c r="F170" t="s">
        <v>82</v>
      </c>
      <c r="G170" t="s">
        <v>83</v>
      </c>
      <c r="H170" t="s">
        <v>113</v>
      </c>
      <c r="I170" t="s">
        <v>85</v>
      </c>
      <c r="J170" t="s">
        <v>86</v>
      </c>
      <c r="K170" t="s">
        <v>87</v>
      </c>
      <c r="L170" t="s">
        <v>88</v>
      </c>
      <c r="M170" t="s">
        <v>121</v>
      </c>
      <c r="N170" t="s">
        <v>91</v>
      </c>
      <c r="O170" t="s">
        <v>91</v>
      </c>
      <c r="P170" t="s">
        <v>92</v>
      </c>
      <c r="Q170" t="s">
        <v>122</v>
      </c>
      <c r="R170">
        <v>7</v>
      </c>
      <c r="S170">
        <v>5</v>
      </c>
      <c r="T170">
        <v>2004</v>
      </c>
      <c r="U170">
        <v>2004</v>
      </c>
      <c r="V170" t="s">
        <v>94</v>
      </c>
      <c r="W170" t="s">
        <v>95</v>
      </c>
      <c r="X170" t="s">
        <v>96</v>
      </c>
      <c r="Y170" t="s">
        <v>96</v>
      </c>
      <c r="Z170" t="s">
        <v>97</v>
      </c>
      <c r="AA170">
        <v>0</v>
      </c>
      <c r="AB170" t="s">
        <v>119</v>
      </c>
      <c r="AC170" t="s">
        <v>98</v>
      </c>
      <c r="AD170" t="s">
        <v>123</v>
      </c>
      <c r="AE170" t="s">
        <v>119</v>
      </c>
      <c r="AF170" t="s">
        <v>98</v>
      </c>
      <c r="AG170" t="s">
        <v>100</v>
      </c>
      <c r="AH170" t="s">
        <v>108</v>
      </c>
      <c r="AI170">
        <v>0</v>
      </c>
      <c r="AJ170" t="s">
        <v>108</v>
      </c>
      <c r="AK170">
        <v>0</v>
      </c>
      <c r="AL170">
        <v>840</v>
      </c>
      <c r="AM170">
        <v>840</v>
      </c>
      <c r="AN170" t="s">
        <v>103</v>
      </c>
      <c r="AO170" t="s">
        <v>126</v>
      </c>
      <c r="AP170" t="s">
        <v>104</v>
      </c>
      <c r="AQ170" t="s">
        <v>105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119</v>
      </c>
      <c r="BC170">
        <v>7</v>
      </c>
      <c r="BD170" t="s">
        <v>106</v>
      </c>
      <c r="BE170">
        <v>1</v>
      </c>
      <c r="BF170" t="s">
        <v>119</v>
      </c>
      <c r="BG170" t="s">
        <v>107</v>
      </c>
      <c r="BH170">
        <v>2004</v>
      </c>
      <c r="BI170" t="s">
        <v>125</v>
      </c>
      <c r="BJ170">
        <v>2</v>
      </c>
      <c r="BK170">
        <v>440</v>
      </c>
      <c r="BL170" t="s">
        <v>98</v>
      </c>
      <c r="BM170" t="s">
        <v>98</v>
      </c>
      <c r="BN170" t="s">
        <v>104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>
      <c r="A171">
        <v>170</v>
      </c>
      <c r="B171">
        <v>20</v>
      </c>
      <c r="C171" t="s">
        <v>112</v>
      </c>
      <c r="D171" t="s">
        <v>83</v>
      </c>
      <c r="E171">
        <v>16669</v>
      </c>
      <c r="F171" t="s">
        <v>82</v>
      </c>
      <c r="G171" t="s">
        <v>83</v>
      </c>
      <c r="H171" t="s">
        <v>113</v>
      </c>
      <c r="I171" t="s">
        <v>85</v>
      </c>
      <c r="J171" t="s">
        <v>86</v>
      </c>
      <c r="K171" t="s">
        <v>114</v>
      </c>
      <c r="L171" t="s">
        <v>88</v>
      </c>
      <c r="M171" t="s">
        <v>218</v>
      </c>
      <c r="N171" t="s">
        <v>91</v>
      </c>
      <c r="O171" t="s">
        <v>91</v>
      </c>
      <c r="P171" t="s">
        <v>92</v>
      </c>
      <c r="Q171" t="s">
        <v>93</v>
      </c>
      <c r="R171">
        <v>8</v>
      </c>
      <c r="S171">
        <v>6</v>
      </c>
      <c r="T171">
        <v>1981</v>
      </c>
      <c r="U171">
        <v>1981</v>
      </c>
      <c r="V171" t="s">
        <v>115</v>
      </c>
      <c r="W171" t="s">
        <v>236</v>
      </c>
      <c r="X171" t="s">
        <v>135</v>
      </c>
      <c r="Y171" t="s">
        <v>135</v>
      </c>
      <c r="Z171" t="s">
        <v>117</v>
      </c>
      <c r="AA171">
        <v>653</v>
      </c>
      <c r="AB171" t="s">
        <v>119</v>
      </c>
      <c r="AC171" t="s">
        <v>98</v>
      </c>
      <c r="AD171" t="s">
        <v>99</v>
      </c>
      <c r="AE171" t="s">
        <v>119</v>
      </c>
      <c r="AF171" t="s">
        <v>98</v>
      </c>
      <c r="AG171" t="s">
        <v>100</v>
      </c>
      <c r="AH171" t="s">
        <v>108</v>
      </c>
      <c r="AI171">
        <v>0</v>
      </c>
      <c r="AJ171" t="s">
        <v>108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104</v>
      </c>
      <c r="AQ171" t="s">
        <v>105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106</v>
      </c>
      <c r="BE171">
        <v>1</v>
      </c>
      <c r="BF171" t="s">
        <v>98</v>
      </c>
      <c r="BG171" t="s">
        <v>107</v>
      </c>
      <c r="BH171">
        <v>1981</v>
      </c>
      <c r="BI171" t="s">
        <v>131</v>
      </c>
      <c r="BJ171">
        <v>2</v>
      </c>
      <c r="BK171">
        <v>511</v>
      </c>
      <c r="BL171" t="s">
        <v>98</v>
      </c>
      <c r="BM171" t="s">
        <v>98</v>
      </c>
      <c r="BN171" t="s">
        <v>104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>
      <c r="A172">
        <v>171</v>
      </c>
      <c r="B172">
        <v>50</v>
      </c>
      <c r="C172" t="s">
        <v>140</v>
      </c>
      <c r="D172" t="s">
        <v>83</v>
      </c>
      <c r="E172">
        <v>12358</v>
      </c>
      <c r="F172" t="s">
        <v>82</v>
      </c>
      <c r="G172" t="s">
        <v>83</v>
      </c>
      <c r="H172" t="s">
        <v>113</v>
      </c>
      <c r="I172" t="s">
        <v>85</v>
      </c>
      <c r="J172" t="s">
        <v>86</v>
      </c>
      <c r="K172" t="s">
        <v>87</v>
      </c>
      <c r="L172" t="s">
        <v>88</v>
      </c>
      <c r="M172" t="s">
        <v>188</v>
      </c>
      <c r="N172" t="s">
        <v>90</v>
      </c>
      <c r="O172" t="s">
        <v>91</v>
      </c>
      <c r="P172" t="s">
        <v>92</v>
      </c>
      <c r="Q172" t="s">
        <v>176</v>
      </c>
      <c r="R172">
        <v>5</v>
      </c>
      <c r="S172">
        <v>6</v>
      </c>
      <c r="T172">
        <v>1941</v>
      </c>
      <c r="U172">
        <v>1950</v>
      </c>
      <c r="V172" t="s">
        <v>94</v>
      </c>
      <c r="W172" t="s">
        <v>95</v>
      </c>
      <c r="X172" t="s">
        <v>137</v>
      </c>
      <c r="Y172" t="s">
        <v>137</v>
      </c>
      <c r="Z172" t="s">
        <v>97</v>
      </c>
      <c r="AA172">
        <v>0</v>
      </c>
      <c r="AB172" t="s">
        <v>98</v>
      </c>
      <c r="AC172" t="s">
        <v>98</v>
      </c>
      <c r="AD172" t="s">
        <v>99</v>
      </c>
      <c r="AE172" t="s">
        <v>98</v>
      </c>
      <c r="AF172" t="s">
        <v>98</v>
      </c>
      <c r="AG172" t="s">
        <v>100</v>
      </c>
      <c r="AH172" t="s">
        <v>101</v>
      </c>
      <c r="AI172">
        <v>360</v>
      </c>
      <c r="AJ172" t="s">
        <v>108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104</v>
      </c>
      <c r="AQ172" t="s">
        <v>105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106</v>
      </c>
      <c r="BE172">
        <v>0</v>
      </c>
      <c r="BF172" t="s">
        <v>83</v>
      </c>
      <c r="BG172" t="s">
        <v>143</v>
      </c>
      <c r="BH172">
        <v>1991</v>
      </c>
      <c r="BI172" t="s">
        <v>108</v>
      </c>
      <c r="BJ172">
        <v>2</v>
      </c>
      <c r="BK172">
        <v>660</v>
      </c>
      <c r="BL172" t="s">
        <v>98</v>
      </c>
      <c r="BM172" t="s">
        <v>98</v>
      </c>
      <c r="BN172" t="s">
        <v>104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>
      <c r="A173">
        <v>172</v>
      </c>
      <c r="B173">
        <v>20</v>
      </c>
      <c r="C173" t="s">
        <v>112</v>
      </c>
      <c r="D173">
        <v>141</v>
      </c>
      <c r="E173">
        <v>31770</v>
      </c>
      <c r="F173" t="s">
        <v>82</v>
      </c>
      <c r="G173" t="s">
        <v>83</v>
      </c>
      <c r="H173" t="s">
        <v>113</v>
      </c>
      <c r="I173" t="s">
        <v>85</v>
      </c>
      <c r="J173" t="s">
        <v>86</v>
      </c>
      <c r="K173" t="s">
        <v>114</v>
      </c>
      <c r="L173" t="s">
        <v>88</v>
      </c>
      <c r="M173" t="s">
        <v>89</v>
      </c>
      <c r="N173" t="s">
        <v>91</v>
      </c>
      <c r="O173" t="s">
        <v>91</v>
      </c>
      <c r="P173" t="s">
        <v>92</v>
      </c>
      <c r="Q173" t="s">
        <v>93</v>
      </c>
      <c r="R173">
        <v>6</v>
      </c>
      <c r="S173">
        <v>5</v>
      </c>
      <c r="T173">
        <v>1960</v>
      </c>
      <c r="U173">
        <v>1960</v>
      </c>
      <c r="V173" t="s">
        <v>115</v>
      </c>
      <c r="W173" t="s">
        <v>95</v>
      </c>
      <c r="X173" t="s">
        <v>117</v>
      </c>
      <c r="Y173" t="s">
        <v>135</v>
      </c>
      <c r="Z173" t="s">
        <v>148</v>
      </c>
      <c r="AA173">
        <v>112</v>
      </c>
      <c r="AB173" t="s">
        <v>98</v>
      </c>
      <c r="AC173" t="s">
        <v>98</v>
      </c>
      <c r="AD173" t="s">
        <v>99</v>
      </c>
      <c r="AE173" t="s">
        <v>98</v>
      </c>
      <c r="AF173" t="s">
        <v>119</v>
      </c>
      <c r="AG173" t="s">
        <v>119</v>
      </c>
      <c r="AH173" t="s">
        <v>138</v>
      </c>
      <c r="AI173">
        <v>639</v>
      </c>
      <c r="AJ173" t="s">
        <v>108</v>
      </c>
      <c r="AK173">
        <v>0</v>
      </c>
      <c r="AL173">
        <v>441</v>
      </c>
      <c r="AM173">
        <v>1080</v>
      </c>
      <c r="AN173" t="s">
        <v>103</v>
      </c>
      <c r="AO173" t="s">
        <v>139</v>
      </c>
      <c r="AP173" t="s">
        <v>104</v>
      </c>
      <c r="AQ173" t="s">
        <v>105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106</v>
      </c>
      <c r="BE173">
        <v>2</v>
      </c>
      <c r="BF173" t="s">
        <v>119</v>
      </c>
      <c r="BG173" t="s">
        <v>107</v>
      </c>
      <c r="BH173">
        <v>1960</v>
      </c>
      <c r="BI173" t="s">
        <v>125</v>
      </c>
      <c r="BJ173">
        <v>2</v>
      </c>
      <c r="BK173">
        <v>528</v>
      </c>
      <c r="BL173" t="s">
        <v>98</v>
      </c>
      <c r="BM173" t="s">
        <v>98</v>
      </c>
      <c r="BN173" t="s">
        <v>191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>
      <c r="A174">
        <v>173</v>
      </c>
      <c r="B174">
        <v>160</v>
      </c>
      <c r="C174" t="s">
        <v>112</v>
      </c>
      <c r="D174">
        <v>44</v>
      </c>
      <c r="E174">
        <v>5306</v>
      </c>
      <c r="F174" t="s">
        <v>82</v>
      </c>
      <c r="G174" t="s">
        <v>83</v>
      </c>
      <c r="H174" t="s">
        <v>113</v>
      </c>
      <c r="I174" t="s">
        <v>85</v>
      </c>
      <c r="J174" t="s">
        <v>86</v>
      </c>
      <c r="K174" t="s">
        <v>87</v>
      </c>
      <c r="L174" t="s">
        <v>88</v>
      </c>
      <c r="M174" t="s">
        <v>128</v>
      </c>
      <c r="N174" t="s">
        <v>91</v>
      </c>
      <c r="O174" t="s">
        <v>91</v>
      </c>
      <c r="P174" t="s">
        <v>129</v>
      </c>
      <c r="Q174" t="s">
        <v>122</v>
      </c>
      <c r="R174">
        <v>7</v>
      </c>
      <c r="S174">
        <v>7</v>
      </c>
      <c r="T174">
        <v>1987</v>
      </c>
      <c r="U174">
        <v>1987</v>
      </c>
      <c r="V174" t="s">
        <v>94</v>
      </c>
      <c r="W174" t="s">
        <v>95</v>
      </c>
      <c r="X174" t="s">
        <v>130</v>
      </c>
      <c r="Y174" t="s">
        <v>130</v>
      </c>
      <c r="Z174" t="s">
        <v>97</v>
      </c>
      <c r="AA174">
        <v>0</v>
      </c>
      <c r="AB174" t="s">
        <v>119</v>
      </c>
      <c r="AC174" t="s">
        <v>119</v>
      </c>
      <c r="AD174" t="s">
        <v>123</v>
      </c>
      <c r="AE174" t="s">
        <v>119</v>
      </c>
      <c r="AF174" t="s">
        <v>119</v>
      </c>
      <c r="AG174" t="s">
        <v>100</v>
      </c>
      <c r="AH174" t="s">
        <v>124</v>
      </c>
      <c r="AI174">
        <v>495</v>
      </c>
      <c r="AJ174" t="s">
        <v>101</v>
      </c>
      <c r="AK174">
        <v>215</v>
      </c>
      <c r="AL174">
        <v>354</v>
      </c>
      <c r="AM174">
        <v>1064</v>
      </c>
      <c r="AN174" t="s">
        <v>103</v>
      </c>
      <c r="AO174" t="s">
        <v>119</v>
      </c>
      <c r="AP174" t="s">
        <v>104</v>
      </c>
      <c r="AQ174" t="s">
        <v>105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119</v>
      </c>
      <c r="BC174">
        <v>5</v>
      </c>
      <c r="BD174" t="s">
        <v>106</v>
      </c>
      <c r="BE174">
        <v>1</v>
      </c>
      <c r="BF174" t="s">
        <v>98</v>
      </c>
      <c r="BG174" t="s">
        <v>107</v>
      </c>
      <c r="BH174">
        <v>1987</v>
      </c>
      <c r="BI174" t="s">
        <v>131</v>
      </c>
      <c r="BJ174">
        <v>2</v>
      </c>
      <c r="BK174">
        <v>504</v>
      </c>
      <c r="BL174" t="s">
        <v>119</v>
      </c>
      <c r="BM174" t="s">
        <v>98</v>
      </c>
      <c r="BN174" t="s">
        <v>104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>
      <c r="A175">
        <v>174</v>
      </c>
      <c r="B175">
        <v>20</v>
      </c>
      <c r="C175" t="s">
        <v>112</v>
      </c>
      <c r="D175">
        <v>80</v>
      </c>
      <c r="E175">
        <v>10197</v>
      </c>
      <c r="F175" t="s">
        <v>82</v>
      </c>
      <c r="G175" t="s">
        <v>83</v>
      </c>
      <c r="H175" t="s">
        <v>113</v>
      </c>
      <c r="I175" t="s">
        <v>85</v>
      </c>
      <c r="J175" t="s">
        <v>86</v>
      </c>
      <c r="K175" t="s">
        <v>87</v>
      </c>
      <c r="L175" t="s">
        <v>88</v>
      </c>
      <c r="M175" t="s">
        <v>89</v>
      </c>
      <c r="N175" t="s">
        <v>91</v>
      </c>
      <c r="O175" t="s">
        <v>91</v>
      </c>
      <c r="P175" t="s">
        <v>92</v>
      </c>
      <c r="Q175" t="s">
        <v>93</v>
      </c>
      <c r="R175">
        <v>6</v>
      </c>
      <c r="S175">
        <v>5</v>
      </c>
      <c r="T175">
        <v>1961</v>
      </c>
      <c r="U175">
        <v>1961</v>
      </c>
      <c r="V175" t="s">
        <v>94</v>
      </c>
      <c r="W175" t="s">
        <v>95</v>
      </c>
      <c r="X175" t="s">
        <v>184</v>
      </c>
      <c r="Y175" t="s">
        <v>185</v>
      </c>
      <c r="Z175" t="s">
        <v>171</v>
      </c>
      <c r="AA175">
        <v>491</v>
      </c>
      <c r="AB175" t="s">
        <v>98</v>
      </c>
      <c r="AC175" t="s">
        <v>98</v>
      </c>
      <c r="AD175" t="s">
        <v>99</v>
      </c>
      <c r="AE175" t="s">
        <v>98</v>
      </c>
      <c r="AF175" t="s">
        <v>98</v>
      </c>
      <c r="AG175" t="s">
        <v>100</v>
      </c>
      <c r="AH175" t="s">
        <v>118</v>
      </c>
      <c r="AI175">
        <v>288</v>
      </c>
      <c r="AJ175" t="s">
        <v>101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104</v>
      </c>
      <c r="AQ175" t="s">
        <v>105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106</v>
      </c>
      <c r="BE175">
        <v>1</v>
      </c>
      <c r="BF175" t="s">
        <v>98</v>
      </c>
      <c r="BG175" t="s">
        <v>107</v>
      </c>
      <c r="BH175">
        <v>1961</v>
      </c>
      <c r="BI175" t="s">
        <v>108</v>
      </c>
      <c r="BJ175">
        <v>2</v>
      </c>
      <c r="BK175">
        <v>504</v>
      </c>
      <c r="BL175" t="s">
        <v>98</v>
      </c>
      <c r="BM175" t="s">
        <v>98</v>
      </c>
      <c r="BN175" t="s">
        <v>104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144</v>
      </c>
      <c r="CB175" t="s">
        <v>111</v>
      </c>
      <c r="CC175">
        <v>163000</v>
      </c>
    </row>
    <row r="176" spans="1:81">
      <c r="A176">
        <v>175</v>
      </c>
      <c r="B176">
        <v>20</v>
      </c>
      <c r="C176" t="s">
        <v>112</v>
      </c>
      <c r="D176">
        <v>47</v>
      </c>
      <c r="E176">
        <v>12416</v>
      </c>
      <c r="F176" t="s">
        <v>82</v>
      </c>
      <c r="G176" t="s">
        <v>83</v>
      </c>
      <c r="H176" t="s">
        <v>113</v>
      </c>
      <c r="I176" t="s">
        <v>85</v>
      </c>
      <c r="J176" t="s">
        <v>86</v>
      </c>
      <c r="K176" t="s">
        <v>87</v>
      </c>
      <c r="L176" t="s">
        <v>88</v>
      </c>
      <c r="M176" t="s">
        <v>218</v>
      </c>
      <c r="N176" t="s">
        <v>91</v>
      </c>
      <c r="O176" t="s">
        <v>91</v>
      </c>
      <c r="P176" t="s">
        <v>92</v>
      </c>
      <c r="Q176" t="s">
        <v>93</v>
      </c>
      <c r="R176">
        <v>6</v>
      </c>
      <c r="S176">
        <v>5</v>
      </c>
      <c r="T176">
        <v>1986</v>
      </c>
      <c r="U176">
        <v>1986</v>
      </c>
      <c r="V176" t="s">
        <v>94</v>
      </c>
      <c r="W176" t="s">
        <v>95</v>
      </c>
      <c r="X176" t="s">
        <v>96</v>
      </c>
      <c r="Y176" t="s">
        <v>135</v>
      </c>
      <c r="Z176" t="s">
        <v>148</v>
      </c>
      <c r="AA176">
        <v>132</v>
      </c>
      <c r="AB176" t="s">
        <v>98</v>
      </c>
      <c r="AC176" t="s">
        <v>98</v>
      </c>
      <c r="AD176" t="s">
        <v>99</v>
      </c>
      <c r="AE176" t="s">
        <v>119</v>
      </c>
      <c r="AF176" t="s">
        <v>139</v>
      </c>
      <c r="AG176" t="s">
        <v>100</v>
      </c>
      <c r="AH176" t="s">
        <v>118</v>
      </c>
      <c r="AI176">
        <v>1398</v>
      </c>
      <c r="AJ176" t="s">
        <v>102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104</v>
      </c>
      <c r="AQ176" t="s">
        <v>105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181</v>
      </c>
      <c r="BE176">
        <v>1</v>
      </c>
      <c r="BF176" t="s">
        <v>98</v>
      </c>
      <c r="BG176" t="s">
        <v>107</v>
      </c>
      <c r="BH176">
        <v>1986</v>
      </c>
      <c r="BI176" t="s">
        <v>125</v>
      </c>
      <c r="BJ176">
        <v>2</v>
      </c>
      <c r="BK176">
        <v>616</v>
      </c>
      <c r="BL176" t="s">
        <v>98</v>
      </c>
      <c r="BM176" t="s">
        <v>98</v>
      </c>
      <c r="BN176" t="s">
        <v>104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>
      <c r="A177">
        <v>176</v>
      </c>
      <c r="B177">
        <v>20</v>
      </c>
      <c r="C177" t="s">
        <v>112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114</v>
      </c>
      <c r="L177" t="s">
        <v>88</v>
      </c>
      <c r="M177" t="s">
        <v>206</v>
      </c>
      <c r="N177" t="s">
        <v>91</v>
      </c>
      <c r="O177" t="s">
        <v>91</v>
      </c>
      <c r="P177" t="s">
        <v>92</v>
      </c>
      <c r="Q177" t="s">
        <v>93</v>
      </c>
      <c r="R177">
        <v>6</v>
      </c>
      <c r="S177">
        <v>7</v>
      </c>
      <c r="T177">
        <v>1950</v>
      </c>
      <c r="U177">
        <v>2001</v>
      </c>
      <c r="V177" t="s">
        <v>94</v>
      </c>
      <c r="W177" t="s">
        <v>95</v>
      </c>
      <c r="X177" t="s">
        <v>184</v>
      </c>
      <c r="Y177" t="s">
        <v>185</v>
      </c>
      <c r="Z177" t="s">
        <v>97</v>
      </c>
      <c r="AA177">
        <v>0</v>
      </c>
      <c r="AB177" t="s">
        <v>98</v>
      </c>
      <c r="AC177" t="s">
        <v>98</v>
      </c>
      <c r="AD177" t="s">
        <v>99</v>
      </c>
      <c r="AE177" t="s">
        <v>98</v>
      </c>
      <c r="AF177" t="s">
        <v>119</v>
      </c>
      <c r="AG177" t="s">
        <v>157</v>
      </c>
      <c r="AH177" t="s">
        <v>118</v>
      </c>
      <c r="AI177">
        <v>477</v>
      </c>
      <c r="AJ177" t="s">
        <v>108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104</v>
      </c>
      <c r="AQ177" t="s">
        <v>105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119</v>
      </c>
      <c r="BC177">
        <v>7</v>
      </c>
      <c r="BD177" t="s">
        <v>106</v>
      </c>
      <c r="BE177">
        <v>1</v>
      </c>
      <c r="BF177" t="s">
        <v>119</v>
      </c>
      <c r="BG177" t="s">
        <v>107</v>
      </c>
      <c r="BH177">
        <v>1950</v>
      </c>
      <c r="BI177" t="s">
        <v>108</v>
      </c>
      <c r="BJ177">
        <v>2</v>
      </c>
      <c r="BK177">
        <v>576</v>
      </c>
      <c r="BL177" t="s">
        <v>98</v>
      </c>
      <c r="BM177" t="s">
        <v>98</v>
      </c>
      <c r="BN177" t="s">
        <v>104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109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>
      <c r="A178">
        <v>177</v>
      </c>
      <c r="B178">
        <v>60</v>
      </c>
      <c r="C178" t="s">
        <v>112</v>
      </c>
      <c r="D178">
        <v>97</v>
      </c>
      <c r="E178">
        <v>10029</v>
      </c>
      <c r="F178" t="s">
        <v>82</v>
      </c>
      <c r="G178" t="s">
        <v>83</v>
      </c>
      <c r="H178" t="s">
        <v>113</v>
      </c>
      <c r="I178" t="s">
        <v>85</v>
      </c>
      <c r="J178" t="s">
        <v>86</v>
      </c>
      <c r="K178" t="s">
        <v>114</v>
      </c>
      <c r="L178" t="s">
        <v>88</v>
      </c>
      <c r="M178" t="s">
        <v>199</v>
      </c>
      <c r="N178" t="s">
        <v>91</v>
      </c>
      <c r="O178" t="s">
        <v>91</v>
      </c>
      <c r="P178" t="s">
        <v>92</v>
      </c>
      <c r="Q178" t="s">
        <v>122</v>
      </c>
      <c r="R178">
        <v>6</v>
      </c>
      <c r="S178">
        <v>5</v>
      </c>
      <c r="T178">
        <v>1988</v>
      </c>
      <c r="U178">
        <v>1989</v>
      </c>
      <c r="V178" t="s">
        <v>94</v>
      </c>
      <c r="W178" t="s">
        <v>95</v>
      </c>
      <c r="X178" t="s">
        <v>135</v>
      </c>
      <c r="Y178" t="s">
        <v>135</v>
      </c>
      <c r="Z178" t="s">
        <v>117</v>
      </c>
      <c r="AA178">
        <v>268</v>
      </c>
      <c r="AB178" t="s">
        <v>119</v>
      </c>
      <c r="AC178" t="s">
        <v>98</v>
      </c>
      <c r="AD178" t="s">
        <v>123</v>
      </c>
      <c r="AE178" t="s">
        <v>119</v>
      </c>
      <c r="AF178" t="s">
        <v>98</v>
      </c>
      <c r="AG178" t="s">
        <v>100</v>
      </c>
      <c r="AH178" t="s">
        <v>124</v>
      </c>
      <c r="AI178">
        <v>831</v>
      </c>
      <c r="AJ178" t="s">
        <v>108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104</v>
      </c>
      <c r="AQ178" t="s">
        <v>105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106</v>
      </c>
      <c r="BE178">
        <v>1</v>
      </c>
      <c r="BF178" t="s">
        <v>98</v>
      </c>
      <c r="BG178" t="s">
        <v>107</v>
      </c>
      <c r="BH178">
        <v>1988</v>
      </c>
      <c r="BI178" t="s">
        <v>108</v>
      </c>
      <c r="BJ178">
        <v>2</v>
      </c>
      <c r="BK178">
        <v>521</v>
      </c>
      <c r="BL178" t="s">
        <v>98</v>
      </c>
      <c r="BM178" t="s">
        <v>98</v>
      </c>
      <c r="BN178" t="s">
        <v>104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>
      <c r="A179">
        <v>178</v>
      </c>
      <c r="B179">
        <v>50</v>
      </c>
      <c r="C179" t="s">
        <v>112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169</v>
      </c>
      <c r="N179" t="s">
        <v>91</v>
      </c>
      <c r="O179" t="s">
        <v>91</v>
      </c>
      <c r="P179" t="s">
        <v>92</v>
      </c>
      <c r="Q179" t="s">
        <v>176</v>
      </c>
      <c r="R179">
        <v>5</v>
      </c>
      <c r="S179">
        <v>5</v>
      </c>
      <c r="T179">
        <v>1958</v>
      </c>
      <c r="U179">
        <v>1958</v>
      </c>
      <c r="V179" t="s">
        <v>94</v>
      </c>
      <c r="W179" t="s">
        <v>95</v>
      </c>
      <c r="X179" t="s">
        <v>137</v>
      </c>
      <c r="Y179" t="s">
        <v>137</v>
      </c>
      <c r="Z179" t="s">
        <v>97</v>
      </c>
      <c r="AA179">
        <v>0</v>
      </c>
      <c r="AB179" t="s">
        <v>119</v>
      </c>
      <c r="AC179" t="s">
        <v>119</v>
      </c>
      <c r="AD179" t="s">
        <v>99</v>
      </c>
      <c r="AE179" t="s">
        <v>98</v>
      </c>
      <c r="AF179" t="s">
        <v>98</v>
      </c>
      <c r="AG179" t="s">
        <v>100</v>
      </c>
      <c r="AH179" t="s">
        <v>118</v>
      </c>
      <c r="AI179">
        <v>57</v>
      </c>
      <c r="AJ179" t="s">
        <v>138</v>
      </c>
      <c r="AK179">
        <v>441</v>
      </c>
      <c r="AL179">
        <v>554</v>
      </c>
      <c r="AM179">
        <v>1052</v>
      </c>
      <c r="AN179" t="s">
        <v>103</v>
      </c>
      <c r="AO179" t="s">
        <v>126</v>
      </c>
      <c r="AP179" t="s">
        <v>104</v>
      </c>
      <c r="AQ179" t="s">
        <v>105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119</v>
      </c>
      <c r="BC179">
        <v>8</v>
      </c>
      <c r="BD179" t="s">
        <v>106</v>
      </c>
      <c r="BE179">
        <v>1</v>
      </c>
      <c r="BF179" t="s">
        <v>119</v>
      </c>
      <c r="BG179" t="s">
        <v>107</v>
      </c>
      <c r="BH179">
        <v>1958</v>
      </c>
      <c r="BI179" t="s">
        <v>108</v>
      </c>
      <c r="BJ179">
        <v>2</v>
      </c>
      <c r="BK179">
        <v>451</v>
      </c>
      <c r="BL179" t="s">
        <v>98</v>
      </c>
      <c r="BM179" t="s">
        <v>98</v>
      </c>
      <c r="BN179" t="s">
        <v>104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>
      <c r="A180">
        <v>179</v>
      </c>
      <c r="B180">
        <v>20</v>
      </c>
      <c r="C180" t="s">
        <v>112</v>
      </c>
      <c r="D180">
        <v>63</v>
      </c>
      <c r="E180">
        <v>17423</v>
      </c>
      <c r="F180" t="s">
        <v>82</v>
      </c>
      <c r="G180" t="s">
        <v>83</v>
      </c>
      <c r="H180" t="s">
        <v>113</v>
      </c>
      <c r="I180" t="s">
        <v>85</v>
      </c>
      <c r="J180" t="s">
        <v>86</v>
      </c>
      <c r="K180" t="s">
        <v>161</v>
      </c>
      <c r="L180" t="s">
        <v>88</v>
      </c>
      <c r="M180" t="s">
        <v>128</v>
      </c>
      <c r="N180" t="s">
        <v>91</v>
      </c>
      <c r="O180" t="s">
        <v>91</v>
      </c>
      <c r="P180" t="s">
        <v>92</v>
      </c>
      <c r="Q180" t="s">
        <v>93</v>
      </c>
      <c r="R180">
        <v>9</v>
      </c>
      <c r="S180">
        <v>5</v>
      </c>
      <c r="T180">
        <v>2008</v>
      </c>
      <c r="U180">
        <v>2009</v>
      </c>
      <c r="V180" t="s">
        <v>115</v>
      </c>
      <c r="W180" t="s">
        <v>95</v>
      </c>
      <c r="X180" t="s">
        <v>96</v>
      </c>
      <c r="Y180" t="s">
        <v>96</v>
      </c>
      <c r="Z180" t="s">
        <v>148</v>
      </c>
      <c r="AA180">
        <v>748</v>
      </c>
      <c r="AB180" t="s">
        <v>126</v>
      </c>
      <c r="AC180" t="s">
        <v>98</v>
      </c>
      <c r="AD180" t="s">
        <v>123</v>
      </c>
      <c r="AE180" t="s">
        <v>126</v>
      </c>
      <c r="AF180" t="s">
        <v>98</v>
      </c>
      <c r="AG180" t="s">
        <v>100</v>
      </c>
      <c r="AH180" t="s">
        <v>124</v>
      </c>
      <c r="AI180">
        <v>1904</v>
      </c>
      <c r="AJ180" t="s">
        <v>108</v>
      </c>
      <c r="AK180">
        <v>0</v>
      </c>
      <c r="AL180">
        <v>312</v>
      </c>
      <c r="AM180">
        <v>2216</v>
      </c>
      <c r="AN180" t="s">
        <v>103</v>
      </c>
      <c r="AO180" t="s">
        <v>126</v>
      </c>
      <c r="AP180" t="s">
        <v>104</v>
      </c>
      <c r="AQ180" t="s">
        <v>105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126</v>
      </c>
      <c r="BC180">
        <v>9</v>
      </c>
      <c r="BD180" t="s">
        <v>106</v>
      </c>
      <c r="BE180">
        <v>1</v>
      </c>
      <c r="BF180" t="s">
        <v>119</v>
      </c>
      <c r="BG180" t="s">
        <v>107</v>
      </c>
      <c r="BH180">
        <v>2009</v>
      </c>
      <c r="BI180" t="s">
        <v>125</v>
      </c>
      <c r="BJ180">
        <v>3</v>
      </c>
      <c r="BK180">
        <v>1166</v>
      </c>
      <c r="BL180" t="s">
        <v>98</v>
      </c>
      <c r="BM180" t="s">
        <v>98</v>
      </c>
      <c r="BN180" t="s">
        <v>104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149</v>
      </c>
      <c r="CB180" t="s">
        <v>150</v>
      </c>
      <c r="CC180">
        <v>501837</v>
      </c>
    </row>
    <row r="181" spans="1:81">
      <c r="A181">
        <v>180</v>
      </c>
      <c r="B181">
        <v>30</v>
      </c>
      <c r="C181" t="s">
        <v>140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188</v>
      </c>
      <c r="N181" t="s">
        <v>91</v>
      </c>
      <c r="O181" t="s">
        <v>91</v>
      </c>
      <c r="P181" t="s">
        <v>92</v>
      </c>
      <c r="Q181" t="s">
        <v>93</v>
      </c>
      <c r="R181">
        <v>5</v>
      </c>
      <c r="S181">
        <v>6</v>
      </c>
      <c r="T181">
        <v>1923</v>
      </c>
      <c r="U181">
        <v>2006</v>
      </c>
      <c r="V181" t="s">
        <v>94</v>
      </c>
      <c r="W181" t="s">
        <v>95</v>
      </c>
      <c r="X181" t="s">
        <v>116</v>
      </c>
      <c r="Y181" t="s">
        <v>116</v>
      </c>
      <c r="Z181" t="s">
        <v>97</v>
      </c>
      <c r="AA181">
        <v>0</v>
      </c>
      <c r="AB181" t="s">
        <v>119</v>
      </c>
      <c r="AC181" t="s">
        <v>98</v>
      </c>
      <c r="AD181" t="s">
        <v>99</v>
      </c>
      <c r="AE181" t="s">
        <v>98</v>
      </c>
      <c r="AF181" t="s">
        <v>98</v>
      </c>
      <c r="AG181" t="s">
        <v>100</v>
      </c>
      <c r="AH181" t="s">
        <v>108</v>
      </c>
      <c r="AI181">
        <v>0</v>
      </c>
      <c r="AJ181" t="s">
        <v>108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104</v>
      </c>
      <c r="AQ181" t="s">
        <v>105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106</v>
      </c>
      <c r="BE181">
        <v>0</v>
      </c>
      <c r="BF181" t="s">
        <v>83</v>
      </c>
      <c r="BG181" t="s">
        <v>143</v>
      </c>
      <c r="BH181">
        <v>1935</v>
      </c>
      <c r="BI181" t="s">
        <v>108</v>
      </c>
      <c r="BJ181">
        <v>2</v>
      </c>
      <c r="BK181">
        <v>480</v>
      </c>
      <c r="BL181" t="s">
        <v>139</v>
      </c>
      <c r="BM181" t="s">
        <v>98</v>
      </c>
      <c r="BN181" t="s">
        <v>167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>
      <c r="A182">
        <v>181</v>
      </c>
      <c r="B182">
        <v>160</v>
      </c>
      <c r="C182" t="s">
        <v>164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163</v>
      </c>
      <c r="N182" t="s">
        <v>91</v>
      </c>
      <c r="O182" t="s">
        <v>91</v>
      </c>
      <c r="P182" t="s">
        <v>142</v>
      </c>
      <c r="Q182" t="s">
        <v>122</v>
      </c>
      <c r="R182">
        <v>6</v>
      </c>
      <c r="S182">
        <v>5</v>
      </c>
      <c r="T182">
        <v>2000</v>
      </c>
      <c r="U182">
        <v>2000</v>
      </c>
      <c r="V182" t="s">
        <v>94</v>
      </c>
      <c r="W182" t="s">
        <v>95</v>
      </c>
      <c r="X182" t="s">
        <v>137</v>
      </c>
      <c r="Y182" t="s">
        <v>137</v>
      </c>
      <c r="Z182" t="s">
        <v>117</v>
      </c>
      <c r="AA182">
        <v>456</v>
      </c>
      <c r="AB182" t="s">
        <v>119</v>
      </c>
      <c r="AC182" t="s">
        <v>98</v>
      </c>
      <c r="AD182" t="s">
        <v>123</v>
      </c>
      <c r="AE182" t="s">
        <v>119</v>
      </c>
      <c r="AF182" t="s">
        <v>98</v>
      </c>
      <c r="AG182" t="s">
        <v>100</v>
      </c>
      <c r="AH182" t="s">
        <v>124</v>
      </c>
      <c r="AI182">
        <v>436</v>
      </c>
      <c r="AJ182" t="s">
        <v>108</v>
      </c>
      <c r="AK182">
        <v>0</v>
      </c>
      <c r="AL182">
        <v>320</v>
      </c>
      <c r="AM182">
        <v>756</v>
      </c>
      <c r="AN182" t="s">
        <v>103</v>
      </c>
      <c r="AO182" t="s">
        <v>126</v>
      </c>
      <c r="AP182" t="s">
        <v>104</v>
      </c>
      <c r="AQ182" t="s">
        <v>105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119</v>
      </c>
      <c r="BC182">
        <v>5</v>
      </c>
      <c r="BD182" t="s">
        <v>106</v>
      </c>
      <c r="BE182">
        <v>1</v>
      </c>
      <c r="BF182" t="s">
        <v>98</v>
      </c>
      <c r="BG182" t="s">
        <v>143</v>
      </c>
      <c r="BH182">
        <v>2000</v>
      </c>
      <c r="BI182" t="s">
        <v>108</v>
      </c>
      <c r="BJ182">
        <v>2</v>
      </c>
      <c r="BK182">
        <v>440</v>
      </c>
      <c r="BL182" t="s">
        <v>98</v>
      </c>
      <c r="BM182" t="s">
        <v>98</v>
      </c>
      <c r="BN182" t="s">
        <v>104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>
      <c r="A183">
        <v>182</v>
      </c>
      <c r="B183">
        <v>70</v>
      </c>
      <c r="C183" t="s">
        <v>112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212</v>
      </c>
      <c r="N183" t="s">
        <v>91</v>
      </c>
      <c r="O183" t="s">
        <v>91</v>
      </c>
      <c r="P183" t="s">
        <v>92</v>
      </c>
      <c r="Q183" t="s">
        <v>122</v>
      </c>
      <c r="R183">
        <v>7</v>
      </c>
      <c r="S183">
        <v>6</v>
      </c>
      <c r="T183">
        <v>1920</v>
      </c>
      <c r="U183">
        <v>1950</v>
      </c>
      <c r="V183" t="s">
        <v>94</v>
      </c>
      <c r="W183" t="s">
        <v>95</v>
      </c>
      <c r="X183" t="s">
        <v>203</v>
      </c>
      <c r="Y183" t="s">
        <v>203</v>
      </c>
      <c r="Z183" t="s">
        <v>97</v>
      </c>
      <c r="AA183">
        <v>0</v>
      </c>
      <c r="AB183" t="s">
        <v>98</v>
      </c>
      <c r="AC183" t="s">
        <v>98</v>
      </c>
      <c r="AD183" t="s">
        <v>166</v>
      </c>
      <c r="AE183" t="s">
        <v>139</v>
      </c>
      <c r="AF183" t="s">
        <v>98</v>
      </c>
      <c r="AG183" t="s">
        <v>100</v>
      </c>
      <c r="AH183" t="s">
        <v>102</v>
      </c>
      <c r="AI183">
        <v>352</v>
      </c>
      <c r="AJ183" t="s">
        <v>108</v>
      </c>
      <c r="AK183">
        <v>0</v>
      </c>
      <c r="AL183">
        <v>441</v>
      </c>
      <c r="AM183">
        <v>793</v>
      </c>
      <c r="AN183" t="s">
        <v>103</v>
      </c>
      <c r="AO183" t="s">
        <v>119</v>
      </c>
      <c r="AP183" t="s">
        <v>104</v>
      </c>
      <c r="AQ183" t="s">
        <v>105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106</v>
      </c>
      <c r="BE183">
        <v>1</v>
      </c>
      <c r="BF183" t="s">
        <v>119</v>
      </c>
      <c r="BG183" t="s">
        <v>143</v>
      </c>
      <c r="BH183">
        <v>1920</v>
      </c>
      <c r="BI183" t="s">
        <v>108</v>
      </c>
      <c r="BJ183">
        <v>1</v>
      </c>
      <c r="BK183">
        <v>216</v>
      </c>
      <c r="BL183" t="s">
        <v>139</v>
      </c>
      <c r="BM183" t="s">
        <v>98</v>
      </c>
      <c r="BN183" t="s">
        <v>104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>
      <c r="A184">
        <v>183</v>
      </c>
      <c r="B184">
        <v>20</v>
      </c>
      <c r="C184" t="s">
        <v>112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206</v>
      </c>
      <c r="N184" t="s">
        <v>182</v>
      </c>
      <c r="O184" t="s">
        <v>91</v>
      </c>
      <c r="P184" t="s">
        <v>92</v>
      </c>
      <c r="Q184" t="s">
        <v>93</v>
      </c>
      <c r="R184">
        <v>5</v>
      </c>
      <c r="S184">
        <v>6</v>
      </c>
      <c r="T184">
        <v>1957</v>
      </c>
      <c r="U184">
        <v>2006</v>
      </c>
      <c r="V184" t="s">
        <v>115</v>
      </c>
      <c r="W184" t="s">
        <v>95</v>
      </c>
      <c r="X184" t="s">
        <v>116</v>
      </c>
      <c r="Y184" t="s">
        <v>116</v>
      </c>
      <c r="Z184" t="s">
        <v>117</v>
      </c>
      <c r="AA184">
        <v>98</v>
      </c>
      <c r="AB184" t="s">
        <v>98</v>
      </c>
      <c r="AC184" t="s">
        <v>98</v>
      </c>
      <c r="AD184" t="s">
        <v>123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126</v>
      </c>
      <c r="AP184" t="s">
        <v>104</v>
      </c>
      <c r="AQ184" t="s">
        <v>105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106</v>
      </c>
      <c r="BE184">
        <v>1</v>
      </c>
      <c r="BF184" t="s">
        <v>119</v>
      </c>
      <c r="BG184" t="s">
        <v>107</v>
      </c>
      <c r="BH184">
        <v>1957</v>
      </c>
      <c r="BI184" t="s">
        <v>131</v>
      </c>
      <c r="BJ184">
        <v>1</v>
      </c>
      <c r="BK184">
        <v>252</v>
      </c>
      <c r="BL184" t="s">
        <v>98</v>
      </c>
      <c r="BM184" t="s">
        <v>98</v>
      </c>
      <c r="BN184" t="s">
        <v>104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109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>
      <c r="A185">
        <v>184</v>
      </c>
      <c r="B185">
        <v>50</v>
      </c>
      <c r="C185" t="s">
        <v>140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188</v>
      </c>
      <c r="N185" t="s">
        <v>91</v>
      </c>
      <c r="O185" t="s">
        <v>91</v>
      </c>
      <c r="P185" t="s">
        <v>92</v>
      </c>
      <c r="Q185" t="s">
        <v>176</v>
      </c>
      <c r="R185">
        <v>7</v>
      </c>
      <c r="S185">
        <v>5</v>
      </c>
      <c r="T185">
        <v>2003</v>
      </c>
      <c r="U185">
        <v>2003</v>
      </c>
      <c r="V185" t="s">
        <v>94</v>
      </c>
      <c r="W185" t="s">
        <v>95</v>
      </c>
      <c r="X185" t="s">
        <v>96</v>
      </c>
      <c r="Y185" t="s">
        <v>96</v>
      </c>
      <c r="Z185" t="s">
        <v>97</v>
      </c>
      <c r="AA185">
        <v>0</v>
      </c>
      <c r="AB185" t="s">
        <v>98</v>
      </c>
      <c r="AC185" t="s">
        <v>98</v>
      </c>
      <c r="AD185" t="s">
        <v>123</v>
      </c>
      <c r="AE185" t="s">
        <v>119</v>
      </c>
      <c r="AF185" t="s">
        <v>98</v>
      </c>
      <c r="AG185" t="s">
        <v>100</v>
      </c>
      <c r="AH185" t="s">
        <v>108</v>
      </c>
      <c r="AI185">
        <v>0</v>
      </c>
      <c r="AJ185" t="s">
        <v>108</v>
      </c>
      <c r="AK185">
        <v>0</v>
      </c>
      <c r="AL185">
        <v>1362</v>
      </c>
      <c r="AM185">
        <v>1362</v>
      </c>
      <c r="AN185" t="s">
        <v>103</v>
      </c>
      <c r="AO185" t="s">
        <v>126</v>
      </c>
      <c r="AP185" t="s">
        <v>104</v>
      </c>
      <c r="AQ185" t="s">
        <v>105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119</v>
      </c>
      <c r="BC185">
        <v>6</v>
      </c>
      <c r="BD185" t="s">
        <v>154</v>
      </c>
      <c r="BE185">
        <v>0</v>
      </c>
      <c r="BF185" t="s">
        <v>83</v>
      </c>
      <c r="BG185" t="s">
        <v>143</v>
      </c>
      <c r="BH185">
        <v>2003</v>
      </c>
      <c r="BI185" t="s">
        <v>108</v>
      </c>
      <c r="BJ185">
        <v>2</v>
      </c>
      <c r="BK185">
        <v>484</v>
      </c>
      <c r="BL185" t="s">
        <v>98</v>
      </c>
      <c r="BM185" t="s">
        <v>98</v>
      </c>
      <c r="BN185" t="s">
        <v>167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>
      <c r="A186">
        <v>185</v>
      </c>
      <c r="B186">
        <v>50</v>
      </c>
      <c r="C186" t="s">
        <v>112</v>
      </c>
      <c r="D186">
        <v>92</v>
      </c>
      <c r="E186">
        <v>7438</v>
      </c>
      <c r="F186" t="s">
        <v>82</v>
      </c>
      <c r="G186" t="s">
        <v>83</v>
      </c>
      <c r="H186" t="s">
        <v>113</v>
      </c>
      <c r="I186" t="s">
        <v>85</v>
      </c>
      <c r="J186" t="s">
        <v>86</v>
      </c>
      <c r="K186" t="s">
        <v>87</v>
      </c>
      <c r="L186" t="s">
        <v>88</v>
      </c>
      <c r="M186" t="s">
        <v>197</v>
      </c>
      <c r="N186" t="s">
        <v>225</v>
      </c>
      <c r="O186" t="s">
        <v>90</v>
      </c>
      <c r="P186" t="s">
        <v>92</v>
      </c>
      <c r="Q186" t="s">
        <v>176</v>
      </c>
      <c r="R186">
        <v>5</v>
      </c>
      <c r="S186">
        <v>8</v>
      </c>
      <c r="T186">
        <v>1908</v>
      </c>
      <c r="U186">
        <v>1991</v>
      </c>
      <c r="V186" t="s">
        <v>94</v>
      </c>
      <c r="W186" t="s">
        <v>95</v>
      </c>
      <c r="X186" t="s">
        <v>193</v>
      </c>
      <c r="Y186" t="s">
        <v>135</v>
      </c>
      <c r="Z186" t="s">
        <v>97</v>
      </c>
      <c r="AA186">
        <v>0</v>
      </c>
      <c r="AB186" t="s">
        <v>98</v>
      </c>
      <c r="AC186" t="s">
        <v>98</v>
      </c>
      <c r="AD186" t="s">
        <v>123</v>
      </c>
      <c r="AE186" t="s">
        <v>139</v>
      </c>
      <c r="AF186" t="s">
        <v>98</v>
      </c>
      <c r="AG186" t="s">
        <v>100</v>
      </c>
      <c r="AH186" t="s">
        <v>108</v>
      </c>
      <c r="AI186">
        <v>0</v>
      </c>
      <c r="AJ186" t="s">
        <v>108</v>
      </c>
      <c r="AK186">
        <v>0</v>
      </c>
      <c r="AL186">
        <v>504</v>
      </c>
      <c r="AM186">
        <v>504</v>
      </c>
      <c r="AN186" t="s">
        <v>103</v>
      </c>
      <c r="AO186" t="s">
        <v>119</v>
      </c>
      <c r="AP186" t="s">
        <v>104</v>
      </c>
      <c r="AQ186" t="s">
        <v>105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106</v>
      </c>
      <c r="BE186">
        <v>0</v>
      </c>
      <c r="BF186" t="s">
        <v>83</v>
      </c>
      <c r="BG186" t="s">
        <v>107</v>
      </c>
      <c r="BH186">
        <v>1986</v>
      </c>
      <c r="BI186" t="s">
        <v>108</v>
      </c>
      <c r="BJ186">
        <v>2</v>
      </c>
      <c r="BK186">
        <v>576</v>
      </c>
      <c r="BL186" t="s">
        <v>98</v>
      </c>
      <c r="BM186" t="s">
        <v>98</v>
      </c>
      <c r="BN186" t="s">
        <v>104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109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>
      <c r="A187">
        <v>186</v>
      </c>
      <c r="B187">
        <v>75</v>
      </c>
      <c r="C187" t="s">
        <v>140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188</v>
      </c>
      <c r="N187" t="s">
        <v>182</v>
      </c>
      <c r="O187" t="s">
        <v>91</v>
      </c>
      <c r="P187" t="s">
        <v>92</v>
      </c>
      <c r="Q187" t="s">
        <v>246</v>
      </c>
      <c r="R187">
        <v>10</v>
      </c>
      <c r="S187">
        <v>9</v>
      </c>
      <c r="T187">
        <v>1892</v>
      </c>
      <c r="U187">
        <v>1993</v>
      </c>
      <c r="V187" t="s">
        <v>94</v>
      </c>
      <c r="W187" t="s">
        <v>244</v>
      </c>
      <c r="X187" t="s">
        <v>116</v>
      </c>
      <c r="Y187" t="s">
        <v>116</v>
      </c>
      <c r="Z187" t="s">
        <v>97</v>
      </c>
      <c r="AA187">
        <v>0</v>
      </c>
      <c r="AB187" t="s">
        <v>119</v>
      </c>
      <c r="AC187" t="s">
        <v>119</v>
      </c>
      <c r="AD187" t="s">
        <v>166</v>
      </c>
      <c r="AE187" t="s">
        <v>98</v>
      </c>
      <c r="AF187" t="s">
        <v>98</v>
      </c>
      <c r="AG187" t="s">
        <v>155</v>
      </c>
      <c r="AH187" t="s">
        <v>108</v>
      </c>
      <c r="AI187">
        <v>0</v>
      </c>
      <c r="AJ187" t="s">
        <v>108</v>
      </c>
      <c r="AK187">
        <v>0</v>
      </c>
      <c r="AL187">
        <v>1107</v>
      </c>
      <c r="AM187">
        <v>1107</v>
      </c>
      <c r="AN187" t="s">
        <v>103</v>
      </c>
      <c r="AO187" t="s">
        <v>126</v>
      </c>
      <c r="AP187" t="s">
        <v>104</v>
      </c>
      <c r="AQ187" t="s">
        <v>105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126</v>
      </c>
      <c r="BC187">
        <v>12</v>
      </c>
      <c r="BD187" t="s">
        <v>106</v>
      </c>
      <c r="BE187">
        <v>2</v>
      </c>
      <c r="BF187" t="s">
        <v>98</v>
      </c>
      <c r="BG187" t="s">
        <v>143</v>
      </c>
      <c r="BH187">
        <v>1993</v>
      </c>
      <c r="BI187" t="s">
        <v>108</v>
      </c>
      <c r="BJ187">
        <v>3</v>
      </c>
      <c r="BK187">
        <v>840</v>
      </c>
      <c r="BL187" t="s">
        <v>126</v>
      </c>
      <c r="BM187" t="s">
        <v>98</v>
      </c>
      <c r="BN187" t="s">
        <v>104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132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>
      <c r="A188">
        <v>187</v>
      </c>
      <c r="B188">
        <v>80</v>
      </c>
      <c r="C188" t="s">
        <v>112</v>
      </c>
      <c r="D188" t="s">
        <v>83</v>
      </c>
      <c r="E188">
        <v>9947</v>
      </c>
      <c r="F188" t="s">
        <v>82</v>
      </c>
      <c r="G188" t="s">
        <v>83</v>
      </c>
      <c r="H188" t="s">
        <v>113</v>
      </c>
      <c r="I188" t="s">
        <v>85</v>
      </c>
      <c r="J188" t="s">
        <v>86</v>
      </c>
      <c r="K188" t="s">
        <v>161</v>
      </c>
      <c r="L188" t="s">
        <v>88</v>
      </c>
      <c r="M188" t="s">
        <v>217</v>
      </c>
      <c r="N188" t="s">
        <v>91</v>
      </c>
      <c r="O188" t="s">
        <v>91</v>
      </c>
      <c r="P188" t="s">
        <v>92</v>
      </c>
      <c r="Q188" t="s">
        <v>158</v>
      </c>
      <c r="R188">
        <v>7</v>
      </c>
      <c r="S188">
        <v>5</v>
      </c>
      <c r="T188">
        <v>1990</v>
      </c>
      <c r="U188">
        <v>1991</v>
      </c>
      <c r="V188" t="s">
        <v>94</v>
      </c>
      <c r="W188" t="s">
        <v>95</v>
      </c>
      <c r="X188" t="s">
        <v>130</v>
      </c>
      <c r="Y188" t="s">
        <v>130</v>
      </c>
      <c r="Z188" t="s">
        <v>97</v>
      </c>
      <c r="AA188">
        <v>0</v>
      </c>
      <c r="AB188" t="s">
        <v>98</v>
      </c>
      <c r="AC188" t="s">
        <v>98</v>
      </c>
      <c r="AD188" t="s">
        <v>123</v>
      </c>
      <c r="AE188" t="s">
        <v>119</v>
      </c>
      <c r="AF188" t="s">
        <v>98</v>
      </c>
      <c r="AG188" t="s">
        <v>157</v>
      </c>
      <c r="AH188" t="s">
        <v>124</v>
      </c>
      <c r="AI188">
        <v>611</v>
      </c>
      <c r="AJ188" t="s">
        <v>108</v>
      </c>
      <c r="AK188">
        <v>0</v>
      </c>
      <c r="AL188">
        <v>577</v>
      </c>
      <c r="AM188">
        <v>1188</v>
      </c>
      <c r="AN188" t="s">
        <v>103</v>
      </c>
      <c r="AO188" t="s">
        <v>126</v>
      </c>
      <c r="AP188" t="s">
        <v>104</v>
      </c>
      <c r="AQ188" t="s">
        <v>105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119</v>
      </c>
      <c r="BC188">
        <v>6</v>
      </c>
      <c r="BD188" t="s">
        <v>106</v>
      </c>
      <c r="BE188">
        <v>0</v>
      </c>
      <c r="BF188" t="s">
        <v>83</v>
      </c>
      <c r="BG188" t="s">
        <v>107</v>
      </c>
      <c r="BH188">
        <v>1990</v>
      </c>
      <c r="BI188" t="s">
        <v>108</v>
      </c>
      <c r="BJ188">
        <v>2</v>
      </c>
      <c r="BK188">
        <v>497</v>
      </c>
      <c r="BL188" t="s">
        <v>98</v>
      </c>
      <c r="BM188" t="s">
        <v>98</v>
      </c>
      <c r="BN188" t="s">
        <v>104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132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>
      <c r="A189">
        <v>188</v>
      </c>
      <c r="B189">
        <v>50</v>
      </c>
      <c r="C189" t="s">
        <v>112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188</v>
      </c>
      <c r="N189" t="s">
        <v>91</v>
      </c>
      <c r="O189" t="s">
        <v>91</v>
      </c>
      <c r="P189" t="s">
        <v>92</v>
      </c>
      <c r="Q189" t="s">
        <v>176</v>
      </c>
      <c r="R189">
        <v>5</v>
      </c>
      <c r="S189">
        <v>7</v>
      </c>
      <c r="T189">
        <v>1916</v>
      </c>
      <c r="U189">
        <v>1987</v>
      </c>
      <c r="V189" t="s">
        <v>94</v>
      </c>
      <c r="W189" t="s">
        <v>95</v>
      </c>
      <c r="X189" t="s">
        <v>130</v>
      </c>
      <c r="Y189" t="s">
        <v>130</v>
      </c>
      <c r="Z189" t="s">
        <v>97</v>
      </c>
      <c r="AA189">
        <v>0</v>
      </c>
      <c r="AB189" t="s">
        <v>98</v>
      </c>
      <c r="AC189" t="s">
        <v>98</v>
      </c>
      <c r="AD189" t="s">
        <v>99</v>
      </c>
      <c r="AE189" t="s">
        <v>139</v>
      </c>
      <c r="AF189" t="s">
        <v>98</v>
      </c>
      <c r="AG189" t="s">
        <v>100</v>
      </c>
      <c r="AH189" t="s">
        <v>108</v>
      </c>
      <c r="AI189">
        <v>0</v>
      </c>
      <c r="AJ189" t="s">
        <v>108</v>
      </c>
      <c r="AK189">
        <v>0</v>
      </c>
      <c r="AL189">
        <v>660</v>
      </c>
      <c r="AM189">
        <v>660</v>
      </c>
      <c r="AN189" t="s">
        <v>103</v>
      </c>
      <c r="AO189" t="s">
        <v>126</v>
      </c>
      <c r="AP189" t="s">
        <v>104</v>
      </c>
      <c r="AQ189" t="s">
        <v>105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181</v>
      </c>
      <c r="BE189">
        <v>0</v>
      </c>
      <c r="BF189" t="s">
        <v>83</v>
      </c>
      <c r="BG189" t="s">
        <v>143</v>
      </c>
      <c r="BH189">
        <v>1916</v>
      </c>
      <c r="BI189" t="s">
        <v>108</v>
      </c>
      <c r="BJ189">
        <v>1</v>
      </c>
      <c r="BK189">
        <v>180</v>
      </c>
      <c r="BL189" t="s">
        <v>139</v>
      </c>
      <c r="BM189" t="s">
        <v>139</v>
      </c>
      <c r="BN189" t="s">
        <v>167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109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>
      <c r="A190">
        <v>189</v>
      </c>
      <c r="B190">
        <v>90</v>
      </c>
      <c r="C190" t="s">
        <v>112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192</v>
      </c>
      <c r="J190" t="s">
        <v>86</v>
      </c>
      <c r="K190" t="s">
        <v>87</v>
      </c>
      <c r="L190" t="s">
        <v>88</v>
      </c>
      <c r="M190" t="s">
        <v>165</v>
      </c>
      <c r="N190" t="s">
        <v>90</v>
      </c>
      <c r="O190" t="s">
        <v>91</v>
      </c>
      <c r="P190" t="s">
        <v>179</v>
      </c>
      <c r="Q190" t="s">
        <v>183</v>
      </c>
      <c r="R190">
        <v>5</v>
      </c>
      <c r="S190">
        <v>5</v>
      </c>
      <c r="T190">
        <v>1979</v>
      </c>
      <c r="U190">
        <v>1979</v>
      </c>
      <c r="V190" t="s">
        <v>94</v>
      </c>
      <c r="W190" t="s">
        <v>95</v>
      </c>
      <c r="X190" t="s">
        <v>135</v>
      </c>
      <c r="Y190" t="s">
        <v>135</v>
      </c>
      <c r="Z190" t="s">
        <v>148</v>
      </c>
      <c r="AA190">
        <v>275</v>
      </c>
      <c r="AB190" t="s">
        <v>98</v>
      </c>
      <c r="AC190" t="s">
        <v>98</v>
      </c>
      <c r="AD190" t="s">
        <v>99</v>
      </c>
      <c r="AE190" t="s">
        <v>119</v>
      </c>
      <c r="AF190" t="s">
        <v>98</v>
      </c>
      <c r="AG190" t="s">
        <v>157</v>
      </c>
      <c r="AH190" t="s">
        <v>124</v>
      </c>
      <c r="AI190">
        <v>1086</v>
      </c>
      <c r="AJ190" t="s">
        <v>108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104</v>
      </c>
      <c r="AQ190" t="s">
        <v>105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106</v>
      </c>
      <c r="BE190">
        <v>2</v>
      </c>
      <c r="BF190" t="s">
        <v>98</v>
      </c>
      <c r="BG190" t="s">
        <v>143</v>
      </c>
      <c r="BH190">
        <v>1979</v>
      </c>
      <c r="BI190" t="s">
        <v>108</v>
      </c>
      <c r="BJ190">
        <v>2</v>
      </c>
      <c r="BK190">
        <v>528</v>
      </c>
      <c r="BL190" t="s">
        <v>98</v>
      </c>
      <c r="BM190" t="s">
        <v>98</v>
      </c>
      <c r="BN190" t="s">
        <v>104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216</v>
      </c>
      <c r="CC190">
        <v>153337</v>
      </c>
    </row>
    <row r="191" spans="1:81">
      <c r="A191">
        <v>190</v>
      </c>
      <c r="B191">
        <v>120</v>
      </c>
      <c r="C191" t="s">
        <v>112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128</v>
      </c>
      <c r="N191" t="s">
        <v>91</v>
      </c>
      <c r="O191" t="s">
        <v>91</v>
      </c>
      <c r="P191" t="s">
        <v>129</v>
      </c>
      <c r="Q191" t="s">
        <v>93</v>
      </c>
      <c r="R191">
        <v>8</v>
      </c>
      <c r="S191">
        <v>5</v>
      </c>
      <c r="T191">
        <v>2001</v>
      </c>
      <c r="U191">
        <v>2002</v>
      </c>
      <c r="V191" t="s">
        <v>94</v>
      </c>
      <c r="W191" t="s">
        <v>95</v>
      </c>
      <c r="X191" t="s">
        <v>152</v>
      </c>
      <c r="Y191" t="s">
        <v>153</v>
      </c>
      <c r="Z191" t="s">
        <v>97</v>
      </c>
      <c r="AA191">
        <v>0</v>
      </c>
      <c r="AB191" t="s">
        <v>119</v>
      </c>
      <c r="AC191" t="s">
        <v>98</v>
      </c>
      <c r="AD191" t="s">
        <v>123</v>
      </c>
      <c r="AE191" t="s">
        <v>126</v>
      </c>
      <c r="AF191" t="s">
        <v>98</v>
      </c>
      <c r="AG191" t="s">
        <v>157</v>
      </c>
      <c r="AH191" t="s">
        <v>124</v>
      </c>
      <c r="AI191">
        <v>1153</v>
      </c>
      <c r="AJ191" t="s">
        <v>108</v>
      </c>
      <c r="AK191">
        <v>0</v>
      </c>
      <c r="AL191">
        <v>440</v>
      </c>
      <c r="AM191">
        <v>1593</v>
      </c>
      <c r="AN191" t="s">
        <v>103</v>
      </c>
      <c r="AO191" t="s">
        <v>126</v>
      </c>
      <c r="AP191" t="s">
        <v>104</v>
      </c>
      <c r="AQ191" t="s">
        <v>105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126</v>
      </c>
      <c r="BC191">
        <v>5</v>
      </c>
      <c r="BD191" t="s">
        <v>106</v>
      </c>
      <c r="BE191">
        <v>1</v>
      </c>
      <c r="BF191" t="s">
        <v>119</v>
      </c>
      <c r="BG191" t="s">
        <v>107</v>
      </c>
      <c r="BH191">
        <v>2001</v>
      </c>
      <c r="BI191" t="s">
        <v>125</v>
      </c>
      <c r="BJ191">
        <v>2</v>
      </c>
      <c r="BK191">
        <v>682</v>
      </c>
      <c r="BL191" t="s">
        <v>98</v>
      </c>
      <c r="BM191" t="s">
        <v>98</v>
      </c>
      <c r="BN191" t="s">
        <v>104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>
      <c r="A192">
        <v>191</v>
      </c>
      <c r="B192">
        <v>70</v>
      </c>
      <c r="C192" t="s">
        <v>112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192</v>
      </c>
      <c r="J192" t="s">
        <v>86</v>
      </c>
      <c r="K192" t="s">
        <v>87</v>
      </c>
      <c r="L192" t="s">
        <v>154</v>
      </c>
      <c r="M192" t="s">
        <v>212</v>
      </c>
      <c r="N192" t="s">
        <v>91</v>
      </c>
      <c r="O192" t="s">
        <v>91</v>
      </c>
      <c r="P192" t="s">
        <v>92</v>
      </c>
      <c r="Q192" t="s">
        <v>122</v>
      </c>
      <c r="R192">
        <v>8</v>
      </c>
      <c r="S192">
        <v>8</v>
      </c>
      <c r="T192">
        <v>1932</v>
      </c>
      <c r="U192">
        <v>1994</v>
      </c>
      <c r="V192" t="s">
        <v>115</v>
      </c>
      <c r="W192" t="s">
        <v>95</v>
      </c>
      <c r="X192" t="s">
        <v>117</v>
      </c>
      <c r="Y192" t="s">
        <v>117</v>
      </c>
      <c r="Z192" t="s">
        <v>97</v>
      </c>
      <c r="AA192">
        <v>0</v>
      </c>
      <c r="AB192" t="s">
        <v>119</v>
      </c>
      <c r="AC192" t="s">
        <v>98</v>
      </c>
      <c r="AD192" t="s">
        <v>99</v>
      </c>
      <c r="AE192" t="s">
        <v>119</v>
      </c>
      <c r="AF192" t="s">
        <v>119</v>
      </c>
      <c r="AG192" t="s">
        <v>100</v>
      </c>
      <c r="AH192" t="s">
        <v>101</v>
      </c>
      <c r="AI192">
        <v>297</v>
      </c>
      <c r="AJ192" t="s">
        <v>108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104</v>
      </c>
      <c r="AQ192" t="s">
        <v>105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119</v>
      </c>
      <c r="BC192">
        <v>10</v>
      </c>
      <c r="BD192" t="s">
        <v>228</v>
      </c>
      <c r="BE192">
        <v>2</v>
      </c>
      <c r="BF192" t="s">
        <v>98</v>
      </c>
      <c r="BG192" t="s">
        <v>143</v>
      </c>
      <c r="BH192">
        <v>1932</v>
      </c>
      <c r="BI192" t="s">
        <v>108</v>
      </c>
      <c r="BJ192">
        <v>2</v>
      </c>
      <c r="BK192">
        <v>440</v>
      </c>
      <c r="BL192" t="s">
        <v>98</v>
      </c>
      <c r="BM192" t="s">
        <v>98</v>
      </c>
      <c r="BN192" t="s">
        <v>104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>
      <c r="A193">
        <v>192</v>
      </c>
      <c r="B193">
        <v>60</v>
      </c>
      <c r="C193" t="s">
        <v>112</v>
      </c>
      <c r="D193" t="s">
        <v>83</v>
      </c>
      <c r="E193">
        <v>7472</v>
      </c>
      <c r="F193" t="s">
        <v>82</v>
      </c>
      <c r="G193" t="s">
        <v>83</v>
      </c>
      <c r="H193" t="s">
        <v>113</v>
      </c>
      <c r="I193" t="s">
        <v>85</v>
      </c>
      <c r="J193" t="s">
        <v>86</v>
      </c>
      <c r="K193" t="s">
        <v>161</v>
      </c>
      <c r="L193" t="s">
        <v>88</v>
      </c>
      <c r="M193" t="s">
        <v>89</v>
      </c>
      <c r="N193" t="s">
        <v>91</v>
      </c>
      <c r="O193" t="s">
        <v>91</v>
      </c>
      <c r="P193" t="s">
        <v>92</v>
      </c>
      <c r="Q193" t="s">
        <v>122</v>
      </c>
      <c r="R193">
        <v>7</v>
      </c>
      <c r="S193">
        <v>9</v>
      </c>
      <c r="T193">
        <v>1972</v>
      </c>
      <c r="U193">
        <v>2004</v>
      </c>
      <c r="V193" t="s">
        <v>94</v>
      </c>
      <c r="W193" t="s">
        <v>95</v>
      </c>
      <c r="X193" t="s">
        <v>130</v>
      </c>
      <c r="Y193" t="s">
        <v>130</v>
      </c>
      <c r="Z193" t="s">
        <v>117</v>
      </c>
      <c r="AA193">
        <v>138</v>
      </c>
      <c r="AB193" t="s">
        <v>98</v>
      </c>
      <c r="AC193" t="s">
        <v>98</v>
      </c>
      <c r="AD193" t="s">
        <v>99</v>
      </c>
      <c r="AE193" t="s">
        <v>98</v>
      </c>
      <c r="AF193" t="s">
        <v>98</v>
      </c>
      <c r="AG193" t="s">
        <v>100</v>
      </c>
      <c r="AH193" t="s">
        <v>118</v>
      </c>
      <c r="AI193">
        <v>626</v>
      </c>
      <c r="AJ193" t="s">
        <v>108</v>
      </c>
      <c r="AK193">
        <v>0</v>
      </c>
      <c r="AL193">
        <v>99</v>
      </c>
      <c r="AM193">
        <v>725</v>
      </c>
      <c r="AN193" t="s">
        <v>103</v>
      </c>
      <c r="AO193" t="s">
        <v>119</v>
      </c>
      <c r="AP193" t="s">
        <v>104</v>
      </c>
      <c r="AQ193" t="s">
        <v>105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119</v>
      </c>
      <c r="BC193">
        <v>7</v>
      </c>
      <c r="BD193" t="s">
        <v>106</v>
      </c>
      <c r="BE193">
        <v>0</v>
      </c>
      <c r="BF193" t="s">
        <v>83</v>
      </c>
      <c r="BG193" t="s">
        <v>107</v>
      </c>
      <c r="BH193">
        <v>1972</v>
      </c>
      <c r="BI193" t="s">
        <v>125</v>
      </c>
      <c r="BJ193">
        <v>2</v>
      </c>
      <c r="BK193">
        <v>484</v>
      </c>
      <c r="BL193" t="s">
        <v>98</v>
      </c>
      <c r="BM193" t="s">
        <v>98</v>
      </c>
      <c r="BN193" t="s">
        <v>104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>
      <c r="A194">
        <v>193</v>
      </c>
      <c r="B194">
        <v>20</v>
      </c>
      <c r="C194" t="s">
        <v>112</v>
      </c>
      <c r="D194">
        <v>68</v>
      </c>
      <c r="E194">
        <v>9017</v>
      </c>
      <c r="F194" t="s">
        <v>82</v>
      </c>
      <c r="G194" t="s">
        <v>83</v>
      </c>
      <c r="H194" t="s">
        <v>113</v>
      </c>
      <c r="I194" t="s">
        <v>85</v>
      </c>
      <c r="J194" t="s">
        <v>86</v>
      </c>
      <c r="K194" t="s">
        <v>87</v>
      </c>
      <c r="L194" t="s">
        <v>88</v>
      </c>
      <c r="M194" t="s">
        <v>209</v>
      </c>
      <c r="N194" t="s">
        <v>91</v>
      </c>
      <c r="O194" t="s">
        <v>91</v>
      </c>
      <c r="P194" t="s">
        <v>92</v>
      </c>
      <c r="Q194" t="s">
        <v>93</v>
      </c>
      <c r="R194">
        <v>7</v>
      </c>
      <c r="S194">
        <v>5</v>
      </c>
      <c r="T194">
        <v>1999</v>
      </c>
      <c r="U194">
        <v>1999</v>
      </c>
      <c r="V194" t="s">
        <v>94</v>
      </c>
      <c r="W194" t="s">
        <v>95</v>
      </c>
      <c r="X194" t="s">
        <v>96</v>
      </c>
      <c r="Y194" t="s">
        <v>96</v>
      </c>
      <c r="Z194" t="s">
        <v>97</v>
      </c>
      <c r="AA194">
        <v>0</v>
      </c>
      <c r="AB194" t="s">
        <v>119</v>
      </c>
      <c r="AC194" t="s">
        <v>98</v>
      </c>
      <c r="AD194" t="s">
        <v>123</v>
      </c>
      <c r="AE194" t="s">
        <v>119</v>
      </c>
      <c r="AF194" t="s">
        <v>98</v>
      </c>
      <c r="AG194" t="s">
        <v>157</v>
      </c>
      <c r="AH194" t="s">
        <v>124</v>
      </c>
      <c r="AI194">
        <v>560</v>
      </c>
      <c r="AJ194" t="s">
        <v>108</v>
      </c>
      <c r="AK194">
        <v>0</v>
      </c>
      <c r="AL194">
        <v>871</v>
      </c>
      <c r="AM194">
        <v>1431</v>
      </c>
      <c r="AN194" t="s">
        <v>103</v>
      </c>
      <c r="AO194" t="s">
        <v>126</v>
      </c>
      <c r="AP194" t="s">
        <v>104</v>
      </c>
      <c r="AQ194" t="s">
        <v>105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119</v>
      </c>
      <c r="BC194">
        <v>6</v>
      </c>
      <c r="BD194" t="s">
        <v>106</v>
      </c>
      <c r="BE194">
        <v>0</v>
      </c>
      <c r="BF194" t="s">
        <v>83</v>
      </c>
      <c r="BG194" t="s">
        <v>107</v>
      </c>
      <c r="BH194">
        <v>1999</v>
      </c>
      <c r="BI194" t="s">
        <v>125</v>
      </c>
      <c r="BJ194">
        <v>2</v>
      </c>
      <c r="BK194">
        <v>666</v>
      </c>
      <c r="BL194" t="s">
        <v>98</v>
      </c>
      <c r="BM194" t="s">
        <v>98</v>
      </c>
      <c r="BN194" t="s">
        <v>104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>
      <c r="A195">
        <v>194</v>
      </c>
      <c r="B195">
        <v>160</v>
      </c>
      <c r="C195" t="s">
        <v>140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206</v>
      </c>
      <c r="N195" t="s">
        <v>91</v>
      </c>
      <c r="O195" t="s">
        <v>91</v>
      </c>
      <c r="P195" t="s">
        <v>142</v>
      </c>
      <c r="Q195" t="s">
        <v>122</v>
      </c>
      <c r="R195">
        <v>7</v>
      </c>
      <c r="S195">
        <v>5</v>
      </c>
      <c r="T195">
        <v>2004</v>
      </c>
      <c r="U195">
        <v>2004</v>
      </c>
      <c r="V195" t="s">
        <v>94</v>
      </c>
      <c r="W195" t="s">
        <v>95</v>
      </c>
      <c r="X195" t="s">
        <v>96</v>
      </c>
      <c r="Y195" t="s">
        <v>96</v>
      </c>
      <c r="Z195" t="s">
        <v>148</v>
      </c>
      <c r="AA195">
        <v>50</v>
      </c>
      <c r="AB195" t="s">
        <v>119</v>
      </c>
      <c r="AC195" t="s">
        <v>98</v>
      </c>
      <c r="AD195" t="s">
        <v>123</v>
      </c>
      <c r="AE195" t="s">
        <v>119</v>
      </c>
      <c r="AF195" t="s">
        <v>98</v>
      </c>
      <c r="AG195" t="s">
        <v>100</v>
      </c>
      <c r="AH195" t="s">
        <v>108</v>
      </c>
      <c r="AI195">
        <v>0</v>
      </c>
      <c r="AJ195" t="s">
        <v>108</v>
      </c>
      <c r="AK195">
        <v>0</v>
      </c>
      <c r="AL195">
        <v>970</v>
      </c>
      <c r="AM195">
        <v>970</v>
      </c>
      <c r="AN195" t="s">
        <v>103</v>
      </c>
      <c r="AO195" t="s">
        <v>126</v>
      </c>
      <c r="AP195" t="s">
        <v>104</v>
      </c>
      <c r="AQ195" t="s">
        <v>105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119</v>
      </c>
      <c r="BC195">
        <v>7</v>
      </c>
      <c r="BD195" t="s">
        <v>228</v>
      </c>
      <c r="BE195">
        <v>0</v>
      </c>
      <c r="BF195" t="s">
        <v>83</v>
      </c>
      <c r="BG195" t="s">
        <v>143</v>
      </c>
      <c r="BH195">
        <v>2004</v>
      </c>
      <c r="BI195" t="s">
        <v>108</v>
      </c>
      <c r="BJ195">
        <v>2</v>
      </c>
      <c r="BK195">
        <v>380</v>
      </c>
      <c r="BL195" t="s">
        <v>98</v>
      </c>
      <c r="BM195" t="s">
        <v>98</v>
      </c>
      <c r="BN195" t="s">
        <v>104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>
      <c r="A196">
        <v>195</v>
      </c>
      <c r="B196">
        <v>20</v>
      </c>
      <c r="C196" t="s">
        <v>112</v>
      </c>
      <c r="D196">
        <v>60</v>
      </c>
      <c r="E196">
        <v>7180</v>
      </c>
      <c r="F196" t="s">
        <v>82</v>
      </c>
      <c r="G196" t="s">
        <v>83</v>
      </c>
      <c r="H196" t="s">
        <v>113</v>
      </c>
      <c r="I196" t="s">
        <v>85</v>
      </c>
      <c r="J196" t="s">
        <v>86</v>
      </c>
      <c r="K196" t="s">
        <v>87</v>
      </c>
      <c r="L196" t="s">
        <v>88</v>
      </c>
      <c r="M196" t="s">
        <v>209</v>
      </c>
      <c r="N196" t="s">
        <v>91</v>
      </c>
      <c r="O196" t="s">
        <v>91</v>
      </c>
      <c r="P196" t="s">
        <v>92</v>
      </c>
      <c r="Q196" t="s">
        <v>93</v>
      </c>
      <c r="R196">
        <v>5</v>
      </c>
      <c r="S196">
        <v>7</v>
      </c>
      <c r="T196">
        <v>1972</v>
      </c>
      <c r="U196">
        <v>1972</v>
      </c>
      <c r="V196" t="s">
        <v>115</v>
      </c>
      <c r="W196" t="s">
        <v>95</v>
      </c>
      <c r="X196" t="s">
        <v>130</v>
      </c>
      <c r="Y196" t="s">
        <v>130</v>
      </c>
      <c r="Z196" t="s">
        <v>97</v>
      </c>
      <c r="AA196">
        <v>0</v>
      </c>
      <c r="AB196" t="s">
        <v>98</v>
      </c>
      <c r="AC196" t="s">
        <v>98</v>
      </c>
      <c r="AD196" t="s">
        <v>99</v>
      </c>
      <c r="AE196" t="s">
        <v>98</v>
      </c>
      <c r="AF196" t="s">
        <v>98</v>
      </c>
      <c r="AG196" t="s">
        <v>157</v>
      </c>
      <c r="AH196" t="s">
        <v>118</v>
      </c>
      <c r="AI196">
        <v>390</v>
      </c>
      <c r="AJ196" t="s">
        <v>108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104</v>
      </c>
      <c r="AQ196" t="s">
        <v>105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106</v>
      </c>
      <c r="BE196">
        <v>0</v>
      </c>
      <c r="BF196" t="s">
        <v>83</v>
      </c>
      <c r="BG196" t="s">
        <v>143</v>
      </c>
      <c r="BH196">
        <v>1989</v>
      </c>
      <c r="BI196" t="s">
        <v>108</v>
      </c>
      <c r="BJ196">
        <v>1</v>
      </c>
      <c r="BK196">
        <v>352</v>
      </c>
      <c r="BL196" t="s">
        <v>98</v>
      </c>
      <c r="BM196" t="s">
        <v>98</v>
      </c>
      <c r="BN196" t="s">
        <v>104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>
      <c r="A197">
        <v>196</v>
      </c>
      <c r="B197">
        <v>160</v>
      </c>
      <c r="C197" t="s">
        <v>112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136</v>
      </c>
      <c r="L197" t="s">
        <v>88</v>
      </c>
      <c r="M197" t="s">
        <v>145</v>
      </c>
      <c r="N197" t="s">
        <v>91</v>
      </c>
      <c r="O197" t="s">
        <v>91</v>
      </c>
      <c r="P197" t="s">
        <v>142</v>
      </c>
      <c r="Q197" t="s">
        <v>122</v>
      </c>
      <c r="R197">
        <v>6</v>
      </c>
      <c r="S197">
        <v>6</v>
      </c>
      <c r="T197">
        <v>1976</v>
      </c>
      <c r="U197">
        <v>1976</v>
      </c>
      <c r="V197" t="s">
        <v>94</v>
      </c>
      <c r="W197" t="s">
        <v>95</v>
      </c>
      <c r="X197" t="s">
        <v>135</v>
      </c>
      <c r="Y197" t="s">
        <v>146</v>
      </c>
      <c r="Z197" t="s">
        <v>97</v>
      </c>
      <c r="AA197">
        <v>0</v>
      </c>
      <c r="AB197" t="s">
        <v>98</v>
      </c>
      <c r="AC197" t="s">
        <v>98</v>
      </c>
      <c r="AD197" t="s">
        <v>99</v>
      </c>
      <c r="AE197" t="s">
        <v>119</v>
      </c>
      <c r="AF197" t="s">
        <v>98</v>
      </c>
      <c r="AG197" t="s">
        <v>100</v>
      </c>
      <c r="AH197" t="s">
        <v>118</v>
      </c>
      <c r="AI197">
        <v>566</v>
      </c>
      <c r="AJ197" t="s">
        <v>108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104</v>
      </c>
      <c r="AQ197" t="s">
        <v>105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106</v>
      </c>
      <c r="BE197">
        <v>1</v>
      </c>
      <c r="BF197" t="s">
        <v>98</v>
      </c>
      <c r="BG197" t="s">
        <v>107</v>
      </c>
      <c r="BH197">
        <v>1976</v>
      </c>
      <c r="BI197" t="s">
        <v>108</v>
      </c>
      <c r="BJ197">
        <v>2</v>
      </c>
      <c r="BK197">
        <v>440</v>
      </c>
      <c r="BL197" t="s">
        <v>98</v>
      </c>
      <c r="BM197" t="s">
        <v>98</v>
      </c>
      <c r="BN197" t="s">
        <v>104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>
      <c r="A198">
        <v>197</v>
      </c>
      <c r="B198">
        <v>20</v>
      </c>
      <c r="C198" t="s">
        <v>112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163</v>
      </c>
      <c r="N198" t="s">
        <v>91</v>
      </c>
      <c r="O198" t="s">
        <v>91</v>
      </c>
      <c r="P198" t="s">
        <v>92</v>
      </c>
      <c r="Q198" t="s">
        <v>93</v>
      </c>
      <c r="R198">
        <v>7</v>
      </c>
      <c r="S198">
        <v>5</v>
      </c>
      <c r="T198">
        <v>2007</v>
      </c>
      <c r="U198">
        <v>2007</v>
      </c>
      <c r="V198" t="s">
        <v>115</v>
      </c>
      <c r="W198" t="s">
        <v>95</v>
      </c>
      <c r="X198" t="s">
        <v>152</v>
      </c>
      <c r="Y198" t="s">
        <v>153</v>
      </c>
      <c r="Z198" t="s">
        <v>148</v>
      </c>
      <c r="AA198">
        <v>205</v>
      </c>
      <c r="AB198" t="s">
        <v>126</v>
      </c>
      <c r="AC198" t="s">
        <v>98</v>
      </c>
      <c r="AD198" t="s">
        <v>123</v>
      </c>
      <c r="AE198" t="s">
        <v>126</v>
      </c>
      <c r="AF198" t="s">
        <v>98</v>
      </c>
      <c r="AG198" t="s">
        <v>100</v>
      </c>
      <c r="AH198" t="s">
        <v>124</v>
      </c>
      <c r="AI198">
        <v>1126</v>
      </c>
      <c r="AJ198" t="s">
        <v>108</v>
      </c>
      <c r="AK198">
        <v>0</v>
      </c>
      <c r="AL198">
        <v>600</v>
      </c>
      <c r="AM198">
        <v>1726</v>
      </c>
      <c r="AN198" t="s">
        <v>103</v>
      </c>
      <c r="AO198" t="s">
        <v>126</v>
      </c>
      <c r="AP198" t="s">
        <v>104</v>
      </c>
      <c r="AQ198" t="s">
        <v>105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126</v>
      </c>
      <c r="BC198">
        <v>8</v>
      </c>
      <c r="BD198" t="s">
        <v>106</v>
      </c>
      <c r="BE198">
        <v>1</v>
      </c>
      <c r="BF198" t="s">
        <v>119</v>
      </c>
      <c r="BG198" t="s">
        <v>107</v>
      </c>
      <c r="BH198">
        <v>2007</v>
      </c>
      <c r="BI198" t="s">
        <v>125</v>
      </c>
      <c r="BJ198">
        <v>3</v>
      </c>
      <c r="BK198">
        <v>786</v>
      </c>
      <c r="BL198" t="s">
        <v>98</v>
      </c>
      <c r="BM198" t="s">
        <v>98</v>
      </c>
      <c r="BN198" t="s">
        <v>104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149</v>
      </c>
      <c r="CB198" t="s">
        <v>150</v>
      </c>
      <c r="CC198">
        <v>311872</v>
      </c>
    </row>
    <row r="199" spans="1:81">
      <c r="A199">
        <v>198</v>
      </c>
      <c r="B199">
        <v>75</v>
      </c>
      <c r="C199" t="s">
        <v>112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114</v>
      </c>
      <c r="L199" t="s">
        <v>88</v>
      </c>
      <c r="M199" t="s">
        <v>89</v>
      </c>
      <c r="N199" t="s">
        <v>182</v>
      </c>
      <c r="O199" t="s">
        <v>91</v>
      </c>
      <c r="P199" t="s">
        <v>92</v>
      </c>
      <c r="Q199" t="s">
        <v>122</v>
      </c>
      <c r="R199">
        <v>8</v>
      </c>
      <c r="S199">
        <v>4</v>
      </c>
      <c r="T199">
        <v>1918</v>
      </c>
      <c r="U199">
        <v>1990</v>
      </c>
      <c r="V199" t="s">
        <v>94</v>
      </c>
      <c r="W199" t="s">
        <v>95</v>
      </c>
      <c r="X199" t="s">
        <v>203</v>
      </c>
      <c r="Y199" t="s">
        <v>203</v>
      </c>
      <c r="Z199" t="s">
        <v>97</v>
      </c>
      <c r="AA199">
        <v>0</v>
      </c>
      <c r="AB199" t="s">
        <v>119</v>
      </c>
      <c r="AC199" t="s">
        <v>119</v>
      </c>
      <c r="AD199" t="s">
        <v>123</v>
      </c>
      <c r="AE199" t="s">
        <v>98</v>
      </c>
      <c r="AF199" t="s">
        <v>98</v>
      </c>
      <c r="AG199" t="s">
        <v>100</v>
      </c>
      <c r="AH199" t="s">
        <v>124</v>
      </c>
      <c r="AI199">
        <v>1036</v>
      </c>
      <c r="AJ199" t="s">
        <v>102</v>
      </c>
      <c r="AK199">
        <v>184</v>
      </c>
      <c r="AL199">
        <v>140</v>
      </c>
      <c r="AM199">
        <v>1360</v>
      </c>
      <c r="AN199" t="s">
        <v>103</v>
      </c>
      <c r="AO199" t="s">
        <v>119</v>
      </c>
      <c r="AP199" t="s">
        <v>104</v>
      </c>
      <c r="AQ199" t="s">
        <v>105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119</v>
      </c>
      <c r="BC199">
        <v>8</v>
      </c>
      <c r="BD199" t="s">
        <v>106</v>
      </c>
      <c r="BE199">
        <v>1</v>
      </c>
      <c r="BF199" t="s">
        <v>126</v>
      </c>
      <c r="BG199" t="s">
        <v>143</v>
      </c>
      <c r="BH199">
        <v>1918</v>
      </c>
      <c r="BI199" t="s">
        <v>108</v>
      </c>
      <c r="BJ199">
        <v>2</v>
      </c>
      <c r="BK199">
        <v>795</v>
      </c>
      <c r="BL199" t="s">
        <v>98</v>
      </c>
      <c r="BM199" t="s">
        <v>98</v>
      </c>
      <c r="BN199" t="s">
        <v>104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126</v>
      </c>
      <c r="BV199" t="s">
        <v>132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172</v>
      </c>
      <c r="CC199">
        <v>235000</v>
      </c>
    </row>
    <row r="200" spans="1:81">
      <c r="A200">
        <v>199</v>
      </c>
      <c r="B200">
        <v>75</v>
      </c>
      <c r="C200" t="s">
        <v>140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114</v>
      </c>
      <c r="L200" t="s">
        <v>88</v>
      </c>
      <c r="M200" t="s">
        <v>188</v>
      </c>
      <c r="N200" t="s">
        <v>91</v>
      </c>
      <c r="O200" t="s">
        <v>91</v>
      </c>
      <c r="P200" t="s">
        <v>92</v>
      </c>
      <c r="Q200" t="s">
        <v>246</v>
      </c>
      <c r="R200">
        <v>6</v>
      </c>
      <c r="S200">
        <v>6</v>
      </c>
      <c r="T200">
        <v>1912</v>
      </c>
      <c r="U200">
        <v>1950</v>
      </c>
      <c r="V200" t="s">
        <v>94</v>
      </c>
      <c r="W200" t="s">
        <v>95</v>
      </c>
      <c r="X200" t="s">
        <v>116</v>
      </c>
      <c r="Y200" t="s">
        <v>116</v>
      </c>
      <c r="Z200" t="s">
        <v>97</v>
      </c>
      <c r="AA200">
        <v>0</v>
      </c>
      <c r="AB200" t="s">
        <v>98</v>
      </c>
      <c r="AC200" t="s">
        <v>98</v>
      </c>
      <c r="AD200" t="s">
        <v>99</v>
      </c>
      <c r="AE200" t="s">
        <v>98</v>
      </c>
      <c r="AF200" t="s">
        <v>98</v>
      </c>
      <c r="AG200" t="s">
        <v>100</v>
      </c>
      <c r="AH200" t="s">
        <v>108</v>
      </c>
      <c r="AI200">
        <v>0</v>
      </c>
      <c r="AJ200" t="s">
        <v>108</v>
      </c>
      <c r="AK200">
        <v>0</v>
      </c>
      <c r="AL200">
        <v>755</v>
      </c>
      <c r="AM200">
        <v>755</v>
      </c>
      <c r="AN200" t="s">
        <v>103</v>
      </c>
      <c r="AO200" t="s">
        <v>126</v>
      </c>
      <c r="AP200" t="s">
        <v>104</v>
      </c>
      <c r="AQ200" t="s">
        <v>105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106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104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109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172</v>
      </c>
      <c r="CC200">
        <v>104000</v>
      </c>
    </row>
    <row r="201" spans="1:81">
      <c r="A201">
        <v>200</v>
      </c>
      <c r="B201">
        <v>20</v>
      </c>
      <c r="C201" t="s">
        <v>112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147</v>
      </c>
      <c r="N201" t="s">
        <v>91</v>
      </c>
      <c r="O201" t="s">
        <v>91</v>
      </c>
      <c r="P201" t="s">
        <v>92</v>
      </c>
      <c r="Q201" t="s">
        <v>93</v>
      </c>
      <c r="R201">
        <v>8</v>
      </c>
      <c r="S201">
        <v>5</v>
      </c>
      <c r="T201">
        <v>2004</v>
      </c>
      <c r="U201">
        <v>2005</v>
      </c>
      <c r="V201" t="s">
        <v>115</v>
      </c>
      <c r="W201" t="s">
        <v>95</v>
      </c>
      <c r="X201" t="s">
        <v>96</v>
      </c>
      <c r="Y201" t="s">
        <v>96</v>
      </c>
      <c r="Z201" t="s">
        <v>117</v>
      </c>
      <c r="AA201">
        <v>262</v>
      </c>
      <c r="AB201" t="s">
        <v>119</v>
      </c>
      <c r="AC201" t="s">
        <v>98</v>
      </c>
      <c r="AD201" t="s">
        <v>123</v>
      </c>
      <c r="AE201" t="s">
        <v>126</v>
      </c>
      <c r="AF201" t="s">
        <v>98</v>
      </c>
      <c r="AG201" t="s">
        <v>157</v>
      </c>
      <c r="AH201" t="s">
        <v>124</v>
      </c>
      <c r="AI201">
        <v>1088</v>
      </c>
      <c r="AJ201" t="s">
        <v>108</v>
      </c>
      <c r="AK201">
        <v>0</v>
      </c>
      <c r="AL201">
        <v>625</v>
      </c>
      <c r="AM201">
        <v>1713</v>
      </c>
      <c r="AN201" t="s">
        <v>103</v>
      </c>
      <c r="AO201" t="s">
        <v>126</v>
      </c>
      <c r="AP201" t="s">
        <v>104</v>
      </c>
      <c r="AQ201" t="s">
        <v>105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126</v>
      </c>
      <c r="BC201">
        <v>7</v>
      </c>
      <c r="BD201" t="s">
        <v>106</v>
      </c>
      <c r="BE201">
        <v>1</v>
      </c>
      <c r="BF201" t="s">
        <v>119</v>
      </c>
      <c r="BG201" t="s">
        <v>107</v>
      </c>
      <c r="BH201">
        <v>2004</v>
      </c>
      <c r="BI201" t="s">
        <v>125</v>
      </c>
      <c r="BJ201">
        <v>3</v>
      </c>
      <c r="BK201">
        <v>856</v>
      </c>
      <c r="BL201" t="s">
        <v>98</v>
      </c>
      <c r="BM201" t="s">
        <v>98</v>
      </c>
      <c r="BN201" t="s">
        <v>104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>
      <c r="A202">
        <v>201</v>
      </c>
      <c r="B202">
        <v>20</v>
      </c>
      <c r="C202" t="s">
        <v>140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114</v>
      </c>
      <c r="L202" t="s">
        <v>88</v>
      </c>
      <c r="M202" t="s">
        <v>206</v>
      </c>
      <c r="N202" t="s">
        <v>91</v>
      </c>
      <c r="O202" t="s">
        <v>91</v>
      </c>
      <c r="P202" t="s">
        <v>92</v>
      </c>
      <c r="Q202" t="s">
        <v>93</v>
      </c>
      <c r="R202">
        <v>4</v>
      </c>
      <c r="S202">
        <v>5</v>
      </c>
      <c r="T202">
        <v>2003</v>
      </c>
      <c r="U202">
        <v>2004</v>
      </c>
      <c r="V202" t="s">
        <v>94</v>
      </c>
      <c r="W202" t="s">
        <v>95</v>
      </c>
      <c r="X202" t="s">
        <v>96</v>
      </c>
      <c r="Y202" t="s">
        <v>96</v>
      </c>
      <c r="Z202" t="s">
        <v>97</v>
      </c>
      <c r="AA202">
        <v>0</v>
      </c>
      <c r="AB202" t="s">
        <v>98</v>
      </c>
      <c r="AC202" t="s">
        <v>98</v>
      </c>
      <c r="AD202" t="s">
        <v>123</v>
      </c>
      <c r="AE202" t="s">
        <v>119</v>
      </c>
      <c r="AF202" t="s">
        <v>98</v>
      </c>
      <c r="AG202" t="s">
        <v>100</v>
      </c>
      <c r="AH202" t="s">
        <v>108</v>
      </c>
      <c r="AI202">
        <v>0</v>
      </c>
      <c r="AJ202" t="s">
        <v>108</v>
      </c>
      <c r="AK202">
        <v>0</v>
      </c>
      <c r="AL202">
        <v>1121</v>
      </c>
      <c r="AM202">
        <v>1121</v>
      </c>
      <c r="AN202" t="s">
        <v>103</v>
      </c>
      <c r="AO202" t="s">
        <v>126</v>
      </c>
      <c r="AP202" t="s">
        <v>104</v>
      </c>
      <c r="AQ202" t="s">
        <v>105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106</v>
      </c>
      <c r="BE202">
        <v>0</v>
      </c>
      <c r="BF202" t="s">
        <v>83</v>
      </c>
      <c r="BG202" t="s">
        <v>107</v>
      </c>
      <c r="BH202">
        <v>2003</v>
      </c>
      <c r="BI202" t="s">
        <v>131</v>
      </c>
      <c r="BJ202">
        <v>2</v>
      </c>
      <c r="BK202">
        <v>440</v>
      </c>
      <c r="BL202" t="s">
        <v>98</v>
      </c>
      <c r="BM202" t="s">
        <v>98</v>
      </c>
      <c r="BN202" t="s">
        <v>104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>
      <c r="A203">
        <v>202</v>
      </c>
      <c r="B203">
        <v>20</v>
      </c>
      <c r="C203" t="s">
        <v>112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217</v>
      </c>
      <c r="N203" t="s">
        <v>91</v>
      </c>
      <c r="O203" t="s">
        <v>91</v>
      </c>
      <c r="P203" t="s">
        <v>92</v>
      </c>
      <c r="Q203" t="s">
        <v>93</v>
      </c>
      <c r="R203">
        <v>6</v>
      </c>
      <c r="S203">
        <v>6</v>
      </c>
      <c r="T203">
        <v>1977</v>
      </c>
      <c r="U203">
        <v>1977</v>
      </c>
      <c r="V203" t="s">
        <v>94</v>
      </c>
      <c r="W203" t="s">
        <v>95</v>
      </c>
      <c r="X203" t="s">
        <v>135</v>
      </c>
      <c r="Y203" t="s">
        <v>135</v>
      </c>
      <c r="Z203" t="s">
        <v>97</v>
      </c>
      <c r="AA203">
        <v>0</v>
      </c>
      <c r="AB203" t="s">
        <v>98</v>
      </c>
      <c r="AC203" t="s">
        <v>98</v>
      </c>
      <c r="AD203" t="s">
        <v>99</v>
      </c>
      <c r="AE203" t="s">
        <v>98</v>
      </c>
      <c r="AF203" t="s">
        <v>98</v>
      </c>
      <c r="AG203" t="s">
        <v>100</v>
      </c>
      <c r="AH203" t="s">
        <v>118</v>
      </c>
      <c r="AI203">
        <v>641</v>
      </c>
      <c r="AJ203" t="s">
        <v>102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104</v>
      </c>
      <c r="AQ203" t="s">
        <v>105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106</v>
      </c>
      <c r="BE203">
        <v>2</v>
      </c>
      <c r="BF203" t="s">
        <v>139</v>
      </c>
      <c r="BG203" t="s">
        <v>143</v>
      </c>
      <c r="BH203">
        <v>1980</v>
      </c>
      <c r="BI203" t="s">
        <v>108</v>
      </c>
      <c r="BJ203">
        <v>2</v>
      </c>
      <c r="BK203">
        <v>473</v>
      </c>
      <c r="BL203" t="s">
        <v>98</v>
      </c>
      <c r="BM203" t="s">
        <v>98</v>
      </c>
      <c r="BN203" t="s">
        <v>104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109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>
      <c r="A204">
        <v>203</v>
      </c>
      <c r="B204">
        <v>50</v>
      </c>
      <c r="C204" t="s">
        <v>112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114</v>
      </c>
      <c r="L204" t="s">
        <v>88</v>
      </c>
      <c r="M204" t="s">
        <v>188</v>
      </c>
      <c r="N204" t="s">
        <v>182</v>
      </c>
      <c r="O204" t="s">
        <v>91</v>
      </c>
      <c r="P204" t="s">
        <v>92</v>
      </c>
      <c r="Q204" t="s">
        <v>176</v>
      </c>
      <c r="R204">
        <v>6</v>
      </c>
      <c r="S204">
        <v>6</v>
      </c>
      <c r="T204">
        <v>1924</v>
      </c>
      <c r="U204">
        <v>1950</v>
      </c>
      <c r="V204" t="s">
        <v>94</v>
      </c>
      <c r="W204" t="s">
        <v>95</v>
      </c>
      <c r="X204" t="s">
        <v>137</v>
      </c>
      <c r="Y204" t="s">
        <v>137</v>
      </c>
      <c r="Z204" t="s">
        <v>97</v>
      </c>
      <c r="AA204">
        <v>0</v>
      </c>
      <c r="AB204" t="s">
        <v>98</v>
      </c>
      <c r="AC204" t="s">
        <v>119</v>
      </c>
      <c r="AD204" t="s">
        <v>166</v>
      </c>
      <c r="AE204" t="s">
        <v>139</v>
      </c>
      <c r="AF204" t="s">
        <v>98</v>
      </c>
      <c r="AG204" t="s">
        <v>100</v>
      </c>
      <c r="AH204" t="s">
        <v>102</v>
      </c>
      <c r="AI204">
        <v>617</v>
      </c>
      <c r="AJ204" t="s">
        <v>108</v>
      </c>
      <c r="AK204">
        <v>0</v>
      </c>
      <c r="AL204">
        <v>0</v>
      </c>
      <c r="AM204">
        <v>617</v>
      </c>
      <c r="AN204" t="s">
        <v>103</v>
      </c>
      <c r="AO204" t="s">
        <v>119</v>
      </c>
      <c r="AP204" t="s">
        <v>104</v>
      </c>
      <c r="AQ204" t="s">
        <v>105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187</v>
      </c>
      <c r="BE204">
        <v>0</v>
      </c>
      <c r="BF204" t="s">
        <v>83</v>
      </c>
      <c r="BG204" t="s">
        <v>107</v>
      </c>
      <c r="BH204">
        <v>1924</v>
      </c>
      <c r="BI204" t="s">
        <v>108</v>
      </c>
      <c r="BJ204">
        <v>1</v>
      </c>
      <c r="BK204">
        <v>398</v>
      </c>
      <c r="BL204" t="s">
        <v>98</v>
      </c>
      <c r="BM204" t="s">
        <v>98</v>
      </c>
      <c r="BN204" t="s">
        <v>104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144</v>
      </c>
      <c r="CB204" t="s">
        <v>111</v>
      </c>
      <c r="CC204">
        <v>112000</v>
      </c>
    </row>
    <row r="205" spans="1:81">
      <c r="A205">
        <v>204</v>
      </c>
      <c r="B205">
        <v>120</v>
      </c>
      <c r="C205" t="s">
        <v>140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209</v>
      </c>
      <c r="N205" t="s">
        <v>91</v>
      </c>
      <c r="O205" t="s">
        <v>91</v>
      </c>
      <c r="P205" t="s">
        <v>129</v>
      </c>
      <c r="Q205" t="s">
        <v>93</v>
      </c>
      <c r="R205">
        <v>6</v>
      </c>
      <c r="S205">
        <v>5</v>
      </c>
      <c r="T205">
        <v>2004</v>
      </c>
      <c r="U205">
        <v>2004</v>
      </c>
      <c r="V205" t="s">
        <v>94</v>
      </c>
      <c r="W205" t="s">
        <v>95</v>
      </c>
      <c r="X205" t="s">
        <v>96</v>
      </c>
      <c r="Y205" t="s">
        <v>96</v>
      </c>
      <c r="Z205" t="s">
        <v>117</v>
      </c>
      <c r="AA205">
        <v>205</v>
      </c>
      <c r="AB205" t="s">
        <v>119</v>
      </c>
      <c r="AC205" t="s">
        <v>98</v>
      </c>
      <c r="AD205" t="s">
        <v>123</v>
      </c>
      <c r="AE205" t="s">
        <v>119</v>
      </c>
      <c r="AF205" t="s">
        <v>98</v>
      </c>
      <c r="AG205" t="s">
        <v>157</v>
      </c>
      <c r="AH205" t="s">
        <v>124</v>
      </c>
      <c r="AI205">
        <v>662</v>
      </c>
      <c r="AJ205" t="s">
        <v>108</v>
      </c>
      <c r="AK205">
        <v>0</v>
      </c>
      <c r="AL205">
        <v>186</v>
      </c>
      <c r="AM205">
        <v>848</v>
      </c>
      <c r="AN205" t="s">
        <v>103</v>
      </c>
      <c r="AO205" t="s">
        <v>126</v>
      </c>
      <c r="AP205" t="s">
        <v>104</v>
      </c>
      <c r="AQ205" t="s">
        <v>105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119</v>
      </c>
      <c r="BC205">
        <v>3</v>
      </c>
      <c r="BD205" t="s">
        <v>106</v>
      </c>
      <c r="BE205">
        <v>1</v>
      </c>
      <c r="BF205" t="s">
        <v>119</v>
      </c>
      <c r="BG205" t="s">
        <v>107</v>
      </c>
      <c r="BH205">
        <v>2004</v>
      </c>
      <c r="BI205" t="s">
        <v>131</v>
      </c>
      <c r="BJ205">
        <v>2</v>
      </c>
      <c r="BK205">
        <v>420</v>
      </c>
      <c r="BL205" t="s">
        <v>98</v>
      </c>
      <c r="BM205" t="s">
        <v>98</v>
      </c>
      <c r="BN205" t="s">
        <v>104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>
      <c r="A206">
        <v>205</v>
      </c>
      <c r="B206">
        <v>50</v>
      </c>
      <c r="C206" t="s">
        <v>140</v>
      </c>
      <c r="D206">
        <v>50</v>
      </c>
      <c r="E206">
        <v>3500</v>
      </c>
      <c r="F206" t="s">
        <v>82</v>
      </c>
      <c r="G206" t="s">
        <v>190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188</v>
      </c>
      <c r="N206" t="s">
        <v>91</v>
      </c>
      <c r="O206" t="s">
        <v>91</v>
      </c>
      <c r="P206" t="s">
        <v>92</v>
      </c>
      <c r="Q206" t="s">
        <v>176</v>
      </c>
      <c r="R206">
        <v>5</v>
      </c>
      <c r="S206">
        <v>7</v>
      </c>
      <c r="T206">
        <v>1947</v>
      </c>
      <c r="U206">
        <v>1950</v>
      </c>
      <c r="V206" t="s">
        <v>94</v>
      </c>
      <c r="W206" t="s">
        <v>95</v>
      </c>
      <c r="X206" t="s">
        <v>193</v>
      </c>
      <c r="Y206" t="s">
        <v>193</v>
      </c>
      <c r="Z206" t="s">
        <v>97</v>
      </c>
      <c r="AA206">
        <v>0</v>
      </c>
      <c r="AB206" t="s">
        <v>98</v>
      </c>
      <c r="AC206" t="s">
        <v>98</v>
      </c>
      <c r="AD206" t="s">
        <v>99</v>
      </c>
      <c r="AE206" t="s">
        <v>98</v>
      </c>
      <c r="AF206" t="s">
        <v>98</v>
      </c>
      <c r="AG206" t="s">
        <v>100</v>
      </c>
      <c r="AH206" t="s">
        <v>102</v>
      </c>
      <c r="AI206">
        <v>312</v>
      </c>
      <c r="AJ206" t="s">
        <v>108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104</v>
      </c>
      <c r="AQ206" t="s">
        <v>105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106</v>
      </c>
      <c r="BE206">
        <v>0</v>
      </c>
      <c r="BF206" t="s">
        <v>83</v>
      </c>
      <c r="BG206" t="s">
        <v>143</v>
      </c>
      <c r="BH206">
        <v>1948</v>
      </c>
      <c r="BI206" t="s">
        <v>108</v>
      </c>
      <c r="BJ206">
        <v>1</v>
      </c>
      <c r="BK206">
        <v>240</v>
      </c>
      <c r="BL206" t="s">
        <v>98</v>
      </c>
      <c r="BM206" t="s">
        <v>98</v>
      </c>
      <c r="BN206" t="s">
        <v>104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239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>
      <c r="A207">
        <v>206</v>
      </c>
      <c r="B207">
        <v>20</v>
      </c>
      <c r="C207" t="s">
        <v>112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114</v>
      </c>
      <c r="L207" t="s">
        <v>88</v>
      </c>
      <c r="M207" t="s">
        <v>121</v>
      </c>
      <c r="N207" t="s">
        <v>91</v>
      </c>
      <c r="O207" t="s">
        <v>91</v>
      </c>
      <c r="P207" t="s">
        <v>92</v>
      </c>
      <c r="Q207" t="s">
        <v>93</v>
      </c>
      <c r="R207">
        <v>7</v>
      </c>
      <c r="S207">
        <v>5</v>
      </c>
      <c r="T207">
        <v>1990</v>
      </c>
      <c r="U207">
        <v>1990</v>
      </c>
      <c r="V207" t="s">
        <v>94</v>
      </c>
      <c r="W207" t="s">
        <v>95</v>
      </c>
      <c r="X207" t="s">
        <v>130</v>
      </c>
      <c r="Y207" t="s">
        <v>130</v>
      </c>
      <c r="Z207" t="s">
        <v>97</v>
      </c>
      <c r="AA207">
        <v>0</v>
      </c>
      <c r="AB207" t="s">
        <v>98</v>
      </c>
      <c r="AC207" t="s">
        <v>98</v>
      </c>
      <c r="AD207" t="s">
        <v>123</v>
      </c>
      <c r="AE207" t="s">
        <v>119</v>
      </c>
      <c r="AF207" t="s">
        <v>98</v>
      </c>
      <c r="AG207" t="s">
        <v>100</v>
      </c>
      <c r="AH207" t="s">
        <v>108</v>
      </c>
      <c r="AI207">
        <v>0</v>
      </c>
      <c r="AJ207" t="s">
        <v>108</v>
      </c>
      <c r="AK207">
        <v>0</v>
      </c>
      <c r="AL207">
        <v>1424</v>
      </c>
      <c r="AM207">
        <v>1424</v>
      </c>
      <c r="AN207" t="s">
        <v>103</v>
      </c>
      <c r="AO207" t="s">
        <v>126</v>
      </c>
      <c r="AP207" t="s">
        <v>104</v>
      </c>
      <c r="AQ207" t="s">
        <v>105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106</v>
      </c>
      <c r="BE207">
        <v>0</v>
      </c>
      <c r="BF207" t="s">
        <v>83</v>
      </c>
      <c r="BG207" t="s">
        <v>107</v>
      </c>
      <c r="BH207">
        <v>1990</v>
      </c>
      <c r="BI207" t="s">
        <v>131</v>
      </c>
      <c r="BJ207">
        <v>2</v>
      </c>
      <c r="BK207">
        <v>500</v>
      </c>
      <c r="BL207" t="s">
        <v>98</v>
      </c>
      <c r="BM207" t="s">
        <v>98</v>
      </c>
      <c r="BN207" t="s">
        <v>104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>
      <c r="A208">
        <v>207</v>
      </c>
      <c r="B208">
        <v>20</v>
      </c>
      <c r="C208" t="s">
        <v>112</v>
      </c>
      <c r="D208">
        <v>40</v>
      </c>
      <c r="E208">
        <v>13673</v>
      </c>
      <c r="F208" t="s">
        <v>82</v>
      </c>
      <c r="G208" t="s">
        <v>83</v>
      </c>
      <c r="H208" t="s">
        <v>113</v>
      </c>
      <c r="I208" t="s">
        <v>85</v>
      </c>
      <c r="J208" t="s">
        <v>86</v>
      </c>
      <c r="K208" t="s">
        <v>161</v>
      </c>
      <c r="L208" t="s">
        <v>88</v>
      </c>
      <c r="M208" t="s">
        <v>169</v>
      </c>
      <c r="N208" t="s">
        <v>226</v>
      </c>
      <c r="O208" t="s">
        <v>91</v>
      </c>
      <c r="P208" t="s">
        <v>92</v>
      </c>
      <c r="Q208" t="s">
        <v>93</v>
      </c>
      <c r="R208">
        <v>5</v>
      </c>
      <c r="S208">
        <v>5</v>
      </c>
      <c r="T208">
        <v>1962</v>
      </c>
      <c r="U208">
        <v>1962</v>
      </c>
      <c r="V208" t="s">
        <v>94</v>
      </c>
      <c r="W208" t="s">
        <v>95</v>
      </c>
      <c r="X208" t="s">
        <v>130</v>
      </c>
      <c r="Y208" t="s">
        <v>130</v>
      </c>
      <c r="Z208" t="s">
        <v>97</v>
      </c>
      <c r="AA208">
        <v>0</v>
      </c>
      <c r="AB208" t="s">
        <v>98</v>
      </c>
      <c r="AC208" t="s">
        <v>119</v>
      </c>
      <c r="AD208" t="s">
        <v>99</v>
      </c>
      <c r="AE208" t="s">
        <v>98</v>
      </c>
      <c r="AF208" t="s">
        <v>98</v>
      </c>
      <c r="AG208" t="s">
        <v>100</v>
      </c>
      <c r="AH208" t="s">
        <v>108</v>
      </c>
      <c r="AI208">
        <v>0</v>
      </c>
      <c r="AJ208" t="s">
        <v>108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104</v>
      </c>
      <c r="AQ208" t="s">
        <v>105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181</v>
      </c>
      <c r="BE208">
        <v>1</v>
      </c>
      <c r="BF208" t="s">
        <v>98</v>
      </c>
      <c r="BG208" t="s">
        <v>107</v>
      </c>
      <c r="BH208">
        <v>1962</v>
      </c>
      <c r="BI208" t="s">
        <v>131</v>
      </c>
      <c r="BJ208">
        <v>1</v>
      </c>
      <c r="BK208">
        <v>349</v>
      </c>
      <c r="BL208" t="s">
        <v>98</v>
      </c>
      <c r="BM208" t="s">
        <v>98</v>
      </c>
      <c r="BN208" t="s">
        <v>104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>
      <c r="A209">
        <v>208</v>
      </c>
      <c r="B209">
        <v>20</v>
      </c>
      <c r="C209" t="s">
        <v>112</v>
      </c>
      <c r="D209" t="s">
        <v>83</v>
      </c>
      <c r="E209">
        <v>12493</v>
      </c>
      <c r="F209" t="s">
        <v>82</v>
      </c>
      <c r="G209" t="s">
        <v>83</v>
      </c>
      <c r="H209" t="s">
        <v>113</v>
      </c>
      <c r="I209" t="s">
        <v>85</v>
      </c>
      <c r="J209" t="s">
        <v>86</v>
      </c>
      <c r="K209" t="s">
        <v>87</v>
      </c>
      <c r="L209" t="s">
        <v>88</v>
      </c>
      <c r="M209" t="s">
        <v>89</v>
      </c>
      <c r="N209" t="s">
        <v>91</v>
      </c>
      <c r="O209" t="s">
        <v>91</v>
      </c>
      <c r="P209" t="s">
        <v>92</v>
      </c>
      <c r="Q209" t="s">
        <v>93</v>
      </c>
      <c r="R209">
        <v>4</v>
      </c>
      <c r="S209">
        <v>5</v>
      </c>
      <c r="T209">
        <v>1960</v>
      </c>
      <c r="U209">
        <v>1960</v>
      </c>
      <c r="V209" t="s">
        <v>94</v>
      </c>
      <c r="W209" t="s">
        <v>95</v>
      </c>
      <c r="X209" t="s">
        <v>116</v>
      </c>
      <c r="Y209" t="s">
        <v>116</v>
      </c>
      <c r="Z209" t="s">
        <v>97</v>
      </c>
      <c r="AA209">
        <v>0</v>
      </c>
      <c r="AB209" t="s">
        <v>98</v>
      </c>
      <c r="AC209" t="s">
        <v>98</v>
      </c>
      <c r="AD209" t="s">
        <v>123</v>
      </c>
      <c r="AE209" t="s">
        <v>98</v>
      </c>
      <c r="AF209" t="s">
        <v>98</v>
      </c>
      <c r="AG209" t="s">
        <v>100</v>
      </c>
      <c r="AH209" t="s">
        <v>118</v>
      </c>
      <c r="AI209">
        <v>419</v>
      </c>
      <c r="AJ209" t="s">
        <v>101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104</v>
      </c>
      <c r="AQ209" t="s">
        <v>105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106</v>
      </c>
      <c r="BE209">
        <v>1</v>
      </c>
      <c r="BF209" t="s">
        <v>134</v>
      </c>
      <c r="BG209" t="s">
        <v>107</v>
      </c>
      <c r="BH209">
        <v>1960</v>
      </c>
      <c r="BI209" t="s">
        <v>131</v>
      </c>
      <c r="BJ209">
        <v>1</v>
      </c>
      <c r="BK209">
        <v>312</v>
      </c>
      <c r="BL209" t="s">
        <v>98</v>
      </c>
      <c r="BM209" t="s">
        <v>98</v>
      </c>
      <c r="BN209" t="s">
        <v>104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177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>
      <c r="A210">
        <v>209</v>
      </c>
      <c r="B210">
        <v>60</v>
      </c>
      <c r="C210" t="s">
        <v>112</v>
      </c>
      <c r="D210" t="s">
        <v>83</v>
      </c>
      <c r="E210">
        <v>14364</v>
      </c>
      <c r="F210" t="s">
        <v>82</v>
      </c>
      <c r="G210" t="s">
        <v>83</v>
      </c>
      <c r="H210" t="s">
        <v>113</v>
      </c>
      <c r="I210" t="s">
        <v>205</v>
      </c>
      <c r="J210" t="s">
        <v>86</v>
      </c>
      <c r="K210" t="s">
        <v>87</v>
      </c>
      <c r="L210" t="s">
        <v>154</v>
      </c>
      <c r="M210" t="s">
        <v>165</v>
      </c>
      <c r="N210" t="s">
        <v>91</v>
      </c>
      <c r="O210" t="s">
        <v>91</v>
      </c>
      <c r="P210" t="s">
        <v>92</v>
      </c>
      <c r="Q210" t="s">
        <v>122</v>
      </c>
      <c r="R210">
        <v>7</v>
      </c>
      <c r="S210">
        <v>5</v>
      </c>
      <c r="T210">
        <v>1988</v>
      </c>
      <c r="U210">
        <v>1989</v>
      </c>
      <c r="V210" t="s">
        <v>94</v>
      </c>
      <c r="W210" t="s">
        <v>95</v>
      </c>
      <c r="X210" t="s">
        <v>135</v>
      </c>
      <c r="Y210" t="s">
        <v>135</v>
      </c>
      <c r="Z210" t="s">
        <v>117</v>
      </c>
      <c r="AA210">
        <v>128</v>
      </c>
      <c r="AB210" t="s">
        <v>119</v>
      </c>
      <c r="AC210" t="s">
        <v>98</v>
      </c>
      <c r="AD210" t="s">
        <v>99</v>
      </c>
      <c r="AE210" t="s">
        <v>119</v>
      </c>
      <c r="AF210" t="s">
        <v>98</v>
      </c>
      <c r="AG210" t="s">
        <v>119</v>
      </c>
      <c r="AH210" t="s">
        <v>124</v>
      </c>
      <c r="AI210">
        <v>1065</v>
      </c>
      <c r="AJ210" t="s">
        <v>108</v>
      </c>
      <c r="AK210">
        <v>0</v>
      </c>
      <c r="AL210">
        <v>92</v>
      </c>
      <c r="AM210">
        <v>1157</v>
      </c>
      <c r="AN210" t="s">
        <v>103</v>
      </c>
      <c r="AO210" t="s">
        <v>126</v>
      </c>
      <c r="AP210" t="s">
        <v>104</v>
      </c>
      <c r="AQ210" t="s">
        <v>105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106</v>
      </c>
      <c r="BE210">
        <v>1</v>
      </c>
      <c r="BF210" t="s">
        <v>119</v>
      </c>
      <c r="BG210" t="s">
        <v>107</v>
      </c>
      <c r="BH210">
        <v>1988</v>
      </c>
      <c r="BI210" t="s">
        <v>125</v>
      </c>
      <c r="BJ210">
        <v>2</v>
      </c>
      <c r="BK210">
        <v>454</v>
      </c>
      <c r="BL210" t="s">
        <v>98</v>
      </c>
      <c r="BM210" t="s">
        <v>98</v>
      </c>
      <c r="BN210" t="s">
        <v>104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>
      <c r="A211">
        <v>210</v>
      </c>
      <c r="B211">
        <v>20</v>
      </c>
      <c r="C211" t="s">
        <v>112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89</v>
      </c>
      <c r="N211" t="s">
        <v>91</v>
      </c>
      <c r="O211" t="s">
        <v>91</v>
      </c>
      <c r="P211" t="s">
        <v>92</v>
      </c>
      <c r="Q211" t="s">
        <v>93</v>
      </c>
      <c r="R211">
        <v>6</v>
      </c>
      <c r="S211">
        <v>7</v>
      </c>
      <c r="T211">
        <v>1964</v>
      </c>
      <c r="U211">
        <v>1964</v>
      </c>
      <c r="V211" t="s">
        <v>115</v>
      </c>
      <c r="W211" t="s">
        <v>95</v>
      </c>
      <c r="X211" t="s">
        <v>130</v>
      </c>
      <c r="Y211" t="s">
        <v>130</v>
      </c>
      <c r="Z211" t="s">
        <v>148</v>
      </c>
      <c r="AA211">
        <v>260</v>
      </c>
      <c r="AB211" t="s">
        <v>98</v>
      </c>
      <c r="AC211" t="s">
        <v>98</v>
      </c>
      <c r="AD211" t="s">
        <v>99</v>
      </c>
      <c r="AE211" t="s">
        <v>119</v>
      </c>
      <c r="AF211" t="s">
        <v>98</v>
      </c>
      <c r="AG211" t="s">
        <v>100</v>
      </c>
      <c r="AH211" t="s">
        <v>101</v>
      </c>
      <c r="AI211">
        <v>787</v>
      </c>
      <c r="AJ211" t="s">
        <v>108</v>
      </c>
      <c r="AK211">
        <v>0</v>
      </c>
      <c r="AL211">
        <v>305</v>
      </c>
      <c r="AM211">
        <v>1092</v>
      </c>
      <c r="AN211" t="s">
        <v>103</v>
      </c>
      <c r="AO211" t="s">
        <v>126</v>
      </c>
      <c r="AP211" t="s">
        <v>104</v>
      </c>
      <c r="AQ211" t="s">
        <v>105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106</v>
      </c>
      <c r="BE211">
        <v>0</v>
      </c>
      <c r="BF211" t="s">
        <v>83</v>
      </c>
      <c r="BG211" t="s">
        <v>107</v>
      </c>
      <c r="BH211">
        <v>1964</v>
      </c>
      <c r="BI211" t="s">
        <v>131</v>
      </c>
      <c r="BJ211">
        <v>2</v>
      </c>
      <c r="BK211">
        <v>504</v>
      </c>
      <c r="BL211" t="s">
        <v>98</v>
      </c>
      <c r="BM211" t="s">
        <v>119</v>
      </c>
      <c r="BN211" t="s">
        <v>104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109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>
      <c r="A212">
        <v>211</v>
      </c>
      <c r="B212">
        <v>30</v>
      </c>
      <c r="C212" t="s">
        <v>112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206</v>
      </c>
      <c r="N212" t="s">
        <v>91</v>
      </c>
      <c r="O212" t="s">
        <v>91</v>
      </c>
      <c r="P212" t="s">
        <v>92</v>
      </c>
      <c r="Q212" t="s">
        <v>93</v>
      </c>
      <c r="R212">
        <v>5</v>
      </c>
      <c r="S212">
        <v>6</v>
      </c>
      <c r="T212">
        <v>1925</v>
      </c>
      <c r="U212">
        <v>1950</v>
      </c>
      <c r="V212" t="s">
        <v>94</v>
      </c>
      <c r="W212" t="s">
        <v>95</v>
      </c>
      <c r="X212" t="s">
        <v>203</v>
      </c>
      <c r="Y212" t="s">
        <v>203</v>
      </c>
      <c r="Z212" t="s">
        <v>97</v>
      </c>
      <c r="AA212">
        <v>0</v>
      </c>
      <c r="AB212" t="s">
        <v>98</v>
      </c>
      <c r="AC212" t="s">
        <v>98</v>
      </c>
      <c r="AD212" t="s">
        <v>99</v>
      </c>
      <c r="AE212" t="s">
        <v>98</v>
      </c>
      <c r="AF212" t="s">
        <v>98</v>
      </c>
      <c r="AG212" t="s">
        <v>100</v>
      </c>
      <c r="AH212" t="s">
        <v>101</v>
      </c>
      <c r="AI212">
        <v>468</v>
      </c>
      <c r="AJ212" t="s">
        <v>108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167</v>
      </c>
      <c r="AQ212" t="s">
        <v>168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106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104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>
      <c r="A213">
        <v>212</v>
      </c>
      <c r="B213">
        <v>20</v>
      </c>
      <c r="C213" t="s">
        <v>112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114</v>
      </c>
      <c r="L213" t="s">
        <v>88</v>
      </c>
      <c r="M213" t="s">
        <v>206</v>
      </c>
      <c r="N213" t="s">
        <v>91</v>
      </c>
      <c r="O213" t="s">
        <v>91</v>
      </c>
      <c r="P213" t="s">
        <v>92</v>
      </c>
      <c r="Q213" t="s">
        <v>93</v>
      </c>
      <c r="R213">
        <v>6</v>
      </c>
      <c r="S213">
        <v>5</v>
      </c>
      <c r="T213">
        <v>2009</v>
      </c>
      <c r="U213">
        <v>2009</v>
      </c>
      <c r="V213" t="s">
        <v>94</v>
      </c>
      <c r="W213" t="s">
        <v>95</v>
      </c>
      <c r="X213" t="s">
        <v>96</v>
      </c>
      <c r="Y213" t="s">
        <v>96</v>
      </c>
      <c r="Z213" t="s">
        <v>97</v>
      </c>
      <c r="AA213">
        <v>0</v>
      </c>
      <c r="AB213" t="s">
        <v>98</v>
      </c>
      <c r="AC213" t="s">
        <v>98</v>
      </c>
      <c r="AD213" t="s">
        <v>123</v>
      </c>
      <c r="AE213" t="s">
        <v>119</v>
      </c>
      <c r="AF213" t="s">
        <v>98</v>
      </c>
      <c r="AG213" t="s">
        <v>155</v>
      </c>
      <c r="AH213" t="s">
        <v>124</v>
      </c>
      <c r="AI213">
        <v>36</v>
      </c>
      <c r="AJ213" t="s">
        <v>108</v>
      </c>
      <c r="AK213">
        <v>0</v>
      </c>
      <c r="AL213">
        <v>1176</v>
      </c>
      <c r="AM213">
        <v>1212</v>
      </c>
      <c r="AN213" t="s">
        <v>103</v>
      </c>
      <c r="AO213" t="s">
        <v>126</v>
      </c>
      <c r="AP213" t="s">
        <v>104</v>
      </c>
      <c r="AQ213" t="s">
        <v>105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119</v>
      </c>
      <c r="BC213">
        <v>6</v>
      </c>
      <c r="BD213" t="s">
        <v>106</v>
      </c>
      <c r="BE213">
        <v>0</v>
      </c>
      <c r="BF213" t="s">
        <v>83</v>
      </c>
      <c r="BG213" t="s">
        <v>107</v>
      </c>
      <c r="BH213">
        <v>2009</v>
      </c>
      <c r="BI213" t="s">
        <v>131</v>
      </c>
      <c r="BJ213">
        <v>2</v>
      </c>
      <c r="BK213">
        <v>460</v>
      </c>
      <c r="BL213" t="s">
        <v>98</v>
      </c>
      <c r="BM213" t="s">
        <v>98</v>
      </c>
      <c r="BN213" t="s">
        <v>104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>
      <c r="A214">
        <v>213</v>
      </c>
      <c r="B214">
        <v>60</v>
      </c>
      <c r="C214" t="s">
        <v>164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163</v>
      </c>
      <c r="N214" t="s">
        <v>91</v>
      </c>
      <c r="O214" t="s">
        <v>91</v>
      </c>
      <c r="P214" t="s">
        <v>92</v>
      </c>
      <c r="Q214" t="s">
        <v>122</v>
      </c>
      <c r="R214">
        <v>7</v>
      </c>
      <c r="S214">
        <v>5</v>
      </c>
      <c r="T214">
        <v>2009</v>
      </c>
      <c r="U214">
        <v>2009</v>
      </c>
      <c r="V214" t="s">
        <v>94</v>
      </c>
      <c r="W214" t="s">
        <v>95</v>
      </c>
      <c r="X214" t="s">
        <v>96</v>
      </c>
      <c r="Y214" t="s">
        <v>96</v>
      </c>
      <c r="Z214" t="s">
        <v>97</v>
      </c>
      <c r="AA214">
        <v>0</v>
      </c>
      <c r="AB214" t="s">
        <v>98</v>
      </c>
      <c r="AC214" t="s">
        <v>98</v>
      </c>
      <c r="AD214" t="s">
        <v>123</v>
      </c>
      <c r="AE214" t="s">
        <v>119</v>
      </c>
      <c r="AF214" t="s">
        <v>98</v>
      </c>
      <c r="AG214" t="s">
        <v>100</v>
      </c>
      <c r="AH214" t="s">
        <v>124</v>
      </c>
      <c r="AI214">
        <v>822</v>
      </c>
      <c r="AJ214" t="s">
        <v>108</v>
      </c>
      <c r="AK214">
        <v>0</v>
      </c>
      <c r="AL214">
        <v>78</v>
      </c>
      <c r="AM214">
        <v>900</v>
      </c>
      <c r="AN214" t="s">
        <v>103</v>
      </c>
      <c r="AO214" t="s">
        <v>126</v>
      </c>
      <c r="AP214" t="s">
        <v>104</v>
      </c>
      <c r="AQ214" t="s">
        <v>105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119</v>
      </c>
      <c r="BC214">
        <v>7</v>
      </c>
      <c r="BD214" t="s">
        <v>106</v>
      </c>
      <c r="BE214">
        <v>1</v>
      </c>
      <c r="BF214" t="s">
        <v>98</v>
      </c>
      <c r="BG214" t="s">
        <v>107</v>
      </c>
      <c r="BH214">
        <v>2009</v>
      </c>
      <c r="BI214" t="s">
        <v>131</v>
      </c>
      <c r="BJ214">
        <v>2</v>
      </c>
      <c r="BK214">
        <v>644</v>
      </c>
      <c r="BL214" t="s">
        <v>98</v>
      </c>
      <c r="BM214" t="s">
        <v>98</v>
      </c>
      <c r="BN214" t="s">
        <v>104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149</v>
      </c>
      <c r="CB214" t="s">
        <v>150</v>
      </c>
      <c r="CC214">
        <v>252678</v>
      </c>
    </row>
    <row r="215" spans="1:81">
      <c r="A215">
        <v>214</v>
      </c>
      <c r="B215">
        <v>20</v>
      </c>
      <c r="C215" t="s">
        <v>112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161</v>
      </c>
      <c r="L215" t="s">
        <v>88</v>
      </c>
      <c r="M215" t="s">
        <v>209</v>
      </c>
      <c r="N215" t="s">
        <v>91</v>
      </c>
      <c r="O215" t="s">
        <v>91</v>
      </c>
      <c r="P215" t="s">
        <v>92</v>
      </c>
      <c r="Q215" t="s">
        <v>93</v>
      </c>
      <c r="R215">
        <v>5</v>
      </c>
      <c r="S215">
        <v>5</v>
      </c>
      <c r="T215">
        <v>1995</v>
      </c>
      <c r="U215">
        <v>1995</v>
      </c>
      <c r="V215" t="s">
        <v>94</v>
      </c>
      <c r="W215" t="s">
        <v>95</v>
      </c>
      <c r="X215" t="s">
        <v>96</v>
      </c>
      <c r="Y215" t="s">
        <v>96</v>
      </c>
      <c r="Z215" t="s">
        <v>97</v>
      </c>
      <c r="AA215">
        <v>0</v>
      </c>
      <c r="AB215" t="s">
        <v>98</v>
      </c>
      <c r="AC215" t="s">
        <v>98</v>
      </c>
      <c r="AD215" t="s">
        <v>123</v>
      </c>
      <c r="AE215" t="s">
        <v>119</v>
      </c>
      <c r="AF215" t="s">
        <v>98</v>
      </c>
      <c r="AG215" t="s">
        <v>100</v>
      </c>
      <c r="AH215" t="s">
        <v>118</v>
      </c>
      <c r="AI215">
        <v>716</v>
      </c>
      <c r="AJ215" t="s">
        <v>108</v>
      </c>
      <c r="AK215">
        <v>0</v>
      </c>
      <c r="AL215">
        <v>274</v>
      </c>
      <c r="AM215">
        <v>990</v>
      </c>
      <c r="AN215" t="s">
        <v>103</v>
      </c>
      <c r="AO215" t="s">
        <v>126</v>
      </c>
      <c r="AP215" t="s">
        <v>104</v>
      </c>
      <c r="AQ215" t="s">
        <v>105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106</v>
      </c>
      <c r="BE215">
        <v>0</v>
      </c>
      <c r="BF215" t="s">
        <v>83</v>
      </c>
      <c r="BG215" t="s">
        <v>107</v>
      </c>
      <c r="BH215">
        <v>1996</v>
      </c>
      <c r="BI215" t="s">
        <v>108</v>
      </c>
      <c r="BJ215">
        <v>2</v>
      </c>
      <c r="BK215">
        <v>576</v>
      </c>
      <c r="BL215" t="s">
        <v>98</v>
      </c>
      <c r="BM215" t="s">
        <v>98</v>
      </c>
      <c r="BN215" t="s">
        <v>104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>
      <c r="A216">
        <v>215</v>
      </c>
      <c r="B216">
        <v>60</v>
      </c>
      <c r="C216" t="s">
        <v>112</v>
      </c>
      <c r="D216" t="s">
        <v>83</v>
      </c>
      <c r="E216">
        <v>10900</v>
      </c>
      <c r="F216" t="s">
        <v>82</v>
      </c>
      <c r="G216" t="s">
        <v>83</v>
      </c>
      <c r="H216" t="s">
        <v>113</v>
      </c>
      <c r="I216" t="s">
        <v>85</v>
      </c>
      <c r="J216" t="s">
        <v>86</v>
      </c>
      <c r="K216" t="s">
        <v>136</v>
      </c>
      <c r="L216" t="s">
        <v>88</v>
      </c>
      <c r="M216" t="s">
        <v>209</v>
      </c>
      <c r="N216" t="s">
        <v>91</v>
      </c>
      <c r="O216" t="s">
        <v>91</v>
      </c>
      <c r="P216" t="s">
        <v>92</v>
      </c>
      <c r="Q216" t="s">
        <v>122</v>
      </c>
      <c r="R216">
        <v>6</v>
      </c>
      <c r="S216">
        <v>7</v>
      </c>
      <c r="T216">
        <v>1977</v>
      </c>
      <c r="U216">
        <v>1977</v>
      </c>
      <c r="V216" t="s">
        <v>94</v>
      </c>
      <c r="W216" t="s">
        <v>95</v>
      </c>
      <c r="X216" t="s">
        <v>130</v>
      </c>
      <c r="Y216" t="s">
        <v>130</v>
      </c>
      <c r="Z216" t="s">
        <v>117</v>
      </c>
      <c r="AA216">
        <v>153</v>
      </c>
      <c r="AB216" t="s">
        <v>98</v>
      </c>
      <c r="AC216" t="s">
        <v>98</v>
      </c>
      <c r="AD216" t="s">
        <v>99</v>
      </c>
      <c r="AE216" t="s">
        <v>119</v>
      </c>
      <c r="AF216" t="s">
        <v>98</v>
      </c>
      <c r="AG216" t="s">
        <v>100</v>
      </c>
      <c r="AH216" t="s">
        <v>124</v>
      </c>
      <c r="AI216">
        <v>378</v>
      </c>
      <c r="AJ216" t="s">
        <v>108</v>
      </c>
      <c r="AK216">
        <v>0</v>
      </c>
      <c r="AL216">
        <v>311</v>
      </c>
      <c r="AM216">
        <v>689</v>
      </c>
      <c r="AN216" t="s">
        <v>103</v>
      </c>
      <c r="AO216" t="s">
        <v>126</v>
      </c>
      <c r="AP216" t="s">
        <v>104</v>
      </c>
      <c r="AQ216" t="s">
        <v>105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106</v>
      </c>
      <c r="BE216">
        <v>0</v>
      </c>
      <c r="BF216" t="s">
        <v>83</v>
      </c>
      <c r="BG216" t="s">
        <v>107</v>
      </c>
      <c r="BH216">
        <v>1977</v>
      </c>
      <c r="BI216" t="s">
        <v>125</v>
      </c>
      <c r="BJ216">
        <v>1</v>
      </c>
      <c r="BK216">
        <v>299</v>
      </c>
      <c r="BL216" t="s">
        <v>98</v>
      </c>
      <c r="BM216" t="s">
        <v>98</v>
      </c>
      <c r="BN216" t="s">
        <v>104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109</v>
      </c>
      <c r="BW216" t="s">
        <v>133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>
      <c r="A217">
        <v>216</v>
      </c>
      <c r="B217">
        <v>20</v>
      </c>
      <c r="C217" t="s">
        <v>112</v>
      </c>
      <c r="D217">
        <v>72</v>
      </c>
      <c r="E217">
        <v>10011</v>
      </c>
      <c r="F217" t="s">
        <v>82</v>
      </c>
      <c r="G217" t="s">
        <v>83</v>
      </c>
      <c r="H217" t="s">
        <v>113</v>
      </c>
      <c r="I217" t="s">
        <v>85</v>
      </c>
      <c r="J217" t="s">
        <v>86</v>
      </c>
      <c r="K217" t="s">
        <v>87</v>
      </c>
      <c r="L217" t="s">
        <v>88</v>
      </c>
      <c r="M217" t="s">
        <v>89</v>
      </c>
      <c r="N217" t="s">
        <v>91</v>
      </c>
      <c r="O217" t="s">
        <v>91</v>
      </c>
      <c r="P217" t="s">
        <v>92</v>
      </c>
      <c r="Q217" t="s">
        <v>93</v>
      </c>
      <c r="R217">
        <v>5</v>
      </c>
      <c r="S217">
        <v>6</v>
      </c>
      <c r="T217">
        <v>1957</v>
      </c>
      <c r="U217">
        <v>1996</v>
      </c>
      <c r="V217" t="s">
        <v>94</v>
      </c>
      <c r="W217" t="s">
        <v>95</v>
      </c>
      <c r="X217" t="s">
        <v>130</v>
      </c>
      <c r="Y217" t="s">
        <v>130</v>
      </c>
      <c r="Z217" t="s">
        <v>117</v>
      </c>
      <c r="AA217">
        <v>64</v>
      </c>
      <c r="AB217" t="s">
        <v>98</v>
      </c>
      <c r="AC217" t="s">
        <v>98</v>
      </c>
      <c r="AD217" t="s">
        <v>99</v>
      </c>
      <c r="AE217" t="s">
        <v>98</v>
      </c>
      <c r="AF217" t="s">
        <v>98</v>
      </c>
      <c r="AG217" t="s">
        <v>100</v>
      </c>
      <c r="AH217" t="s">
        <v>138</v>
      </c>
      <c r="AI217">
        <v>360</v>
      </c>
      <c r="AJ217" t="s">
        <v>108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104</v>
      </c>
      <c r="AQ217" t="s">
        <v>105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119</v>
      </c>
      <c r="BC217">
        <v>6</v>
      </c>
      <c r="BD217" t="s">
        <v>187</v>
      </c>
      <c r="BE217">
        <v>1</v>
      </c>
      <c r="BF217" t="s">
        <v>139</v>
      </c>
      <c r="BG217" t="s">
        <v>107</v>
      </c>
      <c r="BH217">
        <v>1957</v>
      </c>
      <c r="BI217" t="s">
        <v>108</v>
      </c>
      <c r="BJ217">
        <v>1</v>
      </c>
      <c r="BK217">
        <v>447</v>
      </c>
      <c r="BL217" t="s">
        <v>98</v>
      </c>
      <c r="BM217" t="s">
        <v>98</v>
      </c>
      <c r="BN217" t="s">
        <v>104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109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>
      <c r="A218">
        <v>217</v>
      </c>
      <c r="B218">
        <v>20</v>
      </c>
      <c r="C218" t="s">
        <v>112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209</v>
      </c>
      <c r="N218" t="s">
        <v>91</v>
      </c>
      <c r="O218" t="s">
        <v>91</v>
      </c>
      <c r="P218" t="s">
        <v>92</v>
      </c>
      <c r="Q218" t="s">
        <v>93</v>
      </c>
      <c r="R218">
        <v>7</v>
      </c>
      <c r="S218">
        <v>5</v>
      </c>
      <c r="T218">
        <v>2004</v>
      </c>
      <c r="U218">
        <v>2004</v>
      </c>
      <c r="V218" t="s">
        <v>94</v>
      </c>
      <c r="W218" t="s">
        <v>95</v>
      </c>
      <c r="X218" t="s">
        <v>96</v>
      </c>
      <c r="Y218" t="s">
        <v>96</v>
      </c>
      <c r="Z218" t="s">
        <v>117</v>
      </c>
      <c r="AA218">
        <v>266</v>
      </c>
      <c r="AB218" t="s">
        <v>119</v>
      </c>
      <c r="AC218" t="s">
        <v>98</v>
      </c>
      <c r="AD218" t="s">
        <v>123</v>
      </c>
      <c r="AE218" t="s">
        <v>119</v>
      </c>
      <c r="AF218" t="s">
        <v>98</v>
      </c>
      <c r="AG218" t="s">
        <v>155</v>
      </c>
      <c r="AH218" t="s">
        <v>124</v>
      </c>
      <c r="AI218">
        <v>946</v>
      </c>
      <c r="AJ218" t="s">
        <v>108</v>
      </c>
      <c r="AK218">
        <v>0</v>
      </c>
      <c r="AL218">
        <v>490</v>
      </c>
      <c r="AM218">
        <v>1436</v>
      </c>
      <c r="AN218" t="s">
        <v>103</v>
      </c>
      <c r="AO218" t="s">
        <v>126</v>
      </c>
      <c r="AP218" t="s">
        <v>104</v>
      </c>
      <c r="AQ218" t="s">
        <v>105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119</v>
      </c>
      <c r="BC218">
        <v>8</v>
      </c>
      <c r="BD218" t="s">
        <v>106</v>
      </c>
      <c r="BE218">
        <v>0</v>
      </c>
      <c r="BF218" t="s">
        <v>83</v>
      </c>
      <c r="BG218" t="s">
        <v>107</v>
      </c>
      <c r="BH218">
        <v>2004</v>
      </c>
      <c r="BI218" t="s">
        <v>108</v>
      </c>
      <c r="BJ218">
        <v>2</v>
      </c>
      <c r="BK218">
        <v>484</v>
      </c>
      <c r="BL218" t="s">
        <v>98</v>
      </c>
      <c r="BM218" t="s">
        <v>98</v>
      </c>
      <c r="BN218" t="s">
        <v>104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>
      <c r="A219">
        <v>218</v>
      </c>
      <c r="B219">
        <v>70</v>
      </c>
      <c r="C219" t="s">
        <v>140</v>
      </c>
      <c r="D219">
        <v>57</v>
      </c>
      <c r="E219">
        <v>9906</v>
      </c>
      <c r="F219" t="s">
        <v>82</v>
      </c>
      <c r="G219" t="s">
        <v>190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188</v>
      </c>
      <c r="N219" t="s">
        <v>91</v>
      </c>
      <c r="O219" t="s">
        <v>91</v>
      </c>
      <c r="P219" t="s">
        <v>92</v>
      </c>
      <c r="Q219" t="s">
        <v>122</v>
      </c>
      <c r="R219">
        <v>4</v>
      </c>
      <c r="S219">
        <v>4</v>
      </c>
      <c r="T219">
        <v>1925</v>
      </c>
      <c r="U219">
        <v>1950</v>
      </c>
      <c r="V219" t="s">
        <v>94</v>
      </c>
      <c r="W219" t="s">
        <v>95</v>
      </c>
      <c r="X219" t="s">
        <v>137</v>
      </c>
      <c r="Y219" t="s">
        <v>137</v>
      </c>
      <c r="Z219" t="s">
        <v>97</v>
      </c>
      <c r="AA219">
        <v>0</v>
      </c>
      <c r="AB219" t="s">
        <v>98</v>
      </c>
      <c r="AC219" t="s">
        <v>98</v>
      </c>
      <c r="AD219" t="s">
        <v>99</v>
      </c>
      <c r="AE219" t="s">
        <v>98</v>
      </c>
      <c r="AF219" t="s">
        <v>98</v>
      </c>
      <c r="AG219" t="s">
        <v>100</v>
      </c>
      <c r="AH219" t="s">
        <v>108</v>
      </c>
      <c r="AI219">
        <v>0</v>
      </c>
      <c r="AJ219" t="s">
        <v>108</v>
      </c>
      <c r="AK219">
        <v>0</v>
      </c>
      <c r="AL219">
        <v>686</v>
      </c>
      <c r="AM219">
        <v>686</v>
      </c>
      <c r="AN219" t="s">
        <v>103</v>
      </c>
      <c r="AO219" t="s">
        <v>139</v>
      </c>
      <c r="AP219" t="s">
        <v>167</v>
      </c>
      <c r="AQ219" t="s">
        <v>105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106</v>
      </c>
      <c r="BE219">
        <v>0</v>
      </c>
      <c r="BF219" t="s">
        <v>83</v>
      </c>
      <c r="BG219" t="s">
        <v>143</v>
      </c>
      <c r="BH219">
        <v>1940</v>
      </c>
      <c r="BI219" t="s">
        <v>108</v>
      </c>
      <c r="BJ219">
        <v>1</v>
      </c>
      <c r="BK219">
        <v>210</v>
      </c>
      <c r="BL219" t="s">
        <v>98</v>
      </c>
      <c r="BM219" t="s">
        <v>98</v>
      </c>
      <c r="BN219" t="s">
        <v>104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178</v>
      </c>
      <c r="CC219">
        <v>107000</v>
      </c>
    </row>
    <row r="220" spans="1:81">
      <c r="A220">
        <v>219</v>
      </c>
      <c r="B220">
        <v>50</v>
      </c>
      <c r="C220" t="s">
        <v>112</v>
      </c>
      <c r="D220" t="s">
        <v>83</v>
      </c>
      <c r="E220">
        <v>15660</v>
      </c>
      <c r="F220" t="s">
        <v>82</v>
      </c>
      <c r="G220" t="s">
        <v>83</v>
      </c>
      <c r="H220" t="s">
        <v>113</v>
      </c>
      <c r="I220" t="s">
        <v>85</v>
      </c>
      <c r="J220" t="s">
        <v>86</v>
      </c>
      <c r="K220" t="s">
        <v>114</v>
      </c>
      <c r="L220" t="s">
        <v>88</v>
      </c>
      <c r="M220" t="s">
        <v>212</v>
      </c>
      <c r="N220" t="s">
        <v>91</v>
      </c>
      <c r="O220" t="s">
        <v>91</v>
      </c>
      <c r="P220" t="s">
        <v>92</v>
      </c>
      <c r="Q220" t="s">
        <v>176</v>
      </c>
      <c r="R220">
        <v>7</v>
      </c>
      <c r="S220">
        <v>9</v>
      </c>
      <c r="T220">
        <v>1939</v>
      </c>
      <c r="U220">
        <v>2006</v>
      </c>
      <c r="V220" t="s">
        <v>94</v>
      </c>
      <c r="W220" t="s">
        <v>95</v>
      </c>
      <c r="X220" t="s">
        <v>96</v>
      </c>
      <c r="Y220" t="s">
        <v>96</v>
      </c>
      <c r="Z220" t="s">
        <v>117</v>
      </c>
      <c r="AA220">
        <v>312</v>
      </c>
      <c r="AB220" t="s">
        <v>119</v>
      </c>
      <c r="AC220" t="s">
        <v>119</v>
      </c>
      <c r="AD220" t="s">
        <v>99</v>
      </c>
      <c r="AE220" t="s">
        <v>98</v>
      </c>
      <c r="AF220" t="s">
        <v>98</v>
      </c>
      <c r="AG220" t="s">
        <v>100</v>
      </c>
      <c r="AH220" t="s">
        <v>138</v>
      </c>
      <c r="AI220">
        <v>341</v>
      </c>
      <c r="AJ220" t="s">
        <v>108</v>
      </c>
      <c r="AK220">
        <v>0</v>
      </c>
      <c r="AL220">
        <v>457</v>
      </c>
      <c r="AM220">
        <v>798</v>
      </c>
      <c r="AN220" t="s">
        <v>103</v>
      </c>
      <c r="AO220" t="s">
        <v>126</v>
      </c>
      <c r="AP220" t="s">
        <v>104</v>
      </c>
      <c r="AQ220" t="s">
        <v>105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119</v>
      </c>
      <c r="BC220">
        <v>8</v>
      </c>
      <c r="BD220" t="s">
        <v>106</v>
      </c>
      <c r="BE220">
        <v>2</v>
      </c>
      <c r="BF220" t="s">
        <v>98</v>
      </c>
      <c r="BG220" t="s">
        <v>107</v>
      </c>
      <c r="BH220">
        <v>1939</v>
      </c>
      <c r="BI220" t="s">
        <v>108</v>
      </c>
      <c r="BJ220">
        <v>2</v>
      </c>
      <c r="BK220">
        <v>431</v>
      </c>
      <c r="BL220" t="s">
        <v>98</v>
      </c>
      <c r="BM220" t="s">
        <v>98</v>
      </c>
      <c r="BN220" t="s">
        <v>104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>
      <c r="A221">
        <v>220</v>
      </c>
      <c r="B221">
        <v>120</v>
      </c>
      <c r="C221" t="s">
        <v>112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156</v>
      </c>
      <c r="N221" t="s">
        <v>91</v>
      </c>
      <c r="O221" t="s">
        <v>91</v>
      </c>
      <c r="P221" t="s">
        <v>129</v>
      </c>
      <c r="Q221" t="s">
        <v>93</v>
      </c>
      <c r="R221">
        <v>7</v>
      </c>
      <c r="S221">
        <v>5</v>
      </c>
      <c r="T221">
        <v>2005</v>
      </c>
      <c r="U221">
        <v>2006</v>
      </c>
      <c r="V221" t="s">
        <v>94</v>
      </c>
      <c r="W221" t="s">
        <v>95</v>
      </c>
      <c r="X221" t="s">
        <v>96</v>
      </c>
      <c r="Y221" t="s">
        <v>96</v>
      </c>
      <c r="Z221" t="s">
        <v>117</v>
      </c>
      <c r="AA221">
        <v>16</v>
      </c>
      <c r="AB221" t="s">
        <v>119</v>
      </c>
      <c r="AC221" t="s">
        <v>98</v>
      </c>
      <c r="AD221" t="s">
        <v>123</v>
      </c>
      <c r="AE221" t="s">
        <v>119</v>
      </c>
      <c r="AF221" t="s">
        <v>98</v>
      </c>
      <c r="AG221" t="s">
        <v>157</v>
      </c>
      <c r="AH221" t="s">
        <v>124</v>
      </c>
      <c r="AI221">
        <v>16</v>
      </c>
      <c r="AJ221" t="s">
        <v>108</v>
      </c>
      <c r="AK221">
        <v>0</v>
      </c>
      <c r="AL221">
        <v>1232</v>
      </c>
      <c r="AM221">
        <v>1248</v>
      </c>
      <c r="AN221" t="s">
        <v>103</v>
      </c>
      <c r="AO221" t="s">
        <v>126</v>
      </c>
      <c r="AP221" t="s">
        <v>104</v>
      </c>
      <c r="AQ221" t="s">
        <v>105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119</v>
      </c>
      <c r="BC221">
        <v>5</v>
      </c>
      <c r="BD221" t="s">
        <v>106</v>
      </c>
      <c r="BE221">
        <v>0</v>
      </c>
      <c r="BF221" t="s">
        <v>83</v>
      </c>
      <c r="BG221" t="s">
        <v>107</v>
      </c>
      <c r="BH221">
        <v>2005</v>
      </c>
      <c r="BI221" t="s">
        <v>125</v>
      </c>
      <c r="BJ221">
        <v>2</v>
      </c>
      <c r="BK221">
        <v>438</v>
      </c>
      <c r="BL221" t="s">
        <v>98</v>
      </c>
      <c r="BM221" t="s">
        <v>98</v>
      </c>
      <c r="BN221" t="s">
        <v>104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149</v>
      </c>
      <c r="CB221" t="s">
        <v>150</v>
      </c>
      <c r="CC221">
        <v>167240</v>
      </c>
    </row>
    <row r="222" spans="1:81">
      <c r="A222">
        <v>221</v>
      </c>
      <c r="B222">
        <v>20</v>
      </c>
      <c r="C222" t="s">
        <v>112</v>
      </c>
      <c r="D222">
        <v>73</v>
      </c>
      <c r="E222">
        <v>8990</v>
      </c>
      <c r="F222" t="s">
        <v>82</v>
      </c>
      <c r="G222" t="s">
        <v>83</v>
      </c>
      <c r="H222" t="s">
        <v>113</v>
      </c>
      <c r="I222" t="s">
        <v>85</v>
      </c>
      <c r="J222" t="s">
        <v>86</v>
      </c>
      <c r="K222" t="s">
        <v>87</v>
      </c>
      <c r="L222" t="s">
        <v>88</v>
      </c>
      <c r="M222" t="s">
        <v>209</v>
      </c>
      <c r="N222" t="s">
        <v>91</v>
      </c>
      <c r="O222" t="s">
        <v>91</v>
      </c>
      <c r="P222" t="s">
        <v>92</v>
      </c>
      <c r="Q222" t="s">
        <v>93</v>
      </c>
      <c r="R222">
        <v>7</v>
      </c>
      <c r="S222">
        <v>5</v>
      </c>
      <c r="T222">
        <v>2006</v>
      </c>
      <c r="U222">
        <v>2006</v>
      </c>
      <c r="V222" t="s">
        <v>94</v>
      </c>
      <c r="W222" t="s">
        <v>95</v>
      </c>
      <c r="X222" t="s">
        <v>96</v>
      </c>
      <c r="Y222" t="s">
        <v>96</v>
      </c>
      <c r="Z222" t="s">
        <v>97</v>
      </c>
      <c r="AA222">
        <v>0</v>
      </c>
      <c r="AB222" t="s">
        <v>119</v>
      </c>
      <c r="AC222" t="s">
        <v>98</v>
      </c>
      <c r="AD222" t="s">
        <v>123</v>
      </c>
      <c r="AE222" t="s">
        <v>119</v>
      </c>
      <c r="AF222" t="s">
        <v>98</v>
      </c>
      <c r="AG222" t="s">
        <v>155</v>
      </c>
      <c r="AH222" t="s">
        <v>108</v>
      </c>
      <c r="AI222">
        <v>0</v>
      </c>
      <c r="AJ222" t="s">
        <v>108</v>
      </c>
      <c r="AK222">
        <v>0</v>
      </c>
      <c r="AL222">
        <v>1498</v>
      </c>
      <c r="AM222">
        <v>1498</v>
      </c>
      <c r="AN222" t="s">
        <v>103</v>
      </c>
      <c r="AO222" t="s">
        <v>126</v>
      </c>
      <c r="AP222" t="s">
        <v>104</v>
      </c>
      <c r="AQ222" t="s">
        <v>105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119</v>
      </c>
      <c r="BC222">
        <v>5</v>
      </c>
      <c r="BD222" t="s">
        <v>106</v>
      </c>
      <c r="BE222">
        <v>0</v>
      </c>
      <c r="BF222" t="s">
        <v>83</v>
      </c>
      <c r="BG222" t="s">
        <v>107</v>
      </c>
      <c r="BH222">
        <v>2006</v>
      </c>
      <c r="BI222" t="s">
        <v>131</v>
      </c>
      <c r="BJ222">
        <v>2</v>
      </c>
      <c r="BK222">
        <v>675</v>
      </c>
      <c r="BL222" t="s">
        <v>98</v>
      </c>
      <c r="BM222" t="s">
        <v>98</v>
      </c>
      <c r="BN222" t="s">
        <v>104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149</v>
      </c>
      <c r="CB222" t="s">
        <v>150</v>
      </c>
      <c r="CC222">
        <v>204900</v>
      </c>
    </row>
    <row r="223" spans="1:81">
      <c r="A223">
        <v>222</v>
      </c>
      <c r="B223">
        <v>60</v>
      </c>
      <c r="C223" t="s">
        <v>112</v>
      </c>
      <c r="D223" t="s">
        <v>83</v>
      </c>
      <c r="E223">
        <v>8068</v>
      </c>
      <c r="F223" t="s">
        <v>82</v>
      </c>
      <c r="G223" t="s">
        <v>83</v>
      </c>
      <c r="H223" t="s">
        <v>113</v>
      </c>
      <c r="I223" t="s">
        <v>85</v>
      </c>
      <c r="J223" t="s">
        <v>86</v>
      </c>
      <c r="K223" t="s">
        <v>87</v>
      </c>
      <c r="L223" t="s">
        <v>88</v>
      </c>
      <c r="M223" t="s">
        <v>121</v>
      </c>
      <c r="N223" t="s">
        <v>91</v>
      </c>
      <c r="O223" t="s">
        <v>91</v>
      </c>
      <c r="P223" t="s">
        <v>92</v>
      </c>
      <c r="Q223" t="s">
        <v>122</v>
      </c>
      <c r="R223">
        <v>6</v>
      </c>
      <c r="S223">
        <v>5</v>
      </c>
      <c r="T223">
        <v>2002</v>
      </c>
      <c r="U223">
        <v>2002</v>
      </c>
      <c r="V223" t="s">
        <v>94</v>
      </c>
      <c r="W223" t="s">
        <v>95</v>
      </c>
      <c r="X223" t="s">
        <v>96</v>
      </c>
      <c r="Y223" t="s">
        <v>96</v>
      </c>
      <c r="Z223" t="s">
        <v>97</v>
      </c>
      <c r="AA223">
        <v>0</v>
      </c>
      <c r="AB223" t="s">
        <v>119</v>
      </c>
      <c r="AC223" t="s">
        <v>98</v>
      </c>
      <c r="AD223" t="s">
        <v>123</v>
      </c>
      <c r="AE223" t="s">
        <v>119</v>
      </c>
      <c r="AF223" t="s">
        <v>98</v>
      </c>
      <c r="AG223" t="s">
        <v>100</v>
      </c>
      <c r="AH223" t="s">
        <v>108</v>
      </c>
      <c r="AI223">
        <v>0</v>
      </c>
      <c r="AJ223" t="s">
        <v>108</v>
      </c>
      <c r="AK223">
        <v>0</v>
      </c>
      <c r="AL223">
        <v>1010</v>
      </c>
      <c r="AM223">
        <v>1010</v>
      </c>
      <c r="AN223" t="s">
        <v>103</v>
      </c>
      <c r="AO223" t="s">
        <v>126</v>
      </c>
      <c r="AP223" t="s">
        <v>104</v>
      </c>
      <c r="AQ223" t="s">
        <v>105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119</v>
      </c>
      <c r="BC223">
        <v>8</v>
      </c>
      <c r="BD223" t="s">
        <v>106</v>
      </c>
      <c r="BE223">
        <v>1</v>
      </c>
      <c r="BF223" t="s">
        <v>98</v>
      </c>
      <c r="BG223" t="s">
        <v>159</v>
      </c>
      <c r="BH223">
        <v>2002</v>
      </c>
      <c r="BI223" t="s">
        <v>131</v>
      </c>
      <c r="BJ223">
        <v>2</v>
      </c>
      <c r="BK223">
        <v>390</v>
      </c>
      <c r="BL223" t="s">
        <v>98</v>
      </c>
      <c r="BM223" t="s">
        <v>98</v>
      </c>
      <c r="BN223" t="s">
        <v>104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224</v>
      </c>
      <c r="CB223" t="s">
        <v>111</v>
      </c>
      <c r="CC223">
        <v>200000</v>
      </c>
    </row>
    <row r="224" spans="1:81">
      <c r="A224">
        <v>223</v>
      </c>
      <c r="B224">
        <v>60</v>
      </c>
      <c r="C224" t="s">
        <v>112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175</v>
      </c>
      <c r="N224" t="s">
        <v>225</v>
      </c>
      <c r="O224" t="s">
        <v>91</v>
      </c>
      <c r="P224" t="s">
        <v>92</v>
      </c>
      <c r="Q224" t="s">
        <v>122</v>
      </c>
      <c r="R224">
        <v>6</v>
      </c>
      <c r="S224">
        <v>6</v>
      </c>
      <c r="T224">
        <v>1975</v>
      </c>
      <c r="U224">
        <v>1975</v>
      </c>
      <c r="V224" t="s">
        <v>94</v>
      </c>
      <c r="W224" t="s">
        <v>95</v>
      </c>
      <c r="X224" t="s">
        <v>96</v>
      </c>
      <c r="Y224" t="s">
        <v>96</v>
      </c>
      <c r="Z224" t="s">
        <v>97</v>
      </c>
      <c r="AA224">
        <v>0</v>
      </c>
      <c r="AB224" t="s">
        <v>98</v>
      </c>
      <c r="AC224" t="s">
        <v>98</v>
      </c>
      <c r="AD224" t="s">
        <v>99</v>
      </c>
      <c r="AE224" t="s">
        <v>119</v>
      </c>
      <c r="AF224" t="s">
        <v>98</v>
      </c>
      <c r="AG224" t="s">
        <v>100</v>
      </c>
      <c r="AH224" t="s">
        <v>118</v>
      </c>
      <c r="AI224">
        <v>550</v>
      </c>
      <c r="AJ224" t="s">
        <v>108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104</v>
      </c>
      <c r="AQ224" t="s">
        <v>105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106</v>
      </c>
      <c r="BE224">
        <v>1</v>
      </c>
      <c r="BF224" t="s">
        <v>98</v>
      </c>
      <c r="BG224" t="s">
        <v>107</v>
      </c>
      <c r="BH224">
        <v>1975</v>
      </c>
      <c r="BI224" t="s">
        <v>131</v>
      </c>
      <c r="BJ224">
        <v>2</v>
      </c>
      <c r="BK224">
        <v>434</v>
      </c>
      <c r="BL224" t="s">
        <v>98</v>
      </c>
      <c r="BM224" t="s">
        <v>98</v>
      </c>
      <c r="BN224" t="s">
        <v>104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109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>
      <c r="A225">
        <v>224</v>
      </c>
      <c r="B225">
        <v>20</v>
      </c>
      <c r="C225" t="s">
        <v>112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136</v>
      </c>
      <c r="L225" t="s">
        <v>88</v>
      </c>
      <c r="M225" t="s">
        <v>89</v>
      </c>
      <c r="N225" t="s">
        <v>91</v>
      </c>
      <c r="O225" t="s">
        <v>91</v>
      </c>
      <c r="P225" t="s">
        <v>92</v>
      </c>
      <c r="Q225" t="s">
        <v>93</v>
      </c>
      <c r="R225">
        <v>4</v>
      </c>
      <c r="S225">
        <v>6</v>
      </c>
      <c r="T225">
        <v>1971</v>
      </c>
      <c r="U225">
        <v>1971</v>
      </c>
      <c r="V225" t="s">
        <v>94</v>
      </c>
      <c r="W225" t="s">
        <v>95</v>
      </c>
      <c r="X225" t="s">
        <v>130</v>
      </c>
      <c r="Y225" t="s">
        <v>130</v>
      </c>
      <c r="Z225" t="s">
        <v>97</v>
      </c>
      <c r="AA225">
        <v>0</v>
      </c>
      <c r="AB225" t="s">
        <v>98</v>
      </c>
      <c r="AC225" t="s">
        <v>98</v>
      </c>
      <c r="AD225" t="s">
        <v>99</v>
      </c>
      <c r="AE225" t="s">
        <v>98</v>
      </c>
      <c r="AF225" t="s">
        <v>98</v>
      </c>
      <c r="AG225" t="s">
        <v>100</v>
      </c>
      <c r="AH225" t="s">
        <v>118</v>
      </c>
      <c r="AI225">
        <v>524</v>
      </c>
      <c r="AJ225" t="s">
        <v>102</v>
      </c>
      <c r="AK225">
        <v>180</v>
      </c>
      <c r="AL225">
        <v>160</v>
      </c>
      <c r="AM225">
        <v>864</v>
      </c>
      <c r="AN225" t="s">
        <v>103</v>
      </c>
      <c r="AO225" t="s">
        <v>119</v>
      </c>
      <c r="AP225" t="s">
        <v>104</v>
      </c>
      <c r="AQ225" t="s">
        <v>105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106</v>
      </c>
      <c r="BE225">
        <v>0</v>
      </c>
      <c r="BF225" t="s">
        <v>83</v>
      </c>
      <c r="BG225" t="s">
        <v>143</v>
      </c>
      <c r="BH225">
        <v>1989</v>
      </c>
      <c r="BI225" t="s">
        <v>108</v>
      </c>
      <c r="BJ225">
        <v>2</v>
      </c>
      <c r="BK225">
        <v>576</v>
      </c>
      <c r="BL225" t="s">
        <v>98</v>
      </c>
      <c r="BM225" t="s">
        <v>98</v>
      </c>
      <c r="BN225" t="s">
        <v>104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172</v>
      </c>
      <c r="CC225">
        <v>97000</v>
      </c>
    </row>
    <row r="226" spans="1:81">
      <c r="A226">
        <v>225</v>
      </c>
      <c r="B226">
        <v>20</v>
      </c>
      <c r="C226" t="s">
        <v>112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147</v>
      </c>
      <c r="N226" t="s">
        <v>91</v>
      </c>
      <c r="O226" t="s">
        <v>91</v>
      </c>
      <c r="P226" t="s">
        <v>92</v>
      </c>
      <c r="Q226" t="s">
        <v>93</v>
      </c>
      <c r="R226">
        <v>10</v>
      </c>
      <c r="S226">
        <v>5</v>
      </c>
      <c r="T226">
        <v>2003</v>
      </c>
      <c r="U226">
        <v>2003</v>
      </c>
      <c r="V226" t="s">
        <v>115</v>
      </c>
      <c r="W226" t="s">
        <v>95</v>
      </c>
      <c r="X226" t="s">
        <v>96</v>
      </c>
      <c r="Y226" t="s">
        <v>96</v>
      </c>
      <c r="Z226" t="s">
        <v>117</v>
      </c>
      <c r="AA226">
        <v>922</v>
      </c>
      <c r="AB226" t="s">
        <v>126</v>
      </c>
      <c r="AC226" t="s">
        <v>98</v>
      </c>
      <c r="AD226" t="s">
        <v>123</v>
      </c>
      <c r="AE226" t="s">
        <v>126</v>
      </c>
      <c r="AF226" t="s">
        <v>98</v>
      </c>
      <c r="AG226" t="s">
        <v>119</v>
      </c>
      <c r="AH226" t="s">
        <v>124</v>
      </c>
      <c r="AI226">
        <v>56</v>
      </c>
      <c r="AJ226" t="s">
        <v>108</v>
      </c>
      <c r="AK226">
        <v>0</v>
      </c>
      <c r="AL226">
        <v>2336</v>
      </c>
      <c r="AM226">
        <v>2392</v>
      </c>
      <c r="AN226" t="s">
        <v>103</v>
      </c>
      <c r="AO226" t="s">
        <v>126</v>
      </c>
      <c r="AP226" t="s">
        <v>104</v>
      </c>
      <c r="AQ226" t="s">
        <v>105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126</v>
      </c>
      <c r="BC226">
        <v>8</v>
      </c>
      <c r="BD226" t="s">
        <v>106</v>
      </c>
      <c r="BE226">
        <v>1</v>
      </c>
      <c r="BF226" t="s">
        <v>126</v>
      </c>
      <c r="BG226" t="s">
        <v>107</v>
      </c>
      <c r="BH226">
        <v>2003</v>
      </c>
      <c r="BI226" t="s">
        <v>125</v>
      </c>
      <c r="BJ226">
        <v>3</v>
      </c>
      <c r="BK226">
        <v>968</v>
      </c>
      <c r="BL226" t="s">
        <v>98</v>
      </c>
      <c r="BM226" t="s">
        <v>98</v>
      </c>
      <c r="BN226" t="s">
        <v>104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>
      <c r="A227">
        <v>226</v>
      </c>
      <c r="B227">
        <v>160</v>
      </c>
      <c r="C227" t="s">
        <v>140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141</v>
      </c>
      <c r="N227" t="s">
        <v>91</v>
      </c>
      <c r="O227" t="s">
        <v>91</v>
      </c>
      <c r="P227" t="s">
        <v>142</v>
      </c>
      <c r="Q227" t="s">
        <v>122</v>
      </c>
      <c r="R227">
        <v>5</v>
      </c>
      <c r="S227">
        <v>5</v>
      </c>
      <c r="T227">
        <v>1971</v>
      </c>
      <c r="U227">
        <v>1971</v>
      </c>
      <c r="V227" t="s">
        <v>94</v>
      </c>
      <c r="W227" t="s">
        <v>95</v>
      </c>
      <c r="X227" t="s">
        <v>130</v>
      </c>
      <c r="Y227" t="s">
        <v>130</v>
      </c>
      <c r="Z227" t="s">
        <v>117</v>
      </c>
      <c r="AA227">
        <v>142</v>
      </c>
      <c r="AB227" t="s">
        <v>98</v>
      </c>
      <c r="AC227" t="s">
        <v>98</v>
      </c>
      <c r="AD227" t="s">
        <v>99</v>
      </c>
      <c r="AE227" t="s">
        <v>98</v>
      </c>
      <c r="AF227" t="s">
        <v>98</v>
      </c>
      <c r="AG227" t="s">
        <v>100</v>
      </c>
      <c r="AH227" t="s">
        <v>108</v>
      </c>
      <c r="AI227">
        <v>0</v>
      </c>
      <c r="AJ227" t="s">
        <v>108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104</v>
      </c>
      <c r="AQ227" t="s">
        <v>105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106</v>
      </c>
      <c r="BE227">
        <v>0</v>
      </c>
      <c r="BF227" t="s">
        <v>83</v>
      </c>
      <c r="BG227" t="s">
        <v>143</v>
      </c>
      <c r="BH227">
        <v>1991</v>
      </c>
      <c r="BI227" t="s">
        <v>108</v>
      </c>
      <c r="BJ227">
        <v>1</v>
      </c>
      <c r="BK227">
        <v>280</v>
      </c>
      <c r="BL227" t="s">
        <v>98</v>
      </c>
      <c r="BM227" t="s">
        <v>98</v>
      </c>
      <c r="BN227" t="s">
        <v>104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144</v>
      </c>
      <c r="CB227" t="s">
        <v>172</v>
      </c>
      <c r="CC227">
        <v>112000</v>
      </c>
    </row>
    <row r="228" spans="1:81">
      <c r="A228">
        <v>227</v>
      </c>
      <c r="B228">
        <v>60</v>
      </c>
      <c r="C228" t="s">
        <v>112</v>
      </c>
      <c r="D228">
        <v>82</v>
      </c>
      <c r="E228">
        <v>9950</v>
      </c>
      <c r="F228" t="s">
        <v>82</v>
      </c>
      <c r="G228" t="s">
        <v>83</v>
      </c>
      <c r="H228" t="s">
        <v>113</v>
      </c>
      <c r="I228" t="s">
        <v>85</v>
      </c>
      <c r="J228" t="s">
        <v>86</v>
      </c>
      <c r="K228" t="s">
        <v>87</v>
      </c>
      <c r="L228" t="s">
        <v>88</v>
      </c>
      <c r="M228" t="s">
        <v>162</v>
      </c>
      <c r="N228" t="s">
        <v>91</v>
      </c>
      <c r="O228" t="s">
        <v>91</v>
      </c>
      <c r="P228" t="s">
        <v>92</v>
      </c>
      <c r="Q228" t="s">
        <v>122</v>
      </c>
      <c r="R228">
        <v>7</v>
      </c>
      <c r="S228">
        <v>5</v>
      </c>
      <c r="T228">
        <v>1995</v>
      </c>
      <c r="U228">
        <v>1995</v>
      </c>
      <c r="V228" t="s">
        <v>94</v>
      </c>
      <c r="W228" t="s">
        <v>95</v>
      </c>
      <c r="X228" t="s">
        <v>96</v>
      </c>
      <c r="Y228" t="s">
        <v>96</v>
      </c>
      <c r="Z228" t="s">
        <v>117</v>
      </c>
      <c r="AA228">
        <v>290</v>
      </c>
      <c r="AB228" t="s">
        <v>119</v>
      </c>
      <c r="AC228" t="s">
        <v>98</v>
      </c>
      <c r="AD228" t="s">
        <v>123</v>
      </c>
      <c r="AE228" t="s">
        <v>119</v>
      </c>
      <c r="AF228" t="s">
        <v>98</v>
      </c>
      <c r="AG228" t="s">
        <v>100</v>
      </c>
      <c r="AH228" t="s">
        <v>124</v>
      </c>
      <c r="AI228">
        <v>565</v>
      </c>
      <c r="AJ228" t="s">
        <v>108</v>
      </c>
      <c r="AK228">
        <v>0</v>
      </c>
      <c r="AL228">
        <v>638</v>
      </c>
      <c r="AM228">
        <v>1203</v>
      </c>
      <c r="AN228" t="s">
        <v>103</v>
      </c>
      <c r="AO228" t="s">
        <v>126</v>
      </c>
      <c r="AP228" t="s">
        <v>104</v>
      </c>
      <c r="AQ228" t="s">
        <v>105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119</v>
      </c>
      <c r="BC228">
        <v>9</v>
      </c>
      <c r="BD228" t="s">
        <v>106</v>
      </c>
      <c r="BE228">
        <v>1</v>
      </c>
      <c r="BF228" t="s">
        <v>98</v>
      </c>
      <c r="BG228" t="s">
        <v>107</v>
      </c>
      <c r="BH228">
        <v>1995</v>
      </c>
      <c r="BI228" t="s">
        <v>131</v>
      </c>
      <c r="BJ228">
        <v>3</v>
      </c>
      <c r="BK228">
        <v>721</v>
      </c>
      <c r="BL228" t="s">
        <v>98</v>
      </c>
      <c r="BM228" t="s">
        <v>98</v>
      </c>
      <c r="BN228" t="s">
        <v>104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172</v>
      </c>
      <c r="CC228">
        <v>290000</v>
      </c>
    </row>
    <row r="229" spans="1:81">
      <c r="A229">
        <v>228</v>
      </c>
      <c r="B229">
        <v>160</v>
      </c>
      <c r="C229" t="s">
        <v>140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141</v>
      </c>
      <c r="N229" t="s">
        <v>91</v>
      </c>
      <c r="O229" t="s">
        <v>91</v>
      </c>
      <c r="P229" t="s">
        <v>142</v>
      </c>
      <c r="Q229" t="s">
        <v>122</v>
      </c>
      <c r="R229">
        <v>6</v>
      </c>
      <c r="S229">
        <v>6</v>
      </c>
      <c r="T229">
        <v>1970</v>
      </c>
      <c r="U229">
        <v>1970</v>
      </c>
      <c r="V229" t="s">
        <v>94</v>
      </c>
      <c r="W229" t="s">
        <v>95</v>
      </c>
      <c r="X229" t="s">
        <v>130</v>
      </c>
      <c r="Y229" t="s">
        <v>130</v>
      </c>
      <c r="Z229" t="s">
        <v>117</v>
      </c>
      <c r="AA229">
        <v>127</v>
      </c>
      <c r="AB229" t="s">
        <v>98</v>
      </c>
      <c r="AC229" t="s">
        <v>98</v>
      </c>
      <c r="AD229" t="s">
        <v>99</v>
      </c>
      <c r="AE229" t="s">
        <v>98</v>
      </c>
      <c r="AF229" t="s">
        <v>98</v>
      </c>
      <c r="AG229" t="s">
        <v>100</v>
      </c>
      <c r="AH229" t="s">
        <v>101</v>
      </c>
      <c r="AI229">
        <v>321</v>
      </c>
      <c r="AJ229" t="s">
        <v>108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104</v>
      </c>
      <c r="AQ229" t="s">
        <v>105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106</v>
      </c>
      <c r="BE229">
        <v>0</v>
      </c>
      <c r="BF229" t="s">
        <v>83</v>
      </c>
      <c r="BG229" t="s">
        <v>143</v>
      </c>
      <c r="BH229">
        <v>1987</v>
      </c>
      <c r="BI229" t="s">
        <v>108</v>
      </c>
      <c r="BJ229">
        <v>1</v>
      </c>
      <c r="BK229">
        <v>280</v>
      </c>
      <c r="BL229" t="s">
        <v>98</v>
      </c>
      <c r="BM229" t="s">
        <v>98</v>
      </c>
      <c r="BN229" t="s">
        <v>104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>
      <c r="A230">
        <v>229</v>
      </c>
      <c r="B230">
        <v>20</v>
      </c>
      <c r="C230" t="s">
        <v>112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136</v>
      </c>
      <c r="L230" t="s">
        <v>88</v>
      </c>
      <c r="M230" t="s">
        <v>169</v>
      </c>
      <c r="N230" t="s">
        <v>90</v>
      </c>
      <c r="O230" t="s">
        <v>91</v>
      </c>
      <c r="P230" t="s">
        <v>92</v>
      </c>
      <c r="Q230" t="s">
        <v>93</v>
      </c>
      <c r="R230">
        <v>5</v>
      </c>
      <c r="S230">
        <v>5</v>
      </c>
      <c r="T230">
        <v>1967</v>
      </c>
      <c r="U230">
        <v>1967</v>
      </c>
      <c r="V230" t="s">
        <v>94</v>
      </c>
      <c r="W230" t="s">
        <v>95</v>
      </c>
      <c r="X230" t="s">
        <v>130</v>
      </c>
      <c r="Y230" t="s">
        <v>130</v>
      </c>
      <c r="Z230" t="s">
        <v>97</v>
      </c>
      <c r="AA230">
        <v>0</v>
      </c>
      <c r="AB230" t="s">
        <v>98</v>
      </c>
      <c r="AC230" t="s">
        <v>98</v>
      </c>
      <c r="AD230" t="s">
        <v>99</v>
      </c>
      <c r="AE230" t="s">
        <v>98</v>
      </c>
      <c r="AF230" t="s">
        <v>98</v>
      </c>
      <c r="AG230" t="s">
        <v>100</v>
      </c>
      <c r="AH230" t="s">
        <v>118</v>
      </c>
      <c r="AI230">
        <v>842</v>
      </c>
      <c r="AJ230" t="s">
        <v>108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104</v>
      </c>
      <c r="AQ230" t="s">
        <v>105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106</v>
      </c>
      <c r="BE230">
        <v>1</v>
      </c>
      <c r="BF230" t="s">
        <v>139</v>
      </c>
      <c r="BG230" t="s">
        <v>143</v>
      </c>
      <c r="BH230">
        <v>1974</v>
      </c>
      <c r="BI230" t="s">
        <v>108</v>
      </c>
      <c r="BJ230">
        <v>1</v>
      </c>
      <c r="BK230">
        <v>336</v>
      </c>
      <c r="BL230" t="s">
        <v>98</v>
      </c>
      <c r="BM230" t="s">
        <v>98</v>
      </c>
      <c r="BN230" t="s">
        <v>104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109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>
      <c r="A231">
        <v>230</v>
      </c>
      <c r="B231">
        <v>120</v>
      </c>
      <c r="C231" t="s">
        <v>112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156</v>
      </c>
      <c r="N231" t="s">
        <v>91</v>
      </c>
      <c r="O231" t="s">
        <v>91</v>
      </c>
      <c r="P231" t="s">
        <v>129</v>
      </c>
      <c r="Q231" t="s">
        <v>93</v>
      </c>
      <c r="R231">
        <v>7</v>
      </c>
      <c r="S231">
        <v>5</v>
      </c>
      <c r="T231">
        <v>2005</v>
      </c>
      <c r="U231">
        <v>2006</v>
      </c>
      <c r="V231" t="s">
        <v>94</v>
      </c>
      <c r="W231" t="s">
        <v>95</v>
      </c>
      <c r="X231" t="s">
        <v>96</v>
      </c>
      <c r="Y231" t="s">
        <v>96</v>
      </c>
      <c r="Z231" t="s">
        <v>117</v>
      </c>
      <c r="AA231">
        <v>16</v>
      </c>
      <c r="AB231" t="s">
        <v>119</v>
      </c>
      <c r="AC231" t="s">
        <v>98</v>
      </c>
      <c r="AD231" t="s">
        <v>123</v>
      </c>
      <c r="AE231" t="s">
        <v>119</v>
      </c>
      <c r="AF231" t="s">
        <v>98</v>
      </c>
      <c r="AG231" t="s">
        <v>157</v>
      </c>
      <c r="AH231" t="s">
        <v>124</v>
      </c>
      <c r="AI231">
        <v>16</v>
      </c>
      <c r="AJ231" t="s">
        <v>108</v>
      </c>
      <c r="AK231">
        <v>0</v>
      </c>
      <c r="AL231">
        <v>1357</v>
      </c>
      <c r="AM231">
        <v>1373</v>
      </c>
      <c r="AN231" t="s">
        <v>103</v>
      </c>
      <c r="AO231" t="s">
        <v>126</v>
      </c>
      <c r="AP231" t="s">
        <v>104</v>
      </c>
      <c r="AQ231" t="s">
        <v>105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119</v>
      </c>
      <c r="BC231">
        <v>7</v>
      </c>
      <c r="BD231" t="s">
        <v>106</v>
      </c>
      <c r="BE231">
        <v>1</v>
      </c>
      <c r="BF231" t="s">
        <v>98</v>
      </c>
      <c r="BG231" t="s">
        <v>107</v>
      </c>
      <c r="BH231">
        <v>2005</v>
      </c>
      <c r="BI231" t="s">
        <v>125</v>
      </c>
      <c r="BJ231">
        <v>2</v>
      </c>
      <c r="BK231">
        <v>430</v>
      </c>
      <c r="BL231" t="s">
        <v>98</v>
      </c>
      <c r="BM231" t="s">
        <v>98</v>
      </c>
      <c r="BN231" t="s">
        <v>104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>
      <c r="A232">
        <v>231</v>
      </c>
      <c r="B232">
        <v>20</v>
      </c>
      <c r="C232" t="s">
        <v>112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89</v>
      </c>
      <c r="N232" t="s">
        <v>91</v>
      </c>
      <c r="O232" t="s">
        <v>91</v>
      </c>
      <c r="P232" t="s">
        <v>92</v>
      </c>
      <c r="Q232" t="s">
        <v>93</v>
      </c>
      <c r="R232">
        <v>6</v>
      </c>
      <c r="S232">
        <v>6</v>
      </c>
      <c r="T232">
        <v>1959</v>
      </c>
      <c r="U232">
        <v>1959</v>
      </c>
      <c r="V232" t="s">
        <v>115</v>
      </c>
      <c r="W232" t="s">
        <v>95</v>
      </c>
      <c r="X232" t="s">
        <v>137</v>
      </c>
      <c r="Y232" t="s">
        <v>137</v>
      </c>
      <c r="Z232" t="s">
        <v>117</v>
      </c>
      <c r="AA232">
        <v>220</v>
      </c>
      <c r="AB232" t="s">
        <v>98</v>
      </c>
      <c r="AC232" t="s">
        <v>98</v>
      </c>
      <c r="AD232" t="s">
        <v>99</v>
      </c>
      <c r="AE232" t="s">
        <v>98</v>
      </c>
      <c r="AF232" t="s">
        <v>98</v>
      </c>
      <c r="AG232" t="s">
        <v>100</v>
      </c>
      <c r="AH232" t="s">
        <v>108</v>
      </c>
      <c r="AI232">
        <v>0</v>
      </c>
      <c r="AJ232" t="s">
        <v>108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104</v>
      </c>
      <c r="AQ232" t="s">
        <v>105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106</v>
      </c>
      <c r="BE232">
        <v>0</v>
      </c>
      <c r="BF232" t="s">
        <v>83</v>
      </c>
      <c r="BG232" t="s">
        <v>107</v>
      </c>
      <c r="BH232">
        <v>1959</v>
      </c>
      <c r="BI232" t="s">
        <v>131</v>
      </c>
      <c r="BJ232">
        <v>1</v>
      </c>
      <c r="BK232">
        <v>312</v>
      </c>
      <c r="BL232" t="s">
        <v>98</v>
      </c>
      <c r="BM232" t="s">
        <v>98</v>
      </c>
      <c r="BN232" t="s">
        <v>104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>
      <c r="A233">
        <v>232</v>
      </c>
      <c r="B233">
        <v>60</v>
      </c>
      <c r="C233" t="s">
        <v>112</v>
      </c>
      <c r="D233">
        <v>174</v>
      </c>
      <c r="E233">
        <v>15138</v>
      </c>
      <c r="F233" t="s">
        <v>82</v>
      </c>
      <c r="G233" t="s">
        <v>83</v>
      </c>
      <c r="H233" t="s">
        <v>113</v>
      </c>
      <c r="I233" t="s">
        <v>85</v>
      </c>
      <c r="J233" t="s">
        <v>86</v>
      </c>
      <c r="K233" t="s">
        <v>87</v>
      </c>
      <c r="L233" t="s">
        <v>88</v>
      </c>
      <c r="M233" t="s">
        <v>162</v>
      </c>
      <c r="N233" t="s">
        <v>91</v>
      </c>
      <c r="O233" t="s">
        <v>91</v>
      </c>
      <c r="P233" t="s">
        <v>92</v>
      </c>
      <c r="Q233" t="s">
        <v>122</v>
      </c>
      <c r="R233">
        <v>8</v>
      </c>
      <c r="S233">
        <v>5</v>
      </c>
      <c r="T233">
        <v>1995</v>
      </c>
      <c r="U233">
        <v>1996</v>
      </c>
      <c r="V233" t="s">
        <v>94</v>
      </c>
      <c r="W233" t="s">
        <v>95</v>
      </c>
      <c r="X233" t="s">
        <v>96</v>
      </c>
      <c r="Y233" t="s">
        <v>96</v>
      </c>
      <c r="Z233" t="s">
        <v>117</v>
      </c>
      <c r="AA233">
        <v>506</v>
      </c>
      <c r="AB233" t="s">
        <v>119</v>
      </c>
      <c r="AC233" t="s">
        <v>98</v>
      </c>
      <c r="AD233" t="s">
        <v>123</v>
      </c>
      <c r="AE233" t="s">
        <v>119</v>
      </c>
      <c r="AF233" t="s">
        <v>98</v>
      </c>
      <c r="AG233" t="s">
        <v>100</v>
      </c>
      <c r="AH233" t="s">
        <v>124</v>
      </c>
      <c r="AI233">
        <v>689</v>
      </c>
      <c r="AJ233" t="s">
        <v>108</v>
      </c>
      <c r="AK233">
        <v>0</v>
      </c>
      <c r="AL233">
        <v>773</v>
      </c>
      <c r="AM233">
        <v>1462</v>
      </c>
      <c r="AN233" t="s">
        <v>103</v>
      </c>
      <c r="AO233" t="s">
        <v>126</v>
      </c>
      <c r="AP233" t="s">
        <v>104</v>
      </c>
      <c r="AQ233" t="s">
        <v>105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126</v>
      </c>
      <c r="BC233">
        <v>9</v>
      </c>
      <c r="BD233" t="s">
        <v>106</v>
      </c>
      <c r="BE233">
        <v>1</v>
      </c>
      <c r="BF233" t="s">
        <v>98</v>
      </c>
      <c r="BG233" t="s">
        <v>107</v>
      </c>
      <c r="BH233">
        <v>1995</v>
      </c>
      <c r="BI233" t="s">
        <v>125</v>
      </c>
      <c r="BJ233">
        <v>3</v>
      </c>
      <c r="BK233">
        <v>810</v>
      </c>
      <c r="BL233" t="s">
        <v>98</v>
      </c>
      <c r="BM233" t="s">
        <v>98</v>
      </c>
      <c r="BN233" t="s">
        <v>104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>
      <c r="A234">
        <v>233</v>
      </c>
      <c r="B234">
        <v>160</v>
      </c>
      <c r="C234" t="s">
        <v>140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141</v>
      </c>
      <c r="N234" t="s">
        <v>91</v>
      </c>
      <c r="O234" t="s">
        <v>91</v>
      </c>
      <c r="P234" t="s">
        <v>142</v>
      </c>
      <c r="Q234" t="s">
        <v>122</v>
      </c>
      <c r="R234">
        <v>6</v>
      </c>
      <c r="S234">
        <v>5</v>
      </c>
      <c r="T234">
        <v>1972</v>
      </c>
      <c r="U234">
        <v>1972</v>
      </c>
      <c r="V234" t="s">
        <v>94</v>
      </c>
      <c r="W234" t="s">
        <v>95</v>
      </c>
      <c r="X234" t="s">
        <v>130</v>
      </c>
      <c r="Y234" t="s">
        <v>130</v>
      </c>
      <c r="Z234" t="s">
        <v>117</v>
      </c>
      <c r="AA234">
        <v>297</v>
      </c>
      <c r="AB234" t="s">
        <v>98</v>
      </c>
      <c r="AC234" t="s">
        <v>98</v>
      </c>
      <c r="AD234" t="s">
        <v>99</v>
      </c>
      <c r="AE234" t="s">
        <v>98</v>
      </c>
      <c r="AF234" t="s">
        <v>98</v>
      </c>
      <c r="AG234" t="s">
        <v>100</v>
      </c>
      <c r="AH234" t="s">
        <v>108</v>
      </c>
      <c r="AI234">
        <v>0</v>
      </c>
      <c r="AJ234" t="s">
        <v>108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104</v>
      </c>
      <c r="AQ234" t="s">
        <v>105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106</v>
      </c>
      <c r="BE234">
        <v>1</v>
      </c>
      <c r="BF234" t="s">
        <v>134</v>
      </c>
      <c r="BG234" t="s">
        <v>107</v>
      </c>
      <c r="BH234">
        <v>1972</v>
      </c>
      <c r="BI234" t="s">
        <v>108</v>
      </c>
      <c r="BJ234">
        <v>1</v>
      </c>
      <c r="BK234">
        <v>288</v>
      </c>
      <c r="BL234" t="s">
        <v>98</v>
      </c>
      <c r="BM234" t="s">
        <v>98</v>
      </c>
      <c r="BN234" t="s">
        <v>104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>
      <c r="A235">
        <v>234</v>
      </c>
      <c r="B235">
        <v>20</v>
      </c>
      <c r="C235" t="s">
        <v>112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114</v>
      </c>
      <c r="L235" t="s">
        <v>88</v>
      </c>
      <c r="M235" t="s">
        <v>209</v>
      </c>
      <c r="N235" t="s">
        <v>91</v>
      </c>
      <c r="O235" t="s">
        <v>91</v>
      </c>
      <c r="P235" t="s">
        <v>92</v>
      </c>
      <c r="Q235" t="s">
        <v>93</v>
      </c>
      <c r="R235">
        <v>5</v>
      </c>
      <c r="S235">
        <v>6</v>
      </c>
      <c r="T235">
        <v>1976</v>
      </c>
      <c r="U235">
        <v>1976</v>
      </c>
      <c r="V235" t="s">
        <v>94</v>
      </c>
      <c r="W235" t="s">
        <v>95</v>
      </c>
      <c r="X235" t="s">
        <v>130</v>
      </c>
      <c r="Y235" t="s">
        <v>130</v>
      </c>
      <c r="Z235" t="s">
        <v>97</v>
      </c>
      <c r="AA235">
        <v>0</v>
      </c>
      <c r="AB235" t="s">
        <v>98</v>
      </c>
      <c r="AC235" t="s">
        <v>98</v>
      </c>
      <c r="AD235" t="s">
        <v>99</v>
      </c>
      <c r="AE235" t="s">
        <v>98</v>
      </c>
      <c r="AF235" t="s">
        <v>119</v>
      </c>
      <c r="AG235" t="s">
        <v>157</v>
      </c>
      <c r="AH235" t="s">
        <v>102</v>
      </c>
      <c r="AI235">
        <v>182</v>
      </c>
      <c r="AJ235" t="s">
        <v>118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104</v>
      </c>
      <c r="AQ235" t="s">
        <v>105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106</v>
      </c>
      <c r="BE235">
        <v>0</v>
      </c>
      <c r="BF235" t="s">
        <v>83</v>
      </c>
      <c r="BG235" t="s">
        <v>107</v>
      </c>
      <c r="BH235">
        <v>1976</v>
      </c>
      <c r="BI235" t="s">
        <v>108</v>
      </c>
      <c r="BJ235">
        <v>1</v>
      </c>
      <c r="BK235">
        <v>308</v>
      </c>
      <c r="BL235" t="s">
        <v>98</v>
      </c>
      <c r="BM235" t="s">
        <v>98</v>
      </c>
      <c r="BN235" t="s">
        <v>104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109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>
      <c r="A236">
        <v>235</v>
      </c>
      <c r="B236">
        <v>60</v>
      </c>
      <c r="C236" t="s">
        <v>112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121</v>
      </c>
      <c r="N236" t="s">
        <v>91</v>
      </c>
      <c r="O236" t="s">
        <v>91</v>
      </c>
      <c r="P236" t="s">
        <v>92</v>
      </c>
      <c r="Q236" t="s">
        <v>122</v>
      </c>
      <c r="R236">
        <v>6</v>
      </c>
      <c r="S236">
        <v>5</v>
      </c>
      <c r="T236">
        <v>2002</v>
      </c>
      <c r="U236">
        <v>2002</v>
      </c>
      <c r="V236" t="s">
        <v>94</v>
      </c>
      <c r="W236" t="s">
        <v>95</v>
      </c>
      <c r="X236" t="s">
        <v>96</v>
      </c>
      <c r="Y236" t="s">
        <v>96</v>
      </c>
      <c r="Z236" t="s">
        <v>83</v>
      </c>
      <c r="AA236" t="s">
        <v>83</v>
      </c>
      <c r="AB236" t="s">
        <v>119</v>
      </c>
      <c r="AC236" t="s">
        <v>98</v>
      </c>
      <c r="AD236" t="s">
        <v>123</v>
      </c>
      <c r="AE236" t="s">
        <v>119</v>
      </c>
      <c r="AF236" t="s">
        <v>98</v>
      </c>
      <c r="AG236" t="s">
        <v>100</v>
      </c>
      <c r="AH236" t="s">
        <v>124</v>
      </c>
      <c r="AI236">
        <v>625</v>
      </c>
      <c r="AJ236" t="s">
        <v>108</v>
      </c>
      <c r="AK236">
        <v>0</v>
      </c>
      <c r="AL236">
        <v>235</v>
      </c>
      <c r="AM236">
        <v>860</v>
      </c>
      <c r="AN236" t="s">
        <v>103</v>
      </c>
      <c r="AO236" t="s">
        <v>126</v>
      </c>
      <c r="AP236" t="s">
        <v>104</v>
      </c>
      <c r="AQ236" t="s">
        <v>105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119</v>
      </c>
      <c r="BC236">
        <v>8</v>
      </c>
      <c r="BD236" t="s">
        <v>106</v>
      </c>
      <c r="BE236">
        <v>2</v>
      </c>
      <c r="BF236" t="s">
        <v>98</v>
      </c>
      <c r="BG236" t="s">
        <v>159</v>
      </c>
      <c r="BH236">
        <v>2002</v>
      </c>
      <c r="BI236" t="s">
        <v>125</v>
      </c>
      <c r="BJ236">
        <v>2</v>
      </c>
      <c r="BK236">
        <v>440</v>
      </c>
      <c r="BL236" t="s">
        <v>98</v>
      </c>
      <c r="BM236" t="s">
        <v>98</v>
      </c>
      <c r="BN236" t="s">
        <v>104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>
      <c r="A237">
        <v>236</v>
      </c>
      <c r="B237">
        <v>160</v>
      </c>
      <c r="C237" t="s">
        <v>140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141</v>
      </c>
      <c r="N237" t="s">
        <v>91</v>
      </c>
      <c r="O237" t="s">
        <v>91</v>
      </c>
      <c r="P237" t="s">
        <v>129</v>
      </c>
      <c r="Q237" t="s">
        <v>122</v>
      </c>
      <c r="R237">
        <v>6</v>
      </c>
      <c r="S237">
        <v>3</v>
      </c>
      <c r="T237">
        <v>1971</v>
      </c>
      <c r="U237">
        <v>1971</v>
      </c>
      <c r="V237" t="s">
        <v>94</v>
      </c>
      <c r="W237" t="s">
        <v>95</v>
      </c>
      <c r="X237" t="s">
        <v>130</v>
      </c>
      <c r="Y237" t="s">
        <v>130</v>
      </c>
      <c r="Z237" t="s">
        <v>117</v>
      </c>
      <c r="AA237">
        <v>604</v>
      </c>
      <c r="AB237" t="s">
        <v>98</v>
      </c>
      <c r="AC237" t="s">
        <v>98</v>
      </c>
      <c r="AD237" t="s">
        <v>99</v>
      </c>
      <c r="AE237" t="s">
        <v>98</v>
      </c>
      <c r="AF237" t="s">
        <v>98</v>
      </c>
      <c r="AG237" t="s">
        <v>100</v>
      </c>
      <c r="AH237" t="s">
        <v>118</v>
      </c>
      <c r="AI237">
        <v>358</v>
      </c>
      <c r="AJ237" t="s">
        <v>108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104</v>
      </c>
      <c r="AQ237" t="s">
        <v>105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106</v>
      </c>
      <c r="BE237">
        <v>0</v>
      </c>
      <c r="BF237" t="s">
        <v>83</v>
      </c>
      <c r="BG237" t="s">
        <v>143</v>
      </c>
      <c r="BH237">
        <v>1971</v>
      </c>
      <c r="BI237" t="s">
        <v>108</v>
      </c>
      <c r="BJ237">
        <v>1</v>
      </c>
      <c r="BK237">
        <v>264</v>
      </c>
      <c r="BL237" t="s">
        <v>98</v>
      </c>
      <c r="BM237" t="s">
        <v>98</v>
      </c>
      <c r="BN237" t="s">
        <v>104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>
      <c r="A238">
        <v>237</v>
      </c>
      <c r="B238">
        <v>20</v>
      </c>
      <c r="C238" t="s">
        <v>112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136</v>
      </c>
      <c r="L238" t="s">
        <v>88</v>
      </c>
      <c r="M238" t="s">
        <v>209</v>
      </c>
      <c r="N238" t="s">
        <v>91</v>
      </c>
      <c r="O238" t="s">
        <v>91</v>
      </c>
      <c r="P238" t="s">
        <v>92</v>
      </c>
      <c r="Q238" t="s">
        <v>93</v>
      </c>
      <c r="R238">
        <v>7</v>
      </c>
      <c r="S238">
        <v>5</v>
      </c>
      <c r="T238">
        <v>2004</v>
      </c>
      <c r="U238">
        <v>2004</v>
      </c>
      <c r="V238" t="s">
        <v>94</v>
      </c>
      <c r="W238" t="s">
        <v>95</v>
      </c>
      <c r="X238" t="s">
        <v>96</v>
      </c>
      <c r="Y238" t="s">
        <v>96</v>
      </c>
      <c r="Z238" t="s">
        <v>117</v>
      </c>
      <c r="AA238">
        <v>98</v>
      </c>
      <c r="AB238" t="s">
        <v>119</v>
      </c>
      <c r="AC238" t="s">
        <v>98</v>
      </c>
      <c r="AD238" t="s">
        <v>123</v>
      </c>
      <c r="AE238" t="s">
        <v>119</v>
      </c>
      <c r="AF238" t="s">
        <v>98</v>
      </c>
      <c r="AG238" t="s">
        <v>157</v>
      </c>
      <c r="AH238" t="s">
        <v>124</v>
      </c>
      <c r="AI238">
        <v>24</v>
      </c>
      <c r="AJ238" t="s">
        <v>108</v>
      </c>
      <c r="AK238">
        <v>0</v>
      </c>
      <c r="AL238">
        <v>1390</v>
      </c>
      <c r="AM238">
        <v>1414</v>
      </c>
      <c r="AN238" t="s">
        <v>103</v>
      </c>
      <c r="AO238" t="s">
        <v>126</v>
      </c>
      <c r="AP238" t="s">
        <v>104</v>
      </c>
      <c r="AQ238" t="s">
        <v>105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119</v>
      </c>
      <c r="BC238">
        <v>6</v>
      </c>
      <c r="BD238" t="s">
        <v>106</v>
      </c>
      <c r="BE238">
        <v>0</v>
      </c>
      <c r="BF238" t="s">
        <v>83</v>
      </c>
      <c r="BG238" t="s">
        <v>107</v>
      </c>
      <c r="BH238">
        <v>2004</v>
      </c>
      <c r="BI238" t="s">
        <v>131</v>
      </c>
      <c r="BJ238">
        <v>2</v>
      </c>
      <c r="BK238">
        <v>494</v>
      </c>
      <c r="BL238" t="s">
        <v>98</v>
      </c>
      <c r="BM238" t="s">
        <v>98</v>
      </c>
      <c r="BN238" t="s">
        <v>104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>
      <c r="A239">
        <v>238</v>
      </c>
      <c r="B239">
        <v>60</v>
      </c>
      <c r="C239" t="s">
        <v>112</v>
      </c>
      <c r="D239" t="s">
        <v>83</v>
      </c>
      <c r="E239">
        <v>9453</v>
      </c>
      <c r="F239" t="s">
        <v>82</v>
      </c>
      <c r="G239" t="s">
        <v>83</v>
      </c>
      <c r="H239" t="s">
        <v>113</v>
      </c>
      <c r="I239" t="s">
        <v>85</v>
      </c>
      <c r="J239" t="s">
        <v>86</v>
      </c>
      <c r="K239" t="s">
        <v>161</v>
      </c>
      <c r="L239" t="s">
        <v>88</v>
      </c>
      <c r="M239" t="s">
        <v>165</v>
      </c>
      <c r="N239" t="s">
        <v>170</v>
      </c>
      <c r="O239" t="s">
        <v>91</v>
      </c>
      <c r="P239" t="s">
        <v>92</v>
      </c>
      <c r="Q239" t="s">
        <v>122</v>
      </c>
      <c r="R239">
        <v>7</v>
      </c>
      <c r="S239">
        <v>7</v>
      </c>
      <c r="T239">
        <v>1993</v>
      </c>
      <c r="U239">
        <v>2003</v>
      </c>
      <c r="V239" t="s">
        <v>94</v>
      </c>
      <c r="W239" t="s">
        <v>95</v>
      </c>
      <c r="X239" t="s">
        <v>130</v>
      </c>
      <c r="Y239" t="s">
        <v>130</v>
      </c>
      <c r="Z239" t="s">
        <v>97</v>
      </c>
      <c r="AA239">
        <v>0</v>
      </c>
      <c r="AB239" t="s">
        <v>119</v>
      </c>
      <c r="AC239" t="s">
        <v>98</v>
      </c>
      <c r="AD239" t="s">
        <v>123</v>
      </c>
      <c r="AE239" t="s">
        <v>119</v>
      </c>
      <c r="AF239" t="s">
        <v>98</v>
      </c>
      <c r="AG239" t="s">
        <v>100</v>
      </c>
      <c r="AH239" t="s">
        <v>138</v>
      </c>
      <c r="AI239">
        <v>402</v>
      </c>
      <c r="AJ239" t="s">
        <v>108</v>
      </c>
      <c r="AK239">
        <v>0</v>
      </c>
      <c r="AL239">
        <v>594</v>
      </c>
      <c r="AM239">
        <v>996</v>
      </c>
      <c r="AN239" t="s">
        <v>103</v>
      </c>
      <c r="AO239" t="s">
        <v>126</v>
      </c>
      <c r="AP239" t="s">
        <v>104</v>
      </c>
      <c r="AQ239" t="s">
        <v>105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119</v>
      </c>
      <c r="BC239">
        <v>7</v>
      </c>
      <c r="BD239" t="s">
        <v>106</v>
      </c>
      <c r="BE239">
        <v>0</v>
      </c>
      <c r="BF239" t="s">
        <v>83</v>
      </c>
      <c r="BG239" t="s">
        <v>107</v>
      </c>
      <c r="BH239">
        <v>1993</v>
      </c>
      <c r="BI239" t="s">
        <v>131</v>
      </c>
      <c r="BJ239">
        <v>2</v>
      </c>
      <c r="BK239">
        <v>457</v>
      </c>
      <c r="BL239" t="s">
        <v>98</v>
      </c>
      <c r="BM239" t="s">
        <v>98</v>
      </c>
      <c r="BN239" t="s">
        <v>104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>
      <c r="A240">
        <v>239</v>
      </c>
      <c r="B240">
        <v>20</v>
      </c>
      <c r="C240" t="s">
        <v>112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147</v>
      </c>
      <c r="N240" t="s">
        <v>91</v>
      </c>
      <c r="O240" t="s">
        <v>91</v>
      </c>
      <c r="P240" t="s">
        <v>92</v>
      </c>
      <c r="Q240" t="s">
        <v>93</v>
      </c>
      <c r="R240">
        <v>8</v>
      </c>
      <c r="S240">
        <v>5</v>
      </c>
      <c r="T240">
        <v>2007</v>
      </c>
      <c r="U240">
        <v>2007</v>
      </c>
      <c r="V240" t="s">
        <v>115</v>
      </c>
      <c r="W240" t="s">
        <v>95</v>
      </c>
      <c r="X240" t="s">
        <v>96</v>
      </c>
      <c r="Y240" t="s">
        <v>96</v>
      </c>
      <c r="Z240" t="s">
        <v>117</v>
      </c>
      <c r="AA240">
        <v>254</v>
      </c>
      <c r="AB240" t="s">
        <v>126</v>
      </c>
      <c r="AC240" t="s">
        <v>98</v>
      </c>
      <c r="AD240" t="s">
        <v>123</v>
      </c>
      <c r="AE240" t="s">
        <v>126</v>
      </c>
      <c r="AF240" t="s">
        <v>98</v>
      </c>
      <c r="AG240" t="s">
        <v>100</v>
      </c>
      <c r="AH240" t="s">
        <v>108</v>
      </c>
      <c r="AI240">
        <v>0</v>
      </c>
      <c r="AJ240" t="s">
        <v>108</v>
      </c>
      <c r="AK240">
        <v>0</v>
      </c>
      <c r="AL240">
        <v>1694</v>
      </c>
      <c r="AM240">
        <v>1694</v>
      </c>
      <c r="AN240" t="s">
        <v>103</v>
      </c>
      <c r="AO240" t="s">
        <v>126</v>
      </c>
      <c r="AP240" t="s">
        <v>104</v>
      </c>
      <c r="AQ240" t="s">
        <v>105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119</v>
      </c>
      <c r="BC240">
        <v>7</v>
      </c>
      <c r="BD240" t="s">
        <v>106</v>
      </c>
      <c r="BE240">
        <v>0</v>
      </c>
      <c r="BF240" t="s">
        <v>83</v>
      </c>
      <c r="BG240" t="s">
        <v>107</v>
      </c>
      <c r="BH240">
        <v>2007</v>
      </c>
      <c r="BI240" t="s">
        <v>125</v>
      </c>
      <c r="BJ240">
        <v>3</v>
      </c>
      <c r="BK240">
        <v>818</v>
      </c>
      <c r="BL240" t="s">
        <v>98</v>
      </c>
      <c r="BM240" t="s">
        <v>98</v>
      </c>
      <c r="BN240" t="s">
        <v>104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149</v>
      </c>
      <c r="CB240" t="s">
        <v>150</v>
      </c>
      <c r="CC240">
        <v>318000</v>
      </c>
    </row>
    <row r="241" spans="1:81">
      <c r="A241">
        <v>240</v>
      </c>
      <c r="B241">
        <v>50</v>
      </c>
      <c r="C241" t="s">
        <v>112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206</v>
      </c>
      <c r="N241" t="s">
        <v>91</v>
      </c>
      <c r="O241" t="s">
        <v>91</v>
      </c>
      <c r="P241" t="s">
        <v>92</v>
      </c>
      <c r="Q241" t="s">
        <v>176</v>
      </c>
      <c r="R241">
        <v>6</v>
      </c>
      <c r="S241">
        <v>4</v>
      </c>
      <c r="T241">
        <v>1945</v>
      </c>
      <c r="U241">
        <v>1950</v>
      </c>
      <c r="V241" t="s">
        <v>94</v>
      </c>
      <c r="W241" t="s">
        <v>95</v>
      </c>
      <c r="X241" t="s">
        <v>96</v>
      </c>
      <c r="Y241" t="s">
        <v>96</v>
      </c>
      <c r="Z241" t="s">
        <v>97</v>
      </c>
      <c r="AA241">
        <v>0</v>
      </c>
      <c r="AB241" t="s">
        <v>98</v>
      </c>
      <c r="AC241" t="s">
        <v>98</v>
      </c>
      <c r="AD241" t="s">
        <v>99</v>
      </c>
      <c r="AE241" t="s">
        <v>98</v>
      </c>
      <c r="AF241" t="s">
        <v>139</v>
      </c>
      <c r="AG241" t="s">
        <v>100</v>
      </c>
      <c r="AH241" t="s">
        <v>102</v>
      </c>
      <c r="AI241">
        <v>94</v>
      </c>
      <c r="AJ241" t="s">
        <v>108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104</v>
      </c>
      <c r="AQ241" t="s">
        <v>168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106</v>
      </c>
      <c r="BE241">
        <v>1</v>
      </c>
      <c r="BF241" t="s">
        <v>119</v>
      </c>
      <c r="BG241" t="s">
        <v>143</v>
      </c>
      <c r="BH241">
        <v>1949</v>
      </c>
      <c r="BI241" t="s">
        <v>108</v>
      </c>
      <c r="BJ241">
        <v>1</v>
      </c>
      <c r="BK241">
        <v>220</v>
      </c>
      <c r="BL241" t="s">
        <v>98</v>
      </c>
      <c r="BM241" t="s">
        <v>98</v>
      </c>
      <c r="BN241" t="s">
        <v>104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109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>
      <c r="A242">
        <v>241</v>
      </c>
      <c r="B242">
        <v>20</v>
      </c>
      <c r="C242" t="s">
        <v>164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163</v>
      </c>
      <c r="N242" t="s">
        <v>91</v>
      </c>
      <c r="O242" t="s">
        <v>91</v>
      </c>
      <c r="P242" t="s">
        <v>92</v>
      </c>
      <c r="Q242" t="s">
        <v>93</v>
      </c>
      <c r="R242">
        <v>8</v>
      </c>
      <c r="S242">
        <v>5</v>
      </c>
      <c r="T242">
        <v>2008</v>
      </c>
      <c r="U242">
        <v>2008</v>
      </c>
      <c r="V242" t="s">
        <v>94</v>
      </c>
      <c r="W242" t="s">
        <v>95</v>
      </c>
      <c r="X242" t="s">
        <v>96</v>
      </c>
      <c r="Y242" t="s">
        <v>96</v>
      </c>
      <c r="Z242" t="s">
        <v>148</v>
      </c>
      <c r="AA242">
        <v>36</v>
      </c>
      <c r="AB242" t="s">
        <v>119</v>
      </c>
      <c r="AC242" t="s">
        <v>98</v>
      </c>
      <c r="AD242" t="s">
        <v>123</v>
      </c>
      <c r="AE242" t="s">
        <v>119</v>
      </c>
      <c r="AF242" t="s">
        <v>98</v>
      </c>
      <c r="AG242" t="s">
        <v>157</v>
      </c>
      <c r="AH242" t="s">
        <v>124</v>
      </c>
      <c r="AI242">
        <v>1078</v>
      </c>
      <c r="AJ242" t="s">
        <v>108</v>
      </c>
      <c r="AK242">
        <v>0</v>
      </c>
      <c r="AL242">
        <v>488</v>
      </c>
      <c r="AM242">
        <v>1566</v>
      </c>
      <c r="AN242" t="s">
        <v>103</v>
      </c>
      <c r="AO242" t="s">
        <v>126</v>
      </c>
      <c r="AP242" t="s">
        <v>104</v>
      </c>
      <c r="AQ242" t="s">
        <v>105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119</v>
      </c>
      <c r="BC242">
        <v>7</v>
      </c>
      <c r="BD242" t="s">
        <v>106</v>
      </c>
      <c r="BE242">
        <v>0</v>
      </c>
      <c r="BF242" t="s">
        <v>83</v>
      </c>
      <c r="BG242" t="s">
        <v>107</v>
      </c>
      <c r="BH242">
        <v>2008</v>
      </c>
      <c r="BI242" t="s">
        <v>131</v>
      </c>
      <c r="BJ242">
        <v>2</v>
      </c>
      <c r="BK242">
        <v>750</v>
      </c>
      <c r="BL242" t="s">
        <v>98</v>
      </c>
      <c r="BM242" t="s">
        <v>98</v>
      </c>
      <c r="BN242" t="s">
        <v>104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>
      <c r="A243">
        <v>242</v>
      </c>
      <c r="B243">
        <v>30</v>
      </c>
      <c r="C243" t="s">
        <v>140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188</v>
      </c>
      <c r="N243" t="s">
        <v>91</v>
      </c>
      <c r="O243" t="s">
        <v>91</v>
      </c>
      <c r="P243" t="s">
        <v>92</v>
      </c>
      <c r="Q243" t="s">
        <v>93</v>
      </c>
      <c r="R243">
        <v>5</v>
      </c>
      <c r="S243">
        <v>9</v>
      </c>
      <c r="T243">
        <v>1945</v>
      </c>
      <c r="U243">
        <v>1997</v>
      </c>
      <c r="V243" t="s">
        <v>94</v>
      </c>
      <c r="W243" t="s">
        <v>95</v>
      </c>
      <c r="X243" t="s">
        <v>96</v>
      </c>
      <c r="Y243" t="s">
        <v>96</v>
      </c>
      <c r="Z243" t="s">
        <v>97</v>
      </c>
      <c r="AA243">
        <v>0</v>
      </c>
      <c r="AB243" t="s">
        <v>98</v>
      </c>
      <c r="AC243" t="s">
        <v>119</v>
      </c>
      <c r="AD243" t="s">
        <v>99</v>
      </c>
      <c r="AE243" t="s">
        <v>98</v>
      </c>
      <c r="AF243" t="s">
        <v>98</v>
      </c>
      <c r="AG243" t="s">
        <v>100</v>
      </c>
      <c r="AH243" t="s">
        <v>118</v>
      </c>
      <c r="AI243">
        <v>329</v>
      </c>
      <c r="AJ243" t="s">
        <v>108</v>
      </c>
      <c r="AK243">
        <v>0</v>
      </c>
      <c r="AL243">
        <v>357</v>
      </c>
      <c r="AM243">
        <v>686</v>
      </c>
      <c r="AN243" t="s">
        <v>103</v>
      </c>
      <c r="AO243" t="s">
        <v>119</v>
      </c>
      <c r="AP243" t="s">
        <v>104</v>
      </c>
      <c r="AQ243" t="s">
        <v>105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119</v>
      </c>
      <c r="BC243">
        <v>4</v>
      </c>
      <c r="BD243" t="s">
        <v>106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104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>
      <c r="A244">
        <v>243</v>
      </c>
      <c r="B244">
        <v>50</v>
      </c>
      <c r="C244" t="s">
        <v>140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114</v>
      </c>
      <c r="L244" t="s">
        <v>88</v>
      </c>
      <c r="M244" t="s">
        <v>188</v>
      </c>
      <c r="N244" t="s">
        <v>91</v>
      </c>
      <c r="O244" t="s">
        <v>91</v>
      </c>
      <c r="P244" t="s">
        <v>92</v>
      </c>
      <c r="Q244" t="s">
        <v>176</v>
      </c>
      <c r="R244">
        <v>5</v>
      </c>
      <c r="S244">
        <v>4</v>
      </c>
      <c r="T244">
        <v>1900</v>
      </c>
      <c r="U244">
        <v>1950</v>
      </c>
      <c r="V244" t="s">
        <v>94</v>
      </c>
      <c r="W244" t="s">
        <v>95</v>
      </c>
      <c r="X244" t="s">
        <v>116</v>
      </c>
      <c r="Y244" t="s">
        <v>116</v>
      </c>
      <c r="Z244" t="s">
        <v>97</v>
      </c>
      <c r="AA244">
        <v>0</v>
      </c>
      <c r="AB244" t="s">
        <v>98</v>
      </c>
      <c r="AC244" t="s">
        <v>98</v>
      </c>
      <c r="AD244" t="s">
        <v>166</v>
      </c>
      <c r="AE244" t="s">
        <v>98</v>
      </c>
      <c r="AF244" t="s">
        <v>98</v>
      </c>
      <c r="AG244" t="s">
        <v>100</v>
      </c>
      <c r="AH244" t="s">
        <v>108</v>
      </c>
      <c r="AI244">
        <v>0</v>
      </c>
      <c r="AJ244" t="s">
        <v>108</v>
      </c>
      <c r="AK244">
        <v>0</v>
      </c>
      <c r="AL244">
        <v>540</v>
      </c>
      <c r="AM244">
        <v>540</v>
      </c>
      <c r="AN244" t="s">
        <v>103</v>
      </c>
      <c r="AO244" t="s">
        <v>119</v>
      </c>
      <c r="AP244" t="s">
        <v>167</v>
      </c>
      <c r="AQ244" t="s">
        <v>168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106</v>
      </c>
      <c r="BE244">
        <v>0</v>
      </c>
      <c r="BF244" t="s">
        <v>83</v>
      </c>
      <c r="BG244" t="s">
        <v>107</v>
      </c>
      <c r="BH244">
        <v>1940</v>
      </c>
      <c r="BI244" t="s">
        <v>108</v>
      </c>
      <c r="BJ244">
        <v>1</v>
      </c>
      <c r="BK244">
        <v>352</v>
      </c>
      <c r="BL244" t="s">
        <v>139</v>
      </c>
      <c r="BM244" t="s">
        <v>98</v>
      </c>
      <c r="BN244" t="s">
        <v>104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>
      <c r="A245">
        <v>244</v>
      </c>
      <c r="B245">
        <v>160</v>
      </c>
      <c r="C245" t="s">
        <v>112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114</v>
      </c>
      <c r="L245" t="s">
        <v>88</v>
      </c>
      <c r="M245" t="s">
        <v>165</v>
      </c>
      <c r="N245" t="s">
        <v>91</v>
      </c>
      <c r="O245" t="s">
        <v>91</v>
      </c>
      <c r="P245" t="s">
        <v>129</v>
      </c>
      <c r="Q245" t="s">
        <v>122</v>
      </c>
      <c r="R245">
        <v>6</v>
      </c>
      <c r="S245">
        <v>6</v>
      </c>
      <c r="T245">
        <v>1980</v>
      </c>
      <c r="U245">
        <v>1980</v>
      </c>
      <c r="V245" t="s">
        <v>94</v>
      </c>
      <c r="W245" t="s">
        <v>95</v>
      </c>
      <c r="X245" t="s">
        <v>135</v>
      </c>
      <c r="Y245" t="s">
        <v>135</v>
      </c>
      <c r="Z245" t="s">
        <v>97</v>
      </c>
      <c r="AA245">
        <v>0</v>
      </c>
      <c r="AB245" t="s">
        <v>98</v>
      </c>
      <c r="AC245" t="s">
        <v>98</v>
      </c>
      <c r="AD245" t="s">
        <v>99</v>
      </c>
      <c r="AE245" t="s">
        <v>119</v>
      </c>
      <c r="AF245" t="s">
        <v>98</v>
      </c>
      <c r="AG245" t="s">
        <v>100</v>
      </c>
      <c r="AH245" t="s">
        <v>108</v>
      </c>
      <c r="AI245">
        <v>0</v>
      </c>
      <c r="AJ245" t="s">
        <v>108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104</v>
      </c>
      <c r="AQ245" t="s">
        <v>105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106</v>
      </c>
      <c r="BE245">
        <v>1</v>
      </c>
      <c r="BF245" t="s">
        <v>98</v>
      </c>
      <c r="BG245" t="s">
        <v>107</v>
      </c>
      <c r="BH245">
        <v>1980</v>
      </c>
      <c r="BI245" t="s">
        <v>131</v>
      </c>
      <c r="BJ245">
        <v>1</v>
      </c>
      <c r="BK245">
        <v>288</v>
      </c>
      <c r="BL245" t="s">
        <v>98</v>
      </c>
      <c r="BM245" t="s">
        <v>98</v>
      </c>
      <c r="BN245" t="s">
        <v>104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>
      <c r="A246">
        <v>245</v>
      </c>
      <c r="B246">
        <v>60</v>
      </c>
      <c r="C246" t="s">
        <v>112</v>
      </c>
      <c r="D246" t="s">
        <v>83</v>
      </c>
      <c r="E246">
        <v>8880</v>
      </c>
      <c r="F246" t="s">
        <v>82</v>
      </c>
      <c r="G246" t="s">
        <v>83</v>
      </c>
      <c r="H246" t="s">
        <v>113</v>
      </c>
      <c r="I246" t="s">
        <v>85</v>
      </c>
      <c r="J246" t="s">
        <v>86</v>
      </c>
      <c r="K246" t="s">
        <v>87</v>
      </c>
      <c r="L246" t="s">
        <v>88</v>
      </c>
      <c r="M246" t="s">
        <v>165</v>
      </c>
      <c r="N246" t="s">
        <v>91</v>
      </c>
      <c r="O246" t="s">
        <v>91</v>
      </c>
      <c r="P246" t="s">
        <v>92</v>
      </c>
      <c r="Q246" t="s">
        <v>122</v>
      </c>
      <c r="R246">
        <v>7</v>
      </c>
      <c r="S246">
        <v>5</v>
      </c>
      <c r="T246">
        <v>1994</v>
      </c>
      <c r="U246">
        <v>2002</v>
      </c>
      <c r="V246" t="s">
        <v>94</v>
      </c>
      <c r="W246" t="s">
        <v>95</v>
      </c>
      <c r="X246" t="s">
        <v>96</v>
      </c>
      <c r="Y246" t="s">
        <v>96</v>
      </c>
      <c r="Z246" t="s">
        <v>97</v>
      </c>
      <c r="AA246">
        <v>0</v>
      </c>
      <c r="AB246" t="s">
        <v>119</v>
      </c>
      <c r="AC246" t="s">
        <v>98</v>
      </c>
      <c r="AD246" t="s">
        <v>123</v>
      </c>
      <c r="AE246" t="s">
        <v>119</v>
      </c>
      <c r="AF246" t="s">
        <v>98</v>
      </c>
      <c r="AG246" t="s">
        <v>100</v>
      </c>
      <c r="AH246" t="s">
        <v>124</v>
      </c>
      <c r="AI246">
        <v>695</v>
      </c>
      <c r="AJ246" t="s">
        <v>108</v>
      </c>
      <c r="AK246">
        <v>0</v>
      </c>
      <c r="AL246">
        <v>253</v>
      </c>
      <c r="AM246">
        <v>948</v>
      </c>
      <c r="AN246" t="s">
        <v>103</v>
      </c>
      <c r="AO246" t="s">
        <v>126</v>
      </c>
      <c r="AP246" t="s">
        <v>104</v>
      </c>
      <c r="AQ246" t="s">
        <v>105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119</v>
      </c>
      <c r="BC246">
        <v>8</v>
      </c>
      <c r="BD246" t="s">
        <v>106</v>
      </c>
      <c r="BE246">
        <v>2</v>
      </c>
      <c r="BF246" t="s">
        <v>139</v>
      </c>
      <c r="BG246" t="s">
        <v>107</v>
      </c>
      <c r="BH246">
        <v>1994</v>
      </c>
      <c r="BI246" t="s">
        <v>131</v>
      </c>
      <c r="BJ246">
        <v>2</v>
      </c>
      <c r="BK246">
        <v>463</v>
      </c>
      <c r="BL246" t="s">
        <v>98</v>
      </c>
      <c r="BM246" t="s">
        <v>98</v>
      </c>
      <c r="BN246" t="s">
        <v>104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>
      <c r="A247">
        <v>246</v>
      </c>
      <c r="B247">
        <v>20</v>
      </c>
      <c r="C247" t="s">
        <v>112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175</v>
      </c>
      <c r="N247" t="s">
        <v>91</v>
      </c>
      <c r="O247" t="s">
        <v>91</v>
      </c>
      <c r="P247" t="s">
        <v>92</v>
      </c>
      <c r="Q247" t="s">
        <v>93</v>
      </c>
      <c r="R247">
        <v>7</v>
      </c>
      <c r="S247">
        <v>5</v>
      </c>
      <c r="T247">
        <v>1988</v>
      </c>
      <c r="U247">
        <v>1988</v>
      </c>
      <c r="V247" t="s">
        <v>94</v>
      </c>
      <c r="W247" t="s">
        <v>95</v>
      </c>
      <c r="X247" t="s">
        <v>116</v>
      </c>
      <c r="Y247" t="s">
        <v>116</v>
      </c>
      <c r="Z247" t="s">
        <v>117</v>
      </c>
      <c r="AA247">
        <v>102</v>
      </c>
      <c r="AB247" t="s">
        <v>98</v>
      </c>
      <c r="AC247" t="s">
        <v>98</v>
      </c>
      <c r="AD247" t="s">
        <v>99</v>
      </c>
      <c r="AE247" t="s">
        <v>119</v>
      </c>
      <c r="AF247" t="s">
        <v>98</v>
      </c>
      <c r="AG247" t="s">
        <v>157</v>
      </c>
      <c r="AH247" t="s">
        <v>124</v>
      </c>
      <c r="AI247">
        <v>929</v>
      </c>
      <c r="AJ247" t="s">
        <v>108</v>
      </c>
      <c r="AK247">
        <v>0</v>
      </c>
      <c r="AL247">
        <v>916</v>
      </c>
      <c r="AM247">
        <v>1845</v>
      </c>
      <c r="AN247" t="s">
        <v>103</v>
      </c>
      <c r="AO247" t="s">
        <v>119</v>
      </c>
      <c r="AP247" t="s">
        <v>104</v>
      </c>
      <c r="AQ247" t="s">
        <v>105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106</v>
      </c>
      <c r="BE247">
        <v>1</v>
      </c>
      <c r="BF247" t="s">
        <v>98</v>
      </c>
      <c r="BG247" t="s">
        <v>107</v>
      </c>
      <c r="BH247">
        <v>1988</v>
      </c>
      <c r="BI247" t="s">
        <v>125</v>
      </c>
      <c r="BJ247">
        <v>2</v>
      </c>
      <c r="BK247">
        <v>604</v>
      </c>
      <c r="BL247" t="s">
        <v>98</v>
      </c>
      <c r="BM247" t="s">
        <v>98</v>
      </c>
      <c r="BN247" t="s">
        <v>104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>
      <c r="A248">
        <v>247</v>
      </c>
      <c r="B248">
        <v>190</v>
      </c>
      <c r="C248" t="s">
        <v>140</v>
      </c>
      <c r="D248">
        <v>69</v>
      </c>
      <c r="E248">
        <v>9142</v>
      </c>
      <c r="F248" t="s">
        <v>82</v>
      </c>
      <c r="G248" t="s">
        <v>190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188</v>
      </c>
      <c r="N248" t="s">
        <v>91</v>
      </c>
      <c r="O248" t="s">
        <v>91</v>
      </c>
      <c r="P248" t="s">
        <v>186</v>
      </c>
      <c r="Q248" t="s">
        <v>122</v>
      </c>
      <c r="R248">
        <v>6</v>
      </c>
      <c r="S248">
        <v>8</v>
      </c>
      <c r="T248">
        <v>1910</v>
      </c>
      <c r="U248">
        <v>1950</v>
      </c>
      <c r="V248" t="s">
        <v>94</v>
      </c>
      <c r="W248" t="s">
        <v>95</v>
      </c>
      <c r="X248" t="s">
        <v>193</v>
      </c>
      <c r="Y248" t="s">
        <v>193</v>
      </c>
      <c r="Z248" t="s">
        <v>97</v>
      </c>
      <c r="AA248">
        <v>0</v>
      </c>
      <c r="AB248" t="s">
        <v>98</v>
      </c>
      <c r="AC248" t="s">
        <v>139</v>
      </c>
      <c r="AD248" t="s">
        <v>148</v>
      </c>
      <c r="AE248" t="s">
        <v>139</v>
      </c>
      <c r="AF248" t="s">
        <v>98</v>
      </c>
      <c r="AG248" t="s">
        <v>100</v>
      </c>
      <c r="AH248" t="s">
        <v>108</v>
      </c>
      <c r="AI248">
        <v>0</v>
      </c>
      <c r="AJ248" t="s">
        <v>108</v>
      </c>
      <c r="AK248">
        <v>0</v>
      </c>
      <c r="AL248">
        <v>1020</v>
      </c>
      <c r="AM248">
        <v>1020</v>
      </c>
      <c r="AN248" t="s">
        <v>103</v>
      </c>
      <c r="AO248" t="s">
        <v>119</v>
      </c>
      <c r="AP248" t="s">
        <v>167</v>
      </c>
      <c r="AQ248" t="s">
        <v>235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139</v>
      </c>
      <c r="BC248">
        <v>9</v>
      </c>
      <c r="BD248" t="s">
        <v>106</v>
      </c>
      <c r="BE248">
        <v>0</v>
      </c>
      <c r="BF248" t="s">
        <v>83</v>
      </c>
      <c r="BG248" t="s">
        <v>143</v>
      </c>
      <c r="BH248">
        <v>1910</v>
      </c>
      <c r="BI248" t="s">
        <v>108</v>
      </c>
      <c r="BJ248">
        <v>1</v>
      </c>
      <c r="BK248">
        <v>440</v>
      </c>
      <c r="BL248" t="s">
        <v>134</v>
      </c>
      <c r="BM248" t="s">
        <v>134</v>
      </c>
      <c r="BN248" t="s">
        <v>104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>
      <c r="A249">
        <v>248</v>
      </c>
      <c r="B249">
        <v>20</v>
      </c>
      <c r="C249" t="s">
        <v>112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89</v>
      </c>
      <c r="N249" t="s">
        <v>91</v>
      </c>
      <c r="O249" t="s">
        <v>91</v>
      </c>
      <c r="P249" t="s">
        <v>92</v>
      </c>
      <c r="Q249" t="s">
        <v>93</v>
      </c>
      <c r="R249">
        <v>6</v>
      </c>
      <c r="S249">
        <v>5</v>
      </c>
      <c r="T249">
        <v>1954</v>
      </c>
      <c r="U249">
        <v>1954</v>
      </c>
      <c r="V249" t="s">
        <v>115</v>
      </c>
      <c r="W249" t="s">
        <v>95</v>
      </c>
      <c r="X249" t="s">
        <v>116</v>
      </c>
      <c r="Y249" t="s">
        <v>117</v>
      </c>
      <c r="Z249" t="s">
        <v>97</v>
      </c>
      <c r="AA249">
        <v>0</v>
      </c>
      <c r="AB249" t="s">
        <v>98</v>
      </c>
      <c r="AC249" t="s">
        <v>98</v>
      </c>
      <c r="AD249" t="s">
        <v>99</v>
      </c>
      <c r="AE249" t="s">
        <v>98</v>
      </c>
      <c r="AF249" t="s">
        <v>98</v>
      </c>
      <c r="AG249" t="s">
        <v>100</v>
      </c>
      <c r="AH249" t="s">
        <v>108</v>
      </c>
      <c r="AI249">
        <v>0</v>
      </c>
      <c r="AJ249" t="s">
        <v>108</v>
      </c>
      <c r="AK249">
        <v>0</v>
      </c>
      <c r="AL249">
        <v>1367</v>
      </c>
      <c r="AM249">
        <v>1367</v>
      </c>
      <c r="AN249" t="s">
        <v>103</v>
      </c>
      <c r="AO249" t="s">
        <v>126</v>
      </c>
      <c r="AP249" t="s">
        <v>104</v>
      </c>
      <c r="AQ249" t="s">
        <v>105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106</v>
      </c>
      <c r="BE249">
        <v>1</v>
      </c>
      <c r="BF249" t="s">
        <v>98</v>
      </c>
      <c r="BG249" t="s">
        <v>107</v>
      </c>
      <c r="BH249">
        <v>1954</v>
      </c>
      <c r="BI249" t="s">
        <v>108</v>
      </c>
      <c r="BJ249">
        <v>2</v>
      </c>
      <c r="BK249">
        <v>451</v>
      </c>
      <c r="BL249" t="s">
        <v>98</v>
      </c>
      <c r="BM249" t="s">
        <v>98</v>
      </c>
      <c r="BN249" t="s">
        <v>104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>
      <c r="A250">
        <v>249</v>
      </c>
      <c r="B250">
        <v>60</v>
      </c>
      <c r="C250" t="s">
        <v>112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209</v>
      </c>
      <c r="N250" t="s">
        <v>91</v>
      </c>
      <c r="O250" t="s">
        <v>91</v>
      </c>
      <c r="P250" t="s">
        <v>92</v>
      </c>
      <c r="Q250" t="s">
        <v>122</v>
      </c>
      <c r="R250">
        <v>7</v>
      </c>
      <c r="S250">
        <v>5</v>
      </c>
      <c r="T250">
        <v>2003</v>
      </c>
      <c r="U250">
        <v>2003</v>
      </c>
      <c r="V250" t="s">
        <v>94</v>
      </c>
      <c r="W250" t="s">
        <v>95</v>
      </c>
      <c r="X250" t="s">
        <v>96</v>
      </c>
      <c r="Y250" t="s">
        <v>96</v>
      </c>
      <c r="Z250" t="s">
        <v>117</v>
      </c>
      <c r="AA250">
        <v>101</v>
      </c>
      <c r="AB250" t="s">
        <v>119</v>
      </c>
      <c r="AC250" t="s">
        <v>98</v>
      </c>
      <c r="AD250" t="s">
        <v>123</v>
      </c>
      <c r="AE250" t="s">
        <v>119</v>
      </c>
      <c r="AF250" t="s">
        <v>98</v>
      </c>
      <c r="AG250" t="s">
        <v>100</v>
      </c>
      <c r="AH250" t="s">
        <v>108</v>
      </c>
      <c r="AI250">
        <v>0</v>
      </c>
      <c r="AJ250" t="s">
        <v>108</v>
      </c>
      <c r="AK250">
        <v>0</v>
      </c>
      <c r="AL250">
        <v>840</v>
      </c>
      <c r="AM250">
        <v>840</v>
      </c>
      <c r="AN250" t="s">
        <v>103</v>
      </c>
      <c r="AO250" t="s">
        <v>126</v>
      </c>
      <c r="AP250" t="s">
        <v>104</v>
      </c>
      <c r="AQ250" t="s">
        <v>105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119</v>
      </c>
      <c r="BC250">
        <v>8</v>
      </c>
      <c r="BD250" t="s">
        <v>106</v>
      </c>
      <c r="BE250">
        <v>0</v>
      </c>
      <c r="BF250" t="s">
        <v>83</v>
      </c>
      <c r="BG250" t="s">
        <v>107</v>
      </c>
      <c r="BH250">
        <v>2003</v>
      </c>
      <c r="BI250" t="s">
        <v>131</v>
      </c>
      <c r="BJ250">
        <v>2</v>
      </c>
      <c r="BK250">
        <v>500</v>
      </c>
      <c r="BL250" t="s">
        <v>98</v>
      </c>
      <c r="BM250" t="s">
        <v>98</v>
      </c>
      <c r="BN250" t="s">
        <v>104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>
      <c r="A251">
        <v>250</v>
      </c>
      <c r="B251">
        <v>50</v>
      </c>
      <c r="C251" t="s">
        <v>112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205</v>
      </c>
      <c r="J251" t="s">
        <v>86</v>
      </c>
      <c r="K251" t="s">
        <v>161</v>
      </c>
      <c r="L251" t="s">
        <v>231</v>
      </c>
      <c r="M251" t="s">
        <v>199</v>
      </c>
      <c r="N251" t="s">
        <v>91</v>
      </c>
      <c r="O251" t="s">
        <v>91</v>
      </c>
      <c r="P251" t="s">
        <v>92</v>
      </c>
      <c r="Q251" t="s">
        <v>176</v>
      </c>
      <c r="R251">
        <v>6</v>
      </c>
      <c r="S251">
        <v>7</v>
      </c>
      <c r="T251">
        <v>1958</v>
      </c>
      <c r="U251">
        <v>2006</v>
      </c>
      <c r="V251" t="s">
        <v>94</v>
      </c>
      <c r="W251" t="s">
        <v>95</v>
      </c>
      <c r="X251" t="s">
        <v>116</v>
      </c>
      <c r="Y251" t="s">
        <v>130</v>
      </c>
      <c r="Z251" t="s">
        <v>171</v>
      </c>
      <c r="AA251">
        <v>472</v>
      </c>
      <c r="AB251" t="s">
        <v>119</v>
      </c>
      <c r="AC251" t="s">
        <v>98</v>
      </c>
      <c r="AD251" t="s">
        <v>99</v>
      </c>
      <c r="AE251" t="s">
        <v>119</v>
      </c>
      <c r="AF251" t="s">
        <v>98</v>
      </c>
      <c r="AG251" t="s">
        <v>119</v>
      </c>
      <c r="AH251" t="s">
        <v>101</v>
      </c>
      <c r="AI251">
        <v>697</v>
      </c>
      <c r="AJ251" t="s">
        <v>108</v>
      </c>
      <c r="AK251">
        <v>0</v>
      </c>
      <c r="AL251">
        <v>747</v>
      </c>
      <c r="AM251">
        <v>1444</v>
      </c>
      <c r="AN251" t="s">
        <v>103</v>
      </c>
      <c r="AO251" t="s">
        <v>119</v>
      </c>
      <c r="AP251" t="s">
        <v>104</v>
      </c>
      <c r="AQ251" t="s">
        <v>105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119</v>
      </c>
      <c r="BC251">
        <v>7</v>
      </c>
      <c r="BD251" t="s">
        <v>106</v>
      </c>
      <c r="BE251">
        <v>2</v>
      </c>
      <c r="BF251" t="s">
        <v>98</v>
      </c>
      <c r="BG251" t="s">
        <v>107</v>
      </c>
      <c r="BH251">
        <v>1958</v>
      </c>
      <c r="BI251" t="s">
        <v>125</v>
      </c>
      <c r="BJ251">
        <v>2</v>
      </c>
      <c r="BK251">
        <v>389</v>
      </c>
      <c r="BL251" t="s">
        <v>98</v>
      </c>
      <c r="BM251" t="s">
        <v>98</v>
      </c>
      <c r="BN251" t="s">
        <v>104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133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>
      <c r="A252">
        <v>251</v>
      </c>
      <c r="B252">
        <v>30</v>
      </c>
      <c r="C252" t="s">
        <v>112</v>
      </c>
      <c r="D252">
        <v>55</v>
      </c>
      <c r="E252">
        <v>5350</v>
      </c>
      <c r="F252" t="s">
        <v>82</v>
      </c>
      <c r="G252" t="s">
        <v>83</v>
      </c>
      <c r="H252" t="s">
        <v>113</v>
      </c>
      <c r="I252" t="s">
        <v>85</v>
      </c>
      <c r="J252" t="s">
        <v>86</v>
      </c>
      <c r="K252" t="s">
        <v>87</v>
      </c>
      <c r="L252" t="s">
        <v>88</v>
      </c>
      <c r="M252" t="s">
        <v>197</v>
      </c>
      <c r="N252" t="s">
        <v>91</v>
      </c>
      <c r="O252" t="s">
        <v>91</v>
      </c>
      <c r="P252" t="s">
        <v>92</v>
      </c>
      <c r="Q252" t="s">
        <v>93</v>
      </c>
      <c r="R252">
        <v>3</v>
      </c>
      <c r="S252">
        <v>2</v>
      </c>
      <c r="T252">
        <v>1940</v>
      </c>
      <c r="U252">
        <v>1966</v>
      </c>
      <c r="V252" t="s">
        <v>94</v>
      </c>
      <c r="W252" t="s">
        <v>95</v>
      </c>
      <c r="X252" t="s">
        <v>116</v>
      </c>
      <c r="Y252" t="s">
        <v>135</v>
      </c>
      <c r="Z252" t="s">
        <v>97</v>
      </c>
      <c r="AA252">
        <v>0</v>
      </c>
      <c r="AB252" t="s">
        <v>98</v>
      </c>
      <c r="AC252" t="s">
        <v>134</v>
      </c>
      <c r="AD252" t="s">
        <v>99</v>
      </c>
      <c r="AE252" t="s">
        <v>98</v>
      </c>
      <c r="AF252" t="s">
        <v>98</v>
      </c>
      <c r="AG252" t="s">
        <v>100</v>
      </c>
      <c r="AH252" t="s">
        <v>108</v>
      </c>
      <c r="AI252">
        <v>0</v>
      </c>
      <c r="AJ252" t="s">
        <v>108</v>
      </c>
      <c r="AK252">
        <v>0</v>
      </c>
      <c r="AL252">
        <v>728</v>
      </c>
      <c r="AM252">
        <v>728</v>
      </c>
      <c r="AN252" t="s">
        <v>103</v>
      </c>
      <c r="AO252" t="s">
        <v>126</v>
      </c>
      <c r="AP252" t="s">
        <v>104</v>
      </c>
      <c r="AQ252" t="s">
        <v>105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139</v>
      </c>
      <c r="BC252">
        <v>6</v>
      </c>
      <c r="BD252" t="s">
        <v>154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104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177</v>
      </c>
      <c r="BW252" t="s">
        <v>133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>
      <c r="A253">
        <v>252</v>
      </c>
      <c r="B253">
        <v>120</v>
      </c>
      <c r="C253" t="s">
        <v>140</v>
      </c>
      <c r="D253">
        <v>44</v>
      </c>
      <c r="E253">
        <v>4750</v>
      </c>
      <c r="F253" t="s">
        <v>82</v>
      </c>
      <c r="G253" t="s">
        <v>83</v>
      </c>
      <c r="H253" t="s">
        <v>113</v>
      </c>
      <c r="I253" t="s">
        <v>127</v>
      </c>
      <c r="J253" t="s">
        <v>86</v>
      </c>
      <c r="K253" t="s">
        <v>87</v>
      </c>
      <c r="L253" t="s">
        <v>154</v>
      </c>
      <c r="M253" t="s">
        <v>212</v>
      </c>
      <c r="N253" t="s">
        <v>91</v>
      </c>
      <c r="O253" t="s">
        <v>91</v>
      </c>
      <c r="P253" t="s">
        <v>129</v>
      </c>
      <c r="Q253" t="s">
        <v>93</v>
      </c>
      <c r="R253">
        <v>8</v>
      </c>
      <c r="S253">
        <v>5</v>
      </c>
      <c r="T253">
        <v>2006</v>
      </c>
      <c r="U253">
        <v>2007</v>
      </c>
      <c r="V253" t="s">
        <v>115</v>
      </c>
      <c r="W253" t="s">
        <v>95</v>
      </c>
      <c r="X253" t="s">
        <v>96</v>
      </c>
      <c r="Y253" t="s">
        <v>96</v>
      </c>
      <c r="Z253" t="s">
        <v>148</v>
      </c>
      <c r="AA253">
        <v>481</v>
      </c>
      <c r="AB253" t="s">
        <v>119</v>
      </c>
      <c r="AC253" t="s">
        <v>98</v>
      </c>
      <c r="AD253" t="s">
        <v>123</v>
      </c>
      <c r="AE253" t="s">
        <v>119</v>
      </c>
      <c r="AF253" t="s">
        <v>98</v>
      </c>
      <c r="AG253" t="s">
        <v>119</v>
      </c>
      <c r="AH253" t="s">
        <v>124</v>
      </c>
      <c r="AI253">
        <v>1573</v>
      </c>
      <c r="AJ253" t="s">
        <v>108</v>
      </c>
      <c r="AK253">
        <v>0</v>
      </c>
      <c r="AL253">
        <v>0</v>
      </c>
      <c r="AM253">
        <v>1573</v>
      </c>
      <c r="AN253" t="s">
        <v>103</v>
      </c>
      <c r="AO253" t="s">
        <v>126</v>
      </c>
      <c r="AP253" t="s">
        <v>104</v>
      </c>
      <c r="AQ253" t="s">
        <v>105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119</v>
      </c>
      <c r="BC253">
        <v>5</v>
      </c>
      <c r="BD253" t="s">
        <v>106</v>
      </c>
      <c r="BE253">
        <v>1</v>
      </c>
      <c r="BF253" t="s">
        <v>119</v>
      </c>
      <c r="BG253" t="s">
        <v>107</v>
      </c>
      <c r="BH253">
        <v>2006</v>
      </c>
      <c r="BI253" t="s">
        <v>125</v>
      </c>
      <c r="BJ253">
        <v>2</v>
      </c>
      <c r="BK253">
        <v>538</v>
      </c>
      <c r="BL253" t="s">
        <v>98</v>
      </c>
      <c r="BM253" t="s">
        <v>98</v>
      </c>
      <c r="BN253" t="s">
        <v>104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178</v>
      </c>
      <c r="CC253">
        <v>235000</v>
      </c>
    </row>
    <row r="254" spans="1:81">
      <c r="A254">
        <v>253</v>
      </c>
      <c r="B254">
        <v>60</v>
      </c>
      <c r="C254" t="s">
        <v>112</v>
      </c>
      <c r="D254">
        <v>65</v>
      </c>
      <c r="E254">
        <v>8366</v>
      </c>
      <c r="F254" t="s">
        <v>82</v>
      </c>
      <c r="G254" t="s">
        <v>83</v>
      </c>
      <c r="H254" t="s">
        <v>113</v>
      </c>
      <c r="I254" t="s">
        <v>85</v>
      </c>
      <c r="J254" t="s">
        <v>86</v>
      </c>
      <c r="K254" t="s">
        <v>87</v>
      </c>
      <c r="L254" t="s">
        <v>88</v>
      </c>
      <c r="M254" t="s">
        <v>165</v>
      </c>
      <c r="N254" t="s">
        <v>91</v>
      </c>
      <c r="O254" t="s">
        <v>91</v>
      </c>
      <c r="P254" t="s">
        <v>92</v>
      </c>
      <c r="Q254" t="s">
        <v>122</v>
      </c>
      <c r="R254">
        <v>6</v>
      </c>
      <c r="S254">
        <v>5</v>
      </c>
      <c r="T254">
        <v>2004</v>
      </c>
      <c r="U254">
        <v>2004</v>
      </c>
      <c r="V254" t="s">
        <v>94</v>
      </c>
      <c r="W254" t="s">
        <v>95</v>
      </c>
      <c r="X254" t="s">
        <v>96</v>
      </c>
      <c r="Y254" t="s">
        <v>96</v>
      </c>
      <c r="Z254" t="s">
        <v>97</v>
      </c>
      <c r="AA254">
        <v>0</v>
      </c>
      <c r="AB254" t="s">
        <v>119</v>
      </c>
      <c r="AC254" t="s">
        <v>98</v>
      </c>
      <c r="AD254" t="s">
        <v>123</v>
      </c>
      <c r="AE254" t="s">
        <v>119</v>
      </c>
      <c r="AF254" t="s">
        <v>98</v>
      </c>
      <c r="AG254" t="s">
        <v>100</v>
      </c>
      <c r="AH254" t="s">
        <v>108</v>
      </c>
      <c r="AI254">
        <v>0</v>
      </c>
      <c r="AJ254" t="s">
        <v>108</v>
      </c>
      <c r="AK254">
        <v>0</v>
      </c>
      <c r="AL254">
        <v>798</v>
      </c>
      <c r="AM254">
        <v>798</v>
      </c>
      <c r="AN254" t="s">
        <v>103</v>
      </c>
      <c r="AO254" t="s">
        <v>126</v>
      </c>
      <c r="AP254" t="s">
        <v>104</v>
      </c>
      <c r="AQ254" t="s">
        <v>105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119</v>
      </c>
      <c r="BC254">
        <v>6</v>
      </c>
      <c r="BD254" t="s">
        <v>106</v>
      </c>
      <c r="BE254">
        <v>0</v>
      </c>
      <c r="BF254" t="s">
        <v>83</v>
      </c>
      <c r="BG254" t="s">
        <v>107</v>
      </c>
      <c r="BH254">
        <v>2004</v>
      </c>
      <c r="BI254" t="s">
        <v>131</v>
      </c>
      <c r="BJ254">
        <v>2</v>
      </c>
      <c r="BK254">
        <v>520</v>
      </c>
      <c r="BL254" t="s">
        <v>98</v>
      </c>
      <c r="BM254" t="s">
        <v>98</v>
      </c>
      <c r="BN254" t="s">
        <v>104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>
      <c r="A255">
        <v>254</v>
      </c>
      <c r="B255">
        <v>80</v>
      </c>
      <c r="C255" t="s">
        <v>112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89</v>
      </c>
      <c r="N255" t="s">
        <v>91</v>
      </c>
      <c r="O255" t="s">
        <v>91</v>
      </c>
      <c r="P255" t="s">
        <v>92</v>
      </c>
      <c r="Q255" t="s">
        <v>158</v>
      </c>
      <c r="R255">
        <v>6</v>
      </c>
      <c r="S255">
        <v>7</v>
      </c>
      <c r="T255">
        <v>1964</v>
      </c>
      <c r="U255">
        <v>1991</v>
      </c>
      <c r="V255" t="s">
        <v>115</v>
      </c>
      <c r="W255" t="s">
        <v>95</v>
      </c>
      <c r="X255" t="s">
        <v>130</v>
      </c>
      <c r="Y255" t="s">
        <v>130</v>
      </c>
      <c r="Z255" t="s">
        <v>117</v>
      </c>
      <c r="AA255">
        <v>108</v>
      </c>
      <c r="AB255" t="s">
        <v>98</v>
      </c>
      <c r="AC255" t="s">
        <v>98</v>
      </c>
      <c r="AD255" t="s">
        <v>99</v>
      </c>
      <c r="AE255" t="s">
        <v>119</v>
      </c>
      <c r="AF255" t="s">
        <v>98</v>
      </c>
      <c r="AG255" t="s">
        <v>119</v>
      </c>
      <c r="AH255" t="s">
        <v>102</v>
      </c>
      <c r="AI255">
        <v>270</v>
      </c>
      <c r="AJ255" t="s">
        <v>118</v>
      </c>
      <c r="AK255">
        <v>580</v>
      </c>
      <c r="AL255">
        <v>452</v>
      </c>
      <c r="AM255">
        <v>1302</v>
      </c>
      <c r="AN255" t="s">
        <v>103</v>
      </c>
      <c r="AO255" t="s">
        <v>126</v>
      </c>
      <c r="AP255" t="s">
        <v>104</v>
      </c>
      <c r="AQ255" t="s">
        <v>105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119</v>
      </c>
      <c r="BC255">
        <v>7</v>
      </c>
      <c r="BD255" t="s">
        <v>187</v>
      </c>
      <c r="BE255">
        <v>0</v>
      </c>
      <c r="BF255" t="s">
        <v>83</v>
      </c>
      <c r="BG255" t="s">
        <v>107</v>
      </c>
      <c r="BH255">
        <v>1964</v>
      </c>
      <c r="BI255" t="s">
        <v>131</v>
      </c>
      <c r="BJ255">
        <v>1</v>
      </c>
      <c r="BK255">
        <v>309</v>
      </c>
      <c r="BL255" t="s">
        <v>98</v>
      </c>
      <c r="BM255" t="s">
        <v>98</v>
      </c>
      <c r="BN255" t="s">
        <v>104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109</v>
      </c>
      <c r="BW255" t="s">
        <v>83</v>
      </c>
      <c r="BX255">
        <v>0</v>
      </c>
      <c r="BY255">
        <v>10</v>
      </c>
      <c r="BZ255">
        <v>2007</v>
      </c>
      <c r="CA255" t="s">
        <v>243</v>
      </c>
      <c r="CB255" t="s">
        <v>111</v>
      </c>
      <c r="CC255">
        <v>158000</v>
      </c>
    </row>
    <row r="256" spans="1:81">
      <c r="A256">
        <v>255</v>
      </c>
      <c r="B256">
        <v>20</v>
      </c>
      <c r="C256" t="s">
        <v>112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89</v>
      </c>
      <c r="N256" t="s">
        <v>91</v>
      </c>
      <c r="O256" t="s">
        <v>91</v>
      </c>
      <c r="P256" t="s">
        <v>92</v>
      </c>
      <c r="Q256" t="s">
        <v>93</v>
      </c>
      <c r="R256">
        <v>5</v>
      </c>
      <c r="S256">
        <v>6</v>
      </c>
      <c r="T256">
        <v>1957</v>
      </c>
      <c r="U256">
        <v>1957</v>
      </c>
      <c r="V256" t="s">
        <v>94</v>
      </c>
      <c r="W256" t="s">
        <v>95</v>
      </c>
      <c r="X256" t="s">
        <v>137</v>
      </c>
      <c r="Y256" t="s">
        <v>137</v>
      </c>
      <c r="Z256" t="s">
        <v>97</v>
      </c>
      <c r="AA256">
        <v>0</v>
      </c>
      <c r="AB256" t="s">
        <v>98</v>
      </c>
      <c r="AC256" t="s">
        <v>119</v>
      </c>
      <c r="AD256" t="s">
        <v>99</v>
      </c>
      <c r="AE256" t="s">
        <v>98</v>
      </c>
      <c r="AF256" t="s">
        <v>98</v>
      </c>
      <c r="AG256" t="s">
        <v>100</v>
      </c>
      <c r="AH256" t="s">
        <v>101</v>
      </c>
      <c r="AI256">
        <v>922</v>
      </c>
      <c r="AJ256" t="s">
        <v>108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104</v>
      </c>
      <c r="AQ256" t="s">
        <v>105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106</v>
      </c>
      <c r="BE256">
        <v>0</v>
      </c>
      <c r="BF256" t="s">
        <v>83</v>
      </c>
      <c r="BG256" t="s">
        <v>107</v>
      </c>
      <c r="BH256">
        <v>1957</v>
      </c>
      <c r="BI256" t="s">
        <v>131</v>
      </c>
      <c r="BJ256">
        <v>1</v>
      </c>
      <c r="BK256">
        <v>294</v>
      </c>
      <c r="BL256" t="s">
        <v>98</v>
      </c>
      <c r="BM256" t="s">
        <v>98</v>
      </c>
      <c r="BN256" t="s">
        <v>104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>
      <c r="A257">
        <v>256</v>
      </c>
      <c r="B257">
        <v>60</v>
      </c>
      <c r="C257" t="s">
        <v>112</v>
      </c>
      <c r="D257">
        <v>66</v>
      </c>
      <c r="E257">
        <v>8738</v>
      </c>
      <c r="F257" t="s">
        <v>82</v>
      </c>
      <c r="G257" t="s">
        <v>83</v>
      </c>
      <c r="H257" t="s">
        <v>113</v>
      </c>
      <c r="I257" t="s">
        <v>85</v>
      </c>
      <c r="J257" t="s">
        <v>86</v>
      </c>
      <c r="K257" t="s">
        <v>87</v>
      </c>
      <c r="L257" t="s">
        <v>88</v>
      </c>
      <c r="M257" t="s">
        <v>121</v>
      </c>
      <c r="N257" t="s">
        <v>91</v>
      </c>
      <c r="O257" t="s">
        <v>91</v>
      </c>
      <c r="P257" t="s">
        <v>92</v>
      </c>
      <c r="Q257" t="s">
        <v>122</v>
      </c>
      <c r="R257">
        <v>7</v>
      </c>
      <c r="S257">
        <v>5</v>
      </c>
      <c r="T257">
        <v>1999</v>
      </c>
      <c r="U257">
        <v>1999</v>
      </c>
      <c r="V257" t="s">
        <v>94</v>
      </c>
      <c r="W257" t="s">
        <v>95</v>
      </c>
      <c r="X257" t="s">
        <v>96</v>
      </c>
      <c r="Y257" t="s">
        <v>96</v>
      </c>
      <c r="Z257" t="s">
        <v>117</v>
      </c>
      <c r="AA257">
        <v>302</v>
      </c>
      <c r="AB257" t="s">
        <v>119</v>
      </c>
      <c r="AC257" t="s">
        <v>98</v>
      </c>
      <c r="AD257" t="s">
        <v>123</v>
      </c>
      <c r="AE257" t="s">
        <v>119</v>
      </c>
      <c r="AF257" t="s">
        <v>98</v>
      </c>
      <c r="AG257" t="s">
        <v>100</v>
      </c>
      <c r="AH257" t="s">
        <v>108</v>
      </c>
      <c r="AI257">
        <v>0</v>
      </c>
      <c r="AJ257" t="s">
        <v>108</v>
      </c>
      <c r="AK257">
        <v>0</v>
      </c>
      <c r="AL257">
        <v>975</v>
      </c>
      <c r="AM257">
        <v>975</v>
      </c>
      <c r="AN257" t="s">
        <v>103</v>
      </c>
      <c r="AO257" t="s">
        <v>126</v>
      </c>
      <c r="AP257" t="s">
        <v>104</v>
      </c>
      <c r="AQ257" t="s">
        <v>105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119</v>
      </c>
      <c r="BC257">
        <v>8</v>
      </c>
      <c r="BD257" t="s">
        <v>106</v>
      </c>
      <c r="BE257">
        <v>1</v>
      </c>
      <c r="BF257" t="s">
        <v>98</v>
      </c>
      <c r="BG257" t="s">
        <v>159</v>
      </c>
      <c r="BH257">
        <v>1999</v>
      </c>
      <c r="BI257" t="s">
        <v>125</v>
      </c>
      <c r="BJ257">
        <v>2</v>
      </c>
      <c r="BK257">
        <v>429</v>
      </c>
      <c r="BL257" t="s">
        <v>98</v>
      </c>
      <c r="BM257" t="s">
        <v>98</v>
      </c>
      <c r="BN257" t="s">
        <v>104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>
      <c r="A258">
        <v>257</v>
      </c>
      <c r="B258">
        <v>60</v>
      </c>
      <c r="C258" t="s">
        <v>164</v>
      </c>
      <c r="D258">
        <v>64</v>
      </c>
      <c r="E258">
        <v>8791</v>
      </c>
      <c r="F258" t="s">
        <v>82</v>
      </c>
      <c r="G258" t="s">
        <v>83</v>
      </c>
      <c r="H258" t="s">
        <v>113</v>
      </c>
      <c r="I258" t="s">
        <v>85</v>
      </c>
      <c r="J258" t="s">
        <v>86</v>
      </c>
      <c r="K258" t="s">
        <v>87</v>
      </c>
      <c r="L258" t="s">
        <v>88</v>
      </c>
      <c r="M258" t="s">
        <v>163</v>
      </c>
      <c r="N258" t="s">
        <v>91</v>
      </c>
      <c r="O258" t="s">
        <v>91</v>
      </c>
      <c r="P258" t="s">
        <v>92</v>
      </c>
      <c r="Q258" t="s">
        <v>122</v>
      </c>
      <c r="R258">
        <v>6</v>
      </c>
      <c r="S258">
        <v>5</v>
      </c>
      <c r="T258">
        <v>2003</v>
      </c>
      <c r="U258">
        <v>2003</v>
      </c>
      <c r="V258" t="s">
        <v>94</v>
      </c>
      <c r="W258" t="s">
        <v>95</v>
      </c>
      <c r="X258" t="s">
        <v>96</v>
      </c>
      <c r="Y258" t="s">
        <v>96</v>
      </c>
      <c r="Z258" t="s">
        <v>97</v>
      </c>
      <c r="AA258">
        <v>0</v>
      </c>
      <c r="AB258" t="s">
        <v>119</v>
      </c>
      <c r="AC258" t="s">
        <v>98</v>
      </c>
      <c r="AD258" t="s">
        <v>123</v>
      </c>
      <c r="AE258" t="s">
        <v>119</v>
      </c>
      <c r="AF258" t="s">
        <v>98</v>
      </c>
      <c r="AG258" t="s">
        <v>100</v>
      </c>
      <c r="AH258" t="s">
        <v>101</v>
      </c>
      <c r="AI258">
        <v>503</v>
      </c>
      <c r="AJ258" t="s">
        <v>108</v>
      </c>
      <c r="AK258">
        <v>0</v>
      </c>
      <c r="AL258">
        <v>361</v>
      </c>
      <c r="AM258">
        <v>864</v>
      </c>
      <c r="AN258" t="s">
        <v>103</v>
      </c>
      <c r="AO258" t="s">
        <v>126</v>
      </c>
      <c r="AP258" t="s">
        <v>104</v>
      </c>
      <c r="AQ258" t="s">
        <v>105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119</v>
      </c>
      <c r="BC258">
        <v>7</v>
      </c>
      <c r="BD258" t="s">
        <v>106</v>
      </c>
      <c r="BE258">
        <v>0</v>
      </c>
      <c r="BF258" t="s">
        <v>83</v>
      </c>
      <c r="BG258" t="s">
        <v>107</v>
      </c>
      <c r="BH258">
        <v>2003</v>
      </c>
      <c r="BI258" t="s">
        <v>131</v>
      </c>
      <c r="BJ258">
        <v>2</v>
      </c>
      <c r="BK258">
        <v>673</v>
      </c>
      <c r="BL258" t="s">
        <v>98</v>
      </c>
      <c r="BM258" t="s">
        <v>98</v>
      </c>
      <c r="BN258" t="s">
        <v>104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>
      <c r="A259">
        <v>258</v>
      </c>
      <c r="B259">
        <v>20</v>
      </c>
      <c r="C259" t="s">
        <v>112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209</v>
      </c>
      <c r="N259" t="s">
        <v>91</v>
      </c>
      <c r="O259" t="s">
        <v>91</v>
      </c>
      <c r="P259" t="s">
        <v>92</v>
      </c>
      <c r="Q259" t="s">
        <v>93</v>
      </c>
      <c r="R259">
        <v>7</v>
      </c>
      <c r="S259">
        <v>5</v>
      </c>
      <c r="T259">
        <v>2006</v>
      </c>
      <c r="U259">
        <v>2006</v>
      </c>
      <c r="V259" t="s">
        <v>94</v>
      </c>
      <c r="W259" t="s">
        <v>95</v>
      </c>
      <c r="X259" t="s">
        <v>96</v>
      </c>
      <c r="Y259" t="s">
        <v>96</v>
      </c>
      <c r="Z259" t="s">
        <v>148</v>
      </c>
      <c r="AA259">
        <v>180</v>
      </c>
      <c r="AB259" t="s">
        <v>119</v>
      </c>
      <c r="AC259" t="s">
        <v>98</v>
      </c>
      <c r="AD259" t="s">
        <v>123</v>
      </c>
      <c r="AE259" t="s">
        <v>119</v>
      </c>
      <c r="AF259" t="s">
        <v>98</v>
      </c>
      <c r="AG259" t="s">
        <v>100</v>
      </c>
      <c r="AH259" t="s">
        <v>124</v>
      </c>
      <c r="AI259">
        <v>1334</v>
      </c>
      <c r="AJ259" t="s">
        <v>108</v>
      </c>
      <c r="AK259">
        <v>0</v>
      </c>
      <c r="AL259">
        <v>270</v>
      </c>
      <c r="AM259">
        <v>1604</v>
      </c>
      <c r="AN259" t="s">
        <v>103</v>
      </c>
      <c r="AO259" t="s">
        <v>126</v>
      </c>
      <c r="AP259" t="s">
        <v>104</v>
      </c>
      <c r="AQ259" t="s">
        <v>105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119</v>
      </c>
      <c r="BC259">
        <v>8</v>
      </c>
      <c r="BD259" t="s">
        <v>106</v>
      </c>
      <c r="BE259">
        <v>1</v>
      </c>
      <c r="BF259" t="s">
        <v>119</v>
      </c>
      <c r="BG259" t="s">
        <v>107</v>
      </c>
      <c r="BH259">
        <v>2006</v>
      </c>
      <c r="BI259" t="s">
        <v>131</v>
      </c>
      <c r="BJ259">
        <v>2</v>
      </c>
      <c r="BK259">
        <v>660</v>
      </c>
      <c r="BL259" t="s">
        <v>98</v>
      </c>
      <c r="BM259" t="s">
        <v>98</v>
      </c>
      <c r="BN259" t="s">
        <v>104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172</v>
      </c>
      <c r="CC259">
        <v>220000</v>
      </c>
    </row>
    <row r="260" spans="1:81">
      <c r="A260">
        <v>259</v>
      </c>
      <c r="B260">
        <v>60</v>
      </c>
      <c r="C260" t="s">
        <v>112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209</v>
      </c>
      <c r="N260" t="s">
        <v>91</v>
      </c>
      <c r="O260" t="s">
        <v>91</v>
      </c>
      <c r="P260" t="s">
        <v>92</v>
      </c>
      <c r="Q260" t="s">
        <v>122</v>
      </c>
      <c r="R260">
        <v>7</v>
      </c>
      <c r="S260">
        <v>5</v>
      </c>
      <c r="T260">
        <v>2001</v>
      </c>
      <c r="U260">
        <v>2001</v>
      </c>
      <c r="V260" t="s">
        <v>94</v>
      </c>
      <c r="W260" t="s">
        <v>95</v>
      </c>
      <c r="X260" t="s">
        <v>96</v>
      </c>
      <c r="Y260" t="s">
        <v>96</v>
      </c>
      <c r="Z260" t="s">
        <v>117</v>
      </c>
      <c r="AA260">
        <v>172</v>
      </c>
      <c r="AB260" t="s">
        <v>119</v>
      </c>
      <c r="AC260" t="s">
        <v>98</v>
      </c>
      <c r="AD260" t="s">
        <v>123</v>
      </c>
      <c r="AE260" t="s">
        <v>119</v>
      </c>
      <c r="AF260" t="s">
        <v>98</v>
      </c>
      <c r="AG260" t="s">
        <v>100</v>
      </c>
      <c r="AH260" t="s">
        <v>124</v>
      </c>
      <c r="AI260">
        <v>361</v>
      </c>
      <c r="AJ260" t="s">
        <v>108</v>
      </c>
      <c r="AK260">
        <v>0</v>
      </c>
      <c r="AL260">
        <v>602</v>
      </c>
      <c r="AM260">
        <v>963</v>
      </c>
      <c r="AN260" t="s">
        <v>103</v>
      </c>
      <c r="AO260" t="s">
        <v>126</v>
      </c>
      <c r="AP260" t="s">
        <v>104</v>
      </c>
      <c r="AQ260" t="s">
        <v>105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119</v>
      </c>
      <c r="BC260">
        <v>7</v>
      </c>
      <c r="BD260" t="s">
        <v>106</v>
      </c>
      <c r="BE260">
        <v>1</v>
      </c>
      <c r="BF260" t="s">
        <v>98</v>
      </c>
      <c r="BG260" t="s">
        <v>107</v>
      </c>
      <c r="BH260">
        <v>2001</v>
      </c>
      <c r="BI260" t="s">
        <v>131</v>
      </c>
      <c r="BJ260">
        <v>2</v>
      </c>
      <c r="BK260">
        <v>564</v>
      </c>
      <c r="BL260" t="s">
        <v>98</v>
      </c>
      <c r="BM260" t="s">
        <v>98</v>
      </c>
      <c r="BN260" t="s">
        <v>104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>
      <c r="A261">
        <v>260</v>
      </c>
      <c r="B261">
        <v>20</v>
      </c>
      <c r="C261" t="s">
        <v>140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188</v>
      </c>
      <c r="N261" t="s">
        <v>91</v>
      </c>
      <c r="O261" t="s">
        <v>91</v>
      </c>
      <c r="P261" t="s">
        <v>92</v>
      </c>
      <c r="Q261" t="s">
        <v>93</v>
      </c>
      <c r="R261">
        <v>5</v>
      </c>
      <c r="S261">
        <v>5</v>
      </c>
      <c r="T261">
        <v>1956</v>
      </c>
      <c r="U261">
        <v>1956</v>
      </c>
      <c r="V261" t="s">
        <v>94</v>
      </c>
      <c r="W261" t="s">
        <v>95</v>
      </c>
      <c r="X261" t="s">
        <v>117</v>
      </c>
      <c r="Y261" t="s">
        <v>117</v>
      </c>
      <c r="Z261" t="s">
        <v>97</v>
      </c>
      <c r="AA261">
        <v>0</v>
      </c>
      <c r="AB261" t="s">
        <v>98</v>
      </c>
      <c r="AC261" t="s">
        <v>98</v>
      </c>
      <c r="AD261" t="s">
        <v>123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119</v>
      </c>
      <c r="AP261" t="s">
        <v>104</v>
      </c>
      <c r="AQ261" t="s">
        <v>168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106</v>
      </c>
      <c r="BE261">
        <v>0</v>
      </c>
      <c r="BF261" t="s">
        <v>83</v>
      </c>
      <c r="BG261" t="s">
        <v>143</v>
      </c>
      <c r="BH261">
        <v>1956</v>
      </c>
      <c r="BI261" t="s">
        <v>108</v>
      </c>
      <c r="BJ261">
        <v>1</v>
      </c>
      <c r="BK261">
        <v>308</v>
      </c>
      <c r="BL261" t="s">
        <v>98</v>
      </c>
      <c r="BM261" t="s">
        <v>98</v>
      </c>
      <c r="BN261" t="s">
        <v>104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>
      <c r="A262">
        <v>261</v>
      </c>
      <c r="B262">
        <v>80</v>
      </c>
      <c r="C262" t="s">
        <v>112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114</v>
      </c>
      <c r="L262" t="s">
        <v>88</v>
      </c>
      <c r="M262" t="s">
        <v>89</v>
      </c>
      <c r="N262" t="s">
        <v>182</v>
      </c>
      <c r="O262" t="s">
        <v>91</v>
      </c>
      <c r="P262" t="s">
        <v>92</v>
      </c>
      <c r="Q262" t="s">
        <v>158</v>
      </c>
      <c r="R262">
        <v>6</v>
      </c>
      <c r="S262">
        <v>5</v>
      </c>
      <c r="T262">
        <v>1962</v>
      </c>
      <c r="U262">
        <v>1962</v>
      </c>
      <c r="V262" t="s">
        <v>94</v>
      </c>
      <c r="W262" t="s">
        <v>95</v>
      </c>
      <c r="X262" t="s">
        <v>116</v>
      </c>
      <c r="Y262" t="s">
        <v>116</v>
      </c>
      <c r="Z262" t="s">
        <v>117</v>
      </c>
      <c r="AA262">
        <v>399</v>
      </c>
      <c r="AB262" t="s">
        <v>98</v>
      </c>
      <c r="AC262" t="s">
        <v>98</v>
      </c>
      <c r="AD262" t="s">
        <v>99</v>
      </c>
      <c r="AE262" t="s">
        <v>98</v>
      </c>
      <c r="AF262" t="s">
        <v>98</v>
      </c>
      <c r="AG262" t="s">
        <v>119</v>
      </c>
      <c r="AH262" t="s">
        <v>101</v>
      </c>
      <c r="AI262">
        <v>672</v>
      </c>
      <c r="AJ262" t="s">
        <v>118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104</v>
      </c>
      <c r="AQ262" t="s">
        <v>105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106</v>
      </c>
      <c r="BE262">
        <v>1</v>
      </c>
      <c r="BF262" t="s">
        <v>98</v>
      </c>
      <c r="BG262" t="s">
        <v>107</v>
      </c>
      <c r="BH262">
        <v>1991</v>
      </c>
      <c r="BI262" t="s">
        <v>108</v>
      </c>
      <c r="BJ262">
        <v>2</v>
      </c>
      <c r="BK262">
        <v>884</v>
      </c>
      <c r="BL262" t="s">
        <v>98</v>
      </c>
      <c r="BM262" t="s">
        <v>98</v>
      </c>
      <c r="BN262" t="s">
        <v>104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177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>
      <c r="A263">
        <v>262</v>
      </c>
      <c r="B263">
        <v>60</v>
      </c>
      <c r="C263" t="s">
        <v>112</v>
      </c>
      <c r="D263">
        <v>69</v>
      </c>
      <c r="E263">
        <v>9588</v>
      </c>
      <c r="F263" t="s">
        <v>82</v>
      </c>
      <c r="G263" t="s">
        <v>83</v>
      </c>
      <c r="H263" t="s">
        <v>113</v>
      </c>
      <c r="I263" t="s">
        <v>85</v>
      </c>
      <c r="J263" t="s">
        <v>86</v>
      </c>
      <c r="K263" t="s">
        <v>87</v>
      </c>
      <c r="L263" t="s">
        <v>88</v>
      </c>
      <c r="M263" t="s">
        <v>209</v>
      </c>
      <c r="N263" t="s">
        <v>91</v>
      </c>
      <c r="O263" t="s">
        <v>91</v>
      </c>
      <c r="P263" t="s">
        <v>92</v>
      </c>
      <c r="Q263" t="s">
        <v>122</v>
      </c>
      <c r="R263">
        <v>8</v>
      </c>
      <c r="S263">
        <v>5</v>
      </c>
      <c r="T263">
        <v>2007</v>
      </c>
      <c r="U263">
        <v>2007</v>
      </c>
      <c r="V263" t="s">
        <v>94</v>
      </c>
      <c r="W263" t="s">
        <v>95</v>
      </c>
      <c r="X263" t="s">
        <v>152</v>
      </c>
      <c r="Y263" t="s">
        <v>153</v>
      </c>
      <c r="Z263" t="s">
        <v>148</v>
      </c>
      <c r="AA263">
        <v>270</v>
      </c>
      <c r="AB263" t="s">
        <v>119</v>
      </c>
      <c r="AC263" t="s">
        <v>98</v>
      </c>
      <c r="AD263" t="s">
        <v>123</v>
      </c>
      <c r="AE263" t="s">
        <v>126</v>
      </c>
      <c r="AF263" t="s">
        <v>98</v>
      </c>
      <c r="AG263" t="s">
        <v>100</v>
      </c>
      <c r="AH263" t="s">
        <v>108</v>
      </c>
      <c r="AI263">
        <v>0</v>
      </c>
      <c r="AJ263" t="s">
        <v>108</v>
      </c>
      <c r="AK263">
        <v>0</v>
      </c>
      <c r="AL263">
        <v>1482</v>
      </c>
      <c r="AM263">
        <v>1482</v>
      </c>
      <c r="AN263" t="s">
        <v>103</v>
      </c>
      <c r="AO263" t="s">
        <v>126</v>
      </c>
      <c r="AP263" t="s">
        <v>104</v>
      </c>
      <c r="AQ263" t="s">
        <v>105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126</v>
      </c>
      <c r="BC263">
        <v>10</v>
      </c>
      <c r="BD263" t="s">
        <v>106</v>
      </c>
      <c r="BE263">
        <v>1</v>
      </c>
      <c r="BF263" t="s">
        <v>119</v>
      </c>
      <c r="BG263" t="s">
        <v>159</v>
      </c>
      <c r="BH263">
        <v>2007</v>
      </c>
      <c r="BI263" t="s">
        <v>125</v>
      </c>
      <c r="BJ263">
        <v>3</v>
      </c>
      <c r="BK263">
        <v>868</v>
      </c>
      <c r="BL263" t="s">
        <v>98</v>
      </c>
      <c r="BM263" t="s">
        <v>98</v>
      </c>
      <c r="BN263" t="s">
        <v>104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149</v>
      </c>
      <c r="CB263" t="s">
        <v>150</v>
      </c>
      <c r="CC263">
        <v>276000</v>
      </c>
    </row>
    <row r="264" spans="1:81">
      <c r="A264">
        <v>263</v>
      </c>
      <c r="B264">
        <v>80</v>
      </c>
      <c r="C264" t="s">
        <v>112</v>
      </c>
      <c r="D264">
        <v>88</v>
      </c>
      <c r="E264">
        <v>8471</v>
      </c>
      <c r="F264" t="s">
        <v>82</v>
      </c>
      <c r="G264" t="s">
        <v>83</v>
      </c>
      <c r="H264" t="s">
        <v>113</v>
      </c>
      <c r="I264" t="s">
        <v>85</v>
      </c>
      <c r="J264" t="s">
        <v>86</v>
      </c>
      <c r="K264" t="s">
        <v>114</v>
      </c>
      <c r="L264" t="s">
        <v>88</v>
      </c>
      <c r="M264" t="s">
        <v>169</v>
      </c>
      <c r="N264" t="s">
        <v>91</v>
      </c>
      <c r="O264" t="s">
        <v>91</v>
      </c>
      <c r="P264" t="s">
        <v>92</v>
      </c>
      <c r="Q264" t="s">
        <v>158</v>
      </c>
      <c r="R264">
        <v>6</v>
      </c>
      <c r="S264">
        <v>7</v>
      </c>
      <c r="T264">
        <v>1977</v>
      </c>
      <c r="U264">
        <v>1995</v>
      </c>
      <c r="V264" t="s">
        <v>94</v>
      </c>
      <c r="W264" t="s">
        <v>95</v>
      </c>
      <c r="X264" t="s">
        <v>130</v>
      </c>
      <c r="Y264" t="s">
        <v>135</v>
      </c>
      <c r="Z264" t="s">
        <v>117</v>
      </c>
      <c r="AA264">
        <v>46</v>
      </c>
      <c r="AB264" t="s">
        <v>98</v>
      </c>
      <c r="AC264" t="s">
        <v>98</v>
      </c>
      <c r="AD264" t="s">
        <v>99</v>
      </c>
      <c r="AE264" t="s">
        <v>119</v>
      </c>
      <c r="AF264" t="s">
        <v>119</v>
      </c>
      <c r="AG264" t="s">
        <v>157</v>
      </c>
      <c r="AH264" t="s">
        <v>118</v>
      </c>
      <c r="AI264">
        <v>506</v>
      </c>
      <c r="AJ264" t="s">
        <v>108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104</v>
      </c>
      <c r="AQ264" t="s">
        <v>105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106</v>
      </c>
      <c r="BE264">
        <v>1</v>
      </c>
      <c r="BF264" t="s">
        <v>98</v>
      </c>
      <c r="BG264" t="s">
        <v>107</v>
      </c>
      <c r="BH264">
        <v>1978</v>
      </c>
      <c r="BI264" t="s">
        <v>108</v>
      </c>
      <c r="BJ264">
        <v>2</v>
      </c>
      <c r="BK264">
        <v>492</v>
      </c>
      <c r="BL264" t="s">
        <v>98</v>
      </c>
      <c r="BM264" t="s">
        <v>98</v>
      </c>
      <c r="BN264" t="s">
        <v>104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177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>
      <c r="A265">
        <v>264</v>
      </c>
      <c r="B265">
        <v>50</v>
      </c>
      <c r="C265" t="s">
        <v>140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114</v>
      </c>
      <c r="L265" t="s">
        <v>88</v>
      </c>
      <c r="M265" t="s">
        <v>188</v>
      </c>
      <c r="N265" t="s">
        <v>91</v>
      </c>
      <c r="O265" t="s">
        <v>91</v>
      </c>
      <c r="P265" t="s">
        <v>92</v>
      </c>
      <c r="Q265" t="s">
        <v>176</v>
      </c>
      <c r="R265">
        <v>5</v>
      </c>
      <c r="S265">
        <v>7</v>
      </c>
      <c r="T265">
        <v>1929</v>
      </c>
      <c r="U265">
        <v>2001</v>
      </c>
      <c r="V265" t="s">
        <v>94</v>
      </c>
      <c r="W265" t="s">
        <v>95</v>
      </c>
      <c r="X265" t="s">
        <v>116</v>
      </c>
      <c r="Y265" t="s">
        <v>116</v>
      </c>
      <c r="Z265" t="s">
        <v>97</v>
      </c>
      <c r="AA265">
        <v>0</v>
      </c>
      <c r="AB265" t="s">
        <v>98</v>
      </c>
      <c r="AC265" t="s">
        <v>98</v>
      </c>
      <c r="AD265" t="s">
        <v>166</v>
      </c>
      <c r="AE265" t="s">
        <v>98</v>
      </c>
      <c r="AF265" t="s">
        <v>98</v>
      </c>
      <c r="AG265" t="s">
        <v>100</v>
      </c>
      <c r="AH265" t="s">
        <v>102</v>
      </c>
      <c r="AI265">
        <v>234</v>
      </c>
      <c r="AJ265" t="s">
        <v>118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104</v>
      </c>
      <c r="AQ265" t="s">
        <v>105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106</v>
      </c>
      <c r="BE265">
        <v>0</v>
      </c>
      <c r="BF265" t="s">
        <v>83</v>
      </c>
      <c r="BG265" t="s">
        <v>143</v>
      </c>
      <c r="BH265">
        <v>1974</v>
      </c>
      <c r="BI265" t="s">
        <v>108</v>
      </c>
      <c r="BJ265">
        <v>2</v>
      </c>
      <c r="BK265">
        <v>484</v>
      </c>
      <c r="BL265" t="s">
        <v>98</v>
      </c>
      <c r="BM265" t="s">
        <v>98</v>
      </c>
      <c r="BN265" t="s">
        <v>104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>
      <c r="A266">
        <v>265</v>
      </c>
      <c r="B266">
        <v>30</v>
      </c>
      <c r="C266" t="s">
        <v>140</v>
      </c>
      <c r="D266">
        <v>30</v>
      </c>
      <c r="E266">
        <v>5232</v>
      </c>
      <c r="F266" t="s">
        <v>82</v>
      </c>
      <c r="G266" t="s">
        <v>190</v>
      </c>
      <c r="H266" t="s">
        <v>223</v>
      </c>
      <c r="I266" t="s">
        <v>192</v>
      </c>
      <c r="J266" t="s">
        <v>86</v>
      </c>
      <c r="K266" t="s">
        <v>87</v>
      </c>
      <c r="L266" t="s">
        <v>88</v>
      </c>
      <c r="M266" t="s">
        <v>188</v>
      </c>
      <c r="N266" t="s">
        <v>182</v>
      </c>
      <c r="O266" t="s">
        <v>91</v>
      </c>
      <c r="P266" t="s">
        <v>92</v>
      </c>
      <c r="Q266" t="s">
        <v>93</v>
      </c>
      <c r="R266">
        <v>5</v>
      </c>
      <c r="S266">
        <v>5</v>
      </c>
      <c r="T266">
        <v>1925</v>
      </c>
      <c r="U266">
        <v>2004</v>
      </c>
      <c r="V266" t="s">
        <v>94</v>
      </c>
      <c r="W266" t="s">
        <v>95</v>
      </c>
      <c r="X266" t="s">
        <v>116</v>
      </c>
      <c r="Y266" t="s">
        <v>116</v>
      </c>
      <c r="Z266" t="s">
        <v>97</v>
      </c>
      <c r="AA266">
        <v>0</v>
      </c>
      <c r="AB266" t="s">
        <v>98</v>
      </c>
      <c r="AC266" t="s">
        <v>98</v>
      </c>
      <c r="AD266" t="s">
        <v>166</v>
      </c>
      <c r="AE266" t="s">
        <v>139</v>
      </c>
      <c r="AF266" t="s">
        <v>98</v>
      </c>
      <c r="AG266" t="s">
        <v>100</v>
      </c>
      <c r="AH266" t="s">
        <v>108</v>
      </c>
      <c r="AI266">
        <v>0</v>
      </c>
      <c r="AJ266" t="s">
        <v>108</v>
      </c>
      <c r="AK266">
        <v>0</v>
      </c>
      <c r="AL266">
        <v>680</v>
      </c>
      <c r="AM266">
        <v>680</v>
      </c>
      <c r="AN266" t="s">
        <v>103</v>
      </c>
      <c r="AO266" t="s">
        <v>119</v>
      </c>
      <c r="AP266" t="s">
        <v>167</v>
      </c>
      <c r="AQ266" t="s">
        <v>235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106</v>
      </c>
      <c r="BE266">
        <v>0</v>
      </c>
      <c r="BF266" t="s">
        <v>83</v>
      </c>
      <c r="BG266" t="s">
        <v>143</v>
      </c>
      <c r="BH266">
        <v>1965</v>
      </c>
      <c r="BI266" t="s">
        <v>108</v>
      </c>
      <c r="BJ266">
        <v>2</v>
      </c>
      <c r="BK266">
        <v>504</v>
      </c>
      <c r="BL266" t="s">
        <v>98</v>
      </c>
      <c r="BM266" t="s">
        <v>98</v>
      </c>
      <c r="BN266" t="s">
        <v>167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>
      <c r="A267">
        <v>266</v>
      </c>
      <c r="B267">
        <v>20</v>
      </c>
      <c r="C267" t="s">
        <v>112</v>
      </c>
      <c r="D267">
        <v>78</v>
      </c>
      <c r="E267">
        <v>12090</v>
      </c>
      <c r="F267" t="s">
        <v>82</v>
      </c>
      <c r="G267" t="s">
        <v>83</v>
      </c>
      <c r="H267" t="s">
        <v>113</v>
      </c>
      <c r="I267" t="s">
        <v>85</v>
      </c>
      <c r="J267" t="s">
        <v>86</v>
      </c>
      <c r="K267" t="s">
        <v>87</v>
      </c>
      <c r="L267" t="s">
        <v>88</v>
      </c>
      <c r="M267" t="s">
        <v>175</v>
      </c>
      <c r="N267" t="s">
        <v>91</v>
      </c>
      <c r="O267" t="s">
        <v>91</v>
      </c>
      <c r="P267" t="s">
        <v>92</v>
      </c>
      <c r="Q267" t="s">
        <v>93</v>
      </c>
      <c r="R267">
        <v>6</v>
      </c>
      <c r="S267">
        <v>6</v>
      </c>
      <c r="T267">
        <v>1981</v>
      </c>
      <c r="U267">
        <v>1981</v>
      </c>
      <c r="V267" t="s">
        <v>94</v>
      </c>
      <c r="W267" t="s">
        <v>95</v>
      </c>
      <c r="X267" t="s">
        <v>137</v>
      </c>
      <c r="Y267" t="s">
        <v>137</v>
      </c>
      <c r="Z267" t="s">
        <v>117</v>
      </c>
      <c r="AA267">
        <v>210</v>
      </c>
      <c r="AB267" t="s">
        <v>98</v>
      </c>
      <c r="AC267" t="s">
        <v>119</v>
      </c>
      <c r="AD267" t="s">
        <v>99</v>
      </c>
      <c r="AE267" t="s">
        <v>119</v>
      </c>
      <c r="AF267" t="s">
        <v>98</v>
      </c>
      <c r="AG267" t="s">
        <v>100</v>
      </c>
      <c r="AH267" t="s">
        <v>124</v>
      </c>
      <c r="AI267">
        <v>588</v>
      </c>
      <c r="AJ267" t="s">
        <v>102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104</v>
      </c>
      <c r="AQ267" t="s">
        <v>105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119</v>
      </c>
      <c r="BC267">
        <v>7</v>
      </c>
      <c r="BD267" t="s">
        <v>106</v>
      </c>
      <c r="BE267">
        <v>1</v>
      </c>
      <c r="BF267" t="s">
        <v>98</v>
      </c>
      <c r="BG267" t="s">
        <v>107</v>
      </c>
      <c r="BH267">
        <v>1981</v>
      </c>
      <c r="BI267" t="s">
        <v>125</v>
      </c>
      <c r="BJ267">
        <v>2</v>
      </c>
      <c r="BK267">
        <v>576</v>
      </c>
      <c r="BL267" t="s">
        <v>98</v>
      </c>
      <c r="BM267" t="s">
        <v>98</v>
      </c>
      <c r="BN267" t="s">
        <v>104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132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>
      <c r="A268">
        <v>267</v>
      </c>
      <c r="B268">
        <v>60</v>
      </c>
      <c r="C268" t="s">
        <v>112</v>
      </c>
      <c r="D268">
        <v>70</v>
      </c>
      <c r="E268">
        <v>11207</v>
      </c>
      <c r="F268" t="s">
        <v>82</v>
      </c>
      <c r="G268" t="s">
        <v>83</v>
      </c>
      <c r="H268" t="s">
        <v>113</v>
      </c>
      <c r="I268" t="s">
        <v>127</v>
      </c>
      <c r="J268" t="s">
        <v>86</v>
      </c>
      <c r="K268" t="s">
        <v>136</v>
      </c>
      <c r="L268" t="s">
        <v>88</v>
      </c>
      <c r="M268" t="s">
        <v>121</v>
      </c>
      <c r="N268" t="s">
        <v>91</v>
      </c>
      <c r="O268" t="s">
        <v>91</v>
      </c>
      <c r="P268" t="s">
        <v>92</v>
      </c>
      <c r="Q268" t="s">
        <v>122</v>
      </c>
      <c r="R268">
        <v>6</v>
      </c>
      <c r="S268">
        <v>5</v>
      </c>
      <c r="T268">
        <v>1997</v>
      </c>
      <c r="U268">
        <v>1997</v>
      </c>
      <c r="V268" t="s">
        <v>94</v>
      </c>
      <c r="W268" t="s">
        <v>95</v>
      </c>
      <c r="X268" t="s">
        <v>96</v>
      </c>
      <c r="Y268" t="s">
        <v>96</v>
      </c>
      <c r="Z268" t="s">
        <v>97</v>
      </c>
      <c r="AA268">
        <v>0</v>
      </c>
      <c r="AB268" t="s">
        <v>98</v>
      </c>
      <c r="AC268" t="s">
        <v>98</v>
      </c>
      <c r="AD268" t="s">
        <v>123</v>
      </c>
      <c r="AE268" t="s">
        <v>119</v>
      </c>
      <c r="AF268" t="s">
        <v>98</v>
      </c>
      <c r="AG268" t="s">
        <v>157</v>
      </c>
      <c r="AH268" t="s">
        <v>124</v>
      </c>
      <c r="AI268">
        <v>714</v>
      </c>
      <c r="AJ268" t="s">
        <v>108</v>
      </c>
      <c r="AK268">
        <v>0</v>
      </c>
      <c r="AL268">
        <v>88</v>
      </c>
      <c r="AM268">
        <v>802</v>
      </c>
      <c r="AN268" t="s">
        <v>103</v>
      </c>
      <c r="AO268" t="s">
        <v>119</v>
      </c>
      <c r="AP268" t="s">
        <v>104</v>
      </c>
      <c r="AQ268" t="s">
        <v>105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106</v>
      </c>
      <c r="BE268">
        <v>1</v>
      </c>
      <c r="BF268" t="s">
        <v>98</v>
      </c>
      <c r="BG268" t="s">
        <v>107</v>
      </c>
      <c r="BH268">
        <v>1997</v>
      </c>
      <c r="BI268" t="s">
        <v>125</v>
      </c>
      <c r="BJ268">
        <v>2</v>
      </c>
      <c r="BK268">
        <v>413</v>
      </c>
      <c r="BL268" t="s">
        <v>98</v>
      </c>
      <c r="BM268" t="s">
        <v>98</v>
      </c>
      <c r="BN268" t="s">
        <v>104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>
      <c r="A269">
        <v>268</v>
      </c>
      <c r="B269">
        <v>75</v>
      </c>
      <c r="C269" t="s">
        <v>112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192</v>
      </c>
      <c r="J269" t="s">
        <v>86</v>
      </c>
      <c r="K269" t="s">
        <v>87</v>
      </c>
      <c r="L269" t="s">
        <v>154</v>
      </c>
      <c r="M269" t="s">
        <v>200</v>
      </c>
      <c r="N269" t="s">
        <v>91</v>
      </c>
      <c r="O269" t="s">
        <v>91</v>
      </c>
      <c r="P269" t="s">
        <v>92</v>
      </c>
      <c r="Q269" t="s">
        <v>246</v>
      </c>
      <c r="R269">
        <v>5</v>
      </c>
      <c r="S269">
        <v>8</v>
      </c>
      <c r="T269">
        <v>1939</v>
      </c>
      <c r="U269">
        <v>1997</v>
      </c>
      <c r="V269" t="s">
        <v>94</v>
      </c>
      <c r="W269" t="s">
        <v>95</v>
      </c>
      <c r="X269" t="s">
        <v>116</v>
      </c>
      <c r="Y269" t="s">
        <v>116</v>
      </c>
      <c r="Z269" t="s">
        <v>97</v>
      </c>
      <c r="AA269">
        <v>0</v>
      </c>
      <c r="AB269" t="s">
        <v>98</v>
      </c>
      <c r="AC269" t="s">
        <v>98</v>
      </c>
      <c r="AD269" t="s">
        <v>123</v>
      </c>
      <c r="AE269" t="s">
        <v>98</v>
      </c>
      <c r="AF269" t="s">
        <v>98</v>
      </c>
      <c r="AG269" t="s">
        <v>100</v>
      </c>
      <c r="AH269" t="s">
        <v>102</v>
      </c>
      <c r="AI269">
        <v>378</v>
      </c>
      <c r="AJ269" t="s">
        <v>108</v>
      </c>
      <c r="AK269">
        <v>0</v>
      </c>
      <c r="AL269">
        <v>342</v>
      </c>
      <c r="AM269">
        <v>720</v>
      </c>
      <c r="AN269" t="s">
        <v>103</v>
      </c>
      <c r="AO269" t="s">
        <v>126</v>
      </c>
      <c r="AP269" t="s">
        <v>104</v>
      </c>
      <c r="AQ269" t="s">
        <v>105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119</v>
      </c>
      <c r="BC269">
        <v>8</v>
      </c>
      <c r="BD269" t="s">
        <v>106</v>
      </c>
      <c r="BE269">
        <v>1</v>
      </c>
      <c r="BF269" t="s">
        <v>119</v>
      </c>
      <c r="BG269" t="s">
        <v>143</v>
      </c>
      <c r="BH269">
        <v>1939</v>
      </c>
      <c r="BI269" t="s">
        <v>108</v>
      </c>
      <c r="BJ269">
        <v>1</v>
      </c>
      <c r="BK269">
        <v>240</v>
      </c>
      <c r="BL269" t="s">
        <v>98</v>
      </c>
      <c r="BM269" t="s">
        <v>98</v>
      </c>
      <c r="BN269" t="s">
        <v>104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>
      <c r="A270">
        <v>269</v>
      </c>
      <c r="B270">
        <v>30</v>
      </c>
      <c r="C270" t="s">
        <v>140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214</v>
      </c>
      <c r="N270" t="s">
        <v>91</v>
      </c>
      <c r="O270" t="s">
        <v>91</v>
      </c>
      <c r="P270" t="s">
        <v>92</v>
      </c>
      <c r="Q270" t="s">
        <v>93</v>
      </c>
      <c r="R270">
        <v>5</v>
      </c>
      <c r="S270">
        <v>6</v>
      </c>
      <c r="T270">
        <v>1940</v>
      </c>
      <c r="U270">
        <v>1955</v>
      </c>
      <c r="V270" t="s">
        <v>94</v>
      </c>
      <c r="W270" t="s">
        <v>95</v>
      </c>
      <c r="X270" t="s">
        <v>96</v>
      </c>
      <c r="Y270" t="s">
        <v>96</v>
      </c>
      <c r="Z270" t="s">
        <v>97</v>
      </c>
      <c r="AA270">
        <v>0</v>
      </c>
      <c r="AB270" t="s">
        <v>98</v>
      </c>
      <c r="AC270" t="s">
        <v>98</v>
      </c>
      <c r="AD270" t="s">
        <v>99</v>
      </c>
      <c r="AE270" t="s">
        <v>98</v>
      </c>
      <c r="AF270" t="s">
        <v>98</v>
      </c>
      <c r="AG270" t="s">
        <v>100</v>
      </c>
      <c r="AH270" t="s">
        <v>118</v>
      </c>
      <c r="AI270">
        <v>403</v>
      </c>
      <c r="AJ270" t="s">
        <v>101</v>
      </c>
      <c r="AK270">
        <v>125</v>
      </c>
      <c r="AL270">
        <v>212</v>
      </c>
      <c r="AM270">
        <v>740</v>
      </c>
      <c r="AN270" t="s">
        <v>103</v>
      </c>
      <c r="AO270" t="s">
        <v>126</v>
      </c>
      <c r="AP270" t="s">
        <v>104</v>
      </c>
      <c r="AQ270" t="s">
        <v>105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106</v>
      </c>
      <c r="BE270">
        <v>1</v>
      </c>
      <c r="BF270" t="s">
        <v>119</v>
      </c>
      <c r="BG270" t="s">
        <v>143</v>
      </c>
      <c r="BH270">
        <v>1966</v>
      </c>
      <c r="BI270" t="s">
        <v>125</v>
      </c>
      <c r="BJ270">
        <v>1</v>
      </c>
      <c r="BK270">
        <v>924</v>
      </c>
      <c r="BL270" t="s">
        <v>126</v>
      </c>
      <c r="BM270" t="s">
        <v>126</v>
      </c>
      <c r="BN270" t="s">
        <v>104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>
      <c r="A271">
        <v>270</v>
      </c>
      <c r="B271">
        <v>20</v>
      </c>
      <c r="C271" t="s">
        <v>112</v>
      </c>
      <c r="D271" t="s">
        <v>83</v>
      </c>
      <c r="E271">
        <v>7917</v>
      </c>
      <c r="F271" t="s">
        <v>82</v>
      </c>
      <c r="G271" t="s">
        <v>83</v>
      </c>
      <c r="H271" t="s">
        <v>113</v>
      </c>
      <c r="I271" t="s">
        <v>85</v>
      </c>
      <c r="J271" t="s">
        <v>86</v>
      </c>
      <c r="K271" t="s">
        <v>114</v>
      </c>
      <c r="L271" t="s">
        <v>88</v>
      </c>
      <c r="M271" t="s">
        <v>206</v>
      </c>
      <c r="N271" t="s">
        <v>91</v>
      </c>
      <c r="O271" t="s">
        <v>91</v>
      </c>
      <c r="P271" t="s">
        <v>92</v>
      </c>
      <c r="Q271" t="s">
        <v>93</v>
      </c>
      <c r="R271">
        <v>6</v>
      </c>
      <c r="S271">
        <v>7</v>
      </c>
      <c r="T271">
        <v>1976</v>
      </c>
      <c r="U271">
        <v>1976</v>
      </c>
      <c r="V271" t="s">
        <v>115</v>
      </c>
      <c r="W271" t="s">
        <v>95</v>
      </c>
      <c r="X271" t="s">
        <v>130</v>
      </c>
      <c r="Y271" t="s">
        <v>130</v>
      </c>
      <c r="Z271" t="s">
        <v>117</v>
      </c>
      <c r="AA271">
        <v>174</v>
      </c>
      <c r="AB271" t="s">
        <v>98</v>
      </c>
      <c r="AC271" t="s">
        <v>119</v>
      </c>
      <c r="AD271" t="s">
        <v>99</v>
      </c>
      <c r="AE271" t="s">
        <v>98</v>
      </c>
      <c r="AF271" t="s">
        <v>119</v>
      </c>
      <c r="AG271" t="s">
        <v>100</v>
      </c>
      <c r="AH271" t="s">
        <v>138</v>
      </c>
      <c r="AI271">
        <v>751</v>
      </c>
      <c r="AJ271" t="s">
        <v>108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104</v>
      </c>
      <c r="AQ271" t="s">
        <v>105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106</v>
      </c>
      <c r="BE271">
        <v>1</v>
      </c>
      <c r="BF271" t="s">
        <v>139</v>
      </c>
      <c r="BG271" t="s">
        <v>107</v>
      </c>
      <c r="BH271">
        <v>1987</v>
      </c>
      <c r="BI271" t="s">
        <v>131</v>
      </c>
      <c r="BJ271">
        <v>1</v>
      </c>
      <c r="BK271">
        <v>504</v>
      </c>
      <c r="BL271" t="s">
        <v>98</v>
      </c>
      <c r="BM271" t="s">
        <v>119</v>
      </c>
      <c r="BN271" t="s">
        <v>104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132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>
      <c r="A272">
        <v>271</v>
      </c>
      <c r="B272">
        <v>60</v>
      </c>
      <c r="C272" t="s">
        <v>164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163</v>
      </c>
      <c r="N272" t="s">
        <v>91</v>
      </c>
      <c r="O272" t="s">
        <v>91</v>
      </c>
      <c r="P272" t="s">
        <v>92</v>
      </c>
      <c r="Q272" t="s">
        <v>122</v>
      </c>
      <c r="R272">
        <v>8</v>
      </c>
      <c r="S272">
        <v>5</v>
      </c>
      <c r="T272">
        <v>2006</v>
      </c>
      <c r="U272">
        <v>2006</v>
      </c>
      <c r="V272" t="s">
        <v>94</v>
      </c>
      <c r="W272" t="s">
        <v>95</v>
      </c>
      <c r="X272" t="s">
        <v>96</v>
      </c>
      <c r="Y272" t="s">
        <v>96</v>
      </c>
      <c r="Z272" t="s">
        <v>97</v>
      </c>
      <c r="AA272">
        <v>0</v>
      </c>
      <c r="AB272" t="s">
        <v>119</v>
      </c>
      <c r="AC272" t="s">
        <v>98</v>
      </c>
      <c r="AD272" t="s">
        <v>123</v>
      </c>
      <c r="AE272" t="s">
        <v>119</v>
      </c>
      <c r="AF272" t="s">
        <v>98</v>
      </c>
      <c r="AG272" t="s">
        <v>155</v>
      </c>
      <c r="AH272" t="s">
        <v>108</v>
      </c>
      <c r="AI272">
        <v>0</v>
      </c>
      <c r="AJ272" t="s">
        <v>108</v>
      </c>
      <c r="AK272">
        <v>0</v>
      </c>
      <c r="AL272">
        <v>1095</v>
      </c>
      <c r="AM272">
        <v>1095</v>
      </c>
      <c r="AN272" t="s">
        <v>103</v>
      </c>
      <c r="AO272" t="s">
        <v>119</v>
      </c>
      <c r="AP272" t="s">
        <v>104</v>
      </c>
      <c r="AQ272" t="s">
        <v>105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119</v>
      </c>
      <c r="BC272">
        <v>8</v>
      </c>
      <c r="BD272" t="s">
        <v>106</v>
      </c>
      <c r="BE272">
        <v>1</v>
      </c>
      <c r="BF272" t="s">
        <v>119</v>
      </c>
      <c r="BG272" t="s">
        <v>107</v>
      </c>
      <c r="BH272">
        <v>2006</v>
      </c>
      <c r="BI272" t="s">
        <v>131</v>
      </c>
      <c r="BJ272">
        <v>3</v>
      </c>
      <c r="BK272">
        <v>1053</v>
      </c>
      <c r="BL272" t="s">
        <v>98</v>
      </c>
      <c r="BM272" t="s">
        <v>98</v>
      </c>
      <c r="BN272" t="s">
        <v>104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149</v>
      </c>
      <c r="CB272" t="s">
        <v>150</v>
      </c>
      <c r="CC272">
        <v>266000</v>
      </c>
    </row>
    <row r="273" spans="1:81">
      <c r="A273">
        <v>272</v>
      </c>
      <c r="B273">
        <v>20</v>
      </c>
      <c r="C273" t="s">
        <v>112</v>
      </c>
      <c r="D273">
        <v>73</v>
      </c>
      <c r="E273">
        <v>39104</v>
      </c>
      <c r="F273" t="s">
        <v>82</v>
      </c>
      <c r="G273" t="s">
        <v>83</v>
      </c>
      <c r="H273" t="s">
        <v>113</v>
      </c>
      <c r="I273" t="s">
        <v>205</v>
      </c>
      <c r="J273" t="s">
        <v>86</v>
      </c>
      <c r="K273" t="s">
        <v>161</v>
      </c>
      <c r="L273" t="s">
        <v>231</v>
      </c>
      <c r="M273" t="s">
        <v>199</v>
      </c>
      <c r="N273" t="s">
        <v>91</v>
      </c>
      <c r="O273" t="s">
        <v>91</v>
      </c>
      <c r="P273" t="s">
        <v>92</v>
      </c>
      <c r="Q273" t="s">
        <v>93</v>
      </c>
      <c r="R273">
        <v>7</v>
      </c>
      <c r="S273">
        <v>7</v>
      </c>
      <c r="T273">
        <v>1954</v>
      </c>
      <c r="U273">
        <v>2005</v>
      </c>
      <c r="V273" t="s">
        <v>210</v>
      </c>
      <c r="W273" t="s">
        <v>247</v>
      </c>
      <c r="X273" t="s">
        <v>135</v>
      </c>
      <c r="Y273" t="s">
        <v>135</v>
      </c>
      <c r="Z273" t="s">
        <v>97</v>
      </c>
      <c r="AA273">
        <v>0</v>
      </c>
      <c r="AB273" t="s">
        <v>98</v>
      </c>
      <c r="AC273" t="s">
        <v>98</v>
      </c>
      <c r="AD273" t="s">
        <v>99</v>
      </c>
      <c r="AE273" t="s">
        <v>119</v>
      </c>
      <c r="AF273" t="s">
        <v>98</v>
      </c>
      <c r="AG273" t="s">
        <v>119</v>
      </c>
      <c r="AH273" t="s">
        <v>102</v>
      </c>
      <c r="AI273">
        <v>226</v>
      </c>
      <c r="AJ273" t="s">
        <v>124</v>
      </c>
      <c r="AK273">
        <v>1063</v>
      </c>
      <c r="AL273">
        <v>96</v>
      </c>
      <c r="AM273">
        <v>1385</v>
      </c>
      <c r="AN273" t="s">
        <v>103</v>
      </c>
      <c r="AO273" t="s">
        <v>126</v>
      </c>
      <c r="AP273" t="s">
        <v>104</v>
      </c>
      <c r="AQ273" t="s">
        <v>105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154</v>
      </c>
      <c r="BE273">
        <v>2</v>
      </c>
      <c r="BF273" t="s">
        <v>98</v>
      </c>
      <c r="BG273" t="s">
        <v>107</v>
      </c>
      <c r="BH273">
        <v>1954</v>
      </c>
      <c r="BI273" t="s">
        <v>108</v>
      </c>
      <c r="BJ273">
        <v>2</v>
      </c>
      <c r="BK273">
        <v>439</v>
      </c>
      <c r="BL273" t="s">
        <v>98</v>
      </c>
      <c r="BM273" t="s">
        <v>98</v>
      </c>
      <c r="BN273" t="s">
        <v>104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>
      <c r="A274">
        <v>273</v>
      </c>
      <c r="B274">
        <v>60</v>
      </c>
      <c r="C274" t="s">
        <v>112</v>
      </c>
      <c r="D274">
        <v>92</v>
      </c>
      <c r="E274">
        <v>11764</v>
      </c>
      <c r="F274" t="s">
        <v>82</v>
      </c>
      <c r="G274" t="s">
        <v>83</v>
      </c>
      <c r="H274" t="s">
        <v>113</v>
      </c>
      <c r="I274" t="s">
        <v>85</v>
      </c>
      <c r="J274" t="s">
        <v>86</v>
      </c>
      <c r="K274" t="s">
        <v>161</v>
      </c>
      <c r="L274" t="s">
        <v>88</v>
      </c>
      <c r="M274" t="s">
        <v>162</v>
      </c>
      <c r="N274" t="s">
        <v>91</v>
      </c>
      <c r="O274" t="s">
        <v>91</v>
      </c>
      <c r="P274" t="s">
        <v>92</v>
      </c>
      <c r="Q274" t="s">
        <v>122</v>
      </c>
      <c r="R274">
        <v>8</v>
      </c>
      <c r="S274">
        <v>7</v>
      </c>
      <c r="T274">
        <v>1999</v>
      </c>
      <c r="U274">
        <v>2007</v>
      </c>
      <c r="V274" t="s">
        <v>94</v>
      </c>
      <c r="W274" t="s">
        <v>95</v>
      </c>
      <c r="X274" t="s">
        <v>96</v>
      </c>
      <c r="Y274" t="s">
        <v>96</v>
      </c>
      <c r="Z274" t="s">
        <v>117</v>
      </c>
      <c r="AA274">
        <v>348</v>
      </c>
      <c r="AB274" t="s">
        <v>119</v>
      </c>
      <c r="AC274" t="s">
        <v>98</v>
      </c>
      <c r="AD274" t="s">
        <v>123</v>
      </c>
      <c r="AE274" t="s">
        <v>119</v>
      </c>
      <c r="AF274" t="s">
        <v>98</v>
      </c>
      <c r="AG274" t="s">
        <v>100</v>
      </c>
      <c r="AH274" t="s">
        <v>124</v>
      </c>
      <c r="AI274">
        <v>524</v>
      </c>
      <c r="AJ274" t="s">
        <v>108</v>
      </c>
      <c r="AK274">
        <v>0</v>
      </c>
      <c r="AL274">
        <v>628</v>
      </c>
      <c r="AM274">
        <v>1152</v>
      </c>
      <c r="AN274" t="s">
        <v>103</v>
      </c>
      <c r="AO274" t="s">
        <v>126</v>
      </c>
      <c r="AP274" t="s">
        <v>104</v>
      </c>
      <c r="AQ274" t="s">
        <v>105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119</v>
      </c>
      <c r="BC274">
        <v>9</v>
      </c>
      <c r="BD274" t="s">
        <v>106</v>
      </c>
      <c r="BE274">
        <v>1</v>
      </c>
      <c r="BF274" t="s">
        <v>119</v>
      </c>
      <c r="BG274" t="s">
        <v>107</v>
      </c>
      <c r="BH274">
        <v>1999</v>
      </c>
      <c r="BI274" t="s">
        <v>125</v>
      </c>
      <c r="BJ274">
        <v>3</v>
      </c>
      <c r="BK274">
        <v>671</v>
      </c>
      <c r="BL274" t="s">
        <v>98</v>
      </c>
      <c r="BM274" t="s">
        <v>98</v>
      </c>
      <c r="BN274" t="s">
        <v>104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>
      <c r="A275">
        <v>274</v>
      </c>
      <c r="B275">
        <v>20</v>
      </c>
      <c r="C275" t="s">
        <v>112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89</v>
      </c>
      <c r="N275" t="s">
        <v>90</v>
      </c>
      <c r="O275" t="s">
        <v>91</v>
      </c>
      <c r="P275" t="s">
        <v>92</v>
      </c>
      <c r="Q275" t="s">
        <v>93</v>
      </c>
      <c r="R275">
        <v>6</v>
      </c>
      <c r="S275">
        <v>6</v>
      </c>
      <c r="T275">
        <v>1958</v>
      </c>
      <c r="U275">
        <v>1988</v>
      </c>
      <c r="V275" t="s">
        <v>115</v>
      </c>
      <c r="W275" t="s">
        <v>95</v>
      </c>
      <c r="X275" t="s">
        <v>116</v>
      </c>
      <c r="Y275" t="s">
        <v>116</v>
      </c>
      <c r="Z275" t="s">
        <v>171</v>
      </c>
      <c r="AA275">
        <v>183</v>
      </c>
      <c r="AB275" t="s">
        <v>98</v>
      </c>
      <c r="AC275" t="s">
        <v>98</v>
      </c>
      <c r="AD275" t="s">
        <v>99</v>
      </c>
      <c r="AE275" t="s">
        <v>98</v>
      </c>
      <c r="AF275" t="s">
        <v>98</v>
      </c>
      <c r="AG275" t="s">
        <v>100</v>
      </c>
      <c r="AH275" t="s">
        <v>101</v>
      </c>
      <c r="AI275">
        <v>620</v>
      </c>
      <c r="AJ275" t="s">
        <v>102</v>
      </c>
      <c r="AK275">
        <v>620</v>
      </c>
      <c r="AL275">
        <v>0</v>
      </c>
      <c r="AM275">
        <v>1240</v>
      </c>
      <c r="AN275" t="s">
        <v>103</v>
      </c>
      <c r="AO275" t="s">
        <v>119</v>
      </c>
      <c r="AP275" t="s">
        <v>104</v>
      </c>
      <c r="AQ275" t="s">
        <v>105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187</v>
      </c>
      <c r="BE275">
        <v>1</v>
      </c>
      <c r="BF275" t="s">
        <v>119</v>
      </c>
      <c r="BG275" t="s">
        <v>107</v>
      </c>
      <c r="BH275">
        <v>1958</v>
      </c>
      <c r="BI275" t="s">
        <v>131</v>
      </c>
      <c r="BJ275">
        <v>1</v>
      </c>
      <c r="BK275">
        <v>338</v>
      </c>
      <c r="BL275" t="s">
        <v>98</v>
      </c>
      <c r="BM275" t="s">
        <v>98</v>
      </c>
      <c r="BN275" t="s">
        <v>104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109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>
      <c r="A276">
        <v>275</v>
      </c>
      <c r="B276">
        <v>20</v>
      </c>
      <c r="C276" t="s">
        <v>112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114</v>
      </c>
      <c r="L276" t="s">
        <v>88</v>
      </c>
      <c r="M276" t="s">
        <v>217</v>
      </c>
      <c r="N276" t="s">
        <v>91</v>
      </c>
      <c r="O276" t="s">
        <v>91</v>
      </c>
      <c r="P276" t="s">
        <v>92</v>
      </c>
      <c r="Q276" t="s">
        <v>93</v>
      </c>
      <c r="R276">
        <v>5</v>
      </c>
      <c r="S276">
        <v>7</v>
      </c>
      <c r="T276">
        <v>1982</v>
      </c>
      <c r="U276">
        <v>1982</v>
      </c>
      <c r="V276" t="s">
        <v>94</v>
      </c>
      <c r="W276" t="s">
        <v>95</v>
      </c>
      <c r="X276" t="s">
        <v>130</v>
      </c>
      <c r="Y276" t="s">
        <v>173</v>
      </c>
      <c r="Z276" t="s">
        <v>97</v>
      </c>
      <c r="AA276">
        <v>0</v>
      </c>
      <c r="AB276" t="s">
        <v>98</v>
      </c>
      <c r="AC276" t="s">
        <v>98</v>
      </c>
      <c r="AD276" t="s">
        <v>99</v>
      </c>
      <c r="AE276" t="s">
        <v>98</v>
      </c>
      <c r="AF276" t="s">
        <v>98</v>
      </c>
      <c r="AG276" t="s">
        <v>119</v>
      </c>
      <c r="AH276" t="s">
        <v>118</v>
      </c>
      <c r="AI276">
        <v>546</v>
      </c>
      <c r="AJ276" t="s">
        <v>108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104</v>
      </c>
      <c r="AQ276" t="s">
        <v>105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106</v>
      </c>
      <c r="BE276">
        <v>0</v>
      </c>
      <c r="BF276" t="s">
        <v>83</v>
      </c>
      <c r="BG276" t="s">
        <v>107</v>
      </c>
      <c r="BH276">
        <v>1982</v>
      </c>
      <c r="BI276" t="s">
        <v>108</v>
      </c>
      <c r="BJ276">
        <v>1</v>
      </c>
      <c r="BK276">
        <v>264</v>
      </c>
      <c r="BL276" t="s">
        <v>98</v>
      </c>
      <c r="BM276" t="s">
        <v>98</v>
      </c>
      <c r="BN276" t="s">
        <v>104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>
      <c r="A277">
        <v>276</v>
      </c>
      <c r="B277">
        <v>50</v>
      </c>
      <c r="C277" t="s">
        <v>112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197</v>
      </c>
      <c r="N277" t="s">
        <v>91</v>
      </c>
      <c r="O277" t="s">
        <v>91</v>
      </c>
      <c r="P277" t="s">
        <v>92</v>
      </c>
      <c r="Q277" t="s">
        <v>176</v>
      </c>
      <c r="R277">
        <v>7</v>
      </c>
      <c r="S277">
        <v>7</v>
      </c>
      <c r="T277">
        <v>1925</v>
      </c>
      <c r="U277">
        <v>2007</v>
      </c>
      <c r="V277" t="s">
        <v>94</v>
      </c>
      <c r="W277" t="s">
        <v>95</v>
      </c>
      <c r="X277" t="s">
        <v>116</v>
      </c>
      <c r="Y277" t="s">
        <v>116</v>
      </c>
      <c r="Z277" t="s">
        <v>97</v>
      </c>
      <c r="AA277">
        <v>0</v>
      </c>
      <c r="AB277" t="s">
        <v>119</v>
      </c>
      <c r="AC277" t="s">
        <v>119</v>
      </c>
      <c r="AD277" t="s">
        <v>166</v>
      </c>
      <c r="AE277" t="s">
        <v>98</v>
      </c>
      <c r="AF277" t="s">
        <v>98</v>
      </c>
      <c r="AG277" t="s">
        <v>100</v>
      </c>
      <c r="AH277" t="s">
        <v>108</v>
      </c>
      <c r="AI277">
        <v>0</v>
      </c>
      <c r="AJ277" t="s">
        <v>108</v>
      </c>
      <c r="AK277">
        <v>0</v>
      </c>
      <c r="AL277">
        <v>952</v>
      </c>
      <c r="AM277">
        <v>952</v>
      </c>
      <c r="AN277" t="s">
        <v>194</v>
      </c>
      <c r="AO277" t="s">
        <v>119</v>
      </c>
      <c r="AP277" t="s">
        <v>167</v>
      </c>
      <c r="AQ277" t="s">
        <v>105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126</v>
      </c>
      <c r="BC277">
        <v>5</v>
      </c>
      <c r="BD277" t="s">
        <v>106</v>
      </c>
      <c r="BE277">
        <v>0</v>
      </c>
      <c r="BF277" t="s">
        <v>83</v>
      </c>
      <c r="BG277" t="s">
        <v>143</v>
      </c>
      <c r="BH277">
        <v>1978</v>
      </c>
      <c r="BI277" t="s">
        <v>108</v>
      </c>
      <c r="BJ277">
        <v>2</v>
      </c>
      <c r="BK277">
        <v>672</v>
      </c>
      <c r="BL277" t="s">
        <v>98</v>
      </c>
      <c r="BM277" t="s">
        <v>98</v>
      </c>
      <c r="BN277" t="s">
        <v>104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>
      <c r="A278">
        <v>277</v>
      </c>
      <c r="B278">
        <v>20</v>
      </c>
      <c r="C278" t="s">
        <v>112</v>
      </c>
      <c r="D278">
        <v>129</v>
      </c>
      <c r="E278">
        <v>9196</v>
      </c>
      <c r="F278" t="s">
        <v>82</v>
      </c>
      <c r="G278" t="s">
        <v>83</v>
      </c>
      <c r="H278" t="s">
        <v>113</v>
      </c>
      <c r="I278" t="s">
        <v>85</v>
      </c>
      <c r="J278" t="s">
        <v>86</v>
      </c>
      <c r="K278" t="s">
        <v>87</v>
      </c>
      <c r="L278" t="s">
        <v>88</v>
      </c>
      <c r="M278" t="s">
        <v>217</v>
      </c>
      <c r="N278" t="s">
        <v>91</v>
      </c>
      <c r="O278" t="s">
        <v>91</v>
      </c>
      <c r="P278" t="s">
        <v>92</v>
      </c>
      <c r="Q278" t="s">
        <v>93</v>
      </c>
      <c r="R278">
        <v>7</v>
      </c>
      <c r="S278">
        <v>5</v>
      </c>
      <c r="T278">
        <v>2003</v>
      </c>
      <c r="U278">
        <v>2003</v>
      </c>
      <c r="V278" t="s">
        <v>94</v>
      </c>
      <c r="W278" t="s">
        <v>95</v>
      </c>
      <c r="X278" t="s">
        <v>96</v>
      </c>
      <c r="Y278" t="s">
        <v>96</v>
      </c>
      <c r="Z278" t="s">
        <v>97</v>
      </c>
      <c r="AA278">
        <v>0</v>
      </c>
      <c r="AB278" t="s">
        <v>119</v>
      </c>
      <c r="AC278" t="s">
        <v>98</v>
      </c>
      <c r="AD278" t="s">
        <v>123</v>
      </c>
      <c r="AE278" t="s">
        <v>126</v>
      </c>
      <c r="AF278" t="s">
        <v>98</v>
      </c>
      <c r="AG278" t="s">
        <v>100</v>
      </c>
      <c r="AH278" t="s">
        <v>108</v>
      </c>
      <c r="AI278">
        <v>0</v>
      </c>
      <c r="AJ278" t="s">
        <v>108</v>
      </c>
      <c r="AK278">
        <v>0</v>
      </c>
      <c r="AL278">
        <v>1560</v>
      </c>
      <c r="AM278">
        <v>1560</v>
      </c>
      <c r="AN278" t="s">
        <v>103</v>
      </c>
      <c r="AO278" t="s">
        <v>126</v>
      </c>
      <c r="AP278" t="s">
        <v>104</v>
      </c>
      <c r="AQ278" t="s">
        <v>105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119</v>
      </c>
      <c r="BC278">
        <v>7</v>
      </c>
      <c r="BD278" t="s">
        <v>106</v>
      </c>
      <c r="BE278">
        <v>0</v>
      </c>
      <c r="BF278" t="s">
        <v>83</v>
      </c>
      <c r="BG278" t="s">
        <v>107</v>
      </c>
      <c r="BH278">
        <v>2003</v>
      </c>
      <c r="BI278" t="s">
        <v>125</v>
      </c>
      <c r="BJ278">
        <v>2</v>
      </c>
      <c r="BK278">
        <v>573</v>
      </c>
      <c r="BL278" t="s">
        <v>98</v>
      </c>
      <c r="BM278" t="s">
        <v>98</v>
      </c>
      <c r="BN278" t="s">
        <v>104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>
      <c r="A279">
        <v>278</v>
      </c>
      <c r="B279">
        <v>20</v>
      </c>
      <c r="C279" t="s">
        <v>112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114</v>
      </c>
      <c r="L279" t="s">
        <v>88</v>
      </c>
      <c r="M279" t="s">
        <v>121</v>
      </c>
      <c r="N279" t="s">
        <v>91</v>
      </c>
      <c r="O279" t="s">
        <v>91</v>
      </c>
      <c r="P279" t="s">
        <v>92</v>
      </c>
      <c r="Q279" t="s">
        <v>93</v>
      </c>
      <c r="R279">
        <v>4</v>
      </c>
      <c r="S279">
        <v>5</v>
      </c>
      <c r="T279">
        <v>1951</v>
      </c>
      <c r="U279">
        <v>1951</v>
      </c>
      <c r="V279" t="s">
        <v>94</v>
      </c>
      <c r="W279" t="s">
        <v>95</v>
      </c>
      <c r="X279" t="s">
        <v>96</v>
      </c>
      <c r="Y279" t="s">
        <v>96</v>
      </c>
      <c r="Z279" t="s">
        <v>97</v>
      </c>
      <c r="AA279">
        <v>0</v>
      </c>
      <c r="AB279" t="s">
        <v>98</v>
      </c>
      <c r="AC279" t="s">
        <v>98</v>
      </c>
      <c r="AD279" t="s">
        <v>99</v>
      </c>
      <c r="AE279" t="s">
        <v>98</v>
      </c>
      <c r="AF279" t="s">
        <v>98</v>
      </c>
      <c r="AG279" t="s">
        <v>100</v>
      </c>
      <c r="AH279" t="s">
        <v>102</v>
      </c>
      <c r="AI279">
        <v>120</v>
      </c>
      <c r="AJ279" t="s">
        <v>108</v>
      </c>
      <c r="AK279">
        <v>0</v>
      </c>
      <c r="AL279">
        <v>744</v>
      </c>
      <c r="AM279">
        <v>864</v>
      </c>
      <c r="AN279" t="s">
        <v>103</v>
      </c>
      <c r="AO279" t="s">
        <v>126</v>
      </c>
      <c r="AP279" t="s">
        <v>104</v>
      </c>
      <c r="AQ279" t="s">
        <v>105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106</v>
      </c>
      <c r="BE279">
        <v>0</v>
      </c>
      <c r="BF279" t="s">
        <v>83</v>
      </c>
      <c r="BG279" t="s">
        <v>143</v>
      </c>
      <c r="BH279">
        <v>1951</v>
      </c>
      <c r="BI279" t="s">
        <v>108</v>
      </c>
      <c r="BJ279">
        <v>2</v>
      </c>
      <c r="BK279">
        <v>400</v>
      </c>
      <c r="BL279" t="s">
        <v>98</v>
      </c>
      <c r="BM279" t="s">
        <v>98</v>
      </c>
      <c r="BN279" t="s">
        <v>104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>
      <c r="A280">
        <v>279</v>
      </c>
      <c r="B280">
        <v>20</v>
      </c>
      <c r="C280" t="s">
        <v>112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147</v>
      </c>
      <c r="N280" t="s">
        <v>91</v>
      </c>
      <c r="O280" t="s">
        <v>91</v>
      </c>
      <c r="P280" t="s">
        <v>92</v>
      </c>
      <c r="Q280" t="s">
        <v>93</v>
      </c>
      <c r="R280">
        <v>9</v>
      </c>
      <c r="S280">
        <v>5</v>
      </c>
      <c r="T280">
        <v>2006</v>
      </c>
      <c r="U280">
        <v>2007</v>
      </c>
      <c r="V280" t="s">
        <v>94</v>
      </c>
      <c r="W280" t="s">
        <v>95</v>
      </c>
      <c r="X280" t="s">
        <v>152</v>
      </c>
      <c r="Y280" t="s">
        <v>153</v>
      </c>
      <c r="Z280" t="s">
        <v>117</v>
      </c>
      <c r="AA280">
        <v>315</v>
      </c>
      <c r="AB280" t="s">
        <v>126</v>
      </c>
      <c r="AC280" t="s">
        <v>98</v>
      </c>
      <c r="AD280" t="s">
        <v>123</v>
      </c>
      <c r="AE280" t="s">
        <v>126</v>
      </c>
      <c r="AF280" t="s">
        <v>98</v>
      </c>
      <c r="AG280" t="s">
        <v>119</v>
      </c>
      <c r="AH280" t="s">
        <v>108</v>
      </c>
      <c r="AI280">
        <v>0</v>
      </c>
      <c r="AJ280" t="s">
        <v>108</v>
      </c>
      <c r="AK280">
        <v>0</v>
      </c>
      <c r="AL280">
        <v>2121</v>
      </c>
      <c r="AM280">
        <v>2121</v>
      </c>
      <c r="AN280" t="s">
        <v>103</v>
      </c>
      <c r="AO280" t="s">
        <v>126</v>
      </c>
      <c r="AP280" t="s">
        <v>104</v>
      </c>
      <c r="AQ280" t="s">
        <v>105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126</v>
      </c>
      <c r="BC280">
        <v>8</v>
      </c>
      <c r="BD280" t="s">
        <v>106</v>
      </c>
      <c r="BE280">
        <v>1</v>
      </c>
      <c r="BF280" t="s">
        <v>126</v>
      </c>
      <c r="BG280" t="s">
        <v>107</v>
      </c>
      <c r="BH280">
        <v>2007</v>
      </c>
      <c r="BI280" t="s">
        <v>125</v>
      </c>
      <c r="BJ280">
        <v>3</v>
      </c>
      <c r="BK280">
        <v>732</v>
      </c>
      <c r="BL280" t="s">
        <v>98</v>
      </c>
      <c r="BM280" t="s">
        <v>98</v>
      </c>
      <c r="BN280" t="s">
        <v>104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149</v>
      </c>
      <c r="CB280" t="s">
        <v>150</v>
      </c>
      <c r="CC280">
        <v>415298</v>
      </c>
    </row>
    <row r="281" spans="1:81">
      <c r="A281">
        <v>280</v>
      </c>
      <c r="B281">
        <v>60</v>
      </c>
      <c r="C281" t="s">
        <v>112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199</v>
      </c>
      <c r="N281" t="s">
        <v>91</v>
      </c>
      <c r="O281" t="s">
        <v>91</v>
      </c>
      <c r="P281" t="s">
        <v>92</v>
      </c>
      <c r="Q281" t="s">
        <v>122</v>
      </c>
      <c r="R281">
        <v>7</v>
      </c>
      <c r="S281">
        <v>5</v>
      </c>
      <c r="T281">
        <v>1977</v>
      </c>
      <c r="U281">
        <v>1977</v>
      </c>
      <c r="V281" t="s">
        <v>115</v>
      </c>
      <c r="W281" t="s">
        <v>95</v>
      </c>
      <c r="X281" t="s">
        <v>135</v>
      </c>
      <c r="Y281" t="s">
        <v>135</v>
      </c>
      <c r="Z281" t="s">
        <v>117</v>
      </c>
      <c r="AA281">
        <v>299</v>
      </c>
      <c r="AB281" t="s">
        <v>98</v>
      </c>
      <c r="AC281" t="s">
        <v>98</v>
      </c>
      <c r="AD281" t="s">
        <v>99</v>
      </c>
      <c r="AE281" t="s">
        <v>119</v>
      </c>
      <c r="AF281" t="s">
        <v>98</v>
      </c>
      <c r="AG281" t="s">
        <v>100</v>
      </c>
      <c r="AH281" t="s">
        <v>138</v>
      </c>
      <c r="AI281">
        <v>392</v>
      </c>
      <c r="AJ281" t="s">
        <v>108</v>
      </c>
      <c r="AK281">
        <v>0</v>
      </c>
      <c r="AL281">
        <v>768</v>
      </c>
      <c r="AM281">
        <v>1160</v>
      </c>
      <c r="AN281" t="s">
        <v>103</v>
      </c>
      <c r="AO281" t="s">
        <v>126</v>
      </c>
      <c r="AP281" t="s">
        <v>104</v>
      </c>
      <c r="AQ281" t="s">
        <v>105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106</v>
      </c>
      <c r="BE281">
        <v>1</v>
      </c>
      <c r="BF281" t="s">
        <v>98</v>
      </c>
      <c r="BG281" t="s">
        <v>107</v>
      </c>
      <c r="BH281">
        <v>1977</v>
      </c>
      <c r="BI281" t="s">
        <v>125</v>
      </c>
      <c r="BJ281">
        <v>2</v>
      </c>
      <c r="BK281">
        <v>505</v>
      </c>
      <c r="BL281" t="s">
        <v>98</v>
      </c>
      <c r="BM281" t="s">
        <v>98</v>
      </c>
      <c r="BN281" t="s">
        <v>104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>
      <c r="A282">
        <v>281</v>
      </c>
      <c r="B282">
        <v>60</v>
      </c>
      <c r="C282" t="s">
        <v>112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165</v>
      </c>
      <c r="N282" t="s">
        <v>91</v>
      </c>
      <c r="O282" t="s">
        <v>91</v>
      </c>
      <c r="P282" t="s">
        <v>92</v>
      </c>
      <c r="Q282" t="s">
        <v>122</v>
      </c>
      <c r="R282">
        <v>7</v>
      </c>
      <c r="S282">
        <v>6</v>
      </c>
      <c r="T282">
        <v>1989</v>
      </c>
      <c r="U282">
        <v>1989</v>
      </c>
      <c r="V282" t="s">
        <v>94</v>
      </c>
      <c r="W282" t="s">
        <v>95</v>
      </c>
      <c r="X282" t="s">
        <v>135</v>
      </c>
      <c r="Y282" t="s">
        <v>135</v>
      </c>
      <c r="Z282" t="s">
        <v>117</v>
      </c>
      <c r="AA282">
        <v>340</v>
      </c>
      <c r="AB282" t="s">
        <v>119</v>
      </c>
      <c r="AC282" t="s">
        <v>98</v>
      </c>
      <c r="AD282" t="s">
        <v>99</v>
      </c>
      <c r="AE282" t="s">
        <v>119</v>
      </c>
      <c r="AF282" t="s">
        <v>98</v>
      </c>
      <c r="AG282" t="s">
        <v>157</v>
      </c>
      <c r="AH282" t="s">
        <v>124</v>
      </c>
      <c r="AI282">
        <v>421</v>
      </c>
      <c r="AJ282" t="s">
        <v>108</v>
      </c>
      <c r="AK282">
        <v>0</v>
      </c>
      <c r="AL282">
        <v>386</v>
      </c>
      <c r="AM282">
        <v>807</v>
      </c>
      <c r="AN282" t="s">
        <v>103</v>
      </c>
      <c r="AO282" t="s">
        <v>119</v>
      </c>
      <c r="AP282" t="s">
        <v>104</v>
      </c>
      <c r="AQ282" t="s">
        <v>105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119</v>
      </c>
      <c r="BC282">
        <v>7</v>
      </c>
      <c r="BD282" t="s">
        <v>106</v>
      </c>
      <c r="BE282">
        <v>1</v>
      </c>
      <c r="BF282" t="s">
        <v>98</v>
      </c>
      <c r="BG282" t="s">
        <v>107</v>
      </c>
      <c r="BH282">
        <v>1989</v>
      </c>
      <c r="BI282" t="s">
        <v>125</v>
      </c>
      <c r="BJ282">
        <v>2</v>
      </c>
      <c r="BK282">
        <v>575</v>
      </c>
      <c r="BL282" t="s">
        <v>98</v>
      </c>
      <c r="BM282" t="s">
        <v>98</v>
      </c>
      <c r="BN282" t="s">
        <v>104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>
      <c r="A283">
        <v>282</v>
      </c>
      <c r="B283">
        <v>20</v>
      </c>
      <c r="C283" t="s">
        <v>164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163</v>
      </c>
      <c r="N283" t="s">
        <v>91</v>
      </c>
      <c r="O283" t="s">
        <v>91</v>
      </c>
      <c r="P283" t="s">
        <v>92</v>
      </c>
      <c r="Q283" t="s">
        <v>93</v>
      </c>
      <c r="R283">
        <v>6</v>
      </c>
      <c r="S283">
        <v>5</v>
      </c>
      <c r="T283">
        <v>2006</v>
      </c>
      <c r="U283">
        <v>2006</v>
      </c>
      <c r="V283" t="s">
        <v>94</v>
      </c>
      <c r="W283" t="s">
        <v>95</v>
      </c>
      <c r="X283" t="s">
        <v>96</v>
      </c>
      <c r="Y283" t="s">
        <v>96</v>
      </c>
      <c r="Z283" t="s">
        <v>148</v>
      </c>
      <c r="AA283">
        <v>68</v>
      </c>
      <c r="AB283" t="s">
        <v>119</v>
      </c>
      <c r="AC283" t="s">
        <v>98</v>
      </c>
      <c r="AD283" t="s">
        <v>123</v>
      </c>
      <c r="AE283" t="s">
        <v>119</v>
      </c>
      <c r="AF283" t="s">
        <v>98</v>
      </c>
      <c r="AG283" t="s">
        <v>100</v>
      </c>
      <c r="AH283" t="s">
        <v>124</v>
      </c>
      <c r="AI283">
        <v>905</v>
      </c>
      <c r="AJ283" t="s">
        <v>108</v>
      </c>
      <c r="AK283">
        <v>0</v>
      </c>
      <c r="AL283">
        <v>357</v>
      </c>
      <c r="AM283">
        <v>1262</v>
      </c>
      <c r="AN283" t="s">
        <v>103</v>
      </c>
      <c r="AO283" t="s">
        <v>119</v>
      </c>
      <c r="AP283" t="s">
        <v>104</v>
      </c>
      <c r="AQ283" t="s">
        <v>105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119</v>
      </c>
      <c r="BC283">
        <v>5</v>
      </c>
      <c r="BD283" t="s">
        <v>106</v>
      </c>
      <c r="BE283">
        <v>0</v>
      </c>
      <c r="BF283" t="s">
        <v>83</v>
      </c>
      <c r="BG283" t="s">
        <v>107</v>
      </c>
      <c r="BH283">
        <v>2006</v>
      </c>
      <c r="BI283" t="s">
        <v>125</v>
      </c>
      <c r="BJ283">
        <v>2</v>
      </c>
      <c r="BK283">
        <v>572</v>
      </c>
      <c r="BL283" t="s">
        <v>98</v>
      </c>
      <c r="BM283" t="s">
        <v>98</v>
      </c>
      <c r="BN283" t="s">
        <v>104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149</v>
      </c>
      <c r="CB283" t="s">
        <v>150</v>
      </c>
      <c r="CC283">
        <v>185000</v>
      </c>
    </row>
    <row r="284" spans="1:81">
      <c r="A284">
        <v>283</v>
      </c>
      <c r="B284">
        <v>120</v>
      </c>
      <c r="C284" t="s">
        <v>112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147</v>
      </c>
      <c r="N284" t="s">
        <v>91</v>
      </c>
      <c r="O284" t="s">
        <v>91</v>
      </c>
      <c r="P284" t="s">
        <v>142</v>
      </c>
      <c r="Q284" t="s">
        <v>93</v>
      </c>
      <c r="R284">
        <v>7</v>
      </c>
      <c r="S284">
        <v>5</v>
      </c>
      <c r="T284">
        <v>2007</v>
      </c>
      <c r="U284">
        <v>2008</v>
      </c>
      <c r="V284" t="s">
        <v>94</v>
      </c>
      <c r="W284" t="s">
        <v>95</v>
      </c>
      <c r="X284" t="s">
        <v>96</v>
      </c>
      <c r="Y284" t="s">
        <v>96</v>
      </c>
      <c r="Z284" t="s">
        <v>148</v>
      </c>
      <c r="AA284">
        <v>166</v>
      </c>
      <c r="AB284" t="s">
        <v>119</v>
      </c>
      <c r="AC284" t="s">
        <v>98</v>
      </c>
      <c r="AD284" t="s">
        <v>123</v>
      </c>
      <c r="AE284" t="s">
        <v>119</v>
      </c>
      <c r="AF284" t="s">
        <v>98</v>
      </c>
      <c r="AG284" t="s">
        <v>100</v>
      </c>
      <c r="AH284" t="s">
        <v>124</v>
      </c>
      <c r="AI284">
        <v>904</v>
      </c>
      <c r="AJ284" t="s">
        <v>108</v>
      </c>
      <c r="AK284">
        <v>0</v>
      </c>
      <c r="AL284">
        <v>410</v>
      </c>
      <c r="AM284">
        <v>1314</v>
      </c>
      <c r="AN284" t="s">
        <v>103</v>
      </c>
      <c r="AO284" t="s">
        <v>126</v>
      </c>
      <c r="AP284" t="s">
        <v>104</v>
      </c>
      <c r="AQ284" t="s">
        <v>105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119</v>
      </c>
      <c r="BC284">
        <v>6</v>
      </c>
      <c r="BD284" t="s">
        <v>106</v>
      </c>
      <c r="BE284">
        <v>1</v>
      </c>
      <c r="BF284" t="s">
        <v>119</v>
      </c>
      <c r="BG284" t="s">
        <v>107</v>
      </c>
      <c r="BH284">
        <v>2008</v>
      </c>
      <c r="BI284" t="s">
        <v>131</v>
      </c>
      <c r="BJ284">
        <v>2</v>
      </c>
      <c r="BK284">
        <v>626</v>
      </c>
      <c r="BL284" t="s">
        <v>98</v>
      </c>
      <c r="BM284" t="s">
        <v>98</v>
      </c>
      <c r="BN284" t="s">
        <v>104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215</v>
      </c>
      <c r="CB284" t="s">
        <v>111</v>
      </c>
      <c r="CC284">
        <v>207500</v>
      </c>
    </row>
    <row r="285" spans="1:81">
      <c r="A285">
        <v>284</v>
      </c>
      <c r="B285">
        <v>20</v>
      </c>
      <c r="C285" t="s">
        <v>112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163</v>
      </c>
      <c r="N285" t="s">
        <v>90</v>
      </c>
      <c r="O285" t="s">
        <v>91</v>
      </c>
      <c r="P285" t="s">
        <v>92</v>
      </c>
      <c r="Q285" t="s">
        <v>93</v>
      </c>
      <c r="R285">
        <v>8</v>
      </c>
      <c r="S285">
        <v>5</v>
      </c>
      <c r="T285">
        <v>2008</v>
      </c>
      <c r="U285">
        <v>2009</v>
      </c>
      <c r="V285" t="s">
        <v>94</v>
      </c>
      <c r="W285" t="s">
        <v>95</v>
      </c>
      <c r="X285" t="s">
        <v>96</v>
      </c>
      <c r="Y285" t="s">
        <v>96</v>
      </c>
      <c r="Z285" t="s">
        <v>148</v>
      </c>
      <c r="AA285">
        <v>72</v>
      </c>
      <c r="AB285" t="s">
        <v>119</v>
      </c>
      <c r="AC285" t="s">
        <v>98</v>
      </c>
      <c r="AD285" t="s">
        <v>123</v>
      </c>
      <c r="AE285" t="s">
        <v>119</v>
      </c>
      <c r="AF285" t="s">
        <v>98</v>
      </c>
      <c r="AG285" t="s">
        <v>100</v>
      </c>
      <c r="AH285" t="s">
        <v>108</v>
      </c>
      <c r="AI285">
        <v>0</v>
      </c>
      <c r="AJ285" t="s">
        <v>108</v>
      </c>
      <c r="AK285">
        <v>0</v>
      </c>
      <c r="AL285">
        <v>1468</v>
      </c>
      <c r="AM285">
        <v>1468</v>
      </c>
      <c r="AN285" t="s">
        <v>103</v>
      </c>
      <c r="AO285" t="s">
        <v>126</v>
      </c>
      <c r="AP285" t="s">
        <v>104</v>
      </c>
      <c r="AQ285" t="s">
        <v>105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119</v>
      </c>
      <c r="BC285">
        <v>6</v>
      </c>
      <c r="BD285" t="s">
        <v>106</v>
      </c>
      <c r="BE285">
        <v>1</v>
      </c>
      <c r="BF285" t="s">
        <v>119</v>
      </c>
      <c r="BG285" t="s">
        <v>107</v>
      </c>
      <c r="BH285">
        <v>2008</v>
      </c>
      <c r="BI285" t="s">
        <v>125</v>
      </c>
      <c r="BJ285">
        <v>3</v>
      </c>
      <c r="BK285">
        <v>898</v>
      </c>
      <c r="BL285" t="s">
        <v>98</v>
      </c>
      <c r="BM285" t="s">
        <v>98</v>
      </c>
      <c r="BN285" t="s">
        <v>104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149</v>
      </c>
      <c r="CB285" t="s">
        <v>150</v>
      </c>
      <c r="CC285">
        <v>244600</v>
      </c>
    </row>
    <row r="286" spans="1:81">
      <c r="A286">
        <v>285</v>
      </c>
      <c r="B286">
        <v>120</v>
      </c>
      <c r="C286" t="s">
        <v>112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165</v>
      </c>
      <c r="N286" t="s">
        <v>91</v>
      </c>
      <c r="O286" t="s">
        <v>91</v>
      </c>
      <c r="P286" t="s">
        <v>129</v>
      </c>
      <c r="Q286" t="s">
        <v>93</v>
      </c>
      <c r="R286">
        <v>6</v>
      </c>
      <c r="S286">
        <v>5</v>
      </c>
      <c r="T286">
        <v>1992</v>
      </c>
      <c r="U286">
        <v>1992</v>
      </c>
      <c r="V286" t="s">
        <v>94</v>
      </c>
      <c r="W286" t="s">
        <v>95</v>
      </c>
      <c r="X286" t="s">
        <v>135</v>
      </c>
      <c r="Y286" t="s">
        <v>173</v>
      </c>
      <c r="Z286" t="s">
        <v>97</v>
      </c>
      <c r="AA286">
        <v>0</v>
      </c>
      <c r="AB286" t="s">
        <v>119</v>
      </c>
      <c r="AC286" t="s">
        <v>98</v>
      </c>
      <c r="AD286" t="s">
        <v>123</v>
      </c>
      <c r="AE286" t="s">
        <v>119</v>
      </c>
      <c r="AF286" t="s">
        <v>98</v>
      </c>
      <c r="AG286" t="s">
        <v>100</v>
      </c>
      <c r="AH286" t="s">
        <v>124</v>
      </c>
      <c r="AI286">
        <v>430</v>
      </c>
      <c r="AJ286" t="s">
        <v>108</v>
      </c>
      <c r="AK286">
        <v>0</v>
      </c>
      <c r="AL286">
        <v>1145</v>
      </c>
      <c r="AM286">
        <v>1575</v>
      </c>
      <c r="AN286" t="s">
        <v>103</v>
      </c>
      <c r="AO286" t="s">
        <v>119</v>
      </c>
      <c r="AP286" t="s">
        <v>104</v>
      </c>
      <c r="AQ286" t="s">
        <v>105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119</v>
      </c>
      <c r="BC286">
        <v>5</v>
      </c>
      <c r="BD286" t="s">
        <v>106</v>
      </c>
      <c r="BE286">
        <v>0</v>
      </c>
      <c r="BF286" t="s">
        <v>83</v>
      </c>
      <c r="BG286" t="s">
        <v>107</v>
      </c>
      <c r="BH286">
        <v>1992</v>
      </c>
      <c r="BI286" t="s">
        <v>131</v>
      </c>
      <c r="BJ286">
        <v>2</v>
      </c>
      <c r="BK286">
        <v>529</v>
      </c>
      <c r="BL286" t="s">
        <v>98</v>
      </c>
      <c r="BM286" t="s">
        <v>98</v>
      </c>
      <c r="BN286" t="s">
        <v>104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>
      <c r="A287">
        <v>286</v>
      </c>
      <c r="B287">
        <v>160</v>
      </c>
      <c r="C287" t="s">
        <v>164</v>
      </c>
      <c r="D287">
        <v>35</v>
      </c>
      <c r="E287">
        <v>4251</v>
      </c>
      <c r="F287" t="s">
        <v>82</v>
      </c>
      <c r="G287" t="s">
        <v>82</v>
      </c>
      <c r="H287" t="s">
        <v>113</v>
      </c>
      <c r="I287" t="s">
        <v>85</v>
      </c>
      <c r="J287" t="s">
        <v>86</v>
      </c>
      <c r="K287" t="s">
        <v>87</v>
      </c>
      <c r="L287" t="s">
        <v>88</v>
      </c>
      <c r="M287" t="s">
        <v>163</v>
      </c>
      <c r="N287" t="s">
        <v>91</v>
      </c>
      <c r="O287" t="s">
        <v>91</v>
      </c>
      <c r="P287" t="s">
        <v>129</v>
      </c>
      <c r="Q287" t="s">
        <v>122</v>
      </c>
      <c r="R287">
        <v>7</v>
      </c>
      <c r="S287">
        <v>5</v>
      </c>
      <c r="T287">
        <v>2006</v>
      </c>
      <c r="U287">
        <v>2007</v>
      </c>
      <c r="V287" t="s">
        <v>94</v>
      </c>
      <c r="W287" t="s">
        <v>95</v>
      </c>
      <c r="X287" t="s">
        <v>137</v>
      </c>
      <c r="Y287" t="s">
        <v>137</v>
      </c>
      <c r="Z287" t="s">
        <v>97</v>
      </c>
      <c r="AA287">
        <v>0</v>
      </c>
      <c r="AB287" t="s">
        <v>119</v>
      </c>
      <c r="AC287" t="s">
        <v>98</v>
      </c>
      <c r="AD287" t="s">
        <v>123</v>
      </c>
      <c r="AE287" t="s">
        <v>119</v>
      </c>
      <c r="AF287" t="s">
        <v>98</v>
      </c>
      <c r="AG287" t="s">
        <v>100</v>
      </c>
      <c r="AH287" t="s">
        <v>108</v>
      </c>
      <c r="AI287">
        <v>0</v>
      </c>
      <c r="AJ287" t="s">
        <v>108</v>
      </c>
      <c r="AK287">
        <v>0</v>
      </c>
      <c r="AL287">
        <v>625</v>
      </c>
      <c r="AM287">
        <v>625</v>
      </c>
      <c r="AN287" t="s">
        <v>103</v>
      </c>
      <c r="AO287" t="s">
        <v>126</v>
      </c>
      <c r="AP287" t="s">
        <v>104</v>
      </c>
      <c r="AQ287" t="s">
        <v>105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119</v>
      </c>
      <c r="BC287">
        <v>5</v>
      </c>
      <c r="BD287" t="s">
        <v>106</v>
      </c>
      <c r="BE287">
        <v>0</v>
      </c>
      <c r="BF287" t="s">
        <v>83</v>
      </c>
      <c r="BG287" t="s">
        <v>143</v>
      </c>
      <c r="BH287">
        <v>2006</v>
      </c>
      <c r="BI287" t="s">
        <v>131</v>
      </c>
      <c r="BJ287">
        <v>2</v>
      </c>
      <c r="BK287">
        <v>528</v>
      </c>
      <c r="BL287" t="s">
        <v>98</v>
      </c>
      <c r="BM287" t="s">
        <v>98</v>
      </c>
      <c r="BN287" t="s">
        <v>104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149</v>
      </c>
      <c r="CB287" t="s">
        <v>150</v>
      </c>
      <c r="CC287">
        <v>164700</v>
      </c>
    </row>
    <row r="288" spans="1:81">
      <c r="A288">
        <v>287</v>
      </c>
      <c r="B288">
        <v>50</v>
      </c>
      <c r="C288" t="s">
        <v>112</v>
      </c>
      <c r="D288">
        <v>77</v>
      </c>
      <c r="E288">
        <v>9786</v>
      </c>
      <c r="F288" t="s">
        <v>82</v>
      </c>
      <c r="G288" t="s">
        <v>83</v>
      </c>
      <c r="H288" t="s">
        <v>113</v>
      </c>
      <c r="I288" t="s">
        <v>192</v>
      </c>
      <c r="J288" t="s">
        <v>86</v>
      </c>
      <c r="K288" t="s">
        <v>87</v>
      </c>
      <c r="L288" t="s">
        <v>88</v>
      </c>
      <c r="M288" t="s">
        <v>89</v>
      </c>
      <c r="N288" t="s">
        <v>91</v>
      </c>
      <c r="O288" t="s">
        <v>91</v>
      </c>
      <c r="P288" t="s">
        <v>92</v>
      </c>
      <c r="Q288" t="s">
        <v>176</v>
      </c>
      <c r="R288">
        <v>6</v>
      </c>
      <c r="S288">
        <v>7</v>
      </c>
      <c r="T288">
        <v>1962</v>
      </c>
      <c r="U288">
        <v>1981</v>
      </c>
      <c r="V288" t="s">
        <v>94</v>
      </c>
      <c r="W288" t="s">
        <v>95</v>
      </c>
      <c r="X288" t="s">
        <v>116</v>
      </c>
      <c r="Y288" t="s">
        <v>116</v>
      </c>
      <c r="Z288" t="s">
        <v>97</v>
      </c>
      <c r="AA288">
        <v>0</v>
      </c>
      <c r="AB288" t="s">
        <v>98</v>
      </c>
      <c r="AC288" t="s">
        <v>98</v>
      </c>
      <c r="AD288" t="s">
        <v>99</v>
      </c>
      <c r="AE288" t="s">
        <v>98</v>
      </c>
      <c r="AF288" t="s">
        <v>98</v>
      </c>
      <c r="AG288" t="s">
        <v>100</v>
      </c>
      <c r="AH288" t="s">
        <v>101</v>
      </c>
      <c r="AI288">
        <v>600</v>
      </c>
      <c r="AJ288" t="s">
        <v>108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104</v>
      </c>
      <c r="AQ288" t="s">
        <v>105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119</v>
      </c>
      <c r="BC288">
        <v>7</v>
      </c>
      <c r="BD288" t="s">
        <v>106</v>
      </c>
      <c r="BE288">
        <v>1</v>
      </c>
      <c r="BF288" t="s">
        <v>119</v>
      </c>
      <c r="BG288" t="s">
        <v>107</v>
      </c>
      <c r="BH288">
        <v>1962</v>
      </c>
      <c r="BI288" t="s">
        <v>131</v>
      </c>
      <c r="BJ288">
        <v>2</v>
      </c>
      <c r="BK288">
        <v>440</v>
      </c>
      <c r="BL288" t="s">
        <v>98</v>
      </c>
      <c r="BM288" t="s">
        <v>98</v>
      </c>
      <c r="BN288" t="s">
        <v>104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132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>
      <c r="A289">
        <v>288</v>
      </c>
      <c r="B289">
        <v>20</v>
      </c>
      <c r="C289" t="s">
        <v>112</v>
      </c>
      <c r="D289" t="s">
        <v>83</v>
      </c>
      <c r="E289">
        <v>8125</v>
      </c>
      <c r="F289" t="s">
        <v>82</v>
      </c>
      <c r="G289" t="s">
        <v>83</v>
      </c>
      <c r="H289" t="s">
        <v>113</v>
      </c>
      <c r="I289" t="s">
        <v>85</v>
      </c>
      <c r="J289" t="s">
        <v>86</v>
      </c>
      <c r="K289" t="s">
        <v>114</v>
      </c>
      <c r="L289" t="s">
        <v>88</v>
      </c>
      <c r="M289" t="s">
        <v>89</v>
      </c>
      <c r="N289" t="s">
        <v>91</v>
      </c>
      <c r="O289" t="s">
        <v>91</v>
      </c>
      <c r="P289" t="s">
        <v>92</v>
      </c>
      <c r="Q289" t="s">
        <v>93</v>
      </c>
      <c r="R289">
        <v>4</v>
      </c>
      <c r="S289">
        <v>4</v>
      </c>
      <c r="T289">
        <v>1971</v>
      </c>
      <c r="U289">
        <v>1971</v>
      </c>
      <c r="V289" t="s">
        <v>94</v>
      </c>
      <c r="W289" t="s">
        <v>95</v>
      </c>
      <c r="X289" t="s">
        <v>130</v>
      </c>
      <c r="Y289" t="s">
        <v>130</v>
      </c>
      <c r="Z289" t="s">
        <v>97</v>
      </c>
      <c r="AA289">
        <v>0</v>
      </c>
      <c r="AB289" t="s">
        <v>98</v>
      </c>
      <c r="AC289" t="s">
        <v>98</v>
      </c>
      <c r="AD289" t="s">
        <v>99</v>
      </c>
      <c r="AE289" t="s">
        <v>98</v>
      </c>
      <c r="AF289" t="s">
        <v>98</v>
      </c>
      <c r="AG289" t="s">
        <v>100</v>
      </c>
      <c r="AH289" t="s">
        <v>138</v>
      </c>
      <c r="AI289">
        <v>614</v>
      </c>
      <c r="AJ289" t="s">
        <v>108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104</v>
      </c>
      <c r="AQ289" t="s">
        <v>105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106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104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>
      <c r="A290">
        <v>289</v>
      </c>
      <c r="B290">
        <v>20</v>
      </c>
      <c r="C290" t="s">
        <v>112</v>
      </c>
      <c r="D290" t="s">
        <v>83</v>
      </c>
      <c r="E290">
        <v>9819</v>
      </c>
      <c r="F290" t="s">
        <v>82</v>
      </c>
      <c r="G290" t="s">
        <v>83</v>
      </c>
      <c r="H290" t="s">
        <v>113</v>
      </c>
      <c r="I290" t="s">
        <v>85</v>
      </c>
      <c r="J290" t="s">
        <v>86</v>
      </c>
      <c r="K290" t="s">
        <v>87</v>
      </c>
      <c r="L290" t="s">
        <v>88</v>
      </c>
      <c r="M290" t="s">
        <v>169</v>
      </c>
      <c r="N290" t="s">
        <v>91</v>
      </c>
      <c r="O290" t="s">
        <v>91</v>
      </c>
      <c r="P290" t="s">
        <v>92</v>
      </c>
      <c r="Q290" t="s">
        <v>93</v>
      </c>
      <c r="R290">
        <v>5</v>
      </c>
      <c r="S290">
        <v>5</v>
      </c>
      <c r="T290">
        <v>1967</v>
      </c>
      <c r="U290">
        <v>1967</v>
      </c>
      <c r="V290" t="s">
        <v>94</v>
      </c>
      <c r="W290" t="s">
        <v>95</v>
      </c>
      <c r="X290" t="s">
        <v>137</v>
      </c>
      <c r="Y290" t="s">
        <v>137</v>
      </c>
      <c r="Z290" t="s">
        <v>117</v>
      </c>
      <c r="AA290">
        <v>31</v>
      </c>
      <c r="AB290" t="s">
        <v>98</v>
      </c>
      <c r="AC290" t="s">
        <v>119</v>
      </c>
      <c r="AD290" t="s">
        <v>99</v>
      </c>
      <c r="AE290" t="s">
        <v>98</v>
      </c>
      <c r="AF290" t="s">
        <v>98</v>
      </c>
      <c r="AG290" t="s">
        <v>100</v>
      </c>
      <c r="AH290" t="s">
        <v>138</v>
      </c>
      <c r="AI290">
        <v>450</v>
      </c>
      <c r="AJ290" t="s">
        <v>108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104</v>
      </c>
      <c r="AQ290" t="s">
        <v>105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106</v>
      </c>
      <c r="BE290">
        <v>0</v>
      </c>
      <c r="BF290" t="s">
        <v>83</v>
      </c>
      <c r="BG290" t="s">
        <v>143</v>
      </c>
      <c r="BH290">
        <v>1970</v>
      </c>
      <c r="BI290" t="s">
        <v>108</v>
      </c>
      <c r="BJ290">
        <v>1</v>
      </c>
      <c r="BK290">
        <v>280</v>
      </c>
      <c r="BL290" t="s">
        <v>98</v>
      </c>
      <c r="BM290" t="s">
        <v>98</v>
      </c>
      <c r="BN290" t="s">
        <v>104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109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>
      <c r="A291">
        <v>290</v>
      </c>
      <c r="B291">
        <v>70</v>
      </c>
      <c r="C291" t="s">
        <v>112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197</v>
      </c>
      <c r="N291" t="s">
        <v>225</v>
      </c>
      <c r="O291" t="s">
        <v>91</v>
      </c>
      <c r="P291" t="s">
        <v>92</v>
      </c>
      <c r="Q291" t="s">
        <v>122</v>
      </c>
      <c r="R291">
        <v>6</v>
      </c>
      <c r="S291">
        <v>7</v>
      </c>
      <c r="T291">
        <v>1915</v>
      </c>
      <c r="U291">
        <v>2003</v>
      </c>
      <c r="V291" t="s">
        <v>94</v>
      </c>
      <c r="W291" t="s">
        <v>95</v>
      </c>
      <c r="X291" t="s">
        <v>116</v>
      </c>
      <c r="Y291" t="s">
        <v>116</v>
      </c>
      <c r="Z291" t="s">
        <v>97</v>
      </c>
      <c r="AA291">
        <v>0</v>
      </c>
      <c r="AB291" t="s">
        <v>98</v>
      </c>
      <c r="AC291" t="s">
        <v>98</v>
      </c>
      <c r="AD291" t="s">
        <v>166</v>
      </c>
      <c r="AE291" t="s">
        <v>98</v>
      </c>
      <c r="AF291" t="s">
        <v>98</v>
      </c>
      <c r="AG291" t="s">
        <v>100</v>
      </c>
      <c r="AH291" t="s">
        <v>108</v>
      </c>
      <c r="AI291">
        <v>0</v>
      </c>
      <c r="AJ291" t="s">
        <v>108</v>
      </c>
      <c r="AK291">
        <v>0</v>
      </c>
      <c r="AL291">
        <v>698</v>
      </c>
      <c r="AM291">
        <v>698</v>
      </c>
      <c r="AN291" t="s">
        <v>103</v>
      </c>
      <c r="AO291" t="s">
        <v>126</v>
      </c>
      <c r="AP291" t="s">
        <v>104</v>
      </c>
      <c r="AQ291" t="s">
        <v>168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106</v>
      </c>
      <c r="BE291">
        <v>0</v>
      </c>
      <c r="BF291" t="s">
        <v>83</v>
      </c>
      <c r="BG291" t="s">
        <v>143</v>
      </c>
      <c r="BH291">
        <v>2003</v>
      </c>
      <c r="BI291" t="s">
        <v>108</v>
      </c>
      <c r="BJ291">
        <v>1</v>
      </c>
      <c r="BK291">
        <v>384</v>
      </c>
      <c r="BL291" t="s">
        <v>98</v>
      </c>
      <c r="BM291" t="s">
        <v>98</v>
      </c>
      <c r="BN291" t="s">
        <v>104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>
      <c r="A292">
        <v>291</v>
      </c>
      <c r="B292">
        <v>60</v>
      </c>
      <c r="C292" t="s">
        <v>112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209</v>
      </c>
      <c r="N292" t="s">
        <v>91</v>
      </c>
      <c r="O292" t="s">
        <v>91</v>
      </c>
      <c r="P292" t="s">
        <v>92</v>
      </c>
      <c r="Q292" t="s">
        <v>122</v>
      </c>
      <c r="R292">
        <v>8</v>
      </c>
      <c r="S292">
        <v>5</v>
      </c>
      <c r="T292">
        <v>2006</v>
      </c>
      <c r="U292">
        <v>2006</v>
      </c>
      <c r="V292" t="s">
        <v>94</v>
      </c>
      <c r="W292" t="s">
        <v>95</v>
      </c>
      <c r="X292" t="s">
        <v>96</v>
      </c>
      <c r="Y292" t="s">
        <v>96</v>
      </c>
      <c r="Z292" t="s">
        <v>97</v>
      </c>
      <c r="AA292">
        <v>0</v>
      </c>
      <c r="AB292" t="s">
        <v>119</v>
      </c>
      <c r="AC292" t="s">
        <v>98</v>
      </c>
      <c r="AD292" t="s">
        <v>123</v>
      </c>
      <c r="AE292" t="s">
        <v>119</v>
      </c>
      <c r="AF292" t="s">
        <v>98</v>
      </c>
      <c r="AG292" t="s">
        <v>157</v>
      </c>
      <c r="AH292" t="s">
        <v>108</v>
      </c>
      <c r="AI292">
        <v>0</v>
      </c>
      <c r="AJ292" t="s">
        <v>108</v>
      </c>
      <c r="AK292">
        <v>0</v>
      </c>
      <c r="AL292">
        <v>1079</v>
      </c>
      <c r="AM292">
        <v>1079</v>
      </c>
      <c r="AN292" t="s">
        <v>103</v>
      </c>
      <c r="AO292" t="s">
        <v>126</v>
      </c>
      <c r="AP292" t="s">
        <v>104</v>
      </c>
      <c r="AQ292" t="s">
        <v>105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119</v>
      </c>
      <c r="BC292">
        <v>8</v>
      </c>
      <c r="BD292" t="s">
        <v>106</v>
      </c>
      <c r="BE292">
        <v>1</v>
      </c>
      <c r="BF292" t="s">
        <v>119</v>
      </c>
      <c r="BG292" t="s">
        <v>107</v>
      </c>
      <c r="BH292">
        <v>2006</v>
      </c>
      <c r="BI292" t="s">
        <v>131</v>
      </c>
      <c r="BJ292">
        <v>2</v>
      </c>
      <c r="BK292">
        <v>685</v>
      </c>
      <c r="BL292" t="s">
        <v>119</v>
      </c>
      <c r="BM292" t="s">
        <v>98</v>
      </c>
      <c r="BN292" t="s">
        <v>104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149</v>
      </c>
      <c r="CB292" t="s">
        <v>150</v>
      </c>
      <c r="CC292">
        <v>233230</v>
      </c>
    </row>
    <row r="293" spans="1:81">
      <c r="A293">
        <v>292</v>
      </c>
      <c r="B293">
        <v>190</v>
      </c>
      <c r="C293" t="s">
        <v>112</v>
      </c>
      <c r="D293">
        <v>55</v>
      </c>
      <c r="E293">
        <v>5687</v>
      </c>
      <c r="F293" t="s">
        <v>82</v>
      </c>
      <c r="G293" t="s">
        <v>190</v>
      </c>
      <c r="H293" t="s">
        <v>84</v>
      </c>
      <c r="I293" t="s">
        <v>192</v>
      </c>
      <c r="J293" t="s">
        <v>86</v>
      </c>
      <c r="K293" t="s">
        <v>87</v>
      </c>
      <c r="L293" t="s">
        <v>88</v>
      </c>
      <c r="M293" t="s">
        <v>200</v>
      </c>
      <c r="N293" t="s">
        <v>91</v>
      </c>
      <c r="O293" t="s">
        <v>91</v>
      </c>
      <c r="P293" t="s">
        <v>186</v>
      </c>
      <c r="Q293" t="s">
        <v>122</v>
      </c>
      <c r="R293">
        <v>5</v>
      </c>
      <c r="S293">
        <v>6</v>
      </c>
      <c r="T293">
        <v>1912</v>
      </c>
      <c r="U293">
        <v>2000</v>
      </c>
      <c r="V293" t="s">
        <v>94</v>
      </c>
      <c r="W293" t="s">
        <v>95</v>
      </c>
      <c r="X293" t="s">
        <v>96</v>
      </c>
      <c r="Y293" t="s">
        <v>96</v>
      </c>
      <c r="Z293" t="s">
        <v>97</v>
      </c>
      <c r="AA293">
        <v>0</v>
      </c>
      <c r="AB293" t="s">
        <v>98</v>
      </c>
      <c r="AC293" t="s">
        <v>139</v>
      </c>
      <c r="AD293" t="s">
        <v>123</v>
      </c>
      <c r="AE293" t="s">
        <v>98</v>
      </c>
      <c r="AF293" t="s">
        <v>139</v>
      </c>
      <c r="AG293" t="s">
        <v>100</v>
      </c>
      <c r="AH293" t="s">
        <v>101</v>
      </c>
      <c r="AI293">
        <v>210</v>
      </c>
      <c r="AJ293" t="s">
        <v>108</v>
      </c>
      <c r="AK293">
        <v>0</v>
      </c>
      <c r="AL293">
        <v>570</v>
      </c>
      <c r="AM293">
        <v>780</v>
      </c>
      <c r="AN293" t="s">
        <v>103</v>
      </c>
      <c r="AO293" t="s">
        <v>126</v>
      </c>
      <c r="AP293" t="s">
        <v>167</v>
      </c>
      <c r="AQ293" t="s">
        <v>105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139</v>
      </c>
      <c r="BC293">
        <v>9</v>
      </c>
      <c r="BD293" t="s">
        <v>106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167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>
      <c r="A294">
        <v>293</v>
      </c>
      <c r="B294">
        <v>50</v>
      </c>
      <c r="C294" t="s">
        <v>112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206</v>
      </c>
      <c r="N294" t="s">
        <v>91</v>
      </c>
      <c r="O294" t="s">
        <v>91</v>
      </c>
      <c r="P294" t="s">
        <v>92</v>
      </c>
      <c r="Q294" t="s">
        <v>176</v>
      </c>
      <c r="R294">
        <v>5</v>
      </c>
      <c r="S294">
        <v>4</v>
      </c>
      <c r="T294">
        <v>1949</v>
      </c>
      <c r="U294">
        <v>2008</v>
      </c>
      <c r="V294" t="s">
        <v>94</v>
      </c>
      <c r="W294" t="s">
        <v>95</v>
      </c>
      <c r="X294" t="s">
        <v>116</v>
      </c>
      <c r="Y294" t="s">
        <v>116</v>
      </c>
      <c r="Z294" t="s">
        <v>97</v>
      </c>
      <c r="AA294">
        <v>0</v>
      </c>
      <c r="AB294" t="s">
        <v>98</v>
      </c>
      <c r="AC294" t="s">
        <v>98</v>
      </c>
      <c r="AD294" t="s">
        <v>99</v>
      </c>
      <c r="AE294" t="s">
        <v>98</v>
      </c>
      <c r="AF294" t="s">
        <v>98</v>
      </c>
      <c r="AG294" t="s">
        <v>100</v>
      </c>
      <c r="AH294" t="s">
        <v>102</v>
      </c>
      <c r="AI294">
        <v>292</v>
      </c>
      <c r="AJ294" t="s">
        <v>108</v>
      </c>
      <c r="AK294">
        <v>0</v>
      </c>
      <c r="AL294">
        <v>476</v>
      </c>
      <c r="AM294">
        <v>768</v>
      </c>
      <c r="AN294" t="s">
        <v>103</v>
      </c>
      <c r="AO294" t="s">
        <v>119</v>
      </c>
      <c r="AP294" t="s">
        <v>104</v>
      </c>
      <c r="AQ294" t="s">
        <v>105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181</v>
      </c>
      <c r="BE294">
        <v>1</v>
      </c>
      <c r="BF294" t="s">
        <v>119</v>
      </c>
      <c r="BG294" t="s">
        <v>107</v>
      </c>
      <c r="BH294">
        <v>1949</v>
      </c>
      <c r="BI294" t="s">
        <v>108</v>
      </c>
      <c r="BJ294">
        <v>1</v>
      </c>
      <c r="BK294">
        <v>281</v>
      </c>
      <c r="BL294" t="s">
        <v>98</v>
      </c>
      <c r="BM294" t="s">
        <v>98</v>
      </c>
      <c r="BN294" t="s">
        <v>104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>
      <c r="A295">
        <v>294</v>
      </c>
      <c r="B295">
        <v>60</v>
      </c>
      <c r="C295" t="s">
        <v>112</v>
      </c>
      <c r="D295" t="s">
        <v>83</v>
      </c>
      <c r="E295">
        <v>16659</v>
      </c>
      <c r="F295" t="s">
        <v>82</v>
      </c>
      <c r="G295" t="s">
        <v>83</v>
      </c>
      <c r="H295" t="s">
        <v>113</v>
      </c>
      <c r="I295" t="s">
        <v>85</v>
      </c>
      <c r="J295" t="s">
        <v>86</v>
      </c>
      <c r="K295" t="s">
        <v>114</v>
      </c>
      <c r="L295" t="s">
        <v>88</v>
      </c>
      <c r="M295" t="s">
        <v>175</v>
      </c>
      <c r="N295" t="s">
        <v>221</v>
      </c>
      <c r="O295" t="s">
        <v>91</v>
      </c>
      <c r="P295" t="s">
        <v>92</v>
      </c>
      <c r="Q295" t="s">
        <v>122</v>
      </c>
      <c r="R295">
        <v>7</v>
      </c>
      <c r="S295">
        <v>7</v>
      </c>
      <c r="T295">
        <v>1977</v>
      </c>
      <c r="U295">
        <v>1994</v>
      </c>
      <c r="V295" t="s">
        <v>94</v>
      </c>
      <c r="W295" t="s">
        <v>95</v>
      </c>
      <c r="X295" t="s">
        <v>135</v>
      </c>
      <c r="Y295" t="s">
        <v>135</v>
      </c>
      <c r="Z295" t="s">
        <v>117</v>
      </c>
      <c r="AA295">
        <v>34</v>
      </c>
      <c r="AB295" t="s">
        <v>98</v>
      </c>
      <c r="AC295" t="s">
        <v>98</v>
      </c>
      <c r="AD295" t="s">
        <v>99</v>
      </c>
      <c r="AE295" t="s">
        <v>98</v>
      </c>
      <c r="AF295" t="s">
        <v>98</v>
      </c>
      <c r="AG295" t="s">
        <v>100</v>
      </c>
      <c r="AH295" t="s">
        <v>118</v>
      </c>
      <c r="AI295">
        <v>795</v>
      </c>
      <c r="AJ295" t="s">
        <v>108</v>
      </c>
      <c r="AK295">
        <v>0</v>
      </c>
      <c r="AL295">
        <v>0</v>
      </c>
      <c r="AM295">
        <v>795</v>
      </c>
      <c r="AN295" t="s">
        <v>103</v>
      </c>
      <c r="AO295" t="s">
        <v>139</v>
      </c>
      <c r="AP295" t="s">
        <v>104</v>
      </c>
      <c r="AQ295" t="s">
        <v>105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119</v>
      </c>
      <c r="BC295">
        <v>9</v>
      </c>
      <c r="BD295" t="s">
        <v>106</v>
      </c>
      <c r="BE295">
        <v>1</v>
      </c>
      <c r="BF295" t="s">
        <v>98</v>
      </c>
      <c r="BG295" t="s">
        <v>107</v>
      </c>
      <c r="BH295">
        <v>1977</v>
      </c>
      <c r="BI295" t="s">
        <v>125</v>
      </c>
      <c r="BJ295">
        <v>2</v>
      </c>
      <c r="BK295">
        <v>539</v>
      </c>
      <c r="BL295" t="s">
        <v>98</v>
      </c>
      <c r="BM295" t="s">
        <v>98</v>
      </c>
      <c r="BN295" t="s">
        <v>104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>
      <c r="A296">
        <v>295</v>
      </c>
      <c r="B296">
        <v>20</v>
      </c>
      <c r="C296" t="s">
        <v>112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89</v>
      </c>
      <c r="N296" t="s">
        <v>91</v>
      </c>
      <c r="O296" t="s">
        <v>91</v>
      </c>
      <c r="P296" t="s">
        <v>92</v>
      </c>
      <c r="Q296" t="s">
        <v>93</v>
      </c>
      <c r="R296">
        <v>6</v>
      </c>
      <c r="S296">
        <v>5</v>
      </c>
      <c r="T296">
        <v>1953</v>
      </c>
      <c r="U296">
        <v>1953</v>
      </c>
      <c r="V296" t="s">
        <v>115</v>
      </c>
      <c r="W296" t="s">
        <v>95</v>
      </c>
      <c r="X296" t="s">
        <v>130</v>
      </c>
      <c r="Y296" t="s">
        <v>130</v>
      </c>
      <c r="Z296" t="s">
        <v>148</v>
      </c>
      <c r="AA296">
        <v>238</v>
      </c>
      <c r="AB296" t="s">
        <v>98</v>
      </c>
      <c r="AC296" t="s">
        <v>98</v>
      </c>
      <c r="AD296" t="s">
        <v>99</v>
      </c>
      <c r="AE296" t="s">
        <v>98</v>
      </c>
      <c r="AF296" t="s">
        <v>98</v>
      </c>
      <c r="AG296" t="s">
        <v>100</v>
      </c>
      <c r="AH296" t="s">
        <v>124</v>
      </c>
      <c r="AI296">
        <v>1285</v>
      </c>
      <c r="AJ296" t="s">
        <v>108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104</v>
      </c>
      <c r="AQ296" t="s">
        <v>105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106</v>
      </c>
      <c r="BE296">
        <v>2</v>
      </c>
      <c r="BF296" t="s">
        <v>119</v>
      </c>
      <c r="BG296" t="s">
        <v>107</v>
      </c>
      <c r="BH296">
        <v>1953</v>
      </c>
      <c r="BI296" t="s">
        <v>125</v>
      </c>
      <c r="BJ296">
        <v>2</v>
      </c>
      <c r="BK296">
        <v>418</v>
      </c>
      <c r="BL296" t="s">
        <v>98</v>
      </c>
      <c r="BM296" t="s">
        <v>98</v>
      </c>
      <c r="BN296" t="s">
        <v>104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>
      <c r="A297">
        <v>296</v>
      </c>
      <c r="B297">
        <v>80</v>
      </c>
      <c r="C297" t="s">
        <v>112</v>
      </c>
      <c r="D297">
        <v>37</v>
      </c>
      <c r="E297">
        <v>7937</v>
      </c>
      <c r="F297" t="s">
        <v>82</v>
      </c>
      <c r="G297" t="s">
        <v>83</v>
      </c>
      <c r="H297" t="s">
        <v>113</v>
      </c>
      <c r="I297" t="s">
        <v>85</v>
      </c>
      <c r="J297" t="s">
        <v>86</v>
      </c>
      <c r="K297" t="s">
        <v>161</v>
      </c>
      <c r="L297" t="s">
        <v>88</v>
      </c>
      <c r="M297" t="s">
        <v>217</v>
      </c>
      <c r="N297" t="s">
        <v>91</v>
      </c>
      <c r="O297" t="s">
        <v>91</v>
      </c>
      <c r="P297" t="s">
        <v>92</v>
      </c>
      <c r="Q297" t="s">
        <v>158</v>
      </c>
      <c r="R297">
        <v>6</v>
      </c>
      <c r="S297">
        <v>6</v>
      </c>
      <c r="T297">
        <v>1984</v>
      </c>
      <c r="U297">
        <v>1984</v>
      </c>
      <c r="V297" t="s">
        <v>94</v>
      </c>
      <c r="W297" t="s">
        <v>95</v>
      </c>
      <c r="X297" t="s">
        <v>130</v>
      </c>
      <c r="Y297" t="s">
        <v>130</v>
      </c>
      <c r="Z297" t="s">
        <v>97</v>
      </c>
      <c r="AA297">
        <v>0</v>
      </c>
      <c r="AB297" t="s">
        <v>98</v>
      </c>
      <c r="AC297" t="s">
        <v>98</v>
      </c>
      <c r="AD297" t="s">
        <v>99</v>
      </c>
      <c r="AE297" t="s">
        <v>98</v>
      </c>
      <c r="AF297" t="s">
        <v>98</v>
      </c>
      <c r="AG297" t="s">
        <v>157</v>
      </c>
      <c r="AH297" t="s">
        <v>124</v>
      </c>
      <c r="AI297">
        <v>819</v>
      </c>
      <c r="AJ297" t="s">
        <v>108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104</v>
      </c>
      <c r="AQ297" t="s">
        <v>105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106</v>
      </c>
      <c r="BE297">
        <v>0</v>
      </c>
      <c r="BF297" t="s">
        <v>83</v>
      </c>
      <c r="BG297" t="s">
        <v>143</v>
      </c>
      <c r="BH297">
        <v>1984</v>
      </c>
      <c r="BI297" t="s">
        <v>108</v>
      </c>
      <c r="BJ297">
        <v>2</v>
      </c>
      <c r="BK297">
        <v>588</v>
      </c>
      <c r="BL297" t="s">
        <v>98</v>
      </c>
      <c r="BM297" t="s">
        <v>98</v>
      </c>
      <c r="BN297" t="s">
        <v>104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132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>
      <c r="A298">
        <v>297</v>
      </c>
      <c r="B298">
        <v>50</v>
      </c>
      <c r="C298" t="s">
        <v>140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214</v>
      </c>
      <c r="N298" t="s">
        <v>91</v>
      </c>
      <c r="O298" t="s">
        <v>91</v>
      </c>
      <c r="P298" t="s">
        <v>92</v>
      </c>
      <c r="Q298" t="s">
        <v>176</v>
      </c>
      <c r="R298">
        <v>5</v>
      </c>
      <c r="S298">
        <v>5</v>
      </c>
      <c r="T298">
        <v>1950</v>
      </c>
      <c r="U298">
        <v>1950</v>
      </c>
      <c r="V298" t="s">
        <v>94</v>
      </c>
      <c r="W298" t="s">
        <v>95</v>
      </c>
      <c r="X298" t="s">
        <v>116</v>
      </c>
      <c r="Y298" t="s">
        <v>116</v>
      </c>
      <c r="Z298" t="s">
        <v>97</v>
      </c>
      <c r="AA298">
        <v>0</v>
      </c>
      <c r="AB298" t="s">
        <v>98</v>
      </c>
      <c r="AC298" t="s">
        <v>98</v>
      </c>
      <c r="AD298" t="s">
        <v>99</v>
      </c>
      <c r="AE298" t="s">
        <v>98</v>
      </c>
      <c r="AF298" t="s">
        <v>98</v>
      </c>
      <c r="AG298" t="s">
        <v>100</v>
      </c>
      <c r="AH298" t="s">
        <v>138</v>
      </c>
      <c r="AI298">
        <v>420</v>
      </c>
      <c r="AJ298" t="s">
        <v>108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104</v>
      </c>
      <c r="AQ298" t="s">
        <v>168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106</v>
      </c>
      <c r="BE298">
        <v>0</v>
      </c>
      <c r="BF298" t="s">
        <v>83</v>
      </c>
      <c r="BG298" t="s">
        <v>107</v>
      </c>
      <c r="BH298">
        <v>1950</v>
      </c>
      <c r="BI298" t="s">
        <v>108</v>
      </c>
      <c r="BJ298">
        <v>1</v>
      </c>
      <c r="BK298">
        <v>282</v>
      </c>
      <c r="BL298" t="s">
        <v>98</v>
      </c>
      <c r="BM298" t="s">
        <v>98</v>
      </c>
      <c r="BN298" t="s">
        <v>104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109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>
      <c r="A299">
        <v>298</v>
      </c>
      <c r="B299">
        <v>60</v>
      </c>
      <c r="C299" t="s">
        <v>164</v>
      </c>
      <c r="D299">
        <v>66</v>
      </c>
      <c r="E299">
        <v>7399</v>
      </c>
      <c r="F299" t="s">
        <v>82</v>
      </c>
      <c r="G299" t="s">
        <v>82</v>
      </c>
      <c r="H299" t="s">
        <v>113</v>
      </c>
      <c r="I299" t="s">
        <v>85</v>
      </c>
      <c r="J299" t="s">
        <v>86</v>
      </c>
      <c r="K299" t="s">
        <v>87</v>
      </c>
      <c r="L299" t="s">
        <v>88</v>
      </c>
      <c r="M299" t="s">
        <v>163</v>
      </c>
      <c r="N299" t="s">
        <v>91</v>
      </c>
      <c r="O299" t="s">
        <v>91</v>
      </c>
      <c r="P299" t="s">
        <v>92</v>
      </c>
      <c r="Q299" t="s">
        <v>122</v>
      </c>
      <c r="R299">
        <v>7</v>
      </c>
      <c r="S299">
        <v>5</v>
      </c>
      <c r="T299">
        <v>1997</v>
      </c>
      <c r="U299">
        <v>1998</v>
      </c>
      <c r="V299" t="s">
        <v>115</v>
      </c>
      <c r="W299" t="s">
        <v>95</v>
      </c>
      <c r="X299" t="s">
        <v>96</v>
      </c>
      <c r="Y299" t="s">
        <v>96</v>
      </c>
      <c r="Z299" t="s">
        <v>117</v>
      </c>
      <c r="AA299">
        <v>1600</v>
      </c>
      <c r="AB299" t="s">
        <v>119</v>
      </c>
      <c r="AC299" t="s">
        <v>98</v>
      </c>
      <c r="AD299" t="s">
        <v>123</v>
      </c>
      <c r="AE299" t="s">
        <v>119</v>
      </c>
      <c r="AF299" t="s">
        <v>98</v>
      </c>
      <c r="AG299" t="s">
        <v>100</v>
      </c>
      <c r="AH299" t="s">
        <v>138</v>
      </c>
      <c r="AI299">
        <v>649</v>
      </c>
      <c r="AJ299" t="s">
        <v>108</v>
      </c>
      <c r="AK299">
        <v>0</v>
      </c>
      <c r="AL299">
        <v>326</v>
      </c>
      <c r="AM299">
        <v>975</v>
      </c>
      <c r="AN299" t="s">
        <v>103</v>
      </c>
      <c r="AO299" t="s">
        <v>126</v>
      </c>
      <c r="AP299" t="s">
        <v>104</v>
      </c>
      <c r="AQ299" t="s">
        <v>105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119</v>
      </c>
      <c r="BC299">
        <v>7</v>
      </c>
      <c r="BD299" t="s">
        <v>106</v>
      </c>
      <c r="BE299">
        <v>1</v>
      </c>
      <c r="BF299" t="s">
        <v>98</v>
      </c>
      <c r="BG299" t="s">
        <v>143</v>
      </c>
      <c r="BH299">
        <v>1997</v>
      </c>
      <c r="BI299" t="s">
        <v>131</v>
      </c>
      <c r="BJ299">
        <v>2</v>
      </c>
      <c r="BK299">
        <v>576</v>
      </c>
      <c r="BL299" t="s">
        <v>98</v>
      </c>
      <c r="BM299" t="s">
        <v>98</v>
      </c>
      <c r="BN299" t="s">
        <v>104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>
      <c r="A300">
        <v>299</v>
      </c>
      <c r="B300">
        <v>60</v>
      </c>
      <c r="C300" t="s">
        <v>112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175</v>
      </c>
      <c r="N300" t="s">
        <v>91</v>
      </c>
      <c r="O300" t="s">
        <v>91</v>
      </c>
      <c r="P300" t="s">
        <v>92</v>
      </c>
      <c r="Q300" t="s">
        <v>122</v>
      </c>
      <c r="R300">
        <v>6</v>
      </c>
      <c r="S300">
        <v>6</v>
      </c>
      <c r="T300">
        <v>1968</v>
      </c>
      <c r="U300">
        <v>1968</v>
      </c>
      <c r="V300" t="s">
        <v>230</v>
      </c>
      <c r="W300" t="s">
        <v>95</v>
      </c>
      <c r="X300" t="s">
        <v>130</v>
      </c>
      <c r="Y300" t="s">
        <v>240</v>
      </c>
      <c r="Z300" t="s">
        <v>117</v>
      </c>
      <c r="AA300">
        <v>365</v>
      </c>
      <c r="AB300" t="s">
        <v>119</v>
      </c>
      <c r="AC300" t="s">
        <v>98</v>
      </c>
      <c r="AD300" t="s">
        <v>99</v>
      </c>
      <c r="AE300" t="s">
        <v>98</v>
      </c>
      <c r="AF300" t="s">
        <v>98</v>
      </c>
      <c r="AG300" t="s">
        <v>100</v>
      </c>
      <c r="AH300" t="s">
        <v>118</v>
      </c>
      <c r="AI300">
        <v>384</v>
      </c>
      <c r="AJ300" t="s">
        <v>101</v>
      </c>
      <c r="AK300">
        <v>175</v>
      </c>
      <c r="AL300">
        <v>143</v>
      </c>
      <c r="AM300">
        <v>702</v>
      </c>
      <c r="AN300" t="s">
        <v>103</v>
      </c>
      <c r="AO300" t="s">
        <v>119</v>
      </c>
      <c r="AP300" t="s">
        <v>104</v>
      </c>
      <c r="AQ300" t="s">
        <v>105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106</v>
      </c>
      <c r="BE300">
        <v>1</v>
      </c>
      <c r="BF300" t="s">
        <v>119</v>
      </c>
      <c r="BG300" t="s">
        <v>107</v>
      </c>
      <c r="BH300">
        <v>1968</v>
      </c>
      <c r="BI300" t="s">
        <v>108</v>
      </c>
      <c r="BJ300">
        <v>2</v>
      </c>
      <c r="BK300">
        <v>539</v>
      </c>
      <c r="BL300" t="s">
        <v>98</v>
      </c>
      <c r="BM300" t="s">
        <v>98</v>
      </c>
      <c r="BN300" t="s">
        <v>104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>
      <c r="A301">
        <v>300</v>
      </c>
      <c r="B301">
        <v>20</v>
      </c>
      <c r="C301" t="s">
        <v>112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212</v>
      </c>
      <c r="N301" t="s">
        <v>91</v>
      </c>
      <c r="O301" t="s">
        <v>91</v>
      </c>
      <c r="P301" t="s">
        <v>92</v>
      </c>
      <c r="Q301" t="s">
        <v>93</v>
      </c>
      <c r="R301">
        <v>6</v>
      </c>
      <c r="S301">
        <v>8</v>
      </c>
      <c r="T301">
        <v>1950</v>
      </c>
      <c r="U301">
        <v>2004</v>
      </c>
      <c r="V301" t="s">
        <v>94</v>
      </c>
      <c r="W301" t="s">
        <v>95</v>
      </c>
      <c r="X301" t="s">
        <v>130</v>
      </c>
      <c r="Y301" t="s">
        <v>130</v>
      </c>
      <c r="Z301" t="s">
        <v>97</v>
      </c>
      <c r="AA301">
        <v>0</v>
      </c>
      <c r="AB301" t="s">
        <v>98</v>
      </c>
      <c r="AC301" t="s">
        <v>119</v>
      </c>
      <c r="AD301" t="s">
        <v>99</v>
      </c>
      <c r="AE301" t="s">
        <v>98</v>
      </c>
      <c r="AF301" t="s">
        <v>98</v>
      </c>
      <c r="AG301" t="s">
        <v>100</v>
      </c>
      <c r="AH301" t="s">
        <v>108</v>
      </c>
      <c r="AI301">
        <v>0</v>
      </c>
      <c r="AJ301" t="s">
        <v>108</v>
      </c>
      <c r="AK301">
        <v>0</v>
      </c>
      <c r="AL301">
        <v>1092</v>
      </c>
      <c r="AM301">
        <v>1092</v>
      </c>
      <c r="AN301" t="s">
        <v>103</v>
      </c>
      <c r="AO301" t="s">
        <v>126</v>
      </c>
      <c r="AP301" t="s">
        <v>104</v>
      </c>
      <c r="AQ301" t="s">
        <v>105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119</v>
      </c>
      <c r="BC301">
        <v>6</v>
      </c>
      <c r="BD301" t="s">
        <v>106</v>
      </c>
      <c r="BE301">
        <v>1</v>
      </c>
      <c r="BF301" t="s">
        <v>119</v>
      </c>
      <c r="BG301" t="s">
        <v>107</v>
      </c>
      <c r="BH301">
        <v>1950</v>
      </c>
      <c r="BI301" t="s">
        <v>108</v>
      </c>
      <c r="BJ301">
        <v>1</v>
      </c>
      <c r="BK301">
        <v>300</v>
      </c>
      <c r="BL301" t="s">
        <v>98</v>
      </c>
      <c r="BM301" t="s">
        <v>98</v>
      </c>
      <c r="BN301" t="s">
        <v>104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132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178</v>
      </c>
      <c r="CC301">
        <v>158500</v>
      </c>
    </row>
    <row r="302" spans="1:81">
      <c r="A302">
        <v>301</v>
      </c>
      <c r="B302">
        <v>190</v>
      </c>
      <c r="C302" t="s">
        <v>112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114</v>
      </c>
      <c r="L302" t="s">
        <v>88</v>
      </c>
      <c r="M302" t="s">
        <v>212</v>
      </c>
      <c r="N302" t="s">
        <v>91</v>
      </c>
      <c r="O302" t="s">
        <v>91</v>
      </c>
      <c r="P302" t="s">
        <v>186</v>
      </c>
      <c r="Q302" t="s">
        <v>93</v>
      </c>
      <c r="R302">
        <v>5</v>
      </c>
      <c r="S302">
        <v>5</v>
      </c>
      <c r="T302">
        <v>1953</v>
      </c>
      <c r="U302">
        <v>1953</v>
      </c>
      <c r="V302" t="s">
        <v>115</v>
      </c>
      <c r="W302" t="s">
        <v>95</v>
      </c>
      <c r="X302" t="s">
        <v>137</v>
      </c>
      <c r="Y302" t="s">
        <v>137</v>
      </c>
      <c r="Z302" t="s">
        <v>117</v>
      </c>
      <c r="AA302">
        <v>56</v>
      </c>
      <c r="AB302" t="s">
        <v>98</v>
      </c>
      <c r="AC302" t="s">
        <v>98</v>
      </c>
      <c r="AD302" t="s">
        <v>99</v>
      </c>
      <c r="AE302" t="s">
        <v>98</v>
      </c>
      <c r="AF302" t="s">
        <v>98</v>
      </c>
      <c r="AG302" t="s">
        <v>155</v>
      </c>
      <c r="AH302" t="s">
        <v>138</v>
      </c>
      <c r="AI302">
        <v>841</v>
      </c>
      <c r="AJ302" t="s">
        <v>108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104</v>
      </c>
      <c r="AQ302" t="s">
        <v>105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106</v>
      </c>
      <c r="BE302">
        <v>2</v>
      </c>
      <c r="BF302" t="s">
        <v>119</v>
      </c>
      <c r="BG302" t="s">
        <v>107</v>
      </c>
      <c r="BH302">
        <v>1953</v>
      </c>
      <c r="BI302" t="s">
        <v>108</v>
      </c>
      <c r="BJ302">
        <v>1</v>
      </c>
      <c r="BK302">
        <v>375</v>
      </c>
      <c r="BL302" t="s">
        <v>98</v>
      </c>
      <c r="BM302" t="s">
        <v>98</v>
      </c>
      <c r="BN302" t="s">
        <v>104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>
      <c r="A303">
        <v>302</v>
      </c>
      <c r="B303">
        <v>60</v>
      </c>
      <c r="C303" t="s">
        <v>112</v>
      </c>
      <c r="D303">
        <v>66</v>
      </c>
      <c r="E303">
        <v>16226</v>
      </c>
      <c r="F303" t="s">
        <v>82</v>
      </c>
      <c r="G303" t="s">
        <v>83</v>
      </c>
      <c r="H303" t="s">
        <v>223</v>
      </c>
      <c r="I303" t="s">
        <v>85</v>
      </c>
      <c r="J303" t="s">
        <v>86</v>
      </c>
      <c r="K303" t="s">
        <v>87</v>
      </c>
      <c r="L303" t="s">
        <v>88</v>
      </c>
      <c r="M303" t="s">
        <v>209</v>
      </c>
      <c r="N303" t="s">
        <v>91</v>
      </c>
      <c r="O303" t="s">
        <v>91</v>
      </c>
      <c r="P303" t="s">
        <v>92</v>
      </c>
      <c r="Q303" t="s">
        <v>122</v>
      </c>
      <c r="R303">
        <v>8</v>
      </c>
      <c r="S303">
        <v>5</v>
      </c>
      <c r="T303">
        <v>1998</v>
      </c>
      <c r="U303">
        <v>1999</v>
      </c>
      <c r="V303" t="s">
        <v>94</v>
      </c>
      <c r="W303" t="s">
        <v>95</v>
      </c>
      <c r="X303" t="s">
        <v>96</v>
      </c>
      <c r="Y303" t="s">
        <v>96</v>
      </c>
      <c r="Z303" t="s">
        <v>97</v>
      </c>
      <c r="AA303">
        <v>0</v>
      </c>
      <c r="AB303" t="s">
        <v>119</v>
      </c>
      <c r="AC303" t="s">
        <v>98</v>
      </c>
      <c r="AD303" t="s">
        <v>123</v>
      </c>
      <c r="AE303" t="s">
        <v>119</v>
      </c>
      <c r="AF303" t="s">
        <v>98</v>
      </c>
      <c r="AG303" t="s">
        <v>100</v>
      </c>
      <c r="AH303" t="s">
        <v>124</v>
      </c>
      <c r="AI303">
        <v>281</v>
      </c>
      <c r="AJ303" t="s">
        <v>108</v>
      </c>
      <c r="AK303">
        <v>0</v>
      </c>
      <c r="AL303">
        <v>747</v>
      </c>
      <c r="AM303">
        <v>1028</v>
      </c>
      <c r="AN303" t="s">
        <v>103</v>
      </c>
      <c r="AO303" t="s">
        <v>126</v>
      </c>
      <c r="AP303" t="s">
        <v>104</v>
      </c>
      <c r="AQ303" t="s">
        <v>105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119</v>
      </c>
      <c r="BC303">
        <v>9</v>
      </c>
      <c r="BD303" t="s">
        <v>106</v>
      </c>
      <c r="BE303">
        <v>1</v>
      </c>
      <c r="BF303" t="s">
        <v>98</v>
      </c>
      <c r="BG303" t="s">
        <v>159</v>
      </c>
      <c r="BH303">
        <v>1998</v>
      </c>
      <c r="BI303" t="s">
        <v>125</v>
      </c>
      <c r="BJ303">
        <v>2</v>
      </c>
      <c r="BK303">
        <v>683</v>
      </c>
      <c r="BL303" t="s">
        <v>98</v>
      </c>
      <c r="BM303" t="s">
        <v>98</v>
      </c>
      <c r="BN303" t="s">
        <v>104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>
      <c r="A304">
        <v>303</v>
      </c>
      <c r="B304">
        <v>20</v>
      </c>
      <c r="C304" t="s">
        <v>112</v>
      </c>
      <c r="D304">
        <v>118</v>
      </c>
      <c r="E304">
        <v>13704</v>
      </c>
      <c r="F304" t="s">
        <v>82</v>
      </c>
      <c r="G304" t="s">
        <v>83</v>
      </c>
      <c r="H304" t="s">
        <v>113</v>
      </c>
      <c r="I304" t="s">
        <v>85</v>
      </c>
      <c r="J304" t="s">
        <v>86</v>
      </c>
      <c r="K304" t="s">
        <v>114</v>
      </c>
      <c r="L304" t="s">
        <v>88</v>
      </c>
      <c r="M304" t="s">
        <v>209</v>
      </c>
      <c r="N304" t="s">
        <v>91</v>
      </c>
      <c r="O304" t="s">
        <v>91</v>
      </c>
      <c r="P304" t="s">
        <v>92</v>
      </c>
      <c r="Q304" t="s">
        <v>93</v>
      </c>
      <c r="R304">
        <v>7</v>
      </c>
      <c r="S304">
        <v>5</v>
      </c>
      <c r="T304">
        <v>2001</v>
      </c>
      <c r="U304">
        <v>2002</v>
      </c>
      <c r="V304" t="s">
        <v>94</v>
      </c>
      <c r="W304" t="s">
        <v>95</v>
      </c>
      <c r="X304" t="s">
        <v>96</v>
      </c>
      <c r="Y304" t="s">
        <v>96</v>
      </c>
      <c r="Z304" t="s">
        <v>117</v>
      </c>
      <c r="AA304">
        <v>150</v>
      </c>
      <c r="AB304" t="s">
        <v>119</v>
      </c>
      <c r="AC304" t="s">
        <v>98</v>
      </c>
      <c r="AD304" t="s">
        <v>123</v>
      </c>
      <c r="AE304" t="s">
        <v>119</v>
      </c>
      <c r="AF304" t="s">
        <v>98</v>
      </c>
      <c r="AG304" t="s">
        <v>100</v>
      </c>
      <c r="AH304" t="s">
        <v>108</v>
      </c>
      <c r="AI304">
        <v>0</v>
      </c>
      <c r="AJ304" t="s">
        <v>108</v>
      </c>
      <c r="AK304">
        <v>0</v>
      </c>
      <c r="AL304">
        <v>1541</v>
      </c>
      <c r="AM304">
        <v>1541</v>
      </c>
      <c r="AN304" t="s">
        <v>103</v>
      </c>
      <c r="AO304" t="s">
        <v>126</v>
      </c>
      <c r="AP304" t="s">
        <v>104</v>
      </c>
      <c r="AQ304" t="s">
        <v>105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119</v>
      </c>
      <c r="BC304">
        <v>6</v>
      </c>
      <c r="BD304" t="s">
        <v>106</v>
      </c>
      <c r="BE304">
        <v>1</v>
      </c>
      <c r="BF304" t="s">
        <v>98</v>
      </c>
      <c r="BG304" t="s">
        <v>107</v>
      </c>
      <c r="BH304">
        <v>2001</v>
      </c>
      <c r="BI304" t="s">
        <v>131</v>
      </c>
      <c r="BJ304">
        <v>3</v>
      </c>
      <c r="BK304">
        <v>843</v>
      </c>
      <c r="BL304" t="s">
        <v>98</v>
      </c>
      <c r="BM304" t="s">
        <v>98</v>
      </c>
      <c r="BN304" t="s">
        <v>104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>
      <c r="A305">
        <v>304</v>
      </c>
      <c r="B305">
        <v>20</v>
      </c>
      <c r="C305" t="s">
        <v>112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114</v>
      </c>
      <c r="L305" t="s">
        <v>88</v>
      </c>
      <c r="M305" t="s">
        <v>209</v>
      </c>
      <c r="N305" t="s">
        <v>91</v>
      </c>
      <c r="O305" t="s">
        <v>91</v>
      </c>
      <c r="P305" t="s">
        <v>92</v>
      </c>
      <c r="Q305" t="s">
        <v>93</v>
      </c>
      <c r="R305">
        <v>5</v>
      </c>
      <c r="S305">
        <v>7</v>
      </c>
      <c r="T305">
        <v>1972</v>
      </c>
      <c r="U305">
        <v>1972</v>
      </c>
      <c r="V305" t="s">
        <v>94</v>
      </c>
      <c r="W305" t="s">
        <v>95</v>
      </c>
      <c r="X305" t="s">
        <v>96</v>
      </c>
      <c r="Y305" t="s">
        <v>96</v>
      </c>
      <c r="Z305" t="s">
        <v>97</v>
      </c>
      <c r="AA305">
        <v>0</v>
      </c>
      <c r="AB305" t="s">
        <v>98</v>
      </c>
      <c r="AC305" t="s">
        <v>98</v>
      </c>
      <c r="AD305" t="s">
        <v>123</v>
      </c>
      <c r="AE305" t="s">
        <v>98</v>
      </c>
      <c r="AF305" t="s">
        <v>98</v>
      </c>
      <c r="AG305" t="s">
        <v>100</v>
      </c>
      <c r="AH305" t="s">
        <v>118</v>
      </c>
      <c r="AI305">
        <v>894</v>
      </c>
      <c r="AJ305" t="s">
        <v>108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104</v>
      </c>
      <c r="AQ305" t="s">
        <v>105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106</v>
      </c>
      <c r="BE305">
        <v>0</v>
      </c>
      <c r="BF305" t="s">
        <v>83</v>
      </c>
      <c r="BG305" t="s">
        <v>107</v>
      </c>
      <c r="BH305">
        <v>1975</v>
      </c>
      <c r="BI305" t="s">
        <v>108</v>
      </c>
      <c r="BJ305">
        <v>2</v>
      </c>
      <c r="BK305">
        <v>552</v>
      </c>
      <c r="BL305" t="s">
        <v>98</v>
      </c>
      <c r="BM305" t="s">
        <v>98</v>
      </c>
      <c r="BN305" t="s">
        <v>104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177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172</v>
      </c>
      <c r="CC305">
        <v>149900</v>
      </c>
    </row>
    <row r="306" spans="1:81">
      <c r="A306">
        <v>305</v>
      </c>
      <c r="B306">
        <v>75</v>
      </c>
      <c r="C306" t="s">
        <v>140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188</v>
      </c>
      <c r="N306" t="s">
        <v>91</v>
      </c>
      <c r="O306" t="s">
        <v>91</v>
      </c>
      <c r="P306" t="s">
        <v>92</v>
      </c>
      <c r="Q306" t="s">
        <v>246</v>
      </c>
      <c r="R306">
        <v>7</v>
      </c>
      <c r="S306">
        <v>9</v>
      </c>
      <c r="T306">
        <v>1880</v>
      </c>
      <c r="U306">
        <v>2002</v>
      </c>
      <c r="V306" t="s">
        <v>94</v>
      </c>
      <c r="W306" t="s">
        <v>95</v>
      </c>
      <c r="X306" t="s">
        <v>152</v>
      </c>
      <c r="Y306" t="s">
        <v>153</v>
      </c>
      <c r="Z306" t="s">
        <v>97</v>
      </c>
      <c r="AA306">
        <v>0</v>
      </c>
      <c r="AB306" t="s">
        <v>98</v>
      </c>
      <c r="AC306" t="s">
        <v>98</v>
      </c>
      <c r="AD306" t="s">
        <v>166</v>
      </c>
      <c r="AE306" t="s">
        <v>98</v>
      </c>
      <c r="AF306" t="s">
        <v>98</v>
      </c>
      <c r="AG306" t="s">
        <v>100</v>
      </c>
      <c r="AH306" t="s">
        <v>108</v>
      </c>
      <c r="AI306">
        <v>0</v>
      </c>
      <c r="AJ306" t="s">
        <v>108</v>
      </c>
      <c r="AK306">
        <v>0</v>
      </c>
      <c r="AL306">
        <v>1470</v>
      </c>
      <c r="AM306">
        <v>1470</v>
      </c>
      <c r="AN306" t="s">
        <v>103</v>
      </c>
      <c r="AO306" t="s">
        <v>126</v>
      </c>
      <c r="AP306" t="s">
        <v>104</v>
      </c>
      <c r="AQ306" t="s">
        <v>105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119</v>
      </c>
      <c r="BC306">
        <v>10</v>
      </c>
      <c r="BD306" t="s">
        <v>106</v>
      </c>
      <c r="BE306">
        <v>1</v>
      </c>
      <c r="BF306" t="s">
        <v>126</v>
      </c>
      <c r="BG306" t="s">
        <v>107</v>
      </c>
      <c r="BH306">
        <v>2003</v>
      </c>
      <c r="BI306" t="s">
        <v>108</v>
      </c>
      <c r="BJ306">
        <v>3</v>
      </c>
      <c r="BK306">
        <v>870</v>
      </c>
      <c r="BL306" t="s">
        <v>98</v>
      </c>
      <c r="BM306" t="s">
        <v>98</v>
      </c>
      <c r="BN306" t="s">
        <v>104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>
      <c r="A307">
        <v>306</v>
      </c>
      <c r="B307">
        <v>20</v>
      </c>
      <c r="C307" t="s">
        <v>112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209</v>
      </c>
      <c r="N307" t="s">
        <v>91</v>
      </c>
      <c r="O307" t="s">
        <v>91</v>
      </c>
      <c r="P307" t="s">
        <v>92</v>
      </c>
      <c r="Q307" t="s">
        <v>93</v>
      </c>
      <c r="R307">
        <v>8</v>
      </c>
      <c r="S307">
        <v>5</v>
      </c>
      <c r="T307">
        <v>2004</v>
      </c>
      <c r="U307">
        <v>2005</v>
      </c>
      <c r="V307" t="s">
        <v>94</v>
      </c>
      <c r="W307" t="s">
        <v>95</v>
      </c>
      <c r="X307" t="s">
        <v>152</v>
      </c>
      <c r="Y307" t="s">
        <v>153</v>
      </c>
      <c r="Z307" t="s">
        <v>148</v>
      </c>
      <c r="AA307">
        <v>246</v>
      </c>
      <c r="AB307" t="s">
        <v>119</v>
      </c>
      <c r="AC307" t="s">
        <v>98</v>
      </c>
      <c r="AD307" t="s">
        <v>123</v>
      </c>
      <c r="AE307" t="s">
        <v>119</v>
      </c>
      <c r="AF307" t="s">
        <v>98</v>
      </c>
      <c r="AG307" t="s">
        <v>100</v>
      </c>
      <c r="AH307" t="s">
        <v>124</v>
      </c>
      <c r="AI307">
        <v>1464</v>
      </c>
      <c r="AJ307" t="s">
        <v>108</v>
      </c>
      <c r="AK307">
        <v>0</v>
      </c>
      <c r="AL307">
        <v>536</v>
      </c>
      <c r="AM307">
        <v>2000</v>
      </c>
      <c r="AN307" t="s">
        <v>103</v>
      </c>
      <c r="AO307" t="s">
        <v>126</v>
      </c>
      <c r="AP307" t="s">
        <v>104</v>
      </c>
      <c r="AQ307" t="s">
        <v>105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119</v>
      </c>
      <c r="BC307">
        <v>8</v>
      </c>
      <c r="BD307" t="s">
        <v>106</v>
      </c>
      <c r="BE307">
        <v>0</v>
      </c>
      <c r="BF307" t="s">
        <v>83</v>
      </c>
      <c r="BG307" t="s">
        <v>107</v>
      </c>
      <c r="BH307">
        <v>2004</v>
      </c>
      <c r="BI307" t="s">
        <v>125</v>
      </c>
      <c r="BJ307">
        <v>3</v>
      </c>
      <c r="BK307">
        <v>888</v>
      </c>
      <c r="BL307" t="s">
        <v>98</v>
      </c>
      <c r="BM307" t="s">
        <v>98</v>
      </c>
      <c r="BN307" t="s">
        <v>104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>
      <c r="A308">
        <v>307</v>
      </c>
      <c r="B308">
        <v>60</v>
      </c>
      <c r="C308" t="s">
        <v>112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165</v>
      </c>
      <c r="N308" t="s">
        <v>90</v>
      </c>
      <c r="O308" t="s">
        <v>91</v>
      </c>
      <c r="P308" t="s">
        <v>92</v>
      </c>
      <c r="Q308" t="s">
        <v>122</v>
      </c>
      <c r="R308">
        <v>7</v>
      </c>
      <c r="S308">
        <v>5</v>
      </c>
      <c r="T308">
        <v>1990</v>
      </c>
      <c r="U308">
        <v>1991</v>
      </c>
      <c r="V308" t="s">
        <v>94</v>
      </c>
      <c r="W308" t="s">
        <v>95</v>
      </c>
      <c r="X308" t="s">
        <v>130</v>
      </c>
      <c r="Y308" t="s">
        <v>135</v>
      </c>
      <c r="Z308" t="s">
        <v>117</v>
      </c>
      <c r="AA308">
        <v>246</v>
      </c>
      <c r="AB308" t="s">
        <v>119</v>
      </c>
      <c r="AC308" t="s">
        <v>98</v>
      </c>
      <c r="AD308" t="s">
        <v>99</v>
      </c>
      <c r="AE308" t="s">
        <v>119</v>
      </c>
      <c r="AF308" t="s">
        <v>98</v>
      </c>
      <c r="AG308" t="s">
        <v>100</v>
      </c>
      <c r="AH308" t="s">
        <v>118</v>
      </c>
      <c r="AI308">
        <v>700</v>
      </c>
      <c r="AJ308" t="s">
        <v>108</v>
      </c>
      <c r="AK308">
        <v>0</v>
      </c>
      <c r="AL308">
        <v>0</v>
      </c>
      <c r="AM308">
        <v>700</v>
      </c>
      <c r="AN308" t="s">
        <v>103</v>
      </c>
      <c r="AO308" t="s">
        <v>119</v>
      </c>
      <c r="AP308" t="s">
        <v>104</v>
      </c>
      <c r="AQ308" t="s">
        <v>105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119</v>
      </c>
      <c r="BC308">
        <v>8</v>
      </c>
      <c r="BD308" t="s">
        <v>106</v>
      </c>
      <c r="BE308">
        <v>1</v>
      </c>
      <c r="BF308" t="s">
        <v>98</v>
      </c>
      <c r="BG308" t="s">
        <v>107</v>
      </c>
      <c r="BH308">
        <v>1990</v>
      </c>
      <c r="BI308" t="s">
        <v>131</v>
      </c>
      <c r="BJ308">
        <v>3</v>
      </c>
      <c r="BK308">
        <v>746</v>
      </c>
      <c r="BL308" t="s">
        <v>98</v>
      </c>
      <c r="BM308" t="s">
        <v>98</v>
      </c>
      <c r="BN308" t="s">
        <v>104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>
      <c r="A309">
        <v>308</v>
      </c>
      <c r="B309">
        <v>50</v>
      </c>
      <c r="C309" t="s">
        <v>140</v>
      </c>
      <c r="D309" t="s">
        <v>83</v>
      </c>
      <c r="E309">
        <v>7920</v>
      </c>
      <c r="F309" t="s">
        <v>82</v>
      </c>
      <c r="G309" t="s">
        <v>190</v>
      </c>
      <c r="H309" t="s">
        <v>113</v>
      </c>
      <c r="I309" t="s">
        <v>85</v>
      </c>
      <c r="J309" t="s">
        <v>86</v>
      </c>
      <c r="K309" t="s">
        <v>87</v>
      </c>
      <c r="L309" t="s">
        <v>88</v>
      </c>
      <c r="M309" t="s">
        <v>214</v>
      </c>
      <c r="N309" t="s">
        <v>182</v>
      </c>
      <c r="O309" t="s">
        <v>91</v>
      </c>
      <c r="P309" t="s">
        <v>92</v>
      </c>
      <c r="Q309" t="s">
        <v>176</v>
      </c>
      <c r="R309">
        <v>6</v>
      </c>
      <c r="S309">
        <v>7</v>
      </c>
      <c r="T309">
        <v>1920</v>
      </c>
      <c r="U309">
        <v>1950</v>
      </c>
      <c r="V309" t="s">
        <v>94</v>
      </c>
      <c r="W309" t="s">
        <v>95</v>
      </c>
      <c r="X309" t="s">
        <v>137</v>
      </c>
      <c r="Y309" t="s">
        <v>137</v>
      </c>
      <c r="Z309" t="s">
        <v>97</v>
      </c>
      <c r="AA309">
        <v>0</v>
      </c>
      <c r="AB309" t="s">
        <v>98</v>
      </c>
      <c r="AC309" t="s">
        <v>139</v>
      </c>
      <c r="AD309" t="s">
        <v>99</v>
      </c>
      <c r="AE309" t="s">
        <v>98</v>
      </c>
      <c r="AF309" t="s">
        <v>98</v>
      </c>
      <c r="AG309" t="s">
        <v>100</v>
      </c>
      <c r="AH309" t="s">
        <v>108</v>
      </c>
      <c r="AI309">
        <v>0</v>
      </c>
      <c r="AJ309" t="s">
        <v>108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104</v>
      </c>
      <c r="AQ309" t="s">
        <v>168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139</v>
      </c>
      <c r="BC309">
        <v>6</v>
      </c>
      <c r="BD309" t="s">
        <v>106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167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109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>
      <c r="A310">
        <v>309</v>
      </c>
      <c r="B310">
        <v>30</v>
      </c>
      <c r="C310" t="s">
        <v>112</v>
      </c>
      <c r="D310" t="s">
        <v>83</v>
      </c>
      <c r="E310">
        <v>12342</v>
      </c>
      <c r="F310" t="s">
        <v>82</v>
      </c>
      <c r="G310" t="s">
        <v>83</v>
      </c>
      <c r="H310" t="s">
        <v>113</v>
      </c>
      <c r="I310" t="s">
        <v>85</v>
      </c>
      <c r="J310" t="s">
        <v>86</v>
      </c>
      <c r="K310" t="s">
        <v>87</v>
      </c>
      <c r="L310" t="s">
        <v>88</v>
      </c>
      <c r="M310" t="s">
        <v>206</v>
      </c>
      <c r="N310" t="s">
        <v>91</v>
      </c>
      <c r="O310" t="s">
        <v>91</v>
      </c>
      <c r="P310" t="s">
        <v>92</v>
      </c>
      <c r="Q310" t="s">
        <v>93</v>
      </c>
      <c r="R310">
        <v>4</v>
      </c>
      <c r="S310">
        <v>5</v>
      </c>
      <c r="T310">
        <v>1940</v>
      </c>
      <c r="U310">
        <v>1950</v>
      </c>
      <c r="V310" t="s">
        <v>94</v>
      </c>
      <c r="W310" t="s">
        <v>95</v>
      </c>
      <c r="X310" t="s">
        <v>96</v>
      </c>
      <c r="Y310" t="s">
        <v>96</v>
      </c>
      <c r="Z310" t="s">
        <v>97</v>
      </c>
      <c r="AA310">
        <v>0</v>
      </c>
      <c r="AB310" t="s">
        <v>98</v>
      </c>
      <c r="AC310" t="s">
        <v>98</v>
      </c>
      <c r="AD310" t="s">
        <v>99</v>
      </c>
      <c r="AE310" t="s">
        <v>98</v>
      </c>
      <c r="AF310" t="s">
        <v>98</v>
      </c>
      <c r="AG310" t="s">
        <v>100</v>
      </c>
      <c r="AH310" t="s">
        <v>138</v>
      </c>
      <c r="AI310">
        <v>262</v>
      </c>
      <c r="AJ310" t="s">
        <v>108</v>
      </c>
      <c r="AK310">
        <v>0</v>
      </c>
      <c r="AL310">
        <v>599</v>
      </c>
      <c r="AM310">
        <v>861</v>
      </c>
      <c r="AN310" t="s">
        <v>103</v>
      </c>
      <c r="AO310" t="s">
        <v>126</v>
      </c>
      <c r="AP310" t="s">
        <v>104</v>
      </c>
      <c r="AQ310" t="s">
        <v>105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106</v>
      </c>
      <c r="BE310">
        <v>0</v>
      </c>
      <c r="BF310" t="s">
        <v>83</v>
      </c>
      <c r="BG310" t="s">
        <v>143</v>
      </c>
      <c r="BH310">
        <v>1961</v>
      </c>
      <c r="BI310" t="s">
        <v>108</v>
      </c>
      <c r="BJ310">
        <v>2</v>
      </c>
      <c r="BK310">
        <v>539</v>
      </c>
      <c r="BL310" t="s">
        <v>98</v>
      </c>
      <c r="BM310" t="s">
        <v>98</v>
      </c>
      <c r="BN310" t="s">
        <v>104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>
      <c r="A311">
        <v>310</v>
      </c>
      <c r="B311">
        <v>20</v>
      </c>
      <c r="C311" t="s">
        <v>112</v>
      </c>
      <c r="D311">
        <v>90</v>
      </c>
      <c r="E311">
        <v>12378</v>
      </c>
      <c r="F311" t="s">
        <v>82</v>
      </c>
      <c r="G311" t="s">
        <v>83</v>
      </c>
      <c r="H311" t="s">
        <v>113</v>
      </c>
      <c r="I311" t="s">
        <v>85</v>
      </c>
      <c r="J311" t="s">
        <v>86</v>
      </c>
      <c r="K311" t="s">
        <v>87</v>
      </c>
      <c r="L311" t="s">
        <v>88</v>
      </c>
      <c r="M311" t="s">
        <v>147</v>
      </c>
      <c r="N311" t="s">
        <v>91</v>
      </c>
      <c r="O311" t="s">
        <v>91</v>
      </c>
      <c r="P311" t="s">
        <v>92</v>
      </c>
      <c r="Q311" t="s">
        <v>93</v>
      </c>
      <c r="R311">
        <v>9</v>
      </c>
      <c r="S311">
        <v>5</v>
      </c>
      <c r="T311">
        <v>2003</v>
      </c>
      <c r="U311">
        <v>2004</v>
      </c>
      <c r="V311" t="s">
        <v>94</v>
      </c>
      <c r="W311" t="s">
        <v>95</v>
      </c>
      <c r="X311" t="s">
        <v>96</v>
      </c>
      <c r="Y311" t="s">
        <v>96</v>
      </c>
      <c r="Z311" t="s">
        <v>97</v>
      </c>
      <c r="AA311">
        <v>0</v>
      </c>
      <c r="AB311" t="s">
        <v>119</v>
      </c>
      <c r="AC311" t="s">
        <v>98</v>
      </c>
      <c r="AD311" t="s">
        <v>123</v>
      </c>
      <c r="AE311" t="s">
        <v>126</v>
      </c>
      <c r="AF311" t="s">
        <v>98</v>
      </c>
      <c r="AG311" t="s">
        <v>119</v>
      </c>
      <c r="AH311" t="s">
        <v>124</v>
      </c>
      <c r="AI311">
        <v>1274</v>
      </c>
      <c r="AJ311" t="s">
        <v>108</v>
      </c>
      <c r="AK311">
        <v>0</v>
      </c>
      <c r="AL311">
        <v>622</v>
      </c>
      <c r="AM311">
        <v>1896</v>
      </c>
      <c r="AN311" t="s">
        <v>103</v>
      </c>
      <c r="AO311" t="s">
        <v>126</v>
      </c>
      <c r="AP311" t="s">
        <v>104</v>
      </c>
      <c r="AQ311" t="s">
        <v>105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126</v>
      </c>
      <c r="BC311">
        <v>8</v>
      </c>
      <c r="BD311" t="s">
        <v>106</v>
      </c>
      <c r="BE311">
        <v>3</v>
      </c>
      <c r="BF311" t="s">
        <v>126</v>
      </c>
      <c r="BG311" t="s">
        <v>107</v>
      </c>
      <c r="BH311">
        <v>2003</v>
      </c>
      <c r="BI311" t="s">
        <v>125</v>
      </c>
      <c r="BJ311">
        <v>3</v>
      </c>
      <c r="BK311">
        <v>708</v>
      </c>
      <c r="BL311" t="s">
        <v>98</v>
      </c>
      <c r="BM311" t="s">
        <v>98</v>
      </c>
      <c r="BN311" t="s">
        <v>104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>
      <c r="A312">
        <v>311</v>
      </c>
      <c r="B312">
        <v>60</v>
      </c>
      <c r="C312" t="s">
        <v>112</v>
      </c>
      <c r="D312" t="s">
        <v>83</v>
      </c>
      <c r="E312">
        <v>7685</v>
      </c>
      <c r="F312" t="s">
        <v>82</v>
      </c>
      <c r="G312" t="s">
        <v>83</v>
      </c>
      <c r="H312" t="s">
        <v>113</v>
      </c>
      <c r="I312" t="s">
        <v>85</v>
      </c>
      <c r="J312" t="s">
        <v>86</v>
      </c>
      <c r="K312" t="s">
        <v>87</v>
      </c>
      <c r="L312" t="s">
        <v>88</v>
      </c>
      <c r="M312" t="s">
        <v>121</v>
      </c>
      <c r="N312" t="s">
        <v>91</v>
      </c>
      <c r="O312" t="s">
        <v>91</v>
      </c>
      <c r="P312" t="s">
        <v>92</v>
      </c>
      <c r="Q312" t="s">
        <v>122</v>
      </c>
      <c r="R312">
        <v>6</v>
      </c>
      <c r="S312">
        <v>5</v>
      </c>
      <c r="T312">
        <v>1993</v>
      </c>
      <c r="U312">
        <v>1994</v>
      </c>
      <c r="V312" t="s">
        <v>94</v>
      </c>
      <c r="W312" t="s">
        <v>95</v>
      </c>
      <c r="X312" t="s">
        <v>130</v>
      </c>
      <c r="Y312" t="s">
        <v>130</v>
      </c>
      <c r="Z312" t="s">
        <v>117</v>
      </c>
      <c r="AA312">
        <v>112</v>
      </c>
      <c r="AB312" t="s">
        <v>98</v>
      </c>
      <c r="AC312" t="s">
        <v>98</v>
      </c>
      <c r="AD312" t="s">
        <v>123</v>
      </c>
      <c r="AE312" t="s">
        <v>119</v>
      </c>
      <c r="AF312" t="s">
        <v>98</v>
      </c>
      <c r="AG312" t="s">
        <v>100</v>
      </c>
      <c r="AH312" t="s">
        <v>118</v>
      </c>
      <c r="AI312">
        <v>518</v>
      </c>
      <c r="AJ312" t="s">
        <v>108</v>
      </c>
      <c r="AK312">
        <v>0</v>
      </c>
      <c r="AL312">
        <v>179</v>
      </c>
      <c r="AM312">
        <v>697</v>
      </c>
      <c r="AN312" t="s">
        <v>103</v>
      </c>
      <c r="AO312" t="s">
        <v>119</v>
      </c>
      <c r="AP312" t="s">
        <v>104</v>
      </c>
      <c r="AQ312" t="s">
        <v>105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119</v>
      </c>
      <c r="BC312">
        <v>6</v>
      </c>
      <c r="BD312" t="s">
        <v>106</v>
      </c>
      <c r="BE312">
        <v>1</v>
      </c>
      <c r="BF312" t="s">
        <v>98</v>
      </c>
      <c r="BG312" t="s">
        <v>107</v>
      </c>
      <c r="BH312">
        <v>1993</v>
      </c>
      <c r="BI312" t="s">
        <v>125</v>
      </c>
      <c r="BJ312">
        <v>2</v>
      </c>
      <c r="BK312">
        <v>420</v>
      </c>
      <c r="BL312" t="s">
        <v>98</v>
      </c>
      <c r="BM312" t="s">
        <v>98</v>
      </c>
      <c r="BN312" t="s">
        <v>104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>
      <c r="A313">
        <v>312</v>
      </c>
      <c r="B313">
        <v>20</v>
      </c>
      <c r="C313" t="s">
        <v>112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89</v>
      </c>
      <c r="N313" t="s">
        <v>91</v>
      </c>
      <c r="O313" t="s">
        <v>91</v>
      </c>
      <c r="P313" t="s">
        <v>92</v>
      </c>
      <c r="Q313" t="s">
        <v>93</v>
      </c>
      <c r="R313">
        <v>6</v>
      </c>
      <c r="S313">
        <v>6</v>
      </c>
      <c r="T313">
        <v>1948</v>
      </c>
      <c r="U313">
        <v>2002</v>
      </c>
      <c r="V313" t="s">
        <v>94</v>
      </c>
      <c r="W313" t="s">
        <v>95</v>
      </c>
      <c r="X313" t="s">
        <v>96</v>
      </c>
      <c r="Y313" t="s">
        <v>96</v>
      </c>
      <c r="Z313" t="s">
        <v>97</v>
      </c>
      <c r="AA313">
        <v>0</v>
      </c>
      <c r="AB313" t="s">
        <v>98</v>
      </c>
      <c r="AC313" t="s">
        <v>119</v>
      </c>
      <c r="AD313" t="s">
        <v>99</v>
      </c>
      <c r="AE313" t="s">
        <v>98</v>
      </c>
      <c r="AF313" t="s">
        <v>98</v>
      </c>
      <c r="AG313" t="s">
        <v>100</v>
      </c>
      <c r="AH313" t="s">
        <v>118</v>
      </c>
      <c r="AI313">
        <v>680</v>
      </c>
      <c r="AJ313" t="s">
        <v>108</v>
      </c>
      <c r="AK313">
        <v>0</v>
      </c>
      <c r="AL313">
        <v>292</v>
      </c>
      <c r="AM313">
        <v>972</v>
      </c>
      <c r="AN313" t="s">
        <v>103</v>
      </c>
      <c r="AO313" t="s">
        <v>126</v>
      </c>
      <c r="AP313" t="s">
        <v>104</v>
      </c>
      <c r="AQ313" t="s">
        <v>105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106</v>
      </c>
      <c r="BE313">
        <v>1</v>
      </c>
      <c r="BF313" t="s">
        <v>119</v>
      </c>
      <c r="BG313" t="s">
        <v>143</v>
      </c>
      <c r="BH313">
        <v>1948</v>
      </c>
      <c r="BI313" t="s">
        <v>108</v>
      </c>
      <c r="BJ313">
        <v>1</v>
      </c>
      <c r="BK313">
        <v>240</v>
      </c>
      <c r="BL313" t="s">
        <v>98</v>
      </c>
      <c r="BM313" t="s">
        <v>98</v>
      </c>
      <c r="BN313" t="s">
        <v>104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>
      <c r="A314">
        <v>313</v>
      </c>
      <c r="B314">
        <v>190</v>
      </c>
      <c r="C314" t="s">
        <v>140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188</v>
      </c>
      <c r="N314" t="s">
        <v>182</v>
      </c>
      <c r="O314" t="s">
        <v>91</v>
      </c>
      <c r="P314" t="s">
        <v>186</v>
      </c>
      <c r="Q314" t="s">
        <v>176</v>
      </c>
      <c r="R314">
        <v>5</v>
      </c>
      <c r="S314">
        <v>7</v>
      </c>
      <c r="T314">
        <v>1939</v>
      </c>
      <c r="U314">
        <v>1950</v>
      </c>
      <c r="V314" t="s">
        <v>94</v>
      </c>
      <c r="W314" t="s">
        <v>95</v>
      </c>
      <c r="X314" t="s">
        <v>137</v>
      </c>
      <c r="Y314" t="s">
        <v>137</v>
      </c>
      <c r="Z314" t="s">
        <v>97</v>
      </c>
      <c r="AA314">
        <v>0</v>
      </c>
      <c r="AB314" t="s">
        <v>98</v>
      </c>
      <c r="AC314" t="s">
        <v>98</v>
      </c>
      <c r="AD314" t="s">
        <v>99</v>
      </c>
      <c r="AE314" t="s">
        <v>119</v>
      </c>
      <c r="AF314" t="s">
        <v>98</v>
      </c>
      <c r="AG314" t="s">
        <v>155</v>
      </c>
      <c r="AH314" t="s">
        <v>101</v>
      </c>
      <c r="AI314">
        <v>507</v>
      </c>
      <c r="AJ314" t="s">
        <v>108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104</v>
      </c>
      <c r="AQ314" t="s">
        <v>105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106</v>
      </c>
      <c r="BE314">
        <v>1</v>
      </c>
      <c r="BF314" t="s">
        <v>119</v>
      </c>
      <c r="BG314" t="s">
        <v>143</v>
      </c>
      <c r="BH314">
        <v>1939</v>
      </c>
      <c r="BI314" t="s">
        <v>108</v>
      </c>
      <c r="BJ314">
        <v>2</v>
      </c>
      <c r="BK314">
        <v>410</v>
      </c>
      <c r="BL314" t="s">
        <v>98</v>
      </c>
      <c r="BM314" t="s">
        <v>98</v>
      </c>
      <c r="BN314" t="s">
        <v>104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109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>
      <c r="A315">
        <v>314</v>
      </c>
      <c r="B315">
        <v>20</v>
      </c>
      <c r="C315" t="s">
        <v>112</v>
      </c>
      <c r="D315">
        <v>150</v>
      </c>
      <c r="E315">
        <v>215245</v>
      </c>
      <c r="F315" t="s">
        <v>82</v>
      </c>
      <c r="G315" t="s">
        <v>83</v>
      </c>
      <c r="H315" t="s">
        <v>223</v>
      </c>
      <c r="I315" t="s">
        <v>205</v>
      </c>
      <c r="J315" t="s">
        <v>86</v>
      </c>
      <c r="K315" t="s">
        <v>87</v>
      </c>
      <c r="L315" t="s">
        <v>231</v>
      </c>
      <c r="M315" t="s">
        <v>218</v>
      </c>
      <c r="N315" t="s">
        <v>91</v>
      </c>
      <c r="O315" t="s">
        <v>91</v>
      </c>
      <c r="P315" t="s">
        <v>92</v>
      </c>
      <c r="Q315" t="s">
        <v>93</v>
      </c>
      <c r="R315">
        <v>7</v>
      </c>
      <c r="S315">
        <v>5</v>
      </c>
      <c r="T315">
        <v>1965</v>
      </c>
      <c r="U315">
        <v>1965</v>
      </c>
      <c r="V315" t="s">
        <v>115</v>
      </c>
      <c r="W315" t="s">
        <v>95</v>
      </c>
      <c r="X315" t="s">
        <v>117</v>
      </c>
      <c r="Y315" t="s">
        <v>117</v>
      </c>
      <c r="Z315" t="s">
        <v>97</v>
      </c>
      <c r="AA315">
        <v>0</v>
      </c>
      <c r="AB315" t="s">
        <v>98</v>
      </c>
      <c r="AC315" t="s">
        <v>98</v>
      </c>
      <c r="AD315" t="s">
        <v>99</v>
      </c>
      <c r="AE315" t="s">
        <v>119</v>
      </c>
      <c r="AF315" t="s">
        <v>98</v>
      </c>
      <c r="AG315" t="s">
        <v>119</v>
      </c>
      <c r="AH315" t="s">
        <v>118</v>
      </c>
      <c r="AI315">
        <v>1236</v>
      </c>
      <c r="AJ315" t="s">
        <v>101</v>
      </c>
      <c r="AK315">
        <v>820</v>
      </c>
      <c r="AL315">
        <v>80</v>
      </c>
      <c r="AM315">
        <v>2136</v>
      </c>
      <c r="AN315" t="s">
        <v>194</v>
      </c>
      <c r="AO315" t="s">
        <v>98</v>
      </c>
      <c r="AP315" t="s">
        <v>104</v>
      </c>
      <c r="AQ315" t="s">
        <v>105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106</v>
      </c>
      <c r="BE315">
        <v>2</v>
      </c>
      <c r="BF315" t="s">
        <v>119</v>
      </c>
      <c r="BG315" t="s">
        <v>107</v>
      </c>
      <c r="BH315">
        <v>1965</v>
      </c>
      <c r="BI315" t="s">
        <v>131</v>
      </c>
      <c r="BJ315">
        <v>2</v>
      </c>
      <c r="BK315">
        <v>513</v>
      </c>
      <c r="BL315" t="s">
        <v>98</v>
      </c>
      <c r="BM315" t="s">
        <v>98</v>
      </c>
      <c r="BN315" t="s">
        <v>104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>
      <c r="A316">
        <v>315</v>
      </c>
      <c r="B316">
        <v>70</v>
      </c>
      <c r="C316" t="s">
        <v>140</v>
      </c>
      <c r="D316">
        <v>60</v>
      </c>
      <c r="E316">
        <v>9600</v>
      </c>
      <c r="F316" t="s">
        <v>82</v>
      </c>
      <c r="G316" t="s">
        <v>190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188</v>
      </c>
      <c r="N316" t="s">
        <v>91</v>
      </c>
      <c r="O316" t="s">
        <v>91</v>
      </c>
      <c r="P316" t="s">
        <v>92</v>
      </c>
      <c r="Q316" t="s">
        <v>122</v>
      </c>
      <c r="R316">
        <v>7</v>
      </c>
      <c r="S316">
        <v>7</v>
      </c>
      <c r="T316">
        <v>1925</v>
      </c>
      <c r="U316">
        <v>1990</v>
      </c>
      <c r="V316" t="s">
        <v>94</v>
      </c>
      <c r="W316" t="s">
        <v>95</v>
      </c>
      <c r="X316" t="s">
        <v>116</v>
      </c>
      <c r="Y316" t="s">
        <v>116</v>
      </c>
      <c r="Z316" t="s">
        <v>97</v>
      </c>
      <c r="AA316">
        <v>0</v>
      </c>
      <c r="AB316" t="s">
        <v>98</v>
      </c>
      <c r="AC316" t="s">
        <v>98</v>
      </c>
      <c r="AD316" t="s">
        <v>166</v>
      </c>
      <c r="AE316" t="s">
        <v>98</v>
      </c>
      <c r="AF316" t="s">
        <v>119</v>
      </c>
      <c r="AG316" t="s">
        <v>100</v>
      </c>
      <c r="AH316" t="s">
        <v>102</v>
      </c>
      <c r="AI316">
        <v>16</v>
      </c>
      <c r="AJ316" t="s">
        <v>108</v>
      </c>
      <c r="AK316">
        <v>0</v>
      </c>
      <c r="AL316">
        <v>712</v>
      </c>
      <c r="AM316">
        <v>728</v>
      </c>
      <c r="AN316" t="s">
        <v>103</v>
      </c>
      <c r="AO316" t="s">
        <v>126</v>
      </c>
      <c r="AP316" t="s">
        <v>104</v>
      </c>
      <c r="AQ316" t="s">
        <v>105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126</v>
      </c>
      <c r="BC316">
        <v>6</v>
      </c>
      <c r="BD316" t="s">
        <v>106</v>
      </c>
      <c r="BE316">
        <v>1</v>
      </c>
      <c r="BF316" t="s">
        <v>119</v>
      </c>
      <c r="BG316" t="s">
        <v>143</v>
      </c>
      <c r="BH316">
        <v>1925</v>
      </c>
      <c r="BI316" t="s">
        <v>108</v>
      </c>
      <c r="BJ316">
        <v>2</v>
      </c>
      <c r="BK316">
        <v>546</v>
      </c>
      <c r="BL316" t="s">
        <v>139</v>
      </c>
      <c r="BM316" t="s">
        <v>98</v>
      </c>
      <c r="BN316" t="s">
        <v>104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>
      <c r="A317">
        <v>316</v>
      </c>
      <c r="B317">
        <v>60</v>
      </c>
      <c r="C317" t="s">
        <v>112</v>
      </c>
      <c r="D317">
        <v>71</v>
      </c>
      <c r="E317">
        <v>7795</v>
      </c>
      <c r="F317" t="s">
        <v>82</v>
      </c>
      <c r="G317" t="s">
        <v>83</v>
      </c>
      <c r="H317" t="s">
        <v>113</v>
      </c>
      <c r="I317" t="s">
        <v>85</v>
      </c>
      <c r="J317" t="s">
        <v>86</v>
      </c>
      <c r="K317" t="s">
        <v>87</v>
      </c>
      <c r="L317" t="s">
        <v>88</v>
      </c>
      <c r="M317" t="s">
        <v>121</v>
      </c>
      <c r="N317" t="s">
        <v>91</v>
      </c>
      <c r="O317" t="s">
        <v>91</v>
      </c>
      <c r="P317" t="s">
        <v>92</v>
      </c>
      <c r="Q317" t="s">
        <v>122</v>
      </c>
      <c r="R317">
        <v>7</v>
      </c>
      <c r="S317">
        <v>5</v>
      </c>
      <c r="T317">
        <v>2004</v>
      </c>
      <c r="U317">
        <v>2005</v>
      </c>
      <c r="V317" t="s">
        <v>94</v>
      </c>
      <c r="W317" t="s">
        <v>95</v>
      </c>
      <c r="X317" t="s">
        <v>96</v>
      </c>
      <c r="Y317" t="s">
        <v>96</v>
      </c>
      <c r="Z317" t="s">
        <v>97</v>
      </c>
      <c r="AA317">
        <v>0</v>
      </c>
      <c r="AB317" t="s">
        <v>119</v>
      </c>
      <c r="AC317" t="s">
        <v>98</v>
      </c>
      <c r="AD317" t="s">
        <v>123</v>
      </c>
      <c r="AE317" t="s">
        <v>119</v>
      </c>
      <c r="AF317" t="s">
        <v>98</v>
      </c>
      <c r="AG317" t="s">
        <v>100</v>
      </c>
      <c r="AH317" t="s">
        <v>124</v>
      </c>
      <c r="AI317">
        <v>425</v>
      </c>
      <c r="AJ317" t="s">
        <v>108</v>
      </c>
      <c r="AK317">
        <v>0</v>
      </c>
      <c r="AL317">
        <v>291</v>
      </c>
      <c r="AM317">
        <v>716</v>
      </c>
      <c r="AN317" t="s">
        <v>103</v>
      </c>
      <c r="AO317" t="s">
        <v>126</v>
      </c>
      <c r="AP317" t="s">
        <v>104</v>
      </c>
      <c r="AQ317" t="s">
        <v>105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119</v>
      </c>
      <c r="BC317">
        <v>6</v>
      </c>
      <c r="BD317" t="s">
        <v>106</v>
      </c>
      <c r="BE317">
        <v>1</v>
      </c>
      <c r="BF317" t="s">
        <v>119</v>
      </c>
      <c r="BG317" t="s">
        <v>107</v>
      </c>
      <c r="BH317">
        <v>2004</v>
      </c>
      <c r="BI317" t="s">
        <v>125</v>
      </c>
      <c r="BJ317">
        <v>2</v>
      </c>
      <c r="BK317">
        <v>432</v>
      </c>
      <c r="BL317" t="s">
        <v>98</v>
      </c>
      <c r="BM317" t="s">
        <v>98</v>
      </c>
      <c r="BN317" t="s">
        <v>104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>
      <c r="A318">
        <v>317</v>
      </c>
      <c r="B318">
        <v>60</v>
      </c>
      <c r="C318" t="s">
        <v>112</v>
      </c>
      <c r="D318">
        <v>94</v>
      </c>
      <c r="E318">
        <v>13005</v>
      </c>
      <c r="F318" t="s">
        <v>82</v>
      </c>
      <c r="G318" t="s">
        <v>83</v>
      </c>
      <c r="H318" t="s">
        <v>113</v>
      </c>
      <c r="I318" t="s">
        <v>85</v>
      </c>
      <c r="J318" t="s">
        <v>86</v>
      </c>
      <c r="K318" t="s">
        <v>114</v>
      </c>
      <c r="L318" t="s">
        <v>88</v>
      </c>
      <c r="M318" t="s">
        <v>175</v>
      </c>
      <c r="N318" t="s">
        <v>91</v>
      </c>
      <c r="O318" t="s">
        <v>91</v>
      </c>
      <c r="P318" t="s">
        <v>92</v>
      </c>
      <c r="Q318" t="s">
        <v>122</v>
      </c>
      <c r="R318">
        <v>7</v>
      </c>
      <c r="S318">
        <v>7</v>
      </c>
      <c r="T318">
        <v>1980</v>
      </c>
      <c r="U318">
        <v>1980</v>
      </c>
      <c r="V318" t="s">
        <v>94</v>
      </c>
      <c r="W318" t="s">
        <v>95</v>
      </c>
      <c r="X318" t="s">
        <v>152</v>
      </c>
      <c r="Y318" t="s">
        <v>153</v>
      </c>
      <c r="Z318" t="s">
        <v>117</v>
      </c>
      <c r="AA318">
        <v>278</v>
      </c>
      <c r="AB318" t="s">
        <v>119</v>
      </c>
      <c r="AC318" t="s">
        <v>98</v>
      </c>
      <c r="AD318" t="s">
        <v>99</v>
      </c>
      <c r="AE318" t="s">
        <v>119</v>
      </c>
      <c r="AF318" t="s">
        <v>98</v>
      </c>
      <c r="AG318" t="s">
        <v>100</v>
      </c>
      <c r="AH318" t="s">
        <v>124</v>
      </c>
      <c r="AI318">
        <v>692</v>
      </c>
      <c r="AJ318" t="s">
        <v>108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104</v>
      </c>
      <c r="AQ318" t="s">
        <v>105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126</v>
      </c>
      <c r="BC318">
        <v>10</v>
      </c>
      <c r="BD318" t="s">
        <v>106</v>
      </c>
      <c r="BE318">
        <v>1</v>
      </c>
      <c r="BF318" t="s">
        <v>98</v>
      </c>
      <c r="BG318" t="s">
        <v>107</v>
      </c>
      <c r="BH318">
        <v>1983</v>
      </c>
      <c r="BI318" t="s">
        <v>131</v>
      </c>
      <c r="BJ318">
        <v>2</v>
      </c>
      <c r="BK318">
        <v>484</v>
      </c>
      <c r="BL318" t="s">
        <v>98</v>
      </c>
      <c r="BM318" t="s">
        <v>98</v>
      </c>
      <c r="BN318" t="s">
        <v>104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132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>
      <c r="A319">
        <v>318</v>
      </c>
      <c r="B319">
        <v>60</v>
      </c>
      <c r="C319" t="s">
        <v>164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163</v>
      </c>
      <c r="N319" t="s">
        <v>91</v>
      </c>
      <c r="O319" t="s">
        <v>91</v>
      </c>
      <c r="P319" t="s">
        <v>92</v>
      </c>
      <c r="Q319" t="s">
        <v>122</v>
      </c>
      <c r="R319">
        <v>8</v>
      </c>
      <c r="S319">
        <v>5</v>
      </c>
      <c r="T319">
        <v>2006</v>
      </c>
      <c r="U319">
        <v>2006</v>
      </c>
      <c r="V319" t="s">
        <v>94</v>
      </c>
      <c r="W319" t="s">
        <v>95</v>
      </c>
      <c r="X319" t="s">
        <v>96</v>
      </c>
      <c r="Y319" t="s">
        <v>96</v>
      </c>
      <c r="Z319" t="s">
        <v>97</v>
      </c>
      <c r="AA319">
        <v>0</v>
      </c>
      <c r="AB319" t="s">
        <v>119</v>
      </c>
      <c r="AC319" t="s">
        <v>98</v>
      </c>
      <c r="AD319" t="s">
        <v>123</v>
      </c>
      <c r="AE319" t="s">
        <v>119</v>
      </c>
      <c r="AF319" t="s">
        <v>98</v>
      </c>
      <c r="AG319" t="s">
        <v>157</v>
      </c>
      <c r="AH319" t="s">
        <v>108</v>
      </c>
      <c r="AI319">
        <v>0</v>
      </c>
      <c r="AJ319" t="s">
        <v>108</v>
      </c>
      <c r="AK319">
        <v>0</v>
      </c>
      <c r="AL319">
        <v>1088</v>
      </c>
      <c r="AM319">
        <v>1088</v>
      </c>
      <c r="AN319" t="s">
        <v>103</v>
      </c>
      <c r="AO319" t="s">
        <v>126</v>
      </c>
      <c r="AP319" t="s">
        <v>104</v>
      </c>
      <c r="AQ319" t="s">
        <v>105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119</v>
      </c>
      <c r="BC319">
        <v>8</v>
      </c>
      <c r="BD319" t="s">
        <v>106</v>
      </c>
      <c r="BE319">
        <v>1</v>
      </c>
      <c r="BF319" t="s">
        <v>119</v>
      </c>
      <c r="BG319" t="s">
        <v>107</v>
      </c>
      <c r="BH319">
        <v>2006</v>
      </c>
      <c r="BI319" t="s">
        <v>131</v>
      </c>
      <c r="BJ319">
        <v>3</v>
      </c>
      <c r="BK319">
        <v>1025</v>
      </c>
      <c r="BL319" t="s">
        <v>98</v>
      </c>
      <c r="BM319" t="s">
        <v>98</v>
      </c>
      <c r="BN319" t="s">
        <v>104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>
      <c r="A320">
        <v>319</v>
      </c>
      <c r="B320">
        <v>60</v>
      </c>
      <c r="C320" t="s">
        <v>112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205</v>
      </c>
      <c r="J320" t="s">
        <v>86</v>
      </c>
      <c r="K320" t="s">
        <v>87</v>
      </c>
      <c r="L320" t="s">
        <v>154</v>
      </c>
      <c r="M320" t="s">
        <v>162</v>
      </c>
      <c r="N320" t="s">
        <v>91</v>
      </c>
      <c r="O320" t="s">
        <v>91</v>
      </c>
      <c r="P320" t="s">
        <v>92</v>
      </c>
      <c r="Q320" t="s">
        <v>122</v>
      </c>
      <c r="R320">
        <v>7</v>
      </c>
      <c r="S320">
        <v>5</v>
      </c>
      <c r="T320">
        <v>1993</v>
      </c>
      <c r="U320">
        <v>1993</v>
      </c>
      <c r="V320" t="s">
        <v>94</v>
      </c>
      <c r="W320" t="s">
        <v>95</v>
      </c>
      <c r="X320" t="s">
        <v>130</v>
      </c>
      <c r="Y320" t="s">
        <v>130</v>
      </c>
      <c r="Z320" t="s">
        <v>117</v>
      </c>
      <c r="AA320">
        <v>256</v>
      </c>
      <c r="AB320" t="s">
        <v>119</v>
      </c>
      <c r="AC320" t="s">
        <v>98</v>
      </c>
      <c r="AD320" t="s">
        <v>123</v>
      </c>
      <c r="AE320" t="s">
        <v>119</v>
      </c>
      <c r="AF320" t="s">
        <v>98</v>
      </c>
      <c r="AG320" t="s">
        <v>119</v>
      </c>
      <c r="AH320" t="s">
        <v>124</v>
      </c>
      <c r="AI320">
        <v>987</v>
      </c>
      <c r="AJ320" t="s">
        <v>108</v>
      </c>
      <c r="AK320">
        <v>0</v>
      </c>
      <c r="AL320">
        <v>360</v>
      </c>
      <c r="AM320">
        <v>1347</v>
      </c>
      <c r="AN320" t="s">
        <v>103</v>
      </c>
      <c r="AO320" t="s">
        <v>126</v>
      </c>
      <c r="AP320" t="s">
        <v>104</v>
      </c>
      <c r="AQ320" t="s">
        <v>105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119</v>
      </c>
      <c r="BC320">
        <v>9</v>
      </c>
      <c r="BD320" t="s">
        <v>106</v>
      </c>
      <c r="BE320">
        <v>1</v>
      </c>
      <c r="BF320" t="s">
        <v>98</v>
      </c>
      <c r="BG320" t="s">
        <v>107</v>
      </c>
      <c r="BH320">
        <v>1993</v>
      </c>
      <c r="BI320" t="s">
        <v>131</v>
      </c>
      <c r="BJ320">
        <v>3</v>
      </c>
      <c r="BK320">
        <v>656</v>
      </c>
      <c r="BL320" t="s">
        <v>98</v>
      </c>
      <c r="BM320" t="s">
        <v>98</v>
      </c>
      <c r="BN320" t="s">
        <v>104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>
      <c r="A321">
        <v>320</v>
      </c>
      <c r="B321">
        <v>80</v>
      </c>
      <c r="C321" t="s">
        <v>112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175</v>
      </c>
      <c r="N321" t="s">
        <v>91</v>
      </c>
      <c r="O321" t="s">
        <v>91</v>
      </c>
      <c r="P321" t="s">
        <v>92</v>
      </c>
      <c r="Q321" t="s">
        <v>158</v>
      </c>
      <c r="R321">
        <v>7</v>
      </c>
      <c r="S321">
        <v>5</v>
      </c>
      <c r="T321">
        <v>1980</v>
      </c>
      <c r="U321">
        <v>1980</v>
      </c>
      <c r="V321" t="s">
        <v>94</v>
      </c>
      <c r="W321" t="s">
        <v>95</v>
      </c>
      <c r="X321" t="s">
        <v>135</v>
      </c>
      <c r="Y321" t="s">
        <v>135</v>
      </c>
      <c r="Z321" t="s">
        <v>117</v>
      </c>
      <c r="AA321">
        <v>225</v>
      </c>
      <c r="AB321" t="s">
        <v>98</v>
      </c>
      <c r="AC321" t="s">
        <v>98</v>
      </c>
      <c r="AD321" t="s">
        <v>99</v>
      </c>
      <c r="AE321" t="s">
        <v>119</v>
      </c>
      <c r="AF321" t="s">
        <v>98</v>
      </c>
      <c r="AG321" t="s">
        <v>157</v>
      </c>
      <c r="AH321" t="s">
        <v>124</v>
      </c>
      <c r="AI321">
        <v>1036</v>
      </c>
      <c r="AJ321" t="s">
        <v>108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104</v>
      </c>
      <c r="AQ321" t="s">
        <v>105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106</v>
      </c>
      <c r="BE321">
        <v>2</v>
      </c>
      <c r="BF321" t="s">
        <v>98</v>
      </c>
      <c r="BG321" t="s">
        <v>107</v>
      </c>
      <c r="BH321">
        <v>1980</v>
      </c>
      <c r="BI321" t="s">
        <v>108</v>
      </c>
      <c r="BJ321">
        <v>2</v>
      </c>
      <c r="BK321">
        <v>588</v>
      </c>
      <c r="BL321" t="s">
        <v>98</v>
      </c>
      <c r="BM321" t="s">
        <v>98</v>
      </c>
      <c r="BN321" t="s">
        <v>104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>
      <c r="A322">
        <v>321</v>
      </c>
      <c r="B322">
        <v>60</v>
      </c>
      <c r="C322" t="s">
        <v>112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114</v>
      </c>
      <c r="L322" t="s">
        <v>88</v>
      </c>
      <c r="M322" t="s">
        <v>147</v>
      </c>
      <c r="N322" t="s">
        <v>91</v>
      </c>
      <c r="O322" t="s">
        <v>91</v>
      </c>
      <c r="P322" t="s">
        <v>92</v>
      </c>
      <c r="Q322" t="s">
        <v>122</v>
      </c>
      <c r="R322">
        <v>9</v>
      </c>
      <c r="S322">
        <v>5</v>
      </c>
      <c r="T322">
        <v>2006</v>
      </c>
      <c r="U322">
        <v>2006</v>
      </c>
      <c r="V322" t="s">
        <v>94</v>
      </c>
      <c r="W322" t="s">
        <v>95</v>
      </c>
      <c r="X322" t="s">
        <v>96</v>
      </c>
      <c r="Y322" t="s">
        <v>96</v>
      </c>
      <c r="Z322" t="s">
        <v>148</v>
      </c>
      <c r="AA322">
        <v>370</v>
      </c>
      <c r="AB322" t="s">
        <v>98</v>
      </c>
      <c r="AC322" t="s">
        <v>98</v>
      </c>
      <c r="AD322" t="s">
        <v>123</v>
      </c>
      <c r="AE322" t="s">
        <v>126</v>
      </c>
      <c r="AF322" t="s">
        <v>119</v>
      </c>
      <c r="AG322" t="s">
        <v>157</v>
      </c>
      <c r="AH322" t="s">
        <v>108</v>
      </c>
      <c r="AI322">
        <v>0</v>
      </c>
      <c r="AJ322" t="s">
        <v>108</v>
      </c>
      <c r="AK322">
        <v>0</v>
      </c>
      <c r="AL322">
        <v>1249</v>
      </c>
      <c r="AM322">
        <v>1249</v>
      </c>
      <c r="AN322" t="s">
        <v>103</v>
      </c>
      <c r="AO322" t="s">
        <v>126</v>
      </c>
      <c r="AP322" t="s">
        <v>104</v>
      </c>
      <c r="AQ322" t="s">
        <v>105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119</v>
      </c>
      <c r="BC322">
        <v>9</v>
      </c>
      <c r="BD322" t="s">
        <v>106</v>
      </c>
      <c r="BE322">
        <v>0</v>
      </c>
      <c r="BF322" t="s">
        <v>83</v>
      </c>
      <c r="BG322" t="s">
        <v>107</v>
      </c>
      <c r="BH322">
        <v>2006</v>
      </c>
      <c r="BI322" t="s">
        <v>131</v>
      </c>
      <c r="BJ322">
        <v>3</v>
      </c>
      <c r="BK322">
        <v>840</v>
      </c>
      <c r="BL322" t="s">
        <v>98</v>
      </c>
      <c r="BM322" t="s">
        <v>98</v>
      </c>
      <c r="BN322" t="s">
        <v>104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149</v>
      </c>
      <c r="CB322" t="s">
        <v>150</v>
      </c>
      <c r="CC322">
        <v>342643</v>
      </c>
    </row>
    <row r="323" spans="1:81">
      <c r="A323">
        <v>322</v>
      </c>
      <c r="B323">
        <v>60</v>
      </c>
      <c r="C323" t="s">
        <v>112</v>
      </c>
      <c r="D323">
        <v>99</v>
      </c>
      <c r="E323">
        <v>12099</v>
      </c>
      <c r="F323" t="s">
        <v>82</v>
      </c>
      <c r="G323" t="s">
        <v>83</v>
      </c>
      <c r="H323" t="s">
        <v>113</v>
      </c>
      <c r="I323" t="s">
        <v>85</v>
      </c>
      <c r="J323" t="s">
        <v>86</v>
      </c>
      <c r="K323" t="s">
        <v>87</v>
      </c>
      <c r="L323" t="s">
        <v>88</v>
      </c>
      <c r="M323" t="s">
        <v>147</v>
      </c>
      <c r="N323" t="s">
        <v>91</v>
      </c>
      <c r="O323" t="s">
        <v>91</v>
      </c>
      <c r="P323" t="s">
        <v>92</v>
      </c>
      <c r="Q323" t="s">
        <v>122</v>
      </c>
      <c r="R323">
        <v>8</v>
      </c>
      <c r="S323">
        <v>5</v>
      </c>
      <c r="T323">
        <v>2004</v>
      </c>
      <c r="U323">
        <v>2004</v>
      </c>
      <c r="V323" t="s">
        <v>94</v>
      </c>
      <c r="W323" t="s">
        <v>95</v>
      </c>
      <c r="X323" t="s">
        <v>96</v>
      </c>
      <c r="Y323" t="s">
        <v>96</v>
      </c>
      <c r="Z323" t="s">
        <v>117</v>
      </c>
      <c r="AA323">
        <v>388</v>
      </c>
      <c r="AB323" t="s">
        <v>119</v>
      </c>
      <c r="AC323" t="s">
        <v>98</v>
      </c>
      <c r="AD323" t="s">
        <v>123</v>
      </c>
      <c r="AE323" t="s">
        <v>126</v>
      </c>
      <c r="AF323" t="s">
        <v>98</v>
      </c>
      <c r="AG323" t="s">
        <v>157</v>
      </c>
      <c r="AH323" t="s">
        <v>124</v>
      </c>
      <c r="AI323">
        <v>970</v>
      </c>
      <c r="AJ323" t="s">
        <v>108</v>
      </c>
      <c r="AK323">
        <v>0</v>
      </c>
      <c r="AL323">
        <v>166</v>
      </c>
      <c r="AM323">
        <v>1136</v>
      </c>
      <c r="AN323" t="s">
        <v>103</v>
      </c>
      <c r="AO323" t="s">
        <v>126</v>
      </c>
      <c r="AP323" t="s">
        <v>104</v>
      </c>
      <c r="AQ323" t="s">
        <v>105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119</v>
      </c>
      <c r="BC323">
        <v>10</v>
      </c>
      <c r="BD323" t="s">
        <v>106</v>
      </c>
      <c r="BE323">
        <v>1</v>
      </c>
      <c r="BF323" t="s">
        <v>119</v>
      </c>
      <c r="BG323" t="s">
        <v>159</v>
      </c>
      <c r="BH323">
        <v>2004</v>
      </c>
      <c r="BI323" t="s">
        <v>125</v>
      </c>
      <c r="BJ323">
        <v>3</v>
      </c>
      <c r="BK323">
        <v>872</v>
      </c>
      <c r="BL323" t="s">
        <v>98</v>
      </c>
      <c r="BM323" t="s">
        <v>98</v>
      </c>
      <c r="BN323" t="s">
        <v>104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>
      <c r="A324">
        <v>323</v>
      </c>
      <c r="B324">
        <v>60</v>
      </c>
      <c r="C324" t="s">
        <v>112</v>
      </c>
      <c r="D324">
        <v>86</v>
      </c>
      <c r="E324">
        <v>10380</v>
      </c>
      <c r="F324" t="s">
        <v>82</v>
      </c>
      <c r="G324" t="s">
        <v>83</v>
      </c>
      <c r="H324" t="s">
        <v>113</v>
      </c>
      <c r="I324" t="s">
        <v>85</v>
      </c>
      <c r="J324" t="s">
        <v>86</v>
      </c>
      <c r="K324" t="s">
        <v>87</v>
      </c>
      <c r="L324" t="s">
        <v>88</v>
      </c>
      <c r="M324" t="s">
        <v>165</v>
      </c>
      <c r="N324" t="s">
        <v>91</v>
      </c>
      <c r="O324" t="s">
        <v>91</v>
      </c>
      <c r="P324" t="s">
        <v>92</v>
      </c>
      <c r="Q324" t="s">
        <v>122</v>
      </c>
      <c r="R324">
        <v>7</v>
      </c>
      <c r="S324">
        <v>5</v>
      </c>
      <c r="T324">
        <v>1986</v>
      </c>
      <c r="U324">
        <v>1987</v>
      </c>
      <c r="V324" t="s">
        <v>94</v>
      </c>
      <c r="W324" t="s">
        <v>95</v>
      </c>
      <c r="X324" t="s">
        <v>135</v>
      </c>
      <c r="Y324" t="s">
        <v>135</v>
      </c>
      <c r="Z324" t="s">
        <v>117</v>
      </c>
      <c r="AA324">
        <v>172</v>
      </c>
      <c r="AB324" t="s">
        <v>119</v>
      </c>
      <c r="AC324" t="s">
        <v>98</v>
      </c>
      <c r="AD324" t="s">
        <v>99</v>
      </c>
      <c r="AE324" t="s">
        <v>98</v>
      </c>
      <c r="AF324" t="s">
        <v>98</v>
      </c>
      <c r="AG324" t="s">
        <v>119</v>
      </c>
      <c r="AH324" t="s">
        <v>102</v>
      </c>
      <c r="AI324">
        <v>28</v>
      </c>
      <c r="AJ324" t="s">
        <v>118</v>
      </c>
      <c r="AK324">
        <v>1474</v>
      </c>
      <c r="AL324">
        <v>0</v>
      </c>
      <c r="AM324">
        <v>1502</v>
      </c>
      <c r="AN324" t="s">
        <v>103</v>
      </c>
      <c r="AO324" t="s">
        <v>126</v>
      </c>
      <c r="AP324" t="s">
        <v>104</v>
      </c>
      <c r="AQ324" t="s">
        <v>105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119</v>
      </c>
      <c r="BC324">
        <v>8</v>
      </c>
      <c r="BD324" t="s">
        <v>106</v>
      </c>
      <c r="BE324">
        <v>1</v>
      </c>
      <c r="BF324" t="s">
        <v>98</v>
      </c>
      <c r="BG324" t="s">
        <v>107</v>
      </c>
      <c r="BH324">
        <v>1987</v>
      </c>
      <c r="BI324" t="s">
        <v>125</v>
      </c>
      <c r="BJ324">
        <v>2</v>
      </c>
      <c r="BK324">
        <v>576</v>
      </c>
      <c r="BL324" t="s">
        <v>98</v>
      </c>
      <c r="BM324" t="s">
        <v>98</v>
      </c>
      <c r="BN324" t="s">
        <v>104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109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>
      <c r="A325">
        <v>324</v>
      </c>
      <c r="B325">
        <v>20</v>
      </c>
      <c r="C325" t="s">
        <v>140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188</v>
      </c>
      <c r="N325" t="s">
        <v>91</v>
      </c>
      <c r="O325" t="s">
        <v>91</v>
      </c>
      <c r="P325" t="s">
        <v>92</v>
      </c>
      <c r="Q325" t="s">
        <v>93</v>
      </c>
      <c r="R325">
        <v>3</v>
      </c>
      <c r="S325">
        <v>8</v>
      </c>
      <c r="T325">
        <v>1955</v>
      </c>
      <c r="U325">
        <v>2005</v>
      </c>
      <c r="V325" t="s">
        <v>94</v>
      </c>
      <c r="W325" t="s">
        <v>95</v>
      </c>
      <c r="X325" t="s">
        <v>96</v>
      </c>
      <c r="Y325" t="s">
        <v>96</v>
      </c>
      <c r="Z325" t="s">
        <v>97</v>
      </c>
      <c r="AA325">
        <v>0</v>
      </c>
      <c r="AB325" t="s">
        <v>98</v>
      </c>
      <c r="AC325" t="s">
        <v>119</v>
      </c>
      <c r="AD325" t="s">
        <v>99</v>
      </c>
      <c r="AE325" t="s">
        <v>98</v>
      </c>
      <c r="AF325" t="s">
        <v>98</v>
      </c>
      <c r="AG325" t="s">
        <v>100</v>
      </c>
      <c r="AH325" t="s">
        <v>118</v>
      </c>
      <c r="AI325">
        <v>256</v>
      </c>
      <c r="AJ325" t="s">
        <v>108</v>
      </c>
      <c r="AK325">
        <v>0</v>
      </c>
      <c r="AL325">
        <v>906</v>
      </c>
      <c r="AM325">
        <v>1162</v>
      </c>
      <c r="AN325" t="s">
        <v>103</v>
      </c>
      <c r="AO325" t="s">
        <v>126</v>
      </c>
      <c r="AP325" t="s">
        <v>104</v>
      </c>
      <c r="AQ325" t="s">
        <v>105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106</v>
      </c>
      <c r="BE325">
        <v>0</v>
      </c>
      <c r="BF325" t="s">
        <v>83</v>
      </c>
      <c r="BG325" t="s">
        <v>107</v>
      </c>
      <c r="BH325">
        <v>1955</v>
      </c>
      <c r="BI325" t="s">
        <v>108</v>
      </c>
      <c r="BJ325">
        <v>1</v>
      </c>
      <c r="BK325">
        <v>220</v>
      </c>
      <c r="BL325" t="s">
        <v>139</v>
      </c>
      <c r="BM325" t="s">
        <v>98</v>
      </c>
      <c r="BN325" t="s">
        <v>104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>
      <c r="A326">
        <v>325</v>
      </c>
      <c r="B326">
        <v>80</v>
      </c>
      <c r="C326" t="s">
        <v>112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114</v>
      </c>
      <c r="L326" t="s">
        <v>88</v>
      </c>
      <c r="M326" t="s">
        <v>89</v>
      </c>
      <c r="N326" t="s">
        <v>151</v>
      </c>
      <c r="O326" t="s">
        <v>91</v>
      </c>
      <c r="P326" t="s">
        <v>92</v>
      </c>
      <c r="Q326" t="s">
        <v>158</v>
      </c>
      <c r="R326">
        <v>7</v>
      </c>
      <c r="S326">
        <v>7</v>
      </c>
      <c r="T326">
        <v>1967</v>
      </c>
      <c r="U326">
        <v>2007</v>
      </c>
      <c r="V326" t="s">
        <v>230</v>
      </c>
      <c r="W326" t="s">
        <v>236</v>
      </c>
      <c r="X326" t="s">
        <v>116</v>
      </c>
      <c r="Y326" t="s">
        <v>116</v>
      </c>
      <c r="Z326" t="s">
        <v>117</v>
      </c>
      <c r="AA326">
        <v>300</v>
      </c>
      <c r="AB326" t="s">
        <v>119</v>
      </c>
      <c r="AC326" t="s">
        <v>119</v>
      </c>
      <c r="AD326" t="s">
        <v>99</v>
      </c>
      <c r="AE326" t="s">
        <v>119</v>
      </c>
      <c r="AF326" t="s">
        <v>98</v>
      </c>
      <c r="AG326" t="s">
        <v>100</v>
      </c>
      <c r="AH326" t="s">
        <v>108</v>
      </c>
      <c r="AI326">
        <v>0</v>
      </c>
      <c r="AJ326" t="s">
        <v>108</v>
      </c>
      <c r="AK326">
        <v>0</v>
      </c>
      <c r="AL326">
        <v>710</v>
      </c>
      <c r="AM326">
        <v>710</v>
      </c>
      <c r="AN326" t="s">
        <v>103</v>
      </c>
      <c r="AO326" t="s">
        <v>126</v>
      </c>
      <c r="AP326" t="s">
        <v>104</v>
      </c>
      <c r="AQ326" t="s">
        <v>105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119</v>
      </c>
      <c r="BC326">
        <v>11</v>
      </c>
      <c r="BD326" t="s">
        <v>106</v>
      </c>
      <c r="BE326">
        <v>1</v>
      </c>
      <c r="BF326" t="s">
        <v>119</v>
      </c>
      <c r="BG326" t="s">
        <v>159</v>
      </c>
      <c r="BH326">
        <v>1961</v>
      </c>
      <c r="BI326" t="s">
        <v>125</v>
      </c>
      <c r="BJ326">
        <v>2</v>
      </c>
      <c r="BK326">
        <v>564</v>
      </c>
      <c r="BL326" t="s">
        <v>98</v>
      </c>
      <c r="BM326" t="s">
        <v>98</v>
      </c>
      <c r="BN326" t="s">
        <v>104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>
      <c r="A327">
        <v>326</v>
      </c>
      <c r="B327">
        <v>45</v>
      </c>
      <c r="C327" t="s">
        <v>140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214</v>
      </c>
      <c r="N327" t="s">
        <v>226</v>
      </c>
      <c r="O327" t="s">
        <v>91</v>
      </c>
      <c r="P327" t="s">
        <v>92</v>
      </c>
      <c r="Q327" t="s">
        <v>238</v>
      </c>
      <c r="R327">
        <v>5</v>
      </c>
      <c r="S327">
        <v>6</v>
      </c>
      <c r="T327">
        <v>1941</v>
      </c>
      <c r="U327">
        <v>1950</v>
      </c>
      <c r="V327" t="s">
        <v>94</v>
      </c>
      <c r="W327" t="s">
        <v>95</v>
      </c>
      <c r="X327" t="s">
        <v>137</v>
      </c>
      <c r="Y327" t="s">
        <v>137</v>
      </c>
      <c r="Z327" t="s">
        <v>97</v>
      </c>
      <c r="AA327">
        <v>0</v>
      </c>
      <c r="AB327" t="s">
        <v>98</v>
      </c>
      <c r="AC327" t="s">
        <v>98</v>
      </c>
      <c r="AD327" t="s">
        <v>99</v>
      </c>
      <c r="AE327" t="s">
        <v>98</v>
      </c>
      <c r="AF327" t="s">
        <v>98</v>
      </c>
      <c r="AG327" t="s">
        <v>157</v>
      </c>
      <c r="AH327" t="s">
        <v>138</v>
      </c>
      <c r="AI327">
        <v>116</v>
      </c>
      <c r="AJ327" t="s">
        <v>108</v>
      </c>
      <c r="AK327">
        <v>0</v>
      </c>
      <c r="AL327">
        <v>604</v>
      </c>
      <c r="AM327">
        <v>720</v>
      </c>
      <c r="AN327" t="s">
        <v>103</v>
      </c>
      <c r="AO327" t="s">
        <v>134</v>
      </c>
      <c r="AP327" t="s">
        <v>167</v>
      </c>
      <c r="AQ327" t="s">
        <v>196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106</v>
      </c>
      <c r="BE327">
        <v>0</v>
      </c>
      <c r="BF327" t="s">
        <v>83</v>
      </c>
      <c r="BG327" t="s">
        <v>143</v>
      </c>
      <c r="BH327">
        <v>1941</v>
      </c>
      <c r="BI327" t="s">
        <v>108</v>
      </c>
      <c r="BJ327">
        <v>2</v>
      </c>
      <c r="BK327">
        <v>360</v>
      </c>
      <c r="BL327" t="s">
        <v>98</v>
      </c>
      <c r="BM327" t="s">
        <v>98</v>
      </c>
      <c r="BN327" t="s">
        <v>104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>
      <c r="A328">
        <v>327</v>
      </c>
      <c r="B328">
        <v>120</v>
      </c>
      <c r="C328" t="s">
        <v>112</v>
      </c>
      <c r="D328">
        <v>32</v>
      </c>
      <c r="E328">
        <v>10846</v>
      </c>
      <c r="F328" t="s">
        <v>82</v>
      </c>
      <c r="G328" t="s">
        <v>83</v>
      </c>
      <c r="H328" t="s">
        <v>113</v>
      </c>
      <c r="I328" t="s">
        <v>85</v>
      </c>
      <c r="J328" t="s">
        <v>86</v>
      </c>
      <c r="K328" t="s">
        <v>161</v>
      </c>
      <c r="L328" t="s">
        <v>88</v>
      </c>
      <c r="M328" t="s">
        <v>227</v>
      </c>
      <c r="N328" t="s">
        <v>91</v>
      </c>
      <c r="O328" t="s">
        <v>91</v>
      </c>
      <c r="P328" t="s">
        <v>129</v>
      </c>
      <c r="Q328" t="s">
        <v>93</v>
      </c>
      <c r="R328">
        <v>8</v>
      </c>
      <c r="S328">
        <v>5</v>
      </c>
      <c r="T328">
        <v>1993</v>
      </c>
      <c r="U328">
        <v>1993</v>
      </c>
      <c r="V328" t="s">
        <v>94</v>
      </c>
      <c r="W328" t="s">
        <v>95</v>
      </c>
      <c r="X328" t="s">
        <v>117</v>
      </c>
      <c r="Y328" t="s">
        <v>117</v>
      </c>
      <c r="Z328" t="s">
        <v>97</v>
      </c>
      <c r="AA328">
        <v>0</v>
      </c>
      <c r="AB328" t="s">
        <v>119</v>
      </c>
      <c r="AC328" t="s">
        <v>98</v>
      </c>
      <c r="AD328" t="s">
        <v>123</v>
      </c>
      <c r="AE328" t="s">
        <v>119</v>
      </c>
      <c r="AF328" t="s">
        <v>98</v>
      </c>
      <c r="AG328" t="s">
        <v>119</v>
      </c>
      <c r="AH328" t="s">
        <v>124</v>
      </c>
      <c r="AI328">
        <v>1619</v>
      </c>
      <c r="AJ328" t="s">
        <v>108</v>
      </c>
      <c r="AK328">
        <v>0</v>
      </c>
      <c r="AL328">
        <v>100</v>
      </c>
      <c r="AM328">
        <v>1719</v>
      </c>
      <c r="AN328" t="s">
        <v>103</v>
      </c>
      <c r="AO328" t="s">
        <v>126</v>
      </c>
      <c r="AP328" t="s">
        <v>104</v>
      </c>
      <c r="AQ328" t="s">
        <v>105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119</v>
      </c>
      <c r="BC328">
        <v>6</v>
      </c>
      <c r="BD328" t="s">
        <v>106</v>
      </c>
      <c r="BE328">
        <v>2</v>
      </c>
      <c r="BF328" t="s">
        <v>119</v>
      </c>
      <c r="BG328" t="s">
        <v>107</v>
      </c>
      <c r="BH328">
        <v>1993</v>
      </c>
      <c r="BI328" t="s">
        <v>125</v>
      </c>
      <c r="BJ328">
        <v>2</v>
      </c>
      <c r="BK328">
        <v>473</v>
      </c>
      <c r="BL328" t="s">
        <v>98</v>
      </c>
      <c r="BM328" t="s">
        <v>98</v>
      </c>
      <c r="BN328" t="s">
        <v>104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207</v>
      </c>
      <c r="CB328" t="s">
        <v>111</v>
      </c>
      <c r="CC328">
        <v>324000</v>
      </c>
    </row>
    <row r="329" spans="1:81">
      <c r="A329">
        <v>328</v>
      </c>
      <c r="B329">
        <v>20</v>
      </c>
      <c r="C329" t="s">
        <v>112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89</v>
      </c>
      <c r="N329" t="s">
        <v>91</v>
      </c>
      <c r="O329" t="s">
        <v>91</v>
      </c>
      <c r="P329" t="s">
        <v>92</v>
      </c>
      <c r="Q329" t="s">
        <v>93</v>
      </c>
      <c r="R329">
        <v>6</v>
      </c>
      <c r="S329">
        <v>5</v>
      </c>
      <c r="T329">
        <v>1960</v>
      </c>
      <c r="U329">
        <v>1960</v>
      </c>
      <c r="V329" t="s">
        <v>115</v>
      </c>
      <c r="W329" t="s">
        <v>95</v>
      </c>
      <c r="X329" t="s">
        <v>116</v>
      </c>
      <c r="Y329" t="s">
        <v>116</v>
      </c>
      <c r="Z329" t="s">
        <v>117</v>
      </c>
      <c r="AA329">
        <v>175</v>
      </c>
      <c r="AB329" t="s">
        <v>98</v>
      </c>
      <c r="AC329" t="s">
        <v>98</v>
      </c>
      <c r="AD329" t="s">
        <v>99</v>
      </c>
      <c r="AE329" t="s">
        <v>98</v>
      </c>
      <c r="AF329" t="s">
        <v>98</v>
      </c>
      <c r="AG329" t="s">
        <v>100</v>
      </c>
      <c r="AH329" t="s">
        <v>101</v>
      </c>
      <c r="AI329">
        <v>565</v>
      </c>
      <c r="AJ329" t="s">
        <v>108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104</v>
      </c>
      <c r="AQ329" t="s">
        <v>105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106</v>
      </c>
      <c r="BE329">
        <v>0</v>
      </c>
      <c r="BF329" t="s">
        <v>83</v>
      </c>
      <c r="BG329" t="s">
        <v>107</v>
      </c>
      <c r="BH329">
        <v>1960</v>
      </c>
      <c r="BI329" t="s">
        <v>131</v>
      </c>
      <c r="BJ329">
        <v>1</v>
      </c>
      <c r="BK329">
        <v>292</v>
      </c>
      <c r="BL329" t="s">
        <v>98</v>
      </c>
      <c r="BM329" t="s">
        <v>98</v>
      </c>
      <c r="BN329" t="s">
        <v>104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>
      <c r="A330">
        <v>329</v>
      </c>
      <c r="B330">
        <v>75</v>
      </c>
      <c r="C330" t="s">
        <v>112</v>
      </c>
      <c r="D330" t="s">
        <v>83</v>
      </c>
      <c r="E330">
        <v>11888</v>
      </c>
      <c r="F330" t="s">
        <v>82</v>
      </c>
      <c r="G330" t="s">
        <v>82</v>
      </c>
      <c r="H330" t="s">
        <v>113</v>
      </c>
      <c r="I330" t="s">
        <v>192</v>
      </c>
      <c r="J330" t="s">
        <v>86</v>
      </c>
      <c r="K330" t="s">
        <v>87</v>
      </c>
      <c r="L330" t="s">
        <v>88</v>
      </c>
      <c r="M330" t="s">
        <v>197</v>
      </c>
      <c r="N330" t="s">
        <v>151</v>
      </c>
      <c r="O330" t="s">
        <v>91</v>
      </c>
      <c r="P330" t="s">
        <v>92</v>
      </c>
      <c r="Q330" t="s">
        <v>198</v>
      </c>
      <c r="R330">
        <v>6</v>
      </c>
      <c r="S330">
        <v>6</v>
      </c>
      <c r="T330">
        <v>1916</v>
      </c>
      <c r="U330">
        <v>1994</v>
      </c>
      <c r="V330" t="s">
        <v>94</v>
      </c>
      <c r="W330" t="s">
        <v>95</v>
      </c>
      <c r="X330" t="s">
        <v>116</v>
      </c>
      <c r="Y330" t="s">
        <v>185</v>
      </c>
      <c r="Z330" t="s">
        <v>97</v>
      </c>
      <c r="AA330">
        <v>0</v>
      </c>
      <c r="AB330" t="s">
        <v>98</v>
      </c>
      <c r="AC330" t="s">
        <v>98</v>
      </c>
      <c r="AD330" t="s">
        <v>166</v>
      </c>
      <c r="AE330" t="s">
        <v>98</v>
      </c>
      <c r="AF330" t="s">
        <v>98</v>
      </c>
      <c r="AG330" t="s">
        <v>100</v>
      </c>
      <c r="AH330" t="s">
        <v>108</v>
      </c>
      <c r="AI330">
        <v>0</v>
      </c>
      <c r="AJ330" t="s">
        <v>108</v>
      </c>
      <c r="AK330">
        <v>0</v>
      </c>
      <c r="AL330">
        <v>844</v>
      </c>
      <c r="AM330">
        <v>844</v>
      </c>
      <c r="AN330" t="s">
        <v>103</v>
      </c>
      <c r="AO330" t="s">
        <v>119</v>
      </c>
      <c r="AP330" t="s">
        <v>167</v>
      </c>
      <c r="AQ330" t="s">
        <v>168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119</v>
      </c>
      <c r="BC330">
        <v>10</v>
      </c>
      <c r="BD330" t="s">
        <v>106</v>
      </c>
      <c r="BE330">
        <v>0</v>
      </c>
      <c r="BF330" t="s">
        <v>83</v>
      </c>
      <c r="BG330" t="s">
        <v>143</v>
      </c>
      <c r="BH330">
        <v>1930</v>
      </c>
      <c r="BI330" t="s">
        <v>108</v>
      </c>
      <c r="BJ330">
        <v>2</v>
      </c>
      <c r="BK330">
        <v>441</v>
      </c>
      <c r="BL330" t="s">
        <v>98</v>
      </c>
      <c r="BM330" t="s">
        <v>98</v>
      </c>
      <c r="BN330" t="s">
        <v>104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>
      <c r="A331">
        <v>330</v>
      </c>
      <c r="B331">
        <v>70</v>
      </c>
      <c r="C331" t="s">
        <v>140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114</v>
      </c>
      <c r="L331" t="s">
        <v>88</v>
      </c>
      <c r="M331" t="s">
        <v>214</v>
      </c>
      <c r="N331" t="s">
        <v>91</v>
      </c>
      <c r="O331" t="s">
        <v>91</v>
      </c>
      <c r="P331" t="s">
        <v>92</v>
      </c>
      <c r="Q331" t="s">
        <v>122</v>
      </c>
      <c r="R331">
        <v>5</v>
      </c>
      <c r="S331">
        <v>5</v>
      </c>
      <c r="T331">
        <v>1920</v>
      </c>
      <c r="U331">
        <v>1950</v>
      </c>
      <c r="V331" t="s">
        <v>94</v>
      </c>
      <c r="W331" t="s">
        <v>95</v>
      </c>
      <c r="X331" t="s">
        <v>116</v>
      </c>
      <c r="Y331" t="s">
        <v>185</v>
      </c>
      <c r="Z331" t="s">
        <v>97</v>
      </c>
      <c r="AA331">
        <v>0</v>
      </c>
      <c r="AB331" t="s">
        <v>98</v>
      </c>
      <c r="AC331" t="s">
        <v>98</v>
      </c>
      <c r="AD331" t="s">
        <v>123</v>
      </c>
      <c r="AE331" t="s">
        <v>98</v>
      </c>
      <c r="AF331" t="s">
        <v>98</v>
      </c>
      <c r="AG331" t="s">
        <v>155</v>
      </c>
      <c r="AH331" t="s">
        <v>108</v>
      </c>
      <c r="AI331">
        <v>0</v>
      </c>
      <c r="AJ331" t="s">
        <v>108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167</v>
      </c>
      <c r="AQ331" t="s">
        <v>105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106</v>
      </c>
      <c r="BE331">
        <v>0</v>
      </c>
      <c r="BF331" t="s">
        <v>83</v>
      </c>
      <c r="BG331" t="s">
        <v>143</v>
      </c>
      <c r="BH331">
        <v>1920</v>
      </c>
      <c r="BI331" t="s">
        <v>108</v>
      </c>
      <c r="BJ331">
        <v>1</v>
      </c>
      <c r="BK331">
        <v>189</v>
      </c>
      <c r="BL331" t="s">
        <v>139</v>
      </c>
      <c r="BM331" t="s">
        <v>139</v>
      </c>
      <c r="BN331" t="s">
        <v>167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177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>
      <c r="A332">
        <v>331</v>
      </c>
      <c r="B332">
        <v>90</v>
      </c>
      <c r="C332" t="s">
        <v>112</v>
      </c>
      <c r="D332" t="s">
        <v>83</v>
      </c>
      <c r="E332">
        <v>10624</v>
      </c>
      <c r="F332" t="s">
        <v>82</v>
      </c>
      <c r="G332" t="s">
        <v>83</v>
      </c>
      <c r="H332" t="s">
        <v>113</v>
      </c>
      <c r="I332" t="s">
        <v>85</v>
      </c>
      <c r="J332" t="s">
        <v>86</v>
      </c>
      <c r="K332" t="s">
        <v>87</v>
      </c>
      <c r="L332" t="s">
        <v>88</v>
      </c>
      <c r="M332" t="s">
        <v>89</v>
      </c>
      <c r="N332" t="s">
        <v>91</v>
      </c>
      <c r="O332" t="s">
        <v>91</v>
      </c>
      <c r="P332" t="s">
        <v>179</v>
      </c>
      <c r="Q332" t="s">
        <v>93</v>
      </c>
      <c r="R332">
        <v>5</v>
      </c>
      <c r="S332">
        <v>4</v>
      </c>
      <c r="T332">
        <v>1964</v>
      </c>
      <c r="U332">
        <v>1964</v>
      </c>
      <c r="V332" t="s">
        <v>94</v>
      </c>
      <c r="W332" t="s">
        <v>95</v>
      </c>
      <c r="X332" t="s">
        <v>130</v>
      </c>
      <c r="Y332" t="s">
        <v>130</v>
      </c>
      <c r="Z332" t="s">
        <v>117</v>
      </c>
      <c r="AA332">
        <v>84</v>
      </c>
      <c r="AB332" t="s">
        <v>98</v>
      </c>
      <c r="AC332" t="s">
        <v>98</v>
      </c>
      <c r="AD332" t="s">
        <v>99</v>
      </c>
      <c r="AE332" t="s">
        <v>98</v>
      </c>
      <c r="AF332" t="s">
        <v>98</v>
      </c>
      <c r="AG332" t="s">
        <v>100</v>
      </c>
      <c r="AH332" t="s">
        <v>124</v>
      </c>
      <c r="AI332">
        <v>40</v>
      </c>
      <c r="AJ332" t="s">
        <v>101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104</v>
      </c>
      <c r="AQ332" t="s">
        <v>105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106</v>
      </c>
      <c r="BE332">
        <v>0</v>
      </c>
      <c r="BF332" t="s">
        <v>83</v>
      </c>
      <c r="BG332" t="s">
        <v>143</v>
      </c>
      <c r="BH332">
        <v>2002</v>
      </c>
      <c r="BI332" t="s">
        <v>108</v>
      </c>
      <c r="BJ332">
        <v>1</v>
      </c>
      <c r="BK332">
        <v>352</v>
      </c>
      <c r="BL332" t="s">
        <v>98</v>
      </c>
      <c r="BM332" t="s">
        <v>98</v>
      </c>
      <c r="BN332" t="s">
        <v>104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>
      <c r="A333">
        <v>332</v>
      </c>
      <c r="B333">
        <v>20</v>
      </c>
      <c r="C333" t="s">
        <v>112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89</v>
      </c>
      <c r="N333" t="s">
        <v>91</v>
      </c>
      <c r="O333" t="s">
        <v>91</v>
      </c>
      <c r="P333" t="s">
        <v>92</v>
      </c>
      <c r="Q333" t="s">
        <v>93</v>
      </c>
      <c r="R333">
        <v>5</v>
      </c>
      <c r="S333">
        <v>6</v>
      </c>
      <c r="T333">
        <v>1958</v>
      </c>
      <c r="U333">
        <v>1992</v>
      </c>
      <c r="V333" t="s">
        <v>94</v>
      </c>
      <c r="W333" t="s">
        <v>95</v>
      </c>
      <c r="X333" t="s">
        <v>116</v>
      </c>
      <c r="Y333" t="s">
        <v>116</v>
      </c>
      <c r="Z333" t="s">
        <v>97</v>
      </c>
      <c r="AA333">
        <v>0</v>
      </c>
      <c r="AB333" t="s">
        <v>98</v>
      </c>
      <c r="AC333" t="s">
        <v>98</v>
      </c>
      <c r="AD333" t="s">
        <v>99</v>
      </c>
      <c r="AE333" t="s">
        <v>98</v>
      </c>
      <c r="AF333" t="s">
        <v>98</v>
      </c>
      <c r="AG333" t="s">
        <v>100</v>
      </c>
      <c r="AH333" t="s">
        <v>101</v>
      </c>
      <c r="AI333">
        <v>846</v>
      </c>
      <c r="AJ333" t="s">
        <v>108</v>
      </c>
      <c r="AK333">
        <v>0</v>
      </c>
      <c r="AL333">
        <v>210</v>
      </c>
      <c r="AM333">
        <v>1056</v>
      </c>
      <c r="AN333" t="s">
        <v>103</v>
      </c>
      <c r="AO333" t="s">
        <v>139</v>
      </c>
      <c r="AP333" t="s">
        <v>104</v>
      </c>
      <c r="AQ333" t="s">
        <v>105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106</v>
      </c>
      <c r="BE333">
        <v>0</v>
      </c>
      <c r="BF333" t="s">
        <v>83</v>
      </c>
      <c r="BG333" t="s">
        <v>107</v>
      </c>
      <c r="BH333">
        <v>1958</v>
      </c>
      <c r="BI333" t="s">
        <v>131</v>
      </c>
      <c r="BJ333">
        <v>1</v>
      </c>
      <c r="BK333">
        <v>308</v>
      </c>
      <c r="BL333" t="s">
        <v>98</v>
      </c>
      <c r="BM333" t="s">
        <v>98</v>
      </c>
      <c r="BN333" t="s">
        <v>104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>
      <c r="A334">
        <v>333</v>
      </c>
      <c r="B334">
        <v>20</v>
      </c>
      <c r="C334" t="s">
        <v>112</v>
      </c>
      <c r="D334">
        <v>85</v>
      </c>
      <c r="E334">
        <v>10655</v>
      </c>
      <c r="F334" t="s">
        <v>82</v>
      </c>
      <c r="G334" t="s">
        <v>83</v>
      </c>
      <c r="H334" t="s">
        <v>113</v>
      </c>
      <c r="I334" t="s">
        <v>85</v>
      </c>
      <c r="J334" t="s">
        <v>86</v>
      </c>
      <c r="K334" t="s">
        <v>87</v>
      </c>
      <c r="L334" t="s">
        <v>88</v>
      </c>
      <c r="M334" t="s">
        <v>147</v>
      </c>
      <c r="N334" t="s">
        <v>91</v>
      </c>
      <c r="O334" t="s">
        <v>91</v>
      </c>
      <c r="P334" t="s">
        <v>92</v>
      </c>
      <c r="Q334" t="s">
        <v>93</v>
      </c>
      <c r="R334">
        <v>8</v>
      </c>
      <c r="S334">
        <v>5</v>
      </c>
      <c r="T334">
        <v>2003</v>
      </c>
      <c r="U334">
        <v>2004</v>
      </c>
      <c r="V334" t="s">
        <v>94</v>
      </c>
      <c r="W334" t="s">
        <v>95</v>
      </c>
      <c r="X334" t="s">
        <v>96</v>
      </c>
      <c r="Y334" t="s">
        <v>96</v>
      </c>
      <c r="Z334" t="s">
        <v>117</v>
      </c>
      <c r="AA334">
        <v>296</v>
      </c>
      <c r="AB334" t="s">
        <v>119</v>
      </c>
      <c r="AC334" t="s">
        <v>98</v>
      </c>
      <c r="AD334" t="s">
        <v>123</v>
      </c>
      <c r="AE334" t="s">
        <v>119</v>
      </c>
      <c r="AF334" t="s">
        <v>98</v>
      </c>
      <c r="AG334" t="s">
        <v>100</v>
      </c>
      <c r="AH334" t="s">
        <v>124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126</v>
      </c>
      <c r="AP334" t="s">
        <v>104</v>
      </c>
      <c r="AQ334" t="s">
        <v>105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119</v>
      </c>
      <c r="BC334">
        <v>7</v>
      </c>
      <c r="BD334" t="s">
        <v>106</v>
      </c>
      <c r="BE334">
        <v>1</v>
      </c>
      <c r="BF334" t="s">
        <v>119</v>
      </c>
      <c r="BG334" t="s">
        <v>107</v>
      </c>
      <c r="BH334">
        <v>2003</v>
      </c>
      <c r="BI334" t="s">
        <v>131</v>
      </c>
      <c r="BJ334">
        <v>3</v>
      </c>
      <c r="BK334">
        <v>880</v>
      </c>
      <c r="BL334" t="s">
        <v>98</v>
      </c>
      <c r="BM334" t="s">
        <v>98</v>
      </c>
      <c r="BN334" t="s">
        <v>104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>
      <c r="A335">
        <v>334</v>
      </c>
      <c r="B335">
        <v>120</v>
      </c>
      <c r="C335" t="s">
        <v>140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222</v>
      </c>
      <c r="L335" t="s">
        <v>88</v>
      </c>
      <c r="M335" t="s">
        <v>147</v>
      </c>
      <c r="N335" t="s">
        <v>91</v>
      </c>
      <c r="O335" t="s">
        <v>91</v>
      </c>
      <c r="P335" t="s">
        <v>129</v>
      </c>
      <c r="Q335" t="s">
        <v>93</v>
      </c>
      <c r="R335">
        <v>7</v>
      </c>
      <c r="S335">
        <v>5</v>
      </c>
      <c r="T335">
        <v>2004</v>
      </c>
      <c r="U335">
        <v>2004</v>
      </c>
      <c r="V335" t="s">
        <v>94</v>
      </c>
      <c r="W335" t="s">
        <v>95</v>
      </c>
      <c r="X335" t="s">
        <v>96</v>
      </c>
      <c r="Y335" t="s">
        <v>96</v>
      </c>
      <c r="Z335" t="s">
        <v>148</v>
      </c>
      <c r="AA335">
        <v>146</v>
      </c>
      <c r="AB335" t="s">
        <v>119</v>
      </c>
      <c r="AC335" t="s">
        <v>98</v>
      </c>
      <c r="AD335" t="s">
        <v>123</v>
      </c>
      <c r="AE335" t="s">
        <v>119</v>
      </c>
      <c r="AF335" t="s">
        <v>98</v>
      </c>
      <c r="AG335" t="s">
        <v>157</v>
      </c>
      <c r="AH335" t="s">
        <v>124</v>
      </c>
      <c r="AI335">
        <v>720</v>
      </c>
      <c r="AJ335" t="s">
        <v>108</v>
      </c>
      <c r="AK335">
        <v>0</v>
      </c>
      <c r="AL335">
        <v>638</v>
      </c>
      <c r="AM335">
        <v>1358</v>
      </c>
      <c r="AN335" t="s">
        <v>103</v>
      </c>
      <c r="AO335" t="s">
        <v>126</v>
      </c>
      <c r="AP335" t="s">
        <v>104</v>
      </c>
      <c r="AQ335" t="s">
        <v>105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119</v>
      </c>
      <c r="BC335">
        <v>6</v>
      </c>
      <c r="BD335" t="s">
        <v>106</v>
      </c>
      <c r="BE335">
        <v>1</v>
      </c>
      <c r="BF335" t="s">
        <v>119</v>
      </c>
      <c r="BG335" t="s">
        <v>107</v>
      </c>
      <c r="BH335">
        <v>2004</v>
      </c>
      <c r="BI335" t="s">
        <v>131</v>
      </c>
      <c r="BJ335">
        <v>2</v>
      </c>
      <c r="BK335">
        <v>484</v>
      </c>
      <c r="BL335" t="s">
        <v>98</v>
      </c>
      <c r="BM335" t="s">
        <v>98</v>
      </c>
      <c r="BN335" t="s">
        <v>104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>
      <c r="A336">
        <v>335</v>
      </c>
      <c r="B336">
        <v>60</v>
      </c>
      <c r="C336" t="s">
        <v>112</v>
      </c>
      <c r="D336">
        <v>59</v>
      </c>
      <c r="E336">
        <v>9042</v>
      </c>
      <c r="F336" t="s">
        <v>82</v>
      </c>
      <c r="G336" t="s">
        <v>83</v>
      </c>
      <c r="H336" t="s">
        <v>113</v>
      </c>
      <c r="I336" t="s">
        <v>85</v>
      </c>
      <c r="J336" t="s">
        <v>86</v>
      </c>
      <c r="K336" t="s">
        <v>87</v>
      </c>
      <c r="L336" t="s">
        <v>88</v>
      </c>
      <c r="M336" t="s">
        <v>121</v>
      </c>
      <c r="N336" t="s">
        <v>91</v>
      </c>
      <c r="O336" t="s">
        <v>91</v>
      </c>
      <c r="P336" t="s">
        <v>92</v>
      </c>
      <c r="Q336" t="s">
        <v>122</v>
      </c>
      <c r="R336">
        <v>6</v>
      </c>
      <c r="S336">
        <v>5</v>
      </c>
      <c r="T336">
        <v>1998</v>
      </c>
      <c r="U336">
        <v>1998</v>
      </c>
      <c r="V336" t="s">
        <v>94</v>
      </c>
      <c r="W336" t="s">
        <v>95</v>
      </c>
      <c r="X336" t="s">
        <v>96</v>
      </c>
      <c r="Y336" t="s">
        <v>96</v>
      </c>
      <c r="Z336" t="s">
        <v>97</v>
      </c>
      <c r="AA336">
        <v>0</v>
      </c>
      <c r="AB336" t="s">
        <v>98</v>
      </c>
      <c r="AC336" t="s">
        <v>98</v>
      </c>
      <c r="AD336" t="s">
        <v>123</v>
      </c>
      <c r="AE336" t="s">
        <v>119</v>
      </c>
      <c r="AF336" t="s">
        <v>98</v>
      </c>
      <c r="AG336" t="s">
        <v>119</v>
      </c>
      <c r="AH336" t="s">
        <v>124</v>
      </c>
      <c r="AI336">
        <v>828</v>
      </c>
      <c r="AJ336" t="s">
        <v>108</v>
      </c>
      <c r="AK336">
        <v>0</v>
      </c>
      <c r="AL336">
        <v>115</v>
      </c>
      <c r="AM336">
        <v>943</v>
      </c>
      <c r="AN336" t="s">
        <v>103</v>
      </c>
      <c r="AO336" t="s">
        <v>119</v>
      </c>
      <c r="AP336" t="s">
        <v>104</v>
      </c>
      <c r="AQ336" t="s">
        <v>105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106</v>
      </c>
      <c r="BE336">
        <v>2</v>
      </c>
      <c r="BF336" t="s">
        <v>98</v>
      </c>
      <c r="BG336" t="s">
        <v>107</v>
      </c>
      <c r="BH336">
        <v>1998</v>
      </c>
      <c r="BI336" t="s">
        <v>125</v>
      </c>
      <c r="BJ336">
        <v>2</v>
      </c>
      <c r="BK336">
        <v>472</v>
      </c>
      <c r="BL336" t="s">
        <v>98</v>
      </c>
      <c r="BM336" t="s">
        <v>98</v>
      </c>
      <c r="BN336" t="s">
        <v>104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>
      <c r="A337">
        <v>336</v>
      </c>
      <c r="B337">
        <v>190</v>
      </c>
      <c r="C337" t="s">
        <v>112</v>
      </c>
      <c r="D337" t="s">
        <v>83</v>
      </c>
      <c r="E337">
        <v>164660</v>
      </c>
      <c r="F337" t="s">
        <v>190</v>
      </c>
      <c r="G337" t="s">
        <v>83</v>
      </c>
      <c r="H337" t="s">
        <v>113</v>
      </c>
      <c r="I337" t="s">
        <v>127</v>
      </c>
      <c r="J337" t="s">
        <v>86</v>
      </c>
      <c r="K337" t="s">
        <v>114</v>
      </c>
      <c r="L337" t="s">
        <v>231</v>
      </c>
      <c r="M337" t="s">
        <v>218</v>
      </c>
      <c r="N337" t="s">
        <v>91</v>
      </c>
      <c r="O337" t="s">
        <v>91</v>
      </c>
      <c r="P337" t="s">
        <v>186</v>
      </c>
      <c r="Q337" t="s">
        <v>176</v>
      </c>
      <c r="R337">
        <v>5</v>
      </c>
      <c r="S337">
        <v>6</v>
      </c>
      <c r="T337">
        <v>1965</v>
      </c>
      <c r="U337">
        <v>1965</v>
      </c>
      <c r="V337" t="s">
        <v>94</v>
      </c>
      <c r="W337" t="s">
        <v>95</v>
      </c>
      <c r="X337" t="s">
        <v>135</v>
      </c>
      <c r="Y337" t="s">
        <v>135</v>
      </c>
      <c r="Z337" t="s">
        <v>97</v>
      </c>
      <c r="AA337">
        <v>0</v>
      </c>
      <c r="AB337" t="s">
        <v>98</v>
      </c>
      <c r="AC337" t="s">
        <v>98</v>
      </c>
      <c r="AD337" t="s">
        <v>99</v>
      </c>
      <c r="AE337" t="s">
        <v>98</v>
      </c>
      <c r="AF337" t="s">
        <v>98</v>
      </c>
      <c r="AG337" t="s">
        <v>119</v>
      </c>
      <c r="AH337" t="s">
        <v>118</v>
      </c>
      <c r="AI337">
        <v>1249</v>
      </c>
      <c r="AJ337" t="s">
        <v>138</v>
      </c>
      <c r="AK337">
        <v>147</v>
      </c>
      <c r="AL337">
        <v>103</v>
      </c>
      <c r="AM337">
        <v>1499</v>
      </c>
      <c r="AN337" t="s">
        <v>103</v>
      </c>
      <c r="AO337" t="s">
        <v>126</v>
      </c>
      <c r="AP337" t="s">
        <v>104</v>
      </c>
      <c r="AQ337" t="s">
        <v>105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106</v>
      </c>
      <c r="BE337">
        <v>2</v>
      </c>
      <c r="BF337" t="s">
        <v>119</v>
      </c>
      <c r="BG337" t="s">
        <v>107</v>
      </c>
      <c r="BH337">
        <v>1965</v>
      </c>
      <c r="BI337" t="s">
        <v>125</v>
      </c>
      <c r="BJ337">
        <v>2</v>
      </c>
      <c r="BK337">
        <v>529</v>
      </c>
      <c r="BL337" t="s">
        <v>98</v>
      </c>
      <c r="BM337" t="s">
        <v>98</v>
      </c>
      <c r="BN337" t="s">
        <v>104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133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>
      <c r="A338">
        <v>337</v>
      </c>
      <c r="B338">
        <v>20</v>
      </c>
      <c r="C338" t="s">
        <v>112</v>
      </c>
      <c r="D338">
        <v>86</v>
      </c>
      <c r="E338">
        <v>14157</v>
      </c>
      <c r="F338" t="s">
        <v>82</v>
      </c>
      <c r="G338" t="s">
        <v>83</v>
      </c>
      <c r="H338" t="s">
        <v>113</v>
      </c>
      <c r="I338" t="s">
        <v>127</v>
      </c>
      <c r="J338" t="s">
        <v>86</v>
      </c>
      <c r="K338" t="s">
        <v>114</v>
      </c>
      <c r="L338" t="s">
        <v>88</v>
      </c>
      <c r="M338" t="s">
        <v>128</v>
      </c>
      <c r="N338" t="s">
        <v>91</v>
      </c>
      <c r="O338" t="s">
        <v>91</v>
      </c>
      <c r="P338" t="s">
        <v>92</v>
      </c>
      <c r="Q338" t="s">
        <v>93</v>
      </c>
      <c r="R338">
        <v>9</v>
      </c>
      <c r="S338">
        <v>5</v>
      </c>
      <c r="T338">
        <v>2005</v>
      </c>
      <c r="U338">
        <v>2006</v>
      </c>
      <c r="V338" t="s">
        <v>115</v>
      </c>
      <c r="W338" t="s">
        <v>95</v>
      </c>
      <c r="X338" t="s">
        <v>96</v>
      </c>
      <c r="Y338" t="s">
        <v>96</v>
      </c>
      <c r="Z338" t="s">
        <v>148</v>
      </c>
      <c r="AA338">
        <v>200</v>
      </c>
      <c r="AB338" t="s">
        <v>119</v>
      </c>
      <c r="AC338" t="s">
        <v>98</v>
      </c>
      <c r="AD338" t="s">
        <v>123</v>
      </c>
      <c r="AE338" t="s">
        <v>126</v>
      </c>
      <c r="AF338" t="s">
        <v>98</v>
      </c>
      <c r="AG338" t="s">
        <v>119</v>
      </c>
      <c r="AH338" t="s">
        <v>124</v>
      </c>
      <c r="AI338">
        <v>1249</v>
      </c>
      <c r="AJ338" t="s">
        <v>108</v>
      </c>
      <c r="AK338">
        <v>0</v>
      </c>
      <c r="AL338">
        <v>673</v>
      </c>
      <c r="AM338">
        <v>1922</v>
      </c>
      <c r="AN338" t="s">
        <v>103</v>
      </c>
      <c r="AO338" t="s">
        <v>126</v>
      </c>
      <c r="AP338" t="s">
        <v>104</v>
      </c>
      <c r="AQ338" t="s">
        <v>105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119</v>
      </c>
      <c r="BC338">
        <v>8</v>
      </c>
      <c r="BD338" t="s">
        <v>106</v>
      </c>
      <c r="BE338">
        <v>1</v>
      </c>
      <c r="BF338" t="s">
        <v>119</v>
      </c>
      <c r="BG338" t="s">
        <v>107</v>
      </c>
      <c r="BH338">
        <v>2005</v>
      </c>
      <c r="BI338" t="s">
        <v>125</v>
      </c>
      <c r="BJ338">
        <v>3</v>
      </c>
      <c r="BK338">
        <v>676</v>
      </c>
      <c r="BL338" t="s">
        <v>98</v>
      </c>
      <c r="BM338" t="s">
        <v>98</v>
      </c>
      <c r="BN338" t="s">
        <v>104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>
      <c r="A339">
        <v>338</v>
      </c>
      <c r="B339">
        <v>20</v>
      </c>
      <c r="C339" t="s">
        <v>112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209</v>
      </c>
      <c r="N339" t="s">
        <v>91</v>
      </c>
      <c r="O339" t="s">
        <v>91</v>
      </c>
      <c r="P339" t="s">
        <v>92</v>
      </c>
      <c r="Q339" t="s">
        <v>93</v>
      </c>
      <c r="R339">
        <v>7</v>
      </c>
      <c r="S339">
        <v>5</v>
      </c>
      <c r="T339">
        <v>2002</v>
      </c>
      <c r="U339">
        <v>2003</v>
      </c>
      <c r="V339" t="s">
        <v>94</v>
      </c>
      <c r="W339" t="s">
        <v>95</v>
      </c>
      <c r="X339" t="s">
        <v>96</v>
      </c>
      <c r="Y339" t="s">
        <v>96</v>
      </c>
      <c r="Z339" t="s">
        <v>117</v>
      </c>
      <c r="AA339">
        <v>113</v>
      </c>
      <c r="AB339" t="s">
        <v>119</v>
      </c>
      <c r="AC339" t="s">
        <v>98</v>
      </c>
      <c r="AD339" t="s">
        <v>123</v>
      </c>
      <c r="AE339" t="s">
        <v>119</v>
      </c>
      <c r="AF339" t="s">
        <v>98</v>
      </c>
      <c r="AG339" t="s">
        <v>157</v>
      </c>
      <c r="AH339" t="s">
        <v>124</v>
      </c>
      <c r="AI339">
        <v>810</v>
      </c>
      <c r="AJ339" t="s">
        <v>108</v>
      </c>
      <c r="AK339">
        <v>0</v>
      </c>
      <c r="AL339">
        <v>726</v>
      </c>
      <c r="AM339">
        <v>1536</v>
      </c>
      <c r="AN339" t="s">
        <v>103</v>
      </c>
      <c r="AO339" t="s">
        <v>126</v>
      </c>
      <c r="AP339" t="s">
        <v>104</v>
      </c>
      <c r="AQ339" t="s">
        <v>105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119</v>
      </c>
      <c r="BC339">
        <v>7</v>
      </c>
      <c r="BD339" t="s">
        <v>106</v>
      </c>
      <c r="BE339">
        <v>0</v>
      </c>
      <c r="BF339" t="s">
        <v>83</v>
      </c>
      <c r="BG339" t="s">
        <v>107</v>
      </c>
      <c r="BH339">
        <v>2002</v>
      </c>
      <c r="BI339" t="s">
        <v>131</v>
      </c>
      <c r="BJ339">
        <v>2</v>
      </c>
      <c r="BK339">
        <v>532</v>
      </c>
      <c r="BL339" t="s">
        <v>98</v>
      </c>
      <c r="BM339" t="s">
        <v>98</v>
      </c>
      <c r="BN339" t="s">
        <v>104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>
      <c r="A340">
        <v>339</v>
      </c>
      <c r="B340">
        <v>20</v>
      </c>
      <c r="C340" t="s">
        <v>112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114</v>
      </c>
      <c r="L340" t="s">
        <v>88</v>
      </c>
      <c r="M340" t="s">
        <v>175</v>
      </c>
      <c r="N340" t="s">
        <v>91</v>
      </c>
      <c r="O340" t="s">
        <v>91</v>
      </c>
      <c r="P340" t="s">
        <v>92</v>
      </c>
      <c r="Q340" t="s">
        <v>93</v>
      </c>
      <c r="R340">
        <v>7</v>
      </c>
      <c r="S340">
        <v>7</v>
      </c>
      <c r="T340">
        <v>1984</v>
      </c>
      <c r="U340">
        <v>1998</v>
      </c>
      <c r="V340" t="s">
        <v>94</v>
      </c>
      <c r="W340" t="s">
        <v>95</v>
      </c>
      <c r="X340" t="s">
        <v>116</v>
      </c>
      <c r="Y340" t="s">
        <v>116</v>
      </c>
      <c r="Z340" t="s">
        <v>97</v>
      </c>
      <c r="AA340">
        <v>0</v>
      </c>
      <c r="AB340" t="s">
        <v>119</v>
      </c>
      <c r="AC340" t="s">
        <v>98</v>
      </c>
      <c r="AD340" t="s">
        <v>99</v>
      </c>
      <c r="AE340" t="s">
        <v>119</v>
      </c>
      <c r="AF340" t="s">
        <v>98</v>
      </c>
      <c r="AG340" t="s">
        <v>155</v>
      </c>
      <c r="AH340" t="s">
        <v>118</v>
      </c>
      <c r="AI340">
        <v>213</v>
      </c>
      <c r="AJ340" t="s">
        <v>108</v>
      </c>
      <c r="AK340">
        <v>0</v>
      </c>
      <c r="AL340">
        <v>995</v>
      </c>
      <c r="AM340">
        <v>1208</v>
      </c>
      <c r="AN340" t="s">
        <v>103</v>
      </c>
      <c r="AO340" t="s">
        <v>126</v>
      </c>
      <c r="AP340" t="s">
        <v>104</v>
      </c>
      <c r="AQ340" t="s">
        <v>105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119</v>
      </c>
      <c r="BC340">
        <v>8</v>
      </c>
      <c r="BD340" t="s">
        <v>106</v>
      </c>
      <c r="BE340">
        <v>0</v>
      </c>
      <c r="BF340" t="s">
        <v>83</v>
      </c>
      <c r="BG340" t="s">
        <v>107</v>
      </c>
      <c r="BH340">
        <v>1984</v>
      </c>
      <c r="BI340" t="s">
        <v>131</v>
      </c>
      <c r="BJ340">
        <v>2</v>
      </c>
      <c r="BK340">
        <v>440</v>
      </c>
      <c r="BL340" t="s">
        <v>98</v>
      </c>
      <c r="BM340" t="s">
        <v>98</v>
      </c>
      <c r="BN340" t="s">
        <v>104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133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>
      <c r="A341">
        <v>340</v>
      </c>
      <c r="B341">
        <v>20</v>
      </c>
      <c r="C341" t="s">
        <v>112</v>
      </c>
      <c r="D341">
        <v>66</v>
      </c>
      <c r="E341">
        <v>12400</v>
      </c>
      <c r="F341" t="s">
        <v>82</v>
      </c>
      <c r="G341" t="s">
        <v>83</v>
      </c>
      <c r="H341" t="s">
        <v>113</v>
      </c>
      <c r="I341" t="s">
        <v>85</v>
      </c>
      <c r="J341" t="s">
        <v>86</v>
      </c>
      <c r="K341" t="s">
        <v>87</v>
      </c>
      <c r="L341" t="s">
        <v>88</v>
      </c>
      <c r="M341" t="s">
        <v>89</v>
      </c>
      <c r="N341" t="s">
        <v>90</v>
      </c>
      <c r="O341" t="s">
        <v>91</v>
      </c>
      <c r="P341" t="s">
        <v>92</v>
      </c>
      <c r="Q341" t="s">
        <v>93</v>
      </c>
      <c r="R341">
        <v>6</v>
      </c>
      <c r="S341">
        <v>7</v>
      </c>
      <c r="T341">
        <v>1958</v>
      </c>
      <c r="U341">
        <v>1998</v>
      </c>
      <c r="V341" t="s">
        <v>115</v>
      </c>
      <c r="W341" t="s">
        <v>95</v>
      </c>
      <c r="X341" t="s">
        <v>116</v>
      </c>
      <c r="Y341" t="s">
        <v>116</v>
      </c>
      <c r="Z341" t="s">
        <v>117</v>
      </c>
      <c r="AA341">
        <v>176</v>
      </c>
      <c r="AB341" t="s">
        <v>98</v>
      </c>
      <c r="AC341" t="s">
        <v>98</v>
      </c>
      <c r="AD341" t="s">
        <v>99</v>
      </c>
      <c r="AE341" t="s">
        <v>98</v>
      </c>
      <c r="AF341" t="s">
        <v>139</v>
      </c>
      <c r="AG341" t="s">
        <v>100</v>
      </c>
      <c r="AH341" t="s">
        <v>101</v>
      </c>
      <c r="AI341">
        <v>585</v>
      </c>
      <c r="AJ341" t="s">
        <v>108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104</v>
      </c>
      <c r="AQ341" t="s">
        <v>168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106</v>
      </c>
      <c r="BE341">
        <v>0</v>
      </c>
      <c r="BF341" t="s">
        <v>83</v>
      </c>
      <c r="BG341" t="s">
        <v>107</v>
      </c>
      <c r="BH341">
        <v>1958</v>
      </c>
      <c r="BI341" t="s">
        <v>108</v>
      </c>
      <c r="BJ341">
        <v>1</v>
      </c>
      <c r="BK341">
        <v>297</v>
      </c>
      <c r="BL341" t="s">
        <v>98</v>
      </c>
      <c r="BM341" t="s">
        <v>98</v>
      </c>
      <c r="BN341" t="s">
        <v>104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>
      <c r="A342">
        <v>341</v>
      </c>
      <c r="B342">
        <v>60</v>
      </c>
      <c r="C342" t="s">
        <v>112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218</v>
      </c>
      <c r="N342" t="s">
        <v>91</v>
      </c>
      <c r="O342" t="s">
        <v>91</v>
      </c>
      <c r="P342" t="s">
        <v>92</v>
      </c>
      <c r="Q342" t="s">
        <v>122</v>
      </c>
      <c r="R342">
        <v>8</v>
      </c>
      <c r="S342">
        <v>5</v>
      </c>
      <c r="T342">
        <v>2002</v>
      </c>
      <c r="U342">
        <v>2002</v>
      </c>
      <c r="V342" t="s">
        <v>94</v>
      </c>
      <c r="W342" t="s">
        <v>95</v>
      </c>
      <c r="X342" t="s">
        <v>96</v>
      </c>
      <c r="Y342" t="s">
        <v>96</v>
      </c>
      <c r="Z342" t="s">
        <v>97</v>
      </c>
      <c r="AA342">
        <v>0</v>
      </c>
      <c r="AB342" t="s">
        <v>119</v>
      </c>
      <c r="AC342" t="s">
        <v>98</v>
      </c>
      <c r="AD342" t="s">
        <v>123</v>
      </c>
      <c r="AE342" t="s">
        <v>119</v>
      </c>
      <c r="AF342" t="s">
        <v>98</v>
      </c>
      <c r="AG342" t="s">
        <v>100</v>
      </c>
      <c r="AH342" t="s">
        <v>108</v>
      </c>
      <c r="AI342">
        <v>0</v>
      </c>
      <c r="AJ342" t="s">
        <v>108</v>
      </c>
      <c r="AK342">
        <v>0</v>
      </c>
      <c r="AL342">
        <v>967</v>
      </c>
      <c r="AM342">
        <v>967</v>
      </c>
      <c r="AN342" t="s">
        <v>103</v>
      </c>
      <c r="AO342" t="s">
        <v>126</v>
      </c>
      <c r="AP342" t="s">
        <v>104</v>
      </c>
      <c r="AQ342" t="s">
        <v>105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119</v>
      </c>
      <c r="BC342">
        <v>9</v>
      </c>
      <c r="BD342" t="s">
        <v>106</v>
      </c>
      <c r="BE342">
        <v>0</v>
      </c>
      <c r="BF342" t="s">
        <v>83</v>
      </c>
      <c r="BG342" t="s">
        <v>107</v>
      </c>
      <c r="BH342">
        <v>2002</v>
      </c>
      <c r="BI342" t="s">
        <v>125</v>
      </c>
      <c r="BJ342">
        <v>2</v>
      </c>
      <c r="BK342">
        <v>431</v>
      </c>
      <c r="BL342" t="s">
        <v>98</v>
      </c>
      <c r="BM342" t="s">
        <v>98</v>
      </c>
      <c r="BN342" t="s">
        <v>104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>
      <c r="A343">
        <v>342</v>
      </c>
      <c r="B343">
        <v>20</v>
      </c>
      <c r="C343" t="s">
        <v>81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165</v>
      </c>
      <c r="N343" t="s">
        <v>90</v>
      </c>
      <c r="O343" t="s">
        <v>91</v>
      </c>
      <c r="P343" t="s">
        <v>92</v>
      </c>
      <c r="Q343" t="s">
        <v>93</v>
      </c>
      <c r="R343">
        <v>4</v>
      </c>
      <c r="S343">
        <v>4</v>
      </c>
      <c r="T343">
        <v>1950</v>
      </c>
      <c r="U343">
        <v>1950</v>
      </c>
      <c r="V343" t="s">
        <v>94</v>
      </c>
      <c r="W343" t="s">
        <v>95</v>
      </c>
      <c r="X343" t="s">
        <v>116</v>
      </c>
      <c r="Y343" t="s">
        <v>193</v>
      </c>
      <c r="Z343" t="s">
        <v>97</v>
      </c>
      <c r="AA343">
        <v>0</v>
      </c>
      <c r="AB343" t="s">
        <v>139</v>
      </c>
      <c r="AC343" t="s">
        <v>139</v>
      </c>
      <c r="AD343" t="s">
        <v>99</v>
      </c>
      <c r="AE343" t="s">
        <v>98</v>
      </c>
      <c r="AF343" t="s">
        <v>139</v>
      </c>
      <c r="AG343" t="s">
        <v>100</v>
      </c>
      <c r="AH343" t="s">
        <v>108</v>
      </c>
      <c r="AI343">
        <v>0</v>
      </c>
      <c r="AJ343" t="s">
        <v>108</v>
      </c>
      <c r="AK343">
        <v>0</v>
      </c>
      <c r="AL343">
        <v>721</v>
      </c>
      <c r="AM343">
        <v>721</v>
      </c>
      <c r="AN343" t="s">
        <v>103</v>
      </c>
      <c r="AO343" t="s">
        <v>119</v>
      </c>
      <c r="AP343" t="s">
        <v>104</v>
      </c>
      <c r="AQ343" t="s">
        <v>105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106</v>
      </c>
      <c r="BE343">
        <v>0</v>
      </c>
      <c r="BF343" t="s">
        <v>83</v>
      </c>
      <c r="BG343" t="s">
        <v>232</v>
      </c>
      <c r="BH343">
        <v>1950</v>
      </c>
      <c r="BI343" t="s">
        <v>108</v>
      </c>
      <c r="BJ343">
        <v>1</v>
      </c>
      <c r="BK343">
        <v>294</v>
      </c>
      <c r="BL343" t="s">
        <v>98</v>
      </c>
      <c r="BM343" t="s">
        <v>98</v>
      </c>
      <c r="BN343" t="s">
        <v>167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>
      <c r="A344">
        <v>343</v>
      </c>
      <c r="B344">
        <v>90</v>
      </c>
      <c r="C344" t="s">
        <v>112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89</v>
      </c>
      <c r="N344" t="s">
        <v>91</v>
      </c>
      <c r="O344" t="s">
        <v>91</v>
      </c>
      <c r="P344" t="s">
        <v>179</v>
      </c>
      <c r="Q344" t="s">
        <v>93</v>
      </c>
      <c r="R344">
        <v>3</v>
      </c>
      <c r="S344">
        <v>4</v>
      </c>
      <c r="T344">
        <v>1949</v>
      </c>
      <c r="U344">
        <v>1950</v>
      </c>
      <c r="V344" t="s">
        <v>94</v>
      </c>
      <c r="W344" t="s">
        <v>95</v>
      </c>
      <c r="X344" t="s">
        <v>203</v>
      </c>
      <c r="Y344" t="s">
        <v>203</v>
      </c>
      <c r="Z344" t="s">
        <v>117</v>
      </c>
      <c r="AA344">
        <v>340</v>
      </c>
      <c r="AB344" t="s">
        <v>98</v>
      </c>
      <c r="AC344" t="s">
        <v>98</v>
      </c>
      <c r="AD344" t="s">
        <v>211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242</v>
      </c>
      <c r="AO344" t="s">
        <v>139</v>
      </c>
      <c r="AP344" t="s">
        <v>167</v>
      </c>
      <c r="AQ344" t="s">
        <v>168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106</v>
      </c>
      <c r="BE344">
        <v>0</v>
      </c>
      <c r="BF344" t="s">
        <v>83</v>
      </c>
      <c r="BG344" t="s">
        <v>143</v>
      </c>
      <c r="BH344">
        <v>1949</v>
      </c>
      <c r="BI344" t="s">
        <v>108</v>
      </c>
      <c r="BJ344">
        <v>2</v>
      </c>
      <c r="BK344">
        <v>400</v>
      </c>
      <c r="BL344" t="s">
        <v>98</v>
      </c>
      <c r="BM344" t="s">
        <v>98</v>
      </c>
      <c r="BN344" t="s">
        <v>104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>
      <c r="A345">
        <v>344</v>
      </c>
      <c r="B345">
        <v>120</v>
      </c>
      <c r="C345" t="s">
        <v>112</v>
      </c>
      <c r="D345">
        <v>63</v>
      </c>
      <c r="E345">
        <v>8849</v>
      </c>
      <c r="F345" t="s">
        <v>82</v>
      </c>
      <c r="G345" t="s">
        <v>83</v>
      </c>
      <c r="H345" t="s">
        <v>113</v>
      </c>
      <c r="I345" t="s">
        <v>85</v>
      </c>
      <c r="J345" t="s">
        <v>86</v>
      </c>
      <c r="K345" t="s">
        <v>87</v>
      </c>
      <c r="L345" t="s">
        <v>88</v>
      </c>
      <c r="M345" t="s">
        <v>147</v>
      </c>
      <c r="N345" t="s">
        <v>91</v>
      </c>
      <c r="O345" t="s">
        <v>91</v>
      </c>
      <c r="P345" t="s">
        <v>129</v>
      </c>
      <c r="Q345" t="s">
        <v>93</v>
      </c>
      <c r="R345">
        <v>9</v>
      </c>
      <c r="S345">
        <v>5</v>
      </c>
      <c r="T345">
        <v>2005</v>
      </c>
      <c r="U345">
        <v>2005</v>
      </c>
      <c r="V345" t="s">
        <v>115</v>
      </c>
      <c r="W345" t="s">
        <v>95</v>
      </c>
      <c r="X345" t="s">
        <v>137</v>
      </c>
      <c r="Y345" t="s">
        <v>137</v>
      </c>
      <c r="Z345" t="s">
        <v>117</v>
      </c>
      <c r="AA345">
        <v>616</v>
      </c>
      <c r="AB345" t="s">
        <v>126</v>
      </c>
      <c r="AC345" t="s">
        <v>98</v>
      </c>
      <c r="AD345" t="s">
        <v>123</v>
      </c>
      <c r="AE345" t="s">
        <v>126</v>
      </c>
      <c r="AF345" t="s">
        <v>98</v>
      </c>
      <c r="AG345" t="s">
        <v>100</v>
      </c>
      <c r="AH345" t="s">
        <v>124</v>
      </c>
      <c r="AI345">
        <v>28</v>
      </c>
      <c r="AJ345" t="s">
        <v>108</v>
      </c>
      <c r="AK345">
        <v>0</v>
      </c>
      <c r="AL345">
        <v>1656</v>
      </c>
      <c r="AM345">
        <v>1684</v>
      </c>
      <c r="AN345" t="s">
        <v>103</v>
      </c>
      <c r="AO345" t="s">
        <v>126</v>
      </c>
      <c r="AP345" t="s">
        <v>104</v>
      </c>
      <c r="AQ345" t="s">
        <v>105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126</v>
      </c>
      <c r="BC345">
        <v>6</v>
      </c>
      <c r="BD345" t="s">
        <v>106</v>
      </c>
      <c r="BE345">
        <v>1</v>
      </c>
      <c r="BF345" t="s">
        <v>126</v>
      </c>
      <c r="BG345" t="s">
        <v>107</v>
      </c>
      <c r="BH345">
        <v>2005</v>
      </c>
      <c r="BI345" t="s">
        <v>131</v>
      </c>
      <c r="BJ345">
        <v>2</v>
      </c>
      <c r="BK345">
        <v>564</v>
      </c>
      <c r="BL345" t="s">
        <v>98</v>
      </c>
      <c r="BM345" t="s">
        <v>98</v>
      </c>
      <c r="BN345" t="s">
        <v>104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>
      <c r="A346">
        <v>345</v>
      </c>
      <c r="B346">
        <v>160</v>
      </c>
      <c r="C346" t="s">
        <v>140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219</v>
      </c>
      <c r="N346" t="s">
        <v>91</v>
      </c>
      <c r="O346" t="s">
        <v>91</v>
      </c>
      <c r="P346" t="s">
        <v>129</v>
      </c>
      <c r="Q346" t="s">
        <v>122</v>
      </c>
      <c r="R346">
        <v>5</v>
      </c>
      <c r="S346">
        <v>3</v>
      </c>
      <c r="T346">
        <v>1976</v>
      </c>
      <c r="U346">
        <v>1976</v>
      </c>
      <c r="V346" t="s">
        <v>94</v>
      </c>
      <c r="W346" t="s">
        <v>95</v>
      </c>
      <c r="X346" t="s">
        <v>152</v>
      </c>
      <c r="Y346" t="s">
        <v>153</v>
      </c>
      <c r="Z346" t="s">
        <v>97</v>
      </c>
      <c r="AA346">
        <v>0</v>
      </c>
      <c r="AB346" t="s">
        <v>98</v>
      </c>
      <c r="AC346" t="s">
        <v>98</v>
      </c>
      <c r="AD346" t="s">
        <v>99</v>
      </c>
      <c r="AE346" t="s">
        <v>119</v>
      </c>
      <c r="AF346" t="s">
        <v>98</v>
      </c>
      <c r="AG346" t="s">
        <v>100</v>
      </c>
      <c r="AH346" t="s">
        <v>101</v>
      </c>
      <c r="AI346">
        <v>129</v>
      </c>
      <c r="AJ346" t="s">
        <v>138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104</v>
      </c>
      <c r="AQ346" t="s">
        <v>105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106</v>
      </c>
      <c r="BE346">
        <v>0</v>
      </c>
      <c r="BF346" t="s">
        <v>83</v>
      </c>
      <c r="BG346" t="s">
        <v>107</v>
      </c>
      <c r="BH346">
        <v>1976</v>
      </c>
      <c r="BI346" t="s">
        <v>108</v>
      </c>
      <c r="BJ346">
        <v>1</v>
      </c>
      <c r="BK346">
        <v>336</v>
      </c>
      <c r="BL346" t="s">
        <v>98</v>
      </c>
      <c r="BM346" t="s">
        <v>98</v>
      </c>
      <c r="BN346" t="s">
        <v>104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>
      <c r="A347">
        <v>346</v>
      </c>
      <c r="B347">
        <v>50</v>
      </c>
      <c r="C347" t="s">
        <v>112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197</v>
      </c>
      <c r="N347" t="s">
        <v>225</v>
      </c>
      <c r="O347" t="s">
        <v>91</v>
      </c>
      <c r="P347" t="s">
        <v>92</v>
      </c>
      <c r="Q347" t="s">
        <v>176</v>
      </c>
      <c r="R347">
        <v>6</v>
      </c>
      <c r="S347">
        <v>5</v>
      </c>
      <c r="T347">
        <v>1939</v>
      </c>
      <c r="U347">
        <v>1950</v>
      </c>
      <c r="V347" t="s">
        <v>94</v>
      </c>
      <c r="W347" t="s">
        <v>95</v>
      </c>
      <c r="X347" t="s">
        <v>137</v>
      </c>
      <c r="Y347" t="s">
        <v>137</v>
      </c>
      <c r="Z347" t="s">
        <v>97</v>
      </c>
      <c r="AA347">
        <v>0</v>
      </c>
      <c r="AB347" t="s">
        <v>98</v>
      </c>
      <c r="AC347" t="s">
        <v>98</v>
      </c>
      <c r="AD347" t="s">
        <v>166</v>
      </c>
      <c r="AE347" t="s">
        <v>98</v>
      </c>
      <c r="AF347" t="s">
        <v>98</v>
      </c>
      <c r="AG347" t="s">
        <v>100</v>
      </c>
      <c r="AH347" t="s">
        <v>108</v>
      </c>
      <c r="AI347">
        <v>0</v>
      </c>
      <c r="AJ347" t="s">
        <v>108</v>
      </c>
      <c r="AK347">
        <v>0</v>
      </c>
      <c r="AL347">
        <v>972</v>
      </c>
      <c r="AM347">
        <v>972</v>
      </c>
      <c r="AN347" t="s">
        <v>103</v>
      </c>
      <c r="AO347" t="s">
        <v>119</v>
      </c>
      <c r="AP347" t="s">
        <v>104</v>
      </c>
      <c r="AQ347" t="s">
        <v>105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139</v>
      </c>
      <c r="BC347">
        <v>6</v>
      </c>
      <c r="BD347" t="s">
        <v>106</v>
      </c>
      <c r="BE347">
        <v>1</v>
      </c>
      <c r="BF347" t="s">
        <v>119</v>
      </c>
      <c r="BG347" t="s">
        <v>143</v>
      </c>
      <c r="BH347">
        <v>1939</v>
      </c>
      <c r="BI347" t="s">
        <v>108</v>
      </c>
      <c r="BJ347">
        <v>1</v>
      </c>
      <c r="BK347">
        <v>312</v>
      </c>
      <c r="BL347" t="s">
        <v>98</v>
      </c>
      <c r="BM347" t="s">
        <v>98</v>
      </c>
      <c r="BN347" t="s">
        <v>104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>
      <c r="A348">
        <v>347</v>
      </c>
      <c r="B348">
        <v>20</v>
      </c>
      <c r="C348" t="s">
        <v>112</v>
      </c>
      <c r="D348" t="s">
        <v>83</v>
      </c>
      <c r="E348">
        <v>12772</v>
      </c>
      <c r="F348" t="s">
        <v>82</v>
      </c>
      <c r="G348" t="s">
        <v>83</v>
      </c>
      <c r="H348" t="s">
        <v>113</v>
      </c>
      <c r="I348" t="s">
        <v>85</v>
      </c>
      <c r="J348" t="s">
        <v>86</v>
      </c>
      <c r="K348" t="s">
        <v>161</v>
      </c>
      <c r="L348" t="s">
        <v>88</v>
      </c>
      <c r="M348" t="s">
        <v>89</v>
      </c>
      <c r="N348" t="s">
        <v>91</v>
      </c>
      <c r="O348" t="s">
        <v>91</v>
      </c>
      <c r="P348" t="s">
        <v>92</v>
      </c>
      <c r="Q348" t="s">
        <v>93</v>
      </c>
      <c r="R348">
        <v>6</v>
      </c>
      <c r="S348">
        <v>8</v>
      </c>
      <c r="T348">
        <v>1960</v>
      </c>
      <c r="U348">
        <v>1998</v>
      </c>
      <c r="V348" t="s">
        <v>115</v>
      </c>
      <c r="W348" t="s">
        <v>95</v>
      </c>
      <c r="X348" t="s">
        <v>137</v>
      </c>
      <c r="Y348" t="s">
        <v>137</v>
      </c>
      <c r="Z348" t="s">
        <v>97</v>
      </c>
      <c r="AA348">
        <v>0</v>
      </c>
      <c r="AB348" t="s">
        <v>98</v>
      </c>
      <c r="AC348" t="s">
        <v>119</v>
      </c>
      <c r="AD348" t="s">
        <v>99</v>
      </c>
      <c r="AE348" t="s">
        <v>98</v>
      </c>
      <c r="AF348" t="s">
        <v>98</v>
      </c>
      <c r="AG348" t="s">
        <v>155</v>
      </c>
      <c r="AH348" t="s">
        <v>138</v>
      </c>
      <c r="AI348">
        <v>498</v>
      </c>
      <c r="AJ348" t="s">
        <v>108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104</v>
      </c>
      <c r="AQ348" t="s">
        <v>105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106</v>
      </c>
      <c r="BE348">
        <v>0</v>
      </c>
      <c r="BF348" t="s">
        <v>83</v>
      </c>
      <c r="BG348" t="s">
        <v>107</v>
      </c>
      <c r="BH348">
        <v>1960</v>
      </c>
      <c r="BI348" t="s">
        <v>131</v>
      </c>
      <c r="BJ348">
        <v>1</v>
      </c>
      <c r="BK348">
        <v>301</v>
      </c>
      <c r="BL348" t="s">
        <v>98</v>
      </c>
      <c r="BM348" t="s">
        <v>98</v>
      </c>
      <c r="BN348" t="s">
        <v>104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120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>
      <c r="A349">
        <v>348</v>
      </c>
      <c r="B349">
        <v>20</v>
      </c>
      <c r="C349" t="s">
        <v>112</v>
      </c>
      <c r="D349" t="s">
        <v>83</v>
      </c>
      <c r="E349">
        <v>17600</v>
      </c>
      <c r="F349" t="s">
        <v>82</v>
      </c>
      <c r="G349" t="s">
        <v>83</v>
      </c>
      <c r="H349" t="s">
        <v>113</v>
      </c>
      <c r="I349" t="s">
        <v>85</v>
      </c>
      <c r="J349" t="s">
        <v>86</v>
      </c>
      <c r="K349" t="s">
        <v>87</v>
      </c>
      <c r="L349" t="s">
        <v>88</v>
      </c>
      <c r="M349" t="s">
        <v>89</v>
      </c>
      <c r="N349" t="s">
        <v>91</v>
      </c>
      <c r="O349" t="s">
        <v>91</v>
      </c>
      <c r="P349" t="s">
        <v>92</v>
      </c>
      <c r="Q349" t="s">
        <v>93</v>
      </c>
      <c r="R349">
        <v>6</v>
      </c>
      <c r="S349">
        <v>5</v>
      </c>
      <c r="T349">
        <v>1960</v>
      </c>
      <c r="U349">
        <v>1960</v>
      </c>
      <c r="V349" t="s">
        <v>94</v>
      </c>
      <c r="W349" t="s">
        <v>95</v>
      </c>
      <c r="X349" t="s">
        <v>116</v>
      </c>
      <c r="Y349" t="s">
        <v>116</v>
      </c>
      <c r="Z349" t="s">
        <v>117</v>
      </c>
      <c r="AA349">
        <v>30</v>
      </c>
      <c r="AB349" t="s">
        <v>98</v>
      </c>
      <c r="AC349" t="s">
        <v>98</v>
      </c>
      <c r="AD349" t="s">
        <v>99</v>
      </c>
      <c r="AE349" t="s">
        <v>98</v>
      </c>
      <c r="AF349" t="s">
        <v>98</v>
      </c>
      <c r="AG349" t="s">
        <v>100</v>
      </c>
      <c r="AH349" t="s">
        <v>138</v>
      </c>
      <c r="AI349">
        <v>1270</v>
      </c>
      <c r="AJ349" t="s">
        <v>108</v>
      </c>
      <c r="AK349">
        <v>0</v>
      </c>
      <c r="AL349">
        <v>208</v>
      </c>
      <c r="AM349">
        <v>1478</v>
      </c>
      <c r="AN349" t="s">
        <v>103</v>
      </c>
      <c r="AO349" t="s">
        <v>126</v>
      </c>
      <c r="AP349" t="s">
        <v>104</v>
      </c>
      <c r="AQ349" t="s">
        <v>168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106</v>
      </c>
      <c r="BE349">
        <v>2</v>
      </c>
      <c r="BF349" t="s">
        <v>119</v>
      </c>
      <c r="BG349" t="s">
        <v>107</v>
      </c>
      <c r="BH349">
        <v>1960</v>
      </c>
      <c r="BI349" t="s">
        <v>108</v>
      </c>
      <c r="BJ349">
        <v>2</v>
      </c>
      <c r="BK349">
        <v>498</v>
      </c>
      <c r="BL349" t="s">
        <v>98</v>
      </c>
      <c r="BM349" t="s">
        <v>98</v>
      </c>
      <c r="BN349" t="s">
        <v>104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>
      <c r="A350">
        <v>349</v>
      </c>
      <c r="B350">
        <v>160</v>
      </c>
      <c r="C350" t="s">
        <v>112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147</v>
      </c>
      <c r="N350" t="s">
        <v>91</v>
      </c>
      <c r="O350" t="s">
        <v>91</v>
      </c>
      <c r="P350" t="s">
        <v>142</v>
      </c>
      <c r="Q350" t="s">
        <v>122</v>
      </c>
      <c r="R350">
        <v>7</v>
      </c>
      <c r="S350">
        <v>5</v>
      </c>
      <c r="T350">
        <v>2003</v>
      </c>
      <c r="U350">
        <v>2004</v>
      </c>
      <c r="V350" t="s">
        <v>94</v>
      </c>
      <c r="W350" t="s">
        <v>95</v>
      </c>
      <c r="X350" t="s">
        <v>96</v>
      </c>
      <c r="Y350" t="s">
        <v>185</v>
      </c>
      <c r="Z350" t="s">
        <v>148</v>
      </c>
      <c r="AA350">
        <v>106</v>
      </c>
      <c r="AB350" t="s">
        <v>119</v>
      </c>
      <c r="AC350" t="s">
        <v>98</v>
      </c>
      <c r="AD350" t="s">
        <v>123</v>
      </c>
      <c r="AE350" t="s">
        <v>119</v>
      </c>
      <c r="AF350" t="s">
        <v>98</v>
      </c>
      <c r="AG350" t="s">
        <v>100</v>
      </c>
      <c r="AH350" t="s">
        <v>124</v>
      </c>
      <c r="AI350">
        <v>573</v>
      </c>
      <c r="AJ350" t="s">
        <v>108</v>
      </c>
      <c r="AK350">
        <v>0</v>
      </c>
      <c r="AL350">
        <v>191</v>
      </c>
      <c r="AM350">
        <v>764</v>
      </c>
      <c r="AN350" t="s">
        <v>103</v>
      </c>
      <c r="AO350" t="s">
        <v>126</v>
      </c>
      <c r="AP350" t="s">
        <v>104</v>
      </c>
      <c r="AQ350" t="s">
        <v>105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119</v>
      </c>
      <c r="BC350">
        <v>6</v>
      </c>
      <c r="BD350" t="s">
        <v>106</v>
      </c>
      <c r="BE350">
        <v>0</v>
      </c>
      <c r="BF350" t="s">
        <v>83</v>
      </c>
      <c r="BG350" t="s">
        <v>159</v>
      </c>
      <c r="BH350">
        <v>2003</v>
      </c>
      <c r="BI350" t="s">
        <v>131</v>
      </c>
      <c r="BJ350">
        <v>2</v>
      </c>
      <c r="BK350">
        <v>474</v>
      </c>
      <c r="BL350" t="s">
        <v>98</v>
      </c>
      <c r="BM350" t="s">
        <v>98</v>
      </c>
      <c r="BN350" t="s">
        <v>104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>
      <c r="A351">
        <v>350</v>
      </c>
      <c r="B351">
        <v>60</v>
      </c>
      <c r="C351" t="s">
        <v>112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147</v>
      </c>
      <c r="N351" t="s">
        <v>91</v>
      </c>
      <c r="O351" t="s">
        <v>91</v>
      </c>
      <c r="P351" t="s">
        <v>92</v>
      </c>
      <c r="Q351" t="s">
        <v>122</v>
      </c>
      <c r="R351">
        <v>9</v>
      </c>
      <c r="S351">
        <v>5</v>
      </c>
      <c r="T351">
        <v>2005</v>
      </c>
      <c r="U351">
        <v>2006</v>
      </c>
      <c r="V351" t="s">
        <v>115</v>
      </c>
      <c r="W351" t="s">
        <v>95</v>
      </c>
      <c r="X351" t="s">
        <v>152</v>
      </c>
      <c r="Y351" t="s">
        <v>153</v>
      </c>
      <c r="Z351" t="s">
        <v>117</v>
      </c>
      <c r="AA351">
        <v>870</v>
      </c>
      <c r="AB351" t="s">
        <v>126</v>
      </c>
      <c r="AC351" t="s">
        <v>98</v>
      </c>
      <c r="AD351" t="s">
        <v>123</v>
      </c>
      <c r="AE351" t="s">
        <v>126</v>
      </c>
      <c r="AF351" t="s">
        <v>98</v>
      </c>
      <c r="AG351" t="s">
        <v>100</v>
      </c>
      <c r="AH351" t="s">
        <v>124</v>
      </c>
      <c r="AI351">
        <v>1410</v>
      </c>
      <c r="AJ351" t="s">
        <v>108</v>
      </c>
      <c r="AK351">
        <v>0</v>
      </c>
      <c r="AL351">
        <v>438</v>
      </c>
      <c r="AM351">
        <v>1848</v>
      </c>
      <c r="AN351" t="s">
        <v>103</v>
      </c>
      <c r="AO351" t="s">
        <v>126</v>
      </c>
      <c r="AP351" t="s">
        <v>104</v>
      </c>
      <c r="AQ351" t="s">
        <v>105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126</v>
      </c>
      <c r="BC351">
        <v>10</v>
      </c>
      <c r="BD351" t="s">
        <v>106</v>
      </c>
      <c r="BE351">
        <v>2</v>
      </c>
      <c r="BF351" t="s">
        <v>126</v>
      </c>
      <c r="BG351" t="s">
        <v>107</v>
      </c>
      <c r="BH351">
        <v>2006</v>
      </c>
      <c r="BI351" t="s">
        <v>125</v>
      </c>
      <c r="BJ351">
        <v>3</v>
      </c>
      <c r="BK351">
        <v>706</v>
      </c>
      <c r="BL351" t="s">
        <v>98</v>
      </c>
      <c r="BM351" t="s">
        <v>98</v>
      </c>
      <c r="BN351" t="s">
        <v>104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149</v>
      </c>
      <c r="CB351" t="s">
        <v>150</v>
      </c>
      <c r="CC351">
        <v>437154</v>
      </c>
    </row>
    <row r="352" spans="1:81">
      <c r="A352">
        <v>351</v>
      </c>
      <c r="B352">
        <v>120</v>
      </c>
      <c r="C352" t="s">
        <v>112</v>
      </c>
      <c r="D352">
        <v>68</v>
      </c>
      <c r="E352">
        <v>7820</v>
      </c>
      <c r="F352" t="s">
        <v>82</v>
      </c>
      <c r="G352" t="s">
        <v>83</v>
      </c>
      <c r="H352" t="s">
        <v>113</v>
      </c>
      <c r="I352" t="s">
        <v>85</v>
      </c>
      <c r="J352" t="s">
        <v>86</v>
      </c>
      <c r="K352" t="s">
        <v>87</v>
      </c>
      <c r="L352" t="s">
        <v>88</v>
      </c>
      <c r="M352" t="s">
        <v>147</v>
      </c>
      <c r="N352" t="s">
        <v>91</v>
      </c>
      <c r="O352" t="s">
        <v>91</v>
      </c>
      <c r="P352" t="s">
        <v>129</v>
      </c>
      <c r="Q352" t="s">
        <v>93</v>
      </c>
      <c r="R352">
        <v>9</v>
      </c>
      <c r="S352">
        <v>5</v>
      </c>
      <c r="T352">
        <v>2007</v>
      </c>
      <c r="U352">
        <v>2007</v>
      </c>
      <c r="V352" t="s">
        <v>115</v>
      </c>
      <c r="W352" t="s">
        <v>95</v>
      </c>
      <c r="X352" t="s">
        <v>137</v>
      </c>
      <c r="Y352" t="s">
        <v>137</v>
      </c>
      <c r="Z352" t="s">
        <v>117</v>
      </c>
      <c r="AA352">
        <v>362</v>
      </c>
      <c r="AB352" t="s">
        <v>126</v>
      </c>
      <c r="AC352" t="s">
        <v>98</v>
      </c>
      <c r="AD352" t="s">
        <v>123</v>
      </c>
      <c r="AE352" t="s">
        <v>126</v>
      </c>
      <c r="AF352" t="s">
        <v>98</v>
      </c>
      <c r="AG352" t="s">
        <v>100</v>
      </c>
      <c r="AH352" t="s">
        <v>108</v>
      </c>
      <c r="AI352">
        <v>0</v>
      </c>
      <c r="AJ352" t="s">
        <v>108</v>
      </c>
      <c r="AK352">
        <v>0</v>
      </c>
      <c r="AL352">
        <v>1869</v>
      </c>
      <c r="AM352">
        <v>1869</v>
      </c>
      <c r="AN352" t="s">
        <v>103</v>
      </c>
      <c r="AO352" t="s">
        <v>126</v>
      </c>
      <c r="AP352" t="s">
        <v>104</v>
      </c>
      <c r="AQ352" t="s">
        <v>105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126</v>
      </c>
      <c r="BC352">
        <v>6</v>
      </c>
      <c r="BD352" t="s">
        <v>106</v>
      </c>
      <c r="BE352">
        <v>1</v>
      </c>
      <c r="BF352" t="s">
        <v>119</v>
      </c>
      <c r="BG352" t="s">
        <v>107</v>
      </c>
      <c r="BH352">
        <v>2007</v>
      </c>
      <c r="BI352" t="s">
        <v>131</v>
      </c>
      <c r="BJ352">
        <v>2</v>
      </c>
      <c r="BK352">
        <v>617</v>
      </c>
      <c r="BL352" t="s">
        <v>98</v>
      </c>
      <c r="BM352" t="s">
        <v>98</v>
      </c>
      <c r="BN352" t="s">
        <v>104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149</v>
      </c>
      <c r="CB352" t="s">
        <v>150</v>
      </c>
      <c r="CC352">
        <v>318061</v>
      </c>
    </row>
    <row r="353" spans="1:81">
      <c r="A353">
        <v>352</v>
      </c>
      <c r="B353">
        <v>120</v>
      </c>
      <c r="C353" t="s">
        <v>112</v>
      </c>
      <c r="D353" t="s">
        <v>83</v>
      </c>
      <c r="E353">
        <v>5271</v>
      </c>
      <c r="F353" t="s">
        <v>82</v>
      </c>
      <c r="G353" t="s">
        <v>83</v>
      </c>
      <c r="H353" t="s">
        <v>113</v>
      </c>
      <c r="I353" t="s">
        <v>205</v>
      </c>
      <c r="J353" t="s">
        <v>86</v>
      </c>
      <c r="K353" t="s">
        <v>87</v>
      </c>
      <c r="L353" t="s">
        <v>154</v>
      </c>
      <c r="M353" t="s">
        <v>199</v>
      </c>
      <c r="N353" t="s">
        <v>91</v>
      </c>
      <c r="O353" t="s">
        <v>91</v>
      </c>
      <c r="P353" t="s">
        <v>92</v>
      </c>
      <c r="Q353" t="s">
        <v>93</v>
      </c>
      <c r="R353">
        <v>7</v>
      </c>
      <c r="S353">
        <v>5</v>
      </c>
      <c r="T353">
        <v>1986</v>
      </c>
      <c r="U353">
        <v>1986</v>
      </c>
      <c r="V353" t="s">
        <v>94</v>
      </c>
      <c r="W353" t="s">
        <v>95</v>
      </c>
      <c r="X353" t="s">
        <v>116</v>
      </c>
      <c r="Y353" t="s">
        <v>116</v>
      </c>
      <c r="Z353" t="s">
        <v>97</v>
      </c>
      <c r="AA353">
        <v>0</v>
      </c>
      <c r="AB353" t="s">
        <v>98</v>
      </c>
      <c r="AC353" t="s">
        <v>98</v>
      </c>
      <c r="AD353" t="s">
        <v>123</v>
      </c>
      <c r="AE353" t="s">
        <v>119</v>
      </c>
      <c r="AF353" t="s">
        <v>98</v>
      </c>
      <c r="AG353" t="s">
        <v>119</v>
      </c>
      <c r="AH353" t="s">
        <v>124</v>
      </c>
      <c r="AI353">
        <v>1082</v>
      </c>
      <c r="AJ353" t="s">
        <v>108</v>
      </c>
      <c r="AK353">
        <v>0</v>
      </c>
      <c r="AL353">
        <v>371</v>
      </c>
      <c r="AM353">
        <v>1453</v>
      </c>
      <c r="AN353" t="s">
        <v>103</v>
      </c>
      <c r="AO353" t="s">
        <v>119</v>
      </c>
      <c r="AP353" t="s">
        <v>104</v>
      </c>
      <c r="AQ353" t="s">
        <v>105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119</v>
      </c>
      <c r="BC353">
        <v>6</v>
      </c>
      <c r="BD353" t="s">
        <v>106</v>
      </c>
      <c r="BE353">
        <v>1</v>
      </c>
      <c r="BF353" t="s">
        <v>98</v>
      </c>
      <c r="BG353" t="s">
        <v>107</v>
      </c>
      <c r="BH353">
        <v>1986</v>
      </c>
      <c r="BI353" t="s">
        <v>131</v>
      </c>
      <c r="BJ353">
        <v>2</v>
      </c>
      <c r="BK353">
        <v>445</v>
      </c>
      <c r="BL353" t="s">
        <v>98</v>
      </c>
      <c r="BM353" t="s">
        <v>98</v>
      </c>
      <c r="BN353" t="s">
        <v>104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172</v>
      </c>
      <c r="CC353">
        <v>190000</v>
      </c>
    </row>
    <row r="354" spans="1:81">
      <c r="A354">
        <v>353</v>
      </c>
      <c r="B354">
        <v>50</v>
      </c>
      <c r="C354" t="s">
        <v>112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206</v>
      </c>
      <c r="N354" t="s">
        <v>182</v>
      </c>
      <c r="O354" t="s">
        <v>91</v>
      </c>
      <c r="P354" t="s">
        <v>92</v>
      </c>
      <c r="Q354" t="s">
        <v>176</v>
      </c>
      <c r="R354">
        <v>5</v>
      </c>
      <c r="S354">
        <v>6</v>
      </c>
      <c r="T354">
        <v>1941</v>
      </c>
      <c r="U354">
        <v>1950</v>
      </c>
      <c r="V354" t="s">
        <v>94</v>
      </c>
      <c r="W354" t="s">
        <v>95</v>
      </c>
      <c r="X354" t="s">
        <v>96</v>
      </c>
      <c r="Y354" t="s">
        <v>96</v>
      </c>
      <c r="Z354" t="s">
        <v>97</v>
      </c>
      <c r="AA354">
        <v>0</v>
      </c>
      <c r="AB354" t="s">
        <v>98</v>
      </c>
      <c r="AC354" t="s">
        <v>98</v>
      </c>
      <c r="AD354" t="s">
        <v>99</v>
      </c>
      <c r="AE354" t="s">
        <v>98</v>
      </c>
      <c r="AF354" t="s">
        <v>139</v>
      </c>
      <c r="AG354" t="s">
        <v>155</v>
      </c>
      <c r="AH354" t="s">
        <v>102</v>
      </c>
      <c r="AI354">
        <v>236</v>
      </c>
      <c r="AJ354" t="s">
        <v>101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167</v>
      </c>
      <c r="AQ354" t="s">
        <v>105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106</v>
      </c>
      <c r="BE354">
        <v>0</v>
      </c>
      <c r="BF354" t="s">
        <v>83</v>
      </c>
      <c r="BG354" t="s">
        <v>143</v>
      </c>
      <c r="BH354">
        <v>1941</v>
      </c>
      <c r="BI354" t="s">
        <v>108</v>
      </c>
      <c r="BJ354">
        <v>1</v>
      </c>
      <c r="BK354">
        <v>200</v>
      </c>
      <c r="BL354" t="s">
        <v>98</v>
      </c>
      <c r="BM354" t="s">
        <v>139</v>
      </c>
      <c r="BN354" t="s">
        <v>104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215</v>
      </c>
      <c r="CB354" t="s">
        <v>111</v>
      </c>
      <c r="CC354">
        <v>95000</v>
      </c>
    </row>
    <row r="355" spans="1:81">
      <c r="A355">
        <v>354</v>
      </c>
      <c r="B355">
        <v>30</v>
      </c>
      <c r="C355" t="s">
        <v>140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188</v>
      </c>
      <c r="N355" t="s">
        <v>91</v>
      </c>
      <c r="O355" t="s">
        <v>91</v>
      </c>
      <c r="P355" t="s">
        <v>92</v>
      </c>
      <c r="Q355" t="s">
        <v>93</v>
      </c>
      <c r="R355">
        <v>6</v>
      </c>
      <c r="S355">
        <v>8</v>
      </c>
      <c r="T355">
        <v>1928</v>
      </c>
      <c r="U355">
        <v>2003</v>
      </c>
      <c r="V355" t="s">
        <v>94</v>
      </c>
      <c r="W355" t="s">
        <v>95</v>
      </c>
      <c r="X355" t="s">
        <v>96</v>
      </c>
      <c r="Y355" t="s">
        <v>96</v>
      </c>
      <c r="Z355" t="s">
        <v>97</v>
      </c>
      <c r="AA355">
        <v>0</v>
      </c>
      <c r="AB355" t="s">
        <v>98</v>
      </c>
      <c r="AC355" t="s">
        <v>119</v>
      </c>
      <c r="AD355" t="s">
        <v>166</v>
      </c>
      <c r="AE355" t="s">
        <v>98</v>
      </c>
      <c r="AF355" t="s">
        <v>98</v>
      </c>
      <c r="AG355" t="s">
        <v>100</v>
      </c>
      <c r="AH355" t="s">
        <v>108</v>
      </c>
      <c r="AI355">
        <v>0</v>
      </c>
      <c r="AJ355" t="s">
        <v>108</v>
      </c>
      <c r="AK355">
        <v>0</v>
      </c>
      <c r="AL355">
        <v>624</v>
      </c>
      <c r="AM355">
        <v>624</v>
      </c>
      <c r="AN355" t="s">
        <v>103</v>
      </c>
      <c r="AO355" t="s">
        <v>119</v>
      </c>
      <c r="AP355" t="s">
        <v>104</v>
      </c>
      <c r="AQ355" t="s">
        <v>105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106</v>
      </c>
      <c r="BE355">
        <v>0</v>
      </c>
      <c r="BF355" t="s">
        <v>83</v>
      </c>
      <c r="BG355" t="s">
        <v>143</v>
      </c>
      <c r="BH355">
        <v>2005</v>
      </c>
      <c r="BI355" t="s">
        <v>108</v>
      </c>
      <c r="BJ355">
        <v>2</v>
      </c>
      <c r="BK355">
        <v>484</v>
      </c>
      <c r="BL355" t="s">
        <v>98</v>
      </c>
      <c r="BM355" t="s">
        <v>98</v>
      </c>
      <c r="BN355" t="s">
        <v>104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>
      <c r="A356">
        <v>355</v>
      </c>
      <c r="B356">
        <v>50</v>
      </c>
      <c r="C356" t="s">
        <v>112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192</v>
      </c>
      <c r="J356" t="s">
        <v>86</v>
      </c>
      <c r="K356" t="s">
        <v>87</v>
      </c>
      <c r="L356" t="s">
        <v>88</v>
      </c>
      <c r="M356" t="s">
        <v>200</v>
      </c>
      <c r="N356" t="s">
        <v>91</v>
      </c>
      <c r="O356" t="s">
        <v>91</v>
      </c>
      <c r="P356" t="s">
        <v>92</v>
      </c>
      <c r="Q356" t="s">
        <v>176</v>
      </c>
      <c r="R356">
        <v>6</v>
      </c>
      <c r="S356">
        <v>5</v>
      </c>
      <c r="T356">
        <v>1940</v>
      </c>
      <c r="U356">
        <v>2000</v>
      </c>
      <c r="V356" t="s">
        <v>94</v>
      </c>
      <c r="W356" t="s">
        <v>95</v>
      </c>
      <c r="X356" t="s">
        <v>116</v>
      </c>
      <c r="Y356" t="s">
        <v>137</v>
      </c>
      <c r="Z356" t="s">
        <v>97</v>
      </c>
      <c r="AA356">
        <v>0</v>
      </c>
      <c r="AB356" t="s">
        <v>98</v>
      </c>
      <c r="AC356" t="s">
        <v>98</v>
      </c>
      <c r="AD356" t="s">
        <v>99</v>
      </c>
      <c r="AE356" t="s">
        <v>98</v>
      </c>
      <c r="AF356" t="s">
        <v>98</v>
      </c>
      <c r="AG356" t="s">
        <v>100</v>
      </c>
      <c r="AH356" t="s">
        <v>102</v>
      </c>
      <c r="AI356">
        <v>388</v>
      </c>
      <c r="AJ356" t="s">
        <v>108</v>
      </c>
      <c r="AK356">
        <v>0</v>
      </c>
      <c r="AL356">
        <v>552</v>
      </c>
      <c r="AM356">
        <v>940</v>
      </c>
      <c r="AN356" t="s">
        <v>103</v>
      </c>
      <c r="AO356" t="s">
        <v>126</v>
      </c>
      <c r="AP356" t="s">
        <v>104</v>
      </c>
      <c r="AQ356" t="s">
        <v>105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106</v>
      </c>
      <c r="BE356">
        <v>2</v>
      </c>
      <c r="BF356" t="s">
        <v>119</v>
      </c>
      <c r="BG356" t="s">
        <v>107</v>
      </c>
      <c r="BH356">
        <v>1940</v>
      </c>
      <c r="BI356" t="s">
        <v>108</v>
      </c>
      <c r="BJ356">
        <v>1</v>
      </c>
      <c r="BK356">
        <v>240</v>
      </c>
      <c r="BL356" t="s">
        <v>98</v>
      </c>
      <c r="BM356" t="s">
        <v>98</v>
      </c>
      <c r="BN356" t="s">
        <v>104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>
      <c r="A357">
        <v>356</v>
      </c>
      <c r="B357">
        <v>20</v>
      </c>
      <c r="C357" t="s">
        <v>112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209</v>
      </c>
      <c r="N357" t="s">
        <v>91</v>
      </c>
      <c r="O357" t="s">
        <v>91</v>
      </c>
      <c r="P357" t="s">
        <v>92</v>
      </c>
      <c r="Q357" t="s">
        <v>93</v>
      </c>
      <c r="R357">
        <v>6</v>
      </c>
      <c r="S357">
        <v>5</v>
      </c>
      <c r="T357">
        <v>1995</v>
      </c>
      <c r="U357">
        <v>1995</v>
      </c>
      <c r="V357" t="s">
        <v>94</v>
      </c>
      <c r="W357" t="s">
        <v>95</v>
      </c>
      <c r="X357" t="s">
        <v>96</v>
      </c>
      <c r="Y357" t="s">
        <v>96</v>
      </c>
      <c r="Z357" t="s">
        <v>97</v>
      </c>
      <c r="AA357">
        <v>0</v>
      </c>
      <c r="AB357" t="s">
        <v>119</v>
      </c>
      <c r="AC357" t="s">
        <v>119</v>
      </c>
      <c r="AD357" t="s">
        <v>123</v>
      </c>
      <c r="AE357" t="s">
        <v>119</v>
      </c>
      <c r="AF357" t="s">
        <v>119</v>
      </c>
      <c r="AG357" t="s">
        <v>100</v>
      </c>
      <c r="AH357" t="s">
        <v>118</v>
      </c>
      <c r="AI357">
        <v>334</v>
      </c>
      <c r="AJ357" t="s">
        <v>138</v>
      </c>
      <c r="AK357">
        <v>544</v>
      </c>
      <c r="AL357">
        <v>322</v>
      </c>
      <c r="AM357">
        <v>1200</v>
      </c>
      <c r="AN357" t="s">
        <v>103</v>
      </c>
      <c r="AO357" t="s">
        <v>126</v>
      </c>
      <c r="AP357" t="s">
        <v>104</v>
      </c>
      <c r="AQ357" t="s">
        <v>105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119</v>
      </c>
      <c r="BC357">
        <v>6</v>
      </c>
      <c r="BD357" t="s">
        <v>106</v>
      </c>
      <c r="BE357">
        <v>0</v>
      </c>
      <c r="BF357" t="s">
        <v>83</v>
      </c>
      <c r="BG357" t="s">
        <v>107</v>
      </c>
      <c r="BH357">
        <v>1995</v>
      </c>
      <c r="BI357" t="s">
        <v>131</v>
      </c>
      <c r="BJ357">
        <v>2</v>
      </c>
      <c r="BK357">
        <v>521</v>
      </c>
      <c r="BL357" t="s">
        <v>98</v>
      </c>
      <c r="BM357" t="s">
        <v>98</v>
      </c>
      <c r="BN357" t="s">
        <v>104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>
      <c r="A358">
        <v>357</v>
      </c>
      <c r="B358">
        <v>20</v>
      </c>
      <c r="C358" t="s">
        <v>112</v>
      </c>
      <c r="D358" t="s">
        <v>83</v>
      </c>
      <c r="E358">
        <v>9248</v>
      </c>
      <c r="F358" t="s">
        <v>82</v>
      </c>
      <c r="G358" t="s">
        <v>83</v>
      </c>
      <c r="H358" t="s">
        <v>113</v>
      </c>
      <c r="I358" t="s">
        <v>85</v>
      </c>
      <c r="J358" t="s">
        <v>86</v>
      </c>
      <c r="K358" t="s">
        <v>87</v>
      </c>
      <c r="L358" t="s">
        <v>88</v>
      </c>
      <c r="M358" t="s">
        <v>121</v>
      </c>
      <c r="N358" t="s">
        <v>91</v>
      </c>
      <c r="O358" t="s">
        <v>91</v>
      </c>
      <c r="P358" t="s">
        <v>92</v>
      </c>
      <c r="Q358" t="s">
        <v>93</v>
      </c>
      <c r="R358">
        <v>6</v>
      </c>
      <c r="S358">
        <v>6</v>
      </c>
      <c r="T358">
        <v>1992</v>
      </c>
      <c r="U358">
        <v>1992</v>
      </c>
      <c r="V358" t="s">
        <v>94</v>
      </c>
      <c r="W358" t="s">
        <v>95</v>
      </c>
      <c r="X358" t="s">
        <v>130</v>
      </c>
      <c r="Y358" t="s">
        <v>130</v>
      </c>
      <c r="Z358" t="s">
        <v>117</v>
      </c>
      <c r="AA358">
        <v>106</v>
      </c>
      <c r="AB358" t="s">
        <v>98</v>
      </c>
      <c r="AC358" t="s">
        <v>98</v>
      </c>
      <c r="AD358" t="s">
        <v>123</v>
      </c>
      <c r="AE358" t="s">
        <v>119</v>
      </c>
      <c r="AF358" t="s">
        <v>98</v>
      </c>
      <c r="AG358" t="s">
        <v>100</v>
      </c>
      <c r="AH358" t="s">
        <v>124</v>
      </c>
      <c r="AI358">
        <v>560</v>
      </c>
      <c r="AJ358" t="s">
        <v>108</v>
      </c>
      <c r="AK358">
        <v>0</v>
      </c>
      <c r="AL358">
        <v>598</v>
      </c>
      <c r="AM358">
        <v>1158</v>
      </c>
      <c r="AN358" t="s">
        <v>103</v>
      </c>
      <c r="AO358" t="s">
        <v>119</v>
      </c>
      <c r="AP358" t="s">
        <v>104</v>
      </c>
      <c r="AQ358" t="s">
        <v>105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119</v>
      </c>
      <c r="BC358">
        <v>6</v>
      </c>
      <c r="BD358" t="s">
        <v>106</v>
      </c>
      <c r="BE358">
        <v>0</v>
      </c>
      <c r="BF358" t="s">
        <v>83</v>
      </c>
      <c r="BG358" t="s">
        <v>107</v>
      </c>
      <c r="BH358">
        <v>1992</v>
      </c>
      <c r="BI358" t="s">
        <v>131</v>
      </c>
      <c r="BJ358">
        <v>2</v>
      </c>
      <c r="BK358">
        <v>400</v>
      </c>
      <c r="BL358" t="s">
        <v>98</v>
      </c>
      <c r="BM358" t="s">
        <v>98</v>
      </c>
      <c r="BN358" t="s">
        <v>104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>
      <c r="A359">
        <v>358</v>
      </c>
      <c r="B359">
        <v>120</v>
      </c>
      <c r="C359" t="s">
        <v>140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219</v>
      </c>
      <c r="N359" t="s">
        <v>91</v>
      </c>
      <c r="O359" t="s">
        <v>91</v>
      </c>
      <c r="P359" t="s">
        <v>129</v>
      </c>
      <c r="Q359" t="s">
        <v>93</v>
      </c>
      <c r="R359">
        <v>5</v>
      </c>
      <c r="S359">
        <v>5</v>
      </c>
      <c r="T359">
        <v>1976</v>
      </c>
      <c r="U359">
        <v>1976</v>
      </c>
      <c r="V359" t="s">
        <v>94</v>
      </c>
      <c r="W359" t="s">
        <v>95</v>
      </c>
      <c r="X359" t="s">
        <v>152</v>
      </c>
      <c r="Y359" t="s">
        <v>153</v>
      </c>
      <c r="Z359" t="s">
        <v>97</v>
      </c>
      <c r="AA359">
        <v>0</v>
      </c>
      <c r="AB359" t="s">
        <v>98</v>
      </c>
      <c r="AC359" t="s">
        <v>98</v>
      </c>
      <c r="AD359" t="s">
        <v>123</v>
      </c>
      <c r="AE359" t="s">
        <v>119</v>
      </c>
      <c r="AF359" t="s">
        <v>98</v>
      </c>
      <c r="AG359" t="s">
        <v>100</v>
      </c>
      <c r="AH359" t="s">
        <v>118</v>
      </c>
      <c r="AI359">
        <v>874</v>
      </c>
      <c r="AJ359" t="s">
        <v>108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104</v>
      </c>
      <c r="AQ359" t="s">
        <v>105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106</v>
      </c>
      <c r="BE359">
        <v>1</v>
      </c>
      <c r="BF359" t="s">
        <v>134</v>
      </c>
      <c r="BG359" t="s">
        <v>107</v>
      </c>
      <c r="BH359">
        <v>1976</v>
      </c>
      <c r="BI359" t="s">
        <v>125</v>
      </c>
      <c r="BJ359">
        <v>2</v>
      </c>
      <c r="BK359">
        <v>528</v>
      </c>
      <c r="BL359" t="s">
        <v>98</v>
      </c>
      <c r="BM359" t="s">
        <v>98</v>
      </c>
      <c r="BN359" t="s">
        <v>104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109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>
      <c r="A360">
        <v>359</v>
      </c>
      <c r="B360">
        <v>80</v>
      </c>
      <c r="C360" t="s">
        <v>112</v>
      </c>
      <c r="D360">
        <v>92</v>
      </c>
      <c r="E360">
        <v>6930</v>
      </c>
      <c r="F360" t="s">
        <v>82</v>
      </c>
      <c r="G360" t="s">
        <v>83</v>
      </c>
      <c r="H360" t="s">
        <v>113</v>
      </c>
      <c r="I360" t="s">
        <v>85</v>
      </c>
      <c r="J360" t="s">
        <v>86</v>
      </c>
      <c r="K360" t="s">
        <v>87</v>
      </c>
      <c r="L360" t="s">
        <v>88</v>
      </c>
      <c r="M360" t="s">
        <v>199</v>
      </c>
      <c r="N360" t="s">
        <v>91</v>
      </c>
      <c r="O360" t="s">
        <v>91</v>
      </c>
      <c r="P360" t="s">
        <v>92</v>
      </c>
      <c r="Q360" t="s">
        <v>158</v>
      </c>
      <c r="R360">
        <v>5</v>
      </c>
      <c r="S360">
        <v>4</v>
      </c>
      <c r="T360">
        <v>1958</v>
      </c>
      <c r="U360">
        <v>1958</v>
      </c>
      <c r="V360" t="s">
        <v>115</v>
      </c>
      <c r="W360" t="s">
        <v>95</v>
      </c>
      <c r="X360" t="s">
        <v>116</v>
      </c>
      <c r="Y360" t="s">
        <v>173</v>
      </c>
      <c r="Z360" t="s">
        <v>117</v>
      </c>
      <c r="AA360">
        <v>120</v>
      </c>
      <c r="AB360" t="s">
        <v>98</v>
      </c>
      <c r="AC360" t="s">
        <v>98</v>
      </c>
      <c r="AD360" t="s">
        <v>99</v>
      </c>
      <c r="AE360" t="s">
        <v>98</v>
      </c>
      <c r="AF360" t="s">
        <v>98</v>
      </c>
      <c r="AG360" t="s">
        <v>157</v>
      </c>
      <c r="AH360" t="s">
        <v>138</v>
      </c>
      <c r="AI360">
        <v>300</v>
      </c>
      <c r="AJ360" t="s">
        <v>101</v>
      </c>
      <c r="AK360">
        <v>294</v>
      </c>
      <c r="AL360">
        <v>468</v>
      </c>
      <c r="AM360">
        <v>1062</v>
      </c>
      <c r="AN360" t="s">
        <v>103</v>
      </c>
      <c r="AO360" t="s">
        <v>126</v>
      </c>
      <c r="AP360" t="s">
        <v>104</v>
      </c>
      <c r="AQ360" t="s">
        <v>196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119</v>
      </c>
      <c r="BC360">
        <v>6</v>
      </c>
      <c r="BD360" t="s">
        <v>181</v>
      </c>
      <c r="BE360">
        <v>0</v>
      </c>
      <c r="BF360" t="s">
        <v>83</v>
      </c>
      <c r="BG360" t="s">
        <v>159</v>
      </c>
      <c r="BH360">
        <v>1958</v>
      </c>
      <c r="BI360" t="s">
        <v>108</v>
      </c>
      <c r="BJ360">
        <v>1</v>
      </c>
      <c r="BK360">
        <v>288</v>
      </c>
      <c r="BL360" t="s">
        <v>98</v>
      </c>
      <c r="BM360" t="s">
        <v>98</v>
      </c>
      <c r="BN360" t="s">
        <v>104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172</v>
      </c>
      <c r="CC360">
        <v>130000</v>
      </c>
    </row>
    <row r="361" spans="1:81">
      <c r="A361">
        <v>360</v>
      </c>
      <c r="B361">
        <v>60</v>
      </c>
      <c r="C361" t="s">
        <v>112</v>
      </c>
      <c r="D361">
        <v>78</v>
      </c>
      <c r="E361">
        <v>12011</v>
      </c>
      <c r="F361" t="s">
        <v>82</v>
      </c>
      <c r="G361" t="s">
        <v>83</v>
      </c>
      <c r="H361" t="s">
        <v>113</v>
      </c>
      <c r="I361" t="s">
        <v>85</v>
      </c>
      <c r="J361" t="s">
        <v>86</v>
      </c>
      <c r="K361" t="s">
        <v>161</v>
      </c>
      <c r="L361" t="s">
        <v>88</v>
      </c>
      <c r="M361" t="s">
        <v>162</v>
      </c>
      <c r="N361" t="s">
        <v>91</v>
      </c>
      <c r="O361" t="s">
        <v>91</v>
      </c>
      <c r="P361" t="s">
        <v>92</v>
      </c>
      <c r="Q361" t="s">
        <v>122</v>
      </c>
      <c r="R361">
        <v>8</v>
      </c>
      <c r="S361">
        <v>5</v>
      </c>
      <c r="T361">
        <v>1998</v>
      </c>
      <c r="U361">
        <v>1998</v>
      </c>
      <c r="V361" t="s">
        <v>94</v>
      </c>
      <c r="W361" t="s">
        <v>95</v>
      </c>
      <c r="X361" t="s">
        <v>96</v>
      </c>
      <c r="Y361" t="s">
        <v>96</v>
      </c>
      <c r="Z361" t="s">
        <v>117</v>
      </c>
      <c r="AA361">
        <v>530</v>
      </c>
      <c r="AB361" t="s">
        <v>119</v>
      </c>
      <c r="AC361" t="s">
        <v>98</v>
      </c>
      <c r="AD361" t="s">
        <v>123</v>
      </c>
      <c r="AE361" t="s">
        <v>119</v>
      </c>
      <c r="AF361" t="s">
        <v>98</v>
      </c>
      <c r="AG361" t="s">
        <v>157</v>
      </c>
      <c r="AH361" t="s">
        <v>124</v>
      </c>
      <c r="AI361">
        <v>956</v>
      </c>
      <c r="AJ361" t="s">
        <v>108</v>
      </c>
      <c r="AK361">
        <v>0</v>
      </c>
      <c r="AL361">
        <v>130</v>
      </c>
      <c r="AM361">
        <v>1086</v>
      </c>
      <c r="AN361" t="s">
        <v>103</v>
      </c>
      <c r="AO361" t="s">
        <v>126</v>
      </c>
      <c r="AP361" t="s">
        <v>104</v>
      </c>
      <c r="AQ361" t="s">
        <v>105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119</v>
      </c>
      <c r="BC361">
        <v>7</v>
      </c>
      <c r="BD361" t="s">
        <v>106</v>
      </c>
      <c r="BE361">
        <v>1</v>
      </c>
      <c r="BF361" t="s">
        <v>98</v>
      </c>
      <c r="BG361" t="s">
        <v>107</v>
      </c>
      <c r="BH361">
        <v>1998</v>
      </c>
      <c r="BI361" t="s">
        <v>131</v>
      </c>
      <c r="BJ361">
        <v>2</v>
      </c>
      <c r="BK361">
        <v>592</v>
      </c>
      <c r="BL361" t="s">
        <v>98</v>
      </c>
      <c r="BM361" t="s">
        <v>98</v>
      </c>
      <c r="BN361" t="s">
        <v>104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>
      <c r="A362">
        <v>361</v>
      </c>
      <c r="B362">
        <v>85</v>
      </c>
      <c r="C362" t="s">
        <v>112</v>
      </c>
      <c r="D362" t="s">
        <v>83</v>
      </c>
      <c r="E362">
        <v>7540</v>
      </c>
      <c r="F362" t="s">
        <v>82</v>
      </c>
      <c r="G362" t="s">
        <v>83</v>
      </c>
      <c r="H362" t="s">
        <v>113</v>
      </c>
      <c r="I362" t="s">
        <v>85</v>
      </c>
      <c r="J362" t="s">
        <v>86</v>
      </c>
      <c r="K362" t="s">
        <v>161</v>
      </c>
      <c r="L362" t="s">
        <v>88</v>
      </c>
      <c r="M362" t="s">
        <v>217</v>
      </c>
      <c r="N362" t="s">
        <v>91</v>
      </c>
      <c r="O362" t="s">
        <v>91</v>
      </c>
      <c r="P362" t="s">
        <v>92</v>
      </c>
      <c r="Q362" t="s">
        <v>183</v>
      </c>
      <c r="R362">
        <v>6</v>
      </c>
      <c r="S362">
        <v>6</v>
      </c>
      <c r="T362">
        <v>1978</v>
      </c>
      <c r="U362">
        <v>1978</v>
      </c>
      <c r="V362" t="s">
        <v>94</v>
      </c>
      <c r="W362" t="s">
        <v>95</v>
      </c>
      <c r="X362" t="s">
        <v>96</v>
      </c>
      <c r="Y362" t="s">
        <v>96</v>
      </c>
      <c r="Z362" t="s">
        <v>97</v>
      </c>
      <c r="AA362">
        <v>0</v>
      </c>
      <c r="AB362" t="s">
        <v>98</v>
      </c>
      <c r="AC362" t="s">
        <v>98</v>
      </c>
      <c r="AD362" t="s">
        <v>99</v>
      </c>
      <c r="AE362" t="s">
        <v>119</v>
      </c>
      <c r="AF362" t="s">
        <v>98</v>
      </c>
      <c r="AG362" t="s">
        <v>157</v>
      </c>
      <c r="AH362" t="s">
        <v>124</v>
      </c>
      <c r="AI362">
        <v>773</v>
      </c>
      <c r="AJ362" t="s">
        <v>108</v>
      </c>
      <c r="AK362">
        <v>0</v>
      </c>
      <c r="AL362">
        <v>115</v>
      </c>
      <c r="AM362">
        <v>888</v>
      </c>
      <c r="AN362" t="s">
        <v>103</v>
      </c>
      <c r="AO362" t="s">
        <v>126</v>
      </c>
      <c r="AP362" t="s">
        <v>104</v>
      </c>
      <c r="AQ362" t="s">
        <v>105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106</v>
      </c>
      <c r="BE362">
        <v>1</v>
      </c>
      <c r="BF362" t="s">
        <v>98</v>
      </c>
      <c r="BG362" t="s">
        <v>107</v>
      </c>
      <c r="BH362">
        <v>1978</v>
      </c>
      <c r="BI362" t="s">
        <v>131</v>
      </c>
      <c r="BJ362">
        <v>2</v>
      </c>
      <c r="BK362">
        <v>470</v>
      </c>
      <c r="BL362" t="s">
        <v>98</v>
      </c>
      <c r="BM362" t="s">
        <v>98</v>
      </c>
      <c r="BN362" t="s">
        <v>104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109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>
      <c r="A363">
        <v>362</v>
      </c>
      <c r="B363">
        <v>50</v>
      </c>
      <c r="C363" t="s">
        <v>112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197</v>
      </c>
      <c r="N363" t="s">
        <v>91</v>
      </c>
      <c r="O363" t="s">
        <v>91</v>
      </c>
      <c r="P363" t="s">
        <v>92</v>
      </c>
      <c r="Q363" t="s">
        <v>176</v>
      </c>
      <c r="R363">
        <v>5</v>
      </c>
      <c r="S363">
        <v>5</v>
      </c>
      <c r="T363">
        <v>1940</v>
      </c>
      <c r="U363">
        <v>1982</v>
      </c>
      <c r="V363" t="s">
        <v>94</v>
      </c>
      <c r="W363" t="s">
        <v>95</v>
      </c>
      <c r="X363" t="s">
        <v>137</v>
      </c>
      <c r="Y363" t="s">
        <v>137</v>
      </c>
      <c r="Z363" t="s">
        <v>97</v>
      </c>
      <c r="AA363">
        <v>0</v>
      </c>
      <c r="AB363" t="s">
        <v>98</v>
      </c>
      <c r="AC363" t="s">
        <v>98</v>
      </c>
      <c r="AD363" t="s">
        <v>99</v>
      </c>
      <c r="AE363" t="s">
        <v>98</v>
      </c>
      <c r="AF363" t="s">
        <v>98</v>
      </c>
      <c r="AG363" t="s">
        <v>100</v>
      </c>
      <c r="AH363" t="s">
        <v>101</v>
      </c>
      <c r="AI363">
        <v>399</v>
      </c>
      <c r="AJ363" t="s">
        <v>108</v>
      </c>
      <c r="AK363">
        <v>0</v>
      </c>
      <c r="AL363">
        <v>484</v>
      </c>
      <c r="AM363">
        <v>883</v>
      </c>
      <c r="AN363" t="s">
        <v>103</v>
      </c>
      <c r="AO363" t="s">
        <v>119</v>
      </c>
      <c r="AP363" t="s">
        <v>104</v>
      </c>
      <c r="AQ363" t="s">
        <v>105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106</v>
      </c>
      <c r="BE363">
        <v>0</v>
      </c>
      <c r="BF363" t="s">
        <v>83</v>
      </c>
      <c r="BG363" t="s">
        <v>143</v>
      </c>
      <c r="BH363">
        <v>1940</v>
      </c>
      <c r="BI363" t="s">
        <v>108</v>
      </c>
      <c r="BJ363">
        <v>1</v>
      </c>
      <c r="BK363">
        <v>240</v>
      </c>
      <c r="BL363" t="s">
        <v>98</v>
      </c>
      <c r="BM363" t="s">
        <v>98</v>
      </c>
      <c r="BN363" t="s">
        <v>167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>
      <c r="A364">
        <v>363</v>
      </c>
      <c r="B364">
        <v>85</v>
      </c>
      <c r="C364" t="s">
        <v>112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114</v>
      </c>
      <c r="L364" t="s">
        <v>88</v>
      </c>
      <c r="M364" t="s">
        <v>206</v>
      </c>
      <c r="N364" t="s">
        <v>91</v>
      </c>
      <c r="O364" t="s">
        <v>91</v>
      </c>
      <c r="P364" t="s">
        <v>92</v>
      </c>
      <c r="Q364" t="s">
        <v>183</v>
      </c>
      <c r="R364">
        <v>7</v>
      </c>
      <c r="S364">
        <v>5</v>
      </c>
      <c r="T364">
        <v>2003</v>
      </c>
      <c r="U364">
        <v>2003</v>
      </c>
      <c r="V364" t="s">
        <v>94</v>
      </c>
      <c r="W364" t="s">
        <v>95</v>
      </c>
      <c r="X364" t="s">
        <v>130</v>
      </c>
      <c r="Y364" t="s">
        <v>130</v>
      </c>
      <c r="Z364" t="s">
        <v>117</v>
      </c>
      <c r="AA364">
        <v>500</v>
      </c>
      <c r="AB364" t="s">
        <v>119</v>
      </c>
      <c r="AC364" t="s">
        <v>98</v>
      </c>
      <c r="AD364" t="s">
        <v>211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126</v>
      </c>
      <c r="AP364" t="s">
        <v>104</v>
      </c>
      <c r="AQ364" t="s">
        <v>105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119</v>
      </c>
      <c r="BC364">
        <v>7</v>
      </c>
      <c r="BD364" t="s">
        <v>106</v>
      </c>
      <c r="BE364">
        <v>1</v>
      </c>
      <c r="BF364" t="s">
        <v>126</v>
      </c>
      <c r="BG364" t="s">
        <v>159</v>
      </c>
      <c r="BH364">
        <v>2003</v>
      </c>
      <c r="BI364" t="s">
        <v>131</v>
      </c>
      <c r="BJ364">
        <v>2</v>
      </c>
      <c r="BK364">
        <v>672</v>
      </c>
      <c r="BL364" t="s">
        <v>98</v>
      </c>
      <c r="BM364" t="s">
        <v>98</v>
      </c>
      <c r="BN364" t="s">
        <v>104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174</v>
      </c>
      <c r="CB364" t="s">
        <v>111</v>
      </c>
      <c r="CC364">
        <v>198500</v>
      </c>
    </row>
    <row r="365" spans="1:81">
      <c r="A365">
        <v>364</v>
      </c>
      <c r="B365">
        <v>160</v>
      </c>
      <c r="C365" t="s">
        <v>140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141</v>
      </c>
      <c r="N365" t="s">
        <v>91</v>
      </c>
      <c r="O365" t="s">
        <v>91</v>
      </c>
      <c r="P365" t="s">
        <v>142</v>
      </c>
      <c r="Q365" t="s">
        <v>122</v>
      </c>
      <c r="R365">
        <v>6</v>
      </c>
      <c r="S365">
        <v>8</v>
      </c>
      <c r="T365">
        <v>1972</v>
      </c>
      <c r="U365">
        <v>2007</v>
      </c>
      <c r="V365" t="s">
        <v>94</v>
      </c>
      <c r="W365" t="s">
        <v>95</v>
      </c>
      <c r="X365" t="s">
        <v>130</v>
      </c>
      <c r="Y365" t="s">
        <v>130</v>
      </c>
      <c r="Z365" t="s">
        <v>117</v>
      </c>
      <c r="AA365">
        <v>510</v>
      </c>
      <c r="AB365" t="s">
        <v>98</v>
      </c>
      <c r="AC365" t="s">
        <v>98</v>
      </c>
      <c r="AD365" t="s">
        <v>99</v>
      </c>
      <c r="AE365" t="s">
        <v>98</v>
      </c>
      <c r="AF365" t="s">
        <v>98</v>
      </c>
      <c r="AG365" t="s">
        <v>100</v>
      </c>
      <c r="AH365" t="s">
        <v>118</v>
      </c>
      <c r="AI365">
        <v>162</v>
      </c>
      <c r="AJ365" t="s">
        <v>108</v>
      </c>
      <c r="AK365">
        <v>0</v>
      </c>
      <c r="AL365">
        <v>321</v>
      </c>
      <c r="AM365">
        <v>483</v>
      </c>
      <c r="AN365" t="s">
        <v>103</v>
      </c>
      <c r="AO365" t="s">
        <v>119</v>
      </c>
      <c r="AP365" t="s">
        <v>104</v>
      </c>
      <c r="AQ365" t="s">
        <v>105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119</v>
      </c>
      <c r="BC365">
        <v>5</v>
      </c>
      <c r="BD365" t="s">
        <v>106</v>
      </c>
      <c r="BE365">
        <v>0</v>
      </c>
      <c r="BF365" t="s">
        <v>83</v>
      </c>
      <c r="BG365" t="s">
        <v>143</v>
      </c>
      <c r="BH365">
        <v>1972</v>
      </c>
      <c r="BI365" t="s">
        <v>108</v>
      </c>
      <c r="BJ365">
        <v>1</v>
      </c>
      <c r="BK365">
        <v>264</v>
      </c>
      <c r="BL365" t="s">
        <v>98</v>
      </c>
      <c r="BM365" t="s">
        <v>98</v>
      </c>
      <c r="BN365" t="s">
        <v>104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>
      <c r="A366">
        <v>365</v>
      </c>
      <c r="B366">
        <v>60</v>
      </c>
      <c r="C366" t="s">
        <v>112</v>
      </c>
      <c r="D366" t="s">
        <v>83</v>
      </c>
      <c r="E366">
        <v>18800</v>
      </c>
      <c r="F366" t="s">
        <v>82</v>
      </c>
      <c r="G366" t="s">
        <v>83</v>
      </c>
      <c r="H366" t="s">
        <v>113</v>
      </c>
      <c r="I366" t="s">
        <v>85</v>
      </c>
      <c r="J366" t="s">
        <v>86</v>
      </c>
      <c r="K366" t="s">
        <v>136</v>
      </c>
      <c r="L366" t="s">
        <v>88</v>
      </c>
      <c r="M366" t="s">
        <v>175</v>
      </c>
      <c r="N366" t="s">
        <v>91</v>
      </c>
      <c r="O366" t="s">
        <v>91</v>
      </c>
      <c r="P366" t="s">
        <v>92</v>
      </c>
      <c r="Q366" t="s">
        <v>122</v>
      </c>
      <c r="R366">
        <v>6</v>
      </c>
      <c r="S366">
        <v>5</v>
      </c>
      <c r="T366">
        <v>1976</v>
      </c>
      <c r="U366">
        <v>1976</v>
      </c>
      <c r="V366" t="s">
        <v>94</v>
      </c>
      <c r="W366" t="s">
        <v>95</v>
      </c>
      <c r="X366" t="s">
        <v>130</v>
      </c>
      <c r="Y366" t="s">
        <v>130</v>
      </c>
      <c r="Z366" t="s">
        <v>117</v>
      </c>
      <c r="AA366">
        <v>120</v>
      </c>
      <c r="AB366" t="s">
        <v>98</v>
      </c>
      <c r="AC366" t="s">
        <v>98</v>
      </c>
      <c r="AD366" t="s">
        <v>123</v>
      </c>
      <c r="AE366" t="s">
        <v>119</v>
      </c>
      <c r="AF366" t="s">
        <v>98</v>
      </c>
      <c r="AG366" t="s">
        <v>155</v>
      </c>
      <c r="AH366" t="s">
        <v>124</v>
      </c>
      <c r="AI366">
        <v>712</v>
      </c>
      <c r="AJ366" t="s">
        <v>108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104</v>
      </c>
      <c r="AQ366" t="s">
        <v>105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106</v>
      </c>
      <c r="BE366">
        <v>1</v>
      </c>
      <c r="BF366" t="s">
        <v>98</v>
      </c>
      <c r="BG366" t="s">
        <v>107</v>
      </c>
      <c r="BH366">
        <v>1976</v>
      </c>
      <c r="BI366" t="s">
        <v>125</v>
      </c>
      <c r="BJ366">
        <v>2</v>
      </c>
      <c r="BK366">
        <v>566</v>
      </c>
      <c r="BL366" t="s">
        <v>98</v>
      </c>
      <c r="BM366" t="s">
        <v>98</v>
      </c>
      <c r="BN366" t="s">
        <v>104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>
      <c r="A367">
        <v>366</v>
      </c>
      <c r="B367">
        <v>70</v>
      </c>
      <c r="C367" t="s">
        <v>140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214</v>
      </c>
      <c r="N367" t="s">
        <v>91</v>
      </c>
      <c r="O367" t="s">
        <v>91</v>
      </c>
      <c r="P367" t="s">
        <v>92</v>
      </c>
      <c r="Q367" t="s">
        <v>122</v>
      </c>
      <c r="R367">
        <v>5</v>
      </c>
      <c r="S367">
        <v>7</v>
      </c>
      <c r="T367">
        <v>1920</v>
      </c>
      <c r="U367">
        <v>1997</v>
      </c>
      <c r="V367" t="s">
        <v>115</v>
      </c>
      <c r="W367" t="s">
        <v>95</v>
      </c>
      <c r="X367" t="s">
        <v>96</v>
      </c>
      <c r="Y367" t="s">
        <v>96</v>
      </c>
      <c r="Z367" t="s">
        <v>97</v>
      </c>
      <c r="AA367">
        <v>0</v>
      </c>
      <c r="AB367" t="s">
        <v>98</v>
      </c>
      <c r="AC367" t="s">
        <v>119</v>
      </c>
      <c r="AD367" t="s">
        <v>99</v>
      </c>
      <c r="AE367" t="s">
        <v>98</v>
      </c>
      <c r="AF367" t="s">
        <v>139</v>
      </c>
      <c r="AG367" t="s">
        <v>100</v>
      </c>
      <c r="AH367" t="s">
        <v>101</v>
      </c>
      <c r="AI367">
        <v>456</v>
      </c>
      <c r="AJ367" t="s">
        <v>108</v>
      </c>
      <c r="AK367">
        <v>0</v>
      </c>
      <c r="AL367">
        <v>216</v>
      </c>
      <c r="AM367">
        <v>672</v>
      </c>
      <c r="AN367" t="s">
        <v>103</v>
      </c>
      <c r="AO367" t="s">
        <v>119</v>
      </c>
      <c r="AP367" t="s">
        <v>104</v>
      </c>
      <c r="AQ367" t="s">
        <v>168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106</v>
      </c>
      <c r="BE367">
        <v>0</v>
      </c>
      <c r="BF367" t="s">
        <v>83</v>
      </c>
      <c r="BG367" t="s">
        <v>143</v>
      </c>
      <c r="BH367">
        <v>1964</v>
      </c>
      <c r="BI367" t="s">
        <v>108</v>
      </c>
      <c r="BJ367">
        <v>1</v>
      </c>
      <c r="BK367">
        <v>468</v>
      </c>
      <c r="BL367" t="s">
        <v>98</v>
      </c>
      <c r="BM367" t="s">
        <v>139</v>
      </c>
      <c r="BN367" t="s">
        <v>104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>
      <c r="A368">
        <v>367</v>
      </c>
      <c r="B368">
        <v>20</v>
      </c>
      <c r="C368" t="s">
        <v>112</v>
      </c>
      <c r="D368" t="s">
        <v>83</v>
      </c>
      <c r="E368">
        <v>9500</v>
      </c>
      <c r="F368" t="s">
        <v>82</v>
      </c>
      <c r="G368" t="s">
        <v>83</v>
      </c>
      <c r="H368" t="s">
        <v>113</v>
      </c>
      <c r="I368" t="s">
        <v>85</v>
      </c>
      <c r="J368" t="s">
        <v>86</v>
      </c>
      <c r="K368" t="s">
        <v>87</v>
      </c>
      <c r="L368" t="s">
        <v>88</v>
      </c>
      <c r="M368" t="s">
        <v>89</v>
      </c>
      <c r="N368" t="s">
        <v>91</v>
      </c>
      <c r="O368" t="s">
        <v>91</v>
      </c>
      <c r="P368" t="s">
        <v>92</v>
      </c>
      <c r="Q368" t="s">
        <v>93</v>
      </c>
      <c r="R368">
        <v>6</v>
      </c>
      <c r="S368">
        <v>5</v>
      </c>
      <c r="T368">
        <v>1963</v>
      </c>
      <c r="U368">
        <v>1963</v>
      </c>
      <c r="V368" t="s">
        <v>94</v>
      </c>
      <c r="W368" t="s">
        <v>95</v>
      </c>
      <c r="X368" t="s">
        <v>135</v>
      </c>
      <c r="Y368" t="s">
        <v>135</v>
      </c>
      <c r="Z368" t="s">
        <v>117</v>
      </c>
      <c r="AA368">
        <v>247</v>
      </c>
      <c r="AB368" t="s">
        <v>98</v>
      </c>
      <c r="AC368" t="s">
        <v>98</v>
      </c>
      <c r="AD368" t="s">
        <v>99</v>
      </c>
      <c r="AE368" t="s">
        <v>119</v>
      </c>
      <c r="AF368" t="s">
        <v>98</v>
      </c>
      <c r="AG368" t="s">
        <v>100</v>
      </c>
      <c r="AH368" t="s">
        <v>138</v>
      </c>
      <c r="AI368">
        <v>609</v>
      </c>
      <c r="AJ368" t="s">
        <v>108</v>
      </c>
      <c r="AK368">
        <v>0</v>
      </c>
      <c r="AL368">
        <v>785</v>
      </c>
      <c r="AM368">
        <v>1394</v>
      </c>
      <c r="AN368" t="s">
        <v>103</v>
      </c>
      <c r="AO368" t="s">
        <v>119</v>
      </c>
      <c r="AP368" t="s">
        <v>104</v>
      </c>
      <c r="AQ368" t="s">
        <v>105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106</v>
      </c>
      <c r="BE368">
        <v>2</v>
      </c>
      <c r="BF368" t="s">
        <v>119</v>
      </c>
      <c r="BG368" t="s">
        <v>107</v>
      </c>
      <c r="BH368">
        <v>1963</v>
      </c>
      <c r="BI368" t="s">
        <v>131</v>
      </c>
      <c r="BJ368">
        <v>2</v>
      </c>
      <c r="BK368">
        <v>514</v>
      </c>
      <c r="BL368" t="s">
        <v>98</v>
      </c>
      <c r="BM368" t="s">
        <v>98</v>
      </c>
      <c r="BN368" t="s">
        <v>104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>
      <c r="A369">
        <v>368</v>
      </c>
      <c r="B369">
        <v>80</v>
      </c>
      <c r="C369" t="s">
        <v>112</v>
      </c>
      <c r="D369">
        <v>101</v>
      </c>
      <c r="E369">
        <v>9150</v>
      </c>
      <c r="F369" t="s">
        <v>82</v>
      </c>
      <c r="G369" t="s">
        <v>83</v>
      </c>
      <c r="H369" t="s">
        <v>113</v>
      </c>
      <c r="I369" t="s">
        <v>85</v>
      </c>
      <c r="J369" t="s">
        <v>86</v>
      </c>
      <c r="K369" t="s">
        <v>114</v>
      </c>
      <c r="L369" t="s">
        <v>88</v>
      </c>
      <c r="M369" t="s">
        <v>89</v>
      </c>
      <c r="N369" t="s">
        <v>91</v>
      </c>
      <c r="O369" t="s">
        <v>91</v>
      </c>
      <c r="P369" t="s">
        <v>92</v>
      </c>
      <c r="Q369" t="s">
        <v>158</v>
      </c>
      <c r="R369">
        <v>6</v>
      </c>
      <c r="S369">
        <v>5</v>
      </c>
      <c r="T369">
        <v>1962</v>
      </c>
      <c r="U369">
        <v>1962</v>
      </c>
      <c r="V369" t="s">
        <v>94</v>
      </c>
      <c r="W369" t="s">
        <v>204</v>
      </c>
      <c r="X369" t="s">
        <v>135</v>
      </c>
      <c r="Y369" t="s">
        <v>135</v>
      </c>
      <c r="Z369" t="s">
        <v>117</v>
      </c>
      <c r="AA369">
        <v>305</v>
      </c>
      <c r="AB369" t="s">
        <v>98</v>
      </c>
      <c r="AC369" t="s">
        <v>98</v>
      </c>
      <c r="AD369" t="s">
        <v>99</v>
      </c>
      <c r="AE369" t="s">
        <v>119</v>
      </c>
      <c r="AF369" t="s">
        <v>98</v>
      </c>
      <c r="AG369" t="s">
        <v>119</v>
      </c>
      <c r="AH369" t="s">
        <v>124</v>
      </c>
      <c r="AI369">
        <v>371</v>
      </c>
      <c r="AJ369" t="s">
        <v>108</v>
      </c>
      <c r="AK369">
        <v>0</v>
      </c>
      <c r="AL369">
        <v>728</v>
      </c>
      <c r="AM369">
        <v>1099</v>
      </c>
      <c r="AN369" t="s">
        <v>103</v>
      </c>
      <c r="AO369" t="s">
        <v>119</v>
      </c>
      <c r="AP369" t="s">
        <v>104</v>
      </c>
      <c r="AQ369" t="s">
        <v>105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106</v>
      </c>
      <c r="BE369">
        <v>1</v>
      </c>
      <c r="BF369" t="s">
        <v>119</v>
      </c>
      <c r="BG369" t="s">
        <v>189</v>
      </c>
      <c r="BH369">
        <v>1962</v>
      </c>
      <c r="BI369" t="s">
        <v>131</v>
      </c>
      <c r="BJ369">
        <v>1</v>
      </c>
      <c r="BK369">
        <v>296</v>
      </c>
      <c r="BL369" t="s">
        <v>98</v>
      </c>
      <c r="BM369" t="s">
        <v>98</v>
      </c>
      <c r="BN369" t="s">
        <v>104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>
      <c r="A370">
        <v>369</v>
      </c>
      <c r="B370">
        <v>20</v>
      </c>
      <c r="C370" t="s">
        <v>112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89</v>
      </c>
      <c r="N370" t="s">
        <v>91</v>
      </c>
      <c r="O370" t="s">
        <v>91</v>
      </c>
      <c r="P370" t="s">
        <v>92</v>
      </c>
      <c r="Q370" t="s">
        <v>93</v>
      </c>
      <c r="R370">
        <v>5</v>
      </c>
      <c r="S370">
        <v>6</v>
      </c>
      <c r="T370">
        <v>1954</v>
      </c>
      <c r="U370">
        <v>1954</v>
      </c>
      <c r="V370" t="s">
        <v>94</v>
      </c>
      <c r="W370" t="s">
        <v>95</v>
      </c>
      <c r="X370" t="s">
        <v>130</v>
      </c>
      <c r="Y370" t="s">
        <v>130</v>
      </c>
      <c r="Z370" t="s">
        <v>117</v>
      </c>
      <c r="AA370">
        <v>200</v>
      </c>
      <c r="AB370" t="s">
        <v>98</v>
      </c>
      <c r="AC370" t="s">
        <v>98</v>
      </c>
      <c r="AD370" t="s">
        <v>123</v>
      </c>
      <c r="AE370" t="s">
        <v>98</v>
      </c>
      <c r="AF370" t="s">
        <v>98</v>
      </c>
      <c r="AG370" t="s">
        <v>100</v>
      </c>
      <c r="AH370" t="s">
        <v>102</v>
      </c>
      <c r="AI370">
        <v>540</v>
      </c>
      <c r="AJ370" t="s">
        <v>108</v>
      </c>
      <c r="AK370">
        <v>0</v>
      </c>
      <c r="AL370">
        <v>728</v>
      </c>
      <c r="AM370">
        <v>1268</v>
      </c>
      <c r="AN370" t="s">
        <v>103</v>
      </c>
      <c r="AO370" t="s">
        <v>119</v>
      </c>
      <c r="AP370" t="s">
        <v>104</v>
      </c>
      <c r="AQ370" t="s">
        <v>105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106</v>
      </c>
      <c r="BE370">
        <v>1</v>
      </c>
      <c r="BF370" t="s">
        <v>119</v>
      </c>
      <c r="BG370" t="s">
        <v>107</v>
      </c>
      <c r="BH370">
        <v>1954</v>
      </c>
      <c r="BI370" t="s">
        <v>125</v>
      </c>
      <c r="BJ370">
        <v>1</v>
      </c>
      <c r="BK370">
        <v>244</v>
      </c>
      <c r="BL370" t="s">
        <v>98</v>
      </c>
      <c r="BM370" t="s">
        <v>98</v>
      </c>
      <c r="BN370" t="s">
        <v>104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>
      <c r="A371">
        <v>370</v>
      </c>
      <c r="B371">
        <v>20</v>
      </c>
      <c r="C371" t="s">
        <v>112</v>
      </c>
      <c r="D371" t="s">
        <v>83</v>
      </c>
      <c r="E371">
        <v>9830</v>
      </c>
      <c r="F371" t="s">
        <v>82</v>
      </c>
      <c r="G371" t="s">
        <v>83</v>
      </c>
      <c r="H371" t="s">
        <v>113</v>
      </c>
      <c r="I371" t="s">
        <v>85</v>
      </c>
      <c r="J371" t="s">
        <v>86</v>
      </c>
      <c r="K371" t="s">
        <v>114</v>
      </c>
      <c r="L371" t="s">
        <v>88</v>
      </c>
      <c r="M371" t="s">
        <v>89</v>
      </c>
      <c r="N371" t="s">
        <v>91</v>
      </c>
      <c r="O371" t="s">
        <v>91</v>
      </c>
      <c r="P371" t="s">
        <v>92</v>
      </c>
      <c r="Q371" t="s">
        <v>93</v>
      </c>
      <c r="R371">
        <v>5</v>
      </c>
      <c r="S371">
        <v>7</v>
      </c>
      <c r="T371">
        <v>1959</v>
      </c>
      <c r="U371">
        <v>2006</v>
      </c>
      <c r="V371" t="s">
        <v>94</v>
      </c>
      <c r="W371" t="s">
        <v>95</v>
      </c>
      <c r="X371" t="s">
        <v>116</v>
      </c>
      <c r="Y371" t="s">
        <v>116</v>
      </c>
      <c r="Z371" t="s">
        <v>97</v>
      </c>
      <c r="AA371">
        <v>0</v>
      </c>
      <c r="AB371" t="s">
        <v>98</v>
      </c>
      <c r="AC371" t="s">
        <v>119</v>
      </c>
      <c r="AD371" t="s">
        <v>99</v>
      </c>
      <c r="AE371" t="s">
        <v>98</v>
      </c>
      <c r="AF371" t="s">
        <v>98</v>
      </c>
      <c r="AG371" t="s">
        <v>100</v>
      </c>
      <c r="AH371" t="s">
        <v>118</v>
      </c>
      <c r="AI371">
        <v>72</v>
      </c>
      <c r="AJ371" t="s">
        <v>101</v>
      </c>
      <c r="AK371">
        <v>258</v>
      </c>
      <c r="AL371">
        <v>733</v>
      </c>
      <c r="AM371">
        <v>1063</v>
      </c>
      <c r="AN371" t="s">
        <v>103</v>
      </c>
      <c r="AO371" t="s">
        <v>126</v>
      </c>
      <c r="AP371" t="s">
        <v>104</v>
      </c>
      <c r="AQ371" t="s">
        <v>105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119</v>
      </c>
      <c r="BC371">
        <v>7</v>
      </c>
      <c r="BD371" t="s">
        <v>106</v>
      </c>
      <c r="BE371">
        <v>1</v>
      </c>
      <c r="BF371" t="s">
        <v>119</v>
      </c>
      <c r="BG371" t="s">
        <v>143</v>
      </c>
      <c r="BH371">
        <v>1997</v>
      </c>
      <c r="BI371" t="s">
        <v>125</v>
      </c>
      <c r="BJ371">
        <v>2</v>
      </c>
      <c r="BK371">
        <v>576</v>
      </c>
      <c r="BL371" t="s">
        <v>98</v>
      </c>
      <c r="BM371" t="s">
        <v>98</v>
      </c>
      <c r="BN371" t="s">
        <v>104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>
      <c r="A372">
        <v>371</v>
      </c>
      <c r="B372">
        <v>60</v>
      </c>
      <c r="C372" t="s">
        <v>112</v>
      </c>
      <c r="D372" t="s">
        <v>83</v>
      </c>
      <c r="E372">
        <v>8121</v>
      </c>
      <c r="F372" t="s">
        <v>82</v>
      </c>
      <c r="G372" t="s">
        <v>83</v>
      </c>
      <c r="H372" t="s">
        <v>113</v>
      </c>
      <c r="I372" t="s">
        <v>85</v>
      </c>
      <c r="J372" t="s">
        <v>86</v>
      </c>
      <c r="K372" t="s">
        <v>87</v>
      </c>
      <c r="L372" t="s">
        <v>88</v>
      </c>
      <c r="M372" t="s">
        <v>121</v>
      </c>
      <c r="N372" t="s">
        <v>91</v>
      </c>
      <c r="O372" t="s">
        <v>91</v>
      </c>
      <c r="P372" t="s">
        <v>92</v>
      </c>
      <c r="Q372" t="s">
        <v>122</v>
      </c>
      <c r="R372">
        <v>6</v>
      </c>
      <c r="S372">
        <v>5</v>
      </c>
      <c r="T372">
        <v>2000</v>
      </c>
      <c r="U372">
        <v>2000</v>
      </c>
      <c r="V372" t="s">
        <v>94</v>
      </c>
      <c r="W372" t="s">
        <v>95</v>
      </c>
      <c r="X372" t="s">
        <v>96</v>
      </c>
      <c r="Y372" t="s">
        <v>96</v>
      </c>
      <c r="Z372" t="s">
        <v>97</v>
      </c>
      <c r="AA372">
        <v>0</v>
      </c>
      <c r="AB372" t="s">
        <v>98</v>
      </c>
      <c r="AC372" t="s">
        <v>98</v>
      </c>
      <c r="AD372" t="s">
        <v>123</v>
      </c>
      <c r="AE372" t="s">
        <v>119</v>
      </c>
      <c r="AF372" t="s">
        <v>98</v>
      </c>
      <c r="AG372" t="s">
        <v>100</v>
      </c>
      <c r="AH372" t="s">
        <v>108</v>
      </c>
      <c r="AI372">
        <v>0</v>
      </c>
      <c r="AJ372" t="s">
        <v>108</v>
      </c>
      <c r="AK372">
        <v>0</v>
      </c>
      <c r="AL372">
        <v>953</v>
      </c>
      <c r="AM372">
        <v>953</v>
      </c>
      <c r="AN372" t="s">
        <v>103</v>
      </c>
      <c r="AO372" t="s">
        <v>126</v>
      </c>
      <c r="AP372" t="s">
        <v>104</v>
      </c>
      <c r="AQ372" t="s">
        <v>105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106</v>
      </c>
      <c r="BE372">
        <v>1</v>
      </c>
      <c r="BF372" t="s">
        <v>98</v>
      </c>
      <c r="BG372" t="s">
        <v>107</v>
      </c>
      <c r="BH372">
        <v>2000</v>
      </c>
      <c r="BI372" t="s">
        <v>131</v>
      </c>
      <c r="BJ372">
        <v>2</v>
      </c>
      <c r="BK372">
        <v>460</v>
      </c>
      <c r="BL372" t="s">
        <v>98</v>
      </c>
      <c r="BM372" t="s">
        <v>98</v>
      </c>
      <c r="BN372" t="s">
        <v>104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>
      <c r="A373">
        <v>372</v>
      </c>
      <c r="B373">
        <v>50</v>
      </c>
      <c r="C373" t="s">
        <v>112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199</v>
      </c>
      <c r="N373" t="s">
        <v>90</v>
      </c>
      <c r="O373" t="s">
        <v>91</v>
      </c>
      <c r="P373" t="s">
        <v>92</v>
      </c>
      <c r="Q373" t="s">
        <v>176</v>
      </c>
      <c r="R373">
        <v>4</v>
      </c>
      <c r="S373">
        <v>4</v>
      </c>
      <c r="T373">
        <v>1959</v>
      </c>
      <c r="U373">
        <v>1959</v>
      </c>
      <c r="V373" t="s">
        <v>94</v>
      </c>
      <c r="W373" t="s">
        <v>95</v>
      </c>
      <c r="X373" t="s">
        <v>184</v>
      </c>
      <c r="Y373" t="s">
        <v>135</v>
      </c>
      <c r="Z373" t="s">
        <v>97</v>
      </c>
      <c r="AA373">
        <v>0</v>
      </c>
      <c r="AB373" t="s">
        <v>98</v>
      </c>
      <c r="AC373" t="s">
        <v>98</v>
      </c>
      <c r="AD373" t="s">
        <v>99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104</v>
      </c>
      <c r="AQ373" t="s">
        <v>105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181</v>
      </c>
      <c r="BE373">
        <v>1</v>
      </c>
      <c r="BF373" t="s">
        <v>119</v>
      </c>
      <c r="BG373" t="s">
        <v>143</v>
      </c>
      <c r="BH373">
        <v>1991</v>
      </c>
      <c r="BI373" t="s">
        <v>125</v>
      </c>
      <c r="BJ373">
        <v>2</v>
      </c>
      <c r="BK373">
        <v>680</v>
      </c>
      <c r="BL373" t="s">
        <v>98</v>
      </c>
      <c r="BM373" t="s">
        <v>98</v>
      </c>
      <c r="BN373" t="s">
        <v>167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>
      <c r="A374">
        <v>373</v>
      </c>
      <c r="B374">
        <v>120</v>
      </c>
      <c r="C374" t="s">
        <v>112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165</v>
      </c>
      <c r="N374" t="s">
        <v>91</v>
      </c>
      <c r="O374" t="s">
        <v>91</v>
      </c>
      <c r="P374" t="s">
        <v>129</v>
      </c>
      <c r="Q374" t="s">
        <v>93</v>
      </c>
      <c r="R374">
        <v>6</v>
      </c>
      <c r="S374">
        <v>5</v>
      </c>
      <c r="T374">
        <v>1984</v>
      </c>
      <c r="U374">
        <v>1984</v>
      </c>
      <c r="V374" t="s">
        <v>94</v>
      </c>
      <c r="W374" t="s">
        <v>95</v>
      </c>
      <c r="X374" t="s">
        <v>135</v>
      </c>
      <c r="Y374" t="s">
        <v>135</v>
      </c>
      <c r="Z374" t="s">
        <v>97</v>
      </c>
      <c r="AA374">
        <v>0</v>
      </c>
      <c r="AB374" t="s">
        <v>98</v>
      </c>
      <c r="AC374" t="s">
        <v>98</v>
      </c>
      <c r="AD374" t="s">
        <v>99</v>
      </c>
      <c r="AE374" t="s">
        <v>119</v>
      </c>
      <c r="AF374" t="s">
        <v>98</v>
      </c>
      <c r="AG374" t="s">
        <v>100</v>
      </c>
      <c r="AH374" t="s">
        <v>118</v>
      </c>
      <c r="AI374">
        <v>623</v>
      </c>
      <c r="AJ374" t="s">
        <v>102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104</v>
      </c>
      <c r="AQ374" t="s">
        <v>105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106</v>
      </c>
      <c r="BE374">
        <v>0</v>
      </c>
      <c r="BF374" t="s">
        <v>83</v>
      </c>
      <c r="BG374" t="s">
        <v>107</v>
      </c>
      <c r="BH374">
        <v>1984</v>
      </c>
      <c r="BI374" t="s">
        <v>108</v>
      </c>
      <c r="BJ374">
        <v>1</v>
      </c>
      <c r="BK374">
        <v>264</v>
      </c>
      <c r="BL374" t="s">
        <v>98</v>
      </c>
      <c r="BM374" t="s">
        <v>98</v>
      </c>
      <c r="BN374" t="s">
        <v>104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109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>
      <c r="A375">
        <v>374</v>
      </c>
      <c r="B375">
        <v>20</v>
      </c>
      <c r="C375" t="s">
        <v>112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89</v>
      </c>
      <c r="N375" t="s">
        <v>91</v>
      </c>
      <c r="O375" t="s">
        <v>91</v>
      </c>
      <c r="P375" t="s">
        <v>92</v>
      </c>
      <c r="Q375" t="s">
        <v>93</v>
      </c>
      <c r="R375">
        <v>5</v>
      </c>
      <c r="S375">
        <v>6</v>
      </c>
      <c r="T375">
        <v>1953</v>
      </c>
      <c r="U375">
        <v>1953</v>
      </c>
      <c r="V375" t="s">
        <v>94</v>
      </c>
      <c r="W375" t="s">
        <v>95</v>
      </c>
      <c r="X375" t="s">
        <v>137</v>
      </c>
      <c r="Y375" t="s">
        <v>137</v>
      </c>
      <c r="Z375" t="s">
        <v>97</v>
      </c>
      <c r="AA375">
        <v>0</v>
      </c>
      <c r="AB375" t="s">
        <v>98</v>
      </c>
      <c r="AC375" t="s">
        <v>98</v>
      </c>
      <c r="AD375" t="s">
        <v>123</v>
      </c>
      <c r="AE375" t="s">
        <v>98</v>
      </c>
      <c r="AF375" t="s">
        <v>98</v>
      </c>
      <c r="AG375" t="s">
        <v>100</v>
      </c>
      <c r="AH375" t="s">
        <v>138</v>
      </c>
      <c r="AI375">
        <v>428</v>
      </c>
      <c r="AJ375" t="s">
        <v>102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104</v>
      </c>
      <c r="AQ375" t="s">
        <v>105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181</v>
      </c>
      <c r="BE375">
        <v>0</v>
      </c>
      <c r="BF375" t="s">
        <v>83</v>
      </c>
      <c r="BG375" t="s">
        <v>107</v>
      </c>
      <c r="BH375">
        <v>1953</v>
      </c>
      <c r="BI375" t="s">
        <v>108</v>
      </c>
      <c r="BJ375">
        <v>1</v>
      </c>
      <c r="BK375">
        <v>270</v>
      </c>
      <c r="BL375" t="s">
        <v>98</v>
      </c>
      <c r="BM375" t="s">
        <v>98</v>
      </c>
      <c r="BN375" t="s">
        <v>104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177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>
      <c r="A376">
        <v>375</v>
      </c>
      <c r="B376">
        <v>60</v>
      </c>
      <c r="C376" t="s">
        <v>112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209</v>
      </c>
      <c r="N376" t="s">
        <v>91</v>
      </c>
      <c r="O376" t="s">
        <v>91</v>
      </c>
      <c r="P376" t="s">
        <v>92</v>
      </c>
      <c r="Q376" t="s">
        <v>122</v>
      </c>
      <c r="R376">
        <v>7</v>
      </c>
      <c r="S376">
        <v>5</v>
      </c>
      <c r="T376">
        <v>2003</v>
      </c>
      <c r="U376">
        <v>2004</v>
      </c>
      <c r="V376" t="s">
        <v>94</v>
      </c>
      <c r="W376" t="s">
        <v>95</v>
      </c>
      <c r="X376" t="s">
        <v>96</v>
      </c>
      <c r="Y376" t="s">
        <v>96</v>
      </c>
      <c r="Z376" t="s">
        <v>97</v>
      </c>
      <c r="AA376">
        <v>0</v>
      </c>
      <c r="AB376" t="s">
        <v>119</v>
      </c>
      <c r="AC376" t="s">
        <v>98</v>
      </c>
      <c r="AD376" t="s">
        <v>123</v>
      </c>
      <c r="AE376" t="s">
        <v>119</v>
      </c>
      <c r="AF376" t="s">
        <v>98</v>
      </c>
      <c r="AG376" t="s">
        <v>100</v>
      </c>
      <c r="AH376" t="s">
        <v>108</v>
      </c>
      <c r="AI376">
        <v>0</v>
      </c>
      <c r="AJ376" t="s">
        <v>108</v>
      </c>
      <c r="AK376">
        <v>0</v>
      </c>
      <c r="AL376">
        <v>847</v>
      </c>
      <c r="AM376">
        <v>847</v>
      </c>
      <c r="AN376" t="s">
        <v>103</v>
      </c>
      <c r="AO376" t="s">
        <v>126</v>
      </c>
      <c r="AP376" t="s">
        <v>104</v>
      </c>
      <c r="AQ376" t="s">
        <v>105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119</v>
      </c>
      <c r="BC376">
        <v>8</v>
      </c>
      <c r="BD376" t="s">
        <v>106</v>
      </c>
      <c r="BE376">
        <v>1</v>
      </c>
      <c r="BF376" t="s">
        <v>119</v>
      </c>
      <c r="BG376" t="s">
        <v>159</v>
      </c>
      <c r="BH376">
        <v>2003</v>
      </c>
      <c r="BI376" t="s">
        <v>125</v>
      </c>
      <c r="BJ376">
        <v>2</v>
      </c>
      <c r="BK376">
        <v>434</v>
      </c>
      <c r="BL376" t="s">
        <v>98</v>
      </c>
      <c r="BM376" t="s">
        <v>98</v>
      </c>
      <c r="BN376" t="s">
        <v>104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>
      <c r="A377">
        <v>376</v>
      </c>
      <c r="B377">
        <v>30</v>
      </c>
      <c r="C377" t="s">
        <v>112</v>
      </c>
      <c r="D377" t="s">
        <v>83</v>
      </c>
      <c r="E377">
        <v>10020</v>
      </c>
      <c r="F377" t="s">
        <v>82</v>
      </c>
      <c r="G377" t="s">
        <v>83</v>
      </c>
      <c r="H377" t="s">
        <v>113</v>
      </c>
      <c r="I377" t="s">
        <v>205</v>
      </c>
      <c r="J377" t="s">
        <v>86</v>
      </c>
      <c r="K377" t="s">
        <v>87</v>
      </c>
      <c r="L377" t="s">
        <v>231</v>
      </c>
      <c r="M377" t="s">
        <v>206</v>
      </c>
      <c r="N377" t="s">
        <v>91</v>
      </c>
      <c r="O377" t="s">
        <v>91</v>
      </c>
      <c r="P377" t="s">
        <v>92</v>
      </c>
      <c r="Q377" t="s">
        <v>93</v>
      </c>
      <c r="R377">
        <v>1</v>
      </c>
      <c r="S377">
        <v>1</v>
      </c>
      <c r="T377">
        <v>1922</v>
      </c>
      <c r="U377">
        <v>1950</v>
      </c>
      <c r="V377" t="s">
        <v>94</v>
      </c>
      <c r="W377" t="s">
        <v>95</v>
      </c>
      <c r="X377" t="s">
        <v>116</v>
      </c>
      <c r="Y377" t="s">
        <v>116</v>
      </c>
      <c r="Z377" t="s">
        <v>97</v>
      </c>
      <c r="AA377">
        <v>0</v>
      </c>
      <c r="AB377" t="s">
        <v>139</v>
      </c>
      <c r="AC377" t="s">
        <v>139</v>
      </c>
      <c r="AD377" t="s">
        <v>166</v>
      </c>
      <c r="AE377" t="s">
        <v>139</v>
      </c>
      <c r="AF377" t="s">
        <v>134</v>
      </c>
      <c r="AG377" t="s">
        <v>119</v>
      </c>
      <c r="AH377" t="s">
        <v>138</v>
      </c>
      <c r="AI377">
        <v>350</v>
      </c>
      <c r="AJ377" t="s">
        <v>108</v>
      </c>
      <c r="AK377">
        <v>0</v>
      </c>
      <c r="AL377">
        <v>333</v>
      </c>
      <c r="AM377">
        <v>683</v>
      </c>
      <c r="AN377" t="s">
        <v>103</v>
      </c>
      <c r="AO377" t="s">
        <v>119</v>
      </c>
      <c r="AP377" t="s">
        <v>167</v>
      </c>
      <c r="AQ377" t="s">
        <v>168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139</v>
      </c>
      <c r="BC377">
        <v>4</v>
      </c>
      <c r="BD377" t="s">
        <v>228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104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>
      <c r="A378">
        <v>377</v>
      </c>
      <c r="B378">
        <v>85</v>
      </c>
      <c r="C378" t="s">
        <v>112</v>
      </c>
      <c r="D378">
        <v>57</v>
      </c>
      <c r="E378">
        <v>8846</v>
      </c>
      <c r="F378" t="s">
        <v>82</v>
      </c>
      <c r="G378" t="s">
        <v>83</v>
      </c>
      <c r="H378" t="s">
        <v>113</v>
      </c>
      <c r="I378" t="s">
        <v>85</v>
      </c>
      <c r="J378" t="s">
        <v>86</v>
      </c>
      <c r="K378" t="s">
        <v>161</v>
      </c>
      <c r="L378" t="s">
        <v>88</v>
      </c>
      <c r="M378" t="s">
        <v>209</v>
      </c>
      <c r="N378" t="s">
        <v>91</v>
      </c>
      <c r="O378" t="s">
        <v>91</v>
      </c>
      <c r="P378" t="s">
        <v>92</v>
      </c>
      <c r="Q378" t="s">
        <v>183</v>
      </c>
      <c r="R378">
        <v>5</v>
      </c>
      <c r="S378">
        <v>5</v>
      </c>
      <c r="T378">
        <v>1996</v>
      </c>
      <c r="U378">
        <v>1996</v>
      </c>
      <c r="V378" t="s">
        <v>94</v>
      </c>
      <c r="W378" t="s">
        <v>95</v>
      </c>
      <c r="X378" t="s">
        <v>96</v>
      </c>
      <c r="Y378" t="s">
        <v>96</v>
      </c>
      <c r="Z378" t="s">
        <v>97</v>
      </c>
      <c r="AA378">
        <v>0</v>
      </c>
      <c r="AB378" t="s">
        <v>119</v>
      </c>
      <c r="AC378" t="s">
        <v>98</v>
      </c>
      <c r="AD378" t="s">
        <v>123</v>
      </c>
      <c r="AE378" t="s">
        <v>119</v>
      </c>
      <c r="AF378" t="s">
        <v>98</v>
      </c>
      <c r="AG378" t="s">
        <v>157</v>
      </c>
      <c r="AH378" t="s">
        <v>124</v>
      </c>
      <c r="AI378">
        <v>298</v>
      </c>
      <c r="AJ378" t="s">
        <v>108</v>
      </c>
      <c r="AK378">
        <v>0</v>
      </c>
      <c r="AL378">
        <v>572</v>
      </c>
      <c r="AM378">
        <v>870</v>
      </c>
      <c r="AN378" t="s">
        <v>103</v>
      </c>
      <c r="AO378" t="s">
        <v>126</v>
      </c>
      <c r="AP378" t="s">
        <v>104</v>
      </c>
      <c r="AQ378" t="s">
        <v>105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106</v>
      </c>
      <c r="BE378">
        <v>0</v>
      </c>
      <c r="BF378" t="s">
        <v>83</v>
      </c>
      <c r="BG378" t="s">
        <v>143</v>
      </c>
      <c r="BH378">
        <v>1998</v>
      </c>
      <c r="BI378" t="s">
        <v>108</v>
      </c>
      <c r="BJ378">
        <v>2</v>
      </c>
      <c r="BK378">
        <v>576</v>
      </c>
      <c r="BL378" t="s">
        <v>98</v>
      </c>
      <c r="BM378" t="s">
        <v>98</v>
      </c>
      <c r="BN378" t="s">
        <v>104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>
      <c r="A379">
        <v>378</v>
      </c>
      <c r="B379">
        <v>60</v>
      </c>
      <c r="C379" t="s">
        <v>164</v>
      </c>
      <c r="D379">
        <v>102</v>
      </c>
      <c r="E379">
        <v>11143</v>
      </c>
      <c r="F379" t="s">
        <v>82</v>
      </c>
      <c r="G379" t="s">
        <v>83</v>
      </c>
      <c r="H379" t="s">
        <v>113</v>
      </c>
      <c r="I379" t="s">
        <v>85</v>
      </c>
      <c r="J379" t="s">
        <v>86</v>
      </c>
      <c r="K379" t="s">
        <v>114</v>
      </c>
      <c r="L379" t="s">
        <v>88</v>
      </c>
      <c r="M379" t="s">
        <v>163</v>
      </c>
      <c r="N379" t="s">
        <v>91</v>
      </c>
      <c r="O379" t="s">
        <v>91</v>
      </c>
      <c r="P379" t="s">
        <v>92</v>
      </c>
      <c r="Q379" t="s">
        <v>122</v>
      </c>
      <c r="R379">
        <v>8</v>
      </c>
      <c r="S379">
        <v>5</v>
      </c>
      <c r="T379">
        <v>2004</v>
      </c>
      <c r="U379">
        <v>2005</v>
      </c>
      <c r="V379" t="s">
        <v>94</v>
      </c>
      <c r="W379" t="s">
        <v>95</v>
      </c>
      <c r="X379" t="s">
        <v>152</v>
      </c>
      <c r="Y379" t="s">
        <v>153</v>
      </c>
      <c r="Z379" t="s">
        <v>97</v>
      </c>
      <c r="AA379">
        <v>0</v>
      </c>
      <c r="AB379" t="s">
        <v>119</v>
      </c>
      <c r="AC379" t="s">
        <v>98</v>
      </c>
      <c r="AD379" t="s">
        <v>123</v>
      </c>
      <c r="AE379" t="s">
        <v>119</v>
      </c>
      <c r="AF379" t="s">
        <v>98</v>
      </c>
      <c r="AG379" t="s">
        <v>100</v>
      </c>
      <c r="AH379" t="s">
        <v>108</v>
      </c>
      <c r="AI379">
        <v>0</v>
      </c>
      <c r="AJ379" t="s">
        <v>108</v>
      </c>
      <c r="AK379">
        <v>0</v>
      </c>
      <c r="AL379">
        <v>1580</v>
      </c>
      <c r="AM379">
        <v>1580</v>
      </c>
      <c r="AN379" t="s">
        <v>103</v>
      </c>
      <c r="AO379" t="s">
        <v>126</v>
      </c>
      <c r="AP379" t="s">
        <v>104</v>
      </c>
      <c r="AQ379" t="s">
        <v>105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119</v>
      </c>
      <c r="BC379">
        <v>8</v>
      </c>
      <c r="BD379" t="s">
        <v>106</v>
      </c>
      <c r="BE379">
        <v>1</v>
      </c>
      <c r="BF379" t="s">
        <v>119</v>
      </c>
      <c r="BG379" t="s">
        <v>107</v>
      </c>
      <c r="BH379">
        <v>2004</v>
      </c>
      <c r="BI379" t="s">
        <v>131</v>
      </c>
      <c r="BJ379">
        <v>2</v>
      </c>
      <c r="BK379">
        <v>610</v>
      </c>
      <c r="BL379" t="s">
        <v>98</v>
      </c>
      <c r="BM379" t="s">
        <v>98</v>
      </c>
      <c r="BN379" t="s">
        <v>104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>
      <c r="A380">
        <v>379</v>
      </c>
      <c r="B380">
        <v>20</v>
      </c>
      <c r="C380" t="s">
        <v>112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114</v>
      </c>
      <c r="L380" t="s">
        <v>88</v>
      </c>
      <c r="M380" t="s">
        <v>128</v>
      </c>
      <c r="N380" t="s">
        <v>91</v>
      </c>
      <c r="O380" t="s">
        <v>91</v>
      </c>
      <c r="P380" t="s">
        <v>92</v>
      </c>
      <c r="Q380" t="s">
        <v>93</v>
      </c>
      <c r="R380">
        <v>9</v>
      </c>
      <c r="S380">
        <v>2</v>
      </c>
      <c r="T380">
        <v>2010</v>
      </c>
      <c r="U380">
        <v>2010</v>
      </c>
      <c r="V380" t="s">
        <v>115</v>
      </c>
      <c r="W380" t="s">
        <v>95</v>
      </c>
      <c r="X380" t="s">
        <v>96</v>
      </c>
      <c r="Y380" t="s">
        <v>96</v>
      </c>
      <c r="Z380" t="s">
        <v>148</v>
      </c>
      <c r="AA380">
        <v>350</v>
      </c>
      <c r="AB380" t="s">
        <v>119</v>
      </c>
      <c r="AC380" t="s">
        <v>98</v>
      </c>
      <c r="AD380" t="s">
        <v>123</v>
      </c>
      <c r="AE380" t="s">
        <v>126</v>
      </c>
      <c r="AF380" t="s">
        <v>98</v>
      </c>
      <c r="AG380" t="s">
        <v>157</v>
      </c>
      <c r="AH380" t="s">
        <v>124</v>
      </c>
      <c r="AI380">
        <v>1445</v>
      </c>
      <c r="AJ380" t="s">
        <v>108</v>
      </c>
      <c r="AK380">
        <v>0</v>
      </c>
      <c r="AL380">
        <v>411</v>
      </c>
      <c r="AM380">
        <v>1856</v>
      </c>
      <c r="AN380" t="s">
        <v>103</v>
      </c>
      <c r="AO380" t="s">
        <v>126</v>
      </c>
      <c r="AP380" t="s">
        <v>104</v>
      </c>
      <c r="AQ380" t="s">
        <v>105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126</v>
      </c>
      <c r="BC380">
        <v>8</v>
      </c>
      <c r="BD380" t="s">
        <v>106</v>
      </c>
      <c r="BE380">
        <v>1</v>
      </c>
      <c r="BF380" t="s">
        <v>126</v>
      </c>
      <c r="BG380" t="s">
        <v>107</v>
      </c>
      <c r="BH380">
        <v>2010</v>
      </c>
      <c r="BI380" t="s">
        <v>125</v>
      </c>
      <c r="BJ380">
        <v>3</v>
      </c>
      <c r="BK380">
        <v>834</v>
      </c>
      <c r="BL380" t="s">
        <v>98</v>
      </c>
      <c r="BM380" t="s">
        <v>98</v>
      </c>
      <c r="BN380" t="s">
        <v>104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149</v>
      </c>
      <c r="CB380" t="s">
        <v>150</v>
      </c>
      <c r="CC380">
        <v>394432</v>
      </c>
    </row>
    <row r="381" spans="1:81">
      <c r="A381">
        <v>380</v>
      </c>
      <c r="B381">
        <v>60</v>
      </c>
      <c r="C381" t="s">
        <v>112</v>
      </c>
      <c r="D381">
        <v>60</v>
      </c>
      <c r="E381">
        <v>8123</v>
      </c>
      <c r="F381" t="s">
        <v>82</v>
      </c>
      <c r="G381" t="s">
        <v>83</v>
      </c>
      <c r="H381" t="s">
        <v>113</v>
      </c>
      <c r="I381" t="s">
        <v>85</v>
      </c>
      <c r="J381" t="s">
        <v>86</v>
      </c>
      <c r="K381" t="s">
        <v>87</v>
      </c>
      <c r="L381" t="s">
        <v>88</v>
      </c>
      <c r="M381" t="s">
        <v>121</v>
      </c>
      <c r="N381" t="s">
        <v>225</v>
      </c>
      <c r="O381" t="s">
        <v>91</v>
      </c>
      <c r="P381" t="s">
        <v>92</v>
      </c>
      <c r="Q381" t="s">
        <v>122</v>
      </c>
      <c r="R381">
        <v>6</v>
      </c>
      <c r="S381">
        <v>5</v>
      </c>
      <c r="T381">
        <v>2000</v>
      </c>
      <c r="U381">
        <v>2000</v>
      </c>
      <c r="V381" t="s">
        <v>94</v>
      </c>
      <c r="W381" t="s">
        <v>95</v>
      </c>
      <c r="X381" t="s">
        <v>96</v>
      </c>
      <c r="Y381" t="s">
        <v>96</v>
      </c>
      <c r="Z381" t="s">
        <v>117</v>
      </c>
      <c r="AA381">
        <v>16</v>
      </c>
      <c r="AB381" t="s">
        <v>98</v>
      </c>
      <c r="AC381" t="s">
        <v>98</v>
      </c>
      <c r="AD381" t="s">
        <v>123</v>
      </c>
      <c r="AE381" t="s">
        <v>119</v>
      </c>
      <c r="AF381" t="s">
        <v>98</v>
      </c>
      <c r="AG381" t="s">
        <v>100</v>
      </c>
      <c r="AH381" t="s">
        <v>108</v>
      </c>
      <c r="AI381">
        <v>0</v>
      </c>
      <c r="AJ381" t="s">
        <v>108</v>
      </c>
      <c r="AK381">
        <v>0</v>
      </c>
      <c r="AL381">
        <v>982</v>
      </c>
      <c r="AM381">
        <v>982</v>
      </c>
      <c r="AN381" t="s">
        <v>103</v>
      </c>
      <c r="AO381" t="s">
        <v>126</v>
      </c>
      <c r="AP381" t="s">
        <v>104</v>
      </c>
      <c r="AQ381" t="s">
        <v>105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106</v>
      </c>
      <c r="BE381">
        <v>1</v>
      </c>
      <c r="BF381" t="s">
        <v>98</v>
      </c>
      <c r="BG381" t="s">
        <v>107</v>
      </c>
      <c r="BH381">
        <v>2000</v>
      </c>
      <c r="BI381" t="s">
        <v>125</v>
      </c>
      <c r="BJ381">
        <v>2</v>
      </c>
      <c r="BK381">
        <v>463</v>
      </c>
      <c r="BL381" t="s">
        <v>98</v>
      </c>
      <c r="BM381" t="s">
        <v>98</v>
      </c>
      <c r="BN381" t="s">
        <v>104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>
      <c r="A382">
        <v>381</v>
      </c>
      <c r="B382">
        <v>50</v>
      </c>
      <c r="C382" t="s">
        <v>112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200</v>
      </c>
      <c r="N382" t="s">
        <v>91</v>
      </c>
      <c r="O382" t="s">
        <v>91</v>
      </c>
      <c r="P382" t="s">
        <v>92</v>
      </c>
      <c r="Q382" t="s">
        <v>176</v>
      </c>
      <c r="R382">
        <v>5</v>
      </c>
      <c r="S382">
        <v>6</v>
      </c>
      <c r="T382">
        <v>1924</v>
      </c>
      <c r="U382">
        <v>1950</v>
      </c>
      <c r="V382" t="s">
        <v>94</v>
      </c>
      <c r="W382" t="s">
        <v>95</v>
      </c>
      <c r="X382" t="s">
        <v>117</v>
      </c>
      <c r="Y382" t="s">
        <v>116</v>
      </c>
      <c r="Z382" t="s">
        <v>97</v>
      </c>
      <c r="AA382">
        <v>0</v>
      </c>
      <c r="AB382" t="s">
        <v>98</v>
      </c>
      <c r="AC382" t="s">
        <v>98</v>
      </c>
      <c r="AD382" t="s">
        <v>166</v>
      </c>
      <c r="AE382" t="s">
        <v>98</v>
      </c>
      <c r="AF382" t="s">
        <v>98</v>
      </c>
      <c r="AG382" t="s">
        <v>100</v>
      </c>
      <c r="AH382" t="s">
        <v>102</v>
      </c>
      <c r="AI382">
        <v>218</v>
      </c>
      <c r="AJ382" t="s">
        <v>108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104</v>
      </c>
      <c r="AQ382" t="s">
        <v>105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119</v>
      </c>
      <c r="BC382">
        <v>6</v>
      </c>
      <c r="BD382" t="s">
        <v>106</v>
      </c>
      <c r="BE382">
        <v>1</v>
      </c>
      <c r="BF382" t="s">
        <v>119</v>
      </c>
      <c r="BG382" t="s">
        <v>143</v>
      </c>
      <c r="BH382">
        <v>1924</v>
      </c>
      <c r="BI382" t="s">
        <v>108</v>
      </c>
      <c r="BJ382">
        <v>1</v>
      </c>
      <c r="BK382">
        <v>308</v>
      </c>
      <c r="BL382" t="s">
        <v>98</v>
      </c>
      <c r="BM382" t="s">
        <v>98</v>
      </c>
      <c r="BN382" t="s">
        <v>104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>
      <c r="A383">
        <v>382</v>
      </c>
      <c r="B383">
        <v>20</v>
      </c>
      <c r="C383" t="s">
        <v>164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163</v>
      </c>
      <c r="N383" t="s">
        <v>91</v>
      </c>
      <c r="O383" t="s">
        <v>91</v>
      </c>
      <c r="P383" t="s">
        <v>92</v>
      </c>
      <c r="Q383" t="s">
        <v>93</v>
      </c>
      <c r="R383">
        <v>7</v>
      </c>
      <c r="S383">
        <v>5</v>
      </c>
      <c r="T383">
        <v>2006</v>
      </c>
      <c r="U383">
        <v>2006</v>
      </c>
      <c r="V383" t="s">
        <v>94</v>
      </c>
      <c r="W383" t="s">
        <v>95</v>
      </c>
      <c r="X383" t="s">
        <v>96</v>
      </c>
      <c r="Y383" t="s">
        <v>96</v>
      </c>
      <c r="Z383" t="s">
        <v>97</v>
      </c>
      <c r="AA383">
        <v>0</v>
      </c>
      <c r="AB383" t="s">
        <v>119</v>
      </c>
      <c r="AC383" t="s">
        <v>98</v>
      </c>
      <c r="AD383" t="s">
        <v>123</v>
      </c>
      <c r="AE383" t="s">
        <v>119</v>
      </c>
      <c r="AF383" t="s">
        <v>119</v>
      </c>
      <c r="AG383" t="s">
        <v>100</v>
      </c>
      <c r="AH383" t="s">
        <v>108</v>
      </c>
      <c r="AI383">
        <v>0</v>
      </c>
      <c r="AJ383" t="s">
        <v>108</v>
      </c>
      <c r="AK383">
        <v>0</v>
      </c>
      <c r="AL383">
        <v>1293</v>
      </c>
      <c r="AM383">
        <v>1293</v>
      </c>
      <c r="AN383" t="s">
        <v>103</v>
      </c>
      <c r="AO383" t="s">
        <v>126</v>
      </c>
      <c r="AP383" t="s">
        <v>104</v>
      </c>
      <c r="AQ383" t="s">
        <v>105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119</v>
      </c>
      <c r="BC383">
        <v>5</v>
      </c>
      <c r="BD383" t="s">
        <v>106</v>
      </c>
      <c r="BE383">
        <v>1</v>
      </c>
      <c r="BF383" t="s">
        <v>119</v>
      </c>
      <c r="BG383" t="s">
        <v>107</v>
      </c>
      <c r="BH383">
        <v>2006</v>
      </c>
      <c r="BI383" t="s">
        <v>131</v>
      </c>
      <c r="BJ383">
        <v>2</v>
      </c>
      <c r="BK383">
        <v>572</v>
      </c>
      <c r="BL383" t="s">
        <v>98</v>
      </c>
      <c r="BM383" t="s">
        <v>98</v>
      </c>
      <c r="BN383" t="s">
        <v>104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149</v>
      </c>
      <c r="CB383" t="s">
        <v>150</v>
      </c>
      <c r="CC383">
        <v>187750</v>
      </c>
    </row>
    <row r="384" spans="1:81">
      <c r="A384">
        <v>383</v>
      </c>
      <c r="B384">
        <v>60</v>
      </c>
      <c r="C384" t="s">
        <v>112</v>
      </c>
      <c r="D384">
        <v>79</v>
      </c>
      <c r="E384">
        <v>9245</v>
      </c>
      <c r="F384" t="s">
        <v>82</v>
      </c>
      <c r="G384" t="s">
        <v>83</v>
      </c>
      <c r="H384" t="s">
        <v>113</v>
      </c>
      <c r="I384" t="s">
        <v>85</v>
      </c>
      <c r="J384" t="s">
        <v>86</v>
      </c>
      <c r="K384" t="s">
        <v>87</v>
      </c>
      <c r="L384" t="s">
        <v>88</v>
      </c>
      <c r="M384" t="s">
        <v>209</v>
      </c>
      <c r="N384" t="s">
        <v>91</v>
      </c>
      <c r="O384" t="s">
        <v>91</v>
      </c>
      <c r="P384" t="s">
        <v>92</v>
      </c>
      <c r="Q384" t="s">
        <v>122</v>
      </c>
      <c r="R384">
        <v>7</v>
      </c>
      <c r="S384">
        <v>5</v>
      </c>
      <c r="T384">
        <v>2006</v>
      </c>
      <c r="U384">
        <v>2006</v>
      </c>
      <c r="V384" t="s">
        <v>94</v>
      </c>
      <c r="W384" t="s">
        <v>95</v>
      </c>
      <c r="X384" t="s">
        <v>96</v>
      </c>
      <c r="Y384" t="s">
        <v>96</v>
      </c>
      <c r="Z384" t="s">
        <v>97</v>
      </c>
      <c r="AA384">
        <v>0</v>
      </c>
      <c r="AB384" t="s">
        <v>119</v>
      </c>
      <c r="AC384" t="s">
        <v>98</v>
      </c>
      <c r="AD384" t="s">
        <v>123</v>
      </c>
      <c r="AE384" t="s">
        <v>119</v>
      </c>
      <c r="AF384" t="s">
        <v>98</v>
      </c>
      <c r="AG384" t="s">
        <v>157</v>
      </c>
      <c r="AH384" t="s">
        <v>108</v>
      </c>
      <c r="AI384">
        <v>0</v>
      </c>
      <c r="AJ384" t="s">
        <v>108</v>
      </c>
      <c r="AK384">
        <v>0</v>
      </c>
      <c r="AL384">
        <v>939</v>
      </c>
      <c r="AM384">
        <v>939</v>
      </c>
      <c r="AN384" t="s">
        <v>103</v>
      </c>
      <c r="AO384" t="s">
        <v>126</v>
      </c>
      <c r="AP384" t="s">
        <v>104</v>
      </c>
      <c r="AQ384" t="s">
        <v>105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119</v>
      </c>
      <c r="BC384">
        <v>8</v>
      </c>
      <c r="BD384" t="s">
        <v>106</v>
      </c>
      <c r="BE384">
        <v>0</v>
      </c>
      <c r="BF384" t="s">
        <v>83</v>
      </c>
      <c r="BG384" t="s">
        <v>107</v>
      </c>
      <c r="BH384">
        <v>2006</v>
      </c>
      <c r="BI384" t="s">
        <v>131</v>
      </c>
      <c r="BJ384">
        <v>2</v>
      </c>
      <c r="BK384">
        <v>639</v>
      </c>
      <c r="BL384" t="s">
        <v>98</v>
      </c>
      <c r="BM384" t="s">
        <v>98</v>
      </c>
      <c r="BN384" t="s">
        <v>104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>
      <c r="A385">
        <v>384</v>
      </c>
      <c r="B385">
        <v>45</v>
      </c>
      <c r="C385" t="s">
        <v>81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114</v>
      </c>
      <c r="L385" t="s">
        <v>88</v>
      </c>
      <c r="M385" t="s">
        <v>165</v>
      </c>
      <c r="N385" t="s">
        <v>91</v>
      </c>
      <c r="O385" t="s">
        <v>91</v>
      </c>
      <c r="P385" t="s">
        <v>92</v>
      </c>
      <c r="Q385" t="s">
        <v>238</v>
      </c>
      <c r="R385">
        <v>6</v>
      </c>
      <c r="S385">
        <v>3</v>
      </c>
      <c r="T385">
        <v>1928</v>
      </c>
      <c r="U385">
        <v>1950</v>
      </c>
      <c r="V385" t="s">
        <v>94</v>
      </c>
      <c r="W385" t="s">
        <v>95</v>
      </c>
      <c r="X385" t="s">
        <v>116</v>
      </c>
      <c r="Y385" t="s">
        <v>116</v>
      </c>
      <c r="Z385" t="s">
        <v>97</v>
      </c>
      <c r="AA385">
        <v>0</v>
      </c>
      <c r="AB385" t="s">
        <v>98</v>
      </c>
      <c r="AC385" t="s">
        <v>98</v>
      </c>
      <c r="AD385" t="s">
        <v>166</v>
      </c>
      <c r="AE385" t="s">
        <v>139</v>
      </c>
      <c r="AF385" t="s">
        <v>139</v>
      </c>
      <c r="AG385" t="s">
        <v>100</v>
      </c>
      <c r="AH385" t="s">
        <v>108</v>
      </c>
      <c r="AI385">
        <v>0</v>
      </c>
      <c r="AJ385" t="s">
        <v>108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167</v>
      </c>
      <c r="AQ385" t="s">
        <v>168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106</v>
      </c>
      <c r="BE385">
        <v>0</v>
      </c>
      <c r="BF385" t="s">
        <v>83</v>
      </c>
      <c r="BG385" t="s">
        <v>143</v>
      </c>
      <c r="BH385">
        <v>1950</v>
      </c>
      <c r="BI385" t="s">
        <v>108</v>
      </c>
      <c r="BJ385">
        <v>2</v>
      </c>
      <c r="BK385">
        <v>360</v>
      </c>
      <c r="BL385" t="s">
        <v>139</v>
      </c>
      <c r="BM385" t="s">
        <v>139</v>
      </c>
      <c r="BN385" t="s">
        <v>167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>
      <c r="A386">
        <v>385</v>
      </c>
      <c r="B386">
        <v>60</v>
      </c>
      <c r="C386" t="s">
        <v>112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205</v>
      </c>
      <c r="J386" t="s">
        <v>86</v>
      </c>
      <c r="K386" t="s">
        <v>114</v>
      </c>
      <c r="L386" t="s">
        <v>154</v>
      </c>
      <c r="M386" t="s">
        <v>199</v>
      </c>
      <c r="N386" t="s">
        <v>90</v>
      </c>
      <c r="O386" t="s">
        <v>91</v>
      </c>
      <c r="P386" t="s">
        <v>92</v>
      </c>
      <c r="Q386" t="s">
        <v>122</v>
      </c>
      <c r="R386">
        <v>6</v>
      </c>
      <c r="S386">
        <v>5</v>
      </c>
      <c r="T386">
        <v>1992</v>
      </c>
      <c r="U386">
        <v>1992</v>
      </c>
      <c r="V386" t="s">
        <v>94</v>
      </c>
      <c r="W386" t="s">
        <v>95</v>
      </c>
      <c r="X386" t="s">
        <v>130</v>
      </c>
      <c r="Y386" t="s">
        <v>130</v>
      </c>
      <c r="Z386" t="s">
        <v>97</v>
      </c>
      <c r="AA386">
        <v>0</v>
      </c>
      <c r="AB386" t="s">
        <v>119</v>
      </c>
      <c r="AC386" t="s">
        <v>98</v>
      </c>
      <c r="AD386" t="s">
        <v>123</v>
      </c>
      <c r="AE386" t="s">
        <v>119</v>
      </c>
      <c r="AF386" t="s">
        <v>98</v>
      </c>
      <c r="AG386" t="s">
        <v>157</v>
      </c>
      <c r="AH386" t="s">
        <v>124</v>
      </c>
      <c r="AI386">
        <v>985</v>
      </c>
      <c r="AJ386" t="s">
        <v>108</v>
      </c>
      <c r="AK386">
        <v>0</v>
      </c>
      <c r="AL386">
        <v>595</v>
      </c>
      <c r="AM386">
        <v>1580</v>
      </c>
      <c r="AN386" t="s">
        <v>103</v>
      </c>
      <c r="AO386" t="s">
        <v>126</v>
      </c>
      <c r="AP386" t="s">
        <v>104</v>
      </c>
      <c r="AQ386" t="s">
        <v>105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119</v>
      </c>
      <c r="BC386">
        <v>9</v>
      </c>
      <c r="BD386" t="s">
        <v>106</v>
      </c>
      <c r="BE386">
        <v>2</v>
      </c>
      <c r="BF386" t="s">
        <v>139</v>
      </c>
      <c r="BG386" t="s">
        <v>107</v>
      </c>
      <c r="BH386">
        <v>1992</v>
      </c>
      <c r="BI386" t="s">
        <v>125</v>
      </c>
      <c r="BJ386">
        <v>2</v>
      </c>
      <c r="BK386">
        <v>501</v>
      </c>
      <c r="BL386" t="s">
        <v>98</v>
      </c>
      <c r="BM386" t="s">
        <v>98</v>
      </c>
      <c r="BN386" t="s">
        <v>104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>
      <c r="A387">
        <v>386</v>
      </c>
      <c r="B387">
        <v>120</v>
      </c>
      <c r="C387" t="s">
        <v>112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156</v>
      </c>
      <c r="N387" t="s">
        <v>91</v>
      </c>
      <c r="O387" t="s">
        <v>91</v>
      </c>
      <c r="P387" t="s">
        <v>129</v>
      </c>
      <c r="Q387" t="s">
        <v>93</v>
      </c>
      <c r="R387">
        <v>8</v>
      </c>
      <c r="S387">
        <v>5</v>
      </c>
      <c r="T387">
        <v>2004</v>
      </c>
      <c r="U387">
        <v>2005</v>
      </c>
      <c r="V387" t="s">
        <v>94</v>
      </c>
      <c r="W387" t="s">
        <v>95</v>
      </c>
      <c r="X387" t="s">
        <v>96</v>
      </c>
      <c r="Y387" t="s">
        <v>96</v>
      </c>
      <c r="Z387" t="s">
        <v>117</v>
      </c>
      <c r="AA387">
        <v>16</v>
      </c>
      <c r="AB387" t="s">
        <v>119</v>
      </c>
      <c r="AC387" t="s">
        <v>98</v>
      </c>
      <c r="AD387" t="s">
        <v>123</v>
      </c>
      <c r="AE387" t="s">
        <v>119</v>
      </c>
      <c r="AF387" t="s">
        <v>98</v>
      </c>
      <c r="AG387" t="s">
        <v>100</v>
      </c>
      <c r="AH387" t="s">
        <v>124</v>
      </c>
      <c r="AI387">
        <v>24</v>
      </c>
      <c r="AJ387" t="s">
        <v>108</v>
      </c>
      <c r="AK387">
        <v>0</v>
      </c>
      <c r="AL387">
        <v>1232</v>
      </c>
      <c r="AM387">
        <v>1256</v>
      </c>
      <c r="AN387" t="s">
        <v>103</v>
      </c>
      <c r="AO387" t="s">
        <v>126</v>
      </c>
      <c r="AP387" t="s">
        <v>104</v>
      </c>
      <c r="AQ387" t="s">
        <v>105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119</v>
      </c>
      <c r="BC387">
        <v>6</v>
      </c>
      <c r="BD387" t="s">
        <v>106</v>
      </c>
      <c r="BE387">
        <v>1</v>
      </c>
      <c r="BF387" t="s">
        <v>98</v>
      </c>
      <c r="BG387" t="s">
        <v>107</v>
      </c>
      <c r="BH387">
        <v>2004</v>
      </c>
      <c r="BI387" t="s">
        <v>125</v>
      </c>
      <c r="BJ387">
        <v>2</v>
      </c>
      <c r="BK387">
        <v>430</v>
      </c>
      <c r="BL387" t="s">
        <v>98</v>
      </c>
      <c r="BM387" t="s">
        <v>98</v>
      </c>
      <c r="BN387" t="s">
        <v>104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>
      <c r="A388">
        <v>387</v>
      </c>
      <c r="B388">
        <v>50</v>
      </c>
      <c r="C388" t="s">
        <v>112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136</v>
      </c>
      <c r="L388" t="s">
        <v>88</v>
      </c>
      <c r="M388" t="s">
        <v>206</v>
      </c>
      <c r="N388" t="s">
        <v>90</v>
      </c>
      <c r="O388" t="s">
        <v>91</v>
      </c>
      <c r="P388" t="s">
        <v>92</v>
      </c>
      <c r="Q388" t="s">
        <v>176</v>
      </c>
      <c r="R388">
        <v>5</v>
      </c>
      <c r="S388">
        <v>3</v>
      </c>
      <c r="T388">
        <v>1910</v>
      </c>
      <c r="U388">
        <v>1996</v>
      </c>
      <c r="V388" t="s">
        <v>202</v>
      </c>
      <c r="W388" t="s">
        <v>95</v>
      </c>
      <c r="X388" t="s">
        <v>116</v>
      </c>
      <c r="Y388" t="s">
        <v>96</v>
      </c>
      <c r="Z388" t="s">
        <v>97</v>
      </c>
      <c r="AA388">
        <v>0</v>
      </c>
      <c r="AB388" t="s">
        <v>98</v>
      </c>
      <c r="AC388" t="s">
        <v>139</v>
      </c>
      <c r="AD388" t="s">
        <v>123</v>
      </c>
      <c r="AE388" t="s">
        <v>98</v>
      </c>
      <c r="AF388" t="s">
        <v>98</v>
      </c>
      <c r="AG388" t="s">
        <v>100</v>
      </c>
      <c r="AH388" t="s">
        <v>108</v>
      </c>
      <c r="AI388">
        <v>0</v>
      </c>
      <c r="AJ388" t="s">
        <v>108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104</v>
      </c>
      <c r="AQ388" t="s">
        <v>105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106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167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241</v>
      </c>
      <c r="CC388">
        <v>81000</v>
      </c>
    </row>
    <row r="389" spans="1:81">
      <c r="A389">
        <v>388</v>
      </c>
      <c r="B389">
        <v>80</v>
      </c>
      <c r="C389" t="s">
        <v>112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206</v>
      </c>
      <c r="N389" t="s">
        <v>91</v>
      </c>
      <c r="O389" t="s">
        <v>91</v>
      </c>
      <c r="P389" t="s">
        <v>92</v>
      </c>
      <c r="Q389" t="s">
        <v>158</v>
      </c>
      <c r="R389">
        <v>6</v>
      </c>
      <c r="S389">
        <v>6</v>
      </c>
      <c r="T389">
        <v>1976</v>
      </c>
      <c r="U389">
        <v>1976</v>
      </c>
      <c r="V389" t="s">
        <v>115</v>
      </c>
      <c r="W389" t="s">
        <v>95</v>
      </c>
      <c r="X389" t="s">
        <v>137</v>
      </c>
      <c r="Y389" t="s">
        <v>137</v>
      </c>
      <c r="Z389" t="s">
        <v>117</v>
      </c>
      <c r="AA389">
        <v>255</v>
      </c>
      <c r="AB389" t="s">
        <v>98</v>
      </c>
      <c r="AC389" t="s">
        <v>98</v>
      </c>
      <c r="AD389" t="s">
        <v>99</v>
      </c>
      <c r="AE389" t="s">
        <v>98</v>
      </c>
      <c r="AF389" t="s">
        <v>98</v>
      </c>
      <c r="AG389" t="s">
        <v>157</v>
      </c>
      <c r="AH389" t="s">
        <v>118</v>
      </c>
      <c r="AI389">
        <v>631</v>
      </c>
      <c r="AJ389" t="s">
        <v>108</v>
      </c>
      <c r="AK389">
        <v>0</v>
      </c>
      <c r="AL389">
        <v>410</v>
      </c>
      <c r="AM389">
        <v>1041</v>
      </c>
      <c r="AN389" t="s">
        <v>103</v>
      </c>
      <c r="AO389" t="s">
        <v>126</v>
      </c>
      <c r="AP389" t="s">
        <v>104</v>
      </c>
      <c r="AQ389" t="s">
        <v>105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106</v>
      </c>
      <c r="BE389">
        <v>1</v>
      </c>
      <c r="BF389" t="s">
        <v>139</v>
      </c>
      <c r="BG389" t="s">
        <v>143</v>
      </c>
      <c r="BH389">
        <v>1977</v>
      </c>
      <c r="BI389" t="s">
        <v>108</v>
      </c>
      <c r="BJ389">
        <v>1</v>
      </c>
      <c r="BK389">
        <v>352</v>
      </c>
      <c r="BL389" t="s">
        <v>98</v>
      </c>
      <c r="BM389" t="s">
        <v>98</v>
      </c>
      <c r="BN389" t="s">
        <v>104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177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172</v>
      </c>
      <c r="CC389">
        <v>125000</v>
      </c>
    </row>
    <row r="390" spans="1:81">
      <c r="A390">
        <v>389</v>
      </c>
      <c r="B390">
        <v>20</v>
      </c>
      <c r="C390" t="s">
        <v>112</v>
      </c>
      <c r="D390">
        <v>93</v>
      </c>
      <c r="E390">
        <v>9382</v>
      </c>
      <c r="F390" t="s">
        <v>82</v>
      </c>
      <c r="G390" t="s">
        <v>83</v>
      </c>
      <c r="H390" t="s">
        <v>113</v>
      </c>
      <c r="I390" t="s">
        <v>85</v>
      </c>
      <c r="J390" t="s">
        <v>86</v>
      </c>
      <c r="K390" t="s">
        <v>161</v>
      </c>
      <c r="L390" t="s">
        <v>88</v>
      </c>
      <c r="M390" t="s">
        <v>209</v>
      </c>
      <c r="N390" t="s">
        <v>91</v>
      </c>
      <c r="O390" t="s">
        <v>91</v>
      </c>
      <c r="P390" t="s">
        <v>92</v>
      </c>
      <c r="Q390" t="s">
        <v>93</v>
      </c>
      <c r="R390">
        <v>7</v>
      </c>
      <c r="S390">
        <v>5</v>
      </c>
      <c r="T390">
        <v>1999</v>
      </c>
      <c r="U390">
        <v>2000</v>
      </c>
      <c r="V390" t="s">
        <v>94</v>
      </c>
      <c r="W390" t="s">
        <v>95</v>
      </c>
      <c r="X390" t="s">
        <v>96</v>
      </c>
      <c r="Y390" t="s">
        <v>96</v>
      </c>
      <c r="Z390" t="s">
        <v>117</v>
      </c>
      <c r="AA390">
        <v>125</v>
      </c>
      <c r="AB390" t="s">
        <v>119</v>
      </c>
      <c r="AC390" t="s">
        <v>98</v>
      </c>
      <c r="AD390" t="s">
        <v>123</v>
      </c>
      <c r="AE390" t="s">
        <v>119</v>
      </c>
      <c r="AF390" t="s">
        <v>98</v>
      </c>
      <c r="AG390" t="s">
        <v>100</v>
      </c>
      <c r="AH390" t="s">
        <v>108</v>
      </c>
      <c r="AI390">
        <v>0</v>
      </c>
      <c r="AJ390" t="s">
        <v>108</v>
      </c>
      <c r="AK390">
        <v>0</v>
      </c>
      <c r="AL390">
        <v>1468</v>
      </c>
      <c r="AM390">
        <v>1468</v>
      </c>
      <c r="AN390" t="s">
        <v>103</v>
      </c>
      <c r="AO390" t="s">
        <v>126</v>
      </c>
      <c r="AP390" t="s">
        <v>104</v>
      </c>
      <c r="AQ390" t="s">
        <v>105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119</v>
      </c>
      <c r="BC390">
        <v>6</v>
      </c>
      <c r="BD390" t="s">
        <v>106</v>
      </c>
      <c r="BE390">
        <v>0</v>
      </c>
      <c r="BF390" t="s">
        <v>83</v>
      </c>
      <c r="BG390" t="s">
        <v>107</v>
      </c>
      <c r="BH390">
        <v>1999</v>
      </c>
      <c r="BI390" t="s">
        <v>131</v>
      </c>
      <c r="BJ390">
        <v>2</v>
      </c>
      <c r="BK390">
        <v>577</v>
      </c>
      <c r="BL390" t="s">
        <v>98</v>
      </c>
      <c r="BM390" t="s">
        <v>98</v>
      </c>
      <c r="BN390" t="s">
        <v>104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>
      <c r="A391">
        <v>390</v>
      </c>
      <c r="B391">
        <v>60</v>
      </c>
      <c r="C391" t="s">
        <v>112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147</v>
      </c>
      <c r="N391" t="s">
        <v>91</v>
      </c>
      <c r="O391" t="s">
        <v>91</v>
      </c>
      <c r="P391" t="s">
        <v>92</v>
      </c>
      <c r="Q391" t="s">
        <v>122</v>
      </c>
      <c r="R391">
        <v>10</v>
      </c>
      <c r="S391">
        <v>5</v>
      </c>
      <c r="T391">
        <v>2007</v>
      </c>
      <c r="U391">
        <v>2008</v>
      </c>
      <c r="V391" t="s">
        <v>94</v>
      </c>
      <c r="W391" t="s">
        <v>95</v>
      </c>
      <c r="X391" t="s">
        <v>96</v>
      </c>
      <c r="Y391" t="s">
        <v>96</v>
      </c>
      <c r="Z391" t="s">
        <v>148</v>
      </c>
      <c r="AA391">
        <v>272</v>
      </c>
      <c r="AB391" t="s">
        <v>126</v>
      </c>
      <c r="AC391" t="s">
        <v>98</v>
      </c>
      <c r="AD391" t="s">
        <v>123</v>
      </c>
      <c r="AE391" t="s">
        <v>126</v>
      </c>
      <c r="AF391" t="s">
        <v>98</v>
      </c>
      <c r="AG391" t="s">
        <v>157</v>
      </c>
      <c r="AH391" t="s">
        <v>124</v>
      </c>
      <c r="AI391">
        <v>1280</v>
      </c>
      <c r="AJ391" t="s">
        <v>108</v>
      </c>
      <c r="AK391">
        <v>0</v>
      </c>
      <c r="AL391">
        <v>402</v>
      </c>
      <c r="AM391">
        <v>1682</v>
      </c>
      <c r="AN391" t="s">
        <v>103</v>
      </c>
      <c r="AO391" t="s">
        <v>126</v>
      </c>
      <c r="AP391" t="s">
        <v>104</v>
      </c>
      <c r="AQ391" t="s">
        <v>105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126</v>
      </c>
      <c r="BC391">
        <v>9</v>
      </c>
      <c r="BD391" t="s">
        <v>106</v>
      </c>
      <c r="BE391">
        <v>1</v>
      </c>
      <c r="BF391" t="s">
        <v>126</v>
      </c>
      <c r="BG391" t="s">
        <v>159</v>
      </c>
      <c r="BH391">
        <v>2008</v>
      </c>
      <c r="BI391" t="s">
        <v>125</v>
      </c>
      <c r="BJ391">
        <v>3</v>
      </c>
      <c r="BK391">
        <v>846</v>
      </c>
      <c r="BL391" t="s">
        <v>98</v>
      </c>
      <c r="BM391" t="s">
        <v>98</v>
      </c>
      <c r="BN391" t="s">
        <v>104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149</v>
      </c>
      <c r="CB391" t="s">
        <v>150</v>
      </c>
      <c r="CC391">
        <v>426000</v>
      </c>
    </row>
    <row r="392" spans="1:81">
      <c r="A392">
        <v>391</v>
      </c>
      <c r="B392">
        <v>50</v>
      </c>
      <c r="C392" t="s">
        <v>112</v>
      </c>
      <c r="D392">
        <v>50</v>
      </c>
      <c r="E392">
        <v>8405</v>
      </c>
      <c r="F392" t="s">
        <v>82</v>
      </c>
      <c r="G392" t="s">
        <v>190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206</v>
      </c>
      <c r="N392" t="s">
        <v>91</v>
      </c>
      <c r="O392" t="s">
        <v>91</v>
      </c>
      <c r="P392" t="s">
        <v>92</v>
      </c>
      <c r="Q392" t="s">
        <v>176</v>
      </c>
      <c r="R392">
        <v>5</v>
      </c>
      <c r="S392">
        <v>8</v>
      </c>
      <c r="T392">
        <v>1900</v>
      </c>
      <c r="U392">
        <v>1950</v>
      </c>
      <c r="V392" t="s">
        <v>94</v>
      </c>
      <c r="W392" t="s">
        <v>95</v>
      </c>
      <c r="X392" t="s">
        <v>137</v>
      </c>
      <c r="Y392" t="s">
        <v>137</v>
      </c>
      <c r="Z392" t="s">
        <v>97</v>
      </c>
      <c r="AA392">
        <v>0</v>
      </c>
      <c r="AB392" t="s">
        <v>98</v>
      </c>
      <c r="AC392" t="s">
        <v>98</v>
      </c>
      <c r="AD392" t="s">
        <v>166</v>
      </c>
      <c r="AE392" t="s">
        <v>98</v>
      </c>
      <c r="AF392" t="s">
        <v>119</v>
      </c>
      <c r="AG392" t="s">
        <v>100</v>
      </c>
      <c r="AH392" t="s">
        <v>101</v>
      </c>
      <c r="AI392">
        <v>241</v>
      </c>
      <c r="AJ392" t="s">
        <v>138</v>
      </c>
      <c r="AK392">
        <v>391</v>
      </c>
      <c r="AL392">
        <v>229</v>
      </c>
      <c r="AM392">
        <v>861</v>
      </c>
      <c r="AN392" t="s">
        <v>103</v>
      </c>
      <c r="AO392" t="s">
        <v>126</v>
      </c>
      <c r="AP392" t="s">
        <v>104</v>
      </c>
      <c r="AQ392" t="s">
        <v>105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106</v>
      </c>
      <c r="BE392">
        <v>0</v>
      </c>
      <c r="BF392" t="s">
        <v>83</v>
      </c>
      <c r="BG392" t="s">
        <v>143</v>
      </c>
      <c r="BH392">
        <v>1978</v>
      </c>
      <c r="BI392" t="s">
        <v>108</v>
      </c>
      <c r="BJ392">
        <v>1</v>
      </c>
      <c r="BK392">
        <v>384</v>
      </c>
      <c r="BL392" t="s">
        <v>98</v>
      </c>
      <c r="BM392" t="s">
        <v>98</v>
      </c>
      <c r="BN392" t="s">
        <v>104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109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>
      <c r="A393">
        <v>392</v>
      </c>
      <c r="B393">
        <v>60</v>
      </c>
      <c r="C393" t="s">
        <v>112</v>
      </c>
      <c r="D393">
        <v>71</v>
      </c>
      <c r="E393">
        <v>12209</v>
      </c>
      <c r="F393" t="s">
        <v>82</v>
      </c>
      <c r="G393" t="s">
        <v>83</v>
      </c>
      <c r="H393" t="s">
        <v>113</v>
      </c>
      <c r="I393" t="s">
        <v>85</v>
      </c>
      <c r="J393" t="s">
        <v>86</v>
      </c>
      <c r="K393" t="s">
        <v>161</v>
      </c>
      <c r="L393" t="s">
        <v>88</v>
      </c>
      <c r="M393" t="s">
        <v>217</v>
      </c>
      <c r="N393" t="s">
        <v>91</v>
      </c>
      <c r="O393" t="s">
        <v>91</v>
      </c>
      <c r="P393" t="s">
        <v>92</v>
      </c>
      <c r="Q393" t="s">
        <v>122</v>
      </c>
      <c r="R393">
        <v>6</v>
      </c>
      <c r="S393">
        <v>5</v>
      </c>
      <c r="T393">
        <v>2001</v>
      </c>
      <c r="U393">
        <v>2002</v>
      </c>
      <c r="V393" t="s">
        <v>94</v>
      </c>
      <c r="W393" t="s">
        <v>95</v>
      </c>
      <c r="X393" t="s">
        <v>96</v>
      </c>
      <c r="Y393" t="s">
        <v>96</v>
      </c>
      <c r="Z393" t="s">
        <v>97</v>
      </c>
      <c r="AA393">
        <v>0</v>
      </c>
      <c r="AB393" t="s">
        <v>98</v>
      </c>
      <c r="AC393" t="s">
        <v>98</v>
      </c>
      <c r="AD393" t="s">
        <v>123</v>
      </c>
      <c r="AE393" t="s">
        <v>126</v>
      </c>
      <c r="AF393" t="s">
        <v>98</v>
      </c>
      <c r="AG393" t="s">
        <v>100</v>
      </c>
      <c r="AH393" t="s">
        <v>118</v>
      </c>
      <c r="AI393">
        <v>690</v>
      </c>
      <c r="AJ393" t="s">
        <v>108</v>
      </c>
      <c r="AK393">
        <v>0</v>
      </c>
      <c r="AL393">
        <v>114</v>
      </c>
      <c r="AM393">
        <v>804</v>
      </c>
      <c r="AN393" t="s">
        <v>103</v>
      </c>
      <c r="AO393" t="s">
        <v>126</v>
      </c>
      <c r="AP393" t="s">
        <v>104</v>
      </c>
      <c r="AQ393" t="s">
        <v>105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119</v>
      </c>
      <c r="BC393">
        <v>7</v>
      </c>
      <c r="BD393" t="s">
        <v>106</v>
      </c>
      <c r="BE393">
        <v>1</v>
      </c>
      <c r="BF393" t="s">
        <v>98</v>
      </c>
      <c r="BG393" t="s">
        <v>159</v>
      </c>
      <c r="BH393">
        <v>2001</v>
      </c>
      <c r="BI393" t="s">
        <v>125</v>
      </c>
      <c r="BJ393">
        <v>2</v>
      </c>
      <c r="BK393">
        <v>560</v>
      </c>
      <c r="BL393" t="s">
        <v>98</v>
      </c>
      <c r="BM393" t="s">
        <v>98</v>
      </c>
      <c r="BN393" t="s">
        <v>104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>
      <c r="A394">
        <v>393</v>
      </c>
      <c r="B394">
        <v>20</v>
      </c>
      <c r="C394" t="s">
        <v>112</v>
      </c>
      <c r="D394" t="s">
        <v>83</v>
      </c>
      <c r="E394">
        <v>8339</v>
      </c>
      <c r="F394" t="s">
        <v>82</v>
      </c>
      <c r="G394" t="s">
        <v>83</v>
      </c>
      <c r="H394" t="s">
        <v>113</v>
      </c>
      <c r="I394" t="s">
        <v>85</v>
      </c>
      <c r="J394" t="s">
        <v>86</v>
      </c>
      <c r="K394" t="s">
        <v>87</v>
      </c>
      <c r="L394" t="s">
        <v>88</v>
      </c>
      <c r="M394" t="s">
        <v>89</v>
      </c>
      <c r="N394" t="s">
        <v>91</v>
      </c>
      <c r="O394" t="s">
        <v>91</v>
      </c>
      <c r="P394" t="s">
        <v>92</v>
      </c>
      <c r="Q394" t="s">
        <v>93</v>
      </c>
      <c r="R394">
        <v>5</v>
      </c>
      <c r="S394">
        <v>7</v>
      </c>
      <c r="T394">
        <v>1959</v>
      </c>
      <c r="U394">
        <v>1959</v>
      </c>
      <c r="V394" t="s">
        <v>94</v>
      </c>
      <c r="W394" t="s">
        <v>95</v>
      </c>
      <c r="X394" t="s">
        <v>137</v>
      </c>
      <c r="Y394" t="s">
        <v>137</v>
      </c>
      <c r="Z394" t="s">
        <v>97</v>
      </c>
      <c r="AA394">
        <v>0</v>
      </c>
      <c r="AB394" t="s">
        <v>98</v>
      </c>
      <c r="AC394" t="s">
        <v>98</v>
      </c>
      <c r="AD394" t="s">
        <v>211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104</v>
      </c>
      <c r="AQ394" t="s">
        <v>105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106</v>
      </c>
      <c r="BE394">
        <v>0</v>
      </c>
      <c r="BF394" t="s">
        <v>83</v>
      </c>
      <c r="BG394" t="s">
        <v>107</v>
      </c>
      <c r="BH394">
        <v>1959</v>
      </c>
      <c r="BI394" t="s">
        <v>131</v>
      </c>
      <c r="BJ394">
        <v>1</v>
      </c>
      <c r="BK394">
        <v>294</v>
      </c>
      <c r="BL394" t="s">
        <v>98</v>
      </c>
      <c r="BM394" t="s">
        <v>98</v>
      </c>
      <c r="BN394" t="s">
        <v>104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109</v>
      </c>
      <c r="BW394" t="s">
        <v>133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>
      <c r="A395">
        <v>394</v>
      </c>
      <c r="B395">
        <v>30</v>
      </c>
      <c r="C395" t="s">
        <v>112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114</v>
      </c>
      <c r="L395" t="s">
        <v>88</v>
      </c>
      <c r="M395" t="s">
        <v>197</v>
      </c>
      <c r="N395" t="s">
        <v>90</v>
      </c>
      <c r="O395" t="s">
        <v>91</v>
      </c>
      <c r="P395" t="s">
        <v>92</v>
      </c>
      <c r="Q395" t="s">
        <v>93</v>
      </c>
      <c r="R395">
        <v>4</v>
      </c>
      <c r="S395">
        <v>5</v>
      </c>
      <c r="T395">
        <v>1941</v>
      </c>
      <c r="U395">
        <v>1950</v>
      </c>
      <c r="V395" t="s">
        <v>94</v>
      </c>
      <c r="W395" t="s">
        <v>95</v>
      </c>
      <c r="X395" t="s">
        <v>184</v>
      </c>
      <c r="Y395" t="s">
        <v>185</v>
      </c>
      <c r="Z395" t="s">
        <v>97</v>
      </c>
      <c r="AA395">
        <v>0</v>
      </c>
      <c r="AB395" t="s">
        <v>98</v>
      </c>
      <c r="AC395" t="s">
        <v>98</v>
      </c>
      <c r="AD395" t="s">
        <v>99</v>
      </c>
      <c r="AE395" t="s">
        <v>98</v>
      </c>
      <c r="AF395" t="s">
        <v>98</v>
      </c>
      <c r="AG395" t="s">
        <v>100</v>
      </c>
      <c r="AH395" t="s">
        <v>101</v>
      </c>
      <c r="AI395">
        <v>266</v>
      </c>
      <c r="AJ395" t="s">
        <v>108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104</v>
      </c>
      <c r="AQ395" t="s">
        <v>168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106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104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177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172</v>
      </c>
      <c r="CC395">
        <v>100000</v>
      </c>
    </row>
    <row r="396" spans="1:81">
      <c r="A396">
        <v>395</v>
      </c>
      <c r="B396">
        <v>50</v>
      </c>
      <c r="C396" t="s">
        <v>112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188</v>
      </c>
      <c r="N396" t="s">
        <v>91</v>
      </c>
      <c r="O396" t="s">
        <v>91</v>
      </c>
      <c r="P396" t="s">
        <v>92</v>
      </c>
      <c r="Q396" t="s">
        <v>176</v>
      </c>
      <c r="R396">
        <v>5</v>
      </c>
      <c r="S396">
        <v>6</v>
      </c>
      <c r="T396">
        <v>1940</v>
      </c>
      <c r="U396">
        <v>1950</v>
      </c>
      <c r="V396" t="s">
        <v>94</v>
      </c>
      <c r="W396" t="s">
        <v>95</v>
      </c>
      <c r="X396" t="s">
        <v>137</v>
      </c>
      <c r="Y396" t="s">
        <v>137</v>
      </c>
      <c r="Z396" t="s">
        <v>97</v>
      </c>
      <c r="AA396">
        <v>0</v>
      </c>
      <c r="AB396" t="s">
        <v>98</v>
      </c>
      <c r="AC396" t="s">
        <v>98</v>
      </c>
      <c r="AD396" t="s">
        <v>99</v>
      </c>
      <c r="AE396" t="s">
        <v>98</v>
      </c>
      <c r="AF396" t="s">
        <v>98</v>
      </c>
      <c r="AG396" t="s">
        <v>100</v>
      </c>
      <c r="AH396" t="s">
        <v>108</v>
      </c>
      <c r="AI396">
        <v>0</v>
      </c>
      <c r="AJ396" t="s">
        <v>108</v>
      </c>
      <c r="AK396">
        <v>0</v>
      </c>
      <c r="AL396">
        <v>735</v>
      </c>
      <c r="AM396">
        <v>735</v>
      </c>
      <c r="AN396" t="s">
        <v>103</v>
      </c>
      <c r="AO396" t="s">
        <v>119</v>
      </c>
      <c r="AP396" t="s">
        <v>104</v>
      </c>
      <c r="AQ396" t="s">
        <v>168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106</v>
      </c>
      <c r="BE396">
        <v>0</v>
      </c>
      <c r="BF396" t="s">
        <v>83</v>
      </c>
      <c r="BG396" t="s">
        <v>143</v>
      </c>
      <c r="BH396">
        <v>1940</v>
      </c>
      <c r="BI396" t="s">
        <v>108</v>
      </c>
      <c r="BJ396">
        <v>1</v>
      </c>
      <c r="BK396">
        <v>240</v>
      </c>
      <c r="BL396" t="s">
        <v>98</v>
      </c>
      <c r="BM396" t="s">
        <v>98</v>
      </c>
      <c r="BN396" t="s">
        <v>104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>
      <c r="A397">
        <v>396</v>
      </c>
      <c r="B397">
        <v>20</v>
      </c>
      <c r="C397" t="s">
        <v>112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206</v>
      </c>
      <c r="N397" t="s">
        <v>91</v>
      </c>
      <c r="O397" t="s">
        <v>91</v>
      </c>
      <c r="P397" t="s">
        <v>92</v>
      </c>
      <c r="Q397" t="s">
        <v>93</v>
      </c>
      <c r="R397">
        <v>5</v>
      </c>
      <c r="S397">
        <v>6</v>
      </c>
      <c r="T397">
        <v>1956</v>
      </c>
      <c r="U397">
        <v>1956</v>
      </c>
      <c r="V397" t="s">
        <v>94</v>
      </c>
      <c r="W397" t="s">
        <v>95</v>
      </c>
      <c r="X397" t="s">
        <v>116</v>
      </c>
      <c r="Y397" t="s">
        <v>116</v>
      </c>
      <c r="Z397" t="s">
        <v>97</v>
      </c>
      <c r="AA397">
        <v>0</v>
      </c>
      <c r="AB397" t="s">
        <v>98</v>
      </c>
      <c r="AC397" t="s">
        <v>98</v>
      </c>
      <c r="AD397" t="s">
        <v>99</v>
      </c>
      <c r="AE397" t="s">
        <v>98</v>
      </c>
      <c r="AF397" t="s">
        <v>98</v>
      </c>
      <c r="AG397" t="s">
        <v>157</v>
      </c>
      <c r="AH397" t="s">
        <v>138</v>
      </c>
      <c r="AI397">
        <v>739</v>
      </c>
      <c r="AJ397" t="s">
        <v>108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104</v>
      </c>
      <c r="AQ397" t="s">
        <v>105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106</v>
      </c>
      <c r="BE397">
        <v>0</v>
      </c>
      <c r="BF397" t="s">
        <v>83</v>
      </c>
      <c r="BG397" t="s">
        <v>107</v>
      </c>
      <c r="BH397">
        <v>1956</v>
      </c>
      <c r="BI397" t="s">
        <v>108</v>
      </c>
      <c r="BJ397">
        <v>1</v>
      </c>
      <c r="BK397">
        <v>596</v>
      </c>
      <c r="BL397" t="s">
        <v>98</v>
      </c>
      <c r="BM397" t="s">
        <v>98</v>
      </c>
      <c r="BN397" t="s">
        <v>104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>
      <c r="A398">
        <v>397</v>
      </c>
      <c r="B398">
        <v>20</v>
      </c>
      <c r="C398" t="s">
        <v>112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205</v>
      </c>
      <c r="J398" t="s">
        <v>86</v>
      </c>
      <c r="K398" t="s">
        <v>87</v>
      </c>
      <c r="L398" t="s">
        <v>88</v>
      </c>
      <c r="M398" t="s">
        <v>209</v>
      </c>
      <c r="N398" t="s">
        <v>91</v>
      </c>
      <c r="O398" t="s">
        <v>91</v>
      </c>
      <c r="P398" t="s">
        <v>92</v>
      </c>
      <c r="Q398" t="s">
        <v>93</v>
      </c>
      <c r="R398">
        <v>5</v>
      </c>
      <c r="S398">
        <v>5</v>
      </c>
      <c r="T398">
        <v>1972</v>
      </c>
      <c r="U398">
        <v>1972</v>
      </c>
      <c r="V398" t="s">
        <v>115</v>
      </c>
      <c r="W398" t="s">
        <v>95</v>
      </c>
      <c r="X398" t="s">
        <v>137</v>
      </c>
      <c r="Y398" t="s">
        <v>137</v>
      </c>
      <c r="Z398" t="s">
        <v>97</v>
      </c>
      <c r="AA398">
        <v>0</v>
      </c>
      <c r="AB398" t="s">
        <v>98</v>
      </c>
      <c r="AC398" t="s">
        <v>98</v>
      </c>
      <c r="AD398" t="s">
        <v>99</v>
      </c>
      <c r="AE398" t="s">
        <v>98</v>
      </c>
      <c r="AF398" t="s">
        <v>98</v>
      </c>
      <c r="AG398" t="s">
        <v>157</v>
      </c>
      <c r="AH398" t="s">
        <v>101</v>
      </c>
      <c r="AI398">
        <v>777</v>
      </c>
      <c r="AJ398" t="s">
        <v>108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104</v>
      </c>
      <c r="AQ398" t="s">
        <v>105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106</v>
      </c>
      <c r="BE398">
        <v>0</v>
      </c>
      <c r="BF398" t="s">
        <v>83</v>
      </c>
      <c r="BG398" t="s">
        <v>143</v>
      </c>
      <c r="BH398">
        <v>1985</v>
      </c>
      <c r="BI398" t="s">
        <v>131</v>
      </c>
      <c r="BJ398">
        <v>2</v>
      </c>
      <c r="BK398">
        <v>600</v>
      </c>
      <c r="BL398" t="s">
        <v>98</v>
      </c>
      <c r="BM398" t="s">
        <v>98</v>
      </c>
      <c r="BN398" t="s">
        <v>104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>
      <c r="A399">
        <v>398</v>
      </c>
      <c r="B399">
        <v>60</v>
      </c>
      <c r="C399" t="s">
        <v>112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89</v>
      </c>
      <c r="N399" t="s">
        <v>151</v>
      </c>
      <c r="O399" t="s">
        <v>91</v>
      </c>
      <c r="P399" t="s">
        <v>92</v>
      </c>
      <c r="Q399" t="s">
        <v>122</v>
      </c>
      <c r="R399">
        <v>5</v>
      </c>
      <c r="S399">
        <v>5</v>
      </c>
      <c r="T399">
        <v>1962</v>
      </c>
      <c r="U399">
        <v>1962</v>
      </c>
      <c r="V399" t="s">
        <v>94</v>
      </c>
      <c r="W399" t="s">
        <v>95</v>
      </c>
      <c r="X399" t="s">
        <v>96</v>
      </c>
      <c r="Y399" t="s">
        <v>96</v>
      </c>
      <c r="Z399" t="s">
        <v>117</v>
      </c>
      <c r="AA399">
        <v>288</v>
      </c>
      <c r="AB399" t="s">
        <v>98</v>
      </c>
      <c r="AC399" t="s">
        <v>98</v>
      </c>
      <c r="AD399" t="s">
        <v>99</v>
      </c>
      <c r="AE399" t="s">
        <v>98</v>
      </c>
      <c r="AF399" t="s">
        <v>98</v>
      </c>
      <c r="AG399" t="s">
        <v>100</v>
      </c>
      <c r="AH399" t="s">
        <v>118</v>
      </c>
      <c r="AI399">
        <v>540</v>
      </c>
      <c r="AJ399" t="s">
        <v>108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104</v>
      </c>
      <c r="AQ399" t="s">
        <v>105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106</v>
      </c>
      <c r="BE399">
        <v>1</v>
      </c>
      <c r="BF399" t="s">
        <v>98</v>
      </c>
      <c r="BG399" t="s">
        <v>107</v>
      </c>
      <c r="BH399">
        <v>1962</v>
      </c>
      <c r="BI399" t="s">
        <v>131</v>
      </c>
      <c r="BJ399">
        <v>1</v>
      </c>
      <c r="BK399">
        <v>264</v>
      </c>
      <c r="BL399" t="s">
        <v>98</v>
      </c>
      <c r="BM399" t="s">
        <v>98</v>
      </c>
      <c r="BN399" t="s">
        <v>104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>
      <c r="A400">
        <v>399</v>
      </c>
      <c r="B400">
        <v>30</v>
      </c>
      <c r="C400" t="s">
        <v>140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114</v>
      </c>
      <c r="L400" t="s">
        <v>88</v>
      </c>
      <c r="M400" t="s">
        <v>214</v>
      </c>
      <c r="N400" t="s">
        <v>91</v>
      </c>
      <c r="O400" t="s">
        <v>91</v>
      </c>
      <c r="P400" t="s">
        <v>92</v>
      </c>
      <c r="Q400" t="s">
        <v>93</v>
      </c>
      <c r="R400">
        <v>5</v>
      </c>
      <c r="S400">
        <v>2</v>
      </c>
      <c r="T400">
        <v>1920</v>
      </c>
      <c r="U400">
        <v>1950</v>
      </c>
      <c r="V400" t="s">
        <v>94</v>
      </c>
      <c r="W400" t="s">
        <v>95</v>
      </c>
      <c r="X400" t="s">
        <v>137</v>
      </c>
      <c r="Y400" t="s">
        <v>137</v>
      </c>
      <c r="Z400" t="s">
        <v>97</v>
      </c>
      <c r="AA400">
        <v>0</v>
      </c>
      <c r="AB400" t="s">
        <v>98</v>
      </c>
      <c r="AC400" t="s">
        <v>139</v>
      </c>
      <c r="AD400" t="s">
        <v>166</v>
      </c>
      <c r="AE400" t="s">
        <v>139</v>
      </c>
      <c r="AF400" t="s">
        <v>134</v>
      </c>
      <c r="AG400" t="s">
        <v>100</v>
      </c>
      <c r="AH400" t="s">
        <v>108</v>
      </c>
      <c r="AI400">
        <v>0</v>
      </c>
      <c r="AJ400" t="s">
        <v>108</v>
      </c>
      <c r="AK400">
        <v>0</v>
      </c>
      <c r="AL400">
        <v>961</v>
      </c>
      <c r="AM400">
        <v>961</v>
      </c>
      <c r="AN400" t="s">
        <v>103</v>
      </c>
      <c r="AO400" t="s">
        <v>119</v>
      </c>
      <c r="AP400" t="s">
        <v>104</v>
      </c>
      <c r="AQ400" t="s">
        <v>248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234</v>
      </c>
      <c r="BE400">
        <v>0</v>
      </c>
      <c r="BF400" t="s">
        <v>83</v>
      </c>
      <c r="BG400" t="s">
        <v>143</v>
      </c>
      <c r="BH400">
        <v>1920</v>
      </c>
      <c r="BI400" t="s">
        <v>108</v>
      </c>
      <c r="BJ400">
        <v>1</v>
      </c>
      <c r="BK400">
        <v>338</v>
      </c>
      <c r="BL400" t="s">
        <v>134</v>
      </c>
      <c r="BM400" t="s">
        <v>134</v>
      </c>
      <c r="BN400" t="s">
        <v>167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172</v>
      </c>
      <c r="CC400">
        <v>67000</v>
      </c>
    </row>
    <row r="401" spans="1:81">
      <c r="A401">
        <v>400</v>
      </c>
      <c r="B401">
        <v>60</v>
      </c>
      <c r="C401" t="s">
        <v>164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163</v>
      </c>
      <c r="N401" t="s">
        <v>91</v>
      </c>
      <c r="O401" t="s">
        <v>91</v>
      </c>
      <c r="P401" t="s">
        <v>92</v>
      </c>
      <c r="Q401" t="s">
        <v>122</v>
      </c>
      <c r="R401">
        <v>7</v>
      </c>
      <c r="S401">
        <v>5</v>
      </c>
      <c r="T401">
        <v>2006</v>
      </c>
      <c r="U401">
        <v>2007</v>
      </c>
      <c r="V401" t="s">
        <v>94</v>
      </c>
      <c r="W401" t="s">
        <v>95</v>
      </c>
      <c r="X401" t="s">
        <v>152</v>
      </c>
      <c r="Y401" t="s">
        <v>153</v>
      </c>
      <c r="Z401" t="s">
        <v>148</v>
      </c>
      <c r="AA401">
        <v>100</v>
      </c>
      <c r="AB401" t="s">
        <v>119</v>
      </c>
      <c r="AC401" t="s">
        <v>98</v>
      </c>
      <c r="AD401" t="s">
        <v>123</v>
      </c>
      <c r="AE401" t="s">
        <v>119</v>
      </c>
      <c r="AF401" t="s">
        <v>98</v>
      </c>
      <c r="AG401" t="s">
        <v>100</v>
      </c>
      <c r="AH401" t="s">
        <v>124</v>
      </c>
      <c r="AI401">
        <v>812</v>
      </c>
      <c r="AJ401" t="s">
        <v>108</v>
      </c>
      <c r="AK401">
        <v>0</v>
      </c>
      <c r="AL401">
        <v>280</v>
      </c>
      <c r="AM401">
        <v>1092</v>
      </c>
      <c r="AN401" t="s">
        <v>103</v>
      </c>
      <c r="AO401" t="s">
        <v>126</v>
      </c>
      <c r="AP401" t="s">
        <v>104</v>
      </c>
      <c r="AQ401" t="s">
        <v>105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119</v>
      </c>
      <c r="BC401">
        <v>7</v>
      </c>
      <c r="BD401" t="s">
        <v>106</v>
      </c>
      <c r="BE401">
        <v>0</v>
      </c>
      <c r="BF401" t="s">
        <v>83</v>
      </c>
      <c r="BG401" t="s">
        <v>107</v>
      </c>
      <c r="BH401">
        <v>2007</v>
      </c>
      <c r="BI401" t="s">
        <v>125</v>
      </c>
      <c r="BJ401">
        <v>2</v>
      </c>
      <c r="BK401">
        <v>438</v>
      </c>
      <c r="BL401" t="s">
        <v>98</v>
      </c>
      <c r="BM401" t="s">
        <v>98</v>
      </c>
      <c r="BN401" t="s">
        <v>104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>
      <c r="A402">
        <v>401</v>
      </c>
      <c r="B402">
        <v>120</v>
      </c>
      <c r="C402" t="s">
        <v>112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227</v>
      </c>
      <c r="N402" t="s">
        <v>91</v>
      </c>
      <c r="O402" t="s">
        <v>91</v>
      </c>
      <c r="P402" t="s">
        <v>129</v>
      </c>
      <c r="Q402" t="s">
        <v>93</v>
      </c>
      <c r="R402">
        <v>8</v>
      </c>
      <c r="S402">
        <v>5</v>
      </c>
      <c r="T402">
        <v>1996</v>
      </c>
      <c r="U402">
        <v>1996</v>
      </c>
      <c r="V402" t="s">
        <v>94</v>
      </c>
      <c r="W402" t="s">
        <v>95</v>
      </c>
      <c r="X402" t="s">
        <v>117</v>
      </c>
      <c r="Y402" t="s">
        <v>117</v>
      </c>
      <c r="Z402" t="s">
        <v>97</v>
      </c>
      <c r="AA402">
        <v>0</v>
      </c>
      <c r="AB402" t="s">
        <v>119</v>
      </c>
      <c r="AC402" t="s">
        <v>98</v>
      </c>
      <c r="AD402" t="s">
        <v>123</v>
      </c>
      <c r="AE402" t="s">
        <v>119</v>
      </c>
      <c r="AF402" t="s">
        <v>98</v>
      </c>
      <c r="AG402" t="s">
        <v>100</v>
      </c>
      <c r="AH402" t="s">
        <v>124</v>
      </c>
      <c r="AI402">
        <v>786</v>
      </c>
      <c r="AJ402" t="s">
        <v>108</v>
      </c>
      <c r="AK402">
        <v>0</v>
      </c>
      <c r="AL402">
        <v>474</v>
      </c>
      <c r="AM402">
        <v>1260</v>
      </c>
      <c r="AN402" t="s">
        <v>103</v>
      </c>
      <c r="AO402" t="s">
        <v>126</v>
      </c>
      <c r="AP402" t="s">
        <v>104</v>
      </c>
      <c r="AQ402" t="s">
        <v>105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126</v>
      </c>
      <c r="BC402">
        <v>4</v>
      </c>
      <c r="BD402" t="s">
        <v>106</v>
      </c>
      <c r="BE402">
        <v>2</v>
      </c>
      <c r="BF402" t="s">
        <v>119</v>
      </c>
      <c r="BG402" t="s">
        <v>107</v>
      </c>
      <c r="BH402">
        <v>1996</v>
      </c>
      <c r="BI402" t="s">
        <v>125</v>
      </c>
      <c r="BJ402">
        <v>2</v>
      </c>
      <c r="BK402">
        <v>500</v>
      </c>
      <c r="BL402" t="s">
        <v>98</v>
      </c>
      <c r="BM402" t="s">
        <v>98</v>
      </c>
      <c r="BN402" t="s">
        <v>104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>
      <c r="A403">
        <v>402</v>
      </c>
      <c r="B403">
        <v>20</v>
      </c>
      <c r="C403" t="s">
        <v>112</v>
      </c>
      <c r="D403">
        <v>65</v>
      </c>
      <c r="E403">
        <v>8767</v>
      </c>
      <c r="F403" t="s">
        <v>82</v>
      </c>
      <c r="G403" t="s">
        <v>83</v>
      </c>
      <c r="H403" t="s">
        <v>113</v>
      </c>
      <c r="I403" t="s">
        <v>85</v>
      </c>
      <c r="J403" t="s">
        <v>86</v>
      </c>
      <c r="K403" t="s">
        <v>87</v>
      </c>
      <c r="L403" t="s">
        <v>88</v>
      </c>
      <c r="M403" t="s">
        <v>209</v>
      </c>
      <c r="N403" t="s">
        <v>91</v>
      </c>
      <c r="O403" t="s">
        <v>91</v>
      </c>
      <c r="P403" t="s">
        <v>92</v>
      </c>
      <c r="Q403" t="s">
        <v>93</v>
      </c>
      <c r="R403">
        <v>7</v>
      </c>
      <c r="S403">
        <v>5</v>
      </c>
      <c r="T403">
        <v>2005</v>
      </c>
      <c r="U403">
        <v>2005</v>
      </c>
      <c r="V403" t="s">
        <v>94</v>
      </c>
      <c r="W403" t="s">
        <v>95</v>
      </c>
      <c r="X403" t="s">
        <v>96</v>
      </c>
      <c r="Y403" t="s">
        <v>96</v>
      </c>
      <c r="Z403" t="s">
        <v>97</v>
      </c>
      <c r="AA403">
        <v>0</v>
      </c>
      <c r="AB403" t="s">
        <v>119</v>
      </c>
      <c r="AC403" t="s">
        <v>98</v>
      </c>
      <c r="AD403" t="s">
        <v>123</v>
      </c>
      <c r="AE403" t="s">
        <v>119</v>
      </c>
      <c r="AF403" t="s">
        <v>98</v>
      </c>
      <c r="AG403" t="s">
        <v>157</v>
      </c>
      <c r="AH403" t="s">
        <v>124</v>
      </c>
      <c r="AI403">
        <v>24</v>
      </c>
      <c r="AJ403" t="s">
        <v>108</v>
      </c>
      <c r="AK403">
        <v>0</v>
      </c>
      <c r="AL403">
        <v>1286</v>
      </c>
      <c r="AM403">
        <v>1310</v>
      </c>
      <c r="AN403" t="s">
        <v>103</v>
      </c>
      <c r="AO403" t="s">
        <v>126</v>
      </c>
      <c r="AP403" t="s">
        <v>104</v>
      </c>
      <c r="AQ403" t="s">
        <v>105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119</v>
      </c>
      <c r="BC403">
        <v>6</v>
      </c>
      <c r="BD403" t="s">
        <v>106</v>
      </c>
      <c r="BE403">
        <v>1</v>
      </c>
      <c r="BF403" t="s">
        <v>119</v>
      </c>
      <c r="BG403" t="s">
        <v>107</v>
      </c>
      <c r="BH403">
        <v>2005</v>
      </c>
      <c r="BI403" t="s">
        <v>125</v>
      </c>
      <c r="BJ403">
        <v>2</v>
      </c>
      <c r="BK403">
        <v>400</v>
      </c>
      <c r="BL403" t="s">
        <v>98</v>
      </c>
      <c r="BM403" t="s">
        <v>98</v>
      </c>
      <c r="BN403" t="s">
        <v>104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149</v>
      </c>
      <c r="CB403" t="s">
        <v>150</v>
      </c>
      <c r="CC403">
        <v>164990</v>
      </c>
    </row>
    <row r="404" spans="1:81">
      <c r="A404">
        <v>403</v>
      </c>
      <c r="B404">
        <v>30</v>
      </c>
      <c r="C404" t="s">
        <v>112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169</v>
      </c>
      <c r="N404" t="s">
        <v>91</v>
      </c>
      <c r="O404" t="s">
        <v>91</v>
      </c>
      <c r="P404" t="s">
        <v>92</v>
      </c>
      <c r="Q404" t="s">
        <v>93</v>
      </c>
      <c r="R404">
        <v>5</v>
      </c>
      <c r="S404">
        <v>8</v>
      </c>
      <c r="T404">
        <v>1940</v>
      </c>
      <c r="U404">
        <v>1997</v>
      </c>
      <c r="V404" t="s">
        <v>94</v>
      </c>
      <c r="W404" t="s">
        <v>95</v>
      </c>
      <c r="X404" t="s">
        <v>116</v>
      </c>
      <c r="Y404" t="s">
        <v>116</v>
      </c>
      <c r="Z404" t="s">
        <v>97</v>
      </c>
      <c r="AA404">
        <v>0</v>
      </c>
      <c r="AB404" t="s">
        <v>98</v>
      </c>
      <c r="AC404" t="s">
        <v>98</v>
      </c>
      <c r="AD404" t="s">
        <v>123</v>
      </c>
      <c r="AE404" t="s">
        <v>98</v>
      </c>
      <c r="AF404" t="s">
        <v>98</v>
      </c>
      <c r="AG404" t="s">
        <v>100</v>
      </c>
      <c r="AH404" t="s">
        <v>108</v>
      </c>
      <c r="AI404">
        <v>0</v>
      </c>
      <c r="AJ404" t="s">
        <v>108</v>
      </c>
      <c r="AK404">
        <v>0</v>
      </c>
      <c r="AL404">
        <v>672</v>
      </c>
      <c r="AM404">
        <v>672</v>
      </c>
      <c r="AN404" t="s">
        <v>103</v>
      </c>
      <c r="AO404" t="s">
        <v>126</v>
      </c>
      <c r="AP404" t="s">
        <v>104</v>
      </c>
      <c r="AQ404" t="s">
        <v>105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106</v>
      </c>
      <c r="BE404">
        <v>0</v>
      </c>
      <c r="BF404" t="s">
        <v>83</v>
      </c>
      <c r="BG404" t="s">
        <v>143</v>
      </c>
      <c r="BH404">
        <v>1940</v>
      </c>
      <c r="BI404" t="s">
        <v>108</v>
      </c>
      <c r="BJ404">
        <v>1</v>
      </c>
      <c r="BK404">
        <v>240</v>
      </c>
      <c r="BL404" t="s">
        <v>98</v>
      </c>
      <c r="BM404" t="s">
        <v>98</v>
      </c>
      <c r="BN404" t="s">
        <v>167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132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>
      <c r="A405">
        <v>404</v>
      </c>
      <c r="B405">
        <v>60</v>
      </c>
      <c r="C405" t="s">
        <v>112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114</v>
      </c>
      <c r="L405" t="s">
        <v>88</v>
      </c>
      <c r="M405" t="s">
        <v>162</v>
      </c>
      <c r="N405" t="s">
        <v>91</v>
      </c>
      <c r="O405" t="s">
        <v>91</v>
      </c>
      <c r="P405" t="s">
        <v>92</v>
      </c>
      <c r="Q405" t="s">
        <v>122</v>
      </c>
      <c r="R405">
        <v>8</v>
      </c>
      <c r="S405">
        <v>5</v>
      </c>
      <c r="T405">
        <v>1998</v>
      </c>
      <c r="U405">
        <v>1998</v>
      </c>
      <c r="V405" t="s">
        <v>115</v>
      </c>
      <c r="W405" t="s">
        <v>95</v>
      </c>
      <c r="X405" t="s">
        <v>96</v>
      </c>
      <c r="Y405" t="s">
        <v>96</v>
      </c>
      <c r="Z405" t="s">
        <v>117</v>
      </c>
      <c r="AA405">
        <v>650</v>
      </c>
      <c r="AB405" t="s">
        <v>119</v>
      </c>
      <c r="AC405" t="s">
        <v>98</v>
      </c>
      <c r="AD405" t="s">
        <v>123</v>
      </c>
      <c r="AE405" t="s">
        <v>119</v>
      </c>
      <c r="AF405" t="s">
        <v>98</v>
      </c>
      <c r="AG405" t="s">
        <v>100</v>
      </c>
      <c r="AH405" t="s">
        <v>108</v>
      </c>
      <c r="AI405">
        <v>0</v>
      </c>
      <c r="AJ405" t="s">
        <v>108</v>
      </c>
      <c r="AK405">
        <v>0</v>
      </c>
      <c r="AL405">
        <v>1141</v>
      </c>
      <c r="AM405">
        <v>1141</v>
      </c>
      <c r="AN405" t="s">
        <v>103</v>
      </c>
      <c r="AO405" t="s">
        <v>119</v>
      </c>
      <c r="AP405" t="s">
        <v>104</v>
      </c>
      <c r="AQ405" t="s">
        <v>105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119</v>
      </c>
      <c r="BC405">
        <v>10</v>
      </c>
      <c r="BD405" t="s">
        <v>106</v>
      </c>
      <c r="BE405">
        <v>1</v>
      </c>
      <c r="BF405" t="s">
        <v>98</v>
      </c>
      <c r="BG405" t="s">
        <v>159</v>
      </c>
      <c r="BH405">
        <v>1998</v>
      </c>
      <c r="BI405" t="s">
        <v>125</v>
      </c>
      <c r="BJ405">
        <v>2</v>
      </c>
      <c r="BK405">
        <v>420</v>
      </c>
      <c r="BL405" t="s">
        <v>98</v>
      </c>
      <c r="BM405" t="s">
        <v>98</v>
      </c>
      <c r="BN405" t="s">
        <v>104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172</v>
      </c>
      <c r="CC405">
        <v>258000</v>
      </c>
    </row>
    <row r="406" spans="1:81">
      <c r="A406">
        <v>405</v>
      </c>
      <c r="B406">
        <v>60</v>
      </c>
      <c r="C406" t="s">
        <v>112</v>
      </c>
      <c r="D406" t="s">
        <v>83</v>
      </c>
      <c r="E406">
        <v>10364</v>
      </c>
      <c r="F406" t="s">
        <v>82</v>
      </c>
      <c r="G406" t="s">
        <v>83</v>
      </c>
      <c r="H406" t="s">
        <v>113</v>
      </c>
      <c r="I406" t="s">
        <v>85</v>
      </c>
      <c r="J406" t="s">
        <v>86</v>
      </c>
      <c r="K406" t="s">
        <v>87</v>
      </c>
      <c r="L406" t="s">
        <v>88</v>
      </c>
      <c r="M406" t="s">
        <v>121</v>
      </c>
      <c r="N406" t="s">
        <v>91</v>
      </c>
      <c r="O406" t="s">
        <v>91</v>
      </c>
      <c r="P406" t="s">
        <v>92</v>
      </c>
      <c r="Q406" t="s">
        <v>122</v>
      </c>
      <c r="R406">
        <v>6</v>
      </c>
      <c r="S406">
        <v>5</v>
      </c>
      <c r="T406">
        <v>1995</v>
      </c>
      <c r="U406">
        <v>1996</v>
      </c>
      <c r="V406" t="s">
        <v>94</v>
      </c>
      <c r="W406" t="s">
        <v>95</v>
      </c>
      <c r="X406" t="s">
        <v>137</v>
      </c>
      <c r="Y406" t="s">
        <v>137</v>
      </c>
      <c r="Z406" t="s">
        <v>97</v>
      </c>
      <c r="AA406">
        <v>0</v>
      </c>
      <c r="AB406" t="s">
        <v>98</v>
      </c>
      <c r="AC406" t="s">
        <v>98</v>
      </c>
      <c r="AD406" t="s">
        <v>123</v>
      </c>
      <c r="AE406" t="s">
        <v>119</v>
      </c>
      <c r="AF406" t="s">
        <v>98</v>
      </c>
      <c r="AG406" t="s">
        <v>100</v>
      </c>
      <c r="AH406" t="s">
        <v>108</v>
      </c>
      <c r="AI406">
        <v>0</v>
      </c>
      <c r="AJ406" t="s">
        <v>108</v>
      </c>
      <c r="AK406">
        <v>0</v>
      </c>
      <c r="AL406">
        <v>806</v>
      </c>
      <c r="AM406">
        <v>806</v>
      </c>
      <c r="AN406" t="s">
        <v>103</v>
      </c>
      <c r="AO406" t="s">
        <v>119</v>
      </c>
      <c r="AP406" t="s">
        <v>104</v>
      </c>
      <c r="AQ406" t="s">
        <v>105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106</v>
      </c>
      <c r="BE406">
        <v>1</v>
      </c>
      <c r="BF406" t="s">
        <v>98</v>
      </c>
      <c r="BG406" t="s">
        <v>159</v>
      </c>
      <c r="BH406">
        <v>1995</v>
      </c>
      <c r="BI406" t="s">
        <v>125</v>
      </c>
      <c r="BJ406">
        <v>2</v>
      </c>
      <c r="BK406">
        <v>373</v>
      </c>
      <c r="BL406" t="s">
        <v>98</v>
      </c>
      <c r="BM406" t="s">
        <v>98</v>
      </c>
      <c r="BN406" t="s">
        <v>104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>
      <c r="A407">
        <v>406</v>
      </c>
      <c r="B407">
        <v>20</v>
      </c>
      <c r="C407" t="s">
        <v>112</v>
      </c>
      <c r="D407" t="s">
        <v>83</v>
      </c>
      <c r="E407">
        <v>9991</v>
      </c>
      <c r="F407" t="s">
        <v>82</v>
      </c>
      <c r="G407" t="s">
        <v>83</v>
      </c>
      <c r="H407" t="s">
        <v>113</v>
      </c>
      <c r="I407" t="s">
        <v>85</v>
      </c>
      <c r="J407" t="s">
        <v>86</v>
      </c>
      <c r="K407" t="s">
        <v>114</v>
      </c>
      <c r="L407" t="s">
        <v>88</v>
      </c>
      <c r="M407" t="s">
        <v>169</v>
      </c>
      <c r="N407" t="s">
        <v>90</v>
      </c>
      <c r="O407" t="s">
        <v>91</v>
      </c>
      <c r="P407" t="s">
        <v>92</v>
      </c>
      <c r="Q407" t="s">
        <v>93</v>
      </c>
      <c r="R407">
        <v>4</v>
      </c>
      <c r="S407">
        <v>4</v>
      </c>
      <c r="T407">
        <v>1976</v>
      </c>
      <c r="U407">
        <v>1993</v>
      </c>
      <c r="V407" t="s">
        <v>94</v>
      </c>
      <c r="W407" t="s">
        <v>95</v>
      </c>
      <c r="X407" t="s">
        <v>135</v>
      </c>
      <c r="Y407" t="s">
        <v>135</v>
      </c>
      <c r="Z407" t="s">
        <v>97</v>
      </c>
      <c r="AA407">
        <v>0</v>
      </c>
      <c r="AB407" t="s">
        <v>98</v>
      </c>
      <c r="AC407" t="s">
        <v>98</v>
      </c>
      <c r="AD407" t="s">
        <v>99</v>
      </c>
      <c r="AE407" t="s">
        <v>98</v>
      </c>
      <c r="AF407" t="s">
        <v>98</v>
      </c>
      <c r="AG407" t="s">
        <v>100</v>
      </c>
      <c r="AH407" t="s">
        <v>138</v>
      </c>
      <c r="AI407">
        <v>1116</v>
      </c>
      <c r="AJ407" t="s">
        <v>108</v>
      </c>
      <c r="AK407">
        <v>0</v>
      </c>
      <c r="AL407">
        <v>165</v>
      </c>
      <c r="AM407">
        <v>1281</v>
      </c>
      <c r="AN407" t="s">
        <v>103</v>
      </c>
      <c r="AO407" t="s">
        <v>126</v>
      </c>
      <c r="AP407" t="s">
        <v>104</v>
      </c>
      <c r="AQ407" t="s">
        <v>105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187</v>
      </c>
      <c r="BE407">
        <v>1</v>
      </c>
      <c r="BF407" t="s">
        <v>98</v>
      </c>
      <c r="BG407" t="s">
        <v>107</v>
      </c>
      <c r="BH407">
        <v>1993</v>
      </c>
      <c r="BI407" t="s">
        <v>108</v>
      </c>
      <c r="BJ407">
        <v>2</v>
      </c>
      <c r="BK407">
        <v>490</v>
      </c>
      <c r="BL407" t="s">
        <v>98</v>
      </c>
      <c r="BM407" t="s">
        <v>98</v>
      </c>
      <c r="BN407" t="s">
        <v>104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177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>
      <c r="A408">
        <v>407</v>
      </c>
      <c r="B408">
        <v>50</v>
      </c>
      <c r="C408" t="s">
        <v>112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200</v>
      </c>
      <c r="N408" t="s">
        <v>91</v>
      </c>
      <c r="O408" t="s">
        <v>91</v>
      </c>
      <c r="P408" t="s">
        <v>92</v>
      </c>
      <c r="Q408" t="s">
        <v>176</v>
      </c>
      <c r="R408">
        <v>6</v>
      </c>
      <c r="S408">
        <v>5</v>
      </c>
      <c r="T408">
        <v>1936</v>
      </c>
      <c r="U408">
        <v>1950</v>
      </c>
      <c r="V408" t="s">
        <v>94</v>
      </c>
      <c r="W408" t="s">
        <v>95</v>
      </c>
      <c r="X408" t="s">
        <v>137</v>
      </c>
      <c r="Y408" t="s">
        <v>137</v>
      </c>
      <c r="Z408" t="s">
        <v>97</v>
      </c>
      <c r="AA408">
        <v>0</v>
      </c>
      <c r="AB408" t="s">
        <v>98</v>
      </c>
      <c r="AC408" t="s">
        <v>98</v>
      </c>
      <c r="AD408" t="s">
        <v>166</v>
      </c>
      <c r="AE408" t="s">
        <v>98</v>
      </c>
      <c r="AF408" t="s">
        <v>98</v>
      </c>
      <c r="AG408" t="s">
        <v>100</v>
      </c>
      <c r="AH408" t="s">
        <v>108</v>
      </c>
      <c r="AI408">
        <v>0</v>
      </c>
      <c r="AJ408" t="s">
        <v>108</v>
      </c>
      <c r="AK408">
        <v>0</v>
      </c>
      <c r="AL408">
        <v>1064</v>
      </c>
      <c r="AM408">
        <v>1064</v>
      </c>
      <c r="AN408" t="s">
        <v>103</v>
      </c>
      <c r="AO408" t="s">
        <v>126</v>
      </c>
      <c r="AP408" t="s">
        <v>104</v>
      </c>
      <c r="AQ408" t="s">
        <v>168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234</v>
      </c>
      <c r="BE408">
        <v>0</v>
      </c>
      <c r="BF408" t="s">
        <v>83</v>
      </c>
      <c r="BG408" t="s">
        <v>143</v>
      </c>
      <c r="BH408">
        <v>1936</v>
      </c>
      <c r="BI408" t="s">
        <v>108</v>
      </c>
      <c r="BJ408">
        <v>1</v>
      </c>
      <c r="BK408">
        <v>240</v>
      </c>
      <c r="BL408" t="s">
        <v>98</v>
      </c>
      <c r="BM408" t="s">
        <v>98</v>
      </c>
      <c r="BN408" t="s">
        <v>104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>
      <c r="A409">
        <v>408</v>
      </c>
      <c r="B409">
        <v>70</v>
      </c>
      <c r="C409" t="s">
        <v>112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212</v>
      </c>
      <c r="N409" t="s">
        <v>91</v>
      </c>
      <c r="O409" t="s">
        <v>91</v>
      </c>
      <c r="P409" t="s">
        <v>92</v>
      </c>
      <c r="Q409" t="s">
        <v>122</v>
      </c>
      <c r="R409">
        <v>6</v>
      </c>
      <c r="S409">
        <v>7</v>
      </c>
      <c r="T409">
        <v>1915</v>
      </c>
      <c r="U409">
        <v>1976</v>
      </c>
      <c r="V409" t="s">
        <v>94</v>
      </c>
      <c r="W409" t="s">
        <v>95</v>
      </c>
      <c r="X409" t="s">
        <v>116</v>
      </c>
      <c r="Y409" t="s">
        <v>135</v>
      </c>
      <c r="Z409" t="s">
        <v>97</v>
      </c>
      <c r="AA409">
        <v>0</v>
      </c>
      <c r="AB409" t="s">
        <v>98</v>
      </c>
      <c r="AC409" t="s">
        <v>98</v>
      </c>
      <c r="AD409" t="s">
        <v>166</v>
      </c>
      <c r="AE409" t="s">
        <v>119</v>
      </c>
      <c r="AF409" t="s">
        <v>98</v>
      </c>
      <c r="AG409" t="s">
        <v>100</v>
      </c>
      <c r="AH409" t="s">
        <v>108</v>
      </c>
      <c r="AI409">
        <v>0</v>
      </c>
      <c r="AJ409" t="s">
        <v>108</v>
      </c>
      <c r="AK409">
        <v>0</v>
      </c>
      <c r="AL409">
        <v>840</v>
      </c>
      <c r="AM409">
        <v>840</v>
      </c>
      <c r="AN409" t="s">
        <v>103</v>
      </c>
      <c r="AO409" t="s">
        <v>126</v>
      </c>
      <c r="AP409" t="s">
        <v>104</v>
      </c>
      <c r="AQ409" t="s">
        <v>105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106</v>
      </c>
      <c r="BE409">
        <v>0</v>
      </c>
      <c r="BF409" t="s">
        <v>83</v>
      </c>
      <c r="BG409" t="s">
        <v>107</v>
      </c>
      <c r="BH409">
        <v>1960</v>
      </c>
      <c r="BI409" t="s">
        <v>108</v>
      </c>
      <c r="BJ409">
        <v>1</v>
      </c>
      <c r="BK409">
        <v>308</v>
      </c>
      <c r="BL409" t="s">
        <v>98</v>
      </c>
      <c r="BM409" t="s">
        <v>98</v>
      </c>
      <c r="BN409" t="s">
        <v>104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>
      <c r="A410">
        <v>409</v>
      </c>
      <c r="B410">
        <v>60</v>
      </c>
      <c r="C410" t="s">
        <v>112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114</v>
      </c>
      <c r="L410" t="s">
        <v>88</v>
      </c>
      <c r="M410" t="s">
        <v>147</v>
      </c>
      <c r="N410" t="s">
        <v>91</v>
      </c>
      <c r="O410" t="s">
        <v>91</v>
      </c>
      <c r="P410" t="s">
        <v>92</v>
      </c>
      <c r="Q410" t="s">
        <v>122</v>
      </c>
      <c r="R410">
        <v>7</v>
      </c>
      <c r="S410">
        <v>5</v>
      </c>
      <c r="T410">
        <v>2006</v>
      </c>
      <c r="U410">
        <v>2006</v>
      </c>
      <c r="V410" t="s">
        <v>94</v>
      </c>
      <c r="W410" t="s">
        <v>95</v>
      </c>
      <c r="X410" t="s">
        <v>96</v>
      </c>
      <c r="Y410" t="s">
        <v>96</v>
      </c>
      <c r="Z410" t="s">
        <v>117</v>
      </c>
      <c r="AA410">
        <v>350</v>
      </c>
      <c r="AB410" t="s">
        <v>119</v>
      </c>
      <c r="AC410" t="s">
        <v>98</v>
      </c>
      <c r="AD410" t="s">
        <v>123</v>
      </c>
      <c r="AE410" t="s">
        <v>126</v>
      </c>
      <c r="AF410" t="s">
        <v>119</v>
      </c>
      <c r="AG410" t="s">
        <v>100</v>
      </c>
      <c r="AH410" t="s">
        <v>108</v>
      </c>
      <c r="AI410">
        <v>0</v>
      </c>
      <c r="AJ410" t="s">
        <v>108</v>
      </c>
      <c r="AK410">
        <v>0</v>
      </c>
      <c r="AL410">
        <v>1063</v>
      </c>
      <c r="AM410">
        <v>1063</v>
      </c>
      <c r="AN410" t="s">
        <v>103</v>
      </c>
      <c r="AO410" t="s">
        <v>126</v>
      </c>
      <c r="AP410" t="s">
        <v>104</v>
      </c>
      <c r="AQ410" t="s">
        <v>105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119</v>
      </c>
      <c r="BC410">
        <v>9</v>
      </c>
      <c r="BD410" t="s">
        <v>106</v>
      </c>
      <c r="BE410">
        <v>1</v>
      </c>
      <c r="BF410" t="s">
        <v>119</v>
      </c>
      <c r="BG410" t="s">
        <v>107</v>
      </c>
      <c r="BH410">
        <v>2006</v>
      </c>
      <c r="BI410" t="s">
        <v>131</v>
      </c>
      <c r="BJ410">
        <v>3</v>
      </c>
      <c r="BK410">
        <v>947</v>
      </c>
      <c r="BL410" t="s">
        <v>98</v>
      </c>
      <c r="BM410" t="s">
        <v>98</v>
      </c>
      <c r="BN410" t="s">
        <v>104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149</v>
      </c>
      <c r="CB410" t="s">
        <v>150</v>
      </c>
      <c r="CC410">
        <v>280000</v>
      </c>
    </row>
    <row r="411" spans="1:81">
      <c r="A411">
        <v>410</v>
      </c>
      <c r="B411">
        <v>60</v>
      </c>
      <c r="C411" t="s">
        <v>164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163</v>
      </c>
      <c r="N411" t="s">
        <v>91</v>
      </c>
      <c r="O411" t="s">
        <v>91</v>
      </c>
      <c r="P411" t="s">
        <v>92</v>
      </c>
      <c r="Q411" t="s">
        <v>122</v>
      </c>
      <c r="R411">
        <v>8</v>
      </c>
      <c r="S411">
        <v>5</v>
      </c>
      <c r="T411">
        <v>2007</v>
      </c>
      <c r="U411">
        <v>2008</v>
      </c>
      <c r="V411" t="s">
        <v>94</v>
      </c>
      <c r="W411" t="s">
        <v>95</v>
      </c>
      <c r="X411" t="s">
        <v>96</v>
      </c>
      <c r="Y411" t="s">
        <v>96</v>
      </c>
      <c r="Z411" t="s">
        <v>148</v>
      </c>
      <c r="AA411">
        <v>100</v>
      </c>
      <c r="AB411" t="s">
        <v>119</v>
      </c>
      <c r="AC411" t="s">
        <v>98</v>
      </c>
      <c r="AD411" t="s">
        <v>123</v>
      </c>
      <c r="AE411" t="s">
        <v>126</v>
      </c>
      <c r="AF411" t="s">
        <v>98</v>
      </c>
      <c r="AG411" t="s">
        <v>100</v>
      </c>
      <c r="AH411" t="s">
        <v>124</v>
      </c>
      <c r="AI411">
        <v>789</v>
      </c>
      <c r="AJ411" t="s">
        <v>108</v>
      </c>
      <c r="AK411">
        <v>0</v>
      </c>
      <c r="AL411">
        <v>245</v>
      </c>
      <c r="AM411">
        <v>1034</v>
      </c>
      <c r="AN411" t="s">
        <v>103</v>
      </c>
      <c r="AO411" t="s">
        <v>126</v>
      </c>
      <c r="AP411" t="s">
        <v>104</v>
      </c>
      <c r="AQ411" t="s">
        <v>105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126</v>
      </c>
      <c r="BC411">
        <v>8</v>
      </c>
      <c r="BD411" t="s">
        <v>106</v>
      </c>
      <c r="BE411">
        <v>1</v>
      </c>
      <c r="BF411" t="s">
        <v>119</v>
      </c>
      <c r="BG411" t="s">
        <v>107</v>
      </c>
      <c r="BH411">
        <v>2008</v>
      </c>
      <c r="BI411" t="s">
        <v>125</v>
      </c>
      <c r="BJ411">
        <v>3</v>
      </c>
      <c r="BK411">
        <v>836</v>
      </c>
      <c r="BL411" t="s">
        <v>98</v>
      </c>
      <c r="BM411" t="s">
        <v>98</v>
      </c>
      <c r="BN411" t="s">
        <v>104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149</v>
      </c>
      <c r="CB411" t="s">
        <v>150</v>
      </c>
      <c r="CC411">
        <v>339750</v>
      </c>
    </row>
    <row r="412" spans="1:81">
      <c r="A412">
        <v>411</v>
      </c>
      <c r="B412">
        <v>20</v>
      </c>
      <c r="C412" t="s">
        <v>112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206</v>
      </c>
      <c r="N412" t="s">
        <v>91</v>
      </c>
      <c r="O412" t="s">
        <v>91</v>
      </c>
      <c r="P412" t="s">
        <v>92</v>
      </c>
      <c r="Q412" t="s">
        <v>93</v>
      </c>
      <c r="R412">
        <v>5</v>
      </c>
      <c r="S412">
        <v>3</v>
      </c>
      <c r="T412">
        <v>1958</v>
      </c>
      <c r="U412">
        <v>1958</v>
      </c>
      <c r="V412" t="s">
        <v>94</v>
      </c>
      <c r="W412" t="s">
        <v>95</v>
      </c>
      <c r="X412" t="s">
        <v>229</v>
      </c>
      <c r="Y412" t="s">
        <v>146</v>
      </c>
      <c r="Z412" t="s">
        <v>97</v>
      </c>
      <c r="AA412">
        <v>0</v>
      </c>
      <c r="AB412" t="s">
        <v>98</v>
      </c>
      <c r="AC412" t="s">
        <v>139</v>
      </c>
      <c r="AD412" t="s">
        <v>99</v>
      </c>
      <c r="AE412" t="s">
        <v>98</v>
      </c>
      <c r="AF412" t="s">
        <v>139</v>
      </c>
      <c r="AG412" t="s">
        <v>100</v>
      </c>
      <c r="AH412" t="s">
        <v>108</v>
      </c>
      <c r="AI412">
        <v>0</v>
      </c>
      <c r="AJ412" t="s">
        <v>108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104</v>
      </c>
      <c r="AQ412" t="s">
        <v>168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154</v>
      </c>
      <c r="BE412">
        <v>0</v>
      </c>
      <c r="BF412" t="s">
        <v>83</v>
      </c>
      <c r="BG412" t="s">
        <v>107</v>
      </c>
      <c r="BH412">
        <v>1958</v>
      </c>
      <c r="BI412" t="s">
        <v>108</v>
      </c>
      <c r="BJ412">
        <v>1</v>
      </c>
      <c r="BK412">
        <v>350</v>
      </c>
      <c r="BL412" t="s">
        <v>98</v>
      </c>
      <c r="BM412" t="s">
        <v>98</v>
      </c>
      <c r="BN412" t="s">
        <v>104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144</v>
      </c>
      <c r="CB412" t="s">
        <v>172</v>
      </c>
      <c r="CC412">
        <v>60000</v>
      </c>
    </row>
    <row r="413" spans="1:81">
      <c r="A413">
        <v>412</v>
      </c>
      <c r="B413">
        <v>190</v>
      </c>
      <c r="C413" t="s">
        <v>112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192</v>
      </c>
      <c r="J413" t="s">
        <v>86</v>
      </c>
      <c r="K413" t="s">
        <v>87</v>
      </c>
      <c r="L413" t="s">
        <v>88</v>
      </c>
      <c r="M413" t="s">
        <v>121</v>
      </c>
      <c r="N413" t="s">
        <v>91</v>
      </c>
      <c r="O413" t="s">
        <v>91</v>
      </c>
      <c r="P413" t="s">
        <v>186</v>
      </c>
      <c r="Q413" t="s">
        <v>93</v>
      </c>
      <c r="R413">
        <v>5</v>
      </c>
      <c r="S413">
        <v>5</v>
      </c>
      <c r="T413">
        <v>1955</v>
      </c>
      <c r="U413">
        <v>1955</v>
      </c>
      <c r="V413" t="s">
        <v>115</v>
      </c>
      <c r="W413" t="s">
        <v>95</v>
      </c>
      <c r="X413" t="s">
        <v>116</v>
      </c>
      <c r="Y413" t="s">
        <v>116</v>
      </c>
      <c r="Z413" t="s">
        <v>97</v>
      </c>
      <c r="AA413">
        <v>0</v>
      </c>
      <c r="AB413" t="s">
        <v>98</v>
      </c>
      <c r="AC413" t="s">
        <v>98</v>
      </c>
      <c r="AD413" t="s">
        <v>99</v>
      </c>
      <c r="AE413" t="s">
        <v>98</v>
      </c>
      <c r="AF413" t="s">
        <v>98</v>
      </c>
      <c r="AG413" t="s">
        <v>155</v>
      </c>
      <c r="AH413" t="s">
        <v>101</v>
      </c>
      <c r="AI413">
        <v>1056</v>
      </c>
      <c r="AJ413" t="s">
        <v>108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167</v>
      </c>
      <c r="AQ413" t="s">
        <v>105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106</v>
      </c>
      <c r="BE413">
        <v>0</v>
      </c>
      <c r="BF413" t="s">
        <v>83</v>
      </c>
      <c r="BG413" t="s">
        <v>107</v>
      </c>
      <c r="BH413">
        <v>1955</v>
      </c>
      <c r="BI413" t="s">
        <v>125</v>
      </c>
      <c r="BJ413">
        <v>2</v>
      </c>
      <c r="BK413">
        <v>572</v>
      </c>
      <c r="BL413" t="s">
        <v>98</v>
      </c>
      <c r="BM413" t="s">
        <v>98</v>
      </c>
      <c r="BN413" t="s">
        <v>104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>
      <c r="A414">
        <v>413</v>
      </c>
      <c r="B414">
        <v>20</v>
      </c>
      <c r="C414" t="s">
        <v>164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163</v>
      </c>
      <c r="N414" t="s">
        <v>91</v>
      </c>
      <c r="O414" t="s">
        <v>91</v>
      </c>
      <c r="P414" t="s">
        <v>92</v>
      </c>
      <c r="Q414" t="s">
        <v>93</v>
      </c>
      <c r="R414">
        <v>7</v>
      </c>
      <c r="S414">
        <v>5</v>
      </c>
      <c r="T414">
        <v>2009</v>
      </c>
      <c r="U414">
        <v>2009</v>
      </c>
      <c r="V414" t="s">
        <v>94</v>
      </c>
      <c r="W414" t="s">
        <v>95</v>
      </c>
      <c r="X414" t="s">
        <v>137</v>
      </c>
      <c r="Y414" t="s">
        <v>137</v>
      </c>
      <c r="Z414" t="s">
        <v>148</v>
      </c>
      <c r="AA414">
        <v>432</v>
      </c>
      <c r="AB414" t="s">
        <v>126</v>
      </c>
      <c r="AC414" t="s">
        <v>98</v>
      </c>
      <c r="AD414" t="s">
        <v>123</v>
      </c>
      <c r="AE414" t="s">
        <v>126</v>
      </c>
      <c r="AF414" t="s">
        <v>98</v>
      </c>
      <c r="AG414" t="s">
        <v>157</v>
      </c>
      <c r="AH414" t="s">
        <v>124</v>
      </c>
      <c r="AI414">
        <v>578</v>
      </c>
      <c r="AJ414" t="s">
        <v>108</v>
      </c>
      <c r="AK414">
        <v>0</v>
      </c>
      <c r="AL414">
        <v>892</v>
      </c>
      <c r="AM414">
        <v>1470</v>
      </c>
      <c r="AN414" t="s">
        <v>103</v>
      </c>
      <c r="AO414" t="s">
        <v>126</v>
      </c>
      <c r="AP414" t="s">
        <v>104</v>
      </c>
      <c r="AQ414" t="s">
        <v>105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119</v>
      </c>
      <c r="BC414">
        <v>7</v>
      </c>
      <c r="BD414" t="s">
        <v>106</v>
      </c>
      <c r="BE414">
        <v>1</v>
      </c>
      <c r="BF414" t="s">
        <v>119</v>
      </c>
      <c r="BG414" t="s">
        <v>107</v>
      </c>
      <c r="BH414">
        <v>2009</v>
      </c>
      <c r="BI414" t="s">
        <v>125</v>
      </c>
      <c r="BJ414">
        <v>2</v>
      </c>
      <c r="BK414">
        <v>484</v>
      </c>
      <c r="BL414" t="s">
        <v>98</v>
      </c>
      <c r="BM414" t="s">
        <v>98</v>
      </c>
      <c r="BN414" t="s">
        <v>104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149</v>
      </c>
      <c r="CB414" t="s">
        <v>150</v>
      </c>
      <c r="CC414">
        <v>222000</v>
      </c>
    </row>
    <row r="415" spans="1:81">
      <c r="A415">
        <v>414</v>
      </c>
      <c r="B415">
        <v>30</v>
      </c>
      <c r="C415" t="s">
        <v>140</v>
      </c>
      <c r="D415">
        <v>56</v>
      </c>
      <c r="E415">
        <v>8960</v>
      </c>
      <c r="F415" t="s">
        <v>82</v>
      </c>
      <c r="G415" t="s">
        <v>190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188</v>
      </c>
      <c r="N415" t="s">
        <v>182</v>
      </c>
      <c r="O415" t="s">
        <v>91</v>
      </c>
      <c r="P415" t="s">
        <v>92</v>
      </c>
      <c r="Q415" t="s">
        <v>93</v>
      </c>
      <c r="R415">
        <v>5</v>
      </c>
      <c r="S415">
        <v>6</v>
      </c>
      <c r="T415">
        <v>1927</v>
      </c>
      <c r="U415">
        <v>1950</v>
      </c>
      <c r="V415" t="s">
        <v>94</v>
      </c>
      <c r="W415" t="s">
        <v>95</v>
      </c>
      <c r="X415" t="s">
        <v>184</v>
      </c>
      <c r="Y415" t="s">
        <v>185</v>
      </c>
      <c r="Z415" t="s">
        <v>97</v>
      </c>
      <c r="AA415">
        <v>0</v>
      </c>
      <c r="AB415" t="s">
        <v>98</v>
      </c>
      <c r="AC415" t="s">
        <v>98</v>
      </c>
      <c r="AD415" t="s">
        <v>99</v>
      </c>
      <c r="AE415" t="s">
        <v>98</v>
      </c>
      <c r="AF415" t="s">
        <v>98</v>
      </c>
      <c r="AG415" t="s">
        <v>100</v>
      </c>
      <c r="AH415" t="s">
        <v>108</v>
      </c>
      <c r="AI415">
        <v>0</v>
      </c>
      <c r="AJ415" t="s">
        <v>108</v>
      </c>
      <c r="AK415">
        <v>0</v>
      </c>
      <c r="AL415">
        <v>1008</v>
      </c>
      <c r="AM415">
        <v>1008</v>
      </c>
      <c r="AN415" t="s">
        <v>103</v>
      </c>
      <c r="AO415" t="s">
        <v>119</v>
      </c>
      <c r="AP415" t="s">
        <v>104</v>
      </c>
      <c r="AQ415" t="s">
        <v>168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106</v>
      </c>
      <c r="BE415">
        <v>1</v>
      </c>
      <c r="BF415" t="s">
        <v>119</v>
      </c>
      <c r="BG415" t="s">
        <v>143</v>
      </c>
      <c r="BH415">
        <v>1927</v>
      </c>
      <c r="BI415" t="s">
        <v>108</v>
      </c>
      <c r="BJ415">
        <v>2</v>
      </c>
      <c r="BK415">
        <v>360</v>
      </c>
      <c r="BL415" t="s">
        <v>98</v>
      </c>
      <c r="BM415" t="s">
        <v>98</v>
      </c>
      <c r="BN415" t="s">
        <v>104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>
      <c r="A416">
        <v>415</v>
      </c>
      <c r="B416">
        <v>60</v>
      </c>
      <c r="C416" t="s">
        <v>112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161</v>
      </c>
      <c r="L416" t="s">
        <v>88</v>
      </c>
      <c r="M416" t="s">
        <v>165</v>
      </c>
      <c r="N416" t="s">
        <v>91</v>
      </c>
      <c r="O416" t="s">
        <v>91</v>
      </c>
      <c r="P416" t="s">
        <v>92</v>
      </c>
      <c r="Q416" t="s">
        <v>122</v>
      </c>
      <c r="R416">
        <v>7</v>
      </c>
      <c r="S416">
        <v>5</v>
      </c>
      <c r="T416">
        <v>1993</v>
      </c>
      <c r="U416">
        <v>1993</v>
      </c>
      <c r="V416" t="s">
        <v>94</v>
      </c>
      <c r="W416" t="s">
        <v>95</v>
      </c>
      <c r="X416" t="s">
        <v>96</v>
      </c>
      <c r="Y416" t="s">
        <v>96</v>
      </c>
      <c r="Z416" t="s">
        <v>97</v>
      </c>
      <c r="AA416">
        <v>0</v>
      </c>
      <c r="AB416" t="s">
        <v>119</v>
      </c>
      <c r="AC416" t="s">
        <v>98</v>
      </c>
      <c r="AD416" t="s">
        <v>123</v>
      </c>
      <c r="AE416" t="s">
        <v>119</v>
      </c>
      <c r="AF416" t="s">
        <v>98</v>
      </c>
      <c r="AG416" t="s">
        <v>100</v>
      </c>
      <c r="AH416" t="s">
        <v>138</v>
      </c>
      <c r="AI416">
        <v>50</v>
      </c>
      <c r="AJ416" t="s">
        <v>124</v>
      </c>
      <c r="AK416">
        <v>531</v>
      </c>
      <c r="AL416">
        <v>499</v>
      </c>
      <c r="AM416">
        <v>1080</v>
      </c>
      <c r="AN416" t="s">
        <v>103</v>
      </c>
      <c r="AO416" t="s">
        <v>126</v>
      </c>
      <c r="AP416" t="s">
        <v>104</v>
      </c>
      <c r="AQ416" t="s">
        <v>105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119</v>
      </c>
      <c r="BC416">
        <v>9</v>
      </c>
      <c r="BD416" t="s">
        <v>106</v>
      </c>
      <c r="BE416">
        <v>1</v>
      </c>
      <c r="BF416" t="s">
        <v>98</v>
      </c>
      <c r="BG416" t="s">
        <v>107</v>
      </c>
      <c r="BH416">
        <v>1993</v>
      </c>
      <c r="BI416" t="s">
        <v>108</v>
      </c>
      <c r="BJ416">
        <v>3</v>
      </c>
      <c r="BK416">
        <v>678</v>
      </c>
      <c r="BL416" t="s">
        <v>98</v>
      </c>
      <c r="BM416" t="s">
        <v>98</v>
      </c>
      <c r="BN416" t="s">
        <v>104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>
      <c r="A417">
        <v>416</v>
      </c>
      <c r="B417">
        <v>20</v>
      </c>
      <c r="C417" t="s">
        <v>112</v>
      </c>
      <c r="D417">
        <v>73</v>
      </c>
      <c r="E417">
        <v>8899</v>
      </c>
      <c r="F417" t="s">
        <v>82</v>
      </c>
      <c r="G417" t="s">
        <v>83</v>
      </c>
      <c r="H417" t="s">
        <v>113</v>
      </c>
      <c r="I417" t="s">
        <v>85</v>
      </c>
      <c r="J417" t="s">
        <v>86</v>
      </c>
      <c r="K417" t="s">
        <v>87</v>
      </c>
      <c r="L417" t="s">
        <v>88</v>
      </c>
      <c r="M417" t="s">
        <v>121</v>
      </c>
      <c r="N417" t="s">
        <v>91</v>
      </c>
      <c r="O417" t="s">
        <v>91</v>
      </c>
      <c r="P417" t="s">
        <v>92</v>
      </c>
      <c r="Q417" t="s">
        <v>93</v>
      </c>
      <c r="R417">
        <v>7</v>
      </c>
      <c r="S417">
        <v>5</v>
      </c>
      <c r="T417">
        <v>2007</v>
      </c>
      <c r="U417">
        <v>2007</v>
      </c>
      <c r="V417" t="s">
        <v>94</v>
      </c>
      <c r="W417" t="s">
        <v>95</v>
      </c>
      <c r="X417" t="s">
        <v>96</v>
      </c>
      <c r="Y417" t="s">
        <v>96</v>
      </c>
      <c r="Z417" t="s">
        <v>97</v>
      </c>
      <c r="AA417">
        <v>0</v>
      </c>
      <c r="AB417" t="s">
        <v>119</v>
      </c>
      <c r="AC417" t="s">
        <v>98</v>
      </c>
      <c r="AD417" t="s">
        <v>123</v>
      </c>
      <c r="AE417" t="s">
        <v>119</v>
      </c>
      <c r="AF417" t="s">
        <v>98</v>
      </c>
      <c r="AG417" t="s">
        <v>157</v>
      </c>
      <c r="AH417" t="s">
        <v>124</v>
      </c>
      <c r="AI417">
        <v>24</v>
      </c>
      <c r="AJ417" t="s">
        <v>108</v>
      </c>
      <c r="AK417">
        <v>0</v>
      </c>
      <c r="AL417">
        <v>1316</v>
      </c>
      <c r="AM417">
        <v>1340</v>
      </c>
      <c r="AN417" t="s">
        <v>103</v>
      </c>
      <c r="AO417" t="s">
        <v>126</v>
      </c>
      <c r="AP417" t="s">
        <v>104</v>
      </c>
      <c r="AQ417" t="s">
        <v>105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119</v>
      </c>
      <c r="BC417">
        <v>6</v>
      </c>
      <c r="BD417" t="s">
        <v>106</v>
      </c>
      <c r="BE417">
        <v>0</v>
      </c>
      <c r="BF417" t="s">
        <v>83</v>
      </c>
      <c r="BG417" t="s">
        <v>107</v>
      </c>
      <c r="BH417">
        <v>2007</v>
      </c>
      <c r="BI417" t="s">
        <v>125</v>
      </c>
      <c r="BJ417">
        <v>2</v>
      </c>
      <c r="BK417">
        <v>396</v>
      </c>
      <c r="BL417" t="s">
        <v>98</v>
      </c>
      <c r="BM417" t="s">
        <v>98</v>
      </c>
      <c r="BN417" t="s">
        <v>104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149</v>
      </c>
      <c r="CB417" t="s">
        <v>150</v>
      </c>
      <c r="CC417">
        <v>181134</v>
      </c>
    </row>
    <row r="418" spans="1:81">
      <c r="A418">
        <v>417</v>
      </c>
      <c r="B418">
        <v>60</v>
      </c>
      <c r="C418" t="s">
        <v>112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169</v>
      </c>
      <c r="N418" t="s">
        <v>91</v>
      </c>
      <c r="O418" t="s">
        <v>91</v>
      </c>
      <c r="P418" t="s">
        <v>92</v>
      </c>
      <c r="Q418" t="s">
        <v>122</v>
      </c>
      <c r="R418">
        <v>6</v>
      </c>
      <c r="S418">
        <v>7</v>
      </c>
      <c r="T418">
        <v>1978</v>
      </c>
      <c r="U418">
        <v>1978</v>
      </c>
      <c r="V418" t="s">
        <v>115</v>
      </c>
      <c r="W418" t="s">
        <v>95</v>
      </c>
      <c r="X418" t="s">
        <v>130</v>
      </c>
      <c r="Y418" t="s">
        <v>130</v>
      </c>
      <c r="Z418" t="s">
        <v>117</v>
      </c>
      <c r="AA418">
        <v>203</v>
      </c>
      <c r="AB418" t="s">
        <v>98</v>
      </c>
      <c r="AC418" t="s">
        <v>98</v>
      </c>
      <c r="AD418" t="s">
        <v>99</v>
      </c>
      <c r="AE418" t="s">
        <v>98</v>
      </c>
      <c r="AF418" t="s">
        <v>98</v>
      </c>
      <c r="AG418" t="s">
        <v>100</v>
      </c>
      <c r="AH418" t="s">
        <v>118</v>
      </c>
      <c r="AI418">
        <v>209</v>
      </c>
      <c r="AJ418" t="s">
        <v>108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104</v>
      </c>
      <c r="AQ418" t="s">
        <v>105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106</v>
      </c>
      <c r="BE418">
        <v>1</v>
      </c>
      <c r="BF418" t="s">
        <v>98</v>
      </c>
      <c r="BG418" t="s">
        <v>107</v>
      </c>
      <c r="BH418">
        <v>1978</v>
      </c>
      <c r="BI418" t="s">
        <v>125</v>
      </c>
      <c r="BJ418">
        <v>2</v>
      </c>
      <c r="BK418">
        <v>440</v>
      </c>
      <c r="BL418" t="s">
        <v>98</v>
      </c>
      <c r="BM418" t="s">
        <v>98</v>
      </c>
      <c r="BN418" t="s">
        <v>104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>
      <c r="A419">
        <v>418</v>
      </c>
      <c r="B419">
        <v>70</v>
      </c>
      <c r="C419" t="s">
        <v>112</v>
      </c>
      <c r="D419">
        <v>86</v>
      </c>
      <c r="E419">
        <v>22420</v>
      </c>
      <c r="F419" t="s">
        <v>82</v>
      </c>
      <c r="G419" t="s">
        <v>83</v>
      </c>
      <c r="H419" t="s">
        <v>113</v>
      </c>
      <c r="I419" t="s">
        <v>85</v>
      </c>
      <c r="J419" t="s">
        <v>86</v>
      </c>
      <c r="K419" t="s">
        <v>87</v>
      </c>
      <c r="L419" t="s">
        <v>88</v>
      </c>
      <c r="M419" t="s">
        <v>212</v>
      </c>
      <c r="N419" t="s">
        <v>90</v>
      </c>
      <c r="O419" t="s">
        <v>91</v>
      </c>
      <c r="P419" t="s">
        <v>92</v>
      </c>
      <c r="Q419" t="s">
        <v>122</v>
      </c>
      <c r="R419">
        <v>6</v>
      </c>
      <c r="S419">
        <v>6</v>
      </c>
      <c r="T419">
        <v>1918</v>
      </c>
      <c r="U419">
        <v>1950</v>
      </c>
      <c r="V419" t="s">
        <v>115</v>
      </c>
      <c r="W419" t="s">
        <v>95</v>
      </c>
      <c r="X419" t="s">
        <v>116</v>
      </c>
      <c r="Y419" t="s">
        <v>203</v>
      </c>
      <c r="Z419" t="s">
        <v>97</v>
      </c>
      <c r="AA419">
        <v>0</v>
      </c>
      <c r="AB419" t="s">
        <v>98</v>
      </c>
      <c r="AC419" t="s">
        <v>98</v>
      </c>
      <c r="AD419" t="s">
        <v>166</v>
      </c>
      <c r="AE419" t="s">
        <v>119</v>
      </c>
      <c r="AF419" t="s">
        <v>98</v>
      </c>
      <c r="AG419" t="s">
        <v>100</v>
      </c>
      <c r="AH419" t="s">
        <v>138</v>
      </c>
      <c r="AI419">
        <v>1128</v>
      </c>
      <c r="AJ419" t="s">
        <v>108</v>
      </c>
      <c r="AK419">
        <v>0</v>
      </c>
      <c r="AL419">
        <v>242</v>
      </c>
      <c r="AM419">
        <v>1370</v>
      </c>
      <c r="AN419" t="s">
        <v>194</v>
      </c>
      <c r="AO419" t="s">
        <v>98</v>
      </c>
      <c r="AP419" t="s">
        <v>167</v>
      </c>
      <c r="AQ419" t="s">
        <v>168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106</v>
      </c>
      <c r="BE419">
        <v>1</v>
      </c>
      <c r="BF419" t="s">
        <v>119</v>
      </c>
      <c r="BG419" t="s">
        <v>143</v>
      </c>
      <c r="BH419">
        <v>1918</v>
      </c>
      <c r="BI419" t="s">
        <v>108</v>
      </c>
      <c r="BJ419">
        <v>3</v>
      </c>
      <c r="BK419">
        <v>864</v>
      </c>
      <c r="BL419" t="s">
        <v>98</v>
      </c>
      <c r="BM419" t="s">
        <v>98</v>
      </c>
      <c r="BN419" t="s">
        <v>167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>
      <c r="A420">
        <v>419</v>
      </c>
      <c r="B420">
        <v>50</v>
      </c>
      <c r="C420" t="s">
        <v>112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206</v>
      </c>
      <c r="N420" t="s">
        <v>91</v>
      </c>
      <c r="O420" t="s">
        <v>91</v>
      </c>
      <c r="P420" t="s">
        <v>92</v>
      </c>
      <c r="Q420" t="s">
        <v>176</v>
      </c>
      <c r="R420">
        <v>5</v>
      </c>
      <c r="S420">
        <v>6</v>
      </c>
      <c r="T420">
        <v>1940</v>
      </c>
      <c r="U420">
        <v>1950</v>
      </c>
      <c r="V420" t="s">
        <v>94</v>
      </c>
      <c r="W420" t="s">
        <v>95</v>
      </c>
      <c r="X420" t="s">
        <v>137</v>
      </c>
      <c r="Y420" t="s">
        <v>137</v>
      </c>
      <c r="Z420" t="s">
        <v>97</v>
      </c>
      <c r="AA420">
        <v>0</v>
      </c>
      <c r="AB420" t="s">
        <v>98</v>
      </c>
      <c r="AC420" t="s">
        <v>98</v>
      </c>
      <c r="AD420" t="s">
        <v>166</v>
      </c>
      <c r="AE420" t="s">
        <v>98</v>
      </c>
      <c r="AF420" t="s">
        <v>98</v>
      </c>
      <c r="AG420" t="s">
        <v>100</v>
      </c>
      <c r="AH420" t="s">
        <v>118</v>
      </c>
      <c r="AI420">
        <v>312</v>
      </c>
      <c r="AJ420" t="s">
        <v>108</v>
      </c>
      <c r="AK420">
        <v>0</v>
      </c>
      <c r="AL420">
        <v>444</v>
      </c>
      <c r="AM420">
        <v>756</v>
      </c>
      <c r="AN420" t="s">
        <v>103</v>
      </c>
      <c r="AO420" t="s">
        <v>139</v>
      </c>
      <c r="AP420" t="s">
        <v>167</v>
      </c>
      <c r="AQ420" t="s">
        <v>196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106</v>
      </c>
      <c r="BE420">
        <v>0</v>
      </c>
      <c r="BF420" t="s">
        <v>83</v>
      </c>
      <c r="BG420" t="s">
        <v>143</v>
      </c>
      <c r="BH420">
        <v>1940</v>
      </c>
      <c r="BI420" t="s">
        <v>108</v>
      </c>
      <c r="BJ420">
        <v>1</v>
      </c>
      <c r="BK420">
        <v>240</v>
      </c>
      <c r="BL420" t="s">
        <v>98</v>
      </c>
      <c r="BM420" t="s">
        <v>98</v>
      </c>
      <c r="BN420" t="s">
        <v>191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241</v>
      </c>
      <c r="CC420">
        <v>126000</v>
      </c>
    </row>
    <row r="421" spans="1:81">
      <c r="A421">
        <v>420</v>
      </c>
      <c r="B421">
        <v>20</v>
      </c>
      <c r="C421" t="s">
        <v>112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89</v>
      </c>
      <c r="N421" t="s">
        <v>91</v>
      </c>
      <c r="O421" t="s">
        <v>91</v>
      </c>
      <c r="P421" t="s">
        <v>92</v>
      </c>
      <c r="Q421" t="s">
        <v>93</v>
      </c>
      <c r="R421">
        <v>5</v>
      </c>
      <c r="S421">
        <v>6</v>
      </c>
      <c r="T421">
        <v>1968</v>
      </c>
      <c r="U421">
        <v>1968</v>
      </c>
      <c r="V421" t="s">
        <v>94</v>
      </c>
      <c r="W421" t="s">
        <v>95</v>
      </c>
      <c r="X421" t="s">
        <v>96</v>
      </c>
      <c r="Y421" t="s">
        <v>96</v>
      </c>
      <c r="Z421" t="s">
        <v>97</v>
      </c>
      <c r="AA421">
        <v>0</v>
      </c>
      <c r="AB421" t="s">
        <v>98</v>
      </c>
      <c r="AC421" t="s">
        <v>98</v>
      </c>
      <c r="AD421" t="s">
        <v>99</v>
      </c>
      <c r="AE421" t="s">
        <v>98</v>
      </c>
      <c r="AF421" t="s">
        <v>98</v>
      </c>
      <c r="AG421" t="s">
        <v>100</v>
      </c>
      <c r="AH421" t="s">
        <v>138</v>
      </c>
      <c r="AI421">
        <v>775</v>
      </c>
      <c r="AJ421" t="s">
        <v>108</v>
      </c>
      <c r="AK421">
        <v>0</v>
      </c>
      <c r="AL421">
        <v>281</v>
      </c>
      <c r="AM421">
        <v>1056</v>
      </c>
      <c r="AN421" t="s">
        <v>103</v>
      </c>
      <c r="AO421" t="s">
        <v>126</v>
      </c>
      <c r="AP421" t="s">
        <v>104</v>
      </c>
      <c r="AQ421" t="s">
        <v>105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106</v>
      </c>
      <c r="BE421">
        <v>1</v>
      </c>
      <c r="BF421" t="s">
        <v>139</v>
      </c>
      <c r="BG421" t="s">
        <v>107</v>
      </c>
      <c r="BH421">
        <v>1968</v>
      </c>
      <c r="BI421" t="s">
        <v>108</v>
      </c>
      <c r="BJ421">
        <v>1</v>
      </c>
      <c r="BK421">
        <v>304</v>
      </c>
      <c r="BL421" t="s">
        <v>98</v>
      </c>
      <c r="BM421" t="s">
        <v>98</v>
      </c>
      <c r="BN421" t="s">
        <v>104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>
      <c r="A422">
        <v>421</v>
      </c>
      <c r="B422">
        <v>90</v>
      </c>
      <c r="C422" t="s">
        <v>140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217</v>
      </c>
      <c r="N422" t="s">
        <v>91</v>
      </c>
      <c r="O422" t="s">
        <v>91</v>
      </c>
      <c r="P422" t="s">
        <v>179</v>
      </c>
      <c r="Q422" t="s">
        <v>183</v>
      </c>
      <c r="R422">
        <v>7</v>
      </c>
      <c r="S422">
        <v>5</v>
      </c>
      <c r="T422">
        <v>1997</v>
      </c>
      <c r="U422">
        <v>1998</v>
      </c>
      <c r="V422" t="s">
        <v>94</v>
      </c>
      <c r="W422" t="s">
        <v>95</v>
      </c>
      <c r="X422" t="s">
        <v>96</v>
      </c>
      <c r="Y422" t="s">
        <v>96</v>
      </c>
      <c r="Z422" t="s">
        <v>117</v>
      </c>
      <c r="AA422">
        <v>200</v>
      </c>
      <c r="AB422" t="s">
        <v>98</v>
      </c>
      <c r="AC422" t="s">
        <v>119</v>
      </c>
      <c r="AD422" t="s">
        <v>123</v>
      </c>
      <c r="AE422" t="s">
        <v>119</v>
      </c>
      <c r="AF422" t="s">
        <v>119</v>
      </c>
      <c r="AG422" t="s">
        <v>119</v>
      </c>
      <c r="AH422" t="s">
        <v>124</v>
      </c>
      <c r="AI422">
        <v>1309</v>
      </c>
      <c r="AJ422" t="s">
        <v>108</v>
      </c>
      <c r="AK422">
        <v>0</v>
      </c>
      <c r="AL422">
        <v>35</v>
      </c>
      <c r="AM422">
        <v>1344</v>
      </c>
      <c r="AN422" t="s">
        <v>103</v>
      </c>
      <c r="AO422" t="s">
        <v>126</v>
      </c>
      <c r="AP422" t="s">
        <v>104</v>
      </c>
      <c r="AQ422" t="s">
        <v>105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106</v>
      </c>
      <c r="BE422">
        <v>0</v>
      </c>
      <c r="BF422" t="s">
        <v>83</v>
      </c>
      <c r="BG422" t="s">
        <v>107</v>
      </c>
      <c r="BH422">
        <v>1997</v>
      </c>
      <c r="BI422" t="s">
        <v>125</v>
      </c>
      <c r="BJ422">
        <v>4</v>
      </c>
      <c r="BK422">
        <v>784</v>
      </c>
      <c r="BL422" t="s">
        <v>98</v>
      </c>
      <c r="BM422" t="s">
        <v>98</v>
      </c>
      <c r="BN422" t="s">
        <v>104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216</v>
      </c>
      <c r="CC422">
        <v>206300</v>
      </c>
    </row>
    <row r="423" spans="1:81">
      <c r="A423">
        <v>422</v>
      </c>
      <c r="B423">
        <v>20</v>
      </c>
      <c r="C423" t="s">
        <v>112</v>
      </c>
      <c r="D423" t="s">
        <v>83</v>
      </c>
      <c r="E423">
        <v>16635</v>
      </c>
      <c r="F423" t="s">
        <v>82</v>
      </c>
      <c r="G423" t="s">
        <v>83</v>
      </c>
      <c r="H423" t="s">
        <v>113</v>
      </c>
      <c r="I423" t="s">
        <v>85</v>
      </c>
      <c r="J423" t="s">
        <v>86</v>
      </c>
      <c r="K423" t="s">
        <v>136</v>
      </c>
      <c r="L423" t="s">
        <v>88</v>
      </c>
      <c r="M423" t="s">
        <v>175</v>
      </c>
      <c r="N423" t="s">
        <v>91</v>
      </c>
      <c r="O423" t="s">
        <v>91</v>
      </c>
      <c r="P423" t="s">
        <v>92</v>
      </c>
      <c r="Q423" t="s">
        <v>93</v>
      </c>
      <c r="R423">
        <v>6</v>
      </c>
      <c r="S423">
        <v>7</v>
      </c>
      <c r="T423">
        <v>1977</v>
      </c>
      <c r="U423">
        <v>2000</v>
      </c>
      <c r="V423" t="s">
        <v>94</v>
      </c>
      <c r="W423" t="s">
        <v>95</v>
      </c>
      <c r="X423" t="s">
        <v>152</v>
      </c>
      <c r="Y423" t="s">
        <v>153</v>
      </c>
      <c r="Z423" t="s">
        <v>148</v>
      </c>
      <c r="AA423">
        <v>126</v>
      </c>
      <c r="AB423" t="s">
        <v>119</v>
      </c>
      <c r="AC423" t="s">
        <v>98</v>
      </c>
      <c r="AD423" t="s">
        <v>99</v>
      </c>
      <c r="AE423" t="s">
        <v>119</v>
      </c>
      <c r="AF423" t="s">
        <v>98</v>
      </c>
      <c r="AG423" t="s">
        <v>100</v>
      </c>
      <c r="AH423" t="s">
        <v>118</v>
      </c>
      <c r="AI423">
        <v>1246</v>
      </c>
      <c r="AJ423" t="s">
        <v>108</v>
      </c>
      <c r="AK423">
        <v>0</v>
      </c>
      <c r="AL423">
        <v>356</v>
      </c>
      <c r="AM423">
        <v>1602</v>
      </c>
      <c r="AN423" t="s">
        <v>103</v>
      </c>
      <c r="AO423" t="s">
        <v>119</v>
      </c>
      <c r="AP423" t="s">
        <v>104</v>
      </c>
      <c r="AQ423" t="s">
        <v>105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119</v>
      </c>
      <c r="BC423">
        <v>8</v>
      </c>
      <c r="BD423" t="s">
        <v>106</v>
      </c>
      <c r="BE423">
        <v>1</v>
      </c>
      <c r="BF423" t="s">
        <v>98</v>
      </c>
      <c r="BG423" t="s">
        <v>107</v>
      </c>
      <c r="BH423">
        <v>1977</v>
      </c>
      <c r="BI423" t="s">
        <v>125</v>
      </c>
      <c r="BJ423">
        <v>2</v>
      </c>
      <c r="BK423">
        <v>529</v>
      </c>
      <c r="BL423" t="s">
        <v>98</v>
      </c>
      <c r="BM423" t="s">
        <v>98</v>
      </c>
      <c r="BN423" t="s">
        <v>104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>
      <c r="A424">
        <v>423</v>
      </c>
      <c r="B424">
        <v>20</v>
      </c>
      <c r="C424" t="s">
        <v>112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127</v>
      </c>
      <c r="J424" t="s">
        <v>86</v>
      </c>
      <c r="K424" t="s">
        <v>87</v>
      </c>
      <c r="L424" t="s">
        <v>154</v>
      </c>
      <c r="M424" t="s">
        <v>217</v>
      </c>
      <c r="N424" t="s">
        <v>182</v>
      </c>
      <c r="O424" t="s">
        <v>91</v>
      </c>
      <c r="P424" t="s">
        <v>92</v>
      </c>
      <c r="Q424" t="s">
        <v>93</v>
      </c>
      <c r="R424">
        <v>5</v>
      </c>
      <c r="S424">
        <v>5</v>
      </c>
      <c r="T424">
        <v>1954</v>
      </c>
      <c r="U424">
        <v>1954</v>
      </c>
      <c r="V424" t="s">
        <v>115</v>
      </c>
      <c r="W424" t="s">
        <v>95</v>
      </c>
      <c r="X424" t="s">
        <v>130</v>
      </c>
      <c r="Y424" t="s">
        <v>130</v>
      </c>
      <c r="Z424" t="s">
        <v>97</v>
      </c>
      <c r="AA424">
        <v>0</v>
      </c>
      <c r="AB424" t="s">
        <v>98</v>
      </c>
      <c r="AC424" t="s">
        <v>98</v>
      </c>
      <c r="AD424" t="s">
        <v>99</v>
      </c>
      <c r="AE424" t="s">
        <v>98</v>
      </c>
      <c r="AF424" t="s">
        <v>98</v>
      </c>
      <c r="AG424" t="s">
        <v>100</v>
      </c>
      <c r="AH424" t="s">
        <v>108</v>
      </c>
      <c r="AI424">
        <v>0</v>
      </c>
      <c r="AJ424" t="s">
        <v>108</v>
      </c>
      <c r="AK424">
        <v>0</v>
      </c>
      <c r="AL424">
        <v>988</v>
      </c>
      <c r="AM424">
        <v>988</v>
      </c>
      <c r="AN424" t="s">
        <v>103</v>
      </c>
      <c r="AO424" t="s">
        <v>126</v>
      </c>
      <c r="AP424" t="s">
        <v>104</v>
      </c>
      <c r="AQ424" t="s">
        <v>168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106</v>
      </c>
      <c r="BE424">
        <v>0</v>
      </c>
      <c r="BF424" t="s">
        <v>83</v>
      </c>
      <c r="BG424" t="s">
        <v>107</v>
      </c>
      <c r="BH424">
        <v>1954</v>
      </c>
      <c r="BI424" t="s">
        <v>131</v>
      </c>
      <c r="BJ424">
        <v>2</v>
      </c>
      <c r="BK424">
        <v>520</v>
      </c>
      <c r="BL424" t="s">
        <v>98</v>
      </c>
      <c r="BM424" t="s">
        <v>98</v>
      </c>
      <c r="BN424" t="s">
        <v>167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>
      <c r="A425">
        <v>424</v>
      </c>
      <c r="B425">
        <v>60</v>
      </c>
      <c r="C425" t="s">
        <v>112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162</v>
      </c>
      <c r="N425" t="s">
        <v>91</v>
      </c>
      <c r="O425" t="s">
        <v>91</v>
      </c>
      <c r="P425" t="s">
        <v>92</v>
      </c>
      <c r="Q425" t="s">
        <v>122</v>
      </c>
      <c r="R425">
        <v>8</v>
      </c>
      <c r="S425">
        <v>5</v>
      </c>
      <c r="T425">
        <v>1998</v>
      </c>
      <c r="U425">
        <v>1998</v>
      </c>
      <c r="V425" t="s">
        <v>94</v>
      </c>
      <c r="W425" t="s">
        <v>95</v>
      </c>
      <c r="X425" t="s">
        <v>96</v>
      </c>
      <c r="Y425" t="s">
        <v>96</v>
      </c>
      <c r="Z425" t="s">
        <v>117</v>
      </c>
      <c r="AA425">
        <v>473</v>
      </c>
      <c r="AB425" t="s">
        <v>119</v>
      </c>
      <c r="AC425" t="s">
        <v>98</v>
      </c>
      <c r="AD425" t="s">
        <v>123</v>
      </c>
      <c r="AE425" t="s">
        <v>119</v>
      </c>
      <c r="AF425" t="s">
        <v>98</v>
      </c>
      <c r="AG425" t="s">
        <v>100</v>
      </c>
      <c r="AH425" t="s">
        <v>124</v>
      </c>
      <c r="AI425">
        <v>986</v>
      </c>
      <c r="AJ425" t="s">
        <v>108</v>
      </c>
      <c r="AK425">
        <v>0</v>
      </c>
      <c r="AL425">
        <v>484</v>
      </c>
      <c r="AM425">
        <v>1470</v>
      </c>
      <c r="AN425" t="s">
        <v>103</v>
      </c>
      <c r="AO425" t="s">
        <v>119</v>
      </c>
      <c r="AP425" t="s">
        <v>104</v>
      </c>
      <c r="AQ425" t="s">
        <v>105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119</v>
      </c>
      <c r="BC425">
        <v>8</v>
      </c>
      <c r="BD425" t="s">
        <v>106</v>
      </c>
      <c r="BE425">
        <v>1</v>
      </c>
      <c r="BF425" t="s">
        <v>98</v>
      </c>
      <c r="BG425" t="s">
        <v>107</v>
      </c>
      <c r="BH425">
        <v>1998</v>
      </c>
      <c r="BI425" t="s">
        <v>125</v>
      </c>
      <c r="BJ425">
        <v>3</v>
      </c>
      <c r="BK425">
        <v>696</v>
      </c>
      <c r="BL425" t="s">
        <v>98</v>
      </c>
      <c r="BM425" t="s">
        <v>98</v>
      </c>
      <c r="BN425" t="s">
        <v>104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>
      <c r="A426">
        <v>425</v>
      </c>
      <c r="B426">
        <v>20</v>
      </c>
      <c r="C426" t="s">
        <v>112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91</v>
      </c>
      <c r="O426" t="s">
        <v>91</v>
      </c>
      <c r="P426" t="s">
        <v>92</v>
      </c>
      <c r="Q426" t="s">
        <v>93</v>
      </c>
      <c r="R426">
        <v>6</v>
      </c>
      <c r="S426">
        <v>5</v>
      </c>
      <c r="T426">
        <v>1956</v>
      </c>
      <c r="U426">
        <v>1956</v>
      </c>
      <c r="V426" t="s">
        <v>94</v>
      </c>
      <c r="W426" t="s">
        <v>95</v>
      </c>
      <c r="X426" t="s">
        <v>116</v>
      </c>
      <c r="Y426" t="s">
        <v>116</v>
      </c>
      <c r="Z426" t="s">
        <v>117</v>
      </c>
      <c r="AA426">
        <v>74</v>
      </c>
      <c r="AB426" t="s">
        <v>98</v>
      </c>
      <c r="AC426" t="s">
        <v>98</v>
      </c>
      <c r="AD426" t="s">
        <v>99</v>
      </c>
      <c r="AE426" t="s">
        <v>119</v>
      </c>
      <c r="AF426" t="s">
        <v>98</v>
      </c>
      <c r="AG426" t="s">
        <v>100</v>
      </c>
      <c r="AH426" t="s">
        <v>102</v>
      </c>
      <c r="AI426">
        <v>616</v>
      </c>
      <c r="AJ426" t="s">
        <v>108</v>
      </c>
      <c r="AK426">
        <v>0</v>
      </c>
      <c r="AL426">
        <v>580</v>
      </c>
      <c r="AM426">
        <v>1196</v>
      </c>
      <c r="AN426" t="s">
        <v>103</v>
      </c>
      <c r="AO426" t="s">
        <v>119</v>
      </c>
      <c r="AP426" t="s">
        <v>104</v>
      </c>
      <c r="AQ426" t="s">
        <v>168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106</v>
      </c>
      <c r="BE426">
        <v>1</v>
      </c>
      <c r="BF426" t="s">
        <v>119</v>
      </c>
      <c r="BG426" t="s">
        <v>107</v>
      </c>
      <c r="BH426">
        <v>1956</v>
      </c>
      <c r="BI426" t="s">
        <v>131</v>
      </c>
      <c r="BJ426">
        <v>1</v>
      </c>
      <c r="BK426">
        <v>297</v>
      </c>
      <c r="BL426" t="s">
        <v>98</v>
      </c>
      <c r="BM426" t="s">
        <v>98</v>
      </c>
      <c r="BN426" t="s">
        <v>104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>
      <c r="A427">
        <v>426</v>
      </c>
      <c r="B427">
        <v>60</v>
      </c>
      <c r="C427" t="s">
        <v>140</v>
      </c>
      <c r="D427">
        <v>60</v>
      </c>
      <c r="E427">
        <v>3378</v>
      </c>
      <c r="F427" t="s">
        <v>82</v>
      </c>
      <c r="G427" t="s">
        <v>190</v>
      </c>
      <c r="H427" t="s">
        <v>84</v>
      </c>
      <c r="I427" t="s">
        <v>127</v>
      </c>
      <c r="J427" t="s">
        <v>86</v>
      </c>
      <c r="K427" t="s">
        <v>87</v>
      </c>
      <c r="L427" t="s">
        <v>88</v>
      </c>
      <c r="M427" t="s">
        <v>188</v>
      </c>
      <c r="N427" t="s">
        <v>91</v>
      </c>
      <c r="O427" t="s">
        <v>91</v>
      </c>
      <c r="P427" t="s">
        <v>92</v>
      </c>
      <c r="Q427" t="s">
        <v>122</v>
      </c>
      <c r="R427">
        <v>7</v>
      </c>
      <c r="S427">
        <v>8</v>
      </c>
      <c r="T427">
        <v>1946</v>
      </c>
      <c r="U427">
        <v>1992</v>
      </c>
      <c r="V427" t="s">
        <v>94</v>
      </c>
      <c r="W427" t="s">
        <v>95</v>
      </c>
      <c r="X427" t="s">
        <v>130</v>
      </c>
      <c r="Y427" t="s">
        <v>130</v>
      </c>
      <c r="Z427" t="s">
        <v>97</v>
      </c>
      <c r="AA427">
        <v>0</v>
      </c>
      <c r="AB427" t="s">
        <v>98</v>
      </c>
      <c r="AC427" t="s">
        <v>119</v>
      </c>
      <c r="AD427" t="s">
        <v>99</v>
      </c>
      <c r="AE427" t="s">
        <v>98</v>
      </c>
      <c r="AF427" t="s">
        <v>98</v>
      </c>
      <c r="AG427" t="s">
        <v>100</v>
      </c>
      <c r="AH427" t="s">
        <v>108</v>
      </c>
      <c r="AI427">
        <v>0</v>
      </c>
      <c r="AJ427" t="s">
        <v>108</v>
      </c>
      <c r="AK427">
        <v>0</v>
      </c>
      <c r="AL427">
        <v>651</v>
      </c>
      <c r="AM427">
        <v>651</v>
      </c>
      <c r="AN427" t="s">
        <v>103</v>
      </c>
      <c r="AO427" t="s">
        <v>119</v>
      </c>
      <c r="AP427" t="s">
        <v>104</v>
      </c>
      <c r="AQ427" t="s">
        <v>105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106</v>
      </c>
      <c r="BE427">
        <v>2</v>
      </c>
      <c r="BF427" t="s">
        <v>119</v>
      </c>
      <c r="BG427" t="s">
        <v>143</v>
      </c>
      <c r="BH427">
        <v>1947</v>
      </c>
      <c r="BI427" t="s">
        <v>108</v>
      </c>
      <c r="BJ427">
        <v>1</v>
      </c>
      <c r="BK427">
        <v>240</v>
      </c>
      <c r="BL427" t="s">
        <v>98</v>
      </c>
      <c r="BM427" t="s">
        <v>98</v>
      </c>
      <c r="BN427" t="s">
        <v>191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>
      <c r="A428">
        <v>427</v>
      </c>
      <c r="B428">
        <v>80</v>
      </c>
      <c r="C428" t="s">
        <v>112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205</v>
      </c>
      <c r="J428" t="s">
        <v>86</v>
      </c>
      <c r="K428" t="s">
        <v>87</v>
      </c>
      <c r="L428" t="s">
        <v>154</v>
      </c>
      <c r="M428" t="s">
        <v>165</v>
      </c>
      <c r="N428" t="s">
        <v>91</v>
      </c>
      <c r="O428" t="s">
        <v>91</v>
      </c>
      <c r="P428" t="s">
        <v>92</v>
      </c>
      <c r="Q428" t="s">
        <v>158</v>
      </c>
      <c r="R428">
        <v>7</v>
      </c>
      <c r="S428">
        <v>5</v>
      </c>
      <c r="T428">
        <v>1989</v>
      </c>
      <c r="U428">
        <v>1989</v>
      </c>
      <c r="V428" t="s">
        <v>94</v>
      </c>
      <c r="W428" t="s">
        <v>95</v>
      </c>
      <c r="X428" t="s">
        <v>116</v>
      </c>
      <c r="Y428" t="s">
        <v>116</v>
      </c>
      <c r="Z428" t="s">
        <v>117</v>
      </c>
      <c r="AA428">
        <v>145</v>
      </c>
      <c r="AB428" t="s">
        <v>119</v>
      </c>
      <c r="AC428" t="s">
        <v>98</v>
      </c>
      <c r="AD428" t="s">
        <v>123</v>
      </c>
      <c r="AE428" t="s">
        <v>119</v>
      </c>
      <c r="AF428" t="s">
        <v>98</v>
      </c>
      <c r="AG428" t="s">
        <v>119</v>
      </c>
      <c r="AH428" t="s">
        <v>124</v>
      </c>
      <c r="AI428">
        <v>1518</v>
      </c>
      <c r="AJ428" t="s">
        <v>108</v>
      </c>
      <c r="AK428">
        <v>0</v>
      </c>
      <c r="AL428">
        <v>0</v>
      </c>
      <c r="AM428">
        <v>1518</v>
      </c>
      <c r="AN428" t="s">
        <v>103</v>
      </c>
      <c r="AO428" t="s">
        <v>119</v>
      </c>
      <c r="AP428" t="s">
        <v>104</v>
      </c>
      <c r="AQ428" t="s">
        <v>105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119</v>
      </c>
      <c r="BC428">
        <v>5</v>
      </c>
      <c r="BD428" t="s">
        <v>106</v>
      </c>
      <c r="BE428">
        <v>1</v>
      </c>
      <c r="BF428" t="s">
        <v>98</v>
      </c>
      <c r="BG428" t="s">
        <v>107</v>
      </c>
      <c r="BH428">
        <v>1989</v>
      </c>
      <c r="BI428" t="s">
        <v>125</v>
      </c>
      <c r="BJ428">
        <v>2</v>
      </c>
      <c r="BK428">
        <v>569</v>
      </c>
      <c r="BL428" t="s">
        <v>98</v>
      </c>
      <c r="BM428" t="s">
        <v>98</v>
      </c>
      <c r="BN428" t="s">
        <v>104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>
      <c r="A429">
        <v>428</v>
      </c>
      <c r="B429">
        <v>20</v>
      </c>
      <c r="C429" t="s">
        <v>112</v>
      </c>
      <c r="D429">
        <v>77</v>
      </c>
      <c r="E429">
        <v>8593</v>
      </c>
      <c r="F429" t="s">
        <v>82</v>
      </c>
      <c r="G429" t="s">
        <v>83</v>
      </c>
      <c r="H429" t="s">
        <v>113</v>
      </c>
      <c r="I429" t="s">
        <v>85</v>
      </c>
      <c r="J429" t="s">
        <v>86</v>
      </c>
      <c r="K429" t="s">
        <v>87</v>
      </c>
      <c r="L429" t="s">
        <v>88</v>
      </c>
      <c r="M429" t="s">
        <v>89</v>
      </c>
      <c r="N429" t="s">
        <v>91</v>
      </c>
      <c r="O429" t="s">
        <v>91</v>
      </c>
      <c r="P429" t="s">
        <v>92</v>
      </c>
      <c r="Q429" t="s">
        <v>93</v>
      </c>
      <c r="R429">
        <v>4</v>
      </c>
      <c r="S429">
        <v>6</v>
      </c>
      <c r="T429">
        <v>1957</v>
      </c>
      <c r="U429">
        <v>1957</v>
      </c>
      <c r="V429" t="s">
        <v>115</v>
      </c>
      <c r="W429" t="s">
        <v>95</v>
      </c>
      <c r="X429" t="s">
        <v>137</v>
      </c>
      <c r="Y429" t="s">
        <v>137</v>
      </c>
      <c r="Z429" t="s">
        <v>97</v>
      </c>
      <c r="AA429">
        <v>0</v>
      </c>
      <c r="AB429" t="s">
        <v>98</v>
      </c>
      <c r="AC429" t="s">
        <v>98</v>
      </c>
      <c r="AD429" t="s">
        <v>99</v>
      </c>
      <c r="AE429" t="s">
        <v>98</v>
      </c>
      <c r="AF429" t="s">
        <v>98</v>
      </c>
      <c r="AG429" t="s">
        <v>100</v>
      </c>
      <c r="AH429" t="s">
        <v>101</v>
      </c>
      <c r="AI429">
        <v>288</v>
      </c>
      <c r="AJ429" t="s">
        <v>108</v>
      </c>
      <c r="AK429">
        <v>0</v>
      </c>
      <c r="AL429">
        <v>619</v>
      </c>
      <c r="AM429">
        <v>907</v>
      </c>
      <c r="AN429" t="s">
        <v>103</v>
      </c>
      <c r="AO429" t="s">
        <v>126</v>
      </c>
      <c r="AP429" t="s">
        <v>104</v>
      </c>
      <c r="AQ429" t="s">
        <v>105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106</v>
      </c>
      <c r="BE429">
        <v>0</v>
      </c>
      <c r="BF429" t="s">
        <v>83</v>
      </c>
      <c r="BG429" t="s">
        <v>143</v>
      </c>
      <c r="BH429">
        <v>1964</v>
      </c>
      <c r="BI429" t="s">
        <v>108</v>
      </c>
      <c r="BJ429">
        <v>1</v>
      </c>
      <c r="BK429">
        <v>352</v>
      </c>
      <c r="BL429" t="s">
        <v>98</v>
      </c>
      <c r="BM429" t="s">
        <v>98</v>
      </c>
      <c r="BN429" t="s">
        <v>104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>
      <c r="A430">
        <v>429</v>
      </c>
      <c r="B430">
        <v>20</v>
      </c>
      <c r="C430" t="s">
        <v>112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209</v>
      </c>
      <c r="N430" t="s">
        <v>91</v>
      </c>
      <c r="O430" t="s">
        <v>91</v>
      </c>
      <c r="P430" t="s">
        <v>92</v>
      </c>
      <c r="Q430" t="s">
        <v>93</v>
      </c>
      <c r="R430">
        <v>7</v>
      </c>
      <c r="S430">
        <v>5</v>
      </c>
      <c r="T430">
        <v>2007</v>
      </c>
      <c r="U430">
        <v>2007</v>
      </c>
      <c r="V430" t="s">
        <v>94</v>
      </c>
      <c r="W430" t="s">
        <v>95</v>
      </c>
      <c r="X430" t="s">
        <v>96</v>
      </c>
      <c r="Y430" t="s">
        <v>96</v>
      </c>
      <c r="Z430" t="s">
        <v>117</v>
      </c>
      <c r="AA430">
        <v>108</v>
      </c>
      <c r="AB430" t="s">
        <v>119</v>
      </c>
      <c r="AC430" t="s">
        <v>98</v>
      </c>
      <c r="AD430" t="s">
        <v>123</v>
      </c>
      <c r="AE430" t="s">
        <v>119</v>
      </c>
      <c r="AF430" t="s">
        <v>98</v>
      </c>
      <c r="AG430" t="s">
        <v>100</v>
      </c>
      <c r="AH430" t="s">
        <v>124</v>
      </c>
      <c r="AI430">
        <v>664</v>
      </c>
      <c r="AJ430" t="s">
        <v>108</v>
      </c>
      <c r="AK430">
        <v>0</v>
      </c>
      <c r="AL430">
        <v>544</v>
      </c>
      <c r="AM430">
        <v>1208</v>
      </c>
      <c r="AN430" t="s">
        <v>103</v>
      </c>
      <c r="AO430" t="s">
        <v>126</v>
      </c>
      <c r="AP430" t="s">
        <v>104</v>
      </c>
      <c r="AQ430" t="s">
        <v>105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119</v>
      </c>
      <c r="BC430">
        <v>6</v>
      </c>
      <c r="BD430" t="s">
        <v>106</v>
      </c>
      <c r="BE430">
        <v>0</v>
      </c>
      <c r="BF430" t="s">
        <v>83</v>
      </c>
      <c r="BG430" t="s">
        <v>107</v>
      </c>
      <c r="BH430">
        <v>2007</v>
      </c>
      <c r="BI430" t="s">
        <v>131</v>
      </c>
      <c r="BJ430">
        <v>2</v>
      </c>
      <c r="BK430">
        <v>628</v>
      </c>
      <c r="BL430" t="s">
        <v>98</v>
      </c>
      <c r="BM430" t="s">
        <v>98</v>
      </c>
      <c r="BN430" t="s">
        <v>104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149</v>
      </c>
      <c r="CB430" t="s">
        <v>150</v>
      </c>
      <c r="CC430">
        <v>195400</v>
      </c>
    </row>
    <row r="431" spans="1:81">
      <c r="A431">
        <v>430</v>
      </c>
      <c r="B431">
        <v>20</v>
      </c>
      <c r="C431" t="s">
        <v>112</v>
      </c>
      <c r="D431">
        <v>130</v>
      </c>
      <c r="E431">
        <v>11457</v>
      </c>
      <c r="F431" t="s">
        <v>82</v>
      </c>
      <c r="G431" t="s">
        <v>83</v>
      </c>
      <c r="H431" t="s">
        <v>113</v>
      </c>
      <c r="I431" t="s">
        <v>85</v>
      </c>
      <c r="J431" t="s">
        <v>86</v>
      </c>
      <c r="K431" t="s">
        <v>114</v>
      </c>
      <c r="L431" t="s">
        <v>88</v>
      </c>
      <c r="M431" t="s">
        <v>218</v>
      </c>
      <c r="N431" t="s">
        <v>91</v>
      </c>
      <c r="O431" t="s">
        <v>91</v>
      </c>
      <c r="P431" t="s">
        <v>92</v>
      </c>
      <c r="Q431" t="s">
        <v>93</v>
      </c>
      <c r="R431">
        <v>6</v>
      </c>
      <c r="S431">
        <v>5</v>
      </c>
      <c r="T431">
        <v>1988</v>
      </c>
      <c r="U431">
        <v>1988</v>
      </c>
      <c r="V431" t="s">
        <v>94</v>
      </c>
      <c r="W431" t="s">
        <v>95</v>
      </c>
      <c r="X431" t="s">
        <v>130</v>
      </c>
      <c r="Y431" t="s">
        <v>130</v>
      </c>
      <c r="Z431" t="s">
        <v>97</v>
      </c>
      <c r="AA431">
        <v>0</v>
      </c>
      <c r="AB431" t="s">
        <v>98</v>
      </c>
      <c r="AC431" t="s">
        <v>98</v>
      </c>
      <c r="AD431" t="s">
        <v>99</v>
      </c>
      <c r="AE431" t="s">
        <v>119</v>
      </c>
      <c r="AF431" t="s">
        <v>98</v>
      </c>
      <c r="AG431" t="s">
        <v>155</v>
      </c>
      <c r="AH431" t="s">
        <v>124</v>
      </c>
      <c r="AI431">
        <v>1005</v>
      </c>
      <c r="AJ431" t="s">
        <v>108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104</v>
      </c>
      <c r="AQ431" t="s">
        <v>105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119</v>
      </c>
      <c r="BC431">
        <v>6</v>
      </c>
      <c r="BD431" t="s">
        <v>106</v>
      </c>
      <c r="BE431">
        <v>1</v>
      </c>
      <c r="BF431" t="s">
        <v>98</v>
      </c>
      <c r="BG431" t="s">
        <v>107</v>
      </c>
      <c r="BH431">
        <v>1988</v>
      </c>
      <c r="BI431" t="s">
        <v>108</v>
      </c>
      <c r="BJ431">
        <v>2</v>
      </c>
      <c r="BK431">
        <v>576</v>
      </c>
      <c r="BL431" t="s">
        <v>98</v>
      </c>
      <c r="BM431" t="s">
        <v>98</v>
      </c>
      <c r="BN431" t="s">
        <v>104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>
      <c r="A432">
        <v>431</v>
      </c>
      <c r="B432">
        <v>160</v>
      </c>
      <c r="C432" t="s">
        <v>140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141</v>
      </c>
      <c r="N432" t="s">
        <v>91</v>
      </c>
      <c r="O432" t="s">
        <v>91</v>
      </c>
      <c r="P432" t="s">
        <v>142</v>
      </c>
      <c r="Q432" t="s">
        <v>122</v>
      </c>
      <c r="R432">
        <v>6</v>
      </c>
      <c r="S432">
        <v>5</v>
      </c>
      <c r="T432">
        <v>1971</v>
      </c>
      <c r="U432">
        <v>1971</v>
      </c>
      <c r="V432" t="s">
        <v>94</v>
      </c>
      <c r="W432" t="s">
        <v>95</v>
      </c>
      <c r="X432" t="s">
        <v>130</v>
      </c>
      <c r="Y432" t="s">
        <v>130</v>
      </c>
      <c r="Z432" t="s">
        <v>117</v>
      </c>
      <c r="AA432">
        <v>232</v>
      </c>
      <c r="AB432" t="s">
        <v>98</v>
      </c>
      <c r="AC432" t="s">
        <v>98</v>
      </c>
      <c r="AD432" t="s">
        <v>99</v>
      </c>
      <c r="AE432" t="s">
        <v>98</v>
      </c>
      <c r="AF432" t="s">
        <v>98</v>
      </c>
      <c r="AG432" t="s">
        <v>100</v>
      </c>
      <c r="AH432" t="s">
        <v>118</v>
      </c>
      <c r="AI432">
        <v>387</v>
      </c>
      <c r="AJ432" t="s">
        <v>108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104</v>
      </c>
      <c r="AQ432" t="s">
        <v>105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106</v>
      </c>
      <c r="BE432">
        <v>0</v>
      </c>
      <c r="BF432" t="s">
        <v>83</v>
      </c>
      <c r="BG432" t="s">
        <v>143</v>
      </c>
      <c r="BH432">
        <v>1971</v>
      </c>
      <c r="BI432" t="s">
        <v>108</v>
      </c>
      <c r="BJ432">
        <v>1</v>
      </c>
      <c r="BK432">
        <v>264</v>
      </c>
      <c r="BL432" t="s">
        <v>98</v>
      </c>
      <c r="BM432" t="s">
        <v>98</v>
      </c>
      <c r="BN432" t="s">
        <v>104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144</v>
      </c>
      <c r="CB432" t="s">
        <v>172</v>
      </c>
      <c r="CC432">
        <v>85400</v>
      </c>
    </row>
    <row r="433" spans="1:81">
      <c r="A433">
        <v>432</v>
      </c>
      <c r="B433">
        <v>50</v>
      </c>
      <c r="C433" t="s">
        <v>140</v>
      </c>
      <c r="D433">
        <v>60</v>
      </c>
      <c r="E433">
        <v>5586</v>
      </c>
      <c r="F433" t="s">
        <v>82</v>
      </c>
      <c r="G433" t="s">
        <v>83</v>
      </c>
      <c r="H433" t="s">
        <v>113</v>
      </c>
      <c r="I433" t="s">
        <v>192</v>
      </c>
      <c r="J433" t="s">
        <v>86</v>
      </c>
      <c r="K433" t="s">
        <v>87</v>
      </c>
      <c r="L433" t="s">
        <v>88</v>
      </c>
      <c r="M433" t="s">
        <v>188</v>
      </c>
      <c r="N433" t="s">
        <v>90</v>
      </c>
      <c r="O433" t="s">
        <v>91</v>
      </c>
      <c r="P433" t="s">
        <v>92</v>
      </c>
      <c r="Q433" t="s">
        <v>176</v>
      </c>
      <c r="R433">
        <v>6</v>
      </c>
      <c r="S433">
        <v>7</v>
      </c>
      <c r="T433">
        <v>1920</v>
      </c>
      <c r="U433">
        <v>1998</v>
      </c>
      <c r="V433" t="s">
        <v>94</v>
      </c>
      <c r="W433" t="s">
        <v>95</v>
      </c>
      <c r="X433" t="s">
        <v>137</v>
      </c>
      <c r="Y433" t="s">
        <v>137</v>
      </c>
      <c r="Z433" t="s">
        <v>97</v>
      </c>
      <c r="AA433">
        <v>0</v>
      </c>
      <c r="AB433" t="s">
        <v>98</v>
      </c>
      <c r="AC433" t="s">
        <v>98</v>
      </c>
      <c r="AD433" t="s">
        <v>166</v>
      </c>
      <c r="AE433" t="s">
        <v>98</v>
      </c>
      <c r="AF433" t="s">
        <v>98</v>
      </c>
      <c r="AG433" t="s">
        <v>100</v>
      </c>
      <c r="AH433" t="s">
        <v>108</v>
      </c>
      <c r="AI433">
        <v>0</v>
      </c>
      <c r="AJ433" t="s">
        <v>108</v>
      </c>
      <c r="AK433">
        <v>0</v>
      </c>
      <c r="AL433">
        <v>901</v>
      </c>
      <c r="AM433">
        <v>901</v>
      </c>
      <c r="AN433" t="s">
        <v>103</v>
      </c>
      <c r="AO433" t="s">
        <v>119</v>
      </c>
      <c r="AP433" t="s">
        <v>104</v>
      </c>
      <c r="AQ433" t="s">
        <v>105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106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167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109</v>
      </c>
      <c r="BW433" t="s">
        <v>83</v>
      </c>
      <c r="BX433">
        <v>0</v>
      </c>
      <c r="BY433">
        <v>9</v>
      </c>
      <c r="BZ433">
        <v>2008</v>
      </c>
      <c r="CA433" t="s">
        <v>174</v>
      </c>
      <c r="CB433" t="s">
        <v>172</v>
      </c>
      <c r="CC433">
        <v>79900</v>
      </c>
    </row>
    <row r="434" spans="1:81">
      <c r="A434">
        <v>433</v>
      </c>
      <c r="B434">
        <v>160</v>
      </c>
      <c r="C434" t="s">
        <v>140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141</v>
      </c>
      <c r="N434" t="s">
        <v>91</v>
      </c>
      <c r="O434" t="s">
        <v>91</v>
      </c>
      <c r="P434" t="s">
        <v>129</v>
      </c>
      <c r="Q434" t="s">
        <v>122</v>
      </c>
      <c r="R434">
        <v>5</v>
      </c>
      <c r="S434">
        <v>5</v>
      </c>
      <c r="T434">
        <v>1971</v>
      </c>
      <c r="U434">
        <v>1971</v>
      </c>
      <c r="V434" t="s">
        <v>94</v>
      </c>
      <c r="W434" t="s">
        <v>95</v>
      </c>
      <c r="X434" t="s">
        <v>130</v>
      </c>
      <c r="Y434" t="s">
        <v>130</v>
      </c>
      <c r="Z434" t="s">
        <v>117</v>
      </c>
      <c r="AA434">
        <v>376</v>
      </c>
      <c r="AB434" t="s">
        <v>98</v>
      </c>
      <c r="AC434" t="s">
        <v>98</v>
      </c>
      <c r="AD434" t="s">
        <v>99</v>
      </c>
      <c r="AE434" t="s">
        <v>98</v>
      </c>
      <c r="AF434" t="s">
        <v>98</v>
      </c>
      <c r="AG434" t="s">
        <v>100</v>
      </c>
      <c r="AH434" t="s">
        <v>118</v>
      </c>
      <c r="AI434">
        <v>471</v>
      </c>
      <c r="AJ434" t="s">
        <v>108</v>
      </c>
      <c r="AK434">
        <v>0</v>
      </c>
      <c r="AL434">
        <v>294</v>
      </c>
      <c r="AM434">
        <v>765</v>
      </c>
      <c r="AN434" t="s">
        <v>103</v>
      </c>
      <c r="AO434" t="s">
        <v>126</v>
      </c>
      <c r="AP434" t="s">
        <v>104</v>
      </c>
      <c r="AQ434" t="s">
        <v>105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187</v>
      </c>
      <c r="BE434">
        <v>0</v>
      </c>
      <c r="BF434" t="s">
        <v>83</v>
      </c>
      <c r="BG434" t="s">
        <v>143</v>
      </c>
      <c r="BH434">
        <v>1971</v>
      </c>
      <c r="BI434" t="s">
        <v>108</v>
      </c>
      <c r="BJ434">
        <v>2</v>
      </c>
      <c r="BK434">
        <v>440</v>
      </c>
      <c r="BL434" t="s">
        <v>98</v>
      </c>
      <c r="BM434" t="s">
        <v>98</v>
      </c>
      <c r="BN434" t="s">
        <v>104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>
      <c r="A435">
        <v>434</v>
      </c>
      <c r="B435">
        <v>60</v>
      </c>
      <c r="C435" t="s">
        <v>112</v>
      </c>
      <c r="D435">
        <v>100</v>
      </c>
      <c r="E435">
        <v>10839</v>
      </c>
      <c r="F435" t="s">
        <v>82</v>
      </c>
      <c r="G435" t="s">
        <v>83</v>
      </c>
      <c r="H435" t="s">
        <v>113</v>
      </c>
      <c r="I435" t="s">
        <v>85</v>
      </c>
      <c r="J435" t="s">
        <v>86</v>
      </c>
      <c r="K435" t="s">
        <v>114</v>
      </c>
      <c r="L435" t="s">
        <v>88</v>
      </c>
      <c r="M435" t="s">
        <v>121</v>
      </c>
      <c r="N435" t="s">
        <v>91</v>
      </c>
      <c r="O435" t="s">
        <v>91</v>
      </c>
      <c r="P435" t="s">
        <v>92</v>
      </c>
      <c r="Q435" t="s">
        <v>122</v>
      </c>
      <c r="R435">
        <v>6</v>
      </c>
      <c r="S435">
        <v>5</v>
      </c>
      <c r="T435">
        <v>1997</v>
      </c>
      <c r="U435">
        <v>1998</v>
      </c>
      <c r="V435" t="s">
        <v>94</v>
      </c>
      <c r="W435" t="s">
        <v>95</v>
      </c>
      <c r="X435" t="s">
        <v>96</v>
      </c>
      <c r="Y435" t="s">
        <v>96</v>
      </c>
      <c r="Z435" t="s">
        <v>97</v>
      </c>
      <c r="AA435">
        <v>0</v>
      </c>
      <c r="AB435" t="s">
        <v>98</v>
      </c>
      <c r="AC435" t="s">
        <v>98</v>
      </c>
      <c r="AD435" t="s">
        <v>123</v>
      </c>
      <c r="AE435" t="s">
        <v>119</v>
      </c>
      <c r="AF435" t="s">
        <v>98</v>
      </c>
      <c r="AG435" t="s">
        <v>100</v>
      </c>
      <c r="AH435" t="s">
        <v>108</v>
      </c>
      <c r="AI435">
        <v>0</v>
      </c>
      <c r="AJ435" t="s">
        <v>108</v>
      </c>
      <c r="AK435">
        <v>0</v>
      </c>
      <c r="AL435">
        <v>926</v>
      </c>
      <c r="AM435">
        <v>926</v>
      </c>
      <c r="AN435" t="s">
        <v>103</v>
      </c>
      <c r="AO435" t="s">
        <v>126</v>
      </c>
      <c r="AP435" t="s">
        <v>104</v>
      </c>
      <c r="AQ435" t="s">
        <v>105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106</v>
      </c>
      <c r="BE435">
        <v>1</v>
      </c>
      <c r="BF435" t="s">
        <v>98</v>
      </c>
      <c r="BG435" t="s">
        <v>107</v>
      </c>
      <c r="BH435">
        <v>1997</v>
      </c>
      <c r="BI435" t="s">
        <v>125</v>
      </c>
      <c r="BJ435">
        <v>2</v>
      </c>
      <c r="BK435">
        <v>470</v>
      </c>
      <c r="BL435" t="s">
        <v>98</v>
      </c>
      <c r="BM435" t="s">
        <v>98</v>
      </c>
      <c r="BN435" t="s">
        <v>104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>
      <c r="A436">
        <v>435</v>
      </c>
      <c r="B436">
        <v>180</v>
      </c>
      <c r="C436" t="s">
        <v>140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219</v>
      </c>
      <c r="N436" t="s">
        <v>91</v>
      </c>
      <c r="O436" t="s">
        <v>91</v>
      </c>
      <c r="P436" t="s">
        <v>142</v>
      </c>
      <c r="Q436" t="s">
        <v>183</v>
      </c>
      <c r="R436">
        <v>4</v>
      </c>
      <c r="S436">
        <v>7</v>
      </c>
      <c r="T436">
        <v>1972</v>
      </c>
      <c r="U436">
        <v>1972</v>
      </c>
      <c r="V436" t="s">
        <v>94</v>
      </c>
      <c r="W436" t="s">
        <v>95</v>
      </c>
      <c r="X436" t="s">
        <v>152</v>
      </c>
      <c r="Y436" t="s">
        <v>153</v>
      </c>
      <c r="Z436" t="s">
        <v>97</v>
      </c>
      <c r="AA436">
        <v>0</v>
      </c>
      <c r="AB436" t="s">
        <v>98</v>
      </c>
      <c r="AC436" t="s">
        <v>119</v>
      </c>
      <c r="AD436" t="s">
        <v>99</v>
      </c>
      <c r="AE436" t="s">
        <v>119</v>
      </c>
      <c r="AF436" t="s">
        <v>98</v>
      </c>
      <c r="AG436" t="s">
        <v>157</v>
      </c>
      <c r="AH436" t="s">
        <v>118</v>
      </c>
      <c r="AI436">
        <v>495</v>
      </c>
      <c r="AJ436" t="s">
        <v>108</v>
      </c>
      <c r="AK436">
        <v>0</v>
      </c>
      <c r="AL436">
        <v>135</v>
      </c>
      <c r="AM436">
        <v>630</v>
      </c>
      <c r="AN436" t="s">
        <v>103</v>
      </c>
      <c r="AO436" t="s">
        <v>119</v>
      </c>
      <c r="AP436" t="s">
        <v>104</v>
      </c>
      <c r="AQ436" t="s">
        <v>105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106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104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>
      <c r="A437">
        <v>436</v>
      </c>
      <c r="B437">
        <v>60</v>
      </c>
      <c r="C437" t="s">
        <v>112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161</v>
      </c>
      <c r="L437" t="s">
        <v>88</v>
      </c>
      <c r="M437" t="s">
        <v>209</v>
      </c>
      <c r="N437" t="s">
        <v>151</v>
      </c>
      <c r="O437" t="s">
        <v>91</v>
      </c>
      <c r="P437" t="s">
        <v>92</v>
      </c>
      <c r="Q437" t="s">
        <v>122</v>
      </c>
      <c r="R437">
        <v>7</v>
      </c>
      <c r="S437">
        <v>6</v>
      </c>
      <c r="T437">
        <v>1996</v>
      </c>
      <c r="U437">
        <v>1996</v>
      </c>
      <c r="V437" t="s">
        <v>94</v>
      </c>
      <c r="W437" t="s">
        <v>95</v>
      </c>
      <c r="X437" t="s">
        <v>96</v>
      </c>
      <c r="Y437" t="s">
        <v>96</v>
      </c>
      <c r="Z437" t="s">
        <v>97</v>
      </c>
      <c r="AA437">
        <v>0</v>
      </c>
      <c r="AB437" t="s">
        <v>119</v>
      </c>
      <c r="AC437" t="s">
        <v>98</v>
      </c>
      <c r="AD437" t="s">
        <v>123</v>
      </c>
      <c r="AE437" t="s">
        <v>119</v>
      </c>
      <c r="AF437" t="s">
        <v>98</v>
      </c>
      <c r="AG437" t="s">
        <v>157</v>
      </c>
      <c r="AH437" t="s">
        <v>124</v>
      </c>
      <c r="AI437">
        <v>385</v>
      </c>
      <c r="AJ437" t="s">
        <v>118</v>
      </c>
      <c r="AK437">
        <v>344</v>
      </c>
      <c r="AL437">
        <v>70</v>
      </c>
      <c r="AM437">
        <v>799</v>
      </c>
      <c r="AN437" t="s">
        <v>103</v>
      </c>
      <c r="AO437" t="s">
        <v>126</v>
      </c>
      <c r="AP437" t="s">
        <v>104</v>
      </c>
      <c r="AQ437" t="s">
        <v>105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119</v>
      </c>
      <c r="BC437">
        <v>6</v>
      </c>
      <c r="BD437" t="s">
        <v>106</v>
      </c>
      <c r="BE437">
        <v>1</v>
      </c>
      <c r="BF437" t="s">
        <v>98</v>
      </c>
      <c r="BG437" t="s">
        <v>107</v>
      </c>
      <c r="BH437">
        <v>1996</v>
      </c>
      <c r="BI437" t="s">
        <v>131</v>
      </c>
      <c r="BJ437">
        <v>2</v>
      </c>
      <c r="BK437">
        <v>550</v>
      </c>
      <c r="BL437" t="s">
        <v>98</v>
      </c>
      <c r="BM437" t="s">
        <v>98</v>
      </c>
      <c r="BN437" t="s">
        <v>104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215</v>
      </c>
      <c r="CB437" t="s">
        <v>111</v>
      </c>
      <c r="CC437">
        <v>212000</v>
      </c>
    </row>
    <row r="438" spans="1:81">
      <c r="A438">
        <v>437</v>
      </c>
      <c r="B438">
        <v>50</v>
      </c>
      <c r="C438" t="s">
        <v>140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188</v>
      </c>
      <c r="N438" t="s">
        <v>91</v>
      </c>
      <c r="O438" t="s">
        <v>91</v>
      </c>
      <c r="P438" t="s">
        <v>92</v>
      </c>
      <c r="Q438" t="s">
        <v>176</v>
      </c>
      <c r="R438">
        <v>6</v>
      </c>
      <c r="S438">
        <v>8</v>
      </c>
      <c r="T438">
        <v>1920</v>
      </c>
      <c r="U438">
        <v>1950</v>
      </c>
      <c r="V438" t="s">
        <v>94</v>
      </c>
      <c r="W438" t="s">
        <v>95</v>
      </c>
      <c r="X438" t="s">
        <v>203</v>
      </c>
      <c r="Y438" t="s">
        <v>203</v>
      </c>
      <c r="Z438" t="s">
        <v>97</v>
      </c>
      <c r="AA438">
        <v>0</v>
      </c>
      <c r="AB438" t="s">
        <v>98</v>
      </c>
      <c r="AC438" t="s">
        <v>98</v>
      </c>
      <c r="AD438" t="s">
        <v>166</v>
      </c>
      <c r="AE438" t="s">
        <v>139</v>
      </c>
      <c r="AF438" t="s">
        <v>98</v>
      </c>
      <c r="AG438" t="s">
        <v>100</v>
      </c>
      <c r="AH438" t="s">
        <v>108</v>
      </c>
      <c r="AI438">
        <v>0</v>
      </c>
      <c r="AJ438" t="s">
        <v>108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104</v>
      </c>
      <c r="AQ438" t="s">
        <v>168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106</v>
      </c>
      <c r="BE438">
        <v>0</v>
      </c>
      <c r="BF438" t="s">
        <v>83</v>
      </c>
      <c r="BG438" t="s">
        <v>143</v>
      </c>
      <c r="BH438">
        <v>1990</v>
      </c>
      <c r="BI438" t="s">
        <v>108</v>
      </c>
      <c r="BJ438">
        <v>2</v>
      </c>
      <c r="BK438">
        <v>440</v>
      </c>
      <c r="BL438" t="s">
        <v>98</v>
      </c>
      <c r="BM438" t="s">
        <v>98</v>
      </c>
      <c r="BN438" t="s">
        <v>104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>
      <c r="A439">
        <v>438</v>
      </c>
      <c r="B439">
        <v>45</v>
      </c>
      <c r="C439" t="s">
        <v>140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197</v>
      </c>
      <c r="N439" t="s">
        <v>91</v>
      </c>
      <c r="O439" t="s">
        <v>91</v>
      </c>
      <c r="P439" t="s">
        <v>92</v>
      </c>
      <c r="Q439" t="s">
        <v>238</v>
      </c>
      <c r="R439">
        <v>6</v>
      </c>
      <c r="S439">
        <v>7</v>
      </c>
      <c r="T439">
        <v>1926</v>
      </c>
      <c r="U439">
        <v>2004</v>
      </c>
      <c r="V439" t="s">
        <v>94</v>
      </c>
      <c r="W439" t="s">
        <v>95</v>
      </c>
      <c r="X439" t="s">
        <v>116</v>
      </c>
      <c r="Y439" t="s">
        <v>116</v>
      </c>
      <c r="Z439" t="s">
        <v>97</v>
      </c>
      <c r="AA439">
        <v>0</v>
      </c>
      <c r="AB439" t="s">
        <v>119</v>
      </c>
      <c r="AC439" t="s">
        <v>98</v>
      </c>
      <c r="AD439" t="s">
        <v>123</v>
      </c>
      <c r="AE439" t="s">
        <v>98</v>
      </c>
      <c r="AF439" t="s">
        <v>98</v>
      </c>
      <c r="AG439" t="s">
        <v>100</v>
      </c>
      <c r="AH439" t="s">
        <v>108</v>
      </c>
      <c r="AI439">
        <v>0</v>
      </c>
      <c r="AJ439" t="s">
        <v>108</v>
      </c>
      <c r="AK439">
        <v>0</v>
      </c>
      <c r="AL439">
        <v>884</v>
      </c>
      <c r="AM439">
        <v>884</v>
      </c>
      <c r="AN439" t="s">
        <v>103</v>
      </c>
      <c r="AO439" t="s">
        <v>119</v>
      </c>
      <c r="AP439" t="s">
        <v>104</v>
      </c>
      <c r="AQ439" t="s">
        <v>105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106</v>
      </c>
      <c r="BE439">
        <v>0</v>
      </c>
      <c r="BF439" t="s">
        <v>83</v>
      </c>
      <c r="BG439" t="s">
        <v>143</v>
      </c>
      <c r="BH439">
        <v>1926</v>
      </c>
      <c r="BI439" t="s">
        <v>108</v>
      </c>
      <c r="BJ439">
        <v>1</v>
      </c>
      <c r="BK439">
        <v>180</v>
      </c>
      <c r="BL439" t="s">
        <v>98</v>
      </c>
      <c r="BM439" t="s">
        <v>98</v>
      </c>
      <c r="BN439" t="s">
        <v>104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>
      <c r="A440">
        <v>439</v>
      </c>
      <c r="B440">
        <v>30</v>
      </c>
      <c r="C440" t="s">
        <v>112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212</v>
      </c>
      <c r="N440" t="s">
        <v>91</v>
      </c>
      <c r="O440" t="s">
        <v>91</v>
      </c>
      <c r="P440" t="s">
        <v>92</v>
      </c>
      <c r="Q440" t="s">
        <v>93</v>
      </c>
      <c r="R440">
        <v>5</v>
      </c>
      <c r="S440">
        <v>6</v>
      </c>
      <c r="T440">
        <v>1913</v>
      </c>
      <c r="U440">
        <v>2002</v>
      </c>
      <c r="V440" t="s">
        <v>94</v>
      </c>
      <c r="W440" t="s">
        <v>95</v>
      </c>
      <c r="X440" t="s">
        <v>184</v>
      </c>
      <c r="Y440" t="s">
        <v>203</v>
      </c>
      <c r="Z440" t="s">
        <v>97</v>
      </c>
      <c r="AA440">
        <v>0</v>
      </c>
      <c r="AB440" t="s">
        <v>98</v>
      </c>
      <c r="AC440" t="s">
        <v>98</v>
      </c>
      <c r="AD440" t="s">
        <v>123</v>
      </c>
      <c r="AE440" t="s">
        <v>98</v>
      </c>
      <c r="AF440" t="s">
        <v>98</v>
      </c>
      <c r="AG440" t="s">
        <v>100</v>
      </c>
      <c r="AH440" t="s">
        <v>102</v>
      </c>
      <c r="AI440">
        <v>365</v>
      </c>
      <c r="AJ440" t="s">
        <v>108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167</v>
      </c>
      <c r="AQ440" t="s">
        <v>105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119</v>
      </c>
      <c r="BC440">
        <v>4</v>
      </c>
      <c r="BD440" t="s">
        <v>106</v>
      </c>
      <c r="BE440">
        <v>1</v>
      </c>
      <c r="BF440" t="s">
        <v>119</v>
      </c>
      <c r="BG440" t="s">
        <v>143</v>
      </c>
      <c r="BH440">
        <v>1990</v>
      </c>
      <c r="BI440" t="s">
        <v>108</v>
      </c>
      <c r="BJ440">
        <v>1</v>
      </c>
      <c r="BK440">
        <v>352</v>
      </c>
      <c r="BL440" t="s">
        <v>119</v>
      </c>
      <c r="BM440" t="s">
        <v>98</v>
      </c>
      <c r="BN440" t="s">
        <v>191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109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>
      <c r="A441">
        <v>440</v>
      </c>
      <c r="B441">
        <v>50</v>
      </c>
      <c r="C441" t="s">
        <v>112</v>
      </c>
      <c r="D441">
        <v>67</v>
      </c>
      <c r="E441">
        <v>12354</v>
      </c>
      <c r="F441" t="s">
        <v>82</v>
      </c>
      <c r="G441" t="s">
        <v>190</v>
      </c>
      <c r="H441" t="s">
        <v>84</v>
      </c>
      <c r="I441" t="s">
        <v>85</v>
      </c>
      <c r="J441" t="s">
        <v>86</v>
      </c>
      <c r="K441" t="s">
        <v>114</v>
      </c>
      <c r="L441" t="s">
        <v>88</v>
      </c>
      <c r="M441" t="s">
        <v>206</v>
      </c>
      <c r="N441" t="s">
        <v>91</v>
      </c>
      <c r="O441" t="s">
        <v>91</v>
      </c>
      <c r="P441" t="s">
        <v>92</v>
      </c>
      <c r="Q441" t="s">
        <v>176</v>
      </c>
      <c r="R441">
        <v>6</v>
      </c>
      <c r="S441">
        <v>8</v>
      </c>
      <c r="T441">
        <v>1920</v>
      </c>
      <c r="U441">
        <v>2000</v>
      </c>
      <c r="V441" t="s">
        <v>94</v>
      </c>
      <c r="W441" t="s">
        <v>95</v>
      </c>
      <c r="X441" t="s">
        <v>116</v>
      </c>
      <c r="Y441" t="s">
        <v>116</v>
      </c>
      <c r="Z441" t="s">
        <v>97</v>
      </c>
      <c r="AA441">
        <v>0</v>
      </c>
      <c r="AB441" t="s">
        <v>98</v>
      </c>
      <c r="AC441" t="s">
        <v>98</v>
      </c>
      <c r="AD441" t="s">
        <v>166</v>
      </c>
      <c r="AE441" t="s">
        <v>98</v>
      </c>
      <c r="AF441" t="s">
        <v>139</v>
      </c>
      <c r="AG441" t="s">
        <v>155</v>
      </c>
      <c r="AH441" t="s">
        <v>108</v>
      </c>
      <c r="AI441">
        <v>0</v>
      </c>
      <c r="AJ441" t="s">
        <v>108</v>
      </c>
      <c r="AK441">
        <v>0</v>
      </c>
      <c r="AL441">
        <v>684</v>
      </c>
      <c r="AM441">
        <v>684</v>
      </c>
      <c r="AN441" t="s">
        <v>103</v>
      </c>
      <c r="AO441" t="s">
        <v>119</v>
      </c>
      <c r="AP441" t="s">
        <v>104</v>
      </c>
      <c r="AQ441" t="s">
        <v>105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119</v>
      </c>
      <c r="BC441">
        <v>7</v>
      </c>
      <c r="BD441" t="s">
        <v>106</v>
      </c>
      <c r="BE441">
        <v>0</v>
      </c>
      <c r="BF441" t="s">
        <v>83</v>
      </c>
      <c r="BG441" t="s">
        <v>143</v>
      </c>
      <c r="BH441">
        <v>2005</v>
      </c>
      <c r="BI441" t="s">
        <v>108</v>
      </c>
      <c r="BJ441">
        <v>2</v>
      </c>
      <c r="BK441">
        <v>528</v>
      </c>
      <c r="BL441" t="s">
        <v>98</v>
      </c>
      <c r="BM441" t="s">
        <v>98</v>
      </c>
      <c r="BN441" t="s">
        <v>104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132</v>
      </c>
      <c r="BW441" t="s">
        <v>133</v>
      </c>
      <c r="BX441">
        <v>800</v>
      </c>
      <c r="BY441">
        <v>8</v>
      </c>
      <c r="BZ441">
        <v>2009</v>
      </c>
      <c r="CA441" t="s">
        <v>224</v>
      </c>
      <c r="CB441" t="s">
        <v>111</v>
      </c>
      <c r="CC441">
        <v>110000</v>
      </c>
    </row>
    <row r="442" spans="1:81">
      <c r="A442">
        <v>441</v>
      </c>
      <c r="B442">
        <v>20</v>
      </c>
      <c r="C442" t="s">
        <v>112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147</v>
      </c>
      <c r="N442" t="s">
        <v>91</v>
      </c>
      <c r="O442" t="s">
        <v>91</v>
      </c>
      <c r="P442" t="s">
        <v>92</v>
      </c>
      <c r="Q442" t="s">
        <v>93</v>
      </c>
      <c r="R442">
        <v>10</v>
      </c>
      <c r="S442">
        <v>5</v>
      </c>
      <c r="T442">
        <v>2008</v>
      </c>
      <c r="U442">
        <v>2008</v>
      </c>
      <c r="V442" t="s">
        <v>115</v>
      </c>
      <c r="W442" t="s">
        <v>95</v>
      </c>
      <c r="X442" t="s">
        <v>96</v>
      </c>
      <c r="Y442" t="s">
        <v>96</v>
      </c>
      <c r="Z442" t="s">
        <v>148</v>
      </c>
      <c r="AA442">
        <v>200</v>
      </c>
      <c r="AB442" t="s">
        <v>126</v>
      </c>
      <c r="AC442" t="s">
        <v>98</v>
      </c>
      <c r="AD442" t="s">
        <v>123</v>
      </c>
      <c r="AE442" t="s">
        <v>126</v>
      </c>
      <c r="AF442" t="s">
        <v>98</v>
      </c>
      <c r="AG442" t="s">
        <v>119</v>
      </c>
      <c r="AH442" t="s">
        <v>124</v>
      </c>
      <c r="AI442">
        <v>1767</v>
      </c>
      <c r="AJ442" t="s">
        <v>118</v>
      </c>
      <c r="AK442">
        <v>539</v>
      </c>
      <c r="AL442">
        <v>788</v>
      </c>
      <c r="AM442">
        <v>3094</v>
      </c>
      <c r="AN442" t="s">
        <v>103</v>
      </c>
      <c r="AO442" t="s">
        <v>126</v>
      </c>
      <c r="AP442" t="s">
        <v>104</v>
      </c>
      <c r="AQ442" t="s">
        <v>105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126</v>
      </c>
      <c r="BC442">
        <v>10</v>
      </c>
      <c r="BD442" t="s">
        <v>106</v>
      </c>
      <c r="BE442">
        <v>2</v>
      </c>
      <c r="BF442" t="s">
        <v>119</v>
      </c>
      <c r="BG442" t="s">
        <v>107</v>
      </c>
      <c r="BH442">
        <v>2008</v>
      </c>
      <c r="BI442" t="s">
        <v>125</v>
      </c>
      <c r="BJ442">
        <v>3</v>
      </c>
      <c r="BK442">
        <v>672</v>
      </c>
      <c r="BL442" t="s">
        <v>98</v>
      </c>
      <c r="BM442" t="s">
        <v>98</v>
      </c>
      <c r="BN442" t="s">
        <v>104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>
      <c r="A443">
        <v>442</v>
      </c>
      <c r="B443">
        <v>90</v>
      </c>
      <c r="C443" t="s">
        <v>112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206</v>
      </c>
      <c r="N443" t="s">
        <v>91</v>
      </c>
      <c r="O443" t="s">
        <v>91</v>
      </c>
      <c r="P443" t="s">
        <v>179</v>
      </c>
      <c r="Q443" t="s">
        <v>93</v>
      </c>
      <c r="R443">
        <v>4</v>
      </c>
      <c r="S443">
        <v>4</v>
      </c>
      <c r="T443">
        <v>1955</v>
      </c>
      <c r="U443">
        <v>1955</v>
      </c>
      <c r="V443" t="s">
        <v>94</v>
      </c>
      <c r="W443" t="s">
        <v>95</v>
      </c>
      <c r="X443" t="s">
        <v>96</v>
      </c>
      <c r="Y443" t="s">
        <v>96</v>
      </c>
      <c r="Z443" t="s">
        <v>117</v>
      </c>
      <c r="AA443">
        <v>270</v>
      </c>
      <c r="AB443" t="s">
        <v>98</v>
      </c>
      <c r="AC443" t="s">
        <v>98</v>
      </c>
      <c r="AD443" t="s">
        <v>99</v>
      </c>
      <c r="AE443" t="s">
        <v>98</v>
      </c>
      <c r="AF443" t="s">
        <v>98</v>
      </c>
      <c r="AG443" t="s">
        <v>100</v>
      </c>
      <c r="AH443" t="s">
        <v>118</v>
      </c>
      <c r="AI443">
        <v>133</v>
      </c>
      <c r="AJ443" t="s">
        <v>108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167</v>
      </c>
      <c r="AQ443" t="s">
        <v>196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139</v>
      </c>
      <c r="BC443">
        <v>8</v>
      </c>
      <c r="BD443" t="s">
        <v>106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>
      <c r="A444">
        <v>443</v>
      </c>
      <c r="B444">
        <v>50</v>
      </c>
      <c r="C444" t="s">
        <v>140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197</v>
      </c>
      <c r="N444" t="s">
        <v>91</v>
      </c>
      <c r="O444" t="s">
        <v>91</v>
      </c>
      <c r="P444" t="s">
        <v>92</v>
      </c>
      <c r="Q444" t="s">
        <v>176</v>
      </c>
      <c r="R444">
        <v>5</v>
      </c>
      <c r="S444">
        <v>7</v>
      </c>
      <c r="T444">
        <v>1930</v>
      </c>
      <c r="U444">
        <v>1992</v>
      </c>
      <c r="V444" t="s">
        <v>94</v>
      </c>
      <c r="W444" t="s">
        <v>95</v>
      </c>
      <c r="X444" t="s">
        <v>137</v>
      </c>
      <c r="Y444" t="s">
        <v>137</v>
      </c>
      <c r="Z444" t="s">
        <v>97</v>
      </c>
      <c r="AA444">
        <v>0</v>
      </c>
      <c r="AB444" t="s">
        <v>98</v>
      </c>
      <c r="AC444" t="s">
        <v>98</v>
      </c>
      <c r="AD444" t="s">
        <v>123</v>
      </c>
      <c r="AE444" t="s">
        <v>98</v>
      </c>
      <c r="AF444" t="s">
        <v>98</v>
      </c>
      <c r="AG444" t="s">
        <v>100</v>
      </c>
      <c r="AH444" t="s">
        <v>108</v>
      </c>
      <c r="AI444">
        <v>0</v>
      </c>
      <c r="AJ444" t="s">
        <v>108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104</v>
      </c>
      <c r="AQ444" t="s">
        <v>105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106</v>
      </c>
      <c r="BE444">
        <v>1</v>
      </c>
      <c r="BF444" t="s">
        <v>119</v>
      </c>
      <c r="BG444" t="s">
        <v>143</v>
      </c>
      <c r="BH444">
        <v>1930</v>
      </c>
      <c r="BI444" t="s">
        <v>108</v>
      </c>
      <c r="BJ444">
        <v>2</v>
      </c>
      <c r="BK444">
        <v>360</v>
      </c>
      <c r="BL444" t="s">
        <v>98</v>
      </c>
      <c r="BM444" t="s">
        <v>98</v>
      </c>
      <c r="BN444" t="s">
        <v>191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>
      <c r="A445">
        <v>444</v>
      </c>
      <c r="B445">
        <v>120</v>
      </c>
      <c r="C445" t="s">
        <v>112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156</v>
      </c>
      <c r="N445" t="s">
        <v>91</v>
      </c>
      <c r="O445" t="s">
        <v>91</v>
      </c>
      <c r="P445" t="s">
        <v>129</v>
      </c>
      <c r="Q445" t="s">
        <v>93</v>
      </c>
      <c r="R445">
        <v>7</v>
      </c>
      <c r="S445">
        <v>5</v>
      </c>
      <c r="T445">
        <v>2006</v>
      </c>
      <c r="U445">
        <v>2007</v>
      </c>
      <c r="V445" t="s">
        <v>94</v>
      </c>
      <c r="W445" t="s">
        <v>95</v>
      </c>
      <c r="X445" t="s">
        <v>184</v>
      </c>
      <c r="Y445" t="s">
        <v>185</v>
      </c>
      <c r="Z445" t="s">
        <v>117</v>
      </c>
      <c r="AA445">
        <v>72</v>
      </c>
      <c r="AB445" t="s">
        <v>119</v>
      </c>
      <c r="AC445" t="s">
        <v>98</v>
      </c>
      <c r="AD445" t="s">
        <v>123</v>
      </c>
      <c r="AE445" t="s">
        <v>126</v>
      </c>
      <c r="AF445" t="s">
        <v>98</v>
      </c>
      <c r="AG445" t="s">
        <v>157</v>
      </c>
      <c r="AH445" t="s">
        <v>108</v>
      </c>
      <c r="AI445">
        <v>0</v>
      </c>
      <c r="AJ445" t="s">
        <v>108</v>
      </c>
      <c r="AK445">
        <v>0</v>
      </c>
      <c r="AL445">
        <v>1258</v>
      </c>
      <c r="AM445">
        <v>1258</v>
      </c>
      <c r="AN445" t="s">
        <v>103</v>
      </c>
      <c r="AO445" t="s">
        <v>126</v>
      </c>
      <c r="AP445" t="s">
        <v>104</v>
      </c>
      <c r="AQ445" t="s">
        <v>105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119</v>
      </c>
      <c r="BC445">
        <v>6</v>
      </c>
      <c r="BD445" t="s">
        <v>106</v>
      </c>
      <c r="BE445">
        <v>1</v>
      </c>
      <c r="BF445" t="s">
        <v>119</v>
      </c>
      <c r="BG445" t="s">
        <v>107</v>
      </c>
      <c r="BH445">
        <v>2007</v>
      </c>
      <c r="BI445" t="s">
        <v>125</v>
      </c>
      <c r="BJ445">
        <v>3</v>
      </c>
      <c r="BK445">
        <v>648</v>
      </c>
      <c r="BL445" t="s">
        <v>98</v>
      </c>
      <c r="BM445" t="s">
        <v>98</v>
      </c>
      <c r="BN445" t="s">
        <v>104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149</v>
      </c>
      <c r="CB445" t="s">
        <v>150</v>
      </c>
      <c r="CC445">
        <v>172500</v>
      </c>
    </row>
    <row r="446" spans="1:81">
      <c r="A446">
        <v>445</v>
      </c>
      <c r="B446">
        <v>60</v>
      </c>
      <c r="C446" t="s">
        <v>112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209</v>
      </c>
      <c r="N446" t="s">
        <v>91</v>
      </c>
      <c r="O446" t="s">
        <v>91</v>
      </c>
      <c r="P446" t="s">
        <v>92</v>
      </c>
      <c r="Q446" t="s">
        <v>122</v>
      </c>
      <c r="R446">
        <v>7</v>
      </c>
      <c r="S446">
        <v>5</v>
      </c>
      <c r="T446">
        <v>1994</v>
      </c>
      <c r="U446">
        <v>1995</v>
      </c>
      <c r="V446" t="s">
        <v>94</v>
      </c>
      <c r="W446" t="s">
        <v>95</v>
      </c>
      <c r="X446" t="s">
        <v>96</v>
      </c>
      <c r="Y446" t="s">
        <v>96</v>
      </c>
      <c r="Z446" t="s">
        <v>97</v>
      </c>
      <c r="AA446">
        <v>0</v>
      </c>
      <c r="AB446" t="s">
        <v>119</v>
      </c>
      <c r="AC446" t="s">
        <v>119</v>
      </c>
      <c r="AD446" t="s">
        <v>123</v>
      </c>
      <c r="AE446" t="s">
        <v>119</v>
      </c>
      <c r="AF446" t="s">
        <v>98</v>
      </c>
      <c r="AG446" t="s">
        <v>100</v>
      </c>
      <c r="AH446" t="s">
        <v>124</v>
      </c>
      <c r="AI446">
        <v>642</v>
      </c>
      <c r="AJ446" t="s">
        <v>108</v>
      </c>
      <c r="AK446">
        <v>0</v>
      </c>
      <c r="AL446">
        <v>273</v>
      </c>
      <c r="AM446">
        <v>915</v>
      </c>
      <c r="AN446" t="s">
        <v>103</v>
      </c>
      <c r="AO446" t="s">
        <v>126</v>
      </c>
      <c r="AP446" t="s">
        <v>104</v>
      </c>
      <c r="AQ446" t="s">
        <v>105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119</v>
      </c>
      <c r="BC446">
        <v>8</v>
      </c>
      <c r="BD446" t="s">
        <v>106</v>
      </c>
      <c r="BE446">
        <v>1</v>
      </c>
      <c r="BF446" t="s">
        <v>98</v>
      </c>
      <c r="BG446" t="s">
        <v>107</v>
      </c>
      <c r="BH446">
        <v>1994</v>
      </c>
      <c r="BI446" t="s">
        <v>108</v>
      </c>
      <c r="BJ446">
        <v>2</v>
      </c>
      <c r="BK446">
        <v>493</v>
      </c>
      <c r="BL446" t="s">
        <v>98</v>
      </c>
      <c r="BM446" t="s">
        <v>98</v>
      </c>
      <c r="BN446" t="s">
        <v>104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>
      <c r="A447">
        <v>446</v>
      </c>
      <c r="B447">
        <v>20</v>
      </c>
      <c r="C447" t="s">
        <v>112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114</v>
      </c>
      <c r="L447" t="s">
        <v>88</v>
      </c>
      <c r="M447" t="s">
        <v>206</v>
      </c>
      <c r="N447" t="s">
        <v>91</v>
      </c>
      <c r="O447" t="s">
        <v>91</v>
      </c>
      <c r="P447" t="s">
        <v>92</v>
      </c>
      <c r="Q447" t="s">
        <v>93</v>
      </c>
      <c r="R447">
        <v>6</v>
      </c>
      <c r="S447">
        <v>5</v>
      </c>
      <c r="T447">
        <v>1956</v>
      </c>
      <c r="U447">
        <v>1956</v>
      </c>
      <c r="V447" t="s">
        <v>115</v>
      </c>
      <c r="W447" t="s">
        <v>95</v>
      </c>
      <c r="X447" t="s">
        <v>116</v>
      </c>
      <c r="Y447" t="s">
        <v>116</v>
      </c>
      <c r="Z447" t="s">
        <v>97</v>
      </c>
      <c r="AA447">
        <v>0</v>
      </c>
      <c r="AB447" t="s">
        <v>98</v>
      </c>
      <c r="AC447" t="s">
        <v>98</v>
      </c>
      <c r="AD447" t="s">
        <v>99</v>
      </c>
      <c r="AE447" t="s">
        <v>98</v>
      </c>
      <c r="AF447" t="s">
        <v>98</v>
      </c>
      <c r="AG447" t="s">
        <v>100</v>
      </c>
      <c r="AH447" t="s">
        <v>108</v>
      </c>
      <c r="AI447">
        <v>0</v>
      </c>
      <c r="AJ447" t="s">
        <v>108</v>
      </c>
      <c r="AK447">
        <v>0</v>
      </c>
      <c r="AL447">
        <v>1436</v>
      </c>
      <c r="AM447">
        <v>1436</v>
      </c>
      <c r="AN447" t="s">
        <v>103</v>
      </c>
      <c r="AO447" t="s">
        <v>139</v>
      </c>
      <c r="AP447" t="s">
        <v>104</v>
      </c>
      <c r="AQ447" t="s">
        <v>105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106</v>
      </c>
      <c r="BE447">
        <v>1</v>
      </c>
      <c r="BF447" t="s">
        <v>119</v>
      </c>
      <c r="BG447" t="s">
        <v>107</v>
      </c>
      <c r="BH447">
        <v>1956</v>
      </c>
      <c r="BI447" t="s">
        <v>108</v>
      </c>
      <c r="BJ447">
        <v>2</v>
      </c>
      <c r="BK447">
        <v>480</v>
      </c>
      <c r="BL447" t="s">
        <v>98</v>
      </c>
      <c r="BM447" t="s">
        <v>98</v>
      </c>
      <c r="BN447" t="s">
        <v>104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109</v>
      </c>
      <c r="BW447" t="s">
        <v>83</v>
      </c>
      <c r="BX447">
        <v>0</v>
      </c>
      <c r="BY447">
        <v>11</v>
      </c>
      <c r="BZ447">
        <v>2009</v>
      </c>
      <c r="CA447" t="s">
        <v>144</v>
      </c>
      <c r="CB447" t="s">
        <v>111</v>
      </c>
      <c r="CC447">
        <v>127500</v>
      </c>
    </row>
    <row r="448" spans="1:81">
      <c r="A448">
        <v>447</v>
      </c>
      <c r="B448">
        <v>20</v>
      </c>
      <c r="C448" t="s">
        <v>112</v>
      </c>
      <c r="D448">
        <v>137</v>
      </c>
      <c r="E448">
        <v>16492</v>
      </c>
      <c r="F448" t="s">
        <v>82</v>
      </c>
      <c r="G448" t="s">
        <v>83</v>
      </c>
      <c r="H448" t="s">
        <v>113</v>
      </c>
      <c r="I448" t="s">
        <v>85</v>
      </c>
      <c r="J448" t="s">
        <v>86</v>
      </c>
      <c r="K448" t="s">
        <v>114</v>
      </c>
      <c r="L448" t="s">
        <v>88</v>
      </c>
      <c r="M448" t="s">
        <v>89</v>
      </c>
      <c r="N448" t="s">
        <v>221</v>
      </c>
      <c r="O448" t="s">
        <v>91</v>
      </c>
      <c r="P448" t="s">
        <v>92</v>
      </c>
      <c r="Q448" t="s">
        <v>93</v>
      </c>
      <c r="R448">
        <v>6</v>
      </c>
      <c r="S448">
        <v>6</v>
      </c>
      <c r="T448">
        <v>1966</v>
      </c>
      <c r="U448">
        <v>2002</v>
      </c>
      <c r="V448" t="s">
        <v>94</v>
      </c>
      <c r="W448" t="s">
        <v>95</v>
      </c>
      <c r="X448" t="s">
        <v>117</v>
      </c>
      <c r="Y448" t="s">
        <v>135</v>
      </c>
      <c r="Z448" t="s">
        <v>97</v>
      </c>
      <c r="AA448">
        <v>0</v>
      </c>
      <c r="AB448" t="s">
        <v>119</v>
      </c>
      <c r="AC448" t="s">
        <v>98</v>
      </c>
      <c r="AD448" t="s">
        <v>99</v>
      </c>
      <c r="AE448" t="s">
        <v>98</v>
      </c>
      <c r="AF448" t="s">
        <v>98</v>
      </c>
      <c r="AG448" t="s">
        <v>100</v>
      </c>
      <c r="AH448" t="s">
        <v>118</v>
      </c>
      <c r="AI448">
        <v>247</v>
      </c>
      <c r="AJ448" t="s">
        <v>101</v>
      </c>
      <c r="AK448">
        <v>713</v>
      </c>
      <c r="AL448">
        <v>557</v>
      </c>
      <c r="AM448">
        <v>1517</v>
      </c>
      <c r="AN448" t="s">
        <v>103</v>
      </c>
      <c r="AO448" t="s">
        <v>126</v>
      </c>
      <c r="AP448" t="s">
        <v>104</v>
      </c>
      <c r="AQ448" t="s">
        <v>105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119</v>
      </c>
      <c r="BC448">
        <v>6</v>
      </c>
      <c r="BD448" t="s">
        <v>154</v>
      </c>
      <c r="BE448">
        <v>1</v>
      </c>
      <c r="BF448" t="s">
        <v>119</v>
      </c>
      <c r="BG448" t="s">
        <v>107</v>
      </c>
      <c r="BH448">
        <v>1966</v>
      </c>
      <c r="BI448" t="s">
        <v>125</v>
      </c>
      <c r="BJ448">
        <v>2</v>
      </c>
      <c r="BK448">
        <v>578</v>
      </c>
      <c r="BL448" t="s">
        <v>98</v>
      </c>
      <c r="BM448" t="s">
        <v>98</v>
      </c>
      <c r="BN448" t="s">
        <v>104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>
      <c r="A449">
        <v>448</v>
      </c>
      <c r="B449">
        <v>60</v>
      </c>
      <c r="C449" t="s">
        <v>112</v>
      </c>
      <c r="D449" t="s">
        <v>83</v>
      </c>
      <c r="E449">
        <v>11214</v>
      </c>
      <c r="F449" t="s">
        <v>82</v>
      </c>
      <c r="G449" t="s">
        <v>83</v>
      </c>
      <c r="H449" t="s">
        <v>113</v>
      </c>
      <c r="I449" t="s">
        <v>85</v>
      </c>
      <c r="J449" t="s">
        <v>86</v>
      </c>
      <c r="K449" t="s">
        <v>114</v>
      </c>
      <c r="L449" t="s">
        <v>88</v>
      </c>
      <c r="M449" t="s">
        <v>121</v>
      </c>
      <c r="N449" t="s">
        <v>91</v>
      </c>
      <c r="O449" t="s">
        <v>91</v>
      </c>
      <c r="P449" t="s">
        <v>92</v>
      </c>
      <c r="Q449" t="s">
        <v>122</v>
      </c>
      <c r="R449">
        <v>7</v>
      </c>
      <c r="S449">
        <v>5</v>
      </c>
      <c r="T449">
        <v>1998</v>
      </c>
      <c r="U449">
        <v>1999</v>
      </c>
      <c r="V449" t="s">
        <v>94</v>
      </c>
      <c r="W449" t="s">
        <v>95</v>
      </c>
      <c r="X449" t="s">
        <v>96</v>
      </c>
      <c r="Y449" t="s">
        <v>96</v>
      </c>
      <c r="Z449" t="s">
        <v>97</v>
      </c>
      <c r="AA449">
        <v>0</v>
      </c>
      <c r="AB449" t="s">
        <v>119</v>
      </c>
      <c r="AC449" t="s">
        <v>98</v>
      </c>
      <c r="AD449" t="s">
        <v>123</v>
      </c>
      <c r="AE449" t="s">
        <v>119</v>
      </c>
      <c r="AF449" t="s">
        <v>98</v>
      </c>
      <c r="AG449" t="s">
        <v>100</v>
      </c>
      <c r="AH449" t="s">
        <v>108</v>
      </c>
      <c r="AI449">
        <v>0</v>
      </c>
      <c r="AJ449" t="s">
        <v>108</v>
      </c>
      <c r="AK449">
        <v>0</v>
      </c>
      <c r="AL449">
        <v>930</v>
      </c>
      <c r="AM449">
        <v>930</v>
      </c>
      <c r="AN449" t="s">
        <v>103</v>
      </c>
      <c r="AO449" t="s">
        <v>119</v>
      </c>
      <c r="AP449" t="s">
        <v>104</v>
      </c>
      <c r="AQ449" t="s">
        <v>105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119</v>
      </c>
      <c r="BC449">
        <v>10</v>
      </c>
      <c r="BD449" t="s">
        <v>106</v>
      </c>
      <c r="BE449">
        <v>1</v>
      </c>
      <c r="BF449" t="s">
        <v>98</v>
      </c>
      <c r="BG449" t="s">
        <v>107</v>
      </c>
      <c r="BH449">
        <v>1998</v>
      </c>
      <c r="BI449" t="s">
        <v>125</v>
      </c>
      <c r="BJ449">
        <v>2</v>
      </c>
      <c r="BK449">
        <v>431</v>
      </c>
      <c r="BL449" t="s">
        <v>98</v>
      </c>
      <c r="BM449" t="s">
        <v>98</v>
      </c>
      <c r="BN449" t="s">
        <v>104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>
      <c r="A450">
        <v>449</v>
      </c>
      <c r="B450">
        <v>50</v>
      </c>
      <c r="C450" t="s">
        <v>140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192</v>
      </c>
      <c r="J450" t="s">
        <v>86</v>
      </c>
      <c r="K450" t="s">
        <v>87</v>
      </c>
      <c r="L450" t="s">
        <v>88</v>
      </c>
      <c r="M450" t="s">
        <v>214</v>
      </c>
      <c r="N450" t="s">
        <v>91</v>
      </c>
      <c r="O450" t="s">
        <v>91</v>
      </c>
      <c r="P450" t="s">
        <v>92</v>
      </c>
      <c r="Q450" t="s">
        <v>176</v>
      </c>
      <c r="R450">
        <v>6</v>
      </c>
      <c r="S450">
        <v>6</v>
      </c>
      <c r="T450">
        <v>1937</v>
      </c>
      <c r="U450">
        <v>1950</v>
      </c>
      <c r="V450" t="s">
        <v>94</v>
      </c>
      <c r="W450" t="s">
        <v>95</v>
      </c>
      <c r="X450" t="s">
        <v>137</v>
      </c>
      <c r="Y450" t="s">
        <v>137</v>
      </c>
      <c r="Z450" t="s">
        <v>97</v>
      </c>
      <c r="AA450">
        <v>0</v>
      </c>
      <c r="AB450" t="s">
        <v>98</v>
      </c>
      <c r="AC450" t="s">
        <v>98</v>
      </c>
      <c r="AD450" t="s">
        <v>166</v>
      </c>
      <c r="AE450" t="s">
        <v>98</v>
      </c>
      <c r="AF450" t="s">
        <v>98</v>
      </c>
      <c r="AG450" t="s">
        <v>100</v>
      </c>
      <c r="AH450" t="s">
        <v>108</v>
      </c>
      <c r="AI450">
        <v>0</v>
      </c>
      <c r="AJ450" t="s">
        <v>108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104</v>
      </c>
      <c r="AQ450" t="s">
        <v>105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106</v>
      </c>
      <c r="BE450">
        <v>1</v>
      </c>
      <c r="BF450" t="s">
        <v>119</v>
      </c>
      <c r="BG450" t="s">
        <v>143</v>
      </c>
      <c r="BH450">
        <v>1937</v>
      </c>
      <c r="BI450" t="s">
        <v>108</v>
      </c>
      <c r="BJ450">
        <v>1</v>
      </c>
      <c r="BK450">
        <v>198</v>
      </c>
      <c r="BL450" t="s">
        <v>98</v>
      </c>
      <c r="BM450" t="s">
        <v>98</v>
      </c>
      <c r="BN450" t="s">
        <v>167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>
      <c r="A451">
        <v>450</v>
      </c>
      <c r="B451">
        <v>50</v>
      </c>
      <c r="C451" t="s">
        <v>140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188</v>
      </c>
      <c r="N451" t="s">
        <v>91</v>
      </c>
      <c r="O451" t="s">
        <v>91</v>
      </c>
      <c r="P451" t="s">
        <v>92</v>
      </c>
      <c r="Q451" t="s">
        <v>176</v>
      </c>
      <c r="R451">
        <v>3</v>
      </c>
      <c r="S451">
        <v>7</v>
      </c>
      <c r="T451">
        <v>1948</v>
      </c>
      <c r="U451">
        <v>2002</v>
      </c>
      <c r="V451" t="s">
        <v>94</v>
      </c>
      <c r="W451" t="s">
        <v>95</v>
      </c>
      <c r="X451" t="s">
        <v>137</v>
      </c>
      <c r="Y451" t="s">
        <v>137</v>
      </c>
      <c r="Z451" t="s">
        <v>97</v>
      </c>
      <c r="AA451">
        <v>0</v>
      </c>
      <c r="AB451" t="s">
        <v>98</v>
      </c>
      <c r="AC451" t="s">
        <v>119</v>
      </c>
      <c r="AD451" t="s">
        <v>99</v>
      </c>
      <c r="AE451" t="s">
        <v>98</v>
      </c>
      <c r="AF451" t="s">
        <v>98</v>
      </c>
      <c r="AG451" t="s">
        <v>100</v>
      </c>
      <c r="AH451" t="s">
        <v>118</v>
      </c>
      <c r="AI451">
        <v>331</v>
      </c>
      <c r="AJ451" t="s">
        <v>108</v>
      </c>
      <c r="AK451">
        <v>0</v>
      </c>
      <c r="AL451">
        <v>318</v>
      </c>
      <c r="AM451">
        <v>649</v>
      </c>
      <c r="AN451" t="s">
        <v>103</v>
      </c>
      <c r="AO451" t="s">
        <v>126</v>
      </c>
      <c r="AP451" t="s">
        <v>104</v>
      </c>
      <c r="AQ451" t="s">
        <v>105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106</v>
      </c>
      <c r="BE451">
        <v>0</v>
      </c>
      <c r="BF451" t="s">
        <v>83</v>
      </c>
      <c r="BG451" t="s">
        <v>143</v>
      </c>
      <c r="BH451">
        <v>1981</v>
      </c>
      <c r="BI451" t="s">
        <v>108</v>
      </c>
      <c r="BJ451">
        <v>1</v>
      </c>
      <c r="BK451">
        <v>308</v>
      </c>
      <c r="BL451" t="s">
        <v>98</v>
      </c>
      <c r="BM451" t="s">
        <v>98</v>
      </c>
      <c r="BN451" t="s">
        <v>104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>
      <c r="A452">
        <v>451</v>
      </c>
      <c r="B452">
        <v>30</v>
      </c>
      <c r="C452" t="s">
        <v>140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188</v>
      </c>
      <c r="N452" t="s">
        <v>91</v>
      </c>
      <c r="O452" t="s">
        <v>91</v>
      </c>
      <c r="P452" t="s">
        <v>92</v>
      </c>
      <c r="Q452" t="s">
        <v>93</v>
      </c>
      <c r="R452">
        <v>6</v>
      </c>
      <c r="S452">
        <v>8</v>
      </c>
      <c r="T452">
        <v>1930</v>
      </c>
      <c r="U452">
        <v>2005</v>
      </c>
      <c r="V452" t="s">
        <v>115</v>
      </c>
      <c r="W452" t="s">
        <v>95</v>
      </c>
      <c r="X452" t="s">
        <v>116</v>
      </c>
      <c r="Y452" t="s">
        <v>116</v>
      </c>
      <c r="Z452" t="s">
        <v>97</v>
      </c>
      <c r="AA452">
        <v>0</v>
      </c>
      <c r="AB452" t="s">
        <v>98</v>
      </c>
      <c r="AC452" t="s">
        <v>98</v>
      </c>
      <c r="AD452" t="s">
        <v>166</v>
      </c>
      <c r="AE452" t="s">
        <v>98</v>
      </c>
      <c r="AF452" t="s">
        <v>98</v>
      </c>
      <c r="AG452" t="s">
        <v>100</v>
      </c>
      <c r="AH452" t="s">
        <v>108</v>
      </c>
      <c r="AI452">
        <v>0</v>
      </c>
      <c r="AJ452" t="s">
        <v>108</v>
      </c>
      <c r="AK452">
        <v>0</v>
      </c>
      <c r="AL452">
        <v>813</v>
      </c>
      <c r="AM452">
        <v>813</v>
      </c>
      <c r="AN452" t="s">
        <v>103</v>
      </c>
      <c r="AO452" t="s">
        <v>126</v>
      </c>
      <c r="AP452" t="s">
        <v>104</v>
      </c>
      <c r="AQ452" t="s">
        <v>168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119</v>
      </c>
      <c r="BC452">
        <v>5</v>
      </c>
      <c r="BD452" t="s">
        <v>106</v>
      </c>
      <c r="BE452">
        <v>0</v>
      </c>
      <c r="BF452" t="s">
        <v>83</v>
      </c>
      <c r="BG452" t="s">
        <v>143</v>
      </c>
      <c r="BH452">
        <v>1932</v>
      </c>
      <c r="BI452" t="s">
        <v>108</v>
      </c>
      <c r="BJ452">
        <v>1</v>
      </c>
      <c r="BK452">
        <v>270</v>
      </c>
      <c r="BL452" t="s">
        <v>139</v>
      </c>
      <c r="BM452" t="s">
        <v>139</v>
      </c>
      <c r="BN452" t="s">
        <v>167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>
      <c r="A453">
        <v>452</v>
      </c>
      <c r="B453">
        <v>20</v>
      </c>
      <c r="C453" t="s">
        <v>112</v>
      </c>
      <c r="D453">
        <v>62</v>
      </c>
      <c r="E453">
        <v>70761</v>
      </c>
      <c r="F453" t="s">
        <v>82</v>
      </c>
      <c r="G453" t="s">
        <v>83</v>
      </c>
      <c r="H453" t="s">
        <v>113</v>
      </c>
      <c r="I453" t="s">
        <v>205</v>
      </c>
      <c r="J453" t="s">
        <v>86</v>
      </c>
      <c r="K453" t="s">
        <v>87</v>
      </c>
      <c r="L453" t="s">
        <v>154</v>
      </c>
      <c r="M453" t="s">
        <v>199</v>
      </c>
      <c r="N453" t="s">
        <v>91</v>
      </c>
      <c r="O453" t="s">
        <v>91</v>
      </c>
      <c r="P453" t="s">
        <v>92</v>
      </c>
      <c r="Q453" t="s">
        <v>93</v>
      </c>
      <c r="R453">
        <v>7</v>
      </c>
      <c r="S453">
        <v>5</v>
      </c>
      <c r="T453">
        <v>1975</v>
      </c>
      <c r="U453">
        <v>1975</v>
      </c>
      <c r="V453" t="s">
        <v>94</v>
      </c>
      <c r="W453" t="s">
        <v>244</v>
      </c>
      <c r="X453" t="s">
        <v>135</v>
      </c>
      <c r="Y453" t="s">
        <v>135</v>
      </c>
      <c r="Z453" t="s">
        <v>97</v>
      </c>
      <c r="AA453">
        <v>0</v>
      </c>
      <c r="AB453" t="s">
        <v>98</v>
      </c>
      <c r="AC453" t="s">
        <v>98</v>
      </c>
      <c r="AD453" t="s">
        <v>99</v>
      </c>
      <c r="AE453" t="s">
        <v>119</v>
      </c>
      <c r="AF453" t="s">
        <v>98</v>
      </c>
      <c r="AG453" t="s">
        <v>119</v>
      </c>
      <c r="AH453" t="s">
        <v>118</v>
      </c>
      <c r="AI453">
        <v>655</v>
      </c>
      <c r="AJ453" t="s">
        <v>108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104</v>
      </c>
      <c r="AQ453" t="s">
        <v>105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119</v>
      </c>
      <c r="BC453">
        <v>5</v>
      </c>
      <c r="BD453" t="s">
        <v>106</v>
      </c>
      <c r="BE453">
        <v>2</v>
      </c>
      <c r="BF453" t="s">
        <v>98</v>
      </c>
      <c r="BG453" t="s">
        <v>107</v>
      </c>
      <c r="BH453">
        <v>1975</v>
      </c>
      <c r="BI453" t="s">
        <v>108</v>
      </c>
      <c r="BJ453">
        <v>2</v>
      </c>
      <c r="BK453">
        <v>576</v>
      </c>
      <c r="BL453" t="s">
        <v>98</v>
      </c>
      <c r="BM453" t="s">
        <v>98</v>
      </c>
      <c r="BN453" t="s">
        <v>104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>
      <c r="A454">
        <v>453</v>
      </c>
      <c r="B454">
        <v>60</v>
      </c>
      <c r="C454" t="s">
        <v>112</v>
      </c>
      <c r="D454" t="s">
        <v>83</v>
      </c>
      <c r="E454">
        <v>9303</v>
      </c>
      <c r="F454" t="s">
        <v>82</v>
      </c>
      <c r="G454" t="s">
        <v>83</v>
      </c>
      <c r="H454" t="s">
        <v>113</v>
      </c>
      <c r="I454" t="s">
        <v>85</v>
      </c>
      <c r="J454" t="s">
        <v>86</v>
      </c>
      <c r="K454" t="s">
        <v>114</v>
      </c>
      <c r="L454" t="s">
        <v>88</v>
      </c>
      <c r="M454" t="s">
        <v>218</v>
      </c>
      <c r="N454" t="s">
        <v>91</v>
      </c>
      <c r="O454" t="s">
        <v>91</v>
      </c>
      <c r="P454" t="s">
        <v>92</v>
      </c>
      <c r="Q454" t="s">
        <v>122</v>
      </c>
      <c r="R454">
        <v>6</v>
      </c>
      <c r="S454">
        <v>5</v>
      </c>
      <c r="T454">
        <v>1996</v>
      </c>
      <c r="U454">
        <v>1997</v>
      </c>
      <c r="V454" t="s">
        <v>115</v>
      </c>
      <c r="W454" t="s">
        <v>95</v>
      </c>
      <c r="X454" t="s">
        <v>96</v>
      </c>
      <c r="Y454" t="s">
        <v>96</v>
      </c>
      <c r="Z454" t="s">
        <v>117</v>
      </c>
      <c r="AA454">
        <v>42</v>
      </c>
      <c r="AB454" t="s">
        <v>119</v>
      </c>
      <c r="AC454" t="s">
        <v>98</v>
      </c>
      <c r="AD454" t="s">
        <v>123</v>
      </c>
      <c r="AE454" t="s">
        <v>126</v>
      </c>
      <c r="AF454" t="s">
        <v>98</v>
      </c>
      <c r="AG454" t="s">
        <v>100</v>
      </c>
      <c r="AH454" t="s">
        <v>118</v>
      </c>
      <c r="AI454">
        <v>742</v>
      </c>
      <c r="AJ454" t="s">
        <v>108</v>
      </c>
      <c r="AK454">
        <v>0</v>
      </c>
      <c r="AL454">
        <v>130</v>
      </c>
      <c r="AM454">
        <v>872</v>
      </c>
      <c r="AN454" t="s">
        <v>103</v>
      </c>
      <c r="AO454" t="s">
        <v>126</v>
      </c>
      <c r="AP454" t="s">
        <v>104</v>
      </c>
      <c r="AQ454" t="s">
        <v>105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106</v>
      </c>
      <c r="BE454">
        <v>0</v>
      </c>
      <c r="BF454" t="s">
        <v>83</v>
      </c>
      <c r="BG454" t="s">
        <v>107</v>
      </c>
      <c r="BH454">
        <v>1996</v>
      </c>
      <c r="BI454" t="s">
        <v>125</v>
      </c>
      <c r="BJ454">
        <v>2</v>
      </c>
      <c r="BK454">
        <v>422</v>
      </c>
      <c r="BL454" t="s">
        <v>98</v>
      </c>
      <c r="BM454" t="s">
        <v>98</v>
      </c>
      <c r="BN454" t="s">
        <v>104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>
      <c r="A455">
        <v>454</v>
      </c>
      <c r="B455">
        <v>60</v>
      </c>
      <c r="C455" t="s">
        <v>164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163</v>
      </c>
      <c r="N455" t="s">
        <v>91</v>
      </c>
      <c r="O455" t="s">
        <v>91</v>
      </c>
      <c r="P455" t="s">
        <v>92</v>
      </c>
      <c r="Q455" t="s">
        <v>122</v>
      </c>
      <c r="R455">
        <v>8</v>
      </c>
      <c r="S455">
        <v>5</v>
      </c>
      <c r="T455">
        <v>2008</v>
      </c>
      <c r="U455">
        <v>2008</v>
      </c>
      <c r="V455" t="s">
        <v>94</v>
      </c>
      <c r="W455" t="s">
        <v>95</v>
      </c>
      <c r="X455" t="s">
        <v>96</v>
      </c>
      <c r="Y455" t="s">
        <v>96</v>
      </c>
      <c r="Z455" t="s">
        <v>97</v>
      </c>
      <c r="AA455">
        <v>0</v>
      </c>
      <c r="AB455" t="s">
        <v>119</v>
      </c>
      <c r="AC455" t="s">
        <v>98</v>
      </c>
      <c r="AD455" t="s">
        <v>123</v>
      </c>
      <c r="AE455" t="s">
        <v>119</v>
      </c>
      <c r="AF455" t="s">
        <v>98</v>
      </c>
      <c r="AG455" t="s">
        <v>100</v>
      </c>
      <c r="AH455" t="s">
        <v>108</v>
      </c>
      <c r="AI455">
        <v>0</v>
      </c>
      <c r="AJ455" t="s">
        <v>108</v>
      </c>
      <c r="AK455">
        <v>0</v>
      </c>
      <c r="AL455">
        <v>768</v>
      </c>
      <c r="AM455">
        <v>768</v>
      </c>
      <c r="AN455" t="s">
        <v>103</v>
      </c>
      <c r="AO455" t="s">
        <v>126</v>
      </c>
      <c r="AP455" t="s">
        <v>104</v>
      </c>
      <c r="AQ455" t="s">
        <v>105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119</v>
      </c>
      <c r="BC455">
        <v>6</v>
      </c>
      <c r="BD455" t="s">
        <v>106</v>
      </c>
      <c r="BE455">
        <v>0</v>
      </c>
      <c r="BF455" t="s">
        <v>83</v>
      </c>
      <c r="BG455" t="s">
        <v>107</v>
      </c>
      <c r="BH455">
        <v>2008</v>
      </c>
      <c r="BI455" t="s">
        <v>131</v>
      </c>
      <c r="BJ455">
        <v>2</v>
      </c>
      <c r="BK455">
        <v>676</v>
      </c>
      <c r="BL455" t="s">
        <v>98</v>
      </c>
      <c r="BM455" t="s">
        <v>98</v>
      </c>
      <c r="BN455" t="s">
        <v>104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>
      <c r="A456">
        <v>455</v>
      </c>
      <c r="B456">
        <v>90</v>
      </c>
      <c r="C456" t="s">
        <v>112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217</v>
      </c>
      <c r="N456" t="s">
        <v>91</v>
      </c>
      <c r="O456" t="s">
        <v>91</v>
      </c>
      <c r="P456" t="s">
        <v>179</v>
      </c>
      <c r="Q456" t="s">
        <v>93</v>
      </c>
      <c r="R456">
        <v>5</v>
      </c>
      <c r="S456">
        <v>5</v>
      </c>
      <c r="T456">
        <v>1976</v>
      </c>
      <c r="U456">
        <v>1976</v>
      </c>
      <c r="V456" t="s">
        <v>94</v>
      </c>
      <c r="W456" t="s">
        <v>95</v>
      </c>
      <c r="X456" t="s">
        <v>135</v>
      </c>
      <c r="Y456" t="s">
        <v>135</v>
      </c>
      <c r="Z456" t="s">
        <v>97</v>
      </c>
      <c r="AA456">
        <v>0</v>
      </c>
      <c r="AB456" t="s">
        <v>98</v>
      </c>
      <c r="AC456" t="s">
        <v>98</v>
      </c>
      <c r="AD456" t="s">
        <v>99</v>
      </c>
      <c r="AE456" t="s">
        <v>98</v>
      </c>
      <c r="AF456" t="s">
        <v>98</v>
      </c>
      <c r="AG456" t="s">
        <v>100</v>
      </c>
      <c r="AH456" t="s">
        <v>118</v>
      </c>
      <c r="AI456">
        <v>1606</v>
      </c>
      <c r="AJ456" t="s">
        <v>108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104</v>
      </c>
      <c r="AQ456" t="s">
        <v>105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106</v>
      </c>
      <c r="BE456">
        <v>0</v>
      </c>
      <c r="BF456" t="s">
        <v>83</v>
      </c>
      <c r="BG456" t="s">
        <v>143</v>
      </c>
      <c r="BH456">
        <v>1976</v>
      </c>
      <c r="BI456" t="s">
        <v>108</v>
      </c>
      <c r="BJ456">
        <v>2</v>
      </c>
      <c r="BK456">
        <v>560</v>
      </c>
      <c r="BL456" t="s">
        <v>98</v>
      </c>
      <c r="BM456" t="s">
        <v>98</v>
      </c>
      <c r="BN456" t="s">
        <v>104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178</v>
      </c>
      <c r="CC456">
        <v>188000</v>
      </c>
    </row>
    <row r="457" spans="1:81">
      <c r="A457">
        <v>456</v>
      </c>
      <c r="B457">
        <v>20</v>
      </c>
      <c r="C457" t="s">
        <v>112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175</v>
      </c>
      <c r="N457" t="s">
        <v>91</v>
      </c>
      <c r="O457" t="s">
        <v>91</v>
      </c>
      <c r="P457" t="s">
        <v>92</v>
      </c>
      <c r="Q457" t="s">
        <v>93</v>
      </c>
      <c r="R457">
        <v>7</v>
      </c>
      <c r="S457">
        <v>6</v>
      </c>
      <c r="T457">
        <v>1973</v>
      </c>
      <c r="U457">
        <v>1973</v>
      </c>
      <c r="V457" t="s">
        <v>115</v>
      </c>
      <c r="W457" t="s">
        <v>95</v>
      </c>
      <c r="X457" t="s">
        <v>130</v>
      </c>
      <c r="Y457" t="s">
        <v>130</v>
      </c>
      <c r="Z457" t="s">
        <v>117</v>
      </c>
      <c r="AA457">
        <v>320</v>
      </c>
      <c r="AB457" t="s">
        <v>98</v>
      </c>
      <c r="AC457" t="s">
        <v>98</v>
      </c>
      <c r="AD457" t="s">
        <v>99</v>
      </c>
      <c r="AE457" t="s">
        <v>98</v>
      </c>
      <c r="AF457" t="s">
        <v>98</v>
      </c>
      <c r="AG457" t="s">
        <v>100</v>
      </c>
      <c r="AH457" t="s">
        <v>118</v>
      </c>
      <c r="AI457">
        <v>916</v>
      </c>
      <c r="AJ457" t="s">
        <v>108</v>
      </c>
      <c r="AK457">
        <v>0</v>
      </c>
      <c r="AL457">
        <v>326</v>
      </c>
      <c r="AM457">
        <v>1242</v>
      </c>
      <c r="AN457" t="s">
        <v>103</v>
      </c>
      <c r="AO457" t="s">
        <v>139</v>
      </c>
      <c r="AP457" t="s">
        <v>104</v>
      </c>
      <c r="AQ457" t="s">
        <v>105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106</v>
      </c>
      <c r="BE457">
        <v>1</v>
      </c>
      <c r="BF457" t="s">
        <v>98</v>
      </c>
      <c r="BG457" t="s">
        <v>107</v>
      </c>
      <c r="BH457">
        <v>1973</v>
      </c>
      <c r="BI457" t="s">
        <v>108</v>
      </c>
      <c r="BJ457">
        <v>2</v>
      </c>
      <c r="BK457">
        <v>528</v>
      </c>
      <c r="BL457" t="s">
        <v>98</v>
      </c>
      <c r="BM457" t="s">
        <v>98</v>
      </c>
      <c r="BN457" t="s">
        <v>104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>
      <c r="A458">
        <v>457</v>
      </c>
      <c r="B458">
        <v>70</v>
      </c>
      <c r="C458" t="s">
        <v>140</v>
      </c>
      <c r="D458">
        <v>34</v>
      </c>
      <c r="E458">
        <v>4571</v>
      </c>
      <c r="F458" t="s">
        <v>82</v>
      </c>
      <c r="G458" t="s">
        <v>190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188</v>
      </c>
      <c r="N458" t="s">
        <v>91</v>
      </c>
      <c r="O458" t="s">
        <v>91</v>
      </c>
      <c r="P458" t="s">
        <v>92</v>
      </c>
      <c r="Q458" t="s">
        <v>122</v>
      </c>
      <c r="R458">
        <v>5</v>
      </c>
      <c r="S458">
        <v>5</v>
      </c>
      <c r="T458">
        <v>1916</v>
      </c>
      <c r="U458">
        <v>1950</v>
      </c>
      <c r="V458" t="s">
        <v>94</v>
      </c>
      <c r="W458" t="s">
        <v>95</v>
      </c>
      <c r="X458" t="s">
        <v>193</v>
      </c>
      <c r="Y458" t="s">
        <v>193</v>
      </c>
      <c r="Z458" t="s">
        <v>97</v>
      </c>
      <c r="AA458">
        <v>0</v>
      </c>
      <c r="AB458" t="s">
        <v>98</v>
      </c>
      <c r="AC458" t="s">
        <v>98</v>
      </c>
      <c r="AD458" t="s">
        <v>166</v>
      </c>
      <c r="AE458" t="s">
        <v>98</v>
      </c>
      <c r="AF458" t="s">
        <v>98</v>
      </c>
      <c r="AG458" t="s">
        <v>100</v>
      </c>
      <c r="AH458" t="s">
        <v>108</v>
      </c>
      <c r="AI458">
        <v>0</v>
      </c>
      <c r="AJ458" t="s">
        <v>108</v>
      </c>
      <c r="AK458">
        <v>0</v>
      </c>
      <c r="AL458">
        <v>624</v>
      </c>
      <c r="AM458">
        <v>624</v>
      </c>
      <c r="AN458" t="s">
        <v>103</v>
      </c>
      <c r="AO458" t="s">
        <v>139</v>
      </c>
      <c r="AP458" t="s">
        <v>167</v>
      </c>
      <c r="AQ458" t="s">
        <v>105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106</v>
      </c>
      <c r="BE458">
        <v>0</v>
      </c>
      <c r="BF458" t="s">
        <v>83</v>
      </c>
      <c r="BG458" t="s">
        <v>143</v>
      </c>
      <c r="BH458">
        <v>1916</v>
      </c>
      <c r="BI458" t="s">
        <v>108</v>
      </c>
      <c r="BJ458">
        <v>3</v>
      </c>
      <c r="BK458">
        <v>513</v>
      </c>
      <c r="BL458" t="s">
        <v>139</v>
      </c>
      <c r="BM458" t="s">
        <v>139</v>
      </c>
      <c r="BN458" t="s">
        <v>104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144</v>
      </c>
      <c r="CB458" t="s">
        <v>172</v>
      </c>
      <c r="CC458">
        <v>98000</v>
      </c>
    </row>
    <row r="459" spans="1:81">
      <c r="A459">
        <v>458</v>
      </c>
      <c r="B459">
        <v>20</v>
      </c>
      <c r="C459" t="s">
        <v>112</v>
      </c>
      <c r="D459" t="s">
        <v>83</v>
      </c>
      <c r="E459">
        <v>53227</v>
      </c>
      <c r="F459" t="s">
        <v>82</v>
      </c>
      <c r="G459" t="s">
        <v>83</v>
      </c>
      <c r="H459" t="s">
        <v>113</v>
      </c>
      <c r="I459" t="s">
        <v>205</v>
      </c>
      <c r="J459" t="s">
        <v>86</v>
      </c>
      <c r="K459" t="s">
        <v>161</v>
      </c>
      <c r="L459" t="s">
        <v>154</v>
      </c>
      <c r="M459" t="s">
        <v>199</v>
      </c>
      <c r="N459" t="s">
        <v>91</v>
      </c>
      <c r="O459" t="s">
        <v>91</v>
      </c>
      <c r="P459" t="s">
        <v>92</v>
      </c>
      <c r="Q459" t="s">
        <v>93</v>
      </c>
      <c r="R459">
        <v>4</v>
      </c>
      <c r="S459">
        <v>6</v>
      </c>
      <c r="T459">
        <v>1954</v>
      </c>
      <c r="U459">
        <v>1994</v>
      </c>
      <c r="V459" t="s">
        <v>210</v>
      </c>
      <c r="W459" t="s">
        <v>204</v>
      </c>
      <c r="X459" t="s">
        <v>135</v>
      </c>
      <c r="Y459" t="s">
        <v>135</v>
      </c>
      <c r="Z459" t="s">
        <v>97</v>
      </c>
      <c r="AA459">
        <v>0</v>
      </c>
      <c r="AB459" t="s">
        <v>98</v>
      </c>
      <c r="AC459" t="s">
        <v>98</v>
      </c>
      <c r="AD459" t="s">
        <v>99</v>
      </c>
      <c r="AE459" t="s">
        <v>119</v>
      </c>
      <c r="AF459" t="s">
        <v>98</v>
      </c>
      <c r="AG459" t="s">
        <v>119</v>
      </c>
      <c r="AH459" t="s">
        <v>138</v>
      </c>
      <c r="AI459">
        <v>1116</v>
      </c>
      <c r="AJ459" t="s">
        <v>108</v>
      </c>
      <c r="AK459">
        <v>0</v>
      </c>
      <c r="AL459">
        <v>248</v>
      </c>
      <c r="AM459">
        <v>1364</v>
      </c>
      <c r="AN459" t="s">
        <v>103</v>
      </c>
      <c r="AO459" t="s">
        <v>126</v>
      </c>
      <c r="AP459" t="s">
        <v>104</v>
      </c>
      <c r="AQ459" t="s">
        <v>105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119</v>
      </c>
      <c r="BC459">
        <v>6</v>
      </c>
      <c r="BD459" t="s">
        <v>187</v>
      </c>
      <c r="BE459">
        <v>2</v>
      </c>
      <c r="BF459" t="s">
        <v>119</v>
      </c>
      <c r="BG459" t="s">
        <v>107</v>
      </c>
      <c r="BH459">
        <v>1954</v>
      </c>
      <c r="BI459" t="s">
        <v>125</v>
      </c>
      <c r="BJ459">
        <v>2</v>
      </c>
      <c r="BK459">
        <v>529</v>
      </c>
      <c r="BL459" t="s">
        <v>98</v>
      </c>
      <c r="BM459" t="s">
        <v>98</v>
      </c>
      <c r="BN459" t="s">
        <v>104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>
      <c r="A460">
        <v>459</v>
      </c>
      <c r="B460">
        <v>70</v>
      </c>
      <c r="C460" t="s">
        <v>140</v>
      </c>
      <c r="D460" t="s">
        <v>83</v>
      </c>
      <c r="E460">
        <v>5100</v>
      </c>
      <c r="F460" t="s">
        <v>82</v>
      </c>
      <c r="G460" t="s">
        <v>190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188</v>
      </c>
      <c r="N460" t="s">
        <v>91</v>
      </c>
      <c r="O460" t="s">
        <v>91</v>
      </c>
      <c r="P460" t="s">
        <v>92</v>
      </c>
      <c r="Q460" t="s">
        <v>122</v>
      </c>
      <c r="R460">
        <v>8</v>
      </c>
      <c r="S460">
        <v>7</v>
      </c>
      <c r="T460">
        <v>1925</v>
      </c>
      <c r="U460">
        <v>1996</v>
      </c>
      <c r="V460" t="s">
        <v>115</v>
      </c>
      <c r="W460" t="s">
        <v>95</v>
      </c>
      <c r="X460" t="s">
        <v>203</v>
      </c>
      <c r="Y460" t="s">
        <v>185</v>
      </c>
      <c r="Z460" t="s">
        <v>97</v>
      </c>
      <c r="AA460">
        <v>0</v>
      </c>
      <c r="AB460" t="s">
        <v>98</v>
      </c>
      <c r="AC460" t="s">
        <v>119</v>
      </c>
      <c r="AD460" t="s">
        <v>123</v>
      </c>
      <c r="AE460" t="s">
        <v>98</v>
      </c>
      <c r="AF460" t="s">
        <v>98</v>
      </c>
      <c r="AG460" t="s">
        <v>100</v>
      </c>
      <c r="AH460" t="s">
        <v>108</v>
      </c>
      <c r="AI460">
        <v>0</v>
      </c>
      <c r="AJ460" t="s">
        <v>108</v>
      </c>
      <c r="AK460">
        <v>0</v>
      </c>
      <c r="AL460">
        <v>588</v>
      </c>
      <c r="AM460">
        <v>588</v>
      </c>
      <c r="AN460" t="s">
        <v>103</v>
      </c>
      <c r="AO460" t="s">
        <v>139</v>
      </c>
      <c r="AP460" t="s">
        <v>104</v>
      </c>
      <c r="AQ460" t="s">
        <v>105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119</v>
      </c>
      <c r="BC460">
        <v>7</v>
      </c>
      <c r="BD460" t="s">
        <v>106</v>
      </c>
      <c r="BE460">
        <v>1</v>
      </c>
      <c r="BF460" t="s">
        <v>119</v>
      </c>
      <c r="BG460" t="s">
        <v>143</v>
      </c>
      <c r="BH460">
        <v>1925</v>
      </c>
      <c r="BI460" t="s">
        <v>108</v>
      </c>
      <c r="BJ460">
        <v>1</v>
      </c>
      <c r="BK460">
        <v>228</v>
      </c>
      <c r="BL460" t="s">
        <v>98</v>
      </c>
      <c r="BM460" t="s">
        <v>98</v>
      </c>
      <c r="BN460" t="s">
        <v>104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109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>
      <c r="A461">
        <v>460</v>
      </c>
      <c r="B461">
        <v>50</v>
      </c>
      <c r="C461" t="s">
        <v>112</v>
      </c>
      <c r="D461" t="s">
        <v>83</v>
      </c>
      <c r="E461">
        <v>7015</v>
      </c>
      <c r="F461" t="s">
        <v>82</v>
      </c>
      <c r="G461" t="s">
        <v>83</v>
      </c>
      <c r="H461" t="s">
        <v>113</v>
      </c>
      <c r="I461" t="s">
        <v>192</v>
      </c>
      <c r="J461" t="s">
        <v>86</v>
      </c>
      <c r="K461" t="s">
        <v>114</v>
      </c>
      <c r="L461" t="s">
        <v>88</v>
      </c>
      <c r="M461" t="s">
        <v>197</v>
      </c>
      <c r="N461" t="s">
        <v>91</v>
      </c>
      <c r="O461" t="s">
        <v>91</v>
      </c>
      <c r="P461" t="s">
        <v>92</v>
      </c>
      <c r="Q461" t="s">
        <v>176</v>
      </c>
      <c r="R461">
        <v>5</v>
      </c>
      <c r="S461">
        <v>4</v>
      </c>
      <c r="T461">
        <v>1950</v>
      </c>
      <c r="U461">
        <v>1950</v>
      </c>
      <c r="V461" t="s">
        <v>94</v>
      </c>
      <c r="W461" t="s">
        <v>95</v>
      </c>
      <c r="X461" t="s">
        <v>137</v>
      </c>
      <c r="Y461" t="s">
        <v>137</v>
      </c>
      <c r="Z461" t="s">
        <v>171</v>
      </c>
      <c r="AA461">
        <v>161</v>
      </c>
      <c r="AB461" t="s">
        <v>98</v>
      </c>
      <c r="AC461" t="s">
        <v>98</v>
      </c>
      <c r="AD461" t="s">
        <v>99</v>
      </c>
      <c r="AE461" t="s">
        <v>98</v>
      </c>
      <c r="AF461" t="s">
        <v>98</v>
      </c>
      <c r="AG461" t="s">
        <v>100</v>
      </c>
      <c r="AH461" t="s">
        <v>102</v>
      </c>
      <c r="AI461">
        <v>185</v>
      </c>
      <c r="AJ461" t="s">
        <v>108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104</v>
      </c>
      <c r="AQ461" t="s">
        <v>105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119</v>
      </c>
      <c r="BC461">
        <v>5</v>
      </c>
      <c r="BD461" t="s">
        <v>106</v>
      </c>
      <c r="BE461">
        <v>1</v>
      </c>
      <c r="BF461" t="s">
        <v>98</v>
      </c>
      <c r="BG461" t="s">
        <v>143</v>
      </c>
      <c r="BH461">
        <v>1950</v>
      </c>
      <c r="BI461" t="s">
        <v>108</v>
      </c>
      <c r="BJ461">
        <v>1</v>
      </c>
      <c r="BK461">
        <v>352</v>
      </c>
      <c r="BL461" t="s">
        <v>98</v>
      </c>
      <c r="BM461" t="s">
        <v>98</v>
      </c>
      <c r="BN461" t="s">
        <v>104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>
      <c r="A462">
        <v>461</v>
      </c>
      <c r="B462">
        <v>60</v>
      </c>
      <c r="C462" t="s">
        <v>164</v>
      </c>
      <c r="D462">
        <v>75</v>
      </c>
      <c r="E462">
        <v>8004</v>
      </c>
      <c r="F462" t="s">
        <v>82</v>
      </c>
      <c r="G462" t="s">
        <v>83</v>
      </c>
      <c r="H462" t="s">
        <v>113</v>
      </c>
      <c r="I462" t="s">
        <v>85</v>
      </c>
      <c r="J462" t="s">
        <v>86</v>
      </c>
      <c r="K462" t="s">
        <v>87</v>
      </c>
      <c r="L462" t="s">
        <v>88</v>
      </c>
      <c r="M462" t="s">
        <v>163</v>
      </c>
      <c r="N462" t="s">
        <v>225</v>
      </c>
      <c r="O462" t="s">
        <v>91</v>
      </c>
      <c r="P462" t="s">
        <v>92</v>
      </c>
      <c r="Q462" t="s">
        <v>122</v>
      </c>
      <c r="R462">
        <v>8</v>
      </c>
      <c r="S462">
        <v>5</v>
      </c>
      <c r="T462">
        <v>2009</v>
      </c>
      <c r="U462">
        <v>2009</v>
      </c>
      <c r="V462" t="s">
        <v>94</v>
      </c>
      <c r="W462" t="s">
        <v>95</v>
      </c>
      <c r="X462" t="s">
        <v>96</v>
      </c>
      <c r="Y462" t="s">
        <v>96</v>
      </c>
      <c r="Z462" t="s">
        <v>148</v>
      </c>
      <c r="AA462">
        <v>110</v>
      </c>
      <c r="AB462" t="s">
        <v>119</v>
      </c>
      <c r="AC462" t="s">
        <v>98</v>
      </c>
      <c r="AD462" t="s">
        <v>123</v>
      </c>
      <c r="AE462" t="s">
        <v>119</v>
      </c>
      <c r="AF462" t="s">
        <v>98</v>
      </c>
      <c r="AG462" t="s">
        <v>100</v>
      </c>
      <c r="AH462" t="s">
        <v>124</v>
      </c>
      <c r="AI462">
        <v>544</v>
      </c>
      <c r="AJ462" t="s">
        <v>108</v>
      </c>
      <c r="AK462">
        <v>0</v>
      </c>
      <c r="AL462">
        <v>288</v>
      </c>
      <c r="AM462">
        <v>832</v>
      </c>
      <c r="AN462" t="s">
        <v>103</v>
      </c>
      <c r="AO462" t="s">
        <v>126</v>
      </c>
      <c r="AP462" t="s">
        <v>104</v>
      </c>
      <c r="AQ462" t="s">
        <v>105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106</v>
      </c>
      <c r="BE462">
        <v>0</v>
      </c>
      <c r="BF462" t="s">
        <v>83</v>
      </c>
      <c r="BG462" t="s">
        <v>159</v>
      </c>
      <c r="BH462">
        <v>2009</v>
      </c>
      <c r="BI462" t="s">
        <v>125</v>
      </c>
      <c r="BJ462">
        <v>2</v>
      </c>
      <c r="BK462">
        <v>552</v>
      </c>
      <c r="BL462" t="s">
        <v>98</v>
      </c>
      <c r="BM462" t="s">
        <v>98</v>
      </c>
      <c r="BN462" t="s">
        <v>104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149</v>
      </c>
      <c r="CB462" t="s">
        <v>150</v>
      </c>
      <c r="CC462">
        <v>263435</v>
      </c>
    </row>
    <row r="463" spans="1:81">
      <c r="A463">
        <v>462</v>
      </c>
      <c r="B463">
        <v>70</v>
      </c>
      <c r="C463" t="s">
        <v>112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200</v>
      </c>
      <c r="N463" t="s">
        <v>90</v>
      </c>
      <c r="O463" t="s">
        <v>91</v>
      </c>
      <c r="P463" t="s">
        <v>92</v>
      </c>
      <c r="Q463" t="s">
        <v>122</v>
      </c>
      <c r="R463">
        <v>7</v>
      </c>
      <c r="S463">
        <v>9</v>
      </c>
      <c r="T463">
        <v>1936</v>
      </c>
      <c r="U463">
        <v>2007</v>
      </c>
      <c r="V463" t="s">
        <v>94</v>
      </c>
      <c r="W463" t="s">
        <v>95</v>
      </c>
      <c r="X463" t="s">
        <v>116</v>
      </c>
      <c r="Y463" t="s">
        <v>116</v>
      </c>
      <c r="Z463" t="s">
        <v>97</v>
      </c>
      <c r="AA463">
        <v>0</v>
      </c>
      <c r="AB463" t="s">
        <v>119</v>
      </c>
      <c r="AC463" t="s">
        <v>119</v>
      </c>
      <c r="AD463" t="s">
        <v>123</v>
      </c>
      <c r="AE463" t="s">
        <v>119</v>
      </c>
      <c r="AF463" t="s">
        <v>119</v>
      </c>
      <c r="AG463" t="s">
        <v>100</v>
      </c>
      <c r="AH463" t="s">
        <v>118</v>
      </c>
      <c r="AI463">
        <v>350</v>
      </c>
      <c r="AJ463" t="s">
        <v>138</v>
      </c>
      <c r="AK463">
        <v>210</v>
      </c>
      <c r="AL463">
        <v>0</v>
      </c>
      <c r="AM463">
        <v>560</v>
      </c>
      <c r="AN463" t="s">
        <v>103</v>
      </c>
      <c r="AO463" t="s">
        <v>126</v>
      </c>
      <c r="AP463" t="s">
        <v>104</v>
      </c>
      <c r="AQ463" t="s">
        <v>105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119</v>
      </c>
      <c r="BC463">
        <v>6</v>
      </c>
      <c r="BD463" t="s">
        <v>106</v>
      </c>
      <c r="BE463">
        <v>0</v>
      </c>
      <c r="BF463" t="s">
        <v>83</v>
      </c>
      <c r="BG463" t="s">
        <v>143</v>
      </c>
      <c r="BH463">
        <v>1971</v>
      </c>
      <c r="BI463" t="s">
        <v>131</v>
      </c>
      <c r="BJ463">
        <v>2</v>
      </c>
      <c r="BK463">
        <v>576</v>
      </c>
      <c r="BL463" t="s">
        <v>98</v>
      </c>
      <c r="BM463" t="s">
        <v>98</v>
      </c>
      <c r="BN463" t="s">
        <v>104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109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>
      <c r="A464">
        <v>463</v>
      </c>
      <c r="B464">
        <v>20</v>
      </c>
      <c r="C464" t="s">
        <v>112</v>
      </c>
      <c r="D464">
        <v>60</v>
      </c>
      <c r="E464">
        <v>8281</v>
      </c>
      <c r="F464" t="s">
        <v>82</v>
      </c>
      <c r="G464" t="s">
        <v>83</v>
      </c>
      <c r="H464" t="s">
        <v>113</v>
      </c>
      <c r="I464" t="s">
        <v>85</v>
      </c>
      <c r="J464" t="s">
        <v>86</v>
      </c>
      <c r="K464" t="s">
        <v>87</v>
      </c>
      <c r="L464" t="s">
        <v>88</v>
      </c>
      <c r="M464" t="s">
        <v>169</v>
      </c>
      <c r="N464" t="s">
        <v>91</v>
      </c>
      <c r="O464" t="s">
        <v>91</v>
      </c>
      <c r="P464" t="s">
        <v>92</v>
      </c>
      <c r="Q464" t="s">
        <v>93</v>
      </c>
      <c r="R464">
        <v>5</v>
      </c>
      <c r="S464">
        <v>5</v>
      </c>
      <c r="T464">
        <v>1965</v>
      </c>
      <c r="U464">
        <v>1965</v>
      </c>
      <c r="V464" t="s">
        <v>94</v>
      </c>
      <c r="W464" t="s">
        <v>95</v>
      </c>
      <c r="X464" t="s">
        <v>137</v>
      </c>
      <c r="Y464" t="s">
        <v>137</v>
      </c>
      <c r="Z464" t="s">
        <v>97</v>
      </c>
      <c r="AA464">
        <v>0</v>
      </c>
      <c r="AB464" t="s">
        <v>98</v>
      </c>
      <c r="AC464" t="s">
        <v>98</v>
      </c>
      <c r="AD464" t="s">
        <v>99</v>
      </c>
      <c r="AE464" t="s">
        <v>98</v>
      </c>
      <c r="AF464" t="s">
        <v>98</v>
      </c>
      <c r="AG464" t="s">
        <v>100</v>
      </c>
      <c r="AH464" t="s">
        <v>101</v>
      </c>
      <c r="AI464">
        <v>553</v>
      </c>
      <c r="AJ464" t="s">
        <v>138</v>
      </c>
      <c r="AK464">
        <v>311</v>
      </c>
      <c r="AL464">
        <v>0</v>
      </c>
      <c r="AM464">
        <v>864</v>
      </c>
      <c r="AN464" t="s">
        <v>103</v>
      </c>
      <c r="AO464" t="s">
        <v>119</v>
      </c>
      <c r="AP464" t="s">
        <v>104</v>
      </c>
      <c r="AQ464" t="s">
        <v>105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106</v>
      </c>
      <c r="BE464">
        <v>1</v>
      </c>
      <c r="BF464" t="s">
        <v>134</v>
      </c>
      <c r="BG464" t="s">
        <v>143</v>
      </c>
      <c r="BH464">
        <v>1965</v>
      </c>
      <c r="BI464" t="s">
        <v>108</v>
      </c>
      <c r="BJ464">
        <v>1</v>
      </c>
      <c r="BK464">
        <v>360</v>
      </c>
      <c r="BL464" t="s">
        <v>98</v>
      </c>
      <c r="BM464" t="s">
        <v>98</v>
      </c>
      <c r="BN464" t="s">
        <v>104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177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>
      <c r="A465">
        <v>464</v>
      </c>
      <c r="B465">
        <v>70</v>
      </c>
      <c r="C465" t="s">
        <v>112</v>
      </c>
      <c r="D465">
        <v>74</v>
      </c>
      <c r="E465">
        <v>11988</v>
      </c>
      <c r="F465" t="s">
        <v>82</v>
      </c>
      <c r="G465" t="s">
        <v>83</v>
      </c>
      <c r="H465" t="s">
        <v>113</v>
      </c>
      <c r="I465" t="s">
        <v>127</v>
      </c>
      <c r="J465" t="s">
        <v>86</v>
      </c>
      <c r="K465" t="s">
        <v>87</v>
      </c>
      <c r="L465" t="s">
        <v>154</v>
      </c>
      <c r="M465" t="s">
        <v>212</v>
      </c>
      <c r="N465" t="s">
        <v>91</v>
      </c>
      <c r="O465" t="s">
        <v>91</v>
      </c>
      <c r="P465" t="s">
        <v>92</v>
      </c>
      <c r="Q465" t="s">
        <v>122</v>
      </c>
      <c r="R465">
        <v>6</v>
      </c>
      <c r="S465">
        <v>7</v>
      </c>
      <c r="T465">
        <v>1934</v>
      </c>
      <c r="U465">
        <v>1995</v>
      </c>
      <c r="V465" t="s">
        <v>115</v>
      </c>
      <c r="W465" t="s">
        <v>95</v>
      </c>
      <c r="X465" t="s">
        <v>203</v>
      </c>
      <c r="Y465" t="s">
        <v>203</v>
      </c>
      <c r="Z465" t="s">
        <v>97</v>
      </c>
      <c r="AA465">
        <v>0</v>
      </c>
      <c r="AB465" t="s">
        <v>98</v>
      </c>
      <c r="AC465" t="s">
        <v>98</v>
      </c>
      <c r="AD465" t="s">
        <v>99</v>
      </c>
      <c r="AE465" t="s">
        <v>98</v>
      </c>
      <c r="AF465" t="s">
        <v>98</v>
      </c>
      <c r="AG465" t="s">
        <v>100</v>
      </c>
      <c r="AH465" t="s">
        <v>102</v>
      </c>
      <c r="AI465">
        <v>326</v>
      </c>
      <c r="AJ465" t="s">
        <v>108</v>
      </c>
      <c r="AK465">
        <v>0</v>
      </c>
      <c r="AL465">
        <v>389</v>
      </c>
      <c r="AM465">
        <v>715</v>
      </c>
      <c r="AN465" t="s">
        <v>103</v>
      </c>
      <c r="AO465" t="s">
        <v>139</v>
      </c>
      <c r="AP465" t="s">
        <v>104</v>
      </c>
      <c r="AQ465" t="s">
        <v>168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106</v>
      </c>
      <c r="BE465">
        <v>1</v>
      </c>
      <c r="BF465" t="s">
        <v>119</v>
      </c>
      <c r="BG465" t="s">
        <v>143</v>
      </c>
      <c r="BH465">
        <v>1939</v>
      </c>
      <c r="BI465" t="s">
        <v>108</v>
      </c>
      <c r="BJ465">
        <v>1</v>
      </c>
      <c r="BK465">
        <v>240</v>
      </c>
      <c r="BL465" t="s">
        <v>98</v>
      </c>
      <c r="BM465" t="s">
        <v>98</v>
      </c>
      <c r="BN465" t="s">
        <v>104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>
      <c r="A466">
        <v>465</v>
      </c>
      <c r="B466">
        <v>20</v>
      </c>
      <c r="C466" t="s">
        <v>112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127</v>
      </c>
      <c r="J466" t="s">
        <v>86</v>
      </c>
      <c r="K466" t="s">
        <v>87</v>
      </c>
      <c r="L466" t="s">
        <v>154</v>
      </c>
      <c r="M466" t="s">
        <v>209</v>
      </c>
      <c r="N466" t="s">
        <v>91</v>
      </c>
      <c r="O466" t="s">
        <v>91</v>
      </c>
      <c r="P466" t="s">
        <v>92</v>
      </c>
      <c r="Q466" t="s">
        <v>93</v>
      </c>
      <c r="R466">
        <v>5</v>
      </c>
      <c r="S466">
        <v>5</v>
      </c>
      <c r="T466">
        <v>1978</v>
      </c>
      <c r="U466">
        <v>1978</v>
      </c>
      <c r="V466" t="s">
        <v>94</v>
      </c>
      <c r="W466" t="s">
        <v>95</v>
      </c>
      <c r="X466" t="s">
        <v>130</v>
      </c>
      <c r="Y466" t="s">
        <v>130</v>
      </c>
      <c r="Z466" t="s">
        <v>117</v>
      </c>
      <c r="AA466">
        <v>136</v>
      </c>
      <c r="AB466" t="s">
        <v>98</v>
      </c>
      <c r="AC466" t="s">
        <v>98</v>
      </c>
      <c r="AD466" t="s">
        <v>99</v>
      </c>
      <c r="AE466" t="s">
        <v>119</v>
      </c>
      <c r="AF466" t="s">
        <v>98</v>
      </c>
      <c r="AG466" t="s">
        <v>100</v>
      </c>
      <c r="AH466" t="s">
        <v>101</v>
      </c>
      <c r="AI466">
        <v>616</v>
      </c>
      <c r="AJ466" t="s">
        <v>108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104</v>
      </c>
      <c r="AQ466" t="s">
        <v>105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106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104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>
      <c r="A467">
        <v>466</v>
      </c>
      <c r="B467">
        <v>120</v>
      </c>
      <c r="C467" t="s">
        <v>140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156</v>
      </c>
      <c r="N467" t="s">
        <v>91</v>
      </c>
      <c r="O467" t="s">
        <v>91</v>
      </c>
      <c r="P467" t="s">
        <v>129</v>
      </c>
      <c r="Q467" t="s">
        <v>93</v>
      </c>
      <c r="R467">
        <v>7</v>
      </c>
      <c r="S467">
        <v>5</v>
      </c>
      <c r="T467">
        <v>2004</v>
      </c>
      <c r="U467">
        <v>2004</v>
      </c>
      <c r="V467" t="s">
        <v>115</v>
      </c>
      <c r="W467" t="s">
        <v>95</v>
      </c>
      <c r="X467" t="s">
        <v>96</v>
      </c>
      <c r="Y467" t="s">
        <v>96</v>
      </c>
      <c r="Z467" t="s">
        <v>117</v>
      </c>
      <c r="AA467">
        <v>18</v>
      </c>
      <c r="AB467" t="s">
        <v>119</v>
      </c>
      <c r="AC467" t="s">
        <v>98</v>
      </c>
      <c r="AD467" t="s">
        <v>123</v>
      </c>
      <c r="AE467" t="s">
        <v>119</v>
      </c>
      <c r="AF467" t="s">
        <v>98</v>
      </c>
      <c r="AG467" t="s">
        <v>100</v>
      </c>
      <c r="AH467" t="s">
        <v>108</v>
      </c>
      <c r="AI467">
        <v>0</v>
      </c>
      <c r="AJ467" t="s">
        <v>108</v>
      </c>
      <c r="AK467">
        <v>0</v>
      </c>
      <c r="AL467">
        <v>1375</v>
      </c>
      <c r="AM467">
        <v>1375</v>
      </c>
      <c r="AN467" t="s">
        <v>103</v>
      </c>
      <c r="AO467" t="s">
        <v>126</v>
      </c>
      <c r="AP467" t="s">
        <v>104</v>
      </c>
      <c r="AQ467" t="s">
        <v>105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119</v>
      </c>
      <c r="BC467">
        <v>6</v>
      </c>
      <c r="BD467" t="s">
        <v>106</v>
      </c>
      <c r="BE467">
        <v>1</v>
      </c>
      <c r="BF467" t="s">
        <v>98</v>
      </c>
      <c r="BG467" t="s">
        <v>107</v>
      </c>
      <c r="BH467">
        <v>2004</v>
      </c>
      <c r="BI467" t="s">
        <v>125</v>
      </c>
      <c r="BJ467">
        <v>2</v>
      </c>
      <c r="BK467">
        <v>398</v>
      </c>
      <c r="BL467" t="s">
        <v>98</v>
      </c>
      <c r="BM467" t="s">
        <v>98</v>
      </c>
      <c r="BN467" t="s">
        <v>104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>
      <c r="A468">
        <v>467</v>
      </c>
      <c r="B468">
        <v>20</v>
      </c>
      <c r="C468" t="s">
        <v>112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89</v>
      </c>
      <c r="N468" t="s">
        <v>91</v>
      </c>
      <c r="O468" t="s">
        <v>91</v>
      </c>
      <c r="P468" t="s">
        <v>92</v>
      </c>
      <c r="Q468" t="s">
        <v>93</v>
      </c>
      <c r="R468">
        <v>7</v>
      </c>
      <c r="S468">
        <v>5</v>
      </c>
      <c r="T468">
        <v>1970</v>
      </c>
      <c r="U468">
        <v>1970</v>
      </c>
      <c r="V468" t="s">
        <v>210</v>
      </c>
      <c r="W468" t="s">
        <v>204</v>
      </c>
      <c r="X468" t="s">
        <v>135</v>
      </c>
      <c r="Y468" t="s">
        <v>135</v>
      </c>
      <c r="Z468" t="s">
        <v>97</v>
      </c>
      <c r="AA468">
        <v>0</v>
      </c>
      <c r="AB468" t="s">
        <v>98</v>
      </c>
      <c r="AC468" t="s">
        <v>119</v>
      </c>
      <c r="AD468" t="s">
        <v>99</v>
      </c>
      <c r="AE468" t="s">
        <v>98</v>
      </c>
      <c r="AF468" t="s">
        <v>119</v>
      </c>
      <c r="AG468" t="s">
        <v>119</v>
      </c>
      <c r="AH468" t="s">
        <v>124</v>
      </c>
      <c r="AI468">
        <v>778</v>
      </c>
      <c r="AJ468" t="s">
        <v>108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104</v>
      </c>
      <c r="AQ468" t="s">
        <v>105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106</v>
      </c>
      <c r="BE468">
        <v>1</v>
      </c>
      <c r="BF468" t="s">
        <v>134</v>
      </c>
      <c r="BG468" t="s">
        <v>107</v>
      </c>
      <c r="BH468">
        <v>1970</v>
      </c>
      <c r="BI468" t="s">
        <v>108</v>
      </c>
      <c r="BJ468">
        <v>2</v>
      </c>
      <c r="BK468">
        <v>526</v>
      </c>
      <c r="BL468" t="s">
        <v>98</v>
      </c>
      <c r="BM468" t="s">
        <v>98</v>
      </c>
      <c r="BN468" t="s">
        <v>104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177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>
      <c r="A469">
        <v>468</v>
      </c>
      <c r="B469">
        <v>70</v>
      </c>
      <c r="C469" t="s">
        <v>112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89</v>
      </c>
      <c r="N469" t="s">
        <v>182</v>
      </c>
      <c r="O469" t="s">
        <v>91</v>
      </c>
      <c r="P469" t="s">
        <v>92</v>
      </c>
      <c r="Q469" t="s">
        <v>122</v>
      </c>
      <c r="R469">
        <v>5</v>
      </c>
      <c r="S469">
        <v>7</v>
      </c>
      <c r="T469">
        <v>1942</v>
      </c>
      <c r="U469">
        <v>1995</v>
      </c>
      <c r="V469" t="s">
        <v>94</v>
      </c>
      <c r="W469" t="s">
        <v>95</v>
      </c>
      <c r="X469" t="s">
        <v>137</v>
      </c>
      <c r="Y469" t="s">
        <v>137</v>
      </c>
      <c r="Z469" t="s">
        <v>148</v>
      </c>
      <c r="AA469">
        <v>224</v>
      </c>
      <c r="AB469" t="s">
        <v>98</v>
      </c>
      <c r="AC469" t="s">
        <v>98</v>
      </c>
      <c r="AD469" t="s">
        <v>99</v>
      </c>
      <c r="AE469" t="s">
        <v>98</v>
      </c>
      <c r="AF469" t="s">
        <v>98</v>
      </c>
      <c r="AG469" t="s">
        <v>100</v>
      </c>
      <c r="AH469" t="s">
        <v>102</v>
      </c>
      <c r="AI469">
        <v>386</v>
      </c>
      <c r="AJ469" t="s">
        <v>108</v>
      </c>
      <c r="AK469">
        <v>0</v>
      </c>
      <c r="AL469">
        <v>342</v>
      </c>
      <c r="AM469">
        <v>728</v>
      </c>
      <c r="AN469" t="s">
        <v>103</v>
      </c>
      <c r="AO469" t="s">
        <v>126</v>
      </c>
      <c r="AP469" t="s">
        <v>104</v>
      </c>
      <c r="AQ469" t="s">
        <v>105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119</v>
      </c>
      <c r="BC469">
        <v>7</v>
      </c>
      <c r="BD469" t="s">
        <v>106</v>
      </c>
      <c r="BE469">
        <v>2</v>
      </c>
      <c r="BF469" t="s">
        <v>119</v>
      </c>
      <c r="BG469" t="s">
        <v>107</v>
      </c>
      <c r="BH469">
        <v>1942</v>
      </c>
      <c r="BI469" t="s">
        <v>108</v>
      </c>
      <c r="BJ469">
        <v>1</v>
      </c>
      <c r="BK469">
        <v>312</v>
      </c>
      <c r="BL469" t="s">
        <v>98</v>
      </c>
      <c r="BM469" t="s">
        <v>98</v>
      </c>
      <c r="BN469" t="s">
        <v>104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>
      <c r="A470">
        <v>469</v>
      </c>
      <c r="B470">
        <v>20</v>
      </c>
      <c r="C470" t="s">
        <v>112</v>
      </c>
      <c r="D470">
        <v>98</v>
      </c>
      <c r="E470">
        <v>11428</v>
      </c>
      <c r="F470" t="s">
        <v>82</v>
      </c>
      <c r="G470" t="s">
        <v>83</v>
      </c>
      <c r="H470" t="s">
        <v>113</v>
      </c>
      <c r="I470" t="s">
        <v>85</v>
      </c>
      <c r="J470" t="s">
        <v>86</v>
      </c>
      <c r="K470" t="s">
        <v>87</v>
      </c>
      <c r="L470" t="s">
        <v>88</v>
      </c>
      <c r="M470" t="s">
        <v>147</v>
      </c>
      <c r="N470" t="s">
        <v>91</v>
      </c>
      <c r="O470" t="s">
        <v>91</v>
      </c>
      <c r="P470" t="s">
        <v>92</v>
      </c>
      <c r="Q470" t="s">
        <v>93</v>
      </c>
      <c r="R470">
        <v>8</v>
      </c>
      <c r="S470">
        <v>5</v>
      </c>
      <c r="T470">
        <v>2006</v>
      </c>
      <c r="U470">
        <v>2006</v>
      </c>
      <c r="V470" t="s">
        <v>94</v>
      </c>
      <c r="W470" t="s">
        <v>95</v>
      </c>
      <c r="X470" t="s">
        <v>96</v>
      </c>
      <c r="Y470" t="s">
        <v>96</v>
      </c>
      <c r="Z470" t="s">
        <v>148</v>
      </c>
      <c r="AA470">
        <v>248</v>
      </c>
      <c r="AB470" t="s">
        <v>119</v>
      </c>
      <c r="AC470" t="s">
        <v>98</v>
      </c>
      <c r="AD470" t="s">
        <v>123</v>
      </c>
      <c r="AE470" t="s">
        <v>119</v>
      </c>
      <c r="AF470" t="s">
        <v>98</v>
      </c>
      <c r="AG470" t="s">
        <v>100</v>
      </c>
      <c r="AH470" t="s">
        <v>108</v>
      </c>
      <c r="AI470">
        <v>0</v>
      </c>
      <c r="AJ470" t="s">
        <v>108</v>
      </c>
      <c r="AK470">
        <v>0</v>
      </c>
      <c r="AL470">
        <v>1626</v>
      </c>
      <c r="AM470">
        <v>1626</v>
      </c>
      <c r="AN470" t="s">
        <v>103</v>
      </c>
      <c r="AO470" t="s">
        <v>126</v>
      </c>
      <c r="AP470" t="s">
        <v>104</v>
      </c>
      <c r="AQ470" t="s">
        <v>105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119</v>
      </c>
      <c r="BC470">
        <v>7</v>
      </c>
      <c r="BD470" t="s">
        <v>106</v>
      </c>
      <c r="BE470">
        <v>1</v>
      </c>
      <c r="BF470" t="s">
        <v>119</v>
      </c>
      <c r="BG470" t="s">
        <v>107</v>
      </c>
      <c r="BH470">
        <v>2006</v>
      </c>
      <c r="BI470" t="s">
        <v>131</v>
      </c>
      <c r="BJ470">
        <v>3</v>
      </c>
      <c r="BK470">
        <v>866</v>
      </c>
      <c r="BL470" t="s">
        <v>98</v>
      </c>
      <c r="BM470" t="s">
        <v>98</v>
      </c>
      <c r="BN470" t="s">
        <v>104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>
      <c r="A471">
        <v>470</v>
      </c>
      <c r="B471">
        <v>60</v>
      </c>
      <c r="C471" t="s">
        <v>112</v>
      </c>
      <c r="D471">
        <v>76</v>
      </c>
      <c r="E471">
        <v>9291</v>
      </c>
      <c r="F471" t="s">
        <v>82</v>
      </c>
      <c r="G471" t="s">
        <v>83</v>
      </c>
      <c r="H471" t="s">
        <v>113</v>
      </c>
      <c r="I471" t="s">
        <v>85</v>
      </c>
      <c r="J471" t="s">
        <v>86</v>
      </c>
      <c r="K471" t="s">
        <v>114</v>
      </c>
      <c r="L471" t="s">
        <v>88</v>
      </c>
      <c r="M471" t="s">
        <v>165</v>
      </c>
      <c r="N471" t="s">
        <v>170</v>
      </c>
      <c r="O471" t="s">
        <v>91</v>
      </c>
      <c r="P471" t="s">
        <v>92</v>
      </c>
      <c r="Q471" t="s">
        <v>122</v>
      </c>
      <c r="R471">
        <v>6</v>
      </c>
      <c r="S471">
        <v>5</v>
      </c>
      <c r="T471">
        <v>1993</v>
      </c>
      <c r="U471">
        <v>1993</v>
      </c>
      <c r="V471" t="s">
        <v>94</v>
      </c>
      <c r="W471" t="s">
        <v>95</v>
      </c>
      <c r="X471" t="s">
        <v>130</v>
      </c>
      <c r="Y471" t="s">
        <v>130</v>
      </c>
      <c r="Z471" t="s">
        <v>117</v>
      </c>
      <c r="AA471">
        <v>120</v>
      </c>
      <c r="AB471" t="s">
        <v>119</v>
      </c>
      <c r="AC471" t="s">
        <v>98</v>
      </c>
      <c r="AD471" t="s">
        <v>123</v>
      </c>
      <c r="AE471" t="s">
        <v>119</v>
      </c>
      <c r="AF471" t="s">
        <v>98</v>
      </c>
      <c r="AG471" t="s">
        <v>100</v>
      </c>
      <c r="AH471" t="s">
        <v>124</v>
      </c>
      <c r="AI471">
        <v>426</v>
      </c>
      <c r="AJ471" t="s">
        <v>108</v>
      </c>
      <c r="AK471">
        <v>0</v>
      </c>
      <c r="AL471">
        <v>406</v>
      </c>
      <c r="AM471">
        <v>832</v>
      </c>
      <c r="AN471" t="s">
        <v>103</v>
      </c>
      <c r="AO471" t="s">
        <v>126</v>
      </c>
      <c r="AP471" t="s">
        <v>104</v>
      </c>
      <c r="AQ471" t="s">
        <v>105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119</v>
      </c>
      <c r="BC471">
        <v>7</v>
      </c>
      <c r="BD471" t="s">
        <v>106</v>
      </c>
      <c r="BE471">
        <v>0</v>
      </c>
      <c r="BF471" t="s">
        <v>83</v>
      </c>
      <c r="BG471" t="s">
        <v>107</v>
      </c>
      <c r="BH471">
        <v>1993</v>
      </c>
      <c r="BI471" t="s">
        <v>131</v>
      </c>
      <c r="BJ471">
        <v>2</v>
      </c>
      <c r="BK471">
        <v>506</v>
      </c>
      <c r="BL471" t="s">
        <v>98</v>
      </c>
      <c r="BM471" t="s">
        <v>98</v>
      </c>
      <c r="BN471" t="s">
        <v>104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>
      <c r="A472">
        <v>471</v>
      </c>
      <c r="B472">
        <v>120</v>
      </c>
      <c r="C472" t="s">
        <v>112</v>
      </c>
      <c r="D472" t="s">
        <v>83</v>
      </c>
      <c r="E472">
        <v>6820</v>
      </c>
      <c r="F472" t="s">
        <v>82</v>
      </c>
      <c r="G472" t="s">
        <v>83</v>
      </c>
      <c r="H472" t="s">
        <v>113</v>
      </c>
      <c r="I472" t="s">
        <v>85</v>
      </c>
      <c r="J472" t="s">
        <v>86</v>
      </c>
      <c r="K472" t="s">
        <v>114</v>
      </c>
      <c r="L472" t="s">
        <v>88</v>
      </c>
      <c r="M472" t="s">
        <v>128</v>
      </c>
      <c r="N472" t="s">
        <v>91</v>
      </c>
      <c r="O472" t="s">
        <v>91</v>
      </c>
      <c r="P472" t="s">
        <v>129</v>
      </c>
      <c r="Q472" t="s">
        <v>93</v>
      </c>
      <c r="R472">
        <v>8</v>
      </c>
      <c r="S472">
        <v>5</v>
      </c>
      <c r="T472">
        <v>1985</v>
      </c>
      <c r="U472">
        <v>1985</v>
      </c>
      <c r="V472" t="s">
        <v>94</v>
      </c>
      <c r="W472" t="s">
        <v>95</v>
      </c>
      <c r="X472" t="s">
        <v>130</v>
      </c>
      <c r="Y472" t="s">
        <v>130</v>
      </c>
      <c r="Z472" t="s">
        <v>97</v>
      </c>
      <c r="AA472">
        <v>0</v>
      </c>
      <c r="AB472" t="s">
        <v>119</v>
      </c>
      <c r="AC472" t="s">
        <v>98</v>
      </c>
      <c r="AD472" t="s">
        <v>123</v>
      </c>
      <c r="AE472" t="s">
        <v>119</v>
      </c>
      <c r="AF472" t="s">
        <v>98</v>
      </c>
      <c r="AG472" t="s">
        <v>157</v>
      </c>
      <c r="AH472" t="s">
        <v>124</v>
      </c>
      <c r="AI472">
        <v>368</v>
      </c>
      <c r="AJ472" t="s">
        <v>138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104</v>
      </c>
      <c r="AQ472" t="s">
        <v>105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119</v>
      </c>
      <c r="BC472">
        <v>4</v>
      </c>
      <c r="BD472" t="s">
        <v>106</v>
      </c>
      <c r="BE472">
        <v>0</v>
      </c>
      <c r="BF472" t="s">
        <v>83</v>
      </c>
      <c r="BG472" t="s">
        <v>107</v>
      </c>
      <c r="BH472">
        <v>1985</v>
      </c>
      <c r="BI472" t="s">
        <v>131</v>
      </c>
      <c r="BJ472">
        <v>2</v>
      </c>
      <c r="BK472">
        <v>528</v>
      </c>
      <c r="BL472" t="s">
        <v>98</v>
      </c>
      <c r="BM472" t="s">
        <v>98</v>
      </c>
      <c r="BN472" t="s">
        <v>104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>
      <c r="A473">
        <v>472</v>
      </c>
      <c r="B473">
        <v>60</v>
      </c>
      <c r="C473" t="s">
        <v>112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175</v>
      </c>
      <c r="N473" t="s">
        <v>221</v>
      </c>
      <c r="O473" t="s">
        <v>91</v>
      </c>
      <c r="P473" t="s">
        <v>92</v>
      </c>
      <c r="Q473" t="s">
        <v>122</v>
      </c>
      <c r="R473">
        <v>7</v>
      </c>
      <c r="S473">
        <v>6</v>
      </c>
      <c r="T473">
        <v>1977</v>
      </c>
      <c r="U473">
        <v>1977</v>
      </c>
      <c r="V473" t="s">
        <v>230</v>
      </c>
      <c r="W473" t="s">
        <v>236</v>
      </c>
      <c r="X473" t="s">
        <v>184</v>
      </c>
      <c r="Y473" t="s">
        <v>135</v>
      </c>
      <c r="Z473" t="s">
        <v>97</v>
      </c>
      <c r="AA473">
        <v>0</v>
      </c>
      <c r="AB473" t="s">
        <v>98</v>
      </c>
      <c r="AC473" t="s">
        <v>98</v>
      </c>
      <c r="AD473" t="s">
        <v>99</v>
      </c>
      <c r="AE473" t="s">
        <v>119</v>
      </c>
      <c r="AF473" t="s">
        <v>98</v>
      </c>
      <c r="AG473" t="s">
        <v>100</v>
      </c>
      <c r="AH473" t="s">
        <v>108</v>
      </c>
      <c r="AI473">
        <v>0</v>
      </c>
      <c r="AJ473" t="s">
        <v>108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104</v>
      </c>
      <c r="AQ473" t="s">
        <v>105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106</v>
      </c>
      <c r="BE473">
        <v>1</v>
      </c>
      <c r="BF473" t="s">
        <v>119</v>
      </c>
      <c r="BG473" t="s">
        <v>107</v>
      </c>
      <c r="BH473">
        <v>1977</v>
      </c>
      <c r="BI473" t="s">
        <v>131</v>
      </c>
      <c r="BJ473">
        <v>2</v>
      </c>
      <c r="BK473">
        <v>534</v>
      </c>
      <c r="BL473" t="s">
        <v>98</v>
      </c>
      <c r="BM473" t="s">
        <v>98</v>
      </c>
      <c r="BN473" t="s">
        <v>104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>
      <c r="A474">
        <v>473</v>
      </c>
      <c r="B474">
        <v>180</v>
      </c>
      <c r="C474" t="s">
        <v>140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206</v>
      </c>
      <c r="N474" t="s">
        <v>91</v>
      </c>
      <c r="O474" t="s">
        <v>91</v>
      </c>
      <c r="P474" t="s">
        <v>129</v>
      </c>
      <c r="Q474" t="s">
        <v>158</v>
      </c>
      <c r="R474">
        <v>6</v>
      </c>
      <c r="S474">
        <v>5</v>
      </c>
      <c r="T474">
        <v>2005</v>
      </c>
      <c r="U474">
        <v>2005</v>
      </c>
      <c r="V474" t="s">
        <v>94</v>
      </c>
      <c r="W474" t="s">
        <v>95</v>
      </c>
      <c r="X474" t="s">
        <v>96</v>
      </c>
      <c r="Y474" t="s">
        <v>96</v>
      </c>
      <c r="Z474" t="s">
        <v>117</v>
      </c>
      <c r="AA474">
        <v>80</v>
      </c>
      <c r="AB474" t="s">
        <v>98</v>
      </c>
      <c r="AC474" t="s">
        <v>98</v>
      </c>
      <c r="AD474" t="s">
        <v>123</v>
      </c>
      <c r="AE474" t="s">
        <v>119</v>
      </c>
      <c r="AF474" t="s">
        <v>98</v>
      </c>
      <c r="AG474" t="s">
        <v>119</v>
      </c>
      <c r="AH474" t="s">
        <v>124</v>
      </c>
      <c r="AI474">
        <v>459</v>
      </c>
      <c r="AJ474" t="s">
        <v>108</v>
      </c>
      <c r="AK474">
        <v>0</v>
      </c>
      <c r="AL474">
        <v>88</v>
      </c>
      <c r="AM474">
        <v>547</v>
      </c>
      <c r="AN474" t="s">
        <v>103</v>
      </c>
      <c r="AO474" t="s">
        <v>126</v>
      </c>
      <c r="AP474" t="s">
        <v>104</v>
      </c>
      <c r="AQ474" t="s">
        <v>105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106</v>
      </c>
      <c r="BE474">
        <v>0</v>
      </c>
      <c r="BF474" t="s">
        <v>83</v>
      </c>
      <c r="BG474" t="s">
        <v>189</v>
      </c>
      <c r="BH474">
        <v>2005</v>
      </c>
      <c r="BI474" t="s">
        <v>131</v>
      </c>
      <c r="BJ474">
        <v>2</v>
      </c>
      <c r="BK474">
        <v>525</v>
      </c>
      <c r="BL474" t="s">
        <v>98</v>
      </c>
      <c r="BM474" t="s">
        <v>98</v>
      </c>
      <c r="BN474" t="s">
        <v>104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>
      <c r="A475">
        <v>474</v>
      </c>
      <c r="B475">
        <v>20</v>
      </c>
      <c r="C475" t="s">
        <v>112</v>
      </c>
      <c r="D475">
        <v>110</v>
      </c>
      <c r="E475">
        <v>14977</v>
      </c>
      <c r="F475" t="s">
        <v>82</v>
      </c>
      <c r="G475" t="s">
        <v>83</v>
      </c>
      <c r="H475" t="s">
        <v>113</v>
      </c>
      <c r="I475" t="s">
        <v>85</v>
      </c>
      <c r="J475" t="s">
        <v>86</v>
      </c>
      <c r="K475" t="s">
        <v>87</v>
      </c>
      <c r="L475" t="s">
        <v>88</v>
      </c>
      <c r="M475" t="s">
        <v>147</v>
      </c>
      <c r="N475" t="s">
        <v>91</v>
      </c>
      <c r="O475" t="s">
        <v>91</v>
      </c>
      <c r="P475" t="s">
        <v>92</v>
      </c>
      <c r="Q475" t="s">
        <v>93</v>
      </c>
      <c r="R475">
        <v>8</v>
      </c>
      <c r="S475">
        <v>5</v>
      </c>
      <c r="T475">
        <v>2006</v>
      </c>
      <c r="U475">
        <v>2007</v>
      </c>
      <c r="V475" t="s">
        <v>94</v>
      </c>
      <c r="W475" t="s">
        <v>95</v>
      </c>
      <c r="X475" t="s">
        <v>96</v>
      </c>
      <c r="Y475" t="s">
        <v>96</v>
      </c>
      <c r="Z475" t="s">
        <v>117</v>
      </c>
      <c r="AA475">
        <v>304</v>
      </c>
      <c r="AB475" t="s">
        <v>119</v>
      </c>
      <c r="AC475" t="s">
        <v>98</v>
      </c>
      <c r="AD475" t="s">
        <v>123</v>
      </c>
      <c r="AE475" t="s">
        <v>126</v>
      </c>
      <c r="AF475" t="s">
        <v>98</v>
      </c>
      <c r="AG475" t="s">
        <v>119</v>
      </c>
      <c r="AH475" t="s">
        <v>124</v>
      </c>
      <c r="AI475">
        <v>1350</v>
      </c>
      <c r="AJ475" t="s">
        <v>108</v>
      </c>
      <c r="AK475">
        <v>0</v>
      </c>
      <c r="AL475">
        <v>626</v>
      </c>
      <c r="AM475">
        <v>1976</v>
      </c>
      <c r="AN475" t="s">
        <v>103</v>
      </c>
      <c r="AO475" t="s">
        <v>126</v>
      </c>
      <c r="AP475" t="s">
        <v>104</v>
      </c>
      <c r="AQ475" t="s">
        <v>105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119</v>
      </c>
      <c r="BC475">
        <v>7</v>
      </c>
      <c r="BD475" t="s">
        <v>106</v>
      </c>
      <c r="BE475">
        <v>1</v>
      </c>
      <c r="BF475" t="s">
        <v>126</v>
      </c>
      <c r="BG475" t="s">
        <v>107</v>
      </c>
      <c r="BH475">
        <v>2006</v>
      </c>
      <c r="BI475" t="s">
        <v>131</v>
      </c>
      <c r="BJ475">
        <v>3</v>
      </c>
      <c r="BK475">
        <v>908</v>
      </c>
      <c r="BL475" t="s">
        <v>98</v>
      </c>
      <c r="BM475" t="s">
        <v>98</v>
      </c>
      <c r="BN475" t="s">
        <v>104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149</v>
      </c>
      <c r="CB475" t="s">
        <v>150</v>
      </c>
      <c r="CC475">
        <v>440000</v>
      </c>
    </row>
    <row r="476" spans="1:81">
      <c r="A476">
        <v>475</v>
      </c>
      <c r="B476">
        <v>120</v>
      </c>
      <c r="C476" t="s">
        <v>112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128</v>
      </c>
      <c r="N476" t="s">
        <v>91</v>
      </c>
      <c r="O476" t="s">
        <v>91</v>
      </c>
      <c r="P476" t="s">
        <v>129</v>
      </c>
      <c r="Q476" t="s">
        <v>93</v>
      </c>
      <c r="R476">
        <v>8</v>
      </c>
      <c r="S476">
        <v>5</v>
      </c>
      <c r="T476">
        <v>2000</v>
      </c>
      <c r="U476">
        <v>2000</v>
      </c>
      <c r="V476" t="s">
        <v>94</v>
      </c>
      <c r="W476" t="s">
        <v>95</v>
      </c>
      <c r="X476" t="s">
        <v>152</v>
      </c>
      <c r="Y476" t="s">
        <v>153</v>
      </c>
      <c r="Z476" t="s">
        <v>97</v>
      </c>
      <c r="AA476">
        <v>0</v>
      </c>
      <c r="AB476" t="s">
        <v>119</v>
      </c>
      <c r="AC476" t="s">
        <v>98</v>
      </c>
      <c r="AD476" t="s">
        <v>123</v>
      </c>
      <c r="AE476" t="s">
        <v>119</v>
      </c>
      <c r="AF476" t="s">
        <v>98</v>
      </c>
      <c r="AG476" t="s">
        <v>157</v>
      </c>
      <c r="AH476" t="s">
        <v>124</v>
      </c>
      <c r="AI476">
        <v>1196</v>
      </c>
      <c r="AJ476" t="s">
        <v>108</v>
      </c>
      <c r="AK476">
        <v>0</v>
      </c>
      <c r="AL476">
        <v>298</v>
      </c>
      <c r="AM476">
        <v>1494</v>
      </c>
      <c r="AN476" t="s">
        <v>103</v>
      </c>
      <c r="AO476" t="s">
        <v>126</v>
      </c>
      <c r="AP476" t="s">
        <v>104</v>
      </c>
      <c r="AQ476" t="s">
        <v>105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126</v>
      </c>
      <c r="BC476">
        <v>6</v>
      </c>
      <c r="BD476" t="s">
        <v>106</v>
      </c>
      <c r="BE476">
        <v>0</v>
      </c>
      <c r="BF476" t="s">
        <v>83</v>
      </c>
      <c r="BG476" t="s">
        <v>107</v>
      </c>
      <c r="BH476">
        <v>2000</v>
      </c>
      <c r="BI476" t="s">
        <v>131</v>
      </c>
      <c r="BJ476">
        <v>2</v>
      </c>
      <c r="BK476">
        <v>499</v>
      </c>
      <c r="BL476" t="s">
        <v>98</v>
      </c>
      <c r="BM476" t="s">
        <v>98</v>
      </c>
      <c r="BN476" t="s">
        <v>104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>
      <c r="A477">
        <v>476</v>
      </c>
      <c r="B477">
        <v>20</v>
      </c>
      <c r="C477" t="s">
        <v>112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114</v>
      </c>
      <c r="L477" t="s">
        <v>88</v>
      </c>
      <c r="M477" t="s">
        <v>169</v>
      </c>
      <c r="N477" t="s">
        <v>91</v>
      </c>
      <c r="O477" t="s">
        <v>91</v>
      </c>
      <c r="P477" t="s">
        <v>92</v>
      </c>
      <c r="Q477" t="s">
        <v>93</v>
      </c>
      <c r="R477">
        <v>5</v>
      </c>
      <c r="S477">
        <v>6</v>
      </c>
      <c r="T477">
        <v>1963</v>
      </c>
      <c r="U477">
        <v>1963</v>
      </c>
      <c r="V477" t="s">
        <v>115</v>
      </c>
      <c r="W477" t="s">
        <v>95</v>
      </c>
      <c r="X477" t="s">
        <v>130</v>
      </c>
      <c r="Y477" t="s">
        <v>130</v>
      </c>
      <c r="Z477" t="s">
        <v>97</v>
      </c>
      <c r="AA477">
        <v>0</v>
      </c>
      <c r="AB477" t="s">
        <v>98</v>
      </c>
      <c r="AC477" t="s">
        <v>98</v>
      </c>
      <c r="AD477" t="s">
        <v>99</v>
      </c>
      <c r="AE477" t="s">
        <v>98</v>
      </c>
      <c r="AF477" t="s">
        <v>98</v>
      </c>
      <c r="AG477" t="s">
        <v>100</v>
      </c>
      <c r="AH477" t="s">
        <v>124</v>
      </c>
      <c r="AI477">
        <v>630</v>
      </c>
      <c r="AJ477" t="s">
        <v>108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104</v>
      </c>
      <c r="AQ477" t="s">
        <v>105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106</v>
      </c>
      <c r="BE477">
        <v>0</v>
      </c>
      <c r="BF477" t="s">
        <v>83</v>
      </c>
      <c r="BG477" t="s">
        <v>143</v>
      </c>
      <c r="BH477">
        <v>1996</v>
      </c>
      <c r="BI477" t="s">
        <v>108</v>
      </c>
      <c r="BJ477">
        <v>2</v>
      </c>
      <c r="BK477">
        <v>624</v>
      </c>
      <c r="BL477" t="s">
        <v>98</v>
      </c>
      <c r="BM477" t="s">
        <v>98</v>
      </c>
      <c r="BN477" t="s">
        <v>104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>
      <c r="A478">
        <v>477</v>
      </c>
      <c r="B478">
        <v>20</v>
      </c>
      <c r="C478" t="s">
        <v>112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154</v>
      </c>
      <c r="M478" t="s">
        <v>209</v>
      </c>
      <c r="N478" t="s">
        <v>91</v>
      </c>
      <c r="O478" t="s">
        <v>91</v>
      </c>
      <c r="P478" t="s">
        <v>92</v>
      </c>
      <c r="Q478" t="s">
        <v>93</v>
      </c>
      <c r="R478">
        <v>6</v>
      </c>
      <c r="S478">
        <v>5</v>
      </c>
      <c r="T478">
        <v>1997</v>
      </c>
      <c r="U478">
        <v>1998</v>
      </c>
      <c r="V478" t="s">
        <v>94</v>
      </c>
      <c r="W478" t="s">
        <v>95</v>
      </c>
      <c r="X478" t="s">
        <v>96</v>
      </c>
      <c r="Y478" t="s">
        <v>96</v>
      </c>
      <c r="Z478" t="s">
        <v>117</v>
      </c>
      <c r="AA478">
        <v>215</v>
      </c>
      <c r="AB478" t="s">
        <v>98</v>
      </c>
      <c r="AC478" t="s">
        <v>98</v>
      </c>
      <c r="AD478" t="s">
        <v>123</v>
      </c>
      <c r="AE478" t="s">
        <v>119</v>
      </c>
      <c r="AF478" t="s">
        <v>98</v>
      </c>
      <c r="AG478" t="s">
        <v>119</v>
      </c>
      <c r="AH478" t="s">
        <v>124</v>
      </c>
      <c r="AI478">
        <v>994</v>
      </c>
      <c r="AJ478" t="s">
        <v>108</v>
      </c>
      <c r="AK478">
        <v>0</v>
      </c>
      <c r="AL478">
        <v>484</v>
      </c>
      <c r="AM478">
        <v>1478</v>
      </c>
      <c r="AN478" t="s">
        <v>103</v>
      </c>
      <c r="AO478" t="s">
        <v>126</v>
      </c>
      <c r="AP478" t="s">
        <v>104</v>
      </c>
      <c r="AQ478" t="s">
        <v>105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119</v>
      </c>
      <c r="BC478">
        <v>7</v>
      </c>
      <c r="BD478" t="s">
        <v>106</v>
      </c>
      <c r="BE478">
        <v>1</v>
      </c>
      <c r="BF478" t="s">
        <v>98</v>
      </c>
      <c r="BG478" t="s">
        <v>107</v>
      </c>
      <c r="BH478">
        <v>1997</v>
      </c>
      <c r="BI478" t="s">
        <v>125</v>
      </c>
      <c r="BJ478">
        <v>2</v>
      </c>
      <c r="BK478">
        <v>508</v>
      </c>
      <c r="BL478" t="s">
        <v>98</v>
      </c>
      <c r="BM478" t="s">
        <v>98</v>
      </c>
      <c r="BN478" t="s">
        <v>104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>
      <c r="A479">
        <v>478</v>
      </c>
      <c r="B479">
        <v>60</v>
      </c>
      <c r="C479" t="s">
        <v>112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147</v>
      </c>
      <c r="N479" t="s">
        <v>91</v>
      </c>
      <c r="O479" t="s">
        <v>91</v>
      </c>
      <c r="P479" t="s">
        <v>92</v>
      </c>
      <c r="Q479" t="s">
        <v>122</v>
      </c>
      <c r="R479">
        <v>9</v>
      </c>
      <c r="S479">
        <v>5</v>
      </c>
      <c r="T479">
        <v>2006</v>
      </c>
      <c r="U479">
        <v>2006</v>
      </c>
      <c r="V479" t="s">
        <v>115</v>
      </c>
      <c r="W479" t="s">
        <v>95</v>
      </c>
      <c r="X479" t="s">
        <v>96</v>
      </c>
      <c r="Y479" t="s">
        <v>96</v>
      </c>
      <c r="Z479" t="s">
        <v>117</v>
      </c>
      <c r="AA479">
        <v>772</v>
      </c>
      <c r="AB479" t="s">
        <v>126</v>
      </c>
      <c r="AC479" t="s">
        <v>98</v>
      </c>
      <c r="AD479" t="s">
        <v>123</v>
      </c>
      <c r="AE479" t="s">
        <v>119</v>
      </c>
      <c r="AF479" t="s">
        <v>98</v>
      </c>
      <c r="AG479" t="s">
        <v>157</v>
      </c>
      <c r="AH479" t="s">
        <v>108</v>
      </c>
      <c r="AI479">
        <v>0</v>
      </c>
      <c r="AJ479" t="s">
        <v>108</v>
      </c>
      <c r="AK479">
        <v>0</v>
      </c>
      <c r="AL479">
        <v>2153</v>
      </c>
      <c r="AM479">
        <v>2153</v>
      </c>
      <c r="AN479" t="s">
        <v>103</v>
      </c>
      <c r="AO479" t="s">
        <v>126</v>
      </c>
      <c r="AP479" t="s">
        <v>104</v>
      </c>
      <c r="AQ479" t="s">
        <v>105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126</v>
      </c>
      <c r="BC479">
        <v>9</v>
      </c>
      <c r="BD479" t="s">
        <v>106</v>
      </c>
      <c r="BE479">
        <v>1</v>
      </c>
      <c r="BF479" t="s">
        <v>119</v>
      </c>
      <c r="BG479" t="s">
        <v>159</v>
      </c>
      <c r="BH479">
        <v>2006</v>
      </c>
      <c r="BI479" t="s">
        <v>125</v>
      </c>
      <c r="BJ479">
        <v>3</v>
      </c>
      <c r="BK479">
        <v>694</v>
      </c>
      <c r="BL479" t="s">
        <v>98</v>
      </c>
      <c r="BM479" t="s">
        <v>98</v>
      </c>
      <c r="BN479" t="s">
        <v>104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>
      <c r="A480">
        <v>479</v>
      </c>
      <c r="B480">
        <v>20</v>
      </c>
      <c r="C480" t="s">
        <v>112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209</v>
      </c>
      <c r="N480" t="s">
        <v>91</v>
      </c>
      <c r="O480" t="s">
        <v>91</v>
      </c>
      <c r="P480" t="s">
        <v>92</v>
      </c>
      <c r="Q480" t="s">
        <v>93</v>
      </c>
      <c r="R480">
        <v>8</v>
      </c>
      <c r="S480">
        <v>5</v>
      </c>
      <c r="T480">
        <v>2007</v>
      </c>
      <c r="U480">
        <v>2008</v>
      </c>
      <c r="V480" t="s">
        <v>115</v>
      </c>
      <c r="W480" t="s">
        <v>95</v>
      </c>
      <c r="X480" t="s">
        <v>96</v>
      </c>
      <c r="Y480" t="s">
        <v>96</v>
      </c>
      <c r="Z480" t="s">
        <v>148</v>
      </c>
      <c r="AA480">
        <v>336</v>
      </c>
      <c r="AB480" t="s">
        <v>119</v>
      </c>
      <c r="AC480" t="s">
        <v>98</v>
      </c>
      <c r="AD480" t="s">
        <v>123</v>
      </c>
      <c r="AE480" t="s">
        <v>126</v>
      </c>
      <c r="AF480" t="s">
        <v>98</v>
      </c>
      <c r="AG480" t="s">
        <v>119</v>
      </c>
      <c r="AH480" t="s">
        <v>124</v>
      </c>
      <c r="AI480">
        <v>1288</v>
      </c>
      <c r="AJ480" t="s">
        <v>108</v>
      </c>
      <c r="AK480">
        <v>0</v>
      </c>
      <c r="AL480">
        <v>417</v>
      </c>
      <c r="AM480">
        <v>1705</v>
      </c>
      <c r="AN480" t="s">
        <v>103</v>
      </c>
      <c r="AO480" t="s">
        <v>126</v>
      </c>
      <c r="AP480" t="s">
        <v>104</v>
      </c>
      <c r="AQ480" t="s">
        <v>105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119</v>
      </c>
      <c r="BC480">
        <v>7</v>
      </c>
      <c r="BD480" t="s">
        <v>106</v>
      </c>
      <c r="BE480">
        <v>1</v>
      </c>
      <c r="BF480" t="s">
        <v>119</v>
      </c>
      <c r="BG480" t="s">
        <v>107</v>
      </c>
      <c r="BH480">
        <v>2007</v>
      </c>
      <c r="BI480" t="s">
        <v>131</v>
      </c>
      <c r="BJ480">
        <v>3</v>
      </c>
      <c r="BK480">
        <v>826</v>
      </c>
      <c r="BL480" t="s">
        <v>98</v>
      </c>
      <c r="BM480" t="s">
        <v>98</v>
      </c>
      <c r="BN480" t="s">
        <v>104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>
      <c r="A481">
        <v>480</v>
      </c>
      <c r="B481">
        <v>30</v>
      </c>
      <c r="C481" t="s">
        <v>140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192</v>
      </c>
      <c r="J481" t="s">
        <v>86</v>
      </c>
      <c r="K481" t="s">
        <v>87</v>
      </c>
      <c r="L481" t="s">
        <v>88</v>
      </c>
      <c r="M481" t="s">
        <v>188</v>
      </c>
      <c r="N481" t="s">
        <v>91</v>
      </c>
      <c r="O481" t="s">
        <v>91</v>
      </c>
      <c r="P481" t="s">
        <v>92</v>
      </c>
      <c r="Q481" t="s">
        <v>93</v>
      </c>
      <c r="R481">
        <v>4</v>
      </c>
      <c r="S481">
        <v>7</v>
      </c>
      <c r="T481">
        <v>1937</v>
      </c>
      <c r="U481">
        <v>2000</v>
      </c>
      <c r="V481" t="s">
        <v>115</v>
      </c>
      <c r="W481" t="s">
        <v>95</v>
      </c>
      <c r="X481" t="s">
        <v>203</v>
      </c>
      <c r="Y481" t="s">
        <v>203</v>
      </c>
      <c r="Z481" t="s">
        <v>171</v>
      </c>
      <c r="AA481">
        <v>435</v>
      </c>
      <c r="AB481" t="s">
        <v>98</v>
      </c>
      <c r="AC481" t="s">
        <v>98</v>
      </c>
      <c r="AD481" t="s">
        <v>166</v>
      </c>
      <c r="AE481" t="s">
        <v>139</v>
      </c>
      <c r="AF481" t="s">
        <v>98</v>
      </c>
      <c r="AG481" t="s">
        <v>100</v>
      </c>
      <c r="AH481" t="s">
        <v>101</v>
      </c>
      <c r="AI481">
        <v>168</v>
      </c>
      <c r="AJ481" t="s">
        <v>108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104</v>
      </c>
      <c r="AQ481" t="s">
        <v>105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106</v>
      </c>
      <c r="BE481">
        <v>0</v>
      </c>
      <c r="BF481" t="s">
        <v>83</v>
      </c>
      <c r="BG481" t="s">
        <v>143</v>
      </c>
      <c r="BH481">
        <v>1995</v>
      </c>
      <c r="BI481" t="s">
        <v>108</v>
      </c>
      <c r="BJ481">
        <v>2</v>
      </c>
      <c r="BK481">
        <v>672</v>
      </c>
      <c r="BL481" t="s">
        <v>98</v>
      </c>
      <c r="BM481" t="s">
        <v>98</v>
      </c>
      <c r="BN481" t="s">
        <v>104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109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216</v>
      </c>
      <c r="CC481">
        <v>89471</v>
      </c>
    </row>
    <row r="482" spans="1:81">
      <c r="A482">
        <v>481</v>
      </c>
      <c r="B482">
        <v>20</v>
      </c>
      <c r="C482" t="s">
        <v>112</v>
      </c>
      <c r="D482">
        <v>98</v>
      </c>
      <c r="E482">
        <v>16033</v>
      </c>
      <c r="F482" t="s">
        <v>82</v>
      </c>
      <c r="G482" t="s">
        <v>83</v>
      </c>
      <c r="H482" t="s">
        <v>113</v>
      </c>
      <c r="I482" t="s">
        <v>85</v>
      </c>
      <c r="J482" t="s">
        <v>86</v>
      </c>
      <c r="K482" t="s">
        <v>136</v>
      </c>
      <c r="L482" t="s">
        <v>88</v>
      </c>
      <c r="M482" t="s">
        <v>147</v>
      </c>
      <c r="N482" t="s">
        <v>91</v>
      </c>
      <c r="O482" t="s">
        <v>91</v>
      </c>
      <c r="P482" t="s">
        <v>92</v>
      </c>
      <c r="Q482" t="s">
        <v>93</v>
      </c>
      <c r="R482">
        <v>9</v>
      </c>
      <c r="S482">
        <v>5</v>
      </c>
      <c r="T482">
        <v>2004</v>
      </c>
      <c r="U482">
        <v>2005</v>
      </c>
      <c r="V482" t="s">
        <v>115</v>
      </c>
      <c r="W482" t="s">
        <v>95</v>
      </c>
      <c r="X482" t="s">
        <v>96</v>
      </c>
      <c r="Y482" t="s">
        <v>96</v>
      </c>
      <c r="Z482" t="s">
        <v>117</v>
      </c>
      <c r="AA482">
        <v>378</v>
      </c>
      <c r="AB482" t="s">
        <v>119</v>
      </c>
      <c r="AC482" t="s">
        <v>98</v>
      </c>
      <c r="AD482" t="s">
        <v>123</v>
      </c>
      <c r="AE482" t="s">
        <v>126</v>
      </c>
      <c r="AF482" t="s">
        <v>98</v>
      </c>
      <c r="AG482" t="s">
        <v>119</v>
      </c>
      <c r="AH482" t="s">
        <v>124</v>
      </c>
      <c r="AI482">
        <v>1261</v>
      </c>
      <c r="AJ482" t="s">
        <v>108</v>
      </c>
      <c r="AK482">
        <v>0</v>
      </c>
      <c r="AL482">
        <v>572</v>
      </c>
      <c r="AM482">
        <v>1833</v>
      </c>
      <c r="AN482" t="s">
        <v>103</v>
      </c>
      <c r="AO482" t="s">
        <v>126</v>
      </c>
      <c r="AP482" t="s">
        <v>104</v>
      </c>
      <c r="AQ482" t="s">
        <v>105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119</v>
      </c>
      <c r="BC482">
        <v>8</v>
      </c>
      <c r="BD482" t="s">
        <v>106</v>
      </c>
      <c r="BE482">
        <v>1</v>
      </c>
      <c r="BF482" t="s">
        <v>119</v>
      </c>
      <c r="BG482" t="s">
        <v>107</v>
      </c>
      <c r="BH482">
        <v>2004</v>
      </c>
      <c r="BI482" t="s">
        <v>125</v>
      </c>
      <c r="BJ482">
        <v>3</v>
      </c>
      <c r="BK482">
        <v>772</v>
      </c>
      <c r="BL482" t="s">
        <v>98</v>
      </c>
      <c r="BM482" t="s">
        <v>98</v>
      </c>
      <c r="BN482" t="s">
        <v>104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>
      <c r="A483">
        <v>482</v>
      </c>
      <c r="B483">
        <v>20</v>
      </c>
      <c r="C483" t="s">
        <v>112</v>
      </c>
      <c r="D483">
        <v>72</v>
      </c>
      <c r="E483">
        <v>11846</v>
      </c>
      <c r="F483" t="s">
        <v>82</v>
      </c>
      <c r="G483" t="s">
        <v>83</v>
      </c>
      <c r="H483" t="s">
        <v>113</v>
      </c>
      <c r="I483" t="s">
        <v>127</v>
      </c>
      <c r="J483" t="s">
        <v>86</v>
      </c>
      <c r="K483" t="s">
        <v>87</v>
      </c>
      <c r="L483" t="s">
        <v>88</v>
      </c>
      <c r="M483" t="s">
        <v>147</v>
      </c>
      <c r="N483" t="s">
        <v>91</v>
      </c>
      <c r="O483" t="s">
        <v>91</v>
      </c>
      <c r="P483" t="s">
        <v>92</v>
      </c>
      <c r="Q483" t="s">
        <v>93</v>
      </c>
      <c r="R483">
        <v>9</v>
      </c>
      <c r="S483">
        <v>5</v>
      </c>
      <c r="T483">
        <v>2003</v>
      </c>
      <c r="U483">
        <v>2004</v>
      </c>
      <c r="V483" t="s">
        <v>115</v>
      </c>
      <c r="W483" t="s">
        <v>95</v>
      </c>
      <c r="X483" t="s">
        <v>96</v>
      </c>
      <c r="Y483" t="s">
        <v>96</v>
      </c>
      <c r="Z483" t="s">
        <v>117</v>
      </c>
      <c r="AA483">
        <v>562</v>
      </c>
      <c r="AB483" t="s">
        <v>119</v>
      </c>
      <c r="AC483" t="s">
        <v>98</v>
      </c>
      <c r="AD483" t="s">
        <v>123</v>
      </c>
      <c r="AE483" t="s">
        <v>126</v>
      </c>
      <c r="AF483" t="s">
        <v>98</v>
      </c>
      <c r="AG483" t="s">
        <v>119</v>
      </c>
      <c r="AH483" t="s">
        <v>124</v>
      </c>
      <c r="AI483">
        <v>1567</v>
      </c>
      <c r="AJ483" t="s">
        <v>108</v>
      </c>
      <c r="AK483">
        <v>0</v>
      </c>
      <c r="AL483">
        <v>225</v>
      </c>
      <c r="AM483">
        <v>1792</v>
      </c>
      <c r="AN483" t="s">
        <v>103</v>
      </c>
      <c r="AO483" t="s">
        <v>126</v>
      </c>
      <c r="AP483" t="s">
        <v>104</v>
      </c>
      <c r="AQ483" t="s">
        <v>105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126</v>
      </c>
      <c r="BC483">
        <v>6</v>
      </c>
      <c r="BD483" t="s">
        <v>106</v>
      </c>
      <c r="BE483">
        <v>1</v>
      </c>
      <c r="BF483" t="s">
        <v>119</v>
      </c>
      <c r="BG483" t="s">
        <v>107</v>
      </c>
      <c r="BH483">
        <v>2003</v>
      </c>
      <c r="BI483" t="s">
        <v>125</v>
      </c>
      <c r="BJ483">
        <v>3</v>
      </c>
      <c r="BK483">
        <v>874</v>
      </c>
      <c r="BL483" t="s">
        <v>98</v>
      </c>
      <c r="BM483" t="s">
        <v>98</v>
      </c>
      <c r="BN483" t="s">
        <v>104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>
      <c r="A484">
        <v>483</v>
      </c>
      <c r="B484">
        <v>70</v>
      </c>
      <c r="C484" t="s">
        <v>140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114</v>
      </c>
      <c r="L484" t="s">
        <v>88</v>
      </c>
      <c r="M484" t="s">
        <v>188</v>
      </c>
      <c r="N484" t="s">
        <v>91</v>
      </c>
      <c r="O484" t="s">
        <v>91</v>
      </c>
      <c r="P484" t="s">
        <v>92</v>
      </c>
      <c r="Q484" t="s">
        <v>122</v>
      </c>
      <c r="R484">
        <v>7</v>
      </c>
      <c r="S484">
        <v>8</v>
      </c>
      <c r="T484">
        <v>1915</v>
      </c>
      <c r="U484">
        <v>2005</v>
      </c>
      <c r="V484" t="s">
        <v>94</v>
      </c>
      <c r="W484" t="s">
        <v>95</v>
      </c>
      <c r="X484" t="s">
        <v>203</v>
      </c>
      <c r="Y484" t="s">
        <v>203</v>
      </c>
      <c r="Z484" t="s">
        <v>97</v>
      </c>
      <c r="AA484">
        <v>0</v>
      </c>
      <c r="AB484" t="s">
        <v>119</v>
      </c>
      <c r="AC484" t="s">
        <v>98</v>
      </c>
      <c r="AD484" t="s">
        <v>123</v>
      </c>
      <c r="AE484" t="s">
        <v>98</v>
      </c>
      <c r="AF484" t="s">
        <v>98</v>
      </c>
      <c r="AG484" t="s">
        <v>100</v>
      </c>
      <c r="AH484" t="s">
        <v>118</v>
      </c>
      <c r="AI484">
        <v>299</v>
      </c>
      <c r="AJ484" t="s">
        <v>108</v>
      </c>
      <c r="AK484">
        <v>0</v>
      </c>
      <c r="AL484">
        <v>611</v>
      </c>
      <c r="AM484">
        <v>910</v>
      </c>
      <c r="AN484" t="s">
        <v>103</v>
      </c>
      <c r="AO484" t="s">
        <v>126</v>
      </c>
      <c r="AP484" t="s">
        <v>104</v>
      </c>
      <c r="AQ484" t="s">
        <v>105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126</v>
      </c>
      <c r="BC484">
        <v>7</v>
      </c>
      <c r="BD484" t="s">
        <v>181</v>
      </c>
      <c r="BE484">
        <v>1</v>
      </c>
      <c r="BF484" t="s">
        <v>119</v>
      </c>
      <c r="BG484" t="s">
        <v>107</v>
      </c>
      <c r="BH484">
        <v>1915</v>
      </c>
      <c r="BI484" t="s">
        <v>108</v>
      </c>
      <c r="BJ484">
        <v>1</v>
      </c>
      <c r="BK484">
        <v>164</v>
      </c>
      <c r="BL484" t="s">
        <v>139</v>
      </c>
      <c r="BM484" t="s">
        <v>139</v>
      </c>
      <c r="BN484" t="s">
        <v>104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>
      <c r="A485">
        <v>484</v>
      </c>
      <c r="B485">
        <v>120</v>
      </c>
      <c r="C485" t="s">
        <v>140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136</v>
      </c>
      <c r="L485" t="s">
        <v>88</v>
      </c>
      <c r="M485" t="s">
        <v>217</v>
      </c>
      <c r="N485" t="s">
        <v>91</v>
      </c>
      <c r="O485" t="s">
        <v>91</v>
      </c>
      <c r="P485" t="s">
        <v>142</v>
      </c>
      <c r="Q485" t="s">
        <v>93</v>
      </c>
      <c r="R485">
        <v>6</v>
      </c>
      <c r="S485">
        <v>5</v>
      </c>
      <c r="T485">
        <v>1998</v>
      </c>
      <c r="U485">
        <v>1998</v>
      </c>
      <c r="V485" t="s">
        <v>115</v>
      </c>
      <c r="W485" t="s">
        <v>95</v>
      </c>
      <c r="X485" t="s">
        <v>96</v>
      </c>
      <c r="Y485" t="s">
        <v>96</v>
      </c>
      <c r="Z485" t="s">
        <v>117</v>
      </c>
      <c r="AA485">
        <v>116</v>
      </c>
      <c r="AB485" t="s">
        <v>98</v>
      </c>
      <c r="AC485" t="s">
        <v>98</v>
      </c>
      <c r="AD485" t="s">
        <v>123</v>
      </c>
      <c r="AE485" t="s">
        <v>126</v>
      </c>
      <c r="AF485" t="s">
        <v>98</v>
      </c>
      <c r="AG485" t="s">
        <v>100</v>
      </c>
      <c r="AH485" t="s">
        <v>124</v>
      </c>
      <c r="AI485">
        <v>897</v>
      </c>
      <c r="AJ485" t="s">
        <v>108</v>
      </c>
      <c r="AK485">
        <v>0</v>
      </c>
      <c r="AL485">
        <v>319</v>
      </c>
      <c r="AM485">
        <v>1216</v>
      </c>
      <c r="AN485" t="s">
        <v>103</v>
      </c>
      <c r="AO485" t="s">
        <v>126</v>
      </c>
      <c r="AP485" t="s">
        <v>104</v>
      </c>
      <c r="AQ485" t="s">
        <v>105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106</v>
      </c>
      <c r="BE485">
        <v>0</v>
      </c>
      <c r="BF485" t="s">
        <v>83</v>
      </c>
      <c r="BG485" t="s">
        <v>107</v>
      </c>
      <c r="BH485">
        <v>1998</v>
      </c>
      <c r="BI485" t="s">
        <v>108</v>
      </c>
      <c r="BJ485">
        <v>2</v>
      </c>
      <c r="BK485">
        <v>402</v>
      </c>
      <c r="BL485" t="s">
        <v>98</v>
      </c>
      <c r="BM485" t="s">
        <v>98</v>
      </c>
      <c r="BN485" t="s">
        <v>104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>
      <c r="A486">
        <v>485</v>
      </c>
      <c r="B486">
        <v>20</v>
      </c>
      <c r="C486" t="s">
        <v>112</v>
      </c>
      <c r="D486" t="s">
        <v>83</v>
      </c>
      <c r="E486">
        <v>7758</v>
      </c>
      <c r="F486" t="s">
        <v>82</v>
      </c>
      <c r="G486" t="s">
        <v>83</v>
      </c>
      <c r="H486" t="s">
        <v>113</v>
      </c>
      <c r="I486" t="s">
        <v>85</v>
      </c>
      <c r="J486" t="s">
        <v>86</v>
      </c>
      <c r="K486" t="s">
        <v>114</v>
      </c>
      <c r="L486" t="s">
        <v>88</v>
      </c>
      <c r="M486" t="s">
        <v>169</v>
      </c>
      <c r="N486" t="s">
        <v>91</v>
      </c>
      <c r="O486" t="s">
        <v>91</v>
      </c>
      <c r="P486" t="s">
        <v>92</v>
      </c>
      <c r="Q486" t="s">
        <v>93</v>
      </c>
      <c r="R486">
        <v>5</v>
      </c>
      <c r="S486">
        <v>7</v>
      </c>
      <c r="T486">
        <v>1962</v>
      </c>
      <c r="U486">
        <v>2001</v>
      </c>
      <c r="V486" t="s">
        <v>94</v>
      </c>
      <c r="W486" t="s">
        <v>95</v>
      </c>
      <c r="X486" t="s">
        <v>130</v>
      </c>
      <c r="Y486" t="s">
        <v>135</v>
      </c>
      <c r="Z486" t="s">
        <v>97</v>
      </c>
      <c r="AA486">
        <v>0</v>
      </c>
      <c r="AB486" t="s">
        <v>98</v>
      </c>
      <c r="AC486" t="s">
        <v>119</v>
      </c>
      <c r="AD486" t="s">
        <v>99</v>
      </c>
      <c r="AE486" t="s">
        <v>98</v>
      </c>
      <c r="AF486" t="s">
        <v>98</v>
      </c>
      <c r="AG486" t="s">
        <v>100</v>
      </c>
      <c r="AH486" t="s">
        <v>118</v>
      </c>
      <c r="AI486">
        <v>588</v>
      </c>
      <c r="AJ486" t="s">
        <v>108</v>
      </c>
      <c r="AK486">
        <v>0</v>
      </c>
      <c r="AL486">
        <v>411</v>
      </c>
      <c r="AM486">
        <v>999</v>
      </c>
      <c r="AN486" t="s">
        <v>103</v>
      </c>
      <c r="AO486" t="s">
        <v>119</v>
      </c>
      <c r="AP486" t="s">
        <v>104</v>
      </c>
      <c r="AQ486" t="s">
        <v>105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119</v>
      </c>
      <c r="BC486">
        <v>6</v>
      </c>
      <c r="BD486" t="s">
        <v>106</v>
      </c>
      <c r="BE486">
        <v>0</v>
      </c>
      <c r="BF486" t="s">
        <v>83</v>
      </c>
      <c r="BG486" t="s">
        <v>143</v>
      </c>
      <c r="BH486">
        <v>1963</v>
      </c>
      <c r="BI486" t="s">
        <v>108</v>
      </c>
      <c r="BJ486">
        <v>1</v>
      </c>
      <c r="BK486">
        <v>264</v>
      </c>
      <c r="BL486" t="s">
        <v>98</v>
      </c>
      <c r="BM486" t="s">
        <v>98</v>
      </c>
      <c r="BN486" t="s">
        <v>104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>
      <c r="A487">
        <v>486</v>
      </c>
      <c r="B487">
        <v>20</v>
      </c>
      <c r="C487" t="s">
        <v>112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91</v>
      </c>
      <c r="O487" t="s">
        <v>91</v>
      </c>
      <c r="P487" t="s">
        <v>92</v>
      </c>
      <c r="Q487" t="s">
        <v>93</v>
      </c>
      <c r="R487">
        <v>5</v>
      </c>
      <c r="S487">
        <v>7</v>
      </c>
      <c r="T487">
        <v>1950</v>
      </c>
      <c r="U487">
        <v>2007</v>
      </c>
      <c r="V487" t="s">
        <v>94</v>
      </c>
      <c r="W487" t="s">
        <v>95</v>
      </c>
      <c r="X487" t="s">
        <v>137</v>
      </c>
      <c r="Y487" t="s">
        <v>137</v>
      </c>
      <c r="Z487" t="s">
        <v>97</v>
      </c>
      <c r="AA487">
        <v>0</v>
      </c>
      <c r="AB487" t="s">
        <v>119</v>
      </c>
      <c r="AC487" t="s">
        <v>98</v>
      </c>
      <c r="AD487" t="s">
        <v>99</v>
      </c>
      <c r="AE487" t="s">
        <v>98</v>
      </c>
      <c r="AF487" t="s">
        <v>98</v>
      </c>
      <c r="AG487" t="s">
        <v>100</v>
      </c>
      <c r="AH487" t="s">
        <v>118</v>
      </c>
      <c r="AI487">
        <v>607</v>
      </c>
      <c r="AJ487" t="s">
        <v>108</v>
      </c>
      <c r="AK487">
        <v>0</v>
      </c>
      <c r="AL487">
        <v>506</v>
      </c>
      <c r="AM487">
        <v>1113</v>
      </c>
      <c r="AN487" t="s">
        <v>103</v>
      </c>
      <c r="AO487" t="s">
        <v>119</v>
      </c>
      <c r="AP487" t="s">
        <v>104</v>
      </c>
      <c r="AQ487" t="s">
        <v>105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119</v>
      </c>
      <c r="BC487">
        <v>5</v>
      </c>
      <c r="BD487" t="s">
        <v>106</v>
      </c>
      <c r="BE487">
        <v>1</v>
      </c>
      <c r="BF487" t="s">
        <v>119</v>
      </c>
      <c r="BG487" t="s">
        <v>107</v>
      </c>
      <c r="BH487">
        <v>1950</v>
      </c>
      <c r="BI487" t="s">
        <v>108</v>
      </c>
      <c r="BJ487">
        <v>1</v>
      </c>
      <c r="BK487">
        <v>264</v>
      </c>
      <c r="BL487" t="s">
        <v>98</v>
      </c>
      <c r="BM487" t="s">
        <v>98</v>
      </c>
      <c r="BN487" t="s">
        <v>104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>
      <c r="A488">
        <v>487</v>
      </c>
      <c r="B488">
        <v>20</v>
      </c>
      <c r="C488" t="s">
        <v>112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89</v>
      </c>
      <c r="N488" t="s">
        <v>91</v>
      </c>
      <c r="O488" t="s">
        <v>91</v>
      </c>
      <c r="P488" t="s">
        <v>92</v>
      </c>
      <c r="Q488" t="s">
        <v>93</v>
      </c>
      <c r="R488">
        <v>5</v>
      </c>
      <c r="S488">
        <v>7</v>
      </c>
      <c r="T488">
        <v>1965</v>
      </c>
      <c r="U488">
        <v>1965</v>
      </c>
      <c r="V488" t="s">
        <v>115</v>
      </c>
      <c r="W488" t="s">
        <v>95</v>
      </c>
      <c r="X488" t="s">
        <v>137</v>
      </c>
      <c r="Y488" t="s">
        <v>137</v>
      </c>
      <c r="Z488" t="s">
        <v>117</v>
      </c>
      <c r="AA488">
        <v>168</v>
      </c>
      <c r="AB488" t="s">
        <v>98</v>
      </c>
      <c r="AC488" t="s">
        <v>98</v>
      </c>
      <c r="AD488" t="s">
        <v>99</v>
      </c>
      <c r="AE488" t="s">
        <v>98</v>
      </c>
      <c r="AF488" t="s">
        <v>98</v>
      </c>
      <c r="AG488" t="s">
        <v>100</v>
      </c>
      <c r="AH488" t="s">
        <v>118</v>
      </c>
      <c r="AI488">
        <v>836</v>
      </c>
      <c r="AJ488" t="s">
        <v>108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104</v>
      </c>
      <c r="AQ488" t="s">
        <v>105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106</v>
      </c>
      <c r="BE488">
        <v>0</v>
      </c>
      <c r="BF488" t="s">
        <v>83</v>
      </c>
      <c r="BG488" t="s">
        <v>107</v>
      </c>
      <c r="BH488">
        <v>1965</v>
      </c>
      <c r="BI488" t="s">
        <v>131</v>
      </c>
      <c r="BJ488">
        <v>2</v>
      </c>
      <c r="BK488">
        <v>515</v>
      </c>
      <c r="BL488" t="s">
        <v>98</v>
      </c>
      <c r="BM488" t="s">
        <v>98</v>
      </c>
      <c r="BN488" t="s">
        <v>104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>
      <c r="A489">
        <v>488</v>
      </c>
      <c r="B489">
        <v>20</v>
      </c>
      <c r="C489" t="s">
        <v>112</v>
      </c>
      <c r="D489">
        <v>70</v>
      </c>
      <c r="E489">
        <v>12243</v>
      </c>
      <c r="F489" t="s">
        <v>82</v>
      </c>
      <c r="G489" t="s">
        <v>83</v>
      </c>
      <c r="H489" t="s">
        <v>113</v>
      </c>
      <c r="I489" t="s">
        <v>85</v>
      </c>
      <c r="J489" t="s">
        <v>86</v>
      </c>
      <c r="K489" t="s">
        <v>87</v>
      </c>
      <c r="L489" t="s">
        <v>88</v>
      </c>
      <c r="M489" t="s">
        <v>175</v>
      </c>
      <c r="N489" t="s">
        <v>91</v>
      </c>
      <c r="O489" t="s">
        <v>91</v>
      </c>
      <c r="P489" t="s">
        <v>92</v>
      </c>
      <c r="Q489" t="s">
        <v>93</v>
      </c>
      <c r="R489">
        <v>5</v>
      </c>
      <c r="S489">
        <v>6</v>
      </c>
      <c r="T489">
        <v>1971</v>
      </c>
      <c r="U489">
        <v>1971</v>
      </c>
      <c r="V489" t="s">
        <v>94</v>
      </c>
      <c r="W489" t="s">
        <v>95</v>
      </c>
      <c r="X489" t="s">
        <v>135</v>
      </c>
      <c r="Y489" t="s">
        <v>135</v>
      </c>
      <c r="Z489" t="s">
        <v>97</v>
      </c>
      <c r="AA489">
        <v>0</v>
      </c>
      <c r="AB489" t="s">
        <v>98</v>
      </c>
      <c r="AC489" t="s">
        <v>98</v>
      </c>
      <c r="AD489" t="s">
        <v>99</v>
      </c>
      <c r="AE489" t="s">
        <v>119</v>
      </c>
      <c r="AF489" t="s">
        <v>98</v>
      </c>
      <c r="AG489" t="s">
        <v>157</v>
      </c>
      <c r="AH489" t="s">
        <v>118</v>
      </c>
      <c r="AI489">
        <v>998</v>
      </c>
      <c r="AJ489" t="s">
        <v>108</v>
      </c>
      <c r="AK489">
        <v>0</v>
      </c>
      <c r="AL489">
        <v>486</v>
      </c>
      <c r="AM489">
        <v>1484</v>
      </c>
      <c r="AN489" t="s">
        <v>103</v>
      </c>
      <c r="AO489" t="s">
        <v>119</v>
      </c>
      <c r="AP489" t="s">
        <v>104</v>
      </c>
      <c r="AQ489" t="s">
        <v>105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106</v>
      </c>
      <c r="BE489">
        <v>1</v>
      </c>
      <c r="BF489" t="s">
        <v>98</v>
      </c>
      <c r="BG489" t="s">
        <v>107</v>
      </c>
      <c r="BH489">
        <v>1971</v>
      </c>
      <c r="BI489" t="s">
        <v>108</v>
      </c>
      <c r="BJ489">
        <v>2</v>
      </c>
      <c r="BK489">
        <v>487</v>
      </c>
      <c r="BL489" t="s">
        <v>98</v>
      </c>
      <c r="BM489" t="s">
        <v>98</v>
      </c>
      <c r="BN489" t="s">
        <v>104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>
      <c r="A490">
        <v>489</v>
      </c>
      <c r="B490">
        <v>190</v>
      </c>
      <c r="C490" t="s">
        <v>112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114</v>
      </c>
      <c r="L490" t="s">
        <v>88</v>
      </c>
      <c r="M490" t="s">
        <v>188</v>
      </c>
      <c r="N490" t="s">
        <v>91</v>
      </c>
      <c r="O490" t="s">
        <v>91</v>
      </c>
      <c r="P490" t="s">
        <v>186</v>
      </c>
      <c r="Q490" t="s">
        <v>176</v>
      </c>
      <c r="R490">
        <v>5</v>
      </c>
      <c r="S490">
        <v>4</v>
      </c>
      <c r="T490">
        <v>1900</v>
      </c>
      <c r="U490">
        <v>1970</v>
      </c>
      <c r="V490" t="s">
        <v>94</v>
      </c>
      <c r="W490" t="s">
        <v>95</v>
      </c>
      <c r="X490" t="s">
        <v>116</v>
      </c>
      <c r="Y490" t="s">
        <v>116</v>
      </c>
      <c r="Z490" t="s">
        <v>97</v>
      </c>
      <c r="AA490">
        <v>0</v>
      </c>
      <c r="AB490" t="s">
        <v>98</v>
      </c>
      <c r="AC490" t="s">
        <v>139</v>
      </c>
      <c r="AD490" t="s">
        <v>99</v>
      </c>
      <c r="AE490" t="s">
        <v>98</v>
      </c>
      <c r="AF490" t="s">
        <v>139</v>
      </c>
      <c r="AG490" t="s">
        <v>100</v>
      </c>
      <c r="AH490" t="s">
        <v>138</v>
      </c>
      <c r="AI490">
        <v>664</v>
      </c>
      <c r="AJ490" t="s">
        <v>108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167</v>
      </c>
      <c r="AQ490" t="s">
        <v>168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154</v>
      </c>
      <c r="BE490">
        <v>1</v>
      </c>
      <c r="BF490" t="s">
        <v>119</v>
      </c>
      <c r="BG490" t="s">
        <v>107</v>
      </c>
      <c r="BH490">
        <v>1970</v>
      </c>
      <c r="BI490" t="s">
        <v>108</v>
      </c>
      <c r="BJ490">
        <v>2</v>
      </c>
      <c r="BK490">
        <v>520</v>
      </c>
      <c r="BL490" t="s">
        <v>98</v>
      </c>
      <c r="BM490" t="s">
        <v>139</v>
      </c>
      <c r="BN490" t="s">
        <v>167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174</v>
      </c>
      <c r="CB490" t="s">
        <v>111</v>
      </c>
      <c r="CC490">
        <v>160000</v>
      </c>
    </row>
    <row r="491" spans="1:81">
      <c r="A491">
        <v>490</v>
      </c>
      <c r="B491">
        <v>180</v>
      </c>
      <c r="C491" t="s">
        <v>140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219</v>
      </c>
      <c r="N491" t="s">
        <v>91</v>
      </c>
      <c r="O491" t="s">
        <v>91</v>
      </c>
      <c r="P491" t="s">
        <v>142</v>
      </c>
      <c r="Q491" t="s">
        <v>183</v>
      </c>
      <c r="R491">
        <v>4</v>
      </c>
      <c r="S491">
        <v>8</v>
      </c>
      <c r="T491">
        <v>1970</v>
      </c>
      <c r="U491">
        <v>2002</v>
      </c>
      <c r="V491" t="s">
        <v>94</v>
      </c>
      <c r="W491" t="s">
        <v>95</v>
      </c>
      <c r="X491" t="s">
        <v>152</v>
      </c>
      <c r="Y491" t="s">
        <v>153</v>
      </c>
      <c r="Z491" t="s">
        <v>97</v>
      </c>
      <c r="AA491">
        <v>0</v>
      </c>
      <c r="AB491" t="s">
        <v>98</v>
      </c>
      <c r="AC491" t="s">
        <v>119</v>
      </c>
      <c r="AD491" t="s">
        <v>99</v>
      </c>
      <c r="AE491" t="s">
        <v>119</v>
      </c>
      <c r="AF491" t="s">
        <v>98</v>
      </c>
      <c r="AG491" t="s">
        <v>157</v>
      </c>
      <c r="AH491" t="s">
        <v>124</v>
      </c>
      <c r="AI491">
        <v>515</v>
      </c>
      <c r="AJ491" t="s">
        <v>108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104</v>
      </c>
      <c r="AQ491" t="s">
        <v>105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119</v>
      </c>
      <c r="BC491">
        <v>3</v>
      </c>
      <c r="BD491" t="s">
        <v>106</v>
      </c>
      <c r="BE491">
        <v>0</v>
      </c>
      <c r="BF491" t="s">
        <v>83</v>
      </c>
      <c r="BG491" t="s">
        <v>107</v>
      </c>
      <c r="BH491">
        <v>1970</v>
      </c>
      <c r="BI491" t="s">
        <v>108</v>
      </c>
      <c r="BJ491">
        <v>1</v>
      </c>
      <c r="BK491">
        <v>286</v>
      </c>
      <c r="BL491" t="s">
        <v>98</v>
      </c>
      <c r="BM491" t="s">
        <v>98</v>
      </c>
      <c r="BN491" t="s">
        <v>104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>
      <c r="A492">
        <v>491</v>
      </c>
      <c r="B492">
        <v>160</v>
      </c>
      <c r="C492" t="s">
        <v>140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219</v>
      </c>
      <c r="N492" t="s">
        <v>91</v>
      </c>
      <c r="O492" t="s">
        <v>91</v>
      </c>
      <c r="P492" t="s">
        <v>129</v>
      </c>
      <c r="Q492" t="s">
        <v>122</v>
      </c>
      <c r="R492">
        <v>5</v>
      </c>
      <c r="S492">
        <v>6</v>
      </c>
      <c r="T492">
        <v>1976</v>
      </c>
      <c r="U492">
        <v>1976</v>
      </c>
      <c r="V492" t="s">
        <v>94</v>
      </c>
      <c r="W492" t="s">
        <v>95</v>
      </c>
      <c r="X492" t="s">
        <v>152</v>
      </c>
      <c r="Y492" t="s">
        <v>153</v>
      </c>
      <c r="Z492" t="s">
        <v>97</v>
      </c>
      <c r="AA492">
        <v>0</v>
      </c>
      <c r="AB492" t="s">
        <v>98</v>
      </c>
      <c r="AC492" t="s">
        <v>98</v>
      </c>
      <c r="AD492" t="s">
        <v>123</v>
      </c>
      <c r="AE492" t="s">
        <v>119</v>
      </c>
      <c r="AF492" t="s">
        <v>98</v>
      </c>
      <c r="AG492" t="s">
        <v>155</v>
      </c>
      <c r="AH492" t="s">
        <v>108</v>
      </c>
      <c r="AI492">
        <v>0</v>
      </c>
      <c r="AJ492" t="s">
        <v>108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104</v>
      </c>
      <c r="AQ492" t="s">
        <v>105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106</v>
      </c>
      <c r="BE492">
        <v>1</v>
      </c>
      <c r="BF492" t="s">
        <v>119</v>
      </c>
      <c r="BG492" t="s">
        <v>159</v>
      </c>
      <c r="BH492">
        <v>1976</v>
      </c>
      <c r="BI492" t="s">
        <v>125</v>
      </c>
      <c r="BJ492">
        <v>1</v>
      </c>
      <c r="BK492">
        <v>336</v>
      </c>
      <c r="BL492" t="s">
        <v>98</v>
      </c>
      <c r="BM492" t="s">
        <v>98</v>
      </c>
      <c r="BN492" t="s">
        <v>104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>
      <c r="A493">
        <v>492</v>
      </c>
      <c r="B493">
        <v>50</v>
      </c>
      <c r="C493" t="s">
        <v>112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89</v>
      </c>
      <c r="N493" t="s">
        <v>182</v>
      </c>
      <c r="O493" t="s">
        <v>91</v>
      </c>
      <c r="P493" t="s">
        <v>92</v>
      </c>
      <c r="Q493" t="s">
        <v>176</v>
      </c>
      <c r="R493">
        <v>6</v>
      </c>
      <c r="S493">
        <v>7</v>
      </c>
      <c r="T493">
        <v>1941</v>
      </c>
      <c r="U493">
        <v>1950</v>
      </c>
      <c r="V493" t="s">
        <v>94</v>
      </c>
      <c r="W493" t="s">
        <v>95</v>
      </c>
      <c r="X493" t="s">
        <v>116</v>
      </c>
      <c r="Y493" t="s">
        <v>116</v>
      </c>
      <c r="Z493" t="s">
        <v>97</v>
      </c>
      <c r="AA493">
        <v>0</v>
      </c>
      <c r="AB493" t="s">
        <v>98</v>
      </c>
      <c r="AC493" t="s">
        <v>98</v>
      </c>
      <c r="AD493" t="s">
        <v>99</v>
      </c>
      <c r="AE493" t="s">
        <v>98</v>
      </c>
      <c r="AF493" t="s">
        <v>98</v>
      </c>
      <c r="AG493" t="s">
        <v>100</v>
      </c>
      <c r="AH493" t="s">
        <v>138</v>
      </c>
      <c r="AI493">
        <v>403</v>
      </c>
      <c r="AJ493" t="s">
        <v>101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104</v>
      </c>
      <c r="AQ493" t="s">
        <v>168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139</v>
      </c>
      <c r="BC493">
        <v>5</v>
      </c>
      <c r="BD493" t="s">
        <v>106</v>
      </c>
      <c r="BE493">
        <v>2</v>
      </c>
      <c r="BF493" t="s">
        <v>98</v>
      </c>
      <c r="BG493" t="s">
        <v>107</v>
      </c>
      <c r="BH493">
        <v>1941</v>
      </c>
      <c r="BI493" t="s">
        <v>108</v>
      </c>
      <c r="BJ493">
        <v>1</v>
      </c>
      <c r="BK493">
        <v>240</v>
      </c>
      <c r="BL493" t="s">
        <v>98</v>
      </c>
      <c r="BM493" t="s">
        <v>98</v>
      </c>
      <c r="BN493" t="s">
        <v>104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109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>
      <c r="A494">
        <v>493</v>
      </c>
      <c r="B494">
        <v>60</v>
      </c>
      <c r="C494" t="s">
        <v>112</v>
      </c>
      <c r="D494">
        <v>105</v>
      </c>
      <c r="E494">
        <v>15578</v>
      </c>
      <c r="F494" t="s">
        <v>82</v>
      </c>
      <c r="G494" t="s">
        <v>83</v>
      </c>
      <c r="H494" t="s">
        <v>113</v>
      </c>
      <c r="I494" t="s">
        <v>85</v>
      </c>
      <c r="J494" t="s">
        <v>86</v>
      </c>
      <c r="K494" t="s">
        <v>114</v>
      </c>
      <c r="L494" t="s">
        <v>88</v>
      </c>
      <c r="M494" t="s">
        <v>121</v>
      </c>
      <c r="N494" t="s">
        <v>91</v>
      </c>
      <c r="O494" t="s">
        <v>91</v>
      </c>
      <c r="P494" t="s">
        <v>92</v>
      </c>
      <c r="Q494" t="s">
        <v>122</v>
      </c>
      <c r="R494">
        <v>6</v>
      </c>
      <c r="S494">
        <v>5</v>
      </c>
      <c r="T494">
        <v>2006</v>
      </c>
      <c r="U494">
        <v>2006</v>
      </c>
      <c r="V494" t="s">
        <v>94</v>
      </c>
      <c r="W494" t="s">
        <v>95</v>
      </c>
      <c r="X494" t="s">
        <v>96</v>
      </c>
      <c r="Y494" t="s">
        <v>96</v>
      </c>
      <c r="Z494" t="s">
        <v>97</v>
      </c>
      <c r="AA494">
        <v>0</v>
      </c>
      <c r="AB494" t="s">
        <v>119</v>
      </c>
      <c r="AC494" t="s">
        <v>98</v>
      </c>
      <c r="AD494" t="s">
        <v>123</v>
      </c>
      <c r="AE494" t="s">
        <v>119</v>
      </c>
      <c r="AF494" t="s">
        <v>98</v>
      </c>
      <c r="AG494" t="s">
        <v>100</v>
      </c>
      <c r="AH494" t="s">
        <v>108</v>
      </c>
      <c r="AI494">
        <v>0</v>
      </c>
      <c r="AJ494" t="s">
        <v>108</v>
      </c>
      <c r="AK494">
        <v>0</v>
      </c>
      <c r="AL494">
        <v>728</v>
      </c>
      <c r="AM494">
        <v>728</v>
      </c>
      <c r="AN494" t="s">
        <v>103</v>
      </c>
      <c r="AO494" t="s">
        <v>119</v>
      </c>
      <c r="AP494" t="s">
        <v>104</v>
      </c>
      <c r="AQ494" t="s">
        <v>105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106</v>
      </c>
      <c r="BE494">
        <v>0</v>
      </c>
      <c r="BF494" t="s">
        <v>83</v>
      </c>
      <c r="BG494" t="s">
        <v>107</v>
      </c>
      <c r="BH494">
        <v>2006</v>
      </c>
      <c r="BI494" t="s">
        <v>131</v>
      </c>
      <c r="BJ494">
        <v>2</v>
      </c>
      <c r="BK494">
        <v>429</v>
      </c>
      <c r="BL494" t="s">
        <v>98</v>
      </c>
      <c r="BM494" t="s">
        <v>98</v>
      </c>
      <c r="BN494" t="s">
        <v>104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149</v>
      </c>
      <c r="CB494" t="s">
        <v>150</v>
      </c>
      <c r="CC494">
        <v>172785</v>
      </c>
    </row>
    <row r="495" spans="1:81">
      <c r="A495">
        <v>494</v>
      </c>
      <c r="B495">
        <v>20</v>
      </c>
      <c r="C495" t="s">
        <v>112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89</v>
      </c>
      <c r="N495" t="s">
        <v>91</v>
      </c>
      <c r="O495" t="s">
        <v>91</v>
      </c>
      <c r="P495" t="s">
        <v>92</v>
      </c>
      <c r="Q495" t="s">
        <v>93</v>
      </c>
      <c r="R495">
        <v>5</v>
      </c>
      <c r="S495">
        <v>6</v>
      </c>
      <c r="T495">
        <v>1960</v>
      </c>
      <c r="U495">
        <v>1960</v>
      </c>
      <c r="V495" t="s">
        <v>94</v>
      </c>
      <c r="W495" t="s">
        <v>95</v>
      </c>
      <c r="X495" t="s">
        <v>117</v>
      </c>
      <c r="Y495" t="s">
        <v>116</v>
      </c>
      <c r="Z495" t="s">
        <v>97</v>
      </c>
      <c r="AA495">
        <v>0</v>
      </c>
      <c r="AB495" t="s">
        <v>98</v>
      </c>
      <c r="AC495" t="s">
        <v>98</v>
      </c>
      <c r="AD495" t="s">
        <v>99</v>
      </c>
      <c r="AE495" t="s">
        <v>98</v>
      </c>
      <c r="AF495" t="s">
        <v>98</v>
      </c>
      <c r="AG495" t="s">
        <v>100</v>
      </c>
      <c r="AH495" t="s">
        <v>138</v>
      </c>
      <c r="AI495">
        <v>374</v>
      </c>
      <c r="AJ495" t="s">
        <v>102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104</v>
      </c>
      <c r="AQ495" t="s">
        <v>168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106</v>
      </c>
      <c r="BE495">
        <v>1</v>
      </c>
      <c r="BF495" t="s">
        <v>139</v>
      </c>
      <c r="BG495" t="s">
        <v>143</v>
      </c>
      <c r="BH495">
        <v>1964</v>
      </c>
      <c r="BI495" t="s">
        <v>108</v>
      </c>
      <c r="BJ495">
        <v>1</v>
      </c>
      <c r="BK495">
        <v>308</v>
      </c>
      <c r="BL495" t="s">
        <v>98</v>
      </c>
      <c r="BM495" t="s">
        <v>98</v>
      </c>
      <c r="BN495" t="s">
        <v>104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>
      <c r="A496">
        <v>495</v>
      </c>
      <c r="B496">
        <v>30</v>
      </c>
      <c r="C496" t="s">
        <v>140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188</v>
      </c>
      <c r="N496" t="s">
        <v>182</v>
      </c>
      <c r="O496" t="s">
        <v>91</v>
      </c>
      <c r="P496" t="s">
        <v>92</v>
      </c>
      <c r="Q496" t="s">
        <v>93</v>
      </c>
      <c r="R496">
        <v>5</v>
      </c>
      <c r="S496">
        <v>8</v>
      </c>
      <c r="T496">
        <v>1938</v>
      </c>
      <c r="U496">
        <v>1996</v>
      </c>
      <c r="V496" t="s">
        <v>94</v>
      </c>
      <c r="W496" t="s">
        <v>95</v>
      </c>
      <c r="X496" t="s">
        <v>137</v>
      </c>
      <c r="Y496" t="s">
        <v>137</v>
      </c>
      <c r="Z496" t="s">
        <v>97</v>
      </c>
      <c r="AA496">
        <v>0</v>
      </c>
      <c r="AB496" t="s">
        <v>98</v>
      </c>
      <c r="AC496" t="s">
        <v>98</v>
      </c>
      <c r="AD496" t="s">
        <v>166</v>
      </c>
      <c r="AE496" t="s">
        <v>139</v>
      </c>
      <c r="AF496" t="s">
        <v>98</v>
      </c>
      <c r="AG496" t="s">
        <v>100</v>
      </c>
      <c r="AH496" t="s">
        <v>108</v>
      </c>
      <c r="AI496">
        <v>0</v>
      </c>
      <c r="AJ496" t="s">
        <v>108</v>
      </c>
      <c r="AK496">
        <v>0</v>
      </c>
      <c r="AL496">
        <v>190</v>
      </c>
      <c r="AM496">
        <v>190</v>
      </c>
      <c r="AN496" t="s">
        <v>103</v>
      </c>
      <c r="AO496" t="s">
        <v>119</v>
      </c>
      <c r="AP496" t="s">
        <v>104</v>
      </c>
      <c r="AQ496" t="s">
        <v>168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106</v>
      </c>
      <c r="BE496">
        <v>0</v>
      </c>
      <c r="BF496" t="s">
        <v>83</v>
      </c>
      <c r="BG496" t="s">
        <v>107</v>
      </c>
      <c r="BH496">
        <v>1938</v>
      </c>
      <c r="BI496" t="s">
        <v>108</v>
      </c>
      <c r="BJ496">
        <v>1</v>
      </c>
      <c r="BK496">
        <v>273</v>
      </c>
      <c r="BL496" t="s">
        <v>98</v>
      </c>
      <c r="BM496" t="s">
        <v>98</v>
      </c>
      <c r="BN496" t="s">
        <v>104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>
      <c r="A497">
        <v>496</v>
      </c>
      <c r="B497">
        <v>30</v>
      </c>
      <c r="C497" t="s">
        <v>201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214</v>
      </c>
      <c r="N497" t="s">
        <v>91</v>
      </c>
      <c r="O497" t="s">
        <v>91</v>
      </c>
      <c r="P497" t="s">
        <v>92</v>
      </c>
      <c r="Q497" t="s">
        <v>93</v>
      </c>
      <c r="R497">
        <v>4</v>
      </c>
      <c r="S497">
        <v>5</v>
      </c>
      <c r="T497">
        <v>1920</v>
      </c>
      <c r="U497">
        <v>1950</v>
      </c>
      <c r="V497" t="s">
        <v>94</v>
      </c>
      <c r="W497" t="s">
        <v>95</v>
      </c>
      <c r="X497" t="s">
        <v>116</v>
      </c>
      <c r="Y497" t="s">
        <v>116</v>
      </c>
      <c r="Z497" t="s">
        <v>97</v>
      </c>
      <c r="AA497">
        <v>0</v>
      </c>
      <c r="AB497" t="s">
        <v>98</v>
      </c>
      <c r="AC497" t="s">
        <v>98</v>
      </c>
      <c r="AD497" t="s">
        <v>99</v>
      </c>
      <c r="AE497" t="s">
        <v>98</v>
      </c>
      <c r="AF497" t="s">
        <v>98</v>
      </c>
      <c r="AG497" t="s">
        <v>100</v>
      </c>
      <c r="AH497" t="s">
        <v>101</v>
      </c>
      <c r="AI497">
        <v>495</v>
      </c>
      <c r="AJ497" t="s">
        <v>108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167</v>
      </c>
      <c r="AQ497" t="s">
        <v>168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106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167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177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172</v>
      </c>
      <c r="CC497">
        <v>34900</v>
      </c>
    </row>
    <row r="498" spans="1:81">
      <c r="A498">
        <v>497</v>
      </c>
      <c r="B498">
        <v>20</v>
      </c>
      <c r="C498" t="s">
        <v>112</v>
      </c>
      <c r="D498" t="s">
        <v>83</v>
      </c>
      <c r="E498">
        <v>12692</v>
      </c>
      <c r="F498" t="s">
        <v>82</v>
      </c>
      <c r="G498" t="s">
        <v>83</v>
      </c>
      <c r="H498" t="s">
        <v>113</v>
      </c>
      <c r="I498" t="s">
        <v>85</v>
      </c>
      <c r="J498" t="s">
        <v>86</v>
      </c>
      <c r="K498" t="s">
        <v>87</v>
      </c>
      <c r="L498" t="s">
        <v>88</v>
      </c>
      <c r="M498" t="s">
        <v>162</v>
      </c>
      <c r="N498" t="s">
        <v>91</v>
      </c>
      <c r="O498" t="s">
        <v>91</v>
      </c>
      <c r="P498" t="s">
        <v>92</v>
      </c>
      <c r="Q498" t="s">
        <v>93</v>
      </c>
      <c r="R498">
        <v>8</v>
      </c>
      <c r="S498">
        <v>5</v>
      </c>
      <c r="T498">
        <v>1992</v>
      </c>
      <c r="U498">
        <v>1993</v>
      </c>
      <c r="V498" t="s">
        <v>115</v>
      </c>
      <c r="W498" t="s">
        <v>95</v>
      </c>
      <c r="X498" t="s">
        <v>117</v>
      </c>
      <c r="Y498" t="s">
        <v>117</v>
      </c>
      <c r="Z498" t="s">
        <v>97</v>
      </c>
      <c r="AA498">
        <v>0</v>
      </c>
      <c r="AB498" t="s">
        <v>119</v>
      </c>
      <c r="AC498" t="s">
        <v>98</v>
      </c>
      <c r="AD498" t="s">
        <v>123</v>
      </c>
      <c r="AE498" t="s">
        <v>119</v>
      </c>
      <c r="AF498" t="s">
        <v>98</v>
      </c>
      <c r="AG498" t="s">
        <v>100</v>
      </c>
      <c r="AH498" t="s">
        <v>124</v>
      </c>
      <c r="AI498">
        <v>1231</v>
      </c>
      <c r="AJ498" t="s">
        <v>108</v>
      </c>
      <c r="AK498">
        <v>0</v>
      </c>
      <c r="AL498">
        <v>1969</v>
      </c>
      <c r="AM498">
        <v>3200</v>
      </c>
      <c r="AN498" t="s">
        <v>103</v>
      </c>
      <c r="AO498" t="s">
        <v>126</v>
      </c>
      <c r="AP498" t="s">
        <v>104</v>
      </c>
      <c r="AQ498" t="s">
        <v>105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119</v>
      </c>
      <c r="BC498">
        <v>10</v>
      </c>
      <c r="BD498" t="s">
        <v>106</v>
      </c>
      <c r="BE498">
        <v>1</v>
      </c>
      <c r="BF498" t="s">
        <v>119</v>
      </c>
      <c r="BG498" t="s">
        <v>107</v>
      </c>
      <c r="BH498">
        <v>1992</v>
      </c>
      <c r="BI498" t="s">
        <v>131</v>
      </c>
      <c r="BJ498">
        <v>2</v>
      </c>
      <c r="BK498">
        <v>546</v>
      </c>
      <c r="BL498" t="s">
        <v>98</v>
      </c>
      <c r="BM498" t="s">
        <v>98</v>
      </c>
      <c r="BN498" t="s">
        <v>104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>
      <c r="A499">
        <v>498</v>
      </c>
      <c r="B499">
        <v>50</v>
      </c>
      <c r="C499" t="s">
        <v>112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197</v>
      </c>
      <c r="N499" t="s">
        <v>91</v>
      </c>
      <c r="O499" t="s">
        <v>91</v>
      </c>
      <c r="P499" t="s">
        <v>92</v>
      </c>
      <c r="Q499" t="s">
        <v>176</v>
      </c>
      <c r="R499">
        <v>7</v>
      </c>
      <c r="S499">
        <v>6</v>
      </c>
      <c r="T499">
        <v>1925</v>
      </c>
      <c r="U499">
        <v>1950</v>
      </c>
      <c r="V499" t="s">
        <v>94</v>
      </c>
      <c r="W499" t="s">
        <v>95</v>
      </c>
      <c r="X499" t="s">
        <v>116</v>
      </c>
      <c r="Y499" t="s">
        <v>116</v>
      </c>
      <c r="Z499" t="s">
        <v>97</v>
      </c>
      <c r="AA499">
        <v>0</v>
      </c>
      <c r="AB499" t="s">
        <v>98</v>
      </c>
      <c r="AC499" t="s">
        <v>119</v>
      </c>
      <c r="AD499" t="s">
        <v>123</v>
      </c>
      <c r="AE499" t="s">
        <v>98</v>
      </c>
      <c r="AF499" t="s">
        <v>98</v>
      </c>
      <c r="AG499" t="s">
        <v>100</v>
      </c>
      <c r="AH499" t="s">
        <v>101</v>
      </c>
      <c r="AI499">
        <v>329</v>
      </c>
      <c r="AJ499" t="s">
        <v>108</v>
      </c>
      <c r="AK499">
        <v>0</v>
      </c>
      <c r="AL499">
        <v>697</v>
      </c>
      <c r="AM499">
        <v>1026</v>
      </c>
      <c r="AN499" t="s">
        <v>103</v>
      </c>
      <c r="AO499" t="s">
        <v>126</v>
      </c>
      <c r="AP499" t="s">
        <v>104</v>
      </c>
      <c r="AQ499" t="s">
        <v>105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106</v>
      </c>
      <c r="BE499">
        <v>0</v>
      </c>
      <c r="BF499" t="s">
        <v>83</v>
      </c>
      <c r="BG499" t="s">
        <v>143</v>
      </c>
      <c r="BH499">
        <v>1925</v>
      </c>
      <c r="BI499" t="s">
        <v>108</v>
      </c>
      <c r="BJ499">
        <v>1</v>
      </c>
      <c r="BK499">
        <v>240</v>
      </c>
      <c r="BL499" t="s">
        <v>98</v>
      </c>
      <c r="BM499" t="s">
        <v>98</v>
      </c>
      <c r="BN499" t="s">
        <v>167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132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>
      <c r="A500">
        <v>499</v>
      </c>
      <c r="B500">
        <v>20</v>
      </c>
      <c r="C500" t="s">
        <v>112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169</v>
      </c>
      <c r="N500" t="s">
        <v>91</v>
      </c>
      <c r="O500" t="s">
        <v>91</v>
      </c>
      <c r="P500" t="s">
        <v>92</v>
      </c>
      <c r="Q500" t="s">
        <v>93</v>
      </c>
      <c r="R500">
        <v>5</v>
      </c>
      <c r="S500">
        <v>7</v>
      </c>
      <c r="T500">
        <v>1967</v>
      </c>
      <c r="U500">
        <v>2004</v>
      </c>
      <c r="V500" t="s">
        <v>115</v>
      </c>
      <c r="W500" t="s">
        <v>95</v>
      </c>
      <c r="X500" t="s">
        <v>130</v>
      </c>
      <c r="Y500" t="s">
        <v>130</v>
      </c>
      <c r="Z500" t="s">
        <v>117</v>
      </c>
      <c r="AA500">
        <v>89</v>
      </c>
      <c r="AB500" t="s">
        <v>98</v>
      </c>
      <c r="AC500" t="s">
        <v>98</v>
      </c>
      <c r="AD500" t="s">
        <v>123</v>
      </c>
      <c r="AE500" t="s">
        <v>98</v>
      </c>
      <c r="AF500" t="s">
        <v>98</v>
      </c>
      <c r="AG500" t="s">
        <v>100</v>
      </c>
      <c r="AH500" t="s">
        <v>118</v>
      </c>
      <c r="AI500">
        <v>450</v>
      </c>
      <c r="AJ500" t="s">
        <v>108</v>
      </c>
      <c r="AK500">
        <v>0</v>
      </c>
      <c r="AL500">
        <v>414</v>
      </c>
      <c r="AM500">
        <v>864</v>
      </c>
      <c r="AN500" t="s">
        <v>103</v>
      </c>
      <c r="AO500" t="s">
        <v>126</v>
      </c>
      <c r="AP500" t="s">
        <v>104</v>
      </c>
      <c r="AQ500" t="s">
        <v>105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119</v>
      </c>
      <c r="BC500">
        <v>5</v>
      </c>
      <c r="BD500" t="s">
        <v>106</v>
      </c>
      <c r="BE500">
        <v>0</v>
      </c>
      <c r="BF500" t="s">
        <v>83</v>
      </c>
      <c r="BG500" t="s">
        <v>107</v>
      </c>
      <c r="BH500">
        <v>1967</v>
      </c>
      <c r="BI500" t="s">
        <v>125</v>
      </c>
      <c r="BJ500">
        <v>1</v>
      </c>
      <c r="BK500">
        <v>288</v>
      </c>
      <c r="BL500" t="s">
        <v>98</v>
      </c>
      <c r="BM500" t="s">
        <v>98</v>
      </c>
      <c r="BN500" t="s">
        <v>104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109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>
      <c r="A501">
        <v>500</v>
      </c>
      <c r="B501">
        <v>20</v>
      </c>
      <c r="C501" t="s">
        <v>112</v>
      </c>
      <c r="D501">
        <v>70</v>
      </c>
      <c r="E501">
        <v>7535</v>
      </c>
      <c r="F501" t="s">
        <v>82</v>
      </c>
      <c r="G501" t="s">
        <v>83</v>
      </c>
      <c r="H501" t="s">
        <v>113</v>
      </c>
      <c r="I501" t="s">
        <v>85</v>
      </c>
      <c r="J501" t="s">
        <v>86</v>
      </c>
      <c r="K501" t="s">
        <v>87</v>
      </c>
      <c r="L501" t="s">
        <v>88</v>
      </c>
      <c r="M501" t="s">
        <v>89</v>
      </c>
      <c r="N501" t="s">
        <v>91</v>
      </c>
      <c r="O501" t="s">
        <v>91</v>
      </c>
      <c r="P501" t="s">
        <v>92</v>
      </c>
      <c r="Q501" t="s">
        <v>93</v>
      </c>
      <c r="R501">
        <v>5</v>
      </c>
      <c r="S501">
        <v>7</v>
      </c>
      <c r="T501">
        <v>1958</v>
      </c>
      <c r="U501">
        <v>1985</v>
      </c>
      <c r="V501" t="s">
        <v>94</v>
      </c>
      <c r="W501" t="s">
        <v>95</v>
      </c>
      <c r="X501" t="s">
        <v>137</v>
      </c>
      <c r="Y501" t="s">
        <v>137</v>
      </c>
      <c r="Z501" t="s">
        <v>97</v>
      </c>
      <c r="AA501">
        <v>0</v>
      </c>
      <c r="AB501" t="s">
        <v>98</v>
      </c>
      <c r="AC501" t="s">
        <v>98</v>
      </c>
      <c r="AD501" t="s">
        <v>99</v>
      </c>
      <c r="AE501" t="s">
        <v>98</v>
      </c>
      <c r="AF501" t="s">
        <v>98</v>
      </c>
      <c r="AG501" t="s">
        <v>100</v>
      </c>
      <c r="AH501" t="s">
        <v>138</v>
      </c>
      <c r="AI501">
        <v>111</v>
      </c>
      <c r="AJ501" t="s">
        <v>102</v>
      </c>
      <c r="AK501">
        <v>279</v>
      </c>
      <c r="AL501">
        <v>522</v>
      </c>
      <c r="AM501">
        <v>912</v>
      </c>
      <c r="AN501" t="s">
        <v>103</v>
      </c>
      <c r="AO501" t="s">
        <v>139</v>
      </c>
      <c r="AP501" t="s">
        <v>104</v>
      </c>
      <c r="AQ501" t="s">
        <v>105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106</v>
      </c>
      <c r="BE501">
        <v>0</v>
      </c>
      <c r="BF501" t="s">
        <v>83</v>
      </c>
      <c r="BG501" t="s">
        <v>107</v>
      </c>
      <c r="BH501">
        <v>1958</v>
      </c>
      <c r="BI501" t="s">
        <v>125</v>
      </c>
      <c r="BJ501">
        <v>1</v>
      </c>
      <c r="BK501">
        <v>297</v>
      </c>
      <c r="BL501" t="s">
        <v>98</v>
      </c>
      <c r="BM501" t="s">
        <v>98</v>
      </c>
      <c r="BN501" t="s">
        <v>104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239</v>
      </c>
      <c r="BW501" t="s">
        <v>133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>
      <c r="A502">
        <v>501</v>
      </c>
      <c r="B502">
        <v>160</v>
      </c>
      <c r="C502" t="s">
        <v>140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141</v>
      </c>
      <c r="N502" t="s">
        <v>91</v>
      </c>
      <c r="O502" t="s">
        <v>91</v>
      </c>
      <c r="P502" t="s">
        <v>142</v>
      </c>
      <c r="Q502" t="s">
        <v>122</v>
      </c>
      <c r="R502">
        <v>6</v>
      </c>
      <c r="S502">
        <v>5</v>
      </c>
      <c r="T502">
        <v>1973</v>
      </c>
      <c r="U502">
        <v>1973</v>
      </c>
      <c r="V502" t="s">
        <v>94</v>
      </c>
      <c r="W502" t="s">
        <v>95</v>
      </c>
      <c r="X502" t="s">
        <v>130</v>
      </c>
      <c r="Y502" t="s">
        <v>130</v>
      </c>
      <c r="Z502" t="s">
        <v>117</v>
      </c>
      <c r="AA502">
        <v>285</v>
      </c>
      <c r="AB502" t="s">
        <v>98</v>
      </c>
      <c r="AC502" t="s">
        <v>98</v>
      </c>
      <c r="AD502" t="s">
        <v>99</v>
      </c>
      <c r="AE502" t="s">
        <v>98</v>
      </c>
      <c r="AF502" t="s">
        <v>98</v>
      </c>
      <c r="AG502" t="s">
        <v>100</v>
      </c>
      <c r="AH502" t="s">
        <v>138</v>
      </c>
      <c r="AI502">
        <v>356</v>
      </c>
      <c r="AJ502" t="s">
        <v>108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104</v>
      </c>
      <c r="AQ502" t="s">
        <v>105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106</v>
      </c>
      <c r="BE502">
        <v>0</v>
      </c>
      <c r="BF502" t="s">
        <v>83</v>
      </c>
      <c r="BG502" t="s">
        <v>143</v>
      </c>
      <c r="BH502">
        <v>1973</v>
      </c>
      <c r="BI502" t="s">
        <v>108</v>
      </c>
      <c r="BJ502">
        <v>1</v>
      </c>
      <c r="BK502">
        <v>264</v>
      </c>
      <c r="BL502" t="s">
        <v>98</v>
      </c>
      <c r="BM502" t="s">
        <v>98</v>
      </c>
      <c r="BN502" t="s">
        <v>104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>
      <c r="A503">
        <v>502</v>
      </c>
      <c r="B503">
        <v>60</v>
      </c>
      <c r="C503" t="s">
        <v>164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163</v>
      </c>
      <c r="N503" t="s">
        <v>91</v>
      </c>
      <c r="O503" t="s">
        <v>91</v>
      </c>
      <c r="P503" t="s">
        <v>92</v>
      </c>
      <c r="Q503" t="s">
        <v>122</v>
      </c>
      <c r="R503">
        <v>7</v>
      </c>
      <c r="S503">
        <v>5</v>
      </c>
      <c r="T503">
        <v>2005</v>
      </c>
      <c r="U503">
        <v>2005</v>
      </c>
      <c r="V503" t="s">
        <v>94</v>
      </c>
      <c r="W503" t="s">
        <v>95</v>
      </c>
      <c r="X503" t="s">
        <v>96</v>
      </c>
      <c r="Y503" t="s">
        <v>96</v>
      </c>
      <c r="Z503" t="s">
        <v>97</v>
      </c>
      <c r="AA503">
        <v>0</v>
      </c>
      <c r="AB503" t="s">
        <v>119</v>
      </c>
      <c r="AC503" t="s">
        <v>98</v>
      </c>
      <c r="AD503" t="s">
        <v>123</v>
      </c>
      <c r="AE503" t="s">
        <v>119</v>
      </c>
      <c r="AF503" t="s">
        <v>98</v>
      </c>
      <c r="AG503" t="s">
        <v>100</v>
      </c>
      <c r="AH503" t="s">
        <v>124</v>
      </c>
      <c r="AI503">
        <v>400</v>
      </c>
      <c r="AJ503" t="s">
        <v>108</v>
      </c>
      <c r="AK503">
        <v>0</v>
      </c>
      <c r="AL503">
        <v>466</v>
      </c>
      <c r="AM503">
        <v>866</v>
      </c>
      <c r="AN503" t="s">
        <v>103</v>
      </c>
      <c r="AO503" t="s">
        <v>119</v>
      </c>
      <c r="AP503" t="s">
        <v>104</v>
      </c>
      <c r="AQ503" t="s">
        <v>105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119</v>
      </c>
      <c r="BC503">
        <v>7</v>
      </c>
      <c r="BD503" t="s">
        <v>106</v>
      </c>
      <c r="BE503">
        <v>0</v>
      </c>
      <c r="BF503" t="s">
        <v>83</v>
      </c>
      <c r="BG503" t="s">
        <v>107</v>
      </c>
      <c r="BH503">
        <v>2005</v>
      </c>
      <c r="BI503" t="s">
        <v>131</v>
      </c>
      <c r="BJ503">
        <v>2</v>
      </c>
      <c r="BK503">
        <v>603</v>
      </c>
      <c r="BL503" t="s">
        <v>98</v>
      </c>
      <c r="BM503" t="s">
        <v>98</v>
      </c>
      <c r="BN503" t="s">
        <v>104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>
      <c r="A504">
        <v>503</v>
      </c>
      <c r="B504">
        <v>20</v>
      </c>
      <c r="C504" t="s">
        <v>112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114</v>
      </c>
      <c r="L504" t="s">
        <v>88</v>
      </c>
      <c r="M504" t="s">
        <v>206</v>
      </c>
      <c r="N504" t="s">
        <v>90</v>
      </c>
      <c r="O504" t="s">
        <v>91</v>
      </c>
      <c r="P504" t="s">
        <v>92</v>
      </c>
      <c r="Q504" t="s">
        <v>93</v>
      </c>
      <c r="R504">
        <v>5</v>
      </c>
      <c r="S504">
        <v>7</v>
      </c>
      <c r="T504">
        <v>1965</v>
      </c>
      <c r="U504">
        <v>1965</v>
      </c>
      <c r="V504" t="s">
        <v>115</v>
      </c>
      <c r="W504" t="s">
        <v>95</v>
      </c>
      <c r="X504" t="s">
        <v>137</v>
      </c>
      <c r="Y504" t="s">
        <v>137</v>
      </c>
      <c r="Z504" t="s">
        <v>97</v>
      </c>
      <c r="AA504">
        <v>0</v>
      </c>
      <c r="AB504" t="s">
        <v>98</v>
      </c>
      <c r="AC504" t="s">
        <v>98</v>
      </c>
      <c r="AD504" t="s">
        <v>99</v>
      </c>
      <c r="AE504" t="s">
        <v>98</v>
      </c>
      <c r="AF504" t="s">
        <v>98</v>
      </c>
      <c r="AG504" t="s">
        <v>100</v>
      </c>
      <c r="AH504" t="s">
        <v>118</v>
      </c>
      <c r="AI504">
        <v>698</v>
      </c>
      <c r="AJ504" t="s">
        <v>124</v>
      </c>
      <c r="AK504">
        <v>96</v>
      </c>
      <c r="AL504">
        <v>420</v>
      </c>
      <c r="AM504">
        <v>1214</v>
      </c>
      <c r="AN504" t="s">
        <v>103</v>
      </c>
      <c r="AO504" t="s">
        <v>126</v>
      </c>
      <c r="AP504" t="s">
        <v>104</v>
      </c>
      <c r="AQ504" t="s">
        <v>105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106</v>
      </c>
      <c r="BE504">
        <v>0</v>
      </c>
      <c r="BF504" t="s">
        <v>83</v>
      </c>
      <c r="BG504" t="s">
        <v>143</v>
      </c>
      <c r="BH504">
        <v>1965</v>
      </c>
      <c r="BI504" t="s">
        <v>108</v>
      </c>
      <c r="BJ504">
        <v>2</v>
      </c>
      <c r="BK504">
        <v>461</v>
      </c>
      <c r="BL504" t="s">
        <v>139</v>
      </c>
      <c r="BM504" t="s">
        <v>139</v>
      </c>
      <c r="BN504" t="s">
        <v>104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132</v>
      </c>
      <c r="BW504" t="s">
        <v>133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>
      <c r="A505">
        <v>504</v>
      </c>
      <c r="B505">
        <v>20</v>
      </c>
      <c r="C505" t="s">
        <v>112</v>
      </c>
      <c r="D505">
        <v>100</v>
      </c>
      <c r="E505">
        <v>15602</v>
      </c>
      <c r="F505" t="s">
        <v>82</v>
      </c>
      <c r="G505" t="s">
        <v>83</v>
      </c>
      <c r="H505" t="s">
        <v>113</v>
      </c>
      <c r="I505" t="s">
        <v>85</v>
      </c>
      <c r="J505" t="s">
        <v>86</v>
      </c>
      <c r="K505" t="s">
        <v>87</v>
      </c>
      <c r="L505" t="s">
        <v>88</v>
      </c>
      <c r="M505" t="s">
        <v>212</v>
      </c>
      <c r="N505" t="s">
        <v>91</v>
      </c>
      <c r="O505" t="s">
        <v>91</v>
      </c>
      <c r="P505" t="s">
        <v>92</v>
      </c>
      <c r="Q505" t="s">
        <v>93</v>
      </c>
      <c r="R505">
        <v>7</v>
      </c>
      <c r="S505">
        <v>8</v>
      </c>
      <c r="T505">
        <v>1959</v>
      </c>
      <c r="U505">
        <v>1997</v>
      </c>
      <c r="V505" t="s">
        <v>94</v>
      </c>
      <c r="W505" t="s">
        <v>95</v>
      </c>
      <c r="X505" t="s">
        <v>117</v>
      </c>
      <c r="Y505" t="s">
        <v>116</v>
      </c>
      <c r="Z505" t="s">
        <v>97</v>
      </c>
      <c r="AA505">
        <v>0</v>
      </c>
      <c r="AB505" t="s">
        <v>98</v>
      </c>
      <c r="AC505" t="s">
        <v>98</v>
      </c>
      <c r="AD505" t="s">
        <v>99</v>
      </c>
      <c r="AE505" t="s">
        <v>98</v>
      </c>
      <c r="AF505" t="s">
        <v>98</v>
      </c>
      <c r="AG505" t="s">
        <v>100</v>
      </c>
      <c r="AH505" t="s">
        <v>118</v>
      </c>
      <c r="AI505">
        <v>1247</v>
      </c>
      <c r="AJ505" t="s">
        <v>108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104</v>
      </c>
      <c r="AQ505" t="s">
        <v>105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106</v>
      </c>
      <c r="BE505">
        <v>2</v>
      </c>
      <c r="BF505" t="s">
        <v>98</v>
      </c>
      <c r="BG505" t="s">
        <v>107</v>
      </c>
      <c r="BH505">
        <v>1959</v>
      </c>
      <c r="BI505" t="s">
        <v>125</v>
      </c>
      <c r="BJ505">
        <v>2</v>
      </c>
      <c r="BK505">
        <v>484</v>
      </c>
      <c r="BL505" t="s">
        <v>98</v>
      </c>
      <c r="BM505" t="s">
        <v>98</v>
      </c>
      <c r="BN505" t="s">
        <v>104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177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>
      <c r="A506">
        <v>505</v>
      </c>
      <c r="B506">
        <v>160</v>
      </c>
      <c r="C506" t="s">
        <v>112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145</v>
      </c>
      <c r="N506" t="s">
        <v>91</v>
      </c>
      <c r="O506" t="s">
        <v>91</v>
      </c>
      <c r="P506" t="s">
        <v>129</v>
      </c>
      <c r="Q506" t="s">
        <v>122</v>
      </c>
      <c r="R506">
        <v>6</v>
      </c>
      <c r="S506">
        <v>5</v>
      </c>
      <c r="T506">
        <v>1974</v>
      </c>
      <c r="U506">
        <v>1974</v>
      </c>
      <c r="V506" t="s">
        <v>94</v>
      </c>
      <c r="W506" t="s">
        <v>95</v>
      </c>
      <c r="X506" t="s">
        <v>135</v>
      </c>
      <c r="Y506" t="s">
        <v>146</v>
      </c>
      <c r="Z506" t="s">
        <v>97</v>
      </c>
      <c r="AA506">
        <v>0</v>
      </c>
      <c r="AB506" t="s">
        <v>98</v>
      </c>
      <c r="AC506" t="s">
        <v>98</v>
      </c>
      <c r="AD506" t="s">
        <v>99</v>
      </c>
      <c r="AE506" t="s">
        <v>98</v>
      </c>
      <c r="AF506" t="s">
        <v>98</v>
      </c>
      <c r="AG506" t="s">
        <v>100</v>
      </c>
      <c r="AH506" t="s">
        <v>118</v>
      </c>
      <c r="AI506">
        <v>257</v>
      </c>
      <c r="AJ506" t="s">
        <v>101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104</v>
      </c>
      <c r="AQ506" t="s">
        <v>105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106</v>
      </c>
      <c r="BE506">
        <v>1</v>
      </c>
      <c r="BF506" t="s">
        <v>139</v>
      </c>
      <c r="BG506" t="s">
        <v>107</v>
      </c>
      <c r="BH506">
        <v>1974</v>
      </c>
      <c r="BI506" t="s">
        <v>108</v>
      </c>
      <c r="BJ506">
        <v>2</v>
      </c>
      <c r="BK506">
        <v>440</v>
      </c>
      <c r="BL506" t="s">
        <v>98</v>
      </c>
      <c r="BM506" t="s">
        <v>98</v>
      </c>
      <c r="BN506" t="s">
        <v>104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>
      <c r="A507">
        <v>506</v>
      </c>
      <c r="B507">
        <v>90</v>
      </c>
      <c r="C507" t="s">
        <v>140</v>
      </c>
      <c r="D507">
        <v>60</v>
      </c>
      <c r="E507">
        <v>7596</v>
      </c>
      <c r="F507" t="s">
        <v>82</v>
      </c>
      <c r="G507" t="s">
        <v>190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188</v>
      </c>
      <c r="N507" t="s">
        <v>182</v>
      </c>
      <c r="O507" t="s">
        <v>91</v>
      </c>
      <c r="P507" t="s">
        <v>179</v>
      </c>
      <c r="Q507" t="s">
        <v>122</v>
      </c>
      <c r="R507">
        <v>5</v>
      </c>
      <c r="S507">
        <v>5</v>
      </c>
      <c r="T507">
        <v>1952</v>
      </c>
      <c r="U507">
        <v>1952</v>
      </c>
      <c r="V507" t="s">
        <v>115</v>
      </c>
      <c r="W507" t="s">
        <v>95</v>
      </c>
      <c r="X507" t="s">
        <v>116</v>
      </c>
      <c r="Y507" t="s">
        <v>116</v>
      </c>
      <c r="Z507" t="s">
        <v>117</v>
      </c>
      <c r="AA507">
        <v>360</v>
      </c>
      <c r="AB507" t="s">
        <v>98</v>
      </c>
      <c r="AC507" t="s">
        <v>98</v>
      </c>
      <c r="AD507" t="s">
        <v>99</v>
      </c>
      <c r="AE507" t="s">
        <v>98</v>
      </c>
      <c r="AF507" t="s">
        <v>98</v>
      </c>
      <c r="AG507" t="s">
        <v>100</v>
      </c>
      <c r="AH507" t="s">
        <v>108</v>
      </c>
      <c r="AI507">
        <v>0</v>
      </c>
      <c r="AJ507" t="s">
        <v>108</v>
      </c>
      <c r="AK507">
        <v>0</v>
      </c>
      <c r="AL507">
        <v>960</v>
      </c>
      <c r="AM507">
        <v>960</v>
      </c>
      <c r="AN507" t="s">
        <v>103</v>
      </c>
      <c r="AO507" t="s">
        <v>119</v>
      </c>
      <c r="AP507" t="s">
        <v>104</v>
      </c>
      <c r="AQ507" t="s">
        <v>105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106</v>
      </c>
      <c r="BE507">
        <v>0</v>
      </c>
      <c r="BF507" t="s">
        <v>83</v>
      </c>
      <c r="BG507" t="s">
        <v>143</v>
      </c>
      <c r="BH507">
        <v>1952</v>
      </c>
      <c r="BI507" t="s">
        <v>108</v>
      </c>
      <c r="BJ507">
        <v>2</v>
      </c>
      <c r="BK507">
        <v>400</v>
      </c>
      <c r="BL507" t="s">
        <v>98</v>
      </c>
      <c r="BM507" t="s">
        <v>98</v>
      </c>
      <c r="BN507" t="s">
        <v>167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144</v>
      </c>
      <c r="CB507" t="s">
        <v>111</v>
      </c>
      <c r="CC507">
        <v>124500</v>
      </c>
    </row>
    <row r="508" spans="1:81">
      <c r="A508">
        <v>507</v>
      </c>
      <c r="B508">
        <v>60</v>
      </c>
      <c r="C508" t="s">
        <v>112</v>
      </c>
      <c r="D508">
        <v>80</v>
      </c>
      <c r="E508">
        <v>9554</v>
      </c>
      <c r="F508" t="s">
        <v>82</v>
      </c>
      <c r="G508" t="s">
        <v>83</v>
      </c>
      <c r="H508" t="s">
        <v>113</v>
      </c>
      <c r="I508" t="s">
        <v>85</v>
      </c>
      <c r="J508" t="s">
        <v>86</v>
      </c>
      <c r="K508" t="s">
        <v>87</v>
      </c>
      <c r="L508" t="s">
        <v>88</v>
      </c>
      <c r="M508" t="s">
        <v>165</v>
      </c>
      <c r="N508" t="s">
        <v>91</v>
      </c>
      <c r="O508" t="s">
        <v>91</v>
      </c>
      <c r="P508" t="s">
        <v>92</v>
      </c>
      <c r="Q508" t="s">
        <v>122</v>
      </c>
      <c r="R508">
        <v>8</v>
      </c>
      <c r="S508">
        <v>5</v>
      </c>
      <c r="T508">
        <v>1993</v>
      </c>
      <c r="U508">
        <v>1994</v>
      </c>
      <c r="V508" t="s">
        <v>94</v>
      </c>
      <c r="W508" t="s">
        <v>95</v>
      </c>
      <c r="X508" t="s">
        <v>96</v>
      </c>
      <c r="Y508" t="s">
        <v>96</v>
      </c>
      <c r="Z508" t="s">
        <v>117</v>
      </c>
      <c r="AA508">
        <v>125</v>
      </c>
      <c r="AB508" t="s">
        <v>119</v>
      </c>
      <c r="AC508" t="s">
        <v>98</v>
      </c>
      <c r="AD508" t="s">
        <v>123</v>
      </c>
      <c r="AE508" t="s">
        <v>119</v>
      </c>
      <c r="AF508" t="s">
        <v>98</v>
      </c>
      <c r="AG508" t="s">
        <v>100</v>
      </c>
      <c r="AH508" t="s">
        <v>124</v>
      </c>
      <c r="AI508">
        <v>380</v>
      </c>
      <c r="AJ508" t="s">
        <v>108</v>
      </c>
      <c r="AK508">
        <v>0</v>
      </c>
      <c r="AL508">
        <v>397</v>
      </c>
      <c r="AM508">
        <v>777</v>
      </c>
      <c r="AN508" t="s">
        <v>103</v>
      </c>
      <c r="AO508" t="s">
        <v>126</v>
      </c>
      <c r="AP508" t="s">
        <v>104</v>
      </c>
      <c r="AQ508" t="s">
        <v>105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119</v>
      </c>
      <c r="BC508">
        <v>8</v>
      </c>
      <c r="BD508" t="s">
        <v>106</v>
      </c>
      <c r="BE508">
        <v>1</v>
      </c>
      <c r="BF508" t="s">
        <v>98</v>
      </c>
      <c r="BG508" t="s">
        <v>107</v>
      </c>
      <c r="BH508">
        <v>1993</v>
      </c>
      <c r="BI508" t="s">
        <v>131</v>
      </c>
      <c r="BJ508">
        <v>2</v>
      </c>
      <c r="BK508">
        <v>471</v>
      </c>
      <c r="BL508" t="s">
        <v>98</v>
      </c>
      <c r="BM508" t="s">
        <v>98</v>
      </c>
      <c r="BN508" t="s">
        <v>104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>
      <c r="A509">
        <v>508</v>
      </c>
      <c r="B509">
        <v>20</v>
      </c>
      <c r="C509" t="s">
        <v>164</v>
      </c>
      <c r="D509">
        <v>75</v>
      </c>
      <c r="E509">
        <v>7862</v>
      </c>
      <c r="F509" t="s">
        <v>82</v>
      </c>
      <c r="G509" t="s">
        <v>83</v>
      </c>
      <c r="H509" t="s">
        <v>113</v>
      </c>
      <c r="I509" t="s">
        <v>85</v>
      </c>
      <c r="J509" t="s">
        <v>86</v>
      </c>
      <c r="K509" t="s">
        <v>87</v>
      </c>
      <c r="L509" t="s">
        <v>88</v>
      </c>
      <c r="M509" t="s">
        <v>163</v>
      </c>
      <c r="N509" t="s">
        <v>91</v>
      </c>
      <c r="O509" t="s">
        <v>91</v>
      </c>
      <c r="P509" t="s">
        <v>92</v>
      </c>
      <c r="Q509" t="s">
        <v>93</v>
      </c>
      <c r="R509">
        <v>6</v>
      </c>
      <c r="S509">
        <v>5</v>
      </c>
      <c r="T509">
        <v>2009</v>
      </c>
      <c r="U509">
        <v>2009</v>
      </c>
      <c r="V509" t="s">
        <v>94</v>
      </c>
      <c r="W509" t="s">
        <v>95</v>
      </c>
      <c r="X509" t="s">
        <v>96</v>
      </c>
      <c r="Y509" t="s">
        <v>96</v>
      </c>
      <c r="Z509" t="s">
        <v>97</v>
      </c>
      <c r="AA509">
        <v>0</v>
      </c>
      <c r="AB509" t="s">
        <v>119</v>
      </c>
      <c r="AC509" t="s">
        <v>98</v>
      </c>
      <c r="AD509" t="s">
        <v>123</v>
      </c>
      <c r="AE509" t="s">
        <v>119</v>
      </c>
      <c r="AF509" t="s">
        <v>98</v>
      </c>
      <c r="AG509" t="s">
        <v>100</v>
      </c>
      <c r="AH509" t="s">
        <v>124</v>
      </c>
      <c r="AI509">
        <v>27</v>
      </c>
      <c r="AJ509" t="s">
        <v>108</v>
      </c>
      <c r="AK509">
        <v>0</v>
      </c>
      <c r="AL509">
        <v>1191</v>
      </c>
      <c r="AM509">
        <v>1218</v>
      </c>
      <c r="AN509" t="s">
        <v>103</v>
      </c>
      <c r="AO509" t="s">
        <v>126</v>
      </c>
      <c r="AP509" t="s">
        <v>104</v>
      </c>
      <c r="AQ509" t="s">
        <v>105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119</v>
      </c>
      <c r="BC509">
        <v>4</v>
      </c>
      <c r="BD509" t="s">
        <v>106</v>
      </c>
      <c r="BE509">
        <v>0</v>
      </c>
      <c r="BF509" t="s">
        <v>83</v>
      </c>
      <c r="BG509" t="s">
        <v>107</v>
      </c>
      <c r="BH509">
        <v>2009</v>
      </c>
      <c r="BI509" t="s">
        <v>125</v>
      </c>
      <c r="BJ509">
        <v>2</v>
      </c>
      <c r="BK509">
        <v>676</v>
      </c>
      <c r="BL509" t="s">
        <v>98</v>
      </c>
      <c r="BM509" t="s">
        <v>98</v>
      </c>
      <c r="BN509" t="s">
        <v>104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149</v>
      </c>
      <c r="CB509" t="s">
        <v>150</v>
      </c>
      <c r="CC509">
        <v>208300</v>
      </c>
    </row>
    <row r="510" spans="1:81">
      <c r="A510">
        <v>509</v>
      </c>
      <c r="B510">
        <v>70</v>
      </c>
      <c r="C510" t="s">
        <v>140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188</v>
      </c>
      <c r="N510" t="s">
        <v>91</v>
      </c>
      <c r="O510" t="s">
        <v>91</v>
      </c>
      <c r="P510" t="s">
        <v>92</v>
      </c>
      <c r="Q510" t="s">
        <v>122</v>
      </c>
      <c r="R510">
        <v>7</v>
      </c>
      <c r="S510">
        <v>9</v>
      </c>
      <c r="T510">
        <v>1928</v>
      </c>
      <c r="U510">
        <v>2005</v>
      </c>
      <c r="V510" t="s">
        <v>202</v>
      </c>
      <c r="W510" t="s">
        <v>95</v>
      </c>
      <c r="X510" t="s">
        <v>137</v>
      </c>
      <c r="Y510" t="s">
        <v>137</v>
      </c>
      <c r="Z510" t="s">
        <v>97</v>
      </c>
      <c r="AA510">
        <v>0</v>
      </c>
      <c r="AB510" t="s">
        <v>98</v>
      </c>
      <c r="AC510" t="s">
        <v>126</v>
      </c>
      <c r="AD510" t="s">
        <v>166</v>
      </c>
      <c r="AE510" t="s">
        <v>98</v>
      </c>
      <c r="AF510" t="s">
        <v>98</v>
      </c>
      <c r="AG510" t="s">
        <v>100</v>
      </c>
      <c r="AH510" t="s">
        <v>101</v>
      </c>
      <c r="AI510">
        <v>141</v>
      </c>
      <c r="AJ510" t="s">
        <v>108</v>
      </c>
      <c r="AK510">
        <v>0</v>
      </c>
      <c r="AL510">
        <v>548</v>
      </c>
      <c r="AM510">
        <v>689</v>
      </c>
      <c r="AN510" t="s">
        <v>103</v>
      </c>
      <c r="AO510" t="s">
        <v>126</v>
      </c>
      <c r="AP510" t="s">
        <v>104</v>
      </c>
      <c r="AQ510" t="s">
        <v>105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119</v>
      </c>
      <c r="BC510">
        <v>7</v>
      </c>
      <c r="BD510" t="s">
        <v>106</v>
      </c>
      <c r="BE510">
        <v>1</v>
      </c>
      <c r="BF510" t="s">
        <v>119</v>
      </c>
      <c r="BG510" t="s">
        <v>143</v>
      </c>
      <c r="BH510">
        <v>1928</v>
      </c>
      <c r="BI510" t="s">
        <v>108</v>
      </c>
      <c r="BJ510">
        <v>2</v>
      </c>
      <c r="BK510">
        <v>360</v>
      </c>
      <c r="BL510" t="s">
        <v>98</v>
      </c>
      <c r="BM510" t="s">
        <v>98</v>
      </c>
      <c r="BN510" t="s">
        <v>167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>
      <c r="A511">
        <v>510</v>
      </c>
      <c r="B511">
        <v>20</v>
      </c>
      <c r="C511" t="s">
        <v>112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114</v>
      </c>
      <c r="L511" t="s">
        <v>88</v>
      </c>
      <c r="M511" t="s">
        <v>89</v>
      </c>
      <c r="N511" t="s">
        <v>91</v>
      </c>
      <c r="O511" t="s">
        <v>91</v>
      </c>
      <c r="P511" t="s">
        <v>92</v>
      </c>
      <c r="Q511" t="s">
        <v>93</v>
      </c>
      <c r="R511">
        <v>5</v>
      </c>
      <c r="S511">
        <v>6</v>
      </c>
      <c r="T511">
        <v>1959</v>
      </c>
      <c r="U511">
        <v>1959</v>
      </c>
      <c r="V511" t="s">
        <v>94</v>
      </c>
      <c r="W511" t="s">
        <v>95</v>
      </c>
      <c r="X511" t="s">
        <v>137</v>
      </c>
      <c r="Y511" t="s">
        <v>137</v>
      </c>
      <c r="Z511" t="s">
        <v>117</v>
      </c>
      <c r="AA511">
        <v>132</v>
      </c>
      <c r="AB511" t="s">
        <v>98</v>
      </c>
      <c r="AC511" t="s">
        <v>98</v>
      </c>
      <c r="AD511" t="s">
        <v>99</v>
      </c>
      <c r="AE511" t="s">
        <v>98</v>
      </c>
      <c r="AF511" t="s">
        <v>98</v>
      </c>
      <c r="AG511" t="s">
        <v>100</v>
      </c>
      <c r="AH511" t="s">
        <v>118</v>
      </c>
      <c r="AI511">
        <v>991</v>
      </c>
      <c r="AJ511" t="s">
        <v>108</v>
      </c>
      <c r="AK511">
        <v>0</v>
      </c>
      <c r="AL511">
        <v>50</v>
      </c>
      <c r="AM511">
        <v>1041</v>
      </c>
      <c r="AN511" t="s">
        <v>103</v>
      </c>
      <c r="AO511" t="s">
        <v>126</v>
      </c>
      <c r="AP511" t="s">
        <v>104</v>
      </c>
      <c r="AQ511" t="s">
        <v>105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106</v>
      </c>
      <c r="BE511">
        <v>0</v>
      </c>
      <c r="BF511" t="s">
        <v>83</v>
      </c>
      <c r="BG511" t="s">
        <v>107</v>
      </c>
      <c r="BH511">
        <v>1959</v>
      </c>
      <c r="BI511" t="s">
        <v>131</v>
      </c>
      <c r="BJ511">
        <v>1</v>
      </c>
      <c r="BK511">
        <v>270</v>
      </c>
      <c r="BL511" t="s">
        <v>98</v>
      </c>
      <c r="BM511" t="s">
        <v>98</v>
      </c>
      <c r="BN511" t="s">
        <v>104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109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>
      <c r="A512">
        <v>511</v>
      </c>
      <c r="B512">
        <v>20</v>
      </c>
      <c r="C512" t="s">
        <v>112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89</v>
      </c>
      <c r="N512" t="s">
        <v>91</v>
      </c>
      <c r="O512" t="s">
        <v>91</v>
      </c>
      <c r="P512" t="s">
        <v>92</v>
      </c>
      <c r="Q512" t="s">
        <v>93</v>
      </c>
      <c r="R512">
        <v>5</v>
      </c>
      <c r="S512">
        <v>7</v>
      </c>
      <c r="T512">
        <v>1951</v>
      </c>
      <c r="U512">
        <v>2000</v>
      </c>
      <c r="V512" t="s">
        <v>115</v>
      </c>
      <c r="W512" t="s">
        <v>95</v>
      </c>
      <c r="X512" t="s">
        <v>116</v>
      </c>
      <c r="Y512" t="s">
        <v>116</v>
      </c>
      <c r="Z512" t="s">
        <v>171</v>
      </c>
      <c r="AA512">
        <v>70</v>
      </c>
      <c r="AB512" t="s">
        <v>119</v>
      </c>
      <c r="AC512" t="s">
        <v>98</v>
      </c>
      <c r="AD512" t="s">
        <v>99</v>
      </c>
      <c r="AE512" t="s">
        <v>98</v>
      </c>
      <c r="AF512" t="s">
        <v>98</v>
      </c>
      <c r="AG512" t="s">
        <v>100</v>
      </c>
      <c r="AH512" t="s">
        <v>138</v>
      </c>
      <c r="AI512">
        <v>650</v>
      </c>
      <c r="AJ512" t="s">
        <v>101</v>
      </c>
      <c r="AK512">
        <v>180</v>
      </c>
      <c r="AL512">
        <v>178</v>
      </c>
      <c r="AM512">
        <v>1008</v>
      </c>
      <c r="AN512" t="s">
        <v>103</v>
      </c>
      <c r="AO512" t="s">
        <v>126</v>
      </c>
      <c r="AP512" t="s">
        <v>104</v>
      </c>
      <c r="AQ512" t="s">
        <v>105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187</v>
      </c>
      <c r="BE512">
        <v>2</v>
      </c>
      <c r="BF512" t="s">
        <v>98</v>
      </c>
      <c r="BG512" t="s">
        <v>232</v>
      </c>
      <c r="BH512">
        <v>1951</v>
      </c>
      <c r="BI512" t="s">
        <v>108</v>
      </c>
      <c r="BJ512">
        <v>1</v>
      </c>
      <c r="BK512">
        <v>288</v>
      </c>
      <c r="BL512" t="s">
        <v>98</v>
      </c>
      <c r="BM512" t="s">
        <v>98</v>
      </c>
      <c r="BN512" t="s">
        <v>104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133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>
      <c r="A513">
        <v>512</v>
      </c>
      <c r="B513">
        <v>120</v>
      </c>
      <c r="C513" t="s">
        <v>112</v>
      </c>
      <c r="D513">
        <v>40</v>
      </c>
      <c r="E513">
        <v>6792</v>
      </c>
      <c r="F513" t="s">
        <v>82</v>
      </c>
      <c r="G513" t="s">
        <v>83</v>
      </c>
      <c r="H513" t="s">
        <v>113</v>
      </c>
      <c r="I513" t="s">
        <v>85</v>
      </c>
      <c r="J513" t="s">
        <v>86</v>
      </c>
      <c r="K513" t="s">
        <v>87</v>
      </c>
      <c r="L513" t="s">
        <v>88</v>
      </c>
      <c r="M513" t="s">
        <v>147</v>
      </c>
      <c r="N513" t="s">
        <v>91</v>
      </c>
      <c r="O513" t="s">
        <v>91</v>
      </c>
      <c r="P513" t="s">
        <v>129</v>
      </c>
      <c r="Q513" t="s">
        <v>93</v>
      </c>
      <c r="R513">
        <v>7</v>
      </c>
      <c r="S513">
        <v>5</v>
      </c>
      <c r="T513">
        <v>2005</v>
      </c>
      <c r="U513">
        <v>2006</v>
      </c>
      <c r="V513" t="s">
        <v>94</v>
      </c>
      <c r="W513" t="s">
        <v>95</v>
      </c>
      <c r="X513" t="s">
        <v>96</v>
      </c>
      <c r="Y513" t="s">
        <v>96</v>
      </c>
      <c r="Z513" t="s">
        <v>148</v>
      </c>
      <c r="AA513">
        <v>94</v>
      </c>
      <c r="AB513" t="s">
        <v>119</v>
      </c>
      <c r="AC513" t="s">
        <v>98</v>
      </c>
      <c r="AD513" t="s">
        <v>123</v>
      </c>
      <c r="AE513" t="s">
        <v>119</v>
      </c>
      <c r="AF513" t="s">
        <v>98</v>
      </c>
      <c r="AG513" t="s">
        <v>100</v>
      </c>
      <c r="AH513" t="s">
        <v>108</v>
      </c>
      <c r="AI513">
        <v>0</v>
      </c>
      <c r="AJ513" t="s">
        <v>108</v>
      </c>
      <c r="AK513">
        <v>0</v>
      </c>
      <c r="AL513">
        <v>1368</v>
      </c>
      <c r="AM513">
        <v>1368</v>
      </c>
      <c r="AN513" t="s">
        <v>103</v>
      </c>
      <c r="AO513" t="s">
        <v>126</v>
      </c>
      <c r="AP513" t="s">
        <v>104</v>
      </c>
      <c r="AQ513" t="s">
        <v>105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119</v>
      </c>
      <c r="BC513">
        <v>6</v>
      </c>
      <c r="BD513" t="s">
        <v>106</v>
      </c>
      <c r="BE513">
        <v>1</v>
      </c>
      <c r="BF513" t="s">
        <v>119</v>
      </c>
      <c r="BG513" t="s">
        <v>107</v>
      </c>
      <c r="BH513">
        <v>2005</v>
      </c>
      <c r="BI513" t="s">
        <v>131</v>
      </c>
      <c r="BJ513">
        <v>2</v>
      </c>
      <c r="BK513">
        <v>474</v>
      </c>
      <c r="BL513" t="s">
        <v>98</v>
      </c>
      <c r="BM513" t="s">
        <v>98</v>
      </c>
      <c r="BN513" t="s">
        <v>104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149</v>
      </c>
      <c r="CB513" t="s">
        <v>150</v>
      </c>
      <c r="CC513">
        <v>202665</v>
      </c>
    </row>
    <row r="514" spans="1:81">
      <c r="A514">
        <v>513</v>
      </c>
      <c r="B514">
        <v>20</v>
      </c>
      <c r="C514" t="s">
        <v>112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114</v>
      </c>
      <c r="L514" t="s">
        <v>88</v>
      </c>
      <c r="M514" t="s">
        <v>89</v>
      </c>
      <c r="N514" t="s">
        <v>90</v>
      </c>
      <c r="O514" t="s">
        <v>91</v>
      </c>
      <c r="P514" t="s">
        <v>92</v>
      </c>
      <c r="Q514" t="s">
        <v>93</v>
      </c>
      <c r="R514">
        <v>5</v>
      </c>
      <c r="S514">
        <v>5</v>
      </c>
      <c r="T514">
        <v>1958</v>
      </c>
      <c r="U514">
        <v>1958</v>
      </c>
      <c r="V514" t="s">
        <v>94</v>
      </c>
      <c r="W514" t="s">
        <v>95</v>
      </c>
      <c r="X514" t="s">
        <v>96</v>
      </c>
      <c r="Y514" t="s">
        <v>96</v>
      </c>
      <c r="Z514" t="s">
        <v>97</v>
      </c>
      <c r="AA514">
        <v>0</v>
      </c>
      <c r="AB514" t="s">
        <v>98</v>
      </c>
      <c r="AC514" t="s">
        <v>98</v>
      </c>
      <c r="AD514" t="s">
        <v>99</v>
      </c>
      <c r="AE514" t="s">
        <v>98</v>
      </c>
      <c r="AF514" t="s">
        <v>98</v>
      </c>
      <c r="AG514" t="s">
        <v>100</v>
      </c>
      <c r="AH514" t="s">
        <v>138</v>
      </c>
      <c r="AI514">
        <v>521</v>
      </c>
      <c r="AJ514" t="s">
        <v>102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104</v>
      </c>
      <c r="AQ514" t="s">
        <v>105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106</v>
      </c>
      <c r="BE514">
        <v>0</v>
      </c>
      <c r="BF514" t="s">
        <v>83</v>
      </c>
      <c r="BG514" t="s">
        <v>143</v>
      </c>
      <c r="BH514">
        <v>1964</v>
      </c>
      <c r="BI514" t="s">
        <v>108</v>
      </c>
      <c r="BJ514">
        <v>2</v>
      </c>
      <c r="BK514">
        <v>624</v>
      </c>
      <c r="BL514" t="s">
        <v>98</v>
      </c>
      <c r="BM514" t="s">
        <v>98</v>
      </c>
      <c r="BN514" t="s">
        <v>104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>
      <c r="A515">
        <v>514</v>
      </c>
      <c r="B515">
        <v>20</v>
      </c>
      <c r="C515" t="s">
        <v>112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192</v>
      </c>
      <c r="J515" t="s">
        <v>86</v>
      </c>
      <c r="K515" t="s">
        <v>114</v>
      </c>
      <c r="L515" t="s">
        <v>88</v>
      </c>
      <c r="M515" t="s">
        <v>217</v>
      </c>
      <c r="N515" t="s">
        <v>91</v>
      </c>
      <c r="O515" t="s">
        <v>91</v>
      </c>
      <c r="P515" t="s">
        <v>92</v>
      </c>
      <c r="Q515" t="s">
        <v>93</v>
      </c>
      <c r="R515">
        <v>6</v>
      </c>
      <c r="S515">
        <v>5</v>
      </c>
      <c r="T515">
        <v>1983</v>
      </c>
      <c r="U515">
        <v>1983</v>
      </c>
      <c r="V515" t="s">
        <v>94</v>
      </c>
      <c r="W515" t="s">
        <v>95</v>
      </c>
      <c r="X515" t="s">
        <v>96</v>
      </c>
      <c r="Y515" t="s">
        <v>96</v>
      </c>
      <c r="Z515" t="s">
        <v>97</v>
      </c>
      <c r="AA515">
        <v>0</v>
      </c>
      <c r="AB515" t="s">
        <v>98</v>
      </c>
      <c r="AC515" t="s">
        <v>119</v>
      </c>
      <c r="AD515" t="s">
        <v>123</v>
      </c>
      <c r="AE515" t="s">
        <v>98</v>
      </c>
      <c r="AF515" t="s">
        <v>98</v>
      </c>
      <c r="AG515" t="s">
        <v>100</v>
      </c>
      <c r="AH515" t="s">
        <v>118</v>
      </c>
      <c r="AI515">
        <v>336</v>
      </c>
      <c r="AJ515" t="s">
        <v>108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104</v>
      </c>
      <c r="AQ515" t="s">
        <v>105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106</v>
      </c>
      <c r="BE515">
        <v>0</v>
      </c>
      <c r="BF515" t="s">
        <v>83</v>
      </c>
      <c r="BG515" t="s">
        <v>107</v>
      </c>
      <c r="BH515">
        <v>1983</v>
      </c>
      <c r="BI515" t="s">
        <v>108</v>
      </c>
      <c r="BJ515">
        <v>2</v>
      </c>
      <c r="BK515">
        <v>484</v>
      </c>
      <c r="BL515" t="s">
        <v>98</v>
      </c>
      <c r="BM515" t="s">
        <v>98</v>
      </c>
      <c r="BN515" t="s">
        <v>104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>
      <c r="A516">
        <v>515</v>
      </c>
      <c r="B516">
        <v>45</v>
      </c>
      <c r="C516" t="s">
        <v>112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212</v>
      </c>
      <c r="N516" t="s">
        <v>91</v>
      </c>
      <c r="O516" t="s">
        <v>91</v>
      </c>
      <c r="P516" t="s">
        <v>92</v>
      </c>
      <c r="Q516" t="s">
        <v>238</v>
      </c>
      <c r="R516">
        <v>5</v>
      </c>
      <c r="S516">
        <v>5</v>
      </c>
      <c r="T516">
        <v>1926</v>
      </c>
      <c r="U516">
        <v>1950</v>
      </c>
      <c r="V516" t="s">
        <v>94</v>
      </c>
      <c r="W516" t="s">
        <v>95</v>
      </c>
      <c r="X516" t="s">
        <v>116</v>
      </c>
      <c r="Y516" t="s">
        <v>116</v>
      </c>
      <c r="Z516" t="s">
        <v>97</v>
      </c>
      <c r="AA516">
        <v>0</v>
      </c>
      <c r="AB516" t="s">
        <v>98</v>
      </c>
      <c r="AC516" t="s">
        <v>98</v>
      </c>
      <c r="AD516" t="s">
        <v>166</v>
      </c>
      <c r="AE516" t="s">
        <v>98</v>
      </c>
      <c r="AF516" t="s">
        <v>98</v>
      </c>
      <c r="AG516" t="s">
        <v>100</v>
      </c>
      <c r="AH516" t="s">
        <v>108</v>
      </c>
      <c r="AI516">
        <v>0</v>
      </c>
      <c r="AJ516" t="s">
        <v>108</v>
      </c>
      <c r="AK516">
        <v>0</v>
      </c>
      <c r="AL516">
        <v>768</v>
      </c>
      <c r="AM516">
        <v>768</v>
      </c>
      <c r="AN516" t="s">
        <v>195</v>
      </c>
      <c r="AO516" t="s">
        <v>139</v>
      </c>
      <c r="AP516" t="s">
        <v>167</v>
      </c>
      <c r="AQ516" t="s">
        <v>105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106</v>
      </c>
      <c r="BE516">
        <v>0</v>
      </c>
      <c r="BF516" t="s">
        <v>83</v>
      </c>
      <c r="BG516" t="s">
        <v>143</v>
      </c>
      <c r="BH516">
        <v>1926</v>
      </c>
      <c r="BI516" t="s">
        <v>108</v>
      </c>
      <c r="BJ516">
        <v>1</v>
      </c>
      <c r="BK516">
        <v>200</v>
      </c>
      <c r="BL516" t="s">
        <v>134</v>
      </c>
      <c r="BM516" t="s">
        <v>134</v>
      </c>
      <c r="BN516" t="s">
        <v>104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109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>
      <c r="A517">
        <v>516</v>
      </c>
      <c r="B517">
        <v>20</v>
      </c>
      <c r="C517" t="s">
        <v>112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147</v>
      </c>
      <c r="N517" t="s">
        <v>91</v>
      </c>
      <c r="O517" t="s">
        <v>91</v>
      </c>
      <c r="P517" t="s">
        <v>92</v>
      </c>
      <c r="Q517" t="s">
        <v>93</v>
      </c>
      <c r="R517">
        <v>10</v>
      </c>
      <c r="S517">
        <v>5</v>
      </c>
      <c r="T517">
        <v>2009</v>
      </c>
      <c r="U517">
        <v>2009</v>
      </c>
      <c r="V517" t="s">
        <v>115</v>
      </c>
      <c r="W517" t="s">
        <v>95</v>
      </c>
      <c r="X517" t="s">
        <v>152</v>
      </c>
      <c r="Y517" t="s">
        <v>153</v>
      </c>
      <c r="Z517" t="s">
        <v>117</v>
      </c>
      <c r="AA517">
        <v>305</v>
      </c>
      <c r="AB517" t="s">
        <v>126</v>
      </c>
      <c r="AC517" t="s">
        <v>98</v>
      </c>
      <c r="AD517" t="s">
        <v>99</v>
      </c>
      <c r="AE517" t="s">
        <v>126</v>
      </c>
      <c r="AF517" t="s">
        <v>98</v>
      </c>
      <c r="AG517" t="s">
        <v>100</v>
      </c>
      <c r="AH517" t="s">
        <v>124</v>
      </c>
      <c r="AI517">
        <v>1436</v>
      </c>
      <c r="AJ517" t="s">
        <v>108</v>
      </c>
      <c r="AK517">
        <v>0</v>
      </c>
      <c r="AL517">
        <v>570</v>
      </c>
      <c r="AM517">
        <v>2006</v>
      </c>
      <c r="AN517" t="s">
        <v>103</v>
      </c>
      <c r="AO517" t="s">
        <v>126</v>
      </c>
      <c r="AP517" t="s">
        <v>104</v>
      </c>
      <c r="AQ517" t="s">
        <v>105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126</v>
      </c>
      <c r="BC517">
        <v>9</v>
      </c>
      <c r="BD517" t="s">
        <v>106</v>
      </c>
      <c r="BE517">
        <v>1</v>
      </c>
      <c r="BF517" t="s">
        <v>119</v>
      </c>
      <c r="BG517" t="s">
        <v>107</v>
      </c>
      <c r="BH517">
        <v>2009</v>
      </c>
      <c r="BI517" t="s">
        <v>125</v>
      </c>
      <c r="BJ517">
        <v>3</v>
      </c>
      <c r="BK517">
        <v>900</v>
      </c>
      <c r="BL517" t="s">
        <v>98</v>
      </c>
      <c r="BM517" t="s">
        <v>98</v>
      </c>
      <c r="BN517" t="s">
        <v>104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149</v>
      </c>
      <c r="CB517" t="s">
        <v>150</v>
      </c>
      <c r="CC517">
        <v>402861</v>
      </c>
    </row>
    <row r="518" spans="1:81">
      <c r="A518">
        <v>517</v>
      </c>
      <c r="B518">
        <v>80</v>
      </c>
      <c r="C518" t="s">
        <v>112</v>
      </c>
      <c r="D518" t="s">
        <v>83</v>
      </c>
      <c r="E518">
        <v>10448</v>
      </c>
      <c r="F518" t="s">
        <v>82</v>
      </c>
      <c r="G518" t="s">
        <v>83</v>
      </c>
      <c r="H518" t="s">
        <v>113</v>
      </c>
      <c r="I518" t="s">
        <v>85</v>
      </c>
      <c r="J518" t="s">
        <v>86</v>
      </c>
      <c r="K518" t="s">
        <v>114</v>
      </c>
      <c r="L518" t="s">
        <v>88</v>
      </c>
      <c r="M518" t="s">
        <v>175</v>
      </c>
      <c r="N518" t="s">
        <v>91</v>
      </c>
      <c r="O518" t="s">
        <v>91</v>
      </c>
      <c r="P518" t="s">
        <v>92</v>
      </c>
      <c r="Q518" t="s">
        <v>158</v>
      </c>
      <c r="R518">
        <v>6</v>
      </c>
      <c r="S518">
        <v>6</v>
      </c>
      <c r="T518">
        <v>1972</v>
      </c>
      <c r="U518">
        <v>1972</v>
      </c>
      <c r="V518" t="s">
        <v>94</v>
      </c>
      <c r="W518" t="s">
        <v>95</v>
      </c>
      <c r="X518" t="s">
        <v>130</v>
      </c>
      <c r="Y518" t="s">
        <v>130</v>
      </c>
      <c r="Z518" t="s">
        <v>117</v>
      </c>
      <c r="AA518">
        <v>333</v>
      </c>
      <c r="AB518" t="s">
        <v>98</v>
      </c>
      <c r="AC518" t="s">
        <v>98</v>
      </c>
      <c r="AD518" t="s">
        <v>99</v>
      </c>
      <c r="AE518" t="s">
        <v>98</v>
      </c>
      <c r="AF518" t="s">
        <v>98</v>
      </c>
      <c r="AG518" t="s">
        <v>100</v>
      </c>
      <c r="AH518" t="s">
        <v>108</v>
      </c>
      <c r="AI518">
        <v>0</v>
      </c>
      <c r="AJ518" t="s">
        <v>108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104</v>
      </c>
      <c r="AQ518" t="s">
        <v>105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106</v>
      </c>
      <c r="BE518">
        <v>1</v>
      </c>
      <c r="BF518" t="s">
        <v>98</v>
      </c>
      <c r="BG518" t="s">
        <v>107</v>
      </c>
      <c r="BH518">
        <v>1972</v>
      </c>
      <c r="BI518" t="s">
        <v>131</v>
      </c>
      <c r="BJ518">
        <v>2</v>
      </c>
      <c r="BK518">
        <v>583</v>
      </c>
      <c r="BL518" t="s">
        <v>98</v>
      </c>
      <c r="BM518" t="s">
        <v>98</v>
      </c>
      <c r="BN518" t="s">
        <v>104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132</v>
      </c>
      <c r="BW518" t="s">
        <v>83</v>
      </c>
      <c r="BX518">
        <v>0</v>
      </c>
      <c r="BY518">
        <v>8</v>
      </c>
      <c r="BZ518">
        <v>2009</v>
      </c>
      <c r="CA518" t="s">
        <v>144</v>
      </c>
      <c r="CB518" t="s">
        <v>172</v>
      </c>
      <c r="CC518">
        <v>158000</v>
      </c>
    </row>
    <row r="519" spans="1:81">
      <c r="A519">
        <v>518</v>
      </c>
      <c r="B519">
        <v>60</v>
      </c>
      <c r="C519" t="s">
        <v>112</v>
      </c>
      <c r="D519">
        <v>79</v>
      </c>
      <c r="E519">
        <v>10208</v>
      </c>
      <c r="F519" t="s">
        <v>82</v>
      </c>
      <c r="G519" t="s">
        <v>83</v>
      </c>
      <c r="H519" t="s">
        <v>113</v>
      </c>
      <c r="I519" t="s">
        <v>85</v>
      </c>
      <c r="J519" t="s">
        <v>86</v>
      </c>
      <c r="K519" t="s">
        <v>87</v>
      </c>
      <c r="L519" t="s">
        <v>88</v>
      </c>
      <c r="M519" t="s">
        <v>162</v>
      </c>
      <c r="N519" t="s">
        <v>91</v>
      </c>
      <c r="O519" t="s">
        <v>91</v>
      </c>
      <c r="P519" t="s">
        <v>92</v>
      </c>
      <c r="Q519" t="s">
        <v>122</v>
      </c>
      <c r="R519">
        <v>7</v>
      </c>
      <c r="S519">
        <v>5</v>
      </c>
      <c r="T519">
        <v>1996</v>
      </c>
      <c r="U519">
        <v>1997</v>
      </c>
      <c r="V519" t="s">
        <v>94</v>
      </c>
      <c r="W519" t="s">
        <v>95</v>
      </c>
      <c r="X519" t="s">
        <v>96</v>
      </c>
      <c r="Y519" t="s">
        <v>96</v>
      </c>
      <c r="Z519" t="s">
        <v>117</v>
      </c>
      <c r="AA519">
        <v>921</v>
      </c>
      <c r="AB519" t="s">
        <v>119</v>
      </c>
      <c r="AC519" t="s">
        <v>98</v>
      </c>
      <c r="AD519" t="s">
        <v>123</v>
      </c>
      <c r="AE519" t="s">
        <v>119</v>
      </c>
      <c r="AF519" t="s">
        <v>98</v>
      </c>
      <c r="AG519" t="s">
        <v>100</v>
      </c>
      <c r="AH519" t="s">
        <v>108</v>
      </c>
      <c r="AI519">
        <v>0</v>
      </c>
      <c r="AJ519" t="s">
        <v>108</v>
      </c>
      <c r="AK519">
        <v>0</v>
      </c>
      <c r="AL519">
        <v>1264</v>
      </c>
      <c r="AM519">
        <v>1264</v>
      </c>
      <c r="AN519" t="s">
        <v>103</v>
      </c>
      <c r="AO519" t="s">
        <v>126</v>
      </c>
      <c r="AP519" t="s">
        <v>104</v>
      </c>
      <c r="AQ519" t="s">
        <v>105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119</v>
      </c>
      <c r="BC519">
        <v>7</v>
      </c>
      <c r="BD519" t="s">
        <v>106</v>
      </c>
      <c r="BE519">
        <v>1</v>
      </c>
      <c r="BF519" t="s">
        <v>98</v>
      </c>
      <c r="BG519" t="s">
        <v>107</v>
      </c>
      <c r="BH519">
        <v>1996</v>
      </c>
      <c r="BI519" t="s">
        <v>131</v>
      </c>
      <c r="BJ519">
        <v>3</v>
      </c>
      <c r="BK519">
        <v>889</v>
      </c>
      <c r="BL519" t="s">
        <v>98</v>
      </c>
      <c r="BM519" t="s">
        <v>98</v>
      </c>
      <c r="BN519" t="s">
        <v>104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>
      <c r="A520">
        <v>519</v>
      </c>
      <c r="B520">
        <v>60</v>
      </c>
      <c r="C520" t="s">
        <v>112</v>
      </c>
      <c r="D520" t="s">
        <v>83</v>
      </c>
      <c r="E520">
        <v>9531</v>
      </c>
      <c r="F520" t="s">
        <v>82</v>
      </c>
      <c r="G520" t="s">
        <v>83</v>
      </c>
      <c r="H520" t="s">
        <v>113</v>
      </c>
      <c r="I520" t="s">
        <v>85</v>
      </c>
      <c r="J520" t="s">
        <v>86</v>
      </c>
      <c r="K520" t="s">
        <v>161</v>
      </c>
      <c r="L520" t="s">
        <v>88</v>
      </c>
      <c r="M520" t="s">
        <v>209</v>
      </c>
      <c r="N520" t="s">
        <v>91</v>
      </c>
      <c r="O520" t="s">
        <v>91</v>
      </c>
      <c r="P520" t="s">
        <v>92</v>
      </c>
      <c r="Q520" t="s">
        <v>122</v>
      </c>
      <c r="R520">
        <v>6</v>
      </c>
      <c r="S520">
        <v>5</v>
      </c>
      <c r="T520">
        <v>1998</v>
      </c>
      <c r="U520">
        <v>1998</v>
      </c>
      <c r="V520" t="s">
        <v>94</v>
      </c>
      <c r="W520" t="s">
        <v>95</v>
      </c>
      <c r="X520" t="s">
        <v>96</v>
      </c>
      <c r="Y520" t="s">
        <v>96</v>
      </c>
      <c r="Z520" t="s">
        <v>97</v>
      </c>
      <c r="AA520">
        <v>0</v>
      </c>
      <c r="AB520" t="s">
        <v>98</v>
      </c>
      <c r="AC520" t="s">
        <v>98</v>
      </c>
      <c r="AD520" t="s">
        <v>123</v>
      </c>
      <c r="AE520" t="s">
        <v>119</v>
      </c>
      <c r="AF520" t="s">
        <v>98</v>
      </c>
      <c r="AG520" t="s">
        <v>155</v>
      </c>
      <c r="AH520" t="s">
        <v>124</v>
      </c>
      <c r="AI520">
        <v>706</v>
      </c>
      <c r="AJ520" t="s">
        <v>108</v>
      </c>
      <c r="AK520">
        <v>0</v>
      </c>
      <c r="AL520">
        <v>88</v>
      </c>
      <c r="AM520">
        <v>794</v>
      </c>
      <c r="AN520" t="s">
        <v>103</v>
      </c>
      <c r="AO520" t="s">
        <v>126</v>
      </c>
      <c r="AP520" t="s">
        <v>104</v>
      </c>
      <c r="AQ520" t="s">
        <v>105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106</v>
      </c>
      <c r="BE520">
        <v>0</v>
      </c>
      <c r="BF520" t="s">
        <v>83</v>
      </c>
      <c r="BG520" t="s">
        <v>107</v>
      </c>
      <c r="BH520">
        <v>1998</v>
      </c>
      <c r="BI520" t="s">
        <v>131</v>
      </c>
      <c r="BJ520">
        <v>2</v>
      </c>
      <c r="BK520">
        <v>546</v>
      </c>
      <c r="BL520" t="s">
        <v>98</v>
      </c>
      <c r="BM520" t="s">
        <v>98</v>
      </c>
      <c r="BN520" t="s">
        <v>104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109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>
      <c r="A521">
        <v>520</v>
      </c>
      <c r="B521">
        <v>70</v>
      </c>
      <c r="C521" t="s">
        <v>112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212</v>
      </c>
      <c r="N521" t="s">
        <v>91</v>
      </c>
      <c r="O521" t="s">
        <v>91</v>
      </c>
      <c r="P521" t="s">
        <v>92</v>
      </c>
      <c r="Q521" t="s">
        <v>122</v>
      </c>
      <c r="R521">
        <v>7</v>
      </c>
      <c r="S521">
        <v>9</v>
      </c>
      <c r="T521">
        <v>1926</v>
      </c>
      <c r="U521">
        <v>2004</v>
      </c>
      <c r="V521" t="s">
        <v>202</v>
      </c>
      <c r="W521" t="s">
        <v>95</v>
      </c>
      <c r="X521" t="s">
        <v>137</v>
      </c>
      <c r="Y521" t="s">
        <v>137</v>
      </c>
      <c r="Z521" t="s">
        <v>97</v>
      </c>
      <c r="AA521">
        <v>0</v>
      </c>
      <c r="AB521" t="s">
        <v>119</v>
      </c>
      <c r="AC521" t="s">
        <v>98</v>
      </c>
      <c r="AD521" t="s">
        <v>166</v>
      </c>
      <c r="AE521" t="s">
        <v>119</v>
      </c>
      <c r="AF521" t="s">
        <v>98</v>
      </c>
      <c r="AG521" t="s">
        <v>100</v>
      </c>
      <c r="AH521" t="s">
        <v>108</v>
      </c>
      <c r="AI521">
        <v>0</v>
      </c>
      <c r="AJ521" t="s">
        <v>108</v>
      </c>
      <c r="AK521">
        <v>0</v>
      </c>
      <c r="AL521">
        <v>1276</v>
      </c>
      <c r="AM521">
        <v>1276</v>
      </c>
      <c r="AN521" t="s">
        <v>103</v>
      </c>
      <c r="AO521" t="s">
        <v>126</v>
      </c>
      <c r="AP521" t="s">
        <v>104</v>
      </c>
      <c r="AQ521" t="s">
        <v>105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119</v>
      </c>
      <c r="BC521">
        <v>9</v>
      </c>
      <c r="BD521" t="s">
        <v>106</v>
      </c>
      <c r="BE521">
        <v>2</v>
      </c>
      <c r="BF521" t="s">
        <v>119</v>
      </c>
      <c r="BG521" t="s">
        <v>143</v>
      </c>
      <c r="BH521">
        <v>1926</v>
      </c>
      <c r="BI521" t="s">
        <v>108</v>
      </c>
      <c r="BJ521">
        <v>1</v>
      </c>
      <c r="BK521">
        <v>282</v>
      </c>
      <c r="BL521" t="s">
        <v>98</v>
      </c>
      <c r="BM521" t="s">
        <v>98</v>
      </c>
      <c r="BN521" t="s">
        <v>104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109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>
      <c r="A522">
        <v>521</v>
      </c>
      <c r="B522">
        <v>190</v>
      </c>
      <c r="C522" t="s">
        <v>112</v>
      </c>
      <c r="D522">
        <v>60</v>
      </c>
      <c r="E522">
        <v>10800</v>
      </c>
      <c r="F522" t="s">
        <v>82</v>
      </c>
      <c r="G522" t="s">
        <v>190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188</v>
      </c>
      <c r="N522" t="s">
        <v>91</v>
      </c>
      <c r="O522" t="s">
        <v>91</v>
      </c>
      <c r="P522" t="s">
        <v>186</v>
      </c>
      <c r="Q522" t="s">
        <v>122</v>
      </c>
      <c r="R522">
        <v>4</v>
      </c>
      <c r="S522">
        <v>7</v>
      </c>
      <c r="T522">
        <v>1900</v>
      </c>
      <c r="U522">
        <v>2000</v>
      </c>
      <c r="V522" t="s">
        <v>94</v>
      </c>
      <c r="W522" t="s">
        <v>95</v>
      </c>
      <c r="X522" t="s">
        <v>137</v>
      </c>
      <c r="Y522" t="s">
        <v>137</v>
      </c>
      <c r="Z522" t="s">
        <v>97</v>
      </c>
      <c r="AA522">
        <v>0</v>
      </c>
      <c r="AB522" t="s">
        <v>98</v>
      </c>
      <c r="AC522" t="s">
        <v>98</v>
      </c>
      <c r="AD522" t="s">
        <v>166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167</v>
      </c>
      <c r="AQ522" t="s">
        <v>168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106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167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>
      <c r="A523">
        <v>522</v>
      </c>
      <c r="B523">
        <v>20</v>
      </c>
      <c r="C523" t="s">
        <v>112</v>
      </c>
      <c r="D523">
        <v>90</v>
      </c>
      <c r="E523">
        <v>11988</v>
      </c>
      <c r="F523" t="s">
        <v>82</v>
      </c>
      <c r="G523" t="s">
        <v>83</v>
      </c>
      <c r="H523" t="s">
        <v>113</v>
      </c>
      <c r="I523" t="s">
        <v>85</v>
      </c>
      <c r="J523" t="s">
        <v>86</v>
      </c>
      <c r="K523" t="s">
        <v>114</v>
      </c>
      <c r="L523" t="s">
        <v>88</v>
      </c>
      <c r="M523" t="s">
        <v>89</v>
      </c>
      <c r="N523" t="s">
        <v>90</v>
      </c>
      <c r="O523" t="s">
        <v>91</v>
      </c>
      <c r="P523" t="s">
        <v>92</v>
      </c>
      <c r="Q523" t="s">
        <v>93</v>
      </c>
      <c r="R523">
        <v>6</v>
      </c>
      <c r="S523">
        <v>6</v>
      </c>
      <c r="T523">
        <v>1957</v>
      </c>
      <c r="U523">
        <v>1957</v>
      </c>
      <c r="V523" t="s">
        <v>94</v>
      </c>
      <c r="W523" t="s">
        <v>95</v>
      </c>
      <c r="X523" t="s">
        <v>96</v>
      </c>
      <c r="Y523" t="s">
        <v>96</v>
      </c>
      <c r="Z523" t="s">
        <v>97</v>
      </c>
      <c r="AA523">
        <v>0</v>
      </c>
      <c r="AB523" t="s">
        <v>98</v>
      </c>
      <c r="AC523" t="s">
        <v>98</v>
      </c>
      <c r="AD523" t="s">
        <v>99</v>
      </c>
      <c r="AE523" t="s">
        <v>98</v>
      </c>
      <c r="AF523" t="s">
        <v>98</v>
      </c>
      <c r="AG523" t="s">
        <v>100</v>
      </c>
      <c r="AH523" t="s">
        <v>101</v>
      </c>
      <c r="AI523">
        <v>777</v>
      </c>
      <c r="AJ523" t="s">
        <v>108</v>
      </c>
      <c r="AK523">
        <v>0</v>
      </c>
      <c r="AL523">
        <v>467</v>
      </c>
      <c r="AM523">
        <v>1244</v>
      </c>
      <c r="AN523" t="s">
        <v>103</v>
      </c>
      <c r="AO523" t="s">
        <v>126</v>
      </c>
      <c r="AP523" t="s">
        <v>104</v>
      </c>
      <c r="AQ523" t="s">
        <v>168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106</v>
      </c>
      <c r="BE523">
        <v>2</v>
      </c>
      <c r="BF523" t="s">
        <v>119</v>
      </c>
      <c r="BG523" t="s">
        <v>107</v>
      </c>
      <c r="BH523">
        <v>1957</v>
      </c>
      <c r="BI523" t="s">
        <v>108</v>
      </c>
      <c r="BJ523">
        <v>1</v>
      </c>
      <c r="BK523">
        <v>336</v>
      </c>
      <c r="BL523" t="s">
        <v>98</v>
      </c>
      <c r="BM523" t="s">
        <v>98</v>
      </c>
      <c r="BN523" t="s">
        <v>104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>
      <c r="A524">
        <v>523</v>
      </c>
      <c r="B524">
        <v>50</v>
      </c>
      <c r="C524" t="s">
        <v>140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114</v>
      </c>
      <c r="L524" t="s">
        <v>88</v>
      </c>
      <c r="M524" t="s">
        <v>197</v>
      </c>
      <c r="N524" t="s">
        <v>90</v>
      </c>
      <c r="O524" t="s">
        <v>91</v>
      </c>
      <c r="P524" t="s">
        <v>92</v>
      </c>
      <c r="Q524" t="s">
        <v>176</v>
      </c>
      <c r="R524">
        <v>6</v>
      </c>
      <c r="S524">
        <v>7</v>
      </c>
      <c r="T524">
        <v>1947</v>
      </c>
      <c r="U524">
        <v>1950</v>
      </c>
      <c r="V524" t="s">
        <v>94</v>
      </c>
      <c r="W524" t="s">
        <v>95</v>
      </c>
      <c r="X524" t="s">
        <v>152</v>
      </c>
      <c r="Y524" t="s">
        <v>153</v>
      </c>
      <c r="Z524" t="s">
        <v>97</v>
      </c>
      <c r="AA524">
        <v>0</v>
      </c>
      <c r="AB524" t="s">
        <v>98</v>
      </c>
      <c r="AC524" t="s">
        <v>119</v>
      </c>
      <c r="AD524" t="s">
        <v>99</v>
      </c>
      <c r="AE524" t="s">
        <v>98</v>
      </c>
      <c r="AF524" t="s">
        <v>98</v>
      </c>
      <c r="AG524" t="s">
        <v>100</v>
      </c>
      <c r="AH524" t="s">
        <v>118</v>
      </c>
      <c r="AI524">
        <v>399</v>
      </c>
      <c r="AJ524" t="s">
        <v>108</v>
      </c>
      <c r="AK524">
        <v>0</v>
      </c>
      <c r="AL524">
        <v>605</v>
      </c>
      <c r="AM524">
        <v>1004</v>
      </c>
      <c r="AN524" t="s">
        <v>103</v>
      </c>
      <c r="AO524" t="s">
        <v>126</v>
      </c>
      <c r="AP524" t="s">
        <v>104</v>
      </c>
      <c r="AQ524" t="s">
        <v>105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106</v>
      </c>
      <c r="BE524">
        <v>2</v>
      </c>
      <c r="BF524" t="s">
        <v>119</v>
      </c>
      <c r="BG524" t="s">
        <v>143</v>
      </c>
      <c r="BH524">
        <v>1950</v>
      </c>
      <c r="BI524" t="s">
        <v>108</v>
      </c>
      <c r="BJ524">
        <v>2</v>
      </c>
      <c r="BK524">
        <v>420</v>
      </c>
      <c r="BL524" t="s">
        <v>98</v>
      </c>
      <c r="BM524" t="s">
        <v>98</v>
      </c>
      <c r="BN524" t="s">
        <v>104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>
      <c r="A525">
        <v>524</v>
      </c>
      <c r="B525">
        <v>60</v>
      </c>
      <c r="C525" t="s">
        <v>112</v>
      </c>
      <c r="D525">
        <v>130</v>
      </c>
      <c r="E525">
        <v>40094</v>
      </c>
      <c r="F525" t="s">
        <v>82</v>
      </c>
      <c r="G525" t="s">
        <v>83</v>
      </c>
      <c r="H525" t="s">
        <v>113</v>
      </c>
      <c r="I525" t="s">
        <v>192</v>
      </c>
      <c r="J525" t="s">
        <v>86</v>
      </c>
      <c r="K525" t="s">
        <v>87</v>
      </c>
      <c r="L525" t="s">
        <v>88</v>
      </c>
      <c r="M525" t="s">
        <v>206</v>
      </c>
      <c r="N525" t="s">
        <v>151</v>
      </c>
      <c r="O525" t="s">
        <v>151</v>
      </c>
      <c r="P525" t="s">
        <v>92</v>
      </c>
      <c r="Q525" t="s">
        <v>122</v>
      </c>
      <c r="R525">
        <v>10</v>
      </c>
      <c r="S525">
        <v>5</v>
      </c>
      <c r="T525">
        <v>2007</v>
      </c>
      <c r="U525">
        <v>2008</v>
      </c>
      <c r="V525" t="s">
        <v>115</v>
      </c>
      <c r="W525" t="s">
        <v>95</v>
      </c>
      <c r="X525" t="s">
        <v>152</v>
      </c>
      <c r="Y525" t="s">
        <v>153</v>
      </c>
      <c r="Z525" t="s">
        <v>148</v>
      </c>
      <c r="AA525">
        <v>762</v>
      </c>
      <c r="AB525" t="s">
        <v>126</v>
      </c>
      <c r="AC525" t="s">
        <v>98</v>
      </c>
      <c r="AD525" t="s">
        <v>123</v>
      </c>
      <c r="AE525" t="s">
        <v>126</v>
      </c>
      <c r="AF525" t="s">
        <v>98</v>
      </c>
      <c r="AG525" t="s">
        <v>119</v>
      </c>
      <c r="AH525" t="s">
        <v>124</v>
      </c>
      <c r="AI525">
        <v>2260</v>
      </c>
      <c r="AJ525" t="s">
        <v>108</v>
      </c>
      <c r="AK525">
        <v>0</v>
      </c>
      <c r="AL525">
        <v>878</v>
      </c>
      <c r="AM525">
        <v>3138</v>
      </c>
      <c r="AN525" t="s">
        <v>103</v>
      </c>
      <c r="AO525" t="s">
        <v>126</v>
      </c>
      <c r="AP525" t="s">
        <v>104</v>
      </c>
      <c r="AQ525" t="s">
        <v>105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126</v>
      </c>
      <c r="BC525">
        <v>11</v>
      </c>
      <c r="BD525" t="s">
        <v>106</v>
      </c>
      <c r="BE525">
        <v>1</v>
      </c>
      <c r="BF525" t="s">
        <v>119</v>
      </c>
      <c r="BG525" t="s">
        <v>159</v>
      </c>
      <c r="BH525">
        <v>2007</v>
      </c>
      <c r="BI525" t="s">
        <v>125</v>
      </c>
      <c r="BJ525">
        <v>3</v>
      </c>
      <c r="BK525">
        <v>884</v>
      </c>
      <c r="BL525" t="s">
        <v>98</v>
      </c>
      <c r="BM525" t="s">
        <v>98</v>
      </c>
      <c r="BN525" t="s">
        <v>104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149</v>
      </c>
      <c r="CB525" t="s">
        <v>150</v>
      </c>
      <c r="CC525">
        <v>184750</v>
      </c>
    </row>
    <row r="526" spans="1:81">
      <c r="A526">
        <v>525</v>
      </c>
      <c r="B526">
        <v>60</v>
      </c>
      <c r="C526" t="s">
        <v>112</v>
      </c>
      <c r="D526">
        <v>95</v>
      </c>
      <c r="E526">
        <v>11787</v>
      </c>
      <c r="F526" t="s">
        <v>82</v>
      </c>
      <c r="G526" t="s">
        <v>83</v>
      </c>
      <c r="H526" t="s">
        <v>113</v>
      </c>
      <c r="I526" t="s">
        <v>85</v>
      </c>
      <c r="J526" t="s">
        <v>86</v>
      </c>
      <c r="K526" t="s">
        <v>87</v>
      </c>
      <c r="L526" t="s">
        <v>88</v>
      </c>
      <c r="M526" t="s">
        <v>162</v>
      </c>
      <c r="N526" t="s">
        <v>91</v>
      </c>
      <c r="O526" t="s">
        <v>91</v>
      </c>
      <c r="P526" t="s">
        <v>92</v>
      </c>
      <c r="Q526" t="s">
        <v>122</v>
      </c>
      <c r="R526">
        <v>7</v>
      </c>
      <c r="S526">
        <v>5</v>
      </c>
      <c r="T526">
        <v>1996</v>
      </c>
      <c r="U526">
        <v>1997</v>
      </c>
      <c r="V526" t="s">
        <v>94</v>
      </c>
      <c r="W526" t="s">
        <v>95</v>
      </c>
      <c r="X526" t="s">
        <v>96</v>
      </c>
      <c r="Y526" t="s">
        <v>96</v>
      </c>
      <c r="Z526" t="s">
        <v>117</v>
      </c>
      <c r="AA526">
        <v>594</v>
      </c>
      <c r="AB526" t="s">
        <v>119</v>
      </c>
      <c r="AC526" t="s">
        <v>98</v>
      </c>
      <c r="AD526" t="s">
        <v>123</v>
      </c>
      <c r="AE526" t="s">
        <v>119</v>
      </c>
      <c r="AF526" t="s">
        <v>98</v>
      </c>
      <c r="AG526" t="s">
        <v>100</v>
      </c>
      <c r="AH526" t="s">
        <v>124</v>
      </c>
      <c r="AI526">
        <v>719</v>
      </c>
      <c r="AJ526" t="s">
        <v>108</v>
      </c>
      <c r="AK526">
        <v>0</v>
      </c>
      <c r="AL526">
        <v>660</v>
      </c>
      <c r="AM526">
        <v>1379</v>
      </c>
      <c r="AN526" t="s">
        <v>103</v>
      </c>
      <c r="AO526" t="s">
        <v>126</v>
      </c>
      <c r="AP526" t="s">
        <v>104</v>
      </c>
      <c r="AQ526" t="s">
        <v>105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119</v>
      </c>
      <c r="BC526">
        <v>8</v>
      </c>
      <c r="BD526" t="s">
        <v>106</v>
      </c>
      <c r="BE526">
        <v>1</v>
      </c>
      <c r="BF526" t="s">
        <v>98</v>
      </c>
      <c r="BG526" t="s">
        <v>107</v>
      </c>
      <c r="BH526">
        <v>1996</v>
      </c>
      <c r="BI526" t="s">
        <v>125</v>
      </c>
      <c r="BJ526">
        <v>3</v>
      </c>
      <c r="BK526">
        <v>834</v>
      </c>
      <c r="BL526" t="s">
        <v>98</v>
      </c>
      <c r="BM526" t="s">
        <v>98</v>
      </c>
      <c r="BN526" t="s">
        <v>104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>
      <c r="A527">
        <v>526</v>
      </c>
      <c r="B527">
        <v>20</v>
      </c>
      <c r="C527" t="s">
        <v>164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163</v>
      </c>
      <c r="N527" t="s">
        <v>91</v>
      </c>
      <c r="O527" t="s">
        <v>91</v>
      </c>
      <c r="P527" t="s">
        <v>92</v>
      </c>
      <c r="Q527" t="s">
        <v>93</v>
      </c>
      <c r="R527">
        <v>7</v>
      </c>
      <c r="S527">
        <v>5</v>
      </c>
      <c r="T527">
        <v>2005</v>
      </c>
      <c r="U527">
        <v>2005</v>
      </c>
      <c r="V527" t="s">
        <v>94</v>
      </c>
      <c r="W527" t="s">
        <v>95</v>
      </c>
      <c r="X527" t="s">
        <v>96</v>
      </c>
      <c r="Y527" t="s">
        <v>96</v>
      </c>
      <c r="Z527" t="s">
        <v>97</v>
      </c>
      <c r="AA527">
        <v>0</v>
      </c>
      <c r="AB527" t="s">
        <v>119</v>
      </c>
      <c r="AC527" t="s">
        <v>98</v>
      </c>
      <c r="AD527" t="s">
        <v>123</v>
      </c>
      <c r="AE527" t="s">
        <v>119</v>
      </c>
      <c r="AF527" t="s">
        <v>98</v>
      </c>
      <c r="AG527" t="s">
        <v>100</v>
      </c>
      <c r="AH527" t="s">
        <v>108</v>
      </c>
      <c r="AI527">
        <v>0</v>
      </c>
      <c r="AJ527" t="s">
        <v>108</v>
      </c>
      <c r="AK527">
        <v>0</v>
      </c>
      <c r="AL527">
        <v>1257</v>
      </c>
      <c r="AM527">
        <v>1257</v>
      </c>
      <c r="AN527" t="s">
        <v>103</v>
      </c>
      <c r="AO527" t="s">
        <v>126</v>
      </c>
      <c r="AP527" t="s">
        <v>104</v>
      </c>
      <c r="AQ527" t="s">
        <v>105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119</v>
      </c>
      <c r="BC527">
        <v>6</v>
      </c>
      <c r="BD527" t="s">
        <v>106</v>
      </c>
      <c r="BE527">
        <v>1</v>
      </c>
      <c r="BF527" t="s">
        <v>98</v>
      </c>
      <c r="BG527" t="s">
        <v>107</v>
      </c>
      <c r="BH527">
        <v>2005</v>
      </c>
      <c r="BI527" t="s">
        <v>108</v>
      </c>
      <c r="BJ527">
        <v>2</v>
      </c>
      <c r="BK527">
        <v>453</v>
      </c>
      <c r="BL527" t="s">
        <v>98</v>
      </c>
      <c r="BM527" t="s">
        <v>98</v>
      </c>
      <c r="BN527" t="s">
        <v>104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>
      <c r="A528">
        <v>527</v>
      </c>
      <c r="B528">
        <v>20</v>
      </c>
      <c r="C528" t="s">
        <v>112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89</v>
      </c>
      <c r="N528" t="s">
        <v>91</v>
      </c>
      <c r="O528" t="s">
        <v>91</v>
      </c>
      <c r="P528" t="s">
        <v>92</v>
      </c>
      <c r="Q528" t="s">
        <v>93</v>
      </c>
      <c r="R528">
        <v>5</v>
      </c>
      <c r="S528">
        <v>7</v>
      </c>
      <c r="T528">
        <v>1956</v>
      </c>
      <c r="U528">
        <v>2000</v>
      </c>
      <c r="V528" t="s">
        <v>115</v>
      </c>
      <c r="W528" t="s">
        <v>95</v>
      </c>
      <c r="X528" t="s">
        <v>116</v>
      </c>
      <c r="Y528" t="s">
        <v>116</v>
      </c>
      <c r="Z528" t="s">
        <v>97</v>
      </c>
      <c r="AA528">
        <v>0</v>
      </c>
      <c r="AB528" t="s">
        <v>98</v>
      </c>
      <c r="AC528" t="s">
        <v>98</v>
      </c>
      <c r="AD528" t="s">
        <v>99</v>
      </c>
      <c r="AE528" t="s">
        <v>119</v>
      </c>
      <c r="AF528" t="s">
        <v>98</v>
      </c>
      <c r="AG528" t="s">
        <v>100</v>
      </c>
      <c r="AH528" t="s">
        <v>101</v>
      </c>
      <c r="AI528">
        <v>377</v>
      </c>
      <c r="AJ528" t="s">
        <v>108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104</v>
      </c>
      <c r="AQ528" t="s">
        <v>105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106</v>
      </c>
      <c r="BE528">
        <v>0</v>
      </c>
      <c r="BF528" t="s">
        <v>83</v>
      </c>
      <c r="BG528" t="s">
        <v>107</v>
      </c>
      <c r="BH528">
        <v>1956</v>
      </c>
      <c r="BI528" t="s">
        <v>108</v>
      </c>
      <c r="BJ528">
        <v>1</v>
      </c>
      <c r="BK528">
        <v>252</v>
      </c>
      <c r="BL528" t="s">
        <v>98</v>
      </c>
      <c r="BM528" t="s">
        <v>98</v>
      </c>
      <c r="BN528" t="s">
        <v>104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>
      <c r="A529">
        <v>528</v>
      </c>
      <c r="B529">
        <v>60</v>
      </c>
      <c r="C529" t="s">
        <v>112</v>
      </c>
      <c r="D529">
        <v>67</v>
      </c>
      <c r="E529">
        <v>14948</v>
      </c>
      <c r="F529" t="s">
        <v>82</v>
      </c>
      <c r="G529" t="s">
        <v>83</v>
      </c>
      <c r="H529" t="s">
        <v>113</v>
      </c>
      <c r="I529" t="s">
        <v>85</v>
      </c>
      <c r="J529" t="s">
        <v>86</v>
      </c>
      <c r="K529" t="s">
        <v>87</v>
      </c>
      <c r="L529" t="s">
        <v>88</v>
      </c>
      <c r="M529" t="s">
        <v>147</v>
      </c>
      <c r="N529" t="s">
        <v>91</v>
      </c>
      <c r="O529" t="s">
        <v>91</v>
      </c>
      <c r="P529" t="s">
        <v>92</v>
      </c>
      <c r="Q529" t="s">
        <v>122</v>
      </c>
      <c r="R529">
        <v>9</v>
      </c>
      <c r="S529">
        <v>5</v>
      </c>
      <c r="T529">
        <v>2008</v>
      </c>
      <c r="U529">
        <v>2008</v>
      </c>
      <c r="V529" t="s">
        <v>115</v>
      </c>
      <c r="W529" t="s">
        <v>95</v>
      </c>
      <c r="X529" t="s">
        <v>96</v>
      </c>
      <c r="Y529" t="s">
        <v>96</v>
      </c>
      <c r="Z529" t="s">
        <v>148</v>
      </c>
      <c r="AA529">
        <v>268</v>
      </c>
      <c r="AB529" t="s">
        <v>126</v>
      </c>
      <c r="AC529" t="s">
        <v>98</v>
      </c>
      <c r="AD529" t="s">
        <v>123</v>
      </c>
      <c r="AE529" t="s">
        <v>126</v>
      </c>
      <c r="AF529" t="s">
        <v>98</v>
      </c>
      <c r="AG529" t="s">
        <v>157</v>
      </c>
      <c r="AH529" t="s">
        <v>124</v>
      </c>
      <c r="AI529">
        <v>1330</v>
      </c>
      <c r="AJ529" t="s">
        <v>108</v>
      </c>
      <c r="AK529">
        <v>0</v>
      </c>
      <c r="AL529">
        <v>122</v>
      </c>
      <c r="AM529">
        <v>1452</v>
      </c>
      <c r="AN529" t="s">
        <v>103</v>
      </c>
      <c r="AO529" t="s">
        <v>126</v>
      </c>
      <c r="AP529" t="s">
        <v>104</v>
      </c>
      <c r="AQ529" t="s">
        <v>105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126</v>
      </c>
      <c r="BC529">
        <v>11</v>
      </c>
      <c r="BD529" t="s">
        <v>106</v>
      </c>
      <c r="BE529">
        <v>1</v>
      </c>
      <c r="BF529" t="s">
        <v>119</v>
      </c>
      <c r="BG529" t="s">
        <v>107</v>
      </c>
      <c r="BH529">
        <v>2008</v>
      </c>
      <c r="BI529" t="s">
        <v>125</v>
      </c>
      <c r="BJ529">
        <v>3</v>
      </c>
      <c r="BK529">
        <v>858</v>
      </c>
      <c r="BL529" t="s">
        <v>98</v>
      </c>
      <c r="BM529" t="s">
        <v>98</v>
      </c>
      <c r="BN529" t="s">
        <v>104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149</v>
      </c>
      <c r="CB529" t="s">
        <v>150</v>
      </c>
      <c r="CC529">
        <v>446261</v>
      </c>
    </row>
    <row r="530" spans="1:81">
      <c r="A530">
        <v>529</v>
      </c>
      <c r="B530">
        <v>30</v>
      </c>
      <c r="C530" t="s">
        <v>112</v>
      </c>
      <c r="D530">
        <v>58</v>
      </c>
      <c r="E530">
        <v>9098</v>
      </c>
      <c r="F530" t="s">
        <v>82</v>
      </c>
      <c r="G530" t="s">
        <v>83</v>
      </c>
      <c r="H530" t="s">
        <v>113</v>
      </c>
      <c r="I530" t="s">
        <v>85</v>
      </c>
      <c r="J530" t="s">
        <v>86</v>
      </c>
      <c r="K530" t="s">
        <v>87</v>
      </c>
      <c r="L530" t="s">
        <v>88</v>
      </c>
      <c r="M530" t="s">
        <v>206</v>
      </c>
      <c r="N530" t="s">
        <v>91</v>
      </c>
      <c r="O530" t="s">
        <v>91</v>
      </c>
      <c r="P530" t="s">
        <v>92</v>
      </c>
      <c r="Q530" t="s">
        <v>93</v>
      </c>
      <c r="R530">
        <v>4</v>
      </c>
      <c r="S530">
        <v>7</v>
      </c>
      <c r="T530">
        <v>1920</v>
      </c>
      <c r="U530">
        <v>2002</v>
      </c>
      <c r="V530" t="s">
        <v>94</v>
      </c>
      <c r="W530" t="s">
        <v>95</v>
      </c>
      <c r="X530" t="s">
        <v>116</v>
      </c>
      <c r="Y530" t="s">
        <v>116</v>
      </c>
      <c r="Z530" t="s">
        <v>97</v>
      </c>
      <c r="AA530">
        <v>0</v>
      </c>
      <c r="AB530" t="s">
        <v>98</v>
      </c>
      <c r="AC530" t="s">
        <v>98</v>
      </c>
      <c r="AD530" t="s">
        <v>166</v>
      </c>
      <c r="AE530" t="s">
        <v>98</v>
      </c>
      <c r="AF530" t="s">
        <v>98</v>
      </c>
      <c r="AG530" t="s">
        <v>155</v>
      </c>
      <c r="AH530" t="s">
        <v>118</v>
      </c>
      <c r="AI530">
        <v>348</v>
      </c>
      <c r="AJ530" t="s">
        <v>108</v>
      </c>
      <c r="AK530">
        <v>0</v>
      </c>
      <c r="AL530">
        <v>180</v>
      </c>
      <c r="AM530">
        <v>528</v>
      </c>
      <c r="AN530" t="s">
        <v>103</v>
      </c>
      <c r="AO530" t="s">
        <v>126</v>
      </c>
      <c r="AP530" t="s">
        <v>104</v>
      </c>
      <c r="AQ530" t="s">
        <v>105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106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167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>
      <c r="A531">
        <v>530</v>
      </c>
      <c r="B531">
        <v>20</v>
      </c>
      <c r="C531" t="s">
        <v>112</v>
      </c>
      <c r="D531" t="s">
        <v>83</v>
      </c>
      <c r="E531">
        <v>32668</v>
      </c>
      <c r="F531" t="s">
        <v>82</v>
      </c>
      <c r="G531" t="s">
        <v>83</v>
      </c>
      <c r="H531" t="s">
        <v>113</v>
      </c>
      <c r="I531" t="s">
        <v>85</v>
      </c>
      <c r="J531" t="s">
        <v>86</v>
      </c>
      <c r="K531" t="s">
        <v>161</v>
      </c>
      <c r="L531" t="s">
        <v>88</v>
      </c>
      <c r="M531" t="s">
        <v>212</v>
      </c>
      <c r="N531" t="s">
        <v>91</v>
      </c>
      <c r="O531" t="s">
        <v>91</v>
      </c>
      <c r="P531" t="s">
        <v>92</v>
      </c>
      <c r="Q531" t="s">
        <v>93</v>
      </c>
      <c r="R531">
        <v>6</v>
      </c>
      <c r="S531">
        <v>3</v>
      </c>
      <c r="T531">
        <v>1957</v>
      </c>
      <c r="U531">
        <v>1975</v>
      </c>
      <c r="V531" t="s">
        <v>115</v>
      </c>
      <c r="W531" t="s">
        <v>95</v>
      </c>
      <c r="X531" t="s">
        <v>116</v>
      </c>
      <c r="Y531" t="s">
        <v>148</v>
      </c>
      <c r="Z531" t="s">
        <v>83</v>
      </c>
      <c r="AA531" t="s">
        <v>83</v>
      </c>
      <c r="AB531" t="s">
        <v>119</v>
      </c>
      <c r="AC531" t="s">
        <v>98</v>
      </c>
      <c r="AD531" t="s">
        <v>123</v>
      </c>
      <c r="AE531" t="s">
        <v>98</v>
      </c>
      <c r="AF531" t="s">
        <v>98</v>
      </c>
      <c r="AG531" t="s">
        <v>100</v>
      </c>
      <c r="AH531" t="s">
        <v>101</v>
      </c>
      <c r="AI531">
        <v>1219</v>
      </c>
      <c r="AJ531" t="s">
        <v>108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104</v>
      </c>
      <c r="AQ531" t="s">
        <v>105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228</v>
      </c>
      <c r="BE531">
        <v>2</v>
      </c>
      <c r="BF531" t="s">
        <v>98</v>
      </c>
      <c r="BG531" t="s">
        <v>107</v>
      </c>
      <c r="BH531">
        <v>1975</v>
      </c>
      <c r="BI531" t="s">
        <v>131</v>
      </c>
      <c r="BJ531">
        <v>2</v>
      </c>
      <c r="BK531">
        <v>484</v>
      </c>
      <c r="BL531" t="s">
        <v>98</v>
      </c>
      <c r="BM531" t="s">
        <v>98</v>
      </c>
      <c r="BN531" t="s">
        <v>104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216</v>
      </c>
      <c r="CC531">
        <v>200624</v>
      </c>
    </row>
    <row r="532" spans="1:81">
      <c r="A532">
        <v>531</v>
      </c>
      <c r="B532">
        <v>80</v>
      </c>
      <c r="C532" t="s">
        <v>112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218</v>
      </c>
      <c r="N532" t="s">
        <v>91</v>
      </c>
      <c r="O532" t="s">
        <v>91</v>
      </c>
      <c r="P532" t="s">
        <v>92</v>
      </c>
      <c r="Q532" t="s">
        <v>158</v>
      </c>
      <c r="R532">
        <v>6</v>
      </c>
      <c r="S532">
        <v>5</v>
      </c>
      <c r="T532">
        <v>1988</v>
      </c>
      <c r="U532">
        <v>1989</v>
      </c>
      <c r="V532" t="s">
        <v>94</v>
      </c>
      <c r="W532" t="s">
        <v>95</v>
      </c>
      <c r="X532" t="s">
        <v>130</v>
      </c>
      <c r="Y532" t="s">
        <v>130</v>
      </c>
      <c r="Z532" t="s">
        <v>117</v>
      </c>
      <c r="AA532">
        <v>219</v>
      </c>
      <c r="AB532" t="s">
        <v>119</v>
      </c>
      <c r="AC532" t="s">
        <v>98</v>
      </c>
      <c r="AD532" t="s">
        <v>99</v>
      </c>
      <c r="AE532" t="s">
        <v>119</v>
      </c>
      <c r="AF532" t="s">
        <v>98</v>
      </c>
      <c r="AG532" t="s">
        <v>157</v>
      </c>
      <c r="AH532" t="s">
        <v>124</v>
      </c>
      <c r="AI532">
        <v>783</v>
      </c>
      <c r="AJ532" t="s">
        <v>108</v>
      </c>
      <c r="AK532">
        <v>0</v>
      </c>
      <c r="AL532">
        <v>678</v>
      </c>
      <c r="AM532">
        <v>1461</v>
      </c>
      <c r="AN532" t="s">
        <v>103</v>
      </c>
      <c r="AO532" t="s">
        <v>126</v>
      </c>
      <c r="AP532" t="s">
        <v>104</v>
      </c>
      <c r="AQ532" t="s">
        <v>105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119</v>
      </c>
      <c r="BC532">
        <v>5</v>
      </c>
      <c r="BD532" t="s">
        <v>106</v>
      </c>
      <c r="BE532">
        <v>1</v>
      </c>
      <c r="BF532" t="s">
        <v>139</v>
      </c>
      <c r="BG532" t="s">
        <v>107</v>
      </c>
      <c r="BH532">
        <v>1988</v>
      </c>
      <c r="BI532" t="s">
        <v>131</v>
      </c>
      <c r="BJ532">
        <v>2</v>
      </c>
      <c r="BK532">
        <v>600</v>
      </c>
      <c r="BL532" t="s">
        <v>98</v>
      </c>
      <c r="BM532" t="s">
        <v>98</v>
      </c>
      <c r="BN532" t="s">
        <v>104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172</v>
      </c>
      <c r="CC532">
        <v>175000</v>
      </c>
    </row>
    <row r="533" spans="1:81">
      <c r="A533">
        <v>532</v>
      </c>
      <c r="B533">
        <v>70</v>
      </c>
      <c r="C533" t="s">
        <v>140</v>
      </c>
      <c r="D533">
        <v>60</v>
      </c>
      <c r="E533">
        <v>6155</v>
      </c>
      <c r="F533" t="s">
        <v>82</v>
      </c>
      <c r="G533" t="s">
        <v>83</v>
      </c>
      <c r="H533" t="s">
        <v>113</v>
      </c>
      <c r="I533" t="s">
        <v>85</v>
      </c>
      <c r="J533" t="s">
        <v>86</v>
      </c>
      <c r="K533" t="s">
        <v>222</v>
      </c>
      <c r="L533" t="s">
        <v>88</v>
      </c>
      <c r="M533" t="s">
        <v>197</v>
      </c>
      <c r="N533" t="s">
        <v>220</v>
      </c>
      <c r="O533" t="s">
        <v>90</v>
      </c>
      <c r="P533" t="s">
        <v>92</v>
      </c>
      <c r="Q533" t="s">
        <v>122</v>
      </c>
      <c r="R533">
        <v>6</v>
      </c>
      <c r="S533">
        <v>8</v>
      </c>
      <c r="T533">
        <v>1920</v>
      </c>
      <c r="U533">
        <v>1999</v>
      </c>
      <c r="V533" t="s">
        <v>94</v>
      </c>
      <c r="W533" t="s">
        <v>95</v>
      </c>
      <c r="X533" t="s">
        <v>116</v>
      </c>
      <c r="Y533" t="s">
        <v>116</v>
      </c>
      <c r="Z533" t="s">
        <v>97</v>
      </c>
      <c r="AA533">
        <v>0</v>
      </c>
      <c r="AB533" t="s">
        <v>98</v>
      </c>
      <c r="AC533" t="s">
        <v>98</v>
      </c>
      <c r="AD533" t="s">
        <v>166</v>
      </c>
      <c r="AE533" t="s">
        <v>139</v>
      </c>
      <c r="AF533" t="s">
        <v>139</v>
      </c>
      <c r="AG533" t="s">
        <v>155</v>
      </c>
      <c r="AH533" t="s">
        <v>108</v>
      </c>
      <c r="AI533">
        <v>0</v>
      </c>
      <c r="AJ533" t="s">
        <v>108</v>
      </c>
      <c r="AK533">
        <v>0</v>
      </c>
      <c r="AL533">
        <v>611</v>
      </c>
      <c r="AM533">
        <v>611</v>
      </c>
      <c r="AN533" t="s">
        <v>103</v>
      </c>
      <c r="AO533" t="s">
        <v>126</v>
      </c>
      <c r="AP533" t="s">
        <v>104</v>
      </c>
      <c r="AQ533" t="s">
        <v>105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106</v>
      </c>
      <c r="BE533">
        <v>0</v>
      </c>
      <c r="BF533" t="s">
        <v>83</v>
      </c>
      <c r="BG533" t="s">
        <v>143</v>
      </c>
      <c r="BH533">
        <v>1920</v>
      </c>
      <c r="BI533" t="s">
        <v>125</v>
      </c>
      <c r="BJ533">
        <v>2</v>
      </c>
      <c r="BK533">
        <v>502</v>
      </c>
      <c r="BL533" t="s">
        <v>98</v>
      </c>
      <c r="BM533" t="s">
        <v>139</v>
      </c>
      <c r="BN533" t="s">
        <v>104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>
      <c r="A534">
        <v>533</v>
      </c>
      <c r="B534">
        <v>20</v>
      </c>
      <c r="C534" t="s">
        <v>112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89</v>
      </c>
      <c r="N534" t="s">
        <v>91</v>
      </c>
      <c r="O534" t="s">
        <v>91</v>
      </c>
      <c r="P534" t="s">
        <v>92</v>
      </c>
      <c r="Q534" t="s">
        <v>93</v>
      </c>
      <c r="R534">
        <v>5</v>
      </c>
      <c r="S534">
        <v>7</v>
      </c>
      <c r="T534">
        <v>1955</v>
      </c>
      <c r="U534">
        <v>2007</v>
      </c>
      <c r="V534" t="s">
        <v>94</v>
      </c>
      <c r="W534" t="s">
        <v>95</v>
      </c>
      <c r="X534" t="s">
        <v>96</v>
      </c>
      <c r="Y534" t="s">
        <v>96</v>
      </c>
      <c r="Z534" t="s">
        <v>97</v>
      </c>
      <c r="AA534">
        <v>0</v>
      </c>
      <c r="AB534" t="s">
        <v>98</v>
      </c>
      <c r="AC534" t="s">
        <v>98</v>
      </c>
      <c r="AD534" t="s">
        <v>211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126</v>
      </c>
      <c r="AP534" t="s">
        <v>104</v>
      </c>
      <c r="AQ534" t="s">
        <v>105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154</v>
      </c>
      <c r="BE534">
        <v>1</v>
      </c>
      <c r="BF534" t="s">
        <v>134</v>
      </c>
      <c r="BG534" t="s">
        <v>143</v>
      </c>
      <c r="BH534">
        <v>1967</v>
      </c>
      <c r="BI534" t="s">
        <v>108</v>
      </c>
      <c r="BJ534">
        <v>1</v>
      </c>
      <c r="BK534">
        <v>392</v>
      </c>
      <c r="BL534" t="s">
        <v>98</v>
      </c>
      <c r="BM534" t="s">
        <v>98</v>
      </c>
      <c r="BN534" t="s">
        <v>104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>
      <c r="A535">
        <v>534</v>
      </c>
      <c r="B535">
        <v>20</v>
      </c>
      <c r="C535" t="s">
        <v>112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205</v>
      </c>
      <c r="J535" t="s">
        <v>86</v>
      </c>
      <c r="K535" t="s">
        <v>87</v>
      </c>
      <c r="L535" t="s">
        <v>154</v>
      </c>
      <c r="M535" t="s">
        <v>197</v>
      </c>
      <c r="N535" t="s">
        <v>91</v>
      </c>
      <c r="O535" t="s">
        <v>91</v>
      </c>
      <c r="P535" t="s">
        <v>92</v>
      </c>
      <c r="Q535" t="s">
        <v>93</v>
      </c>
      <c r="R535">
        <v>1</v>
      </c>
      <c r="S535">
        <v>3</v>
      </c>
      <c r="T535">
        <v>1946</v>
      </c>
      <c r="U535">
        <v>1950</v>
      </c>
      <c r="V535" t="s">
        <v>94</v>
      </c>
      <c r="W535" t="s">
        <v>95</v>
      </c>
      <c r="X535" t="s">
        <v>96</v>
      </c>
      <c r="Y535" t="s">
        <v>96</v>
      </c>
      <c r="Z535" t="s">
        <v>97</v>
      </c>
      <c r="AA535">
        <v>0</v>
      </c>
      <c r="AB535" t="s">
        <v>139</v>
      </c>
      <c r="AC535" t="s">
        <v>139</v>
      </c>
      <c r="AD535" t="s">
        <v>211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139</v>
      </c>
      <c r="AP535" t="s">
        <v>167</v>
      </c>
      <c r="AQ535" t="s">
        <v>196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139</v>
      </c>
      <c r="BC535">
        <v>2</v>
      </c>
      <c r="BD535" t="s">
        <v>106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167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>
      <c r="A536">
        <v>535</v>
      </c>
      <c r="B536">
        <v>60</v>
      </c>
      <c r="C536" t="s">
        <v>112</v>
      </c>
      <c r="D536">
        <v>74</v>
      </c>
      <c r="E536">
        <v>9056</v>
      </c>
      <c r="F536" t="s">
        <v>82</v>
      </c>
      <c r="G536" t="s">
        <v>83</v>
      </c>
      <c r="H536" t="s">
        <v>113</v>
      </c>
      <c r="I536" t="s">
        <v>85</v>
      </c>
      <c r="J536" t="s">
        <v>86</v>
      </c>
      <c r="K536" t="s">
        <v>87</v>
      </c>
      <c r="L536" t="s">
        <v>88</v>
      </c>
      <c r="M536" t="s">
        <v>121</v>
      </c>
      <c r="N536" t="s">
        <v>91</v>
      </c>
      <c r="O536" t="s">
        <v>91</v>
      </c>
      <c r="P536" t="s">
        <v>92</v>
      </c>
      <c r="Q536" t="s">
        <v>122</v>
      </c>
      <c r="R536">
        <v>8</v>
      </c>
      <c r="S536">
        <v>5</v>
      </c>
      <c r="T536">
        <v>2004</v>
      </c>
      <c r="U536">
        <v>2004</v>
      </c>
      <c r="V536" t="s">
        <v>94</v>
      </c>
      <c r="W536" t="s">
        <v>95</v>
      </c>
      <c r="X536" t="s">
        <v>96</v>
      </c>
      <c r="Y536" t="s">
        <v>96</v>
      </c>
      <c r="Z536" t="s">
        <v>97</v>
      </c>
      <c r="AA536">
        <v>0</v>
      </c>
      <c r="AB536" t="s">
        <v>119</v>
      </c>
      <c r="AC536" t="s">
        <v>98</v>
      </c>
      <c r="AD536" t="s">
        <v>123</v>
      </c>
      <c r="AE536" t="s">
        <v>126</v>
      </c>
      <c r="AF536" t="s">
        <v>119</v>
      </c>
      <c r="AG536" t="s">
        <v>157</v>
      </c>
      <c r="AH536" t="s">
        <v>108</v>
      </c>
      <c r="AI536">
        <v>0</v>
      </c>
      <c r="AJ536" t="s">
        <v>108</v>
      </c>
      <c r="AK536">
        <v>0</v>
      </c>
      <c r="AL536">
        <v>707</v>
      </c>
      <c r="AM536">
        <v>707</v>
      </c>
      <c r="AN536" t="s">
        <v>103</v>
      </c>
      <c r="AO536" t="s">
        <v>126</v>
      </c>
      <c r="AP536" t="s">
        <v>104</v>
      </c>
      <c r="AQ536" t="s">
        <v>105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119</v>
      </c>
      <c r="BC536">
        <v>6</v>
      </c>
      <c r="BD536" t="s">
        <v>106</v>
      </c>
      <c r="BE536">
        <v>1</v>
      </c>
      <c r="BF536" t="s">
        <v>119</v>
      </c>
      <c r="BG536" t="s">
        <v>107</v>
      </c>
      <c r="BH536">
        <v>2004</v>
      </c>
      <c r="BI536" t="s">
        <v>125</v>
      </c>
      <c r="BJ536">
        <v>2</v>
      </c>
      <c r="BK536">
        <v>403</v>
      </c>
      <c r="BL536" t="s">
        <v>98</v>
      </c>
      <c r="BM536" t="s">
        <v>98</v>
      </c>
      <c r="BN536" t="s">
        <v>104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>
      <c r="A537">
        <v>536</v>
      </c>
      <c r="B537">
        <v>190</v>
      </c>
      <c r="C537" t="s">
        <v>112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206</v>
      </c>
      <c r="N537" t="s">
        <v>91</v>
      </c>
      <c r="O537" t="s">
        <v>91</v>
      </c>
      <c r="P537" t="s">
        <v>186</v>
      </c>
      <c r="Q537" t="s">
        <v>122</v>
      </c>
      <c r="R537">
        <v>5</v>
      </c>
      <c r="S537">
        <v>7</v>
      </c>
      <c r="T537">
        <v>1910</v>
      </c>
      <c r="U537">
        <v>1991</v>
      </c>
      <c r="V537" t="s">
        <v>94</v>
      </c>
      <c r="W537" t="s">
        <v>95</v>
      </c>
      <c r="X537" t="s">
        <v>137</v>
      </c>
      <c r="Y537" t="s">
        <v>137</v>
      </c>
      <c r="Z537" t="s">
        <v>97</v>
      </c>
      <c r="AA537">
        <v>0</v>
      </c>
      <c r="AB537" t="s">
        <v>98</v>
      </c>
      <c r="AC537" t="s">
        <v>98</v>
      </c>
      <c r="AD537" t="s">
        <v>99</v>
      </c>
      <c r="AE537" t="s">
        <v>119</v>
      </c>
      <c r="AF537" t="s">
        <v>98</v>
      </c>
      <c r="AG537" t="s">
        <v>119</v>
      </c>
      <c r="AH537" t="s">
        <v>124</v>
      </c>
      <c r="AI537">
        <v>969</v>
      </c>
      <c r="AJ537" t="s">
        <v>108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104</v>
      </c>
      <c r="AQ537" t="s">
        <v>105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106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167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>
      <c r="A538">
        <v>537</v>
      </c>
      <c r="B538">
        <v>60</v>
      </c>
      <c r="C538" t="s">
        <v>112</v>
      </c>
      <c r="D538">
        <v>57</v>
      </c>
      <c r="E538">
        <v>8924</v>
      </c>
      <c r="F538" t="s">
        <v>82</v>
      </c>
      <c r="G538" t="s">
        <v>83</v>
      </c>
      <c r="H538" t="s">
        <v>113</v>
      </c>
      <c r="I538" t="s">
        <v>85</v>
      </c>
      <c r="J538" t="s">
        <v>86</v>
      </c>
      <c r="K538" t="s">
        <v>161</v>
      </c>
      <c r="L538" t="s">
        <v>88</v>
      </c>
      <c r="M538" t="s">
        <v>209</v>
      </c>
      <c r="N538" t="s">
        <v>91</v>
      </c>
      <c r="O538" t="s">
        <v>91</v>
      </c>
      <c r="P538" t="s">
        <v>92</v>
      </c>
      <c r="Q538" t="s">
        <v>122</v>
      </c>
      <c r="R538">
        <v>7</v>
      </c>
      <c r="S538">
        <v>5</v>
      </c>
      <c r="T538">
        <v>1998</v>
      </c>
      <c r="U538">
        <v>1999</v>
      </c>
      <c r="V538" t="s">
        <v>94</v>
      </c>
      <c r="W538" t="s">
        <v>95</v>
      </c>
      <c r="X538" t="s">
        <v>96</v>
      </c>
      <c r="Y538" t="s">
        <v>96</v>
      </c>
      <c r="Z538" t="s">
        <v>97</v>
      </c>
      <c r="AA538">
        <v>0</v>
      </c>
      <c r="AB538" t="s">
        <v>98</v>
      </c>
      <c r="AC538" t="s">
        <v>98</v>
      </c>
      <c r="AD538" t="s">
        <v>123</v>
      </c>
      <c r="AE538" t="s">
        <v>119</v>
      </c>
      <c r="AF538" t="s">
        <v>98</v>
      </c>
      <c r="AG538" t="s">
        <v>157</v>
      </c>
      <c r="AH538" t="s">
        <v>108</v>
      </c>
      <c r="AI538">
        <v>0</v>
      </c>
      <c r="AJ538" t="s">
        <v>108</v>
      </c>
      <c r="AK538">
        <v>0</v>
      </c>
      <c r="AL538">
        <v>880</v>
      </c>
      <c r="AM538">
        <v>880</v>
      </c>
      <c r="AN538" t="s">
        <v>103</v>
      </c>
      <c r="AO538" t="s">
        <v>126</v>
      </c>
      <c r="AP538" t="s">
        <v>104</v>
      </c>
      <c r="AQ538" t="s">
        <v>105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119</v>
      </c>
      <c r="BC538">
        <v>8</v>
      </c>
      <c r="BD538" t="s">
        <v>106</v>
      </c>
      <c r="BE538">
        <v>0</v>
      </c>
      <c r="BF538" t="s">
        <v>83</v>
      </c>
      <c r="BG538" t="s">
        <v>107</v>
      </c>
      <c r="BH538">
        <v>1998</v>
      </c>
      <c r="BI538" t="s">
        <v>125</v>
      </c>
      <c r="BJ538">
        <v>2</v>
      </c>
      <c r="BK538">
        <v>527</v>
      </c>
      <c r="BL538" t="s">
        <v>98</v>
      </c>
      <c r="BM538" t="s">
        <v>98</v>
      </c>
      <c r="BN538" t="s">
        <v>104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>
      <c r="A539">
        <v>538</v>
      </c>
      <c r="B539">
        <v>20</v>
      </c>
      <c r="C539" t="s">
        <v>112</v>
      </c>
      <c r="D539" t="s">
        <v>83</v>
      </c>
      <c r="E539">
        <v>12735</v>
      </c>
      <c r="F539" t="s">
        <v>82</v>
      </c>
      <c r="G539" t="s">
        <v>83</v>
      </c>
      <c r="H539" t="s">
        <v>113</v>
      </c>
      <c r="I539" t="s">
        <v>85</v>
      </c>
      <c r="J539" t="s">
        <v>86</v>
      </c>
      <c r="K539" t="s">
        <v>136</v>
      </c>
      <c r="L539" t="s">
        <v>88</v>
      </c>
      <c r="M539" t="s">
        <v>89</v>
      </c>
      <c r="N539" t="s">
        <v>91</v>
      </c>
      <c r="O539" t="s">
        <v>91</v>
      </c>
      <c r="P539" t="s">
        <v>92</v>
      </c>
      <c r="Q539" t="s">
        <v>93</v>
      </c>
      <c r="R539">
        <v>4</v>
      </c>
      <c r="S539">
        <v>5</v>
      </c>
      <c r="T539">
        <v>1972</v>
      </c>
      <c r="U539">
        <v>1972</v>
      </c>
      <c r="V539" t="s">
        <v>115</v>
      </c>
      <c r="W539" t="s">
        <v>95</v>
      </c>
      <c r="X539" t="s">
        <v>137</v>
      </c>
      <c r="Y539" t="s">
        <v>137</v>
      </c>
      <c r="Z539" t="s">
        <v>97</v>
      </c>
      <c r="AA539">
        <v>0</v>
      </c>
      <c r="AB539" t="s">
        <v>98</v>
      </c>
      <c r="AC539" t="s">
        <v>98</v>
      </c>
      <c r="AD539" t="s">
        <v>99</v>
      </c>
      <c r="AE539" t="s">
        <v>98</v>
      </c>
      <c r="AF539" t="s">
        <v>98</v>
      </c>
      <c r="AG539" t="s">
        <v>100</v>
      </c>
      <c r="AH539" t="s">
        <v>138</v>
      </c>
      <c r="AI539">
        <v>600</v>
      </c>
      <c r="AJ539" t="s">
        <v>108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104</v>
      </c>
      <c r="AQ539" t="s">
        <v>105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106</v>
      </c>
      <c r="BE539">
        <v>0</v>
      </c>
      <c r="BF539" t="s">
        <v>83</v>
      </c>
      <c r="BG539" t="s">
        <v>143</v>
      </c>
      <c r="BH539">
        <v>1980</v>
      </c>
      <c r="BI539" t="s">
        <v>108</v>
      </c>
      <c r="BJ539">
        <v>2</v>
      </c>
      <c r="BK539">
        <v>576</v>
      </c>
      <c r="BL539" t="s">
        <v>98</v>
      </c>
      <c r="BM539" t="s">
        <v>98</v>
      </c>
      <c r="BN539" t="s">
        <v>104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239</v>
      </c>
      <c r="BW539" t="s">
        <v>83</v>
      </c>
      <c r="BX539">
        <v>0</v>
      </c>
      <c r="BY539">
        <v>4</v>
      </c>
      <c r="BZ539">
        <v>2008</v>
      </c>
      <c r="CA539" t="s">
        <v>144</v>
      </c>
      <c r="CB539" t="s">
        <v>111</v>
      </c>
      <c r="CC539">
        <v>111250</v>
      </c>
    </row>
    <row r="540" spans="1:81">
      <c r="A540">
        <v>539</v>
      </c>
      <c r="B540">
        <v>20</v>
      </c>
      <c r="C540" t="s">
        <v>112</v>
      </c>
      <c r="D540" t="s">
        <v>83</v>
      </c>
      <c r="E540">
        <v>11553</v>
      </c>
      <c r="F540" t="s">
        <v>82</v>
      </c>
      <c r="G540" t="s">
        <v>83</v>
      </c>
      <c r="H540" t="s">
        <v>113</v>
      </c>
      <c r="I540" t="s">
        <v>85</v>
      </c>
      <c r="J540" t="s">
        <v>86</v>
      </c>
      <c r="K540" t="s">
        <v>87</v>
      </c>
      <c r="L540" t="s">
        <v>88</v>
      </c>
      <c r="M540" t="s">
        <v>169</v>
      </c>
      <c r="N540" t="s">
        <v>91</v>
      </c>
      <c r="O540" t="s">
        <v>91</v>
      </c>
      <c r="P540" t="s">
        <v>92</v>
      </c>
      <c r="Q540" t="s">
        <v>93</v>
      </c>
      <c r="R540">
        <v>5</v>
      </c>
      <c r="S540">
        <v>5</v>
      </c>
      <c r="T540">
        <v>1968</v>
      </c>
      <c r="U540">
        <v>1968</v>
      </c>
      <c r="V540" t="s">
        <v>115</v>
      </c>
      <c r="W540" t="s">
        <v>95</v>
      </c>
      <c r="X540" t="s">
        <v>135</v>
      </c>
      <c r="Y540" t="s">
        <v>135</v>
      </c>
      <c r="Z540" t="s">
        <v>117</v>
      </c>
      <c r="AA540">
        <v>188</v>
      </c>
      <c r="AB540" t="s">
        <v>98</v>
      </c>
      <c r="AC540" t="s">
        <v>98</v>
      </c>
      <c r="AD540" t="s">
        <v>99</v>
      </c>
      <c r="AE540" t="s">
        <v>98</v>
      </c>
      <c r="AF540" t="s">
        <v>98</v>
      </c>
      <c r="AG540" t="s">
        <v>100</v>
      </c>
      <c r="AH540" t="s">
        <v>138</v>
      </c>
      <c r="AI540">
        <v>673</v>
      </c>
      <c r="AJ540" t="s">
        <v>108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104</v>
      </c>
      <c r="AQ540" t="s">
        <v>105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106</v>
      </c>
      <c r="BE540">
        <v>1</v>
      </c>
      <c r="BF540" t="s">
        <v>139</v>
      </c>
      <c r="BG540" t="s">
        <v>107</v>
      </c>
      <c r="BH540">
        <v>1968</v>
      </c>
      <c r="BI540" t="s">
        <v>108</v>
      </c>
      <c r="BJ540">
        <v>1</v>
      </c>
      <c r="BK540">
        <v>336</v>
      </c>
      <c r="BL540" t="s">
        <v>98</v>
      </c>
      <c r="BM540" t="s">
        <v>98</v>
      </c>
      <c r="BN540" t="s">
        <v>104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>
      <c r="A541">
        <v>540</v>
      </c>
      <c r="B541">
        <v>20</v>
      </c>
      <c r="C541" t="s">
        <v>112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209</v>
      </c>
      <c r="N541" t="s">
        <v>91</v>
      </c>
      <c r="O541" t="s">
        <v>91</v>
      </c>
      <c r="P541" t="s">
        <v>92</v>
      </c>
      <c r="Q541" t="s">
        <v>93</v>
      </c>
      <c r="R541">
        <v>8</v>
      </c>
      <c r="S541">
        <v>5</v>
      </c>
      <c r="T541">
        <v>2001</v>
      </c>
      <c r="U541">
        <v>2002</v>
      </c>
      <c r="V541" t="s">
        <v>94</v>
      </c>
      <c r="W541" t="s">
        <v>95</v>
      </c>
      <c r="X541" t="s">
        <v>96</v>
      </c>
      <c r="Y541" t="s">
        <v>96</v>
      </c>
      <c r="Z541" t="s">
        <v>117</v>
      </c>
      <c r="AA541">
        <v>479</v>
      </c>
      <c r="AB541" t="s">
        <v>119</v>
      </c>
      <c r="AC541" t="s">
        <v>98</v>
      </c>
      <c r="AD541" t="s">
        <v>123</v>
      </c>
      <c r="AE541" t="s">
        <v>119</v>
      </c>
      <c r="AF541" t="s">
        <v>98</v>
      </c>
      <c r="AG541" t="s">
        <v>157</v>
      </c>
      <c r="AH541" t="s">
        <v>124</v>
      </c>
      <c r="AI541">
        <v>1358</v>
      </c>
      <c r="AJ541" t="s">
        <v>108</v>
      </c>
      <c r="AK541">
        <v>0</v>
      </c>
      <c r="AL541">
        <v>223</v>
      </c>
      <c r="AM541">
        <v>1581</v>
      </c>
      <c r="AN541" t="s">
        <v>103</v>
      </c>
      <c r="AO541" t="s">
        <v>126</v>
      </c>
      <c r="AP541" t="s">
        <v>104</v>
      </c>
      <c r="AQ541" t="s">
        <v>105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119</v>
      </c>
      <c r="BC541">
        <v>6</v>
      </c>
      <c r="BD541" t="s">
        <v>106</v>
      </c>
      <c r="BE541">
        <v>1</v>
      </c>
      <c r="BF541" t="s">
        <v>98</v>
      </c>
      <c r="BG541" t="s">
        <v>107</v>
      </c>
      <c r="BH541">
        <v>2001</v>
      </c>
      <c r="BI541" t="s">
        <v>131</v>
      </c>
      <c r="BJ541">
        <v>2</v>
      </c>
      <c r="BK541">
        <v>670</v>
      </c>
      <c r="BL541" t="s">
        <v>98</v>
      </c>
      <c r="BM541" t="s">
        <v>98</v>
      </c>
      <c r="BN541" t="s">
        <v>104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109</v>
      </c>
      <c r="BW541" t="s">
        <v>133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>
      <c r="A542">
        <v>541</v>
      </c>
      <c r="B542">
        <v>20</v>
      </c>
      <c r="C542" t="s">
        <v>112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218</v>
      </c>
      <c r="N542" t="s">
        <v>91</v>
      </c>
      <c r="O542" t="s">
        <v>91</v>
      </c>
      <c r="P542" t="s">
        <v>92</v>
      </c>
      <c r="Q542" t="s">
        <v>93</v>
      </c>
      <c r="R542">
        <v>9</v>
      </c>
      <c r="S542">
        <v>5</v>
      </c>
      <c r="T542">
        <v>2006</v>
      </c>
      <c r="U542">
        <v>2006</v>
      </c>
      <c r="V542" t="s">
        <v>115</v>
      </c>
      <c r="W542" t="s">
        <v>95</v>
      </c>
      <c r="X542" t="s">
        <v>96</v>
      </c>
      <c r="Y542" t="s">
        <v>96</v>
      </c>
      <c r="Z542" t="s">
        <v>117</v>
      </c>
      <c r="AA542">
        <v>584</v>
      </c>
      <c r="AB542" t="s">
        <v>126</v>
      </c>
      <c r="AC542" t="s">
        <v>98</v>
      </c>
      <c r="AD542" t="s">
        <v>123</v>
      </c>
      <c r="AE542" t="s">
        <v>126</v>
      </c>
      <c r="AF542" t="s">
        <v>98</v>
      </c>
      <c r="AG542" t="s">
        <v>157</v>
      </c>
      <c r="AH542" t="s">
        <v>124</v>
      </c>
      <c r="AI542">
        <v>1260</v>
      </c>
      <c r="AJ542" t="s">
        <v>108</v>
      </c>
      <c r="AK542">
        <v>0</v>
      </c>
      <c r="AL542">
        <v>578</v>
      </c>
      <c r="AM542">
        <v>1838</v>
      </c>
      <c r="AN542" t="s">
        <v>103</v>
      </c>
      <c r="AO542" t="s">
        <v>126</v>
      </c>
      <c r="AP542" t="s">
        <v>104</v>
      </c>
      <c r="AQ542" t="s">
        <v>105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126</v>
      </c>
      <c r="BC542">
        <v>8</v>
      </c>
      <c r="BD542" t="s">
        <v>106</v>
      </c>
      <c r="BE542">
        <v>1</v>
      </c>
      <c r="BF542" t="s">
        <v>119</v>
      </c>
      <c r="BG542" t="s">
        <v>107</v>
      </c>
      <c r="BH542">
        <v>2006</v>
      </c>
      <c r="BI542" t="s">
        <v>125</v>
      </c>
      <c r="BJ542">
        <v>3</v>
      </c>
      <c r="BK542">
        <v>765</v>
      </c>
      <c r="BL542" t="s">
        <v>98</v>
      </c>
      <c r="BM542" t="s">
        <v>98</v>
      </c>
      <c r="BN542" t="s">
        <v>104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>
      <c r="A543">
        <v>542</v>
      </c>
      <c r="B543">
        <v>60</v>
      </c>
      <c r="C543" t="s">
        <v>112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136</v>
      </c>
      <c r="L543" t="s">
        <v>88</v>
      </c>
      <c r="M543" t="s">
        <v>162</v>
      </c>
      <c r="N543" t="s">
        <v>91</v>
      </c>
      <c r="O543" t="s">
        <v>91</v>
      </c>
      <c r="P543" t="s">
        <v>92</v>
      </c>
      <c r="Q543" t="s">
        <v>122</v>
      </c>
      <c r="R543">
        <v>8</v>
      </c>
      <c r="S543">
        <v>5</v>
      </c>
      <c r="T543">
        <v>2000</v>
      </c>
      <c r="U543">
        <v>2000</v>
      </c>
      <c r="V543" t="s">
        <v>94</v>
      </c>
      <c r="W543" t="s">
        <v>95</v>
      </c>
      <c r="X543" t="s">
        <v>96</v>
      </c>
      <c r="Y543" t="s">
        <v>96</v>
      </c>
      <c r="Z543" t="s">
        <v>117</v>
      </c>
      <c r="AA543">
        <v>72</v>
      </c>
      <c r="AB543" t="s">
        <v>119</v>
      </c>
      <c r="AC543" t="s">
        <v>98</v>
      </c>
      <c r="AD543" t="s">
        <v>123</v>
      </c>
      <c r="AE543" t="s">
        <v>119</v>
      </c>
      <c r="AF543" t="s">
        <v>98</v>
      </c>
      <c r="AG543" t="s">
        <v>100</v>
      </c>
      <c r="AH543" t="s">
        <v>108</v>
      </c>
      <c r="AI543">
        <v>0</v>
      </c>
      <c r="AJ543" t="s">
        <v>108</v>
      </c>
      <c r="AK543">
        <v>0</v>
      </c>
      <c r="AL543">
        <v>969</v>
      </c>
      <c r="AM543">
        <v>969</v>
      </c>
      <c r="AN543" t="s">
        <v>103</v>
      </c>
      <c r="AO543" t="s">
        <v>126</v>
      </c>
      <c r="AP543" t="s">
        <v>104</v>
      </c>
      <c r="AQ543" t="s">
        <v>105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119</v>
      </c>
      <c r="BC543">
        <v>8</v>
      </c>
      <c r="BD543" t="s">
        <v>106</v>
      </c>
      <c r="BE543">
        <v>1</v>
      </c>
      <c r="BF543" t="s">
        <v>98</v>
      </c>
      <c r="BG543" t="s">
        <v>159</v>
      </c>
      <c r="BH543">
        <v>2000</v>
      </c>
      <c r="BI543" t="s">
        <v>125</v>
      </c>
      <c r="BJ543">
        <v>3</v>
      </c>
      <c r="BK543">
        <v>648</v>
      </c>
      <c r="BL543" t="s">
        <v>98</v>
      </c>
      <c r="BM543" t="s">
        <v>98</v>
      </c>
      <c r="BN543" t="s">
        <v>104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>
      <c r="A544">
        <v>543</v>
      </c>
      <c r="B544">
        <v>20</v>
      </c>
      <c r="C544" t="s">
        <v>112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175</v>
      </c>
      <c r="N544" t="s">
        <v>225</v>
      </c>
      <c r="O544" t="s">
        <v>91</v>
      </c>
      <c r="P544" t="s">
        <v>92</v>
      </c>
      <c r="Q544" t="s">
        <v>93</v>
      </c>
      <c r="R544">
        <v>7</v>
      </c>
      <c r="S544">
        <v>5</v>
      </c>
      <c r="T544">
        <v>1998</v>
      </c>
      <c r="U544">
        <v>1999</v>
      </c>
      <c r="V544" t="s">
        <v>115</v>
      </c>
      <c r="W544" t="s">
        <v>95</v>
      </c>
      <c r="X544" t="s">
        <v>96</v>
      </c>
      <c r="Y544" t="s">
        <v>96</v>
      </c>
      <c r="Z544" t="s">
        <v>97</v>
      </c>
      <c r="AA544">
        <v>0</v>
      </c>
      <c r="AB544" t="s">
        <v>119</v>
      </c>
      <c r="AC544" t="s">
        <v>98</v>
      </c>
      <c r="AD544" t="s">
        <v>123</v>
      </c>
      <c r="AE544" t="s">
        <v>126</v>
      </c>
      <c r="AF544" t="s">
        <v>98</v>
      </c>
      <c r="AG544" t="s">
        <v>100</v>
      </c>
      <c r="AH544" t="s">
        <v>102</v>
      </c>
      <c r="AI544">
        <v>144</v>
      </c>
      <c r="AJ544" t="s">
        <v>124</v>
      </c>
      <c r="AK544">
        <v>1127</v>
      </c>
      <c r="AL544">
        <v>379</v>
      </c>
      <c r="AM544">
        <v>1650</v>
      </c>
      <c r="AN544" t="s">
        <v>103</v>
      </c>
      <c r="AO544" t="s">
        <v>126</v>
      </c>
      <c r="AP544" t="s">
        <v>104</v>
      </c>
      <c r="AQ544" t="s">
        <v>105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119</v>
      </c>
      <c r="BC544">
        <v>7</v>
      </c>
      <c r="BD544" t="s">
        <v>228</v>
      </c>
      <c r="BE544">
        <v>1</v>
      </c>
      <c r="BF544" t="s">
        <v>98</v>
      </c>
      <c r="BG544" t="s">
        <v>107</v>
      </c>
      <c r="BH544">
        <v>1998</v>
      </c>
      <c r="BI544" t="s">
        <v>125</v>
      </c>
      <c r="BJ544">
        <v>2</v>
      </c>
      <c r="BK544">
        <v>583</v>
      </c>
      <c r="BL544" t="s">
        <v>98</v>
      </c>
      <c r="BM544" t="s">
        <v>98</v>
      </c>
      <c r="BN544" t="s">
        <v>104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>
      <c r="A545">
        <v>544</v>
      </c>
      <c r="B545">
        <v>120</v>
      </c>
      <c r="C545" t="s">
        <v>81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89</v>
      </c>
      <c r="N545" t="s">
        <v>91</v>
      </c>
      <c r="O545" t="s">
        <v>91</v>
      </c>
      <c r="P545" t="s">
        <v>129</v>
      </c>
      <c r="Q545" t="s">
        <v>183</v>
      </c>
      <c r="R545">
        <v>7</v>
      </c>
      <c r="S545">
        <v>5</v>
      </c>
      <c r="T545">
        <v>1998</v>
      </c>
      <c r="U545">
        <v>1998</v>
      </c>
      <c r="V545" t="s">
        <v>94</v>
      </c>
      <c r="W545" t="s">
        <v>95</v>
      </c>
      <c r="X545" t="s">
        <v>137</v>
      </c>
      <c r="Y545" t="s">
        <v>137</v>
      </c>
      <c r="Z545" t="s">
        <v>117</v>
      </c>
      <c r="AA545">
        <v>182</v>
      </c>
      <c r="AB545" t="s">
        <v>98</v>
      </c>
      <c r="AC545" t="s">
        <v>98</v>
      </c>
      <c r="AD545" t="s">
        <v>123</v>
      </c>
      <c r="AE545" t="s">
        <v>119</v>
      </c>
      <c r="AF545" t="s">
        <v>98</v>
      </c>
      <c r="AG545" t="s">
        <v>157</v>
      </c>
      <c r="AH545" t="s">
        <v>124</v>
      </c>
      <c r="AI545">
        <v>584</v>
      </c>
      <c r="AJ545" t="s">
        <v>102</v>
      </c>
      <c r="AK545">
        <v>139</v>
      </c>
      <c r="AL545">
        <v>0</v>
      </c>
      <c r="AM545">
        <v>723</v>
      </c>
      <c r="AN545" t="s">
        <v>103</v>
      </c>
      <c r="AO545" t="s">
        <v>126</v>
      </c>
      <c r="AP545" t="s">
        <v>104</v>
      </c>
      <c r="AQ545" t="s">
        <v>105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106</v>
      </c>
      <c r="BE545">
        <v>0</v>
      </c>
      <c r="BF545" t="s">
        <v>83</v>
      </c>
      <c r="BG545" t="s">
        <v>107</v>
      </c>
      <c r="BH545">
        <v>1998</v>
      </c>
      <c r="BI545" t="s">
        <v>125</v>
      </c>
      <c r="BJ545">
        <v>1</v>
      </c>
      <c r="BK545">
        <v>367</v>
      </c>
      <c r="BL545" t="s">
        <v>98</v>
      </c>
      <c r="BM545" t="s">
        <v>98</v>
      </c>
      <c r="BN545" t="s">
        <v>104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>
      <c r="A546">
        <v>545</v>
      </c>
      <c r="B546">
        <v>60</v>
      </c>
      <c r="C546" t="s">
        <v>112</v>
      </c>
      <c r="D546">
        <v>58</v>
      </c>
      <c r="E546">
        <v>17104</v>
      </c>
      <c r="F546" t="s">
        <v>82</v>
      </c>
      <c r="G546" t="s">
        <v>83</v>
      </c>
      <c r="H546" t="s">
        <v>113</v>
      </c>
      <c r="I546" t="s">
        <v>85</v>
      </c>
      <c r="J546" t="s">
        <v>86</v>
      </c>
      <c r="K546" t="s">
        <v>87</v>
      </c>
      <c r="L546" t="s">
        <v>88</v>
      </c>
      <c r="M546" t="s">
        <v>121</v>
      </c>
      <c r="N546" t="s">
        <v>91</v>
      </c>
      <c r="O546" t="s">
        <v>91</v>
      </c>
      <c r="P546" t="s">
        <v>92</v>
      </c>
      <c r="Q546" t="s">
        <v>122</v>
      </c>
      <c r="R546">
        <v>7</v>
      </c>
      <c r="S546">
        <v>5</v>
      </c>
      <c r="T546">
        <v>2006</v>
      </c>
      <c r="U546">
        <v>2006</v>
      </c>
      <c r="V546" t="s">
        <v>94</v>
      </c>
      <c r="W546" t="s">
        <v>95</v>
      </c>
      <c r="X546" t="s">
        <v>96</v>
      </c>
      <c r="Y546" t="s">
        <v>96</v>
      </c>
      <c r="Z546" t="s">
        <v>97</v>
      </c>
      <c r="AA546">
        <v>0</v>
      </c>
      <c r="AB546" t="s">
        <v>119</v>
      </c>
      <c r="AC546" t="s">
        <v>98</v>
      </c>
      <c r="AD546" t="s">
        <v>123</v>
      </c>
      <c r="AE546" t="s">
        <v>119</v>
      </c>
      <c r="AF546" t="s">
        <v>119</v>
      </c>
      <c r="AG546" t="s">
        <v>157</v>
      </c>
      <c r="AH546" t="s">
        <v>124</v>
      </c>
      <c r="AI546">
        <v>554</v>
      </c>
      <c r="AJ546" t="s">
        <v>108</v>
      </c>
      <c r="AK546">
        <v>0</v>
      </c>
      <c r="AL546">
        <v>100</v>
      </c>
      <c r="AM546">
        <v>654</v>
      </c>
      <c r="AN546" t="s">
        <v>103</v>
      </c>
      <c r="AO546" t="s">
        <v>126</v>
      </c>
      <c r="AP546" t="s">
        <v>104</v>
      </c>
      <c r="AQ546" t="s">
        <v>105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119</v>
      </c>
      <c r="BC546">
        <v>7</v>
      </c>
      <c r="BD546" t="s">
        <v>106</v>
      </c>
      <c r="BE546">
        <v>1</v>
      </c>
      <c r="BF546" t="s">
        <v>119</v>
      </c>
      <c r="BG546" t="s">
        <v>107</v>
      </c>
      <c r="BH546">
        <v>2006</v>
      </c>
      <c r="BI546" t="s">
        <v>131</v>
      </c>
      <c r="BJ546">
        <v>2</v>
      </c>
      <c r="BK546">
        <v>426</v>
      </c>
      <c r="BL546" t="s">
        <v>98</v>
      </c>
      <c r="BM546" t="s">
        <v>98</v>
      </c>
      <c r="BN546" t="s">
        <v>104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149</v>
      </c>
      <c r="CB546" t="s">
        <v>150</v>
      </c>
      <c r="CC546">
        <v>179665</v>
      </c>
    </row>
    <row r="547" spans="1:81">
      <c r="A547">
        <v>546</v>
      </c>
      <c r="B547">
        <v>50</v>
      </c>
      <c r="C547" t="s">
        <v>112</v>
      </c>
      <c r="D547" t="s">
        <v>83</v>
      </c>
      <c r="E547">
        <v>13837</v>
      </c>
      <c r="F547" t="s">
        <v>82</v>
      </c>
      <c r="G547" t="s">
        <v>83</v>
      </c>
      <c r="H547" t="s">
        <v>113</v>
      </c>
      <c r="I547" t="s">
        <v>85</v>
      </c>
      <c r="J547" t="s">
        <v>86</v>
      </c>
      <c r="K547" t="s">
        <v>114</v>
      </c>
      <c r="L547" t="s">
        <v>88</v>
      </c>
      <c r="M547" t="s">
        <v>175</v>
      </c>
      <c r="N547" t="s">
        <v>91</v>
      </c>
      <c r="O547" t="s">
        <v>91</v>
      </c>
      <c r="P547" t="s">
        <v>92</v>
      </c>
      <c r="Q547" t="s">
        <v>176</v>
      </c>
      <c r="R547">
        <v>7</v>
      </c>
      <c r="S547">
        <v>5</v>
      </c>
      <c r="T547">
        <v>1988</v>
      </c>
      <c r="U547">
        <v>1988</v>
      </c>
      <c r="V547" t="s">
        <v>94</v>
      </c>
      <c r="W547" t="s">
        <v>95</v>
      </c>
      <c r="X547" t="s">
        <v>130</v>
      </c>
      <c r="Y547" t="s">
        <v>130</v>
      </c>
      <c r="Z547" t="s">
        <v>117</v>
      </c>
      <c r="AA547">
        <v>178</v>
      </c>
      <c r="AB547" t="s">
        <v>119</v>
      </c>
      <c r="AC547" t="s">
        <v>119</v>
      </c>
      <c r="AD547" t="s">
        <v>123</v>
      </c>
      <c r="AE547" t="s">
        <v>119</v>
      </c>
      <c r="AF547" t="s">
        <v>119</v>
      </c>
      <c r="AG547" t="s">
        <v>100</v>
      </c>
      <c r="AH547" t="s">
        <v>124</v>
      </c>
      <c r="AI547">
        <v>1002</v>
      </c>
      <c r="AJ547" t="s">
        <v>102</v>
      </c>
      <c r="AK547">
        <v>202</v>
      </c>
      <c r="AL547">
        <v>0</v>
      </c>
      <c r="AM547">
        <v>1204</v>
      </c>
      <c r="AN547" t="s">
        <v>103</v>
      </c>
      <c r="AO547" t="s">
        <v>119</v>
      </c>
      <c r="AP547" t="s">
        <v>104</v>
      </c>
      <c r="AQ547" t="s">
        <v>105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119</v>
      </c>
      <c r="BC547">
        <v>9</v>
      </c>
      <c r="BD547" t="s">
        <v>106</v>
      </c>
      <c r="BE547">
        <v>0</v>
      </c>
      <c r="BF547" t="s">
        <v>83</v>
      </c>
      <c r="BG547" t="s">
        <v>107</v>
      </c>
      <c r="BH547">
        <v>1988</v>
      </c>
      <c r="BI547" t="s">
        <v>108</v>
      </c>
      <c r="BJ547">
        <v>3</v>
      </c>
      <c r="BK547">
        <v>786</v>
      </c>
      <c r="BL547" t="s">
        <v>98</v>
      </c>
      <c r="BM547" t="s">
        <v>98</v>
      </c>
      <c r="BN547" t="s">
        <v>104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>
      <c r="A548">
        <v>547</v>
      </c>
      <c r="B548">
        <v>50</v>
      </c>
      <c r="C548" t="s">
        <v>112</v>
      </c>
      <c r="D548">
        <v>70</v>
      </c>
      <c r="E548">
        <v>8737</v>
      </c>
      <c r="F548" t="s">
        <v>82</v>
      </c>
      <c r="G548" t="s">
        <v>83</v>
      </c>
      <c r="H548" t="s">
        <v>113</v>
      </c>
      <c r="I548" t="s">
        <v>192</v>
      </c>
      <c r="J548" t="s">
        <v>86</v>
      </c>
      <c r="K548" t="s">
        <v>87</v>
      </c>
      <c r="L548" t="s">
        <v>88</v>
      </c>
      <c r="M548" t="s">
        <v>197</v>
      </c>
      <c r="N548" t="s">
        <v>91</v>
      </c>
      <c r="O548" t="s">
        <v>91</v>
      </c>
      <c r="P548" t="s">
        <v>92</v>
      </c>
      <c r="Q548" t="s">
        <v>176</v>
      </c>
      <c r="R548">
        <v>6</v>
      </c>
      <c r="S548">
        <v>7</v>
      </c>
      <c r="T548">
        <v>1923</v>
      </c>
      <c r="U548">
        <v>1950</v>
      </c>
      <c r="V548" t="s">
        <v>94</v>
      </c>
      <c r="W548" t="s">
        <v>95</v>
      </c>
      <c r="X548" t="s">
        <v>117</v>
      </c>
      <c r="Y548" t="s">
        <v>116</v>
      </c>
      <c r="Z548" t="s">
        <v>97</v>
      </c>
      <c r="AA548">
        <v>0</v>
      </c>
      <c r="AB548" t="s">
        <v>98</v>
      </c>
      <c r="AC548" t="s">
        <v>98</v>
      </c>
      <c r="AD548" t="s">
        <v>166</v>
      </c>
      <c r="AE548" t="s">
        <v>119</v>
      </c>
      <c r="AF548" t="s">
        <v>98</v>
      </c>
      <c r="AG548" t="s">
        <v>100</v>
      </c>
      <c r="AH548" t="s">
        <v>101</v>
      </c>
      <c r="AI548">
        <v>300</v>
      </c>
      <c r="AJ548" t="s">
        <v>108</v>
      </c>
      <c r="AK548">
        <v>0</v>
      </c>
      <c r="AL548">
        <v>765</v>
      </c>
      <c r="AM548">
        <v>1065</v>
      </c>
      <c r="AN548" t="s">
        <v>103</v>
      </c>
      <c r="AO548" t="s">
        <v>126</v>
      </c>
      <c r="AP548" t="s">
        <v>104</v>
      </c>
      <c r="AQ548" t="s">
        <v>168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106</v>
      </c>
      <c r="BE548">
        <v>1</v>
      </c>
      <c r="BF548" t="s">
        <v>119</v>
      </c>
      <c r="BG548" t="s">
        <v>143</v>
      </c>
      <c r="BH548">
        <v>1950</v>
      </c>
      <c r="BI548" t="s">
        <v>108</v>
      </c>
      <c r="BJ548">
        <v>2</v>
      </c>
      <c r="BK548">
        <v>440</v>
      </c>
      <c r="BL548" t="s">
        <v>98</v>
      </c>
      <c r="BM548" t="s">
        <v>98</v>
      </c>
      <c r="BN548" t="s">
        <v>104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>
      <c r="A549">
        <v>548</v>
      </c>
      <c r="B549">
        <v>85</v>
      </c>
      <c r="C549" t="s">
        <v>112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217</v>
      </c>
      <c r="N549" t="s">
        <v>91</v>
      </c>
      <c r="O549" t="s">
        <v>91</v>
      </c>
      <c r="P549" t="s">
        <v>92</v>
      </c>
      <c r="Q549" t="s">
        <v>183</v>
      </c>
      <c r="R549">
        <v>5</v>
      </c>
      <c r="S549">
        <v>7</v>
      </c>
      <c r="T549">
        <v>1970</v>
      </c>
      <c r="U549">
        <v>1970</v>
      </c>
      <c r="V549" t="s">
        <v>94</v>
      </c>
      <c r="W549" t="s">
        <v>95</v>
      </c>
      <c r="X549" t="s">
        <v>96</v>
      </c>
      <c r="Y549" t="s">
        <v>96</v>
      </c>
      <c r="Z549" t="s">
        <v>97</v>
      </c>
      <c r="AA549">
        <v>0</v>
      </c>
      <c r="AB549" t="s">
        <v>98</v>
      </c>
      <c r="AC549" t="s">
        <v>119</v>
      </c>
      <c r="AD549" t="s">
        <v>99</v>
      </c>
      <c r="AE549" t="s">
        <v>119</v>
      </c>
      <c r="AF549" t="s">
        <v>98</v>
      </c>
      <c r="AG549" t="s">
        <v>157</v>
      </c>
      <c r="AH549" t="s">
        <v>118</v>
      </c>
      <c r="AI549">
        <v>619</v>
      </c>
      <c r="AJ549" t="s">
        <v>108</v>
      </c>
      <c r="AK549">
        <v>0</v>
      </c>
      <c r="AL549">
        <v>149</v>
      </c>
      <c r="AM549">
        <v>768</v>
      </c>
      <c r="AN549" t="s">
        <v>103</v>
      </c>
      <c r="AO549" t="s">
        <v>126</v>
      </c>
      <c r="AP549" t="s">
        <v>104</v>
      </c>
      <c r="AQ549" t="s">
        <v>105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106</v>
      </c>
      <c r="BE549">
        <v>0</v>
      </c>
      <c r="BF549" t="s">
        <v>83</v>
      </c>
      <c r="BG549" t="s">
        <v>143</v>
      </c>
      <c r="BH549">
        <v>1987</v>
      </c>
      <c r="BI549" t="s">
        <v>108</v>
      </c>
      <c r="BJ549">
        <v>2</v>
      </c>
      <c r="BK549">
        <v>624</v>
      </c>
      <c r="BL549" t="s">
        <v>98</v>
      </c>
      <c r="BM549" t="s">
        <v>98</v>
      </c>
      <c r="BN549" t="s">
        <v>104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>
      <c r="A550">
        <v>549</v>
      </c>
      <c r="B550">
        <v>20</v>
      </c>
      <c r="C550" t="s">
        <v>140</v>
      </c>
      <c r="D550">
        <v>49</v>
      </c>
      <c r="E550">
        <v>8235</v>
      </c>
      <c r="F550" t="s">
        <v>82</v>
      </c>
      <c r="G550" t="s">
        <v>83</v>
      </c>
      <c r="H550" t="s">
        <v>113</v>
      </c>
      <c r="I550" t="s">
        <v>127</v>
      </c>
      <c r="J550" t="s">
        <v>86</v>
      </c>
      <c r="K550" t="s">
        <v>87</v>
      </c>
      <c r="L550" t="s">
        <v>88</v>
      </c>
      <c r="M550" t="s">
        <v>188</v>
      </c>
      <c r="N550" t="s">
        <v>90</v>
      </c>
      <c r="O550" t="s">
        <v>220</v>
      </c>
      <c r="P550" t="s">
        <v>92</v>
      </c>
      <c r="Q550" t="s">
        <v>93</v>
      </c>
      <c r="R550">
        <v>5</v>
      </c>
      <c r="S550">
        <v>7</v>
      </c>
      <c r="T550">
        <v>1955</v>
      </c>
      <c r="U550">
        <v>1995</v>
      </c>
      <c r="V550" t="s">
        <v>94</v>
      </c>
      <c r="W550" t="s">
        <v>95</v>
      </c>
      <c r="X550" t="s">
        <v>137</v>
      </c>
      <c r="Y550" t="s">
        <v>137</v>
      </c>
      <c r="Z550" t="s">
        <v>97</v>
      </c>
      <c r="AA550">
        <v>0</v>
      </c>
      <c r="AB550" t="s">
        <v>98</v>
      </c>
      <c r="AC550" t="s">
        <v>119</v>
      </c>
      <c r="AD550" t="s">
        <v>99</v>
      </c>
      <c r="AE550" t="s">
        <v>98</v>
      </c>
      <c r="AF550" t="s">
        <v>98</v>
      </c>
      <c r="AG550" t="s">
        <v>100</v>
      </c>
      <c r="AH550" t="s">
        <v>102</v>
      </c>
      <c r="AI550">
        <v>180</v>
      </c>
      <c r="AJ550" t="s">
        <v>101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104</v>
      </c>
      <c r="AQ550" t="s">
        <v>105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106</v>
      </c>
      <c r="BE550">
        <v>0</v>
      </c>
      <c r="BF550" t="s">
        <v>83</v>
      </c>
      <c r="BG550" t="s">
        <v>143</v>
      </c>
      <c r="BH550">
        <v>1963</v>
      </c>
      <c r="BI550" t="s">
        <v>131</v>
      </c>
      <c r="BJ550">
        <v>2</v>
      </c>
      <c r="BK550">
        <v>720</v>
      </c>
      <c r="BL550" t="s">
        <v>98</v>
      </c>
      <c r="BM550" t="s">
        <v>98</v>
      </c>
      <c r="BN550" t="s">
        <v>104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109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>
      <c r="A551">
        <v>550</v>
      </c>
      <c r="B551">
        <v>60</v>
      </c>
      <c r="C551" t="s">
        <v>164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163</v>
      </c>
      <c r="N551" t="s">
        <v>91</v>
      </c>
      <c r="O551" t="s">
        <v>91</v>
      </c>
      <c r="P551" t="s">
        <v>92</v>
      </c>
      <c r="Q551" t="s">
        <v>122</v>
      </c>
      <c r="R551">
        <v>7</v>
      </c>
      <c r="S551">
        <v>5</v>
      </c>
      <c r="T551">
        <v>2003</v>
      </c>
      <c r="U551">
        <v>2004</v>
      </c>
      <c r="V551" t="s">
        <v>94</v>
      </c>
      <c r="W551" t="s">
        <v>95</v>
      </c>
      <c r="X551" t="s">
        <v>96</v>
      </c>
      <c r="Y551" t="s">
        <v>96</v>
      </c>
      <c r="Z551" t="s">
        <v>97</v>
      </c>
      <c r="AA551">
        <v>0</v>
      </c>
      <c r="AB551" t="s">
        <v>119</v>
      </c>
      <c r="AC551" t="s">
        <v>98</v>
      </c>
      <c r="AD551" t="s">
        <v>123</v>
      </c>
      <c r="AE551" t="s">
        <v>119</v>
      </c>
      <c r="AF551" t="s">
        <v>98</v>
      </c>
      <c r="AG551" t="s">
        <v>100</v>
      </c>
      <c r="AH551" t="s">
        <v>108</v>
      </c>
      <c r="AI551">
        <v>0</v>
      </c>
      <c r="AJ551" t="s">
        <v>108</v>
      </c>
      <c r="AK551">
        <v>0</v>
      </c>
      <c r="AL551">
        <v>912</v>
      </c>
      <c r="AM551">
        <v>912</v>
      </c>
      <c r="AN551" t="s">
        <v>103</v>
      </c>
      <c r="AO551" t="s">
        <v>126</v>
      </c>
      <c r="AP551" t="s">
        <v>104</v>
      </c>
      <c r="AQ551" t="s">
        <v>105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119</v>
      </c>
      <c r="BC551">
        <v>8</v>
      </c>
      <c r="BD551" t="s">
        <v>106</v>
      </c>
      <c r="BE551">
        <v>1</v>
      </c>
      <c r="BF551" t="s">
        <v>119</v>
      </c>
      <c r="BG551" t="s">
        <v>159</v>
      </c>
      <c r="BH551">
        <v>2003</v>
      </c>
      <c r="BI551" t="s">
        <v>125</v>
      </c>
      <c r="BJ551">
        <v>2</v>
      </c>
      <c r="BK551">
        <v>615</v>
      </c>
      <c r="BL551" t="s">
        <v>98</v>
      </c>
      <c r="BM551" t="s">
        <v>98</v>
      </c>
      <c r="BN551" t="s">
        <v>104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>
      <c r="A552">
        <v>551</v>
      </c>
      <c r="B552">
        <v>120</v>
      </c>
      <c r="C552" t="s">
        <v>112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145</v>
      </c>
      <c r="N552" t="s">
        <v>91</v>
      </c>
      <c r="O552" t="s">
        <v>91</v>
      </c>
      <c r="P552" t="s">
        <v>129</v>
      </c>
      <c r="Q552" t="s">
        <v>93</v>
      </c>
      <c r="R552">
        <v>6</v>
      </c>
      <c r="S552">
        <v>6</v>
      </c>
      <c r="T552">
        <v>1977</v>
      </c>
      <c r="U552">
        <v>1977</v>
      </c>
      <c r="V552" t="s">
        <v>94</v>
      </c>
      <c r="W552" t="s">
        <v>95</v>
      </c>
      <c r="X552" t="s">
        <v>135</v>
      </c>
      <c r="Y552" t="s">
        <v>135</v>
      </c>
      <c r="Z552" t="s">
        <v>97</v>
      </c>
      <c r="AA552">
        <v>0</v>
      </c>
      <c r="AB552" t="s">
        <v>98</v>
      </c>
      <c r="AC552" t="s">
        <v>98</v>
      </c>
      <c r="AD552" t="s">
        <v>99</v>
      </c>
      <c r="AE552" t="s">
        <v>119</v>
      </c>
      <c r="AF552" t="s">
        <v>98</v>
      </c>
      <c r="AG552" t="s">
        <v>100</v>
      </c>
      <c r="AH552" t="s">
        <v>118</v>
      </c>
      <c r="AI552">
        <v>559</v>
      </c>
      <c r="AJ552" t="s">
        <v>108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104</v>
      </c>
      <c r="AQ552" t="s">
        <v>105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106</v>
      </c>
      <c r="BE552">
        <v>0</v>
      </c>
      <c r="BF552" t="s">
        <v>83</v>
      </c>
      <c r="BG552" t="s">
        <v>107</v>
      </c>
      <c r="BH552">
        <v>1977</v>
      </c>
      <c r="BI552" t="s">
        <v>131</v>
      </c>
      <c r="BJ552">
        <v>2</v>
      </c>
      <c r="BK552">
        <v>440</v>
      </c>
      <c r="BL552" t="s">
        <v>98</v>
      </c>
      <c r="BM552" t="s">
        <v>98</v>
      </c>
      <c r="BN552" t="s">
        <v>104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144</v>
      </c>
      <c r="CB552" t="s">
        <v>172</v>
      </c>
      <c r="CC552">
        <v>140000</v>
      </c>
    </row>
    <row r="553" spans="1:81">
      <c r="A553">
        <v>552</v>
      </c>
      <c r="B553">
        <v>20</v>
      </c>
      <c r="C553" t="s">
        <v>140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188</v>
      </c>
      <c r="N553" t="s">
        <v>91</v>
      </c>
      <c r="O553" t="s">
        <v>91</v>
      </c>
      <c r="P553" t="s">
        <v>92</v>
      </c>
      <c r="Q553" t="s">
        <v>93</v>
      </c>
      <c r="R553">
        <v>5</v>
      </c>
      <c r="S553">
        <v>6</v>
      </c>
      <c r="T553">
        <v>1957</v>
      </c>
      <c r="U553">
        <v>1957</v>
      </c>
      <c r="V553" t="s">
        <v>115</v>
      </c>
      <c r="W553" t="s">
        <v>95</v>
      </c>
      <c r="X553" t="s">
        <v>117</v>
      </c>
      <c r="Y553" t="s">
        <v>117</v>
      </c>
      <c r="Z553" t="s">
        <v>97</v>
      </c>
      <c r="AA553">
        <v>0</v>
      </c>
      <c r="AB553" t="s">
        <v>98</v>
      </c>
      <c r="AC553" t="s">
        <v>98</v>
      </c>
      <c r="AD553" t="s">
        <v>99</v>
      </c>
      <c r="AE553" t="s">
        <v>98</v>
      </c>
      <c r="AF553" t="s">
        <v>98</v>
      </c>
      <c r="AG553" t="s">
        <v>100</v>
      </c>
      <c r="AH553" t="s">
        <v>101</v>
      </c>
      <c r="AI553">
        <v>308</v>
      </c>
      <c r="AJ553" t="s">
        <v>108</v>
      </c>
      <c r="AK553">
        <v>0</v>
      </c>
      <c r="AL553">
        <v>620</v>
      </c>
      <c r="AM553">
        <v>928</v>
      </c>
      <c r="AN553" t="s">
        <v>103</v>
      </c>
      <c r="AO553" t="s">
        <v>119</v>
      </c>
      <c r="AP553" t="s">
        <v>104</v>
      </c>
      <c r="AQ553" t="s">
        <v>168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106</v>
      </c>
      <c r="BE553">
        <v>0</v>
      </c>
      <c r="BF553" t="s">
        <v>83</v>
      </c>
      <c r="BG553" t="s">
        <v>107</v>
      </c>
      <c r="BH553">
        <v>1957</v>
      </c>
      <c r="BI553" t="s">
        <v>125</v>
      </c>
      <c r="BJ553">
        <v>1</v>
      </c>
      <c r="BK553">
        <v>288</v>
      </c>
      <c r="BL553" t="s">
        <v>98</v>
      </c>
      <c r="BM553" t="s">
        <v>98</v>
      </c>
      <c r="BN553" t="s">
        <v>104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>
      <c r="A554">
        <v>553</v>
      </c>
      <c r="B554">
        <v>20</v>
      </c>
      <c r="C554" t="s">
        <v>112</v>
      </c>
      <c r="D554">
        <v>87</v>
      </c>
      <c r="E554">
        <v>11146</v>
      </c>
      <c r="F554" t="s">
        <v>82</v>
      </c>
      <c r="G554" t="s">
        <v>83</v>
      </c>
      <c r="H554" t="s">
        <v>113</v>
      </c>
      <c r="I554" t="s">
        <v>85</v>
      </c>
      <c r="J554" t="s">
        <v>86</v>
      </c>
      <c r="K554" t="s">
        <v>87</v>
      </c>
      <c r="L554" t="s">
        <v>88</v>
      </c>
      <c r="M554" t="s">
        <v>147</v>
      </c>
      <c r="N554" t="s">
        <v>91</v>
      </c>
      <c r="O554" t="s">
        <v>91</v>
      </c>
      <c r="P554" t="s">
        <v>92</v>
      </c>
      <c r="Q554" t="s">
        <v>93</v>
      </c>
      <c r="R554">
        <v>8</v>
      </c>
      <c r="S554">
        <v>5</v>
      </c>
      <c r="T554">
        <v>2006</v>
      </c>
      <c r="U554">
        <v>2006</v>
      </c>
      <c r="V554" t="s">
        <v>94</v>
      </c>
      <c r="W554" t="s">
        <v>95</v>
      </c>
      <c r="X554" t="s">
        <v>96</v>
      </c>
      <c r="Y554" t="s">
        <v>96</v>
      </c>
      <c r="Z554" t="s">
        <v>148</v>
      </c>
      <c r="AA554">
        <v>250</v>
      </c>
      <c r="AB554" t="s">
        <v>119</v>
      </c>
      <c r="AC554" t="s">
        <v>98</v>
      </c>
      <c r="AD554" t="s">
        <v>123</v>
      </c>
      <c r="AE554" t="s">
        <v>126</v>
      </c>
      <c r="AF554" t="s">
        <v>98</v>
      </c>
      <c r="AG554" t="s">
        <v>157</v>
      </c>
      <c r="AH554" t="s">
        <v>108</v>
      </c>
      <c r="AI554">
        <v>0</v>
      </c>
      <c r="AJ554" t="s">
        <v>108</v>
      </c>
      <c r="AK554">
        <v>0</v>
      </c>
      <c r="AL554">
        <v>1709</v>
      </c>
      <c r="AM554">
        <v>1709</v>
      </c>
      <c r="AN554" t="s">
        <v>103</v>
      </c>
      <c r="AO554" t="s">
        <v>126</v>
      </c>
      <c r="AP554" t="s">
        <v>104</v>
      </c>
      <c r="AQ554" t="s">
        <v>105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119</v>
      </c>
      <c r="BC554">
        <v>7</v>
      </c>
      <c r="BD554" t="s">
        <v>106</v>
      </c>
      <c r="BE554">
        <v>1</v>
      </c>
      <c r="BF554" t="s">
        <v>119</v>
      </c>
      <c r="BG554" t="s">
        <v>107</v>
      </c>
      <c r="BH554">
        <v>2006</v>
      </c>
      <c r="BI554" t="s">
        <v>131</v>
      </c>
      <c r="BJ554">
        <v>3</v>
      </c>
      <c r="BK554">
        <v>908</v>
      </c>
      <c r="BL554" t="s">
        <v>98</v>
      </c>
      <c r="BM554" t="s">
        <v>98</v>
      </c>
      <c r="BN554" t="s">
        <v>104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>
      <c r="A555">
        <v>554</v>
      </c>
      <c r="B555">
        <v>20</v>
      </c>
      <c r="C555" t="s">
        <v>112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206</v>
      </c>
      <c r="N555" t="s">
        <v>90</v>
      </c>
      <c r="O555" t="s">
        <v>91</v>
      </c>
      <c r="P555" t="s">
        <v>92</v>
      </c>
      <c r="Q555" t="s">
        <v>93</v>
      </c>
      <c r="R555">
        <v>4</v>
      </c>
      <c r="S555">
        <v>5</v>
      </c>
      <c r="T555">
        <v>1949</v>
      </c>
      <c r="U555">
        <v>2003</v>
      </c>
      <c r="V555" t="s">
        <v>94</v>
      </c>
      <c r="W555" t="s">
        <v>95</v>
      </c>
      <c r="X555" t="s">
        <v>96</v>
      </c>
      <c r="Y555" t="s">
        <v>96</v>
      </c>
      <c r="Z555" t="s">
        <v>97</v>
      </c>
      <c r="AA555">
        <v>0</v>
      </c>
      <c r="AB555" t="s">
        <v>98</v>
      </c>
      <c r="AC555" t="s">
        <v>98</v>
      </c>
      <c r="AD555" t="s">
        <v>99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126</v>
      </c>
      <c r="AP555" t="s">
        <v>104</v>
      </c>
      <c r="AQ555" t="s">
        <v>105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119</v>
      </c>
      <c r="BC555">
        <v>5</v>
      </c>
      <c r="BD555" t="s">
        <v>106</v>
      </c>
      <c r="BE555">
        <v>0</v>
      </c>
      <c r="BF555" t="s">
        <v>83</v>
      </c>
      <c r="BG555" t="s">
        <v>143</v>
      </c>
      <c r="BH555">
        <v>2002</v>
      </c>
      <c r="BI555" t="s">
        <v>125</v>
      </c>
      <c r="BJ555">
        <v>2</v>
      </c>
      <c r="BK555">
        <v>520</v>
      </c>
      <c r="BL555" t="s">
        <v>98</v>
      </c>
      <c r="BM555" t="s">
        <v>98</v>
      </c>
      <c r="BN555" t="s">
        <v>167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109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>
      <c r="A556">
        <v>555</v>
      </c>
      <c r="B556">
        <v>60</v>
      </c>
      <c r="C556" t="s">
        <v>112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147</v>
      </c>
      <c r="N556" t="s">
        <v>91</v>
      </c>
      <c r="O556" t="s">
        <v>91</v>
      </c>
      <c r="P556" t="s">
        <v>92</v>
      </c>
      <c r="Q556" t="s">
        <v>122</v>
      </c>
      <c r="R556">
        <v>7</v>
      </c>
      <c r="S556">
        <v>5</v>
      </c>
      <c r="T556">
        <v>2003</v>
      </c>
      <c r="U556">
        <v>2004</v>
      </c>
      <c r="V556" t="s">
        <v>94</v>
      </c>
      <c r="W556" t="s">
        <v>95</v>
      </c>
      <c r="X556" t="s">
        <v>96</v>
      </c>
      <c r="Y556" t="s">
        <v>96</v>
      </c>
      <c r="Z556" t="s">
        <v>117</v>
      </c>
      <c r="AA556">
        <v>292</v>
      </c>
      <c r="AB556" t="s">
        <v>119</v>
      </c>
      <c r="AC556" t="s">
        <v>98</v>
      </c>
      <c r="AD556" t="s">
        <v>123</v>
      </c>
      <c r="AE556" t="s">
        <v>119</v>
      </c>
      <c r="AF556" t="s">
        <v>98</v>
      </c>
      <c r="AG556" t="s">
        <v>100</v>
      </c>
      <c r="AH556" t="s">
        <v>124</v>
      </c>
      <c r="AI556">
        <v>866</v>
      </c>
      <c r="AJ556" t="s">
        <v>108</v>
      </c>
      <c r="AK556">
        <v>0</v>
      </c>
      <c r="AL556">
        <v>132</v>
      </c>
      <c r="AM556">
        <v>998</v>
      </c>
      <c r="AN556" t="s">
        <v>103</v>
      </c>
      <c r="AO556" t="s">
        <v>126</v>
      </c>
      <c r="AP556" t="s">
        <v>104</v>
      </c>
      <c r="AQ556" t="s">
        <v>105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119</v>
      </c>
      <c r="BC556">
        <v>8</v>
      </c>
      <c r="BD556" t="s">
        <v>106</v>
      </c>
      <c r="BE556">
        <v>1</v>
      </c>
      <c r="BF556" t="s">
        <v>119</v>
      </c>
      <c r="BG556" t="s">
        <v>159</v>
      </c>
      <c r="BH556">
        <v>2003</v>
      </c>
      <c r="BI556" t="s">
        <v>131</v>
      </c>
      <c r="BJ556">
        <v>3</v>
      </c>
      <c r="BK556">
        <v>871</v>
      </c>
      <c r="BL556" t="s">
        <v>98</v>
      </c>
      <c r="BM556" t="s">
        <v>98</v>
      </c>
      <c r="BN556" t="s">
        <v>104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>
      <c r="A557">
        <v>556</v>
      </c>
      <c r="B557">
        <v>45</v>
      </c>
      <c r="C557" t="s">
        <v>140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197</v>
      </c>
      <c r="N557" t="s">
        <v>91</v>
      </c>
      <c r="O557" t="s">
        <v>91</v>
      </c>
      <c r="P557" t="s">
        <v>92</v>
      </c>
      <c r="Q557" t="s">
        <v>238</v>
      </c>
      <c r="R557">
        <v>5</v>
      </c>
      <c r="S557">
        <v>6</v>
      </c>
      <c r="T557">
        <v>1922</v>
      </c>
      <c r="U557">
        <v>1950</v>
      </c>
      <c r="V557" t="s">
        <v>94</v>
      </c>
      <c r="W557" t="s">
        <v>95</v>
      </c>
      <c r="X557" t="s">
        <v>137</v>
      </c>
      <c r="Y557" t="s">
        <v>137</v>
      </c>
      <c r="Z557" t="s">
        <v>97</v>
      </c>
      <c r="AA557">
        <v>0</v>
      </c>
      <c r="AB557" t="s">
        <v>98</v>
      </c>
      <c r="AC557" t="s">
        <v>98</v>
      </c>
      <c r="AD557" t="s">
        <v>166</v>
      </c>
      <c r="AE557" t="s">
        <v>98</v>
      </c>
      <c r="AF557" t="s">
        <v>139</v>
      </c>
      <c r="AG557" t="s">
        <v>100</v>
      </c>
      <c r="AH557" t="s">
        <v>108</v>
      </c>
      <c r="AI557">
        <v>0</v>
      </c>
      <c r="AJ557" t="s">
        <v>108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104</v>
      </c>
      <c r="AQ557" t="s">
        <v>168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106</v>
      </c>
      <c r="BE557">
        <v>1</v>
      </c>
      <c r="BF557" t="s">
        <v>119</v>
      </c>
      <c r="BG557" t="s">
        <v>143</v>
      </c>
      <c r="BH557">
        <v>1922</v>
      </c>
      <c r="BI557" t="s">
        <v>108</v>
      </c>
      <c r="BJ557">
        <v>1</v>
      </c>
      <c r="BK557">
        <v>280</v>
      </c>
      <c r="BL557" t="s">
        <v>98</v>
      </c>
      <c r="BM557" t="s">
        <v>98</v>
      </c>
      <c r="BN557" t="s">
        <v>104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>
      <c r="A558">
        <v>557</v>
      </c>
      <c r="B558">
        <v>20</v>
      </c>
      <c r="C558" t="s">
        <v>112</v>
      </c>
      <c r="D558">
        <v>69</v>
      </c>
      <c r="E558">
        <v>14850</v>
      </c>
      <c r="F558" t="s">
        <v>82</v>
      </c>
      <c r="G558" t="s">
        <v>83</v>
      </c>
      <c r="H558" t="s">
        <v>113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91</v>
      </c>
      <c r="O558" t="s">
        <v>91</v>
      </c>
      <c r="P558" t="s">
        <v>92</v>
      </c>
      <c r="Q558" t="s">
        <v>93</v>
      </c>
      <c r="R558">
        <v>5</v>
      </c>
      <c r="S558">
        <v>5</v>
      </c>
      <c r="T558">
        <v>1957</v>
      </c>
      <c r="U558">
        <v>1957</v>
      </c>
      <c r="V558" t="s">
        <v>94</v>
      </c>
      <c r="W558" t="s">
        <v>95</v>
      </c>
      <c r="X558" t="s">
        <v>116</v>
      </c>
      <c r="Y558" t="s">
        <v>116</v>
      </c>
      <c r="Z558" t="s">
        <v>97</v>
      </c>
      <c r="AA558">
        <v>0</v>
      </c>
      <c r="AB558" t="s">
        <v>98</v>
      </c>
      <c r="AC558" t="s">
        <v>98</v>
      </c>
      <c r="AD558" t="s">
        <v>99</v>
      </c>
      <c r="AE558" t="s">
        <v>98</v>
      </c>
      <c r="AF558" t="s">
        <v>98</v>
      </c>
      <c r="AG558" t="s">
        <v>100</v>
      </c>
      <c r="AH558" t="s">
        <v>101</v>
      </c>
      <c r="AI558">
        <v>895</v>
      </c>
      <c r="AJ558" t="s">
        <v>108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104</v>
      </c>
      <c r="AQ558" t="s">
        <v>168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106</v>
      </c>
      <c r="BE558">
        <v>1</v>
      </c>
      <c r="BF558" t="s">
        <v>98</v>
      </c>
      <c r="BG558" t="s">
        <v>107</v>
      </c>
      <c r="BH558">
        <v>1957</v>
      </c>
      <c r="BI558" t="s">
        <v>125</v>
      </c>
      <c r="BJ558">
        <v>1</v>
      </c>
      <c r="BK558">
        <v>299</v>
      </c>
      <c r="BL558" t="s">
        <v>98</v>
      </c>
      <c r="BM558" t="s">
        <v>98</v>
      </c>
      <c r="BN558" t="s">
        <v>104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239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>
      <c r="A559">
        <v>558</v>
      </c>
      <c r="B559">
        <v>50</v>
      </c>
      <c r="C559" t="s">
        <v>201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205</v>
      </c>
      <c r="J559" t="s">
        <v>86</v>
      </c>
      <c r="K559" t="s">
        <v>87</v>
      </c>
      <c r="L559" t="s">
        <v>154</v>
      </c>
      <c r="M559" t="s">
        <v>214</v>
      </c>
      <c r="N559" t="s">
        <v>91</v>
      </c>
      <c r="O559" t="s">
        <v>91</v>
      </c>
      <c r="P559" t="s">
        <v>92</v>
      </c>
      <c r="Q559" t="s">
        <v>176</v>
      </c>
      <c r="R559">
        <v>4</v>
      </c>
      <c r="S559">
        <v>6</v>
      </c>
      <c r="T559">
        <v>1920</v>
      </c>
      <c r="U559">
        <v>1950</v>
      </c>
      <c r="V559" t="s">
        <v>94</v>
      </c>
      <c r="W559" t="s">
        <v>95</v>
      </c>
      <c r="X559" t="s">
        <v>137</v>
      </c>
      <c r="Y559" t="s">
        <v>137</v>
      </c>
      <c r="Z559" t="s">
        <v>97</v>
      </c>
      <c r="AA559">
        <v>0</v>
      </c>
      <c r="AB559" t="s">
        <v>98</v>
      </c>
      <c r="AC559" t="s">
        <v>98</v>
      </c>
      <c r="AD559" t="s">
        <v>99</v>
      </c>
      <c r="AE559" t="s">
        <v>98</v>
      </c>
      <c r="AF559" t="s">
        <v>98</v>
      </c>
      <c r="AG559" t="s">
        <v>100</v>
      </c>
      <c r="AH559" t="s">
        <v>101</v>
      </c>
      <c r="AI559">
        <v>637</v>
      </c>
      <c r="AJ559" t="s">
        <v>108</v>
      </c>
      <c r="AK559">
        <v>0</v>
      </c>
      <c r="AL559">
        <v>0</v>
      </c>
      <c r="AM559">
        <v>637</v>
      </c>
      <c r="AN559" t="s">
        <v>103</v>
      </c>
      <c r="AO559" t="s">
        <v>119</v>
      </c>
      <c r="AP559" t="s">
        <v>104</v>
      </c>
      <c r="AQ559" t="s">
        <v>105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106</v>
      </c>
      <c r="BE559">
        <v>0</v>
      </c>
      <c r="BF559" t="s">
        <v>83</v>
      </c>
      <c r="BG559" t="s">
        <v>232</v>
      </c>
      <c r="BH559">
        <v>1994</v>
      </c>
      <c r="BI559" t="s">
        <v>108</v>
      </c>
      <c r="BJ559">
        <v>1</v>
      </c>
      <c r="BK559">
        <v>570</v>
      </c>
      <c r="BL559" t="s">
        <v>98</v>
      </c>
      <c r="BM559" t="s">
        <v>98</v>
      </c>
      <c r="BN559" t="s">
        <v>104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144</v>
      </c>
      <c r="CB559" t="s">
        <v>111</v>
      </c>
      <c r="CC559">
        <v>108000</v>
      </c>
    </row>
    <row r="560" spans="1:81">
      <c r="A560">
        <v>559</v>
      </c>
      <c r="B560">
        <v>60</v>
      </c>
      <c r="C560" t="s">
        <v>112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127</v>
      </c>
      <c r="J560" t="s">
        <v>86</v>
      </c>
      <c r="K560" t="s">
        <v>136</v>
      </c>
      <c r="L560" t="s">
        <v>88</v>
      </c>
      <c r="M560" t="s">
        <v>121</v>
      </c>
      <c r="N560" t="s">
        <v>91</v>
      </c>
      <c r="O560" t="s">
        <v>91</v>
      </c>
      <c r="P560" t="s">
        <v>92</v>
      </c>
      <c r="Q560" t="s">
        <v>122</v>
      </c>
      <c r="R560">
        <v>7</v>
      </c>
      <c r="S560">
        <v>5</v>
      </c>
      <c r="T560">
        <v>1996</v>
      </c>
      <c r="U560">
        <v>1997</v>
      </c>
      <c r="V560" t="s">
        <v>94</v>
      </c>
      <c r="W560" t="s">
        <v>95</v>
      </c>
      <c r="X560" t="s">
        <v>130</v>
      </c>
      <c r="Y560" t="s">
        <v>130</v>
      </c>
      <c r="Z560" t="s">
        <v>97</v>
      </c>
      <c r="AA560">
        <v>0</v>
      </c>
      <c r="AB560" t="s">
        <v>98</v>
      </c>
      <c r="AC560" t="s">
        <v>98</v>
      </c>
      <c r="AD560" t="s">
        <v>123</v>
      </c>
      <c r="AE560" t="s">
        <v>119</v>
      </c>
      <c r="AF560" t="s">
        <v>98</v>
      </c>
      <c r="AG560" t="s">
        <v>119</v>
      </c>
      <c r="AH560" t="s">
        <v>124</v>
      </c>
      <c r="AI560">
        <v>604</v>
      </c>
      <c r="AJ560" t="s">
        <v>108</v>
      </c>
      <c r="AK560">
        <v>0</v>
      </c>
      <c r="AL560">
        <v>125</v>
      </c>
      <c r="AM560">
        <v>729</v>
      </c>
      <c r="AN560" t="s">
        <v>103</v>
      </c>
      <c r="AO560" t="s">
        <v>126</v>
      </c>
      <c r="AP560" t="s">
        <v>104</v>
      </c>
      <c r="AQ560" t="s">
        <v>105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106</v>
      </c>
      <c r="BE560">
        <v>1</v>
      </c>
      <c r="BF560" t="s">
        <v>98</v>
      </c>
      <c r="BG560" t="s">
        <v>107</v>
      </c>
      <c r="BH560">
        <v>1996</v>
      </c>
      <c r="BI560" t="s">
        <v>108</v>
      </c>
      <c r="BJ560">
        <v>2</v>
      </c>
      <c r="BK560">
        <v>406</v>
      </c>
      <c r="BL560" t="s">
        <v>98</v>
      </c>
      <c r="BM560" t="s">
        <v>98</v>
      </c>
      <c r="BN560" t="s">
        <v>104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>
      <c r="A561">
        <v>560</v>
      </c>
      <c r="B561">
        <v>120</v>
      </c>
      <c r="C561" t="s">
        <v>112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156</v>
      </c>
      <c r="N561" t="s">
        <v>91</v>
      </c>
      <c r="O561" t="s">
        <v>91</v>
      </c>
      <c r="P561" t="s">
        <v>129</v>
      </c>
      <c r="Q561" t="s">
        <v>93</v>
      </c>
      <c r="R561">
        <v>7</v>
      </c>
      <c r="S561">
        <v>5</v>
      </c>
      <c r="T561">
        <v>2003</v>
      </c>
      <c r="U561">
        <v>2004</v>
      </c>
      <c r="V561" t="s">
        <v>94</v>
      </c>
      <c r="W561" t="s">
        <v>95</v>
      </c>
      <c r="X561" t="s">
        <v>96</v>
      </c>
      <c r="Y561" t="s">
        <v>96</v>
      </c>
      <c r="Z561" t="s">
        <v>117</v>
      </c>
      <c r="AA561">
        <v>18</v>
      </c>
      <c r="AB561" t="s">
        <v>119</v>
      </c>
      <c r="AC561" t="s">
        <v>98</v>
      </c>
      <c r="AD561" t="s">
        <v>123</v>
      </c>
      <c r="AE561" t="s">
        <v>119</v>
      </c>
      <c r="AF561" t="s">
        <v>98</v>
      </c>
      <c r="AG561" t="s">
        <v>119</v>
      </c>
      <c r="AH561" t="s">
        <v>108</v>
      </c>
      <c r="AI561">
        <v>0</v>
      </c>
      <c r="AJ561" t="s">
        <v>108</v>
      </c>
      <c r="AK561">
        <v>0</v>
      </c>
      <c r="AL561">
        <v>1374</v>
      </c>
      <c r="AM561">
        <v>1374</v>
      </c>
      <c r="AN561" t="s">
        <v>103</v>
      </c>
      <c r="AO561" t="s">
        <v>126</v>
      </c>
      <c r="AP561" t="s">
        <v>104</v>
      </c>
      <c r="AQ561" t="s">
        <v>105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119</v>
      </c>
      <c r="BC561">
        <v>7</v>
      </c>
      <c r="BD561" t="s">
        <v>106</v>
      </c>
      <c r="BE561">
        <v>1</v>
      </c>
      <c r="BF561" t="s">
        <v>98</v>
      </c>
      <c r="BG561" t="s">
        <v>107</v>
      </c>
      <c r="BH561">
        <v>2003</v>
      </c>
      <c r="BI561" t="s">
        <v>125</v>
      </c>
      <c r="BJ561">
        <v>2</v>
      </c>
      <c r="BK561">
        <v>420</v>
      </c>
      <c r="BL561" t="s">
        <v>98</v>
      </c>
      <c r="BM561" t="s">
        <v>98</v>
      </c>
      <c r="BN561" t="s">
        <v>104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>
      <c r="A562">
        <v>561</v>
      </c>
      <c r="B562">
        <v>20</v>
      </c>
      <c r="C562" t="s">
        <v>112</v>
      </c>
      <c r="D562" t="s">
        <v>83</v>
      </c>
      <c r="E562">
        <v>11341</v>
      </c>
      <c r="F562" t="s">
        <v>82</v>
      </c>
      <c r="G562" t="s">
        <v>83</v>
      </c>
      <c r="H562" t="s">
        <v>113</v>
      </c>
      <c r="I562" t="s">
        <v>85</v>
      </c>
      <c r="J562" t="s">
        <v>86</v>
      </c>
      <c r="K562" t="s">
        <v>87</v>
      </c>
      <c r="L562" t="s">
        <v>88</v>
      </c>
      <c r="M562" t="s">
        <v>169</v>
      </c>
      <c r="N562" t="s">
        <v>91</v>
      </c>
      <c r="O562" t="s">
        <v>91</v>
      </c>
      <c r="P562" t="s">
        <v>92</v>
      </c>
      <c r="Q562" t="s">
        <v>93</v>
      </c>
      <c r="R562">
        <v>5</v>
      </c>
      <c r="S562">
        <v>6</v>
      </c>
      <c r="T562">
        <v>1957</v>
      </c>
      <c r="U562">
        <v>1996</v>
      </c>
      <c r="V562" t="s">
        <v>115</v>
      </c>
      <c r="W562" t="s">
        <v>95</v>
      </c>
      <c r="X562" t="s">
        <v>116</v>
      </c>
      <c r="Y562" t="s">
        <v>116</v>
      </c>
      <c r="Z562" t="s">
        <v>117</v>
      </c>
      <c r="AA562">
        <v>180</v>
      </c>
      <c r="AB562" t="s">
        <v>98</v>
      </c>
      <c r="AC562" t="s">
        <v>98</v>
      </c>
      <c r="AD562" t="s">
        <v>99</v>
      </c>
      <c r="AE562" t="s">
        <v>119</v>
      </c>
      <c r="AF562" t="s">
        <v>98</v>
      </c>
      <c r="AG562" t="s">
        <v>100</v>
      </c>
      <c r="AH562" t="s">
        <v>118</v>
      </c>
      <c r="AI562">
        <v>1302</v>
      </c>
      <c r="AJ562" t="s">
        <v>108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104</v>
      </c>
      <c r="AQ562" t="s">
        <v>105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154</v>
      </c>
      <c r="BE562">
        <v>1</v>
      </c>
      <c r="BF562" t="s">
        <v>119</v>
      </c>
      <c r="BG562" t="s">
        <v>143</v>
      </c>
      <c r="BH562">
        <v>1957</v>
      </c>
      <c r="BI562" t="s">
        <v>108</v>
      </c>
      <c r="BJ562">
        <v>2</v>
      </c>
      <c r="BK562">
        <v>528</v>
      </c>
      <c r="BL562" t="s">
        <v>98</v>
      </c>
      <c r="BM562" t="s">
        <v>98</v>
      </c>
      <c r="BN562" t="s">
        <v>104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>
      <c r="A563">
        <v>562</v>
      </c>
      <c r="B563">
        <v>20</v>
      </c>
      <c r="C563" t="s">
        <v>112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154</v>
      </c>
      <c r="M563" t="s">
        <v>217</v>
      </c>
      <c r="N563" t="s">
        <v>91</v>
      </c>
      <c r="O563" t="s">
        <v>91</v>
      </c>
      <c r="P563" t="s">
        <v>92</v>
      </c>
      <c r="Q563" t="s">
        <v>93</v>
      </c>
      <c r="R563">
        <v>5</v>
      </c>
      <c r="S563">
        <v>5</v>
      </c>
      <c r="T563">
        <v>1974</v>
      </c>
      <c r="U563">
        <v>1975</v>
      </c>
      <c r="V563" t="s">
        <v>94</v>
      </c>
      <c r="W563" t="s">
        <v>95</v>
      </c>
      <c r="X563" t="s">
        <v>130</v>
      </c>
      <c r="Y563" t="s">
        <v>130</v>
      </c>
      <c r="Z563" t="s">
        <v>97</v>
      </c>
      <c r="AA563">
        <v>0</v>
      </c>
      <c r="AB563" t="s">
        <v>98</v>
      </c>
      <c r="AC563" t="s">
        <v>98</v>
      </c>
      <c r="AD563" t="s">
        <v>99</v>
      </c>
      <c r="AE563" t="s">
        <v>119</v>
      </c>
      <c r="AF563" t="s">
        <v>98</v>
      </c>
      <c r="AG563" t="s">
        <v>157</v>
      </c>
      <c r="AH563" t="s">
        <v>118</v>
      </c>
      <c r="AI563">
        <v>1071</v>
      </c>
      <c r="AJ563" t="s">
        <v>102</v>
      </c>
      <c r="AK563">
        <v>123</v>
      </c>
      <c r="AL563">
        <v>195</v>
      </c>
      <c r="AM563">
        <v>1389</v>
      </c>
      <c r="AN563" t="s">
        <v>103</v>
      </c>
      <c r="AO563" t="s">
        <v>119</v>
      </c>
      <c r="AP563" t="s">
        <v>104</v>
      </c>
      <c r="AQ563" t="s">
        <v>105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106</v>
      </c>
      <c r="BE563">
        <v>1</v>
      </c>
      <c r="BF563" t="s">
        <v>98</v>
      </c>
      <c r="BG563" t="s">
        <v>107</v>
      </c>
      <c r="BH563">
        <v>1975</v>
      </c>
      <c r="BI563" t="s">
        <v>131</v>
      </c>
      <c r="BJ563">
        <v>2</v>
      </c>
      <c r="BK563">
        <v>418</v>
      </c>
      <c r="BL563" t="s">
        <v>98</v>
      </c>
      <c r="BM563" t="s">
        <v>98</v>
      </c>
      <c r="BN563" t="s">
        <v>104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>
      <c r="A564">
        <v>563</v>
      </c>
      <c r="B564">
        <v>30</v>
      </c>
      <c r="C564" t="s">
        <v>112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206</v>
      </c>
      <c r="N564" t="s">
        <v>91</v>
      </c>
      <c r="O564" t="s">
        <v>91</v>
      </c>
      <c r="P564" t="s">
        <v>92</v>
      </c>
      <c r="Q564" t="s">
        <v>93</v>
      </c>
      <c r="R564">
        <v>5</v>
      </c>
      <c r="S564">
        <v>6</v>
      </c>
      <c r="T564">
        <v>1940</v>
      </c>
      <c r="U564">
        <v>1969</v>
      </c>
      <c r="V564" t="s">
        <v>94</v>
      </c>
      <c r="W564" t="s">
        <v>95</v>
      </c>
      <c r="X564" t="s">
        <v>184</v>
      </c>
      <c r="Y564" t="s">
        <v>185</v>
      </c>
      <c r="Z564" t="s">
        <v>97</v>
      </c>
      <c r="AA564">
        <v>0</v>
      </c>
      <c r="AB564" t="s">
        <v>98</v>
      </c>
      <c r="AC564" t="s">
        <v>98</v>
      </c>
      <c r="AD564" t="s">
        <v>99</v>
      </c>
      <c r="AE564" t="s">
        <v>98</v>
      </c>
      <c r="AF564" t="s">
        <v>98</v>
      </c>
      <c r="AG564" t="s">
        <v>100</v>
      </c>
      <c r="AH564" t="s">
        <v>138</v>
      </c>
      <c r="AI564">
        <v>290</v>
      </c>
      <c r="AJ564" t="s">
        <v>108</v>
      </c>
      <c r="AK564">
        <v>0</v>
      </c>
      <c r="AL564">
        <v>706</v>
      </c>
      <c r="AM564">
        <v>996</v>
      </c>
      <c r="AN564" t="s">
        <v>103</v>
      </c>
      <c r="AO564" t="s">
        <v>126</v>
      </c>
      <c r="AP564" t="s">
        <v>104</v>
      </c>
      <c r="AQ564" t="s">
        <v>105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106</v>
      </c>
      <c r="BE564">
        <v>1</v>
      </c>
      <c r="BF564" t="s">
        <v>119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104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>
      <c r="A565">
        <v>564</v>
      </c>
      <c r="B565">
        <v>50</v>
      </c>
      <c r="C565" t="s">
        <v>112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206</v>
      </c>
      <c r="N565" t="s">
        <v>91</v>
      </c>
      <c r="O565" t="s">
        <v>91</v>
      </c>
      <c r="P565" t="s">
        <v>92</v>
      </c>
      <c r="Q565" t="s">
        <v>176</v>
      </c>
      <c r="R565">
        <v>6</v>
      </c>
      <c r="S565">
        <v>7</v>
      </c>
      <c r="T565">
        <v>1918</v>
      </c>
      <c r="U565">
        <v>1950</v>
      </c>
      <c r="V565" t="s">
        <v>94</v>
      </c>
      <c r="W565" t="s">
        <v>95</v>
      </c>
      <c r="X565" t="s">
        <v>116</v>
      </c>
      <c r="Y565" t="s">
        <v>116</v>
      </c>
      <c r="Z565" t="s">
        <v>97</v>
      </c>
      <c r="AA565">
        <v>0</v>
      </c>
      <c r="AB565" t="s">
        <v>98</v>
      </c>
      <c r="AC565" t="s">
        <v>98</v>
      </c>
      <c r="AD565" t="s">
        <v>166</v>
      </c>
      <c r="AE565" t="s">
        <v>119</v>
      </c>
      <c r="AF565" t="s">
        <v>98</v>
      </c>
      <c r="AG565" t="s">
        <v>155</v>
      </c>
      <c r="AH565" t="s">
        <v>108</v>
      </c>
      <c r="AI565">
        <v>0</v>
      </c>
      <c r="AJ565" t="s">
        <v>108</v>
      </c>
      <c r="AK565">
        <v>0</v>
      </c>
      <c r="AL565">
        <v>1163</v>
      </c>
      <c r="AM565">
        <v>1163</v>
      </c>
      <c r="AN565" t="s">
        <v>103</v>
      </c>
      <c r="AO565" t="s">
        <v>126</v>
      </c>
      <c r="AP565" t="s">
        <v>104</v>
      </c>
      <c r="AQ565" t="s">
        <v>105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106</v>
      </c>
      <c r="BE565">
        <v>1</v>
      </c>
      <c r="BF565" t="s">
        <v>119</v>
      </c>
      <c r="BG565" t="s">
        <v>143</v>
      </c>
      <c r="BH565">
        <v>1955</v>
      </c>
      <c r="BI565" t="s">
        <v>125</v>
      </c>
      <c r="BJ565">
        <v>2</v>
      </c>
      <c r="BK565">
        <v>396</v>
      </c>
      <c r="BL565" t="s">
        <v>98</v>
      </c>
      <c r="BM565" t="s">
        <v>98</v>
      </c>
      <c r="BN565" t="s">
        <v>167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>
      <c r="A566">
        <v>565</v>
      </c>
      <c r="B566">
        <v>60</v>
      </c>
      <c r="C566" t="s">
        <v>112</v>
      </c>
      <c r="D566" t="s">
        <v>83</v>
      </c>
      <c r="E566">
        <v>13346</v>
      </c>
      <c r="F566" t="s">
        <v>82</v>
      </c>
      <c r="G566" t="s">
        <v>83</v>
      </c>
      <c r="H566" t="s">
        <v>113</v>
      </c>
      <c r="I566" t="s">
        <v>85</v>
      </c>
      <c r="J566" t="s">
        <v>86</v>
      </c>
      <c r="K566" t="s">
        <v>161</v>
      </c>
      <c r="L566" t="s">
        <v>88</v>
      </c>
      <c r="M566" t="s">
        <v>162</v>
      </c>
      <c r="N566" t="s">
        <v>91</v>
      </c>
      <c r="O566" t="s">
        <v>91</v>
      </c>
      <c r="P566" t="s">
        <v>92</v>
      </c>
      <c r="Q566" t="s">
        <v>122</v>
      </c>
      <c r="R566">
        <v>7</v>
      </c>
      <c r="S566">
        <v>5</v>
      </c>
      <c r="T566">
        <v>1992</v>
      </c>
      <c r="U566">
        <v>2000</v>
      </c>
      <c r="V566" t="s">
        <v>94</v>
      </c>
      <c r="W566" t="s">
        <v>95</v>
      </c>
      <c r="X566" t="s">
        <v>130</v>
      </c>
      <c r="Y566" t="s">
        <v>130</v>
      </c>
      <c r="Z566" t="s">
        <v>97</v>
      </c>
      <c r="AA566">
        <v>0</v>
      </c>
      <c r="AB566" t="s">
        <v>119</v>
      </c>
      <c r="AC566" t="s">
        <v>98</v>
      </c>
      <c r="AD566" t="s">
        <v>123</v>
      </c>
      <c r="AE566" t="s">
        <v>119</v>
      </c>
      <c r="AF566" t="s">
        <v>98</v>
      </c>
      <c r="AG566" t="s">
        <v>100</v>
      </c>
      <c r="AH566" t="s">
        <v>124</v>
      </c>
      <c r="AI566">
        <v>728</v>
      </c>
      <c r="AJ566" t="s">
        <v>108</v>
      </c>
      <c r="AK566">
        <v>0</v>
      </c>
      <c r="AL566">
        <v>367</v>
      </c>
      <c r="AM566">
        <v>1095</v>
      </c>
      <c r="AN566" t="s">
        <v>103</v>
      </c>
      <c r="AO566" t="s">
        <v>126</v>
      </c>
      <c r="AP566" t="s">
        <v>104</v>
      </c>
      <c r="AQ566" t="s">
        <v>105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119</v>
      </c>
      <c r="BC566">
        <v>9</v>
      </c>
      <c r="BD566" t="s">
        <v>106</v>
      </c>
      <c r="BE566">
        <v>1</v>
      </c>
      <c r="BF566" t="s">
        <v>98</v>
      </c>
      <c r="BG566" t="s">
        <v>107</v>
      </c>
      <c r="BH566">
        <v>1992</v>
      </c>
      <c r="BI566" t="s">
        <v>131</v>
      </c>
      <c r="BJ566">
        <v>2</v>
      </c>
      <c r="BK566">
        <v>590</v>
      </c>
      <c r="BL566" t="s">
        <v>98</v>
      </c>
      <c r="BM566" t="s">
        <v>98</v>
      </c>
      <c r="BN566" t="s">
        <v>104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>
      <c r="A567">
        <v>566</v>
      </c>
      <c r="B567">
        <v>70</v>
      </c>
      <c r="C567" t="s">
        <v>112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192</v>
      </c>
      <c r="J567" t="s">
        <v>86</v>
      </c>
      <c r="K567" t="s">
        <v>114</v>
      </c>
      <c r="L567" t="s">
        <v>88</v>
      </c>
      <c r="M567" t="s">
        <v>200</v>
      </c>
      <c r="N567" t="s">
        <v>91</v>
      </c>
      <c r="O567" t="s">
        <v>91</v>
      </c>
      <c r="P567" t="s">
        <v>92</v>
      </c>
      <c r="Q567" t="s">
        <v>122</v>
      </c>
      <c r="R567">
        <v>6</v>
      </c>
      <c r="S567">
        <v>4</v>
      </c>
      <c r="T567">
        <v>1915</v>
      </c>
      <c r="U567">
        <v>1950</v>
      </c>
      <c r="V567" t="s">
        <v>94</v>
      </c>
      <c r="W567" t="s">
        <v>95</v>
      </c>
      <c r="X567" t="s">
        <v>116</v>
      </c>
      <c r="Y567" t="s">
        <v>116</v>
      </c>
      <c r="Z567" t="s">
        <v>97</v>
      </c>
      <c r="AA567">
        <v>0</v>
      </c>
      <c r="AB567" t="s">
        <v>98</v>
      </c>
      <c r="AC567" t="s">
        <v>98</v>
      </c>
      <c r="AD567" t="s">
        <v>123</v>
      </c>
      <c r="AE567" t="s">
        <v>119</v>
      </c>
      <c r="AF567" t="s">
        <v>98</v>
      </c>
      <c r="AG567" t="s">
        <v>100</v>
      </c>
      <c r="AH567" t="s">
        <v>108</v>
      </c>
      <c r="AI567">
        <v>0</v>
      </c>
      <c r="AJ567" t="s">
        <v>108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167</v>
      </c>
      <c r="AQ567" t="s">
        <v>196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139</v>
      </c>
      <c r="BC567">
        <v>6</v>
      </c>
      <c r="BD567" t="s">
        <v>106</v>
      </c>
      <c r="BE567">
        <v>0</v>
      </c>
      <c r="BF567" t="s">
        <v>83</v>
      </c>
      <c r="BG567" t="s">
        <v>143</v>
      </c>
      <c r="BH567">
        <v>1920</v>
      </c>
      <c r="BI567" t="s">
        <v>108</v>
      </c>
      <c r="BJ567">
        <v>1</v>
      </c>
      <c r="BK567">
        <v>216</v>
      </c>
      <c r="BL567" t="s">
        <v>98</v>
      </c>
      <c r="BM567" t="s">
        <v>98</v>
      </c>
      <c r="BN567" t="s">
        <v>104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>
      <c r="A568">
        <v>567</v>
      </c>
      <c r="B568">
        <v>60</v>
      </c>
      <c r="C568" t="s">
        <v>112</v>
      </c>
      <c r="D568">
        <v>77</v>
      </c>
      <c r="E568">
        <v>11198</v>
      </c>
      <c r="F568" t="s">
        <v>82</v>
      </c>
      <c r="G568" t="s">
        <v>83</v>
      </c>
      <c r="H568" t="s">
        <v>113</v>
      </c>
      <c r="I568" t="s">
        <v>85</v>
      </c>
      <c r="J568" t="s">
        <v>86</v>
      </c>
      <c r="K568" t="s">
        <v>87</v>
      </c>
      <c r="L568" t="s">
        <v>88</v>
      </c>
      <c r="M568" t="s">
        <v>128</v>
      </c>
      <c r="N568" t="s">
        <v>91</v>
      </c>
      <c r="O568" t="s">
        <v>91</v>
      </c>
      <c r="P568" t="s">
        <v>92</v>
      </c>
      <c r="Q568" t="s">
        <v>122</v>
      </c>
      <c r="R568">
        <v>9</v>
      </c>
      <c r="S568">
        <v>5</v>
      </c>
      <c r="T568">
        <v>2005</v>
      </c>
      <c r="U568">
        <v>2007</v>
      </c>
      <c r="V568" t="s">
        <v>115</v>
      </c>
      <c r="W568" t="s">
        <v>95</v>
      </c>
      <c r="X568" t="s">
        <v>96</v>
      </c>
      <c r="Y568" t="s">
        <v>96</v>
      </c>
      <c r="Z568" t="s">
        <v>117</v>
      </c>
      <c r="AA568">
        <v>245</v>
      </c>
      <c r="AB568" t="s">
        <v>119</v>
      </c>
      <c r="AC568" t="s">
        <v>98</v>
      </c>
      <c r="AD568" t="s">
        <v>123</v>
      </c>
      <c r="AE568" t="s">
        <v>119</v>
      </c>
      <c r="AF568" t="s">
        <v>119</v>
      </c>
      <c r="AG568" t="s">
        <v>100</v>
      </c>
      <c r="AH568" t="s">
        <v>108</v>
      </c>
      <c r="AI568">
        <v>0</v>
      </c>
      <c r="AJ568" t="s">
        <v>108</v>
      </c>
      <c r="AK568">
        <v>0</v>
      </c>
      <c r="AL568">
        <v>1122</v>
      </c>
      <c r="AM568">
        <v>1122</v>
      </c>
      <c r="AN568" t="s">
        <v>103</v>
      </c>
      <c r="AO568" t="s">
        <v>126</v>
      </c>
      <c r="AP568" t="s">
        <v>104</v>
      </c>
      <c r="AQ568" t="s">
        <v>105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126</v>
      </c>
      <c r="BC568">
        <v>11</v>
      </c>
      <c r="BD568" t="s">
        <v>106</v>
      </c>
      <c r="BE568">
        <v>1</v>
      </c>
      <c r="BF568" t="s">
        <v>119</v>
      </c>
      <c r="BG568" t="s">
        <v>159</v>
      </c>
      <c r="BH568">
        <v>2005</v>
      </c>
      <c r="BI568" t="s">
        <v>125</v>
      </c>
      <c r="BJ568">
        <v>3</v>
      </c>
      <c r="BK568">
        <v>656</v>
      </c>
      <c r="BL568" t="s">
        <v>98</v>
      </c>
      <c r="BM568" t="s">
        <v>98</v>
      </c>
      <c r="BN568" t="s">
        <v>104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>
      <c r="A569">
        <v>568</v>
      </c>
      <c r="B569">
        <v>20</v>
      </c>
      <c r="C569" t="s">
        <v>112</v>
      </c>
      <c r="D569">
        <v>70</v>
      </c>
      <c r="E569">
        <v>10171</v>
      </c>
      <c r="F569" t="s">
        <v>82</v>
      </c>
      <c r="G569" t="s">
        <v>83</v>
      </c>
      <c r="H569" t="s">
        <v>113</v>
      </c>
      <c r="I569" t="s">
        <v>85</v>
      </c>
      <c r="J569" t="s">
        <v>86</v>
      </c>
      <c r="K569" t="s">
        <v>87</v>
      </c>
      <c r="L569" t="s">
        <v>88</v>
      </c>
      <c r="M569" t="s">
        <v>147</v>
      </c>
      <c r="N569" t="s">
        <v>91</v>
      </c>
      <c r="O569" t="s">
        <v>91</v>
      </c>
      <c r="P569" t="s">
        <v>92</v>
      </c>
      <c r="Q569" t="s">
        <v>93</v>
      </c>
      <c r="R569">
        <v>7</v>
      </c>
      <c r="S569">
        <v>5</v>
      </c>
      <c r="T569">
        <v>2004</v>
      </c>
      <c r="U569">
        <v>2004</v>
      </c>
      <c r="V569" t="s">
        <v>94</v>
      </c>
      <c r="W569" t="s">
        <v>95</v>
      </c>
      <c r="X569" t="s">
        <v>96</v>
      </c>
      <c r="Y569" t="s">
        <v>96</v>
      </c>
      <c r="Z569" t="s">
        <v>117</v>
      </c>
      <c r="AA569">
        <v>168</v>
      </c>
      <c r="AB569" t="s">
        <v>119</v>
      </c>
      <c r="AC569" t="s">
        <v>98</v>
      </c>
      <c r="AD569" t="s">
        <v>123</v>
      </c>
      <c r="AE569" t="s">
        <v>119</v>
      </c>
      <c r="AF569" t="s">
        <v>98</v>
      </c>
      <c r="AG569" t="s">
        <v>100</v>
      </c>
      <c r="AH569" t="s">
        <v>124</v>
      </c>
      <c r="AI569">
        <v>2</v>
      </c>
      <c r="AJ569" t="s">
        <v>108</v>
      </c>
      <c r="AK569">
        <v>0</v>
      </c>
      <c r="AL569">
        <v>1515</v>
      </c>
      <c r="AM569">
        <v>1517</v>
      </c>
      <c r="AN569" t="s">
        <v>103</v>
      </c>
      <c r="AO569" t="s">
        <v>126</v>
      </c>
      <c r="AP569" t="s">
        <v>104</v>
      </c>
      <c r="AQ569" t="s">
        <v>105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119</v>
      </c>
      <c r="BC569">
        <v>7</v>
      </c>
      <c r="BD569" t="s">
        <v>106</v>
      </c>
      <c r="BE569">
        <v>0</v>
      </c>
      <c r="BF569" t="s">
        <v>83</v>
      </c>
      <c r="BG569" t="s">
        <v>107</v>
      </c>
      <c r="BH569">
        <v>2004</v>
      </c>
      <c r="BI569" t="s">
        <v>131</v>
      </c>
      <c r="BJ569">
        <v>2</v>
      </c>
      <c r="BK569">
        <v>532</v>
      </c>
      <c r="BL569" t="s">
        <v>98</v>
      </c>
      <c r="BM569" t="s">
        <v>98</v>
      </c>
      <c r="BN569" t="s">
        <v>104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>
      <c r="A570">
        <v>569</v>
      </c>
      <c r="B570">
        <v>50</v>
      </c>
      <c r="C570" t="s">
        <v>112</v>
      </c>
      <c r="D570">
        <v>79</v>
      </c>
      <c r="E570">
        <v>12327</v>
      </c>
      <c r="F570" t="s">
        <v>82</v>
      </c>
      <c r="G570" t="s">
        <v>83</v>
      </c>
      <c r="H570" t="s">
        <v>113</v>
      </c>
      <c r="I570" t="s">
        <v>205</v>
      </c>
      <c r="J570" t="s">
        <v>86</v>
      </c>
      <c r="K570" t="s">
        <v>87</v>
      </c>
      <c r="L570" t="s">
        <v>154</v>
      </c>
      <c r="M570" t="s">
        <v>165</v>
      </c>
      <c r="N570" t="s">
        <v>91</v>
      </c>
      <c r="O570" t="s">
        <v>91</v>
      </c>
      <c r="P570" t="s">
        <v>92</v>
      </c>
      <c r="Q570" t="s">
        <v>176</v>
      </c>
      <c r="R570">
        <v>8</v>
      </c>
      <c r="S570">
        <v>8</v>
      </c>
      <c r="T570">
        <v>1983</v>
      </c>
      <c r="U570">
        <v>2009</v>
      </c>
      <c r="V570" t="s">
        <v>94</v>
      </c>
      <c r="W570" t="s">
        <v>95</v>
      </c>
      <c r="X570" t="s">
        <v>116</v>
      </c>
      <c r="Y570" t="s">
        <v>116</v>
      </c>
      <c r="Z570" t="s">
        <v>97</v>
      </c>
      <c r="AA570">
        <v>0</v>
      </c>
      <c r="AB570" t="s">
        <v>119</v>
      </c>
      <c r="AC570" t="s">
        <v>98</v>
      </c>
      <c r="AD570" t="s">
        <v>99</v>
      </c>
      <c r="AE570" t="s">
        <v>119</v>
      </c>
      <c r="AF570" t="s">
        <v>98</v>
      </c>
      <c r="AG570" t="s">
        <v>119</v>
      </c>
      <c r="AH570" t="s">
        <v>124</v>
      </c>
      <c r="AI570">
        <v>1441</v>
      </c>
      <c r="AJ570" t="s">
        <v>108</v>
      </c>
      <c r="AK570">
        <v>0</v>
      </c>
      <c r="AL570">
        <v>55</v>
      </c>
      <c r="AM570">
        <v>1496</v>
      </c>
      <c r="AN570" t="s">
        <v>103</v>
      </c>
      <c r="AO570" t="s">
        <v>126</v>
      </c>
      <c r="AP570" t="s">
        <v>104</v>
      </c>
      <c r="AQ570" t="s">
        <v>105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119</v>
      </c>
      <c r="BC570">
        <v>5</v>
      </c>
      <c r="BD570" t="s">
        <v>181</v>
      </c>
      <c r="BE570">
        <v>1</v>
      </c>
      <c r="BF570" t="s">
        <v>119</v>
      </c>
      <c r="BG570" t="s">
        <v>159</v>
      </c>
      <c r="BH570">
        <v>1983</v>
      </c>
      <c r="BI570" t="s">
        <v>125</v>
      </c>
      <c r="BJ570">
        <v>2</v>
      </c>
      <c r="BK570">
        <v>612</v>
      </c>
      <c r="BL570" t="s">
        <v>119</v>
      </c>
      <c r="BM570" t="s">
        <v>98</v>
      </c>
      <c r="BN570" t="s">
        <v>104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>
      <c r="A571">
        <v>570</v>
      </c>
      <c r="B571">
        <v>90</v>
      </c>
      <c r="C571" t="s">
        <v>112</v>
      </c>
      <c r="D571" t="s">
        <v>83</v>
      </c>
      <c r="E571">
        <v>7032</v>
      </c>
      <c r="F571" t="s">
        <v>82</v>
      </c>
      <c r="G571" t="s">
        <v>83</v>
      </c>
      <c r="H571" t="s">
        <v>113</v>
      </c>
      <c r="I571" t="s">
        <v>85</v>
      </c>
      <c r="J571" t="s">
        <v>86</v>
      </c>
      <c r="K571" t="s">
        <v>114</v>
      </c>
      <c r="L571" t="s">
        <v>88</v>
      </c>
      <c r="M571" t="s">
        <v>89</v>
      </c>
      <c r="N571" t="s">
        <v>91</v>
      </c>
      <c r="O571" t="s">
        <v>91</v>
      </c>
      <c r="P571" t="s">
        <v>179</v>
      </c>
      <c r="Q571" t="s">
        <v>183</v>
      </c>
      <c r="R571">
        <v>5</v>
      </c>
      <c r="S571">
        <v>5</v>
      </c>
      <c r="T571">
        <v>1979</v>
      </c>
      <c r="U571">
        <v>1979</v>
      </c>
      <c r="V571" t="s">
        <v>94</v>
      </c>
      <c r="W571" t="s">
        <v>95</v>
      </c>
      <c r="X571" t="s">
        <v>137</v>
      </c>
      <c r="Y571" t="s">
        <v>137</v>
      </c>
      <c r="Z571" t="s">
        <v>97</v>
      </c>
      <c r="AA571">
        <v>0</v>
      </c>
      <c r="AB571" t="s">
        <v>98</v>
      </c>
      <c r="AC571" t="s">
        <v>98</v>
      </c>
      <c r="AD571" t="s">
        <v>99</v>
      </c>
      <c r="AE571" t="s">
        <v>119</v>
      </c>
      <c r="AF571" t="s">
        <v>98</v>
      </c>
      <c r="AG571" t="s">
        <v>119</v>
      </c>
      <c r="AH571" t="s">
        <v>124</v>
      </c>
      <c r="AI571">
        <v>943</v>
      </c>
      <c r="AJ571" t="s">
        <v>108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104</v>
      </c>
      <c r="AQ571" t="s">
        <v>105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106</v>
      </c>
      <c r="BE571">
        <v>2</v>
      </c>
      <c r="BF571" t="s">
        <v>98</v>
      </c>
      <c r="BG571" t="s">
        <v>143</v>
      </c>
      <c r="BH571">
        <v>1979</v>
      </c>
      <c r="BI571" t="s">
        <v>108</v>
      </c>
      <c r="BJ571">
        <v>2</v>
      </c>
      <c r="BK571">
        <v>600</v>
      </c>
      <c r="BL571" t="s">
        <v>98</v>
      </c>
      <c r="BM571" t="s">
        <v>98</v>
      </c>
      <c r="BN571" t="s">
        <v>104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>
      <c r="A572">
        <v>571</v>
      </c>
      <c r="B572">
        <v>90</v>
      </c>
      <c r="C572" t="s">
        <v>112</v>
      </c>
      <c r="D572">
        <v>74</v>
      </c>
      <c r="E572">
        <v>13101</v>
      </c>
      <c r="F572" t="s">
        <v>82</v>
      </c>
      <c r="G572" t="s">
        <v>83</v>
      </c>
      <c r="H572" t="s">
        <v>113</v>
      </c>
      <c r="I572" t="s">
        <v>85</v>
      </c>
      <c r="J572" t="s">
        <v>86</v>
      </c>
      <c r="K572" t="s">
        <v>87</v>
      </c>
      <c r="L572" t="s">
        <v>88</v>
      </c>
      <c r="M572" t="s">
        <v>89</v>
      </c>
      <c r="N572" t="s">
        <v>91</v>
      </c>
      <c r="O572" t="s">
        <v>91</v>
      </c>
      <c r="P572" t="s">
        <v>179</v>
      </c>
      <c r="Q572" t="s">
        <v>93</v>
      </c>
      <c r="R572">
        <v>5</v>
      </c>
      <c r="S572">
        <v>5</v>
      </c>
      <c r="T572">
        <v>1965</v>
      </c>
      <c r="U572">
        <v>1965</v>
      </c>
      <c r="V572" t="s">
        <v>94</v>
      </c>
      <c r="W572" t="s">
        <v>95</v>
      </c>
      <c r="X572" t="s">
        <v>130</v>
      </c>
      <c r="Y572" t="s">
        <v>130</v>
      </c>
      <c r="Z572" t="s">
        <v>117</v>
      </c>
      <c r="AA572">
        <v>108</v>
      </c>
      <c r="AB572" t="s">
        <v>98</v>
      </c>
      <c r="AC572" t="s">
        <v>98</v>
      </c>
      <c r="AD572" t="s">
        <v>99</v>
      </c>
      <c r="AE572" t="s">
        <v>98</v>
      </c>
      <c r="AF572" t="s">
        <v>98</v>
      </c>
      <c r="AG572" t="s">
        <v>100</v>
      </c>
      <c r="AH572" t="s">
        <v>102</v>
      </c>
      <c r="AI572">
        <v>231</v>
      </c>
      <c r="AJ572" t="s">
        <v>108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104</v>
      </c>
      <c r="AQ572" t="s">
        <v>105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106</v>
      </c>
      <c r="BE572">
        <v>0</v>
      </c>
      <c r="BF572" t="s">
        <v>83</v>
      </c>
      <c r="BG572" t="s">
        <v>143</v>
      </c>
      <c r="BH572">
        <v>1987</v>
      </c>
      <c r="BI572" t="s">
        <v>108</v>
      </c>
      <c r="BJ572">
        <v>2</v>
      </c>
      <c r="BK572">
        <v>576</v>
      </c>
      <c r="BL572" t="s">
        <v>98</v>
      </c>
      <c r="BM572" t="s">
        <v>98</v>
      </c>
      <c r="BN572" t="s">
        <v>104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>
      <c r="A573">
        <v>572</v>
      </c>
      <c r="B573">
        <v>20</v>
      </c>
      <c r="C573" t="s">
        <v>112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89</v>
      </c>
      <c r="N573" t="s">
        <v>91</v>
      </c>
      <c r="O573" t="s">
        <v>91</v>
      </c>
      <c r="P573" t="s">
        <v>92</v>
      </c>
      <c r="Q573" t="s">
        <v>93</v>
      </c>
      <c r="R573">
        <v>6</v>
      </c>
      <c r="S573">
        <v>6</v>
      </c>
      <c r="T573">
        <v>1959</v>
      </c>
      <c r="U573">
        <v>1959</v>
      </c>
      <c r="V573" t="s">
        <v>94</v>
      </c>
      <c r="W573" t="s">
        <v>95</v>
      </c>
      <c r="X573" t="s">
        <v>184</v>
      </c>
      <c r="Y573" t="s">
        <v>185</v>
      </c>
      <c r="Z573" t="s">
        <v>117</v>
      </c>
      <c r="AA573">
        <v>207</v>
      </c>
      <c r="AB573" t="s">
        <v>98</v>
      </c>
      <c r="AC573" t="s">
        <v>98</v>
      </c>
      <c r="AD573" t="s">
        <v>99</v>
      </c>
      <c r="AE573" t="s">
        <v>98</v>
      </c>
      <c r="AF573" t="s">
        <v>98</v>
      </c>
      <c r="AG573" t="s">
        <v>100</v>
      </c>
      <c r="AH573" t="s">
        <v>138</v>
      </c>
      <c r="AI573">
        <v>414</v>
      </c>
      <c r="AJ573" t="s">
        <v>108</v>
      </c>
      <c r="AK573">
        <v>0</v>
      </c>
      <c r="AL573">
        <v>450</v>
      </c>
      <c r="AM573">
        <v>864</v>
      </c>
      <c r="AN573" t="s">
        <v>103</v>
      </c>
      <c r="AO573" t="s">
        <v>126</v>
      </c>
      <c r="AP573" t="s">
        <v>104</v>
      </c>
      <c r="AQ573" t="s">
        <v>105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119</v>
      </c>
      <c r="BC573">
        <v>4</v>
      </c>
      <c r="BD573" t="s">
        <v>106</v>
      </c>
      <c r="BE573">
        <v>0</v>
      </c>
      <c r="BF573" t="s">
        <v>83</v>
      </c>
      <c r="BG573" t="s">
        <v>107</v>
      </c>
      <c r="BH573">
        <v>1959</v>
      </c>
      <c r="BI573" t="s">
        <v>108</v>
      </c>
      <c r="BJ573">
        <v>1</v>
      </c>
      <c r="BK573">
        <v>288</v>
      </c>
      <c r="BL573" t="s">
        <v>98</v>
      </c>
      <c r="BM573" t="s">
        <v>98</v>
      </c>
      <c r="BN573" t="s">
        <v>104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172</v>
      </c>
      <c r="CC573">
        <v>120000</v>
      </c>
    </row>
    <row r="574" spans="1:81">
      <c r="A574">
        <v>573</v>
      </c>
      <c r="B574">
        <v>60</v>
      </c>
      <c r="C574" t="s">
        <v>112</v>
      </c>
      <c r="D574">
        <v>83</v>
      </c>
      <c r="E574">
        <v>13159</v>
      </c>
      <c r="F574" t="s">
        <v>82</v>
      </c>
      <c r="G574" t="s">
        <v>83</v>
      </c>
      <c r="H574" t="s">
        <v>113</v>
      </c>
      <c r="I574" t="s">
        <v>127</v>
      </c>
      <c r="J574" t="s">
        <v>86</v>
      </c>
      <c r="K574" t="s">
        <v>114</v>
      </c>
      <c r="L574" t="s">
        <v>88</v>
      </c>
      <c r="M574" t="s">
        <v>218</v>
      </c>
      <c r="N574" t="s">
        <v>91</v>
      </c>
      <c r="O574" t="s">
        <v>91</v>
      </c>
      <c r="P574" t="s">
        <v>92</v>
      </c>
      <c r="Q574" t="s">
        <v>122</v>
      </c>
      <c r="R574">
        <v>7</v>
      </c>
      <c r="S574">
        <v>5</v>
      </c>
      <c r="T574">
        <v>2009</v>
      </c>
      <c r="U574">
        <v>2009</v>
      </c>
      <c r="V574" t="s">
        <v>94</v>
      </c>
      <c r="W574" t="s">
        <v>95</v>
      </c>
      <c r="X574" t="s">
        <v>96</v>
      </c>
      <c r="Y574" t="s">
        <v>96</v>
      </c>
      <c r="Z574" t="s">
        <v>97</v>
      </c>
      <c r="AA574">
        <v>0</v>
      </c>
      <c r="AB574" t="s">
        <v>98</v>
      </c>
      <c r="AC574" t="s">
        <v>98</v>
      </c>
      <c r="AD574" t="s">
        <v>123</v>
      </c>
      <c r="AE574" t="s">
        <v>126</v>
      </c>
      <c r="AF574" t="s">
        <v>98</v>
      </c>
      <c r="AG574" t="s">
        <v>157</v>
      </c>
      <c r="AH574" t="s">
        <v>108</v>
      </c>
      <c r="AI574">
        <v>0</v>
      </c>
      <c r="AJ574" t="s">
        <v>108</v>
      </c>
      <c r="AK574">
        <v>0</v>
      </c>
      <c r="AL574">
        <v>846</v>
      </c>
      <c r="AM574">
        <v>846</v>
      </c>
      <c r="AN574" t="s">
        <v>103</v>
      </c>
      <c r="AO574" t="s">
        <v>119</v>
      </c>
      <c r="AP574" t="s">
        <v>104</v>
      </c>
      <c r="AQ574" t="s">
        <v>105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119</v>
      </c>
      <c r="BC574">
        <v>6</v>
      </c>
      <c r="BD574" t="s">
        <v>106</v>
      </c>
      <c r="BE574">
        <v>0</v>
      </c>
      <c r="BF574" t="s">
        <v>83</v>
      </c>
      <c r="BG574" t="s">
        <v>107</v>
      </c>
      <c r="BH574">
        <v>2009</v>
      </c>
      <c r="BI574" t="s">
        <v>131</v>
      </c>
      <c r="BJ574">
        <v>2</v>
      </c>
      <c r="BK574">
        <v>650</v>
      </c>
      <c r="BL574" t="s">
        <v>98</v>
      </c>
      <c r="BM574" t="s">
        <v>98</v>
      </c>
      <c r="BN574" t="s">
        <v>104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149</v>
      </c>
      <c r="CB574" t="s">
        <v>150</v>
      </c>
      <c r="CC574">
        <v>224500</v>
      </c>
    </row>
    <row r="575" spans="1:81">
      <c r="A575">
        <v>574</v>
      </c>
      <c r="B575">
        <v>80</v>
      </c>
      <c r="C575" t="s">
        <v>112</v>
      </c>
      <c r="D575">
        <v>76</v>
      </c>
      <c r="E575">
        <v>9967</v>
      </c>
      <c r="F575" t="s">
        <v>82</v>
      </c>
      <c r="G575" t="s">
        <v>83</v>
      </c>
      <c r="H575" t="s">
        <v>113</v>
      </c>
      <c r="I575" t="s">
        <v>85</v>
      </c>
      <c r="J575" t="s">
        <v>86</v>
      </c>
      <c r="K575" t="s">
        <v>87</v>
      </c>
      <c r="L575" t="s">
        <v>88</v>
      </c>
      <c r="M575" t="s">
        <v>121</v>
      </c>
      <c r="N575" t="s">
        <v>91</v>
      </c>
      <c r="O575" t="s">
        <v>91</v>
      </c>
      <c r="P575" t="s">
        <v>92</v>
      </c>
      <c r="Q575" t="s">
        <v>158</v>
      </c>
      <c r="R575">
        <v>7</v>
      </c>
      <c r="S575">
        <v>5</v>
      </c>
      <c r="T575">
        <v>2000</v>
      </c>
      <c r="U575">
        <v>2000</v>
      </c>
      <c r="V575" t="s">
        <v>94</v>
      </c>
      <c r="W575" t="s">
        <v>95</v>
      </c>
      <c r="X575" t="s">
        <v>96</v>
      </c>
      <c r="Y575" t="s">
        <v>96</v>
      </c>
      <c r="Z575" t="s">
        <v>97</v>
      </c>
      <c r="AA575">
        <v>0</v>
      </c>
      <c r="AB575" t="s">
        <v>98</v>
      </c>
      <c r="AC575" t="s">
        <v>98</v>
      </c>
      <c r="AD575" t="s">
        <v>123</v>
      </c>
      <c r="AE575" t="s">
        <v>119</v>
      </c>
      <c r="AF575" t="s">
        <v>98</v>
      </c>
      <c r="AG575" t="s">
        <v>100</v>
      </c>
      <c r="AH575" t="s">
        <v>108</v>
      </c>
      <c r="AI575">
        <v>0</v>
      </c>
      <c r="AJ575" t="s">
        <v>108</v>
      </c>
      <c r="AK575">
        <v>0</v>
      </c>
      <c r="AL575">
        <v>384</v>
      </c>
      <c r="AM575">
        <v>384</v>
      </c>
      <c r="AN575" t="s">
        <v>103</v>
      </c>
      <c r="AO575" t="s">
        <v>126</v>
      </c>
      <c r="AP575" t="s">
        <v>104</v>
      </c>
      <c r="AQ575" t="s">
        <v>105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106</v>
      </c>
      <c r="BE575">
        <v>1</v>
      </c>
      <c r="BF575" t="s">
        <v>98</v>
      </c>
      <c r="BG575" t="s">
        <v>159</v>
      </c>
      <c r="BH575">
        <v>2000</v>
      </c>
      <c r="BI575" t="s">
        <v>131</v>
      </c>
      <c r="BJ575">
        <v>2</v>
      </c>
      <c r="BK575">
        <v>400</v>
      </c>
      <c r="BL575" t="s">
        <v>98</v>
      </c>
      <c r="BM575" t="s">
        <v>98</v>
      </c>
      <c r="BN575" t="s">
        <v>104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>
      <c r="A576">
        <v>575</v>
      </c>
      <c r="B576">
        <v>80</v>
      </c>
      <c r="C576" t="s">
        <v>112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136</v>
      </c>
      <c r="L576" t="s">
        <v>88</v>
      </c>
      <c r="M576" t="s">
        <v>89</v>
      </c>
      <c r="N576" t="s">
        <v>91</v>
      </c>
      <c r="O576" t="s">
        <v>91</v>
      </c>
      <c r="P576" t="s">
        <v>92</v>
      </c>
      <c r="Q576" t="s">
        <v>158</v>
      </c>
      <c r="R576">
        <v>5</v>
      </c>
      <c r="S576">
        <v>7</v>
      </c>
      <c r="T576">
        <v>1971</v>
      </c>
      <c r="U576">
        <v>2005</v>
      </c>
      <c r="V576" t="s">
        <v>202</v>
      </c>
      <c r="W576" t="s">
        <v>95</v>
      </c>
      <c r="X576" t="s">
        <v>137</v>
      </c>
      <c r="Y576" t="s">
        <v>240</v>
      </c>
      <c r="Z576" t="s">
        <v>117</v>
      </c>
      <c r="AA576">
        <v>82</v>
      </c>
      <c r="AB576" t="s">
        <v>98</v>
      </c>
      <c r="AC576" t="s">
        <v>98</v>
      </c>
      <c r="AD576" t="s">
        <v>99</v>
      </c>
      <c r="AE576" t="s">
        <v>98</v>
      </c>
      <c r="AF576" t="s">
        <v>98</v>
      </c>
      <c r="AG576" t="s">
        <v>157</v>
      </c>
      <c r="AH576" t="s">
        <v>118</v>
      </c>
      <c r="AI576">
        <v>349</v>
      </c>
      <c r="AJ576" t="s">
        <v>108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104</v>
      </c>
      <c r="AQ576" t="s">
        <v>105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106</v>
      </c>
      <c r="BE576">
        <v>0</v>
      </c>
      <c r="BF576" t="s">
        <v>83</v>
      </c>
      <c r="BG576" t="s">
        <v>159</v>
      </c>
      <c r="BH576">
        <v>1971</v>
      </c>
      <c r="BI576" t="s">
        <v>108</v>
      </c>
      <c r="BJ576">
        <v>1</v>
      </c>
      <c r="BK576">
        <v>288</v>
      </c>
      <c r="BL576" t="s">
        <v>98</v>
      </c>
      <c r="BM576" t="s">
        <v>98</v>
      </c>
      <c r="BN576" t="s">
        <v>104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177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>
      <c r="A577">
        <v>576</v>
      </c>
      <c r="B577">
        <v>50</v>
      </c>
      <c r="C577" t="s">
        <v>112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89</v>
      </c>
      <c r="N577" t="s">
        <v>91</v>
      </c>
      <c r="O577" t="s">
        <v>91</v>
      </c>
      <c r="P577" t="s">
        <v>92</v>
      </c>
      <c r="Q577" t="s">
        <v>176</v>
      </c>
      <c r="R577">
        <v>5</v>
      </c>
      <c r="S577">
        <v>5</v>
      </c>
      <c r="T577">
        <v>1947</v>
      </c>
      <c r="U577">
        <v>1950</v>
      </c>
      <c r="V577" t="s">
        <v>94</v>
      </c>
      <c r="W577" t="s">
        <v>95</v>
      </c>
      <c r="X577" t="s">
        <v>137</v>
      </c>
      <c r="Y577" t="s">
        <v>137</v>
      </c>
      <c r="Z577" t="s">
        <v>97</v>
      </c>
      <c r="AA577">
        <v>0</v>
      </c>
      <c r="AB577" t="s">
        <v>98</v>
      </c>
      <c r="AC577" t="s">
        <v>98</v>
      </c>
      <c r="AD577" t="s">
        <v>99</v>
      </c>
      <c r="AE577" t="s">
        <v>98</v>
      </c>
      <c r="AF577" t="s">
        <v>98</v>
      </c>
      <c r="AG577" t="s">
        <v>100</v>
      </c>
      <c r="AH577" t="s">
        <v>101</v>
      </c>
      <c r="AI577">
        <v>442</v>
      </c>
      <c r="AJ577" t="s">
        <v>108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104</v>
      </c>
      <c r="AQ577" t="s">
        <v>105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106</v>
      </c>
      <c r="BE577">
        <v>0</v>
      </c>
      <c r="BF577" t="s">
        <v>83</v>
      </c>
      <c r="BG577" t="s">
        <v>143</v>
      </c>
      <c r="BH577">
        <v>1947</v>
      </c>
      <c r="BI577" t="s">
        <v>108</v>
      </c>
      <c r="BJ577">
        <v>1</v>
      </c>
      <c r="BK577">
        <v>336</v>
      </c>
      <c r="BL577" t="s">
        <v>98</v>
      </c>
      <c r="BM577" t="s">
        <v>98</v>
      </c>
      <c r="BN577" t="s">
        <v>104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144</v>
      </c>
      <c r="CB577" t="s">
        <v>172</v>
      </c>
      <c r="CC577">
        <v>118500</v>
      </c>
    </row>
    <row r="578" spans="1:81">
      <c r="A578">
        <v>577</v>
      </c>
      <c r="B578">
        <v>50</v>
      </c>
      <c r="C578" t="s">
        <v>112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200</v>
      </c>
      <c r="N578" t="s">
        <v>91</v>
      </c>
      <c r="O578" t="s">
        <v>91</v>
      </c>
      <c r="P578" t="s">
        <v>92</v>
      </c>
      <c r="Q578" t="s">
        <v>176</v>
      </c>
      <c r="R578">
        <v>7</v>
      </c>
      <c r="S578">
        <v>7</v>
      </c>
      <c r="T578">
        <v>1928</v>
      </c>
      <c r="U578">
        <v>1950</v>
      </c>
      <c r="V578" t="s">
        <v>94</v>
      </c>
      <c r="W578" t="s">
        <v>95</v>
      </c>
      <c r="X578" t="s">
        <v>116</v>
      </c>
      <c r="Y578" t="s">
        <v>116</v>
      </c>
      <c r="Z578" t="s">
        <v>97</v>
      </c>
      <c r="AA578">
        <v>0</v>
      </c>
      <c r="AB578" t="s">
        <v>98</v>
      </c>
      <c r="AC578" t="s">
        <v>98</v>
      </c>
      <c r="AD578" t="s">
        <v>166</v>
      </c>
      <c r="AE578" t="s">
        <v>98</v>
      </c>
      <c r="AF578" t="s">
        <v>98</v>
      </c>
      <c r="AG578" t="s">
        <v>100</v>
      </c>
      <c r="AH578" t="s">
        <v>108</v>
      </c>
      <c r="AI578">
        <v>0</v>
      </c>
      <c r="AJ578" t="s">
        <v>108</v>
      </c>
      <c r="AK578">
        <v>0</v>
      </c>
      <c r="AL578">
        <v>861</v>
      </c>
      <c r="AM578">
        <v>861</v>
      </c>
      <c r="AN578" t="s">
        <v>103</v>
      </c>
      <c r="AO578" t="s">
        <v>119</v>
      </c>
      <c r="AP578" t="s">
        <v>104</v>
      </c>
      <c r="AQ578" t="s">
        <v>105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106</v>
      </c>
      <c r="BE578">
        <v>1</v>
      </c>
      <c r="BF578" t="s">
        <v>119</v>
      </c>
      <c r="BG578" t="s">
        <v>143</v>
      </c>
      <c r="BH578">
        <v>1928</v>
      </c>
      <c r="BI578" t="s">
        <v>108</v>
      </c>
      <c r="BJ578">
        <v>1</v>
      </c>
      <c r="BK578">
        <v>216</v>
      </c>
      <c r="BL578" t="s">
        <v>98</v>
      </c>
      <c r="BM578" t="s">
        <v>98</v>
      </c>
      <c r="BN578" t="s">
        <v>104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>
      <c r="A579">
        <v>578</v>
      </c>
      <c r="B579">
        <v>80</v>
      </c>
      <c r="C579" t="s">
        <v>112</v>
      </c>
      <c r="D579">
        <v>96</v>
      </c>
      <c r="E579">
        <v>11777</v>
      </c>
      <c r="F579" t="s">
        <v>82</v>
      </c>
      <c r="G579" t="s">
        <v>83</v>
      </c>
      <c r="H579" t="s">
        <v>113</v>
      </c>
      <c r="I579" t="s">
        <v>85</v>
      </c>
      <c r="J579" t="s">
        <v>86</v>
      </c>
      <c r="K579" t="s">
        <v>87</v>
      </c>
      <c r="L579" t="s">
        <v>88</v>
      </c>
      <c r="M579" t="s">
        <v>169</v>
      </c>
      <c r="N579" t="s">
        <v>91</v>
      </c>
      <c r="O579" t="s">
        <v>91</v>
      </c>
      <c r="P579" t="s">
        <v>92</v>
      </c>
      <c r="Q579" t="s">
        <v>158</v>
      </c>
      <c r="R579">
        <v>5</v>
      </c>
      <c r="S579">
        <v>6</v>
      </c>
      <c r="T579">
        <v>1966</v>
      </c>
      <c r="U579">
        <v>1966</v>
      </c>
      <c r="V579" t="s">
        <v>94</v>
      </c>
      <c r="W579" t="s">
        <v>95</v>
      </c>
      <c r="X579" t="s">
        <v>96</v>
      </c>
      <c r="Y579" t="s">
        <v>96</v>
      </c>
      <c r="Z579" t="s">
        <v>117</v>
      </c>
      <c r="AA579">
        <v>97</v>
      </c>
      <c r="AB579" t="s">
        <v>98</v>
      </c>
      <c r="AC579" t="s">
        <v>98</v>
      </c>
      <c r="AD579" t="s">
        <v>99</v>
      </c>
      <c r="AE579" t="s">
        <v>98</v>
      </c>
      <c r="AF579" t="s">
        <v>98</v>
      </c>
      <c r="AG579" t="s">
        <v>157</v>
      </c>
      <c r="AH579" t="s">
        <v>102</v>
      </c>
      <c r="AI579">
        <v>328</v>
      </c>
      <c r="AJ579" t="s">
        <v>118</v>
      </c>
      <c r="AK579">
        <v>551</v>
      </c>
      <c r="AL579">
        <v>285</v>
      </c>
      <c r="AM579">
        <v>1164</v>
      </c>
      <c r="AN579" t="s">
        <v>103</v>
      </c>
      <c r="AO579" t="s">
        <v>126</v>
      </c>
      <c r="AP579" t="s">
        <v>104</v>
      </c>
      <c r="AQ579" t="s">
        <v>105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106</v>
      </c>
      <c r="BE579">
        <v>2</v>
      </c>
      <c r="BF579" t="s">
        <v>139</v>
      </c>
      <c r="BG579" t="s">
        <v>107</v>
      </c>
      <c r="BH579">
        <v>1966</v>
      </c>
      <c r="BI579" t="s">
        <v>131</v>
      </c>
      <c r="BJ579">
        <v>2</v>
      </c>
      <c r="BK579">
        <v>564</v>
      </c>
      <c r="BL579" t="s">
        <v>98</v>
      </c>
      <c r="BM579" t="s">
        <v>98</v>
      </c>
      <c r="BN579" t="s">
        <v>104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172</v>
      </c>
      <c r="CC579">
        <v>164500</v>
      </c>
    </row>
    <row r="580" spans="1:81">
      <c r="A580">
        <v>579</v>
      </c>
      <c r="B580">
        <v>160</v>
      </c>
      <c r="C580" t="s">
        <v>164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114</v>
      </c>
      <c r="L580" t="s">
        <v>88</v>
      </c>
      <c r="M580" t="s">
        <v>163</v>
      </c>
      <c r="N580" t="s">
        <v>91</v>
      </c>
      <c r="O580" t="s">
        <v>91</v>
      </c>
      <c r="P580" t="s">
        <v>129</v>
      </c>
      <c r="Q580" t="s">
        <v>122</v>
      </c>
      <c r="R580">
        <v>7</v>
      </c>
      <c r="S580">
        <v>5</v>
      </c>
      <c r="T580">
        <v>2007</v>
      </c>
      <c r="U580">
        <v>2007</v>
      </c>
      <c r="V580" t="s">
        <v>94</v>
      </c>
      <c r="W580" t="s">
        <v>95</v>
      </c>
      <c r="X580" t="s">
        <v>96</v>
      </c>
      <c r="Y580" t="s">
        <v>96</v>
      </c>
      <c r="Z580" t="s">
        <v>97</v>
      </c>
      <c r="AA580">
        <v>0</v>
      </c>
      <c r="AB580" t="s">
        <v>119</v>
      </c>
      <c r="AC580" t="s">
        <v>98</v>
      </c>
      <c r="AD580" t="s">
        <v>123</v>
      </c>
      <c r="AE580" t="s">
        <v>119</v>
      </c>
      <c r="AF580" t="s">
        <v>98</v>
      </c>
      <c r="AG580" t="s">
        <v>100</v>
      </c>
      <c r="AH580" t="s">
        <v>108</v>
      </c>
      <c r="AI580">
        <v>0</v>
      </c>
      <c r="AJ580" t="s">
        <v>108</v>
      </c>
      <c r="AK580">
        <v>0</v>
      </c>
      <c r="AL580">
        <v>689</v>
      </c>
      <c r="AM580">
        <v>689</v>
      </c>
      <c r="AN580" t="s">
        <v>103</v>
      </c>
      <c r="AO580" t="s">
        <v>126</v>
      </c>
      <c r="AP580" t="s">
        <v>104</v>
      </c>
      <c r="AQ580" t="s">
        <v>105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119</v>
      </c>
      <c r="BC580">
        <v>5</v>
      </c>
      <c r="BD580" t="s">
        <v>106</v>
      </c>
      <c r="BE580">
        <v>0</v>
      </c>
      <c r="BF580" t="s">
        <v>83</v>
      </c>
      <c r="BG580" t="s">
        <v>143</v>
      </c>
      <c r="BH580">
        <v>2007</v>
      </c>
      <c r="BI580" t="s">
        <v>108</v>
      </c>
      <c r="BJ580">
        <v>2</v>
      </c>
      <c r="BK580">
        <v>540</v>
      </c>
      <c r="BL580" t="s">
        <v>98</v>
      </c>
      <c r="BM580" t="s">
        <v>98</v>
      </c>
      <c r="BN580" t="s">
        <v>104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172</v>
      </c>
      <c r="CC580">
        <v>146000</v>
      </c>
    </row>
    <row r="581" spans="1:81">
      <c r="A581">
        <v>580</v>
      </c>
      <c r="B581">
        <v>50</v>
      </c>
      <c r="C581" t="s">
        <v>140</v>
      </c>
      <c r="D581">
        <v>81</v>
      </c>
      <c r="E581">
        <v>12150</v>
      </c>
      <c r="F581" t="s">
        <v>82</v>
      </c>
      <c r="G581" t="s">
        <v>190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188</v>
      </c>
      <c r="N581" t="s">
        <v>91</v>
      </c>
      <c r="O581" t="s">
        <v>91</v>
      </c>
      <c r="P581" t="s">
        <v>92</v>
      </c>
      <c r="Q581" t="s">
        <v>176</v>
      </c>
      <c r="R581">
        <v>5</v>
      </c>
      <c r="S581">
        <v>5</v>
      </c>
      <c r="T581">
        <v>1954</v>
      </c>
      <c r="U581">
        <v>1954</v>
      </c>
      <c r="V581" t="s">
        <v>94</v>
      </c>
      <c r="W581" t="s">
        <v>95</v>
      </c>
      <c r="X581" t="s">
        <v>137</v>
      </c>
      <c r="Y581" t="s">
        <v>137</v>
      </c>
      <c r="Z581" t="s">
        <v>117</v>
      </c>
      <c r="AA581">
        <v>335</v>
      </c>
      <c r="AB581" t="s">
        <v>98</v>
      </c>
      <c r="AC581" t="s">
        <v>98</v>
      </c>
      <c r="AD581" t="s">
        <v>166</v>
      </c>
      <c r="AE581" t="s">
        <v>98</v>
      </c>
      <c r="AF581" t="s">
        <v>98</v>
      </c>
      <c r="AG581" t="s">
        <v>100</v>
      </c>
      <c r="AH581" t="s">
        <v>108</v>
      </c>
      <c r="AI581">
        <v>0</v>
      </c>
      <c r="AJ581" t="s">
        <v>108</v>
      </c>
      <c r="AK581">
        <v>0</v>
      </c>
      <c r="AL581">
        <v>1050</v>
      </c>
      <c r="AM581">
        <v>1050</v>
      </c>
      <c r="AN581" t="s">
        <v>103</v>
      </c>
      <c r="AO581" t="s">
        <v>126</v>
      </c>
      <c r="AP581" t="s">
        <v>167</v>
      </c>
      <c r="AQ581" t="s">
        <v>196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106</v>
      </c>
      <c r="BE581">
        <v>0</v>
      </c>
      <c r="BF581" t="s">
        <v>83</v>
      </c>
      <c r="BG581" t="s">
        <v>107</v>
      </c>
      <c r="BH581">
        <v>1954</v>
      </c>
      <c r="BI581" t="s">
        <v>108</v>
      </c>
      <c r="BJ581">
        <v>1</v>
      </c>
      <c r="BK581">
        <v>352</v>
      </c>
      <c r="BL581" t="s">
        <v>139</v>
      </c>
      <c r="BM581" t="s">
        <v>98</v>
      </c>
      <c r="BN581" t="s">
        <v>104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>
      <c r="A582">
        <v>581</v>
      </c>
      <c r="B582">
        <v>20</v>
      </c>
      <c r="C582" t="s">
        <v>112</v>
      </c>
      <c r="D582" t="s">
        <v>83</v>
      </c>
      <c r="E582">
        <v>14585</v>
      </c>
      <c r="F582" t="s">
        <v>82</v>
      </c>
      <c r="G582" t="s">
        <v>83</v>
      </c>
      <c r="H582" t="s">
        <v>113</v>
      </c>
      <c r="I582" t="s">
        <v>85</v>
      </c>
      <c r="J582" t="s">
        <v>86</v>
      </c>
      <c r="K582" t="s">
        <v>161</v>
      </c>
      <c r="L582" t="s">
        <v>88</v>
      </c>
      <c r="M582" t="s">
        <v>89</v>
      </c>
      <c r="N582" t="s">
        <v>91</v>
      </c>
      <c r="O582" t="s">
        <v>91</v>
      </c>
      <c r="P582" t="s">
        <v>92</v>
      </c>
      <c r="Q582" t="s">
        <v>93</v>
      </c>
      <c r="R582">
        <v>6</v>
      </c>
      <c r="S582">
        <v>6</v>
      </c>
      <c r="T582">
        <v>1960</v>
      </c>
      <c r="U582">
        <v>1987</v>
      </c>
      <c r="V582" t="s">
        <v>94</v>
      </c>
      <c r="W582" t="s">
        <v>95</v>
      </c>
      <c r="X582" t="s">
        <v>116</v>
      </c>
      <c r="Y582" t="s">
        <v>116</v>
      </c>
      <c r="Z582" t="s">
        <v>117</v>
      </c>
      <c r="AA582">
        <v>85</v>
      </c>
      <c r="AB582" t="s">
        <v>98</v>
      </c>
      <c r="AC582" t="s">
        <v>98</v>
      </c>
      <c r="AD582" t="s">
        <v>99</v>
      </c>
      <c r="AE582" t="s">
        <v>98</v>
      </c>
      <c r="AF582" t="s">
        <v>98</v>
      </c>
      <c r="AG582" t="s">
        <v>100</v>
      </c>
      <c r="AH582" t="s">
        <v>138</v>
      </c>
      <c r="AI582">
        <v>594</v>
      </c>
      <c r="AJ582" t="s">
        <v>101</v>
      </c>
      <c r="AK582">
        <v>219</v>
      </c>
      <c r="AL582">
        <v>331</v>
      </c>
      <c r="AM582">
        <v>1144</v>
      </c>
      <c r="AN582" t="s">
        <v>103</v>
      </c>
      <c r="AO582" t="s">
        <v>126</v>
      </c>
      <c r="AP582" t="s">
        <v>104</v>
      </c>
      <c r="AQ582" t="s">
        <v>105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119</v>
      </c>
      <c r="BC582">
        <v>7</v>
      </c>
      <c r="BD582" t="s">
        <v>106</v>
      </c>
      <c r="BE582">
        <v>2</v>
      </c>
      <c r="BF582" t="s">
        <v>119</v>
      </c>
      <c r="BG582" t="s">
        <v>107</v>
      </c>
      <c r="BH582">
        <v>1960</v>
      </c>
      <c r="BI582" t="s">
        <v>108</v>
      </c>
      <c r="BJ582">
        <v>2</v>
      </c>
      <c r="BK582">
        <v>572</v>
      </c>
      <c r="BL582" t="s">
        <v>98</v>
      </c>
      <c r="BM582" t="s">
        <v>98</v>
      </c>
      <c r="BN582" t="s">
        <v>104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>
      <c r="A583">
        <v>582</v>
      </c>
      <c r="B583">
        <v>20</v>
      </c>
      <c r="C583" t="s">
        <v>112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147</v>
      </c>
      <c r="N583" t="s">
        <v>91</v>
      </c>
      <c r="O583" t="s">
        <v>91</v>
      </c>
      <c r="P583" t="s">
        <v>92</v>
      </c>
      <c r="Q583" t="s">
        <v>93</v>
      </c>
      <c r="R583">
        <v>8</v>
      </c>
      <c r="S583">
        <v>5</v>
      </c>
      <c r="T583">
        <v>2008</v>
      </c>
      <c r="U583">
        <v>2009</v>
      </c>
      <c r="V583" t="s">
        <v>115</v>
      </c>
      <c r="W583" t="s">
        <v>95</v>
      </c>
      <c r="X583" t="s">
        <v>96</v>
      </c>
      <c r="Y583" t="s">
        <v>96</v>
      </c>
      <c r="Z583" t="s">
        <v>117</v>
      </c>
      <c r="AA583">
        <v>306</v>
      </c>
      <c r="AB583" t="s">
        <v>126</v>
      </c>
      <c r="AC583" t="s">
        <v>98</v>
      </c>
      <c r="AD583" t="s">
        <v>123</v>
      </c>
      <c r="AE583" t="s">
        <v>126</v>
      </c>
      <c r="AF583" t="s">
        <v>98</v>
      </c>
      <c r="AG583" t="s">
        <v>100</v>
      </c>
      <c r="AH583" t="s">
        <v>108</v>
      </c>
      <c r="AI583">
        <v>0</v>
      </c>
      <c r="AJ583" t="s">
        <v>108</v>
      </c>
      <c r="AK583">
        <v>0</v>
      </c>
      <c r="AL583">
        <v>2042</v>
      </c>
      <c r="AM583">
        <v>2042</v>
      </c>
      <c r="AN583" t="s">
        <v>103</v>
      </c>
      <c r="AO583" t="s">
        <v>126</v>
      </c>
      <c r="AP583" t="s">
        <v>104</v>
      </c>
      <c r="AQ583" t="s">
        <v>105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126</v>
      </c>
      <c r="BC583">
        <v>8</v>
      </c>
      <c r="BD583" t="s">
        <v>106</v>
      </c>
      <c r="BE583">
        <v>1</v>
      </c>
      <c r="BF583" t="s">
        <v>119</v>
      </c>
      <c r="BG583" t="s">
        <v>107</v>
      </c>
      <c r="BH583">
        <v>2009</v>
      </c>
      <c r="BI583" t="s">
        <v>131</v>
      </c>
      <c r="BJ583">
        <v>3</v>
      </c>
      <c r="BK583">
        <v>1390</v>
      </c>
      <c r="BL583" t="s">
        <v>98</v>
      </c>
      <c r="BM583" t="s">
        <v>98</v>
      </c>
      <c r="BN583" t="s">
        <v>104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149</v>
      </c>
      <c r="CB583" t="s">
        <v>150</v>
      </c>
      <c r="CC583">
        <v>253293</v>
      </c>
    </row>
    <row r="584" spans="1:81">
      <c r="A584">
        <v>583</v>
      </c>
      <c r="B584">
        <v>90</v>
      </c>
      <c r="C584" t="s">
        <v>112</v>
      </c>
      <c r="D584">
        <v>81</v>
      </c>
      <c r="E584">
        <v>11841</v>
      </c>
      <c r="F584" t="s">
        <v>190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206</v>
      </c>
      <c r="N584" t="s">
        <v>91</v>
      </c>
      <c r="O584" t="s">
        <v>91</v>
      </c>
      <c r="P584" t="s">
        <v>179</v>
      </c>
      <c r="Q584" t="s">
        <v>183</v>
      </c>
      <c r="R584">
        <v>6</v>
      </c>
      <c r="S584">
        <v>5</v>
      </c>
      <c r="T584">
        <v>1990</v>
      </c>
      <c r="U584">
        <v>1990</v>
      </c>
      <c r="V584" t="s">
        <v>94</v>
      </c>
      <c r="W584" t="s">
        <v>95</v>
      </c>
      <c r="X584" t="s">
        <v>130</v>
      </c>
      <c r="Y584" t="s">
        <v>130</v>
      </c>
      <c r="Z584" t="s">
        <v>117</v>
      </c>
      <c r="AA584">
        <v>104</v>
      </c>
      <c r="AB584" t="s">
        <v>98</v>
      </c>
      <c r="AC584" t="s">
        <v>119</v>
      </c>
      <c r="AD584" t="s">
        <v>99</v>
      </c>
      <c r="AE584" t="s">
        <v>119</v>
      </c>
      <c r="AF584" t="s">
        <v>98</v>
      </c>
      <c r="AG584" t="s">
        <v>157</v>
      </c>
      <c r="AH584" t="s">
        <v>124</v>
      </c>
      <c r="AI584">
        <v>816</v>
      </c>
      <c r="AJ584" t="s">
        <v>108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104</v>
      </c>
      <c r="AQ584" t="s">
        <v>105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106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104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>
      <c r="A585">
        <v>584</v>
      </c>
      <c r="B585">
        <v>75</v>
      </c>
      <c r="C585" t="s">
        <v>140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188</v>
      </c>
      <c r="N585" t="s">
        <v>182</v>
      </c>
      <c r="O585" t="s">
        <v>221</v>
      </c>
      <c r="P585" t="s">
        <v>92</v>
      </c>
      <c r="Q585" t="s">
        <v>198</v>
      </c>
      <c r="R585">
        <v>10</v>
      </c>
      <c r="S585">
        <v>9</v>
      </c>
      <c r="T585">
        <v>1893</v>
      </c>
      <c r="U585">
        <v>2000</v>
      </c>
      <c r="V585" t="s">
        <v>94</v>
      </c>
      <c r="W585" t="s">
        <v>95</v>
      </c>
      <c r="X585" t="s">
        <v>116</v>
      </c>
      <c r="Y585" t="s">
        <v>116</v>
      </c>
      <c r="Z585" t="s">
        <v>97</v>
      </c>
      <c r="AA585">
        <v>0</v>
      </c>
      <c r="AB585" t="s">
        <v>126</v>
      </c>
      <c r="AC585" t="s">
        <v>126</v>
      </c>
      <c r="AD585" t="s">
        <v>166</v>
      </c>
      <c r="AE585" t="s">
        <v>98</v>
      </c>
      <c r="AF585" t="s">
        <v>98</v>
      </c>
      <c r="AG585" t="s">
        <v>100</v>
      </c>
      <c r="AH585" t="s">
        <v>108</v>
      </c>
      <c r="AI585">
        <v>0</v>
      </c>
      <c r="AJ585" t="s">
        <v>108</v>
      </c>
      <c r="AK585">
        <v>0</v>
      </c>
      <c r="AL585">
        <v>1237</v>
      </c>
      <c r="AM585">
        <v>1237</v>
      </c>
      <c r="AN585" t="s">
        <v>103</v>
      </c>
      <c r="AO585" t="s">
        <v>119</v>
      </c>
      <c r="AP585" t="s">
        <v>104</v>
      </c>
      <c r="AQ585" t="s">
        <v>105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119</v>
      </c>
      <c r="BC585">
        <v>9</v>
      </c>
      <c r="BD585" t="s">
        <v>106</v>
      </c>
      <c r="BE585">
        <v>1</v>
      </c>
      <c r="BF585" t="s">
        <v>119</v>
      </c>
      <c r="BG585" t="s">
        <v>143</v>
      </c>
      <c r="BH585">
        <v>1988</v>
      </c>
      <c r="BI585" t="s">
        <v>108</v>
      </c>
      <c r="BJ585">
        <v>2</v>
      </c>
      <c r="BK585">
        <v>880</v>
      </c>
      <c r="BL585" t="s">
        <v>119</v>
      </c>
      <c r="BM585" t="s">
        <v>98</v>
      </c>
      <c r="BN585" t="s">
        <v>104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>
      <c r="A586">
        <v>585</v>
      </c>
      <c r="B586">
        <v>50</v>
      </c>
      <c r="C586" t="s">
        <v>140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197</v>
      </c>
      <c r="N586" t="s">
        <v>91</v>
      </c>
      <c r="O586" t="s">
        <v>91</v>
      </c>
      <c r="P586" t="s">
        <v>92</v>
      </c>
      <c r="Q586" t="s">
        <v>176</v>
      </c>
      <c r="R586">
        <v>4</v>
      </c>
      <c r="S586">
        <v>7</v>
      </c>
      <c r="T586">
        <v>1935</v>
      </c>
      <c r="U586">
        <v>1995</v>
      </c>
      <c r="V586" t="s">
        <v>94</v>
      </c>
      <c r="W586" t="s">
        <v>95</v>
      </c>
      <c r="X586" t="s">
        <v>193</v>
      </c>
      <c r="Y586" t="s">
        <v>193</v>
      </c>
      <c r="Z586" t="s">
        <v>97</v>
      </c>
      <c r="AA586">
        <v>0</v>
      </c>
      <c r="AB586" t="s">
        <v>98</v>
      </c>
      <c r="AC586" t="s">
        <v>98</v>
      </c>
      <c r="AD586" t="s">
        <v>166</v>
      </c>
      <c r="AE586" t="s">
        <v>98</v>
      </c>
      <c r="AF586" t="s">
        <v>98</v>
      </c>
      <c r="AG586" t="s">
        <v>100</v>
      </c>
      <c r="AH586" t="s">
        <v>108</v>
      </c>
      <c r="AI586">
        <v>0</v>
      </c>
      <c r="AJ586" t="s">
        <v>108</v>
      </c>
      <c r="AK586">
        <v>0</v>
      </c>
      <c r="AL586">
        <v>884</v>
      </c>
      <c r="AM586">
        <v>884</v>
      </c>
      <c r="AN586" t="s">
        <v>103</v>
      </c>
      <c r="AO586" t="s">
        <v>126</v>
      </c>
      <c r="AP586" t="s">
        <v>104</v>
      </c>
      <c r="AQ586" t="s">
        <v>105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119</v>
      </c>
      <c r="BC586">
        <v>6</v>
      </c>
      <c r="BD586" t="s">
        <v>106</v>
      </c>
      <c r="BE586">
        <v>0</v>
      </c>
      <c r="BF586" t="s">
        <v>83</v>
      </c>
      <c r="BG586" t="s">
        <v>143</v>
      </c>
      <c r="BH586">
        <v>1935</v>
      </c>
      <c r="BI586" t="s">
        <v>108</v>
      </c>
      <c r="BJ586">
        <v>1</v>
      </c>
      <c r="BK586">
        <v>240</v>
      </c>
      <c r="BL586" t="s">
        <v>98</v>
      </c>
      <c r="BM586" t="s">
        <v>98</v>
      </c>
      <c r="BN586" t="s">
        <v>104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>
      <c r="A587">
        <v>586</v>
      </c>
      <c r="B587">
        <v>20</v>
      </c>
      <c r="C587" t="s">
        <v>112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218</v>
      </c>
      <c r="N587" t="s">
        <v>91</v>
      </c>
      <c r="O587" t="s">
        <v>91</v>
      </c>
      <c r="P587" t="s">
        <v>92</v>
      </c>
      <c r="Q587" t="s">
        <v>93</v>
      </c>
      <c r="R587">
        <v>8</v>
      </c>
      <c r="S587">
        <v>5</v>
      </c>
      <c r="T587">
        <v>2005</v>
      </c>
      <c r="U587">
        <v>2006</v>
      </c>
      <c r="V587" t="s">
        <v>115</v>
      </c>
      <c r="W587" t="s">
        <v>95</v>
      </c>
      <c r="X587" t="s">
        <v>96</v>
      </c>
      <c r="Y587" t="s">
        <v>96</v>
      </c>
      <c r="Z587" t="s">
        <v>117</v>
      </c>
      <c r="AA587">
        <v>208</v>
      </c>
      <c r="AB587" t="s">
        <v>119</v>
      </c>
      <c r="AC587" t="s">
        <v>98</v>
      </c>
      <c r="AD587" t="s">
        <v>123</v>
      </c>
      <c r="AE587" t="s">
        <v>126</v>
      </c>
      <c r="AF587" t="s">
        <v>98</v>
      </c>
      <c r="AG587" t="s">
        <v>119</v>
      </c>
      <c r="AH587" t="s">
        <v>124</v>
      </c>
      <c r="AI587">
        <v>1460</v>
      </c>
      <c r="AJ587" t="s">
        <v>108</v>
      </c>
      <c r="AK587">
        <v>0</v>
      </c>
      <c r="AL587">
        <v>408</v>
      </c>
      <c r="AM587">
        <v>1868</v>
      </c>
      <c r="AN587" t="s">
        <v>103</v>
      </c>
      <c r="AO587" t="s">
        <v>126</v>
      </c>
      <c r="AP587" t="s">
        <v>104</v>
      </c>
      <c r="AQ587" t="s">
        <v>105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119</v>
      </c>
      <c r="BC587">
        <v>7</v>
      </c>
      <c r="BD587" t="s">
        <v>106</v>
      </c>
      <c r="BE587">
        <v>2</v>
      </c>
      <c r="BF587" t="s">
        <v>119</v>
      </c>
      <c r="BG587" t="s">
        <v>107</v>
      </c>
      <c r="BH587">
        <v>2005</v>
      </c>
      <c r="BI587" t="s">
        <v>131</v>
      </c>
      <c r="BJ587">
        <v>3</v>
      </c>
      <c r="BK587">
        <v>880</v>
      </c>
      <c r="BL587" t="s">
        <v>98</v>
      </c>
      <c r="BM587" t="s">
        <v>98</v>
      </c>
      <c r="BN587" t="s">
        <v>104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149</v>
      </c>
      <c r="CB587" t="s">
        <v>150</v>
      </c>
      <c r="CC587">
        <v>369900</v>
      </c>
    </row>
    <row r="588" spans="1:81">
      <c r="A588">
        <v>587</v>
      </c>
      <c r="B588">
        <v>30</v>
      </c>
      <c r="C588" t="s">
        <v>112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197</v>
      </c>
      <c r="N588" t="s">
        <v>225</v>
      </c>
      <c r="O588" t="s">
        <v>91</v>
      </c>
      <c r="P588" t="s">
        <v>92</v>
      </c>
      <c r="Q588" t="s">
        <v>93</v>
      </c>
      <c r="R588">
        <v>6</v>
      </c>
      <c r="S588">
        <v>7</v>
      </c>
      <c r="T588">
        <v>1918</v>
      </c>
      <c r="U588">
        <v>2000</v>
      </c>
      <c r="V588" t="s">
        <v>94</v>
      </c>
      <c r="W588" t="s">
        <v>95</v>
      </c>
      <c r="X588" t="s">
        <v>203</v>
      </c>
      <c r="Y588" t="s">
        <v>185</v>
      </c>
      <c r="Z588" t="s">
        <v>97</v>
      </c>
      <c r="AA588">
        <v>0</v>
      </c>
      <c r="AB588" t="s">
        <v>98</v>
      </c>
      <c r="AC588" t="s">
        <v>119</v>
      </c>
      <c r="AD588" t="s">
        <v>166</v>
      </c>
      <c r="AE588" t="s">
        <v>98</v>
      </c>
      <c r="AF588" t="s">
        <v>119</v>
      </c>
      <c r="AG588" t="s">
        <v>155</v>
      </c>
      <c r="AH588" t="s">
        <v>101</v>
      </c>
      <c r="AI588">
        <v>210</v>
      </c>
      <c r="AJ588" t="s">
        <v>118</v>
      </c>
      <c r="AK588">
        <v>606</v>
      </c>
      <c r="AL588">
        <v>0</v>
      </c>
      <c r="AM588">
        <v>816</v>
      </c>
      <c r="AN588" t="s">
        <v>103</v>
      </c>
      <c r="AO588" t="s">
        <v>126</v>
      </c>
      <c r="AP588" t="s">
        <v>104</v>
      </c>
      <c r="AQ588" t="s">
        <v>105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139</v>
      </c>
      <c r="BC588">
        <v>5</v>
      </c>
      <c r="BD588" t="s">
        <v>106</v>
      </c>
      <c r="BE588">
        <v>0</v>
      </c>
      <c r="BF588" t="s">
        <v>83</v>
      </c>
      <c r="BG588" t="s">
        <v>143</v>
      </c>
      <c r="BH588">
        <v>1961</v>
      </c>
      <c r="BI588" t="s">
        <v>125</v>
      </c>
      <c r="BJ588">
        <v>1</v>
      </c>
      <c r="BK588">
        <v>275</v>
      </c>
      <c r="BL588" t="s">
        <v>98</v>
      </c>
      <c r="BM588" t="s">
        <v>98</v>
      </c>
      <c r="BN588" t="s">
        <v>167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239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>
      <c r="A589">
        <v>588</v>
      </c>
      <c r="B589">
        <v>85</v>
      </c>
      <c r="C589" t="s">
        <v>112</v>
      </c>
      <c r="D589">
        <v>74</v>
      </c>
      <c r="E589">
        <v>8740</v>
      </c>
      <c r="F589" t="s">
        <v>82</v>
      </c>
      <c r="G589" t="s">
        <v>83</v>
      </c>
      <c r="H589" t="s">
        <v>113</v>
      </c>
      <c r="I589" t="s">
        <v>85</v>
      </c>
      <c r="J589" t="s">
        <v>86</v>
      </c>
      <c r="K589" t="s">
        <v>87</v>
      </c>
      <c r="L589" t="s">
        <v>88</v>
      </c>
      <c r="M589" t="s">
        <v>169</v>
      </c>
      <c r="N589" t="s">
        <v>91</v>
      </c>
      <c r="O589" t="s">
        <v>91</v>
      </c>
      <c r="P589" t="s">
        <v>92</v>
      </c>
      <c r="Q589" t="s">
        <v>183</v>
      </c>
      <c r="R589">
        <v>5</v>
      </c>
      <c r="S589">
        <v>6</v>
      </c>
      <c r="T589">
        <v>1982</v>
      </c>
      <c r="U589">
        <v>1982</v>
      </c>
      <c r="V589" t="s">
        <v>115</v>
      </c>
      <c r="W589" t="s">
        <v>95</v>
      </c>
      <c r="X589" t="s">
        <v>130</v>
      </c>
      <c r="Y589" t="s">
        <v>130</v>
      </c>
      <c r="Z589" t="s">
        <v>97</v>
      </c>
      <c r="AA589">
        <v>0</v>
      </c>
      <c r="AB589" t="s">
        <v>98</v>
      </c>
      <c r="AC589" t="s">
        <v>98</v>
      </c>
      <c r="AD589" t="s">
        <v>99</v>
      </c>
      <c r="AE589" t="s">
        <v>98</v>
      </c>
      <c r="AF589" t="s">
        <v>98</v>
      </c>
      <c r="AG589" t="s">
        <v>157</v>
      </c>
      <c r="AH589" t="s">
        <v>118</v>
      </c>
      <c r="AI589">
        <v>672</v>
      </c>
      <c r="AJ589" t="s">
        <v>108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104</v>
      </c>
      <c r="AQ589" t="s">
        <v>105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106</v>
      </c>
      <c r="BE589">
        <v>0</v>
      </c>
      <c r="BF589" t="s">
        <v>83</v>
      </c>
      <c r="BG589" t="s">
        <v>143</v>
      </c>
      <c r="BH589">
        <v>1996</v>
      </c>
      <c r="BI589" t="s">
        <v>108</v>
      </c>
      <c r="BJ589">
        <v>2</v>
      </c>
      <c r="BK589">
        <v>528</v>
      </c>
      <c r="BL589" t="s">
        <v>98</v>
      </c>
      <c r="BM589" t="s">
        <v>98</v>
      </c>
      <c r="BN589" t="s">
        <v>104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>
      <c r="A590">
        <v>589</v>
      </c>
      <c r="B590">
        <v>20</v>
      </c>
      <c r="C590" t="s">
        <v>112</v>
      </c>
      <c r="D590">
        <v>65</v>
      </c>
      <c r="E590">
        <v>25095</v>
      </c>
      <c r="F590" t="s">
        <v>82</v>
      </c>
      <c r="G590" t="s">
        <v>83</v>
      </c>
      <c r="H590" t="s">
        <v>113</v>
      </c>
      <c r="I590" t="s">
        <v>205</v>
      </c>
      <c r="J590" t="s">
        <v>86</v>
      </c>
      <c r="K590" t="s">
        <v>87</v>
      </c>
      <c r="L590" t="s">
        <v>231</v>
      </c>
      <c r="M590" t="s">
        <v>199</v>
      </c>
      <c r="N590" t="s">
        <v>91</v>
      </c>
      <c r="O590" t="s">
        <v>91</v>
      </c>
      <c r="P590" t="s">
        <v>92</v>
      </c>
      <c r="Q590" t="s">
        <v>93</v>
      </c>
      <c r="R590">
        <v>5</v>
      </c>
      <c r="S590">
        <v>8</v>
      </c>
      <c r="T590">
        <v>1968</v>
      </c>
      <c r="U590">
        <v>2003</v>
      </c>
      <c r="V590" t="s">
        <v>210</v>
      </c>
      <c r="W590" t="s">
        <v>204</v>
      </c>
      <c r="X590" t="s">
        <v>116</v>
      </c>
      <c r="Y590" t="s">
        <v>116</v>
      </c>
      <c r="Z590" t="s">
        <v>97</v>
      </c>
      <c r="AA590">
        <v>0</v>
      </c>
      <c r="AB590" t="s">
        <v>98</v>
      </c>
      <c r="AC590" t="s">
        <v>98</v>
      </c>
      <c r="AD590" t="s">
        <v>99</v>
      </c>
      <c r="AE590" t="s">
        <v>98</v>
      </c>
      <c r="AF590" t="s">
        <v>98</v>
      </c>
      <c r="AG590" t="s">
        <v>119</v>
      </c>
      <c r="AH590" t="s">
        <v>124</v>
      </c>
      <c r="AI590">
        <v>1324</v>
      </c>
      <c r="AJ590" t="s">
        <v>108</v>
      </c>
      <c r="AK590">
        <v>0</v>
      </c>
      <c r="AL590">
        <v>113</v>
      </c>
      <c r="AM590">
        <v>1437</v>
      </c>
      <c r="AN590" t="s">
        <v>103</v>
      </c>
      <c r="AO590" t="s">
        <v>126</v>
      </c>
      <c r="AP590" t="s">
        <v>104</v>
      </c>
      <c r="AQ590" t="s">
        <v>105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126</v>
      </c>
      <c r="BC590">
        <v>5</v>
      </c>
      <c r="BD590" t="s">
        <v>106</v>
      </c>
      <c r="BE590">
        <v>2</v>
      </c>
      <c r="BF590" t="s">
        <v>119</v>
      </c>
      <c r="BG590" t="s">
        <v>107</v>
      </c>
      <c r="BH590">
        <v>1968</v>
      </c>
      <c r="BI590" t="s">
        <v>108</v>
      </c>
      <c r="BJ590">
        <v>1</v>
      </c>
      <c r="BK590">
        <v>452</v>
      </c>
      <c r="BL590" t="s">
        <v>98</v>
      </c>
      <c r="BM590" t="s">
        <v>98</v>
      </c>
      <c r="BN590" t="s">
        <v>104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150</v>
      </c>
      <c r="CC590">
        <v>143000</v>
      </c>
    </row>
    <row r="591" spans="1:81">
      <c r="A591">
        <v>590</v>
      </c>
      <c r="B591">
        <v>40</v>
      </c>
      <c r="C591" t="s">
        <v>140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197</v>
      </c>
      <c r="N591" t="s">
        <v>225</v>
      </c>
      <c r="O591" t="s">
        <v>90</v>
      </c>
      <c r="P591" t="s">
        <v>92</v>
      </c>
      <c r="Q591" t="s">
        <v>93</v>
      </c>
      <c r="R591">
        <v>5</v>
      </c>
      <c r="S591">
        <v>6</v>
      </c>
      <c r="T591">
        <v>1930</v>
      </c>
      <c r="U591">
        <v>1960</v>
      </c>
      <c r="V591" t="s">
        <v>94</v>
      </c>
      <c r="W591" t="s">
        <v>95</v>
      </c>
      <c r="X591" t="s">
        <v>96</v>
      </c>
      <c r="Y591" t="s">
        <v>96</v>
      </c>
      <c r="Z591" t="s">
        <v>97</v>
      </c>
      <c r="AA591">
        <v>0</v>
      </c>
      <c r="AB591" t="s">
        <v>98</v>
      </c>
      <c r="AC591" t="s">
        <v>98</v>
      </c>
      <c r="AD591" t="s">
        <v>166</v>
      </c>
      <c r="AE591" t="s">
        <v>98</v>
      </c>
      <c r="AF591" t="s">
        <v>98</v>
      </c>
      <c r="AG591" t="s">
        <v>100</v>
      </c>
      <c r="AH591" t="s">
        <v>108</v>
      </c>
      <c r="AI591">
        <v>0</v>
      </c>
      <c r="AJ591" t="s">
        <v>108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104</v>
      </c>
      <c r="AQ591" t="s">
        <v>168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106</v>
      </c>
      <c r="BE591">
        <v>0</v>
      </c>
      <c r="BF591" t="s">
        <v>83</v>
      </c>
      <c r="BG591" t="s">
        <v>143</v>
      </c>
      <c r="BH591">
        <v>1988</v>
      </c>
      <c r="BI591" t="s">
        <v>108</v>
      </c>
      <c r="BJ591">
        <v>1</v>
      </c>
      <c r="BK591">
        <v>308</v>
      </c>
      <c r="BL591" t="s">
        <v>98</v>
      </c>
      <c r="BM591" t="s">
        <v>98</v>
      </c>
      <c r="BN591" t="s">
        <v>191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133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>
      <c r="A592">
        <v>591</v>
      </c>
      <c r="B592">
        <v>60</v>
      </c>
      <c r="C592" t="s">
        <v>112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209</v>
      </c>
      <c r="N592" t="s">
        <v>91</v>
      </c>
      <c r="O592" t="s">
        <v>91</v>
      </c>
      <c r="P592" t="s">
        <v>92</v>
      </c>
      <c r="Q592" t="s">
        <v>122</v>
      </c>
      <c r="R592">
        <v>7</v>
      </c>
      <c r="S592">
        <v>5</v>
      </c>
      <c r="T592">
        <v>2004</v>
      </c>
      <c r="U592">
        <v>2004</v>
      </c>
      <c r="V592" t="s">
        <v>94</v>
      </c>
      <c r="W592" t="s">
        <v>95</v>
      </c>
      <c r="X592" t="s">
        <v>96</v>
      </c>
      <c r="Y592" t="s">
        <v>96</v>
      </c>
      <c r="Z592" t="s">
        <v>97</v>
      </c>
      <c r="AA592">
        <v>0</v>
      </c>
      <c r="AB592" t="s">
        <v>119</v>
      </c>
      <c r="AC592" t="s">
        <v>98</v>
      </c>
      <c r="AD592" t="s">
        <v>123</v>
      </c>
      <c r="AE592" t="s">
        <v>119</v>
      </c>
      <c r="AF592" t="s">
        <v>98</v>
      </c>
      <c r="AG592" t="s">
        <v>100</v>
      </c>
      <c r="AH592" t="s">
        <v>124</v>
      </c>
      <c r="AI592">
        <v>490</v>
      </c>
      <c r="AJ592" t="s">
        <v>108</v>
      </c>
      <c r="AK592">
        <v>0</v>
      </c>
      <c r="AL592">
        <v>280</v>
      </c>
      <c r="AM592">
        <v>770</v>
      </c>
      <c r="AN592" t="s">
        <v>103</v>
      </c>
      <c r="AO592" t="s">
        <v>126</v>
      </c>
      <c r="AP592" t="s">
        <v>104</v>
      </c>
      <c r="AQ592" t="s">
        <v>105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119</v>
      </c>
      <c r="BC592">
        <v>6</v>
      </c>
      <c r="BD592" t="s">
        <v>106</v>
      </c>
      <c r="BE592">
        <v>0</v>
      </c>
      <c r="BF592" t="s">
        <v>83</v>
      </c>
      <c r="BG592" t="s">
        <v>107</v>
      </c>
      <c r="BH592">
        <v>2004</v>
      </c>
      <c r="BI592" t="s">
        <v>131</v>
      </c>
      <c r="BJ592">
        <v>2</v>
      </c>
      <c r="BK592">
        <v>520</v>
      </c>
      <c r="BL592" t="s">
        <v>98</v>
      </c>
      <c r="BM592" t="s">
        <v>98</v>
      </c>
      <c r="BN592" t="s">
        <v>104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>
      <c r="A593">
        <v>592</v>
      </c>
      <c r="B593">
        <v>60</v>
      </c>
      <c r="C593" t="s">
        <v>112</v>
      </c>
      <c r="D593">
        <v>97</v>
      </c>
      <c r="E593">
        <v>13478</v>
      </c>
      <c r="F593" t="s">
        <v>82</v>
      </c>
      <c r="G593" t="s">
        <v>83</v>
      </c>
      <c r="H593" t="s">
        <v>113</v>
      </c>
      <c r="I593" t="s">
        <v>85</v>
      </c>
      <c r="J593" t="s">
        <v>86</v>
      </c>
      <c r="K593" t="s">
        <v>114</v>
      </c>
      <c r="L593" t="s">
        <v>88</v>
      </c>
      <c r="M593" t="s">
        <v>147</v>
      </c>
      <c r="N593" t="s">
        <v>91</v>
      </c>
      <c r="O593" t="s">
        <v>91</v>
      </c>
      <c r="P593" t="s">
        <v>92</v>
      </c>
      <c r="Q593" t="s">
        <v>122</v>
      </c>
      <c r="R593">
        <v>10</v>
      </c>
      <c r="S593">
        <v>5</v>
      </c>
      <c r="T593">
        <v>2008</v>
      </c>
      <c r="U593">
        <v>2008</v>
      </c>
      <c r="V593" t="s">
        <v>94</v>
      </c>
      <c r="W593" t="s">
        <v>95</v>
      </c>
      <c r="X593" t="s">
        <v>152</v>
      </c>
      <c r="Y593" t="s">
        <v>153</v>
      </c>
      <c r="Z593" t="s">
        <v>148</v>
      </c>
      <c r="AA593">
        <v>420</v>
      </c>
      <c r="AB593" t="s">
        <v>126</v>
      </c>
      <c r="AC593" t="s">
        <v>98</v>
      </c>
      <c r="AD593" t="s">
        <v>123</v>
      </c>
      <c r="AE593" t="s">
        <v>126</v>
      </c>
      <c r="AF593" t="s">
        <v>98</v>
      </c>
      <c r="AG593" t="s">
        <v>119</v>
      </c>
      <c r="AH593" t="s">
        <v>124</v>
      </c>
      <c r="AI593">
        <v>1338</v>
      </c>
      <c r="AJ593" t="s">
        <v>108</v>
      </c>
      <c r="AK593">
        <v>0</v>
      </c>
      <c r="AL593">
        <v>384</v>
      </c>
      <c r="AM593">
        <v>1722</v>
      </c>
      <c r="AN593" t="s">
        <v>103</v>
      </c>
      <c r="AO593" t="s">
        <v>126</v>
      </c>
      <c r="AP593" t="s">
        <v>104</v>
      </c>
      <c r="AQ593" t="s">
        <v>105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126</v>
      </c>
      <c r="BC593">
        <v>10</v>
      </c>
      <c r="BD593" t="s">
        <v>106</v>
      </c>
      <c r="BE593">
        <v>1</v>
      </c>
      <c r="BF593" t="s">
        <v>119</v>
      </c>
      <c r="BG593" t="s">
        <v>159</v>
      </c>
      <c r="BH593">
        <v>2008</v>
      </c>
      <c r="BI593" t="s">
        <v>131</v>
      </c>
      <c r="BJ593">
        <v>3</v>
      </c>
      <c r="BK593">
        <v>842</v>
      </c>
      <c r="BL593" t="s">
        <v>98</v>
      </c>
      <c r="BM593" t="s">
        <v>98</v>
      </c>
      <c r="BN593" t="s">
        <v>104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224</v>
      </c>
      <c r="CB593" t="s">
        <v>111</v>
      </c>
      <c r="CC593">
        <v>451950</v>
      </c>
    </row>
    <row r="594" spans="1:81">
      <c r="A594">
        <v>593</v>
      </c>
      <c r="B594">
        <v>20</v>
      </c>
      <c r="C594" t="s">
        <v>112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217</v>
      </c>
      <c r="N594" t="s">
        <v>91</v>
      </c>
      <c r="O594" t="s">
        <v>91</v>
      </c>
      <c r="P594" t="s">
        <v>92</v>
      </c>
      <c r="Q594" t="s">
        <v>93</v>
      </c>
      <c r="R594">
        <v>5</v>
      </c>
      <c r="S594">
        <v>8</v>
      </c>
      <c r="T594">
        <v>1982</v>
      </c>
      <c r="U594">
        <v>2003</v>
      </c>
      <c r="V594" t="s">
        <v>94</v>
      </c>
      <c r="W594" t="s">
        <v>95</v>
      </c>
      <c r="X594" t="s">
        <v>130</v>
      </c>
      <c r="Y594" t="s">
        <v>130</v>
      </c>
      <c r="Z594" t="s">
        <v>97</v>
      </c>
      <c r="AA594">
        <v>0</v>
      </c>
      <c r="AB594" t="s">
        <v>98</v>
      </c>
      <c r="AC594" t="s">
        <v>119</v>
      </c>
      <c r="AD594" t="s">
        <v>123</v>
      </c>
      <c r="AE594" t="s">
        <v>98</v>
      </c>
      <c r="AF594" t="s">
        <v>119</v>
      </c>
      <c r="AG594" t="s">
        <v>100</v>
      </c>
      <c r="AH594" t="s">
        <v>124</v>
      </c>
      <c r="AI594">
        <v>816</v>
      </c>
      <c r="AJ594" t="s">
        <v>108</v>
      </c>
      <c r="AK594">
        <v>0</v>
      </c>
      <c r="AL594">
        <v>0</v>
      </c>
      <c r="AM594">
        <v>816</v>
      </c>
      <c r="AN594" t="s">
        <v>103</v>
      </c>
      <c r="AO594" t="s">
        <v>126</v>
      </c>
      <c r="AP594" t="s">
        <v>104</v>
      </c>
      <c r="AQ594" t="s">
        <v>105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106</v>
      </c>
      <c r="BE594">
        <v>0</v>
      </c>
      <c r="BF594" t="s">
        <v>83</v>
      </c>
      <c r="BG594" t="s">
        <v>143</v>
      </c>
      <c r="BH594">
        <v>1985</v>
      </c>
      <c r="BI594" t="s">
        <v>125</v>
      </c>
      <c r="BJ594">
        <v>2</v>
      </c>
      <c r="BK594">
        <v>816</v>
      </c>
      <c r="BL594" t="s">
        <v>98</v>
      </c>
      <c r="BM594" t="s">
        <v>98</v>
      </c>
      <c r="BN594" t="s">
        <v>104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>
      <c r="A595">
        <v>594</v>
      </c>
      <c r="B595">
        <v>120</v>
      </c>
      <c r="C595" t="s">
        <v>140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209</v>
      </c>
      <c r="N595" t="s">
        <v>91</v>
      </c>
      <c r="O595" t="s">
        <v>91</v>
      </c>
      <c r="P595" t="s">
        <v>129</v>
      </c>
      <c r="Q595" t="s">
        <v>93</v>
      </c>
      <c r="R595">
        <v>6</v>
      </c>
      <c r="S595">
        <v>5</v>
      </c>
      <c r="T595">
        <v>2003</v>
      </c>
      <c r="U595">
        <v>2003</v>
      </c>
      <c r="V595" t="s">
        <v>94</v>
      </c>
      <c r="W595" t="s">
        <v>95</v>
      </c>
      <c r="X595" t="s">
        <v>96</v>
      </c>
      <c r="Y595" t="s">
        <v>96</v>
      </c>
      <c r="Z595" t="s">
        <v>117</v>
      </c>
      <c r="AA595">
        <v>170</v>
      </c>
      <c r="AB595" t="s">
        <v>119</v>
      </c>
      <c r="AC595" t="s">
        <v>98</v>
      </c>
      <c r="AD595" t="s">
        <v>123</v>
      </c>
      <c r="AE595" t="s">
        <v>119</v>
      </c>
      <c r="AF595" t="s">
        <v>98</v>
      </c>
      <c r="AG595" t="s">
        <v>157</v>
      </c>
      <c r="AH595" t="s">
        <v>124</v>
      </c>
      <c r="AI595">
        <v>685</v>
      </c>
      <c r="AJ595" t="s">
        <v>108</v>
      </c>
      <c r="AK595">
        <v>0</v>
      </c>
      <c r="AL595">
        <v>163</v>
      </c>
      <c r="AM595">
        <v>848</v>
      </c>
      <c r="AN595" t="s">
        <v>103</v>
      </c>
      <c r="AO595" t="s">
        <v>126</v>
      </c>
      <c r="AP595" t="s">
        <v>104</v>
      </c>
      <c r="AQ595" t="s">
        <v>105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119</v>
      </c>
      <c r="BC595">
        <v>4</v>
      </c>
      <c r="BD595" t="s">
        <v>106</v>
      </c>
      <c r="BE595">
        <v>0</v>
      </c>
      <c r="BF595" t="s">
        <v>83</v>
      </c>
      <c r="BG595" t="s">
        <v>107</v>
      </c>
      <c r="BH595">
        <v>2003</v>
      </c>
      <c r="BI595" t="s">
        <v>125</v>
      </c>
      <c r="BJ595">
        <v>2</v>
      </c>
      <c r="BK595">
        <v>420</v>
      </c>
      <c r="BL595" t="s">
        <v>98</v>
      </c>
      <c r="BM595" t="s">
        <v>98</v>
      </c>
      <c r="BN595" t="s">
        <v>104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>
      <c r="A596">
        <v>595</v>
      </c>
      <c r="B596">
        <v>20</v>
      </c>
      <c r="C596" t="s">
        <v>112</v>
      </c>
      <c r="D596">
        <v>88</v>
      </c>
      <c r="E596">
        <v>7990</v>
      </c>
      <c r="F596" t="s">
        <v>82</v>
      </c>
      <c r="G596" t="s">
        <v>83</v>
      </c>
      <c r="H596" t="s">
        <v>113</v>
      </c>
      <c r="I596" t="s">
        <v>85</v>
      </c>
      <c r="J596" t="s">
        <v>86</v>
      </c>
      <c r="K596" t="s">
        <v>87</v>
      </c>
      <c r="L596" t="s">
        <v>88</v>
      </c>
      <c r="M596" t="s">
        <v>209</v>
      </c>
      <c r="N596" t="s">
        <v>91</v>
      </c>
      <c r="O596" t="s">
        <v>91</v>
      </c>
      <c r="P596" t="s">
        <v>92</v>
      </c>
      <c r="Q596" t="s">
        <v>93</v>
      </c>
      <c r="R596">
        <v>5</v>
      </c>
      <c r="S596">
        <v>6</v>
      </c>
      <c r="T596">
        <v>1975</v>
      </c>
      <c r="U596">
        <v>1975</v>
      </c>
      <c r="V596" t="s">
        <v>115</v>
      </c>
      <c r="W596" t="s">
        <v>95</v>
      </c>
      <c r="X596" t="s">
        <v>130</v>
      </c>
      <c r="Y596" t="s">
        <v>130</v>
      </c>
      <c r="Z596" t="s">
        <v>97</v>
      </c>
      <c r="AA596">
        <v>0</v>
      </c>
      <c r="AB596" t="s">
        <v>98</v>
      </c>
      <c r="AC596" t="s">
        <v>98</v>
      </c>
      <c r="AD596" t="s">
        <v>99</v>
      </c>
      <c r="AE596" t="s">
        <v>119</v>
      </c>
      <c r="AF596" t="s">
        <v>98</v>
      </c>
      <c r="AG596" t="s">
        <v>100</v>
      </c>
      <c r="AH596" t="s">
        <v>108</v>
      </c>
      <c r="AI596">
        <v>0</v>
      </c>
      <c r="AJ596" t="s">
        <v>108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104</v>
      </c>
      <c r="AQ596" t="s">
        <v>105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106</v>
      </c>
      <c r="BE596">
        <v>0</v>
      </c>
      <c r="BF596" t="s">
        <v>83</v>
      </c>
      <c r="BG596" t="s">
        <v>143</v>
      </c>
      <c r="BH596">
        <v>1981</v>
      </c>
      <c r="BI596" t="s">
        <v>108</v>
      </c>
      <c r="BJ596">
        <v>1</v>
      </c>
      <c r="BK596">
        <v>280</v>
      </c>
      <c r="BL596" t="s">
        <v>98</v>
      </c>
      <c r="BM596" t="s">
        <v>98</v>
      </c>
      <c r="BN596" t="s">
        <v>104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109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>
      <c r="A597">
        <v>596</v>
      </c>
      <c r="B597">
        <v>20</v>
      </c>
      <c r="C597" t="s">
        <v>112</v>
      </c>
      <c r="D597">
        <v>69</v>
      </c>
      <c r="E597">
        <v>11302</v>
      </c>
      <c r="F597" t="s">
        <v>82</v>
      </c>
      <c r="G597" t="s">
        <v>83</v>
      </c>
      <c r="H597" t="s">
        <v>113</v>
      </c>
      <c r="I597" t="s">
        <v>85</v>
      </c>
      <c r="J597" t="s">
        <v>86</v>
      </c>
      <c r="K597" t="s">
        <v>87</v>
      </c>
      <c r="L597" t="s">
        <v>88</v>
      </c>
      <c r="M597" t="s">
        <v>128</v>
      </c>
      <c r="N597" t="s">
        <v>91</v>
      </c>
      <c r="O597" t="s">
        <v>91</v>
      </c>
      <c r="P597" t="s">
        <v>92</v>
      </c>
      <c r="Q597" t="s">
        <v>93</v>
      </c>
      <c r="R597">
        <v>8</v>
      </c>
      <c r="S597">
        <v>5</v>
      </c>
      <c r="T597">
        <v>2005</v>
      </c>
      <c r="U597">
        <v>2006</v>
      </c>
      <c r="V597" t="s">
        <v>94</v>
      </c>
      <c r="W597" t="s">
        <v>95</v>
      </c>
      <c r="X597" t="s">
        <v>96</v>
      </c>
      <c r="Y597" t="s">
        <v>249</v>
      </c>
      <c r="Z597" t="s">
        <v>117</v>
      </c>
      <c r="AA597">
        <v>238</v>
      </c>
      <c r="AB597" t="s">
        <v>119</v>
      </c>
      <c r="AC597" t="s">
        <v>98</v>
      </c>
      <c r="AD597" t="s">
        <v>123</v>
      </c>
      <c r="AE597" t="s">
        <v>119</v>
      </c>
      <c r="AF597" t="s">
        <v>98</v>
      </c>
      <c r="AG597" t="s">
        <v>119</v>
      </c>
      <c r="AH597" t="s">
        <v>124</v>
      </c>
      <c r="AI597">
        <v>1422</v>
      </c>
      <c r="AJ597" t="s">
        <v>108</v>
      </c>
      <c r="AK597">
        <v>0</v>
      </c>
      <c r="AL597">
        <v>392</v>
      </c>
      <c r="AM597">
        <v>1814</v>
      </c>
      <c r="AN597" t="s">
        <v>103</v>
      </c>
      <c r="AO597" t="s">
        <v>126</v>
      </c>
      <c r="AP597" t="s">
        <v>104</v>
      </c>
      <c r="AQ597" t="s">
        <v>105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119</v>
      </c>
      <c r="BC597">
        <v>7</v>
      </c>
      <c r="BD597" t="s">
        <v>106</v>
      </c>
      <c r="BE597">
        <v>1</v>
      </c>
      <c r="BF597" t="s">
        <v>98</v>
      </c>
      <c r="BG597" t="s">
        <v>107</v>
      </c>
      <c r="BH597">
        <v>2005</v>
      </c>
      <c r="BI597" t="s">
        <v>125</v>
      </c>
      <c r="BJ597">
        <v>3</v>
      </c>
      <c r="BK597">
        <v>758</v>
      </c>
      <c r="BL597" t="s">
        <v>98</v>
      </c>
      <c r="BM597" t="s">
        <v>98</v>
      </c>
      <c r="BN597" t="s">
        <v>104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149</v>
      </c>
      <c r="CB597" t="s">
        <v>150</v>
      </c>
      <c r="CC597">
        <v>319000</v>
      </c>
    </row>
    <row r="598" spans="1:81">
      <c r="A598">
        <v>597</v>
      </c>
      <c r="B598">
        <v>70</v>
      </c>
      <c r="C598" t="s">
        <v>140</v>
      </c>
      <c r="D598">
        <v>60</v>
      </c>
      <c r="E598">
        <v>3600</v>
      </c>
      <c r="F598" t="s">
        <v>82</v>
      </c>
      <c r="G598" t="s">
        <v>190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188</v>
      </c>
      <c r="N598" t="s">
        <v>91</v>
      </c>
      <c r="O598" t="s">
        <v>91</v>
      </c>
      <c r="P598" t="s">
        <v>92</v>
      </c>
      <c r="Q598" t="s">
        <v>122</v>
      </c>
      <c r="R598">
        <v>6</v>
      </c>
      <c r="S598">
        <v>7</v>
      </c>
      <c r="T598">
        <v>1910</v>
      </c>
      <c r="U598">
        <v>1993</v>
      </c>
      <c r="V598" t="s">
        <v>94</v>
      </c>
      <c r="W598" t="s">
        <v>95</v>
      </c>
      <c r="X598" t="s">
        <v>96</v>
      </c>
      <c r="Y598" t="s">
        <v>96</v>
      </c>
      <c r="Z598" t="s">
        <v>97</v>
      </c>
      <c r="AA598">
        <v>0</v>
      </c>
      <c r="AB598" t="s">
        <v>98</v>
      </c>
      <c r="AC598" t="s">
        <v>98</v>
      </c>
      <c r="AD598" t="s">
        <v>99</v>
      </c>
      <c r="AE598" t="s">
        <v>98</v>
      </c>
      <c r="AF598" t="s">
        <v>98</v>
      </c>
      <c r="AG598" t="s">
        <v>100</v>
      </c>
      <c r="AH598" t="s">
        <v>108</v>
      </c>
      <c r="AI598">
        <v>0</v>
      </c>
      <c r="AJ598" t="s">
        <v>108</v>
      </c>
      <c r="AK598">
        <v>0</v>
      </c>
      <c r="AL598">
        <v>684</v>
      </c>
      <c r="AM598">
        <v>684</v>
      </c>
      <c r="AN598" t="s">
        <v>103</v>
      </c>
      <c r="AO598" t="s">
        <v>126</v>
      </c>
      <c r="AP598" t="s">
        <v>167</v>
      </c>
      <c r="AQ598" t="s">
        <v>168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106</v>
      </c>
      <c r="BE598">
        <v>0</v>
      </c>
      <c r="BF598" t="s">
        <v>83</v>
      </c>
      <c r="BG598" t="s">
        <v>143</v>
      </c>
      <c r="BH598">
        <v>1930</v>
      </c>
      <c r="BI598" t="s">
        <v>108</v>
      </c>
      <c r="BJ598">
        <v>1</v>
      </c>
      <c r="BK598">
        <v>216</v>
      </c>
      <c r="BL598" t="s">
        <v>98</v>
      </c>
      <c r="BM598" t="s">
        <v>139</v>
      </c>
      <c r="BN598" t="s">
        <v>167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>
      <c r="A599">
        <v>598</v>
      </c>
      <c r="B599">
        <v>120</v>
      </c>
      <c r="C599" t="s">
        <v>112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156</v>
      </c>
      <c r="N599" t="s">
        <v>91</v>
      </c>
      <c r="O599" t="s">
        <v>91</v>
      </c>
      <c r="P599" t="s">
        <v>129</v>
      </c>
      <c r="Q599" t="s">
        <v>93</v>
      </c>
      <c r="R599">
        <v>7</v>
      </c>
      <c r="S599">
        <v>5</v>
      </c>
      <c r="T599">
        <v>2006</v>
      </c>
      <c r="U599">
        <v>2007</v>
      </c>
      <c r="V599" t="s">
        <v>94</v>
      </c>
      <c r="W599" t="s">
        <v>95</v>
      </c>
      <c r="X599" t="s">
        <v>96</v>
      </c>
      <c r="Y599" t="s">
        <v>96</v>
      </c>
      <c r="Z599" t="s">
        <v>117</v>
      </c>
      <c r="AA599">
        <v>72</v>
      </c>
      <c r="AB599" t="s">
        <v>119</v>
      </c>
      <c r="AC599" t="s">
        <v>98</v>
      </c>
      <c r="AD599" t="s">
        <v>123</v>
      </c>
      <c r="AE599" t="s">
        <v>126</v>
      </c>
      <c r="AF599" t="s">
        <v>98</v>
      </c>
      <c r="AG599" t="s">
        <v>157</v>
      </c>
      <c r="AH599" t="s">
        <v>108</v>
      </c>
      <c r="AI599">
        <v>0</v>
      </c>
      <c r="AJ599" t="s">
        <v>108</v>
      </c>
      <c r="AK599">
        <v>0</v>
      </c>
      <c r="AL599">
        <v>1258</v>
      </c>
      <c r="AM599">
        <v>1258</v>
      </c>
      <c r="AN599" t="s">
        <v>103</v>
      </c>
      <c r="AO599" t="s">
        <v>126</v>
      </c>
      <c r="AP599" t="s">
        <v>104</v>
      </c>
      <c r="AQ599" t="s">
        <v>105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119</v>
      </c>
      <c r="BC599">
        <v>7</v>
      </c>
      <c r="BD599" t="s">
        <v>106</v>
      </c>
      <c r="BE599">
        <v>1</v>
      </c>
      <c r="BF599" t="s">
        <v>119</v>
      </c>
      <c r="BG599" t="s">
        <v>107</v>
      </c>
      <c r="BH599">
        <v>2006</v>
      </c>
      <c r="BI599" t="s">
        <v>125</v>
      </c>
      <c r="BJ599">
        <v>3</v>
      </c>
      <c r="BK599">
        <v>648</v>
      </c>
      <c r="BL599" t="s">
        <v>98</v>
      </c>
      <c r="BM599" t="s">
        <v>98</v>
      </c>
      <c r="BN599" t="s">
        <v>104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149</v>
      </c>
      <c r="CB599" t="s">
        <v>150</v>
      </c>
      <c r="CC599">
        <v>194201</v>
      </c>
    </row>
    <row r="600" spans="1:81">
      <c r="A600">
        <v>599</v>
      </c>
      <c r="B600">
        <v>20</v>
      </c>
      <c r="C600" t="s">
        <v>112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192</v>
      </c>
      <c r="J600" t="s">
        <v>86</v>
      </c>
      <c r="K600" t="s">
        <v>87</v>
      </c>
      <c r="L600" t="s">
        <v>88</v>
      </c>
      <c r="M600" t="s">
        <v>212</v>
      </c>
      <c r="N600" t="s">
        <v>91</v>
      </c>
      <c r="O600" t="s">
        <v>91</v>
      </c>
      <c r="P600" t="s">
        <v>92</v>
      </c>
      <c r="Q600" t="s">
        <v>93</v>
      </c>
      <c r="R600">
        <v>5</v>
      </c>
      <c r="S600">
        <v>6</v>
      </c>
      <c r="T600">
        <v>1977</v>
      </c>
      <c r="U600">
        <v>1977</v>
      </c>
      <c r="V600" t="s">
        <v>94</v>
      </c>
      <c r="W600" t="s">
        <v>95</v>
      </c>
      <c r="X600" t="s">
        <v>135</v>
      </c>
      <c r="Y600" t="s">
        <v>135</v>
      </c>
      <c r="Z600" t="s">
        <v>117</v>
      </c>
      <c r="AA600">
        <v>459</v>
      </c>
      <c r="AB600" t="s">
        <v>98</v>
      </c>
      <c r="AC600" t="s">
        <v>98</v>
      </c>
      <c r="AD600" t="s">
        <v>99</v>
      </c>
      <c r="AE600" t="s">
        <v>119</v>
      </c>
      <c r="AF600" t="s">
        <v>98</v>
      </c>
      <c r="AG600" t="s">
        <v>155</v>
      </c>
      <c r="AH600" t="s">
        <v>118</v>
      </c>
      <c r="AI600">
        <v>1283</v>
      </c>
      <c r="AJ600" t="s">
        <v>102</v>
      </c>
      <c r="AK600">
        <v>147</v>
      </c>
      <c r="AL600">
        <v>0</v>
      </c>
      <c r="AM600">
        <v>1430</v>
      </c>
      <c r="AN600" t="s">
        <v>103</v>
      </c>
      <c r="AO600" t="s">
        <v>126</v>
      </c>
      <c r="AP600" t="s">
        <v>104</v>
      </c>
      <c r="AQ600" t="s">
        <v>105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119</v>
      </c>
      <c r="BC600">
        <v>7</v>
      </c>
      <c r="BD600" t="s">
        <v>106</v>
      </c>
      <c r="BE600">
        <v>1</v>
      </c>
      <c r="BF600" t="s">
        <v>98</v>
      </c>
      <c r="BG600" t="s">
        <v>107</v>
      </c>
      <c r="BH600">
        <v>1977</v>
      </c>
      <c r="BI600" t="s">
        <v>125</v>
      </c>
      <c r="BJ600">
        <v>2</v>
      </c>
      <c r="BK600">
        <v>621</v>
      </c>
      <c r="BL600" t="s">
        <v>98</v>
      </c>
      <c r="BM600" t="s">
        <v>98</v>
      </c>
      <c r="BN600" t="s">
        <v>104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>
      <c r="A601">
        <v>600</v>
      </c>
      <c r="B601">
        <v>160</v>
      </c>
      <c r="C601" t="s">
        <v>140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213</v>
      </c>
      <c r="N601" t="s">
        <v>91</v>
      </c>
      <c r="O601" t="s">
        <v>91</v>
      </c>
      <c r="P601" t="s">
        <v>142</v>
      </c>
      <c r="Q601" t="s">
        <v>122</v>
      </c>
      <c r="R601">
        <v>6</v>
      </c>
      <c r="S601">
        <v>6</v>
      </c>
      <c r="T601">
        <v>1980</v>
      </c>
      <c r="U601">
        <v>1980</v>
      </c>
      <c r="V601" t="s">
        <v>94</v>
      </c>
      <c r="W601" t="s">
        <v>95</v>
      </c>
      <c r="X601" t="s">
        <v>137</v>
      </c>
      <c r="Y601" t="s">
        <v>137</v>
      </c>
      <c r="Z601" t="s">
        <v>97</v>
      </c>
      <c r="AA601">
        <v>0</v>
      </c>
      <c r="AB601" t="s">
        <v>98</v>
      </c>
      <c r="AC601" t="s">
        <v>119</v>
      </c>
      <c r="AD601" t="s">
        <v>99</v>
      </c>
      <c r="AE601" t="s">
        <v>119</v>
      </c>
      <c r="AF601" t="s">
        <v>98</v>
      </c>
      <c r="AG601" t="s">
        <v>100</v>
      </c>
      <c r="AH601" t="s">
        <v>102</v>
      </c>
      <c r="AI601">
        <v>81</v>
      </c>
      <c r="AJ601" t="s">
        <v>124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104</v>
      </c>
      <c r="AQ601" t="s">
        <v>105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106</v>
      </c>
      <c r="BE601">
        <v>1</v>
      </c>
      <c r="BF601" t="s">
        <v>98</v>
      </c>
      <c r="BG601" t="s">
        <v>107</v>
      </c>
      <c r="BH601">
        <v>1980</v>
      </c>
      <c r="BI601" t="s">
        <v>125</v>
      </c>
      <c r="BJ601">
        <v>2</v>
      </c>
      <c r="BK601">
        <v>452</v>
      </c>
      <c r="BL601" t="s">
        <v>98</v>
      </c>
      <c r="BM601" t="s">
        <v>98</v>
      </c>
      <c r="BN601" t="s">
        <v>104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132</v>
      </c>
      <c r="BW601" t="s">
        <v>83</v>
      </c>
      <c r="BX601">
        <v>0</v>
      </c>
      <c r="BY601">
        <v>7</v>
      </c>
      <c r="BZ601">
        <v>2008</v>
      </c>
      <c r="CA601" t="s">
        <v>144</v>
      </c>
      <c r="CB601" t="s">
        <v>111</v>
      </c>
      <c r="CC601">
        <v>151000</v>
      </c>
    </row>
    <row r="602" spans="1:81">
      <c r="A602">
        <v>601</v>
      </c>
      <c r="B602">
        <v>60</v>
      </c>
      <c r="C602" t="s">
        <v>112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147</v>
      </c>
      <c r="N602" t="s">
        <v>91</v>
      </c>
      <c r="O602" t="s">
        <v>91</v>
      </c>
      <c r="P602" t="s">
        <v>92</v>
      </c>
      <c r="Q602" t="s">
        <v>122</v>
      </c>
      <c r="R602">
        <v>8</v>
      </c>
      <c r="S602">
        <v>5</v>
      </c>
      <c r="T602">
        <v>2005</v>
      </c>
      <c r="U602">
        <v>2005</v>
      </c>
      <c r="V602" t="s">
        <v>94</v>
      </c>
      <c r="W602" t="s">
        <v>95</v>
      </c>
      <c r="X602" t="s">
        <v>96</v>
      </c>
      <c r="Y602" t="s">
        <v>96</v>
      </c>
      <c r="Z602" t="s">
        <v>117</v>
      </c>
      <c r="AA602">
        <v>280</v>
      </c>
      <c r="AB602" t="s">
        <v>119</v>
      </c>
      <c r="AC602" t="s">
        <v>98</v>
      </c>
      <c r="AD602" t="s">
        <v>123</v>
      </c>
      <c r="AE602" t="s">
        <v>119</v>
      </c>
      <c r="AF602" t="s">
        <v>98</v>
      </c>
      <c r="AG602" t="s">
        <v>157</v>
      </c>
      <c r="AH602" t="s">
        <v>124</v>
      </c>
      <c r="AI602">
        <v>546</v>
      </c>
      <c r="AJ602" t="s">
        <v>108</v>
      </c>
      <c r="AK602">
        <v>0</v>
      </c>
      <c r="AL602">
        <v>512</v>
      </c>
      <c r="AM602">
        <v>1058</v>
      </c>
      <c r="AN602" t="s">
        <v>103</v>
      </c>
      <c r="AO602" t="s">
        <v>126</v>
      </c>
      <c r="AP602" t="s">
        <v>104</v>
      </c>
      <c r="AQ602" t="s">
        <v>105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126</v>
      </c>
      <c r="BC602">
        <v>8</v>
      </c>
      <c r="BD602" t="s">
        <v>106</v>
      </c>
      <c r="BE602">
        <v>1</v>
      </c>
      <c r="BF602" t="s">
        <v>119</v>
      </c>
      <c r="BG602" t="s">
        <v>159</v>
      </c>
      <c r="BH602">
        <v>2003</v>
      </c>
      <c r="BI602" t="s">
        <v>125</v>
      </c>
      <c r="BJ602">
        <v>2</v>
      </c>
      <c r="BK602">
        <v>736</v>
      </c>
      <c r="BL602" t="s">
        <v>98</v>
      </c>
      <c r="BM602" t="s">
        <v>98</v>
      </c>
      <c r="BN602" t="s">
        <v>104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>
      <c r="A603">
        <v>602</v>
      </c>
      <c r="B603">
        <v>50</v>
      </c>
      <c r="C603" t="s">
        <v>140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192</v>
      </c>
      <c r="J603" t="s">
        <v>86</v>
      </c>
      <c r="K603" t="s">
        <v>87</v>
      </c>
      <c r="L603" t="s">
        <v>88</v>
      </c>
      <c r="M603" t="s">
        <v>214</v>
      </c>
      <c r="N603" t="s">
        <v>91</v>
      </c>
      <c r="O603" t="s">
        <v>91</v>
      </c>
      <c r="P603" t="s">
        <v>92</v>
      </c>
      <c r="Q603" t="s">
        <v>176</v>
      </c>
      <c r="R603">
        <v>6</v>
      </c>
      <c r="S603">
        <v>6</v>
      </c>
      <c r="T603">
        <v>1937</v>
      </c>
      <c r="U603">
        <v>1950</v>
      </c>
      <c r="V603" t="s">
        <v>94</v>
      </c>
      <c r="W603" t="s">
        <v>95</v>
      </c>
      <c r="X603" t="s">
        <v>116</v>
      </c>
      <c r="Y603" t="s">
        <v>116</v>
      </c>
      <c r="Z603" t="s">
        <v>97</v>
      </c>
      <c r="AA603">
        <v>0</v>
      </c>
      <c r="AB603" t="s">
        <v>98</v>
      </c>
      <c r="AC603" t="s">
        <v>119</v>
      </c>
      <c r="AD603" t="s">
        <v>123</v>
      </c>
      <c r="AE603" t="s">
        <v>98</v>
      </c>
      <c r="AF603" t="s">
        <v>98</v>
      </c>
      <c r="AG603" t="s">
        <v>100</v>
      </c>
      <c r="AH603" t="s">
        <v>108</v>
      </c>
      <c r="AI603">
        <v>0</v>
      </c>
      <c r="AJ603" t="s">
        <v>108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104</v>
      </c>
      <c r="AQ603" t="s">
        <v>105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119</v>
      </c>
      <c r="BC603">
        <v>6</v>
      </c>
      <c r="BD603" t="s">
        <v>106</v>
      </c>
      <c r="BE603">
        <v>1</v>
      </c>
      <c r="BF603" t="s">
        <v>119</v>
      </c>
      <c r="BG603" t="s">
        <v>143</v>
      </c>
      <c r="BH603">
        <v>1979</v>
      </c>
      <c r="BI603" t="s">
        <v>108</v>
      </c>
      <c r="BJ603">
        <v>1</v>
      </c>
      <c r="BK603">
        <v>544</v>
      </c>
      <c r="BL603" t="s">
        <v>98</v>
      </c>
      <c r="BM603" t="s">
        <v>98</v>
      </c>
      <c r="BN603" t="s">
        <v>191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>
      <c r="A604">
        <v>603</v>
      </c>
      <c r="B604">
        <v>60</v>
      </c>
      <c r="C604" t="s">
        <v>112</v>
      </c>
      <c r="D604">
        <v>80</v>
      </c>
      <c r="E604">
        <v>10041</v>
      </c>
      <c r="F604" t="s">
        <v>82</v>
      </c>
      <c r="G604" t="s">
        <v>83</v>
      </c>
      <c r="H604" t="s">
        <v>113</v>
      </c>
      <c r="I604" t="s">
        <v>85</v>
      </c>
      <c r="J604" t="s">
        <v>86</v>
      </c>
      <c r="K604" t="s">
        <v>87</v>
      </c>
      <c r="L604" t="s">
        <v>88</v>
      </c>
      <c r="M604" t="s">
        <v>165</v>
      </c>
      <c r="N604" t="s">
        <v>91</v>
      </c>
      <c r="O604" t="s">
        <v>91</v>
      </c>
      <c r="P604" t="s">
        <v>92</v>
      </c>
      <c r="Q604" t="s">
        <v>122</v>
      </c>
      <c r="R604">
        <v>8</v>
      </c>
      <c r="S604">
        <v>5</v>
      </c>
      <c r="T604">
        <v>1992</v>
      </c>
      <c r="U604">
        <v>1992</v>
      </c>
      <c r="V604" t="s">
        <v>94</v>
      </c>
      <c r="W604" t="s">
        <v>95</v>
      </c>
      <c r="X604" t="s">
        <v>130</v>
      </c>
      <c r="Y604" t="s">
        <v>130</v>
      </c>
      <c r="Z604" t="s">
        <v>97</v>
      </c>
      <c r="AA604">
        <v>0</v>
      </c>
      <c r="AB604" t="s">
        <v>119</v>
      </c>
      <c r="AC604" t="s">
        <v>98</v>
      </c>
      <c r="AD604" t="s">
        <v>123</v>
      </c>
      <c r="AE604" t="s">
        <v>119</v>
      </c>
      <c r="AF604" t="s">
        <v>98</v>
      </c>
      <c r="AG604" t="s">
        <v>155</v>
      </c>
      <c r="AH604" t="s">
        <v>124</v>
      </c>
      <c r="AI604">
        <v>789</v>
      </c>
      <c r="AJ604" t="s">
        <v>108</v>
      </c>
      <c r="AK604">
        <v>0</v>
      </c>
      <c r="AL604">
        <v>119</v>
      </c>
      <c r="AM604">
        <v>908</v>
      </c>
      <c r="AN604" t="s">
        <v>103</v>
      </c>
      <c r="AO604" t="s">
        <v>126</v>
      </c>
      <c r="AP604" t="s">
        <v>104</v>
      </c>
      <c r="AQ604" t="s">
        <v>105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119</v>
      </c>
      <c r="BC604">
        <v>8</v>
      </c>
      <c r="BD604" t="s">
        <v>106</v>
      </c>
      <c r="BE604">
        <v>1</v>
      </c>
      <c r="BF604" t="s">
        <v>98</v>
      </c>
      <c r="BG604" t="s">
        <v>107</v>
      </c>
      <c r="BH604">
        <v>1992</v>
      </c>
      <c r="BI604" t="s">
        <v>125</v>
      </c>
      <c r="BJ604">
        <v>2</v>
      </c>
      <c r="BK604">
        <v>506</v>
      </c>
      <c r="BL604" t="s">
        <v>98</v>
      </c>
      <c r="BM604" t="s">
        <v>98</v>
      </c>
      <c r="BN604" t="s">
        <v>104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172</v>
      </c>
      <c r="CC604">
        <v>220000</v>
      </c>
    </row>
    <row r="605" spans="1:81">
      <c r="A605">
        <v>604</v>
      </c>
      <c r="B605">
        <v>160</v>
      </c>
      <c r="C605" t="s">
        <v>164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163</v>
      </c>
      <c r="N605" t="s">
        <v>91</v>
      </c>
      <c r="O605" t="s">
        <v>91</v>
      </c>
      <c r="P605" t="s">
        <v>129</v>
      </c>
      <c r="Q605" t="s">
        <v>122</v>
      </c>
      <c r="R605">
        <v>7</v>
      </c>
      <c r="S605">
        <v>5</v>
      </c>
      <c r="T605">
        <v>2004</v>
      </c>
      <c r="U605">
        <v>2005</v>
      </c>
      <c r="V605" t="s">
        <v>94</v>
      </c>
      <c r="W605" t="s">
        <v>95</v>
      </c>
      <c r="X605" t="s">
        <v>137</v>
      </c>
      <c r="Y605" t="s">
        <v>137</v>
      </c>
      <c r="Z605" t="s">
        <v>97</v>
      </c>
      <c r="AA605">
        <v>0</v>
      </c>
      <c r="AB605" t="s">
        <v>119</v>
      </c>
      <c r="AC605" t="s">
        <v>98</v>
      </c>
      <c r="AD605" t="s">
        <v>123</v>
      </c>
      <c r="AE605" t="s">
        <v>119</v>
      </c>
      <c r="AF605" t="s">
        <v>98</v>
      </c>
      <c r="AG605" t="s">
        <v>100</v>
      </c>
      <c r="AH605" t="s">
        <v>108</v>
      </c>
      <c r="AI605">
        <v>0</v>
      </c>
      <c r="AJ605" t="s">
        <v>108</v>
      </c>
      <c r="AK605">
        <v>0</v>
      </c>
      <c r="AL605">
        <v>600</v>
      </c>
      <c r="AM605">
        <v>600</v>
      </c>
      <c r="AN605" t="s">
        <v>103</v>
      </c>
      <c r="AO605" t="s">
        <v>126</v>
      </c>
      <c r="AP605" t="s">
        <v>104</v>
      </c>
      <c r="AQ605" t="s">
        <v>105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119</v>
      </c>
      <c r="BC605">
        <v>4</v>
      </c>
      <c r="BD605" t="s">
        <v>106</v>
      </c>
      <c r="BE605">
        <v>0</v>
      </c>
      <c r="BF605" t="s">
        <v>83</v>
      </c>
      <c r="BG605" t="s">
        <v>143</v>
      </c>
      <c r="BH605">
        <v>2004</v>
      </c>
      <c r="BI605" t="s">
        <v>131</v>
      </c>
      <c r="BJ605">
        <v>2</v>
      </c>
      <c r="BK605">
        <v>480</v>
      </c>
      <c r="BL605" t="s">
        <v>98</v>
      </c>
      <c r="BM605" t="s">
        <v>98</v>
      </c>
      <c r="BN605" t="s">
        <v>104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>
      <c r="A606">
        <v>605</v>
      </c>
      <c r="B606">
        <v>20</v>
      </c>
      <c r="C606" t="s">
        <v>112</v>
      </c>
      <c r="D606">
        <v>88</v>
      </c>
      <c r="E606">
        <v>12803</v>
      </c>
      <c r="F606" t="s">
        <v>82</v>
      </c>
      <c r="G606" t="s">
        <v>83</v>
      </c>
      <c r="H606" t="s">
        <v>113</v>
      </c>
      <c r="I606" t="s">
        <v>85</v>
      </c>
      <c r="J606" t="s">
        <v>86</v>
      </c>
      <c r="K606" t="s">
        <v>87</v>
      </c>
      <c r="L606" t="s">
        <v>88</v>
      </c>
      <c r="M606" t="s">
        <v>209</v>
      </c>
      <c r="N606" t="s">
        <v>91</v>
      </c>
      <c r="O606" t="s">
        <v>91</v>
      </c>
      <c r="P606" t="s">
        <v>92</v>
      </c>
      <c r="Q606" t="s">
        <v>93</v>
      </c>
      <c r="R606">
        <v>7</v>
      </c>
      <c r="S606">
        <v>5</v>
      </c>
      <c r="T606">
        <v>2002</v>
      </c>
      <c r="U606">
        <v>2002</v>
      </c>
      <c r="V606" t="s">
        <v>94</v>
      </c>
      <c r="W606" t="s">
        <v>95</v>
      </c>
      <c r="X606" t="s">
        <v>96</v>
      </c>
      <c r="Y606" t="s">
        <v>96</v>
      </c>
      <c r="Z606" t="s">
        <v>117</v>
      </c>
      <c r="AA606">
        <v>99</v>
      </c>
      <c r="AB606" t="s">
        <v>119</v>
      </c>
      <c r="AC606" t="s">
        <v>98</v>
      </c>
      <c r="AD606" t="s">
        <v>123</v>
      </c>
      <c r="AE606" t="s">
        <v>119</v>
      </c>
      <c r="AF606" t="s">
        <v>98</v>
      </c>
      <c r="AG606" t="s">
        <v>155</v>
      </c>
      <c r="AH606" t="s">
        <v>124</v>
      </c>
      <c r="AI606">
        <v>922</v>
      </c>
      <c r="AJ606" t="s">
        <v>108</v>
      </c>
      <c r="AK606">
        <v>0</v>
      </c>
      <c r="AL606">
        <v>572</v>
      </c>
      <c r="AM606">
        <v>1494</v>
      </c>
      <c r="AN606" t="s">
        <v>103</v>
      </c>
      <c r="AO606" t="s">
        <v>126</v>
      </c>
      <c r="AP606" t="s">
        <v>104</v>
      </c>
      <c r="AQ606" t="s">
        <v>105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119</v>
      </c>
      <c r="BC606">
        <v>6</v>
      </c>
      <c r="BD606" t="s">
        <v>106</v>
      </c>
      <c r="BE606">
        <v>1</v>
      </c>
      <c r="BF606" t="s">
        <v>98</v>
      </c>
      <c r="BG606" t="s">
        <v>107</v>
      </c>
      <c r="BH606">
        <v>2002</v>
      </c>
      <c r="BI606" t="s">
        <v>131</v>
      </c>
      <c r="BJ606">
        <v>2</v>
      </c>
      <c r="BK606">
        <v>530</v>
      </c>
      <c r="BL606" t="s">
        <v>98</v>
      </c>
      <c r="BM606" t="s">
        <v>98</v>
      </c>
      <c r="BN606" t="s">
        <v>104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>
      <c r="A607">
        <v>606</v>
      </c>
      <c r="B607">
        <v>60</v>
      </c>
      <c r="C607" t="s">
        <v>112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89</v>
      </c>
      <c r="N607" t="s">
        <v>91</v>
      </c>
      <c r="O607" t="s">
        <v>91</v>
      </c>
      <c r="P607" t="s">
        <v>92</v>
      </c>
      <c r="Q607" t="s">
        <v>122</v>
      </c>
      <c r="R607">
        <v>7</v>
      </c>
      <c r="S607">
        <v>6</v>
      </c>
      <c r="T607">
        <v>1965</v>
      </c>
      <c r="U607">
        <v>1990</v>
      </c>
      <c r="V607" t="s">
        <v>94</v>
      </c>
      <c r="W607" t="s">
        <v>95</v>
      </c>
      <c r="X607" t="s">
        <v>130</v>
      </c>
      <c r="Y607" t="s">
        <v>130</v>
      </c>
      <c r="Z607" t="s">
        <v>117</v>
      </c>
      <c r="AA607">
        <v>176</v>
      </c>
      <c r="AB607" t="s">
        <v>98</v>
      </c>
      <c r="AC607" t="s">
        <v>98</v>
      </c>
      <c r="AD607" t="s">
        <v>99</v>
      </c>
      <c r="AE607" t="s">
        <v>98</v>
      </c>
      <c r="AF607" t="s">
        <v>98</v>
      </c>
      <c r="AG607" t="s">
        <v>100</v>
      </c>
      <c r="AH607" t="s">
        <v>138</v>
      </c>
      <c r="AI607">
        <v>454</v>
      </c>
      <c r="AJ607" t="s">
        <v>108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104</v>
      </c>
      <c r="AQ607" t="s">
        <v>105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106</v>
      </c>
      <c r="BE607">
        <v>3</v>
      </c>
      <c r="BF607" t="s">
        <v>139</v>
      </c>
      <c r="BG607" t="s">
        <v>107</v>
      </c>
      <c r="BH607">
        <v>1965</v>
      </c>
      <c r="BI607" t="s">
        <v>108</v>
      </c>
      <c r="BJ607">
        <v>2</v>
      </c>
      <c r="BK607">
        <v>486</v>
      </c>
      <c r="BL607" t="s">
        <v>98</v>
      </c>
      <c r="BM607" t="s">
        <v>98</v>
      </c>
      <c r="BN607" t="s">
        <v>104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>
      <c r="A608">
        <v>607</v>
      </c>
      <c r="B608">
        <v>20</v>
      </c>
      <c r="C608" t="s">
        <v>112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205</v>
      </c>
      <c r="J608" t="s">
        <v>86</v>
      </c>
      <c r="K608" t="s">
        <v>114</v>
      </c>
      <c r="L608" t="s">
        <v>154</v>
      </c>
      <c r="M608" t="s">
        <v>209</v>
      </c>
      <c r="N608" t="s">
        <v>91</v>
      </c>
      <c r="O608" t="s">
        <v>91</v>
      </c>
      <c r="P608" t="s">
        <v>92</v>
      </c>
      <c r="Q608" t="s">
        <v>93</v>
      </c>
      <c r="R608">
        <v>5</v>
      </c>
      <c r="S608">
        <v>5</v>
      </c>
      <c r="T608">
        <v>1996</v>
      </c>
      <c r="U608">
        <v>1996</v>
      </c>
      <c r="V608" t="s">
        <v>94</v>
      </c>
      <c r="W608" t="s">
        <v>95</v>
      </c>
      <c r="X608" t="s">
        <v>96</v>
      </c>
      <c r="Y608" t="s">
        <v>96</v>
      </c>
      <c r="Z608" t="s">
        <v>97</v>
      </c>
      <c r="AA608">
        <v>0</v>
      </c>
      <c r="AB608" t="s">
        <v>98</v>
      </c>
      <c r="AC608" t="s">
        <v>119</v>
      </c>
      <c r="AD608" t="s">
        <v>123</v>
      </c>
      <c r="AE608" t="s">
        <v>119</v>
      </c>
      <c r="AF608" t="s">
        <v>98</v>
      </c>
      <c r="AG608" t="s">
        <v>100</v>
      </c>
      <c r="AH608" t="s">
        <v>124</v>
      </c>
      <c r="AI608">
        <v>732</v>
      </c>
      <c r="AJ608" t="s">
        <v>108</v>
      </c>
      <c r="AK608">
        <v>0</v>
      </c>
      <c r="AL608">
        <v>308</v>
      </c>
      <c r="AM608">
        <v>1040</v>
      </c>
      <c r="AN608" t="s">
        <v>103</v>
      </c>
      <c r="AO608" t="s">
        <v>119</v>
      </c>
      <c r="AP608" t="s">
        <v>104</v>
      </c>
      <c r="AQ608" t="s">
        <v>105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119</v>
      </c>
      <c r="BC608">
        <v>6</v>
      </c>
      <c r="BD608" t="s">
        <v>106</v>
      </c>
      <c r="BE608">
        <v>0</v>
      </c>
      <c r="BF608" t="s">
        <v>83</v>
      </c>
      <c r="BG608" t="s">
        <v>143</v>
      </c>
      <c r="BH608">
        <v>2000</v>
      </c>
      <c r="BI608" t="s">
        <v>108</v>
      </c>
      <c r="BJ608">
        <v>2</v>
      </c>
      <c r="BK608">
        <v>576</v>
      </c>
      <c r="BL608" t="s">
        <v>98</v>
      </c>
      <c r="BM608" t="s">
        <v>98</v>
      </c>
      <c r="BN608" t="s">
        <v>104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132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>
      <c r="A609">
        <v>608</v>
      </c>
      <c r="B609">
        <v>20</v>
      </c>
      <c r="C609" t="s">
        <v>112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192</v>
      </c>
      <c r="J609" t="s">
        <v>86</v>
      </c>
      <c r="K609" t="s">
        <v>87</v>
      </c>
      <c r="L609" t="s">
        <v>154</v>
      </c>
      <c r="M609" t="s">
        <v>206</v>
      </c>
      <c r="N609" t="s">
        <v>91</v>
      </c>
      <c r="O609" t="s">
        <v>91</v>
      </c>
      <c r="P609" t="s">
        <v>92</v>
      </c>
      <c r="Q609" t="s">
        <v>122</v>
      </c>
      <c r="R609">
        <v>5</v>
      </c>
      <c r="S609">
        <v>8</v>
      </c>
      <c r="T609">
        <v>1948</v>
      </c>
      <c r="U609">
        <v>2002</v>
      </c>
      <c r="V609" t="s">
        <v>94</v>
      </c>
      <c r="W609" t="s">
        <v>95</v>
      </c>
      <c r="X609" t="s">
        <v>137</v>
      </c>
      <c r="Y609" t="s">
        <v>137</v>
      </c>
      <c r="Z609" t="s">
        <v>97</v>
      </c>
      <c r="AA609">
        <v>0</v>
      </c>
      <c r="AB609" t="s">
        <v>98</v>
      </c>
      <c r="AC609" t="s">
        <v>119</v>
      </c>
      <c r="AD609" t="s">
        <v>99</v>
      </c>
      <c r="AE609" t="s">
        <v>98</v>
      </c>
      <c r="AF609" t="s">
        <v>119</v>
      </c>
      <c r="AG609" t="s">
        <v>100</v>
      </c>
      <c r="AH609" t="s">
        <v>124</v>
      </c>
      <c r="AI609">
        <v>603</v>
      </c>
      <c r="AJ609" t="s">
        <v>108</v>
      </c>
      <c r="AK609">
        <v>0</v>
      </c>
      <c r="AL609">
        <v>293</v>
      </c>
      <c r="AM609">
        <v>896</v>
      </c>
      <c r="AN609" t="s">
        <v>103</v>
      </c>
      <c r="AO609" t="s">
        <v>126</v>
      </c>
      <c r="AP609" t="s">
        <v>104</v>
      </c>
      <c r="AQ609" t="s">
        <v>105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126</v>
      </c>
      <c r="BC609">
        <v>8</v>
      </c>
      <c r="BD609" t="s">
        <v>106</v>
      </c>
      <c r="BE609">
        <v>0</v>
      </c>
      <c r="BF609" t="s">
        <v>83</v>
      </c>
      <c r="BG609" t="s">
        <v>107</v>
      </c>
      <c r="BH609">
        <v>1948</v>
      </c>
      <c r="BI609" t="s">
        <v>108</v>
      </c>
      <c r="BJ609">
        <v>1</v>
      </c>
      <c r="BK609">
        <v>230</v>
      </c>
      <c r="BL609" t="s">
        <v>98</v>
      </c>
      <c r="BM609" t="s">
        <v>98</v>
      </c>
      <c r="BN609" t="s">
        <v>104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>
      <c r="A610">
        <v>609</v>
      </c>
      <c r="B610">
        <v>70</v>
      </c>
      <c r="C610" t="s">
        <v>112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127</v>
      </c>
      <c r="J610" t="s">
        <v>86</v>
      </c>
      <c r="K610" t="s">
        <v>87</v>
      </c>
      <c r="L610" t="s">
        <v>154</v>
      </c>
      <c r="M610" t="s">
        <v>212</v>
      </c>
      <c r="N610" t="s">
        <v>91</v>
      </c>
      <c r="O610" t="s">
        <v>91</v>
      </c>
      <c r="P610" t="s">
        <v>92</v>
      </c>
      <c r="Q610" t="s">
        <v>122</v>
      </c>
      <c r="R610">
        <v>8</v>
      </c>
      <c r="S610">
        <v>6</v>
      </c>
      <c r="T610">
        <v>1934</v>
      </c>
      <c r="U610">
        <v>1998</v>
      </c>
      <c r="V610" t="s">
        <v>94</v>
      </c>
      <c r="W610" t="s">
        <v>95</v>
      </c>
      <c r="X610" t="s">
        <v>117</v>
      </c>
      <c r="Y610" t="s">
        <v>116</v>
      </c>
      <c r="Z610" t="s">
        <v>97</v>
      </c>
      <c r="AA610">
        <v>0</v>
      </c>
      <c r="AB610" t="s">
        <v>98</v>
      </c>
      <c r="AC610" t="s">
        <v>98</v>
      </c>
      <c r="AD610" t="s">
        <v>123</v>
      </c>
      <c r="AE610" t="s">
        <v>119</v>
      </c>
      <c r="AF610" t="s">
        <v>98</v>
      </c>
      <c r="AG610" t="s">
        <v>155</v>
      </c>
      <c r="AH610" t="s">
        <v>138</v>
      </c>
      <c r="AI610">
        <v>428</v>
      </c>
      <c r="AJ610" t="s">
        <v>108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104</v>
      </c>
      <c r="AQ610" t="s">
        <v>105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106</v>
      </c>
      <c r="BE610">
        <v>2</v>
      </c>
      <c r="BF610" t="s">
        <v>119</v>
      </c>
      <c r="BG610" t="s">
        <v>189</v>
      </c>
      <c r="BH610">
        <v>1934</v>
      </c>
      <c r="BI610" t="s">
        <v>108</v>
      </c>
      <c r="BJ610">
        <v>2</v>
      </c>
      <c r="BK610">
        <v>380</v>
      </c>
      <c r="BL610" t="s">
        <v>98</v>
      </c>
      <c r="BM610" t="s">
        <v>98</v>
      </c>
      <c r="BN610" t="s">
        <v>104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216</v>
      </c>
      <c r="CC610">
        <v>359100</v>
      </c>
    </row>
    <row r="611" spans="1:81">
      <c r="A611">
        <v>610</v>
      </c>
      <c r="B611">
        <v>20</v>
      </c>
      <c r="C611" t="s">
        <v>112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169</v>
      </c>
      <c r="N611" t="s">
        <v>90</v>
      </c>
      <c r="O611" t="s">
        <v>91</v>
      </c>
      <c r="P611" t="s">
        <v>92</v>
      </c>
      <c r="Q611" t="s">
        <v>93</v>
      </c>
      <c r="R611">
        <v>4</v>
      </c>
      <c r="S611">
        <v>5</v>
      </c>
      <c r="T611">
        <v>1961</v>
      </c>
      <c r="U611">
        <v>1961</v>
      </c>
      <c r="V611" t="s">
        <v>94</v>
      </c>
      <c r="W611" t="s">
        <v>95</v>
      </c>
      <c r="X611" t="s">
        <v>96</v>
      </c>
      <c r="Y611" t="s">
        <v>96</v>
      </c>
      <c r="Z611" t="s">
        <v>171</v>
      </c>
      <c r="AA611">
        <v>192</v>
      </c>
      <c r="AB611" t="s">
        <v>98</v>
      </c>
      <c r="AC611" t="s">
        <v>139</v>
      </c>
      <c r="AD611" t="s">
        <v>99</v>
      </c>
      <c r="AE611" t="s">
        <v>98</v>
      </c>
      <c r="AF611" t="s">
        <v>98</v>
      </c>
      <c r="AG611" t="s">
        <v>155</v>
      </c>
      <c r="AH611" t="s">
        <v>101</v>
      </c>
      <c r="AI611">
        <v>903</v>
      </c>
      <c r="AJ611" t="s">
        <v>108</v>
      </c>
      <c r="AK611">
        <v>0</v>
      </c>
      <c r="AL611">
        <v>126</v>
      </c>
      <c r="AM611">
        <v>1029</v>
      </c>
      <c r="AN611" t="s">
        <v>103</v>
      </c>
      <c r="AO611" t="s">
        <v>119</v>
      </c>
      <c r="AP611" t="s">
        <v>104</v>
      </c>
      <c r="AQ611" t="s">
        <v>105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106</v>
      </c>
      <c r="BE611">
        <v>0</v>
      </c>
      <c r="BF611" t="s">
        <v>83</v>
      </c>
      <c r="BG611" t="s">
        <v>107</v>
      </c>
      <c r="BH611">
        <v>1961</v>
      </c>
      <c r="BI611" t="s">
        <v>108</v>
      </c>
      <c r="BJ611">
        <v>1</v>
      </c>
      <c r="BK611">
        <v>261</v>
      </c>
      <c r="BL611" t="s">
        <v>98</v>
      </c>
      <c r="BM611" t="s">
        <v>98</v>
      </c>
      <c r="BN611" t="s">
        <v>104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>
      <c r="A612">
        <v>611</v>
      </c>
      <c r="B612">
        <v>60</v>
      </c>
      <c r="C612" t="s">
        <v>112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209</v>
      </c>
      <c r="N612" t="s">
        <v>151</v>
      </c>
      <c r="O612" t="s">
        <v>91</v>
      </c>
      <c r="P612" t="s">
        <v>92</v>
      </c>
      <c r="Q612" t="s">
        <v>122</v>
      </c>
      <c r="R612">
        <v>9</v>
      </c>
      <c r="S612">
        <v>5</v>
      </c>
      <c r="T612">
        <v>2000</v>
      </c>
      <c r="U612">
        <v>2000</v>
      </c>
      <c r="V612" t="s">
        <v>115</v>
      </c>
      <c r="W612" t="s">
        <v>95</v>
      </c>
      <c r="X612" t="s">
        <v>96</v>
      </c>
      <c r="Y612" t="s">
        <v>96</v>
      </c>
      <c r="Z612" t="s">
        <v>117</v>
      </c>
      <c r="AA612">
        <v>204</v>
      </c>
      <c r="AB612" t="s">
        <v>119</v>
      </c>
      <c r="AC612" t="s">
        <v>98</v>
      </c>
      <c r="AD612" t="s">
        <v>123</v>
      </c>
      <c r="AE612" t="s">
        <v>126</v>
      </c>
      <c r="AF612" t="s">
        <v>98</v>
      </c>
      <c r="AG612" t="s">
        <v>155</v>
      </c>
      <c r="AH612" t="s">
        <v>124</v>
      </c>
      <c r="AI612">
        <v>904</v>
      </c>
      <c r="AJ612" t="s">
        <v>108</v>
      </c>
      <c r="AK612">
        <v>0</v>
      </c>
      <c r="AL612">
        <v>536</v>
      </c>
      <c r="AM612">
        <v>1440</v>
      </c>
      <c r="AN612" t="s">
        <v>103</v>
      </c>
      <c r="AO612" t="s">
        <v>126</v>
      </c>
      <c r="AP612" t="s">
        <v>104</v>
      </c>
      <c r="AQ612" t="s">
        <v>105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126</v>
      </c>
      <c r="BC612">
        <v>8</v>
      </c>
      <c r="BD612" t="s">
        <v>106</v>
      </c>
      <c r="BE612">
        <v>2</v>
      </c>
      <c r="BF612" t="s">
        <v>126</v>
      </c>
      <c r="BG612" t="s">
        <v>107</v>
      </c>
      <c r="BH612">
        <v>2000</v>
      </c>
      <c r="BI612" t="s">
        <v>125</v>
      </c>
      <c r="BJ612">
        <v>3</v>
      </c>
      <c r="BK612">
        <v>736</v>
      </c>
      <c r="BL612" t="s">
        <v>98</v>
      </c>
      <c r="BM612" t="s">
        <v>98</v>
      </c>
      <c r="BN612" t="s">
        <v>104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>
      <c r="A613">
        <v>612</v>
      </c>
      <c r="B613">
        <v>80</v>
      </c>
      <c r="C613" t="s">
        <v>112</v>
      </c>
      <c r="D613" t="s">
        <v>83</v>
      </c>
      <c r="E613">
        <v>10395</v>
      </c>
      <c r="F613" t="s">
        <v>82</v>
      </c>
      <c r="G613" t="s">
        <v>83</v>
      </c>
      <c r="H613" t="s">
        <v>113</v>
      </c>
      <c r="I613" t="s">
        <v>85</v>
      </c>
      <c r="J613" t="s">
        <v>86</v>
      </c>
      <c r="K613" t="s">
        <v>136</v>
      </c>
      <c r="L613" t="s">
        <v>88</v>
      </c>
      <c r="M613" t="s">
        <v>175</v>
      </c>
      <c r="N613" t="s">
        <v>91</v>
      </c>
      <c r="O613" t="s">
        <v>91</v>
      </c>
      <c r="P613" t="s">
        <v>92</v>
      </c>
      <c r="Q613" t="s">
        <v>158</v>
      </c>
      <c r="R613">
        <v>6</v>
      </c>
      <c r="S613">
        <v>6</v>
      </c>
      <c r="T613">
        <v>1978</v>
      </c>
      <c r="U613">
        <v>1978</v>
      </c>
      <c r="V613" t="s">
        <v>94</v>
      </c>
      <c r="W613" t="s">
        <v>95</v>
      </c>
      <c r="X613" t="s">
        <v>130</v>
      </c>
      <c r="Y613" t="s">
        <v>130</v>
      </c>
      <c r="Z613" t="s">
        <v>117</v>
      </c>
      <c r="AA613">
        <v>233</v>
      </c>
      <c r="AB613" t="s">
        <v>98</v>
      </c>
      <c r="AC613" t="s">
        <v>98</v>
      </c>
      <c r="AD613" t="s">
        <v>99</v>
      </c>
      <c r="AE613" t="s">
        <v>119</v>
      </c>
      <c r="AF613" t="s">
        <v>98</v>
      </c>
      <c r="AG613" t="s">
        <v>157</v>
      </c>
      <c r="AH613" t="s">
        <v>118</v>
      </c>
      <c r="AI613">
        <v>605</v>
      </c>
      <c r="AJ613" t="s">
        <v>108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104</v>
      </c>
      <c r="AQ613" t="s">
        <v>105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106</v>
      </c>
      <c r="BE613">
        <v>1</v>
      </c>
      <c r="BF613" t="s">
        <v>98</v>
      </c>
      <c r="BG613" t="s">
        <v>107</v>
      </c>
      <c r="BH613">
        <v>1978</v>
      </c>
      <c r="BI613" t="s">
        <v>108</v>
      </c>
      <c r="BJ613">
        <v>2</v>
      </c>
      <c r="BK613">
        <v>564</v>
      </c>
      <c r="BL613" t="s">
        <v>98</v>
      </c>
      <c r="BM613" t="s">
        <v>98</v>
      </c>
      <c r="BN613" t="s">
        <v>104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109</v>
      </c>
      <c r="BW613" t="s">
        <v>133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>
      <c r="A614">
        <v>613</v>
      </c>
      <c r="B614">
        <v>60</v>
      </c>
      <c r="C614" t="s">
        <v>112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209</v>
      </c>
      <c r="N614" t="s">
        <v>91</v>
      </c>
      <c r="O614" t="s">
        <v>91</v>
      </c>
      <c r="P614" t="s">
        <v>92</v>
      </c>
      <c r="Q614" t="s">
        <v>122</v>
      </c>
      <c r="R614">
        <v>8</v>
      </c>
      <c r="S614">
        <v>5</v>
      </c>
      <c r="T614">
        <v>2001</v>
      </c>
      <c r="U614">
        <v>2001</v>
      </c>
      <c r="V614" t="s">
        <v>94</v>
      </c>
      <c r="W614" t="s">
        <v>95</v>
      </c>
      <c r="X614" t="s">
        <v>96</v>
      </c>
      <c r="Y614" t="s">
        <v>96</v>
      </c>
      <c r="Z614" t="s">
        <v>117</v>
      </c>
      <c r="AA614">
        <v>108</v>
      </c>
      <c r="AB614" t="s">
        <v>119</v>
      </c>
      <c r="AC614" t="s">
        <v>98</v>
      </c>
      <c r="AD614" t="s">
        <v>123</v>
      </c>
      <c r="AE614" t="s">
        <v>119</v>
      </c>
      <c r="AF614" t="s">
        <v>98</v>
      </c>
      <c r="AG614" t="s">
        <v>157</v>
      </c>
      <c r="AH614" t="s">
        <v>124</v>
      </c>
      <c r="AI614">
        <v>990</v>
      </c>
      <c r="AJ614" t="s">
        <v>108</v>
      </c>
      <c r="AK614">
        <v>0</v>
      </c>
      <c r="AL614">
        <v>309</v>
      </c>
      <c r="AM614">
        <v>1299</v>
      </c>
      <c r="AN614" t="s">
        <v>103</v>
      </c>
      <c r="AO614" t="s">
        <v>126</v>
      </c>
      <c r="AP614" t="s">
        <v>104</v>
      </c>
      <c r="AQ614" t="s">
        <v>105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126</v>
      </c>
      <c r="BC614">
        <v>7</v>
      </c>
      <c r="BD614" t="s">
        <v>106</v>
      </c>
      <c r="BE614">
        <v>1</v>
      </c>
      <c r="BF614" t="s">
        <v>98</v>
      </c>
      <c r="BG614" t="s">
        <v>159</v>
      </c>
      <c r="BH614">
        <v>2001</v>
      </c>
      <c r="BI614" t="s">
        <v>131</v>
      </c>
      <c r="BJ614">
        <v>2</v>
      </c>
      <c r="BK614">
        <v>531</v>
      </c>
      <c r="BL614" t="s">
        <v>98</v>
      </c>
      <c r="BM614" t="s">
        <v>98</v>
      </c>
      <c r="BN614" t="s">
        <v>104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>
      <c r="A615">
        <v>614</v>
      </c>
      <c r="B615">
        <v>20</v>
      </c>
      <c r="C615" t="s">
        <v>112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217</v>
      </c>
      <c r="N615" t="s">
        <v>90</v>
      </c>
      <c r="O615" t="s">
        <v>91</v>
      </c>
      <c r="P615" t="s">
        <v>92</v>
      </c>
      <c r="Q615" t="s">
        <v>93</v>
      </c>
      <c r="R615">
        <v>5</v>
      </c>
      <c r="S615">
        <v>5</v>
      </c>
      <c r="T615">
        <v>2007</v>
      </c>
      <c r="U615">
        <v>2007</v>
      </c>
      <c r="V615" t="s">
        <v>94</v>
      </c>
      <c r="W615" t="s">
        <v>95</v>
      </c>
      <c r="X615" t="s">
        <v>96</v>
      </c>
      <c r="Y615" t="s">
        <v>96</v>
      </c>
      <c r="Z615" t="s">
        <v>97</v>
      </c>
      <c r="AA615">
        <v>0</v>
      </c>
      <c r="AB615" t="s">
        <v>98</v>
      </c>
      <c r="AC615" t="s">
        <v>98</v>
      </c>
      <c r="AD615" t="s">
        <v>123</v>
      </c>
      <c r="AE615" t="s">
        <v>119</v>
      </c>
      <c r="AF615" t="s">
        <v>98</v>
      </c>
      <c r="AG615" t="s">
        <v>100</v>
      </c>
      <c r="AH615" t="s">
        <v>118</v>
      </c>
      <c r="AI615">
        <v>206</v>
      </c>
      <c r="AJ615" t="s">
        <v>108</v>
      </c>
      <c r="AK615">
        <v>0</v>
      </c>
      <c r="AL615">
        <v>914</v>
      </c>
      <c r="AM615">
        <v>1120</v>
      </c>
      <c r="AN615" t="s">
        <v>103</v>
      </c>
      <c r="AO615" t="s">
        <v>126</v>
      </c>
      <c r="AP615" t="s">
        <v>104</v>
      </c>
      <c r="AQ615" t="s">
        <v>105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106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104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149</v>
      </c>
      <c r="CB615" t="s">
        <v>150</v>
      </c>
      <c r="CC615">
        <v>147000</v>
      </c>
    </row>
    <row r="616" spans="1:81">
      <c r="A616">
        <v>615</v>
      </c>
      <c r="B616">
        <v>180</v>
      </c>
      <c r="C616" t="s">
        <v>140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219</v>
      </c>
      <c r="N616" t="s">
        <v>91</v>
      </c>
      <c r="O616" t="s">
        <v>91</v>
      </c>
      <c r="P616" t="s">
        <v>129</v>
      </c>
      <c r="Q616" t="s">
        <v>183</v>
      </c>
      <c r="R616">
        <v>4</v>
      </c>
      <c r="S616">
        <v>6</v>
      </c>
      <c r="T616">
        <v>1972</v>
      </c>
      <c r="U616">
        <v>1972</v>
      </c>
      <c r="V616" t="s">
        <v>94</v>
      </c>
      <c r="W616" t="s">
        <v>95</v>
      </c>
      <c r="X616" t="s">
        <v>152</v>
      </c>
      <c r="Y616" t="s">
        <v>153</v>
      </c>
      <c r="Z616" t="s">
        <v>97</v>
      </c>
      <c r="AA616">
        <v>0</v>
      </c>
      <c r="AB616" t="s">
        <v>98</v>
      </c>
      <c r="AC616" t="s">
        <v>98</v>
      </c>
      <c r="AD616" t="s">
        <v>99</v>
      </c>
      <c r="AE616" t="s">
        <v>119</v>
      </c>
      <c r="AF616" t="s">
        <v>98</v>
      </c>
      <c r="AG616" t="s">
        <v>157</v>
      </c>
      <c r="AH616" t="s">
        <v>102</v>
      </c>
      <c r="AI616">
        <v>150</v>
      </c>
      <c r="AJ616" t="s">
        <v>124</v>
      </c>
      <c r="AK616">
        <v>480</v>
      </c>
      <c r="AL616">
        <v>0</v>
      </c>
      <c r="AM616">
        <v>630</v>
      </c>
      <c r="AN616" t="s">
        <v>103</v>
      </c>
      <c r="AO616" t="s">
        <v>126</v>
      </c>
      <c r="AP616" t="s">
        <v>104</v>
      </c>
      <c r="AQ616" t="s">
        <v>105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106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104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>
      <c r="A617">
        <v>616</v>
      </c>
      <c r="B617">
        <v>85</v>
      </c>
      <c r="C617" t="s">
        <v>112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89</v>
      </c>
      <c r="N617" t="s">
        <v>90</v>
      </c>
      <c r="O617" t="s">
        <v>91</v>
      </c>
      <c r="P617" t="s">
        <v>92</v>
      </c>
      <c r="Q617" t="s">
        <v>183</v>
      </c>
      <c r="R617">
        <v>6</v>
      </c>
      <c r="S617">
        <v>7</v>
      </c>
      <c r="T617">
        <v>1963</v>
      </c>
      <c r="U617">
        <v>1963</v>
      </c>
      <c r="V617" t="s">
        <v>94</v>
      </c>
      <c r="W617" t="s">
        <v>95</v>
      </c>
      <c r="X617" t="s">
        <v>137</v>
      </c>
      <c r="Y617" t="s">
        <v>137</v>
      </c>
      <c r="Z617" t="s">
        <v>117</v>
      </c>
      <c r="AA617">
        <v>156</v>
      </c>
      <c r="AB617" t="s">
        <v>98</v>
      </c>
      <c r="AC617" t="s">
        <v>119</v>
      </c>
      <c r="AD617" t="s">
        <v>123</v>
      </c>
      <c r="AE617" t="s">
        <v>98</v>
      </c>
      <c r="AF617" t="s">
        <v>98</v>
      </c>
      <c r="AG617" t="s">
        <v>119</v>
      </c>
      <c r="AH617" t="s">
        <v>124</v>
      </c>
      <c r="AI617">
        <v>763</v>
      </c>
      <c r="AJ617" t="s">
        <v>108</v>
      </c>
      <c r="AK617">
        <v>0</v>
      </c>
      <c r="AL617">
        <v>173</v>
      </c>
      <c r="AM617">
        <v>936</v>
      </c>
      <c r="AN617" t="s">
        <v>103</v>
      </c>
      <c r="AO617" t="s">
        <v>126</v>
      </c>
      <c r="AP617" t="s">
        <v>104</v>
      </c>
      <c r="AQ617" t="s">
        <v>105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119</v>
      </c>
      <c r="BC617">
        <v>6</v>
      </c>
      <c r="BD617" t="s">
        <v>106</v>
      </c>
      <c r="BE617">
        <v>0</v>
      </c>
      <c r="BF617" t="s">
        <v>83</v>
      </c>
      <c r="BG617" t="s">
        <v>107</v>
      </c>
      <c r="BH617">
        <v>1963</v>
      </c>
      <c r="BI617" t="s">
        <v>131</v>
      </c>
      <c r="BJ617">
        <v>2</v>
      </c>
      <c r="BK617">
        <v>480</v>
      </c>
      <c r="BL617" t="s">
        <v>98</v>
      </c>
      <c r="BM617" t="s">
        <v>98</v>
      </c>
      <c r="BN617" t="s">
        <v>104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109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172</v>
      </c>
      <c r="CC617">
        <v>137500</v>
      </c>
    </row>
    <row r="618" spans="1:81">
      <c r="A618">
        <v>617</v>
      </c>
      <c r="B618">
        <v>60</v>
      </c>
      <c r="C618" t="s">
        <v>112</v>
      </c>
      <c r="D618" t="s">
        <v>83</v>
      </c>
      <c r="E618">
        <v>7861</v>
      </c>
      <c r="F618" t="s">
        <v>82</v>
      </c>
      <c r="G618" t="s">
        <v>83</v>
      </c>
      <c r="H618" t="s">
        <v>113</v>
      </c>
      <c r="I618" t="s">
        <v>85</v>
      </c>
      <c r="J618" t="s">
        <v>86</v>
      </c>
      <c r="K618" t="s">
        <v>87</v>
      </c>
      <c r="L618" t="s">
        <v>88</v>
      </c>
      <c r="M618" t="s">
        <v>121</v>
      </c>
      <c r="N618" t="s">
        <v>91</v>
      </c>
      <c r="O618" t="s">
        <v>91</v>
      </c>
      <c r="P618" t="s">
        <v>92</v>
      </c>
      <c r="Q618" t="s">
        <v>122</v>
      </c>
      <c r="R618">
        <v>6</v>
      </c>
      <c r="S618">
        <v>5</v>
      </c>
      <c r="T618">
        <v>2002</v>
      </c>
      <c r="U618">
        <v>2003</v>
      </c>
      <c r="V618" t="s">
        <v>94</v>
      </c>
      <c r="W618" t="s">
        <v>95</v>
      </c>
      <c r="X618" t="s">
        <v>96</v>
      </c>
      <c r="Y618" t="s">
        <v>96</v>
      </c>
      <c r="Z618" t="s">
        <v>97</v>
      </c>
      <c r="AA618">
        <v>0</v>
      </c>
      <c r="AB618" t="s">
        <v>119</v>
      </c>
      <c r="AC618" t="s">
        <v>98</v>
      </c>
      <c r="AD618" t="s">
        <v>123</v>
      </c>
      <c r="AE618" t="s">
        <v>119</v>
      </c>
      <c r="AF618" t="s">
        <v>98</v>
      </c>
      <c r="AG618" t="s">
        <v>100</v>
      </c>
      <c r="AH618" t="s">
        <v>124</v>
      </c>
      <c r="AI618">
        <v>457</v>
      </c>
      <c r="AJ618" t="s">
        <v>108</v>
      </c>
      <c r="AK618">
        <v>0</v>
      </c>
      <c r="AL618">
        <v>326</v>
      </c>
      <c r="AM618">
        <v>783</v>
      </c>
      <c r="AN618" t="s">
        <v>103</v>
      </c>
      <c r="AO618" t="s">
        <v>126</v>
      </c>
      <c r="AP618" t="s">
        <v>104</v>
      </c>
      <c r="AQ618" t="s">
        <v>105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119</v>
      </c>
      <c r="BC618">
        <v>7</v>
      </c>
      <c r="BD618" t="s">
        <v>106</v>
      </c>
      <c r="BE618">
        <v>1</v>
      </c>
      <c r="BF618" t="s">
        <v>119</v>
      </c>
      <c r="BG618" t="s">
        <v>107</v>
      </c>
      <c r="BH618">
        <v>2002</v>
      </c>
      <c r="BI618" t="s">
        <v>125</v>
      </c>
      <c r="BJ618">
        <v>2</v>
      </c>
      <c r="BK618">
        <v>393</v>
      </c>
      <c r="BL618" t="s">
        <v>98</v>
      </c>
      <c r="BM618" t="s">
        <v>98</v>
      </c>
      <c r="BN618" t="s">
        <v>104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>
      <c r="A619">
        <v>618</v>
      </c>
      <c r="B619">
        <v>45</v>
      </c>
      <c r="C619" t="s">
        <v>112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127</v>
      </c>
      <c r="J619" t="s">
        <v>86</v>
      </c>
      <c r="K619" t="s">
        <v>114</v>
      </c>
      <c r="L619" t="s">
        <v>154</v>
      </c>
      <c r="M619" t="s">
        <v>89</v>
      </c>
      <c r="N619" t="s">
        <v>182</v>
      </c>
      <c r="O619" t="s">
        <v>91</v>
      </c>
      <c r="P619" t="s">
        <v>92</v>
      </c>
      <c r="Q619" t="s">
        <v>238</v>
      </c>
      <c r="R619">
        <v>6</v>
      </c>
      <c r="S619">
        <v>6</v>
      </c>
      <c r="T619">
        <v>1954</v>
      </c>
      <c r="U619">
        <v>1954</v>
      </c>
      <c r="V619" t="s">
        <v>94</v>
      </c>
      <c r="W619" t="s">
        <v>95</v>
      </c>
      <c r="X619" t="s">
        <v>137</v>
      </c>
      <c r="Y619" t="s">
        <v>137</v>
      </c>
      <c r="Z619" t="s">
        <v>97</v>
      </c>
      <c r="AA619">
        <v>0</v>
      </c>
      <c r="AB619" t="s">
        <v>98</v>
      </c>
      <c r="AC619" t="s">
        <v>98</v>
      </c>
      <c r="AD619" t="s">
        <v>99</v>
      </c>
      <c r="AE619" t="s">
        <v>98</v>
      </c>
      <c r="AF619" t="s">
        <v>98</v>
      </c>
      <c r="AG619" t="s">
        <v>100</v>
      </c>
      <c r="AH619" t="s">
        <v>108</v>
      </c>
      <c r="AI619">
        <v>0</v>
      </c>
      <c r="AJ619" t="s">
        <v>108</v>
      </c>
      <c r="AK619">
        <v>0</v>
      </c>
      <c r="AL619">
        <v>832</v>
      </c>
      <c r="AM619">
        <v>832</v>
      </c>
      <c r="AN619" t="s">
        <v>103</v>
      </c>
      <c r="AO619" t="s">
        <v>119</v>
      </c>
      <c r="AP619" t="s">
        <v>104</v>
      </c>
      <c r="AQ619" t="s">
        <v>105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119</v>
      </c>
      <c r="BC619">
        <v>4</v>
      </c>
      <c r="BD619" t="s">
        <v>106</v>
      </c>
      <c r="BE619">
        <v>0</v>
      </c>
      <c r="BF619" t="s">
        <v>83</v>
      </c>
      <c r="BG619" t="s">
        <v>143</v>
      </c>
      <c r="BH619">
        <v>1962</v>
      </c>
      <c r="BI619" t="s">
        <v>108</v>
      </c>
      <c r="BJ619">
        <v>2</v>
      </c>
      <c r="BK619">
        <v>528</v>
      </c>
      <c r="BL619" t="s">
        <v>98</v>
      </c>
      <c r="BM619" t="s">
        <v>98</v>
      </c>
      <c r="BN619" t="s">
        <v>104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>
      <c r="A620">
        <v>619</v>
      </c>
      <c r="B620">
        <v>20</v>
      </c>
      <c r="C620" t="s">
        <v>112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147</v>
      </c>
      <c r="N620" t="s">
        <v>91</v>
      </c>
      <c r="O620" t="s">
        <v>91</v>
      </c>
      <c r="P620" t="s">
        <v>92</v>
      </c>
      <c r="Q620" t="s">
        <v>93</v>
      </c>
      <c r="R620">
        <v>9</v>
      </c>
      <c r="S620">
        <v>5</v>
      </c>
      <c r="T620">
        <v>2007</v>
      </c>
      <c r="U620">
        <v>2007</v>
      </c>
      <c r="V620" t="s">
        <v>115</v>
      </c>
      <c r="W620" t="s">
        <v>95</v>
      </c>
      <c r="X620" t="s">
        <v>152</v>
      </c>
      <c r="Y620" t="s">
        <v>153</v>
      </c>
      <c r="Z620" t="s">
        <v>117</v>
      </c>
      <c r="AA620">
        <v>452</v>
      </c>
      <c r="AB620" t="s">
        <v>126</v>
      </c>
      <c r="AC620" t="s">
        <v>98</v>
      </c>
      <c r="AD620" t="s">
        <v>123</v>
      </c>
      <c r="AE620" t="s">
        <v>126</v>
      </c>
      <c r="AF620" t="s">
        <v>98</v>
      </c>
      <c r="AG620" t="s">
        <v>157</v>
      </c>
      <c r="AH620" t="s">
        <v>124</v>
      </c>
      <c r="AI620">
        <v>48</v>
      </c>
      <c r="AJ620" t="s">
        <v>108</v>
      </c>
      <c r="AK620">
        <v>0</v>
      </c>
      <c r="AL620">
        <v>1774</v>
      </c>
      <c r="AM620">
        <v>1822</v>
      </c>
      <c r="AN620" t="s">
        <v>103</v>
      </c>
      <c r="AO620" t="s">
        <v>126</v>
      </c>
      <c r="AP620" t="s">
        <v>104</v>
      </c>
      <c r="AQ620" t="s">
        <v>105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119</v>
      </c>
      <c r="BC620">
        <v>9</v>
      </c>
      <c r="BD620" t="s">
        <v>106</v>
      </c>
      <c r="BE620">
        <v>1</v>
      </c>
      <c r="BF620" t="s">
        <v>119</v>
      </c>
      <c r="BG620" t="s">
        <v>107</v>
      </c>
      <c r="BH620">
        <v>2007</v>
      </c>
      <c r="BI620" t="s">
        <v>108</v>
      </c>
      <c r="BJ620">
        <v>3</v>
      </c>
      <c r="BK620">
        <v>774</v>
      </c>
      <c r="BL620" t="s">
        <v>98</v>
      </c>
      <c r="BM620" t="s">
        <v>98</v>
      </c>
      <c r="BN620" t="s">
        <v>104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149</v>
      </c>
      <c r="CB620" t="s">
        <v>150</v>
      </c>
      <c r="CC620">
        <v>314813</v>
      </c>
    </row>
    <row r="621" spans="1:81">
      <c r="A621">
        <v>620</v>
      </c>
      <c r="B621">
        <v>60</v>
      </c>
      <c r="C621" t="s">
        <v>112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218</v>
      </c>
      <c r="N621" t="s">
        <v>91</v>
      </c>
      <c r="O621" t="s">
        <v>91</v>
      </c>
      <c r="P621" t="s">
        <v>92</v>
      </c>
      <c r="Q621" t="s">
        <v>122</v>
      </c>
      <c r="R621">
        <v>8</v>
      </c>
      <c r="S621">
        <v>5</v>
      </c>
      <c r="T621">
        <v>2003</v>
      </c>
      <c r="U621">
        <v>2003</v>
      </c>
      <c r="V621" t="s">
        <v>115</v>
      </c>
      <c r="W621" t="s">
        <v>95</v>
      </c>
      <c r="X621" t="s">
        <v>96</v>
      </c>
      <c r="Y621" t="s">
        <v>96</v>
      </c>
      <c r="Z621" t="s">
        <v>148</v>
      </c>
      <c r="AA621">
        <v>226</v>
      </c>
      <c r="AB621" t="s">
        <v>119</v>
      </c>
      <c r="AC621" t="s">
        <v>98</v>
      </c>
      <c r="AD621" t="s">
        <v>123</v>
      </c>
      <c r="AE621" t="s">
        <v>119</v>
      </c>
      <c r="AF621" t="s">
        <v>98</v>
      </c>
      <c r="AG621" t="s">
        <v>119</v>
      </c>
      <c r="AH621" t="s">
        <v>124</v>
      </c>
      <c r="AI621">
        <v>871</v>
      </c>
      <c r="AJ621" t="s">
        <v>108</v>
      </c>
      <c r="AK621">
        <v>0</v>
      </c>
      <c r="AL621">
        <v>611</v>
      </c>
      <c r="AM621">
        <v>1482</v>
      </c>
      <c r="AN621" t="s">
        <v>103</v>
      </c>
      <c r="AO621" t="s">
        <v>126</v>
      </c>
      <c r="AP621" t="s">
        <v>104</v>
      </c>
      <c r="AQ621" t="s">
        <v>105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119</v>
      </c>
      <c r="BC621">
        <v>10</v>
      </c>
      <c r="BD621" t="s">
        <v>106</v>
      </c>
      <c r="BE621">
        <v>2</v>
      </c>
      <c r="BF621" t="s">
        <v>119</v>
      </c>
      <c r="BG621" t="s">
        <v>107</v>
      </c>
      <c r="BH621">
        <v>2003</v>
      </c>
      <c r="BI621" t="s">
        <v>125</v>
      </c>
      <c r="BJ621">
        <v>3</v>
      </c>
      <c r="BK621">
        <v>749</v>
      </c>
      <c r="BL621" t="s">
        <v>98</v>
      </c>
      <c r="BM621" t="s">
        <v>98</v>
      </c>
      <c r="BN621" t="s">
        <v>104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>
      <c r="A622">
        <v>621</v>
      </c>
      <c r="B622">
        <v>30</v>
      </c>
      <c r="C622" t="s">
        <v>112</v>
      </c>
      <c r="D622">
        <v>45</v>
      </c>
      <c r="E622">
        <v>8248</v>
      </c>
      <c r="F622" t="s">
        <v>82</v>
      </c>
      <c r="G622" t="s">
        <v>190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206</v>
      </c>
      <c r="N622" t="s">
        <v>91</v>
      </c>
      <c r="O622" t="s">
        <v>91</v>
      </c>
      <c r="P622" t="s">
        <v>92</v>
      </c>
      <c r="Q622" t="s">
        <v>93</v>
      </c>
      <c r="R622">
        <v>3</v>
      </c>
      <c r="S622">
        <v>3</v>
      </c>
      <c r="T622">
        <v>1914</v>
      </c>
      <c r="U622">
        <v>1950</v>
      </c>
      <c r="V622" t="s">
        <v>94</v>
      </c>
      <c r="W622" t="s">
        <v>95</v>
      </c>
      <c r="X622" t="s">
        <v>203</v>
      </c>
      <c r="Y622" t="s">
        <v>203</v>
      </c>
      <c r="Z622" t="s">
        <v>97</v>
      </c>
      <c r="AA622">
        <v>0</v>
      </c>
      <c r="AB622" t="s">
        <v>98</v>
      </c>
      <c r="AC622" t="s">
        <v>98</v>
      </c>
      <c r="AD622" t="s">
        <v>166</v>
      </c>
      <c r="AE622" t="s">
        <v>98</v>
      </c>
      <c r="AF622" t="s">
        <v>98</v>
      </c>
      <c r="AG622" t="s">
        <v>100</v>
      </c>
      <c r="AH622" t="s">
        <v>138</v>
      </c>
      <c r="AI622">
        <v>41</v>
      </c>
      <c r="AJ622" t="s">
        <v>108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167</v>
      </c>
      <c r="AQ622" t="s">
        <v>196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106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167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>
      <c r="A623">
        <v>622</v>
      </c>
      <c r="B623">
        <v>60</v>
      </c>
      <c r="C623" t="s">
        <v>112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175</v>
      </c>
      <c r="N623" t="s">
        <v>91</v>
      </c>
      <c r="O623" t="s">
        <v>91</v>
      </c>
      <c r="P623" t="s">
        <v>92</v>
      </c>
      <c r="Q623" t="s">
        <v>122</v>
      </c>
      <c r="R623">
        <v>6</v>
      </c>
      <c r="S623">
        <v>7</v>
      </c>
      <c r="T623">
        <v>1974</v>
      </c>
      <c r="U623">
        <v>1997</v>
      </c>
      <c r="V623" t="s">
        <v>94</v>
      </c>
      <c r="W623" t="s">
        <v>95</v>
      </c>
      <c r="X623" t="s">
        <v>130</v>
      </c>
      <c r="Y623" t="s">
        <v>130</v>
      </c>
      <c r="Z623" t="s">
        <v>97</v>
      </c>
      <c r="AA623">
        <v>0</v>
      </c>
      <c r="AB623" t="s">
        <v>98</v>
      </c>
      <c r="AC623" t="s">
        <v>98</v>
      </c>
      <c r="AD623" t="s">
        <v>99</v>
      </c>
      <c r="AE623" t="s">
        <v>98</v>
      </c>
      <c r="AF623" t="s">
        <v>98</v>
      </c>
      <c r="AG623" t="s">
        <v>100</v>
      </c>
      <c r="AH623" t="s">
        <v>118</v>
      </c>
      <c r="AI623">
        <v>956</v>
      </c>
      <c r="AJ623" t="s">
        <v>101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104</v>
      </c>
      <c r="AQ623" t="s">
        <v>105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106</v>
      </c>
      <c r="BE623">
        <v>1</v>
      </c>
      <c r="BF623" t="s">
        <v>98</v>
      </c>
      <c r="BG623" t="s">
        <v>107</v>
      </c>
      <c r="BH623">
        <v>1974</v>
      </c>
      <c r="BI623" t="s">
        <v>131</v>
      </c>
      <c r="BJ623">
        <v>2</v>
      </c>
      <c r="BK623">
        <v>624</v>
      </c>
      <c r="BL623" t="s">
        <v>98</v>
      </c>
      <c r="BM623" t="s">
        <v>98</v>
      </c>
      <c r="BN623" t="s">
        <v>104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>
      <c r="A624">
        <v>623</v>
      </c>
      <c r="B624">
        <v>20</v>
      </c>
      <c r="C624" t="s">
        <v>112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169</v>
      </c>
      <c r="N624" t="s">
        <v>91</v>
      </c>
      <c r="O624" t="s">
        <v>91</v>
      </c>
      <c r="P624" t="s">
        <v>92</v>
      </c>
      <c r="Q624" t="s">
        <v>93</v>
      </c>
      <c r="R624">
        <v>5</v>
      </c>
      <c r="S624">
        <v>6</v>
      </c>
      <c r="T624">
        <v>1977</v>
      </c>
      <c r="U624">
        <v>1977</v>
      </c>
      <c r="V624" t="s">
        <v>94</v>
      </c>
      <c r="W624" t="s">
        <v>95</v>
      </c>
      <c r="X624" t="s">
        <v>135</v>
      </c>
      <c r="Y624" t="s">
        <v>135</v>
      </c>
      <c r="Z624" t="s">
        <v>117</v>
      </c>
      <c r="AA624">
        <v>153</v>
      </c>
      <c r="AB624" t="s">
        <v>98</v>
      </c>
      <c r="AC624" t="s">
        <v>98</v>
      </c>
      <c r="AD624" t="s">
        <v>99</v>
      </c>
      <c r="AE624" t="s">
        <v>98</v>
      </c>
      <c r="AF624" t="s">
        <v>98</v>
      </c>
      <c r="AG624" t="s">
        <v>100</v>
      </c>
      <c r="AH624" t="s">
        <v>138</v>
      </c>
      <c r="AI624">
        <v>560</v>
      </c>
      <c r="AJ624" t="s">
        <v>108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104</v>
      </c>
      <c r="AQ624" t="s">
        <v>105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106</v>
      </c>
      <c r="BE624">
        <v>0</v>
      </c>
      <c r="BF624" t="s">
        <v>83</v>
      </c>
      <c r="BG624" t="s">
        <v>143</v>
      </c>
      <c r="BH624">
        <v>1986</v>
      </c>
      <c r="BI624" t="s">
        <v>108</v>
      </c>
      <c r="BJ624">
        <v>2</v>
      </c>
      <c r="BK624">
        <v>484</v>
      </c>
      <c r="BL624" t="s">
        <v>98</v>
      </c>
      <c r="BM624" t="s">
        <v>98</v>
      </c>
      <c r="BN624" t="s">
        <v>104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>
      <c r="A625">
        <v>624</v>
      </c>
      <c r="B625">
        <v>160</v>
      </c>
      <c r="C625" t="s">
        <v>164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163</v>
      </c>
      <c r="N625" t="s">
        <v>91</v>
      </c>
      <c r="O625" t="s">
        <v>91</v>
      </c>
      <c r="P625" t="s">
        <v>129</v>
      </c>
      <c r="Q625" t="s">
        <v>122</v>
      </c>
      <c r="R625">
        <v>6</v>
      </c>
      <c r="S625">
        <v>5</v>
      </c>
      <c r="T625">
        <v>2000</v>
      </c>
      <c r="U625">
        <v>2000</v>
      </c>
      <c r="V625" t="s">
        <v>94</v>
      </c>
      <c r="W625" t="s">
        <v>95</v>
      </c>
      <c r="X625" t="s">
        <v>137</v>
      </c>
      <c r="Y625" t="s">
        <v>137</v>
      </c>
      <c r="Z625" t="s">
        <v>117</v>
      </c>
      <c r="AA625">
        <v>513</v>
      </c>
      <c r="AB625" t="s">
        <v>119</v>
      </c>
      <c r="AC625" t="s">
        <v>98</v>
      </c>
      <c r="AD625" t="s">
        <v>123</v>
      </c>
      <c r="AE625" t="s">
        <v>119</v>
      </c>
      <c r="AF625" t="s">
        <v>98</v>
      </c>
      <c r="AG625" t="s">
        <v>100</v>
      </c>
      <c r="AH625" t="s">
        <v>124</v>
      </c>
      <c r="AI625">
        <v>420</v>
      </c>
      <c r="AJ625" t="s">
        <v>108</v>
      </c>
      <c r="AK625">
        <v>0</v>
      </c>
      <c r="AL625">
        <v>336</v>
      </c>
      <c r="AM625">
        <v>756</v>
      </c>
      <c r="AN625" t="s">
        <v>103</v>
      </c>
      <c r="AO625" t="s">
        <v>126</v>
      </c>
      <c r="AP625" t="s">
        <v>104</v>
      </c>
      <c r="AQ625" t="s">
        <v>105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119</v>
      </c>
      <c r="BC625">
        <v>4</v>
      </c>
      <c r="BD625" t="s">
        <v>106</v>
      </c>
      <c r="BE625">
        <v>1</v>
      </c>
      <c r="BF625" t="s">
        <v>98</v>
      </c>
      <c r="BG625" t="s">
        <v>143</v>
      </c>
      <c r="BH625">
        <v>2000</v>
      </c>
      <c r="BI625" t="s">
        <v>108</v>
      </c>
      <c r="BJ625">
        <v>2</v>
      </c>
      <c r="BK625">
        <v>440</v>
      </c>
      <c r="BL625" t="s">
        <v>98</v>
      </c>
      <c r="BM625" t="s">
        <v>98</v>
      </c>
      <c r="BN625" t="s">
        <v>104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>
      <c r="A626">
        <v>625</v>
      </c>
      <c r="B626">
        <v>60</v>
      </c>
      <c r="C626" t="s">
        <v>112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175</v>
      </c>
      <c r="N626" t="s">
        <v>91</v>
      </c>
      <c r="O626" t="s">
        <v>91</v>
      </c>
      <c r="P626" t="s">
        <v>92</v>
      </c>
      <c r="Q626" t="s">
        <v>122</v>
      </c>
      <c r="R626">
        <v>6</v>
      </c>
      <c r="S626">
        <v>5</v>
      </c>
      <c r="T626">
        <v>1972</v>
      </c>
      <c r="U626">
        <v>1972</v>
      </c>
      <c r="V626" t="s">
        <v>94</v>
      </c>
      <c r="W626" t="s">
        <v>95</v>
      </c>
      <c r="X626" t="s">
        <v>96</v>
      </c>
      <c r="Y626" t="s">
        <v>96</v>
      </c>
      <c r="Z626" t="s">
        <v>97</v>
      </c>
      <c r="AA626">
        <v>288</v>
      </c>
      <c r="AB626" t="s">
        <v>98</v>
      </c>
      <c r="AC626" t="s">
        <v>98</v>
      </c>
      <c r="AD626" t="s">
        <v>99</v>
      </c>
      <c r="AE626" t="s">
        <v>98</v>
      </c>
      <c r="AF626" t="s">
        <v>98</v>
      </c>
      <c r="AG626" t="s">
        <v>100</v>
      </c>
      <c r="AH626" t="s">
        <v>101</v>
      </c>
      <c r="AI626">
        <v>247</v>
      </c>
      <c r="AJ626" t="s">
        <v>108</v>
      </c>
      <c r="AK626">
        <v>0</v>
      </c>
      <c r="AL626">
        <v>485</v>
      </c>
      <c r="AM626">
        <v>732</v>
      </c>
      <c r="AN626" t="s">
        <v>103</v>
      </c>
      <c r="AO626" t="s">
        <v>119</v>
      </c>
      <c r="AP626" t="s">
        <v>104</v>
      </c>
      <c r="AQ626" t="s">
        <v>105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181</v>
      </c>
      <c r="BE626">
        <v>1</v>
      </c>
      <c r="BF626" t="s">
        <v>98</v>
      </c>
      <c r="BG626" t="s">
        <v>107</v>
      </c>
      <c r="BH626">
        <v>1972</v>
      </c>
      <c r="BI626" t="s">
        <v>131</v>
      </c>
      <c r="BJ626">
        <v>2</v>
      </c>
      <c r="BK626">
        <v>484</v>
      </c>
      <c r="BL626" t="s">
        <v>98</v>
      </c>
      <c r="BM626" t="s">
        <v>98</v>
      </c>
      <c r="BN626" t="s">
        <v>104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>
      <c r="A627">
        <v>626</v>
      </c>
      <c r="B627">
        <v>20</v>
      </c>
      <c r="C627" t="s">
        <v>112</v>
      </c>
      <c r="D627">
        <v>87</v>
      </c>
      <c r="E627">
        <v>10000</v>
      </c>
      <c r="F627" t="s">
        <v>82</v>
      </c>
      <c r="G627" t="s">
        <v>83</v>
      </c>
      <c r="H627" t="s">
        <v>113</v>
      </c>
      <c r="I627" t="s">
        <v>85</v>
      </c>
      <c r="J627" t="s">
        <v>86</v>
      </c>
      <c r="K627" t="s">
        <v>114</v>
      </c>
      <c r="L627" t="s">
        <v>88</v>
      </c>
      <c r="M627" t="s">
        <v>89</v>
      </c>
      <c r="N627" t="s">
        <v>91</v>
      </c>
      <c r="O627" t="s">
        <v>91</v>
      </c>
      <c r="P627" t="s">
        <v>92</v>
      </c>
      <c r="Q627" t="s">
        <v>93</v>
      </c>
      <c r="R627">
        <v>6</v>
      </c>
      <c r="S627">
        <v>6</v>
      </c>
      <c r="T627">
        <v>1962</v>
      </c>
      <c r="U627">
        <v>1962</v>
      </c>
      <c r="V627" t="s">
        <v>115</v>
      </c>
      <c r="W627" t="s">
        <v>95</v>
      </c>
      <c r="X627" t="s">
        <v>116</v>
      </c>
      <c r="Y627" t="s">
        <v>116</v>
      </c>
      <c r="Z627" t="s">
        <v>117</v>
      </c>
      <c r="AA627">
        <v>261</v>
      </c>
      <c r="AB627" t="s">
        <v>98</v>
      </c>
      <c r="AC627" t="s">
        <v>98</v>
      </c>
      <c r="AD627" t="s">
        <v>99</v>
      </c>
      <c r="AE627" t="s">
        <v>98</v>
      </c>
      <c r="AF627" t="s">
        <v>98</v>
      </c>
      <c r="AG627" t="s">
        <v>100</v>
      </c>
      <c r="AH627" t="s">
        <v>108</v>
      </c>
      <c r="AI627">
        <v>0</v>
      </c>
      <c r="AJ627" t="s">
        <v>108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104</v>
      </c>
      <c r="AQ627" t="s">
        <v>105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106</v>
      </c>
      <c r="BE627">
        <v>0</v>
      </c>
      <c r="BF627" t="s">
        <v>83</v>
      </c>
      <c r="BG627" t="s">
        <v>107</v>
      </c>
      <c r="BH627">
        <v>1962</v>
      </c>
      <c r="BI627" t="s">
        <v>108</v>
      </c>
      <c r="BJ627">
        <v>2</v>
      </c>
      <c r="BK627">
        <v>440</v>
      </c>
      <c r="BL627" t="s">
        <v>98</v>
      </c>
      <c r="BM627" t="s">
        <v>98</v>
      </c>
      <c r="BN627" t="s">
        <v>104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>
      <c r="A628">
        <v>627</v>
      </c>
      <c r="B628">
        <v>20</v>
      </c>
      <c r="C628" t="s">
        <v>112</v>
      </c>
      <c r="D628" t="s">
        <v>83</v>
      </c>
      <c r="E628">
        <v>12342</v>
      </c>
      <c r="F628" t="s">
        <v>82</v>
      </c>
      <c r="G628" t="s">
        <v>83</v>
      </c>
      <c r="H628" t="s">
        <v>113</v>
      </c>
      <c r="I628" t="s">
        <v>85</v>
      </c>
      <c r="J628" t="s">
        <v>86</v>
      </c>
      <c r="K628" t="s">
        <v>87</v>
      </c>
      <c r="L628" t="s">
        <v>88</v>
      </c>
      <c r="M628" t="s">
        <v>89</v>
      </c>
      <c r="N628" t="s">
        <v>91</v>
      </c>
      <c r="O628" t="s">
        <v>91</v>
      </c>
      <c r="P628" t="s">
        <v>92</v>
      </c>
      <c r="Q628" t="s">
        <v>93</v>
      </c>
      <c r="R628">
        <v>5</v>
      </c>
      <c r="S628">
        <v>5</v>
      </c>
      <c r="T628">
        <v>1960</v>
      </c>
      <c r="U628">
        <v>1978</v>
      </c>
      <c r="V628" t="s">
        <v>115</v>
      </c>
      <c r="W628" t="s">
        <v>95</v>
      </c>
      <c r="X628" t="s">
        <v>116</v>
      </c>
      <c r="Y628" t="s">
        <v>116</v>
      </c>
      <c r="Z628" t="s">
        <v>97</v>
      </c>
      <c r="AA628">
        <v>0</v>
      </c>
      <c r="AB628" t="s">
        <v>98</v>
      </c>
      <c r="AC628" t="s">
        <v>98</v>
      </c>
      <c r="AD628" t="s">
        <v>99</v>
      </c>
      <c r="AE628" t="s">
        <v>98</v>
      </c>
      <c r="AF628" t="s">
        <v>98</v>
      </c>
      <c r="AG628" t="s">
        <v>100</v>
      </c>
      <c r="AH628" t="s">
        <v>108</v>
      </c>
      <c r="AI628">
        <v>0</v>
      </c>
      <c r="AJ628" t="s">
        <v>108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104</v>
      </c>
      <c r="AQ628" t="s">
        <v>105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187</v>
      </c>
      <c r="BE628">
        <v>1</v>
      </c>
      <c r="BF628" t="s">
        <v>98</v>
      </c>
      <c r="BG628" t="s">
        <v>107</v>
      </c>
      <c r="BH628">
        <v>1960</v>
      </c>
      <c r="BI628" t="s">
        <v>131</v>
      </c>
      <c r="BJ628">
        <v>1</v>
      </c>
      <c r="BK628">
        <v>286</v>
      </c>
      <c r="BL628" t="s">
        <v>98</v>
      </c>
      <c r="BM628" t="s">
        <v>98</v>
      </c>
      <c r="BN628" t="s">
        <v>104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177</v>
      </c>
      <c r="BW628" t="s">
        <v>133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>
      <c r="A629">
        <v>628</v>
      </c>
      <c r="B629">
        <v>80</v>
      </c>
      <c r="C629" t="s">
        <v>112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89</v>
      </c>
      <c r="N629" t="s">
        <v>91</v>
      </c>
      <c r="O629" t="s">
        <v>91</v>
      </c>
      <c r="P629" t="s">
        <v>92</v>
      </c>
      <c r="Q629" t="s">
        <v>158</v>
      </c>
      <c r="R629">
        <v>6</v>
      </c>
      <c r="S629">
        <v>6</v>
      </c>
      <c r="T629">
        <v>1955</v>
      </c>
      <c r="U629">
        <v>1972</v>
      </c>
      <c r="V629" t="s">
        <v>94</v>
      </c>
      <c r="W629" t="s">
        <v>95</v>
      </c>
      <c r="X629" t="s">
        <v>193</v>
      </c>
      <c r="Y629" t="s">
        <v>193</v>
      </c>
      <c r="Z629" t="s">
        <v>117</v>
      </c>
      <c r="AA629">
        <v>164</v>
      </c>
      <c r="AB629" t="s">
        <v>98</v>
      </c>
      <c r="AC629" t="s">
        <v>98</v>
      </c>
      <c r="AD629" t="s">
        <v>99</v>
      </c>
      <c r="AE629" t="s">
        <v>98</v>
      </c>
      <c r="AF629" t="s">
        <v>98</v>
      </c>
      <c r="AG629" t="s">
        <v>157</v>
      </c>
      <c r="AH629" t="s">
        <v>138</v>
      </c>
      <c r="AI629">
        <v>674</v>
      </c>
      <c r="AJ629" t="s">
        <v>102</v>
      </c>
      <c r="AK629">
        <v>132</v>
      </c>
      <c r="AL629">
        <v>350</v>
      </c>
      <c r="AM629">
        <v>1156</v>
      </c>
      <c r="AN629" t="s">
        <v>103</v>
      </c>
      <c r="AO629" t="s">
        <v>126</v>
      </c>
      <c r="AP629" t="s">
        <v>104</v>
      </c>
      <c r="AQ629" t="s">
        <v>105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106</v>
      </c>
      <c r="BE629">
        <v>2</v>
      </c>
      <c r="BF629" t="s">
        <v>119</v>
      </c>
      <c r="BG629" t="s">
        <v>189</v>
      </c>
      <c r="BH629">
        <v>1955</v>
      </c>
      <c r="BI629" t="s">
        <v>131</v>
      </c>
      <c r="BJ629">
        <v>1</v>
      </c>
      <c r="BK629">
        <v>364</v>
      </c>
      <c r="BL629" t="s">
        <v>98</v>
      </c>
      <c r="BM629" t="s">
        <v>98</v>
      </c>
      <c r="BN629" t="s">
        <v>104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>
      <c r="A630">
        <v>629</v>
      </c>
      <c r="B630">
        <v>60</v>
      </c>
      <c r="C630" t="s">
        <v>112</v>
      </c>
      <c r="D630">
        <v>70</v>
      </c>
      <c r="E630">
        <v>11606</v>
      </c>
      <c r="F630" t="s">
        <v>82</v>
      </c>
      <c r="G630" t="s">
        <v>83</v>
      </c>
      <c r="H630" t="s">
        <v>113</v>
      </c>
      <c r="I630" t="s">
        <v>127</v>
      </c>
      <c r="J630" t="s">
        <v>86</v>
      </c>
      <c r="K630" t="s">
        <v>87</v>
      </c>
      <c r="L630" t="s">
        <v>231</v>
      </c>
      <c r="M630" t="s">
        <v>89</v>
      </c>
      <c r="N630" t="s">
        <v>91</v>
      </c>
      <c r="O630" t="s">
        <v>91</v>
      </c>
      <c r="P630" t="s">
        <v>92</v>
      </c>
      <c r="Q630" t="s">
        <v>122</v>
      </c>
      <c r="R630">
        <v>5</v>
      </c>
      <c r="S630">
        <v>5</v>
      </c>
      <c r="T630">
        <v>1969</v>
      </c>
      <c r="U630">
        <v>1969</v>
      </c>
      <c r="V630" t="s">
        <v>94</v>
      </c>
      <c r="W630" t="s">
        <v>95</v>
      </c>
      <c r="X630" t="s">
        <v>135</v>
      </c>
      <c r="Y630" t="s">
        <v>135</v>
      </c>
      <c r="Z630" t="s">
        <v>117</v>
      </c>
      <c r="AA630">
        <v>192</v>
      </c>
      <c r="AB630" t="s">
        <v>98</v>
      </c>
      <c r="AC630" t="s">
        <v>98</v>
      </c>
      <c r="AD630" t="s">
        <v>123</v>
      </c>
      <c r="AE630" t="s">
        <v>119</v>
      </c>
      <c r="AF630" t="s">
        <v>98</v>
      </c>
      <c r="AG630" t="s">
        <v>157</v>
      </c>
      <c r="AH630" t="s">
        <v>101</v>
      </c>
      <c r="AI630">
        <v>650</v>
      </c>
      <c r="AJ630" t="s">
        <v>108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104</v>
      </c>
      <c r="AQ630" t="s">
        <v>105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139</v>
      </c>
      <c r="BC630">
        <v>9</v>
      </c>
      <c r="BD630" t="s">
        <v>106</v>
      </c>
      <c r="BE630">
        <v>2</v>
      </c>
      <c r="BF630" t="s">
        <v>98</v>
      </c>
      <c r="BG630" t="s">
        <v>107</v>
      </c>
      <c r="BH630">
        <v>1969</v>
      </c>
      <c r="BI630" t="s">
        <v>108</v>
      </c>
      <c r="BJ630">
        <v>2</v>
      </c>
      <c r="BK630">
        <v>504</v>
      </c>
      <c r="BL630" t="s">
        <v>98</v>
      </c>
      <c r="BM630" t="s">
        <v>98</v>
      </c>
      <c r="BN630" t="s">
        <v>104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178</v>
      </c>
      <c r="CC630">
        <v>135000</v>
      </c>
    </row>
    <row r="631" spans="1:81">
      <c r="A631">
        <v>630</v>
      </c>
      <c r="B631">
        <v>80</v>
      </c>
      <c r="C631" t="s">
        <v>112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114</v>
      </c>
      <c r="L631" t="s">
        <v>88</v>
      </c>
      <c r="M631" t="s">
        <v>89</v>
      </c>
      <c r="N631" t="s">
        <v>90</v>
      </c>
      <c r="O631" t="s">
        <v>91</v>
      </c>
      <c r="P631" t="s">
        <v>92</v>
      </c>
      <c r="Q631" t="s">
        <v>158</v>
      </c>
      <c r="R631">
        <v>6</v>
      </c>
      <c r="S631">
        <v>5</v>
      </c>
      <c r="T631">
        <v>1964</v>
      </c>
      <c r="U631">
        <v>1964</v>
      </c>
      <c r="V631" t="s">
        <v>94</v>
      </c>
      <c r="W631" t="s">
        <v>244</v>
      </c>
      <c r="X631" t="s">
        <v>135</v>
      </c>
      <c r="Y631" t="s">
        <v>116</v>
      </c>
      <c r="Z631" t="s">
        <v>117</v>
      </c>
      <c r="AA631">
        <v>259</v>
      </c>
      <c r="AB631" t="s">
        <v>98</v>
      </c>
      <c r="AC631" t="s">
        <v>98</v>
      </c>
      <c r="AD631" t="s">
        <v>99</v>
      </c>
      <c r="AE631" t="s">
        <v>98</v>
      </c>
      <c r="AF631" t="s">
        <v>98</v>
      </c>
      <c r="AG631" t="s">
        <v>119</v>
      </c>
      <c r="AH631" t="s">
        <v>124</v>
      </c>
      <c r="AI631">
        <v>624</v>
      </c>
      <c r="AJ631" t="s">
        <v>101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104</v>
      </c>
      <c r="AQ631" t="s">
        <v>105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106</v>
      </c>
      <c r="BE631">
        <v>0</v>
      </c>
      <c r="BF631" t="s">
        <v>83</v>
      </c>
      <c r="BG631" t="s">
        <v>107</v>
      </c>
      <c r="BH631">
        <v>1964</v>
      </c>
      <c r="BI631" t="s">
        <v>131</v>
      </c>
      <c r="BJ631">
        <v>2</v>
      </c>
      <c r="BK631">
        <v>520</v>
      </c>
      <c r="BL631" t="s">
        <v>98</v>
      </c>
      <c r="BM631" t="s">
        <v>98</v>
      </c>
      <c r="BN631" t="s">
        <v>104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132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>
      <c r="A632">
        <v>631</v>
      </c>
      <c r="B632">
        <v>70</v>
      </c>
      <c r="C632" t="s">
        <v>140</v>
      </c>
      <c r="D632">
        <v>50</v>
      </c>
      <c r="E632">
        <v>9000</v>
      </c>
      <c r="F632" t="s">
        <v>82</v>
      </c>
      <c r="G632" t="s">
        <v>190</v>
      </c>
      <c r="H632" t="s">
        <v>84</v>
      </c>
      <c r="I632" t="s">
        <v>85</v>
      </c>
      <c r="J632" t="s">
        <v>86</v>
      </c>
      <c r="K632" t="s">
        <v>114</v>
      </c>
      <c r="L632" t="s">
        <v>88</v>
      </c>
      <c r="M632" t="s">
        <v>188</v>
      </c>
      <c r="N632" t="s">
        <v>182</v>
      </c>
      <c r="O632" t="s">
        <v>91</v>
      </c>
      <c r="P632" t="s">
        <v>92</v>
      </c>
      <c r="Q632" t="s">
        <v>122</v>
      </c>
      <c r="R632">
        <v>5</v>
      </c>
      <c r="S632">
        <v>6</v>
      </c>
      <c r="T632">
        <v>1880</v>
      </c>
      <c r="U632">
        <v>1991</v>
      </c>
      <c r="V632" t="s">
        <v>94</v>
      </c>
      <c r="W632" t="s">
        <v>95</v>
      </c>
      <c r="X632" t="s">
        <v>96</v>
      </c>
      <c r="Y632" t="s">
        <v>96</v>
      </c>
      <c r="Z632" t="s">
        <v>97</v>
      </c>
      <c r="AA632">
        <v>0</v>
      </c>
      <c r="AB632" t="s">
        <v>98</v>
      </c>
      <c r="AC632" t="s">
        <v>98</v>
      </c>
      <c r="AD632" t="s">
        <v>166</v>
      </c>
      <c r="AE632" t="s">
        <v>139</v>
      </c>
      <c r="AF632" t="s">
        <v>139</v>
      </c>
      <c r="AG632" t="s">
        <v>100</v>
      </c>
      <c r="AH632" t="s">
        <v>108</v>
      </c>
      <c r="AI632">
        <v>0</v>
      </c>
      <c r="AJ632" t="s">
        <v>108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104</v>
      </c>
      <c r="AQ632" t="s">
        <v>168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126</v>
      </c>
      <c r="BC632">
        <v>8</v>
      </c>
      <c r="BD632" t="s">
        <v>106</v>
      </c>
      <c r="BE632">
        <v>0</v>
      </c>
      <c r="BF632" t="s">
        <v>83</v>
      </c>
      <c r="BG632" t="s">
        <v>143</v>
      </c>
      <c r="BH632">
        <v>1937</v>
      </c>
      <c r="BI632" t="s">
        <v>108</v>
      </c>
      <c r="BJ632">
        <v>1</v>
      </c>
      <c r="BK632">
        <v>240</v>
      </c>
      <c r="BL632" t="s">
        <v>139</v>
      </c>
      <c r="BM632" t="s">
        <v>134</v>
      </c>
      <c r="BN632" t="s">
        <v>167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109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172</v>
      </c>
      <c r="CC632">
        <v>124000</v>
      </c>
    </row>
    <row r="633" spans="1:81">
      <c r="A633">
        <v>632</v>
      </c>
      <c r="B633">
        <v>120</v>
      </c>
      <c r="C633" t="s">
        <v>112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147</v>
      </c>
      <c r="N633" t="s">
        <v>91</v>
      </c>
      <c r="O633" t="s">
        <v>91</v>
      </c>
      <c r="P633" t="s">
        <v>142</v>
      </c>
      <c r="Q633" t="s">
        <v>93</v>
      </c>
      <c r="R633">
        <v>8</v>
      </c>
      <c r="S633">
        <v>5</v>
      </c>
      <c r="T633">
        <v>2006</v>
      </c>
      <c r="U633">
        <v>2006</v>
      </c>
      <c r="V633" t="s">
        <v>94</v>
      </c>
      <c r="W633" t="s">
        <v>95</v>
      </c>
      <c r="X633" t="s">
        <v>96</v>
      </c>
      <c r="Y633" t="s">
        <v>96</v>
      </c>
      <c r="Z633" t="s">
        <v>148</v>
      </c>
      <c r="AA633">
        <v>108</v>
      </c>
      <c r="AB633" t="s">
        <v>119</v>
      </c>
      <c r="AC633" t="s">
        <v>98</v>
      </c>
      <c r="AD633" t="s">
        <v>123</v>
      </c>
      <c r="AE633" t="s">
        <v>119</v>
      </c>
      <c r="AF633" t="s">
        <v>119</v>
      </c>
      <c r="AG633" t="s">
        <v>155</v>
      </c>
      <c r="AH633" t="s">
        <v>124</v>
      </c>
      <c r="AI633">
        <v>24</v>
      </c>
      <c r="AJ633" t="s">
        <v>108</v>
      </c>
      <c r="AK633">
        <v>0</v>
      </c>
      <c r="AL633">
        <v>1530</v>
      </c>
      <c r="AM633">
        <v>1554</v>
      </c>
      <c r="AN633" t="s">
        <v>103</v>
      </c>
      <c r="AO633" t="s">
        <v>126</v>
      </c>
      <c r="AP633" t="s">
        <v>104</v>
      </c>
      <c r="AQ633" t="s">
        <v>105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119</v>
      </c>
      <c r="BC633">
        <v>6</v>
      </c>
      <c r="BD633" t="s">
        <v>106</v>
      </c>
      <c r="BE633">
        <v>1</v>
      </c>
      <c r="BF633" t="s">
        <v>119</v>
      </c>
      <c r="BG633" t="s">
        <v>107</v>
      </c>
      <c r="BH633">
        <v>2006</v>
      </c>
      <c r="BI633" t="s">
        <v>131</v>
      </c>
      <c r="BJ633">
        <v>2</v>
      </c>
      <c r="BK633">
        <v>627</v>
      </c>
      <c r="BL633" t="s">
        <v>98</v>
      </c>
      <c r="BM633" t="s">
        <v>98</v>
      </c>
      <c r="BN633" t="s">
        <v>104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>
      <c r="A634">
        <v>633</v>
      </c>
      <c r="B634">
        <v>20</v>
      </c>
      <c r="C634" t="s">
        <v>112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175</v>
      </c>
      <c r="N634" t="s">
        <v>91</v>
      </c>
      <c r="O634" t="s">
        <v>91</v>
      </c>
      <c r="P634" t="s">
        <v>92</v>
      </c>
      <c r="Q634" t="s">
        <v>93</v>
      </c>
      <c r="R634">
        <v>7</v>
      </c>
      <c r="S634">
        <v>5</v>
      </c>
      <c r="T634">
        <v>1977</v>
      </c>
      <c r="U634">
        <v>1977</v>
      </c>
      <c r="V634" t="s">
        <v>115</v>
      </c>
      <c r="W634" t="s">
        <v>95</v>
      </c>
      <c r="X634" t="s">
        <v>135</v>
      </c>
      <c r="Y634" t="s">
        <v>135</v>
      </c>
      <c r="Z634" t="s">
        <v>117</v>
      </c>
      <c r="AA634">
        <v>209</v>
      </c>
      <c r="AB634" t="s">
        <v>98</v>
      </c>
      <c r="AC634" t="s">
        <v>119</v>
      </c>
      <c r="AD634" t="s">
        <v>99</v>
      </c>
      <c r="AE634" t="s">
        <v>98</v>
      </c>
      <c r="AF634" t="s">
        <v>98</v>
      </c>
      <c r="AG634" t="s">
        <v>100</v>
      </c>
      <c r="AH634" t="s">
        <v>118</v>
      </c>
      <c r="AI634">
        <v>822</v>
      </c>
      <c r="AJ634" t="s">
        <v>108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104</v>
      </c>
      <c r="AQ634" t="s">
        <v>105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106</v>
      </c>
      <c r="BE634">
        <v>1</v>
      </c>
      <c r="BF634" t="s">
        <v>98</v>
      </c>
      <c r="BG634" t="s">
        <v>107</v>
      </c>
      <c r="BH634">
        <v>1977</v>
      </c>
      <c r="BI634" t="s">
        <v>125</v>
      </c>
      <c r="BJ634">
        <v>2</v>
      </c>
      <c r="BK634">
        <v>544</v>
      </c>
      <c r="BL634" t="s">
        <v>98</v>
      </c>
      <c r="BM634" t="s">
        <v>98</v>
      </c>
      <c r="BN634" t="s">
        <v>104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178</v>
      </c>
      <c r="CC634">
        <v>82500</v>
      </c>
    </row>
    <row r="635" spans="1:81">
      <c r="A635">
        <v>634</v>
      </c>
      <c r="B635">
        <v>20</v>
      </c>
      <c r="C635" t="s">
        <v>112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114</v>
      </c>
      <c r="L635" t="s">
        <v>88</v>
      </c>
      <c r="M635" t="s">
        <v>89</v>
      </c>
      <c r="N635" t="s">
        <v>91</v>
      </c>
      <c r="O635" t="s">
        <v>91</v>
      </c>
      <c r="P635" t="s">
        <v>92</v>
      </c>
      <c r="Q635" t="s">
        <v>93</v>
      </c>
      <c r="R635">
        <v>5</v>
      </c>
      <c r="S635">
        <v>7</v>
      </c>
      <c r="T635">
        <v>1954</v>
      </c>
      <c r="U635">
        <v>2005</v>
      </c>
      <c r="V635" t="s">
        <v>94</v>
      </c>
      <c r="W635" t="s">
        <v>95</v>
      </c>
      <c r="X635" t="s">
        <v>116</v>
      </c>
      <c r="Y635" t="s">
        <v>116</v>
      </c>
      <c r="Z635" t="s">
        <v>97</v>
      </c>
      <c r="AA635">
        <v>0</v>
      </c>
      <c r="AB635" t="s">
        <v>98</v>
      </c>
      <c r="AC635" t="s">
        <v>98</v>
      </c>
      <c r="AD635" t="s">
        <v>99</v>
      </c>
      <c r="AE635" t="s">
        <v>98</v>
      </c>
      <c r="AF635" t="s">
        <v>98</v>
      </c>
      <c r="AG635" t="s">
        <v>100</v>
      </c>
      <c r="AH635" t="s">
        <v>138</v>
      </c>
      <c r="AI635">
        <v>480</v>
      </c>
      <c r="AJ635" t="s">
        <v>102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104</v>
      </c>
      <c r="AQ635" t="s">
        <v>105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106</v>
      </c>
      <c r="BE635">
        <v>0</v>
      </c>
      <c r="BF635" t="s">
        <v>83</v>
      </c>
      <c r="BG635" t="s">
        <v>107</v>
      </c>
      <c r="BH635">
        <v>1954</v>
      </c>
      <c r="BI635" t="s">
        <v>108</v>
      </c>
      <c r="BJ635">
        <v>1</v>
      </c>
      <c r="BK635">
        <v>260</v>
      </c>
      <c r="BL635" t="s">
        <v>98</v>
      </c>
      <c r="BM635" t="s">
        <v>98</v>
      </c>
      <c r="BN635" t="s">
        <v>104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>
      <c r="A636">
        <v>635</v>
      </c>
      <c r="B636">
        <v>90</v>
      </c>
      <c r="C636" t="s">
        <v>112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188</v>
      </c>
      <c r="N636" t="s">
        <v>91</v>
      </c>
      <c r="O636" t="s">
        <v>91</v>
      </c>
      <c r="P636" t="s">
        <v>179</v>
      </c>
      <c r="Q636" t="s">
        <v>183</v>
      </c>
      <c r="R636">
        <v>6</v>
      </c>
      <c r="S636">
        <v>5</v>
      </c>
      <c r="T636">
        <v>1980</v>
      </c>
      <c r="U636">
        <v>1980</v>
      </c>
      <c r="V636" t="s">
        <v>94</v>
      </c>
      <c r="W636" t="s">
        <v>95</v>
      </c>
      <c r="X636" t="s">
        <v>135</v>
      </c>
      <c r="Y636" t="s">
        <v>135</v>
      </c>
      <c r="Z636" t="s">
        <v>97</v>
      </c>
      <c r="AA636">
        <v>0</v>
      </c>
      <c r="AB636" t="s">
        <v>98</v>
      </c>
      <c r="AC636" t="s">
        <v>98</v>
      </c>
      <c r="AD636" t="s">
        <v>99</v>
      </c>
      <c r="AE636" t="s">
        <v>98</v>
      </c>
      <c r="AF636" t="s">
        <v>98</v>
      </c>
      <c r="AG636" t="s">
        <v>100</v>
      </c>
      <c r="AH636" t="s">
        <v>124</v>
      </c>
      <c r="AI636">
        <v>1056</v>
      </c>
      <c r="AJ636" t="s">
        <v>108</v>
      </c>
      <c r="AK636">
        <v>0</v>
      </c>
      <c r="AL636">
        <v>0</v>
      </c>
      <c r="AM636">
        <v>1056</v>
      </c>
      <c r="AN636" t="s">
        <v>103</v>
      </c>
      <c r="AO636" t="s">
        <v>119</v>
      </c>
      <c r="AP636" t="s">
        <v>104</v>
      </c>
      <c r="AQ636" t="s">
        <v>105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106</v>
      </c>
      <c r="BE636">
        <v>0</v>
      </c>
      <c r="BF636" t="s">
        <v>83</v>
      </c>
      <c r="BG636" t="s">
        <v>143</v>
      </c>
      <c r="BH636">
        <v>1980</v>
      </c>
      <c r="BI636" t="s">
        <v>108</v>
      </c>
      <c r="BJ636">
        <v>2</v>
      </c>
      <c r="BK636">
        <v>576</v>
      </c>
      <c r="BL636" t="s">
        <v>98</v>
      </c>
      <c r="BM636" t="s">
        <v>98</v>
      </c>
      <c r="BN636" t="s">
        <v>104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132</v>
      </c>
      <c r="BW636" t="s">
        <v>133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>
      <c r="A637">
        <v>636</v>
      </c>
      <c r="B637">
        <v>190</v>
      </c>
      <c r="C637" t="s">
        <v>81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192</v>
      </c>
      <c r="J637" t="s">
        <v>86</v>
      </c>
      <c r="K637" t="s">
        <v>87</v>
      </c>
      <c r="L637" t="s">
        <v>88</v>
      </c>
      <c r="M637" t="s">
        <v>200</v>
      </c>
      <c r="N637" t="s">
        <v>90</v>
      </c>
      <c r="O637" t="s">
        <v>91</v>
      </c>
      <c r="P637" t="s">
        <v>186</v>
      </c>
      <c r="Q637" t="s">
        <v>246</v>
      </c>
      <c r="R637">
        <v>6</v>
      </c>
      <c r="S637">
        <v>7</v>
      </c>
      <c r="T637">
        <v>1914</v>
      </c>
      <c r="U637">
        <v>1995</v>
      </c>
      <c r="V637" t="s">
        <v>115</v>
      </c>
      <c r="W637" t="s">
        <v>95</v>
      </c>
      <c r="X637" t="s">
        <v>96</v>
      </c>
      <c r="Y637" t="s">
        <v>96</v>
      </c>
      <c r="Z637" t="s">
        <v>97</v>
      </c>
      <c r="AA637">
        <v>0</v>
      </c>
      <c r="AB637" t="s">
        <v>139</v>
      </c>
      <c r="AC637" t="s">
        <v>98</v>
      </c>
      <c r="AD637" t="s">
        <v>99</v>
      </c>
      <c r="AE637" t="s">
        <v>98</v>
      </c>
      <c r="AF637" t="s">
        <v>139</v>
      </c>
      <c r="AG637" t="s">
        <v>100</v>
      </c>
      <c r="AH637" t="s">
        <v>102</v>
      </c>
      <c r="AI637">
        <v>256</v>
      </c>
      <c r="AJ637" t="s">
        <v>108</v>
      </c>
      <c r="AK637">
        <v>0</v>
      </c>
      <c r="AL637">
        <v>1184</v>
      </c>
      <c r="AM637">
        <v>1440</v>
      </c>
      <c r="AN637" t="s">
        <v>103</v>
      </c>
      <c r="AO637" t="s">
        <v>126</v>
      </c>
      <c r="AP637" t="s">
        <v>104</v>
      </c>
      <c r="AQ637" t="s">
        <v>168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139</v>
      </c>
      <c r="BC637">
        <v>14</v>
      </c>
      <c r="BD637" t="s">
        <v>106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167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172</v>
      </c>
      <c r="CC637">
        <v>200000</v>
      </c>
    </row>
    <row r="638" spans="1:81">
      <c r="A638">
        <v>637</v>
      </c>
      <c r="B638">
        <v>30</v>
      </c>
      <c r="C638" t="s">
        <v>140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197</v>
      </c>
      <c r="N638" t="s">
        <v>91</v>
      </c>
      <c r="O638" t="s">
        <v>91</v>
      </c>
      <c r="P638" t="s">
        <v>92</v>
      </c>
      <c r="Q638" t="s">
        <v>93</v>
      </c>
      <c r="R638">
        <v>2</v>
      </c>
      <c r="S638">
        <v>3</v>
      </c>
      <c r="T638">
        <v>1936</v>
      </c>
      <c r="U638">
        <v>1950</v>
      </c>
      <c r="V638" t="s">
        <v>94</v>
      </c>
      <c r="W638" t="s">
        <v>95</v>
      </c>
      <c r="X638" t="s">
        <v>193</v>
      </c>
      <c r="Y638" t="s">
        <v>193</v>
      </c>
      <c r="Z638" t="s">
        <v>97</v>
      </c>
      <c r="AA638">
        <v>0</v>
      </c>
      <c r="AB638" t="s">
        <v>139</v>
      </c>
      <c r="AC638" t="s">
        <v>139</v>
      </c>
      <c r="AD638" t="s">
        <v>166</v>
      </c>
      <c r="AE638" t="s">
        <v>98</v>
      </c>
      <c r="AF638" t="s">
        <v>139</v>
      </c>
      <c r="AG638" t="s">
        <v>100</v>
      </c>
      <c r="AH638" t="s">
        <v>108</v>
      </c>
      <c r="AI638">
        <v>0</v>
      </c>
      <c r="AJ638" t="s">
        <v>108</v>
      </c>
      <c r="AK638">
        <v>0</v>
      </c>
      <c r="AL638">
        <v>264</v>
      </c>
      <c r="AM638">
        <v>264</v>
      </c>
      <c r="AN638" t="s">
        <v>195</v>
      </c>
      <c r="AO638" t="s">
        <v>139</v>
      </c>
      <c r="AP638" t="s">
        <v>167</v>
      </c>
      <c r="AQ638" t="s">
        <v>168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139</v>
      </c>
      <c r="BC638">
        <v>4</v>
      </c>
      <c r="BD638" t="s">
        <v>228</v>
      </c>
      <c r="BE638">
        <v>1</v>
      </c>
      <c r="BF638" t="s">
        <v>134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167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215</v>
      </c>
      <c r="CB638" t="s">
        <v>111</v>
      </c>
      <c r="CC638">
        <v>60000</v>
      </c>
    </row>
    <row r="639" spans="1:81">
      <c r="A639">
        <v>638</v>
      </c>
      <c r="B639">
        <v>190</v>
      </c>
      <c r="C639" t="s">
        <v>140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188</v>
      </c>
      <c r="N639" t="s">
        <v>91</v>
      </c>
      <c r="O639" t="s">
        <v>91</v>
      </c>
      <c r="P639" t="s">
        <v>186</v>
      </c>
      <c r="Q639" t="s">
        <v>176</v>
      </c>
      <c r="R639">
        <v>5</v>
      </c>
      <c r="S639">
        <v>4</v>
      </c>
      <c r="T639">
        <v>1954</v>
      </c>
      <c r="U639">
        <v>1954</v>
      </c>
      <c r="V639" t="s">
        <v>94</v>
      </c>
      <c r="W639" t="s">
        <v>95</v>
      </c>
      <c r="X639" t="s">
        <v>116</v>
      </c>
      <c r="Y639" t="s">
        <v>116</v>
      </c>
      <c r="Z639" t="s">
        <v>97</v>
      </c>
      <c r="AA639">
        <v>0</v>
      </c>
      <c r="AB639" t="s">
        <v>98</v>
      </c>
      <c r="AC639" t="s">
        <v>98</v>
      </c>
      <c r="AD639" t="s">
        <v>99</v>
      </c>
      <c r="AE639" t="s">
        <v>98</v>
      </c>
      <c r="AF639" t="s">
        <v>98</v>
      </c>
      <c r="AG639" t="s">
        <v>100</v>
      </c>
      <c r="AH639" t="s">
        <v>108</v>
      </c>
      <c r="AI639">
        <v>0</v>
      </c>
      <c r="AJ639" t="s">
        <v>108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104</v>
      </c>
      <c r="AQ639" t="s">
        <v>168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119</v>
      </c>
      <c r="BC639">
        <v>7</v>
      </c>
      <c r="BD639" t="s">
        <v>106</v>
      </c>
      <c r="BE639">
        <v>0</v>
      </c>
      <c r="BF639" t="s">
        <v>83</v>
      </c>
      <c r="BG639" t="s">
        <v>159</v>
      </c>
      <c r="BH639">
        <v>1954</v>
      </c>
      <c r="BI639" t="s">
        <v>108</v>
      </c>
      <c r="BJ639">
        <v>1</v>
      </c>
      <c r="BK639">
        <v>256</v>
      </c>
      <c r="BL639" t="s">
        <v>98</v>
      </c>
      <c r="BM639" t="s">
        <v>98</v>
      </c>
      <c r="BN639" t="s">
        <v>104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>
      <c r="A640">
        <v>639</v>
      </c>
      <c r="B640">
        <v>30</v>
      </c>
      <c r="C640" t="s">
        <v>112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206</v>
      </c>
      <c r="N640" t="s">
        <v>90</v>
      </c>
      <c r="O640" t="s">
        <v>91</v>
      </c>
      <c r="P640" t="s">
        <v>92</v>
      </c>
      <c r="Q640" t="s">
        <v>93</v>
      </c>
      <c r="R640">
        <v>5</v>
      </c>
      <c r="S640">
        <v>7</v>
      </c>
      <c r="T640">
        <v>1910</v>
      </c>
      <c r="U640">
        <v>1950</v>
      </c>
      <c r="V640" t="s">
        <v>94</v>
      </c>
      <c r="W640" t="s">
        <v>95</v>
      </c>
      <c r="X640" t="s">
        <v>137</v>
      </c>
      <c r="Y640" t="s">
        <v>116</v>
      </c>
      <c r="Z640" t="s">
        <v>97</v>
      </c>
      <c r="AA640">
        <v>0</v>
      </c>
      <c r="AB640" t="s">
        <v>98</v>
      </c>
      <c r="AC640" t="s">
        <v>98</v>
      </c>
      <c r="AD640" t="s">
        <v>99</v>
      </c>
      <c r="AE640" t="s">
        <v>139</v>
      </c>
      <c r="AF640" t="s">
        <v>98</v>
      </c>
      <c r="AG640" t="s">
        <v>100</v>
      </c>
      <c r="AH640" t="s">
        <v>108</v>
      </c>
      <c r="AI640">
        <v>0</v>
      </c>
      <c r="AJ640" t="s">
        <v>108</v>
      </c>
      <c r="AK640">
        <v>0</v>
      </c>
      <c r="AL640">
        <v>796</v>
      </c>
      <c r="AM640">
        <v>796</v>
      </c>
      <c r="AN640" t="s">
        <v>103</v>
      </c>
      <c r="AO640" t="s">
        <v>119</v>
      </c>
      <c r="AP640" t="s">
        <v>104</v>
      </c>
      <c r="AQ640" t="s">
        <v>168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106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191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109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>
      <c r="A641">
        <v>640</v>
      </c>
      <c r="B641">
        <v>120</v>
      </c>
      <c r="C641" t="s">
        <v>112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156</v>
      </c>
      <c r="N641" t="s">
        <v>91</v>
      </c>
      <c r="O641" t="s">
        <v>91</v>
      </c>
      <c r="P641" t="s">
        <v>129</v>
      </c>
      <c r="Q641" t="s">
        <v>93</v>
      </c>
      <c r="R641">
        <v>8</v>
      </c>
      <c r="S641">
        <v>5</v>
      </c>
      <c r="T641">
        <v>2006</v>
      </c>
      <c r="U641">
        <v>2006</v>
      </c>
      <c r="V641" t="s">
        <v>115</v>
      </c>
      <c r="W641" t="s">
        <v>95</v>
      </c>
      <c r="X641" t="s">
        <v>96</v>
      </c>
      <c r="Y641" t="s">
        <v>96</v>
      </c>
      <c r="Z641" t="s">
        <v>97</v>
      </c>
      <c r="AA641">
        <v>0</v>
      </c>
      <c r="AB641" t="s">
        <v>119</v>
      </c>
      <c r="AC641" t="s">
        <v>98</v>
      </c>
      <c r="AD641" t="s">
        <v>123</v>
      </c>
      <c r="AE641" t="s">
        <v>119</v>
      </c>
      <c r="AF641" t="s">
        <v>119</v>
      </c>
      <c r="AG641" t="s">
        <v>157</v>
      </c>
      <c r="AH641" t="s">
        <v>124</v>
      </c>
      <c r="AI641">
        <v>1154</v>
      </c>
      <c r="AJ641" t="s">
        <v>108</v>
      </c>
      <c r="AK641">
        <v>0</v>
      </c>
      <c r="AL641">
        <v>366</v>
      </c>
      <c r="AM641">
        <v>1520</v>
      </c>
      <c r="AN641" t="s">
        <v>103</v>
      </c>
      <c r="AO641" t="s">
        <v>126</v>
      </c>
      <c r="AP641" t="s">
        <v>104</v>
      </c>
      <c r="AQ641" t="s">
        <v>105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126</v>
      </c>
      <c r="BC641">
        <v>7</v>
      </c>
      <c r="BD641" t="s">
        <v>106</v>
      </c>
      <c r="BE641">
        <v>1</v>
      </c>
      <c r="BF641" t="s">
        <v>119</v>
      </c>
      <c r="BG641" t="s">
        <v>107</v>
      </c>
      <c r="BH641">
        <v>2006</v>
      </c>
      <c r="BI641" t="s">
        <v>125</v>
      </c>
      <c r="BJ641">
        <v>3</v>
      </c>
      <c r="BK641">
        <v>648</v>
      </c>
      <c r="BL641" t="s">
        <v>98</v>
      </c>
      <c r="BM641" t="s">
        <v>98</v>
      </c>
      <c r="BN641" t="s">
        <v>104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149</v>
      </c>
      <c r="CB641" t="s">
        <v>150</v>
      </c>
      <c r="CC641">
        <v>264561</v>
      </c>
    </row>
    <row r="642" spans="1:81">
      <c r="A642">
        <v>641</v>
      </c>
      <c r="B642">
        <v>120</v>
      </c>
      <c r="C642" t="s">
        <v>112</v>
      </c>
      <c r="D642">
        <v>62</v>
      </c>
      <c r="E642">
        <v>12677</v>
      </c>
      <c r="F642" t="s">
        <v>82</v>
      </c>
      <c r="G642" t="s">
        <v>83</v>
      </c>
      <c r="H642" t="s">
        <v>113</v>
      </c>
      <c r="I642" t="s">
        <v>85</v>
      </c>
      <c r="J642" t="s">
        <v>86</v>
      </c>
      <c r="K642" t="s">
        <v>87</v>
      </c>
      <c r="L642" t="s">
        <v>88</v>
      </c>
      <c r="M642" t="s">
        <v>147</v>
      </c>
      <c r="N642" t="s">
        <v>91</v>
      </c>
      <c r="O642" t="s">
        <v>91</v>
      </c>
      <c r="P642" t="s">
        <v>129</v>
      </c>
      <c r="Q642" t="s">
        <v>93</v>
      </c>
      <c r="R642">
        <v>8</v>
      </c>
      <c r="S642">
        <v>5</v>
      </c>
      <c r="T642">
        <v>2003</v>
      </c>
      <c r="U642">
        <v>2004</v>
      </c>
      <c r="V642" t="s">
        <v>115</v>
      </c>
      <c r="W642" t="s">
        <v>95</v>
      </c>
      <c r="X642" t="s">
        <v>137</v>
      </c>
      <c r="Y642" t="s">
        <v>137</v>
      </c>
      <c r="Z642" t="s">
        <v>117</v>
      </c>
      <c r="AA642">
        <v>472</v>
      </c>
      <c r="AB642" t="s">
        <v>126</v>
      </c>
      <c r="AC642" t="s">
        <v>98</v>
      </c>
      <c r="AD642" t="s">
        <v>123</v>
      </c>
      <c r="AE642" t="s">
        <v>126</v>
      </c>
      <c r="AF642" t="s">
        <v>98</v>
      </c>
      <c r="AG642" t="s">
        <v>119</v>
      </c>
      <c r="AH642" t="s">
        <v>124</v>
      </c>
      <c r="AI642">
        <v>1218</v>
      </c>
      <c r="AJ642" t="s">
        <v>108</v>
      </c>
      <c r="AK642">
        <v>0</v>
      </c>
      <c r="AL642">
        <v>300</v>
      </c>
      <c r="AM642">
        <v>1518</v>
      </c>
      <c r="AN642" t="s">
        <v>103</v>
      </c>
      <c r="AO642" t="s">
        <v>126</v>
      </c>
      <c r="AP642" t="s">
        <v>104</v>
      </c>
      <c r="AQ642" t="s">
        <v>105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126</v>
      </c>
      <c r="BC642">
        <v>6</v>
      </c>
      <c r="BD642" t="s">
        <v>106</v>
      </c>
      <c r="BE642">
        <v>1</v>
      </c>
      <c r="BF642" t="s">
        <v>119</v>
      </c>
      <c r="BG642" t="s">
        <v>107</v>
      </c>
      <c r="BH642">
        <v>2003</v>
      </c>
      <c r="BI642" t="s">
        <v>131</v>
      </c>
      <c r="BJ642">
        <v>2</v>
      </c>
      <c r="BK642">
        <v>588</v>
      </c>
      <c r="BL642" t="s">
        <v>98</v>
      </c>
      <c r="BM642" t="s">
        <v>98</v>
      </c>
      <c r="BN642" t="s">
        <v>104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>
      <c r="A643">
        <v>642</v>
      </c>
      <c r="B643">
        <v>60</v>
      </c>
      <c r="C643" t="s">
        <v>164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163</v>
      </c>
      <c r="N643" t="s">
        <v>91</v>
      </c>
      <c r="O643" t="s">
        <v>91</v>
      </c>
      <c r="P643" t="s">
        <v>92</v>
      </c>
      <c r="Q643" t="s">
        <v>122</v>
      </c>
      <c r="R643">
        <v>7</v>
      </c>
      <c r="S643">
        <v>5</v>
      </c>
      <c r="T643">
        <v>2001</v>
      </c>
      <c r="U643">
        <v>2001</v>
      </c>
      <c r="V643" t="s">
        <v>94</v>
      </c>
      <c r="W643" t="s">
        <v>95</v>
      </c>
      <c r="X643" t="s">
        <v>96</v>
      </c>
      <c r="Y643" t="s">
        <v>96</v>
      </c>
      <c r="Z643" t="s">
        <v>97</v>
      </c>
      <c r="AA643">
        <v>0</v>
      </c>
      <c r="AB643" t="s">
        <v>119</v>
      </c>
      <c r="AC643" t="s">
        <v>98</v>
      </c>
      <c r="AD643" t="s">
        <v>123</v>
      </c>
      <c r="AE643" t="s">
        <v>119</v>
      </c>
      <c r="AF643" t="s">
        <v>98</v>
      </c>
      <c r="AG643" t="s">
        <v>100</v>
      </c>
      <c r="AH643" t="s">
        <v>124</v>
      </c>
      <c r="AI643">
        <v>738</v>
      </c>
      <c r="AJ643" t="s">
        <v>108</v>
      </c>
      <c r="AK643">
        <v>0</v>
      </c>
      <c r="AL643">
        <v>319</v>
      </c>
      <c r="AM643">
        <v>1057</v>
      </c>
      <c r="AN643" t="s">
        <v>103</v>
      </c>
      <c r="AO643" t="s">
        <v>126</v>
      </c>
      <c r="AP643" t="s">
        <v>104</v>
      </c>
      <c r="AQ643" t="s">
        <v>105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119</v>
      </c>
      <c r="BC643">
        <v>7</v>
      </c>
      <c r="BD643" t="s">
        <v>106</v>
      </c>
      <c r="BE643">
        <v>1</v>
      </c>
      <c r="BF643" t="s">
        <v>98</v>
      </c>
      <c r="BG643" t="s">
        <v>107</v>
      </c>
      <c r="BH643">
        <v>2001</v>
      </c>
      <c r="BI643" t="s">
        <v>125</v>
      </c>
      <c r="BJ643">
        <v>2</v>
      </c>
      <c r="BK643">
        <v>650</v>
      </c>
      <c r="BL643" t="s">
        <v>98</v>
      </c>
      <c r="BM643" t="s">
        <v>98</v>
      </c>
      <c r="BN643" t="s">
        <v>104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>
      <c r="A644">
        <v>643</v>
      </c>
      <c r="B644">
        <v>80</v>
      </c>
      <c r="C644" t="s">
        <v>112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89</v>
      </c>
      <c r="N644" t="s">
        <v>91</v>
      </c>
      <c r="O644" t="s">
        <v>91</v>
      </c>
      <c r="P644" t="s">
        <v>92</v>
      </c>
      <c r="Q644" t="s">
        <v>158</v>
      </c>
      <c r="R644">
        <v>8</v>
      </c>
      <c r="S644">
        <v>7</v>
      </c>
      <c r="T644">
        <v>1972</v>
      </c>
      <c r="U644">
        <v>1995</v>
      </c>
      <c r="V644" t="s">
        <v>94</v>
      </c>
      <c r="W644" t="s">
        <v>95</v>
      </c>
      <c r="X644" t="s">
        <v>135</v>
      </c>
      <c r="Y644" t="s">
        <v>116</v>
      </c>
      <c r="Z644" t="s">
        <v>97</v>
      </c>
      <c r="AA644">
        <v>0</v>
      </c>
      <c r="AB644" t="s">
        <v>119</v>
      </c>
      <c r="AC644" t="s">
        <v>98</v>
      </c>
      <c r="AD644" t="s">
        <v>99</v>
      </c>
      <c r="AE644" t="s">
        <v>119</v>
      </c>
      <c r="AF644" t="s">
        <v>98</v>
      </c>
      <c r="AG644" t="s">
        <v>119</v>
      </c>
      <c r="AH644" t="s">
        <v>124</v>
      </c>
      <c r="AI644">
        <v>1410</v>
      </c>
      <c r="AJ644" t="s">
        <v>108</v>
      </c>
      <c r="AK644">
        <v>0</v>
      </c>
      <c r="AL644">
        <v>542</v>
      </c>
      <c r="AM644">
        <v>1952</v>
      </c>
      <c r="AN644" t="s">
        <v>103</v>
      </c>
      <c r="AO644" t="s">
        <v>119</v>
      </c>
      <c r="AP644" t="s">
        <v>104</v>
      </c>
      <c r="AQ644" t="s">
        <v>105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126</v>
      </c>
      <c r="BC644">
        <v>9</v>
      </c>
      <c r="BD644" t="s">
        <v>106</v>
      </c>
      <c r="BE644">
        <v>3</v>
      </c>
      <c r="BF644" t="s">
        <v>98</v>
      </c>
      <c r="BG644" t="s">
        <v>107</v>
      </c>
      <c r="BH644">
        <v>1972</v>
      </c>
      <c r="BI644" t="s">
        <v>125</v>
      </c>
      <c r="BJ644">
        <v>2</v>
      </c>
      <c r="BK644">
        <v>538</v>
      </c>
      <c r="BL644" t="s">
        <v>98</v>
      </c>
      <c r="BM644" t="s">
        <v>98</v>
      </c>
      <c r="BN644" t="s">
        <v>104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109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>
      <c r="A645">
        <v>644</v>
      </c>
      <c r="B645">
        <v>60</v>
      </c>
      <c r="C645" t="s">
        <v>112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175</v>
      </c>
      <c r="N645" t="s">
        <v>225</v>
      </c>
      <c r="O645" t="s">
        <v>91</v>
      </c>
      <c r="P645" t="s">
        <v>92</v>
      </c>
      <c r="Q645" t="s">
        <v>122</v>
      </c>
      <c r="R645">
        <v>5</v>
      </c>
      <c r="S645">
        <v>5</v>
      </c>
      <c r="T645">
        <v>1969</v>
      </c>
      <c r="U645">
        <v>1969</v>
      </c>
      <c r="V645" t="s">
        <v>230</v>
      </c>
      <c r="W645" t="s">
        <v>95</v>
      </c>
      <c r="X645" t="s">
        <v>184</v>
      </c>
      <c r="Y645" t="s">
        <v>130</v>
      </c>
      <c r="Z645" t="s">
        <v>117</v>
      </c>
      <c r="AA645">
        <v>263</v>
      </c>
      <c r="AB645" t="s">
        <v>98</v>
      </c>
      <c r="AC645" t="s">
        <v>98</v>
      </c>
      <c r="AD645" t="s">
        <v>99</v>
      </c>
      <c r="AE645" t="s">
        <v>98</v>
      </c>
      <c r="AF645" t="s">
        <v>98</v>
      </c>
      <c r="AG645" t="s">
        <v>100</v>
      </c>
      <c r="AH645" t="s">
        <v>101</v>
      </c>
      <c r="AI645">
        <v>493</v>
      </c>
      <c r="AJ645" t="s">
        <v>138</v>
      </c>
      <c r="AK645">
        <v>287</v>
      </c>
      <c r="AL645">
        <v>0</v>
      </c>
      <c r="AM645">
        <v>780</v>
      </c>
      <c r="AN645" t="s">
        <v>103</v>
      </c>
      <c r="AO645" t="s">
        <v>126</v>
      </c>
      <c r="AP645" t="s">
        <v>104</v>
      </c>
      <c r="AQ645" t="s">
        <v>105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187</v>
      </c>
      <c r="BE645">
        <v>0</v>
      </c>
      <c r="BF645" t="s">
        <v>83</v>
      </c>
      <c r="BG645" t="s">
        <v>107</v>
      </c>
      <c r="BH645">
        <v>1969</v>
      </c>
      <c r="BI645" t="s">
        <v>125</v>
      </c>
      <c r="BJ645">
        <v>2</v>
      </c>
      <c r="BK645">
        <v>462</v>
      </c>
      <c r="BL645" t="s">
        <v>98</v>
      </c>
      <c r="BM645" t="s">
        <v>98</v>
      </c>
      <c r="BN645" t="s">
        <v>104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177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>
      <c r="A646">
        <v>645</v>
      </c>
      <c r="B646">
        <v>20</v>
      </c>
      <c r="C646" t="s">
        <v>164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163</v>
      </c>
      <c r="N646" t="s">
        <v>91</v>
      </c>
      <c r="O646" t="s">
        <v>91</v>
      </c>
      <c r="P646" t="s">
        <v>92</v>
      </c>
      <c r="Q646" t="s">
        <v>93</v>
      </c>
      <c r="R646">
        <v>9</v>
      </c>
      <c r="S646">
        <v>5</v>
      </c>
      <c r="T646">
        <v>2009</v>
      </c>
      <c r="U646">
        <v>2009</v>
      </c>
      <c r="V646" t="s">
        <v>94</v>
      </c>
      <c r="W646" t="s">
        <v>95</v>
      </c>
      <c r="X646" t="s">
        <v>152</v>
      </c>
      <c r="Y646" t="s">
        <v>153</v>
      </c>
      <c r="Z646" t="s">
        <v>148</v>
      </c>
      <c r="AA646">
        <v>162</v>
      </c>
      <c r="AB646" t="s">
        <v>126</v>
      </c>
      <c r="AC646" t="s">
        <v>98</v>
      </c>
      <c r="AD646" t="s">
        <v>123</v>
      </c>
      <c r="AE646" t="s">
        <v>126</v>
      </c>
      <c r="AF646" t="s">
        <v>98</v>
      </c>
      <c r="AG646" t="s">
        <v>155</v>
      </c>
      <c r="AH646" t="s">
        <v>124</v>
      </c>
      <c r="AI646">
        <v>1121</v>
      </c>
      <c r="AJ646" t="s">
        <v>108</v>
      </c>
      <c r="AK646">
        <v>0</v>
      </c>
      <c r="AL646">
        <v>645</v>
      </c>
      <c r="AM646">
        <v>1766</v>
      </c>
      <c r="AN646" t="s">
        <v>103</v>
      </c>
      <c r="AO646" t="s">
        <v>126</v>
      </c>
      <c r="AP646" t="s">
        <v>104</v>
      </c>
      <c r="AQ646" t="s">
        <v>105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126</v>
      </c>
      <c r="BC646">
        <v>7</v>
      </c>
      <c r="BD646" t="s">
        <v>106</v>
      </c>
      <c r="BE646">
        <v>1</v>
      </c>
      <c r="BF646" t="s">
        <v>119</v>
      </c>
      <c r="BG646" t="s">
        <v>107</v>
      </c>
      <c r="BH646">
        <v>2009</v>
      </c>
      <c r="BI646" t="s">
        <v>125</v>
      </c>
      <c r="BJ646">
        <v>3</v>
      </c>
      <c r="BK646">
        <v>478</v>
      </c>
      <c r="BL646" t="s">
        <v>98</v>
      </c>
      <c r="BM646" t="s">
        <v>98</v>
      </c>
      <c r="BN646" t="s">
        <v>104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149</v>
      </c>
      <c r="CB646" t="s">
        <v>150</v>
      </c>
      <c r="CC646">
        <v>370878</v>
      </c>
    </row>
    <row r="647" spans="1:81">
      <c r="A647">
        <v>646</v>
      </c>
      <c r="B647">
        <v>20</v>
      </c>
      <c r="C647" t="s">
        <v>112</v>
      </c>
      <c r="D647" t="s">
        <v>83</v>
      </c>
      <c r="E647">
        <v>10530</v>
      </c>
      <c r="F647" t="s">
        <v>82</v>
      </c>
      <c r="G647" t="s">
        <v>83</v>
      </c>
      <c r="H647" t="s">
        <v>113</v>
      </c>
      <c r="I647" t="s">
        <v>85</v>
      </c>
      <c r="J647" t="s">
        <v>86</v>
      </c>
      <c r="K647" t="s">
        <v>114</v>
      </c>
      <c r="L647" t="s">
        <v>88</v>
      </c>
      <c r="M647" t="s">
        <v>89</v>
      </c>
      <c r="N647" t="s">
        <v>91</v>
      </c>
      <c r="O647" t="s">
        <v>91</v>
      </c>
      <c r="P647" t="s">
        <v>92</v>
      </c>
      <c r="Q647" t="s">
        <v>93</v>
      </c>
      <c r="R647">
        <v>6</v>
      </c>
      <c r="S647">
        <v>5</v>
      </c>
      <c r="T647">
        <v>1971</v>
      </c>
      <c r="U647">
        <v>1971</v>
      </c>
      <c r="V647" t="s">
        <v>115</v>
      </c>
      <c r="W647" t="s">
        <v>95</v>
      </c>
      <c r="X647" t="s">
        <v>135</v>
      </c>
      <c r="Y647" t="s">
        <v>135</v>
      </c>
      <c r="Z647" t="s">
        <v>97</v>
      </c>
      <c r="AA647">
        <v>0</v>
      </c>
      <c r="AB647" t="s">
        <v>98</v>
      </c>
      <c r="AC647" t="s">
        <v>98</v>
      </c>
      <c r="AD647" t="s">
        <v>99</v>
      </c>
      <c r="AE647" t="s">
        <v>98</v>
      </c>
      <c r="AF647" t="s">
        <v>98</v>
      </c>
      <c r="AG647" t="s">
        <v>100</v>
      </c>
      <c r="AH647" t="s">
        <v>118</v>
      </c>
      <c r="AI647">
        <v>282</v>
      </c>
      <c r="AJ647" t="s">
        <v>102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104</v>
      </c>
      <c r="AQ647" t="s">
        <v>105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106</v>
      </c>
      <c r="BE647">
        <v>0</v>
      </c>
      <c r="BF647" t="s">
        <v>83</v>
      </c>
      <c r="BG647" t="s">
        <v>143</v>
      </c>
      <c r="BH647">
        <v>1979</v>
      </c>
      <c r="BI647" t="s">
        <v>108</v>
      </c>
      <c r="BJ647">
        <v>2</v>
      </c>
      <c r="BK647">
        <v>576</v>
      </c>
      <c r="BL647" t="s">
        <v>98</v>
      </c>
      <c r="BM647" t="s">
        <v>98</v>
      </c>
      <c r="BN647" t="s">
        <v>104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>
      <c r="A648">
        <v>647</v>
      </c>
      <c r="B648">
        <v>20</v>
      </c>
      <c r="C648" t="s">
        <v>112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89</v>
      </c>
      <c r="N648" t="s">
        <v>91</v>
      </c>
      <c r="O648" t="s">
        <v>91</v>
      </c>
      <c r="P648" t="s">
        <v>92</v>
      </c>
      <c r="Q648" t="s">
        <v>93</v>
      </c>
      <c r="R648">
        <v>5</v>
      </c>
      <c r="S648">
        <v>5</v>
      </c>
      <c r="T648">
        <v>1950</v>
      </c>
      <c r="U648">
        <v>1950</v>
      </c>
      <c r="V648" t="s">
        <v>115</v>
      </c>
      <c r="W648" t="s">
        <v>95</v>
      </c>
      <c r="X648" t="s">
        <v>137</v>
      </c>
      <c r="Y648" t="s">
        <v>137</v>
      </c>
      <c r="Z648" t="s">
        <v>97</v>
      </c>
      <c r="AA648">
        <v>0</v>
      </c>
      <c r="AB648" t="s">
        <v>98</v>
      </c>
      <c r="AC648" t="s">
        <v>98</v>
      </c>
      <c r="AD648" t="s">
        <v>99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119</v>
      </c>
      <c r="AP648" t="s">
        <v>104</v>
      </c>
      <c r="AQ648" t="s">
        <v>105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187</v>
      </c>
      <c r="BE648">
        <v>0</v>
      </c>
      <c r="BF648" t="s">
        <v>83</v>
      </c>
      <c r="BG648" t="s">
        <v>143</v>
      </c>
      <c r="BH648">
        <v>1950</v>
      </c>
      <c r="BI648" t="s">
        <v>108</v>
      </c>
      <c r="BJ648">
        <v>2</v>
      </c>
      <c r="BK648">
        <v>420</v>
      </c>
      <c r="BL648" t="s">
        <v>98</v>
      </c>
      <c r="BM648" t="s">
        <v>98</v>
      </c>
      <c r="BN648" t="s">
        <v>104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>
      <c r="A649">
        <v>648</v>
      </c>
      <c r="B649">
        <v>20</v>
      </c>
      <c r="C649" t="s">
        <v>112</v>
      </c>
      <c r="D649">
        <v>85</v>
      </c>
      <c r="E649">
        <v>10452</v>
      </c>
      <c r="F649" t="s">
        <v>82</v>
      </c>
      <c r="G649" t="s">
        <v>83</v>
      </c>
      <c r="H649" t="s">
        <v>113</v>
      </c>
      <c r="I649" t="s">
        <v>85</v>
      </c>
      <c r="J649" t="s">
        <v>86</v>
      </c>
      <c r="K649" t="s">
        <v>87</v>
      </c>
      <c r="L649" t="s">
        <v>88</v>
      </c>
      <c r="M649" t="s">
        <v>206</v>
      </c>
      <c r="N649" t="s">
        <v>91</v>
      </c>
      <c r="O649" t="s">
        <v>91</v>
      </c>
      <c r="P649" t="s">
        <v>92</v>
      </c>
      <c r="Q649" t="s">
        <v>93</v>
      </c>
      <c r="R649">
        <v>6</v>
      </c>
      <c r="S649">
        <v>5</v>
      </c>
      <c r="T649">
        <v>1953</v>
      </c>
      <c r="U649">
        <v>1953</v>
      </c>
      <c r="V649" t="s">
        <v>115</v>
      </c>
      <c r="W649" t="s">
        <v>95</v>
      </c>
      <c r="X649" t="s">
        <v>116</v>
      </c>
      <c r="Y649" t="s">
        <v>116</v>
      </c>
      <c r="Z649" t="s">
        <v>148</v>
      </c>
      <c r="AA649">
        <v>216</v>
      </c>
      <c r="AB649" t="s">
        <v>98</v>
      </c>
      <c r="AC649" t="s">
        <v>98</v>
      </c>
      <c r="AD649" t="s">
        <v>99</v>
      </c>
      <c r="AE649" t="s">
        <v>98</v>
      </c>
      <c r="AF649" t="s">
        <v>98</v>
      </c>
      <c r="AG649" t="s">
        <v>155</v>
      </c>
      <c r="AH649" t="s">
        <v>101</v>
      </c>
      <c r="AI649">
        <v>500</v>
      </c>
      <c r="AJ649" t="s">
        <v>108</v>
      </c>
      <c r="AK649">
        <v>0</v>
      </c>
      <c r="AL649">
        <v>594</v>
      </c>
      <c r="AM649">
        <v>1094</v>
      </c>
      <c r="AN649" t="s">
        <v>103</v>
      </c>
      <c r="AO649" t="s">
        <v>126</v>
      </c>
      <c r="AP649" t="s">
        <v>104</v>
      </c>
      <c r="AQ649" t="s">
        <v>105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106</v>
      </c>
      <c r="BE649">
        <v>2</v>
      </c>
      <c r="BF649" t="s">
        <v>119</v>
      </c>
      <c r="BG649" t="s">
        <v>107</v>
      </c>
      <c r="BH649">
        <v>1953</v>
      </c>
      <c r="BI649" t="s">
        <v>131</v>
      </c>
      <c r="BJ649">
        <v>2</v>
      </c>
      <c r="BK649">
        <v>495</v>
      </c>
      <c r="BL649" t="s">
        <v>98</v>
      </c>
      <c r="BM649" t="s">
        <v>98</v>
      </c>
      <c r="BN649" t="s">
        <v>104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>
      <c r="A650">
        <v>649</v>
      </c>
      <c r="B650">
        <v>60</v>
      </c>
      <c r="C650" t="s">
        <v>112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89</v>
      </c>
      <c r="N650" t="s">
        <v>151</v>
      </c>
      <c r="O650" t="s">
        <v>91</v>
      </c>
      <c r="P650" t="s">
        <v>92</v>
      </c>
      <c r="Q650" t="s">
        <v>122</v>
      </c>
      <c r="R650">
        <v>6</v>
      </c>
      <c r="S650">
        <v>5</v>
      </c>
      <c r="T650">
        <v>1966</v>
      </c>
      <c r="U650">
        <v>1966</v>
      </c>
      <c r="V650" t="s">
        <v>94</v>
      </c>
      <c r="W650" t="s">
        <v>95</v>
      </c>
      <c r="X650" t="s">
        <v>137</v>
      </c>
      <c r="Y650" t="s">
        <v>137</v>
      </c>
      <c r="Z650" t="s">
        <v>117</v>
      </c>
      <c r="AA650">
        <v>351</v>
      </c>
      <c r="AB650" t="s">
        <v>98</v>
      </c>
      <c r="AC650" t="s">
        <v>98</v>
      </c>
      <c r="AD650" t="s">
        <v>99</v>
      </c>
      <c r="AE650" t="s">
        <v>98</v>
      </c>
      <c r="AF650" t="s">
        <v>98</v>
      </c>
      <c r="AG650" t="s">
        <v>100</v>
      </c>
      <c r="AH650" t="s">
        <v>108</v>
      </c>
      <c r="AI650">
        <v>0</v>
      </c>
      <c r="AJ650" t="s">
        <v>108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104</v>
      </c>
      <c r="AQ650" t="s">
        <v>105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106</v>
      </c>
      <c r="BE650">
        <v>1</v>
      </c>
      <c r="BF650" t="s">
        <v>98</v>
      </c>
      <c r="BG650" t="s">
        <v>107</v>
      </c>
      <c r="BH650">
        <v>1966</v>
      </c>
      <c r="BI650" t="s">
        <v>108</v>
      </c>
      <c r="BJ650">
        <v>2</v>
      </c>
      <c r="BK650">
        <v>442</v>
      </c>
      <c r="BL650" t="s">
        <v>98</v>
      </c>
      <c r="BM650" t="s">
        <v>98</v>
      </c>
      <c r="BN650" t="s">
        <v>104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>
      <c r="A651">
        <v>650</v>
      </c>
      <c r="B651">
        <v>180</v>
      </c>
      <c r="C651" t="s">
        <v>140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219</v>
      </c>
      <c r="N651" t="s">
        <v>91</v>
      </c>
      <c r="O651" t="s">
        <v>91</v>
      </c>
      <c r="P651" t="s">
        <v>142</v>
      </c>
      <c r="Q651" t="s">
        <v>183</v>
      </c>
      <c r="R651">
        <v>4</v>
      </c>
      <c r="S651">
        <v>6</v>
      </c>
      <c r="T651">
        <v>1970</v>
      </c>
      <c r="U651">
        <v>1970</v>
      </c>
      <c r="V651" t="s">
        <v>94</v>
      </c>
      <c r="W651" t="s">
        <v>95</v>
      </c>
      <c r="X651" t="s">
        <v>152</v>
      </c>
      <c r="Y651" t="s">
        <v>153</v>
      </c>
      <c r="Z651" t="s">
        <v>97</v>
      </c>
      <c r="AA651">
        <v>0</v>
      </c>
      <c r="AB651" t="s">
        <v>98</v>
      </c>
      <c r="AC651" t="s">
        <v>98</v>
      </c>
      <c r="AD651" t="s">
        <v>99</v>
      </c>
      <c r="AE651" t="s">
        <v>119</v>
      </c>
      <c r="AF651" t="s">
        <v>98</v>
      </c>
      <c r="AG651" t="s">
        <v>157</v>
      </c>
      <c r="AH651" t="s">
        <v>138</v>
      </c>
      <c r="AI651">
        <v>131</v>
      </c>
      <c r="AJ651" t="s">
        <v>124</v>
      </c>
      <c r="AK651">
        <v>499</v>
      </c>
      <c r="AL651">
        <v>0</v>
      </c>
      <c r="AM651">
        <v>630</v>
      </c>
      <c r="AN651" t="s">
        <v>103</v>
      </c>
      <c r="AO651" t="s">
        <v>119</v>
      </c>
      <c r="AP651" t="s">
        <v>104</v>
      </c>
      <c r="AQ651" t="s">
        <v>105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106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104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109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>
      <c r="A652">
        <v>651</v>
      </c>
      <c r="B652">
        <v>60</v>
      </c>
      <c r="C652" t="s">
        <v>164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163</v>
      </c>
      <c r="N652" t="s">
        <v>91</v>
      </c>
      <c r="O652" t="s">
        <v>91</v>
      </c>
      <c r="P652" t="s">
        <v>92</v>
      </c>
      <c r="Q652" t="s">
        <v>122</v>
      </c>
      <c r="R652">
        <v>7</v>
      </c>
      <c r="S652">
        <v>6</v>
      </c>
      <c r="T652">
        <v>2007</v>
      </c>
      <c r="U652">
        <v>2007</v>
      </c>
      <c r="V652" t="s">
        <v>94</v>
      </c>
      <c r="W652" t="s">
        <v>95</v>
      </c>
      <c r="X652" t="s">
        <v>152</v>
      </c>
      <c r="Y652" t="s">
        <v>153</v>
      </c>
      <c r="Z652" t="s">
        <v>83</v>
      </c>
      <c r="AA652" t="s">
        <v>83</v>
      </c>
      <c r="AB652" t="s">
        <v>119</v>
      </c>
      <c r="AC652" t="s">
        <v>98</v>
      </c>
      <c r="AD652" t="s">
        <v>123</v>
      </c>
      <c r="AE652" t="s">
        <v>119</v>
      </c>
      <c r="AF652" t="s">
        <v>98</v>
      </c>
      <c r="AG652" t="s">
        <v>100</v>
      </c>
      <c r="AH652" t="s">
        <v>108</v>
      </c>
      <c r="AI652">
        <v>0</v>
      </c>
      <c r="AJ652" t="s">
        <v>108</v>
      </c>
      <c r="AK652">
        <v>0</v>
      </c>
      <c r="AL652">
        <v>813</v>
      </c>
      <c r="AM652">
        <v>813</v>
      </c>
      <c r="AN652" t="s">
        <v>103</v>
      </c>
      <c r="AO652" t="s">
        <v>126</v>
      </c>
      <c r="AP652" t="s">
        <v>104</v>
      </c>
      <c r="AQ652" t="s">
        <v>105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119</v>
      </c>
      <c r="BC652">
        <v>7</v>
      </c>
      <c r="BD652" t="s">
        <v>106</v>
      </c>
      <c r="BE652">
        <v>0</v>
      </c>
      <c r="BF652" t="s">
        <v>83</v>
      </c>
      <c r="BG652" t="s">
        <v>107</v>
      </c>
      <c r="BH652">
        <v>2007</v>
      </c>
      <c r="BI652" t="s">
        <v>131</v>
      </c>
      <c r="BJ652">
        <v>2</v>
      </c>
      <c r="BK652">
        <v>562</v>
      </c>
      <c r="BL652" t="s">
        <v>98</v>
      </c>
      <c r="BM652" t="s">
        <v>98</v>
      </c>
      <c r="BN652" t="s">
        <v>104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>
      <c r="A653">
        <v>652</v>
      </c>
      <c r="B653">
        <v>70</v>
      </c>
      <c r="C653" t="s">
        <v>112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206</v>
      </c>
      <c r="N653" t="s">
        <v>182</v>
      </c>
      <c r="O653" t="s">
        <v>91</v>
      </c>
      <c r="P653" t="s">
        <v>92</v>
      </c>
      <c r="Q653" t="s">
        <v>122</v>
      </c>
      <c r="R653">
        <v>4</v>
      </c>
      <c r="S653">
        <v>5</v>
      </c>
      <c r="T653">
        <v>1940</v>
      </c>
      <c r="U653">
        <v>1950</v>
      </c>
      <c r="V653" t="s">
        <v>94</v>
      </c>
      <c r="W653" t="s">
        <v>95</v>
      </c>
      <c r="X653" t="s">
        <v>137</v>
      </c>
      <c r="Y653" t="s">
        <v>137</v>
      </c>
      <c r="Z653" t="s">
        <v>97</v>
      </c>
      <c r="AA653">
        <v>0</v>
      </c>
      <c r="AB653" t="s">
        <v>98</v>
      </c>
      <c r="AC653" t="s">
        <v>98</v>
      </c>
      <c r="AD653" t="s">
        <v>99</v>
      </c>
      <c r="AE653" t="s">
        <v>98</v>
      </c>
      <c r="AF653" t="s">
        <v>98</v>
      </c>
      <c r="AG653" t="s">
        <v>155</v>
      </c>
      <c r="AH653" t="s">
        <v>108</v>
      </c>
      <c r="AI653">
        <v>0</v>
      </c>
      <c r="AJ653" t="s">
        <v>108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104</v>
      </c>
      <c r="AQ653" t="s">
        <v>105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106</v>
      </c>
      <c r="BE653">
        <v>1</v>
      </c>
      <c r="BF653" t="s">
        <v>119</v>
      </c>
      <c r="BG653" t="s">
        <v>143</v>
      </c>
      <c r="BH653">
        <v>1940</v>
      </c>
      <c r="BI653" t="s">
        <v>108</v>
      </c>
      <c r="BJ653">
        <v>1</v>
      </c>
      <c r="BK653">
        <v>296</v>
      </c>
      <c r="BL653" t="s">
        <v>139</v>
      </c>
      <c r="BM653" t="s">
        <v>134</v>
      </c>
      <c r="BN653" t="s">
        <v>191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109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>
      <c r="A654">
        <v>653</v>
      </c>
      <c r="B654">
        <v>60</v>
      </c>
      <c r="C654" t="s">
        <v>112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209</v>
      </c>
      <c r="N654" t="s">
        <v>91</v>
      </c>
      <c r="O654" t="s">
        <v>91</v>
      </c>
      <c r="P654" t="s">
        <v>92</v>
      </c>
      <c r="Q654" t="s">
        <v>122</v>
      </c>
      <c r="R654">
        <v>7</v>
      </c>
      <c r="S654">
        <v>5</v>
      </c>
      <c r="T654">
        <v>1996</v>
      </c>
      <c r="U654">
        <v>1996</v>
      </c>
      <c r="V654" t="s">
        <v>94</v>
      </c>
      <c r="W654" t="s">
        <v>95</v>
      </c>
      <c r="X654" t="s">
        <v>96</v>
      </c>
      <c r="Y654" t="s">
        <v>96</v>
      </c>
      <c r="Z654" t="s">
        <v>97</v>
      </c>
      <c r="AA654">
        <v>0</v>
      </c>
      <c r="AB654" t="s">
        <v>119</v>
      </c>
      <c r="AC654" t="s">
        <v>98</v>
      </c>
      <c r="AD654" t="s">
        <v>123</v>
      </c>
      <c r="AE654" t="s">
        <v>119</v>
      </c>
      <c r="AF654" t="s">
        <v>98</v>
      </c>
      <c r="AG654" t="s">
        <v>100</v>
      </c>
      <c r="AH654" t="s">
        <v>108</v>
      </c>
      <c r="AI654">
        <v>0</v>
      </c>
      <c r="AJ654" t="s">
        <v>108</v>
      </c>
      <c r="AK654">
        <v>0</v>
      </c>
      <c r="AL654">
        <v>880</v>
      </c>
      <c r="AM654">
        <v>880</v>
      </c>
      <c r="AN654" t="s">
        <v>103</v>
      </c>
      <c r="AO654" t="s">
        <v>126</v>
      </c>
      <c r="AP654" t="s">
        <v>104</v>
      </c>
      <c r="AQ654" t="s">
        <v>105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119</v>
      </c>
      <c r="BC654">
        <v>7</v>
      </c>
      <c r="BD654" t="s">
        <v>106</v>
      </c>
      <c r="BE654">
        <v>1</v>
      </c>
      <c r="BF654" t="s">
        <v>98</v>
      </c>
      <c r="BG654" t="s">
        <v>107</v>
      </c>
      <c r="BH654">
        <v>1996</v>
      </c>
      <c r="BI654" t="s">
        <v>131</v>
      </c>
      <c r="BJ654">
        <v>2</v>
      </c>
      <c r="BK654">
        <v>512</v>
      </c>
      <c r="BL654" t="s">
        <v>98</v>
      </c>
      <c r="BM654" t="s">
        <v>98</v>
      </c>
      <c r="BN654" t="s">
        <v>104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>
      <c r="A655">
        <v>654</v>
      </c>
      <c r="B655">
        <v>50</v>
      </c>
      <c r="C655" t="s">
        <v>140</v>
      </c>
      <c r="D655">
        <v>60</v>
      </c>
      <c r="E655">
        <v>10320</v>
      </c>
      <c r="F655" t="s">
        <v>82</v>
      </c>
      <c r="G655" t="s">
        <v>190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214</v>
      </c>
      <c r="N655" t="s">
        <v>91</v>
      </c>
      <c r="O655" t="s">
        <v>91</v>
      </c>
      <c r="P655" t="s">
        <v>92</v>
      </c>
      <c r="Q655" t="s">
        <v>176</v>
      </c>
      <c r="R655">
        <v>6</v>
      </c>
      <c r="S655">
        <v>7</v>
      </c>
      <c r="T655">
        <v>1906</v>
      </c>
      <c r="U655">
        <v>1995</v>
      </c>
      <c r="V655" t="s">
        <v>94</v>
      </c>
      <c r="W655" t="s">
        <v>95</v>
      </c>
      <c r="X655" t="s">
        <v>137</v>
      </c>
      <c r="Y655" t="s">
        <v>137</v>
      </c>
      <c r="Z655" t="s">
        <v>97</v>
      </c>
      <c r="AA655">
        <v>0</v>
      </c>
      <c r="AB655" t="s">
        <v>98</v>
      </c>
      <c r="AC655" t="s">
        <v>98</v>
      </c>
      <c r="AD655" t="s">
        <v>99</v>
      </c>
      <c r="AE655" t="s">
        <v>98</v>
      </c>
      <c r="AF655" t="s">
        <v>98</v>
      </c>
      <c r="AG655" t="s">
        <v>100</v>
      </c>
      <c r="AH655" t="s">
        <v>108</v>
      </c>
      <c r="AI655">
        <v>0</v>
      </c>
      <c r="AJ655" t="s">
        <v>108</v>
      </c>
      <c r="AK655">
        <v>0</v>
      </c>
      <c r="AL655">
        <v>756</v>
      </c>
      <c r="AM655">
        <v>756</v>
      </c>
      <c r="AN655" t="s">
        <v>103</v>
      </c>
      <c r="AO655" t="s">
        <v>126</v>
      </c>
      <c r="AP655" t="s">
        <v>104</v>
      </c>
      <c r="AQ655" t="s">
        <v>105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106</v>
      </c>
      <c r="BE655">
        <v>0</v>
      </c>
      <c r="BF655" t="s">
        <v>83</v>
      </c>
      <c r="BG655" t="s">
        <v>143</v>
      </c>
      <c r="BH655">
        <v>1906</v>
      </c>
      <c r="BI655" t="s">
        <v>108</v>
      </c>
      <c r="BJ655">
        <v>1</v>
      </c>
      <c r="BK655">
        <v>216</v>
      </c>
      <c r="BL655" t="s">
        <v>98</v>
      </c>
      <c r="BM655" t="s">
        <v>98</v>
      </c>
      <c r="BN655" t="s">
        <v>104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109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>
      <c r="A656">
        <v>655</v>
      </c>
      <c r="B656">
        <v>20</v>
      </c>
      <c r="C656" t="s">
        <v>112</v>
      </c>
      <c r="D656">
        <v>91</v>
      </c>
      <c r="E656">
        <v>10437</v>
      </c>
      <c r="F656" t="s">
        <v>82</v>
      </c>
      <c r="G656" t="s">
        <v>83</v>
      </c>
      <c r="H656" t="s">
        <v>113</v>
      </c>
      <c r="I656" t="s">
        <v>85</v>
      </c>
      <c r="J656" t="s">
        <v>86</v>
      </c>
      <c r="K656" t="s">
        <v>87</v>
      </c>
      <c r="L656" t="s">
        <v>88</v>
      </c>
      <c r="M656" t="s">
        <v>162</v>
      </c>
      <c r="N656" t="s">
        <v>91</v>
      </c>
      <c r="O656" t="s">
        <v>91</v>
      </c>
      <c r="P656" t="s">
        <v>92</v>
      </c>
      <c r="Q656" t="s">
        <v>93</v>
      </c>
      <c r="R656">
        <v>8</v>
      </c>
      <c r="S656">
        <v>6</v>
      </c>
      <c r="T656">
        <v>1995</v>
      </c>
      <c r="U656">
        <v>1995</v>
      </c>
      <c r="V656" t="s">
        <v>115</v>
      </c>
      <c r="W656" t="s">
        <v>95</v>
      </c>
      <c r="X656" t="s">
        <v>137</v>
      </c>
      <c r="Y656" t="s">
        <v>137</v>
      </c>
      <c r="Z656" t="s">
        <v>117</v>
      </c>
      <c r="AA656">
        <v>660</v>
      </c>
      <c r="AB656" t="s">
        <v>119</v>
      </c>
      <c r="AC656" t="s">
        <v>119</v>
      </c>
      <c r="AD656" t="s">
        <v>123</v>
      </c>
      <c r="AE656" t="s">
        <v>119</v>
      </c>
      <c r="AF656" t="s">
        <v>98</v>
      </c>
      <c r="AG656" t="s">
        <v>119</v>
      </c>
      <c r="AH656" t="s">
        <v>124</v>
      </c>
      <c r="AI656">
        <v>1696</v>
      </c>
      <c r="AJ656" t="s">
        <v>108</v>
      </c>
      <c r="AK656">
        <v>0</v>
      </c>
      <c r="AL656">
        <v>413</v>
      </c>
      <c r="AM656">
        <v>2109</v>
      </c>
      <c r="AN656" t="s">
        <v>103</v>
      </c>
      <c r="AO656" t="s">
        <v>126</v>
      </c>
      <c r="AP656" t="s">
        <v>104</v>
      </c>
      <c r="AQ656" t="s">
        <v>105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119</v>
      </c>
      <c r="BC656">
        <v>7</v>
      </c>
      <c r="BD656" t="s">
        <v>106</v>
      </c>
      <c r="BE656">
        <v>1</v>
      </c>
      <c r="BF656" t="s">
        <v>98</v>
      </c>
      <c r="BG656" t="s">
        <v>107</v>
      </c>
      <c r="BH656">
        <v>1995</v>
      </c>
      <c r="BI656" t="s">
        <v>125</v>
      </c>
      <c r="BJ656">
        <v>3</v>
      </c>
      <c r="BK656">
        <v>839</v>
      </c>
      <c r="BL656" t="s">
        <v>98</v>
      </c>
      <c r="BM656" t="s">
        <v>98</v>
      </c>
      <c r="BN656" t="s">
        <v>104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>
      <c r="A657">
        <v>656</v>
      </c>
      <c r="B657">
        <v>160</v>
      </c>
      <c r="C657" t="s">
        <v>140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141</v>
      </c>
      <c r="N657" t="s">
        <v>91</v>
      </c>
      <c r="O657" t="s">
        <v>91</v>
      </c>
      <c r="P657" t="s">
        <v>142</v>
      </c>
      <c r="Q657" t="s">
        <v>122</v>
      </c>
      <c r="R657">
        <v>6</v>
      </c>
      <c r="S657">
        <v>5</v>
      </c>
      <c r="T657">
        <v>1971</v>
      </c>
      <c r="U657">
        <v>1971</v>
      </c>
      <c r="V657" t="s">
        <v>94</v>
      </c>
      <c r="W657" t="s">
        <v>95</v>
      </c>
      <c r="X657" t="s">
        <v>130</v>
      </c>
      <c r="Y657" t="s">
        <v>173</v>
      </c>
      <c r="Z657" t="s">
        <v>117</v>
      </c>
      <c r="AA657">
        <v>381</v>
      </c>
      <c r="AB657" t="s">
        <v>98</v>
      </c>
      <c r="AC657" t="s">
        <v>98</v>
      </c>
      <c r="AD657" t="s">
        <v>99</v>
      </c>
      <c r="AE657" t="s">
        <v>98</v>
      </c>
      <c r="AF657" t="s">
        <v>98</v>
      </c>
      <c r="AG657" t="s">
        <v>100</v>
      </c>
      <c r="AH657" t="s">
        <v>108</v>
      </c>
      <c r="AI657">
        <v>0</v>
      </c>
      <c r="AJ657" t="s">
        <v>108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104</v>
      </c>
      <c r="AQ657" t="s">
        <v>105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106</v>
      </c>
      <c r="BE657">
        <v>0</v>
      </c>
      <c r="BF657" t="s">
        <v>83</v>
      </c>
      <c r="BG657" t="s">
        <v>143</v>
      </c>
      <c r="BH657">
        <v>1971</v>
      </c>
      <c r="BI657" t="s">
        <v>108</v>
      </c>
      <c r="BJ657">
        <v>1</v>
      </c>
      <c r="BK657">
        <v>264</v>
      </c>
      <c r="BL657" t="s">
        <v>98</v>
      </c>
      <c r="BM657" t="s">
        <v>98</v>
      </c>
      <c r="BN657" t="s">
        <v>104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178</v>
      </c>
      <c r="CC657">
        <v>88000</v>
      </c>
    </row>
    <row r="658" spans="1:81">
      <c r="A658">
        <v>657</v>
      </c>
      <c r="B658">
        <v>20</v>
      </c>
      <c r="C658" t="s">
        <v>112</v>
      </c>
      <c r="D658">
        <v>72</v>
      </c>
      <c r="E658">
        <v>10007</v>
      </c>
      <c r="F658" t="s">
        <v>82</v>
      </c>
      <c r="G658" t="s">
        <v>83</v>
      </c>
      <c r="H658" t="s">
        <v>113</v>
      </c>
      <c r="I658" t="s">
        <v>85</v>
      </c>
      <c r="J658" t="s">
        <v>86</v>
      </c>
      <c r="K658" t="s">
        <v>87</v>
      </c>
      <c r="L658" t="s">
        <v>88</v>
      </c>
      <c r="M658" t="s">
        <v>89</v>
      </c>
      <c r="N658" t="s">
        <v>91</v>
      </c>
      <c r="O658" t="s">
        <v>91</v>
      </c>
      <c r="P658" t="s">
        <v>92</v>
      </c>
      <c r="Q658" t="s">
        <v>93</v>
      </c>
      <c r="R658">
        <v>5</v>
      </c>
      <c r="S658">
        <v>7</v>
      </c>
      <c r="T658">
        <v>1959</v>
      </c>
      <c r="U658">
        <v>2006</v>
      </c>
      <c r="V658" t="s">
        <v>94</v>
      </c>
      <c r="W658" t="s">
        <v>95</v>
      </c>
      <c r="X658" t="s">
        <v>130</v>
      </c>
      <c r="Y658" t="s">
        <v>130</v>
      </c>
      <c r="Z658" t="s">
        <v>117</v>
      </c>
      <c r="AA658">
        <v>54</v>
      </c>
      <c r="AB658" t="s">
        <v>119</v>
      </c>
      <c r="AC658" t="s">
        <v>98</v>
      </c>
      <c r="AD658" t="s">
        <v>99</v>
      </c>
      <c r="AE658" t="s">
        <v>98</v>
      </c>
      <c r="AF658" t="s">
        <v>98</v>
      </c>
      <c r="AG658" t="s">
        <v>100</v>
      </c>
      <c r="AH658" t="s">
        <v>118</v>
      </c>
      <c r="AI658">
        <v>806</v>
      </c>
      <c r="AJ658" t="s">
        <v>108</v>
      </c>
      <c r="AK658">
        <v>0</v>
      </c>
      <c r="AL658">
        <v>247</v>
      </c>
      <c r="AM658">
        <v>1053</v>
      </c>
      <c r="AN658" t="s">
        <v>103</v>
      </c>
      <c r="AO658" t="s">
        <v>126</v>
      </c>
      <c r="AP658" t="s">
        <v>104</v>
      </c>
      <c r="AQ658" t="s">
        <v>105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119</v>
      </c>
      <c r="BC658">
        <v>5</v>
      </c>
      <c r="BD658" t="s">
        <v>106</v>
      </c>
      <c r="BE658">
        <v>0</v>
      </c>
      <c r="BF658" t="s">
        <v>83</v>
      </c>
      <c r="BG658" t="s">
        <v>107</v>
      </c>
      <c r="BH658">
        <v>1959</v>
      </c>
      <c r="BI658" t="s">
        <v>131</v>
      </c>
      <c r="BJ658">
        <v>1</v>
      </c>
      <c r="BK658">
        <v>312</v>
      </c>
      <c r="BL658" t="s">
        <v>98</v>
      </c>
      <c r="BM658" t="s">
        <v>98</v>
      </c>
      <c r="BN658" t="s">
        <v>104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109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>
      <c r="A659">
        <v>658</v>
      </c>
      <c r="B659">
        <v>70</v>
      </c>
      <c r="C659" t="s">
        <v>112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127</v>
      </c>
      <c r="J659" t="s">
        <v>86</v>
      </c>
      <c r="K659" t="s">
        <v>87</v>
      </c>
      <c r="L659" t="s">
        <v>154</v>
      </c>
      <c r="M659" t="s">
        <v>212</v>
      </c>
      <c r="N659" t="s">
        <v>91</v>
      </c>
      <c r="O659" t="s">
        <v>91</v>
      </c>
      <c r="P659" t="s">
        <v>92</v>
      </c>
      <c r="Q659" t="s">
        <v>122</v>
      </c>
      <c r="R659">
        <v>7</v>
      </c>
      <c r="S659">
        <v>6</v>
      </c>
      <c r="T659">
        <v>1931</v>
      </c>
      <c r="U659">
        <v>2000</v>
      </c>
      <c r="V659" t="s">
        <v>94</v>
      </c>
      <c r="W659" t="s">
        <v>95</v>
      </c>
      <c r="X659" t="s">
        <v>203</v>
      </c>
      <c r="Y659" t="s">
        <v>185</v>
      </c>
      <c r="Z659" t="s">
        <v>97</v>
      </c>
      <c r="AA659">
        <v>0</v>
      </c>
      <c r="AB659" t="s">
        <v>98</v>
      </c>
      <c r="AC659" t="s">
        <v>139</v>
      </c>
      <c r="AD659" t="s">
        <v>166</v>
      </c>
      <c r="AE659" t="s">
        <v>119</v>
      </c>
      <c r="AF659" t="s">
        <v>98</v>
      </c>
      <c r="AG659" t="s">
        <v>100</v>
      </c>
      <c r="AH659" t="s">
        <v>108</v>
      </c>
      <c r="AI659">
        <v>0</v>
      </c>
      <c r="AJ659" t="s">
        <v>108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104</v>
      </c>
      <c r="AQ659" t="s">
        <v>105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106</v>
      </c>
      <c r="BE659">
        <v>1</v>
      </c>
      <c r="BF659" t="s">
        <v>119</v>
      </c>
      <c r="BG659" t="s">
        <v>107</v>
      </c>
      <c r="BH659">
        <v>1931</v>
      </c>
      <c r="BI659" t="s">
        <v>131</v>
      </c>
      <c r="BJ659">
        <v>1</v>
      </c>
      <c r="BK659">
        <v>270</v>
      </c>
      <c r="BL659" t="s">
        <v>98</v>
      </c>
      <c r="BM659" t="s">
        <v>98</v>
      </c>
      <c r="BN659" t="s">
        <v>191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109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>
      <c r="A660">
        <v>659</v>
      </c>
      <c r="B660">
        <v>50</v>
      </c>
      <c r="C660" t="s">
        <v>112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89</v>
      </c>
      <c r="N660" t="s">
        <v>182</v>
      </c>
      <c r="O660" t="s">
        <v>91</v>
      </c>
      <c r="P660" t="s">
        <v>92</v>
      </c>
      <c r="Q660" t="s">
        <v>176</v>
      </c>
      <c r="R660">
        <v>6</v>
      </c>
      <c r="S660">
        <v>5</v>
      </c>
      <c r="T660">
        <v>1948</v>
      </c>
      <c r="U660">
        <v>1950</v>
      </c>
      <c r="V660" t="s">
        <v>94</v>
      </c>
      <c r="W660" t="s">
        <v>95</v>
      </c>
      <c r="X660" t="s">
        <v>96</v>
      </c>
      <c r="Y660" t="s">
        <v>96</v>
      </c>
      <c r="Z660" t="s">
        <v>97</v>
      </c>
      <c r="AA660">
        <v>0</v>
      </c>
      <c r="AB660" t="s">
        <v>98</v>
      </c>
      <c r="AC660" t="s">
        <v>98</v>
      </c>
      <c r="AD660" t="s">
        <v>99</v>
      </c>
      <c r="AE660" t="s">
        <v>98</v>
      </c>
      <c r="AF660" t="s">
        <v>98</v>
      </c>
      <c r="AG660" t="s">
        <v>100</v>
      </c>
      <c r="AH660" t="s">
        <v>108</v>
      </c>
      <c r="AI660">
        <v>0</v>
      </c>
      <c r="AJ660" t="s">
        <v>108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104</v>
      </c>
      <c r="AQ660" t="s">
        <v>105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106</v>
      </c>
      <c r="BE660">
        <v>1</v>
      </c>
      <c r="BF660" t="s">
        <v>119</v>
      </c>
      <c r="BG660" t="s">
        <v>107</v>
      </c>
      <c r="BH660">
        <v>1948</v>
      </c>
      <c r="BI660" t="s">
        <v>108</v>
      </c>
      <c r="BJ660">
        <v>1</v>
      </c>
      <c r="BK660">
        <v>330</v>
      </c>
      <c r="BL660" t="s">
        <v>98</v>
      </c>
      <c r="BM660" t="s">
        <v>98</v>
      </c>
      <c r="BN660" t="s">
        <v>104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172</v>
      </c>
      <c r="CC660">
        <v>97500</v>
      </c>
    </row>
    <row r="661" spans="1:81">
      <c r="A661">
        <v>660</v>
      </c>
      <c r="B661">
        <v>20</v>
      </c>
      <c r="C661" t="s">
        <v>112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114</v>
      </c>
      <c r="L661" t="s">
        <v>88</v>
      </c>
      <c r="M661" t="s">
        <v>206</v>
      </c>
      <c r="N661" t="s">
        <v>91</v>
      </c>
      <c r="O661" t="s">
        <v>91</v>
      </c>
      <c r="P661" t="s">
        <v>92</v>
      </c>
      <c r="Q661" t="s">
        <v>93</v>
      </c>
      <c r="R661">
        <v>5</v>
      </c>
      <c r="S661">
        <v>7</v>
      </c>
      <c r="T661">
        <v>1964</v>
      </c>
      <c r="U661">
        <v>1999</v>
      </c>
      <c r="V661" t="s">
        <v>115</v>
      </c>
      <c r="W661" t="s">
        <v>95</v>
      </c>
      <c r="X661" t="s">
        <v>137</v>
      </c>
      <c r="Y661" t="s">
        <v>137</v>
      </c>
      <c r="Z661" t="s">
        <v>97</v>
      </c>
      <c r="AA661">
        <v>0</v>
      </c>
      <c r="AB661" t="s">
        <v>98</v>
      </c>
      <c r="AC661" t="s">
        <v>119</v>
      </c>
      <c r="AD661" t="s">
        <v>123</v>
      </c>
      <c r="AE661" t="s">
        <v>98</v>
      </c>
      <c r="AF661" t="s">
        <v>98</v>
      </c>
      <c r="AG661" t="s">
        <v>100</v>
      </c>
      <c r="AH661" t="s">
        <v>138</v>
      </c>
      <c r="AI661">
        <v>637</v>
      </c>
      <c r="AJ661" t="s">
        <v>108</v>
      </c>
      <c r="AK661">
        <v>0</v>
      </c>
      <c r="AL661">
        <v>849</v>
      </c>
      <c r="AM661">
        <v>1486</v>
      </c>
      <c r="AN661" t="s">
        <v>103</v>
      </c>
      <c r="AO661" t="s">
        <v>126</v>
      </c>
      <c r="AP661" t="s">
        <v>104</v>
      </c>
      <c r="AQ661" t="s">
        <v>105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106</v>
      </c>
      <c r="BE661">
        <v>0</v>
      </c>
      <c r="BF661" t="s">
        <v>83</v>
      </c>
      <c r="BG661" t="s">
        <v>143</v>
      </c>
      <c r="BH661">
        <v>1968</v>
      </c>
      <c r="BI661" t="s">
        <v>125</v>
      </c>
      <c r="BJ661">
        <v>2</v>
      </c>
      <c r="BK661">
        <v>480</v>
      </c>
      <c r="BL661" t="s">
        <v>98</v>
      </c>
      <c r="BM661" t="s">
        <v>98</v>
      </c>
      <c r="BN661" t="s">
        <v>104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109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>
      <c r="A662">
        <v>661</v>
      </c>
      <c r="B662">
        <v>60</v>
      </c>
      <c r="C662" t="s">
        <v>112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161</v>
      </c>
      <c r="L662" t="s">
        <v>88</v>
      </c>
      <c r="M662" t="s">
        <v>175</v>
      </c>
      <c r="N662" t="s">
        <v>91</v>
      </c>
      <c r="O662" t="s">
        <v>91</v>
      </c>
      <c r="P662" t="s">
        <v>92</v>
      </c>
      <c r="Q662" t="s">
        <v>122</v>
      </c>
      <c r="R662">
        <v>7</v>
      </c>
      <c r="S662">
        <v>7</v>
      </c>
      <c r="T662">
        <v>1976</v>
      </c>
      <c r="U662">
        <v>1976</v>
      </c>
      <c r="V662" t="s">
        <v>94</v>
      </c>
      <c r="W662" t="s">
        <v>95</v>
      </c>
      <c r="X662" t="s">
        <v>135</v>
      </c>
      <c r="Y662" t="s">
        <v>135</v>
      </c>
      <c r="Z662" t="s">
        <v>117</v>
      </c>
      <c r="AA662">
        <v>233</v>
      </c>
      <c r="AB662" t="s">
        <v>98</v>
      </c>
      <c r="AC662" t="s">
        <v>98</v>
      </c>
      <c r="AD662" t="s">
        <v>99</v>
      </c>
      <c r="AE662" t="s">
        <v>119</v>
      </c>
      <c r="AF662" t="s">
        <v>98</v>
      </c>
      <c r="AG662" t="s">
        <v>100</v>
      </c>
      <c r="AH662" t="s">
        <v>108</v>
      </c>
      <c r="AI662">
        <v>0</v>
      </c>
      <c r="AJ662" t="s">
        <v>108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104</v>
      </c>
      <c r="AQ662" t="s">
        <v>105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106</v>
      </c>
      <c r="BE662">
        <v>1</v>
      </c>
      <c r="BF662" t="s">
        <v>98</v>
      </c>
      <c r="BG662" t="s">
        <v>107</v>
      </c>
      <c r="BH662">
        <v>1976</v>
      </c>
      <c r="BI662" t="s">
        <v>131</v>
      </c>
      <c r="BJ662">
        <v>2</v>
      </c>
      <c r="BK662">
        <v>550</v>
      </c>
      <c r="BL662" t="s">
        <v>98</v>
      </c>
      <c r="BM662" t="s">
        <v>98</v>
      </c>
      <c r="BN662" t="s">
        <v>104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>
      <c r="A663">
        <v>662</v>
      </c>
      <c r="B663">
        <v>60</v>
      </c>
      <c r="C663" t="s">
        <v>112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161</v>
      </c>
      <c r="L663" t="s">
        <v>88</v>
      </c>
      <c r="M663" t="s">
        <v>162</v>
      </c>
      <c r="N663" t="s">
        <v>91</v>
      </c>
      <c r="O663" t="s">
        <v>91</v>
      </c>
      <c r="P663" t="s">
        <v>92</v>
      </c>
      <c r="Q663" t="s">
        <v>122</v>
      </c>
      <c r="R663">
        <v>8</v>
      </c>
      <c r="S663">
        <v>7</v>
      </c>
      <c r="T663">
        <v>1994</v>
      </c>
      <c r="U663">
        <v>2005</v>
      </c>
      <c r="V663" t="s">
        <v>115</v>
      </c>
      <c r="W663" t="s">
        <v>95</v>
      </c>
      <c r="X663" t="s">
        <v>96</v>
      </c>
      <c r="Y663" t="s">
        <v>96</v>
      </c>
      <c r="Z663" t="s">
        <v>117</v>
      </c>
      <c r="AA663">
        <v>528</v>
      </c>
      <c r="AB663" t="s">
        <v>119</v>
      </c>
      <c r="AC663" t="s">
        <v>98</v>
      </c>
      <c r="AD663" t="s">
        <v>123</v>
      </c>
      <c r="AE663" t="s">
        <v>119</v>
      </c>
      <c r="AF663" t="s">
        <v>119</v>
      </c>
      <c r="AG663" t="s">
        <v>100</v>
      </c>
      <c r="AH663" t="s">
        <v>124</v>
      </c>
      <c r="AI663">
        <v>1361</v>
      </c>
      <c r="AJ663" t="s">
        <v>101</v>
      </c>
      <c r="AK663">
        <v>180</v>
      </c>
      <c r="AL663">
        <v>88</v>
      </c>
      <c r="AM663">
        <v>1629</v>
      </c>
      <c r="AN663" t="s">
        <v>103</v>
      </c>
      <c r="AO663" t="s">
        <v>126</v>
      </c>
      <c r="AP663" t="s">
        <v>104</v>
      </c>
      <c r="AQ663" t="s">
        <v>105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119</v>
      </c>
      <c r="BC663">
        <v>8</v>
      </c>
      <c r="BD663" t="s">
        <v>106</v>
      </c>
      <c r="BE663">
        <v>1</v>
      </c>
      <c r="BF663" t="s">
        <v>98</v>
      </c>
      <c r="BG663" t="s">
        <v>107</v>
      </c>
      <c r="BH663">
        <v>1994</v>
      </c>
      <c r="BI663" t="s">
        <v>131</v>
      </c>
      <c r="BJ663">
        <v>3</v>
      </c>
      <c r="BK663">
        <v>711</v>
      </c>
      <c r="BL663" t="s">
        <v>98</v>
      </c>
      <c r="BM663" t="s">
        <v>98</v>
      </c>
      <c r="BN663" t="s">
        <v>104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>
      <c r="A664">
        <v>663</v>
      </c>
      <c r="B664">
        <v>20</v>
      </c>
      <c r="C664" t="s">
        <v>112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114</v>
      </c>
      <c r="L664" t="s">
        <v>88</v>
      </c>
      <c r="M664" t="s">
        <v>89</v>
      </c>
      <c r="N664" t="s">
        <v>91</v>
      </c>
      <c r="O664" t="s">
        <v>91</v>
      </c>
      <c r="P664" t="s">
        <v>92</v>
      </c>
      <c r="Q664" t="s">
        <v>93</v>
      </c>
      <c r="R664">
        <v>6</v>
      </c>
      <c r="S664">
        <v>3</v>
      </c>
      <c r="T664">
        <v>1968</v>
      </c>
      <c r="U664">
        <v>1968</v>
      </c>
      <c r="V664" t="s">
        <v>115</v>
      </c>
      <c r="W664" t="s">
        <v>95</v>
      </c>
      <c r="X664" t="s">
        <v>116</v>
      </c>
      <c r="Y664" t="s">
        <v>116</v>
      </c>
      <c r="Z664" t="s">
        <v>117</v>
      </c>
      <c r="AA664">
        <v>216</v>
      </c>
      <c r="AB664" t="s">
        <v>98</v>
      </c>
      <c r="AC664" t="s">
        <v>98</v>
      </c>
      <c r="AD664" t="s">
        <v>99</v>
      </c>
      <c r="AE664" t="s">
        <v>139</v>
      </c>
      <c r="AF664" t="s">
        <v>139</v>
      </c>
      <c r="AG664" t="s">
        <v>100</v>
      </c>
      <c r="AH664" t="s">
        <v>108</v>
      </c>
      <c r="AI664">
        <v>0</v>
      </c>
      <c r="AJ664" t="s">
        <v>108</v>
      </c>
      <c r="AK664">
        <v>0</v>
      </c>
      <c r="AL664">
        <v>1392</v>
      </c>
      <c r="AM664">
        <v>1392</v>
      </c>
      <c r="AN664" t="s">
        <v>103</v>
      </c>
      <c r="AO664" t="s">
        <v>119</v>
      </c>
      <c r="AP664" t="s">
        <v>104</v>
      </c>
      <c r="AQ664" t="s">
        <v>105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234</v>
      </c>
      <c r="BE664">
        <v>2</v>
      </c>
      <c r="BF664" t="s">
        <v>98</v>
      </c>
      <c r="BG664" t="s">
        <v>107</v>
      </c>
      <c r="BH664">
        <v>1968</v>
      </c>
      <c r="BI664" t="s">
        <v>131</v>
      </c>
      <c r="BJ664">
        <v>2</v>
      </c>
      <c r="BK664">
        <v>576</v>
      </c>
      <c r="BL664" t="s">
        <v>98</v>
      </c>
      <c r="BM664" t="s">
        <v>98</v>
      </c>
      <c r="BN664" t="s">
        <v>104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>
      <c r="A665">
        <v>664</v>
      </c>
      <c r="B665">
        <v>85</v>
      </c>
      <c r="C665" t="s">
        <v>112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206</v>
      </c>
      <c r="N665" t="s">
        <v>91</v>
      </c>
      <c r="O665" t="s">
        <v>91</v>
      </c>
      <c r="P665" t="s">
        <v>92</v>
      </c>
      <c r="Q665" t="s">
        <v>183</v>
      </c>
      <c r="R665">
        <v>4</v>
      </c>
      <c r="S665">
        <v>5</v>
      </c>
      <c r="T665">
        <v>1972</v>
      </c>
      <c r="U665">
        <v>1972</v>
      </c>
      <c r="V665" t="s">
        <v>94</v>
      </c>
      <c r="W665" t="s">
        <v>95</v>
      </c>
      <c r="X665" t="s">
        <v>135</v>
      </c>
      <c r="Y665" t="s">
        <v>135</v>
      </c>
      <c r="Z665" t="s">
        <v>97</v>
      </c>
      <c r="AA665">
        <v>0</v>
      </c>
      <c r="AB665" t="s">
        <v>98</v>
      </c>
      <c r="AC665" t="s">
        <v>98</v>
      </c>
      <c r="AD665" t="s">
        <v>99</v>
      </c>
      <c r="AE665" t="s">
        <v>119</v>
      </c>
      <c r="AF665" t="s">
        <v>98</v>
      </c>
      <c r="AG665" t="s">
        <v>157</v>
      </c>
      <c r="AH665" t="s">
        <v>138</v>
      </c>
      <c r="AI665">
        <v>920</v>
      </c>
      <c r="AJ665" t="s">
        <v>101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104</v>
      </c>
      <c r="AQ665" t="s">
        <v>105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106</v>
      </c>
      <c r="BE665">
        <v>0</v>
      </c>
      <c r="BF665" t="s">
        <v>83</v>
      </c>
      <c r="BG665" t="s">
        <v>143</v>
      </c>
      <c r="BH665">
        <v>1974</v>
      </c>
      <c r="BI665" t="s">
        <v>131</v>
      </c>
      <c r="BJ665">
        <v>2</v>
      </c>
      <c r="BK665">
        <v>588</v>
      </c>
      <c r="BL665" t="s">
        <v>98</v>
      </c>
      <c r="BM665" t="s">
        <v>98</v>
      </c>
      <c r="BN665" t="s">
        <v>104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109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>
      <c r="A666">
        <v>665</v>
      </c>
      <c r="B666">
        <v>20</v>
      </c>
      <c r="C666" t="s">
        <v>112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161</v>
      </c>
      <c r="L666" t="s">
        <v>88</v>
      </c>
      <c r="M666" t="s">
        <v>163</v>
      </c>
      <c r="N666" t="s">
        <v>225</v>
      </c>
      <c r="O666" t="s">
        <v>91</v>
      </c>
      <c r="P666" t="s">
        <v>92</v>
      </c>
      <c r="Q666" t="s">
        <v>93</v>
      </c>
      <c r="R666">
        <v>8</v>
      </c>
      <c r="S666">
        <v>5</v>
      </c>
      <c r="T666">
        <v>2005</v>
      </c>
      <c r="U666">
        <v>2006</v>
      </c>
      <c r="V666" t="s">
        <v>94</v>
      </c>
      <c r="W666" t="s">
        <v>95</v>
      </c>
      <c r="X666" t="s">
        <v>96</v>
      </c>
      <c r="Y666" t="s">
        <v>96</v>
      </c>
      <c r="Z666" t="s">
        <v>97</v>
      </c>
      <c r="AA666">
        <v>0</v>
      </c>
      <c r="AB666" t="s">
        <v>119</v>
      </c>
      <c r="AC666" t="s">
        <v>98</v>
      </c>
      <c r="AD666" t="s">
        <v>123</v>
      </c>
      <c r="AE666" t="s">
        <v>126</v>
      </c>
      <c r="AF666" t="s">
        <v>98</v>
      </c>
      <c r="AG666" t="s">
        <v>155</v>
      </c>
      <c r="AH666" t="s">
        <v>124</v>
      </c>
      <c r="AI666">
        <v>1721</v>
      </c>
      <c r="AJ666" t="s">
        <v>108</v>
      </c>
      <c r="AK666">
        <v>0</v>
      </c>
      <c r="AL666">
        <v>356</v>
      </c>
      <c r="AM666">
        <v>2077</v>
      </c>
      <c r="AN666" t="s">
        <v>103</v>
      </c>
      <c r="AO666" t="s">
        <v>126</v>
      </c>
      <c r="AP666" t="s">
        <v>104</v>
      </c>
      <c r="AQ666" t="s">
        <v>105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126</v>
      </c>
      <c r="BC666">
        <v>8</v>
      </c>
      <c r="BD666" t="s">
        <v>106</v>
      </c>
      <c r="BE666">
        <v>1</v>
      </c>
      <c r="BF666" t="s">
        <v>126</v>
      </c>
      <c r="BG666" t="s">
        <v>107</v>
      </c>
      <c r="BH666">
        <v>2005</v>
      </c>
      <c r="BI666" t="s">
        <v>125</v>
      </c>
      <c r="BJ666">
        <v>3</v>
      </c>
      <c r="BK666">
        <v>1134</v>
      </c>
      <c r="BL666" t="s">
        <v>98</v>
      </c>
      <c r="BM666" t="s">
        <v>98</v>
      </c>
      <c r="BN666" t="s">
        <v>104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149</v>
      </c>
      <c r="CB666" t="s">
        <v>150</v>
      </c>
      <c r="CC666">
        <v>423000</v>
      </c>
    </row>
    <row r="667" spans="1:81">
      <c r="A667">
        <v>666</v>
      </c>
      <c r="B667">
        <v>60</v>
      </c>
      <c r="C667" t="s">
        <v>112</v>
      </c>
      <c r="D667">
        <v>106</v>
      </c>
      <c r="E667">
        <v>11194</v>
      </c>
      <c r="F667" t="s">
        <v>82</v>
      </c>
      <c r="G667" t="s">
        <v>83</v>
      </c>
      <c r="H667" t="s">
        <v>113</v>
      </c>
      <c r="I667" t="s">
        <v>85</v>
      </c>
      <c r="J667" t="s">
        <v>86</v>
      </c>
      <c r="K667" t="s">
        <v>114</v>
      </c>
      <c r="L667" t="s">
        <v>88</v>
      </c>
      <c r="M667" t="s">
        <v>121</v>
      </c>
      <c r="N667" t="s">
        <v>91</v>
      </c>
      <c r="O667" t="s">
        <v>91</v>
      </c>
      <c r="P667" t="s">
        <v>92</v>
      </c>
      <c r="Q667" t="s">
        <v>122</v>
      </c>
      <c r="R667">
        <v>8</v>
      </c>
      <c r="S667">
        <v>5</v>
      </c>
      <c r="T667">
        <v>2000</v>
      </c>
      <c r="U667">
        <v>2000</v>
      </c>
      <c r="V667" t="s">
        <v>94</v>
      </c>
      <c r="W667" t="s">
        <v>95</v>
      </c>
      <c r="X667" t="s">
        <v>96</v>
      </c>
      <c r="Y667" t="s">
        <v>96</v>
      </c>
      <c r="Z667" t="s">
        <v>117</v>
      </c>
      <c r="AA667">
        <v>40</v>
      </c>
      <c r="AB667" t="s">
        <v>119</v>
      </c>
      <c r="AC667" t="s">
        <v>98</v>
      </c>
      <c r="AD667" t="s">
        <v>123</v>
      </c>
      <c r="AE667" t="s">
        <v>119</v>
      </c>
      <c r="AF667" t="s">
        <v>98</v>
      </c>
      <c r="AG667" t="s">
        <v>100</v>
      </c>
      <c r="AH667" t="s">
        <v>108</v>
      </c>
      <c r="AI667">
        <v>0</v>
      </c>
      <c r="AJ667" t="s">
        <v>108</v>
      </c>
      <c r="AK667">
        <v>0</v>
      </c>
      <c r="AL667">
        <v>1406</v>
      </c>
      <c r="AM667">
        <v>1406</v>
      </c>
      <c r="AN667" t="s">
        <v>103</v>
      </c>
      <c r="AO667" t="s">
        <v>126</v>
      </c>
      <c r="AP667" t="s">
        <v>104</v>
      </c>
      <c r="AQ667" t="s">
        <v>105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119</v>
      </c>
      <c r="BC667">
        <v>7</v>
      </c>
      <c r="BD667" t="s">
        <v>106</v>
      </c>
      <c r="BE667">
        <v>1</v>
      </c>
      <c r="BF667" t="s">
        <v>98</v>
      </c>
      <c r="BG667" t="s">
        <v>107</v>
      </c>
      <c r="BH667">
        <v>2000</v>
      </c>
      <c r="BI667" t="s">
        <v>131</v>
      </c>
      <c r="BJ667">
        <v>2</v>
      </c>
      <c r="BK667">
        <v>504</v>
      </c>
      <c r="BL667" t="s">
        <v>98</v>
      </c>
      <c r="BM667" t="s">
        <v>98</v>
      </c>
      <c r="BN667" t="s">
        <v>104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>
      <c r="A668">
        <v>667</v>
      </c>
      <c r="B668">
        <v>60</v>
      </c>
      <c r="C668" t="s">
        <v>112</v>
      </c>
      <c r="D668" t="s">
        <v>83</v>
      </c>
      <c r="E668">
        <v>18450</v>
      </c>
      <c r="F668" t="s">
        <v>82</v>
      </c>
      <c r="G668" t="s">
        <v>83</v>
      </c>
      <c r="H668" t="s">
        <v>113</v>
      </c>
      <c r="I668" t="s">
        <v>85</v>
      </c>
      <c r="J668" t="s">
        <v>86</v>
      </c>
      <c r="K668" t="s">
        <v>87</v>
      </c>
      <c r="L668" t="s">
        <v>88</v>
      </c>
      <c r="M668" t="s">
        <v>89</v>
      </c>
      <c r="N668" t="s">
        <v>91</v>
      </c>
      <c r="O668" t="s">
        <v>91</v>
      </c>
      <c r="P668" t="s">
        <v>92</v>
      </c>
      <c r="Q668" t="s">
        <v>122</v>
      </c>
      <c r="R668">
        <v>6</v>
      </c>
      <c r="S668">
        <v>5</v>
      </c>
      <c r="T668">
        <v>1965</v>
      </c>
      <c r="U668">
        <v>1979</v>
      </c>
      <c r="V668" t="s">
        <v>210</v>
      </c>
      <c r="W668" t="s">
        <v>204</v>
      </c>
      <c r="X668" t="s">
        <v>135</v>
      </c>
      <c r="Y668" t="s">
        <v>135</v>
      </c>
      <c r="Z668" t="s">
        <v>171</v>
      </c>
      <c r="AA668">
        <v>113</v>
      </c>
      <c r="AB668" t="s">
        <v>98</v>
      </c>
      <c r="AC668" t="s">
        <v>119</v>
      </c>
      <c r="AD668" t="s">
        <v>99</v>
      </c>
      <c r="AE668" t="s">
        <v>119</v>
      </c>
      <c r="AF668" t="s">
        <v>98</v>
      </c>
      <c r="AG668" t="s">
        <v>100</v>
      </c>
      <c r="AH668" t="s">
        <v>102</v>
      </c>
      <c r="AI668">
        <v>187</v>
      </c>
      <c r="AJ668" t="s">
        <v>101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104</v>
      </c>
      <c r="AQ668" t="s">
        <v>105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231</v>
      </c>
      <c r="BE668">
        <v>1</v>
      </c>
      <c r="BF668" t="s">
        <v>134</v>
      </c>
      <c r="BG668" t="s">
        <v>232</v>
      </c>
      <c r="BH668">
        <v>1965</v>
      </c>
      <c r="BI668" t="s">
        <v>108</v>
      </c>
      <c r="BJ668">
        <v>2</v>
      </c>
      <c r="BK668">
        <v>596</v>
      </c>
      <c r="BL668" t="s">
        <v>98</v>
      </c>
      <c r="BM668" t="s">
        <v>98</v>
      </c>
      <c r="BN668" t="s">
        <v>104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172</v>
      </c>
      <c r="CC668">
        <v>129000</v>
      </c>
    </row>
    <row r="669" spans="1:81">
      <c r="A669">
        <v>668</v>
      </c>
      <c r="B669">
        <v>20</v>
      </c>
      <c r="C669" t="s">
        <v>112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165</v>
      </c>
      <c r="N669" t="s">
        <v>91</v>
      </c>
      <c r="O669" t="s">
        <v>91</v>
      </c>
      <c r="P669" t="s">
        <v>92</v>
      </c>
      <c r="Q669" t="s">
        <v>93</v>
      </c>
      <c r="R669">
        <v>6</v>
      </c>
      <c r="S669">
        <v>5</v>
      </c>
      <c r="T669">
        <v>1994</v>
      </c>
      <c r="U669">
        <v>1998</v>
      </c>
      <c r="V669" t="s">
        <v>94</v>
      </c>
      <c r="W669" t="s">
        <v>95</v>
      </c>
      <c r="X669" t="s">
        <v>130</v>
      </c>
      <c r="Y669" t="s">
        <v>130</v>
      </c>
      <c r="Z669" t="s">
        <v>117</v>
      </c>
      <c r="AA669">
        <v>258</v>
      </c>
      <c r="AB669" t="s">
        <v>98</v>
      </c>
      <c r="AC669" t="s">
        <v>98</v>
      </c>
      <c r="AD669" t="s">
        <v>123</v>
      </c>
      <c r="AE669" t="s">
        <v>119</v>
      </c>
      <c r="AF669" t="s">
        <v>98</v>
      </c>
      <c r="AG669" t="s">
        <v>100</v>
      </c>
      <c r="AH669" t="s">
        <v>124</v>
      </c>
      <c r="AI669">
        <v>1138</v>
      </c>
      <c r="AJ669" t="s">
        <v>108</v>
      </c>
      <c r="AK669">
        <v>0</v>
      </c>
      <c r="AL669">
        <v>270</v>
      </c>
      <c r="AM669">
        <v>1408</v>
      </c>
      <c r="AN669" t="s">
        <v>103</v>
      </c>
      <c r="AO669" t="s">
        <v>126</v>
      </c>
      <c r="AP669" t="s">
        <v>104</v>
      </c>
      <c r="AQ669" t="s">
        <v>105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119</v>
      </c>
      <c r="BC669">
        <v>7</v>
      </c>
      <c r="BD669" t="s">
        <v>106</v>
      </c>
      <c r="BE669">
        <v>1</v>
      </c>
      <c r="BF669" t="s">
        <v>139</v>
      </c>
      <c r="BG669" t="s">
        <v>107</v>
      </c>
      <c r="BH669">
        <v>1994</v>
      </c>
      <c r="BI669" t="s">
        <v>131</v>
      </c>
      <c r="BJ669">
        <v>2</v>
      </c>
      <c r="BK669">
        <v>575</v>
      </c>
      <c r="BL669" t="s">
        <v>98</v>
      </c>
      <c r="BM669" t="s">
        <v>98</v>
      </c>
      <c r="BN669" t="s">
        <v>104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>
      <c r="A670">
        <v>669</v>
      </c>
      <c r="B670">
        <v>20</v>
      </c>
      <c r="C670" t="s">
        <v>112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192</v>
      </c>
      <c r="J670" t="s">
        <v>86</v>
      </c>
      <c r="K670" t="s">
        <v>114</v>
      </c>
      <c r="L670" t="s">
        <v>154</v>
      </c>
      <c r="M670" t="s">
        <v>169</v>
      </c>
      <c r="N670" t="s">
        <v>91</v>
      </c>
      <c r="O670" t="s">
        <v>91</v>
      </c>
      <c r="P670" t="s">
        <v>92</v>
      </c>
      <c r="Q670" t="s">
        <v>93</v>
      </c>
      <c r="R670">
        <v>5</v>
      </c>
      <c r="S670">
        <v>6</v>
      </c>
      <c r="T670">
        <v>1956</v>
      </c>
      <c r="U670">
        <v>1987</v>
      </c>
      <c r="V670" t="s">
        <v>94</v>
      </c>
      <c r="W670" t="s">
        <v>95</v>
      </c>
      <c r="X670" t="s">
        <v>152</v>
      </c>
      <c r="Y670" t="s">
        <v>116</v>
      </c>
      <c r="Z670" t="s">
        <v>97</v>
      </c>
      <c r="AA670">
        <v>0</v>
      </c>
      <c r="AB670" t="s">
        <v>98</v>
      </c>
      <c r="AC670" t="s">
        <v>98</v>
      </c>
      <c r="AD670" t="s">
        <v>99</v>
      </c>
      <c r="AE670" t="s">
        <v>98</v>
      </c>
      <c r="AF670" t="s">
        <v>98</v>
      </c>
      <c r="AG670" t="s">
        <v>100</v>
      </c>
      <c r="AH670" t="s">
        <v>101</v>
      </c>
      <c r="AI670">
        <v>988</v>
      </c>
      <c r="AJ670" t="s">
        <v>108</v>
      </c>
      <c r="AK670">
        <v>0</v>
      </c>
      <c r="AL670">
        <v>200</v>
      </c>
      <c r="AM670">
        <v>1188</v>
      </c>
      <c r="AN670" t="s">
        <v>103</v>
      </c>
      <c r="AO670" t="s">
        <v>119</v>
      </c>
      <c r="AP670" t="s">
        <v>104</v>
      </c>
      <c r="AQ670" t="s">
        <v>105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181</v>
      </c>
      <c r="BE670">
        <v>1</v>
      </c>
      <c r="BF670" t="s">
        <v>98</v>
      </c>
      <c r="BG670" t="s">
        <v>143</v>
      </c>
      <c r="BH670">
        <v>1999</v>
      </c>
      <c r="BI670" t="s">
        <v>108</v>
      </c>
      <c r="BJ670">
        <v>2</v>
      </c>
      <c r="BK670">
        <v>576</v>
      </c>
      <c r="BL670" t="s">
        <v>98</v>
      </c>
      <c r="BM670" t="s">
        <v>98</v>
      </c>
      <c r="BN670" t="s">
        <v>104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>
      <c r="A671">
        <v>670</v>
      </c>
      <c r="B671">
        <v>30</v>
      </c>
      <c r="C671" t="s">
        <v>112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212</v>
      </c>
      <c r="N671" t="s">
        <v>91</v>
      </c>
      <c r="O671" t="s">
        <v>91</v>
      </c>
      <c r="P671" t="s">
        <v>92</v>
      </c>
      <c r="Q671" t="s">
        <v>93</v>
      </c>
      <c r="R671">
        <v>4</v>
      </c>
      <c r="S671">
        <v>5</v>
      </c>
      <c r="T671">
        <v>1922</v>
      </c>
      <c r="U671">
        <v>1950</v>
      </c>
      <c r="V671" t="s">
        <v>94</v>
      </c>
      <c r="W671" t="s">
        <v>95</v>
      </c>
      <c r="X671" t="s">
        <v>137</v>
      </c>
      <c r="Y671" t="s">
        <v>137</v>
      </c>
      <c r="Z671" t="s">
        <v>97</v>
      </c>
      <c r="AA671">
        <v>0</v>
      </c>
      <c r="AB671" t="s">
        <v>98</v>
      </c>
      <c r="AC671" t="s">
        <v>98</v>
      </c>
      <c r="AD671" t="s">
        <v>166</v>
      </c>
      <c r="AE671" t="s">
        <v>139</v>
      </c>
      <c r="AF671" t="s">
        <v>98</v>
      </c>
      <c r="AG671" t="s">
        <v>100</v>
      </c>
      <c r="AH671" t="s">
        <v>108</v>
      </c>
      <c r="AI671">
        <v>0</v>
      </c>
      <c r="AJ671" t="s">
        <v>108</v>
      </c>
      <c r="AK671">
        <v>0</v>
      </c>
      <c r="AL671">
        <v>700</v>
      </c>
      <c r="AM671">
        <v>700</v>
      </c>
      <c r="AN671" t="s">
        <v>103</v>
      </c>
      <c r="AO671" t="s">
        <v>126</v>
      </c>
      <c r="AP671" t="s">
        <v>104</v>
      </c>
      <c r="AQ671" t="s">
        <v>105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139</v>
      </c>
      <c r="BC671">
        <v>5</v>
      </c>
      <c r="BD671" t="s">
        <v>106</v>
      </c>
      <c r="BE671">
        <v>1</v>
      </c>
      <c r="BF671" t="s">
        <v>119</v>
      </c>
      <c r="BG671" t="s">
        <v>143</v>
      </c>
      <c r="BH671">
        <v>1922</v>
      </c>
      <c r="BI671" t="s">
        <v>108</v>
      </c>
      <c r="BJ671">
        <v>1</v>
      </c>
      <c r="BK671">
        <v>252</v>
      </c>
      <c r="BL671" t="s">
        <v>98</v>
      </c>
      <c r="BM671" t="s">
        <v>139</v>
      </c>
      <c r="BN671" t="s">
        <v>104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>
      <c r="A672">
        <v>671</v>
      </c>
      <c r="B672">
        <v>60</v>
      </c>
      <c r="C672" t="s">
        <v>112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136</v>
      </c>
      <c r="L672" t="s">
        <v>88</v>
      </c>
      <c r="M672" t="s">
        <v>209</v>
      </c>
      <c r="N672" t="s">
        <v>91</v>
      </c>
      <c r="O672" t="s">
        <v>91</v>
      </c>
      <c r="P672" t="s">
        <v>92</v>
      </c>
      <c r="Q672" t="s">
        <v>122</v>
      </c>
      <c r="R672">
        <v>6</v>
      </c>
      <c r="S672">
        <v>5</v>
      </c>
      <c r="T672">
        <v>2005</v>
      </c>
      <c r="U672">
        <v>2005</v>
      </c>
      <c r="V672" t="s">
        <v>94</v>
      </c>
      <c r="W672" t="s">
        <v>95</v>
      </c>
      <c r="X672" t="s">
        <v>96</v>
      </c>
      <c r="Y672" t="s">
        <v>96</v>
      </c>
      <c r="Z672" t="s">
        <v>97</v>
      </c>
      <c r="AA672">
        <v>0</v>
      </c>
      <c r="AB672" t="s">
        <v>119</v>
      </c>
      <c r="AC672" t="s">
        <v>98</v>
      </c>
      <c r="AD672" t="s">
        <v>123</v>
      </c>
      <c r="AE672" t="s">
        <v>119</v>
      </c>
      <c r="AF672" t="s">
        <v>98</v>
      </c>
      <c r="AG672" t="s">
        <v>100</v>
      </c>
      <c r="AH672" t="s">
        <v>124</v>
      </c>
      <c r="AI672">
        <v>193</v>
      </c>
      <c r="AJ672" t="s">
        <v>108</v>
      </c>
      <c r="AK672">
        <v>0</v>
      </c>
      <c r="AL672">
        <v>545</v>
      </c>
      <c r="AM672">
        <v>738</v>
      </c>
      <c r="AN672" t="s">
        <v>103</v>
      </c>
      <c r="AO672" t="s">
        <v>126</v>
      </c>
      <c r="AP672" t="s">
        <v>104</v>
      </c>
      <c r="AQ672" t="s">
        <v>105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119</v>
      </c>
      <c r="BC672">
        <v>7</v>
      </c>
      <c r="BD672" t="s">
        <v>106</v>
      </c>
      <c r="BE672">
        <v>0</v>
      </c>
      <c r="BF672" t="s">
        <v>83</v>
      </c>
      <c r="BG672" t="s">
        <v>107</v>
      </c>
      <c r="BH672">
        <v>2005</v>
      </c>
      <c r="BI672" t="s">
        <v>125</v>
      </c>
      <c r="BJ672">
        <v>2</v>
      </c>
      <c r="BK672">
        <v>540</v>
      </c>
      <c r="BL672" t="s">
        <v>98</v>
      </c>
      <c r="BM672" t="s">
        <v>98</v>
      </c>
      <c r="BN672" t="s">
        <v>104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>
      <c r="A673">
        <v>672</v>
      </c>
      <c r="B673">
        <v>70</v>
      </c>
      <c r="C673" t="s">
        <v>81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206</v>
      </c>
      <c r="N673" t="s">
        <v>182</v>
      </c>
      <c r="O673" t="s">
        <v>91</v>
      </c>
      <c r="P673" t="s">
        <v>92</v>
      </c>
      <c r="Q673" t="s">
        <v>122</v>
      </c>
      <c r="R673">
        <v>6</v>
      </c>
      <c r="S673">
        <v>6</v>
      </c>
      <c r="T673">
        <v>1925</v>
      </c>
      <c r="U673">
        <v>1950</v>
      </c>
      <c r="V673" t="s">
        <v>202</v>
      </c>
      <c r="W673" t="s">
        <v>95</v>
      </c>
      <c r="X673" t="s">
        <v>116</v>
      </c>
      <c r="Y673" t="s">
        <v>116</v>
      </c>
      <c r="Z673" t="s">
        <v>97</v>
      </c>
      <c r="AA673">
        <v>0</v>
      </c>
      <c r="AB673" t="s">
        <v>98</v>
      </c>
      <c r="AC673" t="s">
        <v>119</v>
      </c>
      <c r="AD673" t="s">
        <v>166</v>
      </c>
      <c r="AE673" t="s">
        <v>98</v>
      </c>
      <c r="AF673" t="s">
        <v>98</v>
      </c>
      <c r="AG673" t="s">
        <v>100</v>
      </c>
      <c r="AH673" t="s">
        <v>138</v>
      </c>
      <c r="AI673">
        <v>551</v>
      </c>
      <c r="AJ673" t="s">
        <v>108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167</v>
      </c>
      <c r="AQ673" t="s">
        <v>105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106</v>
      </c>
      <c r="BE673">
        <v>0</v>
      </c>
      <c r="BF673" t="s">
        <v>83</v>
      </c>
      <c r="BG673" t="s">
        <v>143</v>
      </c>
      <c r="BH673">
        <v>1930</v>
      </c>
      <c r="BI673" t="s">
        <v>108</v>
      </c>
      <c r="BJ673">
        <v>1</v>
      </c>
      <c r="BK673">
        <v>300</v>
      </c>
      <c r="BL673" t="s">
        <v>98</v>
      </c>
      <c r="BM673" t="s">
        <v>98</v>
      </c>
      <c r="BN673" t="s">
        <v>104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>
      <c r="A674">
        <v>673</v>
      </c>
      <c r="B674">
        <v>20</v>
      </c>
      <c r="C674" t="s">
        <v>112</v>
      </c>
      <c r="D674" t="s">
        <v>83</v>
      </c>
      <c r="E674">
        <v>11250</v>
      </c>
      <c r="F674" t="s">
        <v>82</v>
      </c>
      <c r="G674" t="s">
        <v>83</v>
      </c>
      <c r="H674" t="s">
        <v>113</v>
      </c>
      <c r="I674" t="s">
        <v>85</v>
      </c>
      <c r="J674" t="s">
        <v>86</v>
      </c>
      <c r="K674" t="s">
        <v>87</v>
      </c>
      <c r="L674" t="s">
        <v>88</v>
      </c>
      <c r="M674" t="s">
        <v>227</v>
      </c>
      <c r="N674" t="s">
        <v>91</v>
      </c>
      <c r="O674" t="s">
        <v>91</v>
      </c>
      <c r="P674" t="s">
        <v>92</v>
      </c>
      <c r="Q674" t="s">
        <v>93</v>
      </c>
      <c r="R674">
        <v>6</v>
      </c>
      <c r="S674">
        <v>6</v>
      </c>
      <c r="T674">
        <v>1977</v>
      </c>
      <c r="U674">
        <v>1977</v>
      </c>
      <c r="V674" t="s">
        <v>94</v>
      </c>
      <c r="W674" t="s">
        <v>95</v>
      </c>
      <c r="X674" t="s">
        <v>135</v>
      </c>
      <c r="Y674" t="s">
        <v>135</v>
      </c>
      <c r="Z674" t="s">
        <v>97</v>
      </c>
      <c r="AA674">
        <v>0</v>
      </c>
      <c r="AB674" t="s">
        <v>119</v>
      </c>
      <c r="AC674" t="s">
        <v>98</v>
      </c>
      <c r="AD674" t="s">
        <v>99</v>
      </c>
      <c r="AE674" t="s">
        <v>119</v>
      </c>
      <c r="AF674" t="s">
        <v>98</v>
      </c>
      <c r="AG674" t="s">
        <v>100</v>
      </c>
      <c r="AH674" t="s">
        <v>118</v>
      </c>
      <c r="AI674">
        <v>767</v>
      </c>
      <c r="AJ674" t="s">
        <v>108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104</v>
      </c>
      <c r="AQ674" t="s">
        <v>105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106</v>
      </c>
      <c r="BE674">
        <v>1</v>
      </c>
      <c r="BF674" t="s">
        <v>98</v>
      </c>
      <c r="BG674" t="s">
        <v>107</v>
      </c>
      <c r="BH674">
        <v>1977</v>
      </c>
      <c r="BI674" t="s">
        <v>131</v>
      </c>
      <c r="BJ674">
        <v>2</v>
      </c>
      <c r="BK674">
        <v>546</v>
      </c>
      <c r="BL674" t="s">
        <v>98</v>
      </c>
      <c r="BM674" t="s">
        <v>98</v>
      </c>
      <c r="BN674" t="s">
        <v>104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>
      <c r="A675">
        <v>674</v>
      </c>
      <c r="B675">
        <v>20</v>
      </c>
      <c r="C675" t="s">
        <v>112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212</v>
      </c>
      <c r="N675" t="s">
        <v>91</v>
      </c>
      <c r="O675" t="s">
        <v>91</v>
      </c>
      <c r="P675" t="s">
        <v>92</v>
      </c>
      <c r="Q675" t="s">
        <v>93</v>
      </c>
      <c r="R675">
        <v>6</v>
      </c>
      <c r="S675">
        <v>7</v>
      </c>
      <c r="T675">
        <v>1957</v>
      </c>
      <c r="U675">
        <v>2004</v>
      </c>
      <c r="V675" t="s">
        <v>115</v>
      </c>
      <c r="W675" t="s">
        <v>95</v>
      </c>
      <c r="X675" t="s">
        <v>152</v>
      </c>
      <c r="Y675" t="s">
        <v>153</v>
      </c>
      <c r="Z675" t="s">
        <v>117</v>
      </c>
      <c r="AA675">
        <v>106</v>
      </c>
      <c r="AB675" t="s">
        <v>98</v>
      </c>
      <c r="AC675" t="s">
        <v>98</v>
      </c>
      <c r="AD675" t="s">
        <v>123</v>
      </c>
      <c r="AE675" t="s">
        <v>98</v>
      </c>
      <c r="AF675" t="s">
        <v>98</v>
      </c>
      <c r="AG675" t="s">
        <v>100</v>
      </c>
      <c r="AH675" t="s">
        <v>124</v>
      </c>
      <c r="AI675">
        <v>1186</v>
      </c>
      <c r="AJ675" t="s">
        <v>108</v>
      </c>
      <c r="AK675">
        <v>0</v>
      </c>
      <c r="AL675">
        <v>291</v>
      </c>
      <c r="AM675">
        <v>1477</v>
      </c>
      <c r="AN675" t="s">
        <v>103</v>
      </c>
      <c r="AO675" t="s">
        <v>126</v>
      </c>
      <c r="AP675" t="s">
        <v>104</v>
      </c>
      <c r="AQ675" t="s">
        <v>105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119</v>
      </c>
      <c r="BC675">
        <v>7</v>
      </c>
      <c r="BD675" t="s">
        <v>106</v>
      </c>
      <c r="BE675">
        <v>2</v>
      </c>
      <c r="BF675" t="s">
        <v>98</v>
      </c>
      <c r="BG675" t="s">
        <v>107</v>
      </c>
      <c r="BH675">
        <v>1957</v>
      </c>
      <c r="BI675" t="s">
        <v>125</v>
      </c>
      <c r="BJ675">
        <v>2</v>
      </c>
      <c r="BK675">
        <v>416</v>
      </c>
      <c r="BL675" t="s">
        <v>98</v>
      </c>
      <c r="BM675" t="s">
        <v>98</v>
      </c>
      <c r="BN675" t="s">
        <v>104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>
      <c r="A676">
        <v>675</v>
      </c>
      <c r="B676">
        <v>20</v>
      </c>
      <c r="C676" t="s">
        <v>112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89</v>
      </c>
      <c r="N676" t="s">
        <v>91</v>
      </c>
      <c r="O676" t="s">
        <v>91</v>
      </c>
      <c r="P676" t="s">
        <v>92</v>
      </c>
      <c r="Q676" t="s">
        <v>93</v>
      </c>
      <c r="R676">
        <v>6</v>
      </c>
      <c r="S676">
        <v>6</v>
      </c>
      <c r="T676">
        <v>1965</v>
      </c>
      <c r="U676">
        <v>1965</v>
      </c>
      <c r="V676" t="s">
        <v>94</v>
      </c>
      <c r="W676" t="s">
        <v>95</v>
      </c>
      <c r="X676" t="s">
        <v>130</v>
      </c>
      <c r="Y676" t="s">
        <v>130</v>
      </c>
      <c r="Z676" t="s">
        <v>97</v>
      </c>
      <c r="AA676">
        <v>0</v>
      </c>
      <c r="AB676" t="s">
        <v>98</v>
      </c>
      <c r="AC676" t="s">
        <v>98</v>
      </c>
      <c r="AD676" t="s">
        <v>99</v>
      </c>
      <c r="AE676" t="s">
        <v>98</v>
      </c>
      <c r="AF676" t="s">
        <v>98</v>
      </c>
      <c r="AG676" t="s">
        <v>100</v>
      </c>
      <c r="AH676" t="s">
        <v>101</v>
      </c>
      <c r="AI676">
        <v>892</v>
      </c>
      <c r="AJ676" t="s">
        <v>108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104</v>
      </c>
      <c r="AQ676" t="s">
        <v>105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106</v>
      </c>
      <c r="BE676">
        <v>1</v>
      </c>
      <c r="BF676" t="s">
        <v>119</v>
      </c>
      <c r="BG676" t="s">
        <v>107</v>
      </c>
      <c r="BH676">
        <v>1965</v>
      </c>
      <c r="BI676" t="s">
        <v>131</v>
      </c>
      <c r="BJ676">
        <v>1</v>
      </c>
      <c r="BK676">
        <v>384</v>
      </c>
      <c r="BL676" t="s">
        <v>98</v>
      </c>
      <c r="BM676" t="s">
        <v>98</v>
      </c>
      <c r="BN676" t="s">
        <v>104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>
      <c r="A677">
        <v>676</v>
      </c>
      <c r="B677">
        <v>160</v>
      </c>
      <c r="C677" t="s">
        <v>112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145</v>
      </c>
      <c r="N677" t="s">
        <v>91</v>
      </c>
      <c r="O677" t="s">
        <v>91</v>
      </c>
      <c r="P677" t="s">
        <v>142</v>
      </c>
      <c r="Q677" t="s">
        <v>122</v>
      </c>
      <c r="R677">
        <v>6</v>
      </c>
      <c r="S677">
        <v>6</v>
      </c>
      <c r="T677">
        <v>1978</v>
      </c>
      <c r="U677">
        <v>1978</v>
      </c>
      <c r="V677" t="s">
        <v>94</v>
      </c>
      <c r="W677" t="s">
        <v>95</v>
      </c>
      <c r="X677" t="s">
        <v>135</v>
      </c>
      <c r="Y677" t="s">
        <v>146</v>
      </c>
      <c r="Z677" t="s">
        <v>97</v>
      </c>
      <c r="AA677">
        <v>0</v>
      </c>
      <c r="AB677" t="s">
        <v>98</v>
      </c>
      <c r="AC677" t="s">
        <v>98</v>
      </c>
      <c r="AD677" t="s">
        <v>99</v>
      </c>
      <c r="AE677" t="s">
        <v>98</v>
      </c>
      <c r="AF677" t="s">
        <v>98</v>
      </c>
      <c r="AG677" t="s">
        <v>100</v>
      </c>
      <c r="AH677" t="s">
        <v>118</v>
      </c>
      <c r="AI677">
        <v>311</v>
      </c>
      <c r="AJ677" t="s">
        <v>108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104</v>
      </c>
      <c r="AQ677" t="s">
        <v>105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106</v>
      </c>
      <c r="BE677">
        <v>1</v>
      </c>
      <c r="BF677" t="s">
        <v>98</v>
      </c>
      <c r="BG677" t="s">
        <v>107</v>
      </c>
      <c r="BH677">
        <v>1978</v>
      </c>
      <c r="BI677" t="s">
        <v>108</v>
      </c>
      <c r="BJ677">
        <v>2</v>
      </c>
      <c r="BK677">
        <v>440</v>
      </c>
      <c r="BL677" t="s">
        <v>98</v>
      </c>
      <c r="BM677" t="s">
        <v>98</v>
      </c>
      <c r="BN677" t="s">
        <v>104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>
      <c r="A678">
        <v>677</v>
      </c>
      <c r="B678">
        <v>70</v>
      </c>
      <c r="C678" t="s">
        <v>140</v>
      </c>
      <c r="D678">
        <v>60</v>
      </c>
      <c r="E678">
        <v>9600</v>
      </c>
      <c r="F678" t="s">
        <v>82</v>
      </c>
      <c r="G678" t="s">
        <v>190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188</v>
      </c>
      <c r="N678" t="s">
        <v>91</v>
      </c>
      <c r="O678" t="s">
        <v>91</v>
      </c>
      <c r="P678" t="s">
        <v>92</v>
      </c>
      <c r="Q678" t="s">
        <v>122</v>
      </c>
      <c r="R678">
        <v>4</v>
      </c>
      <c r="S678">
        <v>2</v>
      </c>
      <c r="T678">
        <v>1900</v>
      </c>
      <c r="U678">
        <v>1950</v>
      </c>
      <c r="V678" t="s">
        <v>94</v>
      </c>
      <c r="W678" t="s">
        <v>95</v>
      </c>
      <c r="X678" t="s">
        <v>193</v>
      </c>
      <c r="Y678" t="s">
        <v>203</v>
      </c>
      <c r="Z678" t="s">
        <v>97</v>
      </c>
      <c r="AA678">
        <v>0</v>
      </c>
      <c r="AB678" t="s">
        <v>98</v>
      </c>
      <c r="AC678" t="s">
        <v>98</v>
      </c>
      <c r="AD678" t="s">
        <v>166</v>
      </c>
      <c r="AE678" t="s">
        <v>98</v>
      </c>
      <c r="AF678" t="s">
        <v>139</v>
      </c>
      <c r="AG678" t="s">
        <v>100</v>
      </c>
      <c r="AH678" t="s">
        <v>108</v>
      </c>
      <c r="AI678">
        <v>0</v>
      </c>
      <c r="AJ678" t="s">
        <v>108</v>
      </c>
      <c r="AK678">
        <v>0</v>
      </c>
      <c r="AL678">
        <v>1095</v>
      </c>
      <c r="AM678">
        <v>1095</v>
      </c>
      <c r="AN678" t="s">
        <v>194</v>
      </c>
      <c r="AO678" t="s">
        <v>139</v>
      </c>
      <c r="AP678" t="s">
        <v>167</v>
      </c>
      <c r="AQ678" t="s">
        <v>105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181</v>
      </c>
      <c r="BE678">
        <v>0</v>
      </c>
      <c r="BF678" t="s">
        <v>83</v>
      </c>
      <c r="BG678" t="s">
        <v>208</v>
      </c>
      <c r="BH678">
        <v>1920</v>
      </c>
      <c r="BI678" t="s">
        <v>108</v>
      </c>
      <c r="BJ678">
        <v>3</v>
      </c>
      <c r="BK678">
        <v>779</v>
      </c>
      <c r="BL678" t="s">
        <v>139</v>
      </c>
      <c r="BM678" t="s">
        <v>139</v>
      </c>
      <c r="BN678" t="s">
        <v>167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>
      <c r="A679">
        <v>678</v>
      </c>
      <c r="B679">
        <v>30</v>
      </c>
      <c r="C679" t="s">
        <v>112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188</v>
      </c>
      <c r="N679" t="s">
        <v>91</v>
      </c>
      <c r="O679" t="s">
        <v>91</v>
      </c>
      <c r="P679" t="s">
        <v>92</v>
      </c>
      <c r="Q679" t="s">
        <v>93</v>
      </c>
      <c r="R679">
        <v>5</v>
      </c>
      <c r="S679">
        <v>8</v>
      </c>
      <c r="T679">
        <v>1924</v>
      </c>
      <c r="U679">
        <v>2006</v>
      </c>
      <c r="V679" t="s">
        <v>94</v>
      </c>
      <c r="W679" t="s">
        <v>95</v>
      </c>
      <c r="X679" t="s">
        <v>96</v>
      </c>
      <c r="Y679" t="s">
        <v>96</v>
      </c>
      <c r="Z679" t="s">
        <v>97</v>
      </c>
      <c r="AA679">
        <v>0</v>
      </c>
      <c r="AB679" t="s">
        <v>119</v>
      </c>
      <c r="AC679" t="s">
        <v>98</v>
      </c>
      <c r="AD679" t="s">
        <v>166</v>
      </c>
      <c r="AE679" t="s">
        <v>98</v>
      </c>
      <c r="AF679" t="s">
        <v>98</v>
      </c>
      <c r="AG679" t="s">
        <v>100</v>
      </c>
      <c r="AH679" t="s">
        <v>108</v>
      </c>
      <c r="AI679">
        <v>0</v>
      </c>
      <c r="AJ679" t="s">
        <v>108</v>
      </c>
      <c r="AK679">
        <v>0</v>
      </c>
      <c r="AL679">
        <v>768</v>
      </c>
      <c r="AM679">
        <v>768</v>
      </c>
      <c r="AN679" t="s">
        <v>103</v>
      </c>
      <c r="AO679" t="s">
        <v>126</v>
      </c>
      <c r="AP679" t="s">
        <v>104</v>
      </c>
      <c r="AQ679" t="s">
        <v>105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119</v>
      </c>
      <c r="BC679">
        <v>5</v>
      </c>
      <c r="BD679" t="s">
        <v>106</v>
      </c>
      <c r="BE679">
        <v>0</v>
      </c>
      <c r="BF679" t="s">
        <v>83</v>
      </c>
      <c r="BG679" t="s">
        <v>143</v>
      </c>
      <c r="BH679">
        <v>1924</v>
      </c>
      <c r="BI679" t="s">
        <v>108</v>
      </c>
      <c r="BJ679">
        <v>1</v>
      </c>
      <c r="BK679">
        <v>240</v>
      </c>
      <c r="BL679" t="s">
        <v>139</v>
      </c>
      <c r="BM679" t="s">
        <v>139</v>
      </c>
      <c r="BN679" t="s">
        <v>167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>
      <c r="A680">
        <v>679</v>
      </c>
      <c r="B680">
        <v>20</v>
      </c>
      <c r="C680" t="s">
        <v>112</v>
      </c>
      <c r="D680">
        <v>80</v>
      </c>
      <c r="E680">
        <v>11844</v>
      </c>
      <c r="F680" t="s">
        <v>82</v>
      </c>
      <c r="G680" t="s">
        <v>83</v>
      </c>
      <c r="H680" t="s">
        <v>113</v>
      </c>
      <c r="I680" t="s">
        <v>85</v>
      </c>
      <c r="J680" t="s">
        <v>86</v>
      </c>
      <c r="K680" t="s">
        <v>87</v>
      </c>
      <c r="L680" t="s">
        <v>88</v>
      </c>
      <c r="M680" t="s">
        <v>128</v>
      </c>
      <c r="N680" t="s">
        <v>91</v>
      </c>
      <c r="O680" t="s">
        <v>91</v>
      </c>
      <c r="P680" t="s">
        <v>92</v>
      </c>
      <c r="Q680" t="s">
        <v>93</v>
      </c>
      <c r="R680">
        <v>8</v>
      </c>
      <c r="S680">
        <v>5</v>
      </c>
      <c r="T680">
        <v>2008</v>
      </c>
      <c r="U680">
        <v>2008</v>
      </c>
      <c r="V680" t="s">
        <v>115</v>
      </c>
      <c r="W680" t="s">
        <v>95</v>
      </c>
      <c r="X680" t="s">
        <v>96</v>
      </c>
      <c r="Y680" t="s">
        <v>96</v>
      </c>
      <c r="Z680" t="s">
        <v>148</v>
      </c>
      <c r="AA680">
        <v>464</v>
      </c>
      <c r="AB680" t="s">
        <v>119</v>
      </c>
      <c r="AC680" t="s">
        <v>98</v>
      </c>
      <c r="AD680" t="s">
        <v>123</v>
      </c>
      <c r="AE680" t="s">
        <v>126</v>
      </c>
      <c r="AF680" t="s">
        <v>98</v>
      </c>
      <c r="AG680" t="s">
        <v>155</v>
      </c>
      <c r="AH680" t="s">
        <v>108</v>
      </c>
      <c r="AI680">
        <v>0</v>
      </c>
      <c r="AJ680" t="s">
        <v>108</v>
      </c>
      <c r="AK680">
        <v>0</v>
      </c>
      <c r="AL680">
        <v>2046</v>
      </c>
      <c r="AM680">
        <v>2046</v>
      </c>
      <c r="AN680" t="s">
        <v>103</v>
      </c>
      <c r="AO680" t="s">
        <v>126</v>
      </c>
      <c r="AP680" t="s">
        <v>104</v>
      </c>
      <c r="AQ680" t="s">
        <v>105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119</v>
      </c>
      <c r="BC680">
        <v>7</v>
      </c>
      <c r="BD680" t="s">
        <v>106</v>
      </c>
      <c r="BE680">
        <v>1</v>
      </c>
      <c r="BF680" t="s">
        <v>119</v>
      </c>
      <c r="BG680" t="s">
        <v>107</v>
      </c>
      <c r="BH680">
        <v>2008</v>
      </c>
      <c r="BI680" t="s">
        <v>125</v>
      </c>
      <c r="BJ680">
        <v>3</v>
      </c>
      <c r="BK680">
        <v>834</v>
      </c>
      <c r="BL680" t="s">
        <v>98</v>
      </c>
      <c r="BM680" t="s">
        <v>98</v>
      </c>
      <c r="BN680" t="s">
        <v>104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149</v>
      </c>
      <c r="CB680" t="s">
        <v>150</v>
      </c>
      <c r="CC680">
        <v>372500</v>
      </c>
    </row>
    <row r="681" spans="1:81">
      <c r="A681">
        <v>680</v>
      </c>
      <c r="B681">
        <v>20</v>
      </c>
      <c r="C681" t="s">
        <v>112</v>
      </c>
      <c r="D681" t="s">
        <v>83</v>
      </c>
      <c r="E681">
        <v>9945</v>
      </c>
      <c r="F681" t="s">
        <v>82</v>
      </c>
      <c r="G681" t="s">
        <v>83</v>
      </c>
      <c r="H681" t="s">
        <v>113</v>
      </c>
      <c r="I681" t="s">
        <v>85</v>
      </c>
      <c r="J681" t="s">
        <v>86</v>
      </c>
      <c r="K681" t="s">
        <v>87</v>
      </c>
      <c r="L681" t="s">
        <v>88</v>
      </c>
      <c r="M681" t="s">
        <v>169</v>
      </c>
      <c r="N681" t="s">
        <v>91</v>
      </c>
      <c r="O681" t="s">
        <v>91</v>
      </c>
      <c r="P681" t="s">
        <v>92</v>
      </c>
      <c r="Q681" t="s">
        <v>93</v>
      </c>
      <c r="R681">
        <v>5</v>
      </c>
      <c r="S681">
        <v>5</v>
      </c>
      <c r="T681">
        <v>1961</v>
      </c>
      <c r="U681">
        <v>1961</v>
      </c>
      <c r="V681" t="s">
        <v>115</v>
      </c>
      <c r="W681" t="s">
        <v>95</v>
      </c>
      <c r="X681" t="s">
        <v>116</v>
      </c>
      <c r="Y681" t="s">
        <v>116</v>
      </c>
      <c r="Z681" t="s">
        <v>117</v>
      </c>
      <c r="AA681">
        <v>57</v>
      </c>
      <c r="AB681" t="s">
        <v>98</v>
      </c>
      <c r="AC681" t="s">
        <v>98</v>
      </c>
      <c r="AD681" t="s">
        <v>99</v>
      </c>
      <c r="AE681" t="s">
        <v>98</v>
      </c>
      <c r="AF681" t="s">
        <v>98</v>
      </c>
      <c r="AG681" t="s">
        <v>100</v>
      </c>
      <c r="AH681" t="s">
        <v>101</v>
      </c>
      <c r="AI681">
        <v>827</v>
      </c>
      <c r="AJ681" t="s">
        <v>108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104</v>
      </c>
      <c r="AQ681" t="s">
        <v>105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106</v>
      </c>
      <c r="BE681">
        <v>0</v>
      </c>
      <c r="BF681" t="s">
        <v>83</v>
      </c>
      <c r="BG681" t="s">
        <v>143</v>
      </c>
      <c r="BH681">
        <v>1963</v>
      </c>
      <c r="BI681" t="s">
        <v>108</v>
      </c>
      <c r="BJ681">
        <v>2</v>
      </c>
      <c r="BK681">
        <v>572</v>
      </c>
      <c r="BL681" t="s">
        <v>98</v>
      </c>
      <c r="BM681" t="s">
        <v>98</v>
      </c>
      <c r="BN681" t="s">
        <v>104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>
      <c r="A682">
        <v>681</v>
      </c>
      <c r="B682">
        <v>120</v>
      </c>
      <c r="C682" t="s">
        <v>112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165</v>
      </c>
      <c r="N682" t="s">
        <v>91</v>
      </c>
      <c r="O682" t="s">
        <v>91</v>
      </c>
      <c r="P682" t="s">
        <v>129</v>
      </c>
      <c r="Q682" t="s">
        <v>93</v>
      </c>
      <c r="R682">
        <v>6</v>
      </c>
      <c r="S682">
        <v>5</v>
      </c>
      <c r="T682">
        <v>1980</v>
      </c>
      <c r="U682">
        <v>1980</v>
      </c>
      <c r="V682" t="s">
        <v>94</v>
      </c>
      <c r="W682" t="s">
        <v>95</v>
      </c>
      <c r="X682" t="s">
        <v>135</v>
      </c>
      <c r="Y682" t="s">
        <v>135</v>
      </c>
      <c r="Z682" t="s">
        <v>97</v>
      </c>
      <c r="AA682">
        <v>0</v>
      </c>
      <c r="AB682" t="s">
        <v>98</v>
      </c>
      <c r="AC682" t="s">
        <v>98</v>
      </c>
      <c r="AD682" t="s">
        <v>99</v>
      </c>
      <c r="AE682" t="s">
        <v>119</v>
      </c>
      <c r="AF682" t="s">
        <v>98</v>
      </c>
      <c r="AG682" t="s">
        <v>100</v>
      </c>
      <c r="AH682" t="s">
        <v>138</v>
      </c>
      <c r="AI682">
        <v>543</v>
      </c>
      <c r="AJ682" t="s">
        <v>138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104</v>
      </c>
      <c r="AQ682" t="s">
        <v>105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106</v>
      </c>
      <c r="BE682">
        <v>1</v>
      </c>
      <c r="BF682" t="s">
        <v>98</v>
      </c>
      <c r="BG682" t="s">
        <v>107</v>
      </c>
      <c r="BH682">
        <v>1980</v>
      </c>
      <c r="BI682" t="s">
        <v>131</v>
      </c>
      <c r="BJ682">
        <v>1</v>
      </c>
      <c r="BK682">
        <v>264</v>
      </c>
      <c r="BL682" t="s">
        <v>98</v>
      </c>
      <c r="BM682" t="s">
        <v>98</v>
      </c>
      <c r="BN682" t="s">
        <v>104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>
      <c r="A683">
        <v>682</v>
      </c>
      <c r="B683">
        <v>50</v>
      </c>
      <c r="C683" t="s">
        <v>81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192</v>
      </c>
      <c r="J683" t="s">
        <v>86</v>
      </c>
      <c r="K683" t="s">
        <v>87</v>
      </c>
      <c r="L683" t="s">
        <v>88</v>
      </c>
      <c r="M683" t="s">
        <v>200</v>
      </c>
      <c r="N683" t="s">
        <v>91</v>
      </c>
      <c r="O683" t="s">
        <v>91</v>
      </c>
      <c r="P683" t="s">
        <v>92</v>
      </c>
      <c r="Q683" t="s">
        <v>176</v>
      </c>
      <c r="R683">
        <v>5</v>
      </c>
      <c r="S683">
        <v>5</v>
      </c>
      <c r="T683">
        <v>1932</v>
      </c>
      <c r="U683">
        <v>2000</v>
      </c>
      <c r="V683" t="s">
        <v>94</v>
      </c>
      <c r="W683" t="s">
        <v>95</v>
      </c>
      <c r="X683" t="s">
        <v>96</v>
      </c>
      <c r="Y683" t="s">
        <v>203</v>
      </c>
      <c r="Z683" t="s">
        <v>97</v>
      </c>
      <c r="AA683">
        <v>0</v>
      </c>
      <c r="AB683" t="s">
        <v>98</v>
      </c>
      <c r="AC683" t="s">
        <v>98</v>
      </c>
      <c r="AD683" t="s">
        <v>166</v>
      </c>
      <c r="AE683" t="s">
        <v>98</v>
      </c>
      <c r="AF683" t="s">
        <v>98</v>
      </c>
      <c r="AG683" t="s">
        <v>100</v>
      </c>
      <c r="AH683" t="s">
        <v>101</v>
      </c>
      <c r="AI683">
        <v>182</v>
      </c>
      <c r="AJ683" t="s">
        <v>108</v>
      </c>
      <c r="AK683">
        <v>0</v>
      </c>
      <c r="AL683">
        <v>611</v>
      </c>
      <c r="AM683">
        <v>793</v>
      </c>
      <c r="AN683" t="s">
        <v>103</v>
      </c>
      <c r="AO683" t="s">
        <v>126</v>
      </c>
      <c r="AP683" t="s">
        <v>104</v>
      </c>
      <c r="AQ683" t="s">
        <v>105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106</v>
      </c>
      <c r="BE683">
        <v>0</v>
      </c>
      <c r="BF683" t="s">
        <v>83</v>
      </c>
      <c r="BG683" t="s">
        <v>143</v>
      </c>
      <c r="BH683">
        <v>1968</v>
      </c>
      <c r="BI683" t="s">
        <v>108</v>
      </c>
      <c r="BJ683">
        <v>1</v>
      </c>
      <c r="BK683">
        <v>281</v>
      </c>
      <c r="BL683" t="s">
        <v>98</v>
      </c>
      <c r="BM683" t="s">
        <v>98</v>
      </c>
      <c r="BN683" t="s">
        <v>104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172</v>
      </c>
      <c r="CC683">
        <v>159434</v>
      </c>
    </row>
    <row r="684" spans="1:81">
      <c r="A684">
        <v>683</v>
      </c>
      <c r="B684">
        <v>120</v>
      </c>
      <c r="C684" t="s">
        <v>112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127</v>
      </c>
      <c r="J684" t="s">
        <v>86</v>
      </c>
      <c r="K684" t="s">
        <v>87</v>
      </c>
      <c r="L684" t="s">
        <v>88</v>
      </c>
      <c r="M684" t="s">
        <v>199</v>
      </c>
      <c r="N684" t="s">
        <v>91</v>
      </c>
      <c r="O684" t="s">
        <v>91</v>
      </c>
      <c r="P684" t="s">
        <v>92</v>
      </c>
      <c r="Q684" t="s">
        <v>93</v>
      </c>
      <c r="R684">
        <v>6</v>
      </c>
      <c r="S684">
        <v>5</v>
      </c>
      <c r="T684">
        <v>1996</v>
      </c>
      <c r="U684">
        <v>1997</v>
      </c>
      <c r="V684" t="s">
        <v>94</v>
      </c>
      <c r="W684" t="s">
        <v>95</v>
      </c>
      <c r="X684" t="s">
        <v>116</v>
      </c>
      <c r="Y684" t="s">
        <v>116</v>
      </c>
      <c r="Z684" t="s">
        <v>97</v>
      </c>
      <c r="AA684">
        <v>0</v>
      </c>
      <c r="AB684" t="s">
        <v>98</v>
      </c>
      <c r="AC684" t="s">
        <v>98</v>
      </c>
      <c r="AD684" t="s">
        <v>123</v>
      </c>
      <c r="AE684" t="s">
        <v>119</v>
      </c>
      <c r="AF684" t="s">
        <v>98</v>
      </c>
      <c r="AG684" t="s">
        <v>155</v>
      </c>
      <c r="AH684" t="s">
        <v>124</v>
      </c>
      <c r="AI684">
        <v>1003</v>
      </c>
      <c r="AJ684" t="s">
        <v>108</v>
      </c>
      <c r="AK684">
        <v>0</v>
      </c>
      <c r="AL684">
        <v>288</v>
      </c>
      <c r="AM684">
        <v>1291</v>
      </c>
      <c r="AN684" t="s">
        <v>103</v>
      </c>
      <c r="AO684" t="s">
        <v>126</v>
      </c>
      <c r="AP684" t="s">
        <v>104</v>
      </c>
      <c r="AQ684" t="s">
        <v>105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119</v>
      </c>
      <c r="BC684">
        <v>6</v>
      </c>
      <c r="BD684" t="s">
        <v>106</v>
      </c>
      <c r="BE684">
        <v>1</v>
      </c>
      <c r="BF684" t="s">
        <v>119</v>
      </c>
      <c r="BG684" t="s">
        <v>107</v>
      </c>
      <c r="BH684">
        <v>1996</v>
      </c>
      <c r="BI684" t="s">
        <v>108</v>
      </c>
      <c r="BJ684">
        <v>2</v>
      </c>
      <c r="BK684">
        <v>431</v>
      </c>
      <c r="BL684" t="s">
        <v>98</v>
      </c>
      <c r="BM684" t="s">
        <v>98</v>
      </c>
      <c r="BN684" t="s">
        <v>104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>
      <c r="A685">
        <v>684</v>
      </c>
      <c r="B685">
        <v>20</v>
      </c>
      <c r="C685" t="s">
        <v>112</v>
      </c>
      <c r="D685">
        <v>90</v>
      </c>
      <c r="E685">
        <v>11248</v>
      </c>
      <c r="F685" t="s">
        <v>82</v>
      </c>
      <c r="G685" t="s">
        <v>83</v>
      </c>
      <c r="H685" t="s">
        <v>113</v>
      </c>
      <c r="I685" t="s">
        <v>85</v>
      </c>
      <c r="J685" t="s">
        <v>86</v>
      </c>
      <c r="K685" t="s">
        <v>114</v>
      </c>
      <c r="L685" t="s">
        <v>88</v>
      </c>
      <c r="M685" t="s">
        <v>209</v>
      </c>
      <c r="N685" t="s">
        <v>91</v>
      </c>
      <c r="O685" t="s">
        <v>91</v>
      </c>
      <c r="P685" t="s">
        <v>92</v>
      </c>
      <c r="Q685" t="s">
        <v>93</v>
      </c>
      <c r="R685">
        <v>9</v>
      </c>
      <c r="S685">
        <v>5</v>
      </c>
      <c r="T685">
        <v>2002</v>
      </c>
      <c r="U685">
        <v>2002</v>
      </c>
      <c r="V685" t="s">
        <v>115</v>
      </c>
      <c r="W685" t="s">
        <v>95</v>
      </c>
      <c r="X685" t="s">
        <v>96</v>
      </c>
      <c r="Y685" t="s">
        <v>96</v>
      </c>
      <c r="Z685" t="s">
        <v>148</v>
      </c>
      <c r="AA685">
        <v>215</v>
      </c>
      <c r="AB685" t="s">
        <v>119</v>
      </c>
      <c r="AC685" t="s">
        <v>98</v>
      </c>
      <c r="AD685" t="s">
        <v>123</v>
      </c>
      <c r="AE685" t="s">
        <v>119</v>
      </c>
      <c r="AF685" t="s">
        <v>98</v>
      </c>
      <c r="AG685" t="s">
        <v>157</v>
      </c>
      <c r="AH685" t="s">
        <v>124</v>
      </c>
      <c r="AI685">
        <v>1059</v>
      </c>
      <c r="AJ685" t="s">
        <v>108</v>
      </c>
      <c r="AK685">
        <v>0</v>
      </c>
      <c r="AL685">
        <v>567</v>
      </c>
      <c r="AM685">
        <v>1626</v>
      </c>
      <c r="AN685" t="s">
        <v>103</v>
      </c>
      <c r="AO685" t="s">
        <v>126</v>
      </c>
      <c r="AP685" t="s">
        <v>104</v>
      </c>
      <c r="AQ685" t="s">
        <v>105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119</v>
      </c>
      <c r="BC685">
        <v>7</v>
      </c>
      <c r="BD685" t="s">
        <v>106</v>
      </c>
      <c r="BE685">
        <v>1</v>
      </c>
      <c r="BF685" t="s">
        <v>98</v>
      </c>
      <c r="BG685" t="s">
        <v>107</v>
      </c>
      <c r="BH685">
        <v>2002</v>
      </c>
      <c r="BI685" t="s">
        <v>125</v>
      </c>
      <c r="BJ685">
        <v>3</v>
      </c>
      <c r="BK685">
        <v>702</v>
      </c>
      <c r="BL685" t="s">
        <v>98</v>
      </c>
      <c r="BM685" t="s">
        <v>98</v>
      </c>
      <c r="BN685" t="s">
        <v>104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>
      <c r="A686">
        <v>685</v>
      </c>
      <c r="B686">
        <v>60</v>
      </c>
      <c r="C686" t="s">
        <v>112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161</v>
      </c>
      <c r="L686" t="s">
        <v>88</v>
      </c>
      <c r="M686" t="s">
        <v>162</v>
      </c>
      <c r="N686" t="s">
        <v>91</v>
      </c>
      <c r="O686" t="s">
        <v>91</v>
      </c>
      <c r="P686" t="s">
        <v>92</v>
      </c>
      <c r="Q686" t="s">
        <v>122</v>
      </c>
      <c r="R686">
        <v>7</v>
      </c>
      <c r="S686">
        <v>5</v>
      </c>
      <c r="T686">
        <v>1998</v>
      </c>
      <c r="U686">
        <v>1998</v>
      </c>
      <c r="V686" t="s">
        <v>94</v>
      </c>
      <c r="W686" t="s">
        <v>95</v>
      </c>
      <c r="X686" t="s">
        <v>96</v>
      </c>
      <c r="Y686" t="s">
        <v>96</v>
      </c>
      <c r="Z686" t="s">
        <v>117</v>
      </c>
      <c r="AA686">
        <v>30</v>
      </c>
      <c r="AB686" t="s">
        <v>119</v>
      </c>
      <c r="AC686" t="s">
        <v>98</v>
      </c>
      <c r="AD686" t="s">
        <v>123</v>
      </c>
      <c r="AE686" t="s">
        <v>119</v>
      </c>
      <c r="AF686" t="s">
        <v>98</v>
      </c>
      <c r="AG686" t="s">
        <v>100</v>
      </c>
      <c r="AH686" t="s">
        <v>108</v>
      </c>
      <c r="AI686">
        <v>0</v>
      </c>
      <c r="AJ686" t="s">
        <v>108</v>
      </c>
      <c r="AK686">
        <v>0</v>
      </c>
      <c r="AL686">
        <v>1195</v>
      </c>
      <c r="AM686">
        <v>1195</v>
      </c>
      <c r="AN686" t="s">
        <v>103</v>
      </c>
      <c r="AO686" t="s">
        <v>119</v>
      </c>
      <c r="AP686" t="s">
        <v>104</v>
      </c>
      <c r="AQ686" t="s">
        <v>105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106</v>
      </c>
      <c r="BE686">
        <v>0</v>
      </c>
      <c r="BF686" t="s">
        <v>83</v>
      </c>
      <c r="BG686" t="s">
        <v>107</v>
      </c>
      <c r="BH686">
        <v>1998</v>
      </c>
      <c r="BI686" t="s">
        <v>125</v>
      </c>
      <c r="BJ686">
        <v>2</v>
      </c>
      <c r="BK686">
        <v>486</v>
      </c>
      <c r="BL686" t="s">
        <v>98</v>
      </c>
      <c r="BM686" t="s">
        <v>98</v>
      </c>
      <c r="BN686" t="s">
        <v>104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>
      <c r="A687">
        <v>686</v>
      </c>
      <c r="B687">
        <v>160</v>
      </c>
      <c r="C687" t="s">
        <v>112</v>
      </c>
      <c r="D687" t="s">
        <v>83</v>
      </c>
      <c r="E687">
        <v>5062</v>
      </c>
      <c r="F687" t="s">
        <v>82</v>
      </c>
      <c r="G687" t="s">
        <v>83</v>
      </c>
      <c r="H687" t="s">
        <v>113</v>
      </c>
      <c r="I687" t="s">
        <v>85</v>
      </c>
      <c r="J687" t="s">
        <v>86</v>
      </c>
      <c r="K687" t="s">
        <v>161</v>
      </c>
      <c r="L687" t="s">
        <v>88</v>
      </c>
      <c r="M687" t="s">
        <v>128</v>
      </c>
      <c r="N687" t="s">
        <v>91</v>
      </c>
      <c r="O687" t="s">
        <v>91</v>
      </c>
      <c r="P687" t="s">
        <v>129</v>
      </c>
      <c r="Q687" t="s">
        <v>122</v>
      </c>
      <c r="R687">
        <v>7</v>
      </c>
      <c r="S687">
        <v>5</v>
      </c>
      <c r="T687">
        <v>1984</v>
      </c>
      <c r="U687">
        <v>1984</v>
      </c>
      <c r="V687" t="s">
        <v>94</v>
      </c>
      <c r="W687" t="s">
        <v>95</v>
      </c>
      <c r="X687" t="s">
        <v>130</v>
      </c>
      <c r="Y687" t="s">
        <v>130</v>
      </c>
      <c r="Z687" t="s">
        <v>97</v>
      </c>
      <c r="AA687">
        <v>0</v>
      </c>
      <c r="AB687" t="s">
        <v>119</v>
      </c>
      <c r="AC687" t="s">
        <v>98</v>
      </c>
      <c r="AD687" t="s">
        <v>99</v>
      </c>
      <c r="AE687" t="s">
        <v>119</v>
      </c>
      <c r="AF687" t="s">
        <v>98</v>
      </c>
      <c r="AG687" t="s">
        <v>155</v>
      </c>
      <c r="AH687" t="s">
        <v>124</v>
      </c>
      <c r="AI687">
        <v>828</v>
      </c>
      <c r="AJ687" t="s">
        <v>102</v>
      </c>
      <c r="AK687">
        <v>182</v>
      </c>
      <c r="AL687">
        <v>180</v>
      </c>
      <c r="AM687">
        <v>1190</v>
      </c>
      <c r="AN687" t="s">
        <v>103</v>
      </c>
      <c r="AO687" t="s">
        <v>119</v>
      </c>
      <c r="AP687" t="s">
        <v>104</v>
      </c>
      <c r="AQ687" t="s">
        <v>105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119</v>
      </c>
      <c r="BC687">
        <v>6</v>
      </c>
      <c r="BD687" t="s">
        <v>187</v>
      </c>
      <c r="BE687">
        <v>1</v>
      </c>
      <c r="BF687" t="s">
        <v>98</v>
      </c>
      <c r="BG687" t="s">
        <v>107</v>
      </c>
      <c r="BH687">
        <v>1984</v>
      </c>
      <c r="BI687" t="s">
        <v>125</v>
      </c>
      <c r="BJ687">
        <v>2</v>
      </c>
      <c r="BK687">
        <v>577</v>
      </c>
      <c r="BL687" t="s">
        <v>98</v>
      </c>
      <c r="BM687" t="s">
        <v>98</v>
      </c>
      <c r="BN687" t="s">
        <v>104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>
      <c r="A688">
        <v>687</v>
      </c>
      <c r="B688">
        <v>60</v>
      </c>
      <c r="C688" t="s">
        <v>164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163</v>
      </c>
      <c r="N688" t="s">
        <v>91</v>
      </c>
      <c r="O688" t="s">
        <v>91</v>
      </c>
      <c r="P688" t="s">
        <v>92</v>
      </c>
      <c r="Q688" t="s">
        <v>122</v>
      </c>
      <c r="R688">
        <v>7</v>
      </c>
      <c r="S688">
        <v>6</v>
      </c>
      <c r="T688">
        <v>2007</v>
      </c>
      <c r="U688">
        <v>2007</v>
      </c>
      <c r="V688" t="s">
        <v>94</v>
      </c>
      <c r="W688" t="s">
        <v>95</v>
      </c>
      <c r="X688" t="s">
        <v>96</v>
      </c>
      <c r="Y688" t="s">
        <v>96</v>
      </c>
      <c r="Z688" t="s">
        <v>97</v>
      </c>
      <c r="AA688">
        <v>0</v>
      </c>
      <c r="AB688" t="s">
        <v>119</v>
      </c>
      <c r="AC688" t="s">
        <v>98</v>
      </c>
      <c r="AD688" t="s">
        <v>123</v>
      </c>
      <c r="AE688" t="s">
        <v>119</v>
      </c>
      <c r="AF688" t="s">
        <v>98</v>
      </c>
      <c r="AG688" t="s">
        <v>100</v>
      </c>
      <c r="AH688" t="s">
        <v>108</v>
      </c>
      <c r="AI688">
        <v>0</v>
      </c>
      <c r="AJ688" t="s">
        <v>108</v>
      </c>
      <c r="AK688">
        <v>0</v>
      </c>
      <c r="AL688">
        <v>874</v>
      </c>
      <c r="AM688">
        <v>874</v>
      </c>
      <c r="AN688" t="s">
        <v>103</v>
      </c>
      <c r="AO688" t="s">
        <v>126</v>
      </c>
      <c r="AP688" t="s">
        <v>104</v>
      </c>
      <c r="AQ688" t="s">
        <v>105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119</v>
      </c>
      <c r="BC688">
        <v>7</v>
      </c>
      <c r="BD688" t="s">
        <v>106</v>
      </c>
      <c r="BE688">
        <v>0</v>
      </c>
      <c r="BF688" t="s">
        <v>83</v>
      </c>
      <c r="BG688" t="s">
        <v>107</v>
      </c>
      <c r="BH688">
        <v>2007</v>
      </c>
      <c r="BI688" t="s">
        <v>125</v>
      </c>
      <c r="BJ688">
        <v>2</v>
      </c>
      <c r="BK688">
        <v>578</v>
      </c>
      <c r="BL688" t="s">
        <v>98</v>
      </c>
      <c r="BM688" t="s">
        <v>98</v>
      </c>
      <c r="BN688" t="s">
        <v>104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149</v>
      </c>
      <c r="CB688" t="s">
        <v>150</v>
      </c>
      <c r="CC688">
        <v>227875</v>
      </c>
    </row>
    <row r="689" spans="1:81">
      <c r="A689">
        <v>688</v>
      </c>
      <c r="B689">
        <v>160</v>
      </c>
      <c r="C689" t="s">
        <v>164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136</v>
      </c>
      <c r="L689" t="s">
        <v>88</v>
      </c>
      <c r="M689" t="s">
        <v>163</v>
      </c>
      <c r="N689" t="s">
        <v>91</v>
      </c>
      <c r="O689" t="s">
        <v>91</v>
      </c>
      <c r="P689" t="s">
        <v>129</v>
      </c>
      <c r="Q689" t="s">
        <v>122</v>
      </c>
      <c r="R689">
        <v>7</v>
      </c>
      <c r="S689">
        <v>5</v>
      </c>
      <c r="T689">
        <v>2004</v>
      </c>
      <c r="U689">
        <v>2004</v>
      </c>
      <c r="V689" t="s">
        <v>94</v>
      </c>
      <c r="W689" t="s">
        <v>95</v>
      </c>
      <c r="X689" t="s">
        <v>137</v>
      </c>
      <c r="Y689" t="s">
        <v>137</v>
      </c>
      <c r="Z689" t="s">
        <v>97</v>
      </c>
      <c r="AA689">
        <v>0</v>
      </c>
      <c r="AB689" t="s">
        <v>119</v>
      </c>
      <c r="AC689" t="s">
        <v>98</v>
      </c>
      <c r="AD689" t="s">
        <v>123</v>
      </c>
      <c r="AE689" t="s">
        <v>119</v>
      </c>
      <c r="AF689" t="s">
        <v>98</v>
      </c>
      <c r="AG689" t="s">
        <v>100</v>
      </c>
      <c r="AH689" t="s">
        <v>124</v>
      </c>
      <c r="AI689">
        <v>239</v>
      </c>
      <c r="AJ689" t="s">
        <v>108</v>
      </c>
      <c r="AK689">
        <v>0</v>
      </c>
      <c r="AL689">
        <v>312</v>
      </c>
      <c r="AM689">
        <v>551</v>
      </c>
      <c r="AN689" t="s">
        <v>103</v>
      </c>
      <c r="AO689" t="s">
        <v>126</v>
      </c>
      <c r="AP689" t="s">
        <v>104</v>
      </c>
      <c r="AQ689" t="s">
        <v>105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119</v>
      </c>
      <c r="BC689">
        <v>4</v>
      </c>
      <c r="BD689" t="s">
        <v>106</v>
      </c>
      <c r="BE689">
        <v>0</v>
      </c>
      <c r="BF689" t="s">
        <v>83</v>
      </c>
      <c r="BG689" t="s">
        <v>143</v>
      </c>
      <c r="BH689">
        <v>2004</v>
      </c>
      <c r="BI689" t="s">
        <v>108</v>
      </c>
      <c r="BJ689">
        <v>2</v>
      </c>
      <c r="BK689">
        <v>480</v>
      </c>
      <c r="BL689" t="s">
        <v>98</v>
      </c>
      <c r="BM689" t="s">
        <v>98</v>
      </c>
      <c r="BN689" t="s">
        <v>104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>
      <c r="A690">
        <v>689</v>
      </c>
      <c r="B690">
        <v>20</v>
      </c>
      <c r="C690" t="s">
        <v>112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127</v>
      </c>
      <c r="J690" t="s">
        <v>86</v>
      </c>
      <c r="K690" t="s">
        <v>87</v>
      </c>
      <c r="L690" t="s">
        <v>88</v>
      </c>
      <c r="M690" t="s">
        <v>128</v>
      </c>
      <c r="N690" t="s">
        <v>91</v>
      </c>
      <c r="O690" t="s">
        <v>91</v>
      </c>
      <c r="P690" t="s">
        <v>92</v>
      </c>
      <c r="Q690" t="s">
        <v>93</v>
      </c>
      <c r="R690">
        <v>8</v>
      </c>
      <c r="S690">
        <v>6</v>
      </c>
      <c r="T690">
        <v>2007</v>
      </c>
      <c r="U690">
        <v>2007</v>
      </c>
      <c r="V690" t="s">
        <v>94</v>
      </c>
      <c r="W690" t="s">
        <v>95</v>
      </c>
      <c r="X690" t="s">
        <v>137</v>
      </c>
      <c r="Y690" t="s">
        <v>137</v>
      </c>
      <c r="Z690" t="s">
        <v>117</v>
      </c>
      <c r="AA690">
        <v>0</v>
      </c>
      <c r="AB690" t="s">
        <v>119</v>
      </c>
      <c r="AC690" t="s">
        <v>98</v>
      </c>
      <c r="AD690" t="s">
        <v>123</v>
      </c>
      <c r="AE690" t="s">
        <v>119</v>
      </c>
      <c r="AF690" t="s">
        <v>98</v>
      </c>
      <c r="AG690" t="s">
        <v>157</v>
      </c>
      <c r="AH690" t="s">
        <v>124</v>
      </c>
      <c r="AI690">
        <v>945</v>
      </c>
      <c r="AJ690" t="s">
        <v>108</v>
      </c>
      <c r="AK690">
        <v>0</v>
      </c>
      <c r="AL690">
        <v>474</v>
      </c>
      <c r="AM690">
        <v>1419</v>
      </c>
      <c r="AN690" t="s">
        <v>103</v>
      </c>
      <c r="AO690" t="s">
        <v>126</v>
      </c>
      <c r="AP690" t="s">
        <v>104</v>
      </c>
      <c r="AQ690" t="s">
        <v>105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119</v>
      </c>
      <c r="BC690">
        <v>7</v>
      </c>
      <c r="BD690" t="s">
        <v>106</v>
      </c>
      <c r="BE690">
        <v>1</v>
      </c>
      <c r="BF690" t="s">
        <v>119</v>
      </c>
      <c r="BG690" t="s">
        <v>107</v>
      </c>
      <c r="BH690">
        <v>2007</v>
      </c>
      <c r="BI690" t="s">
        <v>131</v>
      </c>
      <c r="BJ690">
        <v>2</v>
      </c>
      <c r="BK690">
        <v>567</v>
      </c>
      <c r="BL690" t="s">
        <v>98</v>
      </c>
      <c r="BM690" t="s">
        <v>98</v>
      </c>
      <c r="BN690" t="s">
        <v>104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149</v>
      </c>
      <c r="CB690" t="s">
        <v>150</v>
      </c>
      <c r="CC690">
        <v>392000</v>
      </c>
    </row>
    <row r="691" spans="1:81">
      <c r="A691">
        <v>690</v>
      </c>
      <c r="B691">
        <v>120</v>
      </c>
      <c r="C691" t="s">
        <v>112</v>
      </c>
      <c r="D691">
        <v>61</v>
      </c>
      <c r="E691">
        <v>7577</v>
      </c>
      <c r="F691" t="s">
        <v>82</v>
      </c>
      <c r="G691" t="s">
        <v>83</v>
      </c>
      <c r="H691" t="s">
        <v>113</v>
      </c>
      <c r="I691" t="s">
        <v>85</v>
      </c>
      <c r="J691" t="s">
        <v>86</v>
      </c>
      <c r="K691" t="s">
        <v>114</v>
      </c>
      <c r="L691" t="s">
        <v>88</v>
      </c>
      <c r="M691" t="s">
        <v>147</v>
      </c>
      <c r="N691" t="s">
        <v>91</v>
      </c>
      <c r="O691" t="s">
        <v>91</v>
      </c>
      <c r="P691" t="s">
        <v>129</v>
      </c>
      <c r="Q691" t="s">
        <v>93</v>
      </c>
      <c r="R691">
        <v>6</v>
      </c>
      <c r="S691">
        <v>5</v>
      </c>
      <c r="T691">
        <v>2005</v>
      </c>
      <c r="U691">
        <v>2006</v>
      </c>
      <c r="V691" t="s">
        <v>94</v>
      </c>
      <c r="W691" t="s">
        <v>95</v>
      </c>
      <c r="X691" t="s">
        <v>96</v>
      </c>
      <c r="Y691" t="s">
        <v>96</v>
      </c>
      <c r="Z691" t="s">
        <v>148</v>
      </c>
      <c r="AA691">
        <v>256</v>
      </c>
      <c r="AB691" t="s">
        <v>119</v>
      </c>
      <c r="AC691" t="s">
        <v>98</v>
      </c>
      <c r="AD691" t="s">
        <v>123</v>
      </c>
      <c r="AE691" t="s">
        <v>119</v>
      </c>
      <c r="AF691" t="s">
        <v>98</v>
      </c>
      <c r="AG691" t="s">
        <v>157</v>
      </c>
      <c r="AH691" t="s">
        <v>118</v>
      </c>
      <c r="AI691">
        <v>20</v>
      </c>
      <c r="AJ691" t="s">
        <v>108</v>
      </c>
      <c r="AK691">
        <v>0</v>
      </c>
      <c r="AL691">
        <v>1342</v>
      </c>
      <c r="AM691">
        <v>1362</v>
      </c>
      <c r="AN691" t="s">
        <v>103</v>
      </c>
      <c r="AO691" t="s">
        <v>126</v>
      </c>
      <c r="AP691" t="s">
        <v>104</v>
      </c>
      <c r="AQ691" t="s">
        <v>105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119</v>
      </c>
      <c r="BC691">
        <v>6</v>
      </c>
      <c r="BD691" t="s">
        <v>106</v>
      </c>
      <c r="BE691">
        <v>1</v>
      </c>
      <c r="BF691" t="s">
        <v>119</v>
      </c>
      <c r="BG691" t="s">
        <v>107</v>
      </c>
      <c r="BH691">
        <v>2005</v>
      </c>
      <c r="BI691" t="s">
        <v>131</v>
      </c>
      <c r="BJ691">
        <v>2</v>
      </c>
      <c r="BK691">
        <v>460</v>
      </c>
      <c r="BL691" t="s">
        <v>98</v>
      </c>
      <c r="BM691" t="s">
        <v>98</v>
      </c>
      <c r="BN691" t="s">
        <v>104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>
      <c r="A692">
        <v>691</v>
      </c>
      <c r="B692">
        <v>120</v>
      </c>
      <c r="C692" t="s">
        <v>140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209</v>
      </c>
      <c r="N692" t="s">
        <v>91</v>
      </c>
      <c r="O692" t="s">
        <v>91</v>
      </c>
      <c r="P692" t="s">
        <v>129</v>
      </c>
      <c r="Q692" t="s">
        <v>93</v>
      </c>
      <c r="R692">
        <v>6</v>
      </c>
      <c r="S692">
        <v>5</v>
      </c>
      <c r="T692">
        <v>2004</v>
      </c>
      <c r="U692">
        <v>2004</v>
      </c>
      <c r="V692" t="s">
        <v>94</v>
      </c>
      <c r="W692" t="s">
        <v>95</v>
      </c>
      <c r="X692" t="s">
        <v>96</v>
      </c>
      <c r="Y692" t="s">
        <v>96</v>
      </c>
      <c r="Z692" t="s">
        <v>117</v>
      </c>
      <c r="AA692">
        <v>147</v>
      </c>
      <c r="AB692" t="s">
        <v>119</v>
      </c>
      <c r="AC692" t="s">
        <v>98</v>
      </c>
      <c r="AD692" t="s">
        <v>123</v>
      </c>
      <c r="AE692" t="s">
        <v>119</v>
      </c>
      <c r="AF692" t="s">
        <v>98</v>
      </c>
      <c r="AG692" t="s">
        <v>119</v>
      </c>
      <c r="AH692" t="s">
        <v>124</v>
      </c>
      <c r="AI692">
        <v>697</v>
      </c>
      <c r="AJ692" t="s">
        <v>108</v>
      </c>
      <c r="AK692">
        <v>0</v>
      </c>
      <c r="AL692">
        <v>151</v>
      </c>
      <c r="AM692">
        <v>848</v>
      </c>
      <c r="AN692" t="s">
        <v>103</v>
      </c>
      <c r="AO692" t="s">
        <v>126</v>
      </c>
      <c r="AP692" t="s">
        <v>104</v>
      </c>
      <c r="AQ692" t="s">
        <v>105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119</v>
      </c>
      <c r="BC692">
        <v>3</v>
      </c>
      <c r="BD692" t="s">
        <v>106</v>
      </c>
      <c r="BE692">
        <v>1</v>
      </c>
      <c r="BF692" t="s">
        <v>98</v>
      </c>
      <c r="BG692" t="s">
        <v>107</v>
      </c>
      <c r="BH692">
        <v>2004</v>
      </c>
      <c r="BI692" t="s">
        <v>131</v>
      </c>
      <c r="BJ692">
        <v>2</v>
      </c>
      <c r="BK692">
        <v>420</v>
      </c>
      <c r="BL692" t="s">
        <v>98</v>
      </c>
      <c r="BM692" t="s">
        <v>98</v>
      </c>
      <c r="BN692" t="s">
        <v>104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>
      <c r="A693">
        <v>692</v>
      </c>
      <c r="B693">
        <v>60</v>
      </c>
      <c r="C693" t="s">
        <v>112</v>
      </c>
      <c r="D693">
        <v>104</v>
      </c>
      <c r="E693">
        <v>21535</v>
      </c>
      <c r="F693" t="s">
        <v>82</v>
      </c>
      <c r="G693" t="s">
        <v>83</v>
      </c>
      <c r="H693" t="s">
        <v>113</v>
      </c>
      <c r="I693" t="s">
        <v>85</v>
      </c>
      <c r="J693" t="s">
        <v>86</v>
      </c>
      <c r="K693" t="s">
        <v>114</v>
      </c>
      <c r="L693" t="s">
        <v>88</v>
      </c>
      <c r="M693" t="s">
        <v>162</v>
      </c>
      <c r="N693" t="s">
        <v>91</v>
      </c>
      <c r="O693" t="s">
        <v>91</v>
      </c>
      <c r="P693" t="s">
        <v>92</v>
      </c>
      <c r="Q693" t="s">
        <v>122</v>
      </c>
      <c r="R693">
        <v>10</v>
      </c>
      <c r="S693">
        <v>6</v>
      </c>
      <c r="T693">
        <v>1994</v>
      </c>
      <c r="U693">
        <v>1995</v>
      </c>
      <c r="V693" t="s">
        <v>94</v>
      </c>
      <c r="W693" t="s">
        <v>244</v>
      </c>
      <c r="X693" t="s">
        <v>130</v>
      </c>
      <c r="Y693" t="s">
        <v>130</v>
      </c>
      <c r="Z693" t="s">
        <v>117</v>
      </c>
      <c r="AA693">
        <v>1170</v>
      </c>
      <c r="AB693" t="s">
        <v>126</v>
      </c>
      <c r="AC693" t="s">
        <v>98</v>
      </c>
      <c r="AD693" t="s">
        <v>123</v>
      </c>
      <c r="AE693" t="s">
        <v>126</v>
      </c>
      <c r="AF693" t="s">
        <v>98</v>
      </c>
      <c r="AG693" t="s">
        <v>119</v>
      </c>
      <c r="AH693" t="s">
        <v>124</v>
      </c>
      <c r="AI693">
        <v>1455</v>
      </c>
      <c r="AJ693" t="s">
        <v>108</v>
      </c>
      <c r="AK693">
        <v>0</v>
      </c>
      <c r="AL693">
        <v>989</v>
      </c>
      <c r="AM693">
        <v>2444</v>
      </c>
      <c r="AN693" t="s">
        <v>103</v>
      </c>
      <c r="AO693" t="s">
        <v>126</v>
      </c>
      <c r="AP693" t="s">
        <v>104</v>
      </c>
      <c r="AQ693" t="s">
        <v>105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126</v>
      </c>
      <c r="BC693">
        <v>10</v>
      </c>
      <c r="BD693" t="s">
        <v>106</v>
      </c>
      <c r="BE693">
        <v>2</v>
      </c>
      <c r="BF693" t="s">
        <v>126</v>
      </c>
      <c r="BG693" t="s">
        <v>107</v>
      </c>
      <c r="BH693">
        <v>1994</v>
      </c>
      <c r="BI693" t="s">
        <v>125</v>
      </c>
      <c r="BJ693">
        <v>3</v>
      </c>
      <c r="BK693">
        <v>832</v>
      </c>
      <c r="BL693" t="s">
        <v>98</v>
      </c>
      <c r="BM693" t="s">
        <v>98</v>
      </c>
      <c r="BN693" t="s">
        <v>104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>
      <c r="A694">
        <v>693</v>
      </c>
      <c r="B694">
        <v>60</v>
      </c>
      <c r="C694" t="s">
        <v>112</v>
      </c>
      <c r="D694">
        <v>42</v>
      </c>
      <c r="E694">
        <v>26178</v>
      </c>
      <c r="F694" t="s">
        <v>82</v>
      </c>
      <c r="G694" t="s">
        <v>83</v>
      </c>
      <c r="H694" t="s">
        <v>113</v>
      </c>
      <c r="I694" t="s">
        <v>85</v>
      </c>
      <c r="J694" t="s">
        <v>86</v>
      </c>
      <c r="K694" t="s">
        <v>87</v>
      </c>
      <c r="L694" t="s">
        <v>154</v>
      </c>
      <c r="M694" t="s">
        <v>218</v>
      </c>
      <c r="N694" t="s">
        <v>91</v>
      </c>
      <c r="O694" t="s">
        <v>91</v>
      </c>
      <c r="P694" t="s">
        <v>92</v>
      </c>
      <c r="Q694" t="s">
        <v>122</v>
      </c>
      <c r="R694">
        <v>7</v>
      </c>
      <c r="S694">
        <v>5</v>
      </c>
      <c r="T694">
        <v>1989</v>
      </c>
      <c r="U694">
        <v>1990</v>
      </c>
      <c r="V694" t="s">
        <v>115</v>
      </c>
      <c r="W694" t="s">
        <v>95</v>
      </c>
      <c r="X694" t="s">
        <v>137</v>
      </c>
      <c r="Y694" t="s">
        <v>137</v>
      </c>
      <c r="Z694" t="s">
        <v>117</v>
      </c>
      <c r="AA694">
        <v>293</v>
      </c>
      <c r="AB694" t="s">
        <v>119</v>
      </c>
      <c r="AC694" t="s">
        <v>98</v>
      </c>
      <c r="AD694" t="s">
        <v>123</v>
      </c>
      <c r="AE694" t="s">
        <v>119</v>
      </c>
      <c r="AF694" t="s">
        <v>98</v>
      </c>
      <c r="AG694" t="s">
        <v>119</v>
      </c>
      <c r="AH694" t="s">
        <v>124</v>
      </c>
      <c r="AI694">
        <v>965</v>
      </c>
      <c r="AJ694" t="s">
        <v>108</v>
      </c>
      <c r="AK694">
        <v>0</v>
      </c>
      <c r="AL694">
        <v>245</v>
      </c>
      <c r="AM694">
        <v>1210</v>
      </c>
      <c r="AN694" t="s">
        <v>103</v>
      </c>
      <c r="AO694" t="s">
        <v>126</v>
      </c>
      <c r="AP694" t="s">
        <v>104</v>
      </c>
      <c r="AQ694" t="s">
        <v>105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119</v>
      </c>
      <c r="BC694">
        <v>9</v>
      </c>
      <c r="BD694" t="s">
        <v>106</v>
      </c>
      <c r="BE694">
        <v>2</v>
      </c>
      <c r="BF694" t="s">
        <v>119</v>
      </c>
      <c r="BG694" t="s">
        <v>107</v>
      </c>
      <c r="BH694">
        <v>1989</v>
      </c>
      <c r="BI694" t="s">
        <v>131</v>
      </c>
      <c r="BJ694">
        <v>2</v>
      </c>
      <c r="BK694">
        <v>628</v>
      </c>
      <c r="BL694" t="s">
        <v>98</v>
      </c>
      <c r="BM694" t="s">
        <v>98</v>
      </c>
      <c r="BN694" t="s">
        <v>104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>
      <c r="A695">
        <v>694</v>
      </c>
      <c r="B695">
        <v>30</v>
      </c>
      <c r="C695" t="s">
        <v>112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114</v>
      </c>
      <c r="L695" t="s">
        <v>231</v>
      </c>
      <c r="M695" t="s">
        <v>188</v>
      </c>
      <c r="N695" t="s">
        <v>91</v>
      </c>
      <c r="O695" t="s">
        <v>91</v>
      </c>
      <c r="P695" t="s">
        <v>92</v>
      </c>
      <c r="Q695" t="s">
        <v>93</v>
      </c>
      <c r="R695">
        <v>5</v>
      </c>
      <c r="S695">
        <v>6</v>
      </c>
      <c r="T695">
        <v>1921</v>
      </c>
      <c r="U695">
        <v>1968</v>
      </c>
      <c r="V695" t="s">
        <v>94</v>
      </c>
      <c r="W695" t="s">
        <v>95</v>
      </c>
      <c r="X695" t="s">
        <v>137</v>
      </c>
      <c r="Y695" t="s">
        <v>137</v>
      </c>
      <c r="Z695" t="s">
        <v>97</v>
      </c>
      <c r="AA695">
        <v>0</v>
      </c>
      <c r="AB695" t="s">
        <v>98</v>
      </c>
      <c r="AC695" t="s">
        <v>98</v>
      </c>
      <c r="AD695" t="s">
        <v>166</v>
      </c>
      <c r="AE695" t="s">
        <v>98</v>
      </c>
      <c r="AF695" t="s">
        <v>98</v>
      </c>
      <c r="AG695" t="s">
        <v>100</v>
      </c>
      <c r="AH695" t="s">
        <v>108</v>
      </c>
      <c r="AI695">
        <v>0</v>
      </c>
      <c r="AJ695" t="s">
        <v>108</v>
      </c>
      <c r="AK695">
        <v>0</v>
      </c>
      <c r="AL695">
        <v>1073</v>
      </c>
      <c r="AM695">
        <v>1073</v>
      </c>
      <c r="AN695" t="s">
        <v>103</v>
      </c>
      <c r="AO695" t="s">
        <v>126</v>
      </c>
      <c r="AP695" t="s">
        <v>104</v>
      </c>
      <c r="AQ695" t="s">
        <v>105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106</v>
      </c>
      <c r="BE695">
        <v>0</v>
      </c>
      <c r="BF695" t="s">
        <v>83</v>
      </c>
      <c r="BG695" t="s">
        <v>143</v>
      </c>
      <c r="BH695">
        <v>1968</v>
      </c>
      <c r="BI695" t="s">
        <v>108</v>
      </c>
      <c r="BJ695">
        <v>1</v>
      </c>
      <c r="BK695">
        <v>326</v>
      </c>
      <c r="BL695" t="s">
        <v>98</v>
      </c>
      <c r="BM695" t="s">
        <v>98</v>
      </c>
      <c r="BN695" t="s">
        <v>104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172</v>
      </c>
      <c r="CC695">
        <v>108480</v>
      </c>
    </row>
    <row r="696" spans="1:81">
      <c r="A696">
        <v>695</v>
      </c>
      <c r="B696">
        <v>50</v>
      </c>
      <c r="C696" t="s">
        <v>140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114</v>
      </c>
      <c r="L696" t="s">
        <v>88</v>
      </c>
      <c r="M696" t="s">
        <v>197</v>
      </c>
      <c r="N696" t="s">
        <v>91</v>
      </c>
      <c r="O696" t="s">
        <v>91</v>
      </c>
      <c r="P696" t="s">
        <v>92</v>
      </c>
      <c r="Q696" t="s">
        <v>176</v>
      </c>
      <c r="R696">
        <v>5</v>
      </c>
      <c r="S696">
        <v>6</v>
      </c>
      <c r="T696">
        <v>1936</v>
      </c>
      <c r="U696">
        <v>1950</v>
      </c>
      <c r="V696" t="s">
        <v>94</v>
      </c>
      <c r="W696" t="s">
        <v>95</v>
      </c>
      <c r="X696" t="s">
        <v>116</v>
      </c>
      <c r="Y696" t="s">
        <v>116</v>
      </c>
      <c r="Z696" t="s">
        <v>97</v>
      </c>
      <c r="AA696">
        <v>0</v>
      </c>
      <c r="AB696" t="s">
        <v>98</v>
      </c>
      <c r="AC696" t="s">
        <v>139</v>
      </c>
      <c r="AD696" t="s">
        <v>166</v>
      </c>
      <c r="AE696" t="s">
        <v>98</v>
      </c>
      <c r="AF696" t="s">
        <v>98</v>
      </c>
      <c r="AG696" t="s">
        <v>100</v>
      </c>
      <c r="AH696" t="s">
        <v>108</v>
      </c>
      <c r="AI696">
        <v>0</v>
      </c>
      <c r="AJ696" t="s">
        <v>108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104</v>
      </c>
      <c r="AQ696" t="s">
        <v>105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106</v>
      </c>
      <c r="BE696">
        <v>0</v>
      </c>
      <c r="BF696" t="s">
        <v>83</v>
      </c>
      <c r="BG696" t="s">
        <v>143</v>
      </c>
      <c r="BH696">
        <v>1995</v>
      </c>
      <c r="BI696" t="s">
        <v>108</v>
      </c>
      <c r="BJ696">
        <v>2</v>
      </c>
      <c r="BK696">
        <v>576</v>
      </c>
      <c r="BL696" t="s">
        <v>98</v>
      </c>
      <c r="BM696" t="s">
        <v>98</v>
      </c>
      <c r="BN696" t="s">
        <v>104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109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>
      <c r="A697">
        <v>696</v>
      </c>
      <c r="B697">
        <v>20</v>
      </c>
      <c r="C697" t="s">
        <v>112</v>
      </c>
      <c r="D697">
        <v>54</v>
      </c>
      <c r="E697">
        <v>13811</v>
      </c>
      <c r="F697" t="s">
        <v>82</v>
      </c>
      <c r="G697" t="s">
        <v>83</v>
      </c>
      <c r="H697" t="s">
        <v>113</v>
      </c>
      <c r="I697" t="s">
        <v>85</v>
      </c>
      <c r="J697" t="s">
        <v>86</v>
      </c>
      <c r="K697" t="s">
        <v>87</v>
      </c>
      <c r="L697" t="s">
        <v>88</v>
      </c>
      <c r="M697" t="s">
        <v>218</v>
      </c>
      <c r="N697" t="s">
        <v>91</v>
      </c>
      <c r="O697" t="s">
        <v>91</v>
      </c>
      <c r="P697" t="s">
        <v>92</v>
      </c>
      <c r="Q697" t="s">
        <v>93</v>
      </c>
      <c r="R697">
        <v>6</v>
      </c>
      <c r="S697">
        <v>6</v>
      </c>
      <c r="T697">
        <v>1987</v>
      </c>
      <c r="U697">
        <v>1987</v>
      </c>
      <c r="V697" t="s">
        <v>94</v>
      </c>
      <c r="W697" t="s">
        <v>95</v>
      </c>
      <c r="X697" t="s">
        <v>130</v>
      </c>
      <c r="Y697" t="s">
        <v>130</v>
      </c>
      <c r="Z697" t="s">
        <v>117</v>
      </c>
      <c r="AA697">
        <v>72</v>
      </c>
      <c r="AB697" t="s">
        <v>98</v>
      </c>
      <c r="AC697" t="s">
        <v>98</v>
      </c>
      <c r="AD697" t="s">
        <v>99</v>
      </c>
      <c r="AE697" t="s">
        <v>119</v>
      </c>
      <c r="AF697" t="s">
        <v>119</v>
      </c>
      <c r="AG697" t="s">
        <v>100</v>
      </c>
      <c r="AH697" t="s">
        <v>124</v>
      </c>
      <c r="AI697">
        <v>980</v>
      </c>
      <c r="AJ697" t="s">
        <v>102</v>
      </c>
      <c r="AK697">
        <v>40</v>
      </c>
      <c r="AL697">
        <v>92</v>
      </c>
      <c r="AM697">
        <v>1112</v>
      </c>
      <c r="AN697" t="s">
        <v>103</v>
      </c>
      <c r="AO697" t="s">
        <v>119</v>
      </c>
      <c r="AP697" t="s">
        <v>104</v>
      </c>
      <c r="AQ697" t="s">
        <v>105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119</v>
      </c>
      <c r="BC697">
        <v>5</v>
      </c>
      <c r="BD697" t="s">
        <v>106</v>
      </c>
      <c r="BE697">
        <v>1</v>
      </c>
      <c r="BF697" t="s">
        <v>98</v>
      </c>
      <c r="BG697" t="s">
        <v>107</v>
      </c>
      <c r="BH697">
        <v>1987</v>
      </c>
      <c r="BI697" t="s">
        <v>108</v>
      </c>
      <c r="BJ697">
        <v>2</v>
      </c>
      <c r="BK697">
        <v>551</v>
      </c>
      <c r="BL697" t="s">
        <v>98</v>
      </c>
      <c r="BM697" t="s">
        <v>98</v>
      </c>
      <c r="BN697" t="s">
        <v>104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>
      <c r="A698">
        <v>697</v>
      </c>
      <c r="B698">
        <v>30</v>
      </c>
      <c r="C698" t="s">
        <v>140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197</v>
      </c>
      <c r="N698" t="s">
        <v>91</v>
      </c>
      <c r="O698" t="s">
        <v>91</v>
      </c>
      <c r="P698" t="s">
        <v>92</v>
      </c>
      <c r="Q698" t="s">
        <v>93</v>
      </c>
      <c r="R698">
        <v>5</v>
      </c>
      <c r="S698">
        <v>7</v>
      </c>
      <c r="T698">
        <v>1921</v>
      </c>
      <c r="U698">
        <v>1950</v>
      </c>
      <c r="V698" t="s">
        <v>94</v>
      </c>
      <c r="W698" t="s">
        <v>95</v>
      </c>
      <c r="X698" t="s">
        <v>116</v>
      </c>
      <c r="Y698" t="s">
        <v>185</v>
      </c>
      <c r="Z698" t="s">
        <v>97</v>
      </c>
      <c r="AA698">
        <v>0</v>
      </c>
      <c r="AB698" t="s">
        <v>98</v>
      </c>
      <c r="AC698" t="s">
        <v>98</v>
      </c>
      <c r="AD698" t="s">
        <v>99</v>
      </c>
      <c r="AE698" t="s">
        <v>98</v>
      </c>
      <c r="AF698" t="s">
        <v>98</v>
      </c>
      <c r="AG698" t="s">
        <v>100</v>
      </c>
      <c r="AH698" t="s">
        <v>102</v>
      </c>
      <c r="AI698">
        <v>616</v>
      </c>
      <c r="AJ698" t="s">
        <v>108</v>
      </c>
      <c r="AK698">
        <v>0</v>
      </c>
      <c r="AL698">
        <v>0</v>
      </c>
      <c r="AM698">
        <v>616</v>
      </c>
      <c r="AN698" t="s">
        <v>103</v>
      </c>
      <c r="AO698" t="s">
        <v>119</v>
      </c>
      <c r="AP698" t="s">
        <v>104</v>
      </c>
      <c r="AQ698" t="s">
        <v>105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106</v>
      </c>
      <c r="BE698">
        <v>0</v>
      </c>
      <c r="BF698" t="s">
        <v>83</v>
      </c>
      <c r="BG698" t="s">
        <v>143</v>
      </c>
      <c r="BH698">
        <v>1921</v>
      </c>
      <c r="BI698" t="s">
        <v>108</v>
      </c>
      <c r="BJ698">
        <v>1</v>
      </c>
      <c r="BK698">
        <v>205</v>
      </c>
      <c r="BL698" t="s">
        <v>98</v>
      </c>
      <c r="BM698" t="s">
        <v>98</v>
      </c>
      <c r="BN698" t="s">
        <v>104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>
      <c r="A699">
        <v>698</v>
      </c>
      <c r="B699">
        <v>20</v>
      </c>
      <c r="C699" t="s">
        <v>112</v>
      </c>
      <c r="D699">
        <v>57</v>
      </c>
      <c r="E699">
        <v>6420</v>
      </c>
      <c r="F699" t="s">
        <v>82</v>
      </c>
      <c r="G699" t="s">
        <v>83</v>
      </c>
      <c r="H699" t="s">
        <v>113</v>
      </c>
      <c r="I699" t="s">
        <v>85</v>
      </c>
      <c r="J699" t="s">
        <v>86</v>
      </c>
      <c r="K699" t="s">
        <v>87</v>
      </c>
      <c r="L699" t="s">
        <v>88</v>
      </c>
      <c r="M699" t="s">
        <v>206</v>
      </c>
      <c r="N699" t="s">
        <v>91</v>
      </c>
      <c r="O699" t="s">
        <v>91</v>
      </c>
      <c r="P699" t="s">
        <v>92</v>
      </c>
      <c r="Q699" t="s">
        <v>93</v>
      </c>
      <c r="R699">
        <v>5</v>
      </c>
      <c r="S699">
        <v>7</v>
      </c>
      <c r="T699">
        <v>1952</v>
      </c>
      <c r="U699">
        <v>1952</v>
      </c>
      <c r="V699" t="s">
        <v>94</v>
      </c>
      <c r="W699" t="s">
        <v>95</v>
      </c>
      <c r="X699" t="s">
        <v>116</v>
      </c>
      <c r="Y699" t="s">
        <v>116</v>
      </c>
      <c r="Z699" t="s">
        <v>97</v>
      </c>
      <c r="AA699">
        <v>0</v>
      </c>
      <c r="AB699" t="s">
        <v>98</v>
      </c>
      <c r="AC699" t="s">
        <v>98</v>
      </c>
      <c r="AD699" t="s">
        <v>123</v>
      </c>
      <c r="AE699" t="s">
        <v>126</v>
      </c>
      <c r="AF699" t="s">
        <v>119</v>
      </c>
      <c r="AG699" t="s">
        <v>155</v>
      </c>
      <c r="AH699" t="s">
        <v>102</v>
      </c>
      <c r="AI699">
        <v>210</v>
      </c>
      <c r="AJ699" t="s">
        <v>118</v>
      </c>
      <c r="AK699">
        <v>551</v>
      </c>
      <c r="AL699">
        <v>219</v>
      </c>
      <c r="AM699">
        <v>980</v>
      </c>
      <c r="AN699" t="s">
        <v>103</v>
      </c>
      <c r="AO699" t="s">
        <v>139</v>
      </c>
      <c r="AP699" t="s">
        <v>104</v>
      </c>
      <c r="AQ699" t="s">
        <v>168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106</v>
      </c>
      <c r="BE699">
        <v>0</v>
      </c>
      <c r="BF699" t="s">
        <v>83</v>
      </c>
      <c r="BG699" t="s">
        <v>143</v>
      </c>
      <c r="BH699">
        <v>1952</v>
      </c>
      <c r="BI699" t="s">
        <v>108</v>
      </c>
      <c r="BJ699">
        <v>1</v>
      </c>
      <c r="BK699">
        <v>308</v>
      </c>
      <c r="BL699" t="s">
        <v>98</v>
      </c>
      <c r="BM699" t="s">
        <v>98</v>
      </c>
      <c r="BN699" t="s">
        <v>104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>
      <c r="A700">
        <v>699</v>
      </c>
      <c r="B700">
        <v>20</v>
      </c>
      <c r="C700" t="s">
        <v>112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169</v>
      </c>
      <c r="N700" t="s">
        <v>226</v>
      </c>
      <c r="O700" t="s">
        <v>91</v>
      </c>
      <c r="P700" t="s">
        <v>92</v>
      </c>
      <c r="Q700" t="s">
        <v>93</v>
      </c>
      <c r="R700">
        <v>5</v>
      </c>
      <c r="S700">
        <v>8</v>
      </c>
      <c r="T700">
        <v>1965</v>
      </c>
      <c r="U700">
        <v>2009</v>
      </c>
      <c r="V700" t="s">
        <v>94</v>
      </c>
      <c r="W700" t="s">
        <v>95</v>
      </c>
      <c r="X700" t="s">
        <v>137</v>
      </c>
      <c r="Y700" t="s">
        <v>137</v>
      </c>
      <c r="Z700" t="s">
        <v>97</v>
      </c>
      <c r="AA700">
        <v>0</v>
      </c>
      <c r="AB700" t="s">
        <v>98</v>
      </c>
      <c r="AC700" t="s">
        <v>119</v>
      </c>
      <c r="AD700" t="s">
        <v>99</v>
      </c>
      <c r="AE700" t="s">
        <v>98</v>
      </c>
      <c r="AF700" t="s">
        <v>98</v>
      </c>
      <c r="AG700" t="s">
        <v>100</v>
      </c>
      <c r="AH700" t="s">
        <v>124</v>
      </c>
      <c r="AI700">
        <v>553</v>
      </c>
      <c r="AJ700" t="s">
        <v>138</v>
      </c>
      <c r="AK700">
        <v>117</v>
      </c>
      <c r="AL700">
        <v>224</v>
      </c>
      <c r="AM700">
        <v>894</v>
      </c>
      <c r="AN700" t="s">
        <v>103</v>
      </c>
      <c r="AO700" t="s">
        <v>126</v>
      </c>
      <c r="AP700" t="s">
        <v>104</v>
      </c>
      <c r="AQ700" t="s">
        <v>105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106</v>
      </c>
      <c r="BE700">
        <v>1</v>
      </c>
      <c r="BF700" t="s">
        <v>119</v>
      </c>
      <c r="BG700" t="s">
        <v>143</v>
      </c>
      <c r="BH700">
        <v>1973</v>
      </c>
      <c r="BI700" t="s">
        <v>108</v>
      </c>
      <c r="BJ700">
        <v>1</v>
      </c>
      <c r="BK700">
        <v>336</v>
      </c>
      <c r="BL700" t="s">
        <v>98</v>
      </c>
      <c r="BM700" t="s">
        <v>98</v>
      </c>
      <c r="BN700" t="s">
        <v>104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109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>
      <c r="A701">
        <v>700</v>
      </c>
      <c r="B701">
        <v>120</v>
      </c>
      <c r="C701" t="s">
        <v>164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163</v>
      </c>
      <c r="N701" t="s">
        <v>91</v>
      </c>
      <c r="O701" t="s">
        <v>91</v>
      </c>
      <c r="P701" t="s">
        <v>129</v>
      </c>
      <c r="Q701" t="s">
        <v>93</v>
      </c>
      <c r="R701">
        <v>7</v>
      </c>
      <c r="S701">
        <v>5</v>
      </c>
      <c r="T701">
        <v>2004</v>
      </c>
      <c r="U701">
        <v>2004</v>
      </c>
      <c r="V701" t="s">
        <v>94</v>
      </c>
      <c r="W701" t="s">
        <v>95</v>
      </c>
      <c r="X701" t="s">
        <v>137</v>
      </c>
      <c r="Y701" t="s">
        <v>137</v>
      </c>
      <c r="Z701" t="s">
        <v>97</v>
      </c>
      <c r="AA701">
        <v>0</v>
      </c>
      <c r="AB701" t="s">
        <v>119</v>
      </c>
      <c r="AC701" t="s">
        <v>98</v>
      </c>
      <c r="AD701" t="s">
        <v>123</v>
      </c>
      <c r="AE701" t="s">
        <v>119</v>
      </c>
      <c r="AF701" t="s">
        <v>98</v>
      </c>
      <c r="AG701" t="s">
        <v>155</v>
      </c>
      <c r="AH701" t="s">
        <v>124</v>
      </c>
      <c r="AI701">
        <v>16</v>
      </c>
      <c r="AJ701" t="s">
        <v>108</v>
      </c>
      <c r="AK701">
        <v>0</v>
      </c>
      <c r="AL701">
        <v>1375</v>
      </c>
      <c r="AM701">
        <v>1391</v>
      </c>
      <c r="AN701" t="s">
        <v>103</v>
      </c>
      <c r="AO701" t="s">
        <v>126</v>
      </c>
      <c r="AP701" t="s">
        <v>104</v>
      </c>
      <c r="AQ701" t="s">
        <v>105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119</v>
      </c>
      <c r="BC701">
        <v>5</v>
      </c>
      <c r="BD701" t="s">
        <v>106</v>
      </c>
      <c r="BE701">
        <v>0</v>
      </c>
      <c r="BF701" t="s">
        <v>83</v>
      </c>
      <c r="BG701" t="s">
        <v>107</v>
      </c>
      <c r="BH701">
        <v>2004</v>
      </c>
      <c r="BI701" t="s">
        <v>131</v>
      </c>
      <c r="BJ701">
        <v>2</v>
      </c>
      <c r="BK701">
        <v>530</v>
      </c>
      <c r="BL701" t="s">
        <v>98</v>
      </c>
      <c r="BM701" t="s">
        <v>98</v>
      </c>
      <c r="BN701" t="s">
        <v>104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>
      <c r="A702">
        <v>701</v>
      </c>
      <c r="B702">
        <v>20</v>
      </c>
      <c r="C702" t="s">
        <v>112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218</v>
      </c>
      <c r="N702" t="s">
        <v>91</v>
      </c>
      <c r="O702" t="s">
        <v>91</v>
      </c>
      <c r="P702" t="s">
        <v>92</v>
      </c>
      <c r="Q702" t="s">
        <v>93</v>
      </c>
      <c r="R702">
        <v>8</v>
      </c>
      <c r="S702">
        <v>5</v>
      </c>
      <c r="T702">
        <v>2002</v>
      </c>
      <c r="U702">
        <v>2002</v>
      </c>
      <c r="V702" t="s">
        <v>115</v>
      </c>
      <c r="W702" t="s">
        <v>95</v>
      </c>
      <c r="X702" t="s">
        <v>96</v>
      </c>
      <c r="Y702" t="s">
        <v>96</v>
      </c>
      <c r="Z702" t="s">
        <v>117</v>
      </c>
      <c r="AA702">
        <v>630</v>
      </c>
      <c r="AB702" t="s">
        <v>119</v>
      </c>
      <c r="AC702" t="s">
        <v>98</v>
      </c>
      <c r="AD702" t="s">
        <v>123</v>
      </c>
      <c r="AE702" t="s">
        <v>126</v>
      </c>
      <c r="AF702" t="s">
        <v>98</v>
      </c>
      <c r="AG702" t="s">
        <v>119</v>
      </c>
      <c r="AH702" t="s">
        <v>124</v>
      </c>
      <c r="AI702">
        <v>1274</v>
      </c>
      <c r="AJ702" t="s">
        <v>108</v>
      </c>
      <c r="AK702">
        <v>0</v>
      </c>
      <c r="AL702">
        <v>526</v>
      </c>
      <c r="AM702">
        <v>1800</v>
      </c>
      <c r="AN702" t="s">
        <v>103</v>
      </c>
      <c r="AO702" t="s">
        <v>126</v>
      </c>
      <c r="AP702" t="s">
        <v>104</v>
      </c>
      <c r="AQ702" t="s">
        <v>105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119</v>
      </c>
      <c r="BC702">
        <v>7</v>
      </c>
      <c r="BD702" t="s">
        <v>106</v>
      </c>
      <c r="BE702">
        <v>1</v>
      </c>
      <c r="BF702" t="s">
        <v>119</v>
      </c>
      <c r="BG702" t="s">
        <v>107</v>
      </c>
      <c r="BH702">
        <v>2002</v>
      </c>
      <c r="BI702" t="s">
        <v>125</v>
      </c>
      <c r="BJ702">
        <v>3</v>
      </c>
      <c r="BK702">
        <v>765</v>
      </c>
      <c r="BL702" t="s">
        <v>98</v>
      </c>
      <c r="BM702" t="s">
        <v>98</v>
      </c>
      <c r="BN702" t="s">
        <v>104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>
      <c r="A703">
        <v>702</v>
      </c>
      <c r="B703">
        <v>20</v>
      </c>
      <c r="C703" t="s">
        <v>112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175</v>
      </c>
      <c r="N703" t="s">
        <v>91</v>
      </c>
      <c r="O703" t="s">
        <v>91</v>
      </c>
      <c r="P703" t="s">
        <v>92</v>
      </c>
      <c r="Q703" t="s">
        <v>93</v>
      </c>
      <c r="R703">
        <v>7</v>
      </c>
      <c r="S703">
        <v>5</v>
      </c>
      <c r="T703">
        <v>1969</v>
      </c>
      <c r="U703">
        <v>1969</v>
      </c>
      <c r="V703" t="s">
        <v>115</v>
      </c>
      <c r="W703" t="s">
        <v>95</v>
      </c>
      <c r="X703" t="s">
        <v>130</v>
      </c>
      <c r="Y703" t="s">
        <v>130</v>
      </c>
      <c r="Z703" t="s">
        <v>117</v>
      </c>
      <c r="AA703">
        <v>168</v>
      </c>
      <c r="AB703" t="s">
        <v>98</v>
      </c>
      <c r="AC703" t="s">
        <v>98</v>
      </c>
      <c r="AD703" t="s">
        <v>99</v>
      </c>
      <c r="AE703" t="s">
        <v>98</v>
      </c>
      <c r="AF703" t="s">
        <v>98</v>
      </c>
      <c r="AG703" t="s">
        <v>100</v>
      </c>
      <c r="AH703" t="s">
        <v>108</v>
      </c>
      <c r="AI703">
        <v>0</v>
      </c>
      <c r="AJ703" t="s">
        <v>108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104</v>
      </c>
      <c r="AQ703" t="s">
        <v>105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106</v>
      </c>
      <c r="BE703">
        <v>0</v>
      </c>
      <c r="BF703" t="s">
        <v>83</v>
      </c>
      <c r="BG703" t="s">
        <v>107</v>
      </c>
      <c r="BH703">
        <v>1969</v>
      </c>
      <c r="BI703" t="s">
        <v>108</v>
      </c>
      <c r="BJ703">
        <v>2</v>
      </c>
      <c r="BK703">
        <v>528</v>
      </c>
      <c r="BL703" t="s">
        <v>98</v>
      </c>
      <c r="BM703" t="s">
        <v>98</v>
      </c>
      <c r="BN703" t="s">
        <v>104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144</v>
      </c>
      <c r="CB703" t="s">
        <v>111</v>
      </c>
      <c r="CC703">
        <v>140000</v>
      </c>
    </row>
    <row r="704" spans="1:81">
      <c r="A704">
        <v>703</v>
      </c>
      <c r="B704">
        <v>60</v>
      </c>
      <c r="C704" t="s">
        <v>112</v>
      </c>
      <c r="D704">
        <v>82</v>
      </c>
      <c r="E704">
        <v>12438</v>
      </c>
      <c r="F704" t="s">
        <v>82</v>
      </c>
      <c r="G704" t="s">
        <v>83</v>
      </c>
      <c r="H704" t="s">
        <v>113</v>
      </c>
      <c r="I704" t="s">
        <v>85</v>
      </c>
      <c r="J704" t="s">
        <v>86</v>
      </c>
      <c r="K704" t="s">
        <v>87</v>
      </c>
      <c r="L704" t="s">
        <v>88</v>
      </c>
      <c r="M704" t="s">
        <v>128</v>
      </c>
      <c r="N704" t="s">
        <v>91</v>
      </c>
      <c r="O704" t="s">
        <v>91</v>
      </c>
      <c r="P704" t="s">
        <v>92</v>
      </c>
      <c r="Q704" t="s">
        <v>122</v>
      </c>
      <c r="R704">
        <v>8</v>
      </c>
      <c r="S704">
        <v>5</v>
      </c>
      <c r="T704">
        <v>2006</v>
      </c>
      <c r="U704">
        <v>2006</v>
      </c>
      <c r="V704" t="s">
        <v>115</v>
      </c>
      <c r="W704" t="s">
        <v>95</v>
      </c>
      <c r="X704" t="s">
        <v>96</v>
      </c>
      <c r="Y704" t="s">
        <v>96</v>
      </c>
      <c r="Z704" t="s">
        <v>117</v>
      </c>
      <c r="AA704">
        <v>466</v>
      </c>
      <c r="AB704" t="s">
        <v>126</v>
      </c>
      <c r="AC704" t="s">
        <v>98</v>
      </c>
      <c r="AD704" t="s">
        <v>123</v>
      </c>
      <c r="AE704" t="s">
        <v>126</v>
      </c>
      <c r="AF704" t="s">
        <v>119</v>
      </c>
      <c r="AG704" t="s">
        <v>100</v>
      </c>
      <c r="AH704" t="s">
        <v>108</v>
      </c>
      <c r="AI704">
        <v>0</v>
      </c>
      <c r="AJ704" t="s">
        <v>108</v>
      </c>
      <c r="AK704">
        <v>0</v>
      </c>
      <c r="AL704">
        <v>1234</v>
      </c>
      <c r="AM704">
        <v>1234</v>
      </c>
      <c r="AN704" t="s">
        <v>103</v>
      </c>
      <c r="AO704" t="s">
        <v>126</v>
      </c>
      <c r="AP704" t="s">
        <v>104</v>
      </c>
      <c r="AQ704" t="s">
        <v>105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126</v>
      </c>
      <c r="BC704">
        <v>10</v>
      </c>
      <c r="BD704" t="s">
        <v>106</v>
      </c>
      <c r="BE704">
        <v>1</v>
      </c>
      <c r="BF704" t="s">
        <v>119</v>
      </c>
      <c r="BG704" t="s">
        <v>159</v>
      </c>
      <c r="BH704">
        <v>2006</v>
      </c>
      <c r="BI704" t="s">
        <v>125</v>
      </c>
      <c r="BJ704">
        <v>3</v>
      </c>
      <c r="BK704">
        <v>666</v>
      </c>
      <c r="BL704" t="s">
        <v>98</v>
      </c>
      <c r="BM704" t="s">
        <v>98</v>
      </c>
      <c r="BN704" t="s">
        <v>104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149</v>
      </c>
      <c r="CB704" t="s">
        <v>150</v>
      </c>
      <c r="CC704">
        <v>361919</v>
      </c>
    </row>
    <row r="705" spans="1:81">
      <c r="A705">
        <v>704</v>
      </c>
      <c r="B705">
        <v>190</v>
      </c>
      <c r="C705" t="s">
        <v>140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188</v>
      </c>
      <c r="N705" t="s">
        <v>90</v>
      </c>
      <c r="O705" t="s">
        <v>91</v>
      </c>
      <c r="P705" t="s">
        <v>186</v>
      </c>
      <c r="Q705" t="s">
        <v>122</v>
      </c>
      <c r="R705">
        <v>5</v>
      </c>
      <c r="S705">
        <v>9</v>
      </c>
      <c r="T705">
        <v>1900</v>
      </c>
      <c r="U705">
        <v>1996</v>
      </c>
      <c r="V705" t="s">
        <v>94</v>
      </c>
      <c r="W705" t="s">
        <v>95</v>
      </c>
      <c r="X705" t="s">
        <v>116</v>
      </c>
      <c r="Y705" t="s">
        <v>116</v>
      </c>
      <c r="Z705" t="s">
        <v>97</v>
      </c>
      <c r="AA705">
        <v>0</v>
      </c>
      <c r="AB705" t="s">
        <v>98</v>
      </c>
      <c r="AC705" t="s">
        <v>119</v>
      </c>
      <c r="AD705" t="s">
        <v>166</v>
      </c>
      <c r="AE705" t="s">
        <v>119</v>
      </c>
      <c r="AF705" t="s">
        <v>98</v>
      </c>
      <c r="AG705" t="s">
        <v>100</v>
      </c>
      <c r="AH705" t="s">
        <v>108</v>
      </c>
      <c r="AI705">
        <v>0</v>
      </c>
      <c r="AJ705" t="s">
        <v>108</v>
      </c>
      <c r="AK705">
        <v>0</v>
      </c>
      <c r="AL705">
        <v>360</v>
      </c>
      <c r="AM705">
        <v>360</v>
      </c>
      <c r="AN705" t="s">
        <v>103</v>
      </c>
      <c r="AO705" t="s">
        <v>119</v>
      </c>
      <c r="AP705" t="s">
        <v>104</v>
      </c>
      <c r="AQ705" t="s">
        <v>105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119</v>
      </c>
      <c r="BC705">
        <v>8</v>
      </c>
      <c r="BD705" t="s">
        <v>106</v>
      </c>
      <c r="BE705">
        <v>1</v>
      </c>
      <c r="BF705" t="s">
        <v>134</v>
      </c>
      <c r="BG705" t="s">
        <v>143</v>
      </c>
      <c r="BH705">
        <v>1999</v>
      </c>
      <c r="BI705" t="s">
        <v>108</v>
      </c>
      <c r="BJ705">
        <v>2</v>
      </c>
      <c r="BK705">
        <v>672</v>
      </c>
      <c r="BL705" t="s">
        <v>98</v>
      </c>
      <c r="BM705" t="s">
        <v>98</v>
      </c>
      <c r="BN705" t="s">
        <v>167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109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>
      <c r="A706">
        <v>705</v>
      </c>
      <c r="B706">
        <v>20</v>
      </c>
      <c r="C706" t="s">
        <v>112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209</v>
      </c>
      <c r="N706" t="s">
        <v>91</v>
      </c>
      <c r="O706" t="s">
        <v>91</v>
      </c>
      <c r="P706" t="s">
        <v>92</v>
      </c>
      <c r="Q706" t="s">
        <v>93</v>
      </c>
      <c r="R706">
        <v>7</v>
      </c>
      <c r="S706">
        <v>5</v>
      </c>
      <c r="T706">
        <v>2004</v>
      </c>
      <c r="U706">
        <v>2005</v>
      </c>
      <c r="V706" t="s">
        <v>94</v>
      </c>
      <c r="W706" t="s">
        <v>95</v>
      </c>
      <c r="X706" t="s">
        <v>96</v>
      </c>
      <c r="Y706" t="s">
        <v>96</v>
      </c>
      <c r="Z706" t="s">
        <v>117</v>
      </c>
      <c r="AA706">
        <v>109</v>
      </c>
      <c r="AB706" t="s">
        <v>119</v>
      </c>
      <c r="AC706" t="s">
        <v>98</v>
      </c>
      <c r="AD706" t="s">
        <v>123</v>
      </c>
      <c r="AE706" t="s">
        <v>119</v>
      </c>
      <c r="AF706" t="s">
        <v>98</v>
      </c>
      <c r="AG706" t="s">
        <v>157</v>
      </c>
      <c r="AH706" t="s">
        <v>124</v>
      </c>
      <c r="AI706">
        <v>712</v>
      </c>
      <c r="AJ706" t="s">
        <v>108</v>
      </c>
      <c r="AK706">
        <v>0</v>
      </c>
      <c r="AL706">
        <v>761</v>
      </c>
      <c r="AM706">
        <v>1473</v>
      </c>
      <c r="AN706" t="s">
        <v>103</v>
      </c>
      <c r="AO706" t="s">
        <v>126</v>
      </c>
      <c r="AP706" t="s">
        <v>104</v>
      </c>
      <c r="AQ706" t="s">
        <v>105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119</v>
      </c>
      <c r="BC706">
        <v>7</v>
      </c>
      <c r="BD706" t="s">
        <v>106</v>
      </c>
      <c r="BE706">
        <v>0</v>
      </c>
      <c r="BF706" t="s">
        <v>83</v>
      </c>
      <c r="BG706" t="s">
        <v>107</v>
      </c>
      <c r="BH706">
        <v>2004</v>
      </c>
      <c r="BI706" t="s">
        <v>131</v>
      </c>
      <c r="BJ706">
        <v>2</v>
      </c>
      <c r="BK706">
        <v>606</v>
      </c>
      <c r="BL706" t="s">
        <v>98</v>
      </c>
      <c r="BM706" t="s">
        <v>98</v>
      </c>
      <c r="BN706" t="s">
        <v>104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>
      <c r="A707">
        <v>706</v>
      </c>
      <c r="B707">
        <v>190</v>
      </c>
      <c r="C707" t="s">
        <v>140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214</v>
      </c>
      <c r="N707" t="s">
        <v>91</v>
      </c>
      <c r="O707" t="s">
        <v>91</v>
      </c>
      <c r="P707" t="s">
        <v>186</v>
      </c>
      <c r="Q707" t="s">
        <v>122</v>
      </c>
      <c r="R707">
        <v>4</v>
      </c>
      <c r="S707">
        <v>5</v>
      </c>
      <c r="T707">
        <v>1930</v>
      </c>
      <c r="U707">
        <v>1950</v>
      </c>
      <c r="V707" t="s">
        <v>115</v>
      </c>
      <c r="W707" t="s">
        <v>95</v>
      </c>
      <c r="X707" t="s">
        <v>96</v>
      </c>
      <c r="Y707" t="s">
        <v>185</v>
      </c>
      <c r="Z707" t="s">
        <v>97</v>
      </c>
      <c r="AA707">
        <v>0</v>
      </c>
      <c r="AB707" t="s">
        <v>139</v>
      </c>
      <c r="AC707" t="s">
        <v>139</v>
      </c>
      <c r="AD707" t="s">
        <v>211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139</v>
      </c>
      <c r="AP707" t="s">
        <v>167</v>
      </c>
      <c r="AQ707" t="s">
        <v>105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139</v>
      </c>
      <c r="BC707">
        <v>7</v>
      </c>
      <c r="BD707" t="s">
        <v>154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167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237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>
      <c r="A708">
        <v>707</v>
      </c>
      <c r="B708">
        <v>20</v>
      </c>
      <c r="C708" t="s">
        <v>112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205</v>
      </c>
      <c r="J708" t="s">
        <v>86</v>
      </c>
      <c r="K708" t="s">
        <v>161</v>
      </c>
      <c r="L708" t="s">
        <v>231</v>
      </c>
      <c r="M708" t="s">
        <v>199</v>
      </c>
      <c r="N708" t="s">
        <v>91</v>
      </c>
      <c r="O708" t="s">
        <v>91</v>
      </c>
      <c r="P708" t="s">
        <v>92</v>
      </c>
      <c r="Q708" t="s">
        <v>93</v>
      </c>
      <c r="R708">
        <v>7</v>
      </c>
      <c r="S708">
        <v>5</v>
      </c>
      <c r="T708">
        <v>1971</v>
      </c>
      <c r="U708">
        <v>2002</v>
      </c>
      <c r="V708" t="s">
        <v>94</v>
      </c>
      <c r="W708" t="s">
        <v>95</v>
      </c>
      <c r="X708" t="s">
        <v>135</v>
      </c>
      <c r="Y708" t="s">
        <v>135</v>
      </c>
      <c r="Z708" t="s">
        <v>148</v>
      </c>
      <c r="AA708">
        <v>351</v>
      </c>
      <c r="AB708" t="s">
        <v>98</v>
      </c>
      <c r="AC708" t="s">
        <v>98</v>
      </c>
      <c r="AD708" t="s">
        <v>99</v>
      </c>
      <c r="AE708" t="s">
        <v>119</v>
      </c>
      <c r="AF708" t="s">
        <v>98</v>
      </c>
      <c r="AG708" t="s">
        <v>119</v>
      </c>
      <c r="AH708" t="s">
        <v>124</v>
      </c>
      <c r="AI708">
        <v>1219</v>
      </c>
      <c r="AJ708" t="s">
        <v>108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104</v>
      </c>
      <c r="AQ708" t="s">
        <v>105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119</v>
      </c>
      <c r="BC708">
        <v>5</v>
      </c>
      <c r="BD708" t="s">
        <v>106</v>
      </c>
      <c r="BE708">
        <v>2</v>
      </c>
      <c r="BF708" t="s">
        <v>98</v>
      </c>
      <c r="BG708" t="s">
        <v>107</v>
      </c>
      <c r="BH708">
        <v>1971</v>
      </c>
      <c r="BI708" t="s">
        <v>108</v>
      </c>
      <c r="BJ708">
        <v>2</v>
      </c>
      <c r="BK708">
        <v>739</v>
      </c>
      <c r="BL708" t="s">
        <v>98</v>
      </c>
      <c r="BM708" t="s">
        <v>98</v>
      </c>
      <c r="BN708" t="s">
        <v>104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>
      <c r="A709">
        <v>708</v>
      </c>
      <c r="B709">
        <v>120</v>
      </c>
      <c r="C709" t="s">
        <v>112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147</v>
      </c>
      <c r="N709" t="s">
        <v>91</v>
      </c>
      <c r="O709" t="s">
        <v>91</v>
      </c>
      <c r="P709" t="s">
        <v>129</v>
      </c>
      <c r="Q709" t="s">
        <v>93</v>
      </c>
      <c r="R709">
        <v>8</v>
      </c>
      <c r="S709">
        <v>5</v>
      </c>
      <c r="T709">
        <v>2006</v>
      </c>
      <c r="U709">
        <v>2006</v>
      </c>
      <c r="V709" t="s">
        <v>115</v>
      </c>
      <c r="W709" t="s">
        <v>95</v>
      </c>
      <c r="X709" t="s">
        <v>137</v>
      </c>
      <c r="Y709" t="s">
        <v>137</v>
      </c>
      <c r="Z709" t="s">
        <v>117</v>
      </c>
      <c r="AA709">
        <v>176</v>
      </c>
      <c r="AB709" t="s">
        <v>119</v>
      </c>
      <c r="AC709" t="s">
        <v>98</v>
      </c>
      <c r="AD709" t="s">
        <v>123</v>
      </c>
      <c r="AE709" t="s">
        <v>119</v>
      </c>
      <c r="AF709" t="s">
        <v>98</v>
      </c>
      <c r="AG709" t="s">
        <v>100</v>
      </c>
      <c r="AH709" t="s">
        <v>124</v>
      </c>
      <c r="AI709">
        <v>863</v>
      </c>
      <c r="AJ709" t="s">
        <v>108</v>
      </c>
      <c r="AK709">
        <v>0</v>
      </c>
      <c r="AL709">
        <v>461</v>
      </c>
      <c r="AM709">
        <v>1324</v>
      </c>
      <c r="AN709" t="s">
        <v>103</v>
      </c>
      <c r="AO709" t="s">
        <v>126</v>
      </c>
      <c r="AP709" t="s">
        <v>104</v>
      </c>
      <c r="AQ709" t="s">
        <v>105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119</v>
      </c>
      <c r="BC709">
        <v>6</v>
      </c>
      <c r="BD709" t="s">
        <v>106</v>
      </c>
      <c r="BE709">
        <v>1</v>
      </c>
      <c r="BF709" t="s">
        <v>119</v>
      </c>
      <c r="BG709" t="s">
        <v>107</v>
      </c>
      <c r="BH709">
        <v>2006</v>
      </c>
      <c r="BI709" t="s">
        <v>125</v>
      </c>
      <c r="BJ709">
        <v>2</v>
      </c>
      <c r="BK709">
        <v>550</v>
      </c>
      <c r="BL709" t="s">
        <v>98</v>
      </c>
      <c r="BM709" t="s">
        <v>98</v>
      </c>
      <c r="BN709" t="s">
        <v>104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>
      <c r="A710">
        <v>709</v>
      </c>
      <c r="B710">
        <v>60</v>
      </c>
      <c r="C710" t="s">
        <v>112</v>
      </c>
      <c r="D710">
        <v>65</v>
      </c>
      <c r="E710">
        <v>9018</v>
      </c>
      <c r="F710" t="s">
        <v>82</v>
      </c>
      <c r="G710" t="s">
        <v>83</v>
      </c>
      <c r="H710" t="s">
        <v>113</v>
      </c>
      <c r="I710" t="s">
        <v>85</v>
      </c>
      <c r="J710" t="s">
        <v>86</v>
      </c>
      <c r="K710" t="s">
        <v>87</v>
      </c>
      <c r="L710" t="s">
        <v>88</v>
      </c>
      <c r="M710" t="s">
        <v>121</v>
      </c>
      <c r="N710" t="s">
        <v>91</v>
      </c>
      <c r="O710" t="s">
        <v>91</v>
      </c>
      <c r="P710" t="s">
        <v>92</v>
      </c>
      <c r="Q710" t="s">
        <v>122</v>
      </c>
      <c r="R710">
        <v>7</v>
      </c>
      <c r="S710">
        <v>5</v>
      </c>
      <c r="T710">
        <v>2007</v>
      </c>
      <c r="U710">
        <v>2007</v>
      </c>
      <c r="V710" t="s">
        <v>115</v>
      </c>
      <c r="W710" t="s">
        <v>95</v>
      </c>
      <c r="X710" t="s">
        <v>96</v>
      </c>
      <c r="Y710" t="s">
        <v>96</v>
      </c>
      <c r="Z710" t="s">
        <v>97</v>
      </c>
      <c r="AA710">
        <v>0</v>
      </c>
      <c r="AB710" t="s">
        <v>119</v>
      </c>
      <c r="AC710" t="s">
        <v>98</v>
      </c>
      <c r="AD710" t="s">
        <v>123</v>
      </c>
      <c r="AE710" t="s">
        <v>119</v>
      </c>
      <c r="AF710" t="s">
        <v>98</v>
      </c>
      <c r="AG710" t="s">
        <v>157</v>
      </c>
      <c r="AH710" t="s">
        <v>108</v>
      </c>
      <c r="AI710">
        <v>0</v>
      </c>
      <c r="AJ710" t="s">
        <v>108</v>
      </c>
      <c r="AK710">
        <v>0</v>
      </c>
      <c r="AL710">
        <v>728</v>
      </c>
      <c r="AM710">
        <v>728</v>
      </c>
      <c r="AN710" t="s">
        <v>103</v>
      </c>
      <c r="AO710" t="s">
        <v>126</v>
      </c>
      <c r="AP710" t="s">
        <v>104</v>
      </c>
      <c r="AQ710" t="s">
        <v>105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119</v>
      </c>
      <c r="BC710">
        <v>8</v>
      </c>
      <c r="BD710" t="s">
        <v>106</v>
      </c>
      <c r="BE710">
        <v>1</v>
      </c>
      <c r="BF710" t="s">
        <v>119</v>
      </c>
      <c r="BG710" t="s">
        <v>107</v>
      </c>
      <c r="BH710">
        <v>2007</v>
      </c>
      <c r="BI710" t="s">
        <v>125</v>
      </c>
      <c r="BJ710">
        <v>2</v>
      </c>
      <c r="BK710">
        <v>400</v>
      </c>
      <c r="BL710" t="s">
        <v>98</v>
      </c>
      <c r="BM710" t="s">
        <v>98</v>
      </c>
      <c r="BN710" t="s">
        <v>104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149</v>
      </c>
      <c r="CB710" t="s">
        <v>150</v>
      </c>
      <c r="CC710">
        <v>179540</v>
      </c>
    </row>
    <row r="711" spans="1:81">
      <c r="A711">
        <v>710</v>
      </c>
      <c r="B711">
        <v>20</v>
      </c>
      <c r="C711" t="s">
        <v>112</v>
      </c>
      <c r="D711" t="s">
        <v>83</v>
      </c>
      <c r="E711">
        <v>7162</v>
      </c>
      <c r="F711" t="s">
        <v>82</v>
      </c>
      <c r="G711" t="s">
        <v>83</v>
      </c>
      <c r="H711" t="s">
        <v>113</v>
      </c>
      <c r="I711" t="s">
        <v>85</v>
      </c>
      <c r="J711" t="s">
        <v>86</v>
      </c>
      <c r="K711" t="s">
        <v>87</v>
      </c>
      <c r="L711" t="s">
        <v>88</v>
      </c>
      <c r="M711" t="s">
        <v>169</v>
      </c>
      <c r="N711" t="s">
        <v>91</v>
      </c>
      <c r="O711" t="s">
        <v>91</v>
      </c>
      <c r="P711" t="s">
        <v>92</v>
      </c>
      <c r="Q711" t="s">
        <v>93</v>
      </c>
      <c r="R711">
        <v>5</v>
      </c>
      <c r="S711">
        <v>7</v>
      </c>
      <c r="T711">
        <v>1966</v>
      </c>
      <c r="U711">
        <v>1966</v>
      </c>
      <c r="V711" t="s">
        <v>94</v>
      </c>
      <c r="W711" t="s">
        <v>95</v>
      </c>
      <c r="X711" t="s">
        <v>130</v>
      </c>
      <c r="Y711" t="s">
        <v>130</v>
      </c>
      <c r="Z711" t="s">
        <v>171</v>
      </c>
      <c r="AA711">
        <v>41</v>
      </c>
      <c r="AB711" t="s">
        <v>98</v>
      </c>
      <c r="AC711" t="s">
        <v>98</v>
      </c>
      <c r="AD711" t="s">
        <v>123</v>
      </c>
      <c r="AE711" t="s">
        <v>98</v>
      </c>
      <c r="AF711" t="s">
        <v>98</v>
      </c>
      <c r="AG711" t="s">
        <v>100</v>
      </c>
      <c r="AH711" t="s">
        <v>108</v>
      </c>
      <c r="AI711">
        <v>0</v>
      </c>
      <c r="AJ711" t="s">
        <v>108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104</v>
      </c>
      <c r="AQ711" t="s">
        <v>105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106</v>
      </c>
      <c r="BE711">
        <v>0</v>
      </c>
      <c r="BF711" t="s">
        <v>83</v>
      </c>
      <c r="BG711" t="s">
        <v>107</v>
      </c>
      <c r="BH711">
        <v>1966</v>
      </c>
      <c r="BI711" t="s">
        <v>108</v>
      </c>
      <c r="BJ711">
        <v>1</v>
      </c>
      <c r="BK711">
        <v>408</v>
      </c>
      <c r="BL711" t="s">
        <v>98</v>
      </c>
      <c r="BM711" t="s">
        <v>98</v>
      </c>
      <c r="BN711" t="s">
        <v>104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109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172</v>
      </c>
      <c r="CC711">
        <v>109900</v>
      </c>
    </row>
    <row r="712" spans="1:81">
      <c r="A712">
        <v>711</v>
      </c>
      <c r="B712">
        <v>30</v>
      </c>
      <c r="C712" t="s">
        <v>112</v>
      </c>
      <c r="D712">
        <v>56</v>
      </c>
      <c r="E712">
        <v>4130</v>
      </c>
      <c r="F712" t="s">
        <v>82</v>
      </c>
      <c r="G712" t="s">
        <v>83</v>
      </c>
      <c r="H712" t="s">
        <v>113</v>
      </c>
      <c r="I712" t="s">
        <v>85</v>
      </c>
      <c r="J712" t="s">
        <v>86</v>
      </c>
      <c r="K712" t="s">
        <v>87</v>
      </c>
      <c r="L712" t="s">
        <v>88</v>
      </c>
      <c r="M712" t="s">
        <v>197</v>
      </c>
      <c r="N712" t="s">
        <v>91</v>
      </c>
      <c r="O712" t="s">
        <v>91</v>
      </c>
      <c r="P712" t="s">
        <v>92</v>
      </c>
      <c r="Q712" t="s">
        <v>93</v>
      </c>
      <c r="R712">
        <v>3</v>
      </c>
      <c r="S712">
        <v>6</v>
      </c>
      <c r="T712">
        <v>1935</v>
      </c>
      <c r="U712">
        <v>2003</v>
      </c>
      <c r="V712" t="s">
        <v>94</v>
      </c>
      <c r="W712" t="s">
        <v>95</v>
      </c>
      <c r="X712" t="s">
        <v>96</v>
      </c>
      <c r="Y712" t="s">
        <v>96</v>
      </c>
      <c r="Z712" t="s">
        <v>97</v>
      </c>
      <c r="AA712">
        <v>0</v>
      </c>
      <c r="AB712" t="s">
        <v>119</v>
      </c>
      <c r="AC712" t="s">
        <v>98</v>
      </c>
      <c r="AD712" t="s">
        <v>99</v>
      </c>
      <c r="AE712" t="s">
        <v>98</v>
      </c>
      <c r="AF712" t="s">
        <v>98</v>
      </c>
      <c r="AG712" t="s">
        <v>100</v>
      </c>
      <c r="AH712" t="s">
        <v>108</v>
      </c>
      <c r="AI712">
        <v>0</v>
      </c>
      <c r="AJ712" t="s">
        <v>108</v>
      </c>
      <c r="AK712">
        <v>0</v>
      </c>
      <c r="AL712">
        <v>270</v>
      </c>
      <c r="AM712">
        <v>270</v>
      </c>
      <c r="AN712" t="s">
        <v>103</v>
      </c>
      <c r="AO712" t="s">
        <v>119</v>
      </c>
      <c r="AP712" t="s">
        <v>104</v>
      </c>
      <c r="AQ712" t="s">
        <v>105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234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167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>
      <c r="A713">
        <v>712</v>
      </c>
      <c r="B713">
        <v>50</v>
      </c>
      <c r="C713" t="s">
        <v>201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127</v>
      </c>
      <c r="J713" t="s">
        <v>86</v>
      </c>
      <c r="K713" t="s">
        <v>87</v>
      </c>
      <c r="L713" t="s">
        <v>154</v>
      </c>
      <c r="M713" t="s">
        <v>214</v>
      </c>
      <c r="N713" t="s">
        <v>91</v>
      </c>
      <c r="O713" t="s">
        <v>91</v>
      </c>
      <c r="P713" t="s">
        <v>92</v>
      </c>
      <c r="Q713" t="s">
        <v>176</v>
      </c>
      <c r="R713">
        <v>4</v>
      </c>
      <c r="S713">
        <v>7</v>
      </c>
      <c r="T713">
        <v>1900</v>
      </c>
      <c r="U713">
        <v>1950</v>
      </c>
      <c r="V713" t="s">
        <v>94</v>
      </c>
      <c r="W713" t="s">
        <v>95</v>
      </c>
      <c r="X713" t="s">
        <v>137</v>
      </c>
      <c r="Y713" t="s">
        <v>137</v>
      </c>
      <c r="Z713" t="s">
        <v>97</v>
      </c>
      <c r="AA713">
        <v>0</v>
      </c>
      <c r="AB713" t="s">
        <v>98</v>
      </c>
      <c r="AC713" t="s">
        <v>98</v>
      </c>
      <c r="AD713" t="s">
        <v>148</v>
      </c>
      <c r="AE713" t="s">
        <v>98</v>
      </c>
      <c r="AF713" t="s">
        <v>98</v>
      </c>
      <c r="AG713" t="s">
        <v>155</v>
      </c>
      <c r="AH713" t="s">
        <v>108</v>
      </c>
      <c r="AI713">
        <v>0</v>
      </c>
      <c r="AJ713" t="s">
        <v>108</v>
      </c>
      <c r="AK713">
        <v>0</v>
      </c>
      <c r="AL713">
        <v>859</v>
      </c>
      <c r="AM713">
        <v>859</v>
      </c>
      <c r="AN713" t="s">
        <v>103</v>
      </c>
      <c r="AO713" t="s">
        <v>119</v>
      </c>
      <c r="AP713" t="s">
        <v>104</v>
      </c>
      <c r="AQ713" t="s">
        <v>105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106</v>
      </c>
      <c r="BE713">
        <v>0</v>
      </c>
      <c r="BF713" t="s">
        <v>83</v>
      </c>
      <c r="BG713" t="s">
        <v>143</v>
      </c>
      <c r="BH713">
        <v>1964</v>
      </c>
      <c r="BI713" t="s">
        <v>131</v>
      </c>
      <c r="BJ713">
        <v>1</v>
      </c>
      <c r="BK713">
        <v>384</v>
      </c>
      <c r="BL713" t="s">
        <v>98</v>
      </c>
      <c r="BM713" t="s">
        <v>98</v>
      </c>
      <c r="BN713" t="s">
        <v>167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172</v>
      </c>
      <c r="CC713">
        <v>102776</v>
      </c>
    </row>
    <row r="714" spans="1:81">
      <c r="A714">
        <v>713</v>
      </c>
      <c r="B714">
        <v>120</v>
      </c>
      <c r="C714" t="s">
        <v>112</v>
      </c>
      <c r="D714">
        <v>40</v>
      </c>
      <c r="E714">
        <v>4671</v>
      </c>
      <c r="F714" t="s">
        <v>82</v>
      </c>
      <c r="G714" t="s">
        <v>83</v>
      </c>
      <c r="H714" t="s">
        <v>113</v>
      </c>
      <c r="I714" t="s">
        <v>127</v>
      </c>
      <c r="J714" t="s">
        <v>86</v>
      </c>
      <c r="K714" t="s">
        <v>87</v>
      </c>
      <c r="L714" t="s">
        <v>88</v>
      </c>
      <c r="M714" t="s">
        <v>128</v>
      </c>
      <c r="N714" t="s">
        <v>91</v>
      </c>
      <c r="O714" t="s">
        <v>91</v>
      </c>
      <c r="P714" t="s">
        <v>129</v>
      </c>
      <c r="Q714" t="s">
        <v>93</v>
      </c>
      <c r="R714">
        <v>8</v>
      </c>
      <c r="S714">
        <v>5</v>
      </c>
      <c r="T714">
        <v>1988</v>
      </c>
      <c r="U714">
        <v>1989</v>
      </c>
      <c r="V714" t="s">
        <v>94</v>
      </c>
      <c r="W714" t="s">
        <v>95</v>
      </c>
      <c r="X714" t="s">
        <v>130</v>
      </c>
      <c r="Y714" t="s">
        <v>130</v>
      </c>
      <c r="Z714" t="s">
        <v>97</v>
      </c>
      <c r="AA714">
        <v>0</v>
      </c>
      <c r="AB714" t="s">
        <v>119</v>
      </c>
      <c r="AC714" t="s">
        <v>98</v>
      </c>
      <c r="AD714" t="s">
        <v>123</v>
      </c>
      <c r="AE714" t="s">
        <v>119</v>
      </c>
      <c r="AF714" t="s">
        <v>98</v>
      </c>
      <c r="AG714" t="s">
        <v>155</v>
      </c>
      <c r="AH714" t="s">
        <v>124</v>
      </c>
      <c r="AI714">
        <v>767</v>
      </c>
      <c r="AJ714" t="s">
        <v>108</v>
      </c>
      <c r="AK714">
        <v>0</v>
      </c>
      <c r="AL714">
        <v>461</v>
      </c>
      <c r="AM714">
        <v>1228</v>
      </c>
      <c r="AN714" t="s">
        <v>103</v>
      </c>
      <c r="AO714" t="s">
        <v>119</v>
      </c>
      <c r="AP714" t="s">
        <v>104</v>
      </c>
      <c r="AQ714" t="s">
        <v>105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119</v>
      </c>
      <c r="BC714">
        <v>5</v>
      </c>
      <c r="BD714" t="s">
        <v>106</v>
      </c>
      <c r="BE714">
        <v>1</v>
      </c>
      <c r="BF714" t="s">
        <v>119</v>
      </c>
      <c r="BG714" t="s">
        <v>107</v>
      </c>
      <c r="BH714">
        <v>1988</v>
      </c>
      <c r="BI714" t="s">
        <v>125</v>
      </c>
      <c r="BJ714">
        <v>2</v>
      </c>
      <c r="BK714">
        <v>472</v>
      </c>
      <c r="BL714" t="s">
        <v>98</v>
      </c>
      <c r="BM714" t="s">
        <v>98</v>
      </c>
      <c r="BN714" t="s">
        <v>104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>
      <c r="A715">
        <v>714</v>
      </c>
      <c r="B715">
        <v>190</v>
      </c>
      <c r="C715" t="s">
        <v>112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197</v>
      </c>
      <c r="N715" t="s">
        <v>225</v>
      </c>
      <c r="O715" t="s">
        <v>91</v>
      </c>
      <c r="P715" t="s">
        <v>186</v>
      </c>
      <c r="Q715" t="s">
        <v>93</v>
      </c>
      <c r="R715">
        <v>4</v>
      </c>
      <c r="S715">
        <v>5</v>
      </c>
      <c r="T715">
        <v>1970</v>
      </c>
      <c r="U715">
        <v>1970</v>
      </c>
      <c r="V715" t="s">
        <v>94</v>
      </c>
      <c r="W715" t="s">
        <v>95</v>
      </c>
      <c r="X715" t="s">
        <v>130</v>
      </c>
      <c r="Y715" t="s">
        <v>130</v>
      </c>
      <c r="Z715" t="s">
        <v>117</v>
      </c>
      <c r="AA715">
        <v>160</v>
      </c>
      <c r="AB715" t="s">
        <v>98</v>
      </c>
      <c r="AC715" t="s">
        <v>98</v>
      </c>
      <c r="AD715" t="s">
        <v>99</v>
      </c>
      <c r="AE715" t="s">
        <v>98</v>
      </c>
      <c r="AF715" t="s">
        <v>98</v>
      </c>
      <c r="AG715" t="s">
        <v>157</v>
      </c>
      <c r="AH715" t="s">
        <v>118</v>
      </c>
      <c r="AI715">
        <v>789</v>
      </c>
      <c r="AJ715" t="s">
        <v>108</v>
      </c>
      <c r="AK715">
        <v>0</v>
      </c>
      <c r="AL715">
        <v>171</v>
      </c>
      <c r="AM715">
        <v>960</v>
      </c>
      <c r="AN715" t="s">
        <v>194</v>
      </c>
      <c r="AO715" t="s">
        <v>98</v>
      </c>
      <c r="AP715" t="s">
        <v>167</v>
      </c>
      <c r="AQ715" t="s">
        <v>105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106</v>
      </c>
      <c r="BE715">
        <v>0</v>
      </c>
      <c r="BF715" t="s">
        <v>83</v>
      </c>
      <c r="BG715" t="s">
        <v>143</v>
      </c>
      <c r="BH715">
        <v>1970</v>
      </c>
      <c r="BI715" t="s">
        <v>108</v>
      </c>
      <c r="BJ715">
        <v>2</v>
      </c>
      <c r="BK715">
        <v>576</v>
      </c>
      <c r="BL715" t="s">
        <v>98</v>
      </c>
      <c r="BM715" t="s">
        <v>98</v>
      </c>
      <c r="BN715" t="s">
        <v>104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>
      <c r="A716">
        <v>715</v>
      </c>
      <c r="B716">
        <v>60</v>
      </c>
      <c r="C716" t="s">
        <v>112</v>
      </c>
      <c r="D716" t="s">
        <v>83</v>
      </c>
      <c r="E716">
        <v>13517</v>
      </c>
      <c r="F716" t="s">
        <v>82</v>
      </c>
      <c r="G716" t="s">
        <v>83</v>
      </c>
      <c r="H716" t="s">
        <v>113</v>
      </c>
      <c r="I716" t="s">
        <v>85</v>
      </c>
      <c r="J716" t="s">
        <v>86</v>
      </c>
      <c r="K716" t="s">
        <v>161</v>
      </c>
      <c r="L716" t="s">
        <v>88</v>
      </c>
      <c r="M716" t="s">
        <v>169</v>
      </c>
      <c r="N716" t="s">
        <v>226</v>
      </c>
      <c r="O716" t="s">
        <v>91</v>
      </c>
      <c r="P716" t="s">
        <v>92</v>
      </c>
      <c r="Q716" t="s">
        <v>122</v>
      </c>
      <c r="R716">
        <v>6</v>
      </c>
      <c r="S716">
        <v>8</v>
      </c>
      <c r="T716">
        <v>1976</v>
      </c>
      <c r="U716">
        <v>2005</v>
      </c>
      <c r="V716" t="s">
        <v>94</v>
      </c>
      <c r="W716" t="s">
        <v>95</v>
      </c>
      <c r="X716" t="s">
        <v>130</v>
      </c>
      <c r="Y716" t="s">
        <v>135</v>
      </c>
      <c r="Z716" t="s">
        <v>117</v>
      </c>
      <c r="AA716">
        <v>289</v>
      </c>
      <c r="AB716" t="s">
        <v>119</v>
      </c>
      <c r="AC716" t="s">
        <v>98</v>
      </c>
      <c r="AD716" t="s">
        <v>99</v>
      </c>
      <c r="AE716" t="s">
        <v>98</v>
      </c>
      <c r="AF716" t="s">
        <v>98</v>
      </c>
      <c r="AG716" t="s">
        <v>100</v>
      </c>
      <c r="AH716" t="s">
        <v>124</v>
      </c>
      <c r="AI716">
        <v>533</v>
      </c>
      <c r="AJ716" t="s">
        <v>108</v>
      </c>
      <c r="AK716">
        <v>0</v>
      </c>
      <c r="AL716">
        <v>192</v>
      </c>
      <c r="AM716">
        <v>725</v>
      </c>
      <c r="AN716" t="s">
        <v>103</v>
      </c>
      <c r="AO716" t="s">
        <v>126</v>
      </c>
      <c r="AP716" t="s">
        <v>104</v>
      </c>
      <c r="AQ716" t="s">
        <v>105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119</v>
      </c>
      <c r="BC716">
        <v>6</v>
      </c>
      <c r="BD716" t="s">
        <v>106</v>
      </c>
      <c r="BE716">
        <v>0</v>
      </c>
      <c r="BF716" t="s">
        <v>83</v>
      </c>
      <c r="BG716" t="s">
        <v>107</v>
      </c>
      <c r="BH716">
        <v>1976</v>
      </c>
      <c r="BI716" t="s">
        <v>131</v>
      </c>
      <c r="BJ716">
        <v>2</v>
      </c>
      <c r="BK716">
        <v>475</v>
      </c>
      <c r="BL716" t="s">
        <v>98</v>
      </c>
      <c r="BM716" t="s">
        <v>98</v>
      </c>
      <c r="BN716" t="s">
        <v>104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>
      <c r="A717">
        <v>716</v>
      </c>
      <c r="B717">
        <v>20</v>
      </c>
      <c r="C717" t="s">
        <v>112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175</v>
      </c>
      <c r="N717" t="s">
        <v>91</v>
      </c>
      <c r="O717" t="s">
        <v>91</v>
      </c>
      <c r="P717" t="s">
        <v>92</v>
      </c>
      <c r="Q717" t="s">
        <v>93</v>
      </c>
      <c r="R717">
        <v>6</v>
      </c>
      <c r="S717">
        <v>5</v>
      </c>
      <c r="T717">
        <v>1974</v>
      </c>
      <c r="U717">
        <v>1974</v>
      </c>
      <c r="V717" t="s">
        <v>115</v>
      </c>
      <c r="W717" t="s">
        <v>95</v>
      </c>
      <c r="X717" t="s">
        <v>130</v>
      </c>
      <c r="Y717" t="s">
        <v>130</v>
      </c>
      <c r="Z717" t="s">
        <v>117</v>
      </c>
      <c r="AA717">
        <v>174</v>
      </c>
      <c r="AB717" t="s">
        <v>98</v>
      </c>
      <c r="AC717" t="s">
        <v>98</v>
      </c>
      <c r="AD717" t="s">
        <v>99</v>
      </c>
      <c r="AE717" t="s">
        <v>119</v>
      </c>
      <c r="AF717" t="s">
        <v>98</v>
      </c>
      <c r="AG717" t="s">
        <v>100</v>
      </c>
      <c r="AH717" t="s">
        <v>108</v>
      </c>
      <c r="AI717">
        <v>0</v>
      </c>
      <c r="AJ717" t="s">
        <v>108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104</v>
      </c>
      <c r="AQ717" t="s">
        <v>105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106</v>
      </c>
      <c r="BE717">
        <v>1</v>
      </c>
      <c r="BF717" t="s">
        <v>98</v>
      </c>
      <c r="BG717" t="s">
        <v>107</v>
      </c>
      <c r="BH717">
        <v>1974</v>
      </c>
      <c r="BI717" t="s">
        <v>131</v>
      </c>
      <c r="BJ717">
        <v>2</v>
      </c>
      <c r="BK717">
        <v>478</v>
      </c>
      <c r="BL717" t="s">
        <v>98</v>
      </c>
      <c r="BM717" t="s">
        <v>98</v>
      </c>
      <c r="BN717" t="s">
        <v>104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109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>
      <c r="A718">
        <v>717</v>
      </c>
      <c r="B718">
        <v>70</v>
      </c>
      <c r="C718" t="s">
        <v>140</v>
      </c>
      <c r="D718">
        <v>60</v>
      </c>
      <c r="E718">
        <v>10800</v>
      </c>
      <c r="F718" t="s">
        <v>82</v>
      </c>
      <c r="G718" t="s">
        <v>190</v>
      </c>
      <c r="H718" t="s">
        <v>84</v>
      </c>
      <c r="I718" t="s">
        <v>192</v>
      </c>
      <c r="J718" t="s">
        <v>86</v>
      </c>
      <c r="K718" t="s">
        <v>87</v>
      </c>
      <c r="L718" t="s">
        <v>88</v>
      </c>
      <c r="M718" t="s">
        <v>188</v>
      </c>
      <c r="N718" t="s">
        <v>91</v>
      </c>
      <c r="O718" t="s">
        <v>91</v>
      </c>
      <c r="P718" t="s">
        <v>92</v>
      </c>
      <c r="Q718" t="s">
        <v>122</v>
      </c>
      <c r="R718">
        <v>7</v>
      </c>
      <c r="S718">
        <v>8</v>
      </c>
      <c r="T718">
        <v>1890</v>
      </c>
      <c r="U718">
        <v>1998</v>
      </c>
      <c r="V718" t="s">
        <v>94</v>
      </c>
      <c r="W718" t="s">
        <v>95</v>
      </c>
      <c r="X718" t="s">
        <v>116</v>
      </c>
      <c r="Y718" t="s">
        <v>96</v>
      </c>
      <c r="Z718" t="s">
        <v>97</v>
      </c>
      <c r="AA718">
        <v>0</v>
      </c>
      <c r="AB718" t="s">
        <v>98</v>
      </c>
      <c r="AC718" t="s">
        <v>119</v>
      </c>
      <c r="AD718" t="s">
        <v>166</v>
      </c>
      <c r="AE718" t="s">
        <v>98</v>
      </c>
      <c r="AF718" t="s">
        <v>98</v>
      </c>
      <c r="AG718" t="s">
        <v>100</v>
      </c>
      <c r="AH718" t="s">
        <v>108</v>
      </c>
      <c r="AI718">
        <v>0</v>
      </c>
      <c r="AJ718" t="s">
        <v>108</v>
      </c>
      <c r="AK718">
        <v>0</v>
      </c>
      <c r="AL718">
        <v>718</v>
      </c>
      <c r="AM718">
        <v>718</v>
      </c>
      <c r="AN718" t="s">
        <v>103</v>
      </c>
      <c r="AO718" t="s">
        <v>126</v>
      </c>
      <c r="AP718" t="s">
        <v>104</v>
      </c>
      <c r="AQ718" t="s">
        <v>105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106</v>
      </c>
      <c r="BE718">
        <v>0</v>
      </c>
      <c r="BF718" t="s">
        <v>83</v>
      </c>
      <c r="BG718" t="s">
        <v>143</v>
      </c>
      <c r="BH718">
        <v>1996</v>
      </c>
      <c r="BI718" t="s">
        <v>108</v>
      </c>
      <c r="BJ718">
        <v>2</v>
      </c>
      <c r="BK718">
        <v>704</v>
      </c>
      <c r="BL718" t="s">
        <v>98</v>
      </c>
      <c r="BM718" t="s">
        <v>98</v>
      </c>
      <c r="BN718" t="s">
        <v>191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>
      <c r="A719">
        <v>718</v>
      </c>
      <c r="B719">
        <v>20</v>
      </c>
      <c r="C719" t="s">
        <v>112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175</v>
      </c>
      <c r="N719" t="s">
        <v>91</v>
      </c>
      <c r="O719" t="s">
        <v>91</v>
      </c>
      <c r="P719" t="s">
        <v>92</v>
      </c>
      <c r="Q719" t="s">
        <v>93</v>
      </c>
      <c r="R719">
        <v>5</v>
      </c>
      <c r="S719">
        <v>6</v>
      </c>
      <c r="T719">
        <v>1973</v>
      </c>
      <c r="U719">
        <v>2000</v>
      </c>
      <c r="V719" t="s">
        <v>94</v>
      </c>
      <c r="W719" t="s">
        <v>95</v>
      </c>
      <c r="X719" t="s">
        <v>130</v>
      </c>
      <c r="Y719" t="s">
        <v>130</v>
      </c>
      <c r="Z719" t="s">
        <v>97</v>
      </c>
      <c r="AA719">
        <v>0</v>
      </c>
      <c r="AB719" t="s">
        <v>98</v>
      </c>
      <c r="AC719" t="s">
        <v>98</v>
      </c>
      <c r="AD719" t="s">
        <v>99</v>
      </c>
      <c r="AE719" t="s">
        <v>119</v>
      </c>
      <c r="AF719" t="s">
        <v>98</v>
      </c>
      <c r="AG719" t="s">
        <v>100</v>
      </c>
      <c r="AH719" t="s">
        <v>138</v>
      </c>
      <c r="AI719">
        <v>1084</v>
      </c>
      <c r="AJ719" t="s">
        <v>108</v>
      </c>
      <c r="AK719">
        <v>0</v>
      </c>
      <c r="AL719">
        <v>92</v>
      </c>
      <c r="AM719">
        <v>1176</v>
      </c>
      <c r="AN719" t="s">
        <v>103</v>
      </c>
      <c r="AO719" t="s">
        <v>119</v>
      </c>
      <c r="AP719" t="s">
        <v>104</v>
      </c>
      <c r="AQ719" t="s">
        <v>105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119</v>
      </c>
      <c r="BC719">
        <v>5</v>
      </c>
      <c r="BD719" t="s">
        <v>106</v>
      </c>
      <c r="BE719">
        <v>1</v>
      </c>
      <c r="BF719" t="s">
        <v>139</v>
      </c>
      <c r="BG719" t="s">
        <v>107</v>
      </c>
      <c r="BH719">
        <v>1973</v>
      </c>
      <c r="BI719" t="s">
        <v>108</v>
      </c>
      <c r="BJ719">
        <v>2</v>
      </c>
      <c r="BK719">
        <v>439</v>
      </c>
      <c r="BL719" t="s">
        <v>98</v>
      </c>
      <c r="BM719" t="s">
        <v>98</v>
      </c>
      <c r="BN719" t="s">
        <v>104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109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>
      <c r="A720">
        <v>719</v>
      </c>
      <c r="B720">
        <v>60</v>
      </c>
      <c r="C720" t="s">
        <v>112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162</v>
      </c>
      <c r="N720" t="s">
        <v>91</v>
      </c>
      <c r="O720" t="s">
        <v>91</v>
      </c>
      <c r="P720" t="s">
        <v>92</v>
      </c>
      <c r="Q720" t="s">
        <v>122</v>
      </c>
      <c r="R720">
        <v>7</v>
      </c>
      <c r="S720">
        <v>5</v>
      </c>
      <c r="T720">
        <v>1993</v>
      </c>
      <c r="U720">
        <v>1994</v>
      </c>
      <c r="V720" t="s">
        <v>115</v>
      </c>
      <c r="W720" t="s">
        <v>95</v>
      </c>
      <c r="X720" t="s">
        <v>116</v>
      </c>
      <c r="Y720" t="s">
        <v>173</v>
      </c>
      <c r="Z720" t="s">
        <v>117</v>
      </c>
      <c r="AA720">
        <v>651</v>
      </c>
      <c r="AB720" t="s">
        <v>119</v>
      </c>
      <c r="AC720" t="s">
        <v>98</v>
      </c>
      <c r="AD720" t="s">
        <v>123</v>
      </c>
      <c r="AE720" t="s">
        <v>119</v>
      </c>
      <c r="AF720" t="s">
        <v>98</v>
      </c>
      <c r="AG720" t="s">
        <v>119</v>
      </c>
      <c r="AH720" t="s">
        <v>124</v>
      </c>
      <c r="AI720">
        <v>1173</v>
      </c>
      <c r="AJ720" t="s">
        <v>108</v>
      </c>
      <c r="AK720">
        <v>0</v>
      </c>
      <c r="AL720">
        <v>138</v>
      </c>
      <c r="AM720">
        <v>1311</v>
      </c>
      <c r="AN720" t="s">
        <v>103</v>
      </c>
      <c r="AO720" t="s">
        <v>126</v>
      </c>
      <c r="AP720" t="s">
        <v>104</v>
      </c>
      <c r="AQ720" t="s">
        <v>105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119</v>
      </c>
      <c r="BC720">
        <v>9</v>
      </c>
      <c r="BD720" t="s">
        <v>106</v>
      </c>
      <c r="BE720">
        <v>1</v>
      </c>
      <c r="BF720" t="s">
        <v>98</v>
      </c>
      <c r="BG720" t="s">
        <v>107</v>
      </c>
      <c r="BH720">
        <v>1993</v>
      </c>
      <c r="BI720" t="s">
        <v>131</v>
      </c>
      <c r="BJ720">
        <v>3</v>
      </c>
      <c r="BK720">
        <v>983</v>
      </c>
      <c r="BL720" t="s">
        <v>98</v>
      </c>
      <c r="BM720" t="s">
        <v>98</v>
      </c>
      <c r="BN720" t="s">
        <v>104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>
      <c r="A721">
        <v>720</v>
      </c>
      <c r="B721">
        <v>20</v>
      </c>
      <c r="C721" t="s">
        <v>112</v>
      </c>
      <c r="D721">
        <v>69</v>
      </c>
      <c r="E721">
        <v>9920</v>
      </c>
      <c r="F721" t="s">
        <v>82</v>
      </c>
      <c r="G721" t="s">
        <v>83</v>
      </c>
      <c r="H721" t="s">
        <v>113</v>
      </c>
      <c r="I721" t="s">
        <v>85</v>
      </c>
      <c r="J721" t="s">
        <v>86</v>
      </c>
      <c r="K721" t="s">
        <v>87</v>
      </c>
      <c r="L721" t="s">
        <v>88</v>
      </c>
      <c r="M721" t="s">
        <v>209</v>
      </c>
      <c r="N721" t="s">
        <v>91</v>
      </c>
      <c r="O721" t="s">
        <v>91</v>
      </c>
      <c r="P721" t="s">
        <v>92</v>
      </c>
      <c r="Q721" t="s">
        <v>93</v>
      </c>
      <c r="R721">
        <v>5</v>
      </c>
      <c r="S721">
        <v>6</v>
      </c>
      <c r="T721">
        <v>1969</v>
      </c>
      <c r="U721">
        <v>1969</v>
      </c>
      <c r="V721" t="s">
        <v>94</v>
      </c>
      <c r="W721" t="s">
        <v>95</v>
      </c>
      <c r="X721" t="s">
        <v>130</v>
      </c>
      <c r="Y721" t="s">
        <v>135</v>
      </c>
      <c r="Z721" t="s">
        <v>97</v>
      </c>
      <c r="AA721">
        <v>0</v>
      </c>
      <c r="AB721" t="s">
        <v>98</v>
      </c>
      <c r="AC721" t="s">
        <v>98</v>
      </c>
      <c r="AD721" t="s">
        <v>99</v>
      </c>
      <c r="AE721" t="s">
        <v>119</v>
      </c>
      <c r="AF721" t="s">
        <v>98</v>
      </c>
      <c r="AG721" t="s">
        <v>119</v>
      </c>
      <c r="AH721" t="s">
        <v>118</v>
      </c>
      <c r="AI721">
        <v>523</v>
      </c>
      <c r="AJ721" t="s">
        <v>108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104</v>
      </c>
      <c r="AQ721" t="s">
        <v>105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106</v>
      </c>
      <c r="BE721">
        <v>1</v>
      </c>
      <c r="BF721" t="s">
        <v>134</v>
      </c>
      <c r="BG721" t="s">
        <v>107</v>
      </c>
      <c r="BH721">
        <v>1969</v>
      </c>
      <c r="BI721" t="s">
        <v>108</v>
      </c>
      <c r="BJ721">
        <v>1</v>
      </c>
      <c r="BK721">
        <v>300</v>
      </c>
      <c r="BL721" t="s">
        <v>98</v>
      </c>
      <c r="BM721" t="s">
        <v>98</v>
      </c>
      <c r="BN721" t="s">
        <v>104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>
      <c r="A722">
        <v>721</v>
      </c>
      <c r="B722">
        <v>120</v>
      </c>
      <c r="C722" t="s">
        <v>112</v>
      </c>
      <c r="D722" t="s">
        <v>83</v>
      </c>
      <c r="E722">
        <v>6563</v>
      </c>
      <c r="F722" t="s">
        <v>82</v>
      </c>
      <c r="G722" t="s">
        <v>83</v>
      </c>
      <c r="H722" t="s">
        <v>113</v>
      </c>
      <c r="I722" t="s">
        <v>205</v>
      </c>
      <c r="J722" t="s">
        <v>86</v>
      </c>
      <c r="K722" t="s">
        <v>161</v>
      </c>
      <c r="L722" t="s">
        <v>154</v>
      </c>
      <c r="M722" t="s">
        <v>128</v>
      </c>
      <c r="N722" t="s">
        <v>91</v>
      </c>
      <c r="O722" t="s">
        <v>91</v>
      </c>
      <c r="P722" t="s">
        <v>92</v>
      </c>
      <c r="Q722" t="s">
        <v>93</v>
      </c>
      <c r="R722">
        <v>8</v>
      </c>
      <c r="S722">
        <v>5</v>
      </c>
      <c r="T722">
        <v>1985</v>
      </c>
      <c r="U722">
        <v>1985</v>
      </c>
      <c r="V722" t="s">
        <v>94</v>
      </c>
      <c r="W722" t="s">
        <v>95</v>
      </c>
      <c r="X722" t="s">
        <v>130</v>
      </c>
      <c r="Y722" t="s">
        <v>130</v>
      </c>
      <c r="Z722" t="s">
        <v>97</v>
      </c>
      <c r="AA722">
        <v>0</v>
      </c>
      <c r="AB722" t="s">
        <v>119</v>
      </c>
      <c r="AC722" t="s">
        <v>98</v>
      </c>
      <c r="AD722" t="s">
        <v>123</v>
      </c>
      <c r="AE722" t="s">
        <v>119</v>
      </c>
      <c r="AF722" t="s">
        <v>98</v>
      </c>
      <c r="AG722" t="s">
        <v>119</v>
      </c>
      <c r="AH722" t="s">
        <v>124</v>
      </c>
      <c r="AI722">
        <v>1148</v>
      </c>
      <c r="AJ722" t="s">
        <v>108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104</v>
      </c>
      <c r="AQ722" t="s">
        <v>105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119</v>
      </c>
      <c r="BC722">
        <v>5</v>
      </c>
      <c r="BD722" t="s">
        <v>106</v>
      </c>
      <c r="BE722">
        <v>1</v>
      </c>
      <c r="BF722" t="s">
        <v>98</v>
      </c>
      <c r="BG722" t="s">
        <v>107</v>
      </c>
      <c r="BH722">
        <v>1985</v>
      </c>
      <c r="BI722" t="s">
        <v>131</v>
      </c>
      <c r="BJ722">
        <v>2</v>
      </c>
      <c r="BK722">
        <v>564</v>
      </c>
      <c r="BL722" t="s">
        <v>98</v>
      </c>
      <c r="BM722" t="s">
        <v>98</v>
      </c>
      <c r="BN722" t="s">
        <v>104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>
      <c r="A723">
        <v>722</v>
      </c>
      <c r="B723">
        <v>120</v>
      </c>
      <c r="C723" t="s">
        <v>140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209</v>
      </c>
      <c r="N723" t="s">
        <v>91</v>
      </c>
      <c r="O723" t="s">
        <v>91</v>
      </c>
      <c r="P723" t="s">
        <v>129</v>
      </c>
      <c r="Q723" t="s">
        <v>93</v>
      </c>
      <c r="R723">
        <v>6</v>
      </c>
      <c r="S723">
        <v>5</v>
      </c>
      <c r="T723">
        <v>2004</v>
      </c>
      <c r="U723">
        <v>2004</v>
      </c>
      <c r="V723" t="s">
        <v>94</v>
      </c>
      <c r="W723" t="s">
        <v>95</v>
      </c>
      <c r="X723" t="s">
        <v>96</v>
      </c>
      <c r="Y723" t="s">
        <v>96</v>
      </c>
      <c r="Z723" t="s">
        <v>117</v>
      </c>
      <c r="AA723">
        <v>169</v>
      </c>
      <c r="AB723" t="s">
        <v>119</v>
      </c>
      <c r="AC723" t="s">
        <v>98</v>
      </c>
      <c r="AD723" t="s">
        <v>123</v>
      </c>
      <c r="AE723" t="s">
        <v>119</v>
      </c>
      <c r="AF723" t="s">
        <v>98</v>
      </c>
      <c r="AG723" t="s">
        <v>157</v>
      </c>
      <c r="AH723" t="s">
        <v>124</v>
      </c>
      <c r="AI723">
        <v>662</v>
      </c>
      <c r="AJ723" t="s">
        <v>108</v>
      </c>
      <c r="AK723">
        <v>0</v>
      </c>
      <c r="AL723">
        <v>186</v>
      </c>
      <c r="AM723">
        <v>848</v>
      </c>
      <c r="AN723" t="s">
        <v>103</v>
      </c>
      <c r="AO723" t="s">
        <v>126</v>
      </c>
      <c r="AP723" t="s">
        <v>104</v>
      </c>
      <c r="AQ723" t="s">
        <v>105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119</v>
      </c>
      <c r="BC723">
        <v>3</v>
      </c>
      <c r="BD723" t="s">
        <v>106</v>
      </c>
      <c r="BE723">
        <v>0</v>
      </c>
      <c r="BF723" t="s">
        <v>83</v>
      </c>
      <c r="BG723" t="s">
        <v>107</v>
      </c>
      <c r="BH723">
        <v>2004</v>
      </c>
      <c r="BI723" t="s">
        <v>131</v>
      </c>
      <c r="BJ723">
        <v>2</v>
      </c>
      <c r="BK723">
        <v>420</v>
      </c>
      <c r="BL723" t="s">
        <v>98</v>
      </c>
      <c r="BM723" t="s">
        <v>98</v>
      </c>
      <c r="BN723" t="s">
        <v>104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>
      <c r="A724">
        <v>723</v>
      </c>
      <c r="B724">
        <v>20</v>
      </c>
      <c r="C724" t="s">
        <v>112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91</v>
      </c>
      <c r="O724" t="s">
        <v>91</v>
      </c>
      <c r="P724" t="s">
        <v>92</v>
      </c>
      <c r="Q724" t="s">
        <v>93</v>
      </c>
      <c r="R724">
        <v>4</v>
      </c>
      <c r="S724">
        <v>7</v>
      </c>
      <c r="T724">
        <v>1970</v>
      </c>
      <c r="U724">
        <v>1970</v>
      </c>
      <c r="V724" t="s">
        <v>94</v>
      </c>
      <c r="W724" t="s">
        <v>95</v>
      </c>
      <c r="X724" t="s">
        <v>137</v>
      </c>
      <c r="Y724" t="s">
        <v>137</v>
      </c>
      <c r="Z724" t="s">
        <v>97</v>
      </c>
      <c r="AA724">
        <v>0</v>
      </c>
      <c r="AB724" t="s">
        <v>98</v>
      </c>
      <c r="AC724" t="s">
        <v>119</v>
      </c>
      <c r="AD724" t="s">
        <v>99</v>
      </c>
      <c r="AE724" t="s">
        <v>98</v>
      </c>
      <c r="AF724" t="s">
        <v>98</v>
      </c>
      <c r="AG724" t="s">
        <v>100</v>
      </c>
      <c r="AH724" t="s">
        <v>118</v>
      </c>
      <c r="AI724">
        <v>191</v>
      </c>
      <c r="AJ724" t="s">
        <v>108</v>
      </c>
      <c r="AK724">
        <v>0</v>
      </c>
      <c r="AL724">
        <v>673</v>
      </c>
      <c r="AM724">
        <v>864</v>
      </c>
      <c r="AN724" t="s">
        <v>103</v>
      </c>
      <c r="AO724" t="s">
        <v>126</v>
      </c>
      <c r="AP724" t="s">
        <v>104</v>
      </c>
      <c r="AQ724" t="s">
        <v>105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106</v>
      </c>
      <c r="BE724">
        <v>0</v>
      </c>
      <c r="BF724" t="s">
        <v>83</v>
      </c>
      <c r="BG724" t="s">
        <v>143</v>
      </c>
      <c r="BH724">
        <v>1994</v>
      </c>
      <c r="BI724" t="s">
        <v>108</v>
      </c>
      <c r="BJ724">
        <v>2</v>
      </c>
      <c r="BK724">
        <v>463</v>
      </c>
      <c r="BL724" t="s">
        <v>98</v>
      </c>
      <c r="BM724" t="s">
        <v>98</v>
      </c>
      <c r="BN724" t="s">
        <v>104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>
      <c r="A725">
        <v>724</v>
      </c>
      <c r="B725">
        <v>50</v>
      </c>
      <c r="C725" t="s">
        <v>112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206</v>
      </c>
      <c r="N725" t="s">
        <v>91</v>
      </c>
      <c r="O725" t="s">
        <v>91</v>
      </c>
      <c r="P725" t="s">
        <v>92</v>
      </c>
      <c r="Q725" t="s">
        <v>176</v>
      </c>
      <c r="R725">
        <v>4</v>
      </c>
      <c r="S725">
        <v>6</v>
      </c>
      <c r="T725">
        <v>1954</v>
      </c>
      <c r="U725">
        <v>1972</v>
      </c>
      <c r="V725" t="s">
        <v>94</v>
      </c>
      <c r="W725" t="s">
        <v>95</v>
      </c>
      <c r="X725" t="s">
        <v>137</v>
      </c>
      <c r="Y725" t="s">
        <v>137</v>
      </c>
      <c r="Z725" t="s">
        <v>97</v>
      </c>
      <c r="AA725">
        <v>0</v>
      </c>
      <c r="AB725" t="s">
        <v>98</v>
      </c>
      <c r="AC725" t="s">
        <v>98</v>
      </c>
      <c r="AD725" t="s">
        <v>123</v>
      </c>
      <c r="AE725" t="s">
        <v>98</v>
      </c>
      <c r="AF725" t="s">
        <v>98</v>
      </c>
      <c r="AG725" t="s">
        <v>100</v>
      </c>
      <c r="AH725" t="s">
        <v>108</v>
      </c>
      <c r="AI725">
        <v>0</v>
      </c>
      <c r="AJ725" t="s">
        <v>108</v>
      </c>
      <c r="AK725">
        <v>0</v>
      </c>
      <c r="AL725">
        <v>941</v>
      </c>
      <c r="AM725">
        <v>941</v>
      </c>
      <c r="AN725" t="s">
        <v>103</v>
      </c>
      <c r="AO725" t="s">
        <v>126</v>
      </c>
      <c r="AP725" t="s">
        <v>104</v>
      </c>
      <c r="AQ725" t="s">
        <v>105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106</v>
      </c>
      <c r="BE725">
        <v>0</v>
      </c>
      <c r="BF725" t="s">
        <v>83</v>
      </c>
      <c r="BG725" t="s">
        <v>143</v>
      </c>
      <c r="BH725">
        <v>1958</v>
      </c>
      <c r="BI725" t="s">
        <v>108</v>
      </c>
      <c r="BJ725">
        <v>1</v>
      </c>
      <c r="BK725">
        <v>548</v>
      </c>
      <c r="BL725" t="s">
        <v>98</v>
      </c>
      <c r="BM725" t="s">
        <v>98</v>
      </c>
      <c r="BN725" t="s">
        <v>104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>
      <c r="A726">
        <v>725</v>
      </c>
      <c r="B726">
        <v>20</v>
      </c>
      <c r="C726" t="s">
        <v>112</v>
      </c>
      <c r="D726">
        <v>86</v>
      </c>
      <c r="E726">
        <v>13286</v>
      </c>
      <c r="F726" t="s">
        <v>82</v>
      </c>
      <c r="G726" t="s">
        <v>83</v>
      </c>
      <c r="H726" t="s">
        <v>113</v>
      </c>
      <c r="I726" t="s">
        <v>85</v>
      </c>
      <c r="J726" t="s">
        <v>86</v>
      </c>
      <c r="K726" t="s">
        <v>87</v>
      </c>
      <c r="L726" t="s">
        <v>88</v>
      </c>
      <c r="M726" t="s">
        <v>206</v>
      </c>
      <c r="N726" t="s">
        <v>91</v>
      </c>
      <c r="O726" t="s">
        <v>91</v>
      </c>
      <c r="P726" t="s">
        <v>92</v>
      </c>
      <c r="Q726" t="s">
        <v>93</v>
      </c>
      <c r="R726">
        <v>9</v>
      </c>
      <c r="S726">
        <v>5</v>
      </c>
      <c r="T726">
        <v>2007</v>
      </c>
      <c r="U726">
        <v>2008</v>
      </c>
      <c r="V726" t="s">
        <v>115</v>
      </c>
      <c r="W726" t="s">
        <v>95</v>
      </c>
      <c r="X726" t="s">
        <v>152</v>
      </c>
      <c r="Y726" t="s">
        <v>153</v>
      </c>
      <c r="Z726" t="s">
        <v>148</v>
      </c>
      <c r="AA726">
        <v>340</v>
      </c>
      <c r="AB726" t="s">
        <v>126</v>
      </c>
      <c r="AC726" t="s">
        <v>98</v>
      </c>
      <c r="AD726" t="s">
        <v>123</v>
      </c>
      <c r="AE726" t="s">
        <v>126</v>
      </c>
      <c r="AF726" t="s">
        <v>98</v>
      </c>
      <c r="AG726" t="s">
        <v>100</v>
      </c>
      <c r="AH726" t="s">
        <v>124</v>
      </c>
      <c r="AI726">
        <v>1234</v>
      </c>
      <c r="AJ726" t="s">
        <v>108</v>
      </c>
      <c r="AK726">
        <v>0</v>
      </c>
      <c r="AL726">
        <v>464</v>
      </c>
      <c r="AM726">
        <v>1698</v>
      </c>
      <c r="AN726" t="s">
        <v>103</v>
      </c>
      <c r="AO726" t="s">
        <v>126</v>
      </c>
      <c r="AP726" t="s">
        <v>104</v>
      </c>
      <c r="AQ726" t="s">
        <v>105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126</v>
      </c>
      <c r="BC726">
        <v>8</v>
      </c>
      <c r="BD726" t="s">
        <v>106</v>
      </c>
      <c r="BE726">
        <v>1</v>
      </c>
      <c r="BF726" t="s">
        <v>119</v>
      </c>
      <c r="BG726" t="s">
        <v>107</v>
      </c>
      <c r="BH726">
        <v>2007</v>
      </c>
      <c r="BI726" t="s">
        <v>125</v>
      </c>
      <c r="BJ726">
        <v>3</v>
      </c>
      <c r="BK726">
        <v>768</v>
      </c>
      <c r="BL726" t="s">
        <v>98</v>
      </c>
      <c r="BM726" t="s">
        <v>98</v>
      </c>
      <c r="BN726" t="s">
        <v>104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>
      <c r="A727">
        <v>726</v>
      </c>
      <c r="B727">
        <v>20</v>
      </c>
      <c r="C727" t="s">
        <v>112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89</v>
      </c>
      <c r="N727" t="s">
        <v>91</v>
      </c>
      <c r="O727" t="s">
        <v>91</v>
      </c>
      <c r="P727" t="s">
        <v>92</v>
      </c>
      <c r="Q727" t="s">
        <v>93</v>
      </c>
      <c r="R727">
        <v>4</v>
      </c>
      <c r="S727">
        <v>6</v>
      </c>
      <c r="T727">
        <v>1970</v>
      </c>
      <c r="U727">
        <v>1970</v>
      </c>
      <c r="V727" t="s">
        <v>94</v>
      </c>
      <c r="W727" t="s">
        <v>95</v>
      </c>
      <c r="X727" t="s">
        <v>130</v>
      </c>
      <c r="Y727" t="s">
        <v>135</v>
      </c>
      <c r="Z727" t="s">
        <v>97</v>
      </c>
      <c r="AA727">
        <v>0</v>
      </c>
      <c r="AB727" t="s">
        <v>98</v>
      </c>
      <c r="AC727" t="s">
        <v>98</v>
      </c>
      <c r="AD727" t="s">
        <v>99</v>
      </c>
      <c r="AE727" t="s">
        <v>98</v>
      </c>
      <c r="AF727" t="s">
        <v>98</v>
      </c>
      <c r="AG727" t="s">
        <v>100</v>
      </c>
      <c r="AH727" t="s">
        <v>118</v>
      </c>
      <c r="AI727">
        <v>375</v>
      </c>
      <c r="AJ727" t="s">
        <v>138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104</v>
      </c>
      <c r="AQ727" t="s">
        <v>105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119</v>
      </c>
      <c r="BC727">
        <v>5</v>
      </c>
      <c r="BD727" t="s">
        <v>106</v>
      </c>
      <c r="BE727">
        <v>0</v>
      </c>
      <c r="BF727" t="s">
        <v>83</v>
      </c>
      <c r="BG727" t="s">
        <v>143</v>
      </c>
      <c r="BH727">
        <v>1989</v>
      </c>
      <c r="BI727" t="s">
        <v>108</v>
      </c>
      <c r="BJ727">
        <v>2</v>
      </c>
      <c r="BK727">
        <v>660</v>
      </c>
      <c r="BL727" t="s">
        <v>98</v>
      </c>
      <c r="BM727" t="s">
        <v>98</v>
      </c>
      <c r="BN727" t="s">
        <v>104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133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>
      <c r="A728">
        <v>727</v>
      </c>
      <c r="B728">
        <v>20</v>
      </c>
      <c r="C728" t="s">
        <v>112</v>
      </c>
      <c r="D728" t="s">
        <v>83</v>
      </c>
      <c r="E728">
        <v>21695</v>
      </c>
      <c r="F728" t="s">
        <v>82</v>
      </c>
      <c r="G728" t="s">
        <v>83</v>
      </c>
      <c r="H728" t="s">
        <v>113</v>
      </c>
      <c r="I728" t="s">
        <v>85</v>
      </c>
      <c r="J728" t="s">
        <v>86</v>
      </c>
      <c r="K728" t="s">
        <v>114</v>
      </c>
      <c r="L728" t="s">
        <v>88</v>
      </c>
      <c r="M728" t="s">
        <v>212</v>
      </c>
      <c r="N728" t="s">
        <v>91</v>
      </c>
      <c r="O728" t="s">
        <v>91</v>
      </c>
      <c r="P728" t="s">
        <v>92</v>
      </c>
      <c r="Q728" t="s">
        <v>93</v>
      </c>
      <c r="R728">
        <v>6</v>
      </c>
      <c r="S728">
        <v>9</v>
      </c>
      <c r="T728">
        <v>1988</v>
      </c>
      <c r="U728">
        <v>2007</v>
      </c>
      <c r="V728" t="s">
        <v>115</v>
      </c>
      <c r="W728" t="s">
        <v>95</v>
      </c>
      <c r="X728" t="s">
        <v>116</v>
      </c>
      <c r="Y728" t="s">
        <v>135</v>
      </c>
      <c r="Z728" t="s">
        <v>117</v>
      </c>
      <c r="AA728">
        <v>260</v>
      </c>
      <c r="AB728" t="s">
        <v>119</v>
      </c>
      <c r="AC728" t="s">
        <v>119</v>
      </c>
      <c r="AD728" t="s">
        <v>99</v>
      </c>
      <c r="AE728" t="s">
        <v>119</v>
      </c>
      <c r="AF728" t="s">
        <v>98</v>
      </c>
      <c r="AG728" t="s">
        <v>100</v>
      </c>
      <c r="AH728" t="s">
        <v>124</v>
      </c>
      <c r="AI728">
        <v>808</v>
      </c>
      <c r="AJ728" t="s">
        <v>108</v>
      </c>
      <c r="AK728">
        <v>0</v>
      </c>
      <c r="AL728">
        <v>72</v>
      </c>
      <c r="AM728">
        <v>880</v>
      </c>
      <c r="AN728" t="s">
        <v>103</v>
      </c>
      <c r="AO728" t="s">
        <v>126</v>
      </c>
      <c r="AP728" t="s">
        <v>104</v>
      </c>
      <c r="AQ728" t="s">
        <v>105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119</v>
      </c>
      <c r="BC728">
        <v>5</v>
      </c>
      <c r="BD728" t="s">
        <v>106</v>
      </c>
      <c r="BE728">
        <v>1</v>
      </c>
      <c r="BF728" t="s">
        <v>119</v>
      </c>
      <c r="BG728" t="s">
        <v>107</v>
      </c>
      <c r="BH728">
        <v>1988</v>
      </c>
      <c r="BI728" t="s">
        <v>125</v>
      </c>
      <c r="BJ728">
        <v>2</v>
      </c>
      <c r="BK728">
        <v>540</v>
      </c>
      <c r="BL728" t="s">
        <v>98</v>
      </c>
      <c r="BM728" t="s">
        <v>98</v>
      </c>
      <c r="BN728" t="s">
        <v>104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>
      <c r="A729">
        <v>728</v>
      </c>
      <c r="B729">
        <v>20</v>
      </c>
      <c r="C729" t="s">
        <v>112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209</v>
      </c>
      <c r="N729" t="s">
        <v>91</v>
      </c>
      <c r="O729" t="s">
        <v>91</v>
      </c>
      <c r="P729" t="s">
        <v>92</v>
      </c>
      <c r="Q729" t="s">
        <v>93</v>
      </c>
      <c r="R729">
        <v>7</v>
      </c>
      <c r="S729">
        <v>5</v>
      </c>
      <c r="T729">
        <v>2007</v>
      </c>
      <c r="U729">
        <v>2007</v>
      </c>
      <c r="V729" t="s">
        <v>94</v>
      </c>
      <c r="W729" t="s">
        <v>95</v>
      </c>
      <c r="X729" t="s">
        <v>96</v>
      </c>
      <c r="Y729" t="s">
        <v>96</v>
      </c>
      <c r="Z729" t="s">
        <v>148</v>
      </c>
      <c r="AA729">
        <v>82</v>
      </c>
      <c r="AB729" t="s">
        <v>119</v>
      </c>
      <c r="AC729" t="s">
        <v>98</v>
      </c>
      <c r="AD729" t="s">
        <v>123</v>
      </c>
      <c r="AE729" t="s">
        <v>119</v>
      </c>
      <c r="AF729" t="s">
        <v>98</v>
      </c>
      <c r="AG729" t="s">
        <v>157</v>
      </c>
      <c r="AH729" t="s">
        <v>124</v>
      </c>
      <c r="AI729">
        <v>724</v>
      </c>
      <c r="AJ729" t="s">
        <v>108</v>
      </c>
      <c r="AK729">
        <v>0</v>
      </c>
      <c r="AL729">
        <v>508</v>
      </c>
      <c r="AM729">
        <v>1232</v>
      </c>
      <c r="AN729" t="s">
        <v>103</v>
      </c>
      <c r="AO729" t="s">
        <v>126</v>
      </c>
      <c r="AP729" t="s">
        <v>104</v>
      </c>
      <c r="AQ729" t="s">
        <v>105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119</v>
      </c>
      <c r="BC729">
        <v>6</v>
      </c>
      <c r="BD729" t="s">
        <v>106</v>
      </c>
      <c r="BE729">
        <v>0</v>
      </c>
      <c r="BF729" t="s">
        <v>83</v>
      </c>
      <c r="BG729" t="s">
        <v>107</v>
      </c>
      <c r="BH729">
        <v>2007</v>
      </c>
      <c r="BI729" t="s">
        <v>131</v>
      </c>
      <c r="BJ729">
        <v>2</v>
      </c>
      <c r="BK729">
        <v>632</v>
      </c>
      <c r="BL729" t="s">
        <v>98</v>
      </c>
      <c r="BM729" t="s">
        <v>98</v>
      </c>
      <c r="BN729" t="s">
        <v>104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>
      <c r="A730">
        <v>729</v>
      </c>
      <c r="B730">
        <v>90</v>
      </c>
      <c r="C730" t="s">
        <v>112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114</v>
      </c>
      <c r="L730" t="s">
        <v>88</v>
      </c>
      <c r="M730" t="s">
        <v>89</v>
      </c>
      <c r="N730" t="s">
        <v>91</v>
      </c>
      <c r="O730" t="s">
        <v>91</v>
      </c>
      <c r="P730" t="s">
        <v>179</v>
      </c>
      <c r="Q730" t="s">
        <v>93</v>
      </c>
      <c r="R730">
        <v>5</v>
      </c>
      <c r="S730">
        <v>5</v>
      </c>
      <c r="T730">
        <v>1958</v>
      </c>
      <c r="U730">
        <v>1958</v>
      </c>
      <c r="V730" t="s">
        <v>94</v>
      </c>
      <c r="W730" t="s">
        <v>95</v>
      </c>
      <c r="X730" t="s">
        <v>96</v>
      </c>
      <c r="Y730" t="s">
        <v>96</v>
      </c>
      <c r="Z730" t="s">
        <v>117</v>
      </c>
      <c r="AA730">
        <v>95</v>
      </c>
      <c r="AB730" t="s">
        <v>98</v>
      </c>
      <c r="AC730" t="s">
        <v>98</v>
      </c>
      <c r="AD730" t="s">
        <v>99</v>
      </c>
      <c r="AE730" t="s">
        <v>98</v>
      </c>
      <c r="AF730" t="s">
        <v>98</v>
      </c>
      <c r="AG730" t="s">
        <v>100</v>
      </c>
      <c r="AH730" t="s">
        <v>108</v>
      </c>
      <c r="AI730">
        <v>0</v>
      </c>
      <c r="AJ730" t="s">
        <v>108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104</v>
      </c>
      <c r="AQ730" t="s">
        <v>105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106</v>
      </c>
      <c r="BE730">
        <v>0</v>
      </c>
      <c r="BF730" t="s">
        <v>83</v>
      </c>
      <c r="BG730" t="s">
        <v>143</v>
      </c>
      <c r="BH730">
        <v>1968</v>
      </c>
      <c r="BI730" t="s">
        <v>108</v>
      </c>
      <c r="BJ730">
        <v>3</v>
      </c>
      <c r="BK730">
        <v>888</v>
      </c>
      <c r="BL730" t="s">
        <v>98</v>
      </c>
      <c r="BM730" t="s">
        <v>98</v>
      </c>
      <c r="BN730" t="s">
        <v>104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144</v>
      </c>
      <c r="CB730" t="s">
        <v>172</v>
      </c>
      <c r="CC730">
        <v>110000</v>
      </c>
    </row>
    <row r="731" spans="1:81">
      <c r="A731">
        <v>730</v>
      </c>
      <c r="B731">
        <v>30</v>
      </c>
      <c r="C731" t="s">
        <v>140</v>
      </c>
      <c r="D731">
        <v>52</v>
      </c>
      <c r="E731">
        <v>6240</v>
      </c>
      <c r="F731" t="s">
        <v>82</v>
      </c>
      <c r="G731" t="s">
        <v>190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214</v>
      </c>
      <c r="N731" t="s">
        <v>91</v>
      </c>
      <c r="O731" t="s">
        <v>91</v>
      </c>
      <c r="P731" t="s">
        <v>92</v>
      </c>
      <c r="Q731" t="s">
        <v>176</v>
      </c>
      <c r="R731">
        <v>4</v>
      </c>
      <c r="S731">
        <v>5</v>
      </c>
      <c r="T731">
        <v>1925</v>
      </c>
      <c r="U731">
        <v>1950</v>
      </c>
      <c r="V731" t="s">
        <v>94</v>
      </c>
      <c r="W731" t="s">
        <v>95</v>
      </c>
      <c r="X731" t="s">
        <v>137</v>
      </c>
      <c r="Y731" t="s">
        <v>137</v>
      </c>
      <c r="Z731" t="s">
        <v>97</v>
      </c>
      <c r="AA731">
        <v>0</v>
      </c>
      <c r="AB731" t="s">
        <v>98</v>
      </c>
      <c r="AC731" t="s">
        <v>98</v>
      </c>
      <c r="AD731" t="s">
        <v>99</v>
      </c>
      <c r="AE731" t="s">
        <v>98</v>
      </c>
      <c r="AF731" t="s">
        <v>98</v>
      </c>
      <c r="AG731" t="s">
        <v>100</v>
      </c>
      <c r="AH731" t="s">
        <v>138</v>
      </c>
      <c r="AI731">
        <v>152</v>
      </c>
      <c r="AJ731" t="s">
        <v>108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104</v>
      </c>
      <c r="AQ731" t="s">
        <v>168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106</v>
      </c>
      <c r="BE731">
        <v>0</v>
      </c>
      <c r="BF731" t="s">
        <v>83</v>
      </c>
      <c r="BG731" t="s">
        <v>143</v>
      </c>
      <c r="BH731">
        <v>1962</v>
      </c>
      <c r="BI731" t="s">
        <v>108</v>
      </c>
      <c r="BJ731">
        <v>2</v>
      </c>
      <c r="BK731">
        <v>539</v>
      </c>
      <c r="BL731" t="s">
        <v>98</v>
      </c>
      <c r="BM731" t="s">
        <v>98</v>
      </c>
      <c r="BN731" t="s">
        <v>104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>
      <c r="A732">
        <v>731</v>
      </c>
      <c r="B732">
        <v>120</v>
      </c>
      <c r="C732" t="s">
        <v>112</v>
      </c>
      <c r="D732">
        <v>39</v>
      </c>
      <c r="E732">
        <v>5389</v>
      </c>
      <c r="F732" t="s">
        <v>82</v>
      </c>
      <c r="G732" t="s">
        <v>83</v>
      </c>
      <c r="H732" t="s">
        <v>113</v>
      </c>
      <c r="I732" t="s">
        <v>85</v>
      </c>
      <c r="J732" t="s">
        <v>86</v>
      </c>
      <c r="K732" t="s">
        <v>87</v>
      </c>
      <c r="L732" t="s">
        <v>88</v>
      </c>
      <c r="M732" t="s">
        <v>128</v>
      </c>
      <c r="N732" t="s">
        <v>91</v>
      </c>
      <c r="O732" t="s">
        <v>91</v>
      </c>
      <c r="P732" t="s">
        <v>129</v>
      </c>
      <c r="Q732" t="s">
        <v>93</v>
      </c>
      <c r="R732">
        <v>8</v>
      </c>
      <c r="S732">
        <v>5</v>
      </c>
      <c r="T732">
        <v>1995</v>
      </c>
      <c r="U732">
        <v>1996</v>
      </c>
      <c r="V732" t="s">
        <v>94</v>
      </c>
      <c r="W732" t="s">
        <v>95</v>
      </c>
      <c r="X732" t="s">
        <v>152</v>
      </c>
      <c r="Y732" t="s">
        <v>153</v>
      </c>
      <c r="Z732" t="s">
        <v>97</v>
      </c>
      <c r="AA732">
        <v>0</v>
      </c>
      <c r="AB732" t="s">
        <v>119</v>
      </c>
      <c r="AC732" t="s">
        <v>98</v>
      </c>
      <c r="AD732" t="s">
        <v>123</v>
      </c>
      <c r="AE732" t="s">
        <v>119</v>
      </c>
      <c r="AF732" t="s">
        <v>98</v>
      </c>
      <c r="AG732" t="s">
        <v>100</v>
      </c>
      <c r="AH732" t="s">
        <v>124</v>
      </c>
      <c r="AI732">
        <v>1180</v>
      </c>
      <c r="AJ732" t="s">
        <v>108</v>
      </c>
      <c r="AK732">
        <v>0</v>
      </c>
      <c r="AL732">
        <v>415</v>
      </c>
      <c r="AM732">
        <v>1595</v>
      </c>
      <c r="AN732" t="s">
        <v>103</v>
      </c>
      <c r="AO732" t="s">
        <v>126</v>
      </c>
      <c r="AP732" t="s">
        <v>104</v>
      </c>
      <c r="AQ732" t="s">
        <v>105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119</v>
      </c>
      <c r="BC732">
        <v>5</v>
      </c>
      <c r="BD732" t="s">
        <v>106</v>
      </c>
      <c r="BE732">
        <v>1</v>
      </c>
      <c r="BF732" t="s">
        <v>98</v>
      </c>
      <c r="BG732" t="s">
        <v>107</v>
      </c>
      <c r="BH732">
        <v>1995</v>
      </c>
      <c r="BI732" t="s">
        <v>131</v>
      </c>
      <c r="BJ732">
        <v>2</v>
      </c>
      <c r="BK732">
        <v>608</v>
      </c>
      <c r="BL732" t="s">
        <v>98</v>
      </c>
      <c r="BM732" t="s">
        <v>98</v>
      </c>
      <c r="BN732" t="s">
        <v>104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>
      <c r="A733">
        <v>732</v>
      </c>
      <c r="B733">
        <v>80</v>
      </c>
      <c r="C733" t="s">
        <v>112</v>
      </c>
      <c r="D733">
        <v>73</v>
      </c>
      <c r="E733">
        <v>9590</v>
      </c>
      <c r="F733" t="s">
        <v>82</v>
      </c>
      <c r="G733" t="s">
        <v>83</v>
      </c>
      <c r="H733" t="s">
        <v>113</v>
      </c>
      <c r="I733" t="s">
        <v>85</v>
      </c>
      <c r="J733" t="s">
        <v>86</v>
      </c>
      <c r="K733" t="s">
        <v>114</v>
      </c>
      <c r="L733" t="s">
        <v>88</v>
      </c>
      <c r="M733" t="s">
        <v>218</v>
      </c>
      <c r="N733" t="s">
        <v>91</v>
      </c>
      <c r="O733" t="s">
        <v>91</v>
      </c>
      <c r="P733" t="s">
        <v>92</v>
      </c>
      <c r="Q733" t="s">
        <v>158</v>
      </c>
      <c r="R733">
        <v>7</v>
      </c>
      <c r="S733">
        <v>5</v>
      </c>
      <c r="T733">
        <v>2003</v>
      </c>
      <c r="U733">
        <v>2003</v>
      </c>
      <c r="V733" t="s">
        <v>94</v>
      </c>
      <c r="W733" t="s">
        <v>95</v>
      </c>
      <c r="X733" t="s">
        <v>96</v>
      </c>
      <c r="Y733" t="s">
        <v>96</v>
      </c>
      <c r="Z733" t="s">
        <v>117</v>
      </c>
      <c r="AA733">
        <v>442</v>
      </c>
      <c r="AB733" t="s">
        <v>119</v>
      </c>
      <c r="AC733" t="s">
        <v>98</v>
      </c>
      <c r="AD733" t="s">
        <v>123</v>
      </c>
      <c r="AE733" t="s">
        <v>126</v>
      </c>
      <c r="AF733" t="s">
        <v>98</v>
      </c>
      <c r="AG733" t="s">
        <v>157</v>
      </c>
      <c r="AH733" t="s">
        <v>124</v>
      </c>
      <c r="AI733">
        <v>786</v>
      </c>
      <c r="AJ733" t="s">
        <v>108</v>
      </c>
      <c r="AK733">
        <v>0</v>
      </c>
      <c r="AL733">
        <v>82</v>
      </c>
      <c r="AM733">
        <v>868</v>
      </c>
      <c r="AN733" t="s">
        <v>103</v>
      </c>
      <c r="AO733" t="s">
        <v>126</v>
      </c>
      <c r="AP733" t="s">
        <v>104</v>
      </c>
      <c r="AQ733" t="s">
        <v>105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119</v>
      </c>
      <c r="BC733">
        <v>6</v>
      </c>
      <c r="BD733" t="s">
        <v>106</v>
      </c>
      <c r="BE733">
        <v>1</v>
      </c>
      <c r="BF733" t="s">
        <v>119</v>
      </c>
      <c r="BG733" t="s">
        <v>107</v>
      </c>
      <c r="BH733">
        <v>2003</v>
      </c>
      <c r="BI733" t="s">
        <v>125</v>
      </c>
      <c r="BJ733">
        <v>2</v>
      </c>
      <c r="BK733">
        <v>438</v>
      </c>
      <c r="BL733" t="s">
        <v>98</v>
      </c>
      <c r="BM733" t="s">
        <v>98</v>
      </c>
      <c r="BN733" t="s">
        <v>104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>
      <c r="A734">
        <v>733</v>
      </c>
      <c r="B734">
        <v>60</v>
      </c>
      <c r="C734" t="s">
        <v>112</v>
      </c>
      <c r="D734">
        <v>75</v>
      </c>
      <c r="E734">
        <v>11404</v>
      </c>
      <c r="F734" t="s">
        <v>82</v>
      </c>
      <c r="G734" t="s">
        <v>83</v>
      </c>
      <c r="H734" t="s">
        <v>113</v>
      </c>
      <c r="I734" t="s">
        <v>85</v>
      </c>
      <c r="J734" t="s">
        <v>86</v>
      </c>
      <c r="K734" t="s">
        <v>87</v>
      </c>
      <c r="L734" t="s">
        <v>88</v>
      </c>
      <c r="M734" t="s">
        <v>209</v>
      </c>
      <c r="N734" t="s">
        <v>91</v>
      </c>
      <c r="O734" t="s">
        <v>91</v>
      </c>
      <c r="P734" t="s">
        <v>92</v>
      </c>
      <c r="Q734" t="s">
        <v>122</v>
      </c>
      <c r="R734">
        <v>7</v>
      </c>
      <c r="S734">
        <v>5</v>
      </c>
      <c r="T734">
        <v>1998</v>
      </c>
      <c r="U734">
        <v>1999</v>
      </c>
      <c r="V734" t="s">
        <v>94</v>
      </c>
      <c r="W734" t="s">
        <v>95</v>
      </c>
      <c r="X734" t="s">
        <v>96</v>
      </c>
      <c r="Y734" t="s">
        <v>96</v>
      </c>
      <c r="Z734" t="s">
        <v>117</v>
      </c>
      <c r="AA734">
        <v>202</v>
      </c>
      <c r="AB734" t="s">
        <v>119</v>
      </c>
      <c r="AC734" t="s">
        <v>98</v>
      </c>
      <c r="AD734" t="s">
        <v>123</v>
      </c>
      <c r="AE734" t="s">
        <v>119</v>
      </c>
      <c r="AF734" t="s">
        <v>98</v>
      </c>
      <c r="AG734" t="s">
        <v>157</v>
      </c>
      <c r="AH734" t="s">
        <v>118</v>
      </c>
      <c r="AI734">
        <v>252</v>
      </c>
      <c r="AJ734" t="s">
        <v>108</v>
      </c>
      <c r="AK734">
        <v>0</v>
      </c>
      <c r="AL734">
        <v>901</v>
      </c>
      <c r="AM734">
        <v>1153</v>
      </c>
      <c r="AN734" t="s">
        <v>103</v>
      </c>
      <c r="AO734" t="s">
        <v>126</v>
      </c>
      <c r="AP734" t="s">
        <v>104</v>
      </c>
      <c r="AQ734" t="s">
        <v>105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119</v>
      </c>
      <c r="BC734">
        <v>8</v>
      </c>
      <c r="BD734" t="s">
        <v>106</v>
      </c>
      <c r="BE734">
        <v>1</v>
      </c>
      <c r="BF734" t="s">
        <v>98</v>
      </c>
      <c r="BG734" t="s">
        <v>107</v>
      </c>
      <c r="BH734">
        <v>1998</v>
      </c>
      <c r="BI734" t="s">
        <v>125</v>
      </c>
      <c r="BJ734">
        <v>2</v>
      </c>
      <c r="BK734">
        <v>541</v>
      </c>
      <c r="BL734" t="s">
        <v>98</v>
      </c>
      <c r="BM734" t="s">
        <v>98</v>
      </c>
      <c r="BN734" t="s">
        <v>104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>
      <c r="A735">
        <v>734</v>
      </c>
      <c r="B735">
        <v>20</v>
      </c>
      <c r="C735" t="s">
        <v>112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114</v>
      </c>
      <c r="L735" t="s">
        <v>88</v>
      </c>
      <c r="M735" t="s">
        <v>169</v>
      </c>
      <c r="N735" t="s">
        <v>90</v>
      </c>
      <c r="O735" t="s">
        <v>91</v>
      </c>
      <c r="P735" t="s">
        <v>92</v>
      </c>
      <c r="Q735" t="s">
        <v>93</v>
      </c>
      <c r="R735">
        <v>5</v>
      </c>
      <c r="S735">
        <v>6</v>
      </c>
      <c r="T735">
        <v>1961</v>
      </c>
      <c r="U735">
        <v>1983</v>
      </c>
      <c r="V735" t="s">
        <v>115</v>
      </c>
      <c r="W735" t="s">
        <v>95</v>
      </c>
      <c r="X735" t="s">
        <v>130</v>
      </c>
      <c r="Y735" t="s">
        <v>130</v>
      </c>
      <c r="Z735" t="s">
        <v>97</v>
      </c>
      <c r="AA735">
        <v>0</v>
      </c>
      <c r="AB735" t="s">
        <v>98</v>
      </c>
      <c r="AC735" t="s">
        <v>98</v>
      </c>
      <c r="AD735" t="s">
        <v>99</v>
      </c>
      <c r="AE735" t="s">
        <v>98</v>
      </c>
      <c r="AF735" t="s">
        <v>98</v>
      </c>
      <c r="AG735" t="s">
        <v>100</v>
      </c>
      <c r="AH735" t="s">
        <v>138</v>
      </c>
      <c r="AI735">
        <v>594</v>
      </c>
      <c r="AJ735" t="s">
        <v>108</v>
      </c>
      <c r="AK735">
        <v>0</v>
      </c>
      <c r="AL735">
        <v>270</v>
      </c>
      <c r="AM735">
        <v>864</v>
      </c>
      <c r="AN735" t="s">
        <v>103</v>
      </c>
      <c r="AO735" t="s">
        <v>126</v>
      </c>
      <c r="AP735" t="s">
        <v>104</v>
      </c>
      <c r="AQ735" t="s">
        <v>105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106</v>
      </c>
      <c r="BE735">
        <v>1</v>
      </c>
      <c r="BF735" t="s">
        <v>98</v>
      </c>
      <c r="BG735" t="s">
        <v>107</v>
      </c>
      <c r="BH735">
        <v>1961</v>
      </c>
      <c r="BI735" t="s">
        <v>131</v>
      </c>
      <c r="BJ735">
        <v>1</v>
      </c>
      <c r="BK735">
        <v>264</v>
      </c>
      <c r="BL735" t="s">
        <v>98</v>
      </c>
      <c r="BM735" t="s">
        <v>98</v>
      </c>
      <c r="BN735" t="s">
        <v>104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177</v>
      </c>
      <c r="BW735" t="s">
        <v>133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>
      <c r="A736">
        <v>735</v>
      </c>
      <c r="B736">
        <v>20</v>
      </c>
      <c r="C736" t="s">
        <v>112</v>
      </c>
      <c r="D736" t="s">
        <v>83</v>
      </c>
      <c r="E736">
        <v>8978</v>
      </c>
      <c r="F736" t="s">
        <v>82</v>
      </c>
      <c r="G736" t="s">
        <v>83</v>
      </c>
      <c r="H736" t="s">
        <v>113</v>
      </c>
      <c r="I736" t="s">
        <v>85</v>
      </c>
      <c r="J736" t="s">
        <v>86</v>
      </c>
      <c r="K736" t="s">
        <v>114</v>
      </c>
      <c r="L736" t="s">
        <v>88</v>
      </c>
      <c r="M736" t="s">
        <v>169</v>
      </c>
      <c r="N736" t="s">
        <v>91</v>
      </c>
      <c r="O736" t="s">
        <v>91</v>
      </c>
      <c r="P736" t="s">
        <v>92</v>
      </c>
      <c r="Q736" t="s">
        <v>93</v>
      </c>
      <c r="R736">
        <v>5</v>
      </c>
      <c r="S736">
        <v>5</v>
      </c>
      <c r="T736">
        <v>1968</v>
      </c>
      <c r="U736">
        <v>1968</v>
      </c>
      <c r="V736" t="s">
        <v>94</v>
      </c>
      <c r="W736" t="s">
        <v>95</v>
      </c>
      <c r="X736" t="s">
        <v>135</v>
      </c>
      <c r="Y736" t="s">
        <v>135</v>
      </c>
      <c r="Z736" t="s">
        <v>97</v>
      </c>
      <c r="AA736">
        <v>0</v>
      </c>
      <c r="AB736" t="s">
        <v>98</v>
      </c>
      <c r="AC736" t="s">
        <v>98</v>
      </c>
      <c r="AD736" t="s">
        <v>123</v>
      </c>
      <c r="AE736" t="s">
        <v>98</v>
      </c>
      <c r="AF736" t="s">
        <v>98</v>
      </c>
      <c r="AG736" t="s">
        <v>100</v>
      </c>
      <c r="AH736" t="s">
        <v>108</v>
      </c>
      <c r="AI736">
        <v>0</v>
      </c>
      <c r="AJ736" t="s">
        <v>108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104</v>
      </c>
      <c r="AQ736" t="s">
        <v>105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106</v>
      </c>
      <c r="BE736">
        <v>0</v>
      </c>
      <c r="BF736" t="s">
        <v>83</v>
      </c>
      <c r="BG736" t="s">
        <v>107</v>
      </c>
      <c r="BH736">
        <v>1968</v>
      </c>
      <c r="BI736" t="s">
        <v>108</v>
      </c>
      <c r="BJ736">
        <v>1</v>
      </c>
      <c r="BK736">
        <v>300</v>
      </c>
      <c r="BL736" t="s">
        <v>98</v>
      </c>
      <c r="BM736" t="s">
        <v>98</v>
      </c>
      <c r="BN736" t="s">
        <v>104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178</v>
      </c>
      <c r="CC736">
        <v>108000</v>
      </c>
    </row>
    <row r="737" spans="1:81">
      <c r="A737">
        <v>736</v>
      </c>
      <c r="B737">
        <v>75</v>
      </c>
      <c r="C737" t="s">
        <v>140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188</v>
      </c>
      <c r="N737" t="s">
        <v>91</v>
      </c>
      <c r="O737" t="s">
        <v>91</v>
      </c>
      <c r="P737" t="s">
        <v>92</v>
      </c>
      <c r="Q737" t="s">
        <v>198</v>
      </c>
      <c r="R737">
        <v>7</v>
      </c>
      <c r="S737">
        <v>7</v>
      </c>
      <c r="T737">
        <v>1914</v>
      </c>
      <c r="U737">
        <v>1970</v>
      </c>
      <c r="V737" t="s">
        <v>94</v>
      </c>
      <c r="W737" t="s">
        <v>95</v>
      </c>
      <c r="X737" t="s">
        <v>116</v>
      </c>
      <c r="Y737" t="s">
        <v>116</v>
      </c>
      <c r="Z737" t="s">
        <v>97</v>
      </c>
      <c r="AA737">
        <v>0</v>
      </c>
      <c r="AB737" t="s">
        <v>98</v>
      </c>
      <c r="AC737" t="s">
        <v>98</v>
      </c>
      <c r="AD737" t="s">
        <v>166</v>
      </c>
      <c r="AE737" t="s">
        <v>119</v>
      </c>
      <c r="AF737" t="s">
        <v>98</v>
      </c>
      <c r="AG737" t="s">
        <v>155</v>
      </c>
      <c r="AH737" t="s">
        <v>101</v>
      </c>
      <c r="AI737">
        <v>390</v>
      </c>
      <c r="AJ737" t="s">
        <v>108</v>
      </c>
      <c r="AK737">
        <v>0</v>
      </c>
      <c r="AL737">
        <v>490</v>
      </c>
      <c r="AM737">
        <v>880</v>
      </c>
      <c r="AN737" t="s">
        <v>194</v>
      </c>
      <c r="AO737" t="s">
        <v>139</v>
      </c>
      <c r="AP737" t="s">
        <v>167</v>
      </c>
      <c r="AQ737" t="s">
        <v>105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106</v>
      </c>
      <c r="BE737">
        <v>2</v>
      </c>
      <c r="BF737" t="s">
        <v>98</v>
      </c>
      <c r="BG737" t="s">
        <v>143</v>
      </c>
      <c r="BH737">
        <v>1914</v>
      </c>
      <c r="BI737" t="s">
        <v>108</v>
      </c>
      <c r="BJ737">
        <v>2</v>
      </c>
      <c r="BK737">
        <v>320</v>
      </c>
      <c r="BL737" t="s">
        <v>98</v>
      </c>
      <c r="BM737" t="s">
        <v>98</v>
      </c>
      <c r="BN737" t="s">
        <v>167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>
      <c r="A738">
        <v>737</v>
      </c>
      <c r="B738">
        <v>90</v>
      </c>
      <c r="C738" t="s">
        <v>112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89</v>
      </c>
      <c r="N738" t="s">
        <v>91</v>
      </c>
      <c r="O738" t="s">
        <v>91</v>
      </c>
      <c r="P738" t="s">
        <v>179</v>
      </c>
      <c r="Q738" t="s">
        <v>93</v>
      </c>
      <c r="R738">
        <v>3</v>
      </c>
      <c r="S738">
        <v>4</v>
      </c>
      <c r="T738">
        <v>1950</v>
      </c>
      <c r="U738">
        <v>1950</v>
      </c>
      <c r="V738" t="s">
        <v>94</v>
      </c>
      <c r="W738" t="s">
        <v>95</v>
      </c>
      <c r="X738" t="s">
        <v>203</v>
      </c>
      <c r="Y738" t="s">
        <v>148</v>
      </c>
      <c r="Z738" t="s">
        <v>97</v>
      </c>
      <c r="AA738">
        <v>0</v>
      </c>
      <c r="AB738" t="s">
        <v>98</v>
      </c>
      <c r="AC738" t="s">
        <v>98</v>
      </c>
      <c r="AD738" t="s">
        <v>99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119</v>
      </c>
      <c r="AP738" t="s">
        <v>167</v>
      </c>
      <c r="AQ738" t="s">
        <v>196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106</v>
      </c>
      <c r="BE738">
        <v>0</v>
      </c>
      <c r="BF738" t="s">
        <v>83</v>
      </c>
      <c r="BG738" t="s">
        <v>143</v>
      </c>
      <c r="BH738">
        <v>1949</v>
      </c>
      <c r="BI738" t="s">
        <v>108</v>
      </c>
      <c r="BJ738">
        <v>2</v>
      </c>
      <c r="BK738">
        <v>400</v>
      </c>
      <c r="BL738" t="s">
        <v>98</v>
      </c>
      <c r="BM738" t="s">
        <v>98</v>
      </c>
      <c r="BN738" t="s">
        <v>104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>
      <c r="A739">
        <v>738</v>
      </c>
      <c r="B739">
        <v>60</v>
      </c>
      <c r="C739" t="s">
        <v>112</v>
      </c>
      <c r="D739">
        <v>72</v>
      </c>
      <c r="E739">
        <v>10463</v>
      </c>
      <c r="F739" t="s">
        <v>82</v>
      </c>
      <c r="G739" t="s">
        <v>83</v>
      </c>
      <c r="H739" t="s">
        <v>113</v>
      </c>
      <c r="I739" t="s">
        <v>127</v>
      </c>
      <c r="J739" t="s">
        <v>86</v>
      </c>
      <c r="K739" t="s">
        <v>161</v>
      </c>
      <c r="L739" t="s">
        <v>88</v>
      </c>
      <c r="M739" t="s">
        <v>121</v>
      </c>
      <c r="N739" t="s">
        <v>91</v>
      </c>
      <c r="O739" t="s">
        <v>91</v>
      </c>
      <c r="P739" t="s">
        <v>92</v>
      </c>
      <c r="Q739" t="s">
        <v>122</v>
      </c>
      <c r="R739">
        <v>8</v>
      </c>
      <c r="S739">
        <v>5</v>
      </c>
      <c r="T739">
        <v>2005</v>
      </c>
      <c r="U739">
        <v>2005</v>
      </c>
      <c r="V739" t="s">
        <v>94</v>
      </c>
      <c r="W739" t="s">
        <v>95</v>
      </c>
      <c r="X739" t="s">
        <v>96</v>
      </c>
      <c r="Y739" t="s">
        <v>96</v>
      </c>
      <c r="Z739" t="s">
        <v>97</v>
      </c>
      <c r="AA739">
        <v>0</v>
      </c>
      <c r="AB739" t="s">
        <v>119</v>
      </c>
      <c r="AC739" t="s">
        <v>98</v>
      </c>
      <c r="AD739" t="s">
        <v>123</v>
      </c>
      <c r="AE739" t="s">
        <v>119</v>
      </c>
      <c r="AF739" t="s">
        <v>98</v>
      </c>
      <c r="AG739" t="s">
        <v>100</v>
      </c>
      <c r="AH739" t="s">
        <v>108</v>
      </c>
      <c r="AI739">
        <v>0</v>
      </c>
      <c r="AJ739" t="s">
        <v>108</v>
      </c>
      <c r="AK739">
        <v>0</v>
      </c>
      <c r="AL739">
        <v>893</v>
      </c>
      <c r="AM739">
        <v>893</v>
      </c>
      <c r="AN739" t="s">
        <v>103</v>
      </c>
      <c r="AO739" t="s">
        <v>126</v>
      </c>
      <c r="AP739" t="s">
        <v>104</v>
      </c>
      <c r="AQ739" t="s">
        <v>105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119</v>
      </c>
      <c r="BC739">
        <v>8</v>
      </c>
      <c r="BD739" t="s">
        <v>106</v>
      </c>
      <c r="BE739">
        <v>1</v>
      </c>
      <c r="BF739" t="s">
        <v>119</v>
      </c>
      <c r="BG739" t="s">
        <v>107</v>
      </c>
      <c r="BH739">
        <v>2005</v>
      </c>
      <c r="BI739" t="s">
        <v>125</v>
      </c>
      <c r="BJ739">
        <v>3</v>
      </c>
      <c r="BK739">
        <v>800</v>
      </c>
      <c r="BL739" t="s">
        <v>98</v>
      </c>
      <c r="BM739" t="s">
        <v>98</v>
      </c>
      <c r="BN739" t="s">
        <v>104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>
      <c r="A740">
        <v>739</v>
      </c>
      <c r="B740">
        <v>90</v>
      </c>
      <c r="C740" t="s">
        <v>112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206</v>
      </c>
      <c r="N740" t="s">
        <v>91</v>
      </c>
      <c r="O740" t="s">
        <v>91</v>
      </c>
      <c r="P740" t="s">
        <v>179</v>
      </c>
      <c r="Q740" t="s">
        <v>93</v>
      </c>
      <c r="R740">
        <v>5</v>
      </c>
      <c r="S740">
        <v>5</v>
      </c>
      <c r="T740">
        <v>1987</v>
      </c>
      <c r="U740">
        <v>1988</v>
      </c>
      <c r="V740" t="s">
        <v>94</v>
      </c>
      <c r="W740" t="s">
        <v>95</v>
      </c>
      <c r="X740" t="s">
        <v>135</v>
      </c>
      <c r="Y740" t="s">
        <v>135</v>
      </c>
      <c r="Z740" t="s">
        <v>97</v>
      </c>
      <c r="AA740">
        <v>0</v>
      </c>
      <c r="AB740" t="s">
        <v>98</v>
      </c>
      <c r="AC740" t="s">
        <v>98</v>
      </c>
      <c r="AD740" t="s">
        <v>99</v>
      </c>
      <c r="AE740" t="s">
        <v>119</v>
      </c>
      <c r="AF740" t="s">
        <v>119</v>
      </c>
      <c r="AG740" t="s">
        <v>119</v>
      </c>
      <c r="AH740" t="s">
        <v>124</v>
      </c>
      <c r="AI740">
        <v>1200</v>
      </c>
      <c r="AJ740" t="s">
        <v>108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104</v>
      </c>
      <c r="AQ740" t="s">
        <v>105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106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104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216</v>
      </c>
      <c r="CC740">
        <v>179000</v>
      </c>
    </row>
    <row r="741" spans="1:81">
      <c r="A741">
        <v>740</v>
      </c>
      <c r="B741">
        <v>60</v>
      </c>
      <c r="C741" t="s">
        <v>112</v>
      </c>
      <c r="D741">
        <v>65</v>
      </c>
      <c r="E741">
        <v>9313</v>
      </c>
      <c r="F741" t="s">
        <v>82</v>
      </c>
      <c r="G741" t="s">
        <v>83</v>
      </c>
      <c r="H741" t="s">
        <v>113</v>
      </c>
      <c r="I741" t="s">
        <v>85</v>
      </c>
      <c r="J741" t="s">
        <v>86</v>
      </c>
      <c r="K741" t="s">
        <v>87</v>
      </c>
      <c r="L741" t="s">
        <v>88</v>
      </c>
      <c r="M741" t="s">
        <v>209</v>
      </c>
      <c r="N741" t="s">
        <v>91</v>
      </c>
      <c r="O741" t="s">
        <v>91</v>
      </c>
      <c r="P741" t="s">
        <v>92</v>
      </c>
      <c r="Q741" t="s">
        <v>122</v>
      </c>
      <c r="R741">
        <v>7</v>
      </c>
      <c r="S741">
        <v>5</v>
      </c>
      <c r="T741">
        <v>2004</v>
      </c>
      <c r="U741">
        <v>2004</v>
      </c>
      <c r="V741" t="s">
        <v>94</v>
      </c>
      <c r="W741" t="s">
        <v>95</v>
      </c>
      <c r="X741" t="s">
        <v>96</v>
      </c>
      <c r="Y741" t="s">
        <v>96</v>
      </c>
      <c r="Z741" t="s">
        <v>97</v>
      </c>
      <c r="AA741">
        <v>0</v>
      </c>
      <c r="AB741" t="s">
        <v>119</v>
      </c>
      <c r="AC741" t="s">
        <v>98</v>
      </c>
      <c r="AD741" t="s">
        <v>123</v>
      </c>
      <c r="AE741" t="s">
        <v>119</v>
      </c>
      <c r="AF741" t="s">
        <v>98</v>
      </c>
      <c r="AG741" t="s">
        <v>100</v>
      </c>
      <c r="AH741" t="s">
        <v>108</v>
      </c>
      <c r="AI741">
        <v>0</v>
      </c>
      <c r="AJ741" t="s">
        <v>108</v>
      </c>
      <c r="AK741">
        <v>0</v>
      </c>
      <c r="AL741">
        <v>864</v>
      </c>
      <c r="AM741">
        <v>864</v>
      </c>
      <c r="AN741" t="s">
        <v>103</v>
      </c>
      <c r="AO741" t="s">
        <v>126</v>
      </c>
      <c r="AP741" t="s">
        <v>104</v>
      </c>
      <c r="AQ741" t="s">
        <v>105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119</v>
      </c>
      <c r="BC741">
        <v>7</v>
      </c>
      <c r="BD741" t="s">
        <v>106</v>
      </c>
      <c r="BE741">
        <v>0</v>
      </c>
      <c r="BF741" t="s">
        <v>83</v>
      </c>
      <c r="BG741" t="s">
        <v>107</v>
      </c>
      <c r="BH741">
        <v>2004</v>
      </c>
      <c r="BI741" t="s">
        <v>131</v>
      </c>
      <c r="BJ741">
        <v>2</v>
      </c>
      <c r="BK741">
        <v>572</v>
      </c>
      <c r="BL741" t="s">
        <v>98</v>
      </c>
      <c r="BM741" t="s">
        <v>98</v>
      </c>
      <c r="BN741" t="s">
        <v>104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>
      <c r="A742">
        <v>741</v>
      </c>
      <c r="B742">
        <v>70</v>
      </c>
      <c r="C742" t="s">
        <v>140</v>
      </c>
      <c r="D742">
        <v>60</v>
      </c>
      <c r="E742">
        <v>9600</v>
      </c>
      <c r="F742" t="s">
        <v>82</v>
      </c>
      <c r="G742" t="s">
        <v>190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188</v>
      </c>
      <c r="N742" t="s">
        <v>91</v>
      </c>
      <c r="O742" t="s">
        <v>91</v>
      </c>
      <c r="P742" t="s">
        <v>92</v>
      </c>
      <c r="Q742" t="s">
        <v>122</v>
      </c>
      <c r="R742">
        <v>5</v>
      </c>
      <c r="S742">
        <v>7</v>
      </c>
      <c r="T742">
        <v>1910</v>
      </c>
      <c r="U742">
        <v>2002</v>
      </c>
      <c r="V742" t="s">
        <v>94</v>
      </c>
      <c r="W742" t="s">
        <v>95</v>
      </c>
      <c r="X742" t="s">
        <v>116</v>
      </c>
      <c r="Y742" t="s">
        <v>185</v>
      </c>
      <c r="Z742" t="s">
        <v>97</v>
      </c>
      <c r="AA742">
        <v>0</v>
      </c>
      <c r="AB742" t="s">
        <v>98</v>
      </c>
      <c r="AC742" t="s">
        <v>119</v>
      </c>
      <c r="AD742" t="s">
        <v>166</v>
      </c>
      <c r="AE742" t="s">
        <v>139</v>
      </c>
      <c r="AF742" t="s">
        <v>139</v>
      </c>
      <c r="AG742" t="s">
        <v>100</v>
      </c>
      <c r="AH742" t="s">
        <v>108</v>
      </c>
      <c r="AI742">
        <v>0</v>
      </c>
      <c r="AJ742" t="s">
        <v>108</v>
      </c>
      <c r="AK742">
        <v>0</v>
      </c>
      <c r="AL742">
        <v>264</v>
      </c>
      <c r="AM742">
        <v>264</v>
      </c>
      <c r="AN742" t="s">
        <v>103</v>
      </c>
      <c r="AO742" t="s">
        <v>126</v>
      </c>
      <c r="AP742" t="s">
        <v>104</v>
      </c>
      <c r="AQ742" t="s">
        <v>105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106</v>
      </c>
      <c r="BE742">
        <v>0</v>
      </c>
      <c r="BF742" t="s">
        <v>83</v>
      </c>
      <c r="BG742" t="s">
        <v>143</v>
      </c>
      <c r="BH742">
        <v>1910</v>
      </c>
      <c r="BI742" t="s">
        <v>108</v>
      </c>
      <c r="BJ742">
        <v>2</v>
      </c>
      <c r="BK742">
        <v>360</v>
      </c>
      <c r="BL742" t="s">
        <v>98</v>
      </c>
      <c r="BM742" t="s">
        <v>119</v>
      </c>
      <c r="BN742" t="s">
        <v>104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132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172</v>
      </c>
      <c r="CC742">
        <v>132000</v>
      </c>
    </row>
    <row r="743" spans="1:81">
      <c r="A743">
        <v>742</v>
      </c>
      <c r="B743">
        <v>20</v>
      </c>
      <c r="C743" t="s">
        <v>112</v>
      </c>
      <c r="D743">
        <v>65</v>
      </c>
      <c r="E743">
        <v>6768</v>
      </c>
      <c r="F743" t="s">
        <v>82</v>
      </c>
      <c r="G743" t="s">
        <v>83</v>
      </c>
      <c r="H743" t="s">
        <v>113</v>
      </c>
      <c r="I743" t="s">
        <v>85</v>
      </c>
      <c r="J743" t="s">
        <v>86</v>
      </c>
      <c r="K743" t="s">
        <v>87</v>
      </c>
      <c r="L743" t="s">
        <v>88</v>
      </c>
      <c r="M743" t="s">
        <v>169</v>
      </c>
      <c r="N743" t="s">
        <v>90</v>
      </c>
      <c r="O743" t="s">
        <v>91</v>
      </c>
      <c r="P743" t="s">
        <v>92</v>
      </c>
      <c r="Q743" t="s">
        <v>93</v>
      </c>
      <c r="R743">
        <v>6</v>
      </c>
      <c r="S743">
        <v>8</v>
      </c>
      <c r="T743">
        <v>1961</v>
      </c>
      <c r="U743">
        <v>1996</v>
      </c>
      <c r="V743" t="s">
        <v>115</v>
      </c>
      <c r="W743" t="s">
        <v>95</v>
      </c>
      <c r="X743" t="s">
        <v>130</v>
      </c>
      <c r="Y743" t="s">
        <v>130</v>
      </c>
      <c r="Z743" t="s">
        <v>97</v>
      </c>
      <c r="AA743">
        <v>0</v>
      </c>
      <c r="AB743" t="s">
        <v>98</v>
      </c>
      <c r="AC743" t="s">
        <v>119</v>
      </c>
      <c r="AD743" t="s">
        <v>99</v>
      </c>
      <c r="AE743" t="s">
        <v>98</v>
      </c>
      <c r="AF743" t="s">
        <v>98</v>
      </c>
      <c r="AG743" t="s">
        <v>155</v>
      </c>
      <c r="AH743" t="s">
        <v>124</v>
      </c>
      <c r="AI743">
        <v>832</v>
      </c>
      <c r="AJ743" t="s">
        <v>108</v>
      </c>
      <c r="AK743">
        <v>0</v>
      </c>
      <c r="AL743">
        <v>80</v>
      </c>
      <c r="AM743">
        <v>912</v>
      </c>
      <c r="AN743" t="s">
        <v>103</v>
      </c>
      <c r="AO743" t="s">
        <v>119</v>
      </c>
      <c r="AP743" t="s">
        <v>104</v>
      </c>
      <c r="AQ743" t="s">
        <v>105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119</v>
      </c>
      <c r="BC743">
        <v>5</v>
      </c>
      <c r="BD743" t="s">
        <v>106</v>
      </c>
      <c r="BE743">
        <v>0</v>
      </c>
      <c r="BF743" t="s">
        <v>83</v>
      </c>
      <c r="BG743" t="s">
        <v>143</v>
      </c>
      <c r="BH743">
        <v>1962</v>
      </c>
      <c r="BI743" t="s">
        <v>108</v>
      </c>
      <c r="BJ743">
        <v>1</v>
      </c>
      <c r="BK743">
        <v>288</v>
      </c>
      <c r="BL743" t="s">
        <v>98</v>
      </c>
      <c r="BM743" t="s">
        <v>98</v>
      </c>
      <c r="BN743" t="s">
        <v>104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132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>
      <c r="A744">
        <v>743</v>
      </c>
      <c r="B744">
        <v>20</v>
      </c>
      <c r="C744" t="s">
        <v>112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165</v>
      </c>
      <c r="N744" t="s">
        <v>91</v>
      </c>
      <c r="O744" t="s">
        <v>91</v>
      </c>
      <c r="P744" t="s">
        <v>92</v>
      </c>
      <c r="Q744" t="s">
        <v>93</v>
      </c>
      <c r="R744">
        <v>7</v>
      </c>
      <c r="S744">
        <v>5</v>
      </c>
      <c r="T744">
        <v>2000</v>
      </c>
      <c r="U744">
        <v>2001</v>
      </c>
      <c r="V744" t="s">
        <v>94</v>
      </c>
      <c r="W744" t="s">
        <v>95</v>
      </c>
      <c r="X744" t="s">
        <v>96</v>
      </c>
      <c r="Y744" t="s">
        <v>96</v>
      </c>
      <c r="Z744" t="s">
        <v>117</v>
      </c>
      <c r="AA744">
        <v>108</v>
      </c>
      <c r="AB744" t="s">
        <v>98</v>
      </c>
      <c r="AC744" t="s">
        <v>98</v>
      </c>
      <c r="AD744" t="s">
        <v>123</v>
      </c>
      <c r="AE744" t="s">
        <v>119</v>
      </c>
      <c r="AF744" t="s">
        <v>98</v>
      </c>
      <c r="AG744" t="s">
        <v>100</v>
      </c>
      <c r="AH744" t="s">
        <v>108</v>
      </c>
      <c r="AI744">
        <v>0</v>
      </c>
      <c r="AJ744" t="s">
        <v>108</v>
      </c>
      <c r="AK744">
        <v>0</v>
      </c>
      <c r="AL744">
        <v>1349</v>
      </c>
      <c r="AM744">
        <v>1349</v>
      </c>
      <c r="AN744" t="s">
        <v>103</v>
      </c>
      <c r="AO744" t="s">
        <v>126</v>
      </c>
      <c r="AP744" t="s">
        <v>104</v>
      </c>
      <c r="AQ744" t="s">
        <v>105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106</v>
      </c>
      <c r="BE744">
        <v>0</v>
      </c>
      <c r="BF744" t="s">
        <v>83</v>
      </c>
      <c r="BG744" t="s">
        <v>107</v>
      </c>
      <c r="BH744">
        <v>2000</v>
      </c>
      <c r="BI744" t="s">
        <v>108</v>
      </c>
      <c r="BJ744">
        <v>2</v>
      </c>
      <c r="BK744">
        <v>539</v>
      </c>
      <c r="BL744" t="s">
        <v>98</v>
      </c>
      <c r="BM744" t="s">
        <v>98</v>
      </c>
      <c r="BN744" t="s">
        <v>104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132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>
      <c r="A745">
        <v>744</v>
      </c>
      <c r="B745">
        <v>80</v>
      </c>
      <c r="C745" t="s">
        <v>112</v>
      </c>
      <c r="D745">
        <v>70</v>
      </c>
      <c r="E745">
        <v>12886</v>
      </c>
      <c r="F745" t="s">
        <v>82</v>
      </c>
      <c r="G745" t="s">
        <v>83</v>
      </c>
      <c r="H745" t="s">
        <v>113</v>
      </c>
      <c r="I745" t="s">
        <v>85</v>
      </c>
      <c r="J745" t="s">
        <v>86</v>
      </c>
      <c r="K745" t="s">
        <v>87</v>
      </c>
      <c r="L745" t="s">
        <v>88</v>
      </c>
      <c r="M745" t="s">
        <v>169</v>
      </c>
      <c r="N745" t="s">
        <v>91</v>
      </c>
      <c r="O745" t="s">
        <v>91</v>
      </c>
      <c r="P745" t="s">
        <v>92</v>
      </c>
      <c r="Q745" t="s">
        <v>158</v>
      </c>
      <c r="R745">
        <v>5</v>
      </c>
      <c r="S745">
        <v>6</v>
      </c>
      <c r="T745">
        <v>1963</v>
      </c>
      <c r="U745">
        <v>1999</v>
      </c>
      <c r="V745" t="s">
        <v>94</v>
      </c>
      <c r="W745" t="s">
        <v>95</v>
      </c>
      <c r="X745" t="s">
        <v>130</v>
      </c>
      <c r="Y745" t="s">
        <v>130</v>
      </c>
      <c r="Z745" t="s">
        <v>97</v>
      </c>
      <c r="AA745">
        <v>0</v>
      </c>
      <c r="AB745" t="s">
        <v>98</v>
      </c>
      <c r="AC745" t="s">
        <v>98</v>
      </c>
      <c r="AD745" t="s">
        <v>99</v>
      </c>
      <c r="AE745" t="s">
        <v>119</v>
      </c>
      <c r="AF745" t="s">
        <v>98</v>
      </c>
      <c r="AG745" t="s">
        <v>157</v>
      </c>
      <c r="AH745" t="s">
        <v>118</v>
      </c>
      <c r="AI745">
        <v>444</v>
      </c>
      <c r="AJ745" t="s">
        <v>108</v>
      </c>
      <c r="AK745">
        <v>0</v>
      </c>
      <c r="AL745">
        <v>76</v>
      </c>
      <c r="AM745">
        <v>520</v>
      </c>
      <c r="AN745" t="s">
        <v>103</v>
      </c>
      <c r="AO745" t="s">
        <v>126</v>
      </c>
      <c r="AP745" t="s">
        <v>104</v>
      </c>
      <c r="AQ745" t="s">
        <v>105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181</v>
      </c>
      <c r="BE745">
        <v>1</v>
      </c>
      <c r="BF745" t="s">
        <v>98</v>
      </c>
      <c r="BG745" t="s">
        <v>107</v>
      </c>
      <c r="BH745">
        <v>1997</v>
      </c>
      <c r="BI745" t="s">
        <v>131</v>
      </c>
      <c r="BJ745">
        <v>2</v>
      </c>
      <c r="BK745">
        <v>480</v>
      </c>
      <c r="BL745" t="s">
        <v>98</v>
      </c>
      <c r="BM745" t="s">
        <v>98</v>
      </c>
      <c r="BN745" t="s">
        <v>104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>
      <c r="A746">
        <v>745</v>
      </c>
      <c r="B746">
        <v>120</v>
      </c>
      <c r="C746" t="s">
        <v>112</v>
      </c>
      <c r="D746">
        <v>41</v>
      </c>
      <c r="E746">
        <v>5395</v>
      </c>
      <c r="F746" t="s">
        <v>82</v>
      </c>
      <c r="G746" t="s">
        <v>83</v>
      </c>
      <c r="H746" t="s">
        <v>113</v>
      </c>
      <c r="I746" t="s">
        <v>127</v>
      </c>
      <c r="J746" t="s">
        <v>86</v>
      </c>
      <c r="K746" t="s">
        <v>87</v>
      </c>
      <c r="L746" t="s">
        <v>88</v>
      </c>
      <c r="M746" t="s">
        <v>128</v>
      </c>
      <c r="N746" t="s">
        <v>91</v>
      </c>
      <c r="O746" t="s">
        <v>91</v>
      </c>
      <c r="P746" t="s">
        <v>129</v>
      </c>
      <c r="Q746" t="s">
        <v>93</v>
      </c>
      <c r="R746">
        <v>8</v>
      </c>
      <c r="S746">
        <v>5</v>
      </c>
      <c r="T746">
        <v>1993</v>
      </c>
      <c r="U746">
        <v>1993</v>
      </c>
      <c r="V746" t="s">
        <v>94</v>
      </c>
      <c r="W746" t="s">
        <v>95</v>
      </c>
      <c r="X746" t="s">
        <v>130</v>
      </c>
      <c r="Y746" t="s">
        <v>130</v>
      </c>
      <c r="Z746" t="s">
        <v>97</v>
      </c>
      <c r="AA746">
        <v>0</v>
      </c>
      <c r="AB746" t="s">
        <v>119</v>
      </c>
      <c r="AC746" t="s">
        <v>98</v>
      </c>
      <c r="AD746" t="s">
        <v>123</v>
      </c>
      <c r="AE746" t="s">
        <v>119</v>
      </c>
      <c r="AF746" t="s">
        <v>98</v>
      </c>
      <c r="AG746" t="s">
        <v>100</v>
      </c>
      <c r="AH746" t="s">
        <v>124</v>
      </c>
      <c r="AI746">
        <v>733</v>
      </c>
      <c r="AJ746" t="s">
        <v>108</v>
      </c>
      <c r="AK746">
        <v>0</v>
      </c>
      <c r="AL746">
        <v>604</v>
      </c>
      <c r="AM746">
        <v>1337</v>
      </c>
      <c r="AN746" t="s">
        <v>103</v>
      </c>
      <c r="AO746" t="s">
        <v>119</v>
      </c>
      <c r="AP746" t="s">
        <v>104</v>
      </c>
      <c r="AQ746" t="s">
        <v>105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119</v>
      </c>
      <c r="BC746">
        <v>5</v>
      </c>
      <c r="BD746" t="s">
        <v>106</v>
      </c>
      <c r="BE746">
        <v>1</v>
      </c>
      <c r="BF746" t="s">
        <v>98</v>
      </c>
      <c r="BG746" t="s">
        <v>107</v>
      </c>
      <c r="BH746">
        <v>1993</v>
      </c>
      <c r="BI746" t="s">
        <v>131</v>
      </c>
      <c r="BJ746">
        <v>2</v>
      </c>
      <c r="BK746">
        <v>462</v>
      </c>
      <c r="BL746" t="s">
        <v>98</v>
      </c>
      <c r="BM746" t="s">
        <v>98</v>
      </c>
      <c r="BN746" t="s">
        <v>104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>
      <c r="A747">
        <v>746</v>
      </c>
      <c r="B747">
        <v>60</v>
      </c>
      <c r="C747" t="s">
        <v>112</v>
      </c>
      <c r="D747" t="s">
        <v>83</v>
      </c>
      <c r="E747">
        <v>8963</v>
      </c>
      <c r="F747" t="s">
        <v>82</v>
      </c>
      <c r="G747" t="s">
        <v>83</v>
      </c>
      <c r="H747" t="s">
        <v>113</v>
      </c>
      <c r="I747" t="s">
        <v>85</v>
      </c>
      <c r="J747" t="s">
        <v>86</v>
      </c>
      <c r="K747" t="s">
        <v>87</v>
      </c>
      <c r="L747" t="s">
        <v>88</v>
      </c>
      <c r="M747" t="s">
        <v>175</v>
      </c>
      <c r="N747" t="s">
        <v>91</v>
      </c>
      <c r="O747" t="s">
        <v>91</v>
      </c>
      <c r="P747" t="s">
        <v>92</v>
      </c>
      <c r="Q747" t="s">
        <v>122</v>
      </c>
      <c r="R747">
        <v>8</v>
      </c>
      <c r="S747">
        <v>9</v>
      </c>
      <c r="T747">
        <v>1976</v>
      </c>
      <c r="U747">
        <v>1996</v>
      </c>
      <c r="V747" t="s">
        <v>115</v>
      </c>
      <c r="W747" t="s">
        <v>95</v>
      </c>
      <c r="X747" t="s">
        <v>96</v>
      </c>
      <c r="Y747" t="s">
        <v>96</v>
      </c>
      <c r="Z747" t="s">
        <v>117</v>
      </c>
      <c r="AA747">
        <v>289</v>
      </c>
      <c r="AB747" t="s">
        <v>126</v>
      </c>
      <c r="AC747" t="s">
        <v>119</v>
      </c>
      <c r="AD747" t="s">
        <v>99</v>
      </c>
      <c r="AE747" t="s">
        <v>98</v>
      </c>
      <c r="AF747" t="s">
        <v>119</v>
      </c>
      <c r="AG747" t="s">
        <v>100</v>
      </c>
      <c r="AH747" t="s">
        <v>124</v>
      </c>
      <c r="AI747">
        <v>575</v>
      </c>
      <c r="AJ747" t="s">
        <v>118</v>
      </c>
      <c r="AK747">
        <v>80</v>
      </c>
      <c r="AL747">
        <v>487</v>
      </c>
      <c r="AM747">
        <v>1142</v>
      </c>
      <c r="AN747" t="s">
        <v>103</v>
      </c>
      <c r="AO747" t="s">
        <v>126</v>
      </c>
      <c r="AP747" t="s">
        <v>104</v>
      </c>
      <c r="AQ747" t="s">
        <v>105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119</v>
      </c>
      <c r="BC747">
        <v>11</v>
      </c>
      <c r="BD747" t="s">
        <v>106</v>
      </c>
      <c r="BE747">
        <v>2</v>
      </c>
      <c r="BF747" t="s">
        <v>98</v>
      </c>
      <c r="BG747" t="s">
        <v>159</v>
      </c>
      <c r="BH747">
        <v>1994</v>
      </c>
      <c r="BI747" t="s">
        <v>125</v>
      </c>
      <c r="BJ747">
        <v>2</v>
      </c>
      <c r="BK747">
        <v>831</v>
      </c>
      <c r="BL747" t="s">
        <v>98</v>
      </c>
      <c r="BM747" t="s">
        <v>98</v>
      </c>
      <c r="BN747" t="s">
        <v>104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>
      <c r="A748">
        <v>747</v>
      </c>
      <c r="B748">
        <v>60</v>
      </c>
      <c r="C748" t="s">
        <v>112</v>
      </c>
      <c r="D748" t="s">
        <v>83</v>
      </c>
      <c r="E748">
        <v>8795</v>
      </c>
      <c r="F748" t="s">
        <v>82</v>
      </c>
      <c r="G748" t="s">
        <v>83</v>
      </c>
      <c r="H748" t="s">
        <v>113</v>
      </c>
      <c r="I748" t="s">
        <v>85</v>
      </c>
      <c r="J748" t="s">
        <v>86</v>
      </c>
      <c r="K748" t="s">
        <v>87</v>
      </c>
      <c r="L748" t="s">
        <v>88</v>
      </c>
      <c r="M748" t="s">
        <v>121</v>
      </c>
      <c r="N748" t="s">
        <v>91</v>
      </c>
      <c r="O748" t="s">
        <v>91</v>
      </c>
      <c r="P748" t="s">
        <v>92</v>
      </c>
      <c r="Q748" t="s">
        <v>122</v>
      </c>
      <c r="R748">
        <v>7</v>
      </c>
      <c r="S748">
        <v>5</v>
      </c>
      <c r="T748">
        <v>2000</v>
      </c>
      <c r="U748">
        <v>2000</v>
      </c>
      <c r="V748" t="s">
        <v>94</v>
      </c>
      <c r="W748" t="s">
        <v>95</v>
      </c>
      <c r="X748" t="s">
        <v>96</v>
      </c>
      <c r="Y748" t="s">
        <v>96</v>
      </c>
      <c r="Z748" t="s">
        <v>97</v>
      </c>
      <c r="AA748">
        <v>0</v>
      </c>
      <c r="AB748" t="s">
        <v>119</v>
      </c>
      <c r="AC748" t="s">
        <v>98</v>
      </c>
      <c r="AD748" t="s">
        <v>123</v>
      </c>
      <c r="AE748" t="s">
        <v>119</v>
      </c>
      <c r="AF748" t="s">
        <v>98</v>
      </c>
      <c r="AG748" t="s">
        <v>100</v>
      </c>
      <c r="AH748" t="s">
        <v>124</v>
      </c>
      <c r="AI748">
        <v>300</v>
      </c>
      <c r="AJ748" t="s">
        <v>108</v>
      </c>
      <c r="AK748">
        <v>0</v>
      </c>
      <c r="AL748">
        <v>652</v>
      </c>
      <c r="AM748">
        <v>952</v>
      </c>
      <c r="AN748" t="s">
        <v>103</v>
      </c>
      <c r="AO748" t="s">
        <v>126</v>
      </c>
      <c r="AP748" t="s">
        <v>104</v>
      </c>
      <c r="AQ748" t="s">
        <v>105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119</v>
      </c>
      <c r="BC748">
        <v>8</v>
      </c>
      <c r="BD748" t="s">
        <v>106</v>
      </c>
      <c r="BE748">
        <v>1</v>
      </c>
      <c r="BF748" t="s">
        <v>98</v>
      </c>
      <c r="BG748" t="s">
        <v>159</v>
      </c>
      <c r="BH748">
        <v>2000</v>
      </c>
      <c r="BI748" t="s">
        <v>125</v>
      </c>
      <c r="BJ748">
        <v>2</v>
      </c>
      <c r="BK748">
        <v>554</v>
      </c>
      <c r="BL748" t="s">
        <v>98</v>
      </c>
      <c r="BM748" t="s">
        <v>98</v>
      </c>
      <c r="BN748" t="s">
        <v>104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>
      <c r="A749">
        <v>748</v>
      </c>
      <c r="B749">
        <v>70</v>
      </c>
      <c r="C749" t="s">
        <v>140</v>
      </c>
      <c r="D749">
        <v>65</v>
      </c>
      <c r="E749">
        <v>11700</v>
      </c>
      <c r="F749" t="s">
        <v>82</v>
      </c>
      <c r="G749" t="s">
        <v>82</v>
      </c>
      <c r="H749" t="s">
        <v>113</v>
      </c>
      <c r="I749" t="s">
        <v>85</v>
      </c>
      <c r="J749" t="s">
        <v>86</v>
      </c>
      <c r="K749" t="s">
        <v>114</v>
      </c>
      <c r="L749" t="s">
        <v>88</v>
      </c>
      <c r="M749" t="s">
        <v>188</v>
      </c>
      <c r="N749" t="s">
        <v>91</v>
      </c>
      <c r="O749" t="s">
        <v>91</v>
      </c>
      <c r="P749" t="s">
        <v>92</v>
      </c>
      <c r="Q749" t="s">
        <v>122</v>
      </c>
      <c r="R749">
        <v>7</v>
      </c>
      <c r="S749">
        <v>7</v>
      </c>
      <c r="T749">
        <v>1880</v>
      </c>
      <c r="U749">
        <v>2003</v>
      </c>
      <c r="V749" t="s">
        <v>230</v>
      </c>
      <c r="W749" t="s">
        <v>95</v>
      </c>
      <c r="X749" t="s">
        <v>203</v>
      </c>
      <c r="Y749" t="s">
        <v>203</v>
      </c>
      <c r="Z749" t="s">
        <v>97</v>
      </c>
      <c r="AA749">
        <v>0</v>
      </c>
      <c r="AB749" t="s">
        <v>119</v>
      </c>
      <c r="AC749" t="s">
        <v>98</v>
      </c>
      <c r="AD749" t="s">
        <v>148</v>
      </c>
      <c r="AE749" t="s">
        <v>98</v>
      </c>
      <c r="AF749" t="s">
        <v>139</v>
      </c>
      <c r="AG749" t="s">
        <v>100</v>
      </c>
      <c r="AH749" t="s">
        <v>108</v>
      </c>
      <c r="AI749">
        <v>0</v>
      </c>
      <c r="AJ749" t="s">
        <v>108</v>
      </c>
      <c r="AK749">
        <v>0</v>
      </c>
      <c r="AL749">
        <v>1240</v>
      </c>
      <c r="AM749">
        <v>1240</v>
      </c>
      <c r="AN749" t="s">
        <v>194</v>
      </c>
      <c r="AO749" t="s">
        <v>98</v>
      </c>
      <c r="AP749" t="s">
        <v>167</v>
      </c>
      <c r="AQ749" t="s">
        <v>105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119</v>
      </c>
      <c r="BC749">
        <v>8</v>
      </c>
      <c r="BD749" t="s">
        <v>106</v>
      </c>
      <c r="BE749">
        <v>1</v>
      </c>
      <c r="BF749" t="s">
        <v>119</v>
      </c>
      <c r="BG749" t="s">
        <v>143</v>
      </c>
      <c r="BH749">
        <v>1950</v>
      </c>
      <c r="BI749" t="s">
        <v>108</v>
      </c>
      <c r="BJ749">
        <v>4</v>
      </c>
      <c r="BK749">
        <v>864</v>
      </c>
      <c r="BL749" t="s">
        <v>98</v>
      </c>
      <c r="BM749" t="s">
        <v>98</v>
      </c>
      <c r="BN749" t="s">
        <v>167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>
      <c r="A750">
        <v>749</v>
      </c>
      <c r="B750">
        <v>20</v>
      </c>
      <c r="C750" t="s">
        <v>112</v>
      </c>
      <c r="D750">
        <v>59</v>
      </c>
      <c r="E750">
        <v>10593</v>
      </c>
      <c r="F750" t="s">
        <v>82</v>
      </c>
      <c r="G750" t="s">
        <v>83</v>
      </c>
      <c r="H750" t="s">
        <v>113</v>
      </c>
      <c r="I750" t="s">
        <v>85</v>
      </c>
      <c r="J750" t="s">
        <v>86</v>
      </c>
      <c r="K750" t="s">
        <v>87</v>
      </c>
      <c r="L750" t="s">
        <v>88</v>
      </c>
      <c r="M750" t="s">
        <v>162</v>
      </c>
      <c r="N750" t="s">
        <v>91</v>
      </c>
      <c r="O750" t="s">
        <v>91</v>
      </c>
      <c r="P750" t="s">
        <v>92</v>
      </c>
      <c r="Q750" t="s">
        <v>93</v>
      </c>
      <c r="R750">
        <v>7</v>
      </c>
      <c r="S750">
        <v>5</v>
      </c>
      <c r="T750">
        <v>1996</v>
      </c>
      <c r="U750">
        <v>1996</v>
      </c>
      <c r="V750" t="s">
        <v>115</v>
      </c>
      <c r="W750" t="s">
        <v>95</v>
      </c>
      <c r="X750" t="s">
        <v>96</v>
      </c>
      <c r="Y750" t="s">
        <v>96</v>
      </c>
      <c r="Z750" t="s">
        <v>117</v>
      </c>
      <c r="AA750">
        <v>338</v>
      </c>
      <c r="AB750" t="s">
        <v>119</v>
      </c>
      <c r="AC750" t="s">
        <v>98</v>
      </c>
      <c r="AD750" t="s">
        <v>123</v>
      </c>
      <c r="AE750" t="s">
        <v>119</v>
      </c>
      <c r="AF750" t="s">
        <v>98</v>
      </c>
      <c r="AG750" t="s">
        <v>100</v>
      </c>
      <c r="AH750" t="s">
        <v>124</v>
      </c>
      <c r="AI750">
        <v>919</v>
      </c>
      <c r="AJ750" t="s">
        <v>108</v>
      </c>
      <c r="AK750">
        <v>0</v>
      </c>
      <c r="AL750">
        <v>801</v>
      </c>
      <c r="AM750">
        <v>1720</v>
      </c>
      <c r="AN750" t="s">
        <v>103</v>
      </c>
      <c r="AO750" t="s">
        <v>126</v>
      </c>
      <c r="AP750" t="s">
        <v>104</v>
      </c>
      <c r="AQ750" t="s">
        <v>105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119</v>
      </c>
      <c r="BC750">
        <v>7</v>
      </c>
      <c r="BD750" t="s">
        <v>106</v>
      </c>
      <c r="BE750">
        <v>1</v>
      </c>
      <c r="BF750" t="s">
        <v>98</v>
      </c>
      <c r="BG750" t="s">
        <v>107</v>
      </c>
      <c r="BH750">
        <v>1996</v>
      </c>
      <c r="BI750" t="s">
        <v>125</v>
      </c>
      <c r="BJ750">
        <v>2</v>
      </c>
      <c r="BK750">
        <v>527</v>
      </c>
      <c r="BL750" t="s">
        <v>98</v>
      </c>
      <c r="BM750" t="s">
        <v>98</v>
      </c>
      <c r="BN750" t="s">
        <v>104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>
      <c r="A751">
        <v>750</v>
      </c>
      <c r="B751">
        <v>50</v>
      </c>
      <c r="C751" t="s">
        <v>112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206</v>
      </c>
      <c r="N751" t="s">
        <v>91</v>
      </c>
      <c r="O751" t="s">
        <v>91</v>
      </c>
      <c r="P751" t="s">
        <v>92</v>
      </c>
      <c r="Q751" t="s">
        <v>176</v>
      </c>
      <c r="R751">
        <v>4</v>
      </c>
      <c r="S751">
        <v>3</v>
      </c>
      <c r="T751">
        <v>1945</v>
      </c>
      <c r="U751">
        <v>1950</v>
      </c>
      <c r="V751" t="s">
        <v>94</v>
      </c>
      <c r="W751" t="s">
        <v>95</v>
      </c>
      <c r="X751" t="s">
        <v>184</v>
      </c>
      <c r="Y751" t="s">
        <v>185</v>
      </c>
      <c r="Z751" t="s">
        <v>97</v>
      </c>
      <c r="AA751">
        <v>0</v>
      </c>
      <c r="AB751" t="s">
        <v>98</v>
      </c>
      <c r="AC751" t="s">
        <v>98</v>
      </c>
      <c r="AD751" t="s">
        <v>211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242</v>
      </c>
      <c r="AO751" t="s">
        <v>98</v>
      </c>
      <c r="AP751" t="s">
        <v>167</v>
      </c>
      <c r="AQ751" t="s">
        <v>196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154</v>
      </c>
      <c r="BE751">
        <v>0</v>
      </c>
      <c r="BF751" t="s">
        <v>83</v>
      </c>
      <c r="BG751" t="s">
        <v>143</v>
      </c>
      <c r="BH751">
        <v>1945</v>
      </c>
      <c r="BI751" t="s">
        <v>108</v>
      </c>
      <c r="BJ751">
        <v>1</v>
      </c>
      <c r="BK751">
        <v>240</v>
      </c>
      <c r="BL751" t="s">
        <v>98</v>
      </c>
      <c r="BM751" t="s">
        <v>98</v>
      </c>
      <c r="BN751" t="s">
        <v>167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>
      <c r="A752">
        <v>751</v>
      </c>
      <c r="B752">
        <v>50</v>
      </c>
      <c r="C752" t="s">
        <v>140</v>
      </c>
      <c r="D752">
        <v>55</v>
      </c>
      <c r="E752">
        <v>8800</v>
      </c>
      <c r="F752" t="s">
        <v>82</v>
      </c>
      <c r="G752" t="s">
        <v>190</v>
      </c>
      <c r="H752" t="s">
        <v>84</v>
      </c>
      <c r="I752" t="s">
        <v>85</v>
      </c>
      <c r="J752" t="s">
        <v>86</v>
      </c>
      <c r="K752" t="s">
        <v>114</v>
      </c>
      <c r="L752" t="s">
        <v>88</v>
      </c>
      <c r="M752" t="s">
        <v>188</v>
      </c>
      <c r="N752" t="s">
        <v>91</v>
      </c>
      <c r="O752" t="s">
        <v>91</v>
      </c>
      <c r="P752" t="s">
        <v>92</v>
      </c>
      <c r="Q752" t="s">
        <v>176</v>
      </c>
      <c r="R752">
        <v>4</v>
      </c>
      <c r="S752">
        <v>7</v>
      </c>
      <c r="T752">
        <v>1910</v>
      </c>
      <c r="U752">
        <v>2004</v>
      </c>
      <c r="V752" t="s">
        <v>94</v>
      </c>
      <c r="W752" t="s">
        <v>95</v>
      </c>
      <c r="X752" t="s">
        <v>116</v>
      </c>
      <c r="Y752" t="s">
        <v>116</v>
      </c>
      <c r="Z752" t="s">
        <v>97</v>
      </c>
      <c r="AA752">
        <v>0</v>
      </c>
      <c r="AB752" t="s">
        <v>98</v>
      </c>
      <c r="AC752" t="s">
        <v>98</v>
      </c>
      <c r="AD752" t="s">
        <v>166</v>
      </c>
      <c r="AE752" t="s">
        <v>98</v>
      </c>
      <c r="AF752" t="s">
        <v>139</v>
      </c>
      <c r="AG752" t="s">
        <v>100</v>
      </c>
      <c r="AH752" t="s">
        <v>108</v>
      </c>
      <c r="AI752">
        <v>0</v>
      </c>
      <c r="AJ752" t="s">
        <v>108</v>
      </c>
      <c r="AK752">
        <v>0</v>
      </c>
      <c r="AL752">
        <v>576</v>
      </c>
      <c r="AM752">
        <v>576</v>
      </c>
      <c r="AN752" t="s">
        <v>103</v>
      </c>
      <c r="AO752" t="s">
        <v>119</v>
      </c>
      <c r="AP752" t="s">
        <v>104</v>
      </c>
      <c r="AQ752" t="s">
        <v>105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181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167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>
      <c r="A753">
        <v>752</v>
      </c>
      <c r="B753">
        <v>60</v>
      </c>
      <c r="C753" t="s">
        <v>112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121</v>
      </c>
      <c r="N753" t="s">
        <v>225</v>
      </c>
      <c r="O753" t="s">
        <v>91</v>
      </c>
      <c r="P753" t="s">
        <v>92</v>
      </c>
      <c r="Q753" t="s">
        <v>122</v>
      </c>
      <c r="R753">
        <v>7</v>
      </c>
      <c r="S753">
        <v>5</v>
      </c>
      <c r="T753">
        <v>2003</v>
      </c>
      <c r="U753">
        <v>2003</v>
      </c>
      <c r="V753" t="s">
        <v>94</v>
      </c>
      <c r="W753" t="s">
        <v>95</v>
      </c>
      <c r="X753" t="s">
        <v>96</v>
      </c>
      <c r="Y753" t="s">
        <v>96</v>
      </c>
      <c r="Z753" t="s">
        <v>97</v>
      </c>
      <c r="AA753">
        <v>0</v>
      </c>
      <c r="AB753" t="s">
        <v>119</v>
      </c>
      <c r="AC753" t="s">
        <v>98</v>
      </c>
      <c r="AD753" t="s">
        <v>123</v>
      </c>
      <c r="AE753" t="s">
        <v>119</v>
      </c>
      <c r="AF753" t="s">
        <v>98</v>
      </c>
      <c r="AG753" t="s">
        <v>100</v>
      </c>
      <c r="AH753" t="s">
        <v>108</v>
      </c>
      <c r="AI753">
        <v>0</v>
      </c>
      <c r="AJ753" t="s">
        <v>108</v>
      </c>
      <c r="AK753">
        <v>0</v>
      </c>
      <c r="AL753">
        <v>660</v>
      </c>
      <c r="AM753">
        <v>660</v>
      </c>
      <c r="AN753" t="s">
        <v>103</v>
      </c>
      <c r="AO753" t="s">
        <v>126</v>
      </c>
      <c r="AP753" t="s">
        <v>104</v>
      </c>
      <c r="AQ753" t="s">
        <v>105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119</v>
      </c>
      <c r="BC753">
        <v>6</v>
      </c>
      <c r="BD753" t="s">
        <v>106</v>
      </c>
      <c r="BE753">
        <v>0</v>
      </c>
      <c r="BF753" t="s">
        <v>83</v>
      </c>
      <c r="BG753" t="s">
        <v>107</v>
      </c>
      <c r="BH753">
        <v>2003</v>
      </c>
      <c r="BI753" t="s">
        <v>125</v>
      </c>
      <c r="BJ753">
        <v>2</v>
      </c>
      <c r="BK753">
        <v>400</v>
      </c>
      <c r="BL753" t="s">
        <v>98</v>
      </c>
      <c r="BM753" t="s">
        <v>98</v>
      </c>
      <c r="BN753" t="s">
        <v>104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>
      <c r="A754">
        <v>753</v>
      </c>
      <c r="B754">
        <v>20</v>
      </c>
      <c r="C754" t="s">
        <v>112</v>
      </c>
      <c r="D754">
        <v>79</v>
      </c>
      <c r="E754">
        <v>9236</v>
      </c>
      <c r="F754" t="s">
        <v>82</v>
      </c>
      <c r="G754" t="s">
        <v>83</v>
      </c>
      <c r="H754" t="s">
        <v>113</v>
      </c>
      <c r="I754" t="s">
        <v>85</v>
      </c>
      <c r="J754" t="s">
        <v>86</v>
      </c>
      <c r="K754" t="s">
        <v>87</v>
      </c>
      <c r="L754" t="s">
        <v>88</v>
      </c>
      <c r="M754" t="s">
        <v>209</v>
      </c>
      <c r="N754" t="s">
        <v>91</v>
      </c>
      <c r="O754" t="s">
        <v>91</v>
      </c>
      <c r="P754" t="s">
        <v>92</v>
      </c>
      <c r="Q754" t="s">
        <v>93</v>
      </c>
      <c r="R754">
        <v>6</v>
      </c>
      <c r="S754">
        <v>5</v>
      </c>
      <c r="T754">
        <v>1997</v>
      </c>
      <c r="U754">
        <v>1997</v>
      </c>
      <c r="V754" t="s">
        <v>94</v>
      </c>
      <c r="W754" t="s">
        <v>95</v>
      </c>
      <c r="X754" t="s">
        <v>96</v>
      </c>
      <c r="Y754" t="s">
        <v>96</v>
      </c>
      <c r="Z754" t="s">
        <v>97</v>
      </c>
      <c r="AA754">
        <v>0</v>
      </c>
      <c r="AB754" t="s">
        <v>98</v>
      </c>
      <c r="AC754" t="s">
        <v>119</v>
      </c>
      <c r="AD754" t="s">
        <v>123</v>
      </c>
      <c r="AE754" t="s">
        <v>119</v>
      </c>
      <c r="AF754" t="s">
        <v>98</v>
      </c>
      <c r="AG754" t="s">
        <v>119</v>
      </c>
      <c r="AH754" t="s">
        <v>124</v>
      </c>
      <c r="AI754">
        <v>1200</v>
      </c>
      <c r="AJ754" t="s">
        <v>108</v>
      </c>
      <c r="AK754">
        <v>0</v>
      </c>
      <c r="AL754">
        <v>279</v>
      </c>
      <c r="AM754">
        <v>1479</v>
      </c>
      <c r="AN754" t="s">
        <v>103</v>
      </c>
      <c r="AO754" t="s">
        <v>126</v>
      </c>
      <c r="AP754" t="s">
        <v>104</v>
      </c>
      <c r="AQ754" t="s">
        <v>105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119</v>
      </c>
      <c r="BC754">
        <v>6</v>
      </c>
      <c r="BD754" t="s">
        <v>106</v>
      </c>
      <c r="BE754">
        <v>0</v>
      </c>
      <c r="BF754" t="s">
        <v>83</v>
      </c>
      <c r="BG754" t="s">
        <v>107</v>
      </c>
      <c r="BH754">
        <v>1997</v>
      </c>
      <c r="BI754" t="s">
        <v>131</v>
      </c>
      <c r="BJ754">
        <v>2</v>
      </c>
      <c r="BK754">
        <v>576</v>
      </c>
      <c r="BL754" t="s">
        <v>98</v>
      </c>
      <c r="BM754" t="s">
        <v>98</v>
      </c>
      <c r="BN754" t="s">
        <v>104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>
      <c r="A755">
        <v>754</v>
      </c>
      <c r="B755">
        <v>60</v>
      </c>
      <c r="C755" t="s">
        <v>112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147</v>
      </c>
      <c r="N755" t="s">
        <v>91</v>
      </c>
      <c r="O755" t="s">
        <v>91</v>
      </c>
      <c r="P755" t="s">
        <v>92</v>
      </c>
      <c r="Q755" t="s">
        <v>122</v>
      </c>
      <c r="R755">
        <v>8</v>
      </c>
      <c r="S755">
        <v>5</v>
      </c>
      <c r="T755">
        <v>2005</v>
      </c>
      <c r="U755">
        <v>2005</v>
      </c>
      <c r="V755" t="s">
        <v>94</v>
      </c>
      <c r="W755" t="s">
        <v>95</v>
      </c>
      <c r="X755" t="s">
        <v>96</v>
      </c>
      <c r="Y755" t="s">
        <v>96</v>
      </c>
      <c r="Z755" t="s">
        <v>117</v>
      </c>
      <c r="AA755">
        <v>178</v>
      </c>
      <c r="AB755" t="s">
        <v>119</v>
      </c>
      <c r="AC755" t="s">
        <v>98</v>
      </c>
      <c r="AD755" t="s">
        <v>123</v>
      </c>
      <c r="AE755" t="s">
        <v>119</v>
      </c>
      <c r="AF755" t="s">
        <v>98</v>
      </c>
      <c r="AG755" t="s">
        <v>155</v>
      </c>
      <c r="AH755" t="s">
        <v>108</v>
      </c>
      <c r="AI755">
        <v>0</v>
      </c>
      <c r="AJ755" t="s">
        <v>108</v>
      </c>
      <c r="AK755">
        <v>0</v>
      </c>
      <c r="AL755">
        <v>1030</v>
      </c>
      <c r="AM755">
        <v>1030</v>
      </c>
      <c r="AN755" t="s">
        <v>103</v>
      </c>
      <c r="AO755" t="s">
        <v>119</v>
      </c>
      <c r="AP755" t="s">
        <v>104</v>
      </c>
      <c r="AQ755" t="s">
        <v>105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126</v>
      </c>
      <c r="BC755">
        <v>8</v>
      </c>
      <c r="BD755" t="s">
        <v>106</v>
      </c>
      <c r="BE755">
        <v>1</v>
      </c>
      <c r="BF755" t="s">
        <v>119</v>
      </c>
      <c r="BG755" t="s">
        <v>107</v>
      </c>
      <c r="BH755">
        <v>2005</v>
      </c>
      <c r="BI755" t="s">
        <v>131</v>
      </c>
      <c r="BJ755">
        <v>3</v>
      </c>
      <c r="BK755">
        <v>878</v>
      </c>
      <c r="BL755" t="s">
        <v>98</v>
      </c>
      <c r="BM755" t="s">
        <v>98</v>
      </c>
      <c r="BN755" t="s">
        <v>104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>
      <c r="A756">
        <v>755</v>
      </c>
      <c r="B756">
        <v>20</v>
      </c>
      <c r="C756" t="s">
        <v>112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89</v>
      </c>
      <c r="N756" t="s">
        <v>91</v>
      </c>
      <c r="O756" t="s">
        <v>91</v>
      </c>
      <c r="P756" t="s">
        <v>92</v>
      </c>
      <c r="Q756" t="s">
        <v>93</v>
      </c>
      <c r="R756">
        <v>6</v>
      </c>
      <c r="S756">
        <v>8</v>
      </c>
      <c r="T756">
        <v>1969</v>
      </c>
      <c r="U756">
        <v>2005</v>
      </c>
      <c r="V756" t="s">
        <v>94</v>
      </c>
      <c r="W756" t="s">
        <v>95</v>
      </c>
      <c r="X756" t="s">
        <v>135</v>
      </c>
      <c r="Y756" t="s">
        <v>135</v>
      </c>
      <c r="Z756" t="s">
        <v>97</v>
      </c>
      <c r="AA756">
        <v>0</v>
      </c>
      <c r="AB756" t="s">
        <v>98</v>
      </c>
      <c r="AC756" t="s">
        <v>98</v>
      </c>
      <c r="AD756" t="s">
        <v>99</v>
      </c>
      <c r="AE756" t="s">
        <v>98</v>
      </c>
      <c r="AF756" t="s">
        <v>98</v>
      </c>
      <c r="AG756" t="s">
        <v>100</v>
      </c>
      <c r="AH756" t="s">
        <v>124</v>
      </c>
      <c r="AI756">
        <v>439</v>
      </c>
      <c r="AJ756" t="s">
        <v>102</v>
      </c>
      <c r="AK756">
        <v>472</v>
      </c>
      <c r="AL756">
        <v>115</v>
      </c>
      <c r="AM756">
        <v>1026</v>
      </c>
      <c r="AN756" t="s">
        <v>103</v>
      </c>
      <c r="AO756" t="s">
        <v>119</v>
      </c>
      <c r="AP756" t="s">
        <v>104</v>
      </c>
      <c r="AQ756" t="s">
        <v>105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119</v>
      </c>
      <c r="BC756">
        <v>5</v>
      </c>
      <c r="BD756" t="s">
        <v>106</v>
      </c>
      <c r="BE756">
        <v>0</v>
      </c>
      <c r="BF756" t="s">
        <v>83</v>
      </c>
      <c r="BG756" t="s">
        <v>143</v>
      </c>
      <c r="BH756">
        <v>1969</v>
      </c>
      <c r="BI756" t="s">
        <v>131</v>
      </c>
      <c r="BJ756">
        <v>2</v>
      </c>
      <c r="BK756">
        <v>440</v>
      </c>
      <c r="BL756" t="s">
        <v>98</v>
      </c>
      <c r="BM756" t="s">
        <v>98</v>
      </c>
      <c r="BN756" t="s">
        <v>104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>
      <c r="A757">
        <v>756</v>
      </c>
      <c r="B757">
        <v>160</v>
      </c>
      <c r="C757" t="s">
        <v>164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163</v>
      </c>
      <c r="N757" t="s">
        <v>91</v>
      </c>
      <c r="O757" t="s">
        <v>91</v>
      </c>
      <c r="P757" t="s">
        <v>129</v>
      </c>
      <c r="Q757" t="s">
        <v>122</v>
      </c>
      <c r="R757">
        <v>6</v>
      </c>
      <c r="S757">
        <v>5</v>
      </c>
      <c r="T757">
        <v>1999</v>
      </c>
      <c r="U757">
        <v>1999</v>
      </c>
      <c r="V757" t="s">
        <v>94</v>
      </c>
      <c r="W757" t="s">
        <v>95</v>
      </c>
      <c r="X757" t="s">
        <v>137</v>
      </c>
      <c r="Y757" t="s">
        <v>137</v>
      </c>
      <c r="Z757" t="s">
        <v>117</v>
      </c>
      <c r="AA757">
        <v>894</v>
      </c>
      <c r="AB757" t="s">
        <v>98</v>
      </c>
      <c r="AC757" t="s">
        <v>98</v>
      </c>
      <c r="AD757" t="s">
        <v>123</v>
      </c>
      <c r="AE757" t="s">
        <v>119</v>
      </c>
      <c r="AF757" t="s">
        <v>98</v>
      </c>
      <c r="AG757" t="s">
        <v>100</v>
      </c>
      <c r="AH757" t="s">
        <v>124</v>
      </c>
      <c r="AI757">
        <v>381</v>
      </c>
      <c r="AJ757" t="s">
        <v>108</v>
      </c>
      <c r="AK757">
        <v>0</v>
      </c>
      <c r="AL757">
        <v>348</v>
      </c>
      <c r="AM757">
        <v>729</v>
      </c>
      <c r="AN757" t="s">
        <v>103</v>
      </c>
      <c r="AO757" t="s">
        <v>119</v>
      </c>
      <c r="AP757" t="s">
        <v>104</v>
      </c>
      <c r="AQ757" t="s">
        <v>105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106</v>
      </c>
      <c r="BE757">
        <v>0</v>
      </c>
      <c r="BF757" t="s">
        <v>83</v>
      </c>
      <c r="BG757" t="s">
        <v>143</v>
      </c>
      <c r="BH757">
        <v>1999</v>
      </c>
      <c r="BI757" t="s">
        <v>108</v>
      </c>
      <c r="BJ757">
        <v>2</v>
      </c>
      <c r="BK757">
        <v>440</v>
      </c>
      <c r="BL757" t="s">
        <v>98</v>
      </c>
      <c r="BM757" t="s">
        <v>98</v>
      </c>
      <c r="BN757" t="s">
        <v>104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>
      <c r="A758">
        <v>757</v>
      </c>
      <c r="B758">
        <v>60</v>
      </c>
      <c r="C758" t="s">
        <v>112</v>
      </c>
      <c r="D758">
        <v>68</v>
      </c>
      <c r="E758">
        <v>10769</v>
      </c>
      <c r="F758" t="s">
        <v>82</v>
      </c>
      <c r="G758" t="s">
        <v>83</v>
      </c>
      <c r="H758" t="s">
        <v>113</v>
      </c>
      <c r="I758" t="s">
        <v>85</v>
      </c>
      <c r="J758" t="s">
        <v>86</v>
      </c>
      <c r="K758" t="s">
        <v>87</v>
      </c>
      <c r="L758" t="s">
        <v>88</v>
      </c>
      <c r="M758" t="s">
        <v>209</v>
      </c>
      <c r="N758" t="s">
        <v>91</v>
      </c>
      <c r="O758" t="s">
        <v>91</v>
      </c>
      <c r="P758" t="s">
        <v>92</v>
      </c>
      <c r="Q758" t="s">
        <v>122</v>
      </c>
      <c r="R758">
        <v>8</v>
      </c>
      <c r="S758">
        <v>5</v>
      </c>
      <c r="T758">
        <v>2007</v>
      </c>
      <c r="U758">
        <v>2007</v>
      </c>
      <c r="V758" t="s">
        <v>94</v>
      </c>
      <c r="W758" t="s">
        <v>95</v>
      </c>
      <c r="X758" t="s">
        <v>96</v>
      </c>
      <c r="Y758" t="s">
        <v>96</v>
      </c>
      <c r="Z758" t="s">
        <v>97</v>
      </c>
      <c r="AA758">
        <v>0</v>
      </c>
      <c r="AB758" t="s">
        <v>119</v>
      </c>
      <c r="AC758" t="s">
        <v>98</v>
      </c>
      <c r="AD758" t="s">
        <v>123</v>
      </c>
      <c r="AE758" t="s">
        <v>119</v>
      </c>
      <c r="AF758" t="s">
        <v>98</v>
      </c>
      <c r="AG758" t="s">
        <v>157</v>
      </c>
      <c r="AH758" t="s">
        <v>124</v>
      </c>
      <c r="AI758">
        <v>20</v>
      </c>
      <c r="AJ758" t="s">
        <v>108</v>
      </c>
      <c r="AK758">
        <v>0</v>
      </c>
      <c r="AL758">
        <v>846</v>
      </c>
      <c r="AM758">
        <v>866</v>
      </c>
      <c r="AN758" t="s">
        <v>103</v>
      </c>
      <c r="AO758" t="s">
        <v>126</v>
      </c>
      <c r="AP758" t="s">
        <v>104</v>
      </c>
      <c r="AQ758" t="s">
        <v>105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119</v>
      </c>
      <c r="BC758">
        <v>7</v>
      </c>
      <c r="BD758" t="s">
        <v>106</v>
      </c>
      <c r="BE758">
        <v>0</v>
      </c>
      <c r="BF758" t="s">
        <v>83</v>
      </c>
      <c r="BG758" t="s">
        <v>107</v>
      </c>
      <c r="BH758">
        <v>2007</v>
      </c>
      <c r="BI758" t="s">
        <v>131</v>
      </c>
      <c r="BJ758">
        <v>2</v>
      </c>
      <c r="BK758">
        <v>578</v>
      </c>
      <c r="BL758" t="s">
        <v>98</v>
      </c>
      <c r="BM758" t="s">
        <v>98</v>
      </c>
      <c r="BN758" t="s">
        <v>104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>
      <c r="A759">
        <v>758</v>
      </c>
      <c r="B759">
        <v>60</v>
      </c>
      <c r="C759" t="s">
        <v>112</v>
      </c>
      <c r="D759" t="s">
        <v>83</v>
      </c>
      <c r="E759">
        <v>11616</v>
      </c>
      <c r="F759" t="s">
        <v>82</v>
      </c>
      <c r="G759" t="s">
        <v>83</v>
      </c>
      <c r="H759" t="s">
        <v>113</v>
      </c>
      <c r="I759" t="s">
        <v>85</v>
      </c>
      <c r="J759" t="s">
        <v>86</v>
      </c>
      <c r="K759" t="s">
        <v>161</v>
      </c>
      <c r="L759" t="s">
        <v>88</v>
      </c>
      <c r="M759" t="s">
        <v>169</v>
      </c>
      <c r="N759" t="s">
        <v>91</v>
      </c>
      <c r="O759" t="s">
        <v>91</v>
      </c>
      <c r="P759" t="s">
        <v>92</v>
      </c>
      <c r="Q759" t="s">
        <v>122</v>
      </c>
      <c r="R759">
        <v>6</v>
      </c>
      <c r="S759">
        <v>5</v>
      </c>
      <c r="T759">
        <v>1978</v>
      </c>
      <c r="U759">
        <v>1978</v>
      </c>
      <c r="V759" t="s">
        <v>115</v>
      </c>
      <c r="W759" t="s">
        <v>95</v>
      </c>
      <c r="X759" t="s">
        <v>130</v>
      </c>
      <c r="Y759" t="s">
        <v>130</v>
      </c>
      <c r="Z759" t="s">
        <v>171</v>
      </c>
      <c r="AA759">
        <v>328</v>
      </c>
      <c r="AB759" t="s">
        <v>98</v>
      </c>
      <c r="AC759" t="s">
        <v>98</v>
      </c>
      <c r="AD759" t="s">
        <v>99</v>
      </c>
      <c r="AE759" t="s">
        <v>98</v>
      </c>
      <c r="AF759" t="s">
        <v>98</v>
      </c>
      <c r="AG759" t="s">
        <v>155</v>
      </c>
      <c r="AH759" t="s">
        <v>101</v>
      </c>
      <c r="AI759">
        <v>438</v>
      </c>
      <c r="AJ759" t="s">
        <v>108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104</v>
      </c>
      <c r="AQ759" t="s">
        <v>105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106</v>
      </c>
      <c r="BE759">
        <v>1</v>
      </c>
      <c r="BF759" t="s">
        <v>98</v>
      </c>
      <c r="BG759" t="s">
        <v>107</v>
      </c>
      <c r="BH759">
        <v>1978</v>
      </c>
      <c r="BI759" t="s">
        <v>125</v>
      </c>
      <c r="BJ759">
        <v>2</v>
      </c>
      <c r="BK759">
        <v>440</v>
      </c>
      <c r="BL759" t="s">
        <v>98</v>
      </c>
      <c r="BM759" t="s">
        <v>98</v>
      </c>
      <c r="BN759" t="s">
        <v>104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132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172</v>
      </c>
      <c r="CC759">
        <v>158900</v>
      </c>
    </row>
    <row r="760" spans="1:81">
      <c r="A760">
        <v>759</v>
      </c>
      <c r="B760">
        <v>160</v>
      </c>
      <c r="C760" t="s">
        <v>164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163</v>
      </c>
      <c r="N760" t="s">
        <v>91</v>
      </c>
      <c r="O760" t="s">
        <v>91</v>
      </c>
      <c r="P760" t="s">
        <v>142</v>
      </c>
      <c r="Q760" t="s">
        <v>122</v>
      </c>
      <c r="R760">
        <v>7</v>
      </c>
      <c r="S760">
        <v>5</v>
      </c>
      <c r="T760">
        <v>1999</v>
      </c>
      <c r="U760">
        <v>1999</v>
      </c>
      <c r="V760" t="s">
        <v>94</v>
      </c>
      <c r="W760" t="s">
        <v>95</v>
      </c>
      <c r="X760" t="s">
        <v>137</v>
      </c>
      <c r="Y760" t="s">
        <v>137</v>
      </c>
      <c r="Z760" t="s">
        <v>117</v>
      </c>
      <c r="AA760">
        <v>360</v>
      </c>
      <c r="AB760" t="s">
        <v>98</v>
      </c>
      <c r="AC760" t="s">
        <v>98</v>
      </c>
      <c r="AD760" t="s">
        <v>123</v>
      </c>
      <c r="AE760" t="s">
        <v>119</v>
      </c>
      <c r="AF760" t="s">
        <v>98</v>
      </c>
      <c r="AG760" t="s">
        <v>100</v>
      </c>
      <c r="AH760" t="s">
        <v>118</v>
      </c>
      <c r="AI760">
        <v>549</v>
      </c>
      <c r="AJ760" t="s">
        <v>108</v>
      </c>
      <c r="AK760">
        <v>0</v>
      </c>
      <c r="AL760">
        <v>195</v>
      </c>
      <c r="AM760">
        <v>744</v>
      </c>
      <c r="AN760" t="s">
        <v>103</v>
      </c>
      <c r="AO760" t="s">
        <v>119</v>
      </c>
      <c r="AP760" t="s">
        <v>104</v>
      </c>
      <c r="AQ760" t="s">
        <v>105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106</v>
      </c>
      <c r="BE760">
        <v>0</v>
      </c>
      <c r="BF760" t="s">
        <v>83</v>
      </c>
      <c r="BG760" t="s">
        <v>143</v>
      </c>
      <c r="BH760">
        <v>1999</v>
      </c>
      <c r="BI760" t="s">
        <v>108</v>
      </c>
      <c r="BJ760">
        <v>2</v>
      </c>
      <c r="BK760">
        <v>440</v>
      </c>
      <c r="BL760" t="s">
        <v>98</v>
      </c>
      <c r="BM760" t="s">
        <v>98</v>
      </c>
      <c r="BN760" t="s">
        <v>104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>
      <c r="A761">
        <v>760</v>
      </c>
      <c r="B761">
        <v>60</v>
      </c>
      <c r="C761" t="s">
        <v>112</v>
      </c>
      <c r="D761">
        <v>65</v>
      </c>
      <c r="E761">
        <v>12257</v>
      </c>
      <c r="F761" t="s">
        <v>82</v>
      </c>
      <c r="G761" t="s">
        <v>83</v>
      </c>
      <c r="H761" t="s">
        <v>113</v>
      </c>
      <c r="I761" t="s">
        <v>85</v>
      </c>
      <c r="J761" t="s">
        <v>86</v>
      </c>
      <c r="K761" t="s">
        <v>87</v>
      </c>
      <c r="L761" t="s">
        <v>88</v>
      </c>
      <c r="M761" t="s">
        <v>162</v>
      </c>
      <c r="N761" t="s">
        <v>91</v>
      </c>
      <c r="O761" t="s">
        <v>91</v>
      </c>
      <c r="P761" t="s">
        <v>92</v>
      </c>
      <c r="Q761" t="s">
        <v>122</v>
      </c>
      <c r="R761">
        <v>8</v>
      </c>
      <c r="S761">
        <v>5</v>
      </c>
      <c r="T761">
        <v>1995</v>
      </c>
      <c r="U761">
        <v>1995</v>
      </c>
      <c r="V761" t="s">
        <v>94</v>
      </c>
      <c r="W761" t="s">
        <v>95</v>
      </c>
      <c r="X761" t="s">
        <v>96</v>
      </c>
      <c r="Y761" t="s">
        <v>96</v>
      </c>
      <c r="Z761" t="s">
        <v>117</v>
      </c>
      <c r="AA761">
        <v>513</v>
      </c>
      <c r="AB761" t="s">
        <v>119</v>
      </c>
      <c r="AC761" t="s">
        <v>98</v>
      </c>
      <c r="AD761" t="s">
        <v>123</v>
      </c>
      <c r="AE761" t="s">
        <v>119</v>
      </c>
      <c r="AF761" t="s">
        <v>98</v>
      </c>
      <c r="AG761" t="s">
        <v>157</v>
      </c>
      <c r="AH761" t="s">
        <v>102</v>
      </c>
      <c r="AI761">
        <v>56</v>
      </c>
      <c r="AJ761" t="s">
        <v>118</v>
      </c>
      <c r="AK761">
        <v>64</v>
      </c>
      <c r="AL761">
        <v>1198</v>
      </c>
      <c r="AM761">
        <v>1318</v>
      </c>
      <c r="AN761" t="s">
        <v>103</v>
      </c>
      <c r="AO761" t="s">
        <v>126</v>
      </c>
      <c r="AP761" t="s">
        <v>104</v>
      </c>
      <c r="AQ761" t="s">
        <v>105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119</v>
      </c>
      <c r="BC761">
        <v>9</v>
      </c>
      <c r="BD761" t="s">
        <v>106</v>
      </c>
      <c r="BE761">
        <v>1</v>
      </c>
      <c r="BF761" t="s">
        <v>98</v>
      </c>
      <c r="BG761" t="s">
        <v>107</v>
      </c>
      <c r="BH761">
        <v>1995</v>
      </c>
      <c r="BI761" t="s">
        <v>131</v>
      </c>
      <c r="BJ761">
        <v>3</v>
      </c>
      <c r="BK761">
        <v>752</v>
      </c>
      <c r="BL761" t="s">
        <v>98</v>
      </c>
      <c r="BM761" t="s">
        <v>98</v>
      </c>
      <c r="BN761" t="s">
        <v>104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>
      <c r="A762">
        <v>761</v>
      </c>
      <c r="B762">
        <v>20</v>
      </c>
      <c r="C762" t="s">
        <v>112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89</v>
      </c>
      <c r="N762" t="s">
        <v>91</v>
      </c>
      <c r="O762" t="s">
        <v>91</v>
      </c>
      <c r="P762" t="s">
        <v>92</v>
      </c>
      <c r="Q762" t="s">
        <v>93</v>
      </c>
      <c r="R762">
        <v>6</v>
      </c>
      <c r="S762">
        <v>6</v>
      </c>
      <c r="T762">
        <v>1959</v>
      </c>
      <c r="U762">
        <v>1959</v>
      </c>
      <c r="V762" t="s">
        <v>115</v>
      </c>
      <c r="W762" t="s">
        <v>95</v>
      </c>
      <c r="X762" t="s">
        <v>116</v>
      </c>
      <c r="Y762" t="s">
        <v>116</v>
      </c>
      <c r="Z762" t="s">
        <v>97</v>
      </c>
      <c r="AA762">
        <v>0</v>
      </c>
      <c r="AB762" t="s">
        <v>98</v>
      </c>
      <c r="AC762" t="s">
        <v>98</v>
      </c>
      <c r="AD762" t="s">
        <v>99</v>
      </c>
      <c r="AE762" t="s">
        <v>98</v>
      </c>
      <c r="AF762" t="s">
        <v>98</v>
      </c>
      <c r="AG762" t="s">
        <v>100</v>
      </c>
      <c r="AH762" t="s">
        <v>101</v>
      </c>
      <c r="AI762">
        <v>612</v>
      </c>
      <c r="AJ762" t="s">
        <v>108</v>
      </c>
      <c r="AK762">
        <v>0</v>
      </c>
      <c r="AL762">
        <v>252</v>
      </c>
      <c r="AM762">
        <v>864</v>
      </c>
      <c r="AN762" t="s">
        <v>103</v>
      </c>
      <c r="AO762" t="s">
        <v>126</v>
      </c>
      <c r="AP762" t="s">
        <v>104</v>
      </c>
      <c r="AQ762" t="s">
        <v>105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106</v>
      </c>
      <c r="BE762">
        <v>0</v>
      </c>
      <c r="BF762" t="s">
        <v>83</v>
      </c>
      <c r="BG762" t="s">
        <v>143</v>
      </c>
      <c r="BH762">
        <v>2008</v>
      </c>
      <c r="BI762" t="s">
        <v>108</v>
      </c>
      <c r="BJ762">
        <v>1</v>
      </c>
      <c r="BK762">
        <v>300</v>
      </c>
      <c r="BL762" t="s">
        <v>126</v>
      </c>
      <c r="BM762" t="s">
        <v>126</v>
      </c>
      <c r="BN762" t="s">
        <v>104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133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>
      <c r="A763">
        <v>762</v>
      </c>
      <c r="B763">
        <v>30</v>
      </c>
      <c r="C763" t="s">
        <v>140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136</v>
      </c>
      <c r="L763" t="s">
        <v>88</v>
      </c>
      <c r="M763" t="s">
        <v>197</v>
      </c>
      <c r="N763" t="s">
        <v>90</v>
      </c>
      <c r="O763" t="s">
        <v>91</v>
      </c>
      <c r="P763" t="s">
        <v>92</v>
      </c>
      <c r="Q763" t="s">
        <v>93</v>
      </c>
      <c r="R763">
        <v>5</v>
      </c>
      <c r="S763">
        <v>5</v>
      </c>
      <c r="T763">
        <v>1924</v>
      </c>
      <c r="U763">
        <v>1950</v>
      </c>
      <c r="V763" t="s">
        <v>94</v>
      </c>
      <c r="W763" t="s">
        <v>95</v>
      </c>
      <c r="X763" t="s">
        <v>116</v>
      </c>
      <c r="Y763" t="s">
        <v>116</v>
      </c>
      <c r="Z763" t="s">
        <v>97</v>
      </c>
      <c r="AA763">
        <v>0</v>
      </c>
      <c r="AB763" t="s">
        <v>98</v>
      </c>
      <c r="AC763" t="s">
        <v>98</v>
      </c>
      <c r="AD763" t="s">
        <v>123</v>
      </c>
      <c r="AE763" t="s">
        <v>98</v>
      </c>
      <c r="AF763" t="s">
        <v>98</v>
      </c>
      <c r="AG763" t="s">
        <v>155</v>
      </c>
      <c r="AH763" t="s">
        <v>102</v>
      </c>
      <c r="AI763">
        <v>405</v>
      </c>
      <c r="AJ763" t="s">
        <v>108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104</v>
      </c>
      <c r="AQ763" t="s">
        <v>105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139</v>
      </c>
      <c r="BC763">
        <v>5</v>
      </c>
      <c r="BD763" t="s">
        <v>187</v>
      </c>
      <c r="BE763">
        <v>0</v>
      </c>
      <c r="BF763" t="s">
        <v>83</v>
      </c>
      <c r="BG763" t="s">
        <v>143</v>
      </c>
      <c r="BH763">
        <v>1965</v>
      </c>
      <c r="BI763" t="s">
        <v>108</v>
      </c>
      <c r="BJ763">
        <v>2</v>
      </c>
      <c r="BK763">
        <v>440</v>
      </c>
      <c r="BL763" t="s">
        <v>98</v>
      </c>
      <c r="BM763" t="s">
        <v>98</v>
      </c>
      <c r="BN763" t="s">
        <v>104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>
      <c r="A764">
        <v>763</v>
      </c>
      <c r="B764">
        <v>60</v>
      </c>
      <c r="C764" t="s">
        <v>164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163</v>
      </c>
      <c r="N764" t="s">
        <v>91</v>
      </c>
      <c r="O764" t="s">
        <v>91</v>
      </c>
      <c r="P764" t="s">
        <v>92</v>
      </c>
      <c r="Q764" t="s">
        <v>122</v>
      </c>
      <c r="R764">
        <v>7</v>
      </c>
      <c r="S764">
        <v>5</v>
      </c>
      <c r="T764">
        <v>2009</v>
      </c>
      <c r="U764">
        <v>2009</v>
      </c>
      <c r="V764" t="s">
        <v>94</v>
      </c>
      <c r="W764" t="s">
        <v>95</v>
      </c>
      <c r="X764" t="s">
        <v>96</v>
      </c>
      <c r="Y764" t="s">
        <v>96</v>
      </c>
      <c r="Z764" t="s">
        <v>97</v>
      </c>
      <c r="AA764">
        <v>0</v>
      </c>
      <c r="AB764" t="s">
        <v>98</v>
      </c>
      <c r="AC764" t="s">
        <v>98</v>
      </c>
      <c r="AD764" t="s">
        <v>123</v>
      </c>
      <c r="AE764" t="s">
        <v>119</v>
      </c>
      <c r="AF764" t="s">
        <v>98</v>
      </c>
      <c r="AG764" t="s">
        <v>155</v>
      </c>
      <c r="AH764" t="s">
        <v>124</v>
      </c>
      <c r="AI764">
        <v>24</v>
      </c>
      <c r="AJ764" t="s">
        <v>108</v>
      </c>
      <c r="AK764">
        <v>0</v>
      </c>
      <c r="AL764">
        <v>732</v>
      </c>
      <c r="AM764">
        <v>756</v>
      </c>
      <c r="AN764" t="s">
        <v>103</v>
      </c>
      <c r="AO764" t="s">
        <v>126</v>
      </c>
      <c r="AP764" t="s">
        <v>104</v>
      </c>
      <c r="AQ764" t="s">
        <v>105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119</v>
      </c>
      <c r="BC764">
        <v>7</v>
      </c>
      <c r="BD764" t="s">
        <v>106</v>
      </c>
      <c r="BE764">
        <v>0</v>
      </c>
      <c r="BF764" t="s">
        <v>83</v>
      </c>
      <c r="BG764" t="s">
        <v>107</v>
      </c>
      <c r="BH764">
        <v>2009</v>
      </c>
      <c r="BI764" t="s">
        <v>108</v>
      </c>
      <c r="BJ764">
        <v>2</v>
      </c>
      <c r="BK764">
        <v>614</v>
      </c>
      <c r="BL764" t="s">
        <v>98</v>
      </c>
      <c r="BM764" t="s">
        <v>98</v>
      </c>
      <c r="BN764" t="s">
        <v>104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207</v>
      </c>
      <c r="CB764" t="s">
        <v>111</v>
      </c>
      <c r="CC764">
        <v>215200</v>
      </c>
    </row>
    <row r="765" spans="1:81">
      <c r="A765">
        <v>764</v>
      </c>
      <c r="B765">
        <v>60</v>
      </c>
      <c r="C765" t="s">
        <v>112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162</v>
      </c>
      <c r="N765" t="s">
        <v>91</v>
      </c>
      <c r="O765" t="s">
        <v>91</v>
      </c>
      <c r="P765" t="s">
        <v>92</v>
      </c>
      <c r="Q765" t="s">
        <v>122</v>
      </c>
      <c r="R765">
        <v>8</v>
      </c>
      <c r="S765">
        <v>5</v>
      </c>
      <c r="T765">
        <v>1999</v>
      </c>
      <c r="U765">
        <v>1999</v>
      </c>
      <c r="V765" t="s">
        <v>94</v>
      </c>
      <c r="W765" t="s">
        <v>95</v>
      </c>
      <c r="X765" t="s">
        <v>96</v>
      </c>
      <c r="Y765" t="s">
        <v>96</v>
      </c>
      <c r="Z765" t="s">
        <v>117</v>
      </c>
      <c r="AA765">
        <v>673</v>
      </c>
      <c r="AB765" t="s">
        <v>119</v>
      </c>
      <c r="AC765" t="s">
        <v>98</v>
      </c>
      <c r="AD765" t="s">
        <v>123</v>
      </c>
      <c r="AE765" t="s">
        <v>119</v>
      </c>
      <c r="AF765" t="s">
        <v>98</v>
      </c>
      <c r="AG765" t="s">
        <v>155</v>
      </c>
      <c r="AH765" t="s">
        <v>124</v>
      </c>
      <c r="AI765">
        <v>1163</v>
      </c>
      <c r="AJ765" t="s">
        <v>108</v>
      </c>
      <c r="AK765">
        <v>0</v>
      </c>
      <c r="AL765">
        <v>89</v>
      </c>
      <c r="AM765">
        <v>1252</v>
      </c>
      <c r="AN765" t="s">
        <v>103</v>
      </c>
      <c r="AO765" t="s">
        <v>126</v>
      </c>
      <c r="AP765" t="s">
        <v>104</v>
      </c>
      <c r="AQ765" t="s">
        <v>105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119</v>
      </c>
      <c r="BC765">
        <v>8</v>
      </c>
      <c r="BD765" t="s">
        <v>106</v>
      </c>
      <c r="BE765">
        <v>1</v>
      </c>
      <c r="BF765" t="s">
        <v>119</v>
      </c>
      <c r="BG765" t="s">
        <v>107</v>
      </c>
      <c r="BH765">
        <v>1999</v>
      </c>
      <c r="BI765" t="s">
        <v>131</v>
      </c>
      <c r="BJ765">
        <v>3</v>
      </c>
      <c r="BK765">
        <v>856</v>
      </c>
      <c r="BL765" t="s">
        <v>98</v>
      </c>
      <c r="BM765" t="s">
        <v>98</v>
      </c>
      <c r="BN765" t="s">
        <v>104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>
      <c r="A766">
        <v>765</v>
      </c>
      <c r="B766">
        <v>120</v>
      </c>
      <c r="C766" t="s">
        <v>112</v>
      </c>
      <c r="D766">
        <v>30</v>
      </c>
      <c r="E766">
        <v>9549</v>
      </c>
      <c r="F766" t="s">
        <v>82</v>
      </c>
      <c r="G766" t="s">
        <v>83</v>
      </c>
      <c r="H766" t="s">
        <v>113</v>
      </c>
      <c r="I766" t="s">
        <v>85</v>
      </c>
      <c r="J766" t="s">
        <v>86</v>
      </c>
      <c r="K766" t="s">
        <v>161</v>
      </c>
      <c r="L766" t="s">
        <v>88</v>
      </c>
      <c r="M766" t="s">
        <v>227</v>
      </c>
      <c r="N766" t="s">
        <v>91</v>
      </c>
      <c r="O766" t="s">
        <v>91</v>
      </c>
      <c r="P766" t="s">
        <v>129</v>
      </c>
      <c r="Q766" t="s">
        <v>93</v>
      </c>
      <c r="R766">
        <v>8</v>
      </c>
      <c r="S766">
        <v>5</v>
      </c>
      <c r="T766">
        <v>1995</v>
      </c>
      <c r="U766">
        <v>1996</v>
      </c>
      <c r="V766" t="s">
        <v>115</v>
      </c>
      <c r="W766" t="s">
        <v>95</v>
      </c>
      <c r="X766" t="s">
        <v>117</v>
      </c>
      <c r="Y766" t="s">
        <v>117</v>
      </c>
      <c r="Z766" t="s">
        <v>97</v>
      </c>
      <c r="AA766">
        <v>0</v>
      </c>
      <c r="AB766" t="s">
        <v>119</v>
      </c>
      <c r="AC766" t="s">
        <v>119</v>
      </c>
      <c r="AD766" t="s">
        <v>123</v>
      </c>
      <c r="AE766" t="s">
        <v>119</v>
      </c>
      <c r="AF766" t="s">
        <v>119</v>
      </c>
      <c r="AG766" t="s">
        <v>157</v>
      </c>
      <c r="AH766" t="s">
        <v>102</v>
      </c>
      <c r="AI766">
        <v>437</v>
      </c>
      <c r="AJ766" t="s">
        <v>124</v>
      </c>
      <c r="AK766">
        <v>1057</v>
      </c>
      <c r="AL766">
        <v>0</v>
      </c>
      <c r="AM766">
        <v>1494</v>
      </c>
      <c r="AN766" t="s">
        <v>103</v>
      </c>
      <c r="AO766" t="s">
        <v>126</v>
      </c>
      <c r="AP766" t="s">
        <v>104</v>
      </c>
      <c r="AQ766" t="s">
        <v>105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126</v>
      </c>
      <c r="BC766">
        <v>6</v>
      </c>
      <c r="BD766" t="s">
        <v>106</v>
      </c>
      <c r="BE766">
        <v>1</v>
      </c>
      <c r="BF766" t="s">
        <v>119</v>
      </c>
      <c r="BG766" t="s">
        <v>107</v>
      </c>
      <c r="BH766">
        <v>1995</v>
      </c>
      <c r="BI766" t="s">
        <v>125</v>
      </c>
      <c r="BJ766">
        <v>2</v>
      </c>
      <c r="BK766">
        <v>481</v>
      </c>
      <c r="BL766" t="s">
        <v>98</v>
      </c>
      <c r="BM766" t="s">
        <v>98</v>
      </c>
      <c r="BN766" t="s">
        <v>104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>
      <c r="A767">
        <v>766</v>
      </c>
      <c r="B767">
        <v>20</v>
      </c>
      <c r="C767" t="s">
        <v>112</v>
      </c>
      <c r="D767">
        <v>75</v>
      </c>
      <c r="E767">
        <v>14587</v>
      </c>
      <c r="F767" t="s">
        <v>82</v>
      </c>
      <c r="G767" t="s">
        <v>83</v>
      </c>
      <c r="H767" t="s">
        <v>113</v>
      </c>
      <c r="I767" t="s">
        <v>85</v>
      </c>
      <c r="J767" t="s">
        <v>86</v>
      </c>
      <c r="K767" t="s">
        <v>87</v>
      </c>
      <c r="L767" t="s">
        <v>88</v>
      </c>
      <c r="M767" t="s">
        <v>163</v>
      </c>
      <c r="N767" t="s">
        <v>91</v>
      </c>
      <c r="O767" t="s">
        <v>91</v>
      </c>
      <c r="P767" t="s">
        <v>92</v>
      </c>
      <c r="Q767" t="s">
        <v>93</v>
      </c>
      <c r="R767">
        <v>9</v>
      </c>
      <c r="S767">
        <v>5</v>
      </c>
      <c r="T767">
        <v>2008</v>
      </c>
      <c r="U767">
        <v>2008</v>
      </c>
      <c r="V767" t="s">
        <v>94</v>
      </c>
      <c r="W767" t="s">
        <v>95</v>
      </c>
      <c r="X767" t="s">
        <v>96</v>
      </c>
      <c r="Y767" t="s">
        <v>96</v>
      </c>
      <c r="Z767" t="s">
        <v>148</v>
      </c>
      <c r="AA767">
        <v>284</v>
      </c>
      <c r="AB767" t="s">
        <v>119</v>
      </c>
      <c r="AC767" t="s">
        <v>98</v>
      </c>
      <c r="AD767" t="s">
        <v>123</v>
      </c>
      <c r="AE767" t="s">
        <v>119</v>
      </c>
      <c r="AF767" t="s">
        <v>98</v>
      </c>
      <c r="AG767" t="s">
        <v>100</v>
      </c>
      <c r="AH767" t="s">
        <v>108</v>
      </c>
      <c r="AI767">
        <v>0</v>
      </c>
      <c r="AJ767" t="s">
        <v>108</v>
      </c>
      <c r="AK767">
        <v>0</v>
      </c>
      <c r="AL767">
        <v>1498</v>
      </c>
      <c r="AM767">
        <v>1498</v>
      </c>
      <c r="AN767" t="s">
        <v>103</v>
      </c>
      <c r="AO767" t="s">
        <v>126</v>
      </c>
      <c r="AP767" t="s">
        <v>104</v>
      </c>
      <c r="AQ767" t="s">
        <v>105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126</v>
      </c>
      <c r="BC767">
        <v>6</v>
      </c>
      <c r="BD767" t="s">
        <v>106</v>
      </c>
      <c r="BE767">
        <v>1</v>
      </c>
      <c r="BF767" t="s">
        <v>119</v>
      </c>
      <c r="BG767" t="s">
        <v>107</v>
      </c>
      <c r="BH767">
        <v>2008</v>
      </c>
      <c r="BI767" t="s">
        <v>125</v>
      </c>
      <c r="BJ767">
        <v>2</v>
      </c>
      <c r="BK767">
        <v>592</v>
      </c>
      <c r="BL767" t="s">
        <v>98</v>
      </c>
      <c r="BM767" t="s">
        <v>98</v>
      </c>
      <c r="BN767" t="s">
        <v>104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149</v>
      </c>
      <c r="CB767" t="s">
        <v>150</v>
      </c>
      <c r="CC767">
        <v>264132</v>
      </c>
    </row>
    <row r="768" spans="1:81">
      <c r="A768">
        <v>767</v>
      </c>
      <c r="B768">
        <v>60</v>
      </c>
      <c r="C768" t="s">
        <v>112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175</v>
      </c>
      <c r="N768" t="s">
        <v>91</v>
      </c>
      <c r="O768" t="s">
        <v>91</v>
      </c>
      <c r="P768" t="s">
        <v>92</v>
      </c>
      <c r="Q768" t="s">
        <v>122</v>
      </c>
      <c r="R768">
        <v>7</v>
      </c>
      <c r="S768">
        <v>5</v>
      </c>
      <c r="T768">
        <v>1988</v>
      </c>
      <c r="U768">
        <v>1988</v>
      </c>
      <c r="V768" t="s">
        <v>94</v>
      </c>
      <c r="W768" t="s">
        <v>95</v>
      </c>
      <c r="X768" t="s">
        <v>130</v>
      </c>
      <c r="Y768" t="s">
        <v>130</v>
      </c>
      <c r="Z768" t="s">
        <v>117</v>
      </c>
      <c r="AA768">
        <v>42</v>
      </c>
      <c r="AB768" t="s">
        <v>98</v>
      </c>
      <c r="AC768" t="s">
        <v>98</v>
      </c>
      <c r="AD768" t="s">
        <v>99</v>
      </c>
      <c r="AE768" t="s">
        <v>119</v>
      </c>
      <c r="AF768" t="s">
        <v>98</v>
      </c>
      <c r="AG768" t="s">
        <v>100</v>
      </c>
      <c r="AH768" t="s">
        <v>124</v>
      </c>
      <c r="AI768">
        <v>394</v>
      </c>
      <c r="AJ768" t="s">
        <v>108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104</v>
      </c>
      <c r="AQ768" t="s">
        <v>105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106</v>
      </c>
      <c r="BE768">
        <v>1</v>
      </c>
      <c r="BF768" t="s">
        <v>98</v>
      </c>
      <c r="BG768" t="s">
        <v>107</v>
      </c>
      <c r="BH768">
        <v>1988</v>
      </c>
      <c r="BI768" t="s">
        <v>108</v>
      </c>
      <c r="BJ768">
        <v>2</v>
      </c>
      <c r="BK768">
        <v>496</v>
      </c>
      <c r="BL768" t="s">
        <v>98</v>
      </c>
      <c r="BM768" t="s">
        <v>98</v>
      </c>
      <c r="BN768" t="s">
        <v>104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109</v>
      </c>
      <c r="BW768" t="s">
        <v>133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>
      <c r="A769">
        <v>768</v>
      </c>
      <c r="B769">
        <v>50</v>
      </c>
      <c r="C769" t="s">
        <v>112</v>
      </c>
      <c r="D769">
        <v>75</v>
      </c>
      <c r="E769">
        <v>12508</v>
      </c>
      <c r="F769" t="s">
        <v>82</v>
      </c>
      <c r="G769" t="s">
        <v>83</v>
      </c>
      <c r="H769" t="s">
        <v>113</v>
      </c>
      <c r="I769" t="s">
        <v>85</v>
      </c>
      <c r="J769" t="s">
        <v>86</v>
      </c>
      <c r="K769" t="s">
        <v>87</v>
      </c>
      <c r="L769" t="s">
        <v>88</v>
      </c>
      <c r="M769" t="s">
        <v>217</v>
      </c>
      <c r="N769" t="s">
        <v>91</v>
      </c>
      <c r="O769" t="s">
        <v>91</v>
      </c>
      <c r="P769" t="s">
        <v>92</v>
      </c>
      <c r="Q769" t="s">
        <v>176</v>
      </c>
      <c r="R769">
        <v>6</v>
      </c>
      <c r="S769">
        <v>7</v>
      </c>
      <c r="T769">
        <v>1940</v>
      </c>
      <c r="U769">
        <v>1985</v>
      </c>
      <c r="V769" t="s">
        <v>94</v>
      </c>
      <c r="W769" t="s">
        <v>95</v>
      </c>
      <c r="X769" t="s">
        <v>96</v>
      </c>
      <c r="Y769" t="s">
        <v>96</v>
      </c>
      <c r="Z769" t="s">
        <v>97</v>
      </c>
      <c r="AA769">
        <v>0</v>
      </c>
      <c r="AB769" t="s">
        <v>98</v>
      </c>
      <c r="AC769" t="s">
        <v>98</v>
      </c>
      <c r="AD769" t="s">
        <v>99</v>
      </c>
      <c r="AE769" t="s">
        <v>119</v>
      </c>
      <c r="AF769" t="s">
        <v>98</v>
      </c>
      <c r="AG769" t="s">
        <v>155</v>
      </c>
      <c r="AH769" t="s">
        <v>118</v>
      </c>
      <c r="AI769">
        <v>660</v>
      </c>
      <c r="AJ769" t="s">
        <v>108</v>
      </c>
      <c r="AK769">
        <v>0</v>
      </c>
      <c r="AL769">
        <v>323</v>
      </c>
      <c r="AM769">
        <v>983</v>
      </c>
      <c r="AN769" t="s">
        <v>103</v>
      </c>
      <c r="AO769" t="s">
        <v>126</v>
      </c>
      <c r="AP769" t="s">
        <v>104</v>
      </c>
      <c r="AQ769" t="s">
        <v>105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154</v>
      </c>
      <c r="BE769">
        <v>0</v>
      </c>
      <c r="BF769" t="s">
        <v>83</v>
      </c>
      <c r="BG769" t="s">
        <v>107</v>
      </c>
      <c r="BH769">
        <v>1989</v>
      </c>
      <c r="BI769" t="s">
        <v>108</v>
      </c>
      <c r="BJ769">
        <v>1</v>
      </c>
      <c r="BK769">
        <v>423</v>
      </c>
      <c r="BL769" t="s">
        <v>98</v>
      </c>
      <c r="BM769" t="s">
        <v>98</v>
      </c>
      <c r="BN769" t="s">
        <v>104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133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>
      <c r="A770">
        <v>769</v>
      </c>
      <c r="B770">
        <v>20</v>
      </c>
      <c r="C770" t="s">
        <v>112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209</v>
      </c>
      <c r="N770" t="s">
        <v>91</v>
      </c>
      <c r="O770" t="s">
        <v>91</v>
      </c>
      <c r="P770" t="s">
        <v>92</v>
      </c>
      <c r="Q770" t="s">
        <v>93</v>
      </c>
      <c r="R770">
        <v>7</v>
      </c>
      <c r="S770">
        <v>5</v>
      </c>
      <c r="T770">
        <v>2004</v>
      </c>
      <c r="U770">
        <v>2005</v>
      </c>
      <c r="V770" t="s">
        <v>115</v>
      </c>
      <c r="W770" t="s">
        <v>95</v>
      </c>
      <c r="X770" t="s">
        <v>96</v>
      </c>
      <c r="Y770" t="s">
        <v>96</v>
      </c>
      <c r="Z770" t="s">
        <v>97</v>
      </c>
      <c r="AA770">
        <v>0</v>
      </c>
      <c r="AB770" t="s">
        <v>119</v>
      </c>
      <c r="AC770" t="s">
        <v>98</v>
      </c>
      <c r="AD770" t="s">
        <v>123</v>
      </c>
      <c r="AE770" t="s">
        <v>119</v>
      </c>
      <c r="AF770" t="s">
        <v>98</v>
      </c>
      <c r="AG770" t="s">
        <v>100</v>
      </c>
      <c r="AH770" t="s">
        <v>124</v>
      </c>
      <c r="AI770">
        <v>24</v>
      </c>
      <c r="AJ770" t="s">
        <v>108</v>
      </c>
      <c r="AK770">
        <v>0</v>
      </c>
      <c r="AL770">
        <v>1836</v>
      </c>
      <c r="AM770">
        <v>1860</v>
      </c>
      <c r="AN770" t="s">
        <v>103</v>
      </c>
      <c r="AO770" t="s">
        <v>126</v>
      </c>
      <c r="AP770" t="s">
        <v>104</v>
      </c>
      <c r="AQ770" t="s">
        <v>105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119</v>
      </c>
      <c r="BC770">
        <v>8</v>
      </c>
      <c r="BD770" t="s">
        <v>106</v>
      </c>
      <c r="BE770">
        <v>1</v>
      </c>
      <c r="BF770" t="s">
        <v>119</v>
      </c>
      <c r="BG770" t="s">
        <v>107</v>
      </c>
      <c r="BH770">
        <v>2004</v>
      </c>
      <c r="BI770" t="s">
        <v>125</v>
      </c>
      <c r="BJ770">
        <v>2</v>
      </c>
      <c r="BK770">
        <v>484</v>
      </c>
      <c r="BL770" t="s">
        <v>98</v>
      </c>
      <c r="BM770" t="s">
        <v>98</v>
      </c>
      <c r="BN770" t="s">
        <v>104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>
      <c r="A771">
        <v>770</v>
      </c>
      <c r="B771">
        <v>60</v>
      </c>
      <c r="C771" t="s">
        <v>112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127</v>
      </c>
      <c r="J771" t="s">
        <v>86</v>
      </c>
      <c r="K771" t="s">
        <v>161</v>
      </c>
      <c r="L771" t="s">
        <v>154</v>
      </c>
      <c r="M771" t="s">
        <v>128</v>
      </c>
      <c r="N771" t="s">
        <v>91</v>
      </c>
      <c r="O771" t="s">
        <v>91</v>
      </c>
      <c r="P771" t="s">
        <v>92</v>
      </c>
      <c r="Q771" t="s">
        <v>122</v>
      </c>
      <c r="R771">
        <v>8</v>
      </c>
      <c r="S771">
        <v>5</v>
      </c>
      <c r="T771">
        <v>2003</v>
      </c>
      <c r="U771">
        <v>2003</v>
      </c>
      <c r="V771" t="s">
        <v>115</v>
      </c>
      <c r="W771" t="s">
        <v>95</v>
      </c>
      <c r="X771" t="s">
        <v>152</v>
      </c>
      <c r="Y771" t="s">
        <v>185</v>
      </c>
      <c r="Z771" t="s">
        <v>117</v>
      </c>
      <c r="AA771">
        <v>603</v>
      </c>
      <c r="AB771" t="s">
        <v>126</v>
      </c>
      <c r="AC771" t="s">
        <v>98</v>
      </c>
      <c r="AD771" t="s">
        <v>123</v>
      </c>
      <c r="AE771" t="s">
        <v>119</v>
      </c>
      <c r="AF771" t="s">
        <v>98</v>
      </c>
      <c r="AG771" t="s">
        <v>119</v>
      </c>
      <c r="AH771" t="s">
        <v>118</v>
      </c>
      <c r="AI771">
        <v>1416</v>
      </c>
      <c r="AJ771" t="s">
        <v>108</v>
      </c>
      <c r="AK771">
        <v>0</v>
      </c>
      <c r="AL771">
        <v>234</v>
      </c>
      <c r="AM771">
        <v>1650</v>
      </c>
      <c r="AN771" t="s">
        <v>103</v>
      </c>
      <c r="AO771" t="s">
        <v>126</v>
      </c>
      <c r="AP771" t="s">
        <v>104</v>
      </c>
      <c r="AQ771" t="s">
        <v>105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126</v>
      </c>
      <c r="BC771">
        <v>12</v>
      </c>
      <c r="BD771" t="s">
        <v>154</v>
      </c>
      <c r="BE771">
        <v>1</v>
      </c>
      <c r="BF771" t="s">
        <v>119</v>
      </c>
      <c r="BG771" t="s">
        <v>159</v>
      </c>
      <c r="BH771">
        <v>2003</v>
      </c>
      <c r="BI771" t="s">
        <v>125</v>
      </c>
      <c r="BJ771">
        <v>3</v>
      </c>
      <c r="BK771">
        <v>841</v>
      </c>
      <c r="BL771" t="s">
        <v>98</v>
      </c>
      <c r="BM771" t="s">
        <v>98</v>
      </c>
      <c r="BN771" t="s">
        <v>104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>
      <c r="A772">
        <v>771</v>
      </c>
      <c r="B772">
        <v>85</v>
      </c>
      <c r="C772" t="s">
        <v>112</v>
      </c>
      <c r="D772" t="s">
        <v>83</v>
      </c>
      <c r="E772">
        <v>7252</v>
      </c>
      <c r="F772" t="s">
        <v>82</v>
      </c>
      <c r="G772" t="s">
        <v>83</v>
      </c>
      <c r="H772" t="s">
        <v>113</v>
      </c>
      <c r="I772" t="s">
        <v>85</v>
      </c>
      <c r="J772" t="s">
        <v>86</v>
      </c>
      <c r="K772" t="s">
        <v>161</v>
      </c>
      <c r="L772" t="s">
        <v>88</v>
      </c>
      <c r="M772" t="s">
        <v>169</v>
      </c>
      <c r="N772" t="s">
        <v>91</v>
      </c>
      <c r="O772" t="s">
        <v>91</v>
      </c>
      <c r="P772" t="s">
        <v>92</v>
      </c>
      <c r="Q772" t="s">
        <v>183</v>
      </c>
      <c r="R772">
        <v>5</v>
      </c>
      <c r="S772">
        <v>5</v>
      </c>
      <c r="T772">
        <v>1982</v>
      </c>
      <c r="U772">
        <v>1982</v>
      </c>
      <c r="V772" t="s">
        <v>115</v>
      </c>
      <c r="W772" t="s">
        <v>95</v>
      </c>
      <c r="X772" t="s">
        <v>116</v>
      </c>
      <c r="Y772" t="s">
        <v>116</v>
      </c>
      <c r="Z772" t="s">
        <v>97</v>
      </c>
      <c r="AA772">
        <v>0</v>
      </c>
      <c r="AB772" t="s">
        <v>98</v>
      </c>
      <c r="AC772" t="s">
        <v>98</v>
      </c>
      <c r="AD772" t="s">
        <v>99</v>
      </c>
      <c r="AE772" t="s">
        <v>119</v>
      </c>
      <c r="AF772" t="s">
        <v>98</v>
      </c>
      <c r="AG772" t="s">
        <v>157</v>
      </c>
      <c r="AH772" t="s">
        <v>124</v>
      </c>
      <c r="AI772">
        <v>685</v>
      </c>
      <c r="AJ772" t="s">
        <v>108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104</v>
      </c>
      <c r="AQ772" t="s">
        <v>105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106</v>
      </c>
      <c r="BE772">
        <v>0</v>
      </c>
      <c r="BF772" t="s">
        <v>83</v>
      </c>
      <c r="BG772" t="s">
        <v>143</v>
      </c>
      <c r="BH772">
        <v>1983</v>
      </c>
      <c r="BI772" t="s">
        <v>108</v>
      </c>
      <c r="BJ772">
        <v>2</v>
      </c>
      <c r="BK772">
        <v>576</v>
      </c>
      <c r="BL772" t="s">
        <v>98</v>
      </c>
      <c r="BM772" t="s">
        <v>98</v>
      </c>
      <c r="BN772" t="s">
        <v>104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>
      <c r="A773">
        <v>772</v>
      </c>
      <c r="B773">
        <v>20</v>
      </c>
      <c r="C773" t="s">
        <v>112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206</v>
      </c>
      <c r="N773" t="s">
        <v>91</v>
      </c>
      <c r="O773" t="s">
        <v>91</v>
      </c>
      <c r="P773" t="s">
        <v>92</v>
      </c>
      <c r="Q773" t="s">
        <v>93</v>
      </c>
      <c r="R773">
        <v>4</v>
      </c>
      <c r="S773">
        <v>5</v>
      </c>
      <c r="T773">
        <v>1951</v>
      </c>
      <c r="U773">
        <v>1951</v>
      </c>
      <c r="V773" t="s">
        <v>94</v>
      </c>
      <c r="W773" t="s">
        <v>95</v>
      </c>
      <c r="X773" t="s">
        <v>116</v>
      </c>
      <c r="Y773" t="s">
        <v>116</v>
      </c>
      <c r="Z773" t="s">
        <v>97</v>
      </c>
      <c r="AA773">
        <v>0</v>
      </c>
      <c r="AB773" t="s">
        <v>98</v>
      </c>
      <c r="AC773" t="s">
        <v>98</v>
      </c>
      <c r="AD773" t="s">
        <v>99</v>
      </c>
      <c r="AE773" t="s">
        <v>139</v>
      </c>
      <c r="AF773" t="s">
        <v>139</v>
      </c>
      <c r="AG773" t="s">
        <v>100</v>
      </c>
      <c r="AH773" t="s">
        <v>102</v>
      </c>
      <c r="AI773">
        <v>836</v>
      </c>
      <c r="AJ773" t="s">
        <v>108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104</v>
      </c>
      <c r="AQ773" t="s">
        <v>196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106</v>
      </c>
      <c r="BE773">
        <v>0</v>
      </c>
      <c r="BF773" t="s">
        <v>83</v>
      </c>
      <c r="BG773" t="s">
        <v>143</v>
      </c>
      <c r="BH773">
        <v>1951</v>
      </c>
      <c r="BI773" t="s">
        <v>108</v>
      </c>
      <c r="BJ773">
        <v>2</v>
      </c>
      <c r="BK773">
        <v>396</v>
      </c>
      <c r="BL773" t="s">
        <v>98</v>
      </c>
      <c r="BM773" t="s">
        <v>98</v>
      </c>
      <c r="BN773" t="s">
        <v>104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144</v>
      </c>
      <c r="CB773" t="s">
        <v>111</v>
      </c>
      <c r="CC773">
        <v>102000</v>
      </c>
    </row>
    <row r="774" spans="1:81">
      <c r="A774">
        <v>773</v>
      </c>
      <c r="B774">
        <v>80</v>
      </c>
      <c r="C774" t="s">
        <v>112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206</v>
      </c>
      <c r="N774" t="s">
        <v>91</v>
      </c>
      <c r="O774" t="s">
        <v>91</v>
      </c>
      <c r="P774" t="s">
        <v>92</v>
      </c>
      <c r="Q774" t="s">
        <v>158</v>
      </c>
      <c r="R774">
        <v>6</v>
      </c>
      <c r="S774">
        <v>5</v>
      </c>
      <c r="T774">
        <v>1976</v>
      </c>
      <c r="U774">
        <v>1976</v>
      </c>
      <c r="V774" t="s">
        <v>94</v>
      </c>
      <c r="W774" t="s">
        <v>95</v>
      </c>
      <c r="X774" t="s">
        <v>135</v>
      </c>
      <c r="Y774" t="s">
        <v>135</v>
      </c>
      <c r="Z774" t="s">
        <v>97</v>
      </c>
      <c r="AA774">
        <v>0</v>
      </c>
      <c r="AB774" t="s">
        <v>98</v>
      </c>
      <c r="AC774" t="s">
        <v>98</v>
      </c>
      <c r="AD774" t="s">
        <v>99</v>
      </c>
      <c r="AE774" t="s">
        <v>98</v>
      </c>
      <c r="AF774" t="s">
        <v>98</v>
      </c>
      <c r="AG774" t="s">
        <v>157</v>
      </c>
      <c r="AH774" t="s">
        <v>118</v>
      </c>
      <c r="AI774">
        <v>422</v>
      </c>
      <c r="AJ774" t="s">
        <v>138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104</v>
      </c>
      <c r="AQ774" t="s">
        <v>105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106</v>
      </c>
      <c r="BE774">
        <v>1</v>
      </c>
      <c r="BF774" t="s">
        <v>98</v>
      </c>
      <c r="BG774" t="s">
        <v>143</v>
      </c>
      <c r="BH774">
        <v>1976</v>
      </c>
      <c r="BI774" t="s">
        <v>108</v>
      </c>
      <c r="BJ774">
        <v>2</v>
      </c>
      <c r="BK774">
        <v>672</v>
      </c>
      <c r="BL774" t="s">
        <v>98</v>
      </c>
      <c r="BM774" t="s">
        <v>98</v>
      </c>
      <c r="BN774" t="s">
        <v>104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109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172</v>
      </c>
      <c r="CC774">
        <v>107000</v>
      </c>
    </row>
    <row r="775" spans="1:81">
      <c r="A775">
        <v>774</v>
      </c>
      <c r="B775">
        <v>20</v>
      </c>
      <c r="C775" t="s">
        <v>112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89</v>
      </c>
      <c r="N775" t="s">
        <v>90</v>
      </c>
      <c r="O775" t="s">
        <v>91</v>
      </c>
      <c r="P775" t="s">
        <v>92</v>
      </c>
      <c r="Q775" t="s">
        <v>93</v>
      </c>
      <c r="R775">
        <v>5</v>
      </c>
      <c r="S775">
        <v>5</v>
      </c>
      <c r="T775">
        <v>1958</v>
      </c>
      <c r="U775">
        <v>1958</v>
      </c>
      <c r="V775" t="s">
        <v>94</v>
      </c>
      <c r="W775" t="s">
        <v>95</v>
      </c>
      <c r="X775" t="s">
        <v>116</v>
      </c>
      <c r="Y775" t="s">
        <v>116</v>
      </c>
      <c r="Z775" t="s">
        <v>97</v>
      </c>
      <c r="AA775">
        <v>1</v>
      </c>
      <c r="AB775" t="s">
        <v>98</v>
      </c>
      <c r="AC775" t="s">
        <v>98</v>
      </c>
      <c r="AD775" t="s">
        <v>99</v>
      </c>
      <c r="AE775" t="s">
        <v>98</v>
      </c>
      <c r="AF775" t="s">
        <v>98</v>
      </c>
      <c r="AG775" t="s">
        <v>100</v>
      </c>
      <c r="AH775" t="s">
        <v>101</v>
      </c>
      <c r="AI775">
        <v>456</v>
      </c>
      <c r="AJ775" t="s">
        <v>108</v>
      </c>
      <c r="AK775">
        <v>0</v>
      </c>
      <c r="AL775">
        <v>456</v>
      </c>
      <c r="AM775">
        <v>912</v>
      </c>
      <c r="AN775" t="s">
        <v>103</v>
      </c>
      <c r="AO775" t="s">
        <v>126</v>
      </c>
      <c r="AP775" t="s">
        <v>104</v>
      </c>
      <c r="AQ775" t="s">
        <v>168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106</v>
      </c>
      <c r="BE775">
        <v>0</v>
      </c>
      <c r="BF775" t="s">
        <v>83</v>
      </c>
      <c r="BG775" t="s">
        <v>107</v>
      </c>
      <c r="BH775">
        <v>1958</v>
      </c>
      <c r="BI775" t="s">
        <v>131</v>
      </c>
      <c r="BJ775">
        <v>1</v>
      </c>
      <c r="BK775">
        <v>275</v>
      </c>
      <c r="BL775" t="s">
        <v>98</v>
      </c>
      <c r="BM775" t="s">
        <v>98</v>
      </c>
      <c r="BN775" t="s">
        <v>104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144</v>
      </c>
      <c r="CB775" t="s">
        <v>111</v>
      </c>
      <c r="CC775">
        <v>114500</v>
      </c>
    </row>
    <row r="776" spans="1:81">
      <c r="A776">
        <v>775</v>
      </c>
      <c r="B776">
        <v>20</v>
      </c>
      <c r="C776" t="s">
        <v>112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114</v>
      </c>
      <c r="L776" t="s">
        <v>88</v>
      </c>
      <c r="M776" t="s">
        <v>147</v>
      </c>
      <c r="N776" t="s">
        <v>91</v>
      </c>
      <c r="O776" t="s">
        <v>91</v>
      </c>
      <c r="P776" t="s">
        <v>92</v>
      </c>
      <c r="Q776" t="s">
        <v>93</v>
      </c>
      <c r="R776">
        <v>8</v>
      </c>
      <c r="S776">
        <v>5</v>
      </c>
      <c r="T776">
        <v>2006</v>
      </c>
      <c r="U776">
        <v>2006</v>
      </c>
      <c r="V776" t="s">
        <v>115</v>
      </c>
      <c r="W776" t="s">
        <v>95</v>
      </c>
      <c r="X776" t="s">
        <v>96</v>
      </c>
      <c r="Y776" t="s">
        <v>96</v>
      </c>
      <c r="Z776" t="s">
        <v>117</v>
      </c>
      <c r="AA776">
        <v>375</v>
      </c>
      <c r="AB776" t="s">
        <v>119</v>
      </c>
      <c r="AC776" t="s">
        <v>98</v>
      </c>
      <c r="AD776" t="s">
        <v>123</v>
      </c>
      <c r="AE776" t="s">
        <v>119</v>
      </c>
      <c r="AF776" t="s">
        <v>98</v>
      </c>
      <c r="AG776" t="s">
        <v>157</v>
      </c>
      <c r="AH776" t="s">
        <v>108</v>
      </c>
      <c r="AI776">
        <v>0</v>
      </c>
      <c r="AJ776" t="s">
        <v>108</v>
      </c>
      <c r="AK776">
        <v>0</v>
      </c>
      <c r="AL776">
        <v>1935</v>
      </c>
      <c r="AM776">
        <v>1935</v>
      </c>
      <c r="AN776" t="s">
        <v>103</v>
      </c>
      <c r="AO776" t="s">
        <v>119</v>
      </c>
      <c r="AP776" t="s">
        <v>104</v>
      </c>
      <c r="AQ776" t="s">
        <v>105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119</v>
      </c>
      <c r="BC776">
        <v>9</v>
      </c>
      <c r="BD776" t="s">
        <v>106</v>
      </c>
      <c r="BE776">
        <v>1</v>
      </c>
      <c r="BF776" t="s">
        <v>119</v>
      </c>
      <c r="BG776" t="s">
        <v>107</v>
      </c>
      <c r="BH776">
        <v>2006</v>
      </c>
      <c r="BI776" t="s">
        <v>125</v>
      </c>
      <c r="BJ776">
        <v>3</v>
      </c>
      <c r="BK776">
        <v>895</v>
      </c>
      <c r="BL776" t="s">
        <v>98</v>
      </c>
      <c r="BM776" t="s">
        <v>98</v>
      </c>
      <c r="BN776" t="s">
        <v>104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149</v>
      </c>
      <c r="CB776" t="s">
        <v>150</v>
      </c>
      <c r="CC776">
        <v>395000</v>
      </c>
    </row>
    <row r="777" spans="1:81">
      <c r="A777">
        <v>776</v>
      </c>
      <c r="B777">
        <v>120</v>
      </c>
      <c r="C777" t="s">
        <v>140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136</v>
      </c>
      <c r="L777" t="s">
        <v>88</v>
      </c>
      <c r="M777" t="s">
        <v>217</v>
      </c>
      <c r="N777" t="s">
        <v>91</v>
      </c>
      <c r="O777" t="s">
        <v>91</v>
      </c>
      <c r="P777" t="s">
        <v>129</v>
      </c>
      <c r="Q777" t="s">
        <v>93</v>
      </c>
      <c r="R777">
        <v>6</v>
      </c>
      <c r="S777">
        <v>5</v>
      </c>
      <c r="T777">
        <v>1998</v>
      </c>
      <c r="U777">
        <v>1998</v>
      </c>
      <c r="V777" t="s">
        <v>115</v>
      </c>
      <c r="W777" t="s">
        <v>95</v>
      </c>
      <c r="X777" t="s">
        <v>96</v>
      </c>
      <c r="Y777" t="s">
        <v>96</v>
      </c>
      <c r="Z777" t="s">
        <v>117</v>
      </c>
      <c r="AA777">
        <v>320</v>
      </c>
      <c r="AB777" t="s">
        <v>98</v>
      </c>
      <c r="AC777" t="s">
        <v>98</v>
      </c>
      <c r="AD777" t="s">
        <v>123</v>
      </c>
      <c r="AE777" t="s">
        <v>126</v>
      </c>
      <c r="AF777" t="s">
        <v>98</v>
      </c>
      <c r="AG777" t="s">
        <v>100</v>
      </c>
      <c r="AH777" t="s">
        <v>124</v>
      </c>
      <c r="AI777">
        <v>866</v>
      </c>
      <c r="AJ777" t="s">
        <v>108</v>
      </c>
      <c r="AK777">
        <v>0</v>
      </c>
      <c r="AL777">
        <v>338</v>
      </c>
      <c r="AM777">
        <v>1204</v>
      </c>
      <c r="AN777" t="s">
        <v>103</v>
      </c>
      <c r="AO777" t="s">
        <v>126</v>
      </c>
      <c r="AP777" t="s">
        <v>104</v>
      </c>
      <c r="AQ777" t="s">
        <v>105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106</v>
      </c>
      <c r="BE777">
        <v>0</v>
      </c>
      <c r="BF777" t="s">
        <v>83</v>
      </c>
      <c r="BG777" t="s">
        <v>107</v>
      </c>
      <c r="BH777">
        <v>1998</v>
      </c>
      <c r="BI777" t="s">
        <v>125</v>
      </c>
      <c r="BJ777">
        <v>2</v>
      </c>
      <c r="BK777">
        <v>412</v>
      </c>
      <c r="BL777" t="s">
        <v>98</v>
      </c>
      <c r="BM777" t="s">
        <v>98</v>
      </c>
      <c r="BN777" t="s">
        <v>104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>
      <c r="A778">
        <v>777</v>
      </c>
      <c r="B778">
        <v>20</v>
      </c>
      <c r="C778" t="s">
        <v>112</v>
      </c>
      <c r="D778">
        <v>86</v>
      </c>
      <c r="E778">
        <v>11210</v>
      </c>
      <c r="F778" t="s">
        <v>82</v>
      </c>
      <c r="G778" t="s">
        <v>83</v>
      </c>
      <c r="H778" t="s">
        <v>113</v>
      </c>
      <c r="I778" t="s">
        <v>85</v>
      </c>
      <c r="J778" t="s">
        <v>86</v>
      </c>
      <c r="K778" t="s">
        <v>87</v>
      </c>
      <c r="L778" t="s">
        <v>88</v>
      </c>
      <c r="M778" t="s">
        <v>209</v>
      </c>
      <c r="N778" t="s">
        <v>91</v>
      </c>
      <c r="O778" t="s">
        <v>91</v>
      </c>
      <c r="P778" t="s">
        <v>92</v>
      </c>
      <c r="Q778" t="s">
        <v>93</v>
      </c>
      <c r="R778">
        <v>7</v>
      </c>
      <c r="S778">
        <v>5</v>
      </c>
      <c r="T778">
        <v>2005</v>
      </c>
      <c r="U778">
        <v>2006</v>
      </c>
      <c r="V778" t="s">
        <v>94</v>
      </c>
      <c r="W778" t="s">
        <v>95</v>
      </c>
      <c r="X778" t="s">
        <v>96</v>
      </c>
      <c r="Y778" t="s">
        <v>96</v>
      </c>
      <c r="Z778" t="s">
        <v>117</v>
      </c>
      <c r="AA778">
        <v>240</v>
      </c>
      <c r="AB778" t="s">
        <v>119</v>
      </c>
      <c r="AC778" t="s">
        <v>98</v>
      </c>
      <c r="AD778" t="s">
        <v>123</v>
      </c>
      <c r="AE778" t="s">
        <v>119</v>
      </c>
      <c r="AF778" t="s">
        <v>98</v>
      </c>
      <c r="AG778" t="s">
        <v>157</v>
      </c>
      <c r="AH778" t="s">
        <v>124</v>
      </c>
      <c r="AI778">
        <v>20</v>
      </c>
      <c r="AJ778" t="s">
        <v>108</v>
      </c>
      <c r="AK778">
        <v>0</v>
      </c>
      <c r="AL778">
        <v>1594</v>
      </c>
      <c r="AM778">
        <v>1614</v>
      </c>
      <c r="AN778" t="s">
        <v>103</v>
      </c>
      <c r="AO778" t="s">
        <v>126</v>
      </c>
      <c r="AP778" t="s">
        <v>104</v>
      </c>
      <c r="AQ778" t="s">
        <v>105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119</v>
      </c>
      <c r="BC778">
        <v>7</v>
      </c>
      <c r="BD778" t="s">
        <v>106</v>
      </c>
      <c r="BE778">
        <v>0</v>
      </c>
      <c r="BF778" t="s">
        <v>83</v>
      </c>
      <c r="BG778" t="s">
        <v>107</v>
      </c>
      <c r="BH778">
        <v>2005</v>
      </c>
      <c r="BI778" t="s">
        <v>131</v>
      </c>
      <c r="BJ778">
        <v>3</v>
      </c>
      <c r="BK778">
        <v>865</v>
      </c>
      <c r="BL778" t="s">
        <v>98</v>
      </c>
      <c r="BM778" t="s">
        <v>98</v>
      </c>
      <c r="BN778" t="s">
        <v>104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149</v>
      </c>
      <c r="CB778" t="s">
        <v>150</v>
      </c>
      <c r="CC778">
        <v>221500</v>
      </c>
    </row>
    <row r="779" spans="1:81">
      <c r="A779">
        <v>778</v>
      </c>
      <c r="B779">
        <v>20</v>
      </c>
      <c r="C779" t="s">
        <v>112</v>
      </c>
      <c r="D779">
        <v>100</v>
      </c>
      <c r="E779">
        <v>13350</v>
      </c>
      <c r="F779" t="s">
        <v>82</v>
      </c>
      <c r="G779" t="s">
        <v>83</v>
      </c>
      <c r="H779" t="s">
        <v>113</v>
      </c>
      <c r="I779" t="s">
        <v>85</v>
      </c>
      <c r="J779" t="s">
        <v>86</v>
      </c>
      <c r="K779" t="s">
        <v>87</v>
      </c>
      <c r="L779" t="s">
        <v>88</v>
      </c>
      <c r="M779" t="s">
        <v>169</v>
      </c>
      <c r="N779" t="s">
        <v>91</v>
      </c>
      <c r="O779" t="s">
        <v>91</v>
      </c>
      <c r="P779" t="s">
        <v>92</v>
      </c>
      <c r="Q779" t="s">
        <v>93</v>
      </c>
      <c r="R779">
        <v>5</v>
      </c>
      <c r="S779">
        <v>5</v>
      </c>
      <c r="T779">
        <v>1974</v>
      </c>
      <c r="U779">
        <v>1974</v>
      </c>
      <c r="V779" t="s">
        <v>115</v>
      </c>
      <c r="W779" t="s">
        <v>95</v>
      </c>
      <c r="X779" t="s">
        <v>130</v>
      </c>
      <c r="Y779" t="s">
        <v>135</v>
      </c>
      <c r="Z779" t="s">
        <v>97</v>
      </c>
      <c r="AA779">
        <v>0</v>
      </c>
      <c r="AB779" t="s">
        <v>98</v>
      </c>
      <c r="AC779" t="s">
        <v>98</v>
      </c>
      <c r="AD779" t="s">
        <v>99</v>
      </c>
      <c r="AE779" t="s">
        <v>98</v>
      </c>
      <c r="AF779" t="s">
        <v>98</v>
      </c>
      <c r="AG779" t="s">
        <v>100</v>
      </c>
      <c r="AH779" t="s">
        <v>118</v>
      </c>
      <c r="AI779">
        <v>762</v>
      </c>
      <c r="AJ779" t="s">
        <v>108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104</v>
      </c>
      <c r="AQ779" t="s">
        <v>105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106</v>
      </c>
      <c r="BE779">
        <v>1</v>
      </c>
      <c r="BF779" t="s">
        <v>139</v>
      </c>
      <c r="BG779" t="s">
        <v>107</v>
      </c>
      <c r="BH779">
        <v>1974</v>
      </c>
      <c r="BI779" t="s">
        <v>108</v>
      </c>
      <c r="BJ779">
        <v>2</v>
      </c>
      <c r="BK779">
        <v>440</v>
      </c>
      <c r="BL779" t="s">
        <v>98</v>
      </c>
      <c r="BM779" t="s">
        <v>98</v>
      </c>
      <c r="BN779" t="s">
        <v>104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109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>
      <c r="A780">
        <v>779</v>
      </c>
      <c r="B780">
        <v>90</v>
      </c>
      <c r="C780" t="s">
        <v>81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165</v>
      </c>
      <c r="N780" t="s">
        <v>90</v>
      </c>
      <c r="O780" t="s">
        <v>91</v>
      </c>
      <c r="P780" t="s">
        <v>179</v>
      </c>
      <c r="Q780" t="s">
        <v>93</v>
      </c>
      <c r="R780">
        <v>5</v>
      </c>
      <c r="S780">
        <v>5</v>
      </c>
      <c r="T780">
        <v>1977</v>
      </c>
      <c r="U780">
        <v>1977</v>
      </c>
      <c r="V780" t="s">
        <v>94</v>
      </c>
      <c r="W780" t="s">
        <v>95</v>
      </c>
      <c r="X780" t="s">
        <v>135</v>
      </c>
      <c r="Y780" t="s">
        <v>135</v>
      </c>
      <c r="Z780" t="s">
        <v>117</v>
      </c>
      <c r="AA780">
        <v>320</v>
      </c>
      <c r="AB780" t="s">
        <v>98</v>
      </c>
      <c r="AC780" t="s">
        <v>98</v>
      </c>
      <c r="AD780" t="s">
        <v>211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104</v>
      </c>
      <c r="AQ780" t="s">
        <v>105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106</v>
      </c>
      <c r="BE780">
        <v>2</v>
      </c>
      <c r="BF780" t="s">
        <v>98</v>
      </c>
      <c r="BG780" t="s">
        <v>143</v>
      </c>
      <c r="BH780">
        <v>1977</v>
      </c>
      <c r="BI780" t="s">
        <v>108</v>
      </c>
      <c r="BJ780">
        <v>2</v>
      </c>
      <c r="BK780">
        <v>630</v>
      </c>
      <c r="BL780" t="s">
        <v>98</v>
      </c>
      <c r="BM780" t="s">
        <v>98</v>
      </c>
      <c r="BN780" t="s">
        <v>104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>
      <c r="A781">
        <v>780</v>
      </c>
      <c r="B781">
        <v>90</v>
      </c>
      <c r="C781" t="s">
        <v>112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217</v>
      </c>
      <c r="N781" t="s">
        <v>91</v>
      </c>
      <c r="O781" t="s">
        <v>91</v>
      </c>
      <c r="P781" t="s">
        <v>179</v>
      </c>
      <c r="Q781" t="s">
        <v>183</v>
      </c>
      <c r="R781">
        <v>6</v>
      </c>
      <c r="S781">
        <v>5</v>
      </c>
      <c r="T781">
        <v>1977</v>
      </c>
      <c r="U781">
        <v>1977</v>
      </c>
      <c r="V781" t="s">
        <v>94</v>
      </c>
      <c r="W781" t="s">
        <v>95</v>
      </c>
      <c r="X781" t="s">
        <v>135</v>
      </c>
      <c r="Y781" t="s">
        <v>173</v>
      </c>
      <c r="Z781" t="s">
        <v>117</v>
      </c>
      <c r="AA781">
        <v>90</v>
      </c>
      <c r="AB781" t="s">
        <v>98</v>
      </c>
      <c r="AC781" t="s">
        <v>98</v>
      </c>
      <c r="AD781" t="s">
        <v>99</v>
      </c>
      <c r="AE781" t="s">
        <v>119</v>
      </c>
      <c r="AF781" t="s">
        <v>98</v>
      </c>
      <c r="AG781" t="s">
        <v>119</v>
      </c>
      <c r="AH781" t="s">
        <v>124</v>
      </c>
      <c r="AI781">
        <v>975</v>
      </c>
      <c r="AJ781" t="s">
        <v>108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104</v>
      </c>
      <c r="AQ781" t="s">
        <v>105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106</v>
      </c>
      <c r="BE781">
        <v>0</v>
      </c>
      <c r="BF781" t="s">
        <v>83</v>
      </c>
      <c r="BG781" t="s">
        <v>107</v>
      </c>
      <c r="BH781">
        <v>1977</v>
      </c>
      <c r="BI781" t="s">
        <v>108</v>
      </c>
      <c r="BJ781">
        <v>2</v>
      </c>
      <c r="BK781">
        <v>504</v>
      </c>
      <c r="BL781" t="s">
        <v>98</v>
      </c>
      <c r="BM781" t="s">
        <v>98</v>
      </c>
      <c r="BN781" t="s">
        <v>104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>
      <c r="A782">
        <v>781</v>
      </c>
      <c r="B782">
        <v>20</v>
      </c>
      <c r="C782" t="s">
        <v>112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121</v>
      </c>
      <c r="N782" t="s">
        <v>91</v>
      </c>
      <c r="O782" t="s">
        <v>91</v>
      </c>
      <c r="P782" t="s">
        <v>92</v>
      </c>
      <c r="Q782" t="s">
        <v>93</v>
      </c>
      <c r="R782">
        <v>7</v>
      </c>
      <c r="S782">
        <v>5</v>
      </c>
      <c r="T782">
        <v>1995</v>
      </c>
      <c r="U782">
        <v>1996</v>
      </c>
      <c r="V782" t="s">
        <v>94</v>
      </c>
      <c r="W782" t="s">
        <v>95</v>
      </c>
      <c r="X782" t="s">
        <v>130</v>
      </c>
      <c r="Y782" t="s">
        <v>130</v>
      </c>
      <c r="Z782" t="s">
        <v>117</v>
      </c>
      <c r="AA782">
        <v>38</v>
      </c>
      <c r="AB782" t="s">
        <v>98</v>
      </c>
      <c r="AC782" t="s">
        <v>98</v>
      </c>
      <c r="AD782" t="s">
        <v>123</v>
      </c>
      <c r="AE782" t="s">
        <v>119</v>
      </c>
      <c r="AF782" t="s">
        <v>119</v>
      </c>
      <c r="AG782" t="s">
        <v>100</v>
      </c>
      <c r="AH782" t="s">
        <v>108</v>
      </c>
      <c r="AI782">
        <v>0</v>
      </c>
      <c r="AJ782" t="s">
        <v>108</v>
      </c>
      <c r="AK782">
        <v>0</v>
      </c>
      <c r="AL782">
        <v>1237</v>
      </c>
      <c r="AM782">
        <v>1237</v>
      </c>
      <c r="AN782" t="s">
        <v>103</v>
      </c>
      <c r="AO782" t="s">
        <v>119</v>
      </c>
      <c r="AP782" t="s">
        <v>104</v>
      </c>
      <c r="AQ782" t="s">
        <v>105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106</v>
      </c>
      <c r="BE782">
        <v>1</v>
      </c>
      <c r="BF782" t="s">
        <v>98</v>
      </c>
      <c r="BG782" t="s">
        <v>107</v>
      </c>
      <c r="BH782">
        <v>1995</v>
      </c>
      <c r="BI782" t="s">
        <v>125</v>
      </c>
      <c r="BJ782">
        <v>2</v>
      </c>
      <c r="BK782">
        <v>402</v>
      </c>
      <c r="BL782" t="s">
        <v>98</v>
      </c>
      <c r="BM782" t="s">
        <v>98</v>
      </c>
      <c r="BN782" t="s">
        <v>104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>
      <c r="A783">
        <v>782</v>
      </c>
      <c r="B783">
        <v>60</v>
      </c>
      <c r="C783" t="s">
        <v>112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165</v>
      </c>
      <c r="N783" t="s">
        <v>91</v>
      </c>
      <c r="O783" t="s">
        <v>91</v>
      </c>
      <c r="P783" t="s">
        <v>92</v>
      </c>
      <c r="Q783" t="s">
        <v>122</v>
      </c>
      <c r="R783">
        <v>6</v>
      </c>
      <c r="S783">
        <v>5</v>
      </c>
      <c r="T783">
        <v>1992</v>
      </c>
      <c r="U783">
        <v>1992</v>
      </c>
      <c r="V783" t="s">
        <v>94</v>
      </c>
      <c r="W783" t="s">
        <v>95</v>
      </c>
      <c r="X783" t="s">
        <v>96</v>
      </c>
      <c r="Y783" t="s">
        <v>96</v>
      </c>
      <c r="Z783" t="s">
        <v>97</v>
      </c>
      <c r="AA783">
        <v>0</v>
      </c>
      <c r="AB783" t="s">
        <v>119</v>
      </c>
      <c r="AC783" t="s">
        <v>119</v>
      </c>
      <c r="AD783" t="s">
        <v>123</v>
      </c>
      <c r="AE783" t="s">
        <v>119</v>
      </c>
      <c r="AF783" t="s">
        <v>98</v>
      </c>
      <c r="AG783" t="s">
        <v>100</v>
      </c>
      <c r="AH783" t="s">
        <v>118</v>
      </c>
      <c r="AI783">
        <v>387</v>
      </c>
      <c r="AJ783" t="s">
        <v>108</v>
      </c>
      <c r="AK783">
        <v>0</v>
      </c>
      <c r="AL783">
        <v>374</v>
      </c>
      <c r="AM783">
        <v>761</v>
      </c>
      <c r="AN783" t="s">
        <v>103</v>
      </c>
      <c r="AO783" t="s">
        <v>126</v>
      </c>
      <c r="AP783" t="s">
        <v>104</v>
      </c>
      <c r="AQ783" t="s">
        <v>105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119</v>
      </c>
      <c r="BC783">
        <v>7</v>
      </c>
      <c r="BD783" t="s">
        <v>106</v>
      </c>
      <c r="BE783">
        <v>0</v>
      </c>
      <c r="BF783" t="s">
        <v>83</v>
      </c>
      <c r="BG783" t="s">
        <v>107</v>
      </c>
      <c r="BH783">
        <v>1992</v>
      </c>
      <c r="BI783" t="s">
        <v>131</v>
      </c>
      <c r="BJ783">
        <v>2</v>
      </c>
      <c r="BK783">
        <v>484</v>
      </c>
      <c r="BL783" t="s">
        <v>98</v>
      </c>
      <c r="BM783" t="s">
        <v>98</v>
      </c>
      <c r="BN783" t="s">
        <v>104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>
      <c r="A784">
        <v>783</v>
      </c>
      <c r="B784">
        <v>20</v>
      </c>
      <c r="C784" t="s">
        <v>112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209</v>
      </c>
      <c r="N784" t="s">
        <v>91</v>
      </c>
      <c r="O784" t="s">
        <v>91</v>
      </c>
      <c r="P784" t="s">
        <v>92</v>
      </c>
      <c r="Q784" t="s">
        <v>93</v>
      </c>
      <c r="R784">
        <v>7</v>
      </c>
      <c r="S784">
        <v>5</v>
      </c>
      <c r="T784">
        <v>2001</v>
      </c>
      <c r="U784">
        <v>2002</v>
      </c>
      <c r="V784" t="s">
        <v>94</v>
      </c>
      <c r="W784" t="s">
        <v>95</v>
      </c>
      <c r="X784" t="s">
        <v>96</v>
      </c>
      <c r="Y784" t="s">
        <v>96</v>
      </c>
      <c r="Z784" t="s">
        <v>97</v>
      </c>
      <c r="AA784">
        <v>0</v>
      </c>
      <c r="AB784" t="s">
        <v>119</v>
      </c>
      <c r="AC784" t="s">
        <v>98</v>
      </c>
      <c r="AD784" t="s">
        <v>123</v>
      </c>
      <c r="AE784" t="s">
        <v>119</v>
      </c>
      <c r="AF784" t="s">
        <v>98</v>
      </c>
      <c r="AG784" t="s">
        <v>100</v>
      </c>
      <c r="AH784" t="s">
        <v>108</v>
      </c>
      <c r="AI784">
        <v>0</v>
      </c>
      <c r="AJ784" t="s">
        <v>108</v>
      </c>
      <c r="AK784">
        <v>0</v>
      </c>
      <c r="AL784">
        <v>1413</v>
      </c>
      <c r="AM784">
        <v>1413</v>
      </c>
      <c r="AN784" t="s">
        <v>103</v>
      </c>
      <c r="AO784" t="s">
        <v>126</v>
      </c>
      <c r="AP784" t="s">
        <v>104</v>
      </c>
      <c r="AQ784" t="s">
        <v>105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119</v>
      </c>
      <c r="BC784">
        <v>6</v>
      </c>
      <c r="BD784" t="s">
        <v>106</v>
      </c>
      <c r="BE784">
        <v>0</v>
      </c>
      <c r="BF784" t="s">
        <v>83</v>
      </c>
      <c r="BG784" t="s">
        <v>107</v>
      </c>
      <c r="BH784">
        <v>2001</v>
      </c>
      <c r="BI784" t="s">
        <v>131</v>
      </c>
      <c r="BJ784">
        <v>2</v>
      </c>
      <c r="BK784">
        <v>605</v>
      </c>
      <c r="BL784" t="s">
        <v>98</v>
      </c>
      <c r="BM784" t="s">
        <v>98</v>
      </c>
      <c r="BN784" t="s">
        <v>104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>
      <c r="A785">
        <v>784</v>
      </c>
      <c r="B785">
        <v>85</v>
      </c>
      <c r="C785" t="s">
        <v>112</v>
      </c>
      <c r="D785" t="s">
        <v>83</v>
      </c>
      <c r="E785">
        <v>9101</v>
      </c>
      <c r="F785" t="s">
        <v>82</v>
      </c>
      <c r="G785" t="s">
        <v>83</v>
      </c>
      <c r="H785" t="s">
        <v>113</v>
      </c>
      <c r="I785" t="s">
        <v>85</v>
      </c>
      <c r="J785" t="s">
        <v>86</v>
      </c>
      <c r="K785" t="s">
        <v>114</v>
      </c>
      <c r="L785" t="s">
        <v>88</v>
      </c>
      <c r="M785" t="s">
        <v>217</v>
      </c>
      <c r="N785" t="s">
        <v>91</v>
      </c>
      <c r="O785" t="s">
        <v>91</v>
      </c>
      <c r="P785" t="s">
        <v>92</v>
      </c>
      <c r="Q785" t="s">
        <v>183</v>
      </c>
      <c r="R785">
        <v>5</v>
      </c>
      <c r="S785">
        <v>6</v>
      </c>
      <c r="T785">
        <v>1978</v>
      </c>
      <c r="U785">
        <v>1978</v>
      </c>
      <c r="V785" t="s">
        <v>94</v>
      </c>
      <c r="W785" t="s">
        <v>95</v>
      </c>
      <c r="X785" t="s">
        <v>135</v>
      </c>
      <c r="Y785" t="s">
        <v>135</v>
      </c>
      <c r="Z785" t="s">
        <v>117</v>
      </c>
      <c r="AA785">
        <v>104</v>
      </c>
      <c r="AB785" t="s">
        <v>98</v>
      </c>
      <c r="AC785" t="s">
        <v>119</v>
      </c>
      <c r="AD785" t="s">
        <v>123</v>
      </c>
      <c r="AE785" t="s">
        <v>119</v>
      </c>
      <c r="AF785" t="s">
        <v>98</v>
      </c>
      <c r="AG785" t="s">
        <v>157</v>
      </c>
      <c r="AH785" t="s">
        <v>124</v>
      </c>
      <c r="AI785">
        <v>1097</v>
      </c>
      <c r="AJ785" t="s">
        <v>108</v>
      </c>
      <c r="AK785">
        <v>0</v>
      </c>
      <c r="AL785">
        <v>0</v>
      </c>
      <c r="AM785">
        <v>1097</v>
      </c>
      <c r="AN785" t="s">
        <v>103</v>
      </c>
      <c r="AO785" t="s">
        <v>126</v>
      </c>
      <c r="AP785" t="s">
        <v>104</v>
      </c>
      <c r="AQ785" t="s">
        <v>105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119</v>
      </c>
      <c r="BC785">
        <v>4</v>
      </c>
      <c r="BD785" t="s">
        <v>106</v>
      </c>
      <c r="BE785">
        <v>1</v>
      </c>
      <c r="BF785" t="s">
        <v>98</v>
      </c>
      <c r="BG785" t="s">
        <v>107</v>
      </c>
      <c r="BH785">
        <v>1978</v>
      </c>
      <c r="BI785" t="s">
        <v>125</v>
      </c>
      <c r="BJ785">
        <v>2</v>
      </c>
      <c r="BK785">
        <v>602</v>
      </c>
      <c r="BL785" t="s">
        <v>98</v>
      </c>
      <c r="BM785" t="s">
        <v>98</v>
      </c>
      <c r="BN785" t="s">
        <v>104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>
      <c r="A786">
        <v>785</v>
      </c>
      <c r="B786">
        <v>75</v>
      </c>
      <c r="C786" t="s">
        <v>140</v>
      </c>
      <c r="D786">
        <v>35</v>
      </c>
      <c r="E786">
        <v>6300</v>
      </c>
      <c r="F786" t="s">
        <v>82</v>
      </c>
      <c r="G786" t="s">
        <v>190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188</v>
      </c>
      <c r="N786" t="s">
        <v>91</v>
      </c>
      <c r="O786" t="s">
        <v>91</v>
      </c>
      <c r="P786" t="s">
        <v>92</v>
      </c>
      <c r="Q786" t="s">
        <v>198</v>
      </c>
      <c r="R786">
        <v>6</v>
      </c>
      <c r="S786">
        <v>6</v>
      </c>
      <c r="T786">
        <v>1914</v>
      </c>
      <c r="U786">
        <v>2001</v>
      </c>
      <c r="V786" t="s">
        <v>94</v>
      </c>
      <c r="W786" t="s">
        <v>95</v>
      </c>
      <c r="X786" t="s">
        <v>116</v>
      </c>
      <c r="Y786" t="s">
        <v>185</v>
      </c>
      <c r="Z786" t="s">
        <v>97</v>
      </c>
      <c r="AA786">
        <v>0</v>
      </c>
      <c r="AB786" t="s">
        <v>98</v>
      </c>
      <c r="AC786" t="s">
        <v>98</v>
      </c>
      <c r="AD786" t="s">
        <v>99</v>
      </c>
      <c r="AE786" t="s">
        <v>98</v>
      </c>
      <c r="AF786" t="s">
        <v>98</v>
      </c>
      <c r="AG786" t="s">
        <v>100</v>
      </c>
      <c r="AH786" t="s">
        <v>108</v>
      </c>
      <c r="AI786">
        <v>0</v>
      </c>
      <c r="AJ786" t="s">
        <v>108</v>
      </c>
      <c r="AK786">
        <v>0</v>
      </c>
      <c r="AL786">
        <v>742</v>
      </c>
      <c r="AM786">
        <v>742</v>
      </c>
      <c r="AN786" t="s">
        <v>103</v>
      </c>
      <c r="AO786" t="s">
        <v>126</v>
      </c>
      <c r="AP786" t="s">
        <v>104</v>
      </c>
      <c r="AQ786" t="s">
        <v>105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106</v>
      </c>
      <c r="BE786">
        <v>1</v>
      </c>
      <c r="BF786" t="s">
        <v>119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104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>
      <c r="A787">
        <v>786</v>
      </c>
      <c r="B787">
        <v>20</v>
      </c>
      <c r="C787" t="s">
        <v>112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175</v>
      </c>
      <c r="N787" t="s">
        <v>90</v>
      </c>
      <c r="O787" t="s">
        <v>91</v>
      </c>
      <c r="P787" t="s">
        <v>92</v>
      </c>
      <c r="Q787" t="s">
        <v>93</v>
      </c>
      <c r="R787">
        <v>6</v>
      </c>
      <c r="S787">
        <v>5</v>
      </c>
      <c r="T787">
        <v>1967</v>
      </c>
      <c r="U787">
        <v>1967</v>
      </c>
      <c r="V787" t="s">
        <v>94</v>
      </c>
      <c r="W787" t="s">
        <v>95</v>
      </c>
      <c r="X787" t="s">
        <v>117</v>
      </c>
      <c r="Y787" t="s">
        <v>116</v>
      </c>
      <c r="Z787" t="s">
        <v>97</v>
      </c>
      <c r="AA787">
        <v>0</v>
      </c>
      <c r="AB787" t="s">
        <v>98</v>
      </c>
      <c r="AC787" t="s">
        <v>98</v>
      </c>
      <c r="AD787" t="s">
        <v>99</v>
      </c>
      <c r="AE787" t="s">
        <v>98</v>
      </c>
      <c r="AF787" t="s">
        <v>98</v>
      </c>
      <c r="AG787" t="s">
        <v>100</v>
      </c>
      <c r="AH787" t="s">
        <v>101</v>
      </c>
      <c r="AI787">
        <v>251</v>
      </c>
      <c r="AJ787" t="s">
        <v>102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104</v>
      </c>
      <c r="AQ787" t="s">
        <v>105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106</v>
      </c>
      <c r="BE787">
        <v>1</v>
      </c>
      <c r="BF787" t="s">
        <v>119</v>
      </c>
      <c r="BG787" t="s">
        <v>107</v>
      </c>
      <c r="BH787">
        <v>1967</v>
      </c>
      <c r="BI787" t="s">
        <v>108</v>
      </c>
      <c r="BJ787">
        <v>2</v>
      </c>
      <c r="BK787">
        <v>457</v>
      </c>
      <c r="BL787" t="s">
        <v>98</v>
      </c>
      <c r="BM787" t="s">
        <v>98</v>
      </c>
      <c r="BN787" t="s">
        <v>104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>
      <c r="A788">
        <v>787</v>
      </c>
      <c r="B788">
        <v>50</v>
      </c>
      <c r="C788" t="s">
        <v>140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188</v>
      </c>
      <c r="N788" t="s">
        <v>182</v>
      </c>
      <c r="O788" t="s">
        <v>91</v>
      </c>
      <c r="P788" t="s">
        <v>92</v>
      </c>
      <c r="Q788" t="s">
        <v>176</v>
      </c>
      <c r="R788">
        <v>5</v>
      </c>
      <c r="S788">
        <v>6</v>
      </c>
      <c r="T788">
        <v>1915</v>
      </c>
      <c r="U788">
        <v>1950</v>
      </c>
      <c r="V788" t="s">
        <v>94</v>
      </c>
      <c r="W788" t="s">
        <v>95</v>
      </c>
      <c r="X788" t="s">
        <v>137</v>
      </c>
      <c r="Y788" t="s">
        <v>137</v>
      </c>
      <c r="Z788" t="s">
        <v>97</v>
      </c>
      <c r="AA788">
        <v>0</v>
      </c>
      <c r="AB788" t="s">
        <v>98</v>
      </c>
      <c r="AC788" t="s">
        <v>119</v>
      </c>
      <c r="AD788" t="s">
        <v>123</v>
      </c>
      <c r="AE788" t="s">
        <v>139</v>
      </c>
      <c r="AF788" t="s">
        <v>98</v>
      </c>
      <c r="AG788" t="s">
        <v>100</v>
      </c>
      <c r="AH788" t="s">
        <v>102</v>
      </c>
      <c r="AI788">
        <v>686</v>
      </c>
      <c r="AJ788" t="s">
        <v>108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104</v>
      </c>
      <c r="AQ788" t="s">
        <v>105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106</v>
      </c>
      <c r="BE788">
        <v>0</v>
      </c>
      <c r="BF788" t="s">
        <v>83</v>
      </c>
      <c r="BG788" t="s">
        <v>143</v>
      </c>
      <c r="BH788">
        <v>1961</v>
      </c>
      <c r="BI788" t="s">
        <v>108</v>
      </c>
      <c r="BJ788">
        <v>1</v>
      </c>
      <c r="BK788">
        <v>416</v>
      </c>
      <c r="BL788" t="s">
        <v>98</v>
      </c>
      <c r="BM788" t="s">
        <v>98</v>
      </c>
      <c r="BN788" t="s">
        <v>104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133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>
      <c r="A789">
        <v>788</v>
      </c>
      <c r="B789">
        <v>60</v>
      </c>
      <c r="C789" t="s">
        <v>112</v>
      </c>
      <c r="D789">
        <v>76</v>
      </c>
      <c r="E789">
        <v>10142</v>
      </c>
      <c r="F789" t="s">
        <v>82</v>
      </c>
      <c r="G789" t="s">
        <v>83</v>
      </c>
      <c r="H789" t="s">
        <v>113</v>
      </c>
      <c r="I789" t="s">
        <v>85</v>
      </c>
      <c r="J789" t="s">
        <v>86</v>
      </c>
      <c r="K789" t="s">
        <v>87</v>
      </c>
      <c r="L789" t="s">
        <v>88</v>
      </c>
      <c r="M789" t="s">
        <v>165</v>
      </c>
      <c r="N789" t="s">
        <v>91</v>
      </c>
      <c r="O789" t="s">
        <v>91</v>
      </c>
      <c r="P789" t="s">
        <v>92</v>
      </c>
      <c r="Q789" t="s">
        <v>122</v>
      </c>
      <c r="R789">
        <v>7</v>
      </c>
      <c r="S789">
        <v>5</v>
      </c>
      <c r="T789">
        <v>2004</v>
      </c>
      <c r="U789">
        <v>2004</v>
      </c>
      <c r="V789" t="s">
        <v>94</v>
      </c>
      <c r="W789" t="s">
        <v>95</v>
      </c>
      <c r="X789" t="s">
        <v>96</v>
      </c>
      <c r="Y789" t="s">
        <v>96</v>
      </c>
      <c r="Z789" t="s">
        <v>97</v>
      </c>
      <c r="AA789">
        <v>0</v>
      </c>
      <c r="AB789" t="s">
        <v>119</v>
      </c>
      <c r="AC789" t="s">
        <v>98</v>
      </c>
      <c r="AD789" t="s">
        <v>123</v>
      </c>
      <c r="AE789" t="s">
        <v>119</v>
      </c>
      <c r="AF789" t="s">
        <v>98</v>
      </c>
      <c r="AG789" t="s">
        <v>100</v>
      </c>
      <c r="AH789" t="s">
        <v>124</v>
      </c>
      <c r="AI789">
        <v>656</v>
      </c>
      <c r="AJ789" t="s">
        <v>108</v>
      </c>
      <c r="AK789">
        <v>0</v>
      </c>
      <c r="AL789">
        <v>300</v>
      </c>
      <c r="AM789">
        <v>956</v>
      </c>
      <c r="AN789" t="s">
        <v>103</v>
      </c>
      <c r="AO789" t="s">
        <v>126</v>
      </c>
      <c r="AP789" t="s">
        <v>104</v>
      </c>
      <c r="AQ789" t="s">
        <v>105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119</v>
      </c>
      <c r="BC789">
        <v>8</v>
      </c>
      <c r="BD789" t="s">
        <v>106</v>
      </c>
      <c r="BE789">
        <v>0</v>
      </c>
      <c r="BF789" t="s">
        <v>83</v>
      </c>
      <c r="BG789" t="s">
        <v>159</v>
      </c>
      <c r="BH789">
        <v>2004</v>
      </c>
      <c r="BI789" t="s">
        <v>131</v>
      </c>
      <c r="BJ789">
        <v>2</v>
      </c>
      <c r="BK789">
        <v>618</v>
      </c>
      <c r="BL789" t="s">
        <v>98</v>
      </c>
      <c r="BM789" t="s">
        <v>98</v>
      </c>
      <c r="BN789" t="s">
        <v>104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>
      <c r="A790">
        <v>789</v>
      </c>
      <c r="B790">
        <v>20</v>
      </c>
      <c r="C790" t="s">
        <v>140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114</v>
      </c>
      <c r="L790" t="s">
        <v>88</v>
      </c>
      <c r="M790" t="s">
        <v>188</v>
      </c>
      <c r="N790" t="s">
        <v>91</v>
      </c>
      <c r="O790" t="s">
        <v>91</v>
      </c>
      <c r="P790" t="s">
        <v>92</v>
      </c>
      <c r="Q790" t="s">
        <v>93</v>
      </c>
      <c r="R790">
        <v>4</v>
      </c>
      <c r="S790">
        <v>7</v>
      </c>
      <c r="T790">
        <v>1954</v>
      </c>
      <c r="U790">
        <v>2000</v>
      </c>
      <c r="V790" t="s">
        <v>94</v>
      </c>
      <c r="W790" t="s">
        <v>95</v>
      </c>
      <c r="X790" t="s">
        <v>137</v>
      </c>
      <c r="Y790" t="s">
        <v>137</v>
      </c>
      <c r="Z790" t="s">
        <v>97</v>
      </c>
      <c r="AA790">
        <v>0</v>
      </c>
      <c r="AB790" t="s">
        <v>98</v>
      </c>
      <c r="AC790" t="s">
        <v>98</v>
      </c>
      <c r="AD790" t="s">
        <v>99</v>
      </c>
      <c r="AE790" t="s">
        <v>98</v>
      </c>
      <c r="AF790" t="s">
        <v>98</v>
      </c>
      <c r="AG790" t="s">
        <v>100</v>
      </c>
      <c r="AH790" t="s">
        <v>108</v>
      </c>
      <c r="AI790">
        <v>0</v>
      </c>
      <c r="AJ790" t="s">
        <v>108</v>
      </c>
      <c r="AK790">
        <v>0</v>
      </c>
      <c r="AL790">
        <v>901</v>
      </c>
      <c r="AM790">
        <v>901</v>
      </c>
      <c r="AN790" t="s">
        <v>103</v>
      </c>
      <c r="AO790" t="s">
        <v>126</v>
      </c>
      <c r="AP790" t="s">
        <v>104</v>
      </c>
      <c r="AQ790" t="s">
        <v>105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106</v>
      </c>
      <c r="BE790">
        <v>0</v>
      </c>
      <c r="BF790" t="s">
        <v>83</v>
      </c>
      <c r="BG790" t="s">
        <v>143</v>
      </c>
      <c r="BH790">
        <v>1954</v>
      </c>
      <c r="BI790" t="s">
        <v>108</v>
      </c>
      <c r="BJ790">
        <v>1</v>
      </c>
      <c r="BK790">
        <v>281</v>
      </c>
      <c r="BL790" t="s">
        <v>139</v>
      </c>
      <c r="BM790" t="s">
        <v>98</v>
      </c>
      <c r="BN790" t="s">
        <v>104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>
      <c r="A791">
        <v>790</v>
      </c>
      <c r="B791">
        <v>60</v>
      </c>
      <c r="C791" t="s">
        <v>112</v>
      </c>
      <c r="D791" t="s">
        <v>83</v>
      </c>
      <c r="E791">
        <v>12205</v>
      </c>
      <c r="F791" t="s">
        <v>82</v>
      </c>
      <c r="G791" t="s">
        <v>83</v>
      </c>
      <c r="H791" t="s">
        <v>113</v>
      </c>
      <c r="I791" t="s">
        <v>205</v>
      </c>
      <c r="J791" t="s">
        <v>86</v>
      </c>
      <c r="K791" t="s">
        <v>87</v>
      </c>
      <c r="L791" t="s">
        <v>88</v>
      </c>
      <c r="M791" t="s">
        <v>199</v>
      </c>
      <c r="N791" t="s">
        <v>91</v>
      </c>
      <c r="O791" t="s">
        <v>91</v>
      </c>
      <c r="P791" t="s">
        <v>92</v>
      </c>
      <c r="Q791" t="s">
        <v>122</v>
      </c>
      <c r="R791">
        <v>6</v>
      </c>
      <c r="S791">
        <v>8</v>
      </c>
      <c r="T791">
        <v>1966</v>
      </c>
      <c r="U791">
        <v>2007</v>
      </c>
      <c r="V791" t="s">
        <v>94</v>
      </c>
      <c r="W791" t="s">
        <v>95</v>
      </c>
      <c r="X791" t="s">
        <v>130</v>
      </c>
      <c r="Y791" t="s">
        <v>130</v>
      </c>
      <c r="Z791" t="s">
        <v>117</v>
      </c>
      <c r="AA791">
        <v>157</v>
      </c>
      <c r="AB791" t="s">
        <v>98</v>
      </c>
      <c r="AC791" t="s">
        <v>98</v>
      </c>
      <c r="AD791" t="s">
        <v>99</v>
      </c>
      <c r="AE791" t="s">
        <v>98</v>
      </c>
      <c r="AF791" t="s">
        <v>139</v>
      </c>
      <c r="AG791" t="s">
        <v>119</v>
      </c>
      <c r="AH791" t="s">
        <v>102</v>
      </c>
      <c r="AI791">
        <v>568</v>
      </c>
      <c r="AJ791" t="s">
        <v>108</v>
      </c>
      <c r="AK791">
        <v>0</v>
      </c>
      <c r="AL791">
        <v>264</v>
      </c>
      <c r="AM791">
        <v>832</v>
      </c>
      <c r="AN791" t="s">
        <v>103</v>
      </c>
      <c r="AO791" t="s">
        <v>119</v>
      </c>
      <c r="AP791" t="s">
        <v>104</v>
      </c>
      <c r="AQ791" t="s">
        <v>105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119</v>
      </c>
      <c r="BC791">
        <v>9</v>
      </c>
      <c r="BD791" t="s">
        <v>106</v>
      </c>
      <c r="BE791">
        <v>0</v>
      </c>
      <c r="BF791" t="s">
        <v>83</v>
      </c>
      <c r="BG791" t="s">
        <v>107</v>
      </c>
      <c r="BH791">
        <v>1966</v>
      </c>
      <c r="BI791" t="s">
        <v>125</v>
      </c>
      <c r="BJ791">
        <v>2</v>
      </c>
      <c r="BK791">
        <v>444</v>
      </c>
      <c r="BL791" t="s">
        <v>98</v>
      </c>
      <c r="BM791" t="s">
        <v>98</v>
      </c>
      <c r="BN791" t="s">
        <v>104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>
      <c r="A792">
        <v>791</v>
      </c>
      <c r="B792">
        <v>120</v>
      </c>
      <c r="C792" t="s">
        <v>112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156</v>
      </c>
      <c r="N792" t="s">
        <v>91</v>
      </c>
      <c r="O792" t="s">
        <v>91</v>
      </c>
      <c r="P792" t="s">
        <v>129</v>
      </c>
      <c r="Q792" t="s">
        <v>93</v>
      </c>
      <c r="R792">
        <v>7</v>
      </c>
      <c r="S792">
        <v>5</v>
      </c>
      <c r="T792">
        <v>2005</v>
      </c>
      <c r="U792">
        <v>2006</v>
      </c>
      <c r="V792" t="s">
        <v>94</v>
      </c>
      <c r="W792" t="s">
        <v>95</v>
      </c>
      <c r="X792" t="s">
        <v>96</v>
      </c>
      <c r="Y792" t="s">
        <v>96</v>
      </c>
      <c r="Z792" t="s">
        <v>117</v>
      </c>
      <c r="AA792">
        <v>11</v>
      </c>
      <c r="AB792" t="s">
        <v>119</v>
      </c>
      <c r="AC792" t="s">
        <v>98</v>
      </c>
      <c r="AD792" t="s">
        <v>123</v>
      </c>
      <c r="AE792" t="s">
        <v>119</v>
      </c>
      <c r="AF792" t="s">
        <v>98</v>
      </c>
      <c r="AG792" t="s">
        <v>100</v>
      </c>
      <c r="AH792" t="s">
        <v>124</v>
      </c>
      <c r="AI792">
        <v>16</v>
      </c>
      <c r="AJ792" t="s">
        <v>108</v>
      </c>
      <c r="AK792">
        <v>0</v>
      </c>
      <c r="AL792">
        <v>1129</v>
      </c>
      <c r="AM792">
        <v>1145</v>
      </c>
      <c r="AN792" t="s">
        <v>103</v>
      </c>
      <c r="AO792" t="s">
        <v>126</v>
      </c>
      <c r="AP792" t="s">
        <v>104</v>
      </c>
      <c r="AQ792" t="s">
        <v>105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119</v>
      </c>
      <c r="BC792">
        <v>5</v>
      </c>
      <c r="BD792" t="s">
        <v>106</v>
      </c>
      <c r="BE792">
        <v>1</v>
      </c>
      <c r="BF792" t="s">
        <v>119</v>
      </c>
      <c r="BG792" t="s">
        <v>107</v>
      </c>
      <c r="BH792">
        <v>2005</v>
      </c>
      <c r="BI792" t="s">
        <v>125</v>
      </c>
      <c r="BJ792">
        <v>2</v>
      </c>
      <c r="BK792">
        <v>397</v>
      </c>
      <c r="BL792" t="s">
        <v>98</v>
      </c>
      <c r="BM792" t="s">
        <v>98</v>
      </c>
      <c r="BN792" t="s">
        <v>104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>
      <c r="A793">
        <v>792</v>
      </c>
      <c r="B793">
        <v>80</v>
      </c>
      <c r="C793" t="s">
        <v>112</v>
      </c>
      <c r="D793" t="s">
        <v>83</v>
      </c>
      <c r="E793">
        <v>11333</v>
      </c>
      <c r="F793" t="s">
        <v>82</v>
      </c>
      <c r="G793" t="s">
        <v>83</v>
      </c>
      <c r="H793" t="s">
        <v>113</v>
      </c>
      <c r="I793" t="s">
        <v>85</v>
      </c>
      <c r="J793" t="s">
        <v>86</v>
      </c>
      <c r="K793" t="s">
        <v>114</v>
      </c>
      <c r="L793" t="s">
        <v>88</v>
      </c>
      <c r="M793" t="s">
        <v>217</v>
      </c>
      <c r="N793" t="s">
        <v>91</v>
      </c>
      <c r="O793" t="s">
        <v>91</v>
      </c>
      <c r="P793" t="s">
        <v>92</v>
      </c>
      <c r="Q793" t="s">
        <v>158</v>
      </c>
      <c r="R793">
        <v>6</v>
      </c>
      <c r="S793">
        <v>5</v>
      </c>
      <c r="T793">
        <v>1976</v>
      </c>
      <c r="U793">
        <v>1976</v>
      </c>
      <c r="V793" t="s">
        <v>94</v>
      </c>
      <c r="W793" t="s">
        <v>95</v>
      </c>
      <c r="X793" t="s">
        <v>130</v>
      </c>
      <c r="Y793" t="s">
        <v>130</v>
      </c>
      <c r="Z793" t="s">
        <v>97</v>
      </c>
      <c r="AA793">
        <v>0</v>
      </c>
      <c r="AB793" t="s">
        <v>98</v>
      </c>
      <c r="AC793" t="s">
        <v>98</v>
      </c>
      <c r="AD793" t="s">
        <v>123</v>
      </c>
      <c r="AE793" t="s">
        <v>119</v>
      </c>
      <c r="AF793" t="s">
        <v>98</v>
      </c>
      <c r="AG793" t="s">
        <v>157</v>
      </c>
      <c r="AH793" t="s">
        <v>118</v>
      </c>
      <c r="AI793">
        <v>539</v>
      </c>
      <c r="AJ793" t="s">
        <v>108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104</v>
      </c>
      <c r="AQ793" t="s">
        <v>105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106</v>
      </c>
      <c r="BE793">
        <v>2</v>
      </c>
      <c r="BF793" t="s">
        <v>98</v>
      </c>
      <c r="BG793" t="s">
        <v>107</v>
      </c>
      <c r="BH793">
        <v>1976</v>
      </c>
      <c r="BI793" t="s">
        <v>131</v>
      </c>
      <c r="BJ793">
        <v>2</v>
      </c>
      <c r="BK793">
        <v>539</v>
      </c>
      <c r="BL793" t="s">
        <v>98</v>
      </c>
      <c r="BM793" t="s">
        <v>98</v>
      </c>
      <c r="BN793" t="s">
        <v>104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>
      <c r="A794">
        <v>793</v>
      </c>
      <c r="B794">
        <v>60</v>
      </c>
      <c r="C794" t="s">
        <v>112</v>
      </c>
      <c r="D794">
        <v>92</v>
      </c>
      <c r="E794">
        <v>9920</v>
      </c>
      <c r="F794" t="s">
        <v>82</v>
      </c>
      <c r="G794" t="s">
        <v>83</v>
      </c>
      <c r="H794" t="s">
        <v>113</v>
      </c>
      <c r="I794" t="s">
        <v>85</v>
      </c>
      <c r="J794" t="s">
        <v>86</v>
      </c>
      <c r="K794" t="s">
        <v>161</v>
      </c>
      <c r="L794" t="s">
        <v>88</v>
      </c>
      <c r="M794" t="s">
        <v>162</v>
      </c>
      <c r="N794" t="s">
        <v>91</v>
      </c>
      <c r="O794" t="s">
        <v>91</v>
      </c>
      <c r="P794" t="s">
        <v>92</v>
      </c>
      <c r="Q794" t="s">
        <v>122</v>
      </c>
      <c r="R794">
        <v>7</v>
      </c>
      <c r="S794">
        <v>5</v>
      </c>
      <c r="T794">
        <v>1996</v>
      </c>
      <c r="U794">
        <v>1997</v>
      </c>
      <c r="V794" t="s">
        <v>94</v>
      </c>
      <c r="W794" t="s">
        <v>95</v>
      </c>
      <c r="X794" t="s">
        <v>137</v>
      </c>
      <c r="Y794" t="s">
        <v>137</v>
      </c>
      <c r="Z794" t="s">
        <v>97</v>
      </c>
      <c r="AA794">
        <v>0</v>
      </c>
      <c r="AB794" t="s">
        <v>119</v>
      </c>
      <c r="AC794" t="s">
        <v>98</v>
      </c>
      <c r="AD794" t="s">
        <v>123</v>
      </c>
      <c r="AE794" t="s">
        <v>119</v>
      </c>
      <c r="AF794" t="s">
        <v>98</v>
      </c>
      <c r="AG794" t="s">
        <v>157</v>
      </c>
      <c r="AH794" t="s">
        <v>124</v>
      </c>
      <c r="AI794">
        <v>862</v>
      </c>
      <c r="AJ794" t="s">
        <v>108</v>
      </c>
      <c r="AK794">
        <v>0</v>
      </c>
      <c r="AL794">
        <v>255</v>
      </c>
      <c r="AM794">
        <v>1117</v>
      </c>
      <c r="AN794" t="s">
        <v>103</v>
      </c>
      <c r="AO794" t="s">
        <v>126</v>
      </c>
      <c r="AP794" t="s">
        <v>104</v>
      </c>
      <c r="AQ794" t="s">
        <v>105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106</v>
      </c>
      <c r="BE794">
        <v>1</v>
      </c>
      <c r="BF794" t="s">
        <v>98</v>
      </c>
      <c r="BG794" t="s">
        <v>107</v>
      </c>
      <c r="BH794">
        <v>1997</v>
      </c>
      <c r="BI794" t="s">
        <v>108</v>
      </c>
      <c r="BJ794">
        <v>2</v>
      </c>
      <c r="BK794">
        <v>455</v>
      </c>
      <c r="BL794" t="s">
        <v>98</v>
      </c>
      <c r="BM794" t="s">
        <v>98</v>
      </c>
      <c r="BN794" t="s">
        <v>104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>
      <c r="A795">
        <v>794</v>
      </c>
      <c r="B795">
        <v>20</v>
      </c>
      <c r="C795" t="s">
        <v>112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163</v>
      </c>
      <c r="N795" t="s">
        <v>91</v>
      </c>
      <c r="O795" t="s">
        <v>91</v>
      </c>
      <c r="P795" t="s">
        <v>92</v>
      </c>
      <c r="Q795" t="s">
        <v>93</v>
      </c>
      <c r="R795">
        <v>8</v>
      </c>
      <c r="S795">
        <v>5</v>
      </c>
      <c r="T795">
        <v>2007</v>
      </c>
      <c r="U795">
        <v>2007</v>
      </c>
      <c r="V795" t="s">
        <v>94</v>
      </c>
      <c r="W795" t="s">
        <v>95</v>
      </c>
      <c r="X795" t="s">
        <v>152</v>
      </c>
      <c r="Y795" t="s">
        <v>153</v>
      </c>
      <c r="Z795" t="s">
        <v>148</v>
      </c>
      <c r="AA795">
        <v>140</v>
      </c>
      <c r="AB795" t="s">
        <v>119</v>
      </c>
      <c r="AC795" t="s">
        <v>98</v>
      </c>
      <c r="AD795" t="s">
        <v>123</v>
      </c>
      <c r="AE795" t="s">
        <v>119</v>
      </c>
      <c r="AF795" t="s">
        <v>98</v>
      </c>
      <c r="AG795" t="s">
        <v>157</v>
      </c>
      <c r="AH795" t="s">
        <v>108</v>
      </c>
      <c r="AI795">
        <v>0</v>
      </c>
      <c r="AJ795" t="s">
        <v>108</v>
      </c>
      <c r="AK795">
        <v>0</v>
      </c>
      <c r="AL795">
        <v>1496</v>
      </c>
      <c r="AM795">
        <v>1496</v>
      </c>
      <c r="AN795" t="s">
        <v>103</v>
      </c>
      <c r="AO795" t="s">
        <v>126</v>
      </c>
      <c r="AP795" t="s">
        <v>104</v>
      </c>
      <c r="AQ795" t="s">
        <v>105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119</v>
      </c>
      <c r="BC795">
        <v>7</v>
      </c>
      <c r="BD795" t="s">
        <v>106</v>
      </c>
      <c r="BE795">
        <v>0</v>
      </c>
      <c r="BF795" t="s">
        <v>83</v>
      </c>
      <c r="BG795" t="s">
        <v>107</v>
      </c>
      <c r="BH795">
        <v>2007</v>
      </c>
      <c r="BI795" t="s">
        <v>125</v>
      </c>
      <c r="BJ795">
        <v>2</v>
      </c>
      <c r="BK795">
        <v>474</v>
      </c>
      <c r="BL795" t="s">
        <v>98</v>
      </c>
      <c r="BM795" t="s">
        <v>98</v>
      </c>
      <c r="BN795" t="s">
        <v>104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149</v>
      </c>
      <c r="CB795" t="s">
        <v>150</v>
      </c>
      <c r="CC795">
        <v>225000</v>
      </c>
    </row>
    <row r="796" spans="1:81">
      <c r="A796">
        <v>795</v>
      </c>
      <c r="B796">
        <v>60</v>
      </c>
      <c r="C796" t="s">
        <v>112</v>
      </c>
      <c r="D796" t="s">
        <v>83</v>
      </c>
      <c r="E796">
        <v>10832</v>
      </c>
      <c r="F796" t="s">
        <v>82</v>
      </c>
      <c r="G796" t="s">
        <v>83</v>
      </c>
      <c r="H796" t="s">
        <v>113</v>
      </c>
      <c r="I796" t="s">
        <v>85</v>
      </c>
      <c r="J796" t="s">
        <v>86</v>
      </c>
      <c r="K796" t="s">
        <v>114</v>
      </c>
      <c r="L796" t="s">
        <v>88</v>
      </c>
      <c r="M796" t="s">
        <v>121</v>
      </c>
      <c r="N796" t="s">
        <v>91</v>
      </c>
      <c r="O796" t="s">
        <v>91</v>
      </c>
      <c r="P796" t="s">
        <v>92</v>
      </c>
      <c r="Q796" t="s">
        <v>122</v>
      </c>
      <c r="R796">
        <v>7</v>
      </c>
      <c r="S796">
        <v>5</v>
      </c>
      <c r="T796">
        <v>1994</v>
      </c>
      <c r="U796">
        <v>1996</v>
      </c>
      <c r="V796" t="s">
        <v>94</v>
      </c>
      <c r="W796" t="s">
        <v>95</v>
      </c>
      <c r="X796" t="s">
        <v>137</v>
      </c>
      <c r="Y796" t="s">
        <v>137</v>
      </c>
      <c r="Z796" t="s">
        <v>97</v>
      </c>
      <c r="AA796">
        <v>0</v>
      </c>
      <c r="AB796" t="s">
        <v>119</v>
      </c>
      <c r="AC796" t="s">
        <v>98</v>
      </c>
      <c r="AD796" t="s">
        <v>123</v>
      </c>
      <c r="AE796" t="s">
        <v>119</v>
      </c>
      <c r="AF796" t="s">
        <v>98</v>
      </c>
      <c r="AG796" t="s">
        <v>100</v>
      </c>
      <c r="AH796" t="s">
        <v>108</v>
      </c>
      <c r="AI796">
        <v>0</v>
      </c>
      <c r="AJ796" t="s">
        <v>108</v>
      </c>
      <c r="AK796">
        <v>0</v>
      </c>
      <c r="AL796">
        <v>712</v>
      </c>
      <c r="AM796">
        <v>712</v>
      </c>
      <c r="AN796" t="s">
        <v>103</v>
      </c>
      <c r="AO796" t="s">
        <v>126</v>
      </c>
      <c r="AP796" t="s">
        <v>104</v>
      </c>
      <c r="AQ796" t="s">
        <v>105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119</v>
      </c>
      <c r="BC796">
        <v>7</v>
      </c>
      <c r="BD796" t="s">
        <v>106</v>
      </c>
      <c r="BE796">
        <v>1</v>
      </c>
      <c r="BF796" t="s">
        <v>98</v>
      </c>
      <c r="BG796" t="s">
        <v>107</v>
      </c>
      <c r="BH796">
        <v>1994</v>
      </c>
      <c r="BI796" t="s">
        <v>125</v>
      </c>
      <c r="BJ796">
        <v>2</v>
      </c>
      <c r="BK796">
        <v>409</v>
      </c>
      <c r="BL796" t="s">
        <v>98</v>
      </c>
      <c r="BM796" t="s">
        <v>98</v>
      </c>
      <c r="BN796" t="s">
        <v>104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133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>
      <c r="A797">
        <v>796</v>
      </c>
      <c r="B797">
        <v>60</v>
      </c>
      <c r="C797" t="s">
        <v>112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165</v>
      </c>
      <c r="N797" t="s">
        <v>91</v>
      </c>
      <c r="O797" t="s">
        <v>91</v>
      </c>
      <c r="P797" t="s">
        <v>92</v>
      </c>
      <c r="Q797" t="s">
        <v>122</v>
      </c>
      <c r="R797">
        <v>6</v>
      </c>
      <c r="S797">
        <v>6</v>
      </c>
      <c r="T797">
        <v>1980</v>
      </c>
      <c r="U797">
        <v>1981</v>
      </c>
      <c r="V797" t="s">
        <v>94</v>
      </c>
      <c r="W797" t="s">
        <v>95</v>
      </c>
      <c r="X797" t="s">
        <v>130</v>
      </c>
      <c r="Y797" t="s">
        <v>130</v>
      </c>
      <c r="Z797" t="s">
        <v>117</v>
      </c>
      <c r="AA797">
        <v>130</v>
      </c>
      <c r="AB797" t="s">
        <v>98</v>
      </c>
      <c r="AC797" t="s">
        <v>98</v>
      </c>
      <c r="AD797" t="s">
        <v>99</v>
      </c>
      <c r="AE797" t="s">
        <v>119</v>
      </c>
      <c r="AF797" t="s">
        <v>98</v>
      </c>
      <c r="AG797" t="s">
        <v>100</v>
      </c>
      <c r="AH797" t="s">
        <v>108</v>
      </c>
      <c r="AI797">
        <v>0</v>
      </c>
      <c r="AJ797" t="s">
        <v>108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104</v>
      </c>
      <c r="AQ797" t="s">
        <v>105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106</v>
      </c>
      <c r="BE797">
        <v>1</v>
      </c>
      <c r="BF797" t="s">
        <v>98</v>
      </c>
      <c r="BG797" t="s">
        <v>107</v>
      </c>
      <c r="BH797">
        <v>1980</v>
      </c>
      <c r="BI797" t="s">
        <v>108</v>
      </c>
      <c r="BJ797">
        <v>2</v>
      </c>
      <c r="BK797">
        <v>476</v>
      </c>
      <c r="BL797" t="s">
        <v>98</v>
      </c>
      <c r="BM797" t="s">
        <v>98</v>
      </c>
      <c r="BN797" t="s">
        <v>104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109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>
      <c r="A798">
        <v>797</v>
      </c>
      <c r="B798">
        <v>20</v>
      </c>
      <c r="C798" t="s">
        <v>112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169</v>
      </c>
      <c r="N798" t="s">
        <v>91</v>
      </c>
      <c r="O798" t="s">
        <v>91</v>
      </c>
      <c r="P798" t="s">
        <v>92</v>
      </c>
      <c r="Q798" t="s">
        <v>93</v>
      </c>
      <c r="R798">
        <v>6</v>
      </c>
      <c r="S798">
        <v>5</v>
      </c>
      <c r="T798">
        <v>1977</v>
      </c>
      <c r="U798">
        <v>1977</v>
      </c>
      <c r="V798" t="s">
        <v>94</v>
      </c>
      <c r="W798" t="s">
        <v>95</v>
      </c>
      <c r="X798" t="s">
        <v>135</v>
      </c>
      <c r="Y798" t="s">
        <v>135</v>
      </c>
      <c r="Z798" t="s">
        <v>117</v>
      </c>
      <c r="AA798">
        <v>148</v>
      </c>
      <c r="AB798" t="s">
        <v>98</v>
      </c>
      <c r="AC798" t="s">
        <v>98</v>
      </c>
      <c r="AD798" t="s">
        <v>99</v>
      </c>
      <c r="AE798" t="s">
        <v>98</v>
      </c>
      <c r="AF798" t="s">
        <v>98</v>
      </c>
      <c r="AG798" t="s">
        <v>100</v>
      </c>
      <c r="AH798" t="s">
        <v>108</v>
      </c>
      <c r="AI798">
        <v>0</v>
      </c>
      <c r="AJ798" t="s">
        <v>108</v>
      </c>
      <c r="AK798">
        <v>0</v>
      </c>
      <c r="AL798">
        <v>660</v>
      </c>
      <c r="AM798">
        <v>660</v>
      </c>
      <c r="AN798" t="s">
        <v>103</v>
      </c>
      <c r="AO798" t="s">
        <v>126</v>
      </c>
      <c r="AP798" t="s">
        <v>104</v>
      </c>
      <c r="AQ798" t="s">
        <v>105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106</v>
      </c>
      <c r="BE798">
        <v>1</v>
      </c>
      <c r="BF798" t="s">
        <v>98</v>
      </c>
      <c r="BG798" t="s">
        <v>107</v>
      </c>
      <c r="BH798">
        <v>1977</v>
      </c>
      <c r="BI798" t="s">
        <v>131</v>
      </c>
      <c r="BJ798">
        <v>2</v>
      </c>
      <c r="BK798">
        <v>528</v>
      </c>
      <c r="BL798" t="s">
        <v>98</v>
      </c>
      <c r="BM798" t="s">
        <v>98</v>
      </c>
      <c r="BN798" t="s">
        <v>104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109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>
      <c r="A799">
        <v>798</v>
      </c>
      <c r="B799">
        <v>20</v>
      </c>
      <c r="C799" t="s">
        <v>112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89</v>
      </c>
      <c r="N799" t="s">
        <v>91</v>
      </c>
      <c r="O799" t="s">
        <v>91</v>
      </c>
      <c r="P799" t="s">
        <v>92</v>
      </c>
      <c r="Q799" t="s">
        <v>93</v>
      </c>
      <c r="R799">
        <v>5</v>
      </c>
      <c r="S799">
        <v>5</v>
      </c>
      <c r="T799">
        <v>1953</v>
      </c>
      <c r="U799">
        <v>1953</v>
      </c>
      <c r="V799" t="s">
        <v>94</v>
      </c>
      <c r="W799" t="s">
        <v>95</v>
      </c>
      <c r="X799" t="s">
        <v>96</v>
      </c>
      <c r="Y799" t="s">
        <v>96</v>
      </c>
      <c r="Z799" t="s">
        <v>97</v>
      </c>
      <c r="AA799">
        <v>0</v>
      </c>
      <c r="AB799" t="s">
        <v>98</v>
      </c>
      <c r="AC799" t="s">
        <v>98</v>
      </c>
      <c r="AD799" t="s">
        <v>99</v>
      </c>
      <c r="AE799" t="s">
        <v>98</v>
      </c>
      <c r="AF799" t="s">
        <v>98</v>
      </c>
      <c r="AG799" t="s">
        <v>100</v>
      </c>
      <c r="AH799" t="s">
        <v>138</v>
      </c>
      <c r="AI799">
        <v>570</v>
      </c>
      <c r="AJ799" t="s">
        <v>108</v>
      </c>
      <c r="AK799">
        <v>0</v>
      </c>
      <c r="AL799">
        <v>203</v>
      </c>
      <c r="AM799">
        <v>773</v>
      </c>
      <c r="AN799" t="s">
        <v>103</v>
      </c>
      <c r="AO799" t="s">
        <v>119</v>
      </c>
      <c r="AP799" t="s">
        <v>104</v>
      </c>
      <c r="AQ799" t="s">
        <v>105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106</v>
      </c>
      <c r="BE799">
        <v>0</v>
      </c>
      <c r="BF799" t="s">
        <v>83</v>
      </c>
      <c r="BG799" t="s">
        <v>107</v>
      </c>
      <c r="BH799">
        <v>1953</v>
      </c>
      <c r="BI799" t="s">
        <v>108</v>
      </c>
      <c r="BJ799">
        <v>1</v>
      </c>
      <c r="BK799">
        <v>240</v>
      </c>
      <c r="BL799" t="s">
        <v>98</v>
      </c>
      <c r="BM799" t="s">
        <v>98</v>
      </c>
      <c r="BN799" t="s">
        <v>104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172</v>
      </c>
      <c r="CC799">
        <v>110000</v>
      </c>
    </row>
    <row r="800" spans="1:81">
      <c r="A800">
        <v>799</v>
      </c>
      <c r="B800">
        <v>60</v>
      </c>
      <c r="C800" t="s">
        <v>112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147</v>
      </c>
      <c r="N800" t="s">
        <v>91</v>
      </c>
      <c r="O800" t="s">
        <v>91</v>
      </c>
      <c r="P800" t="s">
        <v>92</v>
      </c>
      <c r="Q800" t="s">
        <v>122</v>
      </c>
      <c r="R800">
        <v>9</v>
      </c>
      <c r="S800">
        <v>5</v>
      </c>
      <c r="T800">
        <v>2008</v>
      </c>
      <c r="U800">
        <v>2009</v>
      </c>
      <c r="V800" t="s">
        <v>115</v>
      </c>
      <c r="W800" t="s">
        <v>95</v>
      </c>
      <c r="X800" t="s">
        <v>96</v>
      </c>
      <c r="Y800" t="s">
        <v>96</v>
      </c>
      <c r="Z800" t="s">
        <v>148</v>
      </c>
      <c r="AA800">
        <v>860</v>
      </c>
      <c r="AB800" t="s">
        <v>126</v>
      </c>
      <c r="AC800" t="s">
        <v>98</v>
      </c>
      <c r="AD800" t="s">
        <v>123</v>
      </c>
      <c r="AE800" t="s">
        <v>126</v>
      </c>
      <c r="AF800" t="s">
        <v>98</v>
      </c>
      <c r="AG800" t="s">
        <v>100</v>
      </c>
      <c r="AH800" t="s">
        <v>108</v>
      </c>
      <c r="AI800">
        <v>0</v>
      </c>
      <c r="AJ800" t="s">
        <v>108</v>
      </c>
      <c r="AK800">
        <v>0</v>
      </c>
      <c r="AL800">
        <v>1926</v>
      </c>
      <c r="AM800">
        <v>1926</v>
      </c>
      <c r="AN800" t="s">
        <v>103</v>
      </c>
      <c r="AO800" t="s">
        <v>126</v>
      </c>
      <c r="AP800" t="s">
        <v>104</v>
      </c>
      <c r="AQ800" t="s">
        <v>105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126</v>
      </c>
      <c r="BC800">
        <v>11</v>
      </c>
      <c r="BD800" t="s">
        <v>106</v>
      </c>
      <c r="BE800">
        <v>2</v>
      </c>
      <c r="BF800" t="s">
        <v>119</v>
      </c>
      <c r="BG800" t="s">
        <v>159</v>
      </c>
      <c r="BH800">
        <v>2009</v>
      </c>
      <c r="BI800" t="s">
        <v>125</v>
      </c>
      <c r="BJ800">
        <v>3</v>
      </c>
      <c r="BK800">
        <v>820</v>
      </c>
      <c r="BL800" t="s">
        <v>98</v>
      </c>
      <c r="BM800" t="s">
        <v>98</v>
      </c>
      <c r="BN800" t="s">
        <v>104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149</v>
      </c>
      <c r="CB800" t="s">
        <v>150</v>
      </c>
      <c r="CC800">
        <v>485000</v>
      </c>
    </row>
    <row r="801" spans="1:81">
      <c r="A801">
        <v>800</v>
      </c>
      <c r="B801">
        <v>50</v>
      </c>
      <c r="C801" t="s">
        <v>112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114</v>
      </c>
      <c r="L801" t="s">
        <v>88</v>
      </c>
      <c r="M801" t="s">
        <v>200</v>
      </c>
      <c r="N801" t="s">
        <v>90</v>
      </c>
      <c r="O801" t="s">
        <v>91</v>
      </c>
      <c r="P801" t="s">
        <v>92</v>
      </c>
      <c r="Q801" t="s">
        <v>176</v>
      </c>
      <c r="R801">
        <v>5</v>
      </c>
      <c r="S801">
        <v>7</v>
      </c>
      <c r="T801">
        <v>1937</v>
      </c>
      <c r="U801">
        <v>1950</v>
      </c>
      <c r="V801" t="s">
        <v>94</v>
      </c>
      <c r="W801" t="s">
        <v>95</v>
      </c>
      <c r="X801" t="s">
        <v>116</v>
      </c>
      <c r="Y801" t="s">
        <v>116</v>
      </c>
      <c r="Z801" t="s">
        <v>117</v>
      </c>
      <c r="AA801">
        <v>252</v>
      </c>
      <c r="AB801" t="s">
        <v>98</v>
      </c>
      <c r="AC801" t="s">
        <v>98</v>
      </c>
      <c r="AD801" t="s">
        <v>166</v>
      </c>
      <c r="AE801" t="s">
        <v>119</v>
      </c>
      <c r="AF801" t="s">
        <v>98</v>
      </c>
      <c r="AG801" t="s">
        <v>100</v>
      </c>
      <c r="AH801" t="s">
        <v>118</v>
      </c>
      <c r="AI801">
        <v>569</v>
      </c>
      <c r="AJ801" t="s">
        <v>108</v>
      </c>
      <c r="AK801">
        <v>0</v>
      </c>
      <c r="AL801">
        <v>162</v>
      </c>
      <c r="AM801">
        <v>731</v>
      </c>
      <c r="AN801" t="s">
        <v>103</v>
      </c>
      <c r="AO801" t="s">
        <v>126</v>
      </c>
      <c r="AP801" t="s">
        <v>104</v>
      </c>
      <c r="AQ801" t="s">
        <v>105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119</v>
      </c>
      <c r="BC801">
        <v>7</v>
      </c>
      <c r="BD801" t="s">
        <v>106</v>
      </c>
      <c r="BE801">
        <v>2</v>
      </c>
      <c r="BF801" t="s">
        <v>98</v>
      </c>
      <c r="BG801" t="s">
        <v>143</v>
      </c>
      <c r="BH801">
        <v>1939</v>
      </c>
      <c r="BI801" t="s">
        <v>108</v>
      </c>
      <c r="BJ801">
        <v>1</v>
      </c>
      <c r="BK801">
        <v>240</v>
      </c>
      <c r="BL801" t="s">
        <v>98</v>
      </c>
      <c r="BM801" t="s">
        <v>98</v>
      </c>
      <c r="BN801" t="s">
        <v>104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109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>
      <c r="A802">
        <v>801</v>
      </c>
      <c r="B802">
        <v>60</v>
      </c>
      <c r="C802" t="s">
        <v>112</v>
      </c>
      <c r="D802">
        <v>79</v>
      </c>
      <c r="E802">
        <v>12798</v>
      </c>
      <c r="F802" t="s">
        <v>82</v>
      </c>
      <c r="G802" t="s">
        <v>83</v>
      </c>
      <c r="H802" t="s">
        <v>113</v>
      </c>
      <c r="I802" t="s">
        <v>127</v>
      </c>
      <c r="J802" t="s">
        <v>86</v>
      </c>
      <c r="K802" t="s">
        <v>87</v>
      </c>
      <c r="L802" t="s">
        <v>154</v>
      </c>
      <c r="M802" t="s">
        <v>199</v>
      </c>
      <c r="N802" t="s">
        <v>90</v>
      </c>
      <c r="O802" t="s">
        <v>91</v>
      </c>
      <c r="P802" t="s">
        <v>92</v>
      </c>
      <c r="Q802" t="s">
        <v>122</v>
      </c>
      <c r="R802">
        <v>6</v>
      </c>
      <c r="S802">
        <v>5</v>
      </c>
      <c r="T802">
        <v>1997</v>
      </c>
      <c r="U802">
        <v>1997</v>
      </c>
      <c r="V802" t="s">
        <v>94</v>
      </c>
      <c r="W802" t="s">
        <v>95</v>
      </c>
      <c r="X802" t="s">
        <v>96</v>
      </c>
      <c r="Y802" t="s">
        <v>96</v>
      </c>
      <c r="Z802" t="s">
        <v>97</v>
      </c>
      <c r="AA802">
        <v>0</v>
      </c>
      <c r="AB802" t="s">
        <v>98</v>
      </c>
      <c r="AC802" t="s">
        <v>98</v>
      </c>
      <c r="AD802" t="s">
        <v>123</v>
      </c>
      <c r="AE802" t="s">
        <v>119</v>
      </c>
      <c r="AF802" t="s">
        <v>98</v>
      </c>
      <c r="AG802" t="s">
        <v>119</v>
      </c>
      <c r="AH802" t="s">
        <v>124</v>
      </c>
      <c r="AI802">
        <v>462</v>
      </c>
      <c r="AJ802" t="s">
        <v>108</v>
      </c>
      <c r="AK802">
        <v>0</v>
      </c>
      <c r="AL802">
        <v>154</v>
      </c>
      <c r="AM802">
        <v>616</v>
      </c>
      <c r="AN802" t="s">
        <v>103</v>
      </c>
      <c r="AO802" t="s">
        <v>119</v>
      </c>
      <c r="AP802" t="s">
        <v>104</v>
      </c>
      <c r="AQ802" t="s">
        <v>105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119</v>
      </c>
      <c r="BC802">
        <v>8</v>
      </c>
      <c r="BD802" t="s">
        <v>106</v>
      </c>
      <c r="BE802">
        <v>0</v>
      </c>
      <c r="BF802" t="s">
        <v>83</v>
      </c>
      <c r="BG802" t="s">
        <v>107</v>
      </c>
      <c r="BH802">
        <v>1997</v>
      </c>
      <c r="BI802" t="s">
        <v>131</v>
      </c>
      <c r="BJ802">
        <v>2</v>
      </c>
      <c r="BK802">
        <v>603</v>
      </c>
      <c r="BL802" t="s">
        <v>98</v>
      </c>
      <c r="BM802" t="s">
        <v>98</v>
      </c>
      <c r="BN802" t="s">
        <v>104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133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>
      <c r="A803">
        <v>802</v>
      </c>
      <c r="B803">
        <v>30</v>
      </c>
      <c r="C803" t="s">
        <v>140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214</v>
      </c>
      <c r="N803" t="s">
        <v>91</v>
      </c>
      <c r="O803" t="s">
        <v>91</v>
      </c>
      <c r="P803" t="s">
        <v>92</v>
      </c>
      <c r="Q803" t="s">
        <v>93</v>
      </c>
      <c r="R803">
        <v>4</v>
      </c>
      <c r="S803">
        <v>7</v>
      </c>
      <c r="T803">
        <v>1916</v>
      </c>
      <c r="U803">
        <v>1990</v>
      </c>
      <c r="V803" t="s">
        <v>94</v>
      </c>
      <c r="W803" t="s">
        <v>95</v>
      </c>
      <c r="X803" t="s">
        <v>137</v>
      </c>
      <c r="Y803" t="s">
        <v>137</v>
      </c>
      <c r="Z803" t="s">
        <v>97</v>
      </c>
      <c r="AA803">
        <v>0</v>
      </c>
      <c r="AB803" t="s">
        <v>98</v>
      </c>
      <c r="AC803" t="s">
        <v>98</v>
      </c>
      <c r="AD803" t="s">
        <v>99</v>
      </c>
      <c r="AE803" t="s">
        <v>98</v>
      </c>
      <c r="AF803" t="s">
        <v>98</v>
      </c>
      <c r="AG803" t="s">
        <v>100</v>
      </c>
      <c r="AH803" t="s">
        <v>102</v>
      </c>
      <c r="AI803">
        <v>197</v>
      </c>
      <c r="AJ803" t="s">
        <v>108</v>
      </c>
      <c r="AK803">
        <v>0</v>
      </c>
      <c r="AL803">
        <v>999</v>
      </c>
      <c r="AM803">
        <v>1196</v>
      </c>
      <c r="AN803" t="s">
        <v>103</v>
      </c>
      <c r="AO803" t="s">
        <v>126</v>
      </c>
      <c r="AP803" t="s">
        <v>104</v>
      </c>
      <c r="AQ803" t="s">
        <v>168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106</v>
      </c>
      <c r="BE803">
        <v>0</v>
      </c>
      <c r="BF803" t="s">
        <v>83</v>
      </c>
      <c r="BG803" t="s">
        <v>143</v>
      </c>
      <c r="BH803">
        <v>1957</v>
      </c>
      <c r="BI803" t="s">
        <v>108</v>
      </c>
      <c r="BJ803">
        <v>2</v>
      </c>
      <c r="BK803">
        <v>440</v>
      </c>
      <c r="BL803" t="s">
        <v>98</v>
      </c>
      <c r="BM803" t="s">
        <v>98</v>
      </c>
      <c r="BN803" t="s">
        <v>104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>
      <c r="A804">
        <v>803</v>
      </c>
      <c r="B804">
        <v>60</v>
      </c>
      <c r="C804" t="s">
        <v>112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209</v>
      </c>
      <c r="N804" t="s">
        <v>91</v>
      </c>
      <c r="O804" t="s">
        <v>91</v>
      </c>
      <c r="P804" t="s">
        <v>92</v>
      </c>
      <c r="Q804" t="s">
        <v>122</v>
      </c>
      <c r="R804">
        <v>7</v>
      </c>
      <c r="S804">
        <v>5</v>
      </c>
      <c r="T804">
        <v>2005</v>
      </c>
      <c r="U804">
        <v>2005</v>
      </c>
      <c r="V804" t="s">
        <v>94</v>
      </c>
      <c r="W804" t="s">
        <v>95</v>
      </c>
      <c r="X804" t="s">
        <v>184</v>
      </c>
      <c r="Y804" t="s">
        <v>185</v>
      </c>
      <c r="Z804" t="s">
        <v>97</v>
      </c>
      <c r="AA804">
        <v>0</v>
      </c>
      <c r="AB804" t="s">
        <v>119</v>
      </c>
      <c r="AC804" t="s">
        <v>98</v>
      </c>
      <c r="AD804" t="s">
        <v>123</v>
      </c>
      <c r="AE804" t="s">
        <v>119</v>
      </c>
      <c r="AF804" t="s">
        <v>98</v>
      </c>
      <c r="AG804" t="s">
        <v>157</v>
      </c>
      <c r="AH804" t="s">
        <v>124</v>
      </c>
      <c r="AI804">
        <v>648</v>
      </c>
      <c r="AJ804" t="s">
        <v>108</v>
      </c>
      <c r="AK804">
        <v>0</v>
      </c>
      <c r="AL804">
        <v>80</v>
      </c>
      <c r="AM804">
        <v>728</v>
      </c>
      <c r="AN804" t="s">
        <v>103</v>
      </c>
      <c r="AO804" t="s">
        <v>126</v>
      </c>
      <c r="AP804" t="s">
        <v>104</v>
      </c>
      <c r="AQ804" t="s">
        <v>105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119</v>
      </c>
      <c r="BC804">
        <v>7</v>
      </c>
      <c r="BD804" t="s">
        <v>106</v>
      </c>
      <c r="BE804">
        <v>1</v>
      </c>
      <c r="BF804" t="s">
        <v>119</v>
      </c>
      <c r="BG804" t="s">
        <v>107</v>
      </c>
      <c r="BH804">
        <v>2005</v>
      </c>
      <c r="BI804" t="s">
        <v>125</v>
      </c>
      <c r="BJ804">
        <v>2</v>
      </c>
      <c r="BK804">
        <v>410</v>
      </c>
      <c r="BL804" t="s">
        <v>98</v>
      </c>
      <c r="BM804" t="s">
        <v>98</v>
      </c>
      <c r="BN804" t="s">
        <v>104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>
      <c r="A805">
        <v>804</v>
      </c>
      <c r="B805">
        <v>60</v>
      </c>
      <c r="C805" t="s">
        <v>112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147</v>
      </c>
      <c r="N805" t="s">
        <v>91</v>
      </c>
      <c r="O805" t="s">
        <v>91</v>
      </c>
      <c r="P805" t="s">
        <v>92</v>
      </c>
      <c r="Q805" t="s">
        <v>122</v>
      </c>
      <c r="R805">
        <v>9</v>
      </c>
      <c r="S805">
        <v>5</v>
      </c>
      <c r="T805">
        <v>2008</v>
      </c>
      <c r="U805">
        <v>2009</v>
      </c>
      <c r="V805" t="s">
        <v>115</v>
      </c>
      <c r="W805" t="s">
        <v>95</v>
      </c>
      <c r="X805" t="s">
        <v>96</v>
      </c>
      <c r="Y805" t="s">
        <v>96</v>
      </c>
      <c r="Z805" t="s">
        <v>148</v>
      </c>
      <c r="AA805">
        <v>424</v>
      </c>
      <c r="AB805" t="s">
        <v>126</v>
      </c>
      <c r="AC805" t="s">
        <v>98</v>
      </c>
      <c r="AD805" t="s">
        <v>123</v>
      </c>
      <c r="AE805" t="s">
        <v>126</v>
      </c>
      <c r="AF805" t="s">
        <v>98</v>
      </c>
      <c r="AG805" t="s">
        <v>119</v>
      </c>
      <c r="AH805" t="s">
        <v>108</v>
      </c>
      <c r="AI805">
        <v>0</v>
      </c>
      <c r="AJ805" t="s">
        <v>108</v>
      </c>
      <c r="AK805">
        <v>0</v>
      </c>
      <c r="AL805">
        <v>1734</v>
      </c>
      <c r="AM805">
        <v>1734</v>
      </c>
      <c r="AN805" t="s">
        <v>103</v>
      </c>
      <c r="AO805" t="s">
        <v>126</v>
      </c>
      <c r="AP805" t="s">
        <v>104</v>
      </c>
      <c r="AQ805" t="s">
        <v>105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126</v>
      </c>
      <c r="BC805">
        <v>12</v>
      </c>
      <c r="BD805" t="s">
        <v>106</v>
      </c>
      <c r="BE805">
        <v>1</v>
      </c>
      <c r="BF805" t="s">
        <v>119</v>
      </c>
      <c r="BG805" t="s">
        <v>159</v>
      </c>
      <c r="BH805">
        <v>2009</v>
      </c>
      <c r="BI805" t="s">
        <v>131</v>
      </c>
      <c r="BJ805">
        <v>3</v>
      </c>
      <c r="BK805">
        <v>1020</v>
      </c>
      <c r="BL805" t="s">
        <v>98</v>
      </c>
      <c r="BM805" t="s">
        <v>98</v>
      </c>
      <c r="BN805" t="s">
        <v>104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149</v>
      </c>
      <c r="CB805" t="s">
        <v>150</v>
      </c>
      <c r="CC805">
        <v>582933</v>
      </c>
    </row>
    <row r="806" spans="1:81">
      <c r="A806">
        <v>805</v>
      </c>
      <c r="B806">
        <v>20</v>
      </c>
      <c r="C806" t="s">
        <v>112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89</v>
      </c>
      <c r="N806" t="s">
        <v>91</v>
      </c>
      <c r="O806" t="s">
        <v>91</v>
      </c>
      <c r="P806" t="s">
        <v>92</v>
      </c>
      <c r="Q806" t="s">
        <v>93</v>
      </c>
      <c r="R806">
        <v>5</v>
      </c>
      <c r="S806">
        <v>5</v>
      </c>
      <c r="T806">
        <v>1954</v>
      </c>
      <c r="U806">
        <v>1954</v>
      </c>
      <c r="V806" t="s">
        <v>94</v>
      </c>
      <c r="W806" t="s">
        <v>95</v>
      </c>
      <c r="X806" t="s">
        <v>116</v>
      </c>
      <c r="Y806" t="s">
        <v>116</v>
      </c>
      <c r="Z806" t="s">
        <v>97</v>
      </c>
      <c r="AA806">
        <v>0</v>
      </c>
      <c r="AB806" t="s">
        <v>98</v>
      </c>
      <c r="AC806" t="s">
        <v>98</v>
      </c>
      <c r="AD806" t="s">
        <v>99</v>
      </c>
      <c r="AE806" t="s">
        <v>98</v>
      </c>
      <c r="AF806" t="s">
        <v>98</v>
      </c>
      <c r="AG806" t="s">
        <v>100</v>
      </c>
      <c r="AH806" t="s">
        <v>102</v>
      </c>
      <c r="AI806">
        <v>812</v>
      </c>
      <c r="AJ806" t="s">
        <v>108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104</v>
      </c>
      <c r="AQ806" t="s">
        <v>105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187</v>
      </c>
      <c r="BE806">
        <v>0</v>
      </c>
      <c r="BF806" t="s">
        <v>83</v>
      </c>
      <c r="BG806" t="s">
        <v>107</v>
      </c>
      <c r="BH806">
        <v>1954</v>
      </c>
      <c r="BI806" t="s">
        <v>108</v>
      </c>
      <c r="BJ806">
        <v>1</v>
      </c>
      <c r="BK806">
        <v>286</v>
      </c>
      <c r="BL806" t="s">
        <v>98</v>
      </c>
      <c r="BM806" t="s">
        <v>98</v>
      </c>
      <c r="BN806" t="s">
        <v>104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177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178</v>
      </c>
      <c r="CC806">
        <v>118000</v>
      </c>
    </row>
    <row r="807" spans="1:81">
      <c r="A807">
        <v>806</v>
      </c>
      <c r="B807">
        <v>20</v>
      </c>
      <c r="C807" t="s">
        <v>112</v>
      </c>
      <c r="D807">
        <v>91</v>
      </c>
      <c r="E807">
        <v>12274</v>
      </c>
      <c r="F807" t="s">
        <v>82</v>
      </c>
      <c r="G807" t="s">
        <v>83</v>
      </c>
      <c r="H807" t="s">
        <v>113</v>
      </c>
      <c r="I807" t="s">
        <v>85</v>
      </c>
      <c r="J807" t="s">
        <v>86</v>
      </c>
      <c r="K807" t="s">
        <v>136</v>
      </c>
      <c r="L807" t="s">
        <v>88</v>
      </c>
      <c r="M807" t="s">
        <v>163</v>
      </c>
      <c r="N807" t="s">
        <v>91</v>
      </c>
      <c r="O807" t="s">
        <v>91</v>
      </c>
      <c r="P807" t="s">
        <v>92</v>
      </c>
      <c r="Q807" t="s">
        <v>93</v>
      </c>
      <c r="R807">
        <v>7</v>
      </c>
      <c r="S807">
        <v>5</v>
      </c>
      <c r="T807">
        <v>2008</v>
      </c>
      <c r="U807">
        <v>2008</v>
      </c>
      <c r="V807" t="s">
        <v>94</v>
      </c>
      <c r="W807" t="s">
        <v>95</v>
      </c>
      <c r="X807" t="s">
        <v>96</v>
      </c>
      <c r="Y807" t="s">
        <v>96</v>
      </c>
      <c r="Z807" t="s">
        <v>148</v>
      </c>
      <c r="AA807">
        <v>256</v>
      </c>
      <c r="AB807" t="s">
        <v>119</v>
      </c>
      <c r="AC807" t="s">
        <v>98</v>
      </c>
      <c r="AD807" t="s">
        <v>123</v>
      </c>
      <c r="AE807" t="s">
        <v>119</v>
      </c>
      <c r="AF807" t="s">
        <v>98</v>
      </c>
      <c r="AG807" t="s">
        <v>100</v>
      </c>
      <c r="AH807" t="s">
        <v>108</v>
      </c>
      <c r="AI807">
        <v>0</v>
      </c>
      <c r="AJ807" t="s">
        <v>108</v>
      </c>
      <c r="AK807">
        <v>0</v>
      </c>
      <c r="AL807">
        <v>1417</v>
      </c>
      <c r="AM807">
        <v>1417</v>
      </c>
      <c r="AN807" t="s">
        <v>103</v>
      </c>
      <c r="AO807" t="s">
        <v>126</v>
      </c>
      <c r="AP807" t="s">
        <v>104</v>
      </c>
      <c r="AQ807" t="s">
        <v>105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126</v>
      </c>
      <c r="BC807">
        <v>6</v>
      </c>
      <c r="BD807" t="s">
        <v>106</v>
      </c>
      <c r="BE807">
        <v>0</v>
      </c>
      <c r="BF807" t="s">
        <v>83</v>
      </c>
      <c r="BG807" t="s">
        <v>107</v>
      </c>
      <c r="BH807">
        <v>2008</v>
      </c>
      <c r="BI807" t="s">
        <v>131</v>
      </c>
      <c r="BJ807">
        <v>2</v>
      </c>
      <c r="BK807">
        <v>554</v>
      </c>
      <c r="BL807" t="s">
        <v>98</v>
      </c>
      <c r="BM807" t="s">
        <v>98</v>
      </c>
      <c r="BN807" t="s">
        <v>104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149</v>
      </c>
      <c r="CB807" t="s">
        <v>150</v>
      </c>
      <c r="CC807">
        <v>227680</v>
      </c>
    </row>
    <row r="808" spans="1:81">
      <c r="A808">
        <v>807</v>
      </c>
      <c r="B808">
        <v>80</v>
      </c>
      <c r="C808" t="s">
        <v>112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89</v>
      </c>
      <c r="N808" t="s">
        <v>91</v>
      </c>
      <c r="O808" t="s">
        <v>91</v>
      </c>
      <c r="P808" t="s">
        <v>92</v>
      </c>
      <c r="Q808" t="s">
        <v>158</v>
      </c>
      <c r="R808">
        <v>5</v>
      </c>
      <c r="S808">
        <v>5</v>
      </c>
      <c r="T808">
        <v>1967</v>
      </c>
      <c r="U808">
        <v>1967</v>
      </c>
      <c r="V808" t="s">
        <v>94</v>
      </c>
      <c r="W808" t="s">
        <v>95</v>
      </c>
      <c r="X808" t="s">
        <v>96</v>
      </c>
      <c r="Y808" t="s">
        <v>96</v>
      </c>
      <c r="Z808" t="s">
        <v>97</v>
      </c>
      <c r="AA808">
        <v>0</v>
      </c>
      <c r="AB808" t="s">
        <v>98</v>
      </c>
      <c r="AC808" t="s">
        <v>98</v>
      </c>
      <c r="AD808" t="s">
        <v>123</v>
      </c>
      <c r="AE808" t="s">
        <v>98</v>
      </c>
      <c r="AF808" t="s">
        <v>98</v>
      </c>
      <c r="AG808" t="s">
        <v>157</v>
      </c>
      <c r="AH808" t="s">
        <v>118</v>
      </c>
      <c r="AI808">
        <v>400</v>
      </c>
      <c r="AJ808" t="s">
        <v>101</v>
      </c>
      <c r="AK808">
        <v>480</v>
      </c>
      <c r="AL808">
        <v>100</v>
      </c>
      <c r="AM808">
        <v>980</v>
      </c>
      <c r="AN808" t="s">
        <v>103</v>
      </c>
      <c r="AO808" t="s">
        <v>119</v>
      </c>
      <c r="AP808" t="s">
        <v>104</v>
      </c>
      <c r="AQ808" t="s">
        <v>105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106</v>
      </c>
      <c r="BE808">
        <v>0</v>
      </c>
      <c r="BF808" t="s">
        <v>83</v>
      </c>
      <c r="BG808" t="s">
        <v>107</v>
      </c>
      <c r="BH808">
        <v>1967</v>
      </c>
      <c r="BI808" t="s">
        <v>125</v>
      </c>
      <c r="BJ808">
        <v>1</v>
      </c>
      <c r="BK808">
        <v>384</v>
      </c>
      <c r="BL808" t="s">
        <v>98</v>
      </c>
      <c r="BM808" t="s">
        <v>98</v>
      </c>
      <c r="BN808" t="s">
        <v>104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>
      <c r="A809">
        <v>808</v>
      </c>
      <c r="B809">
        <v>70</v>
      </c>
      <c r="C809" t="s">
        <v>112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197</v>
      </c>
      <c r="N809" t="s">
        <v>91</v>
      </c>
      <c r="O809" t="s">
        <v>91</v>
      </c>
      <c r="P809" t="s">
        <v>92</v>
      </c>
      <c r="Q809" t="s">
        <v>122</v>
      </c>
      <c r="R809">
        <v>5</v>
      </c>
      <c r="S809">
        <v>6</v>
      </c>
      <c r="T809">
        <v>1923</v>
      </c>
      <c r="U809">
        <v>2004</v>
      </c>
      <c r="V809" t="s">
        <v>94</v>
      </c>
      <c r="W809" t="s">
        <v>95</v>
      </c>
      <c r="X809" t="s">
        <v>116</v>
      </c>
      <c r="Y809" t="s">
        <v>116</v>
      </c>
      <c r="Z809" t="s">
        <v>97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119</v>
      </c>
      <c r="AH809" t="s">
        <v>124</v>
      </c>
      <c r="AI809">
        <v>1309</v>
      </c>
      <c r="AJ809" t="s">
        <v>108</v>
      </c>
      <c r="AK809">
        <v>0</v>
      </c>
      <c r="AL809">
        <v>15</v>
      </c>
      <c r="AM809">
        <v>1324</v>
      </c>
      <c r="AN809" t="s">
        <v>103</v>
      </c>
      <c r="AO809" t="s">
        <v>126</v>
      </c>
      <c r="AP809" t="s">
        <v>104</v>
      </c>
      <c r="AQ809" t="s">
        <v>105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119</v>
      </c>
      <c r="BC809">
        <v>6</v>
      </c>
      <c r="BD809" t="s">
        <v>106</v>
      </c>
      <c r="BE809">
        <v>1</v>
      </c>
      <c r="BF809" t="s">
        <v>98</v>
      </c>
      <c r="BG809" t="s">
        <v>107</v>
      </c>
      <c r="BH809">
        <v>1923</v>
      </c>
      <c r="BI809" t="s">
        <v>131</v>
      </c>
      <c r="BJ809">
        <v>2</v>
      </c>
      <c r="BK809">
        <v>528</v>
      </c>
      <c r="BL809" t="s">
        <v>98</v>
      </c>
      <c r="BM809" t="s">
        <v>98</v>
      </c>
      <c r="BN809" t="s">
        <v>104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>
      <c r="A810">
        <v>809</v>
      </c>
      <c r="B810">
        <v>80</v>
      </c>
      <c r="C810" t="s">
        <v>112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89</v>
      </c>
      <c r="N810" t="s">
        <v>91</v>
      </c>
      <c r="O810" t="s">
        <v>91</v>
      </c>
      <c r="P810" t="s">
        <v>92</v>
      </c>
      <c r="Q810" t="s">
        <v>158</v>
      </c>
      <c r="R810">
        <v>5</v>
      </c>
      <c r="S810">
        <v>5</v>
      </c>
      <c r="T810">
        <v>1966</v>
      </c>
      <c r="U810">
        <v>1966</v>
      </c>
      <c r="V810" t="s">
        <v>94</v>
      </c>
      <c r="W810" t="s">
        <v>95</v>
      </c>
      <c r="X810" t="s">
        <v>96</v>
      </c>
      <c r="Y810" t="s">
        <v>96</v>
      </c>
      <c r="Z810" t="s">
        <v>117</v>
      </c>
      <c r="AA810">
        <v>1047</v>
      </c>
      <c r="AB810" t="s">
        <v>98</v>
      </c>
      <c r="AC810" t="s">
        <v>98</v>
      </c>
      <c r="AD810" t="s">
        <v>99</v>
      </c>
      <c r="AE810" t="s">
        <v>98</v>
      </c>
      <c r="AF810" t="s">
        <v>98</v>
      </c>
      <c r="AG810" t="s">
        <v>157</v>
      </c>
      <c r="AH810" t="s">
        <v>118</v>
      </c>
      <c r="AI810">
        <v>516</v>
      </c>
      <c r="AJ810" t="s">
        <v>138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104</v>
      </c>
      <c r="AQ810" t="s">
        <v>105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106</v>
      </c>
      <c r="BE810">
        <v>1</v>
      </c>
      <c r="BF810" t="s">
        <v>119</v>
      </c>
      <c r="BG810" t="s">
        <v>107</v>
      </c>
      <c r="BH810">
        <v>1966</v>
      </c>
      <c r="BI810" t="s">
        <v>131</v>
      </c>
      <c r="BJ810">
        <v>2</v>
      </c>
      <c r="BK810">
        <v>484</v>
      </c>
      <c r="BL810" t="s">
        <v>98</v>
      </c>
      <c r="BM810" t="s">
        <v>98</v>
      </c>
      <c r="BN810" t="s">
        <v>104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177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>
      <c r="A811">
        <v>810</v>
      </c>
      <c r="B811">
        <v>75</v>
      </c>
      <c r="C811" t="s">
        <v>140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114</v>
      </c>
      <c r="L811" t="s">
        <v>88</v>
      </c>
      <c r="M811" t="s">
        <v>188</v>
      </c>
      <c r="N811" t="s">
        <v>91</v>
      </c>
      <c r="O811" t="s">
        <v>91</v>
      </c>
      <c r="P811" t="s">
        <v>92</v>
      </c>
      <c r="Q811" t="s">
        <v>198</v>
      </c>
      <c r="R811">
        <v>5</v>
      </c>
      <c r="S811">
        <v>5</v>
      </c>
      <c r="T811">
        <v>1898</v>
      </c>
      <c r="U811">
        <v>1965</v>
      </c>
      <c r="V811" t="s">
        <v>115</v>
      </c>
      <c r="W811" t="s">
        <v>95</v>
      </c>
      <c r="X811" t="s">
        <v>193</v>
      </c>
      <c r="Y811" t="s">
        <v>193</v>
      </c>
      <c r="Z811" t="s">
        <v>97</v>
      </c>
      <c r="AA811">
        <v>0</v>
      </c>
      <c r="AB811" t="s">
        <v>98</v>
      </c>
      <c r="AC811" t="s">
        <v>98</v>
      </c>
      <c r="AD811" t="s">
        <v>123</v>
      </c>
      <c r="AE811" t="s">
        <v>98</v>
      </c>
      <c r="AF811" t="s">
        <v>98</v>
      </c>
      <c r="AG811" t="s">
        <v>100</v>
      </c>
      <c r="AH811" t="s">
        <v>108</v>
      </c>
      <c r="AI811">
        <v>0</v>
      </c>
      <c r="AJ811" t="s">
        <v>108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167</v>
      </c>
      <c r="AQ811" t="s">
        <v>168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106</v>
      </c>
      <c r="BE811">
        <v>0</v>
      </c>
      <c r="BF811" t="s">
        <v>83</v>
      </c>
      <c r="BG811" t="s">
        <v>143</v>
      </c>
      <c r="BH811">
        <v>1910</v>
      </c>
      <c r="BI811" t="s">
        <v>108</v>
      </c>
      <c r="BJ811">
        <v>2</v>
      </c>
      <c r="BK811">
        <v>360</v>
      </c>
      <c r="BL811" t="s">
        <v>139</v>
      </c>
      <c r="BM811" t="s">
        <v>134</v>
      </c>
      <c r="BN811" t="s">
        <v>167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109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>
      <c r="A812">
        <v>811</v>
      </c>
      <c r="B812">
        <v>20</v>
      </c>
      <c r="C812" t="s">
        <v>112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175</v>
      </c>
      <c r="N812" t="s">
        <v>91</v>
      </c>
      <c r="O812" t="s">
        <v>91</v>
      </c>
      <c r="P812" t="s">
        <v>92</v>
      </c>
      <c r="Q812" t="s">
        <v>93</v>
      </c>
      <c r="R812">
        <v>6</v>
      </c>
      <c r="S812">
        <v>6</v>
      </c>
      <c r="T812">
        <v>1974</v>
      </c>
      <c r="U812">
        <v>1999</v>
      </c>
      <c r="V812" t="s">
        <v>115</v>
      </c>
      <c r="W812" t="s">
        <v>95</v>
      </c>
      <c r="X812" t="s">
        <v>130</v>
      </c>
      <c r="Y812" t="s">
        <v>130</v>
      </c>
      <c r="Z812" t="s">
        <v>117</v>
      </c>
      <c r="AA812">
        <v>99</v>
      </c>
      <c r="AB812" t="s">
        <v>98</v>
      </c>
      <c r="AC812" t="s">
        <v>98</v>
      </c>
      <c r="AD812" t="s">
        <v>99</v>
      </c>
      <c r="AE812" t="s">
        <v>98</v>
      </c>
      <c r="AF812" t="s">
        <v>98</v>
      </c>
      <c r="AG812" t="s">
        <v>100</v>
      </c>
      <c r="AH812" t="s">
        <v>118</v>
      </c>
      <c r="AI812">
        <v>663</v>
      </c>
      <c r="AJ812" t="s">
        <v>102</v>
      </c>
      <c r="AK812">
        <v>377</v>
      </c>
      <c r="AL812">
        <v>0</v>
      </c>
      <c r="AM812">
        <v>1040</v>
      </c>
      <c r="AN812" t="s">
        <v>103</v>
      </c>
      <c r="AO812" t="s">
        <v>139</v>
      </c>
      <c r="AP812" t="s">
        <v>104</v>
      </c>
      <c r="AQ812" t="s">
        <v>105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119</v>
      </c>
      <c r="BC812">
        <v>5</v>
      </c>
      <c r="BD812" t="s">
        <v>106</v>
      </c>
      <c r="BE812">
        <v>1</v>
      </c>
      <c r="BF812" t="s">
        <v>139</v>
      </c>
      <c r="BG812" t="s">
        <v>107</v>
      </c>
      <c r="BH812">
        <v>1974</v>
      </c>
      <c r="BI812" t="s">
        <v>131</v>
      </c>
      <c r="BJ812">
        <v>2</v>
      </c>
      <c r="BK812">
        <v>484</v>
      </c>
      <c r="BL812" t="s">
        <v>98</v>
      </c>
      <c r="BM812" t="s">
        <v>98</v>
      </c>
      <c r="BN812" t="s">
        <v>104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139</v>
      </c>
      <c r="BV812" t="s">
        <v>132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>
      <c r="A813">
        <v>812</v>
      </c>
      <c r="B813">
        <v>120</v>
      </c>
      <c r="C813" t="s">
        <v>140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209</v>
      </c>
      <c r="N813" t="s">
        <v>91</v>
      </c>
      <c r="O813" t="s">
        <v>91</v>
      </c>
      <c r="P813" t="s">
        <v>129</v>
      </c>
      <c r="Q813" t="s">
        <v>93</v>
      </c>
      <c r="R813">
        <v>6</v>
      </c>
      <c r="S813">
        <v>5</v>
      </c>
      <c r="T813">
        <v>2004</v>
      </c>
      <c r="U813">
        <v>2004</v>
      </c>
      <c r="V813" t="s">
        <v>94</v>
      </c>
      <c r="W813" t="s">
        <v>95</v>
      </c>
      <c r="X813" t="s">
        <v>96</v>
      </c>
      <c r="Y813" t="s">
        <v>96</v>
      </c>
      <c r="Z813" t="s">
        <v>117</v>
      </c>
      <c r="AA813">
        <v>169</v>
      </c>
      <c r="AB813" t="s">
        <v>119</v>
      </c>
      <c r="AC813" t="s">
        <v>98</v>
      </c>
      <c r="AD813" t="s">
        <v>123</v>
      </c>
      <c r="AE813" t="s">
        <v>119</v>
      </c>
      <c r="AF813" t="s">
        <v>98</v>
      </c>
      <c r="AG813" t="s">
        <v>119</v>
      </c>
      <c r="AH813" t="s">
        <v>124</v>
      </c>
      <c r="AI813">
        <v>662</v>
      </c>
      <c r="AJ813" t="s">
        <v>108</v>
      </c>
      <c r="AK813">
        <v>0</v>
      </c>
      <c r="AL813">
        <v>186</v>
      </c>
      <c r="AM813">
        <v>848</v>
      </c>
      <c r="AN813" t="s">
        <v>103</v>
      </c>
      <c r="AO813" t="s">
        <v>126</v>
      </c>
      <c r="AP813" t="s">
        <v>104</v>
      </c>
      <c r="AQ813" t="s">
        <v>105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119</v>
      </c>
      <c r="BC813">
        <v>4</v>
      </c>
      <c r="BD813" t="s">
        <v>106</v>
      </c>
      <c r="BE813">
        <v>1</v>
      </c>
      <c r="BF813" t="s">
        <v>119</v>
      </c>
      <c r="BG813" t="s">
        <v>107</v>
      </c>
      <c r="BH813">
        <v>2004</v>
      </c>
      <c r="BI813" t="s">
        <v>125</v>
      </c>
      <c r="BJ813">
        <v>2</v>
      </c>
      <c r="BK813">
        <v>420</v>
      </c>
      <c r="BL813" t="s">
        <v>98</v>
      </c>
      <c r="BM813" t="s">
        <v>98</v>
      </c>
      <c r="BN813" t="s">
        <v>104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174</v>
      </c>
      <c r="CB813" t="s">
        <v>111</v>
      </c>
      <c r="CC813">
        <v>144500</v>
      </c>
    </row>
    <row r="814" spans="1:81">
      <c r="A814">
        <v>813</v>
      </c>
      <c r="B814">
        <v>20</v>
      </c>
      <c r="C814" t="s">
        <v>201</v>
      </c>
      <c r="D814">
        <v>66</v>
      </c>
      <c r="E814">
        <v>8712</v>
      </c>
      <c r="F814" t="s">
        <v>190</v>
      </c>
      <c r="G814" t="s">
        <v>83</v>
      </c>
      <c r="H814" t="s">
        <v>84</v>
      </c>
      <c r="I814" t="s">
        <v>192</v>
      </c>
      <c r="J814" t="s">
        <v>86</v>
      </c>
      <c r="K814" t="s">
        <v>87</v>
      </c>
      <c r="L814" t="s">
        <v>154</v>
      </c>
      <c r="M814" t="s">
        <v>214</v>
      </c>
      <c r="N814" t="s">
        <v>91</v>
      </c>
      <c r="O814" t="s">
        <v>91</v>
      </c>
      <c r="P814" t="s">
        <v>92</v>
      </c>
      <c r="Q814" t="s">
        <v>93</v>
      </c>
      <c r="R814">
        <v>5</v>
      </c>
      <c r="S814">
        <v>5</v>
      </c>
      <c r="T814">
        <v>1952</v>
      </c>
      <c r="U814">
        <v>1952</v>
      </c>
      <c r="V814" t="s">
        <v>115</v>
      </c>
      <c r="W814" t="s">
        <v>95</v>
      </c>
      <c r="X814" t="s">
        <v>116</v>
      </c>
      <c r="Y814" t="s">
        <v>116</v>
      </c>
      <c r="Z814" t="s">
        <v>97</v>
      </c>
      <c r="AA814">
        <v>0</v>
      </c>
      <c r="AB814" t="s">
        <v>139</v>
      </c>
      <c r="AC814" t="s">
        <v>98</v>
      </c>
      <c r="AD814" t="s">
        <v>99</v>
      </c>
      <c r="AE814" t="s">
        <v>98</v>
      </c>
      <c r="AF814" t="s">
        <v>98</v>
      </c>
      <c r="AG814" t="s">
        <v>157</v>
      </c>
      <c r="AH814" t="s">
        <v>108</v>
      </c>
      <c r="AI814">
        <v>0</v>
      </c>
      <c r="AJ814" t="s">
        <v>108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167</v>
      </c>
      <c r="AQ814" t="s">
        <v>168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139</v>
      </c>
      <c r="BC814">
        <v>4</v>
      </c>
      <c r="BD814" t="s">
        <v>106</v>
      </c>
      <c r="BE814">
        <v>0</v>
      </c>
      <c r="BF814" t="s">
        <v>83</v>
      </c>
      <c r="BG814" t="s">
        <v>189</v>
      </c>
      <c r="BH814">
        <v>1952</v>
      </c>
      <c r="BI814" t="s">
        <v>108</v>
      </c>
      <c r="BJ814">
        <v>2</v>
      </c>
      <c r="BK814">
        <v>504</v>
      </c>
      <c r="BL814" t="s">
        <v>98</v>
      </c>
      <c r="BM814" t="s">
        <v>98</v>
      </c>
      <c r="BN814" t="s">
        <v>167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133</v>
      </c>
      <c r="BX814">
        <v>54</v>
      </c>
      <c r="BY814">
        <v>6</v>
      </c>
      <c r="BZ814">
        <v>2010</v>
      </c>
      <c r="CA814" t="s">
        <v>110</v>
      </c>
      <c r="CB814" t="s">
        <v>216</v>
      </c>
      <c r="CC814">
        <v>55993</v>
      </c>
    </row>
    <row r="815" spans="1:81">
      <c r="A815">
        <v>814</v>
      </c>
      <c r="B815">
        <v>20</v>
      </c>
      <c r="C815" t="s">
        <v>112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89</v>
      </c>
      <c r="N815" t="s">
        <v>91</v>
      </c>
      <c r="O815" t="s">
        <v>91</v>
      </c>
      <c r="P815" t="s">
        <v>92</v>
      </c>
      <c r="Q815" t="s">
        <v>93</v>
      </c>
      <c r="R815">
        <v>6</v>
      </c>
      <c r="S815">
        <v>6</v>
      </c>
      <c r="T815">
        <v>1958</v>
      </c>
      <c r="U815">
        <v>1958</v>
      </c>
      <c r="V815" t="s">
        <v>94</v>
      </c>
      <c r="W815" t="s">
        <v>95</v>
      </c>
      <c r="X815" t="s">
        <v>137</v>
      </c>
      <c r="Y815" t="s">
        <v>137</v>
      </c>
      <c r="Z815" t="s">
        <v>117</v>
      </c>
      <c r="AA815">
        <v>243</v>
      </c>
      <c r="AB815" t="s">
        <v>98</v>
      </c>
      <c r="AC815" t="s">
        <v>98</v>
      </c>
      <c r="AD815" t="s">
        <v>99</v>
      </c>
      <c r="AE815" t="s">
        <v>98</v>
      </c>
      <c r="AF815" t="s">
        <v>98</v>
      </c>
      <c r="AG815" t="s">
        <v>100</v>
      </c>
      <c r="AH815" t="s">
        <v>101</v>
      </c>
      <c r="AI815">
        <v>608</v>
      </c>
      <c r="AJ815" t="s">
        <v>108</v>
      </c>
      <c r="AK815">
        <v>0</v>
      </c>
      <c r="AL815">
        <v>834</v>
      </c>
      <c r="AM815">
        <v>1442</v>
      </c>
      <c r="AN815" t="s">
        <v>103</v>
      </c>
      <c r="AO815" t="s">
        <v>119</v>
      </c>
      <c r="AP815" t="s">
        <v>104</v>
      </c>
      <c r="AQ815" t="s">
        <v>105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106</v>
      </c>
      <c r="BE815">
        <v>0</v>
      </c>
      <c r="BF815" t="s">
        <v>83</v>
      </c>
      <c r="BG815" t="s">
        <v>107</v>
      </c>
      <c r="BH815">
        <v>1958</v>
      </c>
      <c r="BI815" t="s">
        <v>131</v>
      </c>
      <c r="BJ815">
        <v>1</v>
      </c>
      <c r="BK815">
        <v>301</v>
      </c>
      <c r="BL815" t="s">
        <v>98</v>
      </c>
      <c r="BM815" t="s">
        <v>98</v>
      </c>
      <c r="BN815" t="s">
        <v>104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133</v>
      </c>
      <c r="BX815">
        <v>500</v>
      </c>
      <c r="BY815">
        <v>4</v>
      </c>
      <c r="BZ815">
        <v>2007</v>
      </c>
      <c r="CA815" t="s">
        <v>144</v>
      </c>
      <c r="CB815" t="s">
        <v>111</v>
      </c>
      <c r="CC815">
        <v>157900</v>
      </c>
    </row>
    <row r="816" spans="1:81">
      <c r="A816">
        <v>815</v>
      </c>
      <c r="B816">
        <v>50</v>
      </c>
      <c r="C816" t="s">
        <v>112</v>
      </c>
      <c r="D816">
        <v>45</v>
      </c>
      <c r="E816">
        <v>8248</v>
      </c>
      <c r="F816" t="s">
        <v>82</v>
      </c>
      <c r="G816" t="s">
        <v>190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206</v>
      </c>
      <c r="N816" t="s">
        <v>91</v>
      </c>
      <c r="O816" t="s">
        <v>91</v>
      </c>
      <c r="P816" t="s">
        <v>92</v>
      </c>
      <c r="Q816" t="s">
        <v>176</v>
      </c>
      <c r="R816">
        <v>5</v>
      </c>
      <c r="S816">
        <v>7</v>
      </c>
      <c r="T816">
        <v>1918</v>
      </c>
      <c r="U816">
        <v>1950</v>
      </c>
      <c r="V816" t="s">
        <v>94</v>
      </c>
      <c r="W816" t="s">
        <v>95</v>
      </c>
      <c r="X816" t="s">
        <v>203</v>
      </c>
      <c r="Y816" t="s">
        <v>203</v>
      </c>
      <c r="Z816" t="s">
        <v>97</v>
      </c>
      <c r="AA816">
        <v>0</v>
      </c>
      <c r="AB816" t="s">
        <v>98</v>
      </c>
      <c r="AC816" t="s">
        <v>98</v>
      </c>
      <c r="AD816" t="s">
        <v>166</v>
      </c>
      <c r="AE816" t="s">
        <v>98</v>
      </c>
      <c r="AF816" t="s">
        <v>98</v>
      </c>
      <c r="AG816" t="s">
        <v>100</v>
      </c>
      <c r="AH816" t="s">
        <v>108</v>
      </c>
      <c r="AI816">
        <v>0</v>
      </c>
      <c r="AJ816" t="s">
        <v>108</v>
      </c>
      <c r="AK816">
        <v>0</v>
      </c>
      <c r="AL816">
        <v>686</v>
      </c>
      <c r="AM816">
        <v>686</v>
      </c>
      <c r="AN816" t="s">
        <v>194</v>
      </c>
      <c r="AO816" t="s">
        <v>119</v>
      </c>
      <c r="AP816" t="s">
        <v>104</v>
      </c>
      <c r="AQ816" t="s">
        <v>105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139</v>
      </c>
      <c r="BC816">
        <v>7</v>
      </c>
      <c r="BD816" t="s">
        <v>106</v>
      </c>
      <c r="BE816">
        <v>0</v>
      </c>
      <c r="BF816" t="s">
        <v>83</v>
      </c>
      <c r="BG816" t="s">
        <v>143</v>
      </c>
      <c r="BH816">
        <v>1955</v>
      </c>
      <c r="BI816" t="s">
        <v>108</v>
      </c>
      <c r="BJ816">
        <v>1</v>
      </c>
      <c r="BK816">
        <v>280</v>
      </c>
      <c r="BL816" t="s">
        <v>98</v>
      </c>
      <c r="BM816" t="s">
        <v>98</v>
      </c>
      <c r="BN816" t="s">
        <v>191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>
      <c r="A817">
        <v>816</v>
      </c>
      <c r="B817">
        <v>20</v>
      </c>
      <c r="C817" t="s">
        <v>112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161</v>
      </c>
      <c r="L817" t="s">
        <v>88</v>
      </c>
      <c r="M817" t="s">
        <v>209</v>
      </c>
      <c r="N817" t="s">
        <v>91</v>
      </c>
      <c r="O817" t="s">
        <v>91</v>
      </c>
      <c r="P817" t="s">
        <v>92</v>
      </c>
      <c r="Q817" t="s">
        <v>93</v>
      </c>
      <c r="R817">
        <v>7</v>
      </c>
      <c r="S817">
        <v>5</v>
      </c>
      <c r="T817">
        <v>1998</v>
      </c>
      <c r="U817">
        <v>1998</v>
      </c>
      <c r="V817" t="s">
        <v>94</v>
      </c>
      <c r="W817" t="s">
        <v>95</v>
      </c>
      <c r="X817" t="s">
        <v>96</v>
      </c>
      <c r="Y817" t="s">
        <v>96</v>
      </c>
      <c r="Z817" t="s">
        <v>117</v>
      </c>
      <c r="AA817">
        <v>442</v>
      </c>
      <c r="AB817" t="s">
        <v>98</v>
      </c>
      <c r="AC817" t="s">
        <v>98</v>
      </c>
      <c r="AD817" t="s">
        <v>123</v>
      </c>
      <c r="AE817" t="s">
        <v>119</v>
      </c>
      <c r="AF817" t="s">
        <v>98</v>
      </c>
      <c r="AG817" t="s">
        <v>100</v>
      </c>
      <c r="AH817" t="s">
        <v>108</v>
      </c>
      <c r="AI817">
        <v>0</v>
      </c>
      <c r="AJ817" t="s">
        <v>108</v>
      </c>
      <c r="AK817">
        <v>0</v>
      </c>
      <c r="AL817">
        <v>1649</v>
      </c>
      <c r="AM817">
        <v>1649</v>
      </c>
      <c r="AN817" t="s">
        <v>103</v>
      </c>
      <c r="AO817" t="s">
        <v>126</v>
      </c>
      <c r="AP817" t="s">
        <v>104</v>
      </c>
      <c r="AQ817" t="s">
        <v>105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119</v>
      </c>
      <c r="BC817">
        <v>6</v>
      </c>
      <c r="BD817" t="s">
        <v>106</v>
      </c>
      <c r="BE817">
        <v>0</v>
      </c>
      <c r="BF817" t="s">
        <v>83</v>
      </c>
      <c r="BG817" t="s">
        <v>107</v>
      </c>
      <c r="BH817">
        <v>1998</v>
      </c>
      <c r="BI817" t="s">
        <v>131</v>
      </c>
      <c r="BJ817">
        <v>2</v>
      </c>
      <c r="BK817">
        <v>598</v>
      </c>
      <c r="BL817" t="s">
        <v>98</v>
      </c>
      <c r="BM817" t="s">
        <v>98</v>
      </c>
      <c r="BN817" t="s">
        <v>104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>
      <c r="A818">
        <v>817</v>
      </c>
      <c r="B818">
        <v>20</v>
      </c>
      <c r="C818" t="s">
        <v>112</v>
      </c>
      <c r="D818" t="s">
        <v>83</v>
      </c>
      <c r="E818">
        <v>11425</v>
      </c>
      <c r="F818" t="s">
        <v>82</v>
      </c>
      <c r="G818" t="s">
        <v>83</v>
      </c>
      <c r="H818" t="s">
        <v>113</v>
      </c>
      <c r="I818" t="s">
        <v>85</v>
      </c>
      <c r="J818" t="s">
        <v>86</v>
      </c>
      <c r="K818" t="s">
        <v>114</v>
      </c>
      <c r="L818" t="s">
        <v>88</v>
      </c>
      <c r="M818" t="s">
        <v>89</v>
      </c>
      <c r="N818" t="s">
        <v>91</v>
      </c>
      <c r="O818" t="s">
        <v>91</v>
      </c>
      <c r="P818" t="s">
        <v>92</v>
      </c>
      <c r="Q818" t="s">
        <v>93</v>
      </c>
      <c r="R818">
        <v>5</v>
      </c>
      <c r="S818">
        <v>6</v>
      </c>
      <c r="T818">
        <v>1954</v>
      </c>
      <c r="U818">
        <v>1954</v>
      </c>
      <c r="V818" t="s">
        <v>94</v>
      </c>
      <c r="W818" t="s">
        <v>95</v>
      </c>
      <c r="X818" t="s">
        <v>117</v>
      </c>
      <c r="Y818" t="s">
        <v>117</v>
      </c>
      <c r="Z818" t="s">
        <v>97</v>
      </c>
      <c r="AA818">
        <v>0</v>
      </c>
      <c r="AB818" t="s">
        <v>98</v>
      </c>
      <c r="AC818" t="s">
        <v>98</v>
      </c>
      <c r="AD818" t="s">
        <v>99</v>
      </c>
      <c r="AE818" t="s">
        <v>98</v>
      </c>
      <c r="AF818" t="s">
        <v>98</v>
      </c>
      <c r="AG818" t="s">
        <v>100</v>
      </c>
      <c r="AH818" t="s">
        <v>138</v>
      </c>
      <c r="AI818">
        <v>486</v>
      </c>
      <c r="AJ818" t="s">
        <v>108</v>
      </c>
      <c r="AK818">
        <v>0</v>
      </c>
      <c r="AL818">
        <v>522</v>
      </c>
      <c r="AM818">
        <v>1008</v>
      </c>
      <c r="AN818" t="s">
        <v>103</v>
      </c>
      <c r="AO818" t="s">
        <v>119</v>
      </c>
      <c r="AP818" t="s">
        <v>104</v>
      </c>
      <c r="AQ818" t="s">
        <v>105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106</v>
      </c>
      <c r="BE818">
        <v>1</v>
      </c>
      <c r="BF818" t="s">
        <v>119</v>
      </c>
      <c r="BG818" t="s">
        <v>107</v>
      </c>
      <c r="BH818">
        <v>1954</v>
      </c>
      <c r="BI818" t="s">
        <v>131</v>
      </c>
      <c r="BJ818">
        <v>1</v>
      </c>
      <c r="BK818">
        <v>275</v>
      </c>
      <c r="BL818" t="s">
        <v>98</v>
      </c>
      <c r="BM818" t="s">
        <v>98</v>
      </c>
      <c r="BN818" t="s">
        <v>104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>
      <c r="A819">
        <v>818</v>
      </c>
      <c r="B819">
        <v>20</v>
      </c>
      <c r="C819" t="s">
        <v>112</v>
      </c>
      <c r="D819" t="s">
        <v>83</v>
      </c>
      <c r="E819">
        <v>13265</v>
      </c>
      <c r="F819" t="s">
        <v>82</v>
      </c>
      <c r="G819" t="s">
        <v>83</v>
      </c>
      <c r="H819" t="s">
        <v>113</v>
      </c>
      <c r="I819" t="s">
        <v>85</v>
      </c>
      <c r="J819" t="s">
        <v>86</v>
      </c>
      <c r="K819" t="s">
        <v>161</v>
      </c>
      <c r="L819" t="s">
        <v>88</v>
      </c>
      <c r="M819" t="s">
        <v>217</v>
      </c>
      <c r="N819" t="s">
        <v>91</v>
      </c>
      <c r="O819" t="s">
        <v>91</v>
      </c>
      <c r="P819" t="s">
        <v>92</v>
      </c>
      <c r="Q819" t="s">
        <v>93</v>
      </c>
      <c r="R819">
        <v>8</v>
      </c>
      <c r="S819">
        <v>5</v>
      </c>
      <c r="T819">
        <v>2002</v>
      </c>
      <c r="U819">
        <v>2002</v>
      </c>
      <c r="V819" t="s">
        <v>115</v>
      </c>
      <c r="W819" t="s">
        <v>95</v>
      </c>
      <c r="X819" t="s">
        <v>152</v>
      </c>
      <c r="Y819" t="s">
        <v>153</v>
      </c>
      <c r="Z819" t="s">
        <v>117</v>
      </c>
      <c r="AA819">
        <v>148</v>
      </c>
      <c r="AB819" t="s">
        <v>119</v>
      </c>
      <c r="AC819" t="s">
        <v>98</v>
      </c>
      <c r="AD819" t="s">
        <v>123</v>
      </c>
      <c r="AE819" t="s">
        <v>119</v>
      </c>
      <c r="AF819" t="s">
        <v>98</v>
      </c>
      <c r="AG819" t="s">
        <v>100</v>
      </c>
      <c r="AH819" t="s">
        <v>124</v>
      </c>
      <c r="AI819">
        <v>1218</v>
      </c>
      <c r="AJ819" t="s">
        <v>108</v>
      </c>
      <c r="AK819">
        <v>0</v>
      </c>
      <c r="AL819">
        <v>350</v>
      </c>
      <c r="AM819">
        <v>1568</v>
      </c>
      <c r="AN819" t="s">
        <v>103</v>
      </c>
      <c r="AO819" t="s">
        <v>126</v>
      </c>
      <c r="AP819" t="s">
        <v>104</v>
      </c>
      <c r="AQ819" t="s">
        <v>105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119</v>
      </c>
      <c r="BC819">
        <v>7</v>
      </c>
      <c r="BD819" t="s">
        <v>106</v>
      </c>
      <c r="BE819">
        <v>2</v>
      </c>
      <c r="BF819" t="s">
        <v>119</v>
      </c>
      <c r="BG819" t="s">
        <v>107</v>
      </c>
      <c r="BH819">
        <v>2002</v>
      </c>
      <c r="BI819" t="s">
        <v>131</v>
      </c>
      <c r="BJ819">
        <v>3</v>
      </c>
      <c r="BK819">
        <v>857</v>
      </c>
      <c r="BL819" t="s">
        <v>98</v>
      </c>
      <c r="BM819" t="s">
        <v>98</v>
      </c>
      <c r="BN819" t="s">
        <v>104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>
      <c r="A820">
        <v>819</v>
      </c>
      <c r="B820">
        <v>80</v>
      </c>
      <c r="C820" t="s">
        <v>112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199</v>
      </c>
      <c r="N820" t="s">
        <v>91</v>
      </c>
      <c r="O820" t="s">
        <v>91</v>
      </c>
      <c r="P820" t="s">
        <v>92</v>
      </c>
      <c r="Q820" t="s">
        <v>158</v>
      </c>
      <c r="R820">
        <v>6</v>
      </c>
      <c r="S820">
        <v>7</v>
      </c>
      <c r="T820">
        <v>1971</v>
      </c>
      <c r="U820">
        <v>1971</v>
      </c>
      <c r="V820" t="s">
        <v>94</v>
      </c>
      <c r="W820" t="s">
        <v>95</v>
      </c>
      <c r="X820" t="s">
        <v>130</v>
      </c>
      <c r="Y820" t="s">
        <v>130</v>
      </c>
      <c r="Z820" t="s">
        <v>117</v>
      </c>
      <c r="AA820">
        <v>80</v>
      </c>
      <c r="AB820" t="s">
        <v>98</v>
      </c>
      <c r="AC820" t="s">
        <v>98</v>
      </c>
      <c r="AD820" t="s">
        <v>99</v>
      </c>
      <c r="AE820" t="s">
        <v>98</v>
      </c>
      <c r="AF820" t="s">
        <v>98</v>
      </c>
      <c r="AG820" t="s">
        <v>157</v>
      </c>
      <c r="AH820" t="s">
        <v>124</v>
      </c>
      <c r="AI820">
        <v>504</v>
      </c>
      <c r="AJ820" t="s">
        <v>108</v>
      </c>
      <c r="AK820">
        <v>0</v>
      </c>
      <c r="AL820">
        <v>506</v>
      </c>
      <c r="AM820">
        <v>1010</v>
      </c>
      <c r="AN820" t="s">
        <v>103</v>
      </c>
      <c r="AO820" t="s">
        <v>119</v>
      </c>
      <c r="AP820" t="s">
        <v>104</v>
      </c>
      <c r="AQ820" t="s">
        <v>105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106</v>
      </c>
      <c r="BE820">
        <v>0</v>
      </c>
      <c r="BF820" t="s">
        <v>83</v>
      </c>
      <c r="BG820" t="s">
        <v>107</v>
      </c>
      <c r="BH820">
        <v>1971</v>
      </c>
      <c r="BI820" t="s">
        <v>108</v>
      </c>
      <c r="BJ820">
        <v>2</v>
      </c>
      <c r="BK820">
        <v>440</v>
      </c>
      <c r="BL820" t="s">
        <v>98</v>
      </c>
      <c r="BM820" t="s">
        <v>98</v>
      </c>
      <c r="BN820" t="s">
        <v>104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109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>
      <c r="A821">
        <v>820</v>
      </c>
      <c r="B821">
        <v>120</v>
      </c>
      <c r="C821" t="s">
        <v>112</v>
      </c>
      <c r="D821">
        <v>44</v>
      </c>
      <c r="E821">
        <v>6371</v>
      </c>
      <c r="F821" t="s">
        <v>82</v>
      </c>
      <c r="G821" t="s">
        <v>83</v>
      </c>
      <c r="H821" t="s">
        <v>113</v>
      </c>
      <c r="I821" t="s">
        <v>85</v>
      </c>
      <c r="J821" t="s">
        <v>86</v>
      </c>
      <c r="K821" t="s">
        <v>87</v>
      </c>
      <c r="L821" t="s">
        <v>88</v>
      </c>
      <c r="M821" t="s">
        <v>147</v>
      </c>
      <c r="N821" t="s">
        <v>91</v>
      </c>
      <c r="O821" t="s">
        <v>91</v>
      </c>
      <c r="P821" t="s">
        <v>129</v>
      </c>
      <c r="Q821" t="s">
        <v>93</v>
      </c>
      <c r="R821">
        <v>7</v>
      </c>
      <c r="S821">
        <v>5</v>
      </c>
      <c r="T821">
        <v>2009</v>
      </c>
      <c r="U821">
        <v>2010</v>
      </c>
      <c r="V821" t="s">
        <v>94</v>
      </c>
      <c r="W821" t="s">
        <v>95</v>
      </c>
      <c r="X821" t="s">
        <v>96</v>
      </c>
      <c r="Y821" t="s">
        <v>96</v>
      </c>
      <c r="Z821" t="s">
        <v>148</v>
      </c>
      <c r="AA821">
        <v>128</v>
      </c>
      <c r="AB821" t="s">
        <v>119</v>
      </c>
      <c r="AC821" t="s">
        <v>98</v>
      </c>
      <c r="AD821" t="s">
        <v>123</v>
      </c>
      <c r="AE821" t="s">
        <v>119</v>
      </c>
      <c r="AF821" t="s">
        <v>98</v>
      </c>
      <c r="AG821" t="s">
        <v>155</v>
      </c>
      <c r="AH821" t="s">
        <v>124</v>
      </c>
      <c r="AI821">
        <v>733</v>
      </c>
      <c r="AJ821" t="s">
        <v>108</v>
      </c>
      <c r="AK821">
        <v>0</v>
      </c>
      <c r="AL821">
        <v>625</v>
      </c>
      <c r="AM821">
        <v>1358</v>
      </c>
      <c r="AN821" t="s">
        <v>103</v>
      </c>
      <c r="AO821" t="s">
        <v>126</v>
      </c>
      <c r="AP821" t="s">
        <v>104</v>
      </c>
      <c r="AQ821" t="s">
        <v>105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119</v>
      </c>
      <c r="BC821">
        <v>6</v>
      </c>
      <c r="BD821" t="s">
        <v>106</v>
      </c>
      <c r="BE821">
        <v>1</v>
      </c>
      <c r="BF821" t="s">
        <v>119</v>
      </c>
      <c r="BG821" t="s">
        <v>107</v>
      </c>
      <c r="BH821">
        <v>2010</v>
      </c>
      <c r="BI821" t="s">
        <v>131</v>
      </c>
      <c r="BJ821">
        <v>2</v>
      </c>
      <c r="BK821">
        <v>484</v>
      </c>
      <c r="BL821" t="s">
        <v>98</v>
      </c>
      <c r="BM821" t="s">
        <v>98</v>
      </c>
      <c r="BN821" t="s">
        <v>104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149</v>
      </c>
      <c r="CB821" t="s">
        <v>150</v>
      </c>
      <c r="CC821">
        <v>224000</v>
      </c>
    </row>
    <row r="822" spans="1:81">
      <c r="A822">
        <v>821</v>
      </c>
      <c r="B822">
        <v>60</v>
      </c>
      <c r="C822" t="s">
        <v>112</v>
      </c>
      <c r="D822">
        <v>72</v>
      </c>
      <c r="E822">
        <v>7226</v>
      </c>
      <c r="F822" t="s">
        <v>82</v>
      </c>
      <c r="G822" t="s">
        <v>83</v>
      </c>
      <c r="H822" t="s">
        <v>113</v>
      </c>
      <c r="I822" t="s">
        <v>85</v>
      </c>
      <c r="J822" t="s">
        <v>86</v>
      </c>
      <c r="K822" t="s">
        <v>161</v>
      </c>
      <c r="L822" t="s">
        <v>88</v>
      </c>
      <c r="M822" t="s">
        <v>209</v>
      </c>
      <c r="N822" t="s">
        <v>91</v>
      </c>
      <c r="O822" t="s">
        <v>91</v>
      </c>
      <c r="P822" t="s">
        <v>92</v>
      </c>
      <c r="Q822" t="s">
        <v>122</v>
      </c>
      <c r="R822">
        <v>7</v>
      </c>
      <c r="S822">
        <v>5</v>
      </c>
      <c r="T822">
        <v>2003</v>
      </c>
      <c r="U822">
        <v>2003</v>
      </c>
      <c r="V822" t="s">
        <v>94</v>
      </c>
      <c r="W822" t="s">
        <v>95</v>
      </c>
      <c r="X822" t="s">
        <v>96</v>
      </c>
      <c r="Y822" t="s">
        <v>96</v>
      </c>
      <c r="Z822" t="s">
        <v>97</v>
      </c>
      <c r="AA822">
        <v>0</v>
      </c>
      <c r="AB822" t="s">
        <v>119</v>
      </c>
      <c r="AC822" t="s">
        <v>98</v>
      </c>
      <c r="AD822" t="s">
        <v>123</v>
      </c>
      <c r="AE822" t="s">
        <v>119</v>
      </c>
      <c r="AF822" t="s">
        <v>98</v>
      </c>
      <c r="AG822" t="s">
        <v>100</v>
      </c>
      <c r="AH822" t="s">
        <v>108</v>
      </c>
      <c r="AI822">
        <v>0</v>
      </c>
      <c r="AJ822" t="s">
        <v>108</v>
      </c>
      <c r="AK822">
        <v>0</v>
      </c>
      <c r="AL822">
        <v>798</v>
      </c>
      <c r="AM822">
        <v>798</v>
      </c>
      <c r="AN822" t="s">
        <v>103</v>
      </c>
      <c r="AO822" t="s">
        <v>126</v>
      </c>
      <c r="AP822" t="s">
        <v>104</v>
      </c>
      <c r="AQ822" t="s">
        <v>105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119</v>
      </c>
      <c r="BC822">
        <v>6</v>
      </c>
      <c r="BD822" t="s">
        <v>106</v>
      </c>
      <c r="BE822">
        <v>0</v>
      </c>
      <c r="BF822" t="s">
        <v>83</v>
      </c>
      <c r="BG822" t="s">
        <v>107</v>
      </c>
      <c r="BH822">
        <v>2003</v>
      </c>
      <c r="BI822" t="s">
        <v>131</v>
      </c>
      <c r="BJ822">
        <v>2</v>
      </c>
      <c r="BK822">
        <v>595</v>
      </c>
      <c r="BL822" t="s">
        <v>98</v>
      </c>
      <c r="BM822" t="s">
        <v>98</v>
      </c>
      <c r="BN822" t="s">
        <v>104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>
      <c r="A823">
        <v>822</v>
      </c>
      <c r="B823">
        <v>20</v>
      </c>
      <c r="C823" t="s">
        <v>140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192</v>
      </c>
      <c r="J823" t="s">
        <v>86</v>
      </c>
      <c r="K823" t="s">
        <v>87</v>
      </c>
      <c r="L823" t="s">
        <v>154</v>
      </c>
      <c r="M823" t="s">
        <v>188</v>
      </c>
      <c r="N823" t="s">
        <v>91</v>
      </c>
      <c r="O823" t="s">
        <v>91</v>
      </c>
      <c r="P823" t="s">
        <v>186</v>
      </c>
      <c r="Q823" t="s">
        <v>93</v>
      </c>
      <c r="R823">
        <v>4</v>
      </c>
      <c r="S823">
        <v>4</v>
      </c>
      <c r="T823">
        <v>1953</v>
      </c>
      <c r="U823">
        <v>1953</v>
      </c>
      <c r="V823" t="s">
        <v>94</v>
      </c>
      <c r="W823" t="s">
        <v>95</v>
      </c>
      <c r="X823" t="s">
        <v>137</v>
      </c>
      <c r="Y823" t="s">
        <v>137</v>
      </c>
      <c r="Z823" t="s">
        <v>97</v>
      </c>
      <c r="AA823">
        <v>0</v>
      </c>
      <c r="AB823" t="s">
        <v>139</v>
      </c>
      <c r="AC823" t="s">
        <v>98</v>
      </c>
      <c r="AD823" t="s">
        <v>99</v>
      </c>
      <c r="AE823" t="s">
        <v>139</v>
      </c>
      <c r="AF823" t="s">
        <v>98</v>
      </c>
      <c r="AG823" t="s">
        <v>100</v>
      </c>
      <c r="AH823" t="s">
        <v>108</v>
      </c>
      <c r="AI823">
        <v>0</v>
      </c>
      <c r="AJ823" t="s">
        <v>108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167</v>
      </c>
      <c r="AQ823" t="s">
        <v>105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181</v>
      </c>
      <c r="BE823">
        <v>0</v>
      </c>
      <c r="BF823" t="s">
        <v>83</v>
      </c>
      <c r="BG823" t="s">
        <v>143</v>
      </c>
      <c r="BH823">
        <v>1974</v>
      </c>
      <c r="BI823" t="s">
        <v>108</v>
      </c>
      <c r="BJ823">
        <v>2</v>
      </c>
      <c r="BK823">
        <v>576</v>
      </c>
      <c r="BL823" t="s">
        <v>98</v>
      </c>
      <c r="BM823" t="s">
        <v>98</v>
      </c>
      <c r="BN823" t="s">
        <v>104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>
      <c r="A824">
        <v>823</v>
      </c>
      <c r="B824">
        <v>60</v>
      </c>
      <c r="C824" t="s">
        <v>112</v>
      </c>
      <c r="D824" t="s">
        <v>83</v>
      </c>
      <c r="E824">
        <v>12394</v>
      </c>
      <c r="F824" t="s">
        <v>82</v>
      </c>
      <c r="G824" t="s">
        <v>83</v>
      </c>
      <c r="H824" t="s">
        <v>113</v>
      </c>
      <c r="I824" t="s">
        <v>85</v>
      </c>
      <c r="J824" t="s">
        <v>86</v>
      </c>
      <c r="K824" t="s">
        <v>114</v>
      </c>
      <c r="L824" t="s">
        <v>88</v>
      </c>
      <c r="M824" t="s">
        <v>121</v>
      </c>
      <c r="N824" t="s">
        <v>91</v>
      </c>
      <c r="O824" t="s">
        <v>91</v>
      </c>
      <c r="P824" t="s">
        <v>92</v>
      </c>
      <c r="Q824" t="s">
        <v>122</v>
      </c>
      <c r="R824">
        <v>7</v>
      </c>
      <c r="S824">
        <v>5</v>
      </c>
      <c r="T824">
        <v>2003</v>
      </c>
      <c r="U824">
        <v>2003</v>
      </c>
      <c r="V824" t="s">
        <v>94</v>
      </c>
      <c r="W824" t="s">
        <v>95</v>
      </c>
      <c r="X824" t="s">
        <v>96</v>
      </c>
      <c r="Y824" t="s">
        <v>96</v>
      </c>
      <c r="Z824" t="s">
        <v>97</v>
      </c>
      <c r="AA824">
        <v>0</v>
      </c>
      <c r="AB824" t="s">
        <v>119</v>
      </c>
      <c r="AC824" t="s">
        <v>98</v>
      </c>
      <c r="AD824" t="s">
        <v>123</v>
      </c>
      <c r="AE824" t="s">
        <v>119</v>
      </c>
      <c r="AF824" t="s">
        <v>98</v>
      </c>
      <c r="AG824" t="s">
        <v>119</v>
      </c>
      <c r="AH824" t="s">
        <v>108</v>
      </c>
      <c r="AI824">
        <v>0</v>
      </c>
      <c r="AJ824" t="s">
        <v>108</v>
      </c>
      <c r="AK824">
        <v>0</v>
      </c>
      <c r="AL824">
        <v>847</v>
      </c>
      <c r="AM824">
        <v>847</v>
      </c>
      <c r="AN824" t="s">
        <v>103</v>
      </c>
      <c r="AO824" t="s">
        <v>126</v>
      </c>
      <c r="AP824" t="s">
        <v>104</v>
      </c>
      <c r="AQ824" t="s">
        <v>105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119</v>
      </c>
      <c r="BC824">
        <v>7</v>
      </c>
      <c r="BD824" t="s">
        <v>106</v>
      </c>
      <c r="BE824">
        <v>1</v>
      </c>
      <c r="BF824" t="s">
        <v>119</v>
      </c>
      <c r="BG824" t="s">
        <v>159</v>
      </c>
      <c r="BH824">
        <v>2003</v>
      </c>
      <c r="BI824" t="s">
        <v>125</v>
      </c>
      <c r="BJ824">
        <v>2</v>
      </c>
      <c r="BK824">
        <v>433</v>
      </c>
      <c r="BL824" t="s">
        <v>98</v>
      </c>
      <c r="BM824" t="s">
        <v>98</v>
      </c>
      <c r="BN824" t="s">
        <v>104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178</v>
      </c>
      <c r="CC824">
        <v>225000</v>
      </c>
    </row>
    <row r="825" spans="1:81">
      <c r="A825">
        <v>824</v>
      </c>
      <c r="B825">
        <v>50</v>
      </c>
      <c r="C825" t="s">
        <v>112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200</v>
      </c>
      <c r="N825" t="s">
        <v>91</v>
      </c>
      <c r="O825" t="s">
        <v>91</v>
      </c>
      <c r="P825" t="s">
        <v>92</v>
      </c>
      <c r="Q825" t="s">
        <v>176</v>
      </c>
      <c r="R825">
        <v>6</v>
      </c>
      <c r="S825">
        <v>7</v>
      </c>
      <c r="T825">
        <v>1940</v>
      </c>
      <c r="U825">
        <v>1950</v>
      </c>
      <c r="V825" t="s">
        <v>94</v>
      </c>
      <c r="W825" t="s">
        <v>95</v>
      </c>
      <c r="X825" t="s">
        <v>96</v>
      </c>
      <c r="Y825" t="s">
        <v>96</v>
      </c>
      <c r="Z825" t="s">
        <v>97</v>
      </c>
      <c r="AA825">
        <v>0</v>
      </c>
      <c r="AB825" t="s">
        <v>98</v>
      </c>
      <c r="AC825" t="s">
        <v>98</v>
      </c>
      <c r="AD825" t="s">
        <v>166</v>
      </c>
      <c r="AE825" t="s">
        <v>98</v>
      </c>
      <c r="AF825" t="s">
        <v>98</v>
      </c>
      <c r="AG825" t="s">
        <v>100</v>
      </c>
      <c r="AH825" t="s">
        <v>108</v>
      </c>
      <c r="AI825">
        <v>0</v>
      </c>
      <c r="AJ825" t="s">
        <v>108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104</v>
      </c>
      <c r="AQ825" t="s">
        <v>105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106</v>
      </c>
      <c r="BE825">
        <v>1</v>
      </c>
      <c r="BF825" t="s">
        <v>119</v>
      </c>
      <c r="BG825" t="s">
        <v>143</v>
      </c>
      <c r="BH825">
        <v>1940</v>
      </c>
      <c r="BI825" t="s">
        <v>108</v>
      </c>
      <c r="BJ825">
        <v>1</v>
      </c>
      <c r="BK825">
        <v>240</v>
      </c>
      <c r="BL825" t="s">
        <v>98</v>
      </c>
      <c r="BM825" t="s">
        <v>98</v>
      </c>
      <c r="BN825" t="s">
        <v>104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177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>
      <c r="A826">
        <v>825</v>
      </c>
      <c r="B826">
        <v>20</v>
      </c>
      <c r="C826" t="s">
        <v>164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163</v>
      </c>
      <c r="N826" t="s">
        <v>91</v>
      </c>
      <c r="O826" t="s">
        <v>91</v>
      </c>
      <c r="P826" t="s">
        <v>92</v>
      </c>
      <c r="Q826" t="s">
        <v>93</v>
      </c>
      <c r="R826">
        <v>8</v>
      </c>
      <c r="S826">
        <v>5</v>
      </c>
      <c r="T826">
        <v>2006</v>
      </c>
      <c r="U826">
        <v>2006</v>
      </c>
      <c r="V826" t="s">
        <v>94</v>
      </c>
      <c r="W826" t="s">
        <v>95</v>
      </c>
      <c r="X826" t="s">
        <v>96</v>
      </c>
      <c r="Y826" t="s">
        <v>96</v>
      </c>
      <c r="Z826" t="s">
        <v>97</v>
      </c>
      <c r="AA826">
        <v>0</v>
      </c>
      <c r="AB826" t="s">
        <v>119</v>
      </c>
      <c r="AC826" t="s">
        <v>98</v>
      </c>
      <c r="AD826" t="s">
        <v>123</v>
      </c>
      <c r="AE826" t="s">
        <v>119</v>
      </c>
      <c r="AF826" t="s">
        <v>119</v>
      </c>
      <c r="AG826" t="s">
        <v>100</v>
      </c>
      <c r="AH826" t="s">
        <v>108</v>
      </c>
      <c r="AI826">
        <v>0</v>
      </c>
      <c r="AJ826" t="s">
        <v>108</v>
      </c>
      <c r="AK826">
        <v>0</v>
      </c>
      <c r="AL826">
        <v>1489</v>
      </c>
      <c r="AM826">
        <v>1489</v>
      </c>
      <c r="AN826" t="s">
        <v>103</v>
      </c>
      <c r="AO826" t="s">
        <v>126</v>
      </c>
      <c r="AP826" t="s">
        <v>104</v>
      </c>
      <c r="AQ826" t="s">
        <v>105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119</v>
      </c>
      <c r="BC826">
        <v>7</v>
      </c>
      <c r="BD826" t="s">
        <v>106</v>
      </c>
      <c r="BE826">
        <v>1</v>
      </c>
      <c r="BF826" t="s">
        <v>119</v>
      </c>
      <c r="BG826" t="s">
        <v>107</v>
      </c>
      <c r="BH826">
        <v>2006</v>
      </c>
      <c r="BI826" t="s">
        <v>131</v>
      </c>
      <c r="BJ826">
        <v>2</v>
      </c>
      <c r="BK826">
        <v>776</v>
      </c>
      <c r="BL826" t="s">
        <v>98</v>
      </c>
      <c r="BM826" t="s">
        <v>98</v>
      </c>
      <c r="BN826" t="s">
        <v>104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149</v>
      </c>
      <c r="CB826" t="s">
        <v>150</v>
      </c>
      <c r="CC826">
        <v>232600</v>
      </c>
    </row>
    <row r="827" spans="1:81">
      <c r="A827">
        <v>826</v>
      </c>
      <c r="B827">
        <v>20</v>
      </c>
      <c r="C827" t="s">
        <v>112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147</v>
      </c>
      <c r="N827" t="s">
        <v>151</v>
      </c>
      <c r="O827" t="s">
        <v>151</v>
      </c>
      <c r="P827" t="s">
        <v>92</v>
      </c>
      <c r="Q827" t="s">
        <v>93</v>
      </c>
      <c r="R827">
        <v>10</v>
      </c>
      <c r="S827">
        <v>5</v>
      </c>
      <c r="T827">
        <v>2007</v>
      </c>
      <c r="U827">
        <v>2008</v>
      </c>
      <c r="V827" t="s">
        <v>115</v>
      </c>
      <c r="W827" t="s">
        <v>95</v>
      </c>
      <c r="X827" t="s">
        <v>152</v>
      </c>
      <c r="Y827" t="s">
        <v>153</v>
      </c>
      <c r="Z827" t="s">
        <v>117</v>
      </c>
      <c r="AA827">
        <v>816</v>
      </c>
      <c r="AB827" t="s">
        <v>126</v>
      </c>
      <c r="AC827" t="s">
        <v>98</v>
      </c>
      <c r="AD827" t="s">
        <v>123</v>
      </c>
      <c r="AE827" t="s">
        <v>126</v>
      </c>
      <c r="AF827" t="s">
        <v>98</v>
      </c>
      <c r="AG827" t="s">
        <v>157</v>
      </c>
      <c r="AH827" t="s">
        <v>124</v>
      </c>
      <c r="AI827">
        <v>1636</v>
      </c>
      <c r="AJ827" t="s">
        <v>108</v>
      </c>
      <c r="AK827">
        <v>0</v>
      </c>
      <c r="AL827">
        <v>442</v>
      </c>
      <c r="AM827">
        <v>2078</v>
      </c>
      <c r="AN827" t="s">
        <v>103</v>
      </c>
      <c r="AO827" t="s">
        <v>126</v>
      </c>
      <c r="AP827" t="s">
        <v>104</v>
      </c>
      <c r="AQ827" t="s">
        <v>105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126</v>
      </c>
      <c r="BC827">
        <v>7</v>
      </c>
      <c r="BD827" t="s">
        <v>106</v>
      </c>
      <c r="BE827">
        <v>1</v>
      </c>
      <c r="BF827" t="s">
        <v>119</v>
      </c>
      <c r="BG827" t="s">
        <v>107</v>
      </c>
      <c r="BH827">
        <v>2007</v>
      </c>
      <c r="BI827" t="s">
        <v>125</v>
      </c>
      <c r="BJ827">
        <v>3</v>
      </c>
      <c r="BK827">
        <v>1220</v>
      </c>
      <c r="BL827" t="s">
        <v>98</v>
      </c>
      <c r="BM827" t="s">
        <v>98</v>
      </c>
      <c r="BN827" t="s">
        <v>104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149</v>
      </c>
      <c r="CB827" t="s">
        <v>150</v>
      </c>
      <c r="CC827">
        <v>385000</v>
      </c>
    </row>
    <row r="828" spans="1:81">
      <c r="A828">
        <v>827</v>
      </c>
      <c r="B828">
        <v>45</v>
      </c>
      <c r="C828" t="s">
        <v>140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197</v>
      </c>
      <c r="N828" t="s">
        <v>91</v>
      </c>
      <c r="O828" t="s">
        <v>91</v>
      </c>
      <c r="P828" t="s">
        <v>92</v>
      </c>
      <c r="Q828" t="s">
        <v>238</v>
      </c>
      <c r="R828">
        <v>5</v>
      </c>
      <c r="S828">
        <v>6</v>
      </c>
      <c r="T828">
        <v>1924</v>
      </c>
      <c r="U828">
        <v>1950</v>
      </c>
      <c r="V828" t="s">
        <v>94</v>
      </c>
      <c r="W828" t="s">
        <v>95</v>
      </c>
      <c r="X828" t="s">
        <v>137</v>
      </c>
      <c r="Y828" t="s">
        <v>137</v>
      </c>
      <c r="Z828" t="s">
        <v>97</v>
      </c>
      <c r="AA828">
        <v>0</v>
      </c>
      <c r="AB828" t="s">
        <v>98</v>
      </c>
      <c r="AC828" t="s">
        <v>98</v>
      </c>
      <c r="AD828" t="s">
        <v>166</v>
      </c>
      <c r="AE828" t="s">
        <v>98</v>
      </c>
      <c r="AF828" t="s">
        <v>98</v>
      </c>
      <c r="AG828" t="s">
        <v>100</v>
      </c>
      <c r="AH828" t="s">
        <v>118</v>
      </c>
      <c r="AI828">
        <v>784</v>
      </c>
      <c r="AJ828" t="s">
        <v>108</v>
      </c>
      <c r="AK828">
        <v>0</v>
      </c>
      <c r="AL828">
        <v>0</v>
      </c>
      <c r="AM828">
        <v>784</v>
      </c>
      <c r="AN828" t="s">
        <v>103</v>
      </c>
      <c r="AO828" t="s">
        <v>119</v>
      </c>
      <c r="AP828" t="s">
        <v>104</v>
      </c>
      <c r="AQ828" t="s">
        <v>105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119</v>
      </c>
      <c r="BC828">
        <v>5</v>
      </c>
      <c r="BD828" t="s">
        <v>106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104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>
      <c r="A829">
        <v>828</v>
      </c>
      <c r="B829">
        <v>20</v>
      </c>
      <c r="C829" t="s">
        <v>112</v>
      </c>
      <c r="D829">
        <v>65</v>
      </c>
      <c r="E829">
        <v>8529</v>
      </c>
      <c r="F829" t="s">
        <v>82</v>
      </c>
      <c r="G829" t="s">
        <v>83</v>
      </c>
      <c r="H829" t="s">
        <v>113</v>
      </c>
      <c r="I829" t="s">
        <v>85</v>
      </c>
      <c r="J829" t="s">
        <v>86</v>
      </c>
      <c r="K829" t="s">
        <v>87</v>
      </c>
      <c r="L829" t="s">
        <v>88</v>
      </c>
      <c r="M829" t="s">
        <v>165</v>
      </c>
      <c r="N829" t="s">
        <v>91</v>
      </c>
      <c r="O829" t="s">
        <v>91</v>
      </c>
      <c r="P829" t="s">
        <v>92</v>
      </c>
      <c r="Q829" t="s">
        <v>93</v>
      </c>
      <c r="R829">
        <v>7</v>
      </c>
      <c r="S829">
        <v>5</v>
      </c>
      <c r="T829">
        <v>2001</v>
      </c>
      <c r="U829">
        <v>2001</v>
      </c>
      <c r="V829" t="s">
        <v>94</v>
      </c>
      <c r="W829" t="s">
        <v>95</v>
      </c>
      <c r="X829" t="s">
        <v>96</v>
      </c>
      <c r="Y829" t="s">
        <v>96</v>
      </c>
      <c r="Z829" t="s">
        <v>97</v>
      </c>
      <c r="AA829">
        <v>0</v>
      </c>
      <c r="AB829" t="s">
        <v>119</v>
      </c>
      <c r="AC829" t="s">
        <v>98</v>
      </c>
      <c r="AD829" t="s">
        <v>123</v>
      </c>
      <c r="AE829" t="s">
        <v>119</v>
      </c>
      <c r="AF829" t="s">
        <v>98</v>
      </c>
      <c r="AG829" t="s">
        <v>100</v>
      </c>
      <c r="AH829" t="s">
        <v>124</v>
      </c>
      <c r="AI829">
        <v>20</v>
      </c>
      <c r="AJ829" t="s">
        <v>108</v>
      </c>
      <c r="AK829">
        <v>0</v>
      </c>
      <c r="AL829">
        <v>1434</v>
      </c>
      <c r="AM829">
        <v>1454</v>
      </c>
      <c r="AN829" t="s">
        <v>103</v>
      </c>
      <c r="AO829" t="s">
        <v>126</v>
      </c>
      <c r="AP829" t="s">
        <v>104</v>
      </c>
      <c r="AQ829" t="s">
        <v>105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119</v>
      </c>
      <c r="BC829">
        <v>6</v>
      </c>
      <c r="BD829" t="s">
        <v>106</v>
      </c>
      <c r="BE829">
        <v>1</v>
      </c>
      <c r="BF829" t="s">
        <v>98</v>
      </c>
      <c r="BG829" t="s">
        <v>107</v>
      </c>
      <c r="BH829">
        <v>2001</v>
      </c>
      <c r="BI829" t="s">
        <v>131</v>
      </c>
      <c r="BJ829">
        <v>2</v>
      </c>
      <c r="BK829">
        <v>527</v>
      </c>
      <c r="BL829" t="s">
        <v>98</v>
      </c>
      <c r="BM829" t="s">
        <v>98</v>
      </c>
      <c r="BN829" t="s">
        <v>104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>
      <c r="A830">
        <v>829</v>
      </c>
      <c r="B830">
        <v>60</v>
      </c>
      <c r="C830" t="s">
        <v>112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205</v>
      </c>
      <c r="J830" t="s">
        <v>86</v>
      </c>
      <c r="K830" t="s">
        <v>161</v>
      </c>
      <c r="L830" t="s">
        <v>231</v>
      </c>
      <c r="M830" t="s">
        <v>199</v>
      </c>
      <c r="N830" t="s">
        <v>91</v>
      </c>
      <c r="O830" t="s">
        <v>91</v>
      </c>
      <c r="P830" t="s">
        <v>92</v>
      </c>
      <c r="Q830" t="s">
        <v>122</v>
      </c>
      <c r="R830">
        <v>5</v>
      </c>
      <c r="S830">
        <v>5</v>
      </c>
      <c r="T830">
        <v>1967</v>
      </c>
      <c r="U830">
        <v>1967</v>
      </c>
      <c r="V830" t="s">
        <v>210</v>
      </c>
      <c r="W830" t="s">
        <v>204</v>
      </c>
      <c r="X830" t="s">
        <v>135</v>
      </c>
      <c r="Y830" t="s">
        <v>135</v>
      </c>
      <c r="Z830" t="s">
        <v>97</v>
      </c>
      <c r="AA830">
        <v>0</v>
      </c>
      <c r="AB830" t="s">
        <v>98</v>
      </c>
      <c r="AC830" t="s">
        <v>98</v>
      </c>
      <c r="AD830" t="s">
        <v>123</v>
      </c>
      <c r="AE830" t="s">
        <v>98</v>
      </c>
      <c r="AF830" t="s">
        <v>119</v>
      </c>
      <c r="AG830" t="s">
        <v>119</v>
      </c>
      <c r="AH830" t="s">
        <v>102</v>
      </c>
      <c r="AI830">
        <v>249</v>
      </c>
      <c r="AJ830" t="s">
        <v>118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104</v>
      </c>
      <c r="AQ830" t="s">
        <v>105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181</v>
      </c>
      <c r="BE830">
        <v>0</v>
      </c>
      <c r="BF830" t="s">
        <v>83</v>
      </c>
      <c r="BG830" t="s">
        <v>107</v>
      </c>
      <c r="BH830">
        <v>1967</v>
      </c>
      <c r="BI830" t="s">
        <v>125</v>
      </c>
      <c r="BJ830">
        <v>2</v>
      </c>
      <c r="BK830">
        <v>538</v>
      </c>
      <c r="BL830" t="s">
        <v>98</v>
      </c>
      <c r="BM830" t="s">
        <v>98</v>
      </c>
      <c r="BN830" t="s">
        <v>104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172</v>
      </c>
      <c r="CC830">
        <v>185000</v>
      </c>
    </row>
    <row r="831" spans="1:81">
      <c r="A831">
        <v>830</v>
      </c>
      <c r="B831">
        <v>160</v>
      </c>
      <c r="C831" t="s">
        <v>164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163</v>
      </c>
      <c r="N831" t="s">
        <v>91</v>
      </c>
      <c r="O831" t="s">
        <v>91</v>
      </c>
      <c r="P831" t="s">
        <v>142</v>
      </c>
      <c r="Q831" t="s">
        <v>122</v>
      </c>
      <c r="R831">
        <v>7</v>
      </c>
      <c r="S831">
        <v>5</v>
      </c>
      <c r="T831">
        <v>2005</v>
      </c>
      <c r="U831">
        <v>2005</v>
      </c>
      <c r="V831" t="s">
        <v>94</v>
      </c>
      <c r="W831" t="s">
        <v>95</v>
      </c>
      <c r="X831" t="s">
        <v>137</v>
      </c>
      <c r="Y831" t="s">
        <v>137</v>
      </c>
      <c r="Z831" t="s">
        <v>97</v>
      </c>
      <c r="AA831">
        <v>0</v>
      </c>
      <c r="AB831" t="s">
        <v>119</v>
      </c>
      <c r="AC831" t="s">
        <v>98</v>
      </c>
      <c r="AD831" t="s">
        <v>123</v>
      </c>
      <c r="AE831" t="s">
        <v>119</v>
      </c>
      <c r="AF831" t="s">
        <v>98</v>
      </c>
      <c r="AG831" t="s">
        <v>100</v>
      </c>
      <c r="AH831" t="s">
        <v>108</v>
      </c>
      <c r="AI831">
        <v>0</v>
      </c>
      <c r="AJ831" t="s">
        <v>108</v>
      </c>
      <c r="AK831">
        <v>0</v>
      </c>
      <c r="AL831">
        <v>600</v>
      </c>
      <c r="AM831">
        <v>600</v>
      </c>
      <c r="AN831" t="s">
        <v>103</v>
      </c>
      <c r="AO831" t="s">
        <v>126</v>
      </c>
      <c r="AP831" t="s">
        <v>104</v>
      </c>
      <c r="AQ831" t="s">
        <v>105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119</v>
      </c>
      <c r="BC831">
        <v>4</v>
      </c>
      <c r="BD831" t="s">
        <v>106</v>
      </c>
      <c r="BE831">
        <v>0</v>
      </c>
      <c r="BF831" t="s">
        <v>83</v>
      </c>
      <c r="BG831" t="s">
        <v>143</v>
      </c>
      <c r="BH831">
        <v>2005</v>
      </c>
      <c r="BI831" t="s">
        <v>131</v>
      </c>
      <c r="BJ831">
        <v>2</v>
      </c>
      <c r="BK831">
        <v>480</v>
      </c>
      <c r="BL831" t="s">
        <v>98</v>
      </c>
      <c r="BM831" t="s">
        <v>98</v>
      </c>
      <c r="BN831" t="s">
        <v>104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>
      <c r="A832">
        <v>831</v>
      </c>
      <c r="B832">
        <v>20</v>
      </c>
      <c r="C832" t="s">
        <v>112</v>
      </c>
      <c r="D832">
        <v>80</v>
      </c>
      <c r="E832">
        <v>11900</v>
      </c>
      <c r="F832" t="s">
        <v>82</v>
      </c>
      <c r="G832" t="s">
        <v>83</v>
      </c>
      <c r="H832" t="s">
        <v>113</v>
      </c>
      <c r="I832" t="s">
        <v>85</v>
      </c>
      <c r="J832" t="s">
        <v>86</v>
      </c>
      <c r="K832" t="s">
        <v>114</v>
      </c>
      <c r="L832" t="s">
        <v>88</v>
      </c>
      <c r="M832" t="s">
        <v>89</v>
      </c>
      <c r="N832" t="s">
        <v>91</v>
      </c>
      <c r="O832" t="s">
        <v>91</v>
      </c>
      <c r="P832" t="s">
        <v>92</v>
      </c>
      <c r="Q832" t="s">
        <v>93</v>
      </c>
      <c r="R832">
        <v>6</v>
      </c>
      <c r="S832">
        <v>5</v>
      </c>
      <c r="T832">
        <v>1957</v>
      </c>
      <c r="U832">
        <v>1957</v>
      </c>
      <c r="V832" t="s">
        <v>94</v>
      </c>
      <c r="W832" t="s">
        <v>95</v>
      </c>
      <c r="X832" t="s">
        <v>130</v>
      </c>
      <c r="Y832" t="s">
        <v>130</v>
      </c>
      <c r="Z832" t="s">
        <v>117</v>
      </c>
      <c r="AA832">
        <v>387</v>
      </c>
      <c r="AB832" t="s">
        <v>98</v>
      </c>
      <c r="AC832" t="s">
        <v>98</v>
      </c>
      <c r="AD832" t="s">
        <v>99</v>
      </c>
      <c r="AE832" t="s">
        <v>98</v>
      </c>
      <c r="AF832" t="s">
        <v>98</v>
      </c>
      <c r="AG832" t="s">
        <v>100</v>
      </c>
      <c r="AH832" t="s">
        <v>101</v>
      </c>
      <c r="AI832">
        <v>1040</v>
      </c>
      <c r="AJ832" t="s">
        <v>108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104</v>
      </c>
      <c r="AQ832" t="s">
        <v>168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106</v>
      </c>
      <c r="BE832">
        <v>2</v>
      </c>
      <c r="BF832" t="s">
        <v>119</v>
      </c>
      <c r="BG832" t="s">
        <v>107</v>
      </c>
      <c r="BH832">
        <v>1957</v>
      </c>
      <c r="BI832" t="s">
        <v>131</v>
      </c>
      <c r="BJ832">
        <v>2</v>
      </c>
      <c r="BK832">
        <v>458</v>
      </c>
      <c r="BL832" t="s">
        <v>98</v>
      </c>
      <c r="BM832" t="s">
        <v>98</v>
      </c>
      <c r="BN832" t="s">
        <v>104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>
      <c r="A833">
        <v>832</v>
      </c>
      <c r="B833">
        <v>160</v>
      </c>
      <c r="C833" t="s">
        <v>164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163</v>
      </c>
      <c r="N833" t="s">
        <v>91</v>
      </c>
      <c r="O833" t="s">
        <v>91</v>
      </c>
      <c r="P833" t="s">
        <v>129</v>
      </c>
      <c r="Q833" t="s">
        <v>122</v>
      </c>
      <c r="R833">
        <v>7</v>
      </c>
      <c r="S833">
        <v>5</v>
      </c>
      <c r="T833">
        <v>2005</v>
      </c>
      <c r="U833">
        <v>2005</v>
      </c>
      <c r="V833" t="s">
        <v>94</v>
      </c>
      <c r="W833" t="s">
        <v>95</v>
      </c>
      <c r="X833" t="s">
        <v>137</v>
      </c>
      <c r="Y833" t="s">
        <v>137</v>
      </c>
      <c r="Z833" t="s">
        <v>97</v>
      </c>
      <c r="AA833">
        <v>0</v>
      </c>
      <c r="AB833" t="s">
        <v>98</v>
      </c>
      <c r="AC833" t="s">
        <v>98</v>
      </c>
      <c r="AD833" t="s">
        <v>123</v>
      </c>
      <c r="AE833" t="s">
        <v>119</v>
      </c>
      <c r="AF833" t="s">
        <v>98</v>
      </c>
      <c r="AG833" t="s">
        <v>100</v>
      </c>
      <c r="AH833" t="s">
        <v>108</v>
      </c>
      <c r="AI833">
        <v>0</v>
      </c>
      <c r="AJ833" t="s">
        <v>108</v>
      </c>
      <c r="AK833">
        <v>0</v>
      </c>
      <c r="AL833">
        <v>600</v>
      </c>
      <c r="AM833">
        <v>600</v>
      </c>
      <c r="AN833" t="s">
        <v>103</v>
      </c>
      <c r="AO833" t="s">
        <v>126</v>
      </c>
      <c r="AP833" t="s">
        <v>104</v>
      </c>
      <c r="AQ833" t="s">
        <v>105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119</v>
      </c>
      <c r="BC833">
        <v>4</v>
      </c>
      <c r="BD833" t="s">
        <v>106</v>
      </c>
      <c r="BE833">
        <v>0</v>
      </c>
      <c r="BF833" t="s">
        <v>83</v>
      </c>
      <c r="BG833" t="s">
        <v>143</v>
      </c>
      <c r="BH833">
        <v>2005</v>
      </c>
      <c r="BI833" t="s">
        <v>131</v>
      </c>
      <c r="BJ833">
        <v>2</v>
      </c>
      <c r="BK833">
        <v>480</v>
      </c>
      <c r="BL833" t="s">
        <v>98</v>
      </c>
      <c r="BM833" t="s">
        <v>98</v>
      </c>
      <c r="BN833" t="s">
        <v>104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>
      <c r="A834">
        <v>833</v>
      </c>
      <c r="B834">
        <v>60</v>
      </c>
      <c r="C834" t="s">
        <v>112</v>
      </c>
      <c r="D834">
        <v>44</v>
      </c>
      <c r="E834">
        <v>9548</v>
      </c>
      <c r="F834" t="s">
        <v>82</v>
      </c>
      <c r="G834" t="s">
        <v>83</v>
      </c>
      <c r="H834" t="s">
        <v>113</v>
      </c>
      <c r="I834" t="s">
        <v>85</v>
      </c>
      <c r="J834" t="s">
        <v>86</v>
      </c>
      <c r="K834" t="s">
        <v>161</v>
      </c>
      <c r="L834" t="s">
        <v>88</v>
      </c>
      <c r="M834" t="s">
        <v>209</v>
      </c>
      <c r="N834" t="s">
        <v>91</v>
      </c>
      <c r="O834" t="s">
        <v>91</v>
      </c>
      <c r="P834" t="s">
        <v>92</v>
      </c>
      <c r="Q834" t="s">
        <v>122</v>
      </c>
      <c r="R834">
        <v>7</v>
      </c>
      <c r="S834">
        <v>6</v>
      </c>
      <c r="T834">
        <v>2003</v>
      </c>
      <c r="U834">
        <v>2003</v>
      </c>
      <c r="V834" t="s">
        <v>94</v>
      </c>
      <c r="W834" t="s">
        <v>95</v>
      </c>
      <c r="X834" t="s">
        <v>96</v>
      </c>
      <c r="Y834" t="s">
        <v>96</v>
      </c>
      <c r="Z834" t="s">
        <v>117</v>
      </c>
      <c r="AA834">
        <v>223</v>
      </c>
      <c r="AB834" t="s">
        <v>119</v>
      </c>
      <c r="AC834" t="s">
        <v>98</v>
      </c>
      <c r="AD834" t="s">
        <v>123</v>
      </c>
      <c r="AE834" t="s">
        <v>119</v>
      </c>
      <c r="AF834" t="s">
        <v>98</v>
      </c>
      <c r="AG834" t="s">
        <v>100</v>
      </c>
      <c r="AH834" t="s">
        <v>124</v>
      </c>
      <c r="AI834">
        <v>483</v>
      </c>
      <c r="AJ834" t="s">
        <v>108</v>
      </c>
      <c r="AK834">
        <v>0</v>
      </c>
      <c r="AL834">
        <v>458</v>
      </c>
      <c r="AM834">
        <v>941</v>
      </c>
      <c r="AN834" t="s">
        <v>103</v>
      </c>
      <c r="AO834" t="s">
        <v>126</v>
      </c>
      <c r="AP834" t="s">
        <v>104</v>
      </c>
      <c r="AQ834" t="s">
        <v>105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119</v>
      </c>
      <c r="BC834">
        <v>7</v>
      </c>
      <c r="BD834" t="s">
        <v>106</v>
      </c>
      <c r="BE834">
        <v>1</v>
      </c>
      <c r="BF834" t="s">
        <v>98</v>
      </c>
      <c r="BG834" t="s">
        <v>107</v>
      </c>
      <c r="BH834">
        <v>2003</v>
      </c>
      <c r="BI834" t="s">
        <v>131</v>
      </c>
      <c r="BJ834">
        <v>2</v>
      </c>
      <c r="BK834">
        <v>613</v>
      </c>
      <c r="BL834" t="s">
        <v>98</v>
      </c>
      <c r="BM834" t="s">
        <v>98</v>
      </c>
      <c r="BN834" t="s">
        <v>104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>
      <c r="A835">
        <v>834</v>
      </c>
      <c r="B835">
        <v>20</v>
      </c>
      <c r="C835" t="s">
        <v>112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89</v>
      </c>
      <c r="N835" t="s">
        <v>91</v>
      </c>
      <c r="O835" t="s">
        <v>91</v>
      </c>
      <c r="P835" t="s">
        <v>92</v>
      </c>
      <c r="Q835" t="s">
        <v>93</v>
      </c>
      <c r="R835">
        <v>6</v>
      </c>
      <c r="S835">
        <v>6</v>
      </c>
      <c r="T835">
        <v>1964</v>
      </c>
      <c r="U835">
        <v>1964</v>
      </c>
      <c r="V835" t="s">
        <v>94</v>
      </c>
      <c r="W835" t="s">
        <v>95</v>
      </c>
      <c r="X835" t="s">
        <v>130</v>
      </c>
      <c r="Y835" t="s">
        <v>135</v>
      </c>
      <c r="Z835" t="s">
        <v>117</v>
      </c>
      <c r="AA835">
        <v>180</v>
      </c>
      <c r="AB835" t="s">
        <v>98</v>
      </c>
      <c r="AC835" t="s">
        <v>98</v>
      </c>
      <c r="AD835" t="s">
        <v>99</v>
      </c>
      <c r="AE835" t="s">
        <v>98</v>
      </c>
      <c r="AF835" t="s">
        <v>98</v>
      </c>
      <c r="AG835" t="s">
        <v>100</v>
      </c>
      <c r="AH835" t="s">
        <v>101</v>
      </c>
      <c r="AI835">
        <v>196</v>
      </c>
      <c r="AJ835" t="s">
        <v>138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104</v>
      </c>
      <c r="AQ835" t="s">
        <v>105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106</v>
      </c>
      <c r="BE835">
        <v>0</v>
      </c>
      <c r="BF835" t="s">
        <v>83</v>
      </c>
      <c r="BG835" t="s">
        <v>107</v>
      </c>
      <c r="BH835">
        <v>1964</v>
      </c>
      <c r="BI835" t="s">
        <v>131</v>
      </c>
      <c r="BJ835">
        <v>2</v>
      </c>
      <c r="BK835">
        <v>472</v>
      </c>
      <c r="BL835" t="s">
        <v>98</v>
      </c>
      <c r="BM835" t="s">
        <v>98</v>
      </c>
      <c r="BN835" t="s">
        <v>104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>
      <c r="A836">
        <v>835</v>
      </c>
      <c r="B836">
        <v>20</v>
      </c>
      <c r="C836" t="s">
        <v>112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89</v>
      </c>
      <c r="N836" t="s">
        <v>91</v>
      </c>
      <c r="O836" t="s">
        <v>91</v>
      </c>
      <c r="P836" t="s">
        <v>92</v>
      </c>
      <c r="Q836" t="s">
        <v>93</v>
      </c>
      <c r="R836">
        <v>5</v>
      </c>
      <c r="S836">
        <v>6</v>
      </c>
      <c r="T836">
        <v>1961</v>
      </c>
      <c r="U836">
        <v>1961</v>
      </c>
      <c r="V836" t="s">
        <v>94</v>
      </c>
      <c r="W836" t="s">
        <v>95</v>
      </c>
      <c r="X836" t="s">
        <v>96</v>
      </c>
      <c r="Y836" t="s">
        <v>96</v>
      </c>
      <c r="Z836" t="s">
        <v>117</v>
      </c>
      <c r="AA836">
        <v>136</v>
      </c>
      <c r="AB836" t="s">
        <v>98</v>
      </c>
      <c r="AC836" t="s">
        <v>98</v>
      </c>
      <c r="AD836" t="s">
        <v>99</v>
      </c>
      <c r="AE836" t="s">
        <v>98</v>
      </c>
      <c r="AF836" t="s">
        <v>98</v>
      </c>
      <c r="AG836" t="s">
        <v>100</v>
      </c>
      <c r="AH836" t="s">
        <v>101</v>
      </c>
      <c r="AI836">
        <v>572</v>
      </c>
      <c r="AJ836" t="s">
        <v>108</v>
      </c>
      <c r="AK836">
        <v>0</v>
      </c>
      <c r="AL836">
        <v>572</v>
      </c>
      <c r="AM836">
        <v>1144</v>
      </c>
      <c r="AN836" t="s">
        <v>103</v>
      </c>
      <c r="AO836" t="s">
        <v>119</v>
      </c>
      <c r="AP836" t="s">
        <v>104</v>
      </c>
      <c r="AQ836" t="s">
        <v>105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106</v>
      </c>
      <c r="BE836">
        <v>0</v>
      </c>
      <c r="BF836" t="s">
        <v>83</v>
      </c>
      <c r="BG836" t="s">
        <v>107</v>
      </c>
      <c r="BH836">
        <v>1961</v>
      </c>
      <c r="BI836" t="s">
        <v>108</v>
      </c>
      <c r="BJ836">
        <v>2</v>
      </c>
      <c r="BK836">
        <v>456</v>
      </c>
      <c r="BL836" t="s">
        <v>98</v>
      </c>
      <c r="BM836" t="s">
        <v>98</v>
      </c>
      <c r="BN836" t="s">
        <v>104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177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>
      <c r="A837">
        <v>836</v>
      </c>
      <c r="B837">
        <v>20</v>
      </c>
      <c r="C837" t="s">
        <v>112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169</v>
      </c>
      <c r="N837" t="s">
        <v>91</v>
      </c>
      <c r="O837" t="s">
        <v>91</v>
      </c>
      <c r="P837" t="s">
        <v>92</v>
      </c>
      <c r="Q837" t="s">
        <v>93</v>
      </c>
      <c r="R837">
        <v>4</v>
      </c>
      <c r="S837">
        <v>7</v>
      </c>
      <c r="T837">
        <v>1950</v>
      </c>
      <c r="U837">
        <v>1995</v>
      </c>
      <c r="V837" t="s">
        <v>94</v>
      </c>
      <c r="W837" t="s">
        <v>95</v>
      </c>
      <c r="X837" t="s">
        <v>96</v>
      </c>
      <c r="Y837" t="s">
        <v>130</v>
      </c>
      <c r="Z837" t="s">
        <v>97</v>
      </c>
      <c r="AA837">
        <v>0</v>
      </c>
      <c r="AB837" t="s">
        <v>98</v>
      </c>
      <c r="AC837" t="s">
        <v>98</v>
      </c>
      <c r="AD837" t="s">
        <v>99</v>
      </c>
      <c r="AE837" t="s">
        <v>119</v>
      </c>
      <c r="AF837" t="s">
        <v>98</v>
      </c>
      <c r="AG837" t="s">
        <v>100</v>
      </c>
      <c r="AH837" t="s">
        <v>138</v>
      </c>
      <c r="AI837">
        <v>442</v>
      </c>
      <c r="AJ837" t="s">
        <v>108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104</v>
      </c>
      <c r="AQ837" t="s">
        <v>105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119</v>
      </c>
      <c r="BC837">
        <v>4</v>
      </c>
      <c r="BD837" t="s">
        <v>181</v>
      </c>
      <c r="BE837">
        <v>0</v>
      </c>
      <c r="BF837" t="s">
        <v>83</v>
      </c>
      <c r="BG837" t="s">
        <v>107</v>
      </c>
      <c r="BH837">
        <v>1996</v>
      </c>
      <c r="BI837" t="s">
        <v>108</v>
      </c>
      <c r="BJ837">
        <v>2</v>
      </c>
      <c r="BK837">
        <v>436</v>
      </c>
      <c r="BL837" t="s">
        <v>98</v>
      </c>
      <c r="BM837" t="s">
        <v>98</v>
      </c>
      <c r="BN837" t="s">
        <v>104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>
      <c r="A838">
        <v>837</v>
      </c>
      <c r="B838">
        <v>30</v>
      </c>
      <c r="C838" t="s">
        <v>140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188</v>
      </c>
      <c r="N838" t="s">
        <v>91</v>
      </c>
      <c r="O838" t="s">
        <v>91</v>
      </c>
      <c r="P838" t="s">
        <v>92</v>
      </c>
      <c r="Q838" t="s">
        <v>93</v>
      </c>
      <c r="R838">
        <v>5</v>
      </c>
      <c r="S838">
        <v>6</v>
      </c>
      <c r="T838">
        <v>1948</v>
      </c>
      <c r="U838">
        <v>1973</v>
      </c>
      <c r="V838" t="s">
        <v>94</v>
      </c>
      <c r="W838" t="s">
        <v>95</v>
      </c>
      <c r="X838" t="s">
        <v>96</v>
      </c>
      <c r="Y838" t="s">
        <v>96</v>
      </c>
      <c r="Z838" t="s">
        <v>97</v>
      </c>
      <c r="AA838">
        <v>0</v>
      </c>
      <c r="AB838" t="s">
        <v>98</v>
      </c>
      <c r="AC838" t="s">
        <v>98</v>
      </c>
      <c r="AD838" t="s">
        <v>166</v>
      </c>
      <c r="AE838" t="s">
        <v>98</v>
      </c>
      <c r="AF838" t="s">
        <v>98</v>
      </c>
      <c r="AG838" t="s">
        <v>100</v>
      </c>
      <c r="AH838" t="s">
        <v>101</v>
      </c>
      <c r="AI838">
        <v>338</v>
      </c>
      <c r="AJ838" t="s">
        <v>108</v>
      </c>
      <c r="AK838">
        <v>0</v>
      </c>
      <c r="AL838">
        <v>1221</v>
      </c>
      <c r="AM838">
        <v>1559</v>
      </c>
      <c r="AN838" t="s">
        <v>103</v>
      </c>
      <c r="AO838" t="s">
        <v>119</v>
      </c>
      <c r="AP838" t="s">
        <v>104</v>
      </c>
      <c r="AQ838" t="s">
        <v>105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181</v>
      </c>
      <c r="BE838">
        <v>0</v>
      </c>
      <c r="BF838" t="s">
        <v>83</v>
      </c>
      <c r="BG838" t="s">
        <v>143</v>
      </c>
      <c r="BH838">
        <v>1948</v>
      </c>
      <c r="BI838" t="s">
        <v>108</v>
      </c>
      <c r="BJ838">
        <v>2</v>
      </c>
      <c r="BK838">
        <v>812</v>
      </c>
      <c r="BL838" t="s">
        <v>98</v>
      </c>
      <c r="BM838" t="s">
        <v>98</v>
      </c>
      <c r="BN838" t="s">
        <v>104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177</v>
      </c>
      <c r="BW838" t="s">
        <v>83</v>
      </c>
      <c r="BX838">
        <v>0</v>
      </c>
      <c r="BY838">
        <v>6</v>
      </c>
      <c r="BZ838">
        <v>2007</v>
      </c>
      <c r="CA838" t="s">
        <v>144</v>
      </c>
      <c r="CB838" t="s">
        <v>111</v>
      </c>
      <c r="CC838">
        <v>153500</v>
      </c>
    </row>
    <row r="839" spans="1:81">
      <c r="A839">
        <v>838</v>
      </c>
      <c r="B839">
        <v>160</v>
      </c>
      <c r="C839" t="s">
        <v>140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141</v>
      </c>
      <c r="N839" t="s">
        <v>91</v>
      </c>
      <c r="O839" t="s">
        <v>91</v>
      </c>
      <c r="P839" t="s">
        <v>142</v>
      </c>
      <c r="Q839" t="s">
        <v>122</v>
      </c>
      <c r="R839">
        <v>6</v>
      </c>
      <c r="S839">
        <v>5</v>
      </c>
      <c r="T839">
        <v>1973</v>
      </c>
      <c r="U839">
        <v>1973</v>
      </c>
      <c r="V839" t="s">
        <v>94</v>
      </c>
      <c r="W839" t="s">
        <v>95</v>
      </c>
      <c r="X839" t="s">
        <v>130</v>
      </c>
      <c r="Y839" t="s">
        <v>130</v>
      </c>
      <c r="Z839" t="s">
        <v>117</v>
      </c>
      <c r="AA839">
        <v>158</v>
      </c>
      <c r="AB839" t="s">
        <v>98</v>
      </c>
      <c r="AC839" t="s">
        <v>98</v>
      </c>
      <c r="AD839" t="s">
        <v>99</v>
      </c>
      <c r="AE839" t="s">
        <v>98</v>
      </c>
      <c r="AF839" t="s">
        <v>98</v>
      </c>
      <c r="AG839" t="s">
        <v>100</v>
      </c>
      <c r="AH839" t="s">
        <v>138</v>
      </c>
      <c r="AI839">
        <v>330</v>
      </c>
      <c r="AJ839" t="s">
        <v>108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104</v>
      </c>
      <c r="AQ839" t="s">
        <v>105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106</v>
      </c>
      <c r="BE839">
        <v>0</v>
      </c>
      <c r="BF839" t="s">
        <v>83</v>
      </c>
      <c r="BG839" t="s">
        <v>143</v>
      </c>
      <c r="BH839">
        <v>1973</v>
      </c>
      <c r="BI839" t="s">
        <v>108</v>
      </c>
      <c r="BJ839">
        <v>1</v>
      </c>
      <c r="BK839">
        <v>264</v>
      </c>
      <c r="BL839" t="s">
        <v>98</v>
      </c>
      <c r="BM839" t="s">
        <v>98</v>
      </c>
      <c r="BN839" t="s">
        <v>104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>
      <c r="A840">
        <v>839</v>
      </c>
      <c r="B840">
        <v>20</v>
      </c>
      <c r="C840" t="s">
        <v>112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209</v>
      </c>
      <c r="N840" t="s">
        <v>91</v>
      </c>
      <c r="O840" t="s">
        <v>91</v>
      </c>
      <c r="P840" t="s">
        <v>92</v>
      </c>
      <c r="Q840" t="s">
        <v>93</v>
      </c>
      <c r="R840">
        <v>5</v>
      </c>
      <c r="S840">
        <v>6</v>
      </c>
      <c r="T840">
        <v>1995</v>
      </c>
      <c r="U840">
        <v>2006</v>
      </c>
      <c r="V840" t="s">
        <v>94</v>
      </c>
      <c r="W840" t="s">
        <v>95</v>
      </c>
      <c r="X840" t="s">
        <v>96</v>
      </c>
      <c r="Y840" t="s">
        <v>96</v>
      </c>
      <c r="Z840" t="s">
        <v>97</v>
      </c>
      <c r="AA840">
        <v>0</v>
      </c>
      <c r="AB840" t="s">
        <v>98</v>
      </c>
      <c r="AC840" t="s">
        <v>98</v>
      </c>
      <c r="AD840" t="s">
        <v>123</v>
      </c>
      <c r="AE840" t="s">
        <v>119</v>
      </c>
      <c r="AF840" t="s">
        <v>98</v>
      </c>
      <c r="AG840" t="s">
        <v>100</v>
      </c>
      <c r="AH840" t="s">
        <v>108</v>
      </c>
      <c r="AI840">
        <v>0</v>
      </c>
      <c r="AJ840" t="s">
        <v>108</v>
      </c>
      <c r="AK840">
        <v>0</v>
      </c>
      <c r="AL840">
        <v>1099</v>
      </c>
      <c r="AM840">
        <v>1099</v>
      </c>
      <c r="AN840" t="s">
        <v>103</v>
      </c>
      <c r="AO840" t="s">
        <v>126</v>
      </c>
      <c r="AP840" t="s">
        <v>104</v>
      </c>
      <c r="AQ840" t="s">
        <v>105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119</v>
      </c>
      <c r="BC840">
        <v>6</v>
      </c>
      <c r="BD840" t="s">
        <v>106</v>
      </c>
      <c r="BE840">
        <v>0</v>
      </c>
      <c r="BF840" t="s">
        <v>83</v>
      </c>
      <c r="BG840" t="s">
        <v>107</v>
      </c>
      <c r="BH840">
        <v>1999</v>
      </c>
      <c r="BI840" t="s">
        <v>108</v>
      </c>
      <c r="BJ840">
        <v>1</v>
      </c>
      <c r="BK840">
        <v>352</v>
      </c>
      <c r="BL840" t="s">
        <v>98</v>
      </c>
      <c r="BM840" t="s">
        <v>98</v>
      </c>
      <c r="BN840" t="s">
        <v>104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>
      <c r="A841">
        <v>840</v>
      </c>
      <c r="B841">
        <v>50</v>
      </c>
      <c r="C841" t="s">
        <v>112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206</v>
      </c>
      <c r="N841" t="s">
        <v>91</v>
      </c>
      <c r="O841" t="s">
        <v>91</v>
      </c>
      <c r="P841" t="s">
        <v>92</v>
      </c>
      <c r="Q841" t="s">
        <v>176</v>
      </c>
      <c r="R841">
        <v>5</v>
      </c>
      <c r="S841">
        <v>6</v>
      </c>
      <c r="T841">
        <v>1946</v>
      </c>
      <c r="U841">
        <v>1995</v>
      </c>
      <c r="V841" t="s">
        <v>94</v>
      </c>
      <c r="W841" t="s">
        <v>95</v>
      </c>
      <c r="X841" t="s">
        <v>137</v>
      </c>
      <c r="Y841" t="s">
        <v>137</v>
      </c>
      <c r="Z841" t="s">
        <v>97</v>
      </c>
      <c r="AA841">
        <v>0</v>
      </c>
      <c r="AB841" t="s">
        <v>98</v>
      </c>
      <c r="AC841" t="s">
        <v>98</v>
      </c>
      <c r="AD841" t="s">
        <v>99</v>
      </c>
      <c r="AE841" t="s">
        <v>98</v>
      </c>
      <c r="AF841" t="s">
        <v>98</v>
      </c>
      <c r="AG841" t="s">
        <v>100</v>
      </c>
      <c r="AH841" t="s">
        <v>138</v>
      </c>
      <c r="AI841">
        <v>352</v>
      </c>
      <c r="AJ841" t="s">
        <v>108</v>
      </c>
      <c r="AK841">
        <v>0</v>
      </c>
      <c r="AL841">
        <v>416</v>
      </c>
      <c r="AM841">
        <v>768</v>
      </c>
      <c r="AN841" t="s">
        <v>103</v>
      </c>
      <c r="AO841" t="s">
        <v>126</v>
      </c>
      <c r="AP841" t="s">
        <v>104</v>
      </c>
      <c r="AQ841" t="s">
        <v>105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106</v>
      </c>
      <c r="BE841">
        <v>0</v>
      </c>
      <c r="BF841" t="s">
        <v>83</v>
      </c>
      <c r="BG841" t="s">
        <v>143</v>
      </c>
      <c r="BH841">
        <v>1946</v>
      </c>
      <c r="BI841" t="s">
        <v>108</v>
      </c>
      <c r="BJ841">
        <v>1</v>
      </c>
      <c r="BK841">
        <v>240</v>
      </c>
      <c r="BL841" t="s">
        <v>98</v>
      </c>
      <c r="BM841" t="s">
        <v>98</v>
      </c>
      <c r="BN841" t="s">
        <v>104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>
      <c r="A842">
        <v>841</v>
      </c>
      <c r="B842">
        <v>70</v>
      </c>
      <c r="C842" t="s">
        <v>81</v>
      </c>
      <c r="D842" t="s">
        <v>83</v>
      </c>
      <c r="E842">
        <v>12155</v>
      </c>
      <c r="F842" t="s">
        <v>82</v>
      </c>
      <c r="G842" t="s">
        <v>83</v>
      </c>
      <c r="H842" t="s">
        <v>113</v>
      </c>
      <c r="I842" t="s">
        <v>85</v>
      </c>
      <c r="J842" t="s">
        <v>86</v>
      </c>
      <c r="K842" t="s">
        <v>87</v>
      </c>
      <c r="L842" t="s">
        <v>88</v>
      </c>
      <c r="M842" t="s">
        <v>200</v>
      </c>
      <c r="N842" t="s">
        <v>91</v>
      </c>
      <c r="O842" t="s">
        <v>91</v>
      </c>
      <c r="P842" t="s">
        <v>92</v>
      </c>
      <c r="Q842" t="s">
        <v>122</v>
      </c>
      <c r="R842">
        <v>6</v>
      </c>
      <c r="S842">
        <v>8</v>
      </c>
      <c r="T842">
        <v>1925</v>
      </c>
      <c r="U842">
        <v>1950</v>
      </c>
      <c r="V842" t="s">
        <v>94</v>
      </c>
      <c r="W842" t="s">
        <v>95</v>
      </c>
      <c r="X842" t="s">
        <v>116</v>
      </c>
      <c r="Y842" t="s">
        <v>116</v>
      </c>
      <c r="Z842" t="s">
        <v>97</v>
      </c>
      <c r="AA842">
        <v>0</v>
      </c>
      <c r="AB842" t="s">
        <v>98</v>
      </c>
      <c r="AC842" t="s">
        <v>98</v>
      </c>
      <c r="AD842" t="s">
        <v>166</v>
      </c>
      <c r="AE842" t="s">
        <v>98</v>
      </c>
      <c r="AF842" t="s">
        <v>98</v>
      </c>
      <c r="AG842" t="s">
        <v>100</v>
      </c>
      <c r="AH842" t="s">
        <v>138</v>
      </c>
      <c r="AI842">
        <v>156</v>
      </c>
      <c r="AJ842" t="s">
        <v>108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167</v>
      </c>
      <c r="AQ842" t="s">
        <v>105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139</v>
      </c>
      <c r="BC842">
        <v>7</v>
      </c>
      <c r="BD842" t="s">
        <v>106</v>
      </c>
      <c r="BE842">
        <v>0</v>
      </c>
      <c r="BF842" t="s">
        <v>83</v>
      </c>
      <c r="BG842" t="s">
        <v>143</v>
      </c>
      <c r="BH842">
        <v>1934</v>
      </c>
      <c r="BI842" t="s">
        <v>108</v>
      </c>
      <c r="BJ842">
        <v>1</v>
      </c>
      <c r="BK842">
        <v>400</v>
      </c>
      <c r="BL842" t="s">
        <v>98</v>
      </c>
      <c r="BM842" t="s">
        <v>98</v>
      </c>
      <c r="BN842" t="s">
        <v>191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>
      <c r="A843">
        <v>842</v>
      </c>
      <c r="B843">
        <v>70</v>
      </c>
      <c r="C843" t="s">
        <v>140</v>
      </c>
      <c r="D843">
        <v>60</v>
      </c>
      <c r="E843">
        <v>10440</v>
      </c>
      <c r="F843" t="s">
        <v>82</v>
      </c>
      <c r="G843" t="s">
        <v>190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188</v>
      </c>
      <c r="N843" t="s">
        <v>91</v>
      </c>
      <c r="O843" t="s">
        <v>91</v>
      </c>
      <c r="P843" t="s">
        <v>92</v>
      </c>
      <c r="Q843" t="s">
        <v>122</v>
      </c>
      <c r="R843">
        <v>5</v>
      </c>
      <c r="S843">
        <v>8</v>
      </c>
      <c r="T843">
        <v>1904</v>
      </c>
      <c r="U843">
        <v>2002</v>
      </c>
      <c r="V843" t="s">
        <v>94</v>
      </c>
      <c r="W843" t="s">
        <v>95</v>
      </c>
      <c r="X843" t="s">
        <v>137</v>
      </c>
      <c r="Y843" t="s">
        <v>137</v>
      </c>
      <c r="Z843" t="s">
        <v>97</v>
      </c>
      <c r="AA843">
        <v>0</v>
      </c>
      <c r="AB843" t="s">
        <v>98</v>
      </c>
      <c r="AC843" t="s">
        <v>98</v>
      </c>
      <c r="AD843" t="s">
        <v>123</v>
      </c>
      <c r="AE843" t="s">
        <v>98</v>
      </c>
      <c r="AF843" t="s">
        <v>98</v>
      </c>
      <c r="AG843" t="s">
        <v>100</v>
      </c>
      <c r="AH843" t="s">
        <v>108</v>
      </c>
      <c r="AI843">
        <v>0</v>
      </c>
      <c r="AJ843" t="s">
        <v>108</v>
      </c>
      <c r="AK843">
        <v>0</v>
      </c>
      <c r="AL843">
        <v>650</v>
      </c>
      <c r="AM843">
        <v>650</v>
      </c>
      <c r="AN843" t="s">
        <v>103</v>
      </c>
      <c r="AO843" t="s">
        <v>119</v>
      </c>
      <c r="AP843" t="s">
        <v>104</v>
      </c>
      <c r="AQ843" t="s">
        <v>105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119</v>
      </c>
      <c r="BC843">
        <v>8</v>
      </c>
      <c r="BD843" t="s">
        <v>106</v>
      </c>
      <c r="BE843">
        <v>1</v>
      </c>
      <c r="BF843" t="s">
        <v>134</v>
      </c>
      <c r="BG843" t="s">
        <v>143</v>
      </c>
      <c r="BH843">
        <v>1983</v>
      </c>
      <c r="BI843" t="s">
        <v>108</v>
      </c>
      <c r="BJ843">
        <v>2</v>
      </c>
      <c r="BK843">
        <v>686</v>
      </c>
      <c r="BL843" t="s">
        <v>119</v>
      </c>
      <c r="BM843" t="s">
        <v>98</v>
      </c>
      <c r="BN843" t="s">
        <v>191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>
      <c r="A844">
        <v>843</v>
      </c>
      <c r="B844">
        <v>80</v>
      </c>
      <c r="C844" t="s">
        <v>112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89</v>
      </c>
      <c r="N844" t="s">
        <v>91</v>
      </c>
      <c r="O844" t="s">
        <v>91</v>
      </c>
      <c r="P844" t="s">
        <v>92</v>
      </c>
      <c r="Q844" t="s">
        <v>158</v>
      </c>
      <c r="R844">
        <v>6</v>
      </c>
      <c r="S844">
        <v>7</v>
      </c>
      <c r="T844">
        <v>1966</v>
      </c>
      <c r="U844">
        <v>1966</v>
      </c>
      <c r="V844" t="s">
        <v>94</v>
      </c>
      <c r="W844" t="s">
        <v>95</v>
      </c>
      <c r="X844" t="s">
        <v>130</v>
      </c>
      <c r="Y844" t="s">
        <v>130</v>
      </c>
      <c r="Z844" t="s">
        <v>117</v>
      </c>
      <c r="AA844">
        <v>183</v>
      </c>
      <c r="AB844" t="s">
        <v>98</v>
      </c>
      <c r="AC844" t="s">
        <v>98</v>
      </c>
      <c r="AD844" t="s">
        <v>99</v>
      </c>
      <c r="AE844" t="s">
        <v>98</v>
      </c>
      <c r="AF844" t="s">
        <v>98</v>
      </c>
      <c r="AG844" t="s">
        <v>119</v>
      </c>
      <c r="AH844" t="s">
        <v>101</v>
      </c>
      <c r="AI844">
        <v>312</v>
      </c>
      <c r="AJ844" t="s">
        <v>118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104</v>
      </c>
      <c r="AQ844" t="s">
        <v>105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106</v>
      </c>
      <c r="BE844">
        <v>0</v>
      </c>
      <c r="BF844" t="s">
        <v>83</v>
      </c>
      <c r="BG844" t="s">
        <v>107</v>
      </c>
      <c r="BH844">
        <v>1966</v>
      </c>
      <c r="BI844" t="s">
        <v>131</v>
      </c>
      <c r="BJ844">
        <v>2</v>
      </c>
      <c r="BK844">
        <v>490</v>
      </c>
      <c r="BL844" t="s">
        <v>119</v>
      </c>
      <c r="BM844" t="s">
        <v>119</v>
      </c>
      <c r="BN844" t="s">
        <v>104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132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>
      <c r="A845">
        <v>844</v>
      </c>
      <c r="B845">
        <v>90</v>
      </c>
      <c r="C845" t="s">
        <v>112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114</v>
      </c>
      <c r="L845" t="s">
        <v>88</v>
      </c>
      <c r="M845" t="s">
        <v>89</v>
      </c>
      <c r="N845" t="s">
        <v>182</v>
      </c>
      <c r="O845" t="s">
        <v>91</v>
      </c>
      <c r="P845" t="s">
        <v>179</v>
      </c>
      <c r="Q845" t="s">
        <v>93</v>
      </c>
      <c r="R845">
        <v>5</v>
      </c>
      <c r="S845">
        <v>4</v>
      </c>
      <c r="T845">
        <v>1961</v>
      </c>
      <c r="U845">
        <v>1961</v>
      </c>
      <c r="V845" t="s">
        <v>94</v>
      </c>
      <c r="W845" t="s">
        <v>95</v>
      </c>
      <c r="X845" t="s">
        <v>117</v>
      </c>
      <c r="Y845" t="s">
        <v>117</v>
      </c>
      <c r="Z845" t="s">
        <v>97</v>
      </c>
      <c r="AA845">
        <v>0</v>
      </c>
      <c r="AB845" t="s">
        <v>98</v>
      </c>
      <c r="AC845" t="s">
        <v>98</v>
      </c>
      <c r="AD845" t="s">
        <v>99</v>
      </c>
      <c r="AE845" t="s">
        <v>98</v>
      </c>
      <c r="AF845" t="s">
        <v>98</v>
      </c>
      <c r="AG845" t="s">
        <v>100</v>
      </c>
      <c r="AH845" t="s">
        <v>108</v>
      </c>
      <c r="AI845">
        <v>0</v>
      </c>
      <c r="AJ845" t="s">
        <v>108</v>
      </c>
      <c r="AK845">
        <v>0</v>
      </c>
      <c r="AL845">
        <v>1800</v>
      </c>
      <c r="AM845">
        <v>1800</v>
      </c>
      <c r="AN845" t="s">
        <v>103</v>
      </c>
      <c r="AO845" t="s">
        <v>126</v>
      </c>
      <c r="AP845" t="s">
        <v>167</v>
      </c>
      <c r="AQ845" t="s">
        <v>105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106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104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>
      <c r="A846">
        <v>845</v>
      </c>
      <c r="B846">
        <v>50</v>
      </c>
      <c r="C846" t="s">
        <v>140</v>
      </c>
      <c r="D846">
        <v>100</v>
      </c>
      <c r="E846">
        <v>12665</v>
      </c>
      <c r="F846" t="s">
        <v>82</v>
      </c>
      <c r="G846" t="s">
        <v>190</v>
      </c>
      <c r="H846" t="s">
        <v>113</v>
      </c>
      <c r="I846" t="s">
        <v>85</v>
      </c>
      <c r="J846" t="s">
        <v>86</v>
      </c>
      <c r="K846" t="s">
        <v>87</v>
      </c>
      <c r="L846" t="s">
        <v>88</v>
      </c>
      <c r="M846" t="s">
        <v>188</v>
      </c>
      <c r="N846" t="s">
        <v>182</v>
      </c>
      <c r="O846" t="s">
        <v>91</v>
      </c>
      <c r="P846" t="s">
        <v>92</v>
      </c>
      <c r="Q846" t="s">
        <v>176</v>
      </c>
      <c r="R846">
        <v>5</v>
      </c>
      <c r="S846">
        <v>8</v>
      </c>
      <c r="T846">
        <v>1915</v>
      </c>
      <c r="U846">
        <v>1950</v>
      </c>
      <c r="V846" t="s">
        <v>94</v>
      </c>
      <c r="W846" t="s">
        <v>95</v>
      </c>
      <c r="X846" t="s">
        <v>116</v>
      </c>
      <c r="Y846" t="s">
        <v>116</v>
      </c>
      <c r="Z846" t="s">
        <v>97</v>
      </c>
      <c r="AA846">
        <v>0</v>
      </c>
      <c r="AB846" t="s">
        <v>98</v>
      </c>
      <c r="AC846" t="s">
        <v>98</v>
      </c>
      <c r="AD846" t="s">
        <v>166</v>
      </c>
      <c r="AE846" t="s">
        <v>98</v>
      </c>
      <c r="AF846" t="s">
        <v>98</v>
      </c>
      <c r="AG846" t="s">
        <v>155</v>
      </c>
      <c r="AH846" t="s">
        <v>108</v>
      </c>
      <c r="AI846">
        <v>0</v>
      </c>
      <c r="AJ846" t="s">
        <v>108</v>
      </c>
      <c r="AK846">
        <v>0</v>
      </c>
      <c r="AL846">
        <v>876</v>
      </c>
      <c r="AM846">
        <v>876</v>
      </c>
      <c r="AN846" t="s">
        <v>103</v>
      </c>
      <c r="AO846" t="s">
        <v>119</v>
      </c>
      <c r="AP846" t="s">
        <v>104</v>
      </c>
      <c r="AQ846" t="s">
        <v>105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106</v>
      </c>
      <c r="BE846">
        <v>1</v>
      </c>
      <c r="BF846" t="s">
        <v>119</v>
      </c>
      <c r="BG846" t="s">
        <v>143</v>
      </c>
      <c r="BH846">
        <v>1949</v>
      </c>
      <c r="BI846" t="s">
        <v>108</v>
      </c>
      <c r="BJ846">
        <v>3</v>
      </c>
      <c r="BK846">
        <v>720</v>
      </c>
      <c r="BL846" t="s">
        <v>98</v>
      </c>
      <c r="BM846" t="s">
        <v>98</v>
      </c>
      <c r="BN846" t="s">
        <v>104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>
      <c r="A847">
        <v>846</v>
      </c>
      <c r="B847">
        <v>85</v>
      </c>
      <c r="C847" t="s">
        <v>112</v>
      </c>
      <c r="D847" t="s">
        <v>83</v>
      </c>
      <c r="E847">
        <v>16647</v>
      </c>
      <c r="F847" t="s">
        <v>82</v>
      </c>
      <c r="G847" t="s">
        <v>83</v>
      </c>
      <c r="H847" t="s">
        <v>113</v>
      </c>
      <c r="I847" t="s">
        <v>85</v>
      </c>
      <c r="J847" t="s">
        <v>86</v>
      </c>
      <c r="K847" t="s">
        <v>161</v>
      </c>
      <c r="L847" t="s">
        <v>88</v>
      </c>
      <c r="M847" t="s">
        <v>169</v>
      </c>
      <c r="N847" t="s">
        <v>226</v>
      </c>
      <c r="O847" t="s">
        <v>91</v>
      </c>
      <c r="P847" t="s">
        <v>92</v>
      </c>
      <c r="Q847" t="s">
        <v>183</v>
      </c>
      <c r="R847">
        <v>5</v>
      </c>
      <c r="S847">
        <v>5</v>
      </c>
      <c r="T847">
        <v>1975</v>
      </c>
      <c r="U847">
        <v>1981</v>
      </c>
      <c r="V847" t="s">
        <v>94</v>
      </c>
      <c r="W847" t="s">
        <v>95</v>
      </c>
      <c r="X847" t="s">
        <v>130</v>
      </c>
      <c r="Y847" t="s">
        <v>130</v>
      </c>
      <c r="Z847" t="s">
        <v>97</v>
      </c>
      <c r="AA847">
        <v>0</v>
      </c>
      <c r="AB847" t="s">
        <v>98</v>
      </c>
      <c r="AC847" t="s">
        <v>98</v>
      </c>
      <c r="AD847" t="s">
        <v>99</v>
      </c>
      <c r="AE847" t="s">
        <v>119</v>
      </c>
      <c r="AF847" t="s">
        <v>98</v>
      </c>
      <c r="AG847" t="s">
        <v>119</v>
      </c>
      <c r="AH847" t="s">
        <v>118</v>
      </c>
      <c r="AI847">
        <v>1390</v>
      </c>
      <c r="AJ847" t="s">
        <v>108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104</v>
      </c>
      <c r="AQ847" t="s">
        <v>105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181</v>
      </c>
      <c r="BE847">
        <v>2</v>
      </c>
      <c r="BF847" t="s">
        <v>98</v>
      </c>
      <c r="BG847" t="s">
        <v>189</v>
      </c>
      <c r="BH847">
        <v>1975</v>
      </c>
      <c r="BI847" t="s">
        <v>125</v>
      </c>
      <c r="BJ847">
        <v>2</v>
      </c>
      <c r="BK847">
        <v>611</v>
      </c>
      <c r="BL847" t="s">
        <v>98</v>
      </c>
      <c r="BM847" t="s">
        <v>98</v>
      </c>
      <c r="BN847" t="s">
        <v>104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>
      <c r="A848">
        <v>847</v>
      </c>
      <c r="B848">
        <v>60</v>
      </c>
      <c r="C848" t="s">
        <v>112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165</v>
      </c>
      <c r="N848" t="s">
        <v>91</v>
      </c>
      <c r="O848" t="s">
        <v>91</v>
      </c>
      <c r="P848" t="s">
        <v>92</v>
      </c>
      <c r="Q848" t="s">
        <v>122</v>
      </c>
      <c r="R848">
        <v>7</v>
      </c>
      <c r="S848">
        <v>5</v>
      </c>
      <c r="T848">
        <v>1993</v>
      </c>
      <c r="U848">
        <v>1993</v>
      </c>
      <c r="V848" t="s">
        <v>94</v>
      </c>
      <c r="W848" t="s">
        <v>95</v>
      </c>
      <c r="X848" t="s">
        <v>130</v>
      </c>
      <c r="Y848" t="s">
        <v>130</v>
      </c>
      <c r="Z848" t="s">
        <v>117</v>
      </c>
      <c r="AA848">
        <v>137</v>
      </c>
      <c r="AB848" t="s">
        <v>119</v>
      </c>
      <c r="AC848" t="s">
        <v>98</v>
      </c>
      <c r="AD848" t="s">
        <v>123</v>
      </c>
      <c r="AE848" t="s">
        <v>119</v>
      </c>
      <c r="AF848" t="s">
        <v>98</v>
      </c>
      <c r="AG848" t="s">
        <v>100</v>
      </c>
      <c r="AH848" t="s">
        <v>118</v>
      </c>
      <c r="AI848">
        <v>513</v>
      </c>
      <c r="AJ848" t="s">
        <v>108</v>
      </c>
      <c r="AK848">
        <v>0</v>
      </c>
      <c r="AL848">
        <v>227</v>
      </c>
      <c r="AM848">
        <v>740</v>
      </c>
      <c r="AN848" t="s">
        <v>103</v>
      </c>
      <c r="AO848" t="s">
        <v>126</v>
      </c>
      <c r="AP848" t="s">
        <v>104</v>
      </c>
      <c r="AQ848" t="s">
        <v>105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119</v>
      </c>
      <c r="BC848">
        <v>7</v>
      </c>
      <c r="BD848" t="s">
        <v>106</v>
      </c>
      <c r="BE848">
        <v>1</v>
      </c>
      <c r="BF848" t="s">
        <v>98</v>
      </c>
      <c r="BG848" t="s">
        <v>107</v>
      </c>
      <c r="BH848">
        <v>1993</v>
      </c>
      <c r="BI848" t="s">
        <v>108</v>
      </c>
      <c r="BJ848">
        <v>2</v>
      </c>
      <c r="BK848">
        <v>425</v>
      </c>
      <c r="BL848" t="s">
        <v>98</v>
      </c>
      <c r="BM848" t="s">
        <v>98</v>
      </c>
      <c r="BN848" t="s">
        <v>104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>
      <c r="A849">
        <v>848</v>
      </c>
      <c r="B849">
        <v>20</v>
      </c>
      <c r="C849" t="s">
        <v>112</v>
      </c>
      <c r="D849">
        <v>36</v>
      </c>
      <c r="E849">
        <v>15523</v>
      </c>
      <c r="F849" t="s">
        <v>82</v>
      </c>
      <c r="G849" t="s">
        <v>83</v>
      </c>
      <c r="H849" t="s">
        <v>113</v>
      </c>
      <c r="I849" t="s">
        <v>85</v>
      </c>
      <c r="J849" t="s">
        <v>86</v>
      </c>
      <c r="K849" t="s">
        <v>161</v>
      </c>
      <c r="L849" t="s">
        <v>88</v>
      </c>
      <c r="M849" t="s">
        <v>209</v>
      </c>
      <c r="N849" t="s">
        <v>91</v>
      </c>
      <c r="O849" t="s">
        <v>91</v>
      </c>
      <c r="P849" t="s">
        <v>92</v>
      </c>
      <c r="Q849" t="s">
        <v>93</v>
      </c>
      <c r="R849">
        <v>5</v>
      </c>
      <c r="S849">
        <v>6</v>
      </c>
      <c r="T849">
        <v>1972</v>
      </c>
      <c r="U849">
        <v>1972</v>
      </c>
      <c r="V849" t="s">
        <v>94</v>
      </c>
      <c r="W849" t="s">
        <v>95</v>
      </c>
      <c r="X849" t="s">
        <v>130</v>
      </c>
      <c r="Y849" t="s">
        <v>135</v>
      </c>
      <c r="Z849" t="s">
        <v>97</v>
      </c>
      <c r="AA849">
        <v>0</v>
      </c>
      <c r="AB849" t="s">
        <v>98</v>
      </c>
      <c r="AC849" t="s">
        <v>98</v>
      </c>
      <c r="AD849" t="s">
        <v>99</v>
      </c>
      <c r="AE849" t="s">
        <v>98</v>
      </c>
      <c r="AF849" t="s">
        <v>98</v>
      </c>
      <c r="AG849" t="s">
        <v>157</v>
      </c>
      <c r="AH849" t="s">
        <v>138</v>
      </c>
      <c r="AI849">
        <v>460</v>
      </c>
      <c r="AJ849" t="s">
        <v>108</v>
      </c>
      <c r="AK849">
        <v>0</v>
      </c>
      <c r="AL849">
        <v>404</v>
      </c>
      <c r="AM849">
        <v>864</v>
      </c>
      <c r="AN849" t="s">
        <v>103</v>
      </c>
      <c r="AO849" t="s">
        <v>126</v>
      </c>
      <c r="AP849" t="s">
        <v>104</v>
      </c>
      <c r="AQ849" t="s">
        <v>105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106</v>
      </c>
      <c r="BE849">
        <v>1</v>
      </c>
      <c r="BF849" t="s">
        <v>139</v>
      </c>
      <c r="BG849" t="s">
        <v>107</v>
      </c>
      <c r="BH849">
        <v>1972</v>
      </c>
      <c r="BI849" t="s">
        <v>108</v>
      </c>
      <c r="BJ849">
        <v>1</v>
      </c>
      <c r="BK849">
        <v>338</v>
      </c>
      <c r="BL849" t="s">
        <v>98</v>
      </c>
      <c r="BM849" t="s">
        <v>98</v>
      </c>
      <c r="BN849" t="s">
        <v>104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>
      <c r="A850">
        <v>849</v>
      </c>
      <c r="B850">
        <v>50</v>
      </c>
      <c r="C850" t="s">
        <v>112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192</v>
      </c>
      <c r="J850" t="s">
        <v>86</v>
      </c>
      <c r="K850" t="s">
        <v>87</v>
      </c>
      <c r="L850" t="s">
        <v>88</v>
      </c>
      <c r="M850" t="s">
        <v>199</v>
      </c>
      <c r="N850" t="s">
        <v>91</v>
      </c>
      <c r="O850" t="s">
        <v>91</v>
      </c>
      <c r="P850" t="s">
        <v>92</v>
      </c>
      <c r="Q850" t="s">
        <v>176</v>
      </c>
      <c r="R850">
        <v>6</v>
      </c>
      <c r="S850">
        <v>8</v>
      </c>
      <c r="T850">
        <v>1908</v>
      </c>
      <c r="U850">
        <v>1997</v>
      </c>
      <c r="V850" t="s">
        <v>94</v>
      </c>
      <c r="W850" t="s">
        <v>95</v>
      </c>
      <c r="X850" t="s">
        <v>116</v>
      </c>
      <c r="Y850" t="s">
        <v>116</v>
      </c>
      <c r="Z850" t="s">
        <v>97</v>
      </c>
      <c r="AA850">
        <v>0</v>
      </c>
      <c r="AB850" t="s">
        <v>98</v>
      </c>
      <c r="AC850" t="s">
        <v>98</v>
      </c>
      <c r="AD850" t="s">
        <v>166</v>
      </c>
      <c r="AE850" t="s">
        <v>98</v>
      </c>
      <c r="AF850" t="s">
        <v>98</v>
      </c>
      <c r="AG850" t="s">
        <v>100</v>
      </c>
      <c r="AH850" t="s">
        <v>108</v>
      </c>
      <c r="AI850">
        <v>0</v>
      </c>
      <c r="AJ850" t="s">
        <v>108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104</v>
      </c>
      <c r="AQ850" t="s">
        <v>105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106</v>
      </c>
      <c r="BE850">
        <v>1</v>
      </c>
      <c r="BF850" t="s">
        <v>119</v>
      </c>
      <c r="BG850" t="s">
        <v>143</v>
      </c>
      <c r="BH850">
        <v>1908</v>
      </c>
      <c r="BI850" t="s">
        <v>108</v>
      </c>
      <c r="BJ850">
        <v>2</v>
      </c>
      <c r="BK850">
        <v>360</v>
      </c>
      <c r="BL850" t="s">
        <v>139</v>
      </c>
      <c r="BM850" t="s">
        <v>98</v>
      </c>
      <c r="BN850" t="s">
        <v>104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>
      <c r="A851">
        <v>850</v>
      </c>
      <c r="B851">
        <v>80</v>
      </c>
      <c r="C851" t="s">
        <v>112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136</v>
      </c>
      <c r="L851" t="s">
        <v>88</v>
      </c>
      <c r="M851" t="s">
        <v>227</v>
      </c>
      <c r="N851" t="s">
        <v>90</v>
      </c>
      <c r="O851" t="s">
        <v>91</v>
      </c>
      <c r="P851" t="s">
        <v>92</v>
      </c>
      <c r="Q851" t="s">
        <v>158</v>
      </c>
      <c r="R851">
        <v>6</v>
      </c>
      <c r="S851">
        <v>7</v>
      </c>
      <c r="T851">
        <v>1976</v>
      </c>
      <c r="U851">
        <v>1994</v>
      </c>
      <c r="V851" t="s">
        <v>115</v>
      </c>
      <c r="W851" t="s">
        <v>95</v>
      </c>
      <c r="X851" t="s">
        <v>135</v>
      </c>
      <c r="Y851" t="s">
        <v>135</v>
      </c>
      <c r="Z851" t="s">
        <v>117</v>
      </c>
      <c r="AA851">
        <v>360</v>
      </c>
      <c r="AB851" t="s">
        <v>119</v>
      </c>
      <c r="AC851" t="s">
        <v>119</v>
      </c>
      <c r="AD851" t="s">
        <v>99</v>
      </c>
      <c r="AE851" t="s">
        <v>98</v>
      </c>
      <c r="AF851" t="s">
        <v>98</v>
      </c>
      <c r="AG851" t="s">
        <v>100</v>
      </c>
      <c r="AH851" t="s">
        <v>108</v>
      </c>
      <c r="AI851">
        <v>0</v>
      </c>
      <c r="AJ851" t="s">
        <v>108</v>
      </c>
      <c r="AK851">
        <v>0</v>
      </c>
      <c r="AL851">
        <v>528</v>
      </c>
      <c r="AM851">
        <v>528</v>
      </c>
      <c r="AN851" t="s">
        <v>103</v>
      </c>
      <c r="AO851" t="s">
        <v>126</v>
      </c>
      <c r="AP851" t="s">
        <v>104</v>
      </c>
      <c r="AQ851" t="s">
        <v>105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106</v>
      </c>
      <c r="BE851">
        <v>1</v>
      </c>
      <c r="BF851" t="s">
        <v>98</v>
      </c>
      <c r="BG851" t="s">
        <v>107</v>
      </c>
      <c r="BH851">
        <v>1976</v>
      </c>
      <c r="BI851" t="s">
        <v>131</v>
      </c>
      <c r="BJ851">
        <v>2</v>
      </c>
      <c r="BK851">
        <v>512</v>
      </c>
      <c r="BL851" t="s">
        <v>98</v>
      </c>
      <c r="BM851" t="s">
        <v>98</v>
      </c>
      <c r="BN851" t="s">
        <v>104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>
      <c r="A852">
        <v>851</v>
      </c>
      <c r="B852">
        <v>120</v>
      </c>
      <c r="C852" t="s">
        <v>140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209</v>
      </c>
      <c r="N852" t="s">
        <v>91</v>
      </c>
      <c r="O852" t="s">
        <v>91</v>
      </c>
      <c r="P852" t="s">
        <v>129</v>
      </c>
      <c r="Q852" t="s">
        <v>93</v>
      </c>
      <c r="R852">
        <v>6</v>
      </c>
      <c r="S852">
        <v>5</v>
      </c>
      <c r="T852">
        <v>2003</v>
      </c>
      <c r="U852">
        <v>2003</v>
      </c>
      <c r="V852" t="s">
        <v>94</v>
      </c>
      <c r="W852" t="s">
        <v>95</v>
      </c>
      <c r="X852" t="s">
        <v>96</v>
      </c>
      <c r="Y852" t="s">
        <v>96</v>
      </c>
      <c r="Z852" t="s">
        <v>117</v>
      </c>
      <c r="AA852">
        <v>170</v>
      </c>
      <c r="AB852" t="s">
        <v>119</v>
      </c>
      <c r="AC852" t="s">
        <v>98</v>
      </c>
      <c r="AD852" t="s">
        <v>123</v>
      </c>
      <c r="AE852" t="s">
        <v>119</v>
      </c>
      <c r="AF852" t="s">
        <v>98</v>
      </c>
      <c r="AG852" t="s">
        <v>157</v>
      </c>
      <c r="AH852" t="s">
        <v>124</v>
      </c>
      <c r="AI852">
        <v>659</v>
      </c>
      <c r="AJ852" t="s">
        <v>108</v>
      </c>
      <c r="AK852">
        <v>0</v>
      </c>
      <c r="AL852">
        <v>189</v>
      </c>
      <c r="AM852">
        <v>848</v>
      </c>
      <c r="AN852" t="s">
        <v>103</v>
      </c>
      <c r="AO852" t="s">
        <v>126</v>
      </c>
      <c r="AP852" t="s">
        <v>104</v>
      </c>
      <c r="AQ852" t="s">
        <v>105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119</v>
      </c>
      <c r="BC852">
        <v>3</v>
      </c>
      <c r="BD852" t="s">
        <v>106</v>
      </c>
      <c r="BE852">
        <v>0</v>
      </c>
      <c r="BF852" t="s">
        <v>83</v>
      </c>
      <c r="BG852" t="s">
        <v>107</v>
      </c>
      <c r="BH852">
        <v>2003</v>
      </c>
      <c r="BI852" t="s">
        <v>125</v>
      </c>
      <c r="BJ852">
        <v>2</v>
      </c>
      <c r="BK852">
        <v>420</v>
      </c>
      <c r="BL852" t="s">
        <v>98</v>
      </c>
      <c r="BM852" t="s">
        <v>98</v>
      </c>
      <c r="BN852" t="s">
        <v>104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>
      <c r="A853">
        <v>852</v>
      </c>
      <c r="B853">
        <v>120</v>
      </c>
      <c r="C853" t="s">
        <v>112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156</v>
      </c>
      <c r="N853" t="s">
        <v>91</v>
      </c>
      <c r="O853" t="s">
        <v>91</v>
      </c>
      <c r="P853" t="s">
        <v>129</v>
      </c>
      <c r="Q853" t="s">
        <v>93</v>
      </c>
      <c r="R853">
        <v>8</v>
      </c>
      <c r="S853">
        <v>5</v>
      </c>
      <c r="T853">
        <v>2003</v>
      </c>
      <c r="U853">
        <v>2003</v>
      </c>
      <c r="V853" t="s">
        <v>94</v>
      </c>
      <c r="W853" t="s">
        <v>95</v>
      </c>
      <c r="X853" t="s">
        <v>96</v>
      </c>
      <c r="Y853" t="s">
        <v>96</v>
      </c>
      <c r="Z853" t="s">
        <v>117</v>
      </c>
      <c r="AA853">
        <v>40</v>
      </c>
      <c r="AB853" t="s">
        <v>119</v>
      </c>
      <c r="AC853" t="s">
        <v>98</v>
      </c>
      <c r="AD853" t="s">
        <v>123</v>
      </c>
      <c r="AE853" t="s">
        <v>119</v>
      </c>
      <c r="AF853" t="s">
        <v>98</v>
      </c>
      <c r="AG853" t="s">
        <v>119</v>
      </c>
      <c r="AH853" t="s">
        <v>108</v>
      </c>
      <c r="AI853">
        <v>0</v>
      </c>
      <c r="AJ853" t="s">
        <v>108</v>
      </c>
      <c r="AK853">
        <v>0</v>
      </c>
      <c r="AL853">
        <v>1273</v>
      </c>
      <c r="AM853">
        <v>1273</v>
      </c>
      <c r="AN853" t="s">
        <v>103</v>
      </c>
      <c r="AO853" t="s">
        <v>126</v>
      </c>
      <c r="AP853" t="s">
        <v>104</v>
      </c>
      <c r="AQ853" t="s">
        <v>105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119</v>
      </c>
      <c r="BC853">
        <v>7</v>
      </c>
      <c r="BD853" t="s">
        <v>106</v>
      </c>
      <c r="BE853">
        <v>1</v>
      </c>
      <c r="BF853" t="s">
        <v>98</v>
      </c>
      <c r="BG853" t="s">
        <v>107</v>
      </c>
      <c r="BH853">
        <v>2003</v>
      </c>
      <c r="BI853" t="s">
        <v>125</v>
      </c>
      <c r="BJ853">
        <v>2</v>
      </c>
      <c r="BK853">
        <v>400</v>
      </c>
      <c r="BL853" t="s">
        <v>98</v>
      </c>
      <c r="BM853" t="s">
        <v>98</v>
      </c>
      <c r="BN853" t="s">
        <v>104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>
      <c r="A854">
        <v>853</v>
      </c>
      <c r="B854">
        <v>75</v>
      </c>
      <c r="C854" t="s">
        <v>112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212</v>
      </c>
      <c r="N854" t="s">
        <v>91</v>
      </c>
      <c r="O854" t="s">
        <v>91</v>
      </c>
      <c r="P854" t="s">
        <v>92</v>
      </c>
      <c r="Q854" t="s">
        <v>198</v>
      </c>
      <c r="R854">
        <v>7</v>
      </c>
      <c r="S854">
        <v>5</v>
      </c>
      <c r="T854">
        <v>1941</v>
      </c>
      <c r="U854">
        <v>1950</v>
      </c>
      <c r="V854" t="s">
        <v>94</v>
      </c>
      <c r="W854" t="s">
        <v>95</v>
      </c>
      <c r="X854" t="s">
        <v>137</v>
      </c>
      <c r="Y854" t="s">
        <v>137</v>
      </c>
      <c r="Z854" t="s">
        <v>97</v>
      </c>
      <c r="AA854">
        <v>0</v>
      </c>
      <c r="AB854" t="s">
        <v>98</v>
      </c>
      <c r="AC854" t="s">
        <v>119</v>
      </c>
      <c r="AD854" t="s">
        <v>99</v>
      </c>
      <c r="AE854" t="s">
        <v>98</v>
      </c>
      <c r="AF854" t="s">
        <v>98</v>
      </c>
      <c r="AG854" t="s">
        <v>100</v>
      </c>
      <c r="AH854" t="s">
        <v>101</v>
      </c>
      <c r="AI854">
        <v>364</v>
      </c>
      <c r="AJ854" t="s">
        <v>108</v>
      </c>
      <c r="AK854">
        <v>0</v>
      </c>
      <c r="AL854">
        <v>554</v>
      </c>
      <c r="AM854">
        <v>918</v>
      </c>
      <c r="AN854" t="s">
        <v>103</v>
      </c>
      <c r="AO854" t="s">
        <v>119</v>
      </c>
      <c r="AP854" t="s">
        <v>104</v>
      </c>
      <c r="AQ854" t="s">
        <v>105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106</v>
      </c>
      <c r="BE854">
        <v>2</v>
      </c>
      <c r="BF854" t="s">
        <v>119</v>
      </c>
      <c r="BG854" t="s">
        <v>143</v>
      </c>
      <c r="BH854">
        <v>1941</v>
      </c>
      <c r="BI854" t="s">
        <v>108</v>
      </c>
      <c r="BJ854">
        <v>1</v>
      </c>
      <c r="BK854">
        <v>240</v>
      </c>
      <c r="BL854" t="s">
        <v>98</v>
      </c>
      <c r="BM854" t="s">
        <v>98</v>
      </c>
      <c r="BN854" t="s">
        <v>104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109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>
      <c r="A855">
        <v>854</v>
      </c>
      <c r="B855">
        <v>80</v>
      </c>
      <c r="C855" t="s">
        <v>112</v>
      </c>
      <c r="D855" t="s">
        <v>83</v>
      </c>
      <c r="E855">
        <v>12095</v>
      </c>
      <c r="F855" t="s">
        <v>82</v>
      </c>
      <c r="G855" t="s">
        <v>83</v>
      </c>
      <c r="H855" t="s">
        <v>113</v>
      </c>
      <c r="I855" t="s">
        <v>85</v>
      </c>
      <c r="J855" t="s">
        <v>86</v>
      </c>
      <c r="K855" t="s">
        <v>114</v>
      </c>
      <c r="L855" t="s">
        <v>88</v>
      </c>
      <c r="M855" t="s">
        <v>89</v>
      </c>
      <c r="N855" t="s">
        <v>91</v>
      </c>
      <c r="O855" t="s">
        <v>91</v>
      </c>
      <c r="P855" t="s">
        <v>92</v>
      </c>
      <c r="Q855" t="s">
        <v>158</v>
      </c>
      <c r="R855">
        <v>6</v>
      </c>
      <c r="S855">
        <v>6</v>
      </c>
      <c r="T855">
        <v>1964</v>
      </c>
      <c r="U855">
        <v>1964</v>
      </c>
      <c r="V855" t="s">
        <v>94</v>
      </c>
      <c r="W855" t="s">
        <v>95</v>
      </c>
      <c r="X855" t="s">
        <v>137</v>
      </c>
      <c r="Y855" t="s">
        <v>130</v>
      </c>
      <c r="Z855" t="s">
        <v>117</v>
      </c>
      <c r="AA855">
        <v>115</v>
      </c>
      <c r="AB855" t="s">
        <v>98</v>
      </c>
      <c r="AC855" t="s">
        <v>119</v>
      </c>
      <c r="AD855" t="s">
        <v>99</v>
      </c>
      <c r="AE855" t="s">
        <v>98</v>
      </c>
      <c r="AF855" t="s">
        <v>98</v>
      </c>
      <c r="AG855" t="s">
        <v>119</v>
      </c>
      <c r="AH855" t="s">
        <v>101</v>
      </c>
      <c r="AI855">
        <v>564</v>
      </c>
      <c r="AJ855" t="s">
        <v>108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104</v>
      </c>
      <c r="AQ855" t="s">
        <v>105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106</v>
      </c>
      <c r="BE855">
        <v>1</v>
      </c>
      <c r="BF855" t="s">
        <v>139</v>
      </c>
      <c r="BG855" t="s">
        <v>107</v>
      </c>
      <c r="BH855">
        <v>1964</v>
      </c>
      <c r="BI855" t="s">
        <v>131</v>
      </c>
      <c r="BJ855">
        <v>2</v>
      </c>
      <c r="BK855">
        <v>645</v>
      </c>
      <c r="BL855" t="s">
        <v>98</v>
      </c>
      <c r="BM855" t="s">
        <v>98</v>
      </c>
      <c r="BN855" t="s">
        <v>104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109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>
      <c r="A856">
        <v>855</v>
      </c>
      <c r="B856">
        <v>20</v>
      </c>
      <c r="C856" t="s">
        <v>112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169</v>
      </c>
      <c r="N856" t="s">
        <v>91</v>
      </c>
      <c r="O856" t="s">
        <v>91</v>
      </c>
      <c r="P856" t="s">
        <v>92</v>
      </c>
      <c r="Q856" t="s">
        <v>93</v>
      </c>
      <c r="R856">
        <v>5</v>
      </c>
      <c r="S856">
        <v>4</v>
      </c>
      <c r="T856">
        <v>1955</v>
      </c>
      <c r="U856">
        <v>1974</v>
      </c>
      <c r="V856" t="s">
        <v>115</v>
      </c>
      <c r="W856" t="s">
        <v>95</v>
      </c>
      <c r="X856" t="s">
        <v>116</v>
      </c>
      <c r="Y856" t="s">
        <v>135</v>
      </c>
      <c r="Z856" t="s">
        <v>97</v>
      </c>
      <c r="AA856">
        <v>0</v>
      </c>
      <c r="AB856" t="s">
        <v>98</v>
      </c>
      <c r="AC856" t="s">
        <v>98</v>
      </c>
      <c r="AD856" t="s">
        <v>99</v>
      </c>
      <c r="AE856" t="s">
        <v>98</v>
      </c>
      <c r="AF856" t="s">
        <v>98</v>
      </c>
      <c r="AG856" t="s">
        <v>155</v>
      </c>
      <c r="AH856" t="s">
        <v>118</v>
      </c>
      <c r="AI856">
        <v>306</v>
      </c>
      <c r="AJ856" t="s">
        <v>101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104</v>
      </c>
      <c r="AQ856" t="s">
        <v>105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106</v>
      </c>
      <c r="BE856">
        <v>1</v>
      </c>
      <c r="BF856" t="s">
        <v>119</v>
      </c>
      <c r="BG856" t="s">
        <v>107</v>
      </c>
      <c r="BH856">
        <v>1955</v>
      </c>
      <c r="BI856" t="s">
        <v>108</v>
      </c>
      <c r="BJ856">
        <v>2</v>
      </c>
      <c r="BK856">
        <v>454</v>
      </c>
      <c r="BL856" t="s">
        <v>98</v>
      </c>
      <c r="BM856" t="s">
        <v>98</v>
      </c>
      <c r="BN856" t="s">
        <v>104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172</v>
      </c>
      <c r="CC856">
        <v>170000</v>
      </c>
    </row>
    <row r="857" spans="1:81">
      <c r="A857">
        <v>856</v>
      </c>
      <c r="B857">
        <v>20</v>
      </c>
      <c r="C857" t="s">
        <v>112</v>
      </c>
      <c r="D857" t="s">
        <v>83</v>
      </c>
      <c r="E857">
        <v>6897</v>
      </c>
      <c r="F857" t="s">
        <v>82</v>
      </c>
      <c r="G857" t="s">
        <v>83</v>
      </c>
      <c r="H857" t="s">
        <v>113</v>
      </c>
      <c r="I857" t="s">
        <v>85</v>
      </c>
      <c r="J857" t="s">
        <v>86</v>
      </c>
      <c r="K857" t="s">
        <v>114</v>
      </c>
      <c r="L857" t="s">
        <v>88</v>
      </c>
      <c r="M857" t="s">
        <v>169</v>
      </c>
      <c r="N857" t="s">
        <v>91</v>
      </c>
      <c r="O857" t="s">
        <v>91</v>
      </c>
      <c r="P857" t="s">
        <v>92</v>
      </c>
      <c r="Q857" t="s">
        <v>93</v>
      </c>
      <c r="R857">
        <v>5</v>
      </c>
      <c r="S857">
        <v>8</v>
      </c>
      <c r="T857">
        <v>1962</v>
      </c>
      <c r="U857">
        <v>2010</v>
      </c>
      <c r="V857" t="s">
        <v>94</v>
      </c>
      <c r="W857" t="s">
        <v>95</v>
      </c>
      <c r="X857" t="s">
        <v>130</v>
      </c>
      <c r="Y857" t="s">
        <v>130</v>
      </c>
      <c r="Z857" t="s">
        <v>97</v>
      </c>
      <c r="AA857">
        <v>0</v>
      </c>
      <c r="AB857" t="s">
        <v>98</v>
      </c>
      <c r="AC857" t="s">
        <v>119</v>
      </c>
      <c r="AD857" t="s">
        <v>99</v>
      </c>
      <c r="AE857" t="s">
        <v>98</v>
      </c>
      <c r="AF857" t="s">
        <v>98</v>
      </c>
      <c r="AG857" t="s">
        <v>100</v>
      </c>
      <c r="AH857" t="s">
        <v>118</v>
      </c>
      <c r="AI857">
        <v>659</v>
      </c>
      <c r="AJ857" t="s">
        <v>108</v>
      </c>
      <c r="AK857">
        <v>0</v>
      </c>
      <c r="AL857">
        <v>381</v>
      </c>
      <c r="AM857">
        <v>1040</v>
      </c>
      <c r="AN857" t="s">
        <v>103</v>
      </c>
      <c r="AO857" t="s">
        <v>126</v>
      </c>
      <c r="AP857" t="s">
        <v>104</v>
      </c>
      <c r="AQ857" t="s">
        <v>105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106</v>
      </c>
      <c r="BE857">
        <v>0</v>
      </c>
      <c r="BF857" t="s">
        <v>83</v>
      </c>
      <c r="BG857" t="s">
        <v>143</v>
      </c>
      <c r="BH857">
        <v>1962</v>
      </c>
      <c r="BI857" t="s">
        <v>108</v>
      </c>
      <c r="BJ857">
        <v>1</v>
      </c>
      <c r="BK857">
        <v>260</v>
      </c>
      <c r="BL857" t="s">
        <v>98</v>
      </c>
      <c r="BM857" t="s">
        <v>98</v>
      </c>
      <c r="BN857" t="s">
        <v>104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>
      <c r="A858">
        <v>857</v>
      </c>
      <c r="B858">
        <v>80</v>
      </c>
      <c r="C858" t="s">
        <v>112</v>
      </c>
      <c r="D858" t="s">
        <v>83</v>
      </c>
      <c r="E858">
        <v>10970</v>
      </c>
      <c r="F858" t="s">
        <v>82</v>
      </c>
      <c r="G858" t="s">
        <v>83</v>
      </c>
      <c r="H858" t="s">
        <v>113</v>
      </c>
      <c r="I858" t="s">
        <v>205</v>
      </c>
      <c r="J858" t="s">
        <v>86</v>
      </c>
      <c r="K858" t="s">
        <v>87</v>
      </c>
      <c r="L858" t="s">
        <v>154</v>
      </c>
      <c r="M858" t="s">
        <v>209</v>
      </c>
      <c r="N858" t="s">
        <v>91</v>
      </c>
      <c r="O858" t="s">
        <v>91</v>
      </c>
      <c r="P858" t="s">
        <v>92</v>
      </c>
      <c r="Q858" t="s">
        <v>158</v>
      </c>
      <c r="R858">
        <v>6</v>
      </c>
      <c r="S858">
        <v>6</v>
      </c>
      <c r="T858">
        <v>1978</v>
      </c>
      <c r="U858">
        <v>1978</v>
      </c>
      <c r="V858" t="s">
        <v>94</v>
      </c>
      <c r="W858" t="s">
        <v>95</v>
      </c>
      <c r="X858" t="s">
        <v>135</v>
      </c>
      <c r="Y858" t="s">
        <v>130</v>
      </c>
      <c r="Z858" t="s">
        <v>97</v>
      </c>
      <c r="AA858">
        <v>0</v>
      </c>
      <c r="AB858" t="s">
        <v>98</v>
      </c>
      <c r="AC858" t="s">
        <v>98</v>
      </c>
      <c r="AD858" t="s">
        <v>99</v>
      </c>
      <c r="AE858" t="s">
        <v>119</v>
      </c>
      <c r="AF858" t="s">
        <v>119</v>
      </c>
      <c r="AG858" t="s">
        <v>119</v>
      </c>
      <c r="AH858" t="s">
        <v>124</v>
      </c>
      <c r="AI858">
        <v>505</v>
      </c>
      <c r="AJ858" t="s">
        <v>102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104</v>
      </c>
      <c r="AQ858" t="s">
        <v>105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106</v>
      </c>
      <c r="BE858">
        <v>0</v>
      </c>
      <c r="BF858" t="s">
        <v>83</v>
      </c>
      <c r="BG858" t="s">
        <v>143</v>
      </c>
      <c r="BH858">
        <v>1981</v>
      </c>
      <c r="BI858" t="s">
        <v>108</v>
      </c>
      <c r="BJ858">
        <v>2</v>
      </c>
      <c r="BK858">
        <v>576</v>
      </c>
      <c r="BL858" t="s">
        <v>98</v>
      </c>
      <c r="BM858" t="s">
        <v>139</v>
      </c>
      <c r="BN858" t="s">
        <v>104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109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>
      <c r="A859">
        <v>858</v>
      </c>
      <c r="B859">
        <v>60</v>
      </c>
      <c r="C859" t="s">
        <v>112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121</v>
      </c>
      <c r="N859" t="s">
        <v>91</v>
      </c>
      <c r="O859" t="s">
        <v>91</v>
      </c>
      <c r="P859" t="s">
        <v>92</v>
      </c>
      <c r="Q859" t="s">
        <v>122</v>
      </c>
      <c r="R859">
        <v>6</v>
      </c>
      <c r="S859">
        <v>5</v>
      </c>
      <c r="T859">
        <v>1994</v>
      </c>
      <c r="U859">
        <v>1995</v>
      </c>
      <c r="V859" t="s">
        <v>94</v>
      </c>
      <c r="W859" t="s">
        <v>95</v>
      </c>
      <c r="X859" t="s">
        <v>130</v>
      </c>
      <c r="Y859" t="s">
        <v>130</v>
      </c>
      <c r="Z859" t="s">
        <v>97</v>
      </c>
      <c r="AA859">
        <v>0</v>
      </c>
      <c r="AB859" t="s">
        <v>98</v>
      </c>
      <c r="AC859" t="s">
        <v>98</v>
      </c>
      <c r="AD859" t="s">
        <v>123</v>
      </c>
      <c r="AE859" t="s">
        <v>119</v>
      </c>
      <c r="AF859" t="s">
        <v>98</v>
      </c>
      <c r="AG859" t="s">
        <v>100</v>
      </c>
      <c r="AH859" t="s">
        <v>108</v>
      </c>
      <c r="AI859">
        <v>0</v>
      </c>
      <c r="AJ859" t="s">
        <v>108</v>
      </c>
      <c r="AK859">
        <v>0</v>
      </c>
      <c r="AL859">
        <v>702</v>
      </c>
      <c r="AM859">
        <v>702</v>
      </c>
      <c r="AN859" t="s">
        <v>103</v>
      </c>
      <c r="AO859" t="s">
        <v>119</v>
      </c>
      <c r="AP859" t="s">
        <v>104</v>
      </c>
      <c r="AQ859" t="s">
        <v>105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106</v>
      </c>
      <c r="BE859">
        <v>1</v>
      </c>
      <c r="BF859" t="s">
        <v>98</v>
      </c>
      <c r="BG859" t="s">
        <v>107</v>
      </c>
      <c r="BH859">
        <v>1994</v>
      </c>
      <c r="BI859" t="s">
        <v>125</v>
      </c>
      <c r="BJ859">
        <v>2</v>
      </c>
      <c r="BK859">
        <v>343</v>
      </c>
      <c r="BL859" t="s">
        <v>98</v>
      </c>
      <c r="BM859" t="s">
        <v>98</v>
      </c>
      <c r="BN859" t="s">
        <v>104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>
      <c r="A860">
        <v>859</v>
      </c>
      <c r="B860">
        <v>20</v>
      </c>
      <c r="C860" t="s">
        <v>112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175</v>
      </c>
      <c r="N860" t="s">
        <v>91</v>
      </c>
      <c r="O860" t="s">
        <v>91</v>
      </c>
      <c r="P860" t="s">
        <v>92</v>
      </c>
      <c r="Q860" t="s">
        <v>93</v>
      </c>
      <c r="R860">
        <v>7</v>
      </c>
      <c r="S860">
        <v>5</v>
      </c>
      <c r="T860">
        <v>1976</v>
      </c>
      <c r="U860">
        <v>1976</v>
      </c>
      <c r="V860" t="s">
        <v>94</v>
      </c>
      <c r="W860" t="s">
        <v>95</v>
      </c>
      <c r="X860" t="s">
        <v>130</v>
      </c>
      <c r="Y860" t="s">
        <v>130</v>
      </c>
      <c r="Z860" t="s">
        <v>117</v>
      </c>
      <c r="AA860">
        <v>189</v>
      </c>
      <c r="AB860" t="s">
        <v>98</v>
      </c>
      <c r="AC860" t="s">
        <v>98</v>
      </c>
      <c r="AD860" t="s">
        <v>99</v>
      </c>
      <c r="AE860" t="s">
        <v>119</v>
      </c>
      <c r="AF860" t="s">
        <v>98</v>
      </c>
      <c r="AG860" t="s">
        <v>100</v>
      </c>
      <c r="AH860" t="s">
        <v>108</v>
      </c>
      <c r="AI860">
        <v>0</v>
      </c>
      <c r="AJ860" t="s">
        <v>108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104</v>
      </c>
      <c r="AQ860" t="s">
        <v>105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106</v>
      </c>
      <c r="BE860">
        <v>1</v>
      </c>
      <c r="BF860" t="s">
        <v>98</v>
      </c>
      <c r="BG860" t="s">
        <v>107</v>
      </c>
      <c r="BH860">
        <v>1976</v>
      </c>
      <c r="BI860" t="s">
        <v>131</v>
      </c>
      <c r="BJ860">
        <v>2</v>
      </c>
      <c r="BK860">
        <v>479</v>
      </c>
      <c r="BL860" t="s">
        <v>98</v>
      </c>
      <c r="BM860" t="s">
        <v>98</v>
      </c>
      <c r="BN860" t="s">
        <v>104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109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178</v>
      </c>
      <c r="CC860">
        <v>152000</v>
      </c>
    </row>
    <row r="861" spans="1:81">
      <c r="A861">
        <v>860</v>
      </c>
      <c r="B861">
        <v>60</v>
      </c>
      <c r="C861" t="s">
        <v>112</v>
      </c>
      <c r="D861" t="s">
        <v>83</v>
      </c>
      <c r="E861">
        <v>11029</v>
      </c>
      <c r="F861" t="s">
        <v>82</v>
      </c>
      <c r="G861" t="s">
        <v>83</v>
      </c>
      <c r="H861" t="s">
        <v>113</v>
      </c>
      <c r="I861" t="s">
        <v>85</v>
      </c>
      <c r="J861" t="s">
        <v>86</v>
      </c>
      <c r="K861" t="s">
        <v>114</v>
      </c>
      <c r="L861" t="s">
        <v>88</v>
      </c>
      <c r="M861" t="s">
        <v>175</v>
      </c>
      <c r="N861" t="s">
        <v>221</v>
      </c>
      <c r="O861" t="s">
        <v>91</v>
      </c>
      <c r="P861" t="s">
        <v>92</v>
      </c>
      <c r="Q861" t="s">
        <v>122</v>
      </c>
      <c r="R861">
        <v>6</v>
      </c>
      <c r="S861">
        <v>7</v>
      </c>
      <c r="T861">
        <v>1968</v>
      </c>
      <c r="U861">
        <v>1984</v>
      </c>
      <c r="V861" t="s">
        <v>94</v>
      </c>
      <c r="W861" t="s">
        <v>95</v>
      </c>
      <c r="X861" t="s">
        <v>130</v>
      </c>
      <c r="Y861" t="s">
        <v>130</v>
      </c>
      <c r="Z861" t="s">
        <v>117</v>
      </c>
      <c r="AA861">
        <v>220</v>
      </c>
      <c r="AB861" t="s">
        <v>98</v>
      </c>
      <c r="AC861" t="s">
        <v>98</v>
      </c>
      <c r="AD861" t="s">
        <v>99</v>
      </c>
      <c r="AE861" t="s">
        <v>98</v>
      </c>
      <c r="AF861" t="s">
        <v>98</v>
      </c>
      <c r="AG861" t="s">
        <v>155</v>
      </c>
      <c r="AH861" t="s">
        <v>138</v>
      </c>
      <c r="AI861">
        <v>619</v>
      </c>
      <c r="AJ861" t="s">
        <v>108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104</v>
      </c>
      <c r="AQ861" t="s">
        <v>105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119</v>
      </c>
      <c r="BC861">
        <v>9</v>
      </c>
      <c r="BD861" t="s">
        <v>106</v>
      </c>
      <c r="BE861">
        <v>1</v>
      </c>
      <c r="BF861" t="s">
        <v>119</v>
      </c>
      <c r="BG861" t="s">
        <v>107</v>
      </c>
      <c r="BH861">
        <v>1968</v>
      </c>
      <c r="BI861" t="s">
        <v>108</v>
      </c>
      <c r="BJ861">
        <v>2</v>
      </c>
      <c r="BK861">
        <v>619</v>
      </c>
      <c r="BL861" t="s">
        <v>98</v>
      </c>
      <c r="BM861" t="s">
        <v>98</v>
      </c>
      <c r="BN861" t="s">
        <v>104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>
      <c r="A862">
        <v>861</v>
      </c>
      <c r="B862">
        <v>50</v>
      </c>
      <c r="C862" t="s">
        <v>112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114</v>
      </c>
      <c r="L862" t="s">
        <v>88</v>
      </c>
      <c r="M862" t="s">
        <v>212</v>
      </c>
      <c r="N862" t="s">
        <v>91</v>
      </c>
      <c r="O862" t="s">
        <v>91</v>
      </c>
      <c r="P862" t="s">
        <v>92</v>
      </c>
      <c r="Q862" t="s">
        <v>176</v>
      </c>
      <c r="R862">
        <v>7</v>
      </c>
      <c r="S862">
        <v>8</v>
      </c>
      <c r="T862">
        <v>1918</v>
      </c>
      <c r="U862">
        <v>1998</v>
      </c>
      <c r="V862" t="s">
        <v>94</v>
      </c>
      <c r="W862" t="s">
        <v>95</v>
      </c>
      <c r="X862" t="s">
        <v>116</v>
      </c>
      <c r="Y862" t="s">
        <v>116</v>
      </c>
      <c r="Z862" t="s">
        <v>97</v>
      </c>
      <c r="AA862">
        <v>0</v>
      </c>
      <c r="AB862" t="s">
        <v>119</v>
      </c>
      <c r="AC862" t="s">
        <v>98</v>
      </c>
      <c r="AD862" t="s">
        <v>166</v>
      </c>
      <c r="AE862" t="s">
        <v>98</v>
      </c>
      <c r="AF862" t="s">
        <v>98</v>
      </c>
      <c r="AG862" t="s">
        <v>100</v>
      </c>
      <c r="AH862" t="s">
        <v>108</v>
      </c>
      <c r="AI862">
        <v>0</v>
      </c>
      <c r="AJ862" t="s">
        <v>108</v>
      </c>
      <c r="AK862">
        <v>0</v>
      </c>
      <c r="AL862">
        <v>912</v>
      </c>
      <c r="AM862">
        <v>912</v>
      </c>
      <c r="AN862" t="s">
        <v>103</v>
      </c>
      <c r="AO862" t="s">
        <v>119</v>
      </c>
      <c r="AP862" t="s">
        <v>104</v>
      </c>
      <c r="AQ862" t="s">
        <v>105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119</v>
      </c>
      <c r="BC862">
        <v>7</v>
      </c>
      <c r="BD862" t="s">
        <v>106</v>
      </c>
      <c r="BE862">
        <v>1</v>
      </c>
      <c r="BF862" t="s">
        <v>119</v>
      </c>
      <c r="BG862" t="s">
        <v>143</v>
      </c>
      <c r="BH862">
        <v>1925</v>
      </c>
      <c r="BI862" t="s">
        <v>108</v>
      </c>
      <c r="BJ862">
        <v>1</v>
      </c>
      <c r="BK862">
        <v>216</v>
      </c>
      <c r="BL862" t="s">
        <v>98</v>
      </c>
      <c r="BM862" t="s">
        <v>98</v>
      </c>
      <c r="BN862" t="s">
        <v>104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132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>
      <c r="A863">
        <v>862</v>
      </c>
      <c r="B863">
        <v>190</v>
      </c>
      <c r="C863" t="s">
        <v>112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169</v>
      </c>
      <c r="N863" t="s">
        <v>91</v>
      </c>
      <c r="O863" t="s">
        <v>91</v>
      </c>
      <c r="P863" t="s">
        <v>186</v>
      </c>
      <c r="Q863" t="s">
        <v>93</v>
      </c>
      <c r="R863">
        <v>5</v>
      </c>
      <c r="S863">
        <v>4</v>
      </c>
      <c r="T863">
        <v>1965</v>
      </c>
      <c r="U863">
        <v>1965</v>
      </c>
      <c r="V863" t="s">
        <v>115</v>
      </c>
      <c r="W863" t="s">
        <v>95</v>
      </c>
      <c r="X863" t="s">
        <v>135</v>
      </c>
      <c r="Y863" t="s">
        <v>130</v>
      </c>
      <c r="Z863" t="s">
        <v>97</v>
      </c>
      <c r="AA863">
        <v>0</v>
      </c>
      <c r="AB863" t="s">
        <v>98</v>
      </c>
      <c r="AC863" t="s">
        <v>98</v>
      </c>
      <c r="AD863" t="s">
        <v>123</v>
      </c>
      <c r="AE863" t="s">
        <v>98</v>
      </c>
      <c r="AF863" t="s">
        <v>98</v>
      </c>
      <c r="AG863" t="s">
        <v>155</v>
      </c>
      <c r="AH863" t="s">
        <v>138</v>
      </c>
      <c r="AI863">
        <v>841</v>
      </c>
      <c r="AJ863" t="s">
        <v>108</v>
      </c>
      <c r="AK863">
        <v>0</v>
      </c>
      <c r="AL863">
        <v>198</v>
      </c>
      <c r="AM863">
        <v>1039</v>
      </c>
      <c r="AN863" t="s">
        <v>103</v>
      </c>
      <c r="AO863" t="s">
        <v>126</v>
      </c>
      <c r="AP863" t="s">
        <v>104</v>
      </c>
      <c r="AQ863" t="s">
        <v>105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106</v>
      </c>
      <c r="BE863">
        <v>0</v>
      </c>
      <c r="BF863" t="s">
        <v>83</v>
      </c>
      <c r="BG863" t="s">
        <v>107</v>
      </c>
      <c r="BH863">
        <v>1965</v>
      </c>
      <c r="BI863" t="s">
        <v>108</v>
      </c>
      <c r="BJ863">
        <v>2</v>
      </c>
      <c r="BK863">
        <v>504</v>
      </c>
      <c r="BL863" t="s">
        <v>98</v>
      </c>
      <c r="BM863" t="s">
        <v>98</v>
      </c>
      <c r="BN863" t="s">
        <v>104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>
      <c r="A864">
        <v>863</v>
      </c>
      <c r="B864">
        <v>20</v>
      </c>
      <c r="C864" t="s">
        <v>112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114</v>
      </c>
      <c r="L864" t="s">
        <v>88</v>
      </c>
      <c r="M864" t="s">
        <v>165</v>
      </c>
      <c r="N864" t="s">
        <v>91</v>
      </c>
      <c r="O864" t="s">
        <v>91</v>
      </c>
      <c r="P864" t="s">
        <v>92</v>
      </c>
      <c r="Q864" t="s">
        <v>93</v>
      </c>
      <c r="R864">
        <v>6</v>
      </c>
      <c r="S864">
        <v>5</v>
      </c>
      <c r="T864">
        <v>1984</v>
      </c>
      <c r="U864">
        <v>1985</v>
      </c>
      <c r="V864" t="s">
        <v>115</v>
      </c>
      <c r="W864" t="s">
        <v>95</v>
      </c>
      <c r="X864" t="s">
        <v>130</v>
      </c>
      <c r="Y864" t="s">
        <v>135</v>
      </c>
      <c r="Z864" t="s">
        <v>97</v>
      </c>
      <c r="AA864">
        <v>0</v>
      </c>
      <c r="AB864" t="s">
        <v>98</v>
      </c>
      <c r="AC864" t="s">
        <v>98</v>
      </c>
      <c r="AD864" t="s">
        <v>123</v>
      </c>
      <c r="AE864" t="s">
        <v>119</v>
      </c>
      <c r="AF864" t="s">
        <v>98</v>
      </c>
      <c r="AG864" t="s">
        <v>100</v>
      </c>
      <c r="AH864" t="s">
        <v>124</v>
      </c>
      <c r="AI864">
        <v>338</v>
      </c>
      <c r="AJ864" t="s">
        <v>108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104</v>
      </c>
      <c r="AQ864" t="s">
        <v>105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106</v>
      </c>
      <c r="BE864">
        <v>0</v>
      </c>
      <c r="BF864" t="s">
        <v>83</v>
      </c>
      <c r="BG864" t="s">
        <v>107</v>
      </c>
      <c r="BH864">
        <v>1986</v>
      </c>
      <c r="BI864" t="s">
        <v>108</v>
      </c>
      <c r="BJ864">
        <v>2</v>
      </c>
      <c r="BK864">
        <v>480</v>
      </c>
      <c r="BL864" t="s">
        <v>98</v>
      </c>
      <c r="BM864" t="s">
        <v>98</v>
      </c>
      <c r="BN864" t="s">
        <v>104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132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>
      <c r="A865">
        <v>864</v>
      </c>
      <c r="B865">
        <v>20</v>
      </c>
      <c r="C865" t="s">
        <v>112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89</v>
      </c>
      <c r="N865" t="s">
        <v>91</v>
      </c>
      <c r="O865" t="s">
        <v>91</v>
      </c>
      <c r="P865" t="s">
        <v>92</v>
      </c>
      <c r="Q865" t="s">
        <v>93</v>
      </c>
      <c r="R865">
        <v>5</v>
      </c>
      <c r="S865">
        <v>5</v>
      </c>
      <c r="T865">
        <v>1959</v>
      </c>
      <c r="U865">
        <v>1959</v>
      </c>
      <c r="V865" t="s">
        <v>115</v>
      </c>
      <c r="W865" t="s">
        <v>95</v>
      </c>
      <c r="X865" t="s">
        <v>117</v>
      </c>
      <c r="Y865" t="s">
        <v>135</v>
      </c>
      <c r="Z865" t="s">
        <v>97</v>
      </c>
      <c r="AA865">
        <v>0</v>
      </c>
      <c r="AB865" t="s">
        <v>98</v>
      </c>
      <c r="AC865" t="s">
        <v>98</v>
      </c>
      <c r="AD865" t="s">
        <v>99</v>
      </c>
      <c r="AE865" t="s">
        <v>98</v>
      </c>
      <c r="AF865" t="s">
        <v>98</v>
      </c>
      <c r="AG865" t="s">
        <v>100</v>
      </c>
      <c r="AH865" t="s">
        <v>138</v>
      </c>
      <c r="AI865">
        <v>1148</v>
      </c>
      <c r="AJ865" t="s">
        <v>108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104</v>
      </c>
      <c r="AQ865" t="s">
        <v>105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106</v>
      </c>
      <c r="BE865">
        <v>0</v>
      </c>
      <c r="BF865" t="s">
        <v>83</v>
      </c>
      <c r="BG865" t="s">
        <v>107</v>
      </c>
      <c r="BH865">
        <v>1959</v>
      </c>
      <c r="BI865" t="s">
        <v>108</v>
      </c>
      <c r="BJ865">
        <v>1</v>
      </c>
      <c r="BK865">
        <v>672</v>
      </c>
      <c r="BL865" t="s">
        <v>98</v>
      </c>
      <c r="BM865" t="s">
        <v>98</v>
      </c>
      <c r="BN865" t="s">
        <v>104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132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>
      <c r="A866">
        <v>865</v>
      </c>
      <c r="B866">
        <v>20</v>
      </c>
      <c r="C866" t="s">
        <v>164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163</v>
      </c>
      <c r="N866" t="s">
        <v>91</v>
      </c>
      <c r="O866" t="s">
        <v>91</v>
      </c>
      <c r="P866" t="s">
        <v>92</v>
      </c>
      <c r="Q866" t="s">
        <v>93</v>
      </c>
      <c r="R866">
        <v>7</v>
      </c>
      <c r="S866">
        <v>5</v>
      </c>
      <c r="T866">
        <v>2007</v>
      </c>
      <c r="U866">
        <v>2008</v>
      </c>
      <c r="V866" t="s">
        <v>94</v>
      </c>
      <c r="W866" t="s">
        <v>95</v>
      </c>
      <c r="X866" t="s">
        <v>96</v>
      </c>
      <c r="Y866" t="s">
        <v>96</v>
      </c>
      <c r="Z866" t="s">
        <v>97</v>
      </c>
      <c r="AA866">
        <v>0</v>
      </c>
      <c r="AB866" t="s">
        <v>119</v>
      </c>
      <c r="AC866" t="s">
        <v>98</v>
      </c>
      <c r="AD866" t="s">
        <v>123</v>
      </c>
      <c r="AE866" t="s">
        <v>126</v>
      </c>
      <c r="AF866" t="s">
        <v>98</v>
      </c>
      <c r="AG866" t="s">
        <v>100</v>
      </c>
      <c r="AH866" t="s">
        <v>108</v>
      </c>
      <c r="AI866">
        <v>0</v>
      </c>
      <c r="AJ866" t="s">
        <v>108</v>
      </c>
      <c r="AK866">
        <v>0</v>
      </c>
      <c r="AL866">
        <v>1372</v>
      </c>
      <c r="AM866">
        <v>1372</v>
      </c>
      <c r="AN866" t="s">
        <v>103</v>
      </c>
      <c r="AO866" t="s">
        <v>126</v>
      </c>
      <c r="AP866" t="s">
        <v>104</v>
      </c>
      <c r="AQ866" t="s">
        <v>105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119</v>
      </c>
      <c r="BC866">
        <v>6</v>
      </c>
      <c r="BD866" t="s">
        <v>106</v>
      </c>
      <c r="BE866">
        <v>0</v>
      </c>
      <c r="BF866" t="s">
        <v>83</v>
      </c>
      <c r="BG866" t="s">
        <v>107</v>
      </c>
      <c r="BH866">
        <v>2008</v>
      </c>
      <c r="BI866" t="s">
        <v>125</v>
      </c>
      <c r="BJ866">
        <v>2</v>
      </c>
      <c r="BK866">
        <v>529</v>
      </c>
      <c r="BL866" t="s">
        <v>98</v>
      </c>
      <c r="BM866" t="s">
        <v>98</v>
      </c>
      <c r="BN866" t="s">
        <v>104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149</v>
      </c>
      <c r="CB866" t="s">
        <v>150</v>
      </c>
      <c r="CC866">
        <v>250580</v>
      </c>
    </row>
    <row r="867" spans="1:81">
      <c r="A867">
        <v>866</v>
      </c>
      <c r="B867">
        <v>20</v>
      </c>
      <c r="C867" t="s">
        <v>112</v>
      </c>
      <c r="D867" t="s">
        <v>83</v>
      </c>
      <c r="E867">
        <v>8750</v>
      </c>
      <c r="F867" t="s">
        <v>82</v>
      </c>
      <c r="G867" t="s">
        <v>83</v>
      </c>
      <c r="H867" t="s">
        <v>113</v>
      </c>
      <c r="I867" t="s">
        <v>85</v>
      </c>
      <c r="J867" t="s">
        <v>86</v>
      </c>
      <c r="K867" t="s">
        <v>87</v>
      </c>
      <c r="L867" t="s">
        <v>88</v>
      </c>
      <c r="M867" t="s">
        <v>89</v>
      </c>
      <c r="N867" t="s">
        <v>91</v>
      </c>
      <c r="O867" t="s">
        <v>91</v>
      </c>
      <c r="P867" t="s">
        <v>92</v>
      </c>
      <c r="Q867" t="s">
        <v>93</v>
      </c>
      <c r="R867">
        <v>5</v>
      </c>
      <c r="S867">
        <v>6</v>
      </c>
      <c r="T867">
        <v>1970</v>
      </c>
      <c r="U867">
        <v>1970</v>
      </c>
      <c r="V867" t="s">
        <v>94</v>
      </c>
      <c r="W867" t="s">
        <v>95</v>
      </c>
      <c r="X867" t="s">
        <v>137</v>
      </c>
      <c r="Y867" t="s">
        <v>137</v>
      </c>
      <c r="Z867" t="s">
        <v>117</v>
      </c>
      <c r="AA867">
        <v>76</v>
      </c>
      <c r="AB867" t="s">
        <v>98</v>
      </c>
      <c r="AC867" t="s">
        <v>98</v>
      </c>
      <c r="AD867" t="s">
        <v>99</v>
      </c>
      <c r="AE867" t="s">
        <v>98</v>
      </c>
      <c r="AF867" t="s">
        <v>98</v>
      </c>
      <c r="AG867" t="s">
        <v>100</v>
      </c>
      <c r="AH867" t="s">
        <v>138</v>
      </c>
      <c r="AI867">
        <v>828</v>
      </c>
      <c r="AJ867" t="s">
        <v>108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104</v>
      </c>
      <c r="AQ867" t="s">
        <v>105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106</v>
      </c>
      <c r="BE867">
        <v>0</v>
      </c>
      <c r="BF867" t="s">
        <v>83</v>
      </c>
      <c r="BG867" t="s">
        <v>143</v>
      </c>
      <c r="BH867">
        <v>1973</v>
      </c>
      <c r="BI867" t="s">
        <v>108</v>
      </c>
      <c r="BJ867">
        <v>2</v>
      </c>
      <c r="BK867">
        <v>902</v>
      </c>
      <c r="BL867" t="s">
        <v>98</v>
      </c>
      <c r="BM867" t="s">
        <v>98</v>
      </c>
      <c r="BN867" t="s">
        <v>104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109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>
      <c r="A868">
        <v>867</v>
      </c>
      <c r="B868">
        <v>20</v>
      </c>
      <c r="C868" t="s">
        <v>112</v>
      </c>
      <c r="D868">
        <v>67</v>
      </c>
      <c r="E868">
        <v>10656</v>
      </c>
      <c r="F868" t="s">
        <v>82</v>
      </c>
      <c r="G868" t="s">
        <v>83</v>
      </c>
      <c r="H868" t="s">
        <v>113</v>
      </c>
      <c r="I868" t="s">
        <v>127</v>
      </c>
      <c r="J868" t="s">
        <v>86</v>
      </c>
      <c r="K868" t="s">
        <v>87</v>
      </c>
      <c r="L868" t="s">
        <v>88</v>
      </c>
      <c r="M868" t="s">
        <v>218</v>
      </c>
      <c r="N868" t="s">
        <v>91</v>
      </c>
      <c r="O868" t="s">
        <v>91</v>
      </c>
      <c r="P868" t="s">
        <v>92</v>
      </c>
      <c r="Q868" t="s">
        <v>93</v>
      </c>
      <c r="R868">
        <v>8</v>
      </c>
      <c r="S868">
        <v>5</v>
      </c>
      <c r="T868">
        <v>2006</v>
      </c>
      <c r="U868">
        <v>2007</v>
      </c>
      <c r="V868" t="s">
        <v>94</v>
      </c>
      <c r="W868" t="s">
        <v>95</v>
      </c>
      <c r="X868" t="s">
        <v>96</v>
      </c>
      <c r="Y868" t="s">
        <v>96</v>
      </c>
      <c r="Z868" t="s">
        <v>148</v>
      </c>
      <c r="AA868">
        <v>274</v>
      </c>
      <c r="AB868" t="s">
        <v>119</v>
      </c>
      <c r="AC868" t="s">
        <v>98</v>
      </c>
      <c r="AD868" t="s">
        <v>123</v>
      </c>
      <c r="AE868" t="s">
        <v>119</v>
      </c>
      <c r="AF868" t="s">
        <v>98</v>
      </c>
      <c r="AG868" t="s">
        <v>157</v>
      </c>
      <c r="AH868" t="s">
        <v>108</v>
      </c>
      <c r="AI868">
        <v>0</v>
      </c>
      <c r="AJ868" t="s">
        <v>108</v>
      </c>
      <c r="AK868">
        <v>0</v>
      </c>
      <c r="AL868">
        <v>1638</v>
      </c>
      <c r="AM868">
        <v>1638</v>
      </c>
      <c r="AN868" t="s">
        <v>103</v>
      </c>
      <c r="AO868" t="s">
        <v>126</v>
      </c>
      <c r="AP868" t="s">
        <v>104</v>
      </c>
      <c r="AQ868" t="s">
        <v>105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119</v>
      </c>
      <c r="BC868">
        <v>6</v>
      </c>
      <c r="BD868" t="s">
        <v>106</v>
      </c>
      <c r="BE868">
        <v>1</v>
      </c>
      <c r="BF868" t="s">
        <v>119</v>
      </c>
      <c r="BG868" t="s">
        <v>107</v>
      </c>
      <c r="BH868">
        <v>2007</v>
      </c>
      <c r="BI868" t="s">
        <v>131</v>
      </c>
      <c r="BJ868">
        <v>3</v>
      </c>
      <c r="BK868">
        <v>870</v>
      </c>
      <c r="BL868" t="s">
        <v>98</v>
      </c>
      <c r="BM868" t="s">
        <v>98</v>
      </c>
      <c r="BN868" t="s">
        <v>104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149</v>
      </c>
      <c r="CB868" t="s">
        <v>150</v>
      </c>
      <c r="CC868">
        <v>248900</v>
      </c>
    </row>
    <row r="869" spans="1:81">
      <c r="A869">
        <v>868</v>
      </c>
      <c r="B869">
        <v>20</v>
      </c>
      <c r="C869" t="s">
        <v>112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114</v>
      </c>
      <c r="L869" t="s">
        <v>88</v>
      </c>
      <c r="M869" t="s">
        <v>169</v>
      </c>
      <c r="N869" t="s">
        <v>90</v>
      </c>
      <c r="O869" t="s">
        <v>91</v>
      </c>
      <c r="P869" t="s">
        <v>92</v>
      </c>
      <c r="Q869" t="s">
        <v>93</v>
      </c>
      <c r="R869">
        <v>4</v>
      </c>
      <c r="S869">
        <v>5</v>
      </c>
      <c r="T869">
        <v>1961</v>
      </c>
      <c r="U869">
        <v>1961</v>
      </c>
      <c r="V869" t="s">
        <v>94</v>
      </c>
      <c r="W869" t="s">
        <v>95</v>
      </c>
      <c r="X869" t="s">
        <v>96</v>
      </c>
      <c r="Y869" t="s">
        <v>96</v>
      </c>
      <c r="Z869" t="s">
        <v>97</v>
      </c>
      <c r="AA869">
        <v>0</v>
      </c>
      <c r="AB869" t="s">
        <v>98</v>
      </c>
      <c r="AC869" t="s">
        <v>98</v>
      </c>
      <c r="AD869" t="s">
        <v>99</v>
      </c>
      <c r="AE869" t="s">
        <v>98</v>
      </c>
      <c r="AF869" t="s">
        <v>98</v>
      </c>
      <c r="AG869" t="s">
        <v>100</v>
      </c>
      <c r="AH869" t="s">
        <v>118</v>
      </c>
      <c r="AI869">
        <v>932</v>
      </c>
      <c r="AJ869" t="s">
        <v>108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104</v>
      </c>
      <c r="AQ869" t="s">
        <v>105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139</v>
      </c>
      <c r="BC869">
        <v>5</v>
      </c>
      <c r="BD869" t="s">
        <v>106</v>
      </c>
      <c r="BE869">
        <v>0</v>
      </c>
      <c r="BF869" t="s">
        <v>83</v>
      </c>
      <c r="BG869" t="s">
        <v>107</v>
      </c>
      <c r="BH869">
        <v>1961</v>
      </c>
      <c r="BI869" t="s">
        <v>131</v>
      </c>
      <c r="BJ869">
        <v>2</v>
      </c>
      <c r="BK869">
        <v>544</v>
      </c>
      <c r="BL869" t="s">
        <v>98</v>
      </c>
      <c r="BM869" t="s">
        <v>98</v>
      </c>
      <c r="BN869" t="s">
        <v>104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133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>
      <c r="A870">
        <v>869</v>
      </c>
      <c r="B870">
        <v>60</v>
      </c>
      <c r="C870" t="s">
        <v>112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114</v>
      </c>
      <c r="L870" t="s">
        <v>88</v>
      </c>
      <c r="M870" t="s">
        <v>121</v>
      </c>
      <c r="N870" t="s">
        <v>90</v>
      </c>
      <c r="O870" t="s">
        <v>91</v>
      </c>
      <c r="P870" t="s">
        <v>92</v>
      </c>
      <c r="Q870" t="s">
        <v>122</v>
      </c>
      <c r="R870">
        <v>5</v>
      </c>
      <c r="S870">
        <v>6</v>
      </c>
      <c r="T870">
        <v>1948</v>
      </c>
      <c r="U870">
        <v>1950</v>
      </c>
      <c r="V870" t="s">
        <v>94</v>
      </c>
      <c r="W870" t="s">
        <v>95</v>
      </c>
      <c r="X870" t="s">
        <v>135</v>
      </c>
      <c r="Y870" t="s">
        <v>135</v>
      </c>
      <c r="Z870" t="s">
        <v>97</v>
      </c>
      <c r="AA870">
        <v>0</v>
      </c>
      <c r="AB870" t="s">
        <v>98</v>
      </c>
      <c r="AC870" t="s">
        <v>98</v>
      </c>
      <c r="AD870" t="s">
        <v>211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119</v>
      </c>
      <c r="AP870" t="s">
        <v>104</v>
      </c>
      <c r="AQ870" t="s">
        <v>105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106</v>
      </c>
      <c r="BE870">
        <v>1</v>
      </c>
      <c r="BF870" t="s">
        <v>98</v>
      </c>
      <c r="BG870" t="s">
        <v>107</v>
      </c>
      <c r="BH870">
        <v>1979</v>
      </c>
      <c r="BI870" t="s">
        <v>108</v>
      </c>
      <c r="BJ870">
        <v>2</v>
      </c>
      <c r="BK870">
        <v>672</v>
      </c>
      <c r="BL870" t="s">
        <v>98</v>
      </c>
      <c r="BM870" t="s">
        <v>98</v>
      </c>
      <c r="BN870" t="s">
        <v>191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>
      <c r="A871">
        <v>870</v>
      </c>
      <c r="B871">
        <v>60</v>
      </c>
      <c r="C871" t="s">
        <v>112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165</v>
      </c>
      <c r="N871" t="s">
        <v>91</v>
      </c>
      <c r="O871" t="s">
        <v>91</v>
      </c>
      <c r="P871" t="s">
        <v>92</v>
      </c>
      <c r="Q871" t="s">
        <v>122</v>
      </c>
      <c r="R871">
        <v>7</v>
      </c>
      <c r="S871">
        <v>5</v>
      </c>
      <c r="T871">
        <v>1993</v>
      </c>
      <c r="U871">
        <v>1994</v>
      </c>
      <c r="V871" t="s">
        <v>94</v>
      </c>
      <c r="W871" t="s">
        <v>95</v>
      </c>
      <c r="X871" t="s">
        <v>137</v>
      </c>
      <c r="Y871" t="s">
        <v>137</v>
      </c>
      <c r="Z871" t="s">
        <v>117</v>
      </c>
      <c r="AA871">
        <v>246</v>
      </c>
      <c r="AB871" t="s">
        <v>119</v>
      </c>
      <c r="AC871" t="s">
        <v>98</v>
      </c>
      <c r="AD871" t="s">
        <v>123</v>
      </c>
      <c r="AE871" t="s">
        <v>119</v>
      </c>
      <c r="AF871" t="s">
        <v>98</v>
      </c>
      <c r="AG871" t="s">
        <v>100</v>
      </c>
      <c r="AH871" t="s">
        <v>124</v>
      </c>
      <c r="AI871">
        <v>750</v>
      </c>
      <c r="AJ871" t="s">
        <v>108</v>
      </c>
      <c r="AK871">
        <v>0</v>
      </c>
      <c r="AL871">
        <v>300</v>
      </c>
      <c r="AM871">
        <v>1050</v>
      </c>
      <c r="AN871" t="s">
        <v>103</v>
      </c>
      <c r="AO871" t="s">
        <v>126</v>
      </c>
      <c r="AP871" t="s">
        <v>104</v>
      </c>
      <c r="AQ871" t="s">
        <v>105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119</v>
      </c>
      <c r="BC871">
        <v>8</v>
      </c>
      <c r="BD871" t="s">
        <v>106</v>
      </c>
      <c r="BE871">
        <v>1</v>
      </c>
      <c r="BF871" t="s">
        <v>98</v>
      </c>
      <c r="BG871" t="s">
        <v>107</v>
      </c>
      <c r="BH871">
        <v>1993</v>
      </c>
      <c r="BI871" t="s">
        <v>125</v>
      </c>
      <c r="BJ871">
        <v>2</v>
      </c>
      <c r="BK871">
        <v>574</v>
      </c>
      <c r="BL871" t="s">
        <v>98</v>
      </c>
      <c r="BM871" t="s">
        <v>98</v>
      </c>
      <c r="BN871" t="s">
        <v>104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132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>
      <c r="A872">
        <v>871</v>
      </c>
      <c r="B872">
        <v>20</v>
      </c>
      <c r="C872" t="s">
        <v>112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89</v>
      </c>
      <c r="N872" t="s">
        <v>151</v>
      </c>
      <c r="O872" t="s">
        <v>91</v>
      </c>
      <c r="P872" t="s">
        <v>92</v>
      </c>
      <c r="Q872" t="s">
        <v>93</v>
      </c>
      <c r="R872">
        <v>5</v>
      </c>
      <c r="S872">
        <v>5</v>
      </c>
      <c r="T872">
        <v>1962</v>
      </c>
      <c r="U872">
        <v>1962</v>
      </c>
      <c r="V872" t="s">
        <v>115</v>
      </c>
      <c r="W872" t="s">
        <v>95</v>
      </c>
      <c r="X872" t="s">
        <v>137</v>
      </c>
      <c r="Y872" t="s">
        <v>137</v>
      </c>
      <c r="Z872" t="s">
        <v>97</v>
      </c>
      <c r="AA872">
        <v>0</v>
      </c>
      <c r="AB872" t="s">
        <v>98</v>
      </c>
      <c r="AC872" t="s">
        <v>98</v>
      </c>
      <c r="AD872" t="s">
        <v>99</v>
      </c>
      <c r="AE872" t="s">
        <v>98</v>
      </c>
      <c r="AF872" t="s">
        <v>98</v>
      </c>
      <c r="AG872" t="s">
        <v>100</v>
      </c>
      <c r="AH872" t="s">
        <v>108</v>
      </c>
      <c r="AI872">
        <v>0</v>
      </c>
      <c r="AJ872" t="s">
        <v>108</v>
      </c>
      <c r="AK872">
        <v>0</v>
      </c>
      <c r="AL872">
        <v>894</v>
      </c>
      <c r="AM872">
        <v>894</v>
      </c>
      <c r="AN872" t="s">
        <v>103</v>
      </c>
      <c r="AO872" t="s">
        <v>119</v>
      </c>
      <c r="AP872" t="s">
        <v>167</v>
      </c>
      <c r="AQ872" t="s">
        <v>105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106</v>
      </c>
      <c r="BE872">
        <v>0</v>
      </c>
      <c r="BF872" t="s">
        <v>83</v>
      </c>
      <c r="BG872" t="s">
        <v>143</v>
      </c>
      <c r="BH872">
        <v>1962</v>
      </c>
      <c r="BI872" t="s">
        <v>108</v>
      </c>
      <c r="BJ872">
        <v>1</v>
      </c>
      <c r="BK872">
        <v>308</v>
      </c>
      <c r="BL872" t="s">
        <v>98</v>
      </c>
      <c r="BM872" t="s">
        <v>98</v>
      </c>
      <c r="BN872" t="s">
        <v>104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>
      <c r="A873">
        <v>872</v>
      </c>
      <c r="B873">
        <v>60</v>
      </c>
      <c r="C873" t="s">
        <v>112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209</v>
      </c>
      <c r="N873" t="s">
        <v>91</v>
      </c>
      <c r="O873" t="s">
        <v>91</v>
      </c>
      <c r="P873" t="s">
        <v>92</v>
      </c>
      <c r="Q873" t="s">
        <v>122</v>
      </c>
      <c r="R873">
        <v>6</v>
      </c>
      <c r="S873">
        <v>5</v>
      </c>
      <c r="T873">
        <v>1998</v>
      </c>
      <c r="U873">
        <v>1998</v>
      </c>
      <c r="V873" t="s">
        <v>94</v>
      </c>
      <c r="W873" t="s">
        <v>95</v>
      </c>
      <c r="X873" t="s">
        <v>96</v>
      </c>
      <c r="Y873" t="s">
        <v>96</v>
      </c>
      <c r="Z873" t="s">
        <v>117</v>
      </c>
      <c r="AA873">
        <v>116</v>
      </c>
      <c r="AB873" t="s">
        <v>98</v>
      </c>
      <c r="AC873" t="s">
        <v>98</v>
      </c>
      <c r="AD873" t="s">
        <v>123</v>
      </c>
      <c r="AE873" t="s">
        <v>119</v>
      </c>
      <c r="AF873" t="s">
        <v>98</v>
      </c>
      <c r="AG873" t="s">
        <v>100</v>
      </c>
      <c r="AH873" t="s">
        <v>124</v>
      </c>
      <c r="AI873">
        <v>505</v>
      </c>
      <c r="AJ873" t="s">
        <v>108</v>
      </c>
      <c r="AK873">
        <v>0</v>
      </c>
      <c r="AL873">
        <v>299</v>
      </c>
      <c r="AM873">
        <v>804</v>
      </c>
      <c r="AN873" t="s">
        <v>103</v>
      </c>
      <c r="AO873" t="s">
        <v>126</v>
      </c>
      <c r="AP873" t="s">
        <v>104</v>
      </c>
      <c r="AQ873" t="s">
        <v>105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119</v>
      </c>
      <c r="BC873">
        <v>7</v>
      </c>
      <c r="BD873" t="s">
        <v>106</v>
      </c>
      <c r="BE873">
        <v>0</v>
      </c>
      <c r="BF873" t="s">
        <v>83</v>
      </c>
      <c r="BG873" t="s">
        <v>107</v>
      </c>
      <c r="BH873">
        <v>1998</v>
      </c>
      <c r="BI873" t="s">
        <v>131</v>
      </c>
      <c r="BJ873">
        <v>2</v>
      </c>
      <c r="BK873">
        <v>523</v>
      </c>
      <c r="BL873" t="s">
        <v>98</v>
      </c>
      <c r="BM873" t="s">
        <v>98</v>
      </c>
      <c r="BN873" t="s">
        <v>104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>
      <c r="A874">
        <v>873</v>
      </c>
      <c r="B874">
        <v>20</v>
      </c>
      <c r="C874" t="s">
        <v>112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114</v>
      </c>
      <c r="L874" t="s">
        <v>88</v>
      </c>
      <c r="M874" t="s">
        <v>89</v>
      </c>
      <c r="N874" t="s">
        <v>91</v>
      </c>
      <c r="O874" t="s">
        <v>91</v>
      </c>
      <c r="P874" t="s">
        <v>92</v>
      </c>
      <c r="Q874" t="s">
        <v>93</v>
      </c>
      <c r="R874">
        <v>5</v>
      </c>
      <c r="S874">
        <v>7</v>
      </c>
      <c r="T874">
        <v>1953</v>
      </c>
      <c r="U874">
        <v>1996</v>
      </c>
      <c r="V874" t="s">
        <v>94</v>
      </c>
      <c r="W874" t="s">
        <v>95</v>
      </c>
      <c r="X874" t="s">
        <v>184</v>
      </c>
      <c r="Y874" t="s">
        <v>185</v>
      </c>
      <c r="Z874" t="s">
        <v>97</v>
      </c>
      <c r="AA874">
        <v>0</v>
      </c>
      <c r="AB874" t="s">
        <v>119</v>
      </c>
      <c r="AC874" t="s">
        <v>98</v>
      </c>
      <c r="AD874" t="s">
        <v>148</v>
      </c>
      <c r="AE874" t="s">
        <v>98</v>
      </c>
      <c r="AF874" t="s">
        <v>98</v>
      </c>
      <c r="AG874" t="s">
        <v>157</v>
      </c>
      <c r="AH874" t="s">
        <v>108</v>
      </c>
      <c r="AI874">
        <v>0</v>
      </c>
      <c r="AJ874" t="s">
        <v>108</v>
      </c>
      <c r="AK874">
        <v>0</v>
      </c>
      <c r="AL874">
        <v>105</v>
      </c>
      <c r="AM874">
        <v>105</v>
      </c>
      <c r="AN874" t="s">
        <v>103</v>
      </c>
      <c r="AO874" t="s">
        <v>119</v>
      </c>
      <c r="AP874" t="s">
        <v>104</v>
      </c>
      <c r="AQ874" t="s">
        <v>105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119</v>
      </c>
      <c r="BC874">
        <v>5</v>
      </c>
      <c r="BD874" t="s">
        <v>106</v>
      </c>
      <c r="BE874">
        <v>0</v>
      </c>
      <c r="BF874" t="s">
        <v>83</v>
      </c>
      <c r="BG874" t="s">
        <v>107</v>
      </c>
      <c r="BH874">
        <v>1953</v>
      </c>
      <c r="BI874" t="s">
        <v>108</v>
      </c>
      <c r="BJ874">
        <v>2</v>
      </c>
      <c r="BK874">
        <v>414</v>
      </c>
      <c r="BL874" t="s">
        <v>98</v>
      </c>
      <c r="BM874" t="s">
        <v>98</v>
      </c>
      <c r="BN874" t="s">
        <v>104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177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>
      <c r="A875">
        <v>874</v>
      </c>
      <c r="B875">
        <v>40</v>
      </c>
      <c r="C875" t="s">
        <v>112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89</v>
      </c>
      <c r="N875" t="s">
        <v>91</v>
      </c>
      <c r="O875" t="s">
        <v>91</v>
      </c>
      <c r="P875" t="s">
        <v>92</v>
      </c>
      <c r="Q875" t="s">
        <v>93</v>
      </c>
      <c r="R875">
        <v>5</v>
      </c>
      <c r="S875">
        <v>7</v>
      </c>
      <c r="T875">
        <v>1949</v>
      </c>
      <c r="U875">
        <v>1950</v>
      </c>
      <c r="V875" t="s">
        <v>94</v>
      </c>
      <c r="W875" t="s">
        <v>95</v>
      </c>
      <c r="X875" t="s">
        <v>130</v>
      </c>
      <c r="Y875" t="s">
        <v>130</v>
      </c>
      <c r="Z875" t="s">
        <v>97</v>
      </c>
      <c r="AA875">
        <v>0</v>
      </c>
      <c r="AB875" t="s">
        <v>119</v>
      </c>
      <c r="AC875" t="s">
        <v>98</v>
      </c>
      <c r="AD875" t="s">
        <v>99</v>
      </c>
      <c r="AE875" t="s">
        <v>98</v>
      </c>
      <c r="AF875" t="s">
        <v>98</v>
      </c>
      <c r="AG875" t="s">
        <v>100</v>
      </c>
      <c r="AH875" t="s">
        <v>101</v>
      </c>
      <c r="AI875">
        <v>375</v>
      </c>
      <c r="AJ875" t="s">
        <v>108</v>
      </c>
      <c r="AK875">
        <v>0</v>
      </c>
      <c r="AL875">
        <v>457</v>
      </c>
      <c r="AM875">
        <v>832</v>
      </c>
      <c r="AN875" t="s">
        <v>103</v>
      </c>
      <c r="AO875" t="s">
        <v>119</v>
      </c>
      <c r="AP875" t="s">
        <v>104</v>
      </c>
      <c r="AQ875" t="s">
        <v>105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106</v>
      </c>
      <c r="BE875">
        <v>1</v>
      </c>
      <c r="BF875" t="s">
        <v>119</v>
      </c>
      <c r="BG875" t="s">
        <v>107</v>
      </c>
      <c r="BH875">
        <v>1949</v>
      </c>
      <c r="BI875" t="s">
        <v>108</v>
      </c>
      <c r="BJ875">
        <v>1</v>
      </c>
      <c r="BK875">
        <v>288</v>
      </c>
      <c r="BL875" t="s">
        <v>98</v>
      </c>
      <c r="BM875" t="s">
        <v>98</v>
      </c>
      <c r="BN875" t="s">
        <v>104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237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>
      <c r="A876">
        <v>875</v>
      </c>
      <c r="B876">
        <v>50</v>
      </c>
      <c r="C876" t="s">
        <v>140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188</v>
      </c>
      <c r="N876" t="s">
        <v>182</v>
      </c>
      <c r="O876" t="s">
        <v>91</v>
      </c>
      <c r="P876" t="s">
        <v>92</v>
      </c>
      <c r="Q876" t="s">
        <v>176</v>
      </c>
      <c r="R876">
        <v>5</v>
      </c>
      <c r="S876">
        <v>6</v>
      </c>
      <c r="T876">
        <v>1941</v>
      </c>
      <c r="U876">
        <v>1950</v>
      </c>
      <c r="V876" t="s">
        <v>94</v>
      </c>
      <c r="W876" t="s">
        <v>95</v>
      </c>
      <c r="X876" t="s">
        <v>116</v>
      </c>
      <c r="Y876" t="s">
        <v>116</v>
      </c>
      <c r="Z876" t="s">
        <v>97</v>
      </c>
      <c r="AA876">
        <v>0</v>
      </c>
      <c r="AB876" t="s">
        <v>98</v>
      </c>
      <c r="AC876" t="s">
        <v>98</v>
      </c>
      <c r="AD876" t="s">
        <v>99</v>
      </c>
      <c r="AE876" t="s">
        <v>98</v>
      </c>
      <c r="AF876" t="s">
        <v>98</v>
      </c>
      <c r="AG876" t="s">
        <v>100</v>
      </c>
      <c r="AH876" t="s">
        <v>108</v>
      </c>
      <c r="AI876">
        <v>0</v>
      </c>
      <c r="AJ876" t="s">
        <v>108</v>
      </c>
      <c r="AK876">
        <v>0</v>
      </c>
      <c r="AL876">
        <v>676</v>
      </c>
      <c r="AM876">
        <v>676</v>
      </c>
      <c r="AN876" t="s">
        <v>103</v>
      </c>
      <c r="AO876" t="s">
        <v>126</v>
      </c>
      <c r="AP876" t="s">
        <v>104</v>
      </c>
      <c r="AQ876" t="s">
        <v>105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106</v>
      </c>
      <c r="BE876">
        <v>0</v>
      </c>
      <c r="BF876" t="s">
        <v>83</v>
      </c>
      <c r="BG876" t="s">
        <v>143</v>
      </c>
      <c r="BH876">
        <v>1941</v>
      </c>
      <c r="BI876" t="s">
        <v>108</v>
      </c>
      <c r="BJ876">
        <v>1</v>
      </c>
      <c r="BK876">
        <v>200</v>
      </c>
      <c r="BL876" t="s">
        <v>98</v>
      </c>
      <c r="BM876" t="s">
        <v>98</v>
      </c>
      <c r="BN876" t="s">
        <v>104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172</v>
      </c>
      <c r="CC876">
        <v>66500</v>
      </c>
    </row>
    <row r="877" spans="1:81">
      <c r="A877">
        <v>876</v>
      </c>
      <c r="B877">
        <v>60</v>
      </c>
      <c r="C877" t="s">
        <v>164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163</v>
      </c>
      <c r="N877" t="s">
        <v>91</v>
      </c>
      <c r="O877" t="s">
        <v>91</v>
      </c>
      <c r="P877" t="s">
        <v>92</v>
      </c>
      <c r="Q877" t="s">
        <v>122</v>
      </c>
      <c r="R877">
        <v>8</v>
      </c>
      <c r="S877">
        <v>5</v>
      </c>
      <c r="T877">
        <v>2007</v>
      </c>
      <c r="U877">
        <v>2007</v>
      </c>
      <c r="V877" t="s">
        <v>94</v>
      </c>
      <c r="W877" t="s">
        <v>95</v>
      </c>
      <c r="X877" t="s">
        <v>152</v>
      </c>
      <c r="Y877" t="s">
        <v>153</v>
      </c>
      <c r="Z877" t="s">
        <v>97</v>
      </c>
      <c r="AA877">
        <v>0</v>
      </c>
      <c r="AB877" t="s">
        <v>119</v>
      </c>
      <c r="AC877" t="s">
        <v>98</v>
      </c>
      <c r="AD877" t="s">
        <v>123</v>
      </c>
      <c r="AE877" t="s">
        <v>119</v>
      </c>
      <c r="AF877" t="s">
        <v>98</v>
      </c>
      <c r="AG877" t="s">
        <v>157</v>
      </c>
      <c r="AH877" t="s">
        <v>124</v>
      </c>
      <c r="AI877">
        <v>64</v>
      </c>
      <c r="AJ877" t="s">
        <v>108</v>
      </c>
      <c r="AK877">
        <v>0</v>
      </c>
      <c r="AL877">
        <v>1120</v>
      </c>
      <c r="AM877">
        <v>1184</v>
      </c>
      <c r="AN877" t="s">
        <v>103</v>
      </c>
      <c r="AO877" t="s">
        <v>126</v>
      </c>
      <c r="AP877" t="s">
        <v>104</v>
      </c>
      <c r="AQ877" t="s">
        <v>105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126</v>
      </c>
      <c r="BC877">
        <v>11</v>
      </c>
      <c r="BD877" t="s">
        <v>106</v>
      </c>
      <c r="BE877">
        <v>1</v>
      </c>
      <c r="BF877" t="s">
        <v>119</v>
      </c>
      <c r="BG877" t="s">
        <v>159</v>
      </c>
      <c r="BH877">
        <v>2007</v>
      </c>
      <c r="BI877" t="s">
        <v>125</v>
      </c>
      <c r="BJ877">
        <v>2</v>
      </c>
      <c r="BK877">
        <v>550</v>
      </c>
      <c r="BL877" t="s">
        <v>98</v>
      </c>
      <c r="BM877" t="s">
        <v>98</v>
      </c>
      <c r="BN877" t="s">
        <v>104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149</v>
      </c>
      <c r="CB877" t="s">
        <v>150</v>
      </c>
      <c r="CC877">
        <v>303477</v>
      </c>
    </row>
    <row r="878" spans="1:81">
      <c r="A878">
        <v>877</v>
      </c>
      <c r="B878">
        <v>20</v>
      </c>
      <c r="C878" t="s">
        <v>112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127</v>
      </c>
      <c r="J878" t="s">
        <v>86</v>
      </c>
      <c r="K878" t="s">
        <v>87</v>
      </c>
      <c r="L878" t="s">
        <v>154</v>
      </c>
      <c r="M878" t="s">
        <v>217</v>
      </c>
      <c r="N878" t="s">
        <v>91</v>
      </c>
      <c r="O878" t="s">
        <v>91</v>
      </c>
      <c r="P878" t="s">
        <v>92</v>
      </c>
      <c r="Q878" t="s">
        <v>93</v>
      </c>
      <c r="R878">
        <v>4</v>
      </c>
      <c r="S878">
        <v>5</v>
      </c>
      <c r="T878">
        <v>1963</v>
      </c>
      <c r="U878">
        <v>1963</v>
      </c>
      <c r="V878" t="s">
        <v>94</v>
      </c>
      <c r="W878" t="s">
        <v>95</v>
      </c>
      <c r="X878" t="s">
        <v>130</v>
      </c>
      <c r="Y878" t="s">
        <v>135</v>
      </c>
      <c r="Z878" t="s">
        <v>97</v>
      </c>
      <c r="AA878">
        <v>0</v>
      </c>
      <c r="AB878" t="s">
        <v>98</v>
      </c>
      <c r="AC878" t="s">
        <v>98</v>
      </c>
      <c r="AD878" t="s">
        <v>123</v>
      </c>
      <c r="AE878" t="s">
        <v>98</v>
      </c>
      <c r="AF878" t="s">
        <v>98</v>
      </c>
      <c r="AG878" t="s">
        <v>119</v>
      </c>
      <c r="AH878" t="s">
        <v>118</v>
      </c>
      <c r="AI878">
        <v>633</v>
      </c>
      <c r="AJ878" t="s">
        <v>108</v>
      </c>
      <c r="AK878">
        <v>0</v>
      </c>
      <c r="AL878">
        <v>431</v>
      </c>
      <c r="AM878">
        <v>1064</v>
      </c>
      <c r="AN878" t="s">
        <v>103</v>
      </c>
      <c r="AO878" t="s">
        <v>119</v>
      </c>
      <c r="AP878" t="s">
        <v>104</v>
      </c>
      <c r="AQ878" t="s">
        <v>105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106</v>
      </c>
      <c r="BE878">
        <v>0</v>
      </c>
      <c r="BF878" t="s">
        <v>83</v>
      </c>
      <c r="BG878" t="s">
        <v>107</v>
      </c>
      <c r="BH878">
        <v>1963</v>
      </c>
      <c r="BI878" t="s">
        <v>108</v>
      </c>
      <c r="BJ878">
        <v>2</v>
      </c>
      <c r="BK878">
        <v>648</v>
      </c>
      <c r="BL878" t="s">
        <v>98</v>
      </c>
      <c r="BM878" t="s">
        <v>98</v>
      </c>
      <c r="BN878" t="s">
        <v>104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>
      <c r="A879">
        <v>878</v>
      </c>
      <c r="B879">
        <v>60</v>
      </c>
      <c r="C879" t="s">
        <v>112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147</v>
      </c>
      <c r="N879" t="s">
        <v>91</v>
      </c>
      <c r="O879" t="s">
        <v>91</v>
      </c>
      <c r="P879" t="s">
        <v>92</v>
      </c>
      <c r="Q879" t="s">
        <v>122</v>
      </c>
      <c r="R879">
        <v>9</v>
      </c>
      <c r="S879">
        <v>5</v>
      </c>
      <c r="T879">
        <v>2004</v>
      </c>
      <c r="U879">
        <v>2005</v>
      </c>
      <c r="V879" t="s">
        <v>115</v>
      </c>
      <c r="W879" t="s">
        <v>95</v>
      </c>
      <c r="X879" t="s">
        <v>96</v>
      </c>
      <c r="Y879" t="s">
        <v>96</v>
      </c>
      <c r="Z879" t="s">
        <v>148</v>
      </c>
      <c r="AA879">
        <v>216</v>
      </c>
      <c r="AB879" t="s">
        <v>119</v>
      </c>
      <c r="AC879" t="s">
        <v>98</v>
      </c>
      <c r="AD879" t="s">
        <v>123</v>
      </c>
      <c r="AE879" t="s">
        <v>126</v>
      </c>
      <c r="AF879" t="s">
        <v>98</v>
      </c>
      <c r="AG879" t="s">
        <v>100</v>
      </c>
      <c r="AH879" t="s">
        <v>124</v>
      </c>
      <c r="AI879">
        <v>1170</v>
      </c>
      <c r="AJ879" t="s">
        <v>108</v>
      </c>
      <c r="AK879">
        <v>0</v>
      </c>
      <c r="AL879">
        <v>292</v>
      </c>
      <c r="AM879">
        <v>1462</v>
      </c>
      <c r="AN879" t="s">
        <v>103</v>
      </c>
      <c r="AO879" t="s">
        <v>126</v>
      </c>
      <c r="AP879" t="s">
        <v>104</v>
      </c>
      <c r="AQ879" t="s">
        <v>105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126</v>
      </c>
      <c r="BC879">
        <v>10</v>
      </c>
      <c r="BD879" t="s">
        <v>106</v>
      </c>
      <c r="BE879">
        <v>1</v>
      </c>
      <c r="BF879" t="s">
        <v>119</v>
      </c>
      <c r="BG879" t="s">
        <v>107</v>
      </c>
      <c r="BH879">
        <v>2004</v>
      </c>
      <c r="BI879" t="s">
        <v>125</v>
      </c>
      <c r="BJ879">
        <v>3</v>
      </c>
      <c r="BK879">
        <v>738</v>
      </c>
      <c r="BL879" t="s">
        <v>98</v>
      </c>
      <c r="BM879" t="s">
        <v>98</v>
      </c>
      <c r="BN879" t="s">
        <v>104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>
      <c r="A880">
        <v>879</v>
      </c>
      <c r="B880">
        <v>85</v>
      </c>
      <c r="C880" t="s">
        <v>112</v>
      </c>
      <c r="D880">
        <v>88</v>
      </c>
      <c r="E880">
        <v>11782</v>
      </c>
      <c r="F880" t="s">
        <v>82</v>
      </c>
      <c r="G880" t="s">
        <v>83</v>
      </c>
      <c r="H880" t="s">
        <v>113</v>
      </c>
      <c r="I880" t="s">
        <v>85</v>
      </c>
      <c r="J880" t="s">
        <v>86</v>
      </c>
      <c r="K880" t="s">
        <v>87</v>
      </c>
      <c r="L880" t="s">
        <v>88</v>
      </c>
      <c r="M880" t="s">
        <v>169</v>
      </c>
      <c r="N880" t="s">
        <v>91</v>
      </c>
      <c r="O880" t="s">
        <v>91</v>
      </c>
      <c r="P880" t="s">
        <v>92</v>
      </c>
      <c r="Q880" t="s">
        <v>183</v>
      </c>
      <c r="R880">
        <v>5</v>
      </c>
      <c r="S880">
        <v>7</v>
      </c>
      <c r="T880">
        <v>1961</v>
      </c>
      <c r="U880">
        <v>1995</v>
      </c>
      <c r="V880" t="s">
        <v>94</v>
      </c>
      <c r="W880" t="s">
        <v>95</v>
      </c>
      <c r="X880" t="s">
        <v>130</v>
      </c>
      <c r="Y880" t="s">
        <v>130</v>
      </c>
      <c r="Z880" t="s">
        <v>97</v>
      </c>
      <c r="AA880">
        <v>0</v>
      </c>
      <c r="AB880" t="s">
        <v>98</v>
      </c>
      <c r="AC880" t="s">
        <v>98</v>
      </c>
      <c r="AD880" t="s">
        <v>99</v>
      </c>
      <c r="AE880" t="s">
        <v>98</v>
      </c>
      <c r="AF880" t="s">
        <v>98</v>
      </c>
      <c r="AG880" t="s">
        <v>157</v>
      </c>
      <c r="AH880" t="s">
        <v>118</v>
      </c>
      <c r="AI880">
        <v>899</v>
      </c>
      <c r="AJ880" t="s">
        <v>108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104</v>
      </c>
      <c r="AQ880" t="s">
        <v>105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119</v>
      </c>
      <c r="BC880">
        <v>6</v>
      </c>
      <c r="BD880" t="s">
        <v>181</v>
      </c>
      <c r="BE880">
        <v>0</v>
      </c>
      <c r="BF880" t="s">
        <v>83</v>
      </c>
      <c r="BG880" t="s">
        <v>143</v>
      </c>
      <c r="BH880">
        <v>1987</v>
      </c>
      <c r="BI880" t="s">
        <v>108</v>
      </c>
      <c r="BJ880">
        <v>2</v>
      </c>
      <c r="BK880">
        <v>576</v>
      </c>
      <c r="BL880" t="s">
        <v>98</v>
      </c>
      <c r="BM880" t="s">
        <v>98</v>
      </c>
      <c r="BN880" t="s">
        <v>104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109</v>
      </c>
      <c r="BW880" t="s">
        <v>133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>
      <c r="A881">
        <v>880</v>
      </c>
      <c r="B881">
        <v>20</v>
      </c>
      <c r="C881" t="s">
        <v>112</v>
      </c>
      <c r="D881" t="s">
        <v>83</v>
      </c>
      <c r="E881">
        <v>7000</v>
      </c>
      <c r="F881" t="s">
        <v>82</v>
      </c>
      <c r="G881" t="s">
        <v>83</v>
      </c>
      <c r="H881" t="s">
        <v>113</v>
      </c>
      <c r="I881" t="s">
        <v>85</v>
      </c>
      <c r="J881" t="s">
        <v>86</v>
      </c>
      <c r="K881" t="s">
        <v>161</v>
      </c>
      <c r="L881" t="s">
        <v>88</v>
      </c>
      <c r="M881" t="s">
        <v>209</v>
      </c>
      <c r="N881" t="s">
        <v>91</v>
      </c>
      <c r="O881" t="s">
        <v>91</v>
      </c>
      <c r="P881" t="s">
        <v>92</v>
      </c>
      <c r="Q881" t="s">
        <v>93</v>
      </c>
      <c r="R881">
        <v>5</v>
      </c>
      <c r="S881">
        <v>8</v>
      </c>
      <c r="T881">
        <v>1978</v>
      </c>
      <c r="U881">
        <v>2005</v>
      </c>
      <c r="V881" t="s">
        <v>94</v>
      </c>
      <c r="W881" t="s">
        <v>95</v>
      </c>
      <c r="X881" t="s">
        <v>96</v>
      </c>
      <c r="Y881" t="s">
        <v>96</v>
      </c>
      <c r="Z881" t="s">
        <v>117</v>
      </c>
      <c r="AA881">
        <v>90</v>
      </c>
      <c r="AB881" t="s">
        <v>119</v>
      </c>
      <c r="AC881" t="s">
        <v>119</v>
      </c>
      <c r="AD881" t="s">
        <v>99</v>
      </c>
      <c r="AE881" t="s">
        <v>98</v>
      </c>
      <c r="AF881" t="s">
        <v>98</v>
      </c>
      <c r="AG881" t="s">
        <v>100</v>
      </c>
      <c r="AH881" t="s">
        <v>118</v>
      </c>
      <c r="AI881">
        <v>646</v>
      </c>
      <c r="AJ881" t="s">
        <v>108</v>
      </c>
      <c r="AK881">
        <v>0</v>
      </c>
      <c r="AL881">
        <v>218</v>
      </c>
      <c r="AM881">
        <v>864</v>
      </c>
      <c r="AN881" t="s">
        <v>103</v>
      </c>
      <c r="AO881" t="s">
        <v>126</v>
      </c>
      <c r="AP881" t="s">
        <v>104</v>
      </c>
      <c r="AQ881" t="s">
        <v>105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106</v>
      </c>
      <c r="BE881">
        <v>0</v>
      </c>
      <c r="BF881" t="s">
        <v>83</v>
      </c>
      <c r="BG881" t="s">
        <v>107</v>
      </c>
      <c r="BH881">
        <v>1978</v>
      </c>
      <c r="BI881" t="s">
        <v>108</v>
      </c>
      <c r="BJ881">
        <v>1</v>
      </c>
      <c r="BK881">
        <v>336</v>
      </c>
      <c r="BL881" t="s">
        <v>98</v>
      </c>
      <c r="BM881" t="s">
        <v>98</v>
      </c>
      <c r="BN881" t="s">
        <v>104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177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>
      <c r="A882">
        <v>881</v>
      </c>
      <c r="B882">
        <v>20</v>
      </c>
      <c r="C882" t="s">
        <v>112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206</v>
      </c>
      <c r="N882" t="s">
        <v>91</v>
      </c>
      <c r="O882" t="s">
        <v>91</v>
      </c>
      <c r="P882" t="s">
        <v>92</v>
      </c>
      <c r="Q882" t="s">
        <v>93</v>
      </c>
      <c r="R882">
        <v>5</v>
      </c>
      <c r="S882">
        <v>5</v>
      </c>
      <c r="T882">
        <v>2005</v>
      </c>
      <c r="U882">
        <v>2006</v>
      </c>
      <c r="V882" t="s">
        <v>94</v>
      </c>
      <c r="W882" t="s">
        <v>95</v>
      </c>
      <c r="X882" t="s">
        <v>96</v>
      </c>
      <c r="Y882" t="s">
        <v>96</v>
      </c>
      <c r="Z882" t="s">
        <v>97</v>
      </c>
      <c r="AA882">
        <v>0</v>
      </c>
      <c r="AB882" t="s">
        <v>98</v>
      </c>
      <c r="AC882" t="s">
        <v>98</v>
      </c>
      <c r="AD882" t="s">
        <v>123</v>
      </c>
      <c r="AE882" t="s">
        <v>126</v>
      </c>
      <c r="AF882" t="s">
        <v>119</v>
      </c>
      <c r="AG882" t="s">
        <v>100</v>
      </c>
      <c r="AH882" t="s">
        <v>118</v>
      </c>
      <c r="AI882">
        <v>980</v>
      </c>
      <c r="AJ882" t="s">
        <v>108</v>
      </c>
      <c r="AK882">
        <v>0</v>
      </c>
      <c r="AL882">
        <v>110</v>
      </c>
      <c r="AM882">
        <v>1090</v>
      </c>
      <c r="AN882" t="s">
        <v>103</v>
      </c>
      <c r="AO882" t="s">
        <v>119</v>
      </c>
      <c r="AP882" t="s">
        <v>104</v>
      </c>
      <c r="AQ882" t="s">
        <v>105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106</v>
      </c>
      <c r="BE882">
        <v>0</v>
      </c>
      <c r="BF882" t="s">
        <v>83</v>
      </c>
      <c r="BG882" t="s">
        <v>107</v>
      </c>
      <c r="BH882">
        <v>2005</v>
      </c>
      <c r="BI882" t="s">
        <v>125</v>
      </c>
      <c r="BJ882">
        <v>2</v>
      </c>
      <c r="BK882">
        <v>450</v>
      </c>
      <c r="BL882" t="s">
        <v>98</v>
      </c>
      <c r="BM882" t="s">
        <v>98</v>
      </c>
      <c r="BN882" t="s">
        <v>104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>
      <c r="A883">
        <v>882</v>
      </c>
      <c r="B883">
        <v>50</v>
      </c>
      <c r="C883" t="s">
        <v>112</v>
      </c>
      <c r="D883">
        <v>44</v>
      </c>
      <c r="E883">
        <v>13758</v>
      </c>
      <c r="F883" t="s">
        <v>82</v>
      </c>
      <c r="G883" t="s">
        <v>83</v>
      </c>
      <c r="H883" t="s">
        <v>113</v>
      </c>
      <c r="I883" t="s">
        <v>85</v>
      </c>
      <c r="J883" t="s">
        <v>86</v>
      </c>
      <c r="K883" t="s">
        <v>161</v>
      </c>
      <c r="L883" t="s">
        <v>88</v>
      </c>
      <c r="M883" t="s">
        <v>218</v>
      </c>
      <c r="N883" t="s">
        <v>91</v>
      </c>
      <c r="O883" t="s">
        <v>91</v>
      </c>
      <c r="P883" t="s">
        <v>92</v>
      </c>
      <c r="Q883" t="s">
        <v>176</v>
      </c>
      <c r="R883">
        <v>7</v>
      </c>
      <c r="S883">
        <v>5</v>
      </c>
      <c r="T883">
        <v>1990</v>
      </c>
      <c r="U883">
        <v>1991</v>
      </c>
      <c r="V883" t="s">
        <v>94</v>
      </c>
      <c r="W883" t="s">
        <v>95</v>
      </c>
      <c r="X883" t="s">
        <v>130</v>
      </c>
      <c r="Y883" t="s">
        <v>130</v>
      </c>
      <c r="Z883" t="s">
        <v>117</v>
      </c>
      <c r="AA883">
        <v>117</v>
      </c>
      <c r="AB883" t="s">
        <v>119</v>
      </c>
      <c r="AC883" t="s">
        <v>119</v>
      </c>
      <c r="AD883" t="s">
        <v>99</v>
      </c>
      <c r="AE883" t="s">
        <v>119</v>
      </c>
      <c r="AF883" t="s">
        <v>98</v>
      </c>
      <c r="AG883" t="s">
        <v>155</v>
      </c>
      <c r="AH883" t="s">
        <v>102</v>
      </c>
      <c r="AI883">
        <v>902</v>
      </c>
      <c r="AJ883" t="s">
        <v>108</v>
      </c>
      <c r="AK883">
        <v>0</v>
      </c>
      <c r="AL883">
        <v>254</v>
      </c>
      <c r="AM883">
        <v>1156</v>
      </c>
      <c r="AN883" t="s">
        <v>103</v>
      </c>
      <c r="AO883" t="s">
        <v>126</v>
      </c>
      <c r="AP883" t="s">
        <v>104</v>
      </c>
      <c r="AQ883" t="s">
        <v>105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119</v>
      </c>
      <c r="BC883">
        <v>7</v>
      </c>
      <c r="BD883" t="s">
        <v>106</v>
      </c>
      <c r="BE883">
        <v>1</v>
      </c>
      <c r="BF883" t="s">
        <v>98</v>
      </c>
      <c r="BG883" t="s">
        <v>107</v>
      </c>
      <c r="BH883">
        <v>1990</v>
      </c>
      <c r="BI883" t="s">
        <v>131</v>
      </c>
      <c r="BJ883">
        <v>2</v>
      </c>
      <c r="BK883">
        <v>400</v>
      </c>
      <c r="BL883" t="s">
        <v>98</v>
      </c>
      <c r="BM883" t="s">
        <v>98</v>
      </c>
      <c r="BN883" t="s">
        <v>104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>
      <c r="A884">
        <v>883</v>
      </c>
      <c r="B884">
        <v>60</v>
      </c>
      <c r="C884" t="s">
        <v>112</v>
      </c>
      <c r="D884" t="s">
        <v>83</v>
      </c>
      <c r="E884">
        <v>9636</v>
      </c>
      <c r="F884" t="s">
        <v>82</v>
      </c>
      <c r="G884" t="s">
        <v>83</v>
      </c>
      <c r="H884" t="s">
        <v>113</v>
      </c>
      <c r="I884" t="s">
        <v>85</v>
      </c>
      <c r="J884" t="s">
        <v>86</v>
      </c>
      <c r="K884" t="s">
        <v>114</v>
      </c>
      <c r="L884" t="s">
        <v>88</v>
      </c>
      <c r="M884" t="s">
        <v>121</v>
      </c>
      <c r="N884" t="s">
        <v>91</v>
      </c>
      <c r="O884" t="s">
        <v>91</v>
      </c>
      <c r="P884" t="s">
        <v>92</v>
      </c>
      <c r="Q884" t="s">
        <v>122</v>
      </c>
      <c r="R884">
        <v>6</v>
      </c>
      <c r="S884">
        <v>5</v>
      </c>
      <c r="T884">
        <v>1992</v>
      </c>
      <c r="U884">
        <v>1993</v>
      </c>
      <c r="V884" t="s">
        <v>94</v>
      </c>
      <c r="W884" t="s">
        <v>95</v>
      </c>
      <c r="X884" t="s">
        <v>96</v>
      </c>
      <c r="Y884" t="s">
        <v>96</v>
      </c>
      <c r="Z884" t="s">
        <v>97</v>
      </c>
      <c r="AA884">
        <v>0</v>
      </c>
      <c r="AB884" t="s">
        <v>98</v>
      </c>
      <c r="AC884" t="s">
        <v>98</v>
      </c>
      <c r="AD884" t="s">
        <v>123</v>
      </c>
      <c r="AE884" t="s">
        <v>119</v>
      </c>
      <c r="AF884" t="s">
        <v>98</v>
      </c>
      <c r="AG884" t="s">
        <v>100</v>
      </c>
      <c r="AH884" t="s">
        <v>108</v>
      </c>
      <c r="AI884">
        <v>0</v>
      </c>
      <c r="AJ884" t="s">
        <v>108</v>
      </c>
      <c r="AK884">
        <v>0</v>
      </c>
      <c r="AL884">
        <v>808</v>
      </c>
      <c r="AM884">
        <v>808</v>
      </c>
      <c r="AN884" t="s">
        <v>103</v>
      </c>
      <c r="AO884" t="s">
        <v>119</v>
      </c>
      <c r="AP884" t="s">
        <v>104</v>
      </c>
      <c r="AQ884" t="s">
        <v>105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106</v>
      </c>
      <c r="BE884">
        <v>1</v>
      </c>
      <c r="BF884" t="s">
        <v>98</v>
      </c>
      <c r="BG884" t="s">
        <v>159</v>
      </c>
      <c r="BH884">
        <v>1993</v>
      </c>
      <c r="BI884" t="s">
        <v>131</v>
      </c>
      <c r="BJ884">
        <v>2</v>
      </c>
      <c r="BK884">
        <v>389</v>
      </c>
      <c r="BL884" t="s">
        <v>98</v>
      </c>
      <c r="BM884" t="s">
        <v>98</v>
      </c>
      <c r="BN884" t="s">
        <v>104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109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>
      <c r="A885">
        <v>884</v>
      </c>
      <c r="B885">
        <v>75</v>
      </c>
      <c r="C885" t="s">
        <v>112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192</v>
      </c>
      <c r="J885" t="s">
        <v>86</v>
      </c>
      <c r="K885" t="s">
        <v>87</v>
      </c>
      <c r="L885" t="s">
        <v>88</v>
      </c>
      <c r="M885" t="s">
        <v>200</v>
      </c>
      <c r="N885" t="s">
        <v>91</v>
      </c>
      <c r="O885" t="s">
        <v>91</v>
      </c>
      <c r="P885" t="s">
        <v>92</v>
      </c>
      <c r="Q885" t="s">
        <v>246</v>
      </c>
      <c r="R885">
        <v>4</v>
      </c>
      <c r="S885">
        <v>5</v>
      </c>
      <c r="T885">
        <v>1912</v>
      </c>
      <c r="U885">
        <v>1950</v>
      </c>
      <c r="V885" t="s">
        <v>94</v>
      </c>
      <c r="W885" t="s">
        <v>95</v>
      </c>
      <c r="X885" t="s">
        <v>116</v>
      </c>
      <c r="Y885" t="s">
        <v>116</v>
      </c>
      <c r="Z885" t="s">
        <v>97</v>
      </c>
      <c r="AA885">
        <v>0</v>
      </c>
      <c r="AB885" t="s">
        <v>119</v>
      </c>
      <c r="AC885" t="s">
        <v>98</v>
      </c>
      <c r="AD885" t="s">
        <v>123</v>
      </c>
      <c r="AE885" t="s">
        <v>98</v>
      </c>
      <c r="AF885" t="s">
        <v>139</v>
      </c>
      <c r="AG885" t="s">
        <v>100</v>
      </c>
      <c r="AH885" t="s">
        <v>108</v>
      </c>
      <c r="AI885">
        <v>0</v>
      </c>
      <c r="AJ885" t="s">
        <v>108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167</v>
      </c>
      <c r="AQ885" t="s">
        <v>105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106</v>
      </c>
      <c r="BE885">
        <v>0</v>
      </c>
      <c r="BF885" t="s">
        <v>83</v>
      </c>
      <c r="BG885" t="s">
        <v>143</v>
      </c>
      <c r="BH885">
        <v>1997</v>
      </c>
      <c r="BI885" t="s">
        <v>108</v>
      </c>
      <c r="BJ885">
        <v>1</v>
      </c>
      <c r="BK885">
        <v>440</v>
      </c>
      <c r="BL885" t="s">
        <v>98</v>
      </c>
      <c r="BM885" t="s">
        <v>119</v>
      </c>
      <c r="BN885" t="s">
        <v>104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>
      <c r="A886">
        <v>885</v>
      </c>
      <c r="B886">
        <v>20</v>
      </c>
      <c r="C886" t="s">
        <v>112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89</v>
      </c>
      <c r="N886" t="s">
        <v>91</v>
      </c>
      <c r="O886" t="s">
        <v>91</v>
      </c>
      <c r="P886" t="s">
        <v>92</v>
      </c>
      <c r="Q886" t="s">
        <v>93</v>
      </c>
      <c r="R886">
        <v>5</v>
      </c>
      <c r="S886">
        <v>5</v>
      </c>
      <c r="T886">
        <v>1967</v>
      </c>
      <c r="U886">
        <v>1967</v>
      </c>
      <c r="V886" t="s">
        <v>94</v>
      </c>
      <c r="W886" t="s">
        <v>95</v>
      </c>
      <c r="X886" t="s">
        <v>130</v>
      </c>
      <c r="Y886" t="s">
        <v>130</v>
      </c>
      <c r="Z886" t="s">
        <v>117</v>
      </c>
      <c r="AA886">
        <v>60</v>
      </c>
      <c r="AB886" t="s">
        <v>98</v>
      </c>
      <c r="AC886" t="s">
        <v>98</v>
      </c>
      <c r="AD886" t="s">
        <v>99</v>
      </c>
      <c r="AE886" t="s">
        <v>98</v>
      </c>
      <c r="AF886" t="s">
        <v>98</v>
      </c>
      <c r="AG886" t="s">
        <v>100</v>
      </c>
      <c r="AH886" t="s">
        <v>138</v>
      </c>
      <c r="AI886">
        <v>432</v>
      </c>
      <c r="AJ886" t="s">
        <v>108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104</v>
      </c>
      <c r="AQ886" t="s">
        <v>105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106</v>
      </c>
      <c r="BE886">
        <v>0</v>
      </c>
      <c r="BF886" t="s">
        <v>83</v>
      </c>
      <c r="BG886" t="s">
        <v>107</v>
      </c>
      <c r="BH886">
        <v>1967</v>
      </c>
      <c r="BI886" t="s">
        <v>131</v>
      </c>
      <c r="BJ886">
        <v>1</v>
      </c>
      <c r="BK886">
        <v>288</v>
      </c>
      <c r="BL886" t="s">
        <v>98</v>
      </c>
      <c r="BM886" t="s">
        <v>98</v>
      </c>
      <c r="BN886" t="s">
        <v>104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177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>
      <c r="A887">
        <v>886</v>
      </c>
      <c r="B887">
        <v>120</v>
      </c>
      <c r="C887" t="s">
        <v>164</v>
      </c>
      <c r="D887">
        <v>50</v>
      </c>
      <c r="E887">
        <v>5119</v>
      </c>
      <c r="F887" t="s">
        <v>82</v>
      </c>
      <c r="G887" t="s">
        <v>83</v>
      </c>
      <c r="H887" t="s">
        <v>113</v>
      </c>
      <c r="I887" t="s">
        <v>85</v>
      </c>
      <c r="J887" t="s">
        <v>86</v>
      </c>
      <c r="K887" t="s">
        <v>161</v>
      </c>
      <c r="L887" t="s">
        <v>88</v>
      </c>
      <c r="M887" t="s">
        <v>163</v>
      </c>
      <c r="N887" t="s">
        <v>91</v>
      </c>
      <c r="O887" t="s">
        <v>91</v>
      </c>
      <c r="P887" t="s">
        <v>129</v>
      </c>
      <c r="Q887" t="s">
        <v>93</v>
      </c>
      <c r="R887">
        <v>9</v>
      </c>
      <c r="S887">
        <v>5</v>
      </c>
      <c r="T887">
        <v>1999</v>
      </c>
      <c r="U887">
        <v>2000</v>
      </c>
      <c r="V887" t="s">
        <v>94</v>
      </c>
      <c r="W887" t="s">
        <v>95</v>
      </c>
      <c r="X887" t="s">
        <v>137</v>
      </c>
      <c r="Y887" t="s">
        <v>137</v>
      </c>
      <c r="Z887" t="s">
        <v>117</v>
      </c>
      <c r="AA887">
        <v>60</v>
      </c>
      <c r="AB887" t="s">
        <v>119</v>
      </c>
      <c r="AC887" t="s">
        <v>98</v>
      </c>
      <c r="AD887" t="s">
        <v>123</v>
      </c>
      <c r="AE887" t="s">
        <v>126</v>
      </c>
      <c r="AF887" t="s">
        <v>98</v>
      </c>
      <c r="AG887" t="s">
        <v>157</v>
      </c>
      <c r="AH887" t="s">
        <v>124</v>
      </c>
      <c r="AI887">
        <v>1238</v>
      </c>
      <c r="AJ887" t="s">
        <v>108</v>
      </c>
      <c r="AK887">
        <v>0</v>
      </c>
      <c r="AL887">
        <v>460</v>
      </c>
      <c r="AM887">
        <v>1698</v>
      </c>
      <c r="AN887" t="s">
        <v>103</v>
      </c>
      <c r="AO887" t="s">
        <v>126</v>
      </c>
      <c r="AP887" t="s">
        <v>104</v>
      </c>
      <c r="AQ887" t="s">
        <v>105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119</v>
      </c>
      <c r="BC887">
        <v>5</v>
      </c>
      <c r="BD887" t="s">
        <v>106</v>
      </c>
      <c r="BE887">
        <v>1</v>
      </c>
      <c r="BF887" t="s">
        <v>98</v>
      </c>
      <c r="BG887" t="s">
        <v>107</v>
      </c>
      <c r="BH887">
        <v>1999</v>
      </c>
      <c r="BI887" t="s">
        <v>125</v>
      </c>
      <c r="BJ887">
        <v>2</v>
      </c>
      <c r="BK887">
        <v>506</v>
      </c>
      <c r="BL887" t="s">
        <v>98</v>
      </c>
      <c r="BM887" t="s">
        <v>98</v>
      </c>
      <c r="BN887" t="s">
        <v>104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243</v>
      </c>
      <c r="CB887" t="s">
        <v>172</v>
      </c>
      <c r="CC887">
        <v>328900</v>
      </c>
    </row>
    <row r="888" spans="1:81">
      <c r="A888">
        <v>887</v>
      </c>
      <c r="B888">
        <v>90</v>
      </c>
      <c r="C888" t="s">
        <v>112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114</v>
      </c>
      <c r="L888" t="s">
        <v>88</v>
      </c>
      <c r="M888" t="s">
        <v>89</v>
      </c>
      <c r="N888" t="s">
        <v>91</v>
      </c>
      <c r="O888" t="s">
        <v>91</v>
      </c>
      <c r="P888" t="s">
        <v>179</v>
      </c>
      <c r="Q888" t="s">
        <v>93</v>
      </c>
      <c r="R888">
        <v>5</v>
      </c>
      <c r="S888">
        <v>5</v>
      </c>
      <c r="T888">
        <v>1959</v>
      </c>
      <c r="U888">
        <v>2005</v>
      </c>
      <c r="V888" t="s">
        <v>94</v>
      </c>
      <c r="W888" t="s">
        <v>95</v>
      </c>
      <c r="X888" t="s">
        <v>137</v>
      </c>
      <c r="Y888" t="s">
        <v>137</v>
      </c>
      <c r="Z888" t="s">
        <v>117</v>
      </c>
      <c r="AA888">
        <v>122</v>
      </c>
      <c r="AB888" t="s">
        <v>98</v>
      </c>
      <c r="AC888" t="s">
        <v>98</v>
      </c>
      <c r="AD888" t="s">
        <v>99</v>
      </c>
      <c r="AE888" t="s">
        <v>98</v>
      </c>
      <c r="AF888" t="s">
        <v>98</v>
      </c>
      <c r="AG888" t="s">
        <v>100</v>
      </c>
      <c r="AH888" t="s">
        <v>102</v>
      </c>
      <c r="AI888">
        <v>528</v>
      </c>
      <c r="AJ888" t="s">
        <v>108</v>
      </c>
      <c r="AK888">
        <v>0</v>
      </c>
      <c r="AL888">
        <v>1098</v>
      </c>
      <c r="AM888">
        <v>1626</v>
      </c>
      <c r="AN888" t="s">
        <v>103</v>
      </c>
      <c r="AO888" t="s">
        <v>126</v>
      </c>
      <c r="AP888" t="s">
        <v>104</v>
      </c>
      <c r="AQ888" t="s">
        <v>105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106</v>
      </c>
      <c r="BE888">
        <v>0</v>
      </c>
      <c r="BF888" t="s">
        <v>83</v>
      </c>
      <c r="BG888" t="s">
        <v>107</v>
      </c>
      <c r="BH888">
        <v>2005</v>
      </c>
      <c r="BI888" t="s">
        <v>125</v>
      </c>
      <c r="BJ888">
        <v>2</v>
      </c>
      <c r="BK888">
        <v>588</v>
      </c>
      <c r="BL888" t="s">
        <v>98</v>
      </c>
      <c r="BM888" t="s">
        <v>98</v>
      </c>
      <c r="BN888" t="s">
        <v>104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178</v>
      </c>
      <c r="CC888">
        <v>145000</v>
      </c>
    </row>
    <row r="889" spans="1:81">
      <c r="A889">
        <v>888</v>
      </c>
      <c r="B889">
        <v>50</v>
      </c>
      <c r="C889" t="s">
        <v>112</v>
      </c>
      <c r="D889">
        <v>59</v>
      </c>
      <c r="E889">
        <v>16466</v>
      </c>
      <c r="F889" t="s">
        <v>82</v>
      </c>
      <c r="G889" t="s">
        <v>83</v>
      </c>
      <c r="H889" t="s">
        <v>113</v>
      </c>
      <c r="I889" t="s">
        <v>85</v>
      </c>
      <c r="J889" t="s">
        <v>86</v>
      </c>
      <c r="K889" t="s">
        <v>87</v>
      </c>
      <c r="L889" t="s">
        <v>88</v>
      </c>
      <c r="M889" t="s">
        <v>206</v>
      </c>
      <c r="N889" t="s">
        <v>91</v>
      </c>
      <c r="O889" t="s">
        <v>91</v>
      </c>
      <c r="P889" t="s">
        <v>92</v>
      </c>
      <c r="Q889" t="s">
        <v>176</v>
      </c>
      <c r="R889">
        <v>5</v>
      </c>
      <c r="S889">
        <v>7</v>
      </c>
      <c r="T889">
        <v>1955</v>
      </c>
      <c r="U889">
        <v>1955</v>
      </c>
      <c r="V889" t="s">
        <v>94</v>
      </c>
      <c r="W889" t="s">
        <v>95</v>
      </c>
      <c r="X889" t="s">
        <v>137</v>
      </c>
      <c r="Y889" t="s">
        <v>137</v>
      </c>
      <c r="Z889" t="s">
        <v>97</v>
      </c>
      <c r="AA889">
        <v>0</v>
      </c>
      <c r="AB889" t="s">
        <v>98</v>
      </c>
      <c r="AC889" t="s">
        <v>119</v>
      </c>
      <c r="AD889" t="s">
        <v>123</v>
      </c>
      <c r="AE889" t="s">
        <v>98</v>
      </c>
      <c r="AF889" t="s">
        <v>98</v>
      </c>
      <c r="AG889" t="s">
        <v>100</v>
      </c>
      <c r="AH889" t="s">
        <v>108</v>
      </c>
      <c r="AI889">
        <v>0</v>
      </c>
      <c r="AJ889" t="s">
        <v>108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104</v>
      </c>
      <c r="AQ889" t="s">
        <v>105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106</v>
      </c>
      <c r="BE889">
        <v>0</v>
      </c>
      <c r="BF889" t="s">
        <v>83</v>
      </c>
      <c r="BG889" t="s">
        <v>107</v>
      </c>
      <c r="BH889">
        <v>1955</v>
      </c>
      <c r="BI889" t="s">
        <v>108</v>
      </c>
      <c r="BJ889">
        <v>1</v>
      </c>
      <c r="BK889">
        <v>300</v>
      </c>
      <c r="BL889" t="s">
        <v>98</v>
      </c>
      <c r="BM889" t="s">
        <v>98</v>
      </c>
      <c r="BN889" t="s">
        <v>104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>
      <c r="A890">
        <v>889</v>
      </c>
      <c r="B890">
        <v>20</v>
      </c>
      <c r="C890" t="s">
        <v>112</v>
      </c>
      <c r="D890">
        <v>95</v>
      </c>
      <c r="E890">
        <v>15865</v>
      </c>
      <c r="F890" t="s">
        <v>82</v>
      </c>
      <c r="G890" t="s">
        <v>83</v>
      </c>
      <c r="H890" t="s">
        <v>113</v>
      </c>
      <c r="I890" t="s">
        <v>85</v>
      </c>
      <c r="J890" t="s">
        <v>86</v>
      </c>
      <c r="K890" t="s">
        <v>87</v>
      </c>
      <c r="L890" t="s">
        <v>154</v>
      </c>
      <c r="M890" t="s">
        <v>89</v>
      </c>
      <c r="N890" t="s">
        <v>91</v>
      </c>
      <c r="O890" t="s">
        <v>91</v>
      </c>
      <c r="P890" t="s">
        <v>92</v>
      </c>
      <c r="Q890" t="s">
        <v>93</v>
      </c>
      <c r="R890">
        <v>8</v>
      </c>
      <c r="S890">
        <v>6</v>
      </c>
      <c r="T890">
        <v>1970</v>
      </c>
      <c r="U890">
        <v>1970</v>
      </c>
      <c r="V890" t="s">
        <v>210</v>
      </c>
      <c r="W890" t="s">
        <v>204</v>
      </c>
      <c r="X890" t="s">
        <v>116</v>
      </c>
      <c r="Y890" t="s">
        <v>116</v>
      </c>
      <c r="Z890" t="s">
        <v>97</v>
      </c>
      <c r="AA890">
        <v>0</v>
      </c>
      <c r="AB890" t="s">
        <v>119</v>
      </c>
      <c r="AC890" t="s">
        <v>119</v>
      </c>
      <c r="AD890" t="s">
        <v>123</v>
      </c>
      <c r="AE890" t="s">
        <v>98</v>
      </c>
      <c r="AF890" t="s">
        <v>119</v>
      </c>
      <c r="AG890" t="s">
        <v>119</v>
      </c>
      <c r="AH890" t="s">
        <v>118</v>
      </c>
      <c r="AI890">
        <v>351</v>
      </c>
      <c r="AJ890" t="s">
        <v>101</v>
      </c>
      <c r="AK890">
        <v>823</v>
      </c>
      <c r="AL890">
        <v>1043</v>
      </c>
      <c r="AM890">
        <v>2217</v>
      </c>
      <c r="AN890" t="s">
        <v>103</v>
      </c>
      <c r="AO890" t="s">
        <v>126</v>
      </c>
      <c r="AP890" t="s">
        <v>104</v>
      </c>
      <c r="AQ890" t="s">
        <v>105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119</v>
      </c>
      <c r="BC890">
        <v>8</v>
      </c>
      <c r="BD890" t="s">
        <v>106</v>
      </c>
      <c r="BE890">
        <v>1</v>
      </c>
      <c r="BF890" t="s">
        <v>98</v>
      </c>
      <c r="BG890" t="s">
        <v>107</v>
      </c>
      <c r="BH890">
        <v>1970</v>
      </c>
      <c r="BI890" t="s">
        <v>108</v>
      </c>
      <c r="BJ890">
        <v>2</v>
      </c>
      <c r="BK890">
        <v>621</v>
      </c>
      <c r="BL890" t="s">
        <v>98</v>
      </c>
      <c r="BM890" t="s">
        <v>98</v>
      </c>
      <c r="BN890" t="s">
        <v>104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>
      <c r="A891">
        <v>890</v>
      </c>
      <c r="B891">
        <v>20</v>
      </c>
      <c r="C891" t="s">
        <v>112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89</v>
      </c>
      <c r="N891" t="s">
        <v>90</v>
      </c>
      <c r="O891" t="s">
        <v>91</v>
      </c>
      <c r="P891" t="s">
        <v>92</v>
      </c>
      <c r="Q891" t="s">
        <v>93</v>
      </c>
      <c r="R891">
        <v>6</v>
      </c>
      <c r="S891">
        <v>4</v>
      </c>
      <c r="T891">
        <v>1953</v>
      </c>
      <c r="U891">
        <v>1953</v>
      </c>
      <c r="V891" t="s">
        <v>115</v>
      </c>
      <c r="W891" t="s">
        <v>95</v>
      </c>
      <c r="X891" t="s">
        <v>116</v>
      </c>
      <c r="Y891" t="s">
        <v>116</v>
      </c>
      <c r="Z891" t="s">
        <v>117</v>
      </c>
      <c r="AA891">
        <v>90</v>
      </c>
      <c r="AB891" t="s">
        <v>98</v>
      </c>
      <c r="AC891" t="s">
        <v>98</v>
      </c>
      <c r="AD891" t="s">
        <v>99</v>
      </c>
      <c r="AE891" t="s">
        <v>98</v>
      </c>
      <c r="AF891" t="s">
        <v>98</v>
      </c>
      <c r="AG891" t="s">
        <v>100</v>
      </c>
      <c r="AH891" t="s">
        <v>138</v>
      </c>
      <c r="AI891">
        <v>1024</v>
      </c>
      <c r="AJ891" t="s">
        <v>108</v>
      </c>
      <c r="AK891">
        <v>0</v>
      </c>
      <c r="AL891">
        <v>481</v>
      </c>
      <c r="AM891">
        <v>1505</v>
      </c>
      <c r="AN891" t="s">
        <v>103</v>
      </c>
      <c r="AO891" t="s">
        <v>126</v>
      </c>
      <c r="AP891" t="s">
        <v>104</v>
      </c>
      <c r="AQ891" t="s">
        <v>105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106</v>
      </c>
      <c r="BE891">
        <v>1</v>
      </c>
      <c r="BF891" t="s">
        <v>98</v>
      </c>
      <c r="BG891" t="s">
        <v>107</v>
      </c>
      <c r="BH891">
        <v>1953</v>
      </c>
      <c r="BI891" t="s">
        <v>131</v>
      </c>
      <c r="BJ891">
        <v>2</v>
      </c>
      <c r="BK891">
        <v>505</v>
      </c>
      <c r="BL891" t="s">
        <v>98</v>
      </c>
      <c r="BM891" t="s">
        <v>98</v>
      </c>
      <c r="BN891" t="s">
        <v>104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>
      <c r="A892">
        <v>891</v>
      </c>
      <c r="B892">
        <v>50</v>
      </c>
      <c r="C892" t="s">
        <v>112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114</v>
      </c>
      <c r="L892" t="s">
        <v>88</v>
      </c>
      <c r="M892" t="s">
        <v>89</v>
      </c>
      <c r="N892" t="s">
        <v>182</v>
      </c>
      <c r="O892" t="s">
        <v>91</v>
      </c>
      <c r="P892" t="s">
        <v>92</v>
      </c>
      <c r="Q892" t="s">
        <v>176</v>
      </c>
      <c r="R892">
        <v>5</v>
      </c>
      <c r="S892">
        <v>7</v>
      </c>
      <c r="T892">
        <v>1949</v>
      </c>
      <c r="U892">
        <v>2006</v>
      </c>
      <c r="V892" t="s">
        <v>94</v>
      </c>
      <c r="W892" t="s">
        <v>95</v>
      </c>
      <c r="X892" t="s">
        <v>137</v>
      </c>
      <c r="Y892" t="s">
        <v>137</v>
      </c>
      <c r="Z892" t="s">
        <v>97</v>
      </c>
      <c r="AA892">
        <v>0</v>
      </c>
      <c r="AB892" t="s">
        <v>98</v>
      </c>
      <c r="AC892" t="s">
        <v>119</v>
      </c>
      <c r="AD892" t="s">
        <v>99</v>
      </c>
      <c r="AE892" t="s">
        <v>98</v>
      </c>
      <c r="AF892" t="s">
        <v>98</v>
      </c>
      <c r="AG892" t="s">
        <v>155</v>
      </c>
      <c r="AH892" t="s">
        <v>108</v>
      </c>
      <c r="AI892">
        <v>0</v>
      </c>
      <c r="AJ892" t="s">
        <v>108</v>
      </c>
      <c r="AK892">
        <v>0</v>
      </c>
      <c r="AL892">
        <v>672</v>
      </c>
      <c r="AM892">
        <v>672</v>
      </c>
      <c r="AN892" t="s">
        <v>103</v>
      </c>
      <c r="AO892" t="s">
        <v>126</v>
      </c>
      <c r="AP892" t="s">
        <v>104</v>
      </c>
      <c r="AQ892" t="s">
        <v>105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106</v>
      </c>
      <c r="BE892">
        <v>1</v>
      </c>
      <c r="BF892" t="s">
        <v>134</v>
      </c>
      <c r="BG892" t="s">
        <v>143</v>
      </c>
      <c r="BH892">
        <v>2003</v>
      </c>
      <c r="BI892" t="s">
        <v>108</v>
      </c>
      <c r="BJ892">
        <v>2</v>
      </c>
      <c r="BK892">
        <v>576</v>
      </c>
      <c r="BL892" t="s">
        <v>98</v>
      </c>
      <c r="BM892" t="s">
        <v>98</v>
      </c>
      <c r="BN892" t="s">
        <v>104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109</v>
      </c>
      <c r="BW892" t="s">
        <v>133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>
      <c r="A893">
        <v>892</v>
      </c>
      <c r="B893">
        <v>60</v>
      </c>
      <c r="C893" t="s">
        <v>112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169</v>
      </c>
      <c r="N893" t="s">
        <v>91</v>
      </c>
      <c r="O893" t="s">
        <v>91</v>
      </c>
      <c r="P893" t="s">
        <v>92</v>
      </c>
      <c r="Q893" t="s">
        <v>122</v>
      </c>
      <c r="R893">
        <v>6</v>
      </c>
      <c r="S893">
        <v>5</v>
      </c>
      <c r="T893">
        <v>1978</v>
      </c>
      <c r="U893">
        <v>1978</v>
      </c>
      <c r="V893" t="s">
        <v>115</v>
      </c>
      <c r="W893" t="s">
        <v>95</v>
      </c>
      <c r="X893" t="s">
        <v>130</v>
      </c>
      <c r="Y893" t="s">
        <v>130</v>
      </c>
      <c r="Z893" t="s">
        <v>117</v>
      </c>
      <c r="AA893">
        <v>92</v>
      </c>
      <c r="AB893" t="s">
        <v>98</v>
      </c>
      <c r="AC893" t="s">
        <v>98</v>
      </c>
      <c r="AD893" t="s">
        <v>99</v>
      </c>
      <c r="AE893" t="s">
        <v>98</v>
      </c>
      <c r="AF893" t="s">
        <v>98</v>
      </c>
      <c r="AG893" t="s">
        <v>100</v>
      </c>
      <c r="AH893" t="s">
        <v>102</v>
      </c>
      <c r="AI893">
        <v>226</v>
      </c>
      <c r="AJ893" t="s">
        <v>101</v>
      </c>
      <c r="AK893">
        <v>500</v>
      </c>
      <c r="AL893">
        <v>192</v>
      </c>
      <c r="AM893">
        <v>918</v>
      </c>
      <c r="AN893" t="s">
        <v>103</v>
      </c>
      <c r="AO893" t="s">
        <v>119</v>
      </c>
      <c r="AP893" t="s">
        <v>104</v>
      </c>
      <c r="AQ893" t="s">
        <v>105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106</v>
      </c>
      <c r="BE893">
        <v>1</v>
      </c>
      <c r="BF893" t="s">
        <v>98</v>
      </c>
      <c r="BG893" t="s">
        <v>107</v>
      </c>
      <c r="BH893">
        <v>1978</v>
      </c>
      <c r="BI893" t="s">
        <v>131</v>
      </c>
      <c r="BJ893">
        <v>2</v>
      </c>
      <c r="BK893">
        <v>440</v>
      </c>
      <c r="BL893" t="s">
        <v>98</v>
      </c>
      <c r="BM893" t="s">
        <v>98</v>
      </c>
      <c r="BN893" t="s">
        <v>104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>
      <c r="A894">
        <v>893</v>
      </c>
      <c r="B894">
        <v>20</v>
      </c>
      <c r="C894" t="s">
        <v>112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169</v>
      </c>
      <c r="N894" t="s">
        <v>91</v>
      </c>
      <c r="O894" t="s">
        <v>91</v>
      </c>
      <c r="P894" t="s">
        <v>92</v>
      </c>
      <c r="Q894" t="s">
        <v>93</v>
      </c>
      <c r="R894">
        <v>6</v>
      </c>
      <c r="S894">
        <v>8</v>
      </c>
      <c r="T894">
        <v>1963</v>
      </c>
      <c r="U894">
        <v>2003</v>
      </c>
      <c r="V894" t="s">
        <v>115</v>
      </c>
      <c r="W894" t="s">
        <v>95</v>
      </c>
      <c r="X894" t="s">
        <v>130</v>
      </c>
      <c r="Y894" t="s">
        <v>130</v>
      </c>
      <c r="Z894" t="s">
        <v>97</v>
      </c>
      <c r="AA894">
        <v>0</v>
      </c>
      <c r="AB894" t="s">
        <v>98</v>
      </c>
      <c r="AC894" t="s">
        <v>98</v>
      </c>
      <c r="AD894" t="s">
        <v>99</v>
      </c>
      <c r="AE894" t="s">
        <v>98</v>
      </c>
      <c r="AF894" t="s">
        <v>98</v>
      </c>
      <c r="AG894" t="s">
        <v>100</v>
      </c>
      <c r="AH894" t="s">
        <v>124</v>
      </c>
      <c r="AI894">
        <v>663</v>
      </c>
      <c r="AJ894" t="s">
        <v>108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104</v>
      </c>
      <c r="AQ894" t="s">
        <v>105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106</v>
      </c>
      <c r="BE894">
        <v>0</v>
      </c>
      <c r="BF894" t="s">
        <v>83</v>
      </c>
      <c r="BG894" t="s">
        <v>107</v>
      </c>
      <c r="BH894">
        <v>1963</v>
      </c>
      <c r="BI894" t="s">
        <v>131</v>
      </c>
      <c r="BJ894">
        <v>1</v>
      </c>
      <c r="BK894">
        <v>264</v>
      </c>
      <c r="BL894" t="s">
        <v>98</v>
      </c>
      <c r="BM894" t="s">
        <v>98</v>
      </c>
      <c r="BN894" t="s">
        <v>104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109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>
      <c r="A895">
        <v>894</v>
      </c>
      <c r="B895">
        <v>20</v>
      </c>
      <c r="C895" t="s">
        <v>112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169</v>
      </c>
      <c r="N895" t="s">
        <v>151</v>
      </c>
      <c r="O895" t="s">
        <v>91</v>
      </c>
      <c r="P895" t="s">
        <v>92</v>
      </c>
      <c r="Q895" t="s">
        <v>93</v>
      </c>
      <c r="R895">
        <v>5</v>
      </c>
      <c r="S895">
        <v>5</v>
      </c>
      <c r="T895">
        <v>1954</v>
      </c>
      <c r="U895">
        <v>1954</v>
      </c>
      <c r="V895" t="s">
        <v>94</v>
      </c>
      <c r="W895" t="s">
        <v>95</v>
      </c>
      <c r="X895" t="s">
        <v>116</v>
      </c>
      <c r="Y895" t="s">
        <v>135</v>
      </c>
      <c r="Z895" t="s">
        <v>97</v>
      </c>
      <c r="AA895">
        <v>0</v>
      </c>
      <c r="AB895" t="s">
        <v>98</v>
      </c>
      <c r="AC895" t="s">
        <v>98</v>
      </c>
      <c r="AD895" t="s">
        <v>123</v>
      </c>
      <c r="AE895" t="s">
        <v>119</v>
      </c>
      <c r="AF895" t="s">
        <v>98</v>
      </c>
      <c r="AG895" t="s">
        <v>155</v>
      </c>
      <c r="AH895" t="s">
        <v>138</v>
      </c>
      <c r="AI895">
        <v>1064</v>
      </c>
      <c r="AJ895" t="s">
        <v>108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104</v>
      </c>
      <c r="AQ895" t="s">
        <v>105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106</v>
      </c>
      <c r="BE895">
        <v>1</v>
      </c>
      <c r="BF895" t="s">
        <v>119</v>
      </c>
      <c r="BG895" t="s">
        <v>107</v>
      </c>
      <c r="BH895">
        <v>1954</v>
      </c>
      <c r="BI895" t="s">
        <v>108</v>
      </c>
      <c r="BJ895">
        <v>1</v>
      </c>
      <c r="BK895">
        <v>354</v>
      </c>
      <c r="BL895" t="s">
        <v>98</v>
      </c>
      <c r="BM895" t="s">
        <v>98</v>
      </c>
      <c r="BN895" t="s">
        <v>104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132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>
      <c r="A896">
        <v>895</v>
      </c>
      <c r="B896">
        <v>90</v>
      </c>
      <c r="C896" t="s">
        <v>112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192</v>
      </c>
      <c r="J896" t="s">
        <v>86</v>
      </c>
      <c r="K896" t="s">
        <v>87</v>
      </c>
      <c r="L896" t="s">
        <v>88</v>
      </c>
      <c r="M896" t="s">
        <v>165</v>
      </c>
      <c r="N896" t="s">
        <v>91</v>
      </c>
      <c r="O896" t="s">
        <v>91</v>
      </c>
      <c r="P896" t="s">
        <v>179</v>
      </c>
      <c r="Q896" t="s">
        <v>93</v>
      </c>
      <c r="R896">
        <v>5</v>
      </c>
      <c r="S896">
        <v>5</v>
      </c>
      <c r="T896">
        <v>1979</v>
      </c>
      <c r="U896">
        <v>1979</v>
      </c>
      <c r="V896" t="s">
        <v>94</v>
      </c>
      <c r="W896" t="s">
        <v>95</v>
      </c>
      <c r="X896" t="s">
        <v>135</v>
      </c>
      <c r="Y896" t="s">
        <v>135</v>
      </c>
      <c r="Z896" t="s">
        <v>97</v>
      </c>
      <c r="AA896">
        <v>0</v>
      </c>
      <c r="AB896" t="s">
        <v>98</v>
      </c>
      <c r="AC896" t="s">
        <v>98</v>
      </c>
      <c r="AD896" t="s">
        <v>211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104</v>
      </c>
      <c r="AQ896" t="s">
        <v>105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106</v>
      </c>
      <c r="BE896">
        <v>0</v>
      </c>
      <c r="BF896" t="s">
        <v>83</v>
      </c>
      <c r="BG896" t="s">
        <v>107</v>
      </c>
      <c r="BH896">
        <v>1979</v>
      </c>
      <c r="BI896" t="s">
        <v>108</v>
      </c>
      <c r="BJ896">
        <v>2</v>
      </c>
      <c r="BK896">
        <v>400</v>
      </c>
      <c r="BL896" t="s">
        <v>98</v>
      </c>
      <c r="BM896" t="s">
        <v>98</v>
      </c>
      <c r="BN896" t="s">
        <v>104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216</v>
      </c>
      <c r="CC896">
        <v>118858</v>
      </c>
    </row>
    <row r="897" spans="1:81">
      <c r="A897">
        <v>896</v>
      </c>
      <c r="B897">
        <v>60</v>
      </c>
      <c r="C897" t="s">
        <v>112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89</v>
      </c>
      <c r="N897" t="s">
        <v>91</v>
      </c>
      <c r="O897" t="s">
        <v>91</v>
      </c>
      <c r="P897" t="s">
        <v>92</v>
      </c>
      <c r="Q897" t="s">
        <v>122</v>
      </c>
      <c r="R897">
        <v>6</v>
      </c>
      <c r="S897">
        <v>5</v>
      </c>
      <c r="T897">
        <v>1963</v>
      </c>
      <c r="U897">
        <v>1963</v>
      </c>
      <c r="V897" t="s">
        <v>115</v>
      </c>
      <c r="W897" t="s">
        <v>95</v>
      </c>
      <c r="X897" t="s">
        <v>130</v>
      </c>
      <c r="Y897" t="s">
        <v>130</v>
      </c>
      <c r="Z897" t="s">
        <v>117</v>
      </c>
      <c r="AA897">
        <v>415</v>
      </c>
      <c r="AB897" t="s">
        <v>98</v>
      </c>
      <c r="AC897" t="s">
        <v>98</v>
      </c>
      <c r="AD897" t="s">
        <v>99</v>
      </c>
      <c r="AE897" t="s">
        <v>98</v>
      </c>
      <c r="AF897" t="s">
        <v>98</v>
      </c>
      <c r="AG897" t="s">
        <v>100</v>
      </c>
      <c r="AH897" t="s">
        <v>138</v>
      </c>
      <c r="AI897">
        <v>400</v>
      </c>
      <c r="AJ897" t="s">
        <v>108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104</v>
      </c>
      <c r="AQ897" t="s">
        <v>105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106</v>
      </c>
      <c r="BE897">
        <v>1</v>
      </c>
      <c r="BF897" t="s">
        <v>98</v>
      </c>
      <c r="BG897" t="s">
        <v>107</v>
      </c>
      <c r="BH897">
        <v>1963</v>
      </c>
      <c r="BI897" t="s">
        <v>131</v>
      </c>
      <c r="BJ897">
        <v>2</v>
      </c>
      <c r="BK897">
        <v>483</v>
      </c>
      <c r="BL897" t="s">
        <v>98</v>
      </c>
      <c r="BM897" t="s">
        <v>98</v>
      </c>
      <c r="BN897" t="s">
        <v>104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>
      <c r="A898">
        <v>897</v>
      </c>
      <c r="B898">
        <v>30</v>
      </c>
      <c r="C898" t="s">
        <v>140</v>
      </c>
      <c r="D898">
        <v>50</v>
      </c>
      <c r="E898">
        <v>8765</v>
      </c>
      <c r="F898" t="s">
        <v>82</v>
      </c>
      <c r="G898" t="s">
        <v>190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214</v>
      </c>
      <c r="N898" t="s">
        <v>91</v>
      </c>
      <c r="O898" t="s">
        <v>91</v>
      </c>
      <c r="P898" t="s">
        <v>92</v>
      </c>
      <c r="Q898" t="s">
        <v>93</v>
      </c>
      <c r="R898">
        <v>4</v>
      </c>
      <c r="S898">
        <v>6</v>
      </c>
      <c r="T898">
        <v>1936</v>
      </c>
      <c r="U898">
        <v>1950</v>
      </c>
      <c r="V898" t="s">
        <v>94</v>
      </c>
      <c r="W898" t="s">
        <v>95</v>
      </c>
      <c r="X898" t="s">
        <v>116</v>
      </c>
      <c r="Y898" t="s">
        <v>116</v>
      </c>
      <c r="Z898" t="s">
        <v>97</v>
      </c>
      <c r="AA898">
        <v>0</v>
      </c>
      <c r="AB898" t="s">
        <v>98</v>
      </c>
      <c r="AC898" t="s">
        <v>98</v>
      </c>
      <c r="AD898" t="s">
        <v>166</v>
      </c>
      <c r="AE898" t="s">
        <v>98</v>
      </c>
      <c r="AF898" t="s">
        <v>98</v>
      </c>
      <c r="AG898" t="s">
        <v>100</v>
      </c>
      <c r="AH898" t="s">
        <v>118</v>
      </c>
      <c r="AI898">
        <v>285</v>
      </c>
      <c r="AJ898" t="s">
        <v>108</v>
      </c>
      <c r="AK898">
        <v>0</v>
      </c>
      <c r="AL898">
        <v>666</v>
      </c>
      <c r="AM898">
        <v>951</v>
      </c>
      <c r="AN898" t="s">
        <v>103</v>
      </c>
      <c r="AO898" t="s">
        <v>126</v>
      </c>
      <c r="AP898" t="s">
        <v>167</v>
      </c>
      <c r="AQ898" t="s">
        <v>105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106</v>
      </c>
      <c r="BE898">
        <v>0</v>
      </c>
      <c r="BF898" t="s">
        <v>83</v>
      </c>
      <c r="BG898" t="s">
        <v>143</v>
      </c>
      <c r="BH898">
        <v>1936</v>
      </c>
      <c r="BI898" t="s">
        <v>108</v>
      </c>
      <c r="BJ898">
        <v>1</v>
      </c>
      <c r="BK898">
        <v>327</v>
      </c>
      <c r="BL898" t="s">
        <v>98</v>
      </c>
      <c r="BM898" t="s">
        <v>98</v>
      </c>
      <c r="BN898" t="s">
        <v>104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172</v>
      </c>
      <c r="CC898">
        <v>106500</v>
      </c>
    </row>
    <row r="899" spans="1:81">
      <c r="A899">
        <v>898</v>
      </c>
      <c r="B899">
        <v>90</v>
      </c>
      <c r="C899" t="s">
        <v>112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165</v>
      </c>
      <c r="N899" t="s">
        <v>90</v>
      </c>
      <c r="O899" t="s">
        <v>91</v>
      </c>
      <c r="P899" t="s">
        <v>179</v>
      </c>
      <c r="Q899" t="s">
        <v>122</v>
      </c>
      <c r="R899">
        <v>5</v>
      </c>
      <c r="S899">
        <v>5</v>
      </c>
      <c r="T899">
        <v>1979</v>
      </c>
      <c r="U899">
        <v>1979</v>
      </c>
      <c r="V899" t="s">
        <v>94</v>
      </c>
      <c r="W899" t="s">
        <v>95</v>
      </c>
      <c r="X899" t="s">
        <v>135</v>
      </c>
      <c r="Y899" t="s">
        <v>135</v>
      </c>
      <c r="Z899" t="s">
        <v>97</v>
      </c>
      <c r="AA899">
        <v>0</v>
      </c>
      <c r="AB899" t="s">
        <v>98</v>
      </c>
      <c r="AC899" t="s">
        <v>98</v>
      </c>
      <c r="AD899" t="s">
        <v>211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104</v>
      </c>
      <c r="AQ899" t="s">
        <v>105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106</v>
      </c>
      <c r="BE899">
        <v>0</v>
      </c>
      <c r="BF899" t="s">
        <v>83</v>
      </c>
      <c r="BG899" t="s">
        <v>143</v>
      </c>
      <c r="BH899">
        <v>1979</v>
      </c>
      <c r="BI899" t="s">
        <v>108</v>
      </c>
      <c r="BJ899">
        <v>2</v>
      </c>
      <c r="BK899">
        <v>528</v>
      </c>
      <c r="BL899" t="s">
        <v>98</v>
      </c>
      <c r="BM899" t="s">
        <v>98</v>
      </c>
      <c r="BN899" t="s">
        <v>104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216</v>
      </c>
      <c r="CC899">
        <v>142953</v>
      </c>
    </row>
    <row r="900" spans="1:81">
      <c r="A900">
        <v>899</v>
      </c>
      <c r="B900">
        <v>20</v>
      </c>
      <c r="C900" t="s">
        <v>112</v>
      </c>
      <c r="D900">
        <v>100</v>
      </c>
      <c r="E900">
        <v>12919</v>
      </c>
      <c r="F900" t="s">
        <v>82</v>
      </c>
      <c r="G900" t="s">
        <v>83</v>
      </c>
      <c r="H900" t="s">
        <v>113</v>
      </c>
      <c r="I900" t="s">
        <v>85</v>
      </c>
      <c r="J900" t="s">
        <v>86</v>
      </c>
      <c r="K900" t="s">
        <v>87</v>
      </c>
      <c r="L900" t="s">
        <v>88</v>
      </c>
      <c r="M900" t="s">
        <v>147</v>
      </c>
      <c r="N900" t="s">
        <v>91</v>
      </c>
      <c r="O900" t="s">
        <v>91</v>
      </c>
      <c r="P900" t="s">
        <v>92</v>
      </c>
      <c r="Q900" t="s">
        <v>93</v>
      </c>
      <c r="R900">
        <v>9</v>
      </c>
      <c r="S900">
        <v>5</v>
      </c>
      <c r="T900">
        <v>2009</v>
      </c>
      <c r="U900">
        <v>2010</v>
      </c>
      <c r="V900" t="s">
        <v>115</v>
      </c>
      <c r="W900" t="s">
        <v>95</v>
      </c>
      <c r="X900" t="s">
        <v>96</v>
      </c>
      <c r="Y900" t="s">
        <v>96</v>
      </c>
      <c r="Z900" t="s">
        <v>148</v>
      </c>
      <c r="AA900">
        <v>760</v>
      </c>
      <c r="AB900" t="s">
        <v>126</v>
      </c>
      <c r="AC900" t="s">
        <v>98</v>
      </c>
      <c r="AD900" t="s">
        <v>123</v>
      </c>
      <c r="AE900" t="s">
        <v>126</v>
      </c>
      <c r="AF900" t="s">
        <v>98</v>
      </c>
      <c r="AG900" t="s">
        <v>119</v>
      </c>
      <c r="AH900" t="s">
        <v>124</v>
      </c>
      <c r="AI900">
        <v>2188</v>
      </c>
      <c r="AJ900" t="s">
        <v>108</v>
      </c>
      <c r="AK900">
        <v>0</v>
      </c>
      <c r="AL900">
        <v>142</v>
      </c>
      <c r="AM900">
        <v>2330</v>
      </c>
      <c r="AN900" t="s">
        <v>103</v>
      </c>
      <c r="AO900" t="s">
        <v>126</v>
      </c>
      <c r="AP900" t="s">
        <v>104</v>
      </c>
      <c r="AQ900" t="s">
        <v>105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126</v>
      </c>
      <c r="BC900">
        <v>11</v>
      </c>
      <c r="BD900" t="s">
        <v>106</v>
      </c>
      <c r="BE900">
        <v>2</v>
      </c>
      <c r="BF900" t="s">
        <v>119</v>
      </c>
      <c r="BG900" t="s">
        <v>107</v>
      </c>
      <c r="BH900">
        <v>2009</v>
      </c>
      <c r="BI900" t="s">
        <v>125</v>
      </c>
      <c r="BJ900">
        <v>3</v>
      </c>
      <c r="BK900">
        <v>820</v>
      </c>
      <c r="BL900" t="s">
        <v>98</v>
      </c>
      <c r="BM900" t="s">
        <v>98</v>
      </c>
      <c r="BN900" t="s">
        <v>104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149</v>
      </c>
      <c r="CB900" t="s">
        <v>150</v>
      </c>
      <c r="CC900">
        <v>611657</v>
      </c>
    </row>
    <row r="901" spans="1:81">
      <c r="A901">
        <v>900</v>
      </c>
      <c r="B901">
        <v>20</v>
      </c>
      <c r="C901" t="s">
        <v>112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169</v>
      </c>
      <c r="N901" t="s">
        <v>90</v>
      </c>
      <c r="O901" t="s">
        <v>91</v>
      </c>
      <c r="P901" t="s">
        <v>92</v>
      </c>
      <c r="Q901" t="s">
        <v>93</v>
      </c>
      <c r="R901">
        <v>5</v>
      </c>
      <c r="S901">
        <v>7</v>
      </c>
      <c r="T901">
        <v>1961</v>
      </c>
      <c r="U901">
        <v>1994</v>
      </c>
      <c r="V901" t="s">
        <v>94</v>
      </c>
      <c r="W901" t="s">
        <v>95</v>
      </c>
      <c r="X901" t="s">
        <v>130</v>
      </c>
      <c r="Y901" t="s">
        <v>135</v>
      </c>
      <c r="Z901" t="s">
        <v>97</v>
      </c>
      <c r="AA901">
        <v>0</v>
      </c>
      <c r="AB901" t="s">
        <v>98</v>
      </c>
      <c r="AC901" t="s">
        <v>98</v>
      </c>
      <c r="AD901" t="s">
        <v>99</v>
      </c>
      <c r="AE901" t="s">
        <v>98</v>
      </c>
      <c r="AF901" t="s">
        <v>98</v>
      </c>
      <c r="AG901" t="s">
        <v>100</v>
      </c>
      <c r="AH901" t="s">
        <v>138</v>
      </c>
      <c r="AI901">
        <v>465</v>
      </c>
      <c r="AJ901" t="s">
        <v>108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104</v>
      </c>
      <c r="AQ901" t="s">
        <v>105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106</v>
      </c>
      <c r="BE901">
        <v>1</v>
      </c>
      <c r="BF901" t="s">
        <v>98</v>
      </c>
      <c r="BG901" t="s">
        <v>107</v>
      </c>
      <c r="BH901">
        <v>1961</v>
      </c>
      <c r="BI901" t="s">
        <v>108</v>
      </c>
      <c r="BJ901">
        <v>1</v>
      </c>
      <c r="BK901">
        <v>288</v>
      </c>
      <c r="BL901" t="s">
        <v>98</v>
      </c>
      <c r="BM901" t="s">
        <v>98</v>
      </c>
      <c r="BN901" t="s">
        <v>104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>
      <c r="A902">
        <v>901</v>
      </c>
      <c r="B902">
        <v>20</v>
      </c>
      <c r="C902" t="s">
        <v>112</v>
      </c>
      <c r="D902" t="s">
        <v>83</v>
      </c>
      <c r="E902">
        <v>7340</v>
      </c>
      <c r="F902" t="s">
        <v>82</v>
      </c>
      <c r="G902" t="s">
        <v>83</v>
      </c>
      <c r="H902" t="s">
        <v>113</v>
      </c>
      <c r="I902" t="s">
        <v>85</v>
      </c>
      <c r="J902" t="s">
        <v>86</v>
      </c>
      <c r="K902" t="s">
        <v>87</v>
      </c>
      <c r="L902" t="s">
        <v>88</v>
      </c>
      <c r="M902" t="s">
        <v>89</v>
      </c>
      <c r="N902" t="s">
        <v>91</v>
      </c>
      <c r="O902" t="s">
        <v>91</v>
      </c>
      <c r="P902" t="s">
        <v>92</v>
      </c>
      <c r="Q902" t="s">
        <v>93</v>
      </c>
      <c r="R902">
        <v>4</v>
      </c>
      <c r="S902">
        <v>6</v>
      </c>
      <c r="T902">
        <v>1971</v>
      </c>
      <c r="U902">
        <v>1971</v>
      </c>
      <c r="V902" t="s">
        <v>94</v>
      </c>
      <c r="W902" t="s">
        <v>95</v>
      </c>
      <c r="X902" t="s">
        <v>130</v>
      </c>
      <c r="Y902" t="s">
        <v>130</v>
      </c>
      <c r="Z902" t="s">
        <v>97</v>
      </c>
      <c r="AA902">
        <v>0</v>
      </c>
      <c r="AB902" t="s">
        <v>98</v>
      </c>
      <c r="AC902" t="s">
        <v>98</v>
      </c>
      <c r="AD902" t="s">
        <v>99</v>
      </c>
      <c r="AE902" t="s">
        <v>98</v>
      </c>
      <c r="AF902" t="s">
        <v>98</v>
      </c>
      <c r="AG902" t="s">
        <v>100</v>
      </c>
      <c r="AH902" t="s">
        <v>118</v>
      </c>
      <c r="AI902">
        <v>322</v>
      </c>
      <c r="AJ902" t="s">
        <v>108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104</v>
      </c>
      <c r="AQ902" t="s">
        <v>105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106</v>
      </c>
      <c r="BE902">
        <v>0</v>
      </c>
      <c r="BF902" t="s">
        <v>83</v>
      </c>
      <c r="BG902" t="s">
        <v>143</v>
      </c>
      <c r="BH902">
        <v>1979</v>
      </c>
      <c r="BI902" t="s">
        <v>108</v>
      </c>
      <c r="BJ902">
        <v>1</v>
      </c>
      <c r="BK902">
        <v>684</v>
      </c>
      <c r="BL902" t="s">
        <v>98</v>
      </c>
      <c r="BM902" t="s">
        <v>98</v>
      </c>
      <c r="BN902" t="s">
        <v>104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>
      <c r="A903">
        <v>902</v>
      </c>
      <c r="B903">
        <v>20</v>
      </c>
      <c r="C903" t="s">
        <v>112</v>
      </c>
      <c r="D903">
        <v>64</v>
      </c>
      <c r="E903">
        <v>8712</v>
      </c>
      <c r="F903" t="s">
        <v>82</v>
      </c>
      <c r="G903" t="s">
        <v>83</v>
      </c>
      <c r="H903" t="s">
        <v>113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91</v>
      </c>
      <c r="O903" t="s">
        <v>91</v>
      </c>
      <c r="P903" t="s">
        <v>92</v>
      </c>
      <c r="Q903" t="s">
        <v>93</v>
      </c>
      <c r="R903">
        <v>5</v>
      </c>
      <c r="S903">
        <v>7</v>
      </c>
      <c r="T903">
        <v>1957</v>
      </c>
      <c r="U903">
        <v>2000</v>
      </c>
      <c r="V903" t="s">
        <v>115</v>
      </c>
      <c r="W903" t="s">
        <v>95</v>
      </c>
      <c r="X903" t="s">
        <v>137</v>
      </c>
      <c r="Y903" t="s">
        <v>137</v>
      </c>
      <c r="Z903" t="s">
        <v>97</v>
      </c>
      <c r="AA903">
        <v>0</v>
      </c>
      <c r="AB903" t="s">
        <v>98</v>
      </c>
      <c r="AC903" t="s">
        <v>119</v>
      </c>
      <c r="AD903" t="s">
        <v>99</v>
      </c>
      <c r="AE903" t="s">
        <v>98</v>
      </c>
      <c r="AF903" t="s">
        <v>98</v>
      </c>
      <c r="AG903" t="s">
        <v>155</v>
      </c>
      <c r="AH903" t="s">
        <v>138</v>
      </c>
      <c r="AI903">
        <v>860</v>
      </c>
      <c r="AJ903" t="s">
        <v>108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104</v>
      </c>
      <c r="AQ903" t="s">
        <v>105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106</v>
      </c>
      <c r="BE903">
        <v>0</v>
      </c>
      <c r="BF903" t="s">
        <v>83</v>
      </c>
      <c r="BG903" t="s">
        <v>143</v>
      </c>
      <c r="BH903">
        <v>1968</v>
      </c>
      <c r="BI903" t="s">
        <v>108</v>
      </c>
      <c r="BJ903">
        <v>1</v>
      </c>
      <c r="BK903">
        <v>756</v>
      </c>
      <c r="BL903" t="s">
        <v>98</v>
      </c>
      <c r="BM903" t="s">
        <v>98</v>
      </c>
      <c r="BN903" t="s">
        <v>104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>
      <c r="A904">
        <v>903</v>
      </c>
      <c r="B904">
        <v>60</v>
      </c>
      <c r="C904" t="s">
        <v>112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121</v>
      </c>
      <c r="N904" t="s">
        <v>91</v>
      </c>
      <c r="O904" t="s">
        <v>91</v>
      </c>
      <c r="P904" t="s">
        <v>92</v>
      </c>
      <c r="Q904" t="s">
        <v>122</v>
      </c>
      <c r="R904">
        <v>7</v>
      </c>
      <c r="S904">
        <v>5</v>
      </c>
      <c r="T904">
        <v>2003</v>
      </c>
      <c r="U904">
        <v>2003</v>
      </c>
      <c r="V904" t="s">
        <v>94</v>
      </c>
      <c r="W904" t="s">
        <v>95</v>
      </c>
      <c r="X904" t="s">
        <v>96</v>
      </c>
      <c r="Y904" t="s">
        <v>96</v>
      </c>
      <c r="Z904" t="s">
        <v>97</v>
      </c>
      <c r="AA904">
        <v>0</v>
      </c>
      <c r="AB904" t="s">
        <v>119</v>
      </c>
      <c r="AC904" t="s">
        <v>98</v>
      </c>
      <c r="AD904" t="s">
        <v>123</v>
      </c>
      <c r="AE904" t="s">
        <v>119</v>
      </c>
      <c r="AF904" t="s">
        <v>98</v>
      </c>
      <c r="AG904" t="s">
        <v>100</v>
      </c>
      <c r="AH904" t="s">
        <v>108</v>
      </c>
      <c r="AI904">
        <v>0</v>
      </c>
      <c r="AJ904" t="s">
        <v>108</v>
      </c>
      <c r="AK904">
        <v>0</v>
      </c>
      <c r="AL904">
        <v>783</v>
      </c>
      <c r="AM904">
        <v>783</v>
      </c>
      <c r="AN904" t="s">
        <v>103</v>
      </c>
      <c r="AO904" t="s">
        <v>126</v>
      </c>
      <c r="AP904" t="s">
        <v>104</v>
      </c>
      <c r="AQ904" t="s">
        <v>105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119</v>
      </c>
      <c r="BC904">
        <v>8</v>
      </c>
      <c r="BD904" t="s">
        <v>106</v>
      </c>
      <c r="BE904">
        <v>1</v>
      </c>
      <c r="BF904" t="s">
        <v>119</v>
      </c>
      <c r="BG904" t="s">
        <v>107</v>
      </c>
      <c r="BH904">
        <v>2003</v>
      </c>
      <c r="BI904" t="s">
        <v>125</v>
      </c>
      <c r="BJ904">
        <v>2</v>
      </c>
      <c r="BK904">
        <v>393</v>
      </c>
      <c r="BL904" t="s">
        <v>98</v>
      </c>
      <c r="BM904" t="s">
        <v>98</v>
      </c>
      <c r="BN904" t="s">
        <v>104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>
      <c r="A905">
        <v>904</v>
      </c>
      <c r="B905">
        <v>20</v>
      </c>
      <c r="C905" t="s">
        <v>112</v>
      </c>
      <c r="D905">
        <v>50</v>
      </c>
      <c r="E905">
        <v>14859</v>
      </c>
      <c r="F905" t="s">
        <v>82</v>
      </c>
      <c r="G905" t="s">
        <v>83</v>
      </c>
      <c r="H905" t="s">
        <v>113</v>
      </c>
      <c r="I905" t="s">
        <v>127</v>
      </c>
      <c r="J905" t="s">
        <v>86</v>
      </c>
      <c r="K905" t="s">
        <v>161</v>
      </c>
      <c r="L905" t="s">
        <v>88</v>
      </c>
      <c r="M905" t="s">
        <v>121</v>
      </c>
      <c r="N905" t="s">
        <v>91</v>
      </c>
      <c r="O905" t="s">
        <v>91</v>
      </c>
      <c r="P905" t="s">
        <v>92</v>
      </c>
      <c r="Q905" t="s">
        <v>93</v>
      </c>
      <c r="R905">
        <v>7</v>
      </c>
      <c r="S905">
        <v>5</v>
      </c>
      <c r="T905">
        <v>2006</v>
      </c>
      <c r="U905">
        <v>2006</v>
      </c>
      <c r="V905" t="s">
        <v>115</v>
      </c>
      <c r="W905" t="s">
        <v>95</v>
      </c>
      <c r="X905" t="s">
        <v>96</v>
      </c>
      <c r="Y905" t="s">
        <v>96</v>
      </c>
      <c r="Z905" t="s">
        <v>117</v>
      </c>
      <c r="AA905">
        <v>27</v>
      </c>
      <c r="AB905" t="s">
        <v>119</v>
      </c>
      <c r="AC905" t="s">
        <v>98</v>
      </c>
      <c r="AD905" t="s">
        <v>123</v>
      </c>
      <c r="AE905" t="s">
        <v>119</v>
      </c>
      <c r="AF905" t="s">
        <v>98</v>
      </c>
      <c r="AG905" t="s">
        <v>100</v>
      </c>
      <c r="AH905" t="s">
        <v>108</v>
      </c>
      <c r="AI905">
        <v>0</v>
      </c>
      <c r="AJ905" t="s">
        <v>108</v>
      </c>
      <c r="AK905">
        <v>0</v>
      </c>
      <c r="AL905">
        <v>1670</v>
      </c>
      <c r="AM905">
        <v>1670</v>
      </c>
      <c r="AN905" t="s">
        <v>103</v>
      </c>
      <c r="AO905" t="s">
        <v>126</v>
      </c>
      <c r="AP905" t="s">
        <v>104</v>
      </c>
      <c r="AQ905" t="s">
        <v>105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119</v>
      </c>
      <c r="BC905">
        <v>7</v>
      </c>
      <c r="BD905" t="s">
        <v>106</v>
      </c>
      <c r="BE905">
        <v>1</v>
      </c>
      <c r="BF905" t="s">
        <v>119</v>
      </c>
      <c r="BG905" t="s">
        <v>107</v>
      </c>
      <c r="BH905">
        <v>2006</v>
      </c>
      <c r="BI905" t="s">
        <v>131</v>
      </c>
      <c r="BJ905">
        <v>3</v>
      </c>
      <c r="BK905">
        <v>690</v>
      </c>
      <c r="BL905" t="s">
        <v>98</v>
      </c>
      <c r="BM905" t="s">
        <v>98</v>
      </c>
      <c r="BN905" t="s">
        <v>104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149</v>
      </c>
      <c r="CB905" t="s">
        <v>150</v>
      </c>
      <c r="CC905">
        <v>240000</v>
      </c>
    </row>
    <row r="906" spans="1:81">
      <c r="A906">
        <v>905</v>
      </c>
      <c r="B906">
        <v>20</v>
      </c>
      <c r="C906" t="s">
        <v>112</v>
      </c>
      <c r="D906" t="s">
        <v>83</v>
      </c>
      <c r="E906">
        <v>6173</v>
      </c>
      <c r="F906" t="s">
        <v>82</v>
      </c>
      <c r="G906" t="s">
        <v>83</v>
      </c>
      <c r="H906" t="s">
        <v>113</v>
      </c>
      <c r="I906" t="s">
        <v>85</v>
      </c>
      <c r="J906" t="s">
        <v>86</v>
      </c>
      <c r="K906" t="s">
        <v>87</v>
      </c>
      <c r="L906" t="s">
        <v>88</v>
      </c>
      <c r="M906" t="s">
        <v>169</v>
      </c>
      <c r="N906" t="s">
        <v>91</v>
      </c>
      <c r="O906" t="s">
        <v>91</v>
      </c>
      <c r="P906" t="s">
        <v>92</v>
      </c>
      <c r="Q906" t="s">
        <v>93</v>
      </c>
      <c r="R906">
        <v>5</v>
      </c>
      <c r="S906">
        <v>6</v>
      </c>
      <c r="T906">
        <v>1967</v>
      </c>
      <c r="U906">
        <v>1967</v>
      </c>
      <c r="V906" t="s">
        <v>94</v>
      </c>
      <c r="W906" t="s">
        <v>95</v>
      </c>
      <c r="X906" t="s">
        <v>130</v>
      </c>
      <c r="Y906" t="s">
        <v>116</v>
      </c>
      <c r="Z906" t="s">
        <v>117</v>
      </c>
      <c r="AA906">
        <v>75</v>
      </c>
      <c r="AB906" t="s">
        <v>98</v>
      </c>
      <c r="AC906" t="s">
        <v>98</v>
      </c>
      <c r="AD906" t="s">
        <v>99</v>
      </c>
      <c r="AE906" t="s">
        <v>98</v>
      </c>
      <c r="AF906" t="s">
        <v>98</v>
      </c>
      <c r="AG906" t="s">
        <v>100</v>
      </c>
      <c r="AH906" t="s">
        <v>124</v>
      </c>
      <c r="AI906">
        <v>599</v>
      </c>
      <c r="AJ906" t="s">
        <v>108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104</v>
      </c>
      <c r="AQ906" t="s">
        <v>105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106</v>
      </c>
      <c r="BE906">
        <v>0</v>
      </c>
      <c r="BF906" t="s">
        <v>83</v>
      </c>
      <c r="BG906" t="s">
        <v>107</v>
      </c>
      <c r="BH906">
        <v>1967</v>
      </c>
      <c r="BI906" t="s">
        <v>108</v>
      </c>
      <c r="BJ906">
        <v>1</v>
      </c>
      <c r="BK906">
        <v>288</v>
      </c>
      <c r="BL906" t="s">
        <v>98</v>
      </c>
      <c r="BM906" t="s">
        <v>98</v>
      </c>
      <c r="BN906" t="s">
        <v>104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109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>
      <c r="A907">
        <v>906</v>
      </c>
      <c r="B907">
        <v>20</v>
      </c>
      <c r="C907" t="s">
        <v>112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89</v>
      </c>
      <c r="N907" t="s">
        <v>91</v>
      </c>
      <c r="O907" t="s">
        <v>91</v>
      </c>
      <c r="P907" t="s">
        <v>92</v>
      </c>
      <c r="Q907" t="s">
        <v>93</v>
      </c>
      <c r="R907">
        <v>5</v>
      </c>
      <c r="S907">
        <v>5</v>
      </c>
      <c r="T907">
        <v>1954</v>
      </c>
      <c r="U907">
        <v>1954</v>
      </c>
      <c r="V907" t="s">
        <v>94</v>
      </c>
      <c r="W907" t="s">
        <v>95</v>
      </c>
      <c r="X907" t="s">
        <v>130</v>
      </c>
      <c r="Y907" t="s">
        <v>130</v>
      </c>
      <c r="Z907" t="s">
        <v>148</v>
      </c>
      <c r="AA907">
        <v>110</v>
      </c>
      <c r="AB907" t="s">
        <v>98</v>
      </c>
      <c r="AC907" t="s">
        <v>98</v>
      </c>
      <c r="AD907" t="s">
        <v>99</v>
      </c>
      <c r="AE907" t="s">
        <v>98</v>
      </c>
      <c r="AF907" t="s">
        <v>98</v>
      </c>
      <c r="AG907" t="s">
        <v>100</v>
      </c>
      <c r="AH907" t="s">
        <v>101</v>
      </c>
      <c r="AI907">
        <v>354</v>
      </c>
      <c r="AJ907" t="s">
        <v>102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104</v>
      </c>
      <c r="AQ907" t="s">
        <v>105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106</v>
      </c>
      <c r="BE907">
        <v>0</v>
      </c>
      <c r="BF907" t="s">
        <v>83</v>
      </c>
      <c r="BG907" t="s">
        <v>107</v>
      </c>
      <c r="BH907">
        <v>1954</v>
      </c>
      <c r="BI907" t="s">
        <v>131</v>
      </c>
      <c r="BJ907">
        <v>1</v>
      </c>
      <c r="BK907">
        <v>280</v>
      </c>
      <c r="BL907" t="s">
        <v>98</v>
      </c>
      <c r="BM907" t="s">
        <v>98</v>
      </c>
      <c r="BN907" t="s">
        <v>104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109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>
      <c r="A908">
        <v>907</v>
      </c>
      <c r="B908">
        <v>20</v>
      </c>
      <c r="C908" t="s">
        <v>112</v>
      </c>
      <c r="D908">
        <v>116</v>
      </c>
      <c r="E908">
        <v>13501</v>
      </c>
      <c r="F908" t="s">
        <v>82</v>
      </c>
      <c r="G908" t="s">
        <v>83</v>
      </c>
      <c r="H908" t="s">
        <v>113</v>
      </c>
      <c r="I908" t="s">
        <v>85</v>
      </c>
      <c r="J908" t="s">
        <v>86</v>
      </c>
      <c r="K908" t="s">
        <v>114</v>
      </c>
      <c r="L908" t="s">
        <v>88</v>
      </c>
      <c r="M908" t="s">
        <v>163</v>
      </c>
      <c r="N908" t="s">
        <v>91</v>
      </c>
      <c r="O908" t="s">
        <v>91</v>
      </c>
      <c r="P908" t="s">
        <v>92</v>
      </c>
      <c r="Q908" t="s">
        <v>93</v>
      </c>
      <c r="R908">
        <v>8</v>
      </c>
      <c r="S908">
        <v>5</v>
      </c>
      <c r="T908">
        <v>2006</v>
      </c>
      <c r="U908">
        <v>2006</v>
      </c>
      <c r="V908" t="s">
        <v>94</v>
      </c>
      <c r="W908" t="s">
        <v>95</v>
      </c>
      <c r="X908" t="s">
        <v>96</v>
      </c>
      <c r="Y908" t="s">
        <v>96</v>
      </c>
      <c r="Z908" t="s">
        <v>148</v>
      </c>
      <c r="AA908">
        <v>208</v>
      </c>
      <c r="AB908" t="s">
        <v>119</v>
      </c>
      <c r="AC908" t="s">
        <v>98</v>
      </c>
      <c r="AD908" t="s">
        <v>123</v>
      </c>
      <c r="AE908" t="s">
        <v>119</v>
      </c>
      <c r="AF908" t="s">
        <v>98</v>
      </c>
      <c r="AG908" t="s">
        <v>100</v>
      </c>
      <c r="AH908" t="s">
        <v>124</v>
      </c>
      <c r="AI908">
        <v>63</v>
      </c>
      <c r="AJ908" t="s">
        <v>108</v>
      </c>
      <c r="AK908">
        <v>0</v>
      </c>
      <c r="AL908">
        <v>1560</v>
      </c>
      <c r="AM908">
        <v>1623</v>
      </c>
      <c r="AN908" t="s">
        <v>103</v>
      </c>
      <c r="AO908" t="s">
        <v>126</v>
      </c>
      <c r="AP908" t="s">
        <v>104</v>
      </c>
      <c r="AQ908" t="s">
        <v>105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119</v>
      </c>
      <c r="BC908">
        <v>8</v>
      </c>
      <c r="BD908" t="s">
        <v>106</v>
      </c>
      <c r="BE908">
        <v>1</v>
      </c>
      <c r="BF908" t="s">
        <v>119</v>
      </c>
      <c r="BG908" t="s">
        <v>107</v>
      </c>
      <c r="BH908">
        <v>2006</v>
      </c>
      <c r="BI908" t="s">
        <v>131</v>
      </c>
      <c r="BJ908">
        <v>3</v>
      </c>
      <c r="BK908">
        <v>865</v>
      </c>
      <c r="BL908" t="s">
        <v>98</v>
      </c>
      <c r="BM908" t="s">
        <v>98</v>
      </c>
      <c r="BN908" t="s">
        <v>104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>
      <c r="A909">
        <v>908</v>
      </c>
      <c r="B909">
        <v>50</v>
      </c>
      <c r="C909" t="s">
        <v>112</v>
      </c>
      <c r="D909">
        <v>86</v>
      </c>
      <c r="E909">
        <v>11500</v>
      </c>
      <c r="F909" t="s">
        <v>82</v>
      </c>
      <c r="G909" t="s">
        <v>83</v>
      </c>
      <c r="H909" t="s">
        <v>113</v>
      </c>
      <c r="I909" t="s">
        <v>85</v>
      </c>
      <c r="J909" t="s">
        <v>86</v>
      </c>
      <c r="K909" t="s">
        <v>87</v>
      </c>
      <c r="L909" t="s">
        <v>88</v>
      </c>
      <c r="M909" t="s">
        <v>212</v>
      </c>
      <c r="N909" t="s">
        <v>91</v>
      </c>
      <c r="O909" t="s">
        <v>91</v>
      </c>
      <c r="P909" t="s">
        <v>92</v>
      </c>
      <c r="Q909" t="s">
        <v>176</v>
      </c>
      <c r="R909">
        <v>7</v>
      </c>
      <c r="S909">
        <v>7</v>
      </c>
      <c r="T909">
        <v>1936</v>
      </c>
      <c r="U909">
        <v>1987</v>
      </c>
      <c r="V909" t="s">
        <v>94</v>
      </c>
      <c r="W909" t="s">
        <v>95</v>
      </c>
      <c r="X909" t="s">
        <v>117</v>
      </c>
      <c r="Y909" t="s">
        <v>117</v>
      </c>
      <c r="Z909" t="s">
        <v>97</v>
      </c>
      <c r="AA909">
        <v>0</v>
      </c>
      <c r="AB909" t="s">
        <v>119</v>
      </c>
      <c r="AC909" t="s">
        <v>98</v>
      </c>
      <c r="AD909" t="s">
        <v>99</v>
      </c>
      <c r="AE909" t="s">
        <v>119</v>
      </c>
      <c r="AF909" t="s">
        <v>98</v>
      </c>
      <c r="AG909" t="s">
        <v>100</v>
      </c>
      <c r="AH909" t="s">
        <v>101</v>
      </c>
      <c r="AI909">
        <v>223</v>
      </c>
      <c r="AJ909" t="s">
        <v>108</v>
      </c>
      <c r="AK909">
        <v>0</v>
      </c>
      <c r="AL909">
        <v>794</v>
      </c>
      <c r="AM909">
        <v>1017</v>
      </c>
      <c r="AN909" t="s">
        <v>103</v>
      </c>
      <c r="AO909" t="s">
        <v>119</v>
      </c>
      <c r="AP909" t="s">
        <v>104</v>
      </c>
      <c r="AQ909" t="s">
        <v>105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119</v>
      </c>
      <c r="BC909">
        <v>6</v>
      </c>
      <c r="BD909" t="s">
        <v>106</v>
      </c>
      <c r="BE909">
        <v>1</v>
      </c>
      <c r="BF909" t="s">
        <v>119</v>
      </c>
      <c r="BG909" t="s">
        <v>107</v>
      </c>
      <c r="BH909">
        <v>1936</v>
      </c>
      <c r="BI909" t="s">
        <v>125</v>
      </c>
      <c r="BJ909">
        <v>1</v>
      </c>
      <c r="BK909">
        <v>180</v>
      </c>
      <c r="BL909" t="s">
        <v>139</v>
      </c>
      <c r="BM909" t="s">
        <v>98</v>
      </c>
      <c r="BN909" t="s">
        <v>104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>
      <c r="A910">
        <v>909</v>
      </c>
      <c r="B910">
        <v>20</v>
      </c>
      <c r="C910" t="s">
        <v>112</v>
      </c>
      <c r="D910" t="s">
        <v>83</v>
      </c>
      <c r="E910">
        <v>8885</v>
      </c>
      <c r="F910" t="s">
        <v>82</v>
      </c>
      <c r="G910" t="s">
        <v>83</v>
      </c>
      <c r="H910" t="s">
        <v>113</v>
      </c>
      <c r="I910" t="s">
        <v>205</v>
      </c>
      <c r="J910" t="s">
        <v>86</v>
      </c>
      <c r="K910" t="s">
        <v>87</v>
      </c>
      <c r="L910" t="s">
        <v>154</v>
      </c>
      <c r="M910" t="s">
        <v>217</v>
      </c>
      <c r="N910" t="s">
        <v>91</v>
      </c>
      <c r="O910" t="s">
        <v>91</v>
      </c>
      <c r="P910" t="s">
        <v>92</v>
      </c>
      <c r="Q910" t="s">
        <v>93</v>
      </c>
      <c r="R910">
        <v>5</v>
      </c>
      <c r="S910">
        <v>5</v>
      </c>
      <c r="T910">
        <v>1983</v>
      </c>
      <c r="U910">
        <v>1983</v>
      </c>
      <c r="V910" t="s">
        <v>94</v>
      </c>
      <c r="W910" t="s">
        <v>95</v>
      </c>
      <c r="X910" t="s">
        <v>130</v>
      </c>
      <c r="Y910" t="s">
        <v>130</v>
      </c>
      <c r="Z910" t="s">
        <v>97</v>
      </c>
      <c r="AA910">
        <v>0</v>
      </c>
      <c r="AB910" t="s">
        <v>98</v>
      </c>
      <c r="AC910" t="s">
        <v>98</v>
      </c>
      <c r="AD910" t="s">
        <v>99</v>
      </c>
      <c r="AE910" t="s">
        <v>119</v>
      </c>
      <c r="AF910" t="s">
        <v>98</v>
      </c>
      <c r="AG910" t="s">
        <v>157</v>
      </c>
      <c r="AH910" t="s">
        <v>138</v>
      </c>
      <c r="AI910">
        <v>301</v>
      </c>
      <c r="AJ910" t="s">
        <v>118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104</v>
      </c>
      <c r="AQ910" t="s">
        <v>105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106</v>
      </c>
      <c r="BE910">
        <v>0</v>
      </c>
      <c r="BF910" t="s">
        <v>83</v>
      </c>
      <c r="BG910" t="s">
        <v>107</v>
      </c>
      <c r="BH910">
        <v>1983</v>
      </c>
      <c r="BI910" t="s">
        <v>108</v>
      </c>
      <c r="BJ910">
        <v>2</v>
      </c>
      <c r="BK910">
        <v>484</v>
      </c>
      <c r="BL910" t="s">
        <v>98</v>
      </c>
      <c r="BM910" t="s">
        <v>98</v>
      </c>
      <c r="BN910" t="s">
        <v>104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109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>
      <c r="A911">
        <v>910</v>
      </c>
      <c r="B911">
        <v>60</v>
      </c>
      <c r="C911" t="s">
        <v>112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121</v>
      </c>
      <c r="N911" t="s">
        <v>91</v>
      </c>
      <c r="O911" t="s">
        <v>91</v>
      </c>
      <c r="P911" t="s">
        <v>92</v>
      </c>
      <c r="Q911" t="s">
        <v>122</v>
      </c>
      <c r="R911">
        <v>6</v>
      </c>
      <c r="S911">
        <v>5</v>
      </c>
      <c r="T911">
        <v>2005</v>
      </c>
      <c r="U911">
        <v>2005</v>
      </c>
      <c r="V911" t="s">
        <v>94</v>
      </c>
      <c r="W911" t="s">
        <v>95</v>
      </c>
      <c r="X911" t="s">
        <v>96</v>
      </c>
      <c r="Y911" t="s">
        <v>96</v>
      </c>
      <c r="Z911" t="s">
        <v>97</v>
      </c>
      <c r="AA911">
        <v>0</v>
      </c>
      <c r="AB911" t="s">
        <v>119</v>
      </c>
      <c r="AC911" t="s">
        <v>98</v>
      </c>
      <c r="AD911" t="s">
        <v>123</v>
      </c>
      <c r="AE911" t="s">
        <v>119</v>
      </c>
      <c r="AF911" t="s">
        <v>98</v>
      </c>
      <c r="AG911" t="s">
        <v>100</v>
      </c>
      <c r="AH911" t="s">
        <v>108</v>
      </c>
      <c r="AI911">
        <v>0</v>
      </c>
      <c r="AJ911" t="s">
        <v>108</v>
      </c>
      <c r="AK911">
        <v>0</v>
      </c>
      <c r="AL911">
        <v>742</v>
      </c>
      <c r="AM911">
        <v>742</v>
      </c>
      <c r="AN911" t="s">
        <v>103</v>
      </c>
      <c r="AO911" t="s">
        <v>126</v>
      </c>
      <c r="AP911" t="s">
        <v>104</v>
      </c>
      <c r="AQ911" t="s">
        <v>105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119</v>
      </c>
      <c r="BC911">
        <v>8</v>
      </c>
      <c r="BD911" t="s">
        <v>106</v>
      </c>
      <c r="BE911">
        <v>1</v>
      </c>
      <c r="BF911" t="s">
        <v>119</v>
      </c>
      <c r="BG911" t="s">
        <v>107</v>
      </c>
      <c r="BH911">
        <v>2005</v>
      </c>
      <c r="BI911" t="s">
        <v>125</v>
      </c>
      <c r="BJ911">
        <v>2</v>
      </c>
      <c r="BK911">
        <v>390</v>
      </c>
      <c r="BL911" t="s">
        <v>98</v>
      </c>
      <c r="BM911" t="s">
        <v>98</v>
      </c>
      <c r="BN911" t="s">
        <v>104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>
      <c r="A912">
        <v>911</v>
      </c>
      <c r="B912">
        <v>90</v>
      </c>
      <c r="C912" t="s">
        <v>112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114</v>
      </c>
      <c r="L912" t="s">
        <v>88</v>
      </c>
      <c r="M912" t="s">
        <v>89</v>
      </c>
      <c r="N912" t="s">
        <v>90</v>
      </c>
      <c r="O912" t="s">
        <v>91</v>
      </c>
      <c r="P912" t="s">
        <v>179</v>
      </c>
      <c r="Q912" t="s">
        <v>122</v>
      </c>
      <c r="R912">
        <v>5</v>
      </c>
      <c r="S912">
        <v>5</v>
      </c>
      <c r="T912">
        <v>1960</v>
      </c>
      <c r="U912">
        <v>1960</v>
      </c>
      <c r="V912" t="s">
        <v>94</v>
      </c>
      <c r="W912" t="s">
        <v>95</v>
      </c>
      <c r="X912" t="s">
        <v>137</v>
      </c>
      <c r="Y912" t="s">
        <v>137</v>
      </c>
      <c r="Z912" t="s">
        <v>117</v>
      </c>
      <c r="AA912">
        <v>361</v>
      </c>
      <c r="AB912" t="s">
        <v>98</v>
      </c>
      <c r="AC912" t="s">
        <v>98</v>
      </c>
      <c r="AD912" t="s">
        <v>99</v>
      </c>
      <c r="AE912" t="s">
        <v>98</v>
      </c>
      <c r="AF912" t="s">
        <v>98</v>
      </c>
      <c r="AG912" t="s">
        <v>100</v>
      </c>
      <c r="AH912" t="s">
        <v>101</v>
      </c>
      <c r="AI912">
        <v>443</v>
      </c>
      <c r="AJ912" t="s">
        <v>108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104</v>
      </c>
      <c r="AQ912" t="s">
        <v>168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106</v>
      </c>
      <c r="BE912">
        <v>0</v>
      </c>
      <c r="BF912" t="s">
        <v>83</v>
      </c>
      <c r="BG912" t="s">
        <v>143</v>
      </c>
      <c r="BH912">
        <v>1960</v>
      </c>
      <c r="BI912" t="s">
        <v>108</v>
      </c>
      <c r="BJ912">
        <v>2</v>
      </c>
      <c r="BK912">
        <v>480</v>
      </c>
      <c r="BL912" t="s">
        <v>98</v>
      </c>
      <c r="BM912" t="s">
        <v>98</v>
      </c>
      <c r="BN912" t="s">
        <v>104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>
      <c r="A913">
        <v>912</v>
      </c>
      <c r="B913">
        <v>20</v>
      </c>
      <c r="C913" t="s">
        <v>112</v>
      </c>
      <c r="D913" t="s">
        <v>83</v>
      </c>
      <c r="E913">
        <v>9286</v>
      </c>
      <c r="F913" t="s">
        <v>82</v>
      </c>
      <c r="G913" t="s">
        <v>83</v>
      </c>
      <c r="H913" t="s">
        <v>113</v>
      </c>
      <c r="I913" t="s">
        <v>85</v>
      </c>
      <c r="J913" t="s">
        <v>86</v>
      </c>
      <c r="K913" t="s">
        <v>161</v>
      </c>
      <c r="L913" t="s">
        <v>154</v>
      </c>
      <c r="M913" t="s">
        <v>209</v>
      </c>
      <c r="N913" t="s">
        <v>91</v>
      </c>
      <c r="O913" t="s">
        <v>91</v>
      </c>
      <c r="P913" t="s">
        <v>92</v>
      </c>
      <c r="Q913" t="s">
        <v>93</v>
      </c>
      <c r="R913">
        <v>5</v>
      </c>
      <c r="S913">
        <v>7</v>
      </c>
      <c r="T913">
        <v>1977</v>
      </c>
      <c r="U913">
        <v>1989</v>
      </c>
      <c r="V913" t="s">
        <v>94</v>
      </c>
      <c r="W913" t="s">
        <v>95</v>
      </c>
      <c r="X913" t="s">
        <v>130</v>
      </c>
      <c r="Y913" t="s">
        <v>135</v>
      </c>
      <c r="Z913" t="s">
        <v>97</v>
      </c>
      <c r="AA913">
        <v>0</v>
      </c>
      <c r="AB913" t="s">
        <v>98</v>
      </c>
      <c r="AC913" t="s">
        <v>98</v>
      </c>
      <c r="AD913" t="s">
        <v>99</v>
      </c>
      <c r="AE913" t="s">
        <v>119</v>
      </c>
      <c r="AF913" t="s">
        <v>119</v>
      </c>
      <c r="AG913" t="s">
        <v>157</v>
      </c>
      <c r="AH913" t="s">
        <v>118</v>
      </c>
      <c r="AI913">
        <v>196</v>
      </c>
      <c r="AJ913" t="s">
        <v>108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104</v>
      </c>
      <c r="AQ913" t="s">
        <v>105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119</v>
      </c>
      <c r="BC913">
        <v>5</v>
      </c>
      <c r="BD913" t="s">
        <v>106</v>
      </c>
      <c r="BE913">
        <v>0</v>
      </c>
      <c r="BF913" t="s">
        <v>83</v>
      </c>
      <c r="BG913" t="s">
        <v>143</v>
      </c>
      <c r="BH913">
        <v>1978</v>
      </c>
      <c r="BI913" t="s">
        <v>108</v>
      </c>
      <c r="BJ913">
        <v>1</v>
      </c>
      <c r="BK913">
        <v>252</v>
      </c>
      <c r="BL913" t="s">
        <v>98</v>
      </c>
      <c r="BM913" t="s">
        <v>98</v>
      </c>
      <c r="BN913" t="s">
        <v>104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>
      <c r="A914">
        <v>913</v>
      </c>
      <c r="B914">
        <v>30</v>
      </c>
      <c r="C914" t="s">
        <v>140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197</v>
      </c>
      <c r="N914" t="s">
        <v>91</v>
      </c>
      <c r="O914" t="s">
        <v>91</v>
      </c>
      <c r="P914" t="s">
        <v>92</v>
      </c>
      <c r="Q914" t="s">
        <v>93</v>
      </c>
      <c r="R914">
        <v>5</v>
      </c>
      <c r="S914">
        <v>7</v>
      </c>
      <c r="T914">
        <v>1925</v>
      </c>
      <c r="U914">
        <v>1950</v>
      </c>
      <c r="V914" t="s">
        <v>94</v>
      </c>
      <c r="W914" t="s">
        <v>95</v>
      </c>
      <c r="X914" t="s">
        <v>137</v>
      </c>
      <c r="Y914" t="s">
        <v>137</v>
      </c>
      <c r="Z914" t="s">
        <v>97</v>
      </c>
      <c r="AA914">
        <v>0</v>
      </c>
      <c r="AB914" t="s">
        <v>98</v>
      </c>
      <c r="AC914" t="s">
        <v>98</v>
      </c>
      <c r="AD914" t="s">
        <v>166</v>
      </c>
      <c r="AE914" t="s">
        <v>98</v>
      </c>
      <c r="AF914" t="s">
        <v>98</v>
      </c>
      <c r="AG914" t="s">
        <v>100</v>
      </c>
      <c r="AH914" t="s">
        <v>101</v>
      </c>
      <c r="AI914">
        <v>489</v>
      </c>
      <c r="AJ914" t="s">
        <v>108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167</v>
      </c>
      <c r="AQ914" t="s">
        <v>105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187</v>
      </c>
      <c r="BE914">
        <v>0</v>
      </c>
      <c r="BF914" t="s">
        <v>83</v>
      </c>
      <c r="BG914" t="s">
        <v>143</v>
      </c>
      <c r="BH914">
        <v>1925</v>
      </c>
      <c r="BI914" t="s">
        <v>108</v>
      </c>
      <c r="BJ914">
        <v>1</v>
      </c>
      <c r="BK914">
        <v>450</v>
      </c>
      <c r="BL914" t="s">
        <v>98</v>
      </c>
      <c r="BM914" t="s">
        <v>98</v>
      </c>
      <c r="BN914" t="s">
        <v>104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109</v>
      </c>
      <c r="BW914" t="s">
        <v>133</v>
      </c>
      <c r="BX914">
        <v>620</v>
      </c>
      <c r="BY914">
        <v>7</v>
      </c>
      <c r="BZ914">
        <v>2006</v>
      </c>
      <c r="CA914" t="s">
        <v>110</v>
      </c>
      <c r="CB914" t="s">
        <v>172</v>
      </c>
      <c r="CC914">
        <v>88000</v>
      </c>
    </row>
    <row r="915" spans="1:81">
      <c r="A915">
        <v>914</v>
      </c>
      <c r="B915">
        <v>90</v>
      </c>
      <c r="C915" t="s">
        <v>81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127</v>
      </c>
      <c r="J915" t="s">
        <v>86</v>
      </c>
      <c r="K915" t="s">
        <v>87</v>
      </c>
      <c r="L915" t="s">
        <v>88</v>
      </c>
      <c r="M915" t="s">
        <v>212</v>
      </c>
      <c r="N915" t="s">
        <v>91</v>
      </c>
      <c r="O915" t="s">
        <v>91</v>
      </c>
      <c r="P915" t="s">
        <v>179</v>
      </c>
      <c r="Q915" t="s">
        <v>122</v>
      </c>
      <c r="R915">
        <v>5</v>
      </c>
      <c r="S915">
        <v>6</v>
      </c>
      <c r="T915">
        <v>1949</v>
      </c>
      <c r="U915">
        <v>1950</v>
      </c>
      <c r="V915" t="s">
        <v>94</v>
      </c>
      <c r="W915" t="s">
        <v>95</v>
      </c>
      <c r="X915" t="s">
        <v>137</v>
      </c>
      <c r="Y915" t="s">
        <v>137</v>
      </c>
      <c r="Z915" t="s">
        <v>97</v>
      </c>
      <c r="AA915">
        <v>0</v>
      </c>
      <c r="AB915" t="s">
        <v>98</v>
      </c>
      <c r="AC915" t="s">
        <v>98</v>
      </c>
      <c r="AD915" t="s">
        <v>99</v>
      </c>
      <c r="AE915" t="s">
        <v>98</v>
      </c>
      <c r="AF915" t="s">
        <v>98</v>
      </c>
      <c r="AG915" t="s">
        <v>100</v>
      </c>
      <c r="AH915" t="s">
        <v>138</v>
      </c>
      <c r="AI915">
        <v>284</v>
      </c>
      <c r="AJ915" t="s">
        <v>108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167</v>
      </c>
      <c r="AQ915" t="s">
        <v>168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106</v>
      </c>
      <c r="BE915">
        <v>0</v>
      </c>
      <c r="BF915" t="s">
        <v>83</v>
      </c>
      <c r="BG915" t="s">
        <v>208</v>
      </c>
      <c r="BH915">
        <v>1949</v>
      </c>
      <c r="BI915" t="s">
        <v>108</v>
      </c>
      <c r="BJ915">
        <v>3</v>
      </c>
      <c r="BK915">
        <v>871</v>
      </c>
      <c r="BL915" t="s">
        <v>98</v>
      </c>
      <c r="BM915" t="s">
        <v>98</v>
      </c>
      <c r="BN915" t="s">
        <v>104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>
      <c r="A916">
        <v>915</v>
      </c>
      <c r="B916">
        <v>160</v>
      </c>
      <c r="C916" t="s">
        <v>164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163</v>
      </c>
      <c r="N916" t="s">
        <v>91</v>
      </c>
      <c r="O916" t="s">
        <v>91</v>
      </c>
      <c r="P916" t="s">
        <v>129</v>
      </c>
      <c r="Q916" t="s">
        <v>122</v>
      </c>
      <c r="R916">
        <v>6</v>
      </c>
      <c r="S916">
        <v>5</v>
      </c>
      <c r="T916">
        <v>2009</v>
      </c>
      <c r="U916">
        <v>2009</v>
      </c>
      <c r="V916" t="s">
        <v>94</v>
      </c>
      <c r="W916" t="s">
        <v>95</v>
      </c>
      <c r="X916" t="s">
        <v>96</v>
      </c>
      <c r="Y916" t="s">
        <v>96</v>
      </c>
      <c r="Z916" t="s">
        <v>148</v>
      </c>
      <c r="AA916">
        <v>76</v>
      </c>
      <c r="AB916" t="s">
        <v>119</v>
      </c>
      <c r="AC916" t="s">
        <v>98</v>
      </c>
      <c r="AD916" t="s">
        <v>123</v>
      </c>
      <c r="AE916" t="s">
        <v>119</v>
      </c>
      <c r="AF916" t="s">
        <v>98</v>
      </c>
      <c r="AG916" t="s">
        <v>157</v>
      </c>
      <c r="AH916" t="s">
        <v>124</v>
      </c>
      <c r="AI916">
        <v>294</v>
      </c>
      <c r="AJ916" t="s">
        <v>108</v>
      </c>
      <c r="AK916">
        <v>0</v>
      </c>
      <c r="AL916">
        <v>318</v>
      </c>
      <c r="AM916">
        <v>612</v>
      </c>
      <c r="AN916" t="s">
        <v>103</v>
      </c>
      <c r="AO916" t="s">
        <v>126</v>
      </c>
      <c r="AP916" t="s">
        <v>104</v>
      </c>
      <c r="AQ916" t="s">
        <v>105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119</v>
      </c>
      <c r="BC916">
        <v>4</v>
      </c>
      <c r="BD916" t="s">
        <v>106</v>
      </c>
      <c r="BE916">
        <v>0</v>
      </c>
      <c r="BF916" t="s">
        <v>83</v>
      </c>
      <c r="BG916" t="s">
        <v>143</v>
      </c>
      <c r="BH916">
        <v>2009</v>
      </c>
      <c r="BI916" t="s">
        <v>131</v>
      </c>
      <c r="BJ916">
        <v>2</v>
      </c>
      <c r="BK916">
        <v>528</v>
      </c>
      <c r="BL916" t="s">
        <v>98</v>
      </c>
      <c r="BM916" t="s">
        <v>98</v>
      </c>
      <c r="BN916" t="s">
        <v>104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149</v>
      </c>
      <c r="CB916" t="s">
        <v>150</v>
      </c>
      <c r="CC916">
        <v>173733</v>
      </c>
    </row>
    <row r="917" spans="1:81">
      <c r="A917">
        <v>916</v>
      </c>
      <c r="B917">
        <v>160</v>
      </c>
      <c r="C917" t="s">
        <v>140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219</v>
      </c>
      <c r="N917" t="s">
        <v>91</v>
      </c>
      <c r="O917" t="s">
        <v>91</v>
      </c>
      <c r="P917" t="s">
        <v>142</v>
      </c>
      <c r="Q917" t="s">
        <v>122</v>
      </c>
      <c r="R917">
        <v>4</v>
      </c>
      <c r="S917">
        <v>5</v>
      </c>
      <c r="T917">
        <v>1970</v>
      </c>
      <c r="U917">
        <v>1970</v>
      </c>
      <c r="V917" t="s">
        <v>94</v>
      </c>
      <c r="W917" t="s">
        <v>95</v>
      </c>
      <c r="X917" t="s">
        <v>152</v>
      </c>
      <c r="Y917" t="s">
        <v>153</v>
      </c>
      <c r="Z917" t="s">
        <v>117</v>
      </c>
      <c r="AA917">
        <v>80</v>
      </c>
      <c r="AB917" t="s">
        <v>98</v>
      </c>
      <c r="AC917" t="s">
        <v>98</v>
      </c>
      <c r="AD917" t="s">
        <v>99</v>
      </c>
      <c r="AE917" t="s">
        <v>98</v>
      </c>
      <c r="AF917" t="s">
        <v>98</v>
      </c>
      <c r="AG917" t="s">
        <v>100</v>
      </c>
      <c r="AH917" t="s">
        <v>108</v>
      </c>
      <c r="AI917">
        <v>0</v>
      </c>
      <c r="AJ917" t="s">
        <v>108</v>
      </c>
      <c r="AK917">
        <v>0</v>
      </c>
      <c r="AL917">
        <v>546</v>
      </c>
      <c r="AM917">
        <v>546</v>
      </c>
      <c r="AN917" t="s">
        <v>103</v>
      </c>
      <c r="AO917" t="s">
        <v>139</v>
      </c>
      <c r="AP917" t="s">
        <v>104</v>
      </c>
      <c r="AQ917" t="s">
        <v>105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106</v>
      </c>
      <c r="BE917">
        <v>0</v>
      </c>
      <c r="BF917" t="s">
        <v>83</v>
      </c>
      <c r="BG917" t="s">
        <v>107</v>
      </c>
      <c r="BH917">
        <v>1970</v>
      </c>
      <c r="BI917" t="s">
        <v>108</v>
      </c>
      <c r="BJ917">
        <v>1</v>
      </c>
      <c r="BK917">
        <v>286</v>
      </c>
      <c r="BL917" t="s">
        <v>98</v>
      </c>
      <c r="BM917" t="s">
        <v>98</v>
      </c>
      <c r="BN917" t="s">
        <v>104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>
      <c r="A918">
        <v>917</v>
      </c>
      <c r="B918">
        <v>20</v>
      </c>
      <c r="C918" t="s">
        <v>201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214</v>
      </c>
      <c r="N918" t="s">
        <v>91</v>
      </c>
      <c r="O918" t="s">
        <v>91</v>
      </c>
      <c r="P918" t="s">
        <v>92</v>
      </c>
      <c r="Q918" t="s">
        <v>93</v>
      </c>
      <c r="R918">
        <v>2</v>
      </c>
      <c r="S918">
        <v>3</v>
      </c>
      <c r="T918">
        <v>1949</v>
      </c>
      <c r="U918">
        <v>1950</v>
      </c>
      <c r="V918" t="s">
        <v>94</v>
      </c>
      <c r="W918" t="s">
        <v>95</v>
      </c>
      <c r="X918" t="s">
        <v>193</v>
      </c>
      <c r="Y918" t="s">
        <v>193</v>
      </c>
      <c r="Z918" t="s">
        <v>97</v>
      </c>
      <c r="AA918">
        <v>0</v>
      </c>
      <c r="AB918" t="s">
        <v>98</v>
      </c>
      <c r="AC918" t="s">
        <v>98</v>
      </c>
      <c r="AD918" t="s">
        <v>99</v>
      </c>
      <c r="AE918" t="s">
        <v>98</v>
      </c>
      <c r="AF918" t="s">
        <v>98</v>
      </c>
      <c r="AG918" t="s">
        <v>157</v>
      </c>
      <c r="AH918" t="s">
        <v>138</v>
      </c>
      <c r="AI918">
        <v>50</v>
      </c>
      <c r="AJ918" t="s">
        <v>108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167</v>
      </c>
      <c r="AQ918" t="s">
        <v>168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106</v>
      </c>
      <c r="BE918">
        <v>0</v>
      </c>
      <c r="BF918" t="s">
        <v>83</v>
      </c>
      <c r="BG918" t="s">
        <v>143</v>
      </c>
      <c r="BH918">
        <v>1958</v>
      </c>
      <c r="BI918" t="s">
        <v>108</v>
      </c>
      <c r="BJ918">
        <v>1</v>
      </c>
      <c r="BK918">
        <v>308</v>
      </c>
      <c r="BL918" t="s">
        <v>98</v>
      </c>
      <c r="BM918" t="s">
        <v>98</v>
      </c>
      <c r="BN918" t="s">
        <v>104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172</v>
      </c>
      <c r="CC918">
        <v>35311</v>
      </c>
    </row>
    <row r="919" spans="1:81">
      <c r="A919">
        <v>918</v>
      </c>
      <c r="B919">
        <v>20</v>
      </c>
      <c r="C919" t="s">
        <v>112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206</v>
      </c>
      <c r="N919" t="s">
        <v>91</v>
      </c>
      <c r="O919" t="s">
        <v>91</v>
      </c>
      <c r="P919" t="s">
        <v>92</v>
      </c>
      <c r="Q919" t="s">
        <v>93</v>
      </c>
      <c r="R919">
        <v>4</v>
      </c>
      <c r="S919">
        <v>6</v>
      </c>
      <c r="T919">
        <v>1956</v>
      </c>
      <c r="U919">
        <v>1956</v>
      </c>
      <c r="V919" t="s">
        <v>94</v>
      </c>
      <c r="W919" t="s">
        <v>95</v>
      </c>
      <c r="X919" t="s">
        <v>96</v>
      </c>
      <c r="Y919" t="s">
        <v>96</v>
      </c>
      <c r="Z919" t="s">
        <v>97</v>
      </c>
      <c r="AA919">
        <v>0</v>
      </c>
      <c r="AB919" t="s">
        <v>98</v>
      </c>
      <c r="AC919" t="s">
        <v>98</v>
      </c>
      <c r="AD919" t="s">
        <v>99</v>
      </c>
      <c r="AE919" t="s">
        <v>98</v>
      </c>
      <c r="AF919" t="s">
        <v>98</v>
      </c>
      <c r="AG919" t="s">
        <v>100</v>
      </c>
      <c r="AH919" t="s">
        <v>118</v>
      </c>
      <c r="AI919">
        <v>1059</v>
      </c>
      <c r="AJ919" t="s">
        <v>108</v>
      </c>
      <c r="AK919">
        <v>0</v>
      </c>
      <c r="AL919">
        <v>75</v>
      </c>
      <c r="AM919">
        <v>1134</v>
      </c>
      <c r="AN919" t="s">
        <v>103</v>
      </c>
      <c r="AO919" t="s">
        <v>126</v>
      </c>
      <c r="AP919" t="s">
        <v>104</v>
      </c>
      <c r="AQ919" t="s">
        <v>168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106</v>
      </c>
      <c r="BE919">
        <v>0</v>
      </c>
      <c r="BF919" t="s">
        <v>83</v>
      </c>
      <c r="BG919" t="s">
        <v>107</v>
      </c>
      <c r="BH919">
        <v>1956</v>
      </c>
      <c r="BI919" t="s">
        <v>131</v>
      </c>
      <c r="BJ919">
        <v>1</v>
      </c>
      <c r="BK919">
        <v>284</v>
      </c>
      <c r="BL919" t="s">
        <v>98</v>
      </c>
      <c r="BM919" t="s">
        <v>98</v>
      </c>
      <c r="BN919" t="s">
        <v>104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>
      <c r="A920">
        <v>919</v>
      </c>
      <c r="B920">
        <v>60</v>
      </c>
      <c r="C920" t="s">
        <v>112</v>
      </c>
      <c r="D920">
        <v>103</v>
      </c>
      <c r="E920">
        <v>13125</v>
      </c>
      <c r="F920" t="s">
        <v>82</v>
      </c>
      <c r="G920" t="s">
        <v>83</v>
      </c>
      <c r="H920" t="s">
        <v>113</v>
      </c>
      <c r="I920" t="s">
        <v>85</v>
      </c>
      <c r="J920" t="s">
        <v>86</v>
      </c>
      <c r="K920" t="s">
        <v>114</v>
      </c>
      <c r="L920" t="s">
        <v>88</v>
      </c>
      <c r="M920" t="s">
        <v>165</v>
      </c>
      <c r="N920" t="s">
        <v>91</v>
      </c>
      <c r="O920" t="s">
        <v>91</v>
      </c>
      <c r="P920" t="s">
        <v>92</v>
      </c>
      <c r="Q920" t="s">
        <v>122</v>
      </c>
      <c r="R920">
        <v>7</v>
      </c>
      <c r="S920">
        <v>5</v>
      </c>
      <c r="T920">
        <v>1991</v>
      </c>
      <c r="U920">
        <v>1991</v>
      </c>
      <c r="V920" t="s">
        <v>94</v>
      </c>
      <c r="W920" t="s">
        <v>95</v>
      </c>
      <c r="X920" t="s">
        <v>130</v>
      </c>
      <c r="Y920" t="s">
        <v>130</v>
      </c>
      <c r="Z920" t="s">
        <v>97</v>
      </c>
      <c r="AA920">
        <v>0</v>
      </c>
      <c r="AB920" t="s">
        <v>119</v>
      </c>
      <c r="AC920" t="s">
        <v>98</v>
      </c>
      <c r="AD920" t="s">
        <v>123</v>
      </c>
      <c r="AE920" t="s">
        <v>126</v>
      </c>
      <c r="AF920" t="s">
        <v>98</v>
      </c>
      <c r="AG920" t="s">
        <v>155</v>
      </c>
      <c r="AH920" t="s">
        <v>138</v>
      </c>
      <c r="AI920">
        <v>48</v>
      </c>
      <c r="AJ920" t="s">
        <v>124</v>
      </c>
      <c r="AK920">
        <v>634</v>
      </c>
      <c r="AL920">
        <v>422</v>
      </c>
      <c r="AM920">
        <v>1104</v>
      </c>
      <c r="AN920" t="s">
        <v>103</v>
      </c>
      <c r="AO920" t="s">
        <v>126</v>
      </c>
      <c r="AP920" t="s">
        <v>104</v>
      </c>
      <c r="AQ920" t="s">
        <v>105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119</v>
      </c>
      <c r="BC920">
        <v>8</v>
      </c>
      <c r="BD920" t="s">
        <v>106</v>
      </c>
      <c r="BE920">
        <v>1</v>
      </c>
      <c r="BF920" t="s">
        <v>98</v>
      </c>
      <c r="BG920" t="s">
        <v>107</v>
      </c>
      <c r="BH920">
        <v>1991</v>
      </c>
      <c r="BI920" t="s">
        <v>131</v>
      </c>
      <c r="BJ920">
        <v>3</v>
      </c>
      <c r="BK920">
        <v>833</v>
      </c>
      <c r="BL920" t="s">
        <v>98</v>
      </c>
      <c r="BM920" t="s">
        <v>98</v>
      </c>
      <c r="BN920" t="s">
        <v>104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132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>
      <c r="A921">
        <v>920</v>
      </c>
      <c r="B921">
        <v>20</v>
      </c>
      <c r="C921" t="s">
        <v>112</v>
      </c>
      <c r="D921">
        <v>87</v>
      </c>
      <c r="E921">
        <v>11029</v>
      </c>
      <c r="F921" t="s">
        <v>82</v>
      </c>
      <c r="G921" t="s">
        <v>83</v>
      </c>
      <c r="H921" t="s">
        <v>113</v>
      </c>
      <c r="I921" t="s">
        <v>85</v>
      </c>
      <c r="J921" t="s">
        <v>86</v>
      </c>
      <c r="K921" t="s">
        <v>114</v>
      </c>
      <c r="L921" t="s">
        <v>88</v>
      </c>
      <c r="M921" t="s">
        <v>89</v>
      </c>
      <c r="N921" t="s">
        <v>91</v>
      </c>
      <c r="O921" t="s">
        <v>91</v>
      </c>
      <c r="P921" t="s">
        <v>92</v>
      </c>
      <c r="Q921" t="s">
        <v>93</v>
      </c>
      <c r="R921">
        <v>6</v>
      </c>
      <c r="S921">
        <v>8</v>
      </c>
      <c r="T921">
        <v>1958</v>
      </c>
      <c r="U921">
        <v>2002</v>
      </c>
      <c r="V921" t="s">
        <v>115</v>
      </c>
      <c r="W921" t="s">
        <v>95</v>
      </c>
      <c r="X921" t="s">
        <v>137</v>
      </c>
      <c r="Y921" t="s">
        <v>137</v>
      </c>
      <c r="Z921" t="s">
        <v>97</v>
      </c>
      <c r="AA921">
        <v>0</v>
      </c>
      <c r="AB921" t="s">
        <v>126</v>
      </c>
      <c r="AC921" t="s">
        <v>98</v>
      </c>
      <c r="AD921" t="s">
        <v>99</v>
      </c>
      <c r="AE921" t="s">
        <v>119</v>
      </c>
      <c r="AF921" t="s">
        <v>98</v>
      </c>
      <c r="AG921" t="s">
        <v>100</v>
      </c>
      <c r="AH921" t="s">
        <v>118</v>
      </c>
      <c r="AI921">
        <v>528</v>
      </c>
      <c r="AJ921" t="s">
        <v>138</v>
      </c>
      <c r="AK921">
        <v>411</v>
      </c>
      <c r="AL921">
        <v>245</v>
      </c>
      <c r="AM921">
        <v>1184</v>
      </c>
      <c r="AN921" t="s">
        <v>103</v>
      </c>
      <c r="AO921" t="s">
        <v>126</v>
      </c>
      <c r="AP921" t="s">
        <v>104</v>
      </c>
      <c r="AQ921" t="s">
        <v>105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187</v>
      </c>
      <c r="BE921">
        <v>1</v>
      </c>
      <c r="BF921" t="s">
        <v>98</v>
      </c>
      <c r="BG921" t="s">
        <v>107</v>
      </c>
      <c r="BH921">
        <v>1990</v>
      </c>
      <c r="BI921" t="s">
        <v>108</v>
      </c>
      <c r="BJ921">
        <v>2</v>
      </c>
      <c r="BK921">
        <v>601</v>
      </c>
      <c r="BL921" t="s">
        <v>98</v>
      </c>
      <c r="BM921" t="s">
        <v>98</v>
      </c>
      <c r="BN921" t="s">
        <v>104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>
      <c r="A922">
        <v>921</v>
      </c>
      <c r="B922">
        <v>60</v>
      </c>
      <c r="C922" t="s">
        <v>112</v>
      </c>
      <c r="D922">
        <v>70</v>
      </c>
      <c r="E922">
        <v>8462</v>
      </c>
      <c r="F922" t="s">
        <v>82</v>
      </c>
      <c r="G922" t="s">
        <v>83</v>
      </c>
      <c r="H922" t="s">
        <v>113</v>
      </c>
      <c r="I922" t="s">
        <v>85</v>
      </c>
      <c r="J922" t="s">
        <v>86</v>
      </c>
      <c r="K922" t="s">
        <v>87</v>
      </c>
      <c r="L922" t="s">
        <v>88</v>
      </c>
      <c r="M922" t="s">
        <v>165</v>
      </c>
      <c r="N922" t="s">
        <v>91</v>
      </c>
      <c r="O922" t="s">
        <v>91</v>
      </c>
      <c r="P922" t="s">
        <v>92</v>
      </c>
      <c r="Q922" t="s">
        <v>122</v>
      </c>
      <c r="R922">
        <v>6</v>
      </c>
      <c r="S922">
        <v>5</v>
      </c>
      <c r="T922">
        <v>1994</v>
      </c>
      <c r="U922">
        <v>1994</v>
      </c>
      <c r="V922" t="s">
        <v>94</v>
      </c>
      <c r="W922" t="s">
        <v>95</v>
      </c>
      <c r="X922" t="s">
        <v>130</v>
      </c>
      <c r="Y922" t="s">
        <v>130</v>
      </c>
      <c r="Z922" t="s">
        <v>117</v>
      </c>
      <c r="AA922">
        <v>105</v>
      </c>
      <c r="AB922" t="s">
        <v>119</v>
      </c>
      <c r="AC922" t="s">
        <v>119</v>
      </c>
      <c r="AD922" t="s">
        <v>123</v>
      </c>
      <c r="AE922" t="s">
        <v>119</v>
      </c>
      <c r="AF922" t="s">
        <v>119</v>
      </c>
      <c r="AG922" t="s">
        <v>100</v>
      </c>
      <c r="AH922" t="s">
        <v>124</v>
      </c>
      <c r="AI922">
        <v>814</v>
      </c>
      <c r="AJ922" t="s">
        <v>108</v>
      </c>
      <c r="AK922">
        <v>0</v>
      </c>
      <c r="AL922">
        <v>114</v>
      </c>
      <c r="AM922">
        <v>928</v>
      </c>
      <c r="AN922" t="s">
        <v>103</v>
      </c>
      <c r="AO922" t="s">
        <v>126</v>
      </c>
      <c r="AP922" t="s">
        <v>104</v>
      </c>
      <c r="AQ922" t="s">
        <v>105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119</v>
      </c>
      <c r="BC922">
        <v>7</v>
      </c>
      <c r="BD922" t="s">
        <v>106</v>
      </c>
      <c r="BE922">
        <v>0</v>
      </c>
      <c r="BF922" t="s">
        <v>83</v>
      </c>
      <c r="BG922" t="s">
        <v>107</v>
      </c>
      <c r="BH922">
        <v>1994</v>
      </c>
      <c r="BI922" t="s">
        <v>131</v>
      </c>
      <c r="BJ922">
        <v>2</v>
      </c>
      <c r="BK922">
        <v>471</v>
      </c>
      <c r="BL922" t="s">
        <v>98</v>
      </c>
      <c r="BM922" t="s">
        <v>98</v>
      </c>
      <c r="BN922" t="s">
        <v>104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>
      <c r="A923">
        <v>922</v>
      </c>
      <c r="B923">
        <v>90</v>
      </c>
      <c r="C923" t="s">
        <v>112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206</v>
      </c>
      <c r="N923" t="s">
        <v>90</v>
      </c>
      <c r="O923" t="s">
        <v>91</v>
      </c>
      <c r="P923" t="s">
        <v>179</v>
      </c>
      <c r="Q923" t="s">
        <v>176</v>
      </c>
      <c r="R923">
        <v>5</v>
      </c>
      <c r="S923">
        <v>7</v>
      </c>
      <c r="T923">
        <v>1900</v>
      </c>
      <c r="U923">
        <v>2003</v>
      </c>
      <c r="V923" t="s">
        <v>94</v>
      </c>
      <c r="W923" t="s">
        <v>95</v>
      </c>
      <c r="X923" t="s">
        <v>137</v>
      </c>
      <c r="Y923" t="s">
        <v>137</v>
      </c>
      <c r="Z923" t="s">
        <v>97</v>
      </c>
      <c r="AA923">
        <v>0</v>
      </c>
      <c r="AB923" t="s">
        <v>98</v>
      </c>
      <c r="AC923" t="s">
        <v>98</v>
      </c>
      <c r="AD923" t="s">
        <v>99</v>
      </c>
      <c r="AE923" t="s">
        <v>98</v>
      </c>
      <c r="AF923" t="s">
        <v>98</v>
      </c>
      <c r="AG923" t="s">
        <v>100</v>
      </c>
      <c r="AH923" t="s">
        <v>118</v>
      </c>
      <c r="AI923">
        <v>1084</v>
      </c>
      <c r="AJ923" t="s">
        <v>108</v>
      </c>
      <c r="AK923">
        <v>0</v>
      </c>
      <c r="AL923">
        <v>188</v>
      </c>
      <c r="AM923">
        <v>1272</v>
      </c>
      <c r="AN923" t="s">
        <v>103</v>
      </c>
      <c r="AO923" t="s">
        <v>119</v>
      </c>
      <c r="AP923" t="s">
        <v>104</v>
      </c>
      <c r="AQ923" t="s">
        <v>105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106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167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132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>
      <c r="A924">
        <v>923</v>
      </c>
      <c r="B924">
        <v>20</v>
      </c>
      <c r="C924" t="s">
        <v>112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121</v>
      </c>
      <c r="N924" t="s">
        <v>225</v>
      </c>
      <c r="O924" t="s">
        <v>91</v>
      </c>
      <c r="P924" t="s">
        <v>92</v>
      </c>
      <c r="Q924" t="s">
        <v>93</v>
      </c>
      <c r="R924">
        <v>6</v>
      </c>
      <c r="S924">
        <v>5</v>
      </c>
      <c r="T924">
        <v>2005</v>
      </c>
      <c r="U924">
        <v>2006</v>
      </c>
      <c r="V924" t="s">
        <v>94</v>
      </c>
      <c r="W924" t="s">
        <v>95</v>
      </c>
      <c r="X924" t="s">
        <v>96</v>
      </c>
      <c r="Y924" t="s">
        <v>96</v>
      </c>
      <c r="Z924" t="s">
        <v>97</v>
      </c>
      <c r="AA924">
        <v>0</v>
      </c>
      <c r="AB924" t="s">
        <v>119</v>
      </c>
      <c r="AC924" t="s">
        <v>98</v>
      </c>
      <c r="AD924" t="s">
        <v>123</v>
      </c>
      <c r="AE924" t="s">
        <v>119</v>
      </c>
      <c r="AF924" t="s">
        <v>98</v>
      </c>
      <c r="AG924" t="s">
        <v>100</v>
      </c>
      <c r="AH924" t="s">
        <v>124</v>
      </c>
      <c r="AI924">
        <v>28</v>
      </c>
      <c r="AJ924" t="s">
        <v>108</v>
      </c>
      <c r="AK924">
        <v>0</v>
      </c>
      <c r="AL924">
        <v>1288</v>
      </c>
      <c r="AM924">
        <v>1316</v>
      </c>
      <c r="AN924" t="s">
        <v>103</v>
      </c>
      <c r="AO924" t="s">
        <v>126</v>
      </c>
      <c r="AP924" t="s">
        <v>104</v>
      </c>
      <c r="AQ924" t="s">
        <v>105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119</v>
      </c>
      <c r="BC924">
        <v>6</v>
      </c>
      <c r="BD924" t="s">
        <v>106</v>
      </c>
      <c r="BE924">
        <v>1</v>
      </c>
      <c r="BF924" t="s">
        <v>119</v>
      </c>
      <c r="BG924" t="s">
        <v>107</v>
      </c>
      <c r="BH924">
        <v>2005</v>
      </c>
      <c r="BI924" t="s">
        <v>125</v>
      </c>
      <c r="BJ924">
        <v>2</v>
      </c>
      <c r="BK924">
        <v>397</v>
      </c>
      <c r="BL924" t="s">
        <v>98</v>
      </c>
      <c r="BM924" t="s">
        <v>98</v>
      </c>
      <c r="BN924" t="s">
        <v>104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149</v>
      </c>
      <c r="CB924" t="s">
        <v>150</v>
      </c>
      <c r="CC924">
        <v>169990</v>
      </c>
    </row>
    <row r="925" spans="1:81">
      <c r="A925">
        <v>924</v>
      </c>
      <c r="B925">
        <v>120</v>
      </c>
      <c r="C925" t="s">
        <v>112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165</v>
      </c>
      <c r="N925" t="s">
        <v>91</v>
      </c>
      <c r="O925" t="s">
        <v>91</v>
      </c>
      <c r="P925" t="s">
        <v>129</v>
      </c>
      <c r="Q925" t="s">
        <v>93</v>
      </c>
      <c r="R925">
        <v>6</v>
      </c>
      <c r="S925">
        <v>5</v>
      </c>
      <c r="T925">
        <v>1993</v>
      </c>
      <c r="U925">
        <v>1994</v>
      </c>
      <c r="V925" t="s">
        <v>94</v>
      </c>
      <c r="W925" t="s">
        <v>95</v>
      </c>
      <c r="X925" t="s">
        <v>135</v>
      </c>
      <c r="Y925" t="s">
        <v>135</v>
      </c>
      <c r="Z925" t="s">
        <v>97</v>
      </c>
      <c r="AA925">
        <v>0</v>
      </c>
      <c r="AB925" t="s">
        <v>119</v>
      </c>
      <c r="AC925" t="s">
        <v>98</v>
      </c>
      <c r="AD925" t="s">
        <v>123</v>
      </c>
      <c r="AE925" t="s">
        <v>119</v>
      </c>
      <c r="AF925" t="s">
        <v>98</v>
      </c>
      <c r="AG925" t="s">
        <v>100</v>
      </c>
      <c r="AH925" t="s">
        <v>102</v>
      </c>
      <c r="AI925">
        <v>165</v>
      </c>
      <c r="AJ925" t="s">
        <v>124</v>
      </c>
      <c r="AK925">
        <v>841</v>
      </c>
      <c r="AL925">
        <v>598</v>
      </c>
      <c r="AM925">
        <v>1604</v>
      </c>
      <c r="AN925" t="s">
        <v>103</v>
      </c>
      <c r="AO925" t="s">
        <v>126</v>
      </c>
      <c r="AP925" t="s">
        <v>104</v>
      </c>
      <c r="AQ925" t="s">
        <v>105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119</v>
      </c>
      <c r="BC925">
        <v>5</v>
      </c>
      <c r="BD925" t="s">
        <v>106</v>
      </c>
      <c r="BE925">
        <v>1</v>
      </c>
      <c r="BF925" t="s">
        <v>139</v>
      </c>
      <c r="BG925" t="s">
        <v>107</v>
      </c>
      <c r="BH925">
        <v>1993</v>
      </c>
      <c r="BI925" t="s">
        <v>131</v>
      </c>
      <c r="BJ925">
        <v>2</v>
      </c>
      <c r="BK925">
        <v>533</v>
      </c>
      <c r="BL925" t="s">
        <v>98</v>
      </c>
      <c r="BM925" t="s">
        <v>98</v>
      </c>
      <c r="BN925" t="s">
        <v>104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>
      <c r="A926">
        <v>925</v>
      </c>
      <c r="B926">
        <v>20</v>
      </c>
      <c r="C926" t="s">
        <v>112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175</v>
      </c>
      <c r="N926" t="s">
        <v>91</v>
      </c>
      <c r="O926" t="s">
        <v>91</v>
      </c>
      <c r="P926" t="s">
        <v>92</v>
      </c>
      <c r="Q926" t="s">
        <v>93</v>
      </c>
      <c r="R926">
        <v>6</v>
      </c>
      <c r="S926">
        <v>6</v>
      </c>
      <c r="T926">
        <v>1980</v>
      </c>
      <c r="U926">
        <v>1980</v>
      </c>
      <c r="V926" t="s">
        <v>94</v>
      </c>
      <c r="W926" t="s">
        <v>95</v>
      </c>
      <c r="X926" t="s">
        <v>135</v>
      </c>
      <c r="Y926" t="s">
        <v>135</v>
      </c>
      <c r="Z926" t="s">
        <v>117</v>
      </c>
      <c r="AA926">
        <v>157</v>
      </c>
      <c r="AB926" t="s">
        <v>98</v>
      </c>
      <c r="AC926" t="s">
        <v>119</v>
      </c>
      <c r="AD926" t="s">
        <v>99</v>
      </c>
      <c r="AE926" t="s">
        <v>119</v>
      </c>
      <c r="AF926" t="s">
        <v>98</v>
      </c>
      <c r="AG926" t="s">
        <v>100</v>
      </c>
      <c r="AH926" t="s">
        <v>138</v>
      </c>
      <c r="AI926">
        <v>625</v>
      </c>
      <c r="AJ926" t="s">
        <v>102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104</v>
      </c>
      <c r="AQ926" t="s">
        <v>105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106</v>
      </c>
      <c r="BE926">
        <v>1</v>
      </c>
      <c r="BF926" t="s">
        <v>98</v>
      </c>
      <c r="BG926" t="s">
        <v>107</v>
      </c>
      <c r="BH926">
        <v>1980</v>
      </c>
      <c r="BI926" t="s">
        <v>108</v>
      </c>
      <c r="BJ926">
        <v>2</v>
      </c>
      <c r="BK926">
        <v>612</v>
      </c>
      <c r="BL926" t="s">
        <v>98</v>
      </c>
      <c r="BM926" t="s">
        <v>98</v>
      </c>
      <c r="BN926" t="s">
        <v>104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>
      <c r="A927">
        <v>926</v>
      </c>
      <c r="B927">
        <v>20</v>
      </c>
      <c r="C927" t="s">
        <v>112</v>
      </c>
      <c r="D927" t="s">
        <v>83</v>
      </c>
      <c r="E927">
        <v>15611</v>
      </c>
      <c r="F927" t="s">
        <v>82</v>
      </c>
      <c r="G927" t="s">
        <v>83</v>
      </c>
      <c r="H927" t="s">
        <v>113</v>
      </c>
      <c r="I927" t="s">
        <v>85</v>
      </c>
      <c r="J927" t="s">
        <v>86</v>
      </c>
      <c r="K927" t="s">
        <v>114</v>
      </c>
      <c r="L927" t="s">
        <v>88</v>
      </c>
      <c r="M927" t="s">
        <v>175</v>
      </c>
      <c r="N927" t="s">
        <v>91</v>
      </c>
      <c r="O927" t="s">
        <v>91</v>
      </c>
      <c r="P927" t="s">
        <v>92</v>
      </c>
      <c r="Q927" t="s">
        <v>93</v>
      </c>
      <c r="R927">
        <v>5</v>
      </c>
      <c r="S927">
        <v>6</v>
      </c>
      <c r="T927">
        <v>1977</v>
      </c>
      <c r="U927">
        <v>1977</v>
      </c>
      <c r="V927" t="s">
        <v>94</v>
      </c>
      <c r="W927" t="s">
        <v>95</v>
      </c>
      <c r="X927" t="s">
        <v>96</v>
      </c>
      <c r="Y927" t="s">
        <v>96</v>
      </c>
      <c r="Z927" t="s">
        <v>97</v>
      </c>
      <c r="AA927">
        <v>0</v>
      </c>
      <c r="AB927" t="s">
        <v>98</v>
      </c>
      <c r="AC927" t="s">
        <v>98</v>
      </c>
      <c r="AD927" t="s">
        <v>123</v>
      </c>
      <c r="AE927" t="s">
        <v>119</v>
      </c>
      <c r="AF927" t="s">
        <v>98</v>
      </c>
      <c r="AG927" t="s">
        <v>157</v>
      </c>
      <c r="AH927" t="s">
        <v>118</v>
      </c>
      <c r="AI927">
        <v>767</v>
      </c>
      <c r="AJ927" t="s">
        <v>102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104</v>
      </c>
      <c r="AQ927" t="s">
        <v>105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126</v>
      </c>
      <c r="BC927">
        <v>6</v>
      </c>
      <c r="BD927" t="s">
        <v>106</v>
      </c>
      <c r="BE927">
        <v>0</v>
      </c>
      <c r="BF927" t="s">
        <v>83</v>
      </c>
      <c r="BG927" t="s">
        <v>107</v>
      </c>
      <c r="BH927">
        <v>1977</v>
      </c>
      <c r="BI927" t="s">
        <v>131</v>
      </c>
      <c r="BJ927">
        <v>2</v>
      </c>
      <c r="BK927">
        <v>540</v>
      </c>
      <c r="BL927" t="s">
        <v>98</v>
      </c>
      <c r="BM927" t="s">
        <v>98</v>
      </c>
      <c r="BN927" t="s">
        <v>104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172</v>
      </c>
      <c r="CC927">
        <v>175000</v>
      </c>
    </row>
    <row r="928" spans="1:81">
      <c r="A928">
        <v>927</v>
      </c>
      <c r="B928">
        <v>60</v>
      </c>
      <c r="C928" t="s">
        <v>112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147</v>
      </c>
      <c r="N928" t="s">
        <v>91</v>
      </c>
      <c r="O928" t="s">
        <v>91</v>
      </c>
      <c r="P928" t="s">
        <v>92</v>
      </c>
      <c r="Q928" t="s">
        <v>122</v>
      </c>
      <c r="R928">
        <v>8</v>
      </c>
      <c r="S928">
        <v>5</v>
      </c>
      <c r="T928">
        <v>2003</v>
      </c>
      <c r="U928">
        <v>2004</v>
      </c>
      <c r="V928" t="s">
        <v>115</v>
      </c>
      <c r="W928" t="s">
        <v>95</v>
      </c>
      <c r="X928" t="s">
        <v>96</v>
      </c>
      <c r="Y928" t="s">
        <v>96</v>
      </c>
      <c r="Z928" t="s">
        <v>117</v>
      </c>
      <c r="AA928">
        <v>340</v>
      </c>
      <c r="AB928" t="s">
        <v>119</v>
      </c>
      <c r="AC928" t="s">
        <v>98</v>
      </c>
      <c r="AD928" t="s">
        <v>123</v>
      </c>
      <c r="AE928" t="s">
        <v>119</v>
      </c>
      <c r="AF928" t="s">
        <v>98</v>
      </c>
      <c r="AG928" t="s">
        <v>100</v>
      </c>
      <c r="AH928" t="s">
        <v>108</v>
      </c>
      <c r="AI928">
        <v>0</v>
      </c>
      <c r="AJ928" t="s">
        <v>108</v>
      </c>
      <c r="AK928">
        <v>0</v>
      </c>
      <c r="AL928">
        <v>1181</v>
      </c>
      <c r="AM928">
        <v>1181</v>
      </c>
      <c r="AN928" t="s">
        <v>103</v>
      </c>
      <c r="AO928" t="s">
        <v>126</v>
      </c>
      <c r="AP928" t="s">
        <v>104</v>
      </c>
      <c r="AQ928" t="s">
        <v>105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126</v>
      </c>
      <c r="BC928">
        <v>10</v>
      </c>
      <c r="BD928" t="s">
        <v>106</v>
      </c>
      <c r="BE928">
        <v>1</v>
      </c>
      <c r="BF928" t="s">
        <v>119</v>
      </c>
      <c r="BG928" t="s">
        <v>159</v>
      </c>
      <c r="BH928">
        <v>2003</v>
      </c>
      <c r="BI928" t="s">
        <v>125</v>
      </c>
      <c r="BJ928">
        <v>3</v>
      </c>
      <c r="BK928">
        <v>656</v>
      </c>
      <c r="BL928" t="s">
        <v>98</v>
      </c>
      <c r="BM928" t="s">
        <v>98</v>
      </c>
      <c r="BN928" t="s">
        <v>104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>
      <c r="A929">
        <v>928</v>
      </c>
      <c r="B929">
        <v>60</v>
      </c>
      <c r="C929" t="s">
        <v>112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175</v>
      </c>
      <c r="N929" t="s">
        <v>90</v>
      </c>
      <c r="O929" t="s">
        <v>91</v>
      </c>
      <c r="P929" t="s">
        <v>92</v>
      </c>
      <c r="Q929" t="s">
        <v>122</v>
      </c>
      <c r="R929">
        <v>7</v>
      </c>
      <c r="S929">
        <v>5</v>
      </c>
      <c r="T929">
        <v>1968</v>
      </c>
      <c r="U929">
        <v>1968</v>
      </c>
      <c r="V929" t="s">
        <v>94</v>
      </c>
      <c r="W929" t="s">
        <v>95</v>
      </c>
      <c r="X929" t="s">
        <v>137</v>
      </c>
      <c r="Y929" t="s">
        <v>137</v>
      </c>
      <c r="Z929" t="s">
        <v>117</v>
      </c>
      <c r="AA929">
        <v>342</v>
      </c>
      <c r="AB929" t="s">
        <v>98</v>
      </c>
      <c r="AC929" t="s">
        <v>98</v>
      </c>
      <c r="AD929" t="s">
        <v>99</v>
      </c>
      <c r="AE929" t="s">
        <v>98</v>
      </c>
      <c r="AF929" t="s">
        <v>98</v>
      </c>
      <c r="AG929" t="s">
        <v>100</v>
      </c>
      <c r="AH929" t="s">
        <v>138</v>
      </c>
      <c r="AI929">
        <v>552</v>
      </c>
      <c r="AJ929" t="s">
        <v>108</v>
      </c>
      <c r="AK929">
        <v>0</v>
      </c>
      <c r="AL929">
        <v>280</v>
      </c>
      <c r="AM929">
        <v>832</v>
      </c>
      <c r="AN929" t="s">
        <v>103</v>
      </c>
      <c r="AO929" t="s">
        <v>119</v>
      </c>
      <c r="AP929" t="s">
        <v>104</v>
      </c>
      <c r="AQ929" t="s">
        <v>105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106</v>
      </c>
      <c r="BE929">
        <v>1</v>
      </c>
      <c r="BF929" t="s">
        <v>119</v>
      </c>
      <c r="BG929" t="s">
        <v>107</v>
      </c>
      <c r="BH929">
        <v>1968</v>
      </c>
      <c r="BI929" t="s">
        <v>131</v>
      </c>
      <c r="BJ929">
        <v>2</v>
      </c>
      <c r="BK929">
        <v>486</v>
      </c>
      <c r="BL929" t="s">
        <v>98</v>
      </c>
      <c r="BM929" t="s">
        <v>98</v>
      </c>
      <c r="BN929" t="s">
        <v>104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132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>
      <c r="A930">
        <v>929</v>
      </c>
      <c r="B930">
        <v>20</v>
      </c>
      <c r="C930" t="s">
        <v>112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209</v>
      </c>
      <c r="N930" t="s">
        <v>91</v>
      </c>
      <c r="O930" t="s">
        <v>91</v>
      </c>
      <c r="P930" t="s">
        <v>92</v>
      </c>
      <c r="Q930" t="s">
        <v>93</v>
      </c>
      <c r="R930">
        <v>8</v>
      </c>
      <c r="S930">
        <v>5</v>
      </c>
      <c r="T930">
        <v>2001</v>
      </c>
      <c r="U930">
        <v>2001</v>
      </c>
      <c r="V930" t="s">
        <v>115</v>
      </c>
      <c r="W930" t="s">
        <v>95</v>
      </c>
      <c r="X930" t="s">
        <v>96</v>
      </c>
      <c r="Y930" t="s">
        <v>96</v>
      </c>
      <c r="Z930" t="s">
        <v>97</v>
      </c>
      <c r="AA930">
        <v>0</v>
      </c>
      <c r="AB930" t="s">
        <v>119</v>
      </c>
      <c r="AC930" t="s">
        <v>98</v>
      </c>
      <c r="AD930" t="s">
        <v>123</v>
      </c>
      <c r="AE930" t="s">
        <v>119</v>
      </c>
      <c r="AF930" t="s">
        <v>98</v>
      </c>
      <c r="AG930" t="s">
        <v>157</v>
      </c>
      <c r="AH930" t="s">
        <v>108</v>
      </c>
      <c r="AI930">
        <v>0</v>
      </c>
      <c r="AJ930" t="s">
        <v>108</v>
      </c>
      <c r="AK930">
        <v>0</v>
      </c>
      <c r="AL930">
        <v>1753</v>
      </c>
      <c r="AM930">
        <v>1753</v>
      </c>
      <c r="AN930" t="s">
        <v>103</v>
      </c>
      <c r="AO930" t="s">
        <v>126</v>
      </c>
      <c r="AP930" t="s">
        <v>104</v>
      </c>
      <c r="AQ930" t="s">
        <v>105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126</v>
      </c>
      <c r="BC930">
        <v>7</v>
      </c>
      <c r="BD930" t="s">
        <v>106</v>
      </c>
      <c r="BE930">
        <v>1</v>
      </c>
      <c r="BF930" t="s">
        <v>98</v>
      </c>
      <c r="BG930" t="s">
        <v>107</v>
      </c>
      <c r="BH930">
        <v>2001</v>
      </c>
      <c r="BI930" t="s">
        <v>131</v>
      </c>
      <c r="BJ930">
        <v>2</v>
      </c>
      <c r="BK930">
        <v>522</v>
      </c>
      <c r="BL930" t="s">
        <v>98</v>
      </c>
      <c r="BM930" t="s">
        <v>98</v>
      </c>
      <c r="BN930" t="s">
        <v>104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>
      <c r="A931">
        <v>930</v>
      </c>
      <c r="B931">
        <v>60</v>
      </c>
      <c r="C931" t="s">
        <v>112</v>
      </c>
      <c r="D931" t="s">
        <v>83</v>
      </c>
      <c r="E931">
        <v>13006</v>
      </c>
      <c r="F931" t="s">
        <v>82</v>
      </c>
      <c r="G931" t="s">
        <v>83</v>
      </c>
      <c r="H931" t="s">
        <v>113</v>
      </c>
      <c r="I931" t="s">
        <v>85</v>
      </c>
      <c r="J931" t="s">
        <v>86</v>
      </c>
      <c r="K931" t="s">
        <v>114</v>
      </c>
      <c r="L931" t="s">
        <v>88</v>
      </c>
      <c r="M931" t="s">
        <v>121</v>
      </c>
      <c r="N931" t="s">
        <v>91</v>
      </c>
      <c r="O931" t="s">
        <v>91</v>
      </c>
      <c r="P931" t="s">
        <v>92</v>
      </c>
      <c r="Q931" t="s">
        <v>122</v>
      </c>
      <c r="R931">
        <v>7</v>
      </c>
      <c r="S931">
        <v>5</v>
      </c>
      <c r="T931">
        <v>1997</v>
      </c>
      <c r="U931">
        <v>1997</v>
      </c>
      <c r="V931" t="s">
        <v>94</v>
      </c>
      <c r="W931" t="s">
        <v>95</v>
      </c>
      <c r="X931" t="s">
        <v>130</v>
      </c>
      <c r="Y931" t="s">
        <v>130</v>
      </c>
      <c r="Z931" t="s">
        <v>117</v>
      </c>
      <c r="AA931">
        <v>285</v>
      </c>
      <c r="AB931" t="s">
        <v>98</v>
      </c>
      <c r="AC931" t="s">
        <v>98</v>
      </c>
      <c r="AD931" t="s">
        <v>123</v>
      </c>
      <c r="AE931" t="s">
        <v>119</v>
      </c>
      <c r="AF931" t="s">
        <v>98</v>
      </c>
      <c r="AG931" t="s">
        <v>100</v>
      </c>
      <c r="AH931" t="s">
        <v>108</v>
      </c>
      <c r="AI931">
        <v>0</v>
      </c>
      <c r="AJ931" t="s">
        <v>108</v>
      </c>
      <c r="AK931">
        <v>0</v>
      </c>
      <c r="AL931">
        <v>964</v>
      </c>
      <c r="AM931">
        <v>964</v>
      </c>
      <c r="AN931" t="s">
        <v>103</v>
      </c>
      <c r="AO931" t="s">
        <v>119</v>
      </c>
      <c r="AP931" t="s">
        <v>104</v>
      </c>
      <c r="AQ931" t="s">
        <v>105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119</v>
      </c>
      <c r="BC931">
        <v>8</v>
      </c>
      <c r="BD931" t="s">
        <v>106</v>
      </c>
      <c r="BE931">
        <v>1</v>
      </c>
      <c r="BF931" t="s">
        <v>98</v>
      </c>
      <c r="BG931" t="s">
        <v>159</v>
      </c>
      <c r="BH931">
        <v>1997</v>
      </c>
      <c r="BI931" t="s">
        <v>125</v>
      </c>
      <c r="BJ931">
        <v>2</v>
      </c>
      <c r="BK931">
        <v>642</v>
      </c>
      <c r="BL931" t="s">
        <v>98</v>
      </c>
      <c r="BM931" t="s">
        <v>98</v>
      </c>
      <c r="BN931" t="s">
        <v>104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>
      <c r="A932">
        <v>931</v>
      </c>
      <c r="B932">
        <v>20</v>
      </c>
      <c r="C932" t="s">
        <v>112</v>
      </c>
      <c r="D932">
        <v>73</v>
      </c>
      <c r="E932">
        <v>8925</v>
      </c>
      <c r="F932" t="s">
        <v>82</v>
      </c>
      <c r="G932" t="s">
        <v>83</v>
      </c>
      <c r="H932" t="s">
        <v>113</v>
      </c>
      <c r="I932" t="s">
        <v>127</v>
      </c>
      <c r="J932" t="s">
        <v>86</v>
      </c>
      <c r="K932" t="s">
        <v>87</v>
      </c>
      <c r="L932" t="s">
        <v>88</v>
      </c>
      <c r="M932" t="s">
        <v>218</v>
      </c>
      <c r="N932" t="s">
        <v>91</v>
      </c>
      <c r="O932" t="s">
        <v>91</v>
      </c>
      <c r="P932" t="s">
        <v>92</v>
      </c>
      <c r="Q932" t="s">
        <v>93</v>
      </c>
      <c r="R932">
        <v>8</v>
      </c>
      <c r="S932">
        <v>5</v>
      </c>
      <c r="T932">
        <v>2007</v>
      </c>
      <c r="U932">
        <v>2007</v>
      </c>
      <c r="V932" t="s">
        <v>94</v>
      </c>
      <c r="W932" t="s">
        <v>95</v>
      </c>
      <c r="X932" t="s">
        <v>96</v>
      </c>
      <c r="Y932" t="s">
        <v>96</v>
      </c>
      <c r="Z932" t="s">
        <v>97</v>
      </c>
      <c r="AA932">
        <v>0</v>
      </c>
      <c r="AB932" t="s">
        <v>119</v>
      </c>
      <c r="AC932" t="s">
        <v>98</v>
      </c>
      <c r="AD932" t="s">
        <v>123</v>
      </c>
      <c r="AE932" t="s">
        <v>119</v>
      </c>
      <c r="AF932" t="s">
        <v>98</v>
      </c>
      <c r="AG932" t="s">
        <v>157</v>
      </c>
      <c r="AH932" t="s">
        <v>124</v>
      </c>
      <c r="AI932">
        <v>16</v>
      </c>
      <c r="AJ932" t="s">
        <v>108</v>
      </c>
      <c r="AK932">
        <v>0</v>
      </c>
      <c r="AL932">
        <v>1450</v>
      </c>
      <c r="AM932">
        <v>1466</v>
      </c>
      <c r="AN932" t="s">
        <v>103</v>
      </c>
      <c r="AO932" t="s">
        <v>126</v>
      </c>
      <c r="AP932" t="s">
        <v>104</v>
      </c>
      <c r="AQ932" t="s">
        <v>105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119</v>
      </c>
      <c r="BC932">
        <v>7</v>
      </c>
      <c r="BD932" t="s">
        <v>106</v>
      </c>
      <c r="BE932">
        <v>0</v>
      </c>
      <c r="BF932" t="s">
        <v>83</v>
      </c>
      <c r="BG932" t="s">
        <v>107</v>
      </c>
      <c r="BH932">
        <v>2007</v>
      </c>
      <c r="BI932" t="s">
        <v>125</v>
      </c>
      <c r="BJ932">
        <v>3</v>
      </c>
      <c r="BK932">
        <v>610</v>
      </c>
      <c r="BL932" t="s">
        <v>98</v>
      </c>
      <c r="BM932" t="s">
        <v>98</v>
      </c>
      <c r="BN932" t="s">
        <v>104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>
      <c r="A933">
        <v>932</v>
      </c>
      <c r="B933">
        <v>20</v>
      </c>
      <c r="C933" t="s">
        <v>112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89</v>
      </c>
      <c r="N933" t="s">
        <v>91</v>
      </c>
      <c r="O933" t="s">
        <v>91</v>
      </c>
      <c r="P933" t="s">
        <v>92</v>
      </c>
      <c r="Q933" t="s">
        <v>93</v>
      </c>
      <c r="R933">
        <v>5</v>
      </c>
      <c r="S933">
        <v>6</v>
      </c>
      <c r="T933">
        <v>1965</v>
      </c>
      <c r="U933">
        <v>1965</v>
      </c>
      <c r="V933" t="s">
        <v>94</v>
      </c>
      <c r="W933" t="s">
        <v>95</v>
      </c>
      <c r="X933" t="s">
        <v>96</v>
      </c>
      <c r="Y933" t="s">
        <v>96</v>
      </c>
      <c r="Z933" t="s">
        <v>97</v>
      </c>
      <c r="AA933">
        <v>0</v>
      </c>
      <c r="AB933" t="s">
        <v>98</v>
      </c>
      <c r="AC933" t="s">
        <v>98</v>
      </c>
      <c r="AD933" t="s">
        <v>99</v>
      </c>
      <c r="AE933" t="s">
        <v>98</v>
      </c>
      <c r="AF933" t="s">
        <v>98</v>
      </c>
      <c r="AG933" t="s">
        <v>100</v>
      </c>
      <c r="AH933" t="s">
        <v>138</v>
      </c>
      <c r="AI933">
        <v>338</v>
      </c>
      <c r="AJ933" t="s">
        <v>101</v>
      </c>
      <c r="AK933">
        <v>466</v>
      </c>
      <c r="AL933">
        <v>121</v>
      </c>
      <c r="AM933">
        <v>925</v>
      </c>
      <c r="AN933" t="s">
        <v>103</v>
      </c>
      <c r="AO933" t="s">
        <v>126</v>
      </c>
      <c r="AP933" t="s">
        <v>104</v>
      </c>
      <c r="AQ933" t="s">
        <v>105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106</v>
      </c>
      <c r="BE933">
        <v>0</v>
      </c>
      <c r="BF933" t="s">
        <v>83</v>
      </c>
      <c r="BG933" t="s">
        <v>143</v>
      </c>
      <c r="BH933">
        <v>1965</v>
      </c>
      <c r="BI933" t="s">
        <v>108</v>
      </c>
      <c r="BJ933">
        <v>1</v>
      </c>
      <c r="BK933">
        <v>429</v>
      </c>
      <c r="BL933" t="s">
        <v>98</v>
      </c>
      <c r="BM933" t="s">
        <v>98</v>
      </c>
      <c r="BN933" t="s">
        <v>104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177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>
      <c r="A934">
        <v>933</v>
      </c>
      <c r="B934">
        <v>20</v>
      </c>
      <c r="C934" t="s">
        <v>112</v>
      </c>
      <c r="D934">
        <v>84</v>
      </c>
      <c r="E934">
        <v>11670</v>
      </c>
      <c r="F934" t="s">
        <v>82</v>
      </c>
      <c r="G934" t="s">
        <v>83</v>
      </c>
      <c r="H934" t="s">
        <v>113</v>
      </c>
      <c r="I934" t="s">
        <v>85</v>
      </c>
      <c r="J934" t="s">
        <v>86</v>
      </c>
      <c r="K934" t="s">
        <v>114</v>
      </c>
      <c r="L934" t="s">
        <v>88</v>
      </c>
      <c r="M934" t="s">
        <v>163</v>
      </c>
      <c r="N934" t="s">
        <v>220</v>
      </c>
      <c r="O934" t="s">
        <v>91</v>
      </c>
      <c r="P934" t="s">
        <v>92</v>
      </c>
      <c r="Q934" t="s">
        <v>93</v>
      </c>
      <c r="R934">
        <v>9</v>
      </c>
      <c r="S934">
        <v>5</v>
      </c>
      <c r="T934">
        <v>2006</v>
      </c>
      <c r="U934">
        <v>2006</v>
      </c>
      <c r="V934" t="s">
        <v>115</v>
      </c>
      <c r="W934" t="s">
        <v>95</v>
      </c>
      <c r="X934" t="s">
        <v>96</v>
      </c>
      <c r="Y934" t="s">
        <v>173</v>
      </c>
      <c r="Z934" t="s">
        <v>148</v>
      </c>
      <c r="AA934">
        <v>302</v>
      </c>
      <c r="AB934" t="s">
        <v>126</v>
      </c>
      <c r="AC934" t="s">
        <v>98</v>
      </c>
      <c r="AD934" t="s">
        <v>123</v>
      </c>
      <c r="AE934" t="s">
        <v>126</v>
      </c>
      <c r="AF934" t="s">
        <v>119</v>
      </c>
      <c r="AG934" t="s">
        <v>100</v>
      </c>
      <c r="AH934" t="s">
        <v>108</v>
      </c>
      <c r="AI934">
        <v>0</v>
      </c>
      <c r="AJ934" t="s">
        <v>108</v>
      </c>
      <c r="AK934">
        <v>0</v>
      </c>
      <c r="AL934">
        <v>1905</v>
      </c>
      <c r="AM934">
        <v>1905</v>
      </c>
      <c r="AN934" t="s">
        <v>103</v>
      </c>
      <c r="AO934" t="s">
        <v>126</v>
      </c>
      <c r="AP934" t="s">
        <v>104</v>
      </c>
      <c r="AQ934" t="s">
        <v>105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126</v>
      </c>
      <c r="BC934">
        <v>8</v>
      </c>
      <c r="BD934" t="s">
        <v>106</v>
      </c>
      <c r="BE934">
        <v>1</v>
      </c>
      <c r="BF934" t="s">
        <v>119</v>
      </c>
      <c r="BG934" t="s">
        <v>107</v>
      </c>
      <c r="BH934">
        <v>2006</v>
      </c>
      <c r="BI934" t="s">
        <v>125</v>
      </c>
      <c r="BJ934">
        <v>3</v>
      </c>
      <c r="BK934">
        <v>788</v>
      </c>
      <c r="BL934" t="s">
        <v>98</v>
      </c>
      <c r="BM934" t="s">
        <v>98</v>
      </c>
      <c r="BN934" t="s">
        <v>104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>
      <c r="A935">
        <v>934</v>
      </c>
      <c r="B935">
        <v>20</v>
      </c>
      <c r="C935" t="s">
        <v>112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136</v>
      </c>
      <c r="L935" t="s">
        <v>88</v>
      </c>
      <c r="M935" t="s">
        <v>209</v>
      </c>
      <c r="N935" t="s">
        <v>91</v>
      </c>
      <c r="O935" t="s">
        <v>91</v>
      </c>
      <c r="P935" t="s">
        <v>92</v>
      </c>
      <c r="Q935" t="s">
        <v>93</v>
      </c>
      <c r="R935">
        <v>7</v>
      </c>
      <c r="S935">
        <v>5</v>
      </c>
      <c r="T935">
        <v>2004</v>
      </c>
      <c r="U935">
        <v>2004</v>
      </c>
      <c r="V935" t="s">
        <v>94</v>
      </c>
      <c r="W935" t="s">
        <v>95</v>
      </c>
      <c r="X935" t="s">
        <v>96</v>
      </c>
      <c r="Y935" t="s">
        <v>96</v>
      </c>
      <c r="Z935" t="s">
        <v>117</v>
      </c>
      <c r="AA935">
        <v>210</v>
      </c>
      <c r="AB935" t="s">
        <v>119</v>
      </c>
      <c r="AC935" t="s">
        <v>98</v>
      </c>
      <c r="AD935" t="s">
        <v>123</v>
      </c>
      <c r="AE935" t="s">
        <v>119</v>
      </c>
      <c r="AF935" t="s">
        <v>98</v>
      </c>
      <c r="AG935" t="s">
        <v>157</v>
      </c>
      <c r="AH935" t="s">
        <v>124</v>
      </c>
      <c r="AI935">
        <v>20</v>
      </c>
      <c r="AJ935" t="s">
        <v>108</v>
      </c>
      <c r="AK935">
        <v>0</v>
      </c>
      <c r="AL935">
        <v>1480</v>
      </c>
      <c r="AM935">
        <v>1500</v>
      </c>
      <c r="AN935" t="s">
        <v>103</v>
      </c>
      <c r="AO935" t="s">
        <v>126</v>
      </c>
      <c r="AP935" t="s">
        <v>104</v>
      </c>
      <c r="AQ935" t="s">
        <v>105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119</v>
      </c>
      <c r="BC935">
        <v>6</v>
      </c>
      <c r="BD935" t="s">
        <v>106</v>
      </c>
      <c r="BE935">
        <v>0</v>
      </c>
      <c r="BF935" t="s">
        <v>83</v>
      </c>
      <c r="BG935" t="s">
        <v>107</v>
      </c>
      <c r="BH935">
        <v>2004</v>
      </c>
      <c r="BI935" t="s">
        <v>131</v>
      </c>
      <c r="BJ935">
        <v>2</v>
      </c>
      <c r="BK935">
        <v>570</v>
      </c>
      <c r="BL935" t="s">
        <v>98</v>
      </c>
      <c r="BM935" t="s">
        <v>98</v>
      </c>
      <c r="BN935" t="s">
        <v>104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>
      <c r="A936">
        <v>935</v>
      </c>
      <c r="B936">
        <v>20</v>
      </c>
      <c r="C936" t="s">
        <v>112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127</v>
      </c>
      <c r="J936" t="s">
        <v>86</v>
      </c>
      <c r="K936" t="s">
        <v>87</v>
      </c>
      <c r="L936" t="s">
        <v>154</v>
      </c>
      <c r="M936" t="s">
        <v>89</v>
      </c>
      <c r="N936" t="s">
        <v>221</v>
      </c>
      <c r="O936" t="s">
        <v>91</v>
      </c>
      <c r="P936" t="s">
        <v>92</v>
      </c>
      <c r="Q936" t="s">
        <v>93</v>
      </c>
      <c r="R936">
        <v>7</v>
      </c>
      <c r="S936">
        <v>7</v>
      </c>
      <c r="T936">
        <v>1960</v>
      </c>
      <c r="U936">
        <v>2007</v>
      </c>
      <c r="V936" t="s">
        <v>210</v>
      </c>
      <c r="W936" t="s">
        <v>204</v>
      </c>
      <c r="X936" t="s">
        <v>116</v>
      </c>
      <c r="Y936" t="s">
        <v>116</v>
      </c>
      <c r="Z936" t="s">
        <v>97</v>
      </c>
      <c r="AA936">
        <v>0</v>
      </c>
      <c r="AB936" t="s">
        <v>98</v>
      </c>
      <c r="AC936" t="s">
        <v>98</v>
      </c>
      <c r="AD936" t="s">
        <v>99</v>
      </c>
      <c r="AE936" t="s">
        <v>119</v>
      </c>
      <c r="AF936" t="s">
        <v>98</v>
      </c>
      <c r="AG936" t="s">
        <v>119</v>
      </c>
      <c r="AH936" t="s">
        <v>124</v>
      </c>
      <c r="AI936">
        <v>425</v>
      </c>
      <c r="AJ936" t="s">
        <v>108</v>
      </c>
      <c r="AK936">
        <v>0</v>
      </c>
      <c r="AL936">
        <v>160</v>
      </c>
      <c r="AM936">
        <v>585</v>
      </c>
      <c r="AN936" t="s">
        <v>103</v>
      </c>
      <c r="AO936" t="s">
        <v>126</v>
      </c>
      <c r="AP936" t="s">
        <v>104</v>
      </c>
      <c r="AQ936" t="s">
        <v>105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119</v>
      </c>
      <c r="BC936">
        <v>9</v>
      </c>
      <c r="BD936" t="s">
        <v>106</v>
      </c>
      <c r="BE936">
        <v>1</v>
      </c>
      <c r="BF936" t="s">
        <v>119</v>
      </c>
      <c r="BG936" t="s">
        <v>107</v>
      </c>
      <c r="BH936">
        <v>1960</v>
      </c>
      <c r="BI936" t="s">
        <v>131</v>
      </c>
      <c r="BJ936">
        <v>2</v>
      </c>
      <c r="BK936">
        <v>505</v>
      </c>
      <c r="BL936" t="s">
        <v>98</v>
      </c>
      <c r="BM936" t="s">
        <v>98</v>
      </c>
      <c r="BN936" t="s">
        <v>104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>
      <c r="A937">
        <v>936</v>
      </c>
      <c r="B937">
        <v>30</v>
      </c>
      <c r="C937" t="s">
        <v>112</v>
      </c>
      <c r="D937">
        <v>52</v>
      </c>
      <c r="E937">
        <v>5825</v>
      </c>
      <c r="F937" t="s">
        <v>82</v>
      </c>
      <c r="G937" t="s">
        <v>83</v>
      </c>
      <c r="H937" t="s">
        <v>113</v>
      </c>
      <c r="I937" t="s">
        <v>85</v>
      </c>
      <c r="J937" t="s">
        <v>86</v>
      </c>
      <c r="K937" t="s">
        <v>87</v>
      </c>
      <c r="L937" t="s">
        <v>88</v>
      </c>
      <c r="M937" t="s">
        <v>197</v>
      </c>
      <c r="N937" t="s">
        <v>91</v>
      </c>
      <c r="O937" t="s">
        <v>91</v>
      </c>
      <c r="P937" t="s">
        <v>92</v>
      </c>
      <c r="Q937" t="s">
        <v>93</v>
      </c>
      <c r="R937">
        <v>4</v>
      </c>
      <c r="S937">
        <v>5</v>
      </c>
      <c r="T937">
        <v>1926</v>
      </c>
      <c r="U937">
        <v>1953</v>
      </c>
      <c r="V937" t="s">
        <v>94</v>
      </c>
      <c r="W937" t="s">
        <v>95</v>
      </c>
      <c r="X937" t="s">
        <v>137</v>
      </c>
      <c r="Y937" t="s">
        <v>137</v>
      </c>
      <c r="Z937" t="s">
        <v>117</v>
      </c>
      <c r="AA937">
        <v>108</v>
      </c>
      <c r="AB937" t="s">
        <v>98</v>
      </c>
      <c r="AC937" t="s">
        <v>119</v>
      </c>
      <c r="AD937" t="s">
        <v>123</v>
      </c>
      <c r="AE937" t="s">
        <v>139</v>
      </c>
      <c r="AF937" t="s">
        <v>98</v>
      </c>
      <c r="AG937" t="s">
        <v>155</v>
      </c>
      <c r="AH937" t="s">
        <v>108</v>
      </c>
      <c r="AI937">
        <v>0</v>
      </c>
      <c r="AJ937" t="s">
        <v>108</v>
      </c>
      <c r="AK937">
        <v>0</v>
      </c>
      <c r="AL937">
        <v>600</v>
      </c>
      <c r="AM937">
        <v>600</v>
      </c>
      <c r="AN937" t="s">
        <v>103</v>
      </c>
      <c r="AO937" t="s">
        <v>119</v>
      </c>
      <c r="AP937" t="s">
        <v>104</v>
      </c>
      <c r="AQ937" t="s">
        <v>105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106</v>
      </c>
      <c r="BE937">
        <v>0</v>
      </c>
      <c r="BF937" t="s">
        <v>83</v>
      </c>
      <c r="BG937" t="s">
        <v>143</v>
      </c>
      <c r="BH937">
        <v>1953</v>
      </c>
      <c r="BI937" t="s">
        <v>108</v>
      </c>
      <c r="BJ937">
        <v>2</v>
      </c>
      <c r="BK937">
        <v>528</v>
      </c>
      <c r="BL937" t="s">
        <v>98</v>
      </c>
      <c r="BM937" t="s">
        <v>98</v>
      </c>
      <c r="BN937" t="s">
        <v>104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>
      <c r="A938">
        <v>937</v>
      </c>
      <c r="B938">
        <v>20</v>
      </c>
      <c r="C938" t="s">
        <v>112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165</v>
      </c>
      <c r="N938" t="s">
        <v>91</v>
      </c>
      <c r="O938" t="s">
        <v>91</v>
      </c>
      <c r="P938" t="s">
        <v>92</v>
      </c>
      <c r="Q938" t="s">
        <v>93</v>
      </c>
      <c r="R938">
        <v>7</v>
      </c>
      <c r="S938">
        <v>5</v>
      </c>
      <c r="T938">
        <v>2003</v>
      </c>
      <c r="U938">
        <v>2003</v>
      </c>
      <c r="V938" t="s">
        <v>94</v>
      </c>
      <c r="W938" t="s">
        <v>95</v>
      </c>
      <c r="X938" t="s">
        <v>96</v>
      </c>
      <c r="Y938" t="s">
        <v>96</v>
      </c>
      <c r="Z938" t="s">
        <v>83</v>
      </c>
      <c r="AA938" t="s">
        <v>83</v>
      </c>
      <c r="AB938" t="s">
        <v>119</v>
      </c>
      <c r="AC938" t="s">
        <v>98</v>
      </c>
      <c r="AD938" t="s">
        <v>123</v>
      </c>
      <c r="AE938" t="s">
        <v>119</v>
      </c>
      <c r="AF938" t="s">
        <v>98</v>
      </c>
      <c r="AG938" t="s">
        <v>100</v>
      </c>
      <c r="AH938" t="s">
        <v>124</v>
      </c>
      <c r="AI938">
        <v>833</v>
      </c>
      <c r="AJ938" t="s">
        <v>108</v>
      </c>
      <c r="AK938">
        <v>0</v>
      </c>
      <c r="AL938">
        <v>343</v>
      </c>
      <c r="AM938">
        <v>1176</v>
      </c>
      <c r="AN938" t="s">
        <v>103</v>
      </c>
      <c r="AO938" t="s">
        <v>126</v>
      </c>
      <c r="AP938" t="s">
        <v>104</v>
      </c>
      <c r="AQ938" t="s">
        <v>105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119</v>
      </c>
      <c r="BC938">
        <v>5</v>
      </c>
      <c r="BD938" t="s">
        <v>106</v>
      </c>
      <c r="BE938">
        <v>0</v>
      </c>
      <c r="BF938" t="s">
        <v>83</v>
      </c>
      <c r="BG938" t="s">
        <v>107</v>
      </c>
      <c r="BH938">
        <v>2003</v>
      </c>
      <c r="BI938" t="s">
        <v>131</v>
      </c>
      <c r="BJ938">
        <v>2</v>
      </c>
      <c r="BK938">
        <v>555</v>
      </c>
      <c r="BL938" t="s">
        <v>98</v>
      </c>
      <c r="BM938" t="s">
        <v>98</v>
      </c>
      <c r="BN938" t="s">
        <v>104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>
      <c r="A939">
        <v>938</v>
      </c>
      <c r="B939">
        <v>60</v>
      </c>
      <c r="C939" t="s">
        <v>112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163</v>
      </c>
      <c r="N939" t="s">
        <v>91</v>
      </c>
      <c r="O939" t="s">
        <v>91</v>
      </c>
      <c r="P939" t="s">
        <v>92</v>
      </c>
      <c r="Q939" t="s">
        <v>122</v>
      </c>
      <c r="R939">
        <v>7</v>
      </c>
      <c r="S939">
        <v>5</v>
      </c>
      <c r="T939">
        <v>2005</v>
      </c>
      <c r="U939">
        <v>2005</v>
      </c>
      <c r="V939" t="s">
        <v>94</v>
      </c>
      <c r="W939" t="s">
        <v>95</v>
      </c>
      <c r="X939" t="s">
        <v>96</v>
      </c>
      <c r="Y939" t="s">
        <v>96</v>
      </c>
      <c r="Z939" t="s">
        <v>97</v>
      </c>
      <c r="AA939">
        <v>0</v>
      </c>
      <c r="AB939" t="s">
        <v>119</v>
      </c>
      <c r="AC939" t="s">
        <v>98</v>
      </c>
      <c r="AD939" t="s">
        <v>123</v>
      </c>
      <c r="AE939" t="s">
        <v>119</v>
      </c>
      <c r="AF939" t="s">
        <v>98</v>
      </c>
      <c r="AG939" t="s">
        <v>155</v>
      </c>
      <c r="AH939" t="s">
        <v>124</v>
      </c>
      <c r="AI939">
        <v>341</v>
      </c>
      <c r="AJ939" t="s">
        <v>108</v>
      </c>
      <c r="AK939">
        <v>0</v>
      </c>
      <c r="AL939">
        <v>772</v>
      </c>
      <c r="AM939">
        <v>1113</v>
      </c>
      <c r="AN939" t="s">
        <v>103</v>
      </c>
      <c r="AO939" t="s">
        <v>126</v>
      </c>
      <c r="AP939" t="s">
        <v>104</v>
      </c>
      <c r="AQ939" t="s">
        <v>105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119</v>
      </c>
      <c r="BC939">
        <v>8</v>
      </c>
      <c r="BD939" t="s">
        <v>106</v>
      </c>
      <c r="BE939">
        <v>1</v>
      </c>
      <c r="BF939" t="s">
        <v>119</v>
      </c>
      <c r="BG939" t="s">
        <v>107</v>
      </c>
      <c r="BH939">
        <v>2005</v>
      </c>
      <c r="BI939" t="s">
        <v>131</v>
      </c>
      <c r="BJ939">
        <v>2</v>
      </c>
      <c r="BK939">
        <v>689</v>
      </c>
      <c r="BL939" t="s">
        <v>98</v>
      </c>
      <c r="BM939" t="s">
        <v>98</v>
      </c>
      <c r="BN939" t="s">
        <v>104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>
      <c r="A940">
        <v>939</v>
      </c>
      <c r="B940">
        <v>60</v>
      </c>
      <c r="C940" t="s">
        <v>112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209</v>
      </c>
      <c r="N940" t="s">
        <v>91</v>
      </c>
      <c r="O940" t="s">
        <v>91</v>
      </c>
      <c r="P940" t="s">
        <v>92</v>
      </c>
      <c r="Q940" t="s">
        <v>122</v>
      </c>
      <c r="R940">
        <v>7</v>
      </c>
      <c r="S940">
        <v>5</v>
      </c>
      <c r="T940">
        <v>2006</v>
      </c>
      <c r="U940">
        <v>2006</v>
      </c>
      <c r="V940" t="s">
        <v>94</v>
      </c>
      <c r="W940" t="s">
        <v>95</v>
      </c>
      <c r="X940" t="s">
        <v>96</v>
      </c>
      <c r="Y940" t="s">
        <v>96</v>
      </c>
      <c r="Z940" t="s">
        <v>97</v>
      </c>
      <c r="AA940">
        <v>0</v>
      </c>
      <c r="AB940" t="s">
        <v>119</v>
      </c>
      <c r="AC940" t="s">
        <v>98</v>
      </c>
      <c r="AD940" t="s">
        <v>123</v>
      </c>
      <c r="AE940" t="s">
        <v>119</v>
      </c>
      <c r="AF940" t="s">
        <v>119</v>
      </c>
      <c r="AG940" t="s">
        <v>155</v>
      </c>
      <c r="AH940" t="s">
        <v>124</v>
      </c>
      <c r="AI940">
        <v>464</v>
      </c>
      <c r="AJ940" t="s">
        <v>108</v>
      </c>
      <c r="AK940">
        <v>0</v>
      </c>
      <c r="AL940">
        <v>927</v>
      </c>
      <c r="AM940">
        <v>1391</v>
      </c>
      <c r="AN940" t="s">
        <v>103</v>
      </c>
      <c r="AO940" t="s">
        <v>126</v>
      </c>
      <c r="AP940" t="s">
        <v>104</v>
      </c>
      <c r="AQ940" t="s">
        <v>105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119</v>
      </c>
      <c r="BC940">
        <v>7</v>
      </c>
      <c r="BD940" t="s">
        <v>106</v>
      </c>
      <c r="BE940">
        <v>0</v>
      </c>
      <c r="BF940" t="s">
        <v>83</v>
      </c>
      <c r="BG940" t="s">
        <v>107</v>
      </c>
      <c r="BH940">
        <v>2006</v>
      </c>
      <c r="BI940" t="s">
        <v>131</v>
      </c>
      <c r="BJ940">
        <v>3</v>
      </c>
      <c r="BK940">
        <v>868</v>
      </c>
      <c r="BL940" t="s">
        <v>98</v>
      </c>
      <c r="BM940" t="s">
        <v>98</v>
      </c>
      <c r="BN940" t="s">
        <v>104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149</v>
      </c>
      <c r="CB940" t="s">
        <v>150</v>
      </c>
      <c r="CC940">
        <v>239799</v>
      </c>
    </row>
    <row r="941" spans="1:81">
      <c r="A941">
        <v>940</v>
      </c>
      <c r="B941">
        <v>70</v>
      </c>
      <c r="C941" t="s">
        <v>112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199</v>
      </c>
      <c r="N941" t="s">
        <v>91</v>
      </c>
      <c r="O941" t="s">
        <v>91</v>
      </c>
      <c r="P941" t="s">
        <v>92</v>
      </c>
      <c r="Q941" t="s">
        <v>122</v>
      </c>
      <c r="R941">
        <v>7</v>
      </c>
      <c r="S941">
        <v>7</v>
      </c>
      <c r="T941">
        <v>1940</v>
      </c>
      <c r="U941">
        <v>1950</v>
      </c>
      <c r="V941" t="s">
        <v>94</v>
      </c>
      <c r="W941" t="s">
        <v>95</v>
      </c>
      <c r="X941" t="s">
        <v>137</v>
      </c>
      <c r="Y941" t="s">
        <v>137</v>
      </c>
      <c r="Z941" t="s">
        <v>97</v>
      </c>
      <c r="AA941">
        <v>0</v>
      </c>
      <c r="AB941" t="s">
        <v>98</v>
      </c>
      <c r="AC941" t="s">
        <v>119</v>
      </c>
      <c r="AD941" t="s">
        <v>99</v>
      </c>
      <c r="AE941" t="s">
        <v>98</v>
      </c>
      <c r="AF941" t="s">
        <v>98</v>
      </c>
      <c r="AG941" t="s">
        <v>155</v>
      </c>
      <c r="AH941" t="s">
        <v>108</v>
      </c>
      <c r="AI941">
        <v>0</v>
      </c>
      <c r="AJ941" t="s">
        <v>108</v>
      </c>
      <c r="AK941">
        <v>0</v>
      </c>
      <c r="AL941">
        <v>1032</v>
      </c>
      <c r="AM941">
        <v>1032</v>
      </c>
      <c r="AN941" t="s">
        <v>103</v>
      </c>
      <c r="AO941" t="s">
        <v>126</v>
      </c>
      <c r="AP941" t="s">
        <v>104</v>
      </c>
      <c r="AQ941" t="s">
        <v>105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106</v>
      </c>
      <c r="BE941">
        <v>2</v>
      </c>
      <c r="BF941" t="s">
        <v>98</v>
      </c>
      <c r="BG941" t="s">
        <v>107</v>
      </c>
      <c r="BH941">
        <v>1940</v>
      </c>
      <c r="BI941" t="s">
        <v>108</v>
      </c>
      <c r="BJ941">
        <v>1</v>
      </c>
      <c r="BK941">
        <v>349</v>
      </c>
      <c r="BL941" t="s">
        <v>98</v>
      </c>
      <c r="BM941" t="s">
        <v>98</v>
      </c>
      <c r="BN941" t="s">
        <v>104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144</v>
      </c>
      <c r="CB941" t="s">
        <v>111</v>
      </c>
      <c r="CC941">
        <v>244400</v>
      </c>
    </row>
    <row r="942" spans="1:81">
      <c r="A942">
        <v>941</v>
      </c>
      <c r="B942">
        <v>90</v>
      </c>
      <c r="C942" t="s">
        <v>112</v>
      </c>
      <c r="D942">
        <v>55</v>
      </c>
      <c r="E942">
        <v>12640</v>
      </c>
      <c r="F942" t="s">
        <v>82</v>
      </c>
      <c r="G942" t="s">
        <v>83</v>
      </c>
      <c r="H942" t="s">
        <v>113</v>
      </c>
      <c r="I942" t="s">
        <v>85</v>
      </c>
      <c r="J942" t="s">
        <v>86</v>
      </c>
      <c r="K942" t="s">
        <v>87</v>
      </c>
      <c r="L942" t="s">
        <v>88</v>
      </c>
      <c r="M942" t="s">
        <v>217</v>
      </c>
      <c r="N942" t="s">
        <v>91</v>
      </c>
      <c r="O942" t="s">
        <v>91</v>
      </c>
      <c r="P942" t="s">
        <v>179</v>
      </c>
      <c r="Q942" t="s">
        <v>93</v>
      </c>
      <c r="R942">
        <v>6</v>
      </c>
      <c r="S942">
        <v>5</v>
      </c>
      <c r="T942">
        <v>1976</v>
      </c>
      <c r="U942">
        <v>1976</v>
      </c>
      <c r="V942" t="s">
        <v>94</v>
      </c>
      <c r="W942" t="s">
        <v>95</v>
      </c>
      <c r="X942" t="s">
        <v>135</v>
      </c>
      <c r="Y942" t="s">
        <v>135</v>
      </c>
      <c r="Z942" t="s">
        <v>97</v>
      </c>
      <c r="AA942">
        <v>0</v>
      </c>
      <c r="AB942" t="s">
        <v>98</v>
      </c>
      <c r="AC942" t="s">
        <v>98</v>
      </c>
      <c r="AD942" t="s">
        <v>99</v>
      </c>
      <c r="AE942" t="s">
        <v>98</v>
      </c>
      <c r="AF942" t="s">
        <v>98</v>
      </c>
      <c r="AG942" t="s">
        <v>119</v>
      </c>
      <c r="AH942" t="s">
        <v>101</v>
      </c>
      <c r="AI942">
        <v>936</v>
      </c>
      <c r="AJ942" t="s">
        <v>102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104</v>
      </c>
      <c r="AQ942" t="s">
        <v>105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106</v>
      </c>
      <c r="BE942">
        <v>0</v>
      </c>
      <c r="BF942" t="s">
        <v>83</v>
      </c>
      <c r="BG942" t="s">
        <v>107</v>
      </c>
      <c r="BH942">
        <v>1976</v>
      </c>
      <c r="BI942" t="s">
        <v>108</v>
      </c>
      <c r="BJ942">
        <v>2</v>
      </c>
      <c r="BK942">
        <v>574</v>
      </c>
      <c r="BL942" t="s">
        <v>98</v>
      </c>
      <c r="BM942" t="s">
        <v>98</v>
      </c>
      <c r="BN942" t="s">
        <v>104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>
      <c r="A943">
        <v>942</v>
      </c>
      <c r="B943">
        <v>60</v>
      </c>
      <c r="C943" t="s">
        <v>112</v>
      </c>
      <c r="D943" t="s">
        <v>83</v>
      </c>
      <c r="E943">
        <v>8755</v>
      </c>
      <c r="F943" t="s">
        <v>82</v>
      </c>
      <c r="G943" t="s">
        <v>83</v>
      </c>
      <c r="H943" t="s">
        <v>113</v>
      </c>
      <c r="I943" t="s">
        <v>85</v>
      </c>
      <c r="J943" t="s">
        <v>86</v>
      </c>
      <c r="K943" t="s">
        <v>136</v>
      </c>
      <c r="L943" t="s">
        <v>88</v>
      </c>
      <c r="M943" t="s">
        <v>121</v>
      </c>
      <c r="N943" t="s">
        <v>220</v>
      </c>
      <c r="O943" t="s">
        <v>91</v>
      </c>
      <c r="P943" t="s">
        <v>92</v>
      </c>
      <c r="Q943" t="s">
        <v>122</v>
      </c>
      <c r="R943">
        <v>7</v>
      </c>
      <c r="S943">
        <v>5</v>
      </c>
      <c r="T943">
        <v>1999</v>
      </c>
      <c r="U943">
        <v>1999</v>
      </c>
      <c r="V943" t="s">
        <v>94</v>
      </c>
      <c r="W943" t="s">
        <v>95</v>
      </c>
      <c r="X943" t="s">
        <v>96</v>
      </c>
      <c r="Y943" t="s">
        <v>96</v>
      </c>
      <c r="Z943" t="s">
        <v>117</v>
      </c>
      <c r="AA943">
        <v>298</v>
      </c>
      <c r="AB943" t="s">
        <v>119</v>
      </c>
      <c r="AC943" t="s">
        <v>98</v>
      </c>
      <c r="AD943" t="s">
        <v>123</v>
      </c>
      <c r="AE943" t="s">
        <v>119</v>
      </c>
      <c r="AF943" t="s">
        <v>98</v>
      </c>
      <c r="AG943" t="s">
        <v>100</v>
      </c>
      <c r="AH943" t="s">
        <v>118</v>
      </c>
      <c r="AI943">
        <v>772</v>
      </c>
      <c r="AJ943" t="s">
        <v>108</v>
      </c>
      <c r="AK943">
        <v>0</v>
      </c>
      <c r="AL943">
        <v>220</v>
      </c>
      <c r="AM943">
        <v>992</v>
      </c>
      <c r="AN943" t="s">
        <v>103</v>
      </c>
      <c r="AO943" t="s">
        <v>126</v>
      </c>
      <c r="AP943" t="s">
        <v>104</v>
      </c>
      <c r="AQ943" t="s">
        <v>105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119</v>
      </c>
      <c r="BC943">
        <v>8</v>
      </c>
      <c r="BD943" t="s">
        <v>106</v>
      </c>
      <c r="BE943">
        <v>1</v>
      </c>
      <c r="BF943" t="s">
        <v>98</v>
      </c>
      <c r="BG943" t="s">
        <v>159</v>
      </c>
      <c r="BH943">
        <v>1999</v>
      </c>
      <c r="BI943" t="s">
        <v>131</v>
      </c>
      <c r="BJ943">
        <v>2</v>
      </c>
      <c r="BK943">
        <v>390</v>
      </c>
      <c r="BL943" t="s">
        <v>98</v>
      </c>
      <c r="BM943" t="s">
        <v>98</v>
      </c>
      <c r="BN943" t="s">
        <v>104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132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>
      <c r="A944">
        <v>943</v>
      </c>
      <c r="B944">
        <v>90</v>
      </c>
      <c r="C944" t="s">
        <v>112</v>
      </c>
      <c r="D944">
        <v>42</v>
      </c>
      <c r="E944">
        <v>7711</v>
      </c>
      <c r="F944" t="s">
        <v>82</v>
      </c>
      <c r="G944" t="s">
        <v>83</v>
      </c>
      <c r="H944" t="s">
        <v>113</v>
      </c>
      <c r="I944" t="s">
        <v>85</v>
      </c>
      <c r="J944" t="s">
        <v>86</v>
      </c>
      <c r="K944" t="s">
        <v>87</v>
      </c>
      <c r="L944" t="s">
        <v>88</v>
      </c>
      <c r="M944" t="s">
        <v>206</v>
      </c>
      <c r="N944" t="s">
        <v>91</v>
      </c>
      <c r="O944" t="s">
        <v>91</v>
      </c>
      <c r="P944" t="s">
        <v>179</v>
      </c>
      <c r="Q944" t="s">
        <v>93</v>
      </c>
      <c r="R944">
        <v>4</v>
      </c>
      <c r="S944">
        <v>3</v>
      </c>
      <c r="T944">
        <v>1977</v>
      </c>
      <c r="U944">
        <v>1977</v>
      </c>
      <c r="V944" t="s">
        <v>94</v>
      </c>
      <c r="W944" t="s">
        <v>95</v>
      </c>
      <c r="X944" t="s">
        <v>137</v>
      </c>
      <c r="Y944" t="s">
        <v>137</v>
      </c>
      <c r="Z944" t="s">
        <v>97</v>
      </c>
      <c r="AA944">
        <v>0</v>
      </c>
      <c r="AB944" t="s">
        <v>98</v>
      </c>
      <c r="AC944" t="s">
        <v>98</v>
      </c>
      <c r="AD944" t="s">
        <v>123</v>
      </c>
      <c r="AE944" t="s">
        <v>119</v>
      </c>
      <c r="AF944" t="s">
        <v>98</v>
      </c>
      <c r="AG944" t="s">
        <v>119</v>
      </c>
      <c r="AH944" t="s">
        <v>124</v>
      </c>
      <c r="AI944">
        <v>1440</v>
      </c>
      <c r="AJ944" t="s">
        <v>108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104</v>
      </c>
      <c r="AQ944" t="s">
        <v>105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106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167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180</v>
      </c>
      <c r="CB944" t="s">
        <v>172</v>
      </c>
      <c r="CC944">
        <v>150000</v>
      </c>
    </row>
    <row r="945" spans="1:81">
      <c r="A945">
        <v>944</v>
      </c>
      <c r="B945">
        <v>90</v>
      </c>
      <c r="C945" t="s">
        <v>112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205</v>
      </c>
      <c r="J945" t="s">
        <v>86</v>
      </c>
      <c r="K945" t="s">
        <v>87</v>
      </c>
      <c r="L945" t="s">
        <v>88</v>
      </c>
      <c r="M945" t="s">
        <v>217</v>
      </c>
      <c r="N945" t="s">
        <v>91</v>
      </c>
      <c r="O945" t="s">
        <v>91</v>
      </c>
      <c r="P945" t="s">
        <v>179</v>
      </c>
      <c r="Q945" t="s">
        <v>93</v>
      </c>
      <c r="R945">
        <v>5</v>
      </c>
      <c r="S945">
        <v>4</v>
      </c>
      <c r="T945">
        <v>1967</v>
      </c>
      <c r="U945">
        <v>1967</v>
      </c>
      <c r="V945" t="s">
        <v>94</v>
      </c>
      <c r="W945" t="s">
        <v>95</v>
      </c>
      <c r="X945" t="s">
        <v>130</v>
      </c>
      <c r="Y945" t="s">
        <v>135</v>
      </c>
      <c r="Z945" t="s">
        <v>97</v>
      </c>
      <c r="AA945">
        <v>0</v>
      </c>
      <c r="AB945" t="s">
        <v>98</v>
      </c>
      <c r="AC945" t="s">
        <v>98</v>
      </c>
      <c r="AD945" t="s">
        <v>99</v>
      </c>
      <c r="AE945" t="s">
        <v>98</v>
      </c>
      <c r="AF945" t="s">
        <v>98</v>
      </c>
      <c r="AG945" t="s">
        <v>157</v>
      </c>
      <c r="AH945" t="s">
        <v>108</v>
      </c>
      <c r="AI945">
        <v>0</v>
      </c>
      <c r="AJ945" t="s">
        <v>108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104</v>
      </c>
      <c r="AQ945" t="s">
        <v>105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106</v>
      </c>
      <c r="BE945">
        <v>0</v>
      </c>
      <c r="BF945" t="s">
        <v>83</v>
      </c>
      <c r="BG945" t="s">
        <v>107</v>
      </c>
      <c r="BH945">
        <v>1967</v>
      </c>
      <c r="BI945" t="s">
        <v>108</v>
      </c>
      <c r="BJ945">
        <v>2</v>
      </c>
      <c r="BK945">
        <v>576</v>
      </c>
      <c r="BL945" t="s">
        <v>98</v>
      </c>
      <c r="BM945" t="s">
        <v>98</v>
      </c>
      <c r="BN945" t="s">
        <v>191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>
      <c r="A946">
        <v>945</v>
      </c>
      <c r="B946">
        <v>20</v>
      </c>
      <c r="C946" t="s">
        <v>112</v>
      </c>
      <c r="D946" t="s">
        <v>83</v>
      </c>
      <c r="E946">
        <v>14375</v>
      </c>
      <c r="F946" t="s">
        <v>82</v>
      </c>
      <c r="G946" t="s">
        <v>83</v>
      </c>
      <c r="H946" t="s">
        <v>113</v>
      </c>
      <c r="I946" t="s">
        <v>85</v>
      </c>
      <c r="J946" t="s">
        <v>250</v>
      </c>
      <c r="K946" t="s">
        <v>161</v>
      </c>
      <c r="L946" t="s">
        <v>88</v>
      </c>
      <c r="M946" t="s">
        <v>218</v>
      </c>
      <c r="N946" t="s">
        <v>91</v>
      </c>
      <c r="O946" t="s">
        <v>91</v>
      </c>
      <c r="P946" t="s">
        <v>92</v>
      </c>
      <c r="Q946" t="s">
        <v>158</v>
      </c>
      <c r="R946">
        <v>6</v>
      </c>
      <c r="S946">
        <v>6</v>
      </c>
      <c r="T946">
        <v>1958</v>
      </c>
      <c r="U946">
        <v>1958</v>
      </c>
      <c r="V946" t="s">
        <v>94</v>
      </c>
      <c r="W946" t="s">
        <v>95</v>
      </c>
      <c r="X946" t="s">
        <v>130</v>
      </c>
      <c r="Y946" t="s">
        <v>130</v>
      </c>
      <c r="Z946" t="s">
        <v>117</v>
      </c>
      <c r="AA946">
        <v>541</v>
      </c>
      <c r="AB946" t="s">
        <v>98</v>
      </c>
      <c r="AC946" t="s">
        <v>98</v>
      </c>
      <c r="AD946" t="s">
        <v>99</v>
      </c>
      <c r="AE946" t="s">
        <v>98</v>
      </c>
      <c r="AF946" t="s">
        <v>98</v>
      </c>
      <c r="AG946" t="s">
        <v>100</v>
      </c>
      <c r="AH946" t="s">
        <v>124</v>
      </c>
      <c r="AI946">
        <v>111</v>
      </c>
      <c r="AJ946" t="s">
        <v>101</v>
      </c>
      <c r="AK946">
        <v>354</v>
      </c>
      <c r="AL946">
        <v>354</v>
      </c>
      <c r="AM946">
        <v>819</v>
      </c>
      <c r="AN946" t="s">
        <v>103</v>
      </c>
      <c r="AO946" t="s">
        <v>119</v>
      </c>
      <c r="AP946" t="s">
        <v>104</v>
      </c>
      <c r="AQ946" t="s">
        <v>168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119</v>
      </c>
      <c r="BC946">
        <v>7</v>
      </c>
      <c r="BD946" t="s">
        <v>106</v>
      </c>
      <c r="BE946">
        <v>1</v>
      </c>
      <c r="BF946" t="s">
        <v>119</v>
      </c>
      <c r="BG946" t="s">
        <v>189</v>
      </c>
      <c r="BH946">
        <v>1958</v>
      </c>
      <c r="BI946" t="s">
        <v>131</v>
      </c>
      <c r="BJ946">
        <v>2</v>
      </c>
      <c r="BK946">
        <v>525</v>
      </c>
      <c r="BL946" t="s">
        <v>98</v>
      </c>
      <c r="BM946" t="s">
        <v>98</v>
      </c>
      <c r="BN946" t="s">
        <v>104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144</v>
      </c>
      <c r="CB946" t="s">
        <v>172</v>
      </c>
      <c r="CC946">
        <v>137500</v>
      </c>
    </row>
    <row r="947" spans="1:81">
      <c r="A947">
        <v>946</v>
      </c>
      <c r="B947">
        <v>50</v>
      </c>
      <c r="C947" t="s">
        <v>140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114</v>
      </c>
      <c r="L947" t="s">
        <v>88</v>
      </c>
      <c r="M947" t="s">
        <v>188</v>
      </c>
      <c r="N947" t="s">
        <v>91</v>
      </c>
      <c r="O947" t="s">
        <v>91</v>
      </c>
      <c r="P947" t="s">
        <v>92</v>
      </c>
      <c r="Q947" t="s">
        <v>176</v>
      </c>
      <c r="R947">
        <v>5</v>
      </c>
      <c r="S947">
        <v>6</v>
      </c>
      <c r="T947">
        <v>1890</v>
      </c>
      <c r="U947">
        <v>1996</v>
      </c>
      <c r="V947" t="s">
        <v>115</v>
      </c>
      <c r="W947" t="s">
        <v>95</v>
      </c>
      <c r="X947" t="s">
        <v>96</v>
      </c>
      <c r="Y947" t="s">
        <v>96</v>
      </c>
      <c r="Z947" t="s">
        <v>97</v>
      </c>
      <c r="AA947">
        <v>0</v>
      </c>
      <c r="AB947" t="s">
        <v>98</v>
      </c>
      <c r="AC947" t="s">
        <v>98</v>
      </c>
      <c r="AD947" t="s">
        <v>166</v>
      </c>
      <c r="AE947" t="s">
        <v>98</v>
      </c>
      <c r="AF947" t="s">
        <v>98</v>
      </c>
      <c r="AG947" t="s">
        <v>100</v>
      </c>
      <c r="AH947" t="s">
        <v>102</v>
      </c>
      <c r="AI947">
        <v>1088</v>
      </c>
      <c r="AJ947" t="s">
        <v>108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104</v>
      </c>
      <c r="AQ947" t="s">
        <v>105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106</v>
      </c>
      <c r="BE947">
        <v>0</v>
      </c>
      <c r="BF947" t="s">
        <v>83</v>
      </c>
      <c r="BG947" t="s">
        <v>143</v>
      </c>
      <c r="BH947">
        <v>1963</v>
      </c>
      <c r="BI947" t="s">
        <v>108</v>
      </c>
      <c r="BJ947">
        <v>2</v>
      </c>
      <c r="BK947">
        <v>456</v>
      </c>
      <c r="BL947" t="s">
        <v>98</v>
      </c>
      <c r="BM947" t="s">
        <v>98</v>
      </c>
      <c r="BN947" t="s">
        <v>104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239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>
      <c r="A948">
        <v>947</v>
      </c>
      <c r="B948">
        <v>80</v>
      </c>
      <c r="C948" t="s">
        <v>112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89</v>
      </c>
      <c r="N948" t="s">
        <v>91</v>
      </c>
      <c r="O948" t="s">
        <v>91</v>
      </c>
      <c r="P948" t="s">
        <v>92</v>
      </c>
      <c r="Q948" t="s">
        <v>158</v>
      </c>
      <c r="R948">
        <v>5</v>
      </c>
      <c r="S948">
        <v>6</v>
      </c>
      <c r="T948">
        <v>1959</v>
      </c>
      <c r="U948">
        <v>1959</v>
      </c>
      <c r="V948" t="s">
        <v>94</v>
      </c>
      <c r="W948" t="s">
        <v>95</v>
      </c>
      <c r="X948" t="s">
        <v>130</v>
      </c>
      <c r="Y948" t="s">
        <v>130</v>
      </c>
      <c r="Z948" t="s">
        <v>117</v>
      </c>
      <c r="AA948">
        <v>128</v>
      </c>
      <c r="AB948" t="s">
        <v>98</v>
      </c>
      <c r="AC948" t="s">
        <v>119</v>
      </c>
      <c r="AD948" t="s">
        <v>99</v>
      </c>
      <c r="AE948" t="s">
        <v>98</v>
      </c>
      <c r="AF948" t="s">
        <v>98</v>
      </c>
      <c r="AG948" t="s">
        <v>157</v>
      </c>
      <c r="AH948" t="s">
        <v>118</v>
      </c>
      <c r="AI948">
        <v>748</v>
      </c>
      <c r="AJ948" t="s">
        <v>138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104</v>
      </c>
      <c r="AQ948" t="s">
        <v>105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106</v>
      </c>
      <c r="BE948">
        <v>1</v>
      </c>
      <c r="BF948" t="s">
        <v>98</v>
      </c>
      <c r="BG948" t="s">
        <v>107</v>
      </c>
      <c r="BH948">
        <v>1959</v>
      </c>
      <c r="BI948" t="s">
        <v>131</v>
      </c>
      <c r="BJ948">
        <v>1</v>
      </c>
      <c r="BK948">
        <v>796</v>
      </c>
      <c r="BL948" t="s">
        <v>98</v>
      </c>
      <c r="BM948" t="s">
        <v>98</v>
      </c>
      <c r="BN948" t="s">
        <v>104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>
      <c r="A949">
        <v>948</v>
      </c>
      <c r="B949">
        <v>20</v>
      </c>
      <c r="C949" t="s">
        <v>112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218</v>
      </c>
      <c r="N949" t="s">
        <v>91</v>
      </c>
      <c r="O949" t="s">
        <v>91</v>
      </c>
      <c r="P949" t="s">
        <v>92</v>
      </c>
      <c r="Q949" t="s">
        <v>93</v>
      </c>
      <c r="R949">
        <v>8</v>
      </c>
      <c r="S949">
        <v>5</v>
      </c>
      <c r="T949">
        <v>2002</v>
      </c>
      <c r="U949">
        <v>2003</v>
      </c>
      <c r="V949" t="s">
        <v>115</v>
      </c>
      <c r="W949" t="s">
        <v>95</v>
      </c>
      <c r="X949" t="s">
        <v>96</v>
      </c>
      <c r="Y949" t="s">
        <v>96</v>
      </c>
      <c r="Z949" t="s">
        <v>117</v>
      </c>
      <c r="AA949">
        <v>236</v>
      </c>
      <c r="AB949" t="s">
        <v>119</v>
      </c>
      <c r="AC949" t="s">
        <v>98</v>
      </c>
      <c r="AD949" t="s">
        <v>123</v>
      </c>
      <c r="AE949" t="s">
        <v>119</v>
      </c>
      <c r="AF949" t="s">
        <v>98</v>
      </c>
      <c r="AG949" t="s">
        <v>157</v>
      </c>
      <c r="AH949" t="s">
        <v>124</v>
      </c>
      <c r="AI949">
        <v>1300</v>
      </c>
      <c r="AJ949" t="s">
        <v>108</v>
      </c>
      <c r="AK949">
        <v>0</v>
      </c>
      <c r="AL949">
        <v>316</v>
      </c>
      <c r="AM949">
        <v>1616</v>
      </c>
      <c r="AN949" t="s">
        <v>103</v>
      </c>
      <c r="AO949" t="s">
        <v>126</v>
      </c>
      <c r="AP949" t="s">
        <v>104</v>
      </c>
      <c r="AQ949" t="s">
        <v>105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119</v>
      </c>
      <c r="BC949">
        <v>9</v>
      </c>
      <c r="BD949" t="s">
        <v>106</v>
      </c>
      <c r="BE949">
        <v>1</v>
      </c>
      <c r="BF949" t="s">
        <v>119</v>
      </c>
      <c r="BG949" t="s">
        <v>107</v>
      </c>
      <c r="BH949">
        <v>2002</v>
      </c>
      <c r="BI949" t="s">
        <v>125</v>
      </c>
      <c r="BJ949">
        <v>3</v>
      </c>
      <c r="BK949">
        <v>808</v>
      </c>
      <c r="BL949" t="s">
        <v>98</v>
      </c>
      <c r="BM949" t="s">
        <v>98</v>
      </c>
      <c r="BN949" t="s">
        <v>104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>
      <c r="A950">
        <v>949</v>
      </c>
      <c r="B950">
        <v>60</v>
      </c>
      <c r="C950" t="s">
        <v>112</v>
      </c>
      <c r="D950">
        <v>65</v>
      </c>
      <c r="E950">
        <v>14006</v>
      </c>
      <c r="F950" t="s">
        <v>82</v>
      </c>
      <c r="G950" t="s">
        <v>83</v>
      </c>
      <c r="H950" t="s">
        <v>113</v>
      </c>
      <c r="I950" t="s">
        <v>85</v>
      </c>
      <c r="J950" t="s">
        <v>86</v>
      </c>
      <c r="K950" t="s">
        <v>87</v>
      </c>
      <c r="L950" t="s">
        <v>88</v>
      </c>
      <c r="M950" t="s">
        <v>209</v>
      </c>
      <c r="N950" t="s">
        <v>91</v>
      </c>
      <c r="O950" t="s">
        <v>91</v>
      </c>
      <c r="P950" t="s">
        <v>92</v>
      </c>
      <c r="Q950" t="s">
        <v>122</v>
      </c>
      <c r="R950">
        <v>7</v>
      </c>
      <c r="S950">
        <v>5</v>
      </c>
      <c r="T950">
        <v>2002</v>
      </c>
      <c r="U950">
        <v>2002</v>
      </c>
      <c r="V950" t="s">
        <v>94</v>
      </c>
      <c r="W950" t="s">
        <v>95</v>
      </c>
      <c r="X950" t="s">
        <v>96</v>
      </c>
      <c r="Y950" t="s">
        <v>96</v>
      </c>
      <c r="Z950" t="s">
        <v>117</v>
      </c>
      <c r="AA950">
        <v>144</v>
      </c>
      <c r="AB950" t="s">
        <v>119</v>
      </c>
      <c r="AC950" t="s">
        <v>98</v>
      </c>
      <c r="AD950" t="s">
        <v>123</v>
      </c>
      <c r="AE950" t="s">
        <v>119</v>
      </c>
      <c r="AF950" t="s">
        <v>98</v>
      </c>
      <c r="AG950" t="s">
        <v>83</v>
      </c>
      <c r="AH950" t="s">
        <v>108</v>
      </c>
      <c r="AI950">
        <v>0</v>
      </c>
      <c r="AJ950" t="s">
        <v>108</v>
      </c>
      <c r="AK950">
        <v>0</v>
      </c>
      <c r="AL950">
        <v>936</v>
      </c>
      <c r="AM950">
        <v>936</v>
      </c>
      <c r="AN950" t="s">
        <v>103</v>
      </c>
      <c r="AO950" t="s">
        <v>126</v>
      </c>
      <c r="AP950" t="s">
        <v>104</v>
      </c>
      <c r="AQ950" t="s">
        <v>105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119</v>
      </c>
      <c r="BC950">
        <v>7</v>
      </c>
      <c r="BD950" t="s">
        <v>106</v>
      </c>
      <c r="BE950">
        <v>1</v>
      </c>
      <c r="BF950" t="s">
        <v>98</v>
      </c>
      <c r="BG950" t="s">
        <v>107</v>
      </c>
      <c r="BH950">
        <v>2002</v>
      </c>
      <c r="BI950" t="s">
        <v>131</v>
      </c>
      <c r="BJ950">
        <v>2</v>
      </c>
      <c r="BK950">
        <v>474</v>
      </c>
      <c r="BL950" t="s">
        <v>98</v>
      </c>
      <c r="BM950" t="s">
        <v>98</v>
      </c>
      <c r="BN950" t="s">
        <v>104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>
      <c r="A951">
        <v>950</v>
      </c>
      <c r="B951">
        <v>20</v>
      </c>
      <c r="C951" t="s">
        <v>112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175</v>
      </c>
      <c r="N951" t="s">
        <v>91</v>
      </c>
      <c r="O951" t="s">
        <v>91</v>
      </c>
      <c r="P951" t="s">
        <v>92</v>
      </c>
      <c r="Q951" t="s">
        <v>93</v>
      </c>
      <c r="R951">
        <v>6</v>
      </c>
      <c r="S951">
        <v>7</v>
      </c>
      <c r="T951">
        <v>1972</v>
      </c>
      <c r="U951">
        <v>2006</v>
      </c>
      <c r="V951" t="s">
        <v>115</v>
      </c>
      <c r="W951" t="s">
        <v>95</v>
      </c>
      <c r="X951" t="s">
        <v>135</v>
      </c>
      <c r="Y951" t="s">
        <v>135</v>
      </c>
      <c r="Z951" t="s">
        <v>97</v>
      </c>
      <c r="AA951">
        <v>0</v>
      </c>
      <c r="AB951" t="s">
        <v>98</v>
      </c>
      <c r="AC951" t="s">
        <v>98</v>
      </c>
      <c r="AD951" t="s">
        <v>99</v>
      </c>
      <c r="AE951" t="s">
        <v>98</v>
      </c>
      <c r="AF951" t="s">
        <v>98</v>
      </c>
      <c r="AG951" t="s">
        <v>100</v>
      </c>
      <c r="AH951" t="s">
        <v>118</v>
      </c>
      <c r="AI951">
        <v>982</v>
      </c>
      <c r="AJ951" t="s">
        <v>108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104</v>
      </c>
      <c r="AQ951" t="s">
        <v>105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119</v>
      </c>
      <c r="BC951">
        <v>5</v>
      </c>
      <c r="BD951" t="s">
        <v>106</v>
      </c>
      <c r="BE951">
        <v>1</v>
      </c>
      <c r="BF951" t="s">
        <v>98</v>
      </c>
      <c r="BG951" t="s">
        <v>107</v>
      </c>
      <c r="BH951">
        <v>1972</v>
      </c>
      <c r="BI951" t="s">
        <v>131</v>
      </c>
      <c r="BJ951">
        <v>2</v>
      </c>
      <c r="BK951">
        <v>676</v>
      </c>
      <c r="BL951" t="s">
        <v>98</v>
      </c>
      <c r="BM951" t="s">
        <v>98</v>
      </c>
      <c r="BN951" t="s">
        <v>104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>
      <c r="A952">
        <v>951</v>
      </c>
      <c r="B952">
        <v>20</v>
      </c>
      <c r="C952" t="s">
        <v>112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89</v>
      </c>
      <c r="N952" t="s">
        <v>91</v>
      </c>
      <c r="O952" t="s">
        <v>91</v>
      </c>
      <c r="P952" t="s">
        <v>92</v>
      </c>
      <c r="Q952" t="s">
        <v>93</v>
      </c>
      <c r="R952">
        <v>5</v>
      </c>
      <c r="S952">
        <v>8</v>
      </c>
      <c r="T952">
        <v>1950</v>
      </c>
      <c r="U952">
        <v>2002</v>
      </c>
      <c r="V952" t="s">
        <v>94</v>
      </c>
      <c r="W952" t="s">
        <v>95</v>
      </c>
      <c r="X952" t="s">
        <v>96</v>
      </c>
      <c r="Y952" t="s">
        <v>96</v>
      </c>
      <c r="Z952" t="s">
        <v>97</v>
      </c>
      <c r="AA952">
        <v>0</v>
      </c>
      <c r="AB952" t="s">
        <v>98</v>
      </c>
      <c r="AC952" t="s">
        <v>98</v>
      </c>
      <c r="AD952" t="s">
        <v>99</v>
      </c>
      <c r="AE952" t="s">
        <v>98</v>
      </c>
      <c r="AF952" t="s">
        <v>98</v>
      </c>
      <c r="AG952" t="s">
        <v>100</v>
      </c>
      <c r="AH952" t="s">
        <v>118</v>
      </c>
      <c r="AI952">
        <v>398</v>
      </c>
      <c r="AJ952" t="s">
        <v>138</v>
      </c>
      <c r="AK952">
        <v>149</v>
      </c>
      <c r="AL952">
        <v>317</v>
      </c>
      <c r="AM952">
        <v>864</v>
      </c>
      <c r="AN952" t="s">
        <v>103</v>
      </c>
      <c r="AO952" t="s">
        <v>119</v>
      </c>
      <c r="AP952" t="s">
        <v>104</v>
      </c>
      <c r="AQ952" t="s">
        <v>105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119</v>
      </c>
      <c r="BC952">
        <v>5</v>
      </c>
      <c r="BD952" t="s">
        <v>106</v>
      </c>
      <c r="BE952">
        <v>0</v>
      </c>
      <c r="BF952" t="s">
        <v>83</v>
      </c>
      <c r="BG952" t="s">
        <v>143</v>
      </c>
      <c r="BH952">
        <v>1980</v>
      </c>
      <c r="BI952" t="s">
        <v>131</v>
      </c>
      <c r="BJ952">
        <v>2</v>
      </c>
      <c r="BK952">
        <v>720</v>
      </c>
      <c r="BL952" t="s">
        <v>98</v>
      </c>
      <c r="BM952" t="s">
        <v>98</v>
      </c>
      <c r="BN952" t="s">
        <v>104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>
      <c r="A953">
        <v>952</v>
      </c>
      <c r="B953">
        <v>20</v>
      </c>
      <c r="C953" t="s">
        <v>81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114</v>
      </c>
      <c r="L953" t="s">
        <v>88</v>
      </c>
      <c r="M953" t="s">
        <v>165</v>
      </c>
      <c r="N953" t="s">
        <v>91</v>
      </c>
      <c r="O953" t="s">
        <v>91</v>
      </c>
      <c r="P953" t="s">
        <v>92</v>
      </c>
      <c r="Q953" t="s">
        <v>93</v>
      </c>
      <c r="R953">
        <v>5</v>
      </c>
      <c r="S953">
        <v>5</v>
      </c>
      <c r="T953">
        <v>1965</v>
      </c>
      <c r="U953">
        <v>1965</v>
      </c>
      <c r="V953" t="s">
        <v>94</v>
      </c>
      <c r="W953" t="s">
        <v>95</v>
      </c>
      <c r="X953" t="s">
        <v>96</v>
      </c>
      <c r="Y953" t="s">
        <v>96</v>
      </c>
      <c r="Z953" t="s">
        <v>97</v>
      </c>
      <c r="AA953">
        <v>0</v>
      </c>
      <c r="AB953" t="s">
        <v>98</v>
      </c>
      <c r="AC953" t="s">
        <v>98</v>
      </c>
      <c r="AD953" t="s">
        <v>99</v>
      </c>
      <c r="AE953" t="s">
        <v>98</v>
      </c>
      <c r="AF953" t="s">
        <v>98</v>
      </c>
      <c r="AG953" t="s">
        <v>100</v>
      </c>
      <c r="AH953" t="s">
        <v>138</v>
      </c>
      <c r="AI953">
        <v>641</v>
      </c>
      <c r="AJ953" t="s">
        <v>108</v>
      </c>
      <c r="AK953">
        <v>0</v>
      </c>
      <c r="AL953">
        <v>187</v>
      </c>
      <c r="AM953">
        <v>828</v>
      </c>
      <c r="AN953" t="s">
        <v>103</v>
      </c>
      <c r="AO953" t="s">
        <v>119</v>
      </c>
      <c r="AP953" t="s">
        <v>104</v>
      </c>
      <c r="AQ953" t="s">
        <v>105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106</v>
      </c>
      <c r="BE953">
        <v>0</v>
      </c>
      <c r="BF953" t="s">
        <v>83</v>
      </c>
      <c r="BG953" t="s">
        <v>143</v>
      </c>
      <c r="BH953">
        <v>1979</v>
      </c>
      <c r="BI953" t="s">
        <v>108</v>
      </c>
      <c r="BJ953">
        <v>1</v>
      </c>
      <c r="BK953">
        <v>300</v>
      </c>
      <c r="BL953" t="s">
        <v>98</v>
      </c>
      <c r="BM953" t="s">
        <v>98</v>
      </c>
      <c r="BN953" t="s">
        <v>104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109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172</v>
      </c>
      <c r="CC953">
        <v>119900</v>
      </c>
    </row>
    <row r="954" spans="1:81">
      <c r="A954">
        <v>953</v>
      </c>
      <c r="B954">
        <v>85</v>
      </c>
      <c r="C954" t="s">
        <v>112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209</v>
      </c>
      <c r="N954" t="s">
        <v>91</v>
      </c>
      <c r="O954" t="s">
        <v>91</v>
      </c>
      <c r="P954" t="s">
        <v>92</v>
      </c>
      <c r="Q954" t="s">
        <v>183</v>
      </c>
      <c r="R954">
        <v>5</v>
      </c>
      <c r="S954">
        <v>8</v>
      </c>
      <c r="T954">
        <v>1972</v>
      </c>
      <c r="U954">
        <v>2003</v>
      </c>
      <c r="V954" t="s">
        <v>94</v>
      </c>
      <c r="W954" t="s">
        <v>95</v>
      </c>
      <c r="X954" t="s">
        <v>184</v>
      </c>
      <c r="Y954" t="s">
        <v>130</v>
      </c>
      <c r="Z954" t="s">
        <v>97</v>
      </c>
      <c r="AA954">
        <v>0</v>
      </c>
      <c r="AB954" t="s">
        <v>98</v>
      </c>
      <c r="AC954" t="s">
        <v>119</v>
      </c>
      <c r="AD954" t="s">
        <v>99</v>
      </c>
      <c r="AE954" t="s">
        <v>119</v>
      </c>
      <c r="AF954" t="s">
        <v>98</v>
      </c>
      <c r="AG954" t="s">
        <v>157</v>
      </c>
      <c r="AH954" t="s">
        <v>124</v>
      </c>
      <c r="AI954">
        <v>660</v>
      </c>
      <c r="AJ954" t="s">
        <v>108</v>
      </c>
      <c r="AK954">
        <v>0</v>
      </c>
      <c r="AL954">
        <v>108</v>
      </c>
      <c r="AM954">
        <v>768</v>
      </c>
      <c r="AN954" t="s">
        <v>103</v>
      </c>
      <c r="AO954" t="s">
        <v>119</v>
      </c>
      <c r="AP954" t="s">
        <v>104</v>
      </c>
      <c r="AQ954" t="s">
        <v>105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106</v>
      </c>
      <c r="BE954">
        <v>0</v>
      </c>
      <c r="BF954" t="s">
        <v>83</v>
      </c>
      <c r="BG954" t="s">
        <v>143</v>
      </c>
      <c r="BH954">
        <v>1974</v>
      </c>
      <c r="BI954" t="s">
        <v>125</v>
      </c>
      <c r="BJ954">
        <v>1</v>
      </c>
      <c r="BK954">
        <v>396</v>
      </c>
      <c r="BL954" t="s">
        <v>98</v>
      </c>
      <c r="BM954" t="s">
        <v>98</v>
      </c>
      <c r="BN954" t="s">
        <v>104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109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>
      <c r="A955">
        <v>954</v>
      </c>
      <c r="B955">
        <v>60</v>
      </c>
      <c r="C955" t="s">
        <v>112</v>
      </c>
      <c r="D955" t="s">
        <v>83</v>
      </c>
      <c r="E955">
        <v>11075</v>
      </c>
      <c r="F955" t="s">
        <v>82</v>
      </c>
      <c r="G955" t="s">
        <v>83</v>
      </c>
      <c r="H955" t="s">
        <v>113</v>
      </c>
      <c r="I955" t="s">
        <v>85</v>
      </c>
      <c r="J955" t="s">
        <v>86</v>
      </c>
      <c r="K955" t="s">
        <v>87</v>
      </c>
      <c r="L955" t="s">
        <v>154</v>
      </c>
      <c r="M955" t="s">
        <v>217</v>
      </c>
      <c r="N955" t="s">
        <v>91</v>
      </c>
      <c r="O955" t="s">
        <v>91</v>
      </c>
      <c r="P955" t="s">
        <v>92</v>
      </c>
      <c r="Q955" t="s">
        <v>122</v>
      </c>
      <c r="R955">
        <v>5</v>
      </c>
      <c r="S955">
        <v>4</v>
      </c>
      <c r="T955">
        <v>1969</v>
      </c>
      <c r="U955">
        <v>1969</v>
      </c>
      <c r="V955" t="s">
        <v>94</v>
      </c>
      <c r="W955" t="s">
        <v>95</v>
      </c>
      <c r="X955" t="s">
        <v>130</v>
      </c>
      <c r="Y955" t="s">
        <v>130</v>
      </c>
      <c r="Z955" t="s">
        <v>117</v>
      </c>
      <c r="AA955">
        <v>232</v>
      </c>
      <c r="AB955" t="s">
        <v>98</v>
      </c>
      <c r="AC955" t="s">
        <v>98</v>
      </c>
      <c r="AD955" t="s">
        <v>99</v>
      </c>
      <c r="AE955" t="s">
        <v>98</v>
      </c>
      <c r="AF955" t="s">
        <v>98</v>
      </c>
      <c r="AG955" t="s">
        <v>157</v>
      </c>
      <c r="AH955" t="s">
        <v>118</v>
      </c>
      <c r="AI955">
        <v>562</v>
      </c>
      <c r="AJ955" t="s">
        <v>102</v>
      </c>
      <c r="AK955">
        <v>193</v>
      </c>
      <c r="AL955">
        <v>29</v>
      </c>
      <c r="AM955">
        <v>784</v>
      </c>
      <c r="AN955" t="s">
        <v>103</v>
      </c>
      <c r="AO955" t="s">
        <v>126</v>
      </c>
      <c r="AP955" t="s">
        <v>104</v>
      </c>
      <c r="AQ955" t="s">
        <v>105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181</v>
      </c>
      <c r="BE955">
        <v>1</v>
      </c>
      <c r="BF955" t="s">
        <v>134</v>
      </c>
      <c r="BG955" t="s">
        <v>107</v>
      </c>
      <c r="BH955">
        <v>1969</v>
      </c>
      <c r="BI955" t="s">
        <v>131</v>
      </c>
      <c r="BJ955">
        <v>2</v>
      </c>
      <c r="BK955">
        <v>530</v>
      </c>
      <c r="BL955" t="s">
        <v>98</v>
      </c>
      <c r="BM955" t="s">
        <v>98</v>
      </c>
      <c r="BN955" t="s">
        <v>104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109</v>
      </c>
      <c r="BW955" t="s">
        <v>133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>
      <c r="A956">
        <v>955</v>
      </c>
      <c r="B956">
        <v>90</v>
      </c>
      <c r="C956" t="s">
        <v>112</v>
      </c>
      <c r="D956">
        <v>35</v>
      </c>
      <c r="E956">
        <v>9400</v>
      </c>
      <c r="F956" t="s">
        <v>82</v>
      </c>
      <c r="G956" t="s">
        <v>83</v>
      </c>
      <c r="H956" t="s">
        <v>113</v>
      </c>
      <c r="I956" t="s">
        <v>85</v>
      </c>
      <c r="J956" t="s">
        <v>86</v>
      </c>
      <c r="K956" t="s">
        <v>161</v>
      </c>
      <c r="L956" t="s">
        <v>88</v>
      </c>
      <c r="M956" t="s">
        <v>206</v>
      </c>
      <c r="N956" t="s">
        <v>91</v>
      </c>
      <c r="O956" t="s">
        <v>91</v>
      </c>
      <c r="P956" t="s">
        <v>179</v>
      </c>
      <c r="Q956" t="s">
        <v>183</v>
      </c>
      <c r="R956">
        <v>6</v>
      </c>
      <c r="S956">
        <v>5</v>
      </c>
      <c r="T956">
        <v>1975</v>
      </c>
      <c r="U956">
        <v>1975</v>
      </c>
      <c r="V956" t="s">
        <v>210</v>
      </c>
      <c r="W956" t="s">
        <v>204</v>
      </c>
      <c r="X956" t="s">
        <v>184</v>
      </c>
      <c r="Y956" t="s">
        <v>135</v>
      </c>
      <c r="Z956" t="s">
        <v>117</v>
      </c>
      <c r="AA956">
        <v>250</v>
      </c>
      <c r="AB956" t="s">
        <v>98</v>
      </c>
      <c r="AC956" t="s">
        <v>98</v>
      </c>
      <c r="AD956" t="s">
        <v>99</v>
      </c>
      <c r="AE956" t="s">
        <v>119</v>
      </c>
      <c r="AF956" t="s">
        <v>119</v>
      </c>
      <c r="AG956" t="s">
        <v>119</v>
      </c>
      <c r="AH956" t="s">
        <v>124</v>
      </c>
      <c r="AI956">
        <v>945</v>
      </c>
      <c r="AJ956" t="s">
        <v>108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104</v>
      </c>
      <c r="AQ956" t="s">
        <v>105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106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104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241</v>
      </c>
      <c r="CC956">
        <v>127500</v>
      </c>
    </row>
    <row r="957" spans="1:81">
      <c r="A957">
        <v>956</v>
      </c>
      <c r="B957">
        <v>90</v>
      </c>
      <c r="C957" t="s">
        <v>81</v>
      </c>
      <c r="D957">
        <v>82</v>
      </c>
      <c r="E957">
        <v>7136</v>
      </c>
      <c r="F957" t="s">
        <v>82</v>
      </c>
      <c r="G957" t="s">
        <v>83</v>
      </c>
      <c r="H957" t="s">
        <v>113</v>
      </c>
      <c r="I957" t="s">
        <v>127</v>
      </c>
      <c r="J957" t="s">
        <v>86</v>
      </c>
      <c r="K957" t="s">
        <v>87</v>
      </c>
      <c r="L957" t="s">
        <v>88</v>
      </c>
      <c r="M957" t="s">
        <v>212</v>
      </c>
      <c r="N957" t="s">
        <v>91</v>
      </c>
      <c r="O957" t="s">
        <v>91</v>
      </c>
      <c r="P957" t="s">
        <v>179</v>
      </c>
      <c r="Q957" t="s">
        <v>122</v>
      </c>
      <c r="R957">
        <v>6</v>
      </c>
      <c r="S957">
        <v>6</v>
      </c>
      <c r="T957">
        <v>1946</v>
      </c>
      <c r="U957">
        <v>1950</v>
      </c>
      <c r="V957" t="s">
        <v>94</v>
      </c>
      <c r="W957" t="s">
        <v>95</v>
      </c>
      <c r="X957" t="s">
        <v>137</v>
      </c>
      <c r="Y957" t="s">
        <v>137</v>
      </c>
      <c r="Z957" t="s">
        <v>117</v>
      </c>
      <c r="AA957">
        <v>423</v>
      </c>
      <c r="AB957" t="s">
        <v>98</v>
      </c>
      <c r="AC957" t="s">
        <v>98</v>
      </c>
      <c r="AD957" t="s">
        <v>99</v>
      </c>
      <c r="AE957" t="s">
        <v>119</v>
      </c>
      <c r="AF957" t="s">
        <v>98</v>
      </c>
      <c r="AG957" t="s">
        <v>100</v>
      </c>
      <c r="AH957" t="s">
        <v>101</v>
      </c>
      <c r="AI957">
        <v>484</v>
      </c>
      <c r="AJ957" t="s">
        <v>108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167</v>
      </c>
      <c r="AQ957" t="s">
        <v>196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106</v>
      </c>
      <c r="BE957">
        <v>0</v>
      </c>
      <c r="BF957" t="s">
        <v>83</v>
      </c>
      <c r="BG957" t="s">
        <v>107</v>
      </c>
      <c r="BH957">
        <v>1946</v>
      </c>
      <c r="BI957" t="s">
        <v>108</v>
      </c>
      <c r="BJ957">
        <v>2</v>
      </c>
      <c r="BK957">
        <v>492</v>
      </c>
      <c r="BL957" t="s">
        <v>98</v>
      </c>
      <c r="BM957" t="s">
        <v>98</v>
      </c>
      <c r="BN957" t="s">
        <v>104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>
      <c r="A958">
        <v>957</v>
      </c>
      <c r="B958">
        <v>160</v>
      </c>
      <c r="C958" t="s">
        <v>140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213</v>
      </c>
      <c r="N958" t="s">
        <v>91</v>
      </c>
      <c r="O958" t="s">
        <v>91</v>
      </c>
      <c r="P958" t="s">
        <v>129</v>
      </c>
      <c r="Q958" t="s">
        <v>122</v>
      </c>
      <c r="R958">
        <v>6</v>
      </c>
      <c r="S958">
        <v>6</v>
      </c>
      <c r="T958">
        <v>1980</v>
      </c>
      <c r="U958">
        <v>1980</v>
      </c>
      <c r="V958" t="s">
        <v>94</v>
      </c>
      <c r="W958" t="s">
        <v>95</v>
      </c>
      <c r="X958" t="s">
        <v>137</v>
      </c>
      <c r="Y958" t="s">
        <v>137</v>
      </c>
      <c r="Z958" t="s">
        <v>97</v>
      </c>
      <c r="AA958">
        <v>0</v>
      </c>
      <c r="AB958" t="s">
        <v>98</v>
      </c>
      <c r="AC958" t="s">
        <v>98</v>
      </c>
      <c r="AD958" t="s">
        <v>99</v>
      </c>
      <c r="AE958" t="s">
        <v>119</v>
      </c>
      <c r="AF958" t="s">
        <v>98</v>
      </c>
      <c r="AG958" t="s">
        <v>100</v>
      </c>
      <c r="AH958" t="s">
        <v>118</v>
      </c>
      <c r="AI958">
        <v>285</v>
      </c>
      <c r="AJ958" t="s">
        <v>108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104</v>
      </c>
      <c r="AQ958" t="s">
        <v>105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106</v>
      </c>
      <c r="BE958">
        <v>1</v>
      </c>
      <c r="BF958" t="s">
        <v>98</v>
      </c>
      <c r="BG958" t="s">
        <v>107</v>
      </c>
      <c r="BH958">
        <v>1980</v>
      </c>
      <c r="BI958" t="s">
        <v>125</v>
      </c>
      <c r="BJ958">
        <v>2</v>
      </c>
      <c r="BK958">
        <v>462</v>
      </c>
      <c r="BL958" t="s">
        <v>98</v>
      </c>
      <c r="BM958" t="s">
        <v>98</v>
      </c>
      <c r="BN958" t="s">
        <v>104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132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>
      <c r="A959">
        <v>958</v>
      </c>
      <c r="B959">
        <v>20</v>
      </c>
      <c r="C959" t="s">
        <v>112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169</v>
      </c>
      <c r="N959" t="s">
        <v>91</v>
      </c>
      <c r="O959" t="s">
        <v>91</v>
      </c>
      <c r="P959" t="s">
        <v>92</v>
      </c>
      <c r="Q959" t="s">
        <v>93</v>
      </c>
      <c r="R959">
        <v>5</v>
      </c>
      <c r="S959">
        <v>5</v>
      </c>
      <c r="T959">
        <v>1962</v>
      </c>
      <c r="U959">
        <v>1962</v>
      </c>
      <c r="V959" t="s">
        <v>115</v>
      </c>
      <c r="W959" t="s">
        <v>95</v>
      </c>
      <c r="X959" t="s">
        <v>137</v>
      </c>
      <c r="Y959" t="s">
        <v>137</v>
      </c>
      <c r="Z959" t="s">
        <v>97</v>
      </c>
      <c r="AA959">
        <v>0</v>
      </c>
      <c r="AB959" t="s">
        <v>98</v>
      </c>
      <c r="AC959" t="s">
        <v>98</v>
      </c>
      <c r="AD959" t="s">
        <v>99</v>
      </c>
      <c r="AE959" t="s">
        <v>98</v>
      </c>
      <c r="AF959" t="s">
        <v>98</v>
      </c>
      <c r="AG959" t="s">
        <v>100</v>
      </c>
      <c r="AH959" t="s">
        <v>101</v>
      </c>
      <c r="AI959">
        <v>417</v>
      </c>
      <c r="AJ959" t="s">
        <v>108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104</v>
      </c>
      <c r="AQ959" t="s">
        <v>105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106</v>
      </c>
      <c r="BE959">
        <v>0</v>
      </c>
      <c r="BF959" t="s">
        <v>83</v>
      </c>
      <c r="BG959" t="s">
        <v>143</v>
      </c>
      <c r="BH959">
        <v>1977</v>
      </c>
      <c r="BI959" t="s">
        <v>125</v>
      </c>
      <c r="BJ959">
        <v>2</v>
      </c>
      <c r="BK959">
        <v>576</v>
      </c>
      <c r="BL959" t="s">
        <v>98</v>
      </c>
      <c r="BM959" t="s">
        <v>98</v>
      </c>
      <c r="BN959" t="s">
        <v>104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>
      <c r="A960">
        <v>959</v>
      </c>
      <c r="B960">
        <v>20</v>
      </c>
      <c r="C960" t="s">
        <v>112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209</v>
      </c>
      <c r="N960" t="s">
        <v>91</v>
      </c>
      <c r="O960" t="s">
        <v>91</v>
      </c>
      <c r="P960" t="s">
        <v>92</v>
      </c>
      <c r="Q960" t="s">
        <v>93</v>
      </c>
      <c r="R960">
        <v>7</v>
      </c>
      <c r="S960">
        <v>5</v>
      </c>
      <c r="T960">
        <v>2003</v>
      </c>
      <c r="U960">
        <v>2003</v>
      </c>
      <c r="V960" t="s">
        <v>94</v>
      </c>
      <c r="W960" t="s">
        <v>95</v>
      </c>
      <c r="X960" t="s">
        <v>96</v>
      </c>
      <c r="Y960" t="s">
        <v>96</v>
      </c>
      <c r="Z960" t="s">
        <v>97</v>
      </c>
      <c r="AA960">
        <v>0</v>
      </c>
      <c r="AB960" t="s">
        <v>119</v>
      </c>
      <c r="AC960" t="s">
        <v>98</v>
      </c>
      <c r="AD960" t="s">
        <v>123</v>
      </c>
      <c r="AE960" t="s">
        <v>119</v>
      </c>
      <c r="AF960" t="s">
        <v>98</v>
      </c>
      <c r="AG960" t="s">
        <v>155</v>
      </c>
      <c r="AH960" t="s">
        <v>124</v>
      </c>
      <c r="AI960">
        <v>699</v>
      </c>
      <c r="AJ960" t="s">
        <v>108</v>
      </c>
      <c r="AK960">
        <v>0</v>
      </c>
      <c r="AL960">
        <v>638</v>
      </c>
      <c r="AM960">
        <v>1337</v>
      </c>
      <c r="AN960" t="s">
        <v>103</v>
      </c>
      <c r="AO960" t="s">
        <v>126</v>
      </c>
      <c r="AP960" t="s">
        <v>104</v>
      </c>
      <c r="AQ960" t="s">
        <v>105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119</v>
      </c>
      <c r="BC960">
        <v>6</v>
      </c>
      <c r="BD960" t="s">
        <v>106</v>
      </c>
      <c r="BE960">
        <v>0</v>
      </c>
      <c r="BF960" t="s">
        <v>83</v>
      </c>
      <c r="BG960" t="s">
        <v>107</v>
      </c>
      <c r="BH960">
        <v>2003</v>
      </c>
      <c r="BI960" t="s">
        <v>131</v>
      </c>
      <c r="BJ960">
        <v>2</v>
      </c>
      <c r="BK960">
        <v>531</v>
      </c>
      <c r="BL960" t="s">
        <v>98</v>
      </c>
      <c r="BM960" t="s">
        <v>98</v>
      </c>
      <c r="BN960" t="s">
        <v>104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>
      <c r="A961">
        <v>960</v>
      </c>
      <c r="B961">
        <v>160</v>
      </c>
      <c r="C961" t="s">
        <v>164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136</v>
      </c>
      <c r="L961" t="s">
        <v>88</v>
      </c>
      <c r="M961" t="s">
        <v>163</v>
      </c>
      <c r="N961" t="s">
        <v>91</v>
      </c>
      <c r="O961" t="s">
        <v>91</v>
      </c>
      <c r="P961" t="s">
        <v>142</v>
      </c>
      <c r="Q961" t="s">
        <v>122</v>
      </c>
      <c r="R961">
        <v>7</v>
      </c>
      <c r="S961">
        <v>5</v>
      </c>
      <c r="T961">
        <v>1999</v>
      </c>
      <c r="U961">
        <v>1999</v>
      </c>
      <c r="V961" t="s">
        <v>115</v>
      </c>
      <c r="W961" t="s">
        <v>95</v>
      </c>
      <c r="X961" t="s">
        <v>137</v>
      </c>
      <c r="Y961" t="s">
        <v>137</v>
      </c>
      <c r="Z961" t="s">
        <v>97</v>
      </c>
      <c r="AA961">
        <v>0</v>
      </c>
      <c r="AB961" t="s">
        <v>119</v>
      </c>
      <c r="AC961" t="s">
        <v>98</v>
      </c>
      <c r="AD961" t="s">
        <v>123</v>
      </c>
      <c r="AE961" t="s">
        <v>119</v>
      </c>
      <c r="AF961" t="s">
        <v>98</v>
      </c>
      <c r="AG961" t="s">
        <v>100</v>
      </c>
      <c r="AH961" t="s">
        <v>118</v>
      </c>
      <c r="AI961">
        <v>604</v>
      </c>
      <c r="AJ961" t="s">
        <v>108</v>
      </c>
      <c r="AK961">
        <v>0</v>
      </c>
      <c r="AL961">
        <v>92</v>
      </c>
      <c r="AM961">
        <v>696</v>
      </c>
      <c r="AN961" t="s">
        <v>103</v>
      </c>
      <c r="AO961" t="s">
        <v>126</v>
      </c>
      <c r="AP961" t="s">
        <v>104</v>
      </c>
      <c r="AQ961" t="s">
        <v>105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119</v>
      </c>
      <c r="BC961">
        <v>6</v>
      </c>
      <c r="BD961" t="s">
        <v>106</v>
      </c>
      <c r="BE961">
        <v>0</v>
      </c>
      <c r="BF961" t="s">
        <v>83</v>
      </c>
      <c r="BG961" t="s">
        <v>143</v>
      </c>
      <c r="BH961">
        <v>1999</v>
      </c>
      <c r="BI961" t="s">
        <v>108</v>
      </c>
      <c r="BJ961">
        <v>2</v>
      </c>
      <c r="BK961">
        <v>484</v>
      </c>
      <c r="BL961" t="s">
        <v>98</v>
      </c>
      <c r="BM961" t="s">
        <v>98</v>
      </c>
      <c r="BN961" t="s">
        <v>104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>
      <c r="A962">
        <v>961</v>
      </c>
      <c r="B962">
        <v>20</v>
      </c>
      <c r="C962" t="s">
        <v>112</v>
      </c>
      <c r="D962">
        <v>50</v>
      </c>
      <c r="E962">
        <v>7207</v>
      </c>
      <c r="F962" t="s">
        <v>82</v>
      </c>
      <c r="G962" t="s">
        <v>83</v>
      </c>
      <c r="H962" t="s">
        <v>113</v>
      </c>
      <c r="I962" t="s">
        <v>85</v>
      </c>
      <c r="J962" t="s">
        <v>86</v>
      </c>
      <c r="K962" t="s">
        <v>87</v>
      </c>
      <c r="L962" t="s">
        <v>88</v>
      </c>
      <c r="M962" t="s">
        <v>197</v>
      </c>
      <c r="N962" t="s">
        <v>91</v>
      </c>
      <c r="O962" t="s">
        <v>91</v>
      </c>
      <c r="P962" t="s">
        <v>92</v>
      </c>
      <c r="Q962" t="s">
        <v>93</v>
      </c>
      <c r="R962">
        <v>5</v>
      </c>
      <c r="S962">
        <v>7</v>
      </c>
      <c r="T962">
        <v>1958</v>
      </c>
      <c r="U962">
        <v>2008</v>
      </c>
      <c r="V962" t="s">
        <v>94</v>
      </c>
      <c r="W962" t="s">
        <v>95</v>
      </c>
      <c r="X962" t="s">
        <v>116</v>
      </c>
      <c r="Y962" t="s">
        <v>135</v>
      </c>
      <c r="Z962" t="s">
        <v>97</v>
      </c>
      <c r="AA962">
        <v>0</v>
      </c>
      <c r="AB962" t="s">
        <v>98</v>
      </c>
      <c r="AC962" t="s">
        <v>119</v>
      </c>
      <c r="AD962" t="s">
        <v>99</v>
      </c>
      <c r="AE962" t="s">
        <v>98</v>
      </c>
      <c r="AF962" t="s">
        <v>98</v>
      </c>
      <c r="AG962" t="s">
        <v>119</v>
      </c>
      <c r="AH962" t="s">
        <v>138</v>
      </c>
      <c r="AI962">
        <v>696</v>
      </c>
      <c r="AJ962" t="s">
        <v>108</v>
      </c>
      <c r="AK962">
        <v>0</v>
      </c>
      <c r="AL962">
        <v>162</v>
      </c>
      <c r="AM962">
        <v>858</v>
      </c>
      <c r="AN962" t="s">
        <v>103</v>
      </c>
      <c r="AO962" t="s">
        <v>119</v>
      </c>
      <c r="AP962" t="s">
        <v>104</v>
      </c>
      <c r="AQ962" t="s">
        <v>105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106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104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>
      <c r="A963">
        <v>962</v>
      </c>
      <c r="B963">
        <v>60</v>
      </c>
      <c r="C963" t="s">
        <v>112</v>
      </c>
      <c r="D963" t="s">
        <v>83</v>
      </c>
      <c r="E963">
        <v>12227</v>
      </c>
      <c r="F963" t="s">
        <v>82</v>
      </c>
      <c r="G963" t="s">
        <v>83</v>
      </c>
      <c r="H963" t="s">
        <v>113</v>
      </c>
      <c r="I963" t="s">
        <v>85</v>
      </c>
      <c r="J963" t="s">
        <v>86</v>
      </c>
      <c r="K963" t="s">
        <v>114</v>
      </c>
      <c r="L963" t="s">
        <v>88</v>
      </c>
      <c r="M963" t="s">
        <v>175</v>
      </c>
      <c r="N963" t="s">
        <v>151</v>
      </c>
      <c r="O963" t="s">
        <v>91</v>
      </c>
      <c r="P963" t="s">
        <v>92</v>
      </c>
      <c r="Q963" t="s">
        <v>122</v>
      </c>
      <c r="R963">
        <v>6</v>
      </c>
      <c r="S963">
        <v>7</v>
      </c>
      <c r="T963">
        <v>1977</v>
      </c>
      <c r="U963">
        <v>1995</v>
      </c>
      <c r="V963" t="s">
        <v>94</v>
      </c>
      <c r="W963" t="s">
        <v>95</v>
      </c>
      <c r="X963" t="s">
        <v>130</v>
      </c>
      <c r="Y963" t="s">
        <v>130</v>
      </c>
      <c r="Z963" t="s">
        <v>117</v>
      </c>
      <c r="AA963">
        <v>424</v>
      </c>
      <c r="AB963" t="s">
        <v>98</v>
      </c>
      <c r="AC963" t="s">
        <v>119</v>
      </c>
      <c r="AD963" t="s">
        <v>99</v>
      </c>
      <c r="AE963" t="s">
        <v>119</v>
      </c>
      <c r="AF963" t="s">
        <v>119</v>
      </c>
      <c r="AG963" t="s">
        <v>100</v>
      </c>
      <c r="AH963" t="s">
        <v>118</v>
      </c>
      <c r="AI963">
        <v>896</v>
      </c>
      <c r="AJ963" t="s">
        <v>108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104</v>
      </c>
      <c r="AQ963" t="s">
        <v>105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106</v>
      </c>
      <c r="BE963">
        <v>1</v>
      </c>
      <c r="BF963" t="s">
        <v>98</v>
      </c>
      <c r="BG963" t="s">
        <v>107</v>
      </c>
      <c r="BH963">
        <v>1977</v>
      </c>
      <c r="BI963" t="s">
        <v>125</v>
      </c>
      <c r="BJ963">
        <v>2</v>
      </c>
      <c r="BK963">
        <v>619</v>
      </c>
      <c r="BL963" t="s">
        <v>98</v>
      </c>
      <c r="BM963" t="s">
        <v>98</v>
      </c>
      <c r="BN963" t="s">
        <v>104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>
      <c r="A964">
        <v>963</v>
      </c>
      <c r="B964">
        <v>160</v>
      </c>
      <c r="C964" t="s">
        <v>112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114</v>
      </c>
      <c r="L964" t="s">
        <v>88</v>
      </c>
      <c r="M964" t="s">
        <v>145</v>
      </c>
      <c r="N964" t="s">
        <v>91</v>
      </c>
      <c r="O964" t="s">
        <v>91</v>
      </c>
      <c r="P964" t="s">
        <v>129</v>
      </c>
      <c r="Q964" t="s">
        <v>122</v>
      </c>
      <c r="R964">
        <v>6</v>
      </c>
      <c r="S964">
        <v>6</v>
      </c>
      <c r="T964">
        <v>1976</v>
      </c>
      <c r="U964">
        <v>1976</v>
      </c>
      <c r="V964" t="s">
        <v>94</v>
      </c>
      <c r="W964" t="s">
        <v>95</v>
      </c>
      <c r="X964" t="s">
        <v>135</v>
      </c>
      <c r="Y964" t="s">
        <v>146</v>
      </c>
      <c r="Z964" t="s">
        <v>97</v>
      </c>
      <c r="AA964">
        <v>0</v>
      </c>
      <c r="AB964" t="s">
        <v>98</v>
      </c>
      <c r="AC964" t="s">
        <v>98</v>
      </c>
      <c r="AD964" t="s">
        <v>99</v>
      </c>
      <c r="AE964" t="s">
        <v>119</v>
      </c>
      <c r="AF964" t="s">
        <v>98</v>
      </c>
      <c r="AG964" t="s">
        <v>100</v>
      </c>
      <c r="AH964" t="s">
        <v>118</v>
      </c>
      <c r="AI964">
        <v>556</v>
      </c>
      <c r="AJ964" t="s">
        <v>108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104</v>
      </c>
      <c r="AQ964" t="s">
        <v>105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119</v>
      </c>
      <c r="BC964">
        <v>7</v>
      </c>
      <c r="BD964" t="s">
        <v>106</v>
      </c>
      <c r="BE964">
        <v>1</v>
      </c>
      <c r="BF964" t="s">
        <v>98</v>
      </c>
      <c r="BG964" t="s">
        <v>143</v>
      </c>
      <c r="BH964">
        <v>1976</v>
      </c>
      <c r="BI964" t="s">
        <v>108</v>
      </c>
      <c r="BJ964">
        <v>2</v>
      </c>
      <c r="BK964">
        <v>440</v>
      </c>
      <c r="BL964" t="s">
        <v>98</v>
      </c>
      <c r="BM964" t="s">
        <v>98</v>
      </c>
      <c r="BN964" t="s">
        <v>104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>
      <c r="A965">
        <v>964</v>
      </c>
      <c r="B965">
        <v>20</v>
      </c>
      <c r="C965" t="s">
        <v>112</v>
      </c>
      <c r="D965">
        <v>122</v>
      </c>
      <c r="E965">
        <v>11923</v>
      </c>
      <c r="F965" t="s">
        <v>82</v>
      </c>
      <c r="G965" t="s">
        <v>83</v>
      </c>
      <c r="H965" t="s">
        <v>113</v>
      </c>
      <c r="I965" t="s">
        <v>85</v>
      </c>
      <c r="J965" t="s">
        <v>86</v>
      </c>
      <c r="K965" t="s">
        <v>114</v>
      </c>
      <c r="L965" t="s">
        <v>88</v>
      </c>
      <c r="M965" t="s">
        <v>209</v>
      </c>
      <c r="N965" t="s">
        <v>91</v>
      </c>
      <c r="O965" t="s">
        <v>91</v>
      </c>
      <c r="P965" t="s">
        <v>92</v>
      </c>
      <c r="Q965" t="s">
        <v>93</v>
      </c>
      <c r="R965">
        <v>9</v>
      </c>
      <c r="S965">
        <v>5</v>
      </c>
      <c r="T965">
        <v>2007</v>
      </c>
      <c r="U965">
        <v>2007</v>
      </c>
      <c r="V965" t="s">
        <v>94</v>
      </c>
      <c r="W965" t="s">
        <v>95</v>
      </c>
      <c r="X965" t="s">
        <v>96</v>
      </c>
      <c r="Y965" t="s">
        <v>96</v>
      </c>
      <c r="Z965" t="s">
        <v>97</v>
      </c>
      <c r="AA965">
        <v>0</v>
      </c>
      <c r="AB965" t="s">
        <v>119</v>
      </c>
      <c r="AC965" t="s">
        <v>98</v>
      </c>
      <c r="AD965" t="s">
        <v>123</v>
      </c>
      <c r="AE965" t="s">
        <v>126</v>
      </c>
      <c r="AF965" t="s">
        <v>98</v>
      </c>
      <c r="AG965" t="s">
        <v>100</v>
      </c>
      <c r="AH965" t="s">
        <v>108</v>
      </c>
      <c r="AI965">
        <v>0</v>
      </c>
      <c r="AJ965" t="s">
        <v>108</v>
      </c>
      <c r="AK965">
        <v>0</v>
      </c>
      <c r="AL965">
        <v>1800</v>
      </c>
      <c r="AM965">
        <v>1800</v>
      </c>
      <c r="AN965" t="s">
        <v>103</v>
      </c>
      <c r="AO965" t="s">
        <v>126</v>
      </c>
      <c r="AP965" t="s">
        <v>104</v>
      </c>
      <c r="AQ965" t="s">
        <v>105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126</v>
      </c>
      <c r="BC965">
        <v>7</v>
      </c>
      <c r="BD965" t="s">
        <v>106</v>
      </c>
      <c r="BE965">
        <v>0</v>
      </c>
      <c r="BF965" t="s">
        <v>83</v>
      </c>
      <c r="BG965" t="s">
        <v>107</v>
      </c>
      <c r="BH965">
        <v>2007</v>
      </c>
      <c r="BI965" t="s">
        <v>125</v>
      </c>
      <c r="BJ965">
        <v>2</v>
      </c>
      <c r="BK965">
        <v>702</v>
      </c>
      <c r="BL965" t="s">
        <v>98</v>
      </c>
      <c r="BM965" t="s">
        <v>98</v>
      </c>
      <c r="BN965" t="s">
        <v>104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>
      <c r="A966">
        <v>965</v>
      </c>
      <c r="B966">
        <v>60</v>
      </c>
      <c r="C966" t="s">
        <v>112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114</v>
      </c>
      <c r="L966" t="s">
        <v>88</v>
      </c>
      <c r="M966" t="s">
        <v>218</v>
      </c>
      <c r="N966" t="s">
        <v>91</v>
      </c>
      <c r="O966" t="s">
        <v>91</v>
      </c>
      <c r="P966" t="s">
        <v>92</v>
      </c>
      <c r="Q966" t="s">
        <v>122</v>
      </c>
      <c r="R966">
        <v>7</v>
      </c>
      <c r="S966">
        <v>5</v>
      </c>
      <c r="T966">
        <v>2002</v>
      </c>
      <c r="U966">
        <v>2003</v>
      </c>
      <c r="V966" t="s">
        <v>94</v>
      </c>
      <c r="W966" t="s">
        <v>95</v>
      </c>
      <c r="X966" t="s">
        <v>96</v>
      </c>
      <c r="Y966" t="s">
        <v>96</v>
      </c>
      <c r="Z966" t="s">
        <v>117</v>
      </c>
      <c r="AA966">
        <v>44</v>
      </c>
      <c r="AB966" t="s">
        <v>119</v>
      </c>
      <c r="AC966" t="s">
        <v>98</v>
      </c>
      <c r="AD966" t="s">
        <v>123</v>
      </c>
      <c r="AE966" t="s">
        <v>119</v>
      </c>
      <c r="AF966" t="s">
        <v>98</v>
      </c>
      <c r="AG966" t="s">
        <v>100</v>
      </c>
      <c r="AH966" t="s">
        <v>124</v>
      </c>
      <c r="AI966">
        <v>624</v>
      </c>
      <c r="AJ966" t="s">
        <v>108</v>
      </c>
      <c r="AK966">
        <v>0</v>
      </c>
      <c r="AL966">
        <v>193</v>
      </c>
      <c r="AM966">
        <v>817</v>
      </c>
      <c r="AN966" t="s">
        <v>103</v>
      </c>
      <c r="AO966" t="s">
        <v>126</v>
      </c>
      <c r="AP966" t="s">
        <v>104</v>
      </c>
      <c r="AQ966" t="s">
        <v>105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119</v>
      </c>
      <c r="BC966">
        <v>8</v>
      </c>
      <c r="BD966" t="s">
        <v>106</v>
      </c>
      <c r="BE966">
        <v>1</v>
      </c>
      <c r="BF966" t="s">
        <v>119</v>
      </c>
      <c r="BG966" t="s">
        <v>159</v>
      </c>
      <c r="BH966">
        <v>2002</v>
      </c>
      <c r="BI966" t="s">
        <v>125</v>
      </c>
      <c r="BJ966">
        <v>2</v>
      </c>
      <c r="BK966">
        <v>510</v>
      </c>
      <c r="BL966" t="s">
        <v>98</v>
      </c>
      <c r="BM966" t="s">
        <v>98</v>
      </c>
      <c r="BN966" t="s">
        <v>104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>
      <c r="A967">
        <v>966</v>
      </c>
      <c r="B967">
        <v>60</v>
      </c>
      <c r="C967" t="s">
        <v>112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121</v>
      </c>
      <c r="N967" t="s">
        <v>225</v>
      </c>
      <c r="O967" t="s">
        <v>91</v>
      </c>
      <c r="P967" t="s">
        <v>92</v>
      </c>
      <c r="Q967" t="s">
        <v>122</v>
      </c>
      <c r="R967">
        <v>6</v>
      </c>
      <c r="S967">
        <v>5</v>
      </c>
      <c r="T967">
        <v>2005</v>
      </c>
      <c r="U967">
        <v>2007</v>
      </c>
      <c r="V967" t="s">
        <v>94</v>
      </c>
      <c r="W967" t="s">
        <v>95</v>
      </c>
      <c r="X967" t="s">
        <v>96</v>
      </c>
      <c r="Y967" t="s">
        <v>96</v>
      </c>
      <c r="Z967" t="s">
        <v>97</v>
      </c>
      <c r="AA967">
        <v>0</v>
      </c>
      <c r="AB967" t="s">
        <v>119</v>
      </c>
      <c r="AC967" t="s">
        <v>98</v>
      </c>
      <c r="AD967" t="s">
        <v>123</v>
      </c>
      <c r="AE967" t="s">
        <v>119</v>
      </c>
      <c r="AF967" t="s">
        <v>98</v>
      </c>
      <c r="AG967" t="s">
        <v>100</v>
      </c>
      <c r="AH967" t="s">
        <v>108</v>
      </c>
      <c r="AI967">
        <v>0</v>
      </c>
      <c r="AJ967" t="s">
        <v>108</v>
      </c>
      <c r="AK967">
        <v>0</v>
      </c>
      <c r="AL967">
        <v>783</v>
      </c>
      <c r="AM967">
        <v>783</v>
      </c>
      <c r="AN967" t="s">
        <v>103</v>
      </c>
      <c r="AO967" t="s">
        <v>126</v>
      </c>
      <c r="AP967" t="s">
        <v>104</v>
      </c>
      <c r="AQ967" t="s">
        <v>105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119</v>
      </c>
      <c r="BC967">
        <v>8</v>
      </c>
      <c r="BD967" t="s">
        <v>106</v>
      </c>
      <c r="BE967">
        <v>1</v>
      </c>
      <c r="BF967" t="s">
        <v>119</v>
      </c>
      <c r="BG967" t="s">
        <v>107</v>
      </c>
      <c r="BH967">
        <v>2005</v>
      </c>
      <c r="BI967" t="s">
        <v>125</v>
      </c>
      <c r="BJ967">
        <v>2</v>
      </c>
      <c r="BK967">
        <v>393</v>
      </c>
      <c r="BL967" t="s">
        <v>98</v>
      </c>
      <c r="BM967" t="s">
        <v>98</v>
      </c>
      <c r="BN967" t="s">
        <v>104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149</v>
      </c>
      <c r="CB967" t="s">
        <v>150</v>
      </c>
      <c r="CC967">
        <v>178900</v>
      </c>
    </row>
    <row r="968" spans="1:81">
      <c r="A968">
        <v>967</v>
      </c>
      <c r="B968">
        <v>50</v>
      </c>
      <c r="C968" t="s">
        <v>112</v>
      </c>
      <c r="D968">
        <v>130</v>
      </c>
      <c r="E968">
        <v>9600</v>
      </c>
      <c r="F968" t="s">
        <v>82</v>
      </c>
      <c r="G968" t="s">
        <v>83</v>
      </c>
      <c r="H968" t="s">
        <v>113</v>
      </c>
      <c r="I968" t="s">
        <v>127</v>
      </c>
      <c r="J968" t="s">
        <v>86</v>
      </c>
      <c r="K968" t="s">
        <v>87</v>
      </c>
      <c r="L968" t="s">
        <v>88</v>
      </c>
      <c r="M968" t="s">
        <v>212</v>
      </c>
      <c r="N968" t="s">
        <v>91</v>
      </c>
      <c r="O968" t="s">
        <v>91</v>
      </c>
      <c r="P968" t="s">
        <v>92</v>
      </c>
      <c r="Q968" t="s">
        <v>176</v>
      </c>
      <c r="R968">
        <v>5</v>
      </c>
      <c r="S968">
        <v>7</v>
      </c>
      <c r="T968">
        <v>1940</v>
      </c>
      <c r="U968">
        <v>1950</v>
      </c>
      <c r="V968" t="s">
        <v>94</v>
      </c>
      <c r="W968" t="s">
        <v>95</v>
      </c>
      <c r="X968" t="s">
        <v>137</v>
      </c>
      <c r="Y968" t="s">
        <v>137</v>
      </c>
      <c r="Z968" t="s">
        <v>97</v>
      </c>
      <c r="AA968">
        <v>0</v>
      </c>
      <c r="AB968" t="s">
        <v>119</v>
      </c>
      <c r="AC968" t="s">
        <v>119</v>
      </c>
      <c r="AD968" t="s">
        <v>166</v>
      </c>
      <c r="AE968" t="s">
        <v>98</v>
      </c>
      <c r="AF968" t="s">
        <v>139</v>
      </c>
      <c r="AG968" t="s">
        <v>100</v>
      </c>
      <c r="AH968" t="s">
        <v>101</v>
      </c>
      <c r="AI968">
        <v>428</v>
      </c>
      <c r="AJ968" t="s">
        <v>108</v>
      </c>
      <c r="AK968">
        <v>0</v>
      </c>
      <c r="AL968">
        <v>300</v>
      </c>
      <c r="AM968">
        <v>728</v>
      </c>
      <c r="AN968" t="s">
        <v>103</v>
      </c>
      <c r="AO968" t="s">
        <v>126</v>
      </c>
      <c r="AP968" t="s">
        <v>104</v>
      </c>
      <c r="AQ968" t="s">
        <v>105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181</v>
      </c>
      <c r="BE968">
        <v>2</v>
      </c>
      <c r="BF968" t="s">
        <v>98</v>
      </c>
      <c r="BG968" t="s">
        <v>143</v>
      </c>
      <c r="BH968">
        <v>1940</v>
      </c>
      <c r="BI968" t="s">
        <v>108</v>
      </c>
      <c r="BJ968">
        <v>1</v>
      </c>
      <c r="BK968">
        <v>256</v>
      </c>
      <c r="BL968" t="s">
        <v>98</v>
      </c>
      <c r="BM968" t="s">
        <v>98</v>
      </c>
      <c r="BN968" t="s">
        <v>104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>
      <c r="A969">
        <v>968</v>
      </c>
      <c r="B969">
        <v>20</v>
      </c>
      <c r="C969" t="s">
        <v>112</v>
      </c>
      <c r="D969" t="s">
        <v>83</v>
      </c>
      <c r="E969">
        <v>7390</v>
      </c>
      <c r="F969" t="s">
        <v>82</v>
      </c>
      <c r="G969" t="s">
        <v>83</v>
      </c>
      <c r="H969" t="s">
        <v>113</v>
      </c>
      <c r="I969" t="s">
        <v>85</v>
      </c>
      <c r="J969" t="s">
        <v>86</v>
      </c>
      <c r="K969" t="s">
        <v>87</v>
      </c>
      <c r="L969" t="s">
        <v>88</v>
      </c>
      <c r="M969" t="s">
        <v>89</v>
      </c>
      <c r="N969" t="s">
        <v>91</v>
      </c>
      <c r="O969" t="s">
        <v>91</v>
      </c>
      <c r="P969" t="s">
        <v>92</v>
      </c>
      <c r="Q969" t="s">
        <v>93</v>
      </c>
      <c r="R969">
        <v>5</v>
      </c>
      <c r="S969">
        <v>7</v>
      </c>
      <c r="T969">
        <v>1955</v>
      </c>
      <c r="U969">
        <v>1955</v>
      </c>
      <c r="V969" t="s">
        <v>115</v>
      </c>
      <c r="W969" t="s">
        <v>95</v>
      </c>
      <c r="X969" t="s">
        <v>116</v>
      </c>
      <c r="Y969" t="s">
        <v>116</v>
      </c>
      <c r="Z969" t="s">
        <v>117</v>
      </c>
      <c r="AA969">
        <v>151</v>
      </c>
      <c r="AB969" t="s">
        <v>98</v>
      </c>
      <c r="AC969" t="s">
        <v>98</v>
      </c>
      <c r="AD969" t="s">
        <v>99</v>
      </c>
      <c r="AE969" t="s">
        <v>98</v>
      </c>
      <c r="AF969" t="s">
        <v>98</v>
      </c>
      <c r="AG969" t="s">
        <v>100</v>
      </c>
      <c r="AH969" t="s">
        <v>118</v>
      </c>
      <c r="AI969">
        <v>902</v>
      </c>
      <c r="AJ969" t="s">
        <v>108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104</v>
      </c>
      <c r="AQ969" t="s">
        <v>105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106</v>
      </c>
      <c r="BE969">
        <v>0</v>
      </c>
      <c r="BF969" t="s">
        <v>83</v>
      </c>
      <c r="BG969" t="s">
        <v>107</v>
      </c>
      <c r="BH969">
        <v>1955</v>
      </c>
      <c r="BI969" t="s">
        <v>108</v>
      </c>
      <c r="BJ969">
        <v>1</v>
      </c>
      <c r="BK969">
        <v>260</v>
      </c>
      <c r="BL969" t="s">
        <v>98</v>
      </c>
      <c r="BM969" t="s">
        <v>98</v>
      </c>
      <c r="BN969" t="s">
        <v>104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>
      <c r="A970">
        <v>969</v>
      </c>
      <c r="B970">
        <v>50</v>
      </c>
      <c r="C970" t="s">
        <v>140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188</v>
      </c>
      <c r="N970" t="s">
        <v>91</v>
      </c>
      <c r="O970" t="s">
        <v>91</v>
      </c>
      <c r="P970" t="s">
        <v>92</v>
      </c>
      <c r="Q970" t="s">
        <v>176</v>
      </c>
      <c r="R970">
        <v>3</v>
      </c>
      <c r="S970">
        <v>6</v>
      </c>
      <c r="T970">
        <v>1910</v>
      </c>
      <c r="U970">
        <v>1950</v>
      </c>
      <c r="V970" t="s">
        <v>94</v>
      </c>
      <c r="W970" t="s">
        <v>95</v>
      </c>
      <c r="X970" t="s">
        <v>96</v>
      </c>
      <c r="Y970" t="s">
        <v>96</v>
      </c>
      <c r="Z970" t="s">
        <v>97</v>
      </c>
      <c r="AA970">
        <v>0</v>
      </c>
      <c r="AB970" t="s">
        <v>98</v>
      </c>
      <c r="AC970" t="s">
        <v>98</v>
      </c>
      <c r="AD970" t="s">
        <v>166</v>
      </c>
      <c r="AE970" t="s">
        <v>98</v>
      </c>
      <c r="AF970" t="s">
        <v>98</v>
      </c>
      <c r="AG970" t="s">
        <v>100</v>
      </c>
      <c r="AH970" t="s">
        <v>108</v>
      </c>
      <c r="AI970">
        <v>0</v>
      </c>
      <c r="AJ970" t="s">
        <v>108</v>
      </c>
      <c r="AK970">
        <v>0</v>
      </c>
      <c r="AL970">
        <v>600</v>
      </c>
      <c r="AM970">
        <v>600</v>
      </c>
      <c r="AN970" t="s">
        <v>195</v>
      </c>
      <c r="AO970" t="s">
        <v>139</v>
      </c>
      <c r="AP970" t="s">
        <v>167</v>
      </c>
      <c r="AQ970" t="s">
        <v>105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106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104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177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172</v>
      </c>
      <c r="CC970">
        <v>37900</v>
      </c>
    </row>
    <row r="971" spans="1:81">
      <c r="A971">
        <v>970</v>
      </c>
      <c r="B971">
        <v>190</v>
      </c>
      <c r="C971" t="s">
        <v>112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89</v>
      </c>
      <c r="N971" t="s">
        <v>91</v>
      </c>
      <c r="O971" t="s">
        <v>91</v>
      </c>
      <c r="P971" t="s">
        <v>186</v>
      </c>
      <c r="Q971" t="s">
        <v>158</v>
      </c>
      <c r="R971">
        <v>6</v>
      </c>
      <c r="S971">
        <v>5</v>
      </c>
      <c r="T971">
        <v>1958</v>
      </c>
      <c r="U971">
        <v>1958</v>
      </c>
      <c r="V971" t="s">
        <v>115</v>
      </c>
      <c r="W971" t="s">
        <v>95</v>
      </c>
      <c r="X971" t="s">
        <v>130</v>
      </c>
      <c r="Y971" t="s">
        <v>130</v>
      </c>
      <c r="Z971" t="s">
        <v>117</v>
      </c>
      <c r="AA971">
        <v>105</v>
      </c>
      <c r="AB971" t="s">
        <v>98</v>
      </c>
      <c r="AC971" t="s">
        <v>139</v>
      </c>
      <c r="AD971" t="s">
        <v>99</v>
      </c>
      <c r="AE971" t="s">
        <v>98</v>
      </c>
      <c r="AF971" t="s">
        <v>98</v>
      </c>
      <c r="AG971" t="s">
        <v>119</v>
      </c>
      <c r="AH971" t="s">
        <v>118</v>
      </c>
      <c r="AI971">
        <v>513</v>
      </c>
      <c r="AJ971" t="s">
        <v>108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104</v>
      </c>
      <c r="AQ971" t="s">
        <v>105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106</v>
      </c>
      <c r="BE971">
        <v>0</v>
      </c>
      <c r="BF971" t="s">
        <v>83</v>
      </c>
      <c r="BG971" t="s">
        <v>107</v>
      </c>
      <c r="BH971">
        <v>1958</v>
      </c>
      <c r="BI971" t="s">
        <v>131</v>
      </c>
      <c r="BJ971">
        <v>1</v>
      </c>
      <c r="BK971">
        <v>264</v>
      </c>
      <c r="BL971" t="s">
        <v>98</v>
      </c>
      <c r="BM971" t="s">
        <v>98</v>
      </c>
      <c r="BN971" t="s">
        <v>104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174</v>
      </c>
      <c r="CB971" t="s">
        <v>111</v>
      </c>
      <c r="CC971">
        <v>140000</v>
      </c>
    </row>
    <row r="972" spans="1:81">
      <c r="A972">
        <v>971</v>
      </c>
      <c r="B972">
        <v>50</v>
      </c>
      <c r="C972" t="s">
        <v>112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89</v>
      </c>
      <c r="N972" t="s">
        <v>91</v>
      </c>
      <c r="O972" t="s">
        <v>91</v>
      </c>
      <c r="P972" t="s">
        <v>92</v>
      </c>
      <c r="Q972" t="s">
        <v>176</v>
      </c>
      <c r="R972">
        <v>4</v>
      </c>
      <c r="S972">
        <v>4</v>
      </c>
      <c r="T972">
        <v>1949</v>
      </c>
      <c r="U972">
        <v>1950</v>
      </c>
      <c r="V972" t="s">
        <v>94</v>
      </c>
      <c r="W972" t="s">
        <v>95</v>
      </c>
      <c r="X972" t="s">
        <v>193</v>
      </c>
      <c r="Y972" t="s">
        <v>193</v>
      </c>
      <c r="Z972" t="s">
        <v>97</v>
      </c>
      <c r="AA972">
        <v>0</v>
      </c>
      <c r="AB972" t="s">
        <v>98</v>
      </c>
      <c r="AC972" t="s">
        <v>98</v>
      </c>
      <c r="AD972" t="s">
        <v>99</v>
      </c>
      <c r="AE972" t="s">
        <v>98</v>
      </c>
      <c r="AF972" t="s">
        <v>98</v>
      </c>
      <c r="AG972" t="s">
        <v>100</v>
      </c>
      <c r="AH972" t="s">
        <v>108</v>
      </c>
      <c r="AI972">
        <v>0</v>
      </c>
      <c r="AJ972" t="s">
        <v>108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167</v>
      </c>
      <c r="AQ972" t="s">
        <v>168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106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104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172</v>
      </c>
      <c r="CC972">
        <v>135000</v>
      </c>
    </row>
    <row r="973" spans="1:81">
      <c r="A973">
        <v>972</v>
      </c>
      <c r="B973">
        <v>160</v>
      </c>
      <c r="C973" t="s">
        <v>112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147</v>
      </c>
      <c r="N973" t="s">
        <v>91</v>
      </c>
      <c r="O973" t="s">
        <v>91</v>
      </c>
      <c r="P973" t="s">
        <v>142</v>
      </c>
      <c r="Q973" t="s">
        <v>122</v>
      </c>
      <c r="R973">
        <v>7</v>
      </c>
      <c r="S973">
        <v>5</v>
      </c>
      <c r="T973">
        <v>2003</v>
      </c>
      <c r="U973">
        <v>2004</v>
      </c>
      <c r="V973" t="s">
        <v>94</v>
      </c>
      <c r="W973" t="s">
        <v>95</v>
      </c>
      <c r="X973" t="s">
        <v>96</v>
      </c>
      <c r="Y973" t="s">
        <v>185</v>
      </c>
      <c r="Z973" t="s">
        <v>148</v>
      </c>
      <c r="AA973">
        <v>106</v>
      </c>
      <c r="AB973" t="s">
        <v>119</v>
      </c>
      <c r="AC973" t="s">
        <v>98</v>
      </c>
      <c r="AD973" t="s">
        <v>123</v>
      </c>
      <c r="AE973" t="s">
        <v>119</v>
      </c>
      <c r="AF973" t="s">
        <v>98</v>
      </c>
      <c r="AG973" t="s">
        <v>100</v>
      </c>
      <c r="AH973" t="s">
        <v>124</v>
      </c>
      <c r="AI973">
        <v>567</v>
      </c>
      <c r="AJ973" t="s">
        <v>108</v>
      </c>
      <c r="AK973">
        <v>0</v>
      </c>
      <c r="AL973">
        <v>197</v>
      </c>
      <c r="AM973">
        <v>764</v>
      </c>
      <c r="AN973" t="s">
        <v>103</v>
      </c>
      <c r="AO973" t="s">
        <v>126</v>
      </c>
      <c r="AP973" t="s">
        <v>104</v>
      </c>
      <c r="AQ973" t="s">
        <v>105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119</v>
      </c>
      <c r="BC973">
        <v>6</v>
      </c>
      <c r="BD973" t="s">
        <v>106</v>
      </c>
      <c r="BE973">
        <v>0</v>
      </c>
      <c r="BF973" t="s">
        <v>83</v>
      </c>
      <c r="BG973" t="s">
        <v>159</v>
      </c>
      <c r="BH973">
        <v>2003</v>
      </c>
      <c r="BI973" t="s">
        <v>131</v>
      </c>
      <c r="BJ973">
        <v>2</v>
      </c>
      <c r="BK973">
        <v>474</v>
      </c>
      <c r="BL973" t="s">
        <v>98</v>
      </c>
      <c r="BM973" t="s">
        <v>98</v>
      </c>
      <c r="BN973" t="s">
        <v>104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>
      <c r="A974">
        <v>973</v>
      </c>
      <c r="B974">
        <v>120</v>
      </c>
      <c r="C974" t="s">
        <v>112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165</v>
      </c>
      <c r="N974" t="s">
        <v>91</v>
      </c>
      <c r="O974" t="s">
        <v>91</v>
      </c>
      <c r="P974" t="s">
        <v>129</v>
      </c>
      <c r="Q974" t="s">
        <v>93</v>
      </c>
      <c r="R974">
        <v>6</v>
      </c>
      <c r="S974">
        <v>5</v>
      </c>
      <c r="T974">
        <v>1979</v>
      </c>
      <c r="U974">
        <v>1979</v>
      </c>
      <c r="V974" t="s">
        <v>94</v>
      </c>
      <c r="W974" t="s">
        <v>95</v>
      </c>
      <c r="X974" t="s">
        <v>135</v>
      </c>
      <c r="Y974" t="s">
        <v>135</v>
      </c>
      <c r="Z974" t="s">
        <v>97</v>
      </c>
      <c r="AA974">
        <v>0</v>
      </c>
      <c r="AB974" t="s">
        <v>98</v>
      </c>
      <c r="AC974" t="s">
        <v>98</v>
      </c>
      <c r="AD974" t="s">
        <v>99</v>
      </c>
      <c r="AE974" t="s">
        <v>119</v>
      </c>
      <c r="AF974" t="s">
        <v>98</v>
      </c>
      <c r="AG974" t="s">
        <v>100</v>
      </c>
      <c r="AH974" t="s">
        <v>108</v>
      </c>
      <c r="AI974">
        <v>0</v>
      </c>
      <c r="AJ974" t="s">
        <v>108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104</v>
      </c>
      <c r="AQ974" t="s">
        <v>105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106</v>
      </c>
      <c r="BE974">
        <v>1</v>
      </c>
      <c r="BF974" t="s">
        <v>98</v>
      </c>
      <c r="BG974" t="s">
        <v>107</v>
      </c>
      <c r="BH974">
        <v>1979</v>
      </c>
      <c r="BI974" t="s">
        <v>108</v>
      </c>
      <c r="BJ974">
        <v>1</v>
      </c>
      <c r="BK974">
        <v>264</v>
      </c>
      <c r="BL974" t="s">
        <v>98</v>
      </c>
      <c r="BM974" t="s">
        <v>98</v>
      </c>
      <c r="BN974" t="s">
        <v>104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>
      <c r="A975">
        <v>974</v>
      </c>
      <c r="B975">
        <v>20</v>
      </c>
      <c r="C975" t="s">
        <v>164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114</v>
      </c>
      <c r="L975" t="s">
        <v>88</v>
      </c>
      <c r="M975" t="s">
        <v>163</v>
      </c>
      <c r="N975" t="s">
        <v>91</v>
      </c>
      <c r="O975" t="s">
        <v>91</v>
      </c>
      <c r="P975" t="s">
        <v>92</v>
      </c>
      <c r="Q975" t="s">
        <v>93</v>
      </c>
      <c r="R975">
        <v>7</v>
      </c>
      <c r="S975">
        <v>5</v>
      </c>
      <c r="T975">
        <v>2007</v>
      </c>
      <c r="U975">
        <v>2008</v>
      </c>
      <c r="V975" t="s">
        <v>94</v>
      </c>
      <c r="W975" t="s">
        <v>95</v>
      </c>
      <c r="X975" t="s">
        <v>152</v>
      </c>
      <c r="Y975" t="s">
        <v>153</v>
      </c>
      <c r="Z975" t="s">
        <v>83</v>
      </c>
      <c r="AA975" t="s">
        <v>83</v>
      </c>
      <c r="AB975" t="s">
        <v>119</v>
      </c>
      <c r="AC975" t="s">
        <v>98</v>
      </c>
      <c r="AD975" t="s">
        <v>123</v>
      </c>
      <c r="AE975" t="s">
        <v>119</v>
      </c>
      <c r="AF975" t="s">
        <v>98</v>
      </c>
      <c r="AG975" t="s">
        <v>100</v>
      </c>
      <c r="AH975" t="s">
        <v>108</v>
      </c>
      <c r="AI975">
        <v>0</v>
      </c>
      <c r="AJ975" t="s">
        <v>108</v>
      </c>
      <c r="AK975">
        <v>0</v>
      </c>
      <c r="AL975">
        <v>1428</v>
      </c>
      <c r="AM975">
        <v>1428</v>
      </c>
      <c r="AN975" t="s">
        <v>103</v>
      </c>
      <c r="AO975" t="s">
        <v>126</v>
      </c>
      <c r="AP975" t="s">
        <v>104</v>
      </c>
      <c r="AQ975" t="s">
        <v>105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119</v>
      </c>
      <c r="BC975">
        <v>6</v>
      </c>
      <c r="BD975" t="s">
        <v>106</v>
      </c>
      <c r="BE975">
        <v>0</v>
      </c>
      <c r="BF975" t="s">
        <v>83</v>
      </c>
      <c r="BG975" t="s">
        <v>107</v>
      </c>
      <c r="BH975">
        <v>2007</v>
      </c>
      <c r="BI975" t="s">
        <v>125</v>
      </c>
      <c r="BJ975">
        <v>2</v>
      </c>
      <c r="BK975">
        <v>480</v>
      </c>
      <c r="BL975" t="s">
        <v>98</v>
      </c>
      <c r="BM975" t="s">
        <v>98</v>
      </c>
      <c r="BN975" t="s">
        <v>104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149</v>
      </c>
      <c r="CB975" t="s">
        <v>150</v>
      </c>
      <c r="CC975">
        <v>182000</v>
      </c>
    </row>
    <row r="976" spans="1:81">
      <c r="A976">
        <v>975</v>
      </c>
      <c r="B976">
        <v>70</v>
      </c>
      <c r="C976" t="s">
        <v>112</v>
      </c>
      <c r="D976">
        <v>60</v>
      </c>
      <c r="E976">
        <v>11414</v>
      </c>
      <c r="F976" t="s">
        <v>82</v>
      </c>
      <c r="G976" t="s">
        <v>83</v>
      </c>
      <c r="H976" t="s">
        <v>113</v>
      </c>
      <c r="I976" t="s">
        <v>85</v>
      </c>
      <c r="J976" t="s">
        <v>86</v>
      </c>
      <c r="K976" t="s">
        <v>114</v>
      </c>
      <c r="L976" t="s">
        <v>88</v>
      </c>
      <c r="M976" t="s">
        <v>197</v>
      </c>
      <c r="N976" t="s">
        <v>225</v>
      </c>
      <c r="O976" t="s">
        <v>90</v>
      </c>
      <c r="P976" t="s">
        <v>92</v>
      </c>
      <c r="Q976" t="s">
        <v>122</v>
      </c>
      <c r="R976">
        <v>7</v>
      </c>
      <c r="S976">
        <v>8</v>
      </c>
      <c r="T976">
        <v>1910</v>
      </c>
      <c r="U976">
        <v>1993</v>
      </c>
      <c r="V976" t="s">
        <v>94</v>
      </c>
      <c r="W976" t="s">
        <v>95</v>
      </c>
      <c r="X976" t="s">
        <v>130</v>
      </c>
      <c r="Y976" t="s">
        <v>130</v>
      </c>
      <c r="Z976" t="s">
        <v>97</v>
      </c>
      <c r="AA976">
        <v>0</v>
      </c>
      <c r="AB976" t="s">
        <v>98</v>
      </c>
      <c r="AC976" t="s">
        <v>119</v>
      </c>
      <c r="AD976" t="s">
        <v>166</v>
      </c>
      <c r="AE976" t="s">
        <v>119</v>
      </c>
      <c r="AF976" t="s">
        <v>98</v>
      </c>
      <c r="AG976" t="s">
        <v>100</v>
      </c>
      <c r="AH976" t="s">
        <v>108</v>
      </c>
      <c r="AI976">
        <v>0</v>
      </c>
      <c r="AJ976" t="s">
        <v>108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167</v>
      </c>
      <c r="AQ976" t="s">
        <v>105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119</v>
      </c>
      <c r="BC976">
        <v>8</v>
      </c>
      <c r="BD976" t="s">
        <v>106</v>
      </c>
      <c r="BE976">
        <v>0</v>
      </c>
      <c r="BF976" t="s">
        <v>83</v>
      </c>
      <c r="BG976" t="s">
        <v>143</v>
      </c>
      <c r="BH976">
        <v>1997</v>
      </c>
      <c r="BI976" t="s">
        <v>108</v>
      </c>
      <c r="BJ976">
        <v>2</v>
      </c>
      <c r="BK976">
        <v>532</v>
      </c>
      <c r="BL976" t="s">
        <v>98</v>
      </c>
      <c r="BM976" t="s">
        <v>98</v>
      </c>
      <c r="BN976" t="s">
        <v>104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132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>
      <c r="A977">
        <v>976</v>
      </c>
      <c r="B977">
        <v>160</v>
      </c>
      <c r="C977" t="s">
        <v>164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136</v>
      </c>
      <c r="L977" t="s">
        <v>88</v>
      </c>
      <c r="M977" t="s">
        <v>163</v>
      </c>
      <c r="N977" t="s">
        <v>91</v>
      </c>
      <c r="O977" t="s">
        <v>91</v>
      </c>
      <c r="P977" t="s">
        <v>142</v>
      </c>
      <c r="Q977" t="s">
        <v>122</v>
      </c>
      <c r="R977">
        <v>7</v>
      </c>
      <c r="S977">
        <v>5</v>
      </c>
      <c r="T977">
        <v>2000</v>
      </c>
      <c r="U977">
        <v>2000</v>
      </c>
      <c r="V977" t="s">
        <v>94</v>
      </c>
      <c r="W977" t="s">
        <v>95</v>
      </c>
      <c r="X977" t="s">
        <v>137</v>
      </c>
      <c r="Y977" t="s">
        <v>137</v>
      </c>
      <c r="Z977" t="s">
        <v>97</v>
      </c>
      <c r="AA977">
        <v>0</v>
      </c>
      <c r="AB977" t="s">
        <v>119</v>
      </c>
      <c r="AC977" t="s">
        <v>98</v>
      </c>
      <c r="AD977" t="s">
        <v>123</v>
      </c>
      <c r="AE977" t="s">
        <v>119</v>
      </c>
      <c r="AF977" t="s">
        <v>98</v>
      </c>
      <c r="AG977" t="s">
        <v>100</v>
      </c>
      <c r="AH977" t="s">
        <v>124</v>
      </c>
      <c r="AI977">
        <v>641</v>
      </c>
      <c r="AJ977" t="s">
        <v>108</v>
      </c>
      <c r="AK977">
        <v>0</v>
      </c>
      <c r="AL977">
        <v>32</v>
      </c>
      <c r="AM977">
        <v>673</v>
      </c>
      <c r="AN977" t="s">
        <v>103</v>
      </c>
      <c r="AO977" t="s">
        <v>126</v>
      </c>
      <c r="AP977" t="s">
        <v>104</v>
      </c>
      <c r="AQ977" t="s">
        <v>105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119</v>
      </c>
      <c r="BC977">
        <v>6</v>
      </c>
      <c r="BD977" t="s">
        <v>106</v>
      </c>
      <c r="BE977">
        <v>0</v>
      </c>
      <c r="BF977" t="s">
        <v>83</v>
      </c>
      <c r="BG977" t="s">
        <v>143</v>
      </c>
      <c r="BH977">
        <v>2000</v>
      </c>
      <c r="BI977" t="s">
        <v>108</v>
      </c>
      <c r="BJ977">
        <v>2</v>
      </c>
      <c r="BK977">
        <v>490</v>
      </c>
      <c r="BL977" t="s">
        <v>98</v>
      </c>
      <c r="BM977" t="s">
        <v>98</v>
      </c>
      <c r="BN977" t="s">
        <v>104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>
      <c r="A978">
        <v>977</v>
      </c>
      <c r="B978">
        <v>30</v>
      </c>
      <c r="C978" t="s">
        <v>112</v>
      </c>
      <c r="D978">
        <v>51</v>
      </c>
      <c r="E978">
        <v>5900</v>
      </c>
      <c r="F978" t="s">
        <v>82</v>
      </c>
      <c r="G978" t="s">
        <v>83</v>
      </c>
      <c r="H978" t="s">
        <v>113</v>
      </c>
      <c r="I978" t="s">
        <v>192</v>
      </c>
      <c r="J978" t="s">
        <v>86</v>
      </c>
      <c r="K978" t="s">
        <v>87</v>
      </c>
      <c r="L978" t="s">
        <v>88</v>
      </c>
      <c r="M978" t="s">
        <v>197</v>
      </c>
      <c r="N978" t="s">
        <v>91</v>
      </c>
      <c r="O978" t="s">
        <v>91</v>
      </c>
      <c r="P978" t="s">
        <v>92</v>
      </c>
      <c r="Q978" t="s">
        <v>93</v>
      </c>
      <c r="R978">
        <v>4</v>
      </c>
      <c r="S978">
        <v>7</v>
      </c>
      <c r="T978">
        <v>1923</v>
      </c>
      <c r="U978">
        <v>1958</v>
      </c>
      <c r="V978" t="s">
        <v>94</v>
      </c>
      <c r="W978" t="s">
        <v>95</v>
      </c>
      <c r="X978" t="s">
        <v>116</v>
      </c>
      <c r="Y978" t="s">
        <v>116</v>
      </c>
      <c r="Z978" t="s">
        <v>97</v>
      </c>
      <c r="AA978">
        <v>0</v>
      </c>
      <c r="AB978" t="s">
        <v>98</v>
      </c>
      <c r="AC978" t="s">
        <v>98</v>
      </c>
      <c r="AD978" t="s">
        <v>123</v>
      </c>
      <c r="AE978" t="s">
        <v>119</v>
      </c>
      <c r="AF978" t="s">
        <v>98</v>
      </c>
      <c r="AG978" t="s">
        <v>100</v>
      </c>
      <c r="AH978" t="s">
        <v>108</v>
      </c>
      <c r="AI978">
        <v>0</v>
      </c>
      <c r="AJ978" t="s">
        <v>108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104</v>
      </c>
      <c r="AQ978" t="s">
        <v>168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139</v>
      </c>
      <c r="BC978">
        <v>4</v>
      </c>
      <c r="BD978" t="s">
        <v>106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104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>
      <c r="A979">
        <v>978</v>
      </c>
      <c r="B979">
        <v>120</v>
      </c>
      <c r="C979" t="s">
        <v>164</v>
      </c>
      <c r="D979">
        <v>35</v>
      </c>
      <c r="E979">
        <v>4274</v>
      </c>
      <c r="F979" t="s">
        <v>82</v>
      </c>
      <c r="G979" t="s">
        <v>82</v>
      </c>
      <c r="H979" t="s">
        <v>113</v>
      </c>
      <c r="I979" t="s">
        <v>85</v>
      </c>
      <c r="J979" t="s">
        <v>86</v>
      </c>
      <c r="K979" t="s">
        <v>87</v>
      </c>
      <c r="L979" t="s">
        <v>88</v>
      </c>
      <c r="M979" t="s">
        <v>163</v>
      </c>
      <c r="N979" t="s">
        <v>91</v>
      </c>
      <c r="O979" t="s">
        <v>91</v>
      </c>
      <c r="P979" t="s">
        <v>129</v>
      </c>
      <c r="Q979" t="s">
        <v>93</v>
      </c>
      <c r="R979">
        <v>7</v>
      </c>
      <c r="S979">
        <v>5</v>
      </c>
      <c r="T979">
        <v>2006</v>
      </c>
      <c r="U979">
        <v>2007</v>
      </c>
      <c r="V979" t="s">
        <v>94</v>
      </c>
      <c r="W979" t="s">
        <v>95</v>
      </c>
      <c r="X979" t="s">
        <v>96</v>
      </c>
      <c r="Y979" t="s">
        <v>96</v>
      </c>
      <c r="Z979" t="s">
        <v>83</v>
      </c>
      <c r="AA979" t="s">
        <v>83</v>
      </c>
      <c r="AB979" t="s">
        <v>119</v>
      </c>
      <c r="AC979" t="s">
        <v>98</v>
      </c>
      <c r="AD979" t="s">
        <v>123</v>
      </c>
      <c r="AE979" t="s">
        <v>119</v>
      </c>
      <c r="AF979" t="s">
        <v>98</v>
      </c>
      <c r="AG979" t="s">
        <v>100</v>
      </c>
      <c r="AH979" t="s">
        <v>124</v>
      </c>
      <c r="AI979">
        <v>1106</v>
      </c>
      <c r="AJ979" t="s">
        <v>108</v>
      </c>
      <c r="AK979">
        <v>0</v>
      </c>
      <c r="AL979">
        <v>135</v>
      </c>
      <c r="AM979">
        <v>1241</v>
      </c>
      <c r="AN979" t="s">
        <v>103</v>
      </c>
      <c r="AO979" t="s">
        <v>126</v>
      </c>
      <c r="AP979" t="s">
        <v>104</v>
      </c>
      <c r="AQ979" t="s">
        <v>105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119</v>
      </c>
      <c r="BC979">
        <v>4</v>
      </c>
      <c r="BD979" t="s">
        <v>106</v>
      </c>
      <c r="BE979">
        <v>0</v>
      </c>
      <c r="BF979" t="s">
        <v>83</v>
      </c>
      <c r="BG979" t="s">
        <v>107</v>
      </c>
      <c r="BH979">
        <v>2007</v>
      </c>
      <c r="BI979" t="s">
        <v>125</v>
      </c>
      <c r="BJ979">
        <v>2</v>
      </c>
      <c r="BK979">
        <v>569</v>
      </c>
      <c r="BL979" t="s">
        <v>98</v>
      </c>
      <c r="BM979" t="s">
        <v>98</v>
      </c>
      <c r="BN979" t="s">
        <v>104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149</v>
      </c>
      <c r="CB979" t="s">
        <v>150</v>
      </c>
      <c r="CC979">
        <v>199900</v>
      </c>
    </row>
    <row r="980" spans="1:81">
      <c r="A980">
        <v>979</v>
      </c>
      <c r="B980">
        <v>20</v>
      </c>
      <c r="C980" t="s">
        <v>112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192</v>
      </c>
      <c r="J980" t="s">
        <v>86</v>
      </c>
      <c r="K980" t="s">
        <v>87</v>
      </c>
      <c r="L980" t="s">
        <v>154</v>
      </c>
      <c r="M980" t="s">
        <v>206</v>
      </c>
      <c r="N980" t="s">
        <v>91</v>
      </c>
      <c r="O980" t="s">
        <v>91</v>
      </c>
      <c r="P980" t="s">
        <v>92</v>
      </c>
      <c r="Q980" t="s">
        <v>93</v>
      </c>
      <c r="R980">
        <v>4</v>
      </c>
      <c r="S980">
        <v>5</v>
      </c>
      <c r="T980">
        <v>1954</v>
      </c>
      <c r="U980">
        <v>1954</v>
      </c>
      <c r="V980" t="s">
        <v>94</v>
      </c>
      <c r="W980" t="s">
        <v>95</v>
      </c>
      <c r="X980" t="s">
        <v>137</v>
      </c>
      <c r="Y980" t="s">
        <v>137</v>
      </c>
      <c r="Z980" t="s">
        <v>97</v>
      </c>
      <c r="AA980">
        <v>0</v>
      </c>
      <c r="AB980" t="s">
        <v>98</v>
      </c>
      <c r="AC980" t="s">
        <v>98</v>
      </c>
      <c r="AD980" t="s">
        <v>99</v>
      </c>
      <c r="AE980" t="s">
        <v>98</v>
      </c>
      <c r="AF980" t="s">
        <v>98</v>
      </c>
      <c r="AG980" t="s">
        <v>100</v>
      </c>
      <c r="AH980" t="s">
        <v>102</v>
      </c>
      <c r="AI980">
        <v>552</v>
      </c>
      <c r="AJ980" t="s">
        <v>108</v>
      </c>
      <c r="AK980">
        <v>0</v>
      </c>
      <c r="AL980">
        <v>342</v>
      </c>
      <c r="AM980">
        <v>894</v>
      </c>
      <c r="AN980" t="s">
        <v>103</v>
      </c>
      <c r="AO980" t="s">
        <v>126</v>
      </c>
      <c r="AP980" t="s">
        <v>104</v>
      </c>
      <c r="AQ980" t="s">
        <v>105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106</v>
      </c>
      <c r="BE980">
        <v>0</v>
      </c>
      <c r="BF980" t="s">
        <v>83</v>
      </c>
      <c r="BG980" t="s">
        <v>143</v>
      </c>
      <c r="BH980">
        <v>1999</v>
      </c>
      <c r="BI980" t="s">
        <v>108</v>
      </c>
      <c r="BJ980">
        <v>2</v>
      </c>
      <c r="BK980">
        <v>400</v>
      </c>
      <c r="BL980" t="s">
        <v>98</v>
      </c>
      <c r="BM980" t="s">
        <v>98</v>
      </c>
      <c r="BN980" t="s">
        <v>104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172</v>
      </c>
      <c r="CC980">
        <v>110000</v>
      </c>
    </row>
    <row r="981" spans="1:81">
      <c r="A981">
        <v>980</v>
      </c>
      <c r="B981">
        <v>20</v>
      </c>
      <c r="C981" t="s">
        <v>112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114</v>
      </c>
      <c r="L981" t="s">
        <v>88</v>
      </c>
      <c r="M981" t="s">
        <v>169</v>
      </c>
      <c r="N981" t="s">
        <v>90</v>
      </c>
      <c r="O981" t="s">
        <v>91</v>
      </c>
      <c r="P981" t="s">
        <v>92</v>
      </c>
      <c r="Q981" t="s">
        <v>93</v>
      </c>
      <c r="R981">
        <v>5</v>
      </c>
      <c r="S981">
        <v>6</v>
      </c>
      <c r="T981">
        <v>1963</v>
      </c>
      <c r="U981">
        <v>1963</v>
      </c>
      <c r="V981" t="s">
        <v>94</v>
      </c>
      <c r="W981" t="s">
        <v>95</v>
      </c>
      <c r="X981" t="s">
        <v>96</v>
      </c>
      <c r="Y981" t="s">
        <v>96</v>
      </c>
      <c r="Z981" t="s">
        <v>97</v>
      </c>
      <c r="AA981">
        <v>0</v>
      </c>
      <c r="AB981" t="s">
        <v>98</v>
      </c>
      <c r="AC981" t="s">
        <v>98</v>
      </c>
      <c r="AD981" t="s">
        <v>123</v>
      </c>
      <c r="AE981" t="s">
        <v>98</v>
      </c>
      <c r="AF981" t="s">
        <v>98</v>
      </c>
      <c r="AG981" t="s">
        <v>100</v>
      </c>
      <c r="AH981" t="s">
        <v>101</v>
      </c>
      <c r="AI981">
        <v>651</v>
      </c>
      <c r="AJ981" t="s">
        <v>108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104</v>
      </c>
      <c r="AQ981" t="s">
        <v>105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106</v>
      </c>
      <c r="BE981">
        <v>0</v>
      </c>
      <c r="BF981" t="s">
        <v>83</v>
      </c>
      <c r="BG981" t="s">
        <v>143</v>
      </c>
      <c r="BH981">
        <v>1963</v>
      </c>
      <c r="BI981" t="s">
        <v>108</v>
      </c>
      <c r="BJ981">
        <v>2</v>
      </c>
      <c r="BK981">
        <v>480</v>
      </c>
      <c r="BL981" t="s">
        <v>98</v>
      </c>
      <c r="BM981" t="s">
        <v>98</v>
      </c>
      <c r="BN981" t="s">
        <v>104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109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>
      <c r="A982">
        <v>981</v>
      </c>
      <c r="B982">
        <v>85</v>
      </c>
      <c r="C982" t="s">
        <v>112</v>
      </c>
      <c r="D982" t="s">
        <v>83</v>
      </c>
      <c r="E982">
        <v>12122</v>
      </c>
      <c r="F982" t="s">
        <v>82</v>
      </c>
      <c r="G982" t="s">
        <v>83</v>
      </c>
      <c r="H982" t="s">
        <v>113</v>
      </c>
      <c r="I982" t="s">
        <v>85</v>
      </c>
      <c r="J982" t="s">
        <v>86</v>
      </c>
      <c r="K982" t="s">
        <v>114</v>
      </c>
      <c r="L982" t="s">
        <v>88</v>
      </c>
      <c r="M982" t="s">
        <v>89</v>
      </c>
      <c r="N982" t="s">
        <v>91</v>
      </c>
      <c r="O982" t="s">
        <v>91</v>
      </c>
      <c r="P982" t="s">
        <v>92</v>
      </c>
      <c r="Q982" t="s">
        <v>183</v>
      </c>
      <c r="R982">
        <v>7</v>
      </c>
      <c r="S982">
        <v>9</v>
      </c>
      <c r="T982">
        <v>1961</v>
      </c>
      <c r="U982">
        <v>2007</v>
      </c>
      <c r="V982" t="s">
        <v>94</v>
      </c>
      <c r="W982" t="s">
        <v>95</v>
      </c>
      <c r="X982" t="s">
        <v>152</v>
      </c>
      <c r="Y982" t="s">
        <v>153</v>
      </c>
      <c r="Z982" t="s">
        <v>148</v>
      </c>
      <c r="AA982">
        <v>210</v>
      </c>
      <c r="AB982" t="s">
        <v>126</v>
      </c>
      <c r="AC982" t="s">
        <v>98</v>
      </c>
      <c r="AD982" t="s">
        <v>99</v>
      </c>
      <c r="AE982" t="s">
        <v>98</v>
      </c>
      <c r="AF982" t="s">
        <v>98</v>
      </c>
      <c r="AG982" t="s">
        <v>157</v>
      </c>
      <c r="AH982" t="s">
        <v>118</v>
      </c>
      <c r="AI982">
        <v>867</v>
      </c>
      <c r="AJ982" t="s">
        <v>108</v>
      </c>
      <c r="AK982">
        <v>0</v>
      </c>
      <c r="AL982">
        <v>77</v>
      </c>
      <c r="AM982">
        <v>944</v>
      </c>
      <c r="AN982" t="s">
        <v>103</v>
      </c>
      <c r="AO982" t="s">
        <v>119</v>
      </c>
      <c r="AP982" t="s">
        <v>104</v>
      </c>
      <c r="AQ982" t="s">
        <v>105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126</v>
      </c>
      <c r="BC982">
        <v>6</v>
      </c>
      <c r="BD982" t="s">
        <v>106</v>
      </c>
      <c r="BE982">
        <v>0</v>
      </c>
      <c r="BF982" t="s">
        <v>83</v>
      </c>
      <c r="BG982" t="s">
        <v>107</v>
      </c>
      <c r="BH982">
        <v>1961</v>
      </c>
      <c r="BI982" t="s">
        <v>131</v>
      </c>
      <c r="BJ982">
        <v>2</v>
      </c>
      <c r="BK982">
        <v>588</v>
      </c>
      <c r="BL982" t="s">
        <v>98</v>
      </c>
      <c r="BM982" t="s">
        <v>98</v>
      </c>
      <c r="BN982" t="s">
        <v>104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>
      <c r="A983">
        <v>982</v>
      </c>
      <c r="B983">
        <v>60</v>
      </c>
      <c r="C983" t="s">
        <v>112</v>
      </c>
      <c r="D983">
        <v>98</v>
      </c>
      <c r="E983">
        <v>12203</v>
      </c>
      <c r="F983" t="s">
        <v>82</v>
      </c>
      <c r="G983" t="s">
        <v>83</v>
      </c>
      <c r="H983" t="s">
        <v>113</v>
      </c>
      <c r="I983" t="s">
        <v>85</v>
      </c>
      <c r="J983" t="s">
        <v>86</v>
      </c>
      <c r="K983" t="s">
        <v>114</v>
      </c>
      <c r="L983" t="s">
        <v>88</v>
      </c>
      <c r="M983" t="s">
        <v>162</v>
      </c>
      <c r="N983" t="s">
        <v>91</v>
      </c>
      <c r="O983" t="s">
        <v>91</v>
      </c>
      <c r="P983" t="s">
        <v>92</v>
      </c>
      <c r="Q983" t="s">
        <v>122</v>
      </c>
      <c r="R983">
        <v>8</v>
      </c>
      <c r="S983">
        <v>5</v>
      </c>
      <c r="T983">
        <v>1998</v>
      </c>
      <c r="U983">
        <v>1999</v>
      </c>
      <c r="V983" t="s">
        <v>115</v>
      </c>
      <c r="W983" t="s">
        <v>95</v>
      </c>
      <c r="X983" t="s">
        <v>96</v>
      </c>
      <c r="Y983" t="s">
        <v>96</v>
      </c>
      <c r="Z983" t="s">
        <v>117</v>
      </c>
      <c r="AA983">
        <v>975</v>
      </c>
      <c r="AB983" t="s">
        <v>119</v>
      </c>
      <c r="AC983" t="s">
        <v>98</v>
      </c>
      <c r="AD983" t="s">
        <v>123</v>
      </c>
      <c r="AE983" t="s">
        <v>119</v>
      </c>
      <c r="AF983" t="s">
        <v>98</v>
      </c>
      <c r="AG983" t="s">
        <v>100</v>
      </c>
      <c r="AH983" t="s">
        <v>124</v>
      </c>
      <c r="AI983">
        <v>854</v>
      </c>
      <c r="AJ983" t="s">
        <v>108</v>
      </c>
      <c r="AK983">
        <v>0</v>
      </c>
      <c r="AL983">
        <v>371</v>
      </c>
      <c r="AM983">
        <v>1225</v>
      </c>
      <c r="AN983" t="s">
        <v>103</v>
      </c>
      <c r="AO983" t="s">
        <v>126</v>
      </c>
      <c r="AP983" t="s">
        <v>104</v>
      </c>
      <c r="AQ983" t="s">
        <v>105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119</v>
      </c>
      <c r="BC983">
        <v>8</v>
      </c>
      <c r="BD983" t="s">
        <v>106</v>
      </c>
      <c r="BE983">
        <v>1</v>
      </c>
      <c r="BF983" t="s">
        <v>98</v>
      </c>
      <c r="BG983" t="s">
        <v>107</v>
      </c>
      <c r="BH983">
        <v>1998</v>
      </c>
      <c r="BI983" t="s">
        <v>125</v>
      </c>
      <c r="BJ983">
        <v>3</v>
      </c>
      <c r="BK983">
        <v>676</v>
      </c>
      <c r="BL983" t="s">
        <v>98</v>
      </c>
      <c r="BM983" t="s">
        <v>98</v>
      </c>
      <c r="BN983" t="s">
        <v>104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>
      <c r="A984">
        <v>983</v>
      </c>
      <c r="B984">
        <v>20</v>
      </c>
      <c r="C984" t="s">
        <v>112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156</v>
      </c>
      <c r="N984" t="s">
        <v>91</v>
      </c>
      <c r="O984" t="s">
        <v>91</v>
      </c>
      <c r="P984" t="s">
        <v>92</v>
      </c>
      <c r="Q984" t="s">
        <v>93</v>
      </c>
      <c r="R984">
        <v>7</v>
      </c>
      <c r="S984">
        <v>5</v>
      </c>
      <c r="T984">
        <v>2007</v>
      </c>
      <c r="U984">
        <v>2007</v>
      </c>
      <c r="V984" t="s">
        <v>94</v>
      </c>
      <c r="W984" t="s">
        <v>95</v>
      </c>
      <c r="X984" t="s">
        <v>96</v>
      </c>
      <c r="Y984" t="s">
        <v>96</v>
      </c>
      <c r="Z984" t="s">
        <v>117</v>
      </c>
      <c r="AA984">
        <v>16</v>
      </c>
      <c r="AB984" t="s">
        <v>119</v>
      </c>
      <c r="AC984" t="s">
        <v>98</v>
      </c>
      <c r="AD984" t="s">
        <v>123</v>
      </c>
      <c r="AE984" t="s">
        <v>119</v>
      </c>
      <c r="AF984" t="s">
        <v>98</v>
      </c>
      <c r="AG984" t="s">
        <v>157</v>
      </c>
      <c r="AH984" t="s">
        <v>108</v>
      </c>
      <c r="AI984">
        <v>0</v>
      </c>
      <c r="AJ984" t="s">
        <v>108</v>
      </c>
      <c r="AK984">
        <v>0</v>
      </c>
      <c r="AL984">
        <v>1266</v>
      </c>
      <c r="AM984">
        <v>1266</v>
      </c>
      <c r="AN984" t="s">
        <v>103</v>
      </c>
      <c r="AO984" t="s">
        <v>126</v>
      </c>
      <c r="AP984" t="s">
        <v>104</v>
      </c>
      <c r="AQ984" t="s">
        <v>105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119</v>
      </c>
      <c r="BC984">
        <v>6</v>
      </c>
      <c r="BD984" t="s">
        <v>106</v>
      </c>
      <c r="BE984">
        <v>1</v>
      </c>
      <c r="BF984" t="s">
        <v>119</v>
      </c>
      <c r="BG984" t="s">
        <v>107</v>
      </c>
      <c r="BH984">
        <v>2007</v>
      </c>
      <c r="BI984" t="s">
        <v>125</v>
      </c>
      <c r="BJ984">
        <v>2</v>
      </c>
      <c r="BK984">
        <v>388</v>
      </c>
      <c r="BL984" t="s">
        <v>98</v>
      </c>
      <c r="BM984" t="s">
        <v>98</v>
      </c>
      <c r="BN984" t="s">
        <v>104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>
      <c r="A985">
        <v>984</v>
      </c>
      <c r="B985">
        <v>60</v>
      </c>
      <c r="C985" t="s">
        <v>112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114</v>
      </c>
      <c r="L985" t="s">
        <v>88</v>
      </c>
      <c r="M985" t="s">
        <v>209</v>
      </c>
      <c r="N985" t="s">
        <v>91</v>
      </c>
      <c r="O985" t="s">
        <v>91</v>
      </c>
      <c r="P985" t="s">
        <v>92</v>
      </c>
      <c r="Q985" t="s">
        <v>122</v>
      </c>
      <c r="R985">
        <v>8</v>
      </c>
      <c r="S985">
        <v>5</v>
      </c>
      <c r="T985">
        <v>2002</v>
      </c>
      <c r="U985">
        <v>2002</v>
      </c>
      <c r="V985" t="s">
        <v>94</v>
      </c>
      <c r="W985" t="s">
        <v>95</v>
      </c>
      <c r="X985" t="s">
        <v>152</v>
      </c>
      <c r="Y985" t="s">
        <v>153</v>
      </c>
      <c r="Z985" t="s">
        <v>97</v>
      </c>
      <c r="AA985">
        <v>0</v>
      </c>
      <c r="AB985" t="s">
        <v>119</v>
      </c>
      <c r="AC985" t="s">
        <v>98</v>
      </c>
      <c r="AD985" t="s">
        <v>123</v>
      </c>
      <c r="AE985" t="s">
        <v>119</v>
      </c>
      <c r="AF985" t="s">
        <v>98</v>
      </c>
      <c r="AG985" t="s">
        <v>155</v>
      </c>
      <c r="AH985" t="s">
        <v>108</v>
      </c>
      <c r="AI985">
        <v>0</v>
      </c>
      <c r="AJ985" t="s">
        <v>108</v>
      </c>
      <c r="AK985">
        <v>0</v>
      </c>
      <c r="AL985">
        <v>1128</v>
      </c>
      <c r="AM985">
        <v>1128</v>
      </c>
      <c r="AN985" t="s">
        <v>103</v>
      </c>
      <c r="AO985" t="s">
        <v>126</v>
      </c>
      <c r="AP985" t="s">
        <v>104</v>
      </c>
      <c r="AQ985" t="s">
        <v>105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119</v>
      </c>
      <c r="BC985">
        <v>9</v>
      </c>
      <c r="BD985" t="s">
        <v>106</v>
      </c>
      <c r="BE985">
        <v>1</v>
      </c>
      <c r="BF985" t="s">
        <v>119</v>
      </c>
      <c r="BG985" t="s">
        <v>107</v>
      </c>
      <c r="BH985">
        <v>2002</v>
      </c>
      <c r="BI985" t="s">
        <v>108</v>
      </c>
      <c r="BJ985">
        <v>2</v>
      </c>
      <c r="BK985">
        <v>779</v>
      </c>
      <c r="BL985" t="s">
        <v>98</v>
      </c>
      <c r="BM985" t="s">
        <v>98</v>
      </c>
      <c r="BN985" t="s">
        <v>104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>
      <c r="A986">
        <v>985</v>
      </c>
      <c r="B986">
        <v>90</v>
      </c>
      <c r="C986" t="s">
        <v>112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217</v>
      </c>
      <c r="N986" t="s">
        <v>91</v>
      </c>
      <c r="O986" t="s">
        <v>91</v>
      </c>
      <c r="P986" t="s">
        <v>179</v>
      </c>
      <c r="Q986" t="s">
        <v>176</v>
      </c>
      <c r="R986">
        <v>5</v>
      </c>
      <c r="S986">
        <v>5</v>
      </c>
      <c r="T986">
        <v>1977</v>
      </c>
      <c r="U986">
        <v>1977</v>
      </c>
      <c r="V986" t="s">
        <v>94</v>
      </c>
      <c r="W986" t="s">
        <v>95</v>
      </c>
      <c r="X986" t="s">
        <v>135</v>
      </c>
      <c r="Y986" t="s">
        <v>135</v>
      </c>
      <c r="Z986" t="s">
        <v>97</v>
      </c>
      <c r="AA986">
        <v>0</v>
      </c>
      <c r="AB986" t="s">
        <v>98</v>
      </c>
      <c r="AC986" t="s">
        <v>98</v>
      </c>
      <c r="AD986" t="s">
        <v>99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104</v>
      </c>
      <c r="AQ986" t="s">
        <v>105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119</v>
      </c>
      <c r="BC986">
        <v>8</v>
      </c>
      <c r="BD986" t="s">
        <v>106</v>
      </c>
      <c r="BE986">
        <v>0</v>
      </c>
      <c r="BF986" t="s">
        <v>83</v>
      </c>
      <c r="BG986" t="s">
        <v>107</v>
      </c>
      <c r="BH986">
        <v>1977</v>
      </c>
      <c r="BI986" t="s">
        <v>108</v>
      </c>
      <c r="BJ986">
        <v>2</v>
      </c>
      <c r="BK986">
        <v>539</v>
      </c>
      <c r="BL986" t="s">
        <v>98</v>
      </c>
      <c r="BM986" t="s">
        <v>98</v>
      </c>
      <c r="BN986" t="s">
        <v>104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144</v>
      </c>
      <c r="CB986" t="s">
        <v>111</v>
      </c>
      <c r="CC986">
        <v>126000</v>
      </c>
    </row>
    <row r="987" spans="1:81">
      <c r="A987">
        <v>986</v>
      </c>
      <c r="B987">
        <v>190</v>
      </c>
      <c r="C987" t="s">
        <v>112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206</v>
      </c>
      <c r="N987" t="s">
        <v>91</v>
      </c>
      <c r="O987" t="s">
        <v>91</v>
      </c>
      <c r="P987" t="s">
        <v>186</v>
      </c>
      <c r="Q987" t="s">
        <v>93</v>
      </c>
      <c r="R987">
        <v>5</v>
      </c>
      <c r="S987">
        <v>5</v>
      </c>
      <c r="T987">
        <v>1950</v>
      </c>
      <c r="U987">
        <v>1950</v>
      </c>
      <c r="V987" t="s">
        <v>94</v>
      </c>
      <c r="W987" t="s">
        <v>95</v>
      </c>
      <c r="X987" t="s">
        <v>137</v>
      </c>
      <c r="Y987" t="s">
        <v>137</v>
      </c>
      <c r="Z987" t="s">
        <v>97</v>
      </c>
      <c r="AA987">
        <v>0</v>
      </c>
      <c r="AB987" t="s">
        <v>98</v>
      </c>
      <c r="AC987" t="s">
        <v>98</v>
      </c>
      <c r="AD987" t="s">
        <v>99</v>
      </c>
      <c r="AE987" t="s">
        <v>98</v>
      </c>
      <c r="AF987" t="s">
        <v>98</v>
      </c>
      <c r="AG987" t="s">
        <v>100</v>
      </c>
      <c r="AH987" t="s">
        <v>118</v>
      </c>
      <c r="AI987">
        <v>1040</v>
      </c>
      <c r="AJ987" t="s">
        <v>108</v>
      </c>
      <c r="AK987">
        <v>0</v>
      </c>
      <c r="AL987">
        <v>124</v>
      </c>
      <c r="AM987">
        <v>1164</v>
      </c>
      <c r="AN987" t="s">
        <v>194</v>
      </c>
      <c r="AO987" t="s">
        <v>98</v>
      </c>
      <c r="AP987" t="s">
        <v>167</v>
      </c>
      <c r="AQ987" t="s">
        <v>105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106</v>
      </c>
      <c r="BE987">
        <v>0</v>
      </c>
      <c r="BF987" t="s">
        <v>83</v>
      </c>
      <c r="BG987" t="s">
        <v>143</v>
      </c>
      <c r="BH987">
        <v>1950</v>
      </c>
      <c r="BI987" t="s">
        <v>108</v>
      </c>
      <c r="BJ987">
        <v>1</v>
      </c>
      <c r="BK987">
        <v>240</v>
      </c>
      <c r="BL987" t="s">
        <v>98</v>
      </c>
      <c r="BM987" t="s">
        <v>98</v>
      </c>
      <c r="BN987" t="s">
        <v>104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174</v>
      </c>
      <c r="CB987" t="s">
        <v>111</v>
      </c>
      <c r="CC987">
        <v>125000</v>
      </c>
    </row>
    <row r="988" spans="1:81">
      <c r="A988">
        <v>987</v>
      </c>
      <c r="B988">
        <v>50</v>
      </c>
      <c r="C988" t="s">
        <v>140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114</v>
      </c>
      <c r="L988" t="s">
        <v>88</v>
      </c>
      <c r="M988" t="s">
        <v>188</v>
      </c>
      <c r="N988" t="s">
        <v>90</v>
      </c>
      <c r="O988" t="s">
        <v>91</v>
      </c>
      <c r="P988" t="s">
        <v>92</v>
      </c>
      <c r="Q988" t="s">
        <v>176</v>
      </c>
      <c r="R988">
        <v>6</v>
      </c>
      <c r="S988">
        <v>8</v>
      </c>
      <c r="T988">
        <v>1910</v>
      </c>
      <c r="U988">
        <v>2003</v>
      </c>
      <c r="V988" t="s">
        <v>115</v>
      </c>
      <c r="W988" t="s">
        <v>95</v>
      </c>
      <c r="X988" t="s">
        <v>96</v>
      </c>
      <c r="Y988" t="s">
        <v>96</v>
      </c>
      <c r="Z988" t="s">
        <v>97</v>
      </c>
      <c r="AA988">
        <v>0</v>
      </c>
      <c r="AB988" t="s">
        <v>98</v>
      </c>
      <c r="AC988" t="s">
        <v>119</v>
      </c>
      <c r="AD988" t="s">
        <v>99</v>
      </c>
      <c r="AE988" t="s">
        <v>98</v>
      </c>
      <c r="AF988" t="s">
        <v>139</v>
      </c>
      <c r="AG988" t="s">
        <v>100</v>
      </c>
      <c r="AH988" t="s">
        <v>108</v>
      </c>
      <c r="AI988">
        <v>0</v>
      </c>
      <c r="AJ988" t="s">
        <v>108</v>
      </c>
      <c r="AK988">
        <v>0</v>
      </c>
      <c r="AL988">
        <v>485</v>
      </c>
      <c r="AM988">
        <v>485</v>
      </c>
      <c r="AN988" t="s">
        <v>103</v>
      </c>
      <c r="AO988" t="s">
        <v>119</v>
      </c>
      <c r="AP988" t="s">
        <v>104</v>
      </c>
      <c r="AQ988" t="s">
        <v>105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119</v>
      </c>
      <c r="BC988">
        <v>5</v>
      </c>
      <c r="BD988" t="s">
        <v>106</v>
      </c>
      <c r="BE988">
        <v>0</v>
      </c>
      <c r="BF988" t="s">
        <v>83</v>
      </c>
      <c r="BG988" t="s">
        <v>107</v>
      </c>
      <c r="BH988">
        <v>1950</v>
      </c>
      <c r="BI988" t="s">
        <v>108</v>
      </c>
      <c r="BJ988">
        <v>1</v>
      </c>
      <c r="BK988">
        <v>255</v>
      </c>
      <c r="BL988" t="s">
        <v>139</v>
      </c>
      <c r="BM988" t="s">
        <v>98</v>
      </c>
      <c r="BN988" t="s">
        <v>104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>
      <c r="A989">
        <v>988</v>
      </c>
      <c r="B989">
        <v>20</v>
      </c>
      <c r="C989" t="s">
        <v>112</v>
      </c>
      <c r="D989">
        <v>83</v>
      </c>
      <c r="E989">
        <v>10159</v>
      </c>
      <c r="F989" t="s">
        <v>82</v>
      </c>
      <c r="G989" t="s">
        <v>83</v>
      </c>
      <c r="H989" t="s">
        <v>113</v>
      </c>
      <c r="I989" t="s">
        <v>85</v>
      </c>
      <c r="J989" t="s">
        <v>86</v>
      </c>
      <c r="K989" t="s">
        <v>87</v>
      </c>
      <c r="L989" t="s">
        <v>88</v>
      </c>
      <c r="M989" t="s">
        <v>147</v>
      </c>
      <c r="N989" t="s">
        <v>91</v>
      </c>
      <c r="O989" t="s">
        <v>91</v>
      </c>
      <c r="P989" t="s">
        <v>92</v>
      </c>
      <c r="Q989" t="s">
        <v>93</v>
      </c>
      <c r="R989">
        <v>9</v>
      </c>
      <c r="S989">
        <v>5</v>
      </c>
      <c r="T989">
        <v>2009</v>
      </c>
      <c r="U989">
        <v>2010</v>
      </c>
      <c r="V989" t="s">
        <v>115</v>
      </c>
      <c r="W989" t="s">
        <v>95</v>
      </c>
      <c r="X989" t="s">
        <v>96</v>
      </c>
      <c r="Y989" t="s">
        <v>96</v>
      </c>
      <c r="Z989" t="s">
        <v>148</v>
      </c>
      <c r="AA989">
        <v>450</v>
      </c>
      <c r="AB989" t="s">
        <v>126</v>
      </c>
      <c r="AC989" t="s">
        <v>98</v>
      </c>
      <c r="AD989" t="s">
        <v>123</v>
      </c>
      <c r="AE989" t="s">
        <v>126</v>
      </c>
      <c r="AF989" t="s">
        <v>98</v>
      </c>
      <c r="AG989" t="s">
        <v>157</v>
      </c>
      <c r="AH989" t="s">
        <v>124</v>
      </c>
      <c r="AI989">
        <v>1646</v>
      </c>
      <c r="AJ989" t="s">
        <v>108</v>
      </c>
      <c r="AK989">
        <v>0</v>
      </c>
      <c r="AL989">
        <v>284</v>
      </c>
      <c r="AM989">
        <v>1930</v>
      </c>
      <c r="AN989" t="s">
        <v>103</v>
      </c>
      <c r="AO989" t="s">
        <v>126</v>
      </c>
      <c r="AP989" t="s">
        <v>104</v>
      </c>
      <c r="AQ989" t="s">
        <v>105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126</v>
      </c>
      <c r="BC989">
        <v>8</v>
      </c>
      <c r="BD989" t="s">
        <v>106</v>
      </c>
      <c r="BE989">
        <v>1</v>
      </c>
      <c r="BF989" t="s">
        <v>119</v>
      </c>
      <c r="BG989" t="s">
        <v>107</v>
      </c>
      <c r="BH989">
        <v>2010</v>
      </c>
      <c r="BI989" t="s">
        <v>125</v>
      </c>
      <c r="BJ989">
        <v>3</v>
      </c>
      <c r="BK989">
        <v>606</v>
      </c>
      <c r="BL989" t="s">
        <v>98</v>
      </c>
      <c r="BM989" t="s">
        <v>98</v>
      </c>
      <c r="BN989" t="s">
        <v>104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149</v>
      </c>
      <c r="CB989" t="s">
        <v>150</v>
      </c>
      <c r="CC989">
        <v>395192</v>
      </c>
    </row>
    <row r="990" spans="1:81">
      <c r="A990">
        <v>989</v>
      </c>
      <c r="B990">
        <v>60</v>
      </c>
      <c r="C990" t="s">
        <v>112</v>
      </c>
      <c r="D990" t="s">
        <v>83</v>
      </c>
      <c r="E990">
        <v>12046</v>
      </c>
      <c r="F990" t="s">
        <v>82</v>
      </c>
      <c r="G990" t="s">
        <v>83</v>
      </c>
      <c r="H990" t="s">
        <v>113</v>
      </c>
      <c r="I990" t="s">
        <v>85</v>
      </c>
      <c r="J990" t="s">
        <v>86</v>
      </c>
      <c r="K990" t="s">
        <v>87</v>
      </c>
      <c r="L990" t="s">
        <v>88</v>
      </c>
      <c r="M990" t="s">
        <v>175</v>
      </c>
      <c r="N990" t="s">
        <v>91</v>
      </c>
      <c r="O990" t="s">
        <v>91</v>
      </c>
      <c r="P990" t="s">
        <v>92</v>
      </c>
      <c r="Q990" t="s">
        <v>122</v>
      </c>
      <c r="R990">
        <v>6</v>
      </c>
      <c r="S990">
        <v>6</v>
      </c>
      <c r="T990">
        <v>1976</v>
      </c>
      <c r="U990">
        <v>1976</v>
      </c>
      <c r="V990" t="s">
        <v>94</v>
      </c>
      <c r="W990" t="s">
        <v>95</v>
      </c>
      <c r="X990" t="s">
        <v>135</v>
      </c>
      <c r="Y990" t="s">
        <v>135</v>
      </c>
      <c r="Z990" t="s">
        <v>117</v>
      </c>
      <c r="AA990">
        <v>298</v>
      </c>
      <c r="AB990" t="s">
        <v>98</v>
      </c>
      <c r="AC990" t="s">
        <v>98</v>
      </c>
      <c r="AD990" t="s">
        <v>99</v>
      </c>
      <c r="AE990" t="s">
        <v>98</v>
      </c>
      <c r="AF990" t="s">
        <v>98</v>
      </c>
      <c r="AG990" t="s">
        <v>100</v>
      </c>
      <c r="AH990" t="s">
        <v>102</v>
      </c>
      <c r="AI990">
        <v>156</v>
      </c>
      <c r="AJ990" t="s">
        <v>108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104</v>
      </c>
      <c r="AQ990" t="s">
        <v>105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119</v>
      </c>
      <c r="BC990">
        <v>8</v>
      </c>
      <c r="BD990" t="s">
        <v>106</v>
      </c>
      <c r="BE990">
        <v>1</v>
      </c>
      <c r="BF990" t="s">
        <v>98</v>
      </c>
      <c r="BG990" t="s">
        <v>107</v>
      </c>
      <c r="BH990">
        <v>1976</v>
      </c>
      <c r="BI990" t="s">
        <v>125</v>
      </c>
      <c r="BJ990">
        <v>2</v>
      </c>
      <c r="BK990">
        <v>551</v>
      </c>
      <c r="BL990" t="s">
        <v>98</v>
      </c>
      <c r="BM990" t="s">
        <v>98</v>
      </c>
      <c r="BN990" t="s">
        <v>104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>
      <c r="A991">
        <v>990</v>
      </c>
      <c r="B991">
        <v>60</v>
      </c>
      <c r="C991" t="s">
        <v>164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163</v>
      </c>
      <c r="N991" t="s">
        <v>91</v>
      </c>
      <c r="O991" t="s">
        <v>91</v>
      </c>
      <c r="P991" t="s">
        <v>92</v>
      </c>
      <c r="Q991" t="s">
        <v>122</v>
      </c>
      <c r="R991">
        <v>7</v>
      </c>
      <c r="S991">
        <v>5</v>
      </c>
      <c r="T991">
        <v>2006</v>
      </c>
      <c r="U991">
        <v>2006</v>
      </c>
      <c r="V991" t="s">
        <v>94</v>
      </c>
      <c r="W991" t="s">
        <v>95</v>
      </c>
      <c r="X991" t="s">
        <v>96</v>
      </c>
      <c r="Y991" t="s">
        <v>96</v>
      </c>
      <c r="Z991" t="s">
        <v>97</v>
      </c>
      <c r="AA991">
        <v>0</v>
      </c>
      <c r="AB991" t="s">
        <v>119</v>
      </c>
      <c r="AC991" t="s">
        <v>98</v>
      </c>
      <c r="AD991" t="s">
        <v>123</v>
      </c>
      <c r="AE991" t="s">
        <v>119</v>
      </c>
      <c r="AF991" t="s">
        <v>119</v>
      </c>
      <c r="AG991" t="s">
        <v>100</v>
      </c>
      <c r="AH991" t="s">
        <v>108</v>
      </c>
      <c r="AI991">
        <v>0</v>
      </c>
      <c r="AJ991" t="s">
        <v>108</v>
      </c>
      <c r="AK991">
        <v>0</v>
      </c>
      <c r="AL991">
        <v>770</v>
      </c>
      <c r="AM991">
        <v>770</v>
      </c>
      <c r="AN991" t="s">
        <v>103</v>
      </c>
      <c r="AO991" t="s">
        <v>126</v>
      </c>
      <c r="AP991" t="s">
        <v>104</v>
      </c>
      <c r="AQ991" t="s">
        <v>105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119</v>
      </c>
      <c r="BC991">
        <v>6</v>
      </c>
      <c r="BD991" t="s">
        <v>106</v>
      </c>
      <c r="BE991">
        <v>0</v>
      </c>
      <c r="BF991" t="s">
        <v>83</v>
      </c>
      <c r="BG991" t="s">
        <v>107</v>
      </c>
      <c r="BH991">
        <v>2006</v>
      </c>
      <c r="BI991" t="s">
        <v>131</v>
      </c>
      <c r="BJ991">
        <v>2</v>
      </c>
      <c r="BK991">
        <v>614</v>
      </c>
      <c r="BL991" t="s">
        <v>98</v>
      </c>
      <c r="BM991" t="s">
        <v>98</v>
      </c>
      <c r="BN991" t="s">
        <v>104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149</v>
      </c>
      <c r="CB991" t="s">
        <v>150</v>
      </c>
      <c r="CC991">
        <v>197000</v>
      </c>
    </row>
    <row r="992" spans="1:81">
      <c r="A992">
        <v>991</v>
      </c>
      <c r="B992">
        <v>60</v>
      </c>
      <c r="C992" t="s">
        <v>112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162</v>
      </c>
      <c r="N992" t="s">
        <v>91</v>
      </c>
      <c r="O992" t="s">
        <v>91</v>
      </c>
      <c r="P992" t="s">
        <v>92</v>
      </c>
      <c r="Q992" t="s">
        <v>122</v>
      </c>
      <c r="R992">
        <v>8</v>
      </c>
      <c r="S992">
        <v>5</v>
      </c>
      <c r="T992">
        <v>1997</v>
      </c>
      <c r="U992">
        <v>1998</v>
      </c>
      <c r="V992" t="s">
        <v>94</v>
      </c>
      <c r="W992" t="s">
        <v>95</v>
      </c>
      <c r="X992" t="s">
        <v>96</v>
      </c>
      <c r="Y992" t="s">
        <v>96</v>
      </c>
      <c r="Z992" t="s">
        <v>117</v>
      </c>
      <c r="AA992">
        <v>423</v>
      </c>
      <c r="AB992" t="s">
        <v>119</v>
      </c>
      <c r="AC992" t="s">
        <v>98</v>
      </c>
      <c r="AD992" t="s">
        <v>123</v>
      </c>
      <c r="AE992" t="s">
        <v>119</v>
      </c>
      <c r="AF992" t="s">
        <v>98</v>
      </c>
      <c r="AG992" t="s">
        <v>100</v>
      </c>
      <c r="AH992" t="s">
        <v>124</v>
      </c>
      <c r="AI992">
        <v>1074</v>
      </c>
      <c r="AJ992" t="s">
        <v>108</v>
      </c>
      <c r="AK992">
        <v>0</v>
      </c>
      <c r="AL992">
        <v>322</v>
      </c>
      <c r="AM992">
        <v>1396</v>
      </c>
      <c r="AN992" t="s">
        <v>103</v>
      </c>
      <c r="AO992" t="s">
        <v>126</v>
      </c>
      <c r="AP992" t="s">
        <v>104</v>
      </c>
      <c r="AQ992" t="s">
        <v>105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119</v>
      </c>
      <c r="BC992">
        <v>7</v>
      </c>
      <c r="BD992" t="s">
        <v>106</v>
      </c>
      <c r="BE992">
        <v>1</v>
      </c>
      <c r="BF992" t="s">
        <v>98</v>
      </c>
      <c r="BG992" t="s">
        <v>107</v>
      </c>
      <c r="BH992">
        <v>1997</v>
      </c>
      <c r="BI992" t="s">
        <v>125</v>
      </c>
      <c r="BJ992">
        <v>3</v>
      </c>
      <c r="BK992">
        <v>870</v>
      </c>
      <c r="BL992" t="s">
        <v>98</v>
      </c>
      <c r="BM992" t="s">
        <v>98</v>
      </c>
      <c r="BN992" t="s">
        <v>104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>
      <c r="A993">
        <v>992</v>
      </c>
      <c r="B993">
        <v>70</v>
      </c>
      <c r="C993" t="s">
        <v>140</v>
      </c>
      <c r="D993">
        <v>121</v>
      </c>
      <c r="E993">
        <v>17671</v>
      </c>
      <c r="F993" t="s">
        <v>82</v>
      </c>
      <c r="G993" t="s">
        <v>190</v>
      </c>
      <c r="H993" t="s">
        <v>84</v>
      </c>
      <c r="I993" t="s">
        <v>85</v>
      </c>
      <c r="J993" t="s">
        <v>86</v>
      </c>
      <c r="K993" t="s">
        <v>114</v>
      </c>
      <c r="L993" t="s">
        <v>88</v>
      </c>
      <c r="M993" t="s">
        <v>188</v>
      </c>
      <c r="N993" t="s">
        <v>182</v>
      </c>
      <c r="O993" t="s">
        <v>91</v>
      </c>
      <c r="P993" t="s">
        <v>92</v>
      </c>
      <c r="Q993" t="s">
        <v>122</v>
      </c>
      <c r="R993">
        <v>8</v>
      </c>
      <c r="S993">
        <v>9</v>
      </c>
      <c r="T993">
        <v>1882</v>
      </c>
      <c r="U993">
        <v>1986</v>
      </c>
      <c r="V993" t="s">
        <v>94</v>
      </c>
      <c r="W993" t="s">
        <v>95</v>
      </c>
      <c r="X993" t="s">
        <v>116</v>
      </c>
      <c r="Y993" t="s">
        <v>116</v>
      </c>
      <c r="Z993" t="s">
        <v>97</v>
      </c>
      <c r="AA993">
        <v>0</v>
      </c>
      <c r="AB993" t="s">
        <v>119</v>
      </c>
      <c r="AC993" t="s">
        <v>119</v>
      </c>
      <c r="AD993" t="s">
        <v>166</v>
      </c>
      <c r="AE993" t="s">
        <v>98</v>
      </c>
      <c r="AF993" t="s">
        <v>98</v>
      </c>
      <c r="AG993" t="s">
        <v>100</v>
      </c>
      <c r="AH993" t="s">
        <v>138</v>
      </c>
      <c r="AI993">
        <v>216</v>
      </c>
      <c r="AJ993" t="s">
        <v>108</v>
      </c>
      <c r="AK993">
        <v>0</v>
      </c>
      <c r="AL993">
        <v>700</v>
      </c>
      <c r="AM993">
        <v>916</v>
      </c>
      <c r="AN993" t="s">
        <v>103</v>
      </c>
      <c r="AO993" t="s">
        <v>119</v>
      </c>
      <c r="AP993" t="s">
        <v>104</v>
      </c>
      <c r="AQ993" t="s">
        <v>105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119</v>
      </c>
      <c r="BC993">
        <v>8</v>
      </c>
      <c r="BD993" t="s">
        <v>106</v>
      </c>
      <c r="BE993">
        <v>1</v>
      </c>
      <c r="BF993" t="s">
        <v>119</v>
      </c>
      <c r="BG993" t="s">
        <v>107</v>
      </c>
      <c r="BH993">
        <v>1925</v>
      </c>
      <c r="BI993" t="s">
        <v>108</v>
      </c>
      <c r="BJ993">
        <v>2</v>
      </c>
      <c r="BK993">
        <v>424</v>
      </c>
      <c r="BL993" t="s">
        <v>98</v>
      </c>
      <c r="BM993" t="s">
        <v>98</v>
      </c>
      <c r="BN993" t="s">
        <v>191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>
      <c r="A994">
        <v>993</v>
      </c>
      <c r="B994">
        <v>60</v>
      </c>
      <c r="C994" t="s">
        <v>112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154</v>
      </c>
      <c r="M994" t="s">
        <v>89</v>
      </c>
      <c r="N994" t="s">
        <v>91</v>
      </c>
      <c r="O994" t="s">
        <v>91</v>
      </c>
      <c r="P994" t="s">
        <v>92</v>
      </c>
      <c r="Q994" t="s">
        <v>122</v>
      </c>
      <c r="R994">
        <v>6</v>
      </c>
      <c r="S994">
        <v>8</v>
      </c>
      <c r="T994">
        <v>1964</v>
      </c>
      <c r="U994">
        <v>1993</v>
      </c>
      <c r="V994" t="s">
        <v>115</v>
      </c>
      <c r="W994" t="s">
        <v>95</v>
      </c>
      <c r="X994" t="s">
        <v>116</v>
      </c>
      <c r="Y994" t="s">
        <v>116</v>
      </c>
      <c r="Z994" t="s">
        <v>117</v>
      </c>
      <c r="AA994">
        <v>340</v>
      </c>
      <c r="AB994" t="s">
        <v>98</v>
      </c>
      <c r="AC994" t="s">
        <v>98</v>
      </c>
      <c r="AD994" t="s">
        <v>99</v>
      </c>
      <c r="AE994" t="s">
        <v>98</v>
      </c>
      <c r="AF994" t="s">
        <v>98</v>
      </c>
      <c r="AG994" t="s">
        <v>119</v>
      </c>
      <c r="AH994" t="s">
        <v>138</v>
      </c>
      <c r="AI994">
        <v>536</v>
      </c>
      <c r="AJ994" t="s">
        <v>101</v>
      </c>
      <c r="AK994">
        <v>117</v>
      </c>
      <c r="AL994">
        <v>169</v>
      </c>
      <c r="AM994">
        <v>822</v>
      </c>
      <c r="AN994" t="s">
        <v>103</v>
      </c>
      <c r="AO994" t="s">
        <v>119</v>
      </c>
      <c r="AP994" t="s">
        <v>104</v>
      </c>
      <c r="AQ994" t="s">
        <v>105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119</v>
      </c>
      <c r="BC994">
        <v>7</v>
      </c>
      <c r="BD994" t="s">
        <v>106</v>
      </c>
      <c r="BE994">
        <v>1</v>
      </c>
      <c r="BF994" t="s">
        <v>139</v>
      </c>
      <c r="BG994" t="s">
        <v>107</v>
      </c>
      <c r="BH994">
        <v>1964</v>
      </c>
      <c r="BI994" t="s">
        <v>131</v>
      </c>
      <c r="BJ994">
        <v>2</v>
      </c>
      <c r="BK994">
        <v>440</v>
      </c>
      <c r="BL994" t="s">
        <v>98</v>
      </c>
      <c r="BM994" t="s">
        <v>98</v>
      </c>
      <c r="BN994" t="s">
        <v>104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239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>
      <c r="A995">
        <v>994</v>
      </c>
      <c r="B995">
        <v>60</v>
      </c>
      <c r="C995" t="s">
        <v>112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209</v>
      </c>
      <c r="N995" t="s">
        <v>91</v>
      </c>
      <c r="O995" t="s">
        <v>91</v>
      </c>
      <c r="P995" t="s">
        <v>92</v>
      </c>
      <c r="Q995" t="s">
        <v>122</v>
      </c>
      <c r="R995">
        <v>6</v>
      </c>
      <c r="S995">
        <v>5</v>
      </c>
      <c r="T995">
        <v>2005</v>
      </c>
      <c r="U995">
        <v>2006</v>
      </c>
      <c r="V995" t="s">
        <v>94</v>
      </c>
      <c r="W995" t="s">
        <v>95</v>
      </c>
      <c r="X995" t="s">
        <v>96</v>
      </c>
      <c r="Y995" t="s">
        <v>96</v>
      </c>
      <c r="Z995" t="s">
        <v>97</v>
      </c>
      <c r="AA995">
        <v>0</v>
      </c>
      <c r="AB995" t="s">
        <v>98</v>
      </c>
      <c r="AC995" t="s">
        <v>98</v>
      </c>
      <c r="AD995" t="s">
        <v>123</v>
      </c>
      <c r="AE995" t="s">
        <v>119</v>
      </c>
      <c r="AF995" t="s">
        <v>98</v>
      </c>
      <c r="AG995" t="s">
        <v>100</v>
      </c>
      <c r="AH995" t="s">
        <v>108</v>
      </c>
      <c r="AI995">
        <v>0</v>
      </c>
      <c r="AJ995" t="s">
        <v>108</v>
      </c>
      <c r="AK995">
        <v>0</v>
      </c>
      <c r="AL995">
        <v>750</v>
      </c>
      <c r="AM995">
        <v>750</v>
      </c>
      <c r="AN995" t="s">
        <v>103</v>
      </c>
      <c r="AO995" t="s">
        <v>126</v>
      </c>
      <c r="AP995" t="s">
        <v>104</v>
      </c>
      <c r="AQ995" t="s">
        <v>105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119</v>
      </c>
      <c r="BC995">
        <v>6</v>
      </c>
      <c r="BD995" t="s">
        <v>106</v>
      </c>
      <c r="BE995">
        <v>0</v>
      </c>
      <c r="BF995" t="s">
        <v>83</v>
      </c>
      <c r="BG995" t="s">
        <v>107</v>
      </c>
      <c r="BH995">
        <v>2005</v>
      </c>
      <c r="BI995" t="s">
        <v>131</v>
      </c>
      <c r="BJ995">
        <v>2</v>
      </c>
      <c r="BK995">
        <v>564</v>
      </c>
      <c r="BL995" t="s">
        <v>98</v>
      </c>
      <c r="BM995" t="s">
        <v>98</v>
      </c>
      <c r="BN995" t="s">
        <v>104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149</v>
      </c>
      <c r="CB995" t="s">
        <v>150</v>
      </c>
      <c r="CC995">
        <v>173900</v>
      </c>
    </row>
    <row r="996" spans="1:81">
      <c r="A996">
        <v>995</v>
      </c>
      <c r="B996">
        <v>20</v>
      </c>
      <c r="C996" t="s">
        <v>112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136</v>
      </c>
      <c r="L996" t="s">
        <v>88</v>
      </c>
      <c r="M996" t="s">
        <v>147</v>
      </c>
      <c r="N996" t="s">
        <v>91</v>
      </c>
      <c r="O996" t="s">
        <v>91</v>
      </c>
      <c r="P996" t="s">
        <v>92</v>
      </c>
      <c r="Q996" t="s">
        <v>93</v>
      </c>
      <c r="R996">
        <v>10</v>
      </c>
      <c r="S996">
        <v>5</v>
      </c>
      <c r="T996">
        <v>2006</v>
      </c>
      <c r="U996">
        <v>2007</v>
      </c>
      <c r="V996" t="s">
        <v>115</v>
      </c>
      <c r="W996" t="s">
        <v>95</v>
      </c>
      <c r="X996" t="s">
        <v>152</v>
      </c>
      <c r="Y996" t="s">
        <v>153</v>
      </c>
      <c r="Z996" t="s">
        <v>148</v>
      </c>
      <c r="AA996">
        <v>230</v>
      </c>
      <c r="AB996" t="s">
        <v>126</v>
      </c>
      <c r="AC996" t="s">
        <v>98</v>
      </c>
      <c r="AD996" t="s">
        <v>123</v>
      </c>
      <c r="AE996" t="s">
        <v>126</v>
      </c>
      <c r="AF996" t="s">
        <v>98</v>
      </c>
      <c r="AG996" t="s">
        <v>119</v>
      </c>
      <c r="AH996" t="s">
        <v>124</v>
      </c>
      <c r="AI996">
        <v>1172</v>
      </c>
      <c r="AJ996" t="s">
        <v>108</v>
      </c>
      <c r="AK996">
        <v>0</v>
      </c>
      <c r="AL996">
        <v>528</v>
      </c>
      <c r="AM996">
        <v>1700</v>
      </c>
      <c r="AN996" t="s">
        <v>103</v>
      </c>
      <c r="AO996" t="s">
        <v>126</v>
      </c>
      <c r="AP996" t="s">
        <v>104</v>
      </c>
      <c r="AQ996" t="s">
        <v>105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126</v>
      </c>
      <c r="BC996">
        <v>7</v>
      </c>
      <c r="BD996" t="s">
        <v>106</v>
      </c>
      <c r="BE996">
        <v>1</v>
      </c>
      <c r="BF996" t="s">
        <v>119</v>
      </c>
      <c r="BG996" t="s">
        <v>107</v>
      </c>
      <c r="BH996">
        <v>2008</v>
      </c>
      <c r="BI996" t="s">
        <v>125</v>
      </c>
      <c r="BJ996">
        <v>3</v>
      </c>
      <c r="BK996">
        <v>786</v>
      </c>
      <c r="BL996" t="s">
        <v>98</v>
      </c>
      <c r="BM996" t="s">
        <v>98</v>
      </c>
      <c r="BN996" t="s">
        <v>104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>
      <c r="A997">
        <v>996</v>
      </c>
      <c r="B997">
        <v>50</v>
      </c>
      <c r="C997" t="s">
        <v>112</v>
      </c>
      <c r="D997">
        <v>51</v>
      </c>
      <c r="E997">
        <v>4712</v>
      </c>
      <c r="F997" t="s">
        <v>82</v>
      </c>
      <c r="G997" t="s">
        <v>83</v>
      </c>
      <c r="H997" t="s">
        <v>113</v>
      </c>
      <c r="I997" t="s">
        <v>85</v>
      </c>
      <c r="J997" t="s">
        <v>86</v>
      </c>
      <c r="K997" t="s">
        <v>87</v>
      </c>
      <c r="L997" t="s">
        <v>154</v>
      </c>
      <c r="M997" t="s">
        <v>197</v>
      </c>
      <c r="N997" t="s">
        <v>90</v>
      </c>
      <c r="O997" t="s">
        <v>91</v>
      </c>
      <c r="P997" t="s">
        <v>92</v>
      </c>
      <c r="Q997" t="s">
        <v>176</v>
      </c>
      <c r="R997">
        <v>4</v>
      </c>
      <c r="S997">
        <v>7</v>
      </c>
      <c r="T997">
        <v>1946</v>
      </c>
      <c r="U997">
        <v>1950</v>
      </c>
      <c r="V997" t="s">
        <v>94</v>
      </c>
      <c r="W997" t="s">
        <v>95</v>
      </c>
      <c r="X997" t="s">
        <v>137</v>
      </c>
      <c r="Y997" t="s">
        <v>137</v>
      </c>
      <c r="Z997" t="s">
        <v>97</v>
      </c>
      <c r="AA997">
        <v>0</v>
      </c>
      <c r="AB997" t="s">
        <v>98</v>
      </c>
      <c r="AC997" t="s">
        <v>98</v>
      </c>
      <c r="AD997" t="s">
        <v>99</v>
      </c>
      <c r="AE997" t="s">
        <v>98</v>
      </c>
      <c r="AF997" t="s">
        <v>98</v>
      </c>
      <c r="AG997" t="s">
        <v>100</v>
      </c>
      <c r="AH997" t="s">
        <v>118</v>
      </c>
      <c r="AI997">
        <v>384</v>
      </c>
      <c r="AJ997" t="s">
        <v>108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104</v>
      </c>
      <c r="AQ997" t="s">
        <v>105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106</v>
      </c>
      <c r="BE997">
        <v>0</v>
      </c>
      <c r="BF997" t="s">
        <v>83</v>
      </c>
      <c r="BG997" t="s">
        <v>143</v>
      </c>
      <c r="BH997">
        <v>1946</v>
      </c>
      <c r="BI997" t="s">
        <v>108</v>
      </c>
      <c r="BJ997">
        <v>1</v>
      </c>
      <c r="BK997">
        <v>305</v>
      </c>
      <c r="BL997" t="s">
        <v>98</v>
      </c>
      <c r="BM997" t="s">
        <v>98</v>
      </c>
      <c r="BN997" t="s">
        <v>104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109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172</v>
      </c>
      <c r="CC997">
        <v>121600</v>
      </c>
    </row>
    <row r="998" spans="1:81">
      <c r="A998">
        <v>997</v>
      </c>
      <c r="B998">
        <v>20</v>
      </c>
      <c r="C998" t="s">
        <v>112</v>
      </c>
      <c r="D998" t="s">
        <v>83</v>
      </c>
      <c r="E998">
        <v>10659</v>
      </c>
      <c r="F998" t="s">
        <v>82</v>
      </c>
      <c r="G998" t="s">
        <v>83</v>
      </c>
      <c r="H998" t="s">
        <v>113</v>
      </c>
      <c r="I998" t="s">
        <v>85</v>
      </c>
      <c r="J998" t="s">
        <v>86</v>
      </c>
      <c r="K998" t="s">
        <v>87</v>
      </c>
      <c r="L998" t="s">
        <v>88</v>
      </c>
      <c r="M998" t="s">
        <v>89</v>
      </c>
      <c r="N998" t="s">
        <v>91</v>
      </c>
      <c r="O998" t="s">
        <v>91</v>
      </c>
      <c r="P998" t="s">
        <v>92</v>
      </c>
      <c r="Q998" t="s">
        <v>93</v>
      </c>
      <c r="R998">
        <v>5</v>
      </c>
      <c r="S998">
        <v>6</v>
      </c>
      <c r="T998">
        <v>1961</v>
      </c>
      <c r="U998">
        <v>1961</v>
      </c>
      <c r="V998" t="s">
        <v>115</v>
      </c>
      <c r="W998" t="s">
        <v>95</v>
      </c>
      <c r="X998" t="s">
        <v>116</v>
      </c>
      <c r="Y998" t="s">
        <v>116</v>
      </c>
      <c r="Z998" t="s">
        <v>97</v>
      </c>
      <c r="AA998">
        <v>0</v>
      </c>
      <c r="AB998" t="s">
        <v>98</v>
      </c>
      <c r="AC998" t="s">
        <v>98</v>
      </c>
      <c r="AD998" t="s">
        <v>99</v>
      </c>
      <c r="AE998" t="s">
        <v>98</v>
      </c>
      <c r="AF998" t="s">
        <v>98</v>
      </c>
      <c r="AG998" t="s">
        <v>100</v>
      </c>
      <c r="AH998" t="s">
        <v>101</v>
      </c>
      <c r="AI998">
        <v>915</v>
      </c>
      <c r="AJ998" t="s">
        <v>108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104</v>
      </c>
      <c r="AQ998" t="s">
        <v>105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106</v>
      </c>
      <c r="BE998">
        <v>0</v>
      </c>
      <c r="BF998" t="s">
        <v>83</v>
      </c>
      <c r="BG998" t="s">
        <v>107</v>
      </c>
      <c r="BH998">
        <v>1961</v>
      </c>
      <c r="BI998" t="s">
        <v>108</v>
      </c>
      <c r="BJ998">
        <v>1</v>
      </c>
      <c r="BK998">
        <v>368</v>
      </c>
      <c r="BL998" t="s">
        <v>98</v>
      </c>
      <c r="BM998" t="s">
        <v>98</v>
      </c>
      <c r="BN998" t="s">
        <v>104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144</v>
      </c>
      <c r="CB998" t="s">
        <v>111</v>
      </c>
      <c r="CC998">
        <v>136500</v>
      </c>
    </row>
    <row r="999" spans="1:81">
      <c r="A999">
        <v>998</v>
      </c>
      <c r="B999">
        <v>20</v>
      </c>
      <c r="C999" t="s">
        <v>112</v>
      </c>
      <c r="D999" t="s">
        <v>83</v>
      </c>
      <c r="E999">
        <v>11717</v>
      </c>
      <c r="F999" t="s">
        <v>82</v>
      </c>
      <c r="G999" t="s">
        <v>83</v>
      </c>
      <c r="H999" t="s">
        <v>113</v>
      </c>
      <c r="I999" t="s">
        <v>85</v>
      </c>
      <c r="J999" t="s">
        <v>86</v>
      </c>
      <c r="K999" t="s">
        <v>87</v>
      </c>
      <c r="L999" t="s">
        <v>88</v>
      </c>
      <c r="M999" t="s">
        <v>175</v>
      </c>
      <c r="N999" t="s">
        <v>221</v>
      </c>
      <c r="O999" t="s">
        <v>91</v>
      </c>
      <c r="P999" t="s">
        <v>92</v>
      </c>
      <c r="Q999" t="s">
        <v>93</v>
      </c>
      <c r="R999">
        <v>6</v>
      </c>
      <c r="S999">
        <v>6</v>
      </c>
      <c r="T999">
        <v>1970</v>
      </c>
      <c r="U999">
        <v>1970</v>
      </c>
      <c r="V999" t="s">
        <v>115</v>
      </c>
      <c r="W999" t="s">
        <v>95</v>
      </c>
      <c r="X999" t="s">
        <v>130</v>
      </c>
      <c r="Y999" t="s">
        <v>130</v>
      </c>
      <c r="Z999" t="s">
        <v>117</v>
      </c>
      <c r="AA999">
        <v>571</v>
      </c>
      <c r="AB999" t="s">
        <v>98</v>
      </c>
      <c r="AC999" t="s">
        <v>98</v>
      </c>
      <c r="AD999" t="s">
        <v>99</v>
      </c>
      <c r="AE999" t="s">
        <v>98</v>
      </c>
      <c r="AF999" t="s">
        <v>98</v>
      </c>
      <c r="AG999" t="s">
        <v>100</v>
      </c>
      <c r="AH999" t="s">
        <v>108</v>
      </c>
      <c r="AI999">
        <v>0</v>
      </c>
      <c r="AJ999" t="s">
        <v>108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104</v>
      </c>
      <c r="AQ999" t="s">
        <v>105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106</v>
      </c>
      <c r="BE999">
        <v>1</v>
      </c>
      <c r="BF999" t="s">
        <v>98</v>
      </c>
      <c r="BG999" t="s">
        <v>107</v>
      </c>
      <c r="BH999">
        <v>1970</v>
      </c>
      <c r="BI999" t="s">
        <v>131</v>
      </c>
      <c r="BJ999">
        <v>2</v>
      </c>
      <c r="BK999">
        <v>615</v>
      </c>
      <c r="BL999" t="s">
        <v>98</v>
      </c>
      <c r="BM999" t="s">
        <v>98</v>
      </c>
      <c r="BN999" t="s">
        <v>104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>
      <c r="A1000">
        <v>999</v>
      </c>
      <c r="B1000">
        <v>30</v>
      </c>
      <c r="C1000" t="s">
        <v>140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214</v>
      </c>
      <c r="N1000" t="s">
        <v>91</v>
      </c>
      <c r="O1000" t="s">
        <v>91</v>
      </c>
      <c r="P1000" t="s">
        <v>92</v>
      </c>
      <c r="Q1000" t="s">
        <v>93</v>
      </c>
      <c r="R1000">
        <v>3</v>
      </c>
      <c r="S1000">
        <v>4</v>
      </c>
      <c r="T1000">
        <v>1922</v>
      </c>
      <c r="U1000">
        <v>1950</v>
      </c>
      <c r="V1000" t="s">
        <v>115</v>
      </c>
      <c r="W1000" t="s">
        <v>95</v>
      </c>
      <c r="X1000" t="s">
        <v>116</v>
      </c>
      <c r="Y1000" t="s">
        <v>116</v>
      </c>
      <c r="Z1000" t="s">
        <v>97</v>
      </c>
      <c r="AA1000">
        <v>0</v>
      </c>
      <c r="AB1000" t="s">
        <v>98</v>
      </c>
      <c r="AC1000" t="s">
        <v>98</v>
      </c>
      <c r="AD1000" t="s">
        <v>166</v>
      </c>
      <c r="AE1000" t="s">
        <v>98</v>
      </c>
      <c r="AF1000" t="s">
        <v>139</v>
      </c>
      <c r="AG1000" t="s">
        <v>100</v>
      </c>
      <c r="AH1000" t="s">
        <v>108</v>
      </c>
      <c r="AI1000">
        <v>0</v>
      </c>
      <c r="AJ1000" t="s">
        <v>108</v>
      </c>
      <c r="AK1000">
        <v>0</v>
      </c>
      <c r="AL1000">
        <v>1007</v>
      </c>
      <c r="AM1000">
        <v>1007</v>
      </c>
      <c r="AN1000" t="s">
        <v>103</v>
      </c>
      <c r="AO1000" t="s">
        <v>139</v>
      </c>
      <c r="AP1000" t="s">
        <v>167</v>
      </c>
      <c r="AQ1000" t="s">
        <v>105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106</v>
      </c>
      <c r="BE1000">
        <v>1</v>
      </c>
      <c r="BF1000" t="s">
        <v>119</v>
      </c>
      <c r="BG1000" t="s">
        <v>143</v>
      </c>
      <c r="BH1000">
        <v>1922</v>
      </c>
      <c r="BI1000" t="s">
        <v>108</v>
      </c>
      <c r="BJ1000">
        <v>1</v>
      </c>
      <c r="BK1000">
        <v>210</v>
      </c>
      <c r="BL1000" t="s">
        <v>98</v>
      </c>
      <c r="BM1000" t="s">
        <v>139</v>
      </c>
      <c r="BN1000" t="s">
        <v>191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>
      <c r="A1001">
        <v>1000</v>
      </c>
      <c r="B1001">
        <v>20</v>
      </c>
      <c r="C1001" t="s">
        <v>112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209</v>
      </c>
      <c r="N1001" t="s">
        <v>91</v>
      </c>
      <c r="O1001" t="s">
        <v>91</v>
      </c>
      <c r="P1001" t="s">
        <v>92</v>
      </c>
      <c r="Q1001" t="s">
        <v>93</v>
      </c>
      <c r="R1001">
        <v>7</v>
      </c>
      <c r="S1001">
        <v>5</v>
      </c>
      <c r="T1001">
        <v>2006</v>
      </c>
      <c r="U1001">
        <v>2006</v>
      </c>
      <c r="V1001" t="s">
        <v>94</v>
      </c>
      <c r="W1001" t="s">
        <v>95</v>
      </c>
      <c r="X1001" t="s">
        <v>96</v>
      </c>
      <c r="Y1001" t="s">
        <v>96</v>
      </c>
      <c r="Z1001" t="s">
        <v>148</v>
      </c>
      <c r="AA1001">
        <v>24</v>
      </c>
      <c r="AB1001" t="s">
        <v>119</v>
      </c>
      <c r="AC1001" t="s">
        <v>98</v>
      </c>
      <c r="AD1001" t="s">
        <v>123</v>
      </c>
      <c r="AE1001" t="s">
        <v>119</v>
      </c>
      <c r="AF1001" t="s">
        <v>98</v>
      </c>
      <c r="AG1001" t="s">
        <v>157</v>
      </c>
      <c r="AH1001" t="s">
        <v>124</v>
      </c>
      <c r="AI1001">
        <v>686</v>
      </c>
      <c r="AJ1001" t="s">
        <v>108</v>
      </c>
      <c r="AK1001">
        <v>0</v>
      </c>
      <c r="AL1001">
        <v>501</v>
      </c>
      <c r="AM1001">
        <v>1187</v>
      </c>
      <c r="AN1001" t="s">
        <v>103</v>
      </c>
      <c r="AO1001" t="s">
        <v>126</v>
      </c>
      <c r="AP1001" t="s">
        <v>104</v>
      </c>
      <c r="AQ1001" t="s">
        <v>105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119</v>
      </c>
      <c r="BC1001">
        <v>6</v>
      </c>
      <c r="BD1001" t="s">
        <v>106</v>
      </c>
      <c r="BE1001">
        <v>0</v>
      </c>
      <c r="BF1001" t="s">
        <v>83</v>
      </c>
      <c r="BG1001" t="s">
        <v>107</v>
      </c>
      <c r="BH1001">
        <v>2006</v>
      </c>
      <c r="BI1001" t="s">
        <v>131</v>
      </c>
      <c r="BJ1001">
        <v>2</v>
      </c>
      <c r="BK1001">
        <v>632</v>
      </c>
      <c r="BL1001" t="s">
        <v>98</v>
      </c>
      <c r="BM1001" t="s">
        <v>98</v>
      </c>
      <c r="BN1001" t="s">
        <v>104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>
      <c r="A1002">
        <v>1001</v>
      </c>
      <c r="B1002">
        <v>20</v>
      </c>
      <c r="C1002" t="s">
        <v>112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114</v>
      </c>
      <c r="L1002" t="s">
        <v>88</v>
      </c>
      <c r="M1002" t="s">
        <v>206</v>
      </c>
      <c r="N1002" t="s">
        <v>91</v>
      </c>
      <c r="O1002" t="s">
        <v>91</v>
      </c>
      <c r="P1002" t="s">
        <v>92</v>
      </c>
      <c r="Q1002" t="s">
        <v>93</v>
      </c>
      <c r="R1002">
        <v>3</v>
      </c>
      <c r="S1002">
        <v>3</v>
      </c>
      <c r="T1002">
        <v>1952</v>
      </c>
      <c r="U1002">
        <v>1952</v>
      </c>
      <c r="V1002" t="s">
        <v>210</v>
      </c>
      <c r="W1002" t="s">
        <v>204</v>
      </c>
      <c r="X1002" t="s">
        <v>229</v>
      </c>
      <c r="Y1002" t="s">
        <v>146</v>
      </c>
      <c r="Z1002" t="s">
        <v>97</v>
      </c>
      <c r="AA1002">
        <v>0</v>
      </c>
      <c r="AB1002" t="s">
        <v>98</v>
      </c>
      <c r="AC1002" t="s">
        <v>98</v>
      </c>
      <c r="AD1002" t="s">
        <v>211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194</v>
      </c>
      <c r="AO1002" t="s">
        <v>139</v>
      </c>
      <c r="AP1002" t="s">
        <v>167</v>
      </c>
      <c r="AQ1002" t="s">
        <v>196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139</v>
      </c>
      <c r="BC1002">
        <v>4</v>
      </c>
      <c r="BD1002" t="s">
        <v>187</v>
      </c>
      <c r="BE1002">
        <v>0</v>
      </c>
      <c r="BF1002" t="s">
        <v>83</v>
      </c>
      <c r="BG1002" t="s">
        <v>143</v>
      </c>
      <c r="BH1002">
        <v>1956</v>
      </c>
      <c r="BI1002" t="s">
        <v>108</v>
      </c>
      <c r="BJ1002">
        <v>2</v>
      </c>
      <c r="BK1002">
        <v>528</v>
      </c>
      <c r="BL1002" t="s">
        <v>98</v>
      </c>
      <c r="BM1002" t="s">
        <v>139</v>
      </c>
      <c r="BN1002" t="s">
        <v>104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>
      <c r="A1003">
        <v>1002</v>
      </c>
      <c r="B1003">
        <v>30</v>
      </c>
      <c r="C1003" t="s">
        <v>112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114</v>
      </c>
      <c r="L1003" t="s">
        <v>88</v>
      </c>
      <c r="M1003" t="s">
        <v>188</v>
      </c>
      <c r="N1003" t="s">
        <v>91</v>
      </c>
      <c r="O1003" t="s">
        <v>91</v>
      </c>
      <c r="P1003" t="s">
        <v>92</v>
      </c>
      <c r="Q1003" t="s">
        <v>93</v>
      </c>
      <c r="R1003">
        <v>5</v>
      </c>
      <c r="S1003">
        <v>6</v>
      </c>
      <c r="T1003">
        <v>1920</v>
      </c>
      <c r="U1003">
        <v>1950</v>
      </c>
      <c r="V1003" t="s">
        <v>94</v>
      </c>
      <c r="W1003" t="s">
        <v>95</v>
      </c>
      <c r="X1003" t="s">
        <v>116</v>
      </c>
      <c r="Y1003" t="s">
        <v>116</v>
      </c>
      <c r="Z1003" t="s">
        <v>97</v>
      </c>
      <c r="AA1003">
        <v>0</v>
      </c>
      <c r="AB1003" t="s">
        <v>98</v>
      </c>
      <c r="AC1003" t="s">
        <v>98</v>
      </c>
      <c r="AD1003" t="s">
        <v>166</v>
      </c>
      <c r="AE1003" t="s">
        <v>139</v>
      </c>
      <c r="AF1003" t="s">
        <v>98</v>
      </c>
      <c r="AG1003" t="s">
        <v>100</v>
      </c>
      <c r="AH1003" t="s">
        <v>108</v>
      </c>
      <c r="AI1003">
        <v>0</v>
      </c>
      <c r="AJ1003" t="s">
        <v>108</v>
      </c>
      <c r="AK1003">
        <v>0</v>
      </c>
      <c r="AL1003">
        <v>691</v>
      </c>
      <c r="AM1003">
        <v>691</v>
      </c>
      <c r="AN1003" t="s">
        <v>103</v>
      </c>
      <c r="AO1003" t="s">
        <v>126</v>
      </c>
      <c r="AP1003" t="s">
        <v>104</v>
      </c>
      <c r="AQ1003" t="s">
        <v>168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126</v>
      </c>
      <c r="BC1003">
        <v>4</v>
      </c>
      <c r="BD1003" t="s">
        <v>106</v>
      </c>
      <c r="BE1003">
        <v>0</v>
      </c>
      <c r="BF1003" t="s">
        <v>83</v>
      </c>
      <c r="BG1003" t="s">
        <v>143</v>
      </c>
      <c r="BH1003">
        <v>1920</v>
      </c>
      <c r="BI1003" t="s">
        <v>108</v>
      </c>
      <c r="BJ1003">
        <v>1</v>
      </c>
      <c r="BK1003">
        <v>216</v>
      </c>
      <c r="BL1003" t="s">
        <v>139</v>
      </c>
      <c r="BM1003" t="s">
        <v>98</v>
      </c>
      <c r="BN1003" t="s">
        <v>167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172</v>
      </c>
      <c r="CC1003">
        <v>86000</v>
      </c>
    </row>
    <row r="1004" spans="1:81">
      <c r="A1004">
        <v>1003</v>
      </c>
      <c r="B1004">
        <v>20</v>
      </c>
      <c r="C1004" t="s">
        <v>112</v>
      </c>
      <c r="D1004">
        <v>75</v>
      </c>
      <c r="E1004">
        <v>11957</v>
      </c>
      <c r="F1004" t="s">
        <v>82</v>
      </c>
      <c r="G1004" t="s">
        <v>83</v>
      </c>
      <c r="H1004" t="s">
        <v>113</v>
      </c>
      <c r="I1004" t="s">
        <v>85</v>
      </c>
      <c r="J1004" t="s">
        <v>86</v>
      </c>
      <c r="K1004" t="s">
        <v>87</v>
      </c>
      <c r="L1004" t="s">
        <v>88</v>
      </c>
      <c r="M1004" t="s">
        <v>163</v>
      </c>
      <c r="N1004" t="s">
        <v>225</v>
      </c>
      <c r="O1004" t="s">
        <v>91</v>
      </c>
      <c r="P1004" t="s">
        <v>92</v>
      </c>
      <c r="Q1004" t="s">
        <v>93</v>
      </c>
      <c r="R1004">
        <v>8</v>
      </c>
      <c r="S1004">
        <v>5</v>
      </c>
      <c r="T1004">
        <v>2006</v>
      </c>
      <c r="U1004">
        <v>2006</v>
      </c>
      <c r="V1004" t="s">
        <v>94</v>
      </c>
      <c r="W1004" t="s">
        <v>95</v>
      </c>
      <c r="X1004" t="s">
        <v>96</v>
      </c>
      <c r="Y1004" t="s">
        <v>96</v>
      </c>
      <c r="Z1004" t="s">
        <v>117</v>
      </c>
      <c r="AA1004">
        <v>53</v>
      </c>
      <c r="AB1004" t="s">
        <v>119</v>
      </c>
      <c r="AC1004" t="s">
        <v>98</v>
      </c>
      <c r="AD1004" t="s">
        <v>123</v>
      </c>
      <c r="AE1004" t="s">
        <v>119</v>
      </c>
      <c r="AF1004" t="s">
        <v>98</v>
      </c>
      <c r="AG1004" t="s">
        <v>100</v>
      </c>
      <c r="AH1004" t="s">
        <v>124</v>
      </c>
      <c r="AI1004">
        <v>24</v>
      </c>
      <c r="AJ1004" t="s">
        <v>108</v>
      </c>
      <c r="AK1004">
        <v>0</v>
      </c>
      <c r="AL1004">
        <v>1550</v>
      </c>
      <c r="AM1004">
        <v>1574</v>
      </c>
      <c r="AN1004" t="s">
        <v>103</v>
      </c>
      <c r="AO1004" t="s">
        <v>126</v>
      </c>
      <c r="AP1004" t="s">
        <v>104</v>
      </c>
      <c r="AQ1004" t="s">
        <v>105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119</v>
      </c>
      <c r="BC1004">
        <v>7</v>
      </c>
      <c r="BD1004" t="s">
        <v>106</v>
      </c>
      <c r="BE1004">
        <v>1</v>
      </c>
      <c r="BF1004" t="s">
        <v>119</v>
      </c>
      <c r="BG1004" t="s">
        <v>107</v>
      </c>
      <c r="BH1004">
        <v>2006</v>
      </c>
      <c r="BI1004" t="s">
        <v>131</v>
      </c>
      <c r="BJ1004">
        <v>3</v>
      </c>
      <c r="BK1004">
        <v>824</v>
      </c>
      <c r="BL1004" t="s">
        <v>98</v>
      </c>
      <c r="BM1004" t="s">
        <v>98</v>
      </c>
      <c r="BN1004" t="s">
        <v>104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>
      <c r="A1005">
        <v>1004</v>
      </c>
      <c r="B1005">
        <v>90</v>
      </c>
      <c r="C1005" t="s">
        <v>112</v>
      </c>
      <c r="D1005" t="s">
        <v>83</v>
      </c>
      <c r="E1005">
        <v>11500</v>
      </c>
      <c r="F1005" t="s">
        <v>82</v>
      </c>
      <c r="G1005" t="s">
        <v>83</v>
      </c>
      <c r="H1005" t="s">
        <v>113</v>
      </c>
      <c r="I1005" t="s">
        <v>85</v>
      </c>
      <c r="J1005" t="s">
        <v>86</v>
      </c>
      <c r="K1005" t="s">
        <v>114</v>
      </c>
      <c r="L1005" t="s">
        <v>88</v>
      </c>
      <c r="M1005" t="s">
        <v>175</v>
      </c>
      <c r="N1005" t="s">
        <v>90</v>
      </c>
      <c r="O1005" t="s">
        <v>225</v>
      </c>
      <c r="P1005" t="s">
        <v>179</v>
      </c>
      <c r="Q1005" t="s">
        <v>93</v>
      </c>
      <c r="R1005">
        <v>5</v>
      </c>
      <c r="S1005">
        <v>6</v>
      </c>
      <c r="T1005">
        <v>1976</v>
      </c>
      <c r="U1005">
        <v>1976</v>
      </c>
      <c r="V1005" t="s">
        <v>94</v>
      </c>
      <c r="W1005" t="s">
        <v>95</v>
      </c>
      <c r="X1005" t="s">
        <v>96</v>
      </c>
      <c r="Y1005" t="s">
        <v>96</v>
      </c>
      <c r="Z1005" t="s">
        <v>117</v>
      </c>
      <c r="AA1005">
        <v>164</v>
      </c>
      <c r="AB1005" t="s">
        <v>98</v>
      </c>
      <c r="AC1005" t="s">
        <v>98</v>
      </c>
      <c r="AD1005" t="s">
        <v>99</v>
      </c>
      <c r="AE1005" t="s">
        <v>98</v>
      </c>
      <c r="AF1005" t="s">
        <v>98</v>
      </c>
      <c r="AG1005" t="s">
        <v>100</v>
      </c>
      <c r="AH1005" t="s">
        <v>108</v>
      </c>
      <c r="AI1005">
        <v>0</v>
      </c>
      <c r="AJ1005" t="s">
        <v>108</v>
      </c>
      <c r="AK1005">
        <v>0</v>
      </c>
      <c r="AL1005">
        <v>1680</v>
      </c>
      <c r="AM1005">
        <v>1680</v>
      </c>
      <c r="AN1005" t="s">
        <v>103</v>
      </c>
      <c r="AO1005" t="s">
        <v>139</v>
      </c>
      <c r="AP1005" t="s">
        <v>104</v>
      </c>
      <c r="AQ1005" t="s">
        <v>105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106</v>
      </c>
      <c r="BE1005">
        <v>0</v>
      </c>
      <c r="BF1005" t="s">
        <v>83</v>
      </c>
      <c r="BG1005" t="s">
        <v>143</v>
      </c>
      <c r="BH1005">
        <v>1976</v>
      </c>
      <c r="BI1005" t="s">
        <v>108</v>
      </c>
      <c r="BJ1005">
        <v>2</v>
      </c>
      <c r="BK1005">
        <v>528</v>
      </c>
      <c r="BL1005" t="s">
        <v>98</v>
      </c>
      <c r="BM1005" t="s">
        <v>98</v>
      </c>
      <c r="BN1005" t="s">
        <v>104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>
      <c r="A1006">
        <v>1005</v>
      </c>
      <c r="B1006">
        <v>120</v>
      </c>
      <c r="C1006" t="s">
        <v>112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156</v>
      </c>
      <c r="N1006" t="s">
        <v>91</v>
      </c>
      <c r="O1006" t="s">
        <v>91</v>
      </c>
      <c r="P1006" t="s">
        <v>129</v>
      </c>
      <c r="Q1006" t="s">
        <v>93</v>
      </c>
      <c r="R1006">
        <v>7</v>
      </c>
      <c r="S1006">
        <v>5</v>
      </c>
      <c r="T1006">
        <v>2005</v>
      </c>
      <c r="U1006">
        <v>2006</v>
      </c>
      <c r="V1006" t="s">
        <v>94</v>
      </c>
      <c r="W1006" t="s">
        <v>95</v>
      </c>
      <c r="X1006" t="s">
        <v>96</v>
      </c>
      <c r="Y1006" t="s">
        <v>96</v>
      </c>
      <c r="Z1006" t="s">
        <v>117</v>
      </c>
      <c r="AA1006">
        <v>16</v>
      </c>
      <c r="AB1006" t="s">
        <v>119</v>
      </c>
      <c r="AC1006" t="s">
        <v>98</v>
      </c>
      <c r="AD1006" t="s">
        <v>123</v>
      </c>
      <c r="AE1006" t="s">
        <v>119</v>
      </c>
      <c r="AF1006" t="s">
        <v>98</v>
      </c>
      <c r="AG1006" t="s">
        <v>100</v>
      </c>
      <c r="AH1006" t="s">
        <v>124</v>
      </c>
      <c r="AI1006">
        <v>16</v>
      </c>
      <c r="AJ1006" t="s">
        <v>108</v>
      </c>
      <c r="AK1006">
        <v>0</v>
      </c>
      <c r="AL1006">
        <v>1330</v>
      </c>
      <c r="AM1006">
        <v>1346</v>
      </c>
      <c r="AN1006" t="s">
        <v>103</v>
      </c>
      <c r="AO1006" t="s">
        <v>126</v>
      </c>
      <c r="AP1006" t="s">
        <v>104</v>
      </c>
      <c r="AQ1006" t="s">
        <v>105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119</v>
      </c>
      <c r="BC1006">
        <v>7</v>
      </c>
      <c r="BD1006" t="s">
        <v>106</v>
      </c>
      <c r="BE1006">
        <v>1</v>
      </c>
      <c r="BF1006" t="s">
        <v>119</v>
      </c>
      <c r="BG1006" t="s">
        <v>107</v>
      </c>
      <c r="BH1006">
        <v>2005</v>
      </c>
      <c r="BI1006" t="s">
        <v>125</v>
      </c>
      <c r="BJ1006">
        <v>2</v>
      </c>
      <c r="BK1006">
        <v>457</v>
      </c>
      <c r="BL1006" t="s">
        <v>98</v>
      </c>
      <c r="BM1006" t="s">
        <v>98</v>
      </c>
      <c r="BN1006" t="s">
        <v>104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>
      <c r="A1007">
        <v>1006</v>
      </c>
      <c r="B1007">
        <v>80</v>
      </c>
      <c r="C1007" t="s">
        <v>112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209</v>
      </c>
      <c r="N1007" t="s">
        <v>91</v>
      </c>
      <c r="O1007" t="s">
        <v>91</v>
      </c>
      <c r="P1007" t="s">
        <v>92</v>
      </c>
      <c r="Q1007" t="s">
        <v>158</v>
      </c>
      <c r="R1007">
        <v>5</v>
      </c>
      <c r="S1007">
        <v>8</v>
      </c>
      <c r="T1007">
        <v>1977</v>
      </c>
      <c r="U1007">
        <v>1977</v>
      </c>
      <c r="V1007" t="s">
        <v>94</v>
      </c>
      <c r="W1007" t="s">
        <v>95</v>
      </c>
      <c r="X1007" t="s">
        <v>130</v>
      </c>
      <c r="Y1007" t="s">
        <v>130</v>
      </c>
      <c r="Z1007" t="s">
        <v>117</v>
      </c>
      <c r="AA1007">
        <v>220</v>
      </c>
      <c r="AB1007" t="s">
        <v>119</v>
      </c>
      <c r="AC1007" t="s">
        <v>98</v>
      </c>
      <c r="AD1007" t="s">
        <v>99</v>
      </c>
      <c r="AE1007" t="s">
        <v>119</v>
      </c>
      <c r="AF1007" t="s">
        <v>119</v>
      </c>
      <c r="AG1007" t="s">
        <v>157</v>
      </c>
      <c r="AH1007" t="s">
        <v>124</v>
      </c>
      <c r="AI1007">
        <v>595</v>
      </c>
      <c r="AJ1007" t="s">
        <v>108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104</v>
      </c>
      <c r="AQ1007" t="s">
        <v>105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106</v>
      </c>
      <c r="BE1007">
        <v>0</v>
      </c>
      <c r="BF1007" t="s">
        <v>83</v>
      </c>
      <c r="BG1007" t="s">
        <v>107</v>
      </c>
      <c r="BH1007">
        <v>1977</v>
      </c>
      <c r="BI1007" t="s">
        <v>108</v>
      </c>
      <c r="BJ1007">
        <v>1</v>
      </c>
      <c r="BK1007">
        <v>328</v>
      </c>
      <c r="BL1007" t="s">
        <v>98</v>
      </c>
      <c r="BM1007" t="s">
        <v>98</v>
      </c>
      <c r="BN1007" t="s">
        <v>104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>
      <c r="A1008">
        <v>1007</v>
      </c>
      <c r="B1008">
        <v>20</v>
      </c>
      <c r="C1008" t="s">
        <v>112</v>
      </c>
      <c r="D1008" t="s">
        <v>83</v>
      </c>
      <c r="E1008">
        <v>12155</v>
      </c>
      <c r="F1008" t="s">
        <v>82</v>
      </c>
      <c r="G1008" t="s">
        <v>83</v>
      </c>
      <c r="H1008" t="s">
        <v>223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151</v>
      </c>
      <c r="O1008" t="s">
        <v>91</v>
      </c>
      <c r="P1008" t="s">
        <v>92</v>
      </c>
      <c r="Q1008" t="s">
        <v>93</v>
      </c>
      <c r="R1008">
        <v>6</v>
      </c>
      <c r="S1008">
        <v>3</v>
      </c>
      <c r="T1008">
        <v>1970</v>
      </c>
      <c r="U1008">
        <v>1970</v>
      </c>
      <c r="V1008" t="s">
        <v>94</v>
      </c>
      <c r="W1008" t="s">
        <v>95</v>
      </c>
      <c r="X1008" t="s">
        <v>135</v>
      </c>
      <c r="Y1008" t="s">
        <v>135</v>
      </c>
      <c r="Z1008" t="s">
        <v>97</v>
      </c>
      <c r="AA1008">
        <v>0</v>
      </c>
      <c r="AB1008" t="s">
        <v>98</v>
      </c>
      <c r="AC1008" t="s">
        <v>98</v>
      </c>
      <c r="AD1008" t="s">
        <v>99</v>
      </c>
      <c r="AE1008" t="s">
        <v>119</v>
      </c>
      <c r="AF1008" t="s">
        <v>98</v>
      </c>
      <c r="AG1008" t="s">
        <v>100</v>
      </c>
      <c r="AH1008" t="s">
        <v>102</v>
      </c>
      <c r="AI1008">
        <v>1237</v>
      </c>
      <c r="AJ1008" t="s">
        <v>108</v>
      </c>
      <c r="AK1008">
        <v>0</v>
      </c>
      <c r="AL1008">
        <v>420</v>
      </c>
      <c r="AM1008">
        <v>1657</v>
      </c>
      <c r="AN1008" t="s">
        <v>103</v>
      </c>
      <c r="AO1008" t="s">
        <v>119</v>
      </c>
      <c r="AP1008" t="s">
        <v>104</v>
      </c>
      <c r="AQ1008" t="s">
        <v>105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106</v>
      </c>
      <c r="BE1008">
        <v>1</v>
      </c>
      <c r="BF1008" t="s">
        <v>98</v>
      </c>
      <c r="BG1008" t="s">
        <v>107</v>
      </c>
      <c r="BH1008">
        <v>1970</v>
      </c>
      <c r="BI1008" t="s">
        <v>108</v>
      </c>
      <c r="BJ1008">
        <v>2</v>
      </c>
      <c r="BK1008">
        <v>484</v>
      </c>
      <c r="BL1008" t="s">
        <v>98</v>
      </c>
      <c r="BM1008" t="s">
        <v>98</v>
      </c>
      <c r="BN1008" t="s">
        <v>104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>
      <c r="A1009">
        <v>1008</v>
      </c>
      <c r="B1009">
        <v>160</v>
      </c>
      <c r="C1009" t="s">
        <v>140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219</v>
      </c>
      <c r="N1009" t="s">
        <v>91</v>
      </c>
      <c r="O1009" t="s">
        <v>91</v>
      </c>
      <c r="P1009" t="s">
        <v>129</v>
      </c>
      <c r="Q1009" t="s">
        <v>122</v>
      </c>
      <c r="R1009">
        <v>4</v>
      </c>
      <c r="S1009">
        <v>4</v>
      </c>
      <c r="T1009">
        <v>1970</v>
      </c>
      <c r="U1009">
        <v>1970</v>
      </c>
      <c r="V1009" t="s">
        <v>94</v>
      </c>
      <c r="W1009" t="s">
        <v>95</v>
      </c>
      <c r="X1009" t="s">
        <v>152</v>
      </c>
      <c r="Y1009" t="s">
        <v>153</v>
      </c>
      <c r="Z1009" t="s">
        <v>97</v>
      </c>
      <c r="AA1009">
        <v>0</v>
      </c>
      <c r="AB1009" t="s">
        <v>98</v>
      </c>
      <c r="AC1009" t="s">
        <v>98</v>
      </c>
      <c r="AD1009" t="s">
        <v>99</v>
      </c>
      <c r="AE1009" t="s">
        <v>98</v>
      </c>
      <c r="AF1009" t="s">
        <v>98</v>
      </c>
      <c r="AG1009" t="s">
        <v>100</v>
      </c>
      <c r="AH1009" t="s">
        <v>138</v>
      </c>
      <c r="AI1009">
        <v>273</v>
      </c>
      <c r="AJ1009" t="s">
        <v>102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104</v>
      </c>
      <c r="AQ1009" t="s">
        <v>105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106</v>
      </c>
      <c r="BE1009">
        <v>0</v>
      </c>
      <c r="BF1009" t="s">
        <v>83</v>
      </c>
      <c r="BG1009" t="s">
        <v>107</v>
      </c>
      <c r="BH1009">
        <v>1970</v>
      </c>
      <c r="BI1009" t="s">
        <v>131</v>
      </c>
      <c r="BJ1009">
        <v>1</v>
      </c>
      <c r="BK1009">
        <v>286</v>
      </c>
      <c r="BL1009" t="s">
        <v>98</v>
      </c>
      <c r="BM1009" t="s">
        <v>98</v>
      </c>
      <c r="BN1009" t="s">
        <v>104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>
      <c r="A1010">
        <v>1009</v>
      </c>
      <c r="B1010">
        <v>20</v>
      </c>
      <c r="C1010" t="s">
        <v>112</v>
      </c>
      <c r="D1010">
        <v>43</v>
      </c>
      <c r="E1010">
        <v>12118</v>
      </c>
      <c r="F1010" t="s">
        <v>82</v>
      </c>
      <c r="G1010" t="s">
        <v>83</v>
      </c>
      <c r="H1010" t="s">
        <v>113</v>
      </c>
      <c r="I1010" t="s">
        <v>85</v>
      </c>
      <c r="J1010" t="s">
        <v>86</v>
      </c>
      <c r="K1010" t="s">
        <v>161</v>
      </c>
      <c r="L1010" t="s">
        <v>88</v>
      </c>
      <c r="M1010" t="s">
        <v>217</v>
      </c>
      <c r="N1010" t="s">
        <v>91</v>
      </c>
      <c r="O1010" t="s">
        <v>91</v>
      </c>
      <c r="P1010" t="s">
        <v>92</v>
      </c>
      <c r="Q1010" t="s">
        <v>93</v>
      </c>
      <c r="R1010">
        <v>7</v>
      </c>
      <c r="S1010">
        <v>5</v>
      </c>
      <c r="T1010">
        <v>2004</v>
      </c>
      <c r="U1010">
        <v>2005</v>
      </c>
      <c r="V1010" t="s">
        <v>115</v>
      </c>
      <c r="W1010" t="s">
        <v>95</v>
      </c>
      <c r="X1010" t="s">
        <v>96</v>
      </c>
      <c r="Y1010" t="s">
        <v>96</v>
      </c>
      <c r="Z1010" t="s">
        <v>148</v>
      </c>
      <c r="AA1010">
        <v>108</v>
      </c>
      <c r="AB1010" t="s">
        <v>119</v>
      </c>
      <c r="AC1010" t="s">
        <v>98</v>
      </c>
      <c r="AD1010" t="s">
        <v>123</v>
      </c>
      <c r="AE1010" t="s">
        <v>126</v>
      </c>
      <c r="AF1010" t="s">
        <v>98</v>
      </c>
      <c r="AG1010" t="s">
        <v>155</v>
      </c>
      <c r="AH1010" t="s">
        <v>108</v>
      </c>
      <c r="AI1010">
        <v>0</v>
      </c>
      <c r="AJ1010" t="s">
        <v>108</v>
      </c>
      <c r="AK1010">
        <v>0</v>
      </c>
      <c r="AL1010">
        <v>1710</v>
      </c>
      <c r="AM1010">
        <v>1710</v>
      </c>
      <c r="AN1010" t="s">
        <v>103</v>
      </c>
      <c r="AO1010" t="s">
        <v>126</v>
      </c>
      <c r="AP1010" t="s">
        <v>104</v>
      </c>
      <c r="AQ1010" t="s">
        <v>105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119</v>
      </c>
      <c r="BC1010">
        <v>7</v>
      </c>
      <c r="BD1010" t="s">
        <v>106</v>
      </c>
      <c r="BE1010">
        <v>1</v>
      </c>
      <c r="BF1010" t="s">
        <v>119</v>
      </c>
      <c r="BG1010" t="s">
        <v>107</v>
      </c>
      <c r="BH1010">
        <v>2004</v>
      </c>
      <c r="BI1010" t="s">
        <v>125</v>
      </c>
      <c r="BJ1010">
        <v>2</v>
      </c>
      <c r="BK1010">
        <v>550</v>
      </c>
      <c r="BL1010" t="s">
        <v>98</v>
      </c>
      <c r="BM1010" t="s">
        <v>98</v>
      </c>
      <c r="BN1010" t="s">
        <v>104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>
      <c r="A1011">
        <v>1010</v>
      </c>
      <c r="B1011">
        <v>50</v>
      </c>
      <c r="C1011" t="s">
        <v>112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200</v>
      </c>
      <c r="N1011" t="s">
        <v>91</v>
      </c>
      <c r="O1011" t="s">
        <v>91</v>
      </c>
      <c r="P1011" t="s">
        <v>92</v>
      </c>
      <c r="Q1011" t="s">
        <v>176</v>
      </c>
      <c r="R1011">
        <v>5</v>
      </c>
      <c r="S1011">
        <v>5</v>
      </c>
      <c r="T1011">
        <v>1926</v>
      </c>
      <c r="U1011">
        <v>1950</v>
      </c>
      <c r="V1011" t="s">
        <v>94</v>
      </c>
      <c r="W1011" t="s">
        <v>95</v>
      </c>
      <c r="X1011" t="s">
        <v>116</v>
      </c>
      <c r="Y1011" t="s">
        <v>116</v>
      </c>
      <c r="Z1011" t="s">
        <v>97</v>
      </c>
      <c r="AA1011">
        <v>0</v>
      </c>
      <c r="AB1011" t="s">
        <v>98</v>
      </c>
      <c r="AC1011" t="s">
        <v>139</v>
      </c>
      <c r="AD1011" t="s">
        <v>166</v>
      </c>
      <c r="AE1011" t="s">
        <v>98</v>
      </c>
      <c r="AF1011" t="s">
        <v>98</v>
      </c>
      <c r="AG1011" t="s">
        <v>100</v>
      </c>
      <c r="AH1011" t="s">
        <v>108</v>
      </c>
      <c r="AI1011">
        <v>0</v>
      </c>
      <c r="AJ1011" t="s">
        <v>108</v>
      </c>
      <c r="AK1011">
        <v>0</v>
      </c>
      <c r="AL1011">
        <v>1008</v>
      </c>
      <c r="AM1011">
        <v>1008</v>
      </c>
      <c r="AN1011" t="s">
        <v>103</v>
      </c>
      <c r="AO1011" t="s">
        <v>126</v>
      </c>
      <c r="AP1011" t="s">
        <v>104</v>
      </c>
      <c r="AQ1011" t="s">
        <v>105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106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191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>
      <c r="A1012">
        <v>1011</v>
      </c>
      <c r="B1012">
        <v>50</v>
      </c>
      <c r="C1012" t="s">
        <v>112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169</v>
      </c>
      <c r="N1012" t="s">
        <v>91</v>
      </c>
      <c r="O1012" t="s">
        <v>91</v>
      </c>
      <c r="P1012" t="s">
        <v>92</v>
      </c>
      <c r="Q1012" t="s">
        <v>176</v>
      </c>
      <c r="R1012">
        <v>5</v>
      </c>
      <c r="S1012">
        <v>5</v>
      </c>
      <c r="T1012">
        <v>1948</v>
      </c>
      <c r="U1012">
        <v>1950</v>
      </c>
      <c r="V1012" t="s">
        <v>94</v>
      </c>
      <c r="W1012" t="s">
        <v>95</v>
      </c>
      <c r="X1012" t="s">
        <v>116</v>
      </c>
      <c r="Y1012" t="s">
        <v>116</v>
      </c>
      <c r="Z1012" t="s">
        <v>97</v>
      </c>
      <c r="AA1012">
        <v>0</v>
      </c>
      <c r="AB1012" t="s">
        <v>98</v>
      </c>
      <c r="AC1012" t="s">
        <v>98</v>
      </c>
      <c r="AD1012" t="s">
        <v>99</v>
      </c>
      <c r="AE1012" t="s">
        <v>98</v>
      </c>
      <c r="AF1012" t="s">
        <v>98</v>
      </c>
      <c r="AG1012" t="s">
        <v>100</v>
      </c>
      <c r="AH1012" t="s">
        <v>108</v>
      </c>
      <c r="AI1012">
        <v>0</v>
      </c>
      <c r="AJ1012" t="s">
        <v>108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104</v>
      </c>
      <c r="AQ1012" t="s">
        <v>105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106</v>
      </c>
      <c r="BE1012">
        <v>1</v>
      </c>
      <c r="BF1012" t="s">
        <v>119</v>
      </c>
      <c r="BG1012" t="s">
        <v>107</v>
      </c>
      <c r="BH1012">
        <v>1948</v>
      </c>
      <c r="BI1012" t="s">
        <v>108</v>
      </c>
      <c r="BJ1012">
        <v>1</v>
      </c>
      <c r="BK1012">
        <v>312</v>
      </c>
      <c r="BL1012" t="s">
        <v>98</v>
      </c>
      <c r="BM1012" t="s">
        <v>98</v>
      </c>
      <c r="BN1012" t="s">
        <v>104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>
      <c r="A1013">
        <v>1012</v>
      </c>
      <c r="B1013">
        <v>90</v>
      </c>
      <c r="C1013" t="s">
        <v>112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206</v>
      </c>
      <c r="N1013" t="s">
        <v>91</v>
      </c>
      <c r="O1013" t="s">
        <v>91</v>
      </c>
      <c r="P1013" t="s">
        <v>179</v>
      </c>
      <c r="Q1013" t="s">
        <v>93</v>
      </c>
      <c r="R1013">
        <v>5</v>
      </c>
      <c r="S1013">
        <v>5</v>
      </c>
      <c r="T1013">
        <v>1965</v>
      </c>
      <c r="U1013">
        <v>1965</v>
      </c>
      <c r="V1013" t="s">
        <v>115</v>
      </c>
      <c r="W1013" t="s">
        <v>95</v>
      </c>
      <c r="X1013" t="s">
        <v>240</v>
      </c>
      <c r="Y1013" t="s">
        <v>240</v>
      </c>
      <c r="Z1013" t="s">
        <v>97</v>
      </c>
      <c r="AA1013">
        <v>0</v>
      </c>
      <c r="AB1013" t="s">
        <v>98</v>
      </c>
      <c r="AC1013" t="s">
        <v>98</v>
      </c>
      <c r="AD1013" t="s">
        <v>99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167</v>
      </c>
      <c r="AQ1013" t="s">
        <v>105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106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104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>
      <c r="A1014">
        <v>1013</v>
      </c>
      <c r="B1014">
        <v>70</v>
      </c>
      <c r="C1014" t="s">
        <v>112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212</v>
      </c>
      <c r="N1014" t="s">
        <v>91</v>
      </c>
      <c r="O1014" t="s">
        <v>91</v>
      </c>
      <c r="P1014" t="s">
        <v>92</v>
      </c>
      <c r="Q1014" t="s">
        <v>122</v>
      </c>
      <c r="R1014">
        <v>6</v>
      </c>
      <c r="S1014">
        <v>7</v>
      </c>
      <c r="T1014">
        <v>1923</v>
      </c>
      <c r="U1014">
        <v>1996</v>
      </c>
      <c r="V1014" t="s">
        <v>115</v>
      </c>
      <c r="W1014" t="s">
        <v>95</v>
      </c>
      <c r="X1014" t="s">
        <v>116</v>
      </c>
      <c r="Y1014" t="s">
        <v>116</v>
      </c>
      <c r="Z1014" t="s">
        <v>97</v>
      </c>
      <c r="AA1014">
        <v>0</v>
      </c>
      <c r="AB1014" t="s">
        <v>98</v>
      </c>
      <c r="AC1014" t="s">
        <v>119</v>
      </c>
      <c r="AD1014" t="s">
        <v>123</v>
      </c>
      <c r="AE1014" t="s">
        <v>98</v>
      </c>
      <c r="AF1014" t="s">
        <v>139</v>
      </c>
      <c r="AG1014" t="s">
        <v>100</v>
      </c>
      <c r="AH1014" t="s">
        <v>108</v>
      </c>
      <c r="AI1014">
        <v>0</v>
      </c>
      <c r="AJ1014" t="s">
        <v>108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104</v>
      </c>
      <c r="AQ1014" t="s">
        <v>105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119</v>
      </c>
      <c r="BC1014">
        <v>7</v>
      </c>
      <c r="BD1014" t="s">
        <v>106</v>
      </c>
      <c r="BE1014">
        <v>2</v>
      </c>
      <c r="BF1014" t="s">
        <v>98</v>
      </c>
      <c r="BG1014" t="s">
        <v>143</v>
      </c>
      <c r="BH1014">
        <v>1923</v>
      </c>
      <c r="BI1014" t="s">
        <v>108</v>
      </c>
      <c r="BJ1014">
        <v>1</v>
      </c>
      <c r="BK1014">
        <v>180</v>
      </c>
      <c r="BL1014" t="s">
        <v>98</v>
      </c>
      <c r="BM1014" t="s">
        <v>98</v>
      </c>
      <c r="BN1014" t="s">
        <v>104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>
      <c r="A1015">
        <v>1014</v>
      </c>
      <c r="B1015">
        <v>30</v>
      </c>
      <c r="C1015" t="s">
        <v>140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188</v>
      </c>
      <c r="N1015" t="s">
        <v>91</v>
      </c>
      <c r="O1015" t="s">
        <v>91</v>
      </c>
      <c r="P1015" t="s">
        <v>92</v>
      </c>
      <c r="Q1015" t="s">
        <v>93</v>
      </c>
      <c r="R1015">
        <v>5</v>
      </c>
      <c r="S1015">
        <v>4</v>
      </c>
      <c r="T1015">
        <v>1910</v>
      </c>
      <c r="U1015">
        <v>2006</v>
      </c>
      <c r="V1015" t="s">
        <v>115</v>
      </c>
      <c r="W1015" t="s">
        <v>95</v>
      </c>
      <c r="X1015" t="s">
        <v>137</v>
      </c>
      <c r="Y1015" t="s">
        <v>203</v>
      </c>
      <c r="Z1015" t="s">
        <v>97</v>
      </c>
      <c r="AA1015">
        <v>0</v>
      </c>
      <c r="AB1015" t="s">
        <v>98</v>
      </c>
      <c r="AC1015" t="s">
        <v>98</v>
      </c>
      <c r="AD1015" t="s">
        <v>166</v>
      </c>
      <c r="AE1015" t="s">
        <v>98</v>
      </c>
      <c r="AF1015" t="s">
        <v>98</v>
      </c>
      <c r="AG1015" t="s">
        <v>100</v>
      </c>
      <c r="AH1015" t="s">
        <v>118</v>
      </c>
      <c r="AI1015">
        <v>247</v>
      </c>
      <c r="AJ1015" t="s">
        <v>101</v>
      </c>
      <c r="AK1015">
        <v>465</v>
      </c>
      <c r="AL1015">
        <v>310</v>
      </c>
      <c r="AM1015">
        <v>1022</v>
      </c>
      <c r="AN1015" t="s">
        <v>194</v>
      </c>
      <c r="AO1015" t="s">
        <v>98</v>
      </c>
      <c r="AP1015" t="s">
        <v>167</v>
      </c>
      <c r="AQ1015" t="s">
        <v>105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234</v>
      </c>
      <c r="BE1015">
        <v>0</v>
      </c>
      <c r="BF1015" t="s">
        <v>83</v>
      </c>
      <c r="BG1015" t="s">
        <v>143</v>
      </c>
      <c r="BH1015">
        <v>1956</v>
      </c>
      <c r="BI1015" t="s">
        <v>108</v>
      </c>
      <c r="BJ1015">
        <v>1</v>
      </c>
      <c r="BK1015">
        <v>280</v>
      </c>
      <c r="BL1015" t="s">
        <v>98</v>
      </c>
      <c r="BM1015" t="s">
        <v>98</v>
      </c>
      <c r="BN1015" t="s">
        <v>104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>
      <c r="A1016">
        <v>1015</v>
      </c>
      <c r="B1016">
        <v>20</v>
      </c>
      <c r="C1016" t="s">
        <v>112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89</v>
      </c>
      <c r="N1016" t="s">
        <v>182</v>
      </c>
      <c r="O1016" t="s">
        <v>91</v>
      </c>
      <c r="P1016" t="s">
        <v>92</v>
      </c>
      <c r="Q1016" t="s">
        <v>93</v>
      </c>
      <c r="R1016">
        <v>6</v>
      </c>
      <c r="S1016">
        <v>5</v>
      </c>
      <c r="T1016">
        <v>1948</v>
      </c>
      <c r="U1016">
        <v>1950</v>
      </c>
      <c r="V1016" t="s">
        <v>94</v>
      </c>
      <c r="W1016" t="s">
        <v>95</v>
      </c>
      <c r="X1016" t="s">
        <v>137</v>
      </c>
      <c r="Y1016" t="s">
        <v>137</v>
      </c>
      <c r="Z1016" t="s">
        <v>117</v>
      </c>
      <c r="AA1016">
        <v>206</v>
      </c>
      <c r="AB1016" t="s">
        <v>98</v>
      </c>
      <c r="AC1016" t="s">
        <v>98</v>
      </c>
      <c r="AD1016" t="s">
        <v>99</v>
      </c>
      <c r="AE1016" t="s">
        <v>98</v>
      </c>
      <c r="AF1016" t="s">
        <v>139</v>
      </c>
      <c r="AG1016" t="s">
        <v>100</v>
      </c>
      <c r="AH1016" t="s">
        <v>138</v>
      </c>
      <c r="AI1016">
        <v>336</v>
      </c>
      <c r="AJ1016" t="s">
        <v>108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104</v>
      </c>
      <c r="AQ1016" t="s">
        <v>105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106</v>
      </c>
      <c r="BE1016">
        <v>1</v>
      </c>
      <c r="BF1016" t="s">
        <v>119</v>
      </c>
      <c r="BG1016" t="s">
        <v>143</v>
      </c>
      <c r="BH1016">
        <v>1948</v>
      </c>
      <c r="BI1016" t="s">
        <v>108</v>
      </c>
      <c r="BJ1016">
        <v>1</v>
      </c>
      <c r="BK1016">
        <v>240</v>
      </c>
      <c r="BL1016" t="s">
        <v>98</v>
      </c>
      <c r="BM1016" t="s">
        <v>98</v>
      </c>
      <c r="BN1016" t="s">
        <v>104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>
      <c r="A1017">
        <v>1016</v>
      </c>
      <c r="B1017">
        <v>60</v>
      </c>
      <c r="C1017" t="s">
        <v>112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175</v>
      </c>
      <c r="N1017" t="s">
        <v>91</v>
      </c>
      <c r="O1017" t="s">
        <v>91</v>
      </c>
      <c r="P1017" t="s">
        <v>92</v>
      </c>
      <c r="Q1017" t="s">
        <v>122</v>
      </c>
      <c r="R1017">
        <v>8</v>
      </c>
      <c r="S1017">
        <v>6</v>
      </c>
      <c r="T1017">
        <v>2001</v>
      </c>
      <c r="U1017">
        <v>2001</v>
      </c>
      <c r="V1017" t="s">
        <v>94</v>
      </c>
      <c r="W1017" t="s">
        <v>95</v>
      </c>
      <c r="X1017" t="s">
        <v>96</v>
      </c>
      <c r="Y1017" t="s">
        <v>96</v>
      </c>
      <c r="Z1017" t="s">
        <v>97</v>
      </c>
      <c r="AA1017">
        <v>0</v>
      </c>
      <c r="AB1017" t="s">
        <v>119</v>
      </c>
      <c r="AC1017" t="s">
        <v>98</v>
      </c>
      <c r="AD1017" t="s">
        <v>123</v>
      </c>
      <c r="AE1017" t="s">
        <v>119</v>
      </c>
      <c r="AF1017" t="s">
        <v>98</v>
      </c>
      <c r="AG1017" t="s">
        <v>100</v>
      </c>
      <c r="AH1017" t="s">
        <v>124</v>
      </c>
      <c r="AI1017">
        <v>643</v>
      </c>
      <c r="AJ1017" t="s">
        <v>108</v>
      </c>
      <c r="AK1017">
        <v>0</v>
      </c>
      <c r="AL1017">
        <v>167</v>
      </c>
      <c r="AM1017">
        <v>810</v>
      </c>
      <c r="AN1017" t="s">
        <v>103</v>
      </c>
      <c r="AO1017" t="s">
        <v>126</v>
      </c>
      <c r="AP1017" t="s">
        <v>104</v>
      </c>
      <c r="AQ1017" t="s">
        <v>105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119</v>
      </c>
      <c r="BC1017">
        <v>6</v>
      </c>
      <c r="BD1017" t="s">
        <v>106</v>
      </c>
      <c r="BE1017">
        <v>0</v>
      </c>
      <c r="BF1017" t="s">
        <v>83</v>
      </c>
      <c r="BG1017" t="s">
        <v>107</v>
      </c>
      <c r="BH1017">
        <v>2001</v>
      </c>
      <c r="BI1017" t="s">
        <v>125</v>
      </c>
      <c r="BJ1017">
        <v>2</v>
      </c>
      <c r="BK1017">
        <v>528</v>
      </c>
      <c r="BL1017" t="s">
        <v>98</v>
      </c>
      <c r="BM1017" t="s">
        <v>98</v>
      </c>
      <c r="BN1017" t="s">
        <v>104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>
      <c r="A1018">
        <v>1017</v>
      </c>
      <c r="B1018">
        <v>20</v>
      </c>
      <c r="C1018" t="s">
        <v>112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209</v>
      </c>
      <c r="N1018" t="s">
        <v>91</v>
      </c>
      <c r="O1018" t="s">
        <v>91</v>
      </c>
      <c r="P1018" t="s">
        <v>92</v>
      </c>
      <c r="Q1018" t="s">
        <v>93</v>
      </c>
      <c r="R1018">
        <v>7</v>
      </c>
      <c r="S1018">
        <v>5</v>
      </c>
      <c r="T1018">
        <v>1996</v>
      </c>
      <c r="U1018">
        <v>1996</v>
      </c>
      <c r="V1018" t="s">
        <v>115</v>
      </c>
      <c r="W1018" t="s">
        <v>95</v>
      </c>
      <c r="X1018" t="s">
        <v>96</v>
      </c>
      <c r="Y1018" t="s">
        <v>96</v>
      </c>
      <c r="Z1018" t="s">
        <v>117</v>
      </c>
      <c r="AA1018">
        <v>196</v>
      </c>
      <c r="AB1018" t="s">
        <v>119</v>
      </c>
      <c r="AC1018" t="s">
        <v>98</v>
      </c>
      <c r="AD1018" t="s">
        <v>123</v>
      </c>
      <c r="AE1018" t="s">
        <v>119</v>
      </c>
      <c r="AF1018" t="s">
        <v>98</v>
      </c>
      <c r="AG1018" t="s">
        <v>119</v>
      </c>
      <c r="AH1018" t="s">
        <v>124</v>
      </c>
      <c r="AI1018">
        <v>690</v>
      </c>
      <c r="AJ1018" t="s">
        <v>108</v>
      </c>
      <c r="AK1018">
        <v>0</v>
      </c>
      <c r="AL1018">
        <v>814</v>
      </c>
      <c r="AM1018">
        <v>1504</v>
      </c>
      <c r="AN1018" t="s">
        <v>103</v>
      </c>
      <c r="AO1018" t="s">
        <v>126</v>
      </c>
      <c r="AP1018" t="s">
        <v>104</v>
      </c>
      <c r="AQ1018" t="s">
        <v>105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119</v>
      </c>
      <c r="BC1018">
        <v>6</v>
      </c>
      <c r="BD1018" t="s">
        <v>106</v>
      </c>
      <c r="BE1018">
        <v>1</v>
      </c>
      <c r="BF1018" t="s">
        <v>98</v>
      </c>
      <c r="BG1018" t="s">
        <v>107</v>
      </c>
      <c r="BH1018">
        <v>1996</v>
      </c>
      <c r="BI1018" t="s">
        <v>125</v>
      </c>
      <c r="BJ1018">
        <v>2</v>
      </c>
      <c r="BK1018">
        <v>478</v>
      </c>
      <c r="BL1018" t="s">
        <v>98</v>
      </c>
      <c r="BM1018" t="s">
        <v>98</v>
      </c>
      <c r="BN1018" t="s">
        <v>104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>
      <c r="A1019">
        <v>1018</v>
      </c>
      <c r="B1019">
        <v>120</v>
      </c>
      <c r="C1019" t="s">
        <v>112</v>
      </c>
      <c r="D1019" t="s">
        <v>83</v>
      </c>
      <c r="E1019">
        <v>5814</v>
      </c>
      <c r="F1019" t="s">
        <v>82</v>
      </c>
      <c r="G1019" t="s">
        <v>83</v>
      </c>
      <c r="H1019" t="s">
        <v>113</v>
      </c>
      <c r="I1019" t="s">
        <v>85</v>
      </c>
      <c r="J1019" t="s">
        <v>86</v>
      </c>
      <c r="K1019" t="s">
        <v>161</v>
      </c>
      <c r="L1019" t="s">
        <v>88</v>
      </c>
      <c r="M1019" t="s">
        <v>128</v>
      </c>
      <c r="N1019" t="s">
        <v>91</v>
      </c>
      <c r="O1019" t="s">
        <v>91</v>
      </c>
      <c r="P1019" t="s">
        <v>129</v>
      </c>
      <c r="Q1019" t="s">
        <v>93</v>
      </c>
      <c r="R1019">
        <v>8</v>
      </c>
      <c r="S1019">
        <v>5</v>
      </c>
      <c r="T1019">
        <v>1984</v>
      </c>
      <c r="U1019">
        <v>1984</v>
      </c>
      <c r="V1019" t="s">
        <v>94</v>
      </c>
      <c r="W1019" t="s">
        <v>95</v>
      </c>
      <c r="X1019" t="s">
        <v>130</v>
      </c>
      <c r="Y1019" t="s">
        <v>130</v>
      </c>
      <c r="Z1019" t="s">
        <v>97</v>
      </c>
      <c r="AA1019">
        <v>0</v>
      </c>
      <c r="AB1019" t="s">
        <v>119</v>
      </c>
      <c r="AC1019" t="s">
        <v>98</v>
      </c>
      <c r="AD1019" t="s">
        <v>99</v>
      </c>
      <c r="AE1019" t="s">
        <v>119</v>
      </c>
      <c r="AF1019" t="s">
        <v>98</v>
      </c>
      <c r="AG1019" t="s">
        <v>157</v>
      </c>
      <c r="AH1019" t="s">
        <v>124</v>
      </c>
      <c r="AI1019">
        <v>1036</v>
      </c>
      <c r="AJ1019" t="s">
        <v>108</v>
      </c>
      <c r="AK1019">
        <v>0</v>
      </c>
      <c r="AL1019">
        <v>184</v>
      </c>
      <c r="AM1019">
        <v>1220</v>
      </c>
      <c r="AN1019" t="s">
        <v>103</v>
      </c>
      <c r="AO1019" t="s">
        <v>119</v>
      </c>
      <c r="AP1019" t="s">
        <v>104</v>
      </c>
      <c r="AQ1019" t="s">
        <v>105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119</v>
      </c>
      <c r="BC1019">
        <v>4</v>
      </c>
      <c r="BD1019" t="s">
        <v>106</v>
      </c>
      <c r="BE1019">
        <v>1</v>
      </c>
      <c r="BF1019" t="s">
        <v>126</v>
      </c>
      <c r="BG1019" t="s">
        <v>107</v>
      </c>
      <c r="BH1019">
        <v>1984</v>
      </c>
      <c r="BI1019" t="s">
        <v>131</v>
      </c>
      <c r="BJ1019">
        <v>2</v>
      </c>
      <c r="BK1019">
        <v>565</v>
      </c>
      <c r="BL1019" t="s">
        <v>98</v>
      </c>
      <c r="BM1019" t="s">
        <v>98</v>
      </c>
      <c r="BN1019" t="s">
        <v>104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144</v>
      </c>
      <c r="CB1019" t="s">
        <v>172</v>
      </c>
      <c r="CC1019">
        <v>187500</v>
      </c>
    </row>
    <row r="1020" spans="1:81">
      <c r="A1020">
        <v>1019</v>
      </c>
      <c r="B1020">
        <v>80</v>
      </c>
      <c r="C1020" t="s">
        <v>112</v>
      </c>
      <c r="D1020" t="s">
        <v>83</v>
      </c>
      <c r="E1020">
        <v>10784</v>
      </c>
      <c r="F1020" t="s">
        <v>82</v>
      </c>
      <c r="G1020" t="s">
        <v>83</v>
      </c>
      <c r="H1020" t="s">
        <v>113</v>
      </c>
      <c r="I1020" t="s">
        <v>85</v>
      </c>
      <c r="J1020" t="s">
        <v>86</v>
      </c>
      <c r="K1020" t="s">
        <v>136</v>
      </c>
      <c r="L1020" t="s">
        <v>88</v>
      </c>
      <c r="M1020" t="s">
        <v>121</v>
      </c>
      <c r="N1020" t="s">
        <v>91</v>
      </c>
      <c r="O1020" t="s">
        <v>91</v>
      </c>
      <c r="P1020" t="s">
        <v>92</v>
      </c>
      <c r="Q1020" t="s">
        <v>158</v>
      </c>
      <c r="R1020">
        <v>7</v>
      </c>
      <c r="S1020">
        <v>5</v>
      </c>
      <c r="T1020">
        <v>1991</v>
      </c>
      <c r="U1020">
        <v>1992</v>
      </c>
      <c r="V1020" t="s">
        <v>94</v>
      </c>
      <c r="W1020" t="s">
        <v>95</v>
      </c>
      <c r="X1020" t="s">
        <v>130</v>
      </c>
      <c r="Y1020" t="s">
        <v>130</v>
      </c>
      <c r="Z1020" t="s">
        <v>117</v>
      </c>
      <c r="AA1020">
        <v>76</v>
      </c>
      <c r="AB1020" t="s">
        <v>119</v>
      </c>
      <c r="AC1020" t="s">
        <v>98</v>
      </c>
      <c r="AD1020" t="s">
        <v>123</v>
      </c>
      <c r="AE1020" t="s">
        <v>119</v>
      </c>
      <c r="AF1020" t="s">
        <v>98</v>
      </c>
      <c r="AG1020" t="s">
        <v>100</v>
      </c>
      <c r="AH1020" t="s">
        <v>108</v>
      </c>
      <c r="AI1020">
        <v>0</v>
      </c>
      <c r="AJ1020" t="s">
        <v>108</v>
      </c>
      <c r="AK1020">
        <v>0</v>
      </c>
      <c r="AL1020">
        <v>384</v>
      </c>
      <c r="AM1020">
        <v>384</v>
      </c>
      <c r="AN1020" t="s">
        <v>103</v>
      </c>
      <c r="AO1020" t="s">
        <v>119</v>
      </c>
      <c r="AP1020" t="s">
        <v>104</v>
      </c>
      <c r="AQ1020" t="s">
        <v>105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119</v>
      </c>
      <c r="BC1020">
        <v>7</v>
      </c>
      <c r="BD1020" t="s">
        <v>106</v>
      </c>
      <c r="BE1020">
        <v>1</v>
      </c>
      <c r="BF1020" t="s">
        <v>98</v>
      </c>
      <c r="BG1020" t="s">
        <v>107</v>
      </c>
      <c r="BH1020">
        <v>1991</v>
      </c>
      <c r="BI1020" t="s">
        <v>131</v>
      </c>
      <c r="BJ1020">
        <v>2</v>
      </c>
      <c r="BK1020">
        <v>402</v>
      </c>
      <c r="BL1020" t="s">
        <v>98</v>
      </c>
      <c r="BM1020" t="s">
        <v>98</v>
      </c>
      <c r="BN1020" t="s">
        <v>104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>
      <c r="A1021">
        <v>1020</v>
      </c>
      <c r="B1021">
        <v>120</v>
      </c>
      <c r="C1021" t="s">
        <v>112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156</v>
      </c>
      <c r="N1021" t="s">
        <v>91</v>
      </c>
      <c r="O1021" t="s">
        <v>91</v>
      </c>
      <c r="P1021" t="s">
        <v>129</v>
      </c>
      <c r="Q1021" t="s">
        <v>93</v>
      </c>
      <c r="R1021">
        <v>7</v>
      </c>
      <c r="S1021">
        <v>5</v>
      </c>
      <c r="T1021">
        <v>2005</v>
      </c>
      <c r="U1021">
        <v>2005</v>
      </c>
      <c r="V1021" t="s">
        <v>94</v>
      </c>
      <c r="W1021" t="s">
        <v>95</v>
      </c>
      <c r="X1021" t="s">
        <v>96</v>
      </c>
      <c r="Y1021" t="s">
        <v>96</v>
      </c>
      <c r="Z1021" t="s">
        <v>117</v>
      </c>
      <c r="AA1021">
        <v>145</v>
      </c>
      <c r="AB1021" t="s">
        <v>119</v>
      </c>
      <c r="AC1021" t="s">
        <v>98</v>
      </c>
      <c r="AD1021" t="s">
        <v>123</v>
      </c>
      <c r="AE1021" t="s">
        <v>119</v>
      </c>
      <c r="AF1021" t="s">
        <v>98</v>
      </c>
      <c r="AG1021" t="s">
        <v>119</v>
      </c>
      <c r="AH1021" t="s">
        <v>124</v>
      </c>
      <c r="AI1021">
        <v>16</v>
      </c>
      <c r="AJ1021" t="s">
        <v>108</v>
      </c>
      <c r="AK1021">
        <v>0</v>
      </c>
      <c r="AL1021">
        <v>1346</v>
      </c>
      <c r="AM1021">
        <v>1362</v>
      </c>
      <c r="AN1021" t="s">
        <v>103</v>
      </c>
      <c r="AO1021" t="s">
        <v>126</v>
      </c>
      <c r="AP1021" t="s">
        <v>104</v>
      </c>
      <c r="AQ1021" t="s">
        <v>105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119</v>
      </c>
      <c r="BC1021">
        <v>6</v>
      </c>
      <c r="BD1021" t="s">
        <v>106</v>
      </c>
      <c r="BE1021">
        <v>1</v>
      </c>
      <c r="BF1021" t="s">
        <v>119</v>
      </c>
      <c r="BG1021" t="s">
        <v>107</v>
      </c>
      <c r="BH1021">
        <v>2005</v>
      </c>
      <c r="BI1021" t="s">
        <v>125</v>
      </c>
      <c r="BJ1021">
        <v>2</v>
      </c>
      <c r="BK1021">
        <v>440</v>
      </c>
      <c r="BL1021" t="s">
        <v>98</v>
      </c>
      <c r="BM1021" t="s">
        <v>98</v>
      </c>
      <c r="BN1021" t="s">
        <v>104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>
      <c r="A1022">
        <v>1021</v>
      </c>
      <c r="B1022">
        <v>20</v>
      </c>
      <c r="C1022" t="s">
        <v>112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206</v>
      </c>
      <c r="N1022" t="s">
        <v>91</v>
      </c>
      <c r="O1022" t="s">
        <v>91</v>
      </c>
      <c r="P1022" t="s">
        <v>92</v>
      </c>
      <c r="Q1022" t="s">
        <v>93</v>
      </c>
      <c r="R1022">
        <v>4</v>
      </c>
      <c r="S1022">
        <v>5</v>
      </c>
      <c r="T1022">
        <v>2005</v>
      </c>
      <c r="U1022">
        <v>2005</v>
      </c>
      <c r="V1022" t="s">
        <v>94</v>
      </c>
      <c r="W1022" t="s">
        <v>95</v>
      </c>
      <c r="X1022" t="s">
        <v>96</v>
      </c>
      <c r="Y1022" t="s">
        <v>96</v>
      </c>
      <c r="Z1022" t="s">
        <v>97</v>
      </c>
      <c r="AA1022">
        <v>0</v>
      </c>
      <c r="AB1022" t="s">
        <v>98</v>
      </c>
      <c r="AC1022" t="s">
        <v>98</v>
      </c>
      <c r="AD1022" t="s">
        <v>123</v>
      </c>
      <c r="AE1022" t="s">
        <v>119</v>
      </c>
      <c r="AF1022" t="s">
        <v>98</v>
      </c>
      <c r="AG1022" t="s">
        <v>100</v>
      </c>
      <c r="AH1022" t="s">
        <v>124</v>
      </c>
      <c r="AI1022">
        <v>1024</v>
      </c>
      <c r="AJ1022" t="s">
        <v>108</v>
      </c>
      <c r="AK1022">
        <v>0</v>
      </c>
      <c r="AL1022">
        <v>108</v>
      </c>
      <c r="AM1022">
        <v>1132</v>
      </c>
      <c r="AN1022" t="s">
        <v>103</v>
      </c>
      <c r="AO1022" t="s">
        <v>126</v>
      </c>
      <c r="AP1022" t="s">
        <v>104</v>
      </c>
      <c r="AQ1022" t="s">
        <v>105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119</v>
      </c>
      <c r="BC1022">
        <v>5</v>
      </c>
      <c r="BD1022" t="s">
        <v>106</v>
      </c>
      <c r="BE1022">
        <v>0</v>
      </c>
      <c r="BF1022" t="s">
        <v>83</v>
      </c>
      <c r="BG1022" t="s">
        <v>107</v>
      </c>
      <c r="BH1022">
        <v>2005</v>
      </c>
      <c r="BI1022" t="s">
        <v>125</v>
      </c>
      <c r="BJ1022">
        <v>2</v>
      </c>
      <c r="BK1022">
        <v>451</v>
      </c>
      <c r="BL1022" t="s">
        <v>98</v>
      </c>
      <c r="BM1022" t="s">
        <v>98</v>
      </c>
      <c r="BN1022" t="s">
        <v>104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>
      <c r="A1023">
        <v>1022</v>
      </c>
      <c r="B1023">
        <v>20</v>
      </c>
      <c r="C1023" t="s">
        <v>112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209</v>
      </c>
      <c r="N1023" t="s">
        <v>91</v>
      </c>
      <c r="O1023" t="s">
        <v>91</v>
      </c>
      <c r="P1023" t="s">
        <v>92</v>
      </c>
      <c r="Q1023" t="s">
        <v>93</v>
      </c>
      <c r="R1023">
        <v>7</v>
      </c>
      <c r="S1023">
        <v>5</v>
      </c>
      <c r="T1023">
        <v>2006</v>
      </c>
      <c r="U1023">
        <v>2006</v>
      </c>
      <c r="V1023" t="s">
        <v>94</v>
      </c>
      <c r="W1023" t="s">
        <v>95</v>
      </c>
      <c r="X1023" t="s">
        <v>96</v>
      </c>
      <c r="Y1023" t="s">
        <v>96</v>
      </c>
      <c r="Z1023" t="s">
        <v>148</v>
      </c>
      <c r="AA1023">
        <v>84</v>
      </c>
      <c r="AB1023" t="s">
        <v>119</v>
      </c>
      <c r="AC1023" t="s">
        <v>98</v>
      </c>
      <c r="AD1023" t="s">
        <v>123</v>
      </c>
      <c r="AE1023" t="s">
        <v>119</v>
      </c>
      <c r="AF1023" t="s">
        <v>98</v>
      </c>
      <c r="AG1023" t="s">
        <v>157</v>
      </c>
      <c r="AH1023" t="s">
        <v>124</v>
      </c>
      <c r="AI1023">
        <v>684</v>
      </c>
      <c r="AJ1023" t="s">
        <v>108</v>
      </c>
      <c r="AK1023">
        <v>0</v>
      </c>
      <c r="AL1023">
        <v>515</v>
      </c>
      <c r="AM1023">
        <v>1199</v>
      </c>
      <c r="AN1023" t="s">
        <v>103</v>
      </c>
      <c r="AO1023" t="s">
        <v>126</v>
      </c>
      <c r="AP1023" t="s">
        <v>104</v>
      </c>
      <c r="AQ1023" t="s">
        <v>105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119</v>
      </c>
      <c r="BC1023">
        <v>6</v>
      </c>
      <c r="BD1023" t="s">
        <v>106</v>
      </c>
      <c r="BE1023">
        <v>0</v>
      </c>
      <c r="BF1023" t="s">
        <v>83</v>
      </c>
      <c r="BG1023" t="s">
        <v>107</v>
      </c>
      <c r="BH1023">
        <v>2006</v>
      </c>
      <c r="BI1023" t="s">
        <v>131</v>
      </c>
      <c r="BJ1023">
        <v>2</v>
      </c>
      <c r="BK1023">
        <v>632</v>
      </c>
      <c r="BL1023" t="s">
        <v>98</v>
      </c>
      <c r="BM1023" t="s">
        <v>98</v>
      </c>
      <c r="BN1023" t="s">
        <v>104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149</v>
      </c>
      <c r="CB1023" t="s">
        <v>150</v>
      </c>
      <c r="CC1023">
        <v>194000</v>
      </c>
    </row>
    <row r="1024" spans="1:81">
      <c r="A1024">
        <v>1023</v>
      </c>
      <c r="B1024">
        <v>50</v>
      </c>
      <c r="C1024" t="s">
        <v>140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188</v>
      </c>
      <c r="N1024" t="s">
        <v>91</v>
      </c>
      <c r="O1024" t="s">
        <v>91</v>
      </c>
      <c r="P1024" t="s">
        <v>92</v>
      </c>
      <c r="Q1024" t="s">
        <v>176</v>
      </c>
      <c r="R1024">
        <v>5</v>
      </c>
      <c r="S1024">
        <v>5</v>
      </c>
      <c r="T1024">
        <v>1930</v>
      </c>
      <c r="U1024">
        <v>1950</v>
      </c>
      <c r="V1024" t="s">
        <v>94</v>
      </c>
      <c r="W1024" t="s">
        <v>95</v>
      </c>
      <c r="X1024" t="s">
        <v>116</v>
      </c>
      <c r="Y1024" t="s">
        <v>116</v>
      </c>
      <c r="Z1024" t="s">
        <v>97</v>
      </c>
      <c r="AA1024">
        <v>0</v>
      </c>
      <c r="AB1024" t="s">
        <v>98</v>
      </c>
      <c r="AC1024" t="s">
        <v>98</v>
      </c>
      <c r="AD1024" t="s">
        <v>99</v>
      </c>
      <c r="AE1024" t="s">
        <v>98</v>
      </c>
      <c r="AF1024" t="s">
        <v>98</v>
      </c>
      <c r="AG1024" t="s">
        <v>100</v>
      </c>
      <c r="AH1024" t="s">
        <v>102</v>
      </c>
      <c r="AI1024">
        <v>324</v>
      </c>
      <c r="AJ1024" t="s">
        <v>108</v>
      </c>
      <c r="AK1024">
        <v>0</v>
      </c>
      <c r="AL1024">
        <v>588</v>
      </c>
      <c r="AM1024">
        <v>912</v>
      </c>
      <c r="AN1024" t="s">
        <v>103</v>
      </c>
      <c r="AO1024" t="s">
        <v>119</v>
      </c>
      <c r="AP1024" t="s">
        <v>104</v>
      </c>
      <c r="AQ1024" t="s">
        <v>168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106</v>
      </c>
      <c r="BE1024">
        <v>0</v>
      </c>
      <c r="BF1024" t="s">
        <v>83</v>
      </c>
      <c r="BG1024" t="s">
        <v>143</v>
      </c>
      <c r="BH1024">
        <v>1957</v>
      </c>
      <c r="BI1024" t="s">
        <v>108</v>
      </c>
      <c r="BJ1024">
        <v>1</v>
      </c>
      <c r="BK1024">
        <v>160</v>
      </c>
      <c r="BL1024" t="s">
        <v>139</v>
      </c>
      <c r="BM1024" t="s">
        <v>139</v>
      </c>
      <c r="BN1024" t="s">
        <v>104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>
      <c r="A1025">
        <v>1024</v>
      </c>
      <c r="B1025">
        <v>120</v>
      </c>
      <c r="C1025" t="s">
        <v>112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156</v>
      </c>
      <c r="N1025" t="s">
        <v>91</v>
      </c>
      <c r="O1025" t="s">
        <v>91</v>
      </c>
      <c r="P1025" t="s">
        <v>129</v>
      </c>
      <c r="Q1025" t="s">
        <v>93</v>
      </c>
      <c r="R1025">
        <v>7</v>
      </c>
      <c r="S1025">
        <v>5</v>
      </c>
      <c r="T1025">
        <v>2005</v>
      </c>
      <c r="U1025">
        <v>2006</v>
      </c>
      <c r="V1025" t="s">
        <v>94</v>
      </c>
      <c r="W1025" t="s">
        <v>95</v>
      </c>
      <c r="X1025" t="s">
        <v>96</v>
      </c>
      <c r="Y1025" t="s">
        <v>96</v>
      </c>
      <c r="Z1025" t="s">
        <v>117</v>
      </c>
      <c r="AA1025">
        <v>14</v>
      </c>
      <c r="AB1025" t="s">
        <v>119</v>
      </c>
      <c r="AC1025" t="s">
        <v>98</v>
      </c>
      <c r="AD1025" t="s">
        <v>123</v>
      </c>
      <c r="AE1025" t="s">
        <v>119</v>
      </c>
      <c r="AF1025" t="s">
        <v>119</v>
      </c>
      <c r="AG1025" t="s">
        <v>100</v>
      </c>
      <c r="AH1025" t="s">
        <v>124</v>
      </c>
      <c r="AI1025">
        <v>16</v>
      </c>
      <c r="AJ1025" t="s">
        <v>108</v>
      </c>
      <c r="AK1025">
        <v>0</v>
      </c>
      <c r="AL1025">
        <v>1330</v>
      </c>
      <c r="AM1025">
        <v>1346</v>
      </c>
      <c r="AN1025" t="s">
        <v>103</v>
      </c>
      <c r="AO1025" t="s">
        <v>126</v>
      </c>
      <c r="AP1025" t="s">
        <v>104</v>
      </c>
      <c r="AQ1025" t="s">
        <v>105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119</v>
      </c>
      <c r="BC1025">
        <v>7</v>
      </c>
      <c r="BD1025" t="s">
        <v>106</v>
      </c>
      <c r="BE1025">
        <v>1</v>
      </c>
      <c r="BF1025" t="s">
        <v>119</v>
      </c>
      <c r="BG1025" t="s">
        <v>107</v>
      </c>
      <c r="BH1025">
        <v>2005</v>
      </c>
      <c r="BI1025" t="s">
        <v>125</v>
      </c>
      <c r="BJ1025">
        <v>2</v>
      </c>
      <c r="BK1025">
        <v>437</v>
      </c>
      <c r="BL1025" t="s">
        <v>98</v>
      </c>
      <c r="BM1025" t="s">
        <v>98</v>
      </c>
      <c r="BN1025" t="s">
        <v>104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>
      <c r="A1026">
        <v>1025</v>
      </c>
      <c r="B1026">
        <v>20</v>
      </c>
      <c r="C1026" t="s">
        <v>112</v>
      </c>
      <c r="D1026" t="s">
        <v>83</v>
      </c>
      <c r="E1026">
        <v>15498</v>
      </c>
      <c r="F1026" t="s">
        <v>82</v>
      </c>
      <c r="G1026" t="s">
        <v>83</v>
      </c>
      <c r="H1026" t="s">
        <v>113</v>
      </c>
      <c r="I1026" t="s">
        <v>85</v>
      </c>
      <c r="J1026" t="s">
        <v>86</v>
      </c>
      <c r="K1026" t="s">
        <v>114</v>
      </c>
      <c r="L1026" t="s">
        <v>88</v>
      </c>
      <c r="M1026" t="s">
        <v>218</v>
      </c>
      <c r="N1026" t="s">
        <v>91</v>
      </c>
      <c r="O1026" t="s">
        <v>91</v>
      </c>
      <c r="P1026" t="s">
        <v>92</v>
      </c>
      <c r="Q1026" t="s">
        <v>93</v>
      </c>
      <c r="R1026">
        <v>8</v>
      </c>
      <c r="S1026">
        <v>6</v>
      </c>
      <c r="T1026">
        <v>1976</v>
      </c>
      <c r="U1026">
        <v>1976</v>
      </c>
      <c r="V1026" t="s">
        <v>115</v>
      </c>
      <c r="W1026" t="s">
        <v>236</v>
      </c>
      <c r="X1026" t="s">
        <v>148</v>
      </c>
      <c r="Y1026" t="s">
        <v>130</v>
      </c>
      <c r="Z1026" t="s">
        <v>97</v>
      </c>
      <c r="AA1026">
        <v>0</v>
      </c>
      <c r="AB1026" t="s">
        <v>119</v>
      </c>
      <c r="AC1026" t="s">
        <v>98</v>
      </c>
      <c r="AD1026" t="s">
        <v>99</v>
      </c>
      <c r="AE1026" t="s">
        <v>119</v>
      </c>
      <c r="AF1026" t="s">
        <v>98</v>
      </c>
      <c r="AG1026" t="s">
        <v>157</v>
      </c>
      <c r="AH1026" t="s">
        <v>118</v>
      </c>
      <c r="AI1026">
        <v>1165</v>
      </c>
      <c r="AJ1026" t="s">
        <v>102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104</v>
      </c>
      <c r="AQ1026" t="s">
        <v>105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119</v>
      </c>
      <c r="BC1026">
        <v>10</v>
      </c>
      <c r="BD1026" t="s">
        <v>106</v>
      </c>
      <c r="BE1026">
        <v>1</v>
      </c>
      <c r="BF1026" t="s">
        <v>119</v>
      </c>
      <c r="BG1026" t="s">
        <v>107</v>
      </c>
      <c r="BH1026">
        <v>1976</v>
      </c>
      <c r="BI1026" t="s">
        <v>125</v>
      </c>
      <c r="BJ1026">
        <v>2</v>
      </c>
      <c r="BK1026">
        <v>665</v>
      </c>
      <c r="BL1026" t="s">
        <v>98</v>
      </c>
      <c r="BM1026" t="s">
        <v>98</v>
      </c>
      <c r="BN1026" t="s">
        <v>104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144</v>
      </c>
      <c r="CB1026" t="s">
        <v>172</v>
      </c>
      <c r="CC1026">
        <v>287000</v>
      </c>
    </row>
    <row r="1027" spans="1:81">
      <c r="A1027">
        <v>1026</v>
      </c>
      <c r="B1027">
        <v>20</v>
      </c>
      <c r="C1027" t="s">
        <v>112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114</v>
      </c>
      <c r="L1027" t="s">
        <v>88</v>
      </c>
      <c r="M1027" t="s">
        <v>209</v>
      </c>
      <c r="N1027" t="s">
        <v>91</v>
      </c>
      <c r="O1027" t="s">
        <v>91</v>
      </c>
      <c r="P1027" t="s">
        <v>92</v>
      </c>
      <c r="Q1027" t="s">
        <v>93</v>
      </c>
      <c r="R1027">
        <v>5</v>
      </c>
      <c r="S1027">
        <v>5</v>
      </c>
      <c r="T1027">
        <v>1972</v>
      </c>
      <c r="U1027">
        <v>1972</v>
      </c>
      <c r="V1027" t="s">
        <v>94</v>
      </c>
      <c r="W1027" t="s">
        <v>95</v>
      </c>
      <c r="X1027" t="s">
        <v>96</v>
      </c>
      <c r="Y1027" t="s">
        <v>96</v>
      </c>
      <c r="Z1027" t="s">
        <v>97</v>
      </c>
      <c r="AA1027">
        <v>0</v>
      </c>
      <c r="AB1027" t="s">
        <v>98</v>
      </c>
      <c r="AC1027" t="s">
        <v>98</v>
      </c>
      <c r="AD1027" t="s">
        <v>99</v>
      </c>
      <c r="AE1027" t="s">
        <v>98</v>
      </c>
      <c r="AF1027" t="s">
        <v>98</v>
      </c>
      <c r="AG1027" t="s">
        <v>100</v>
      </c>
      <c r="AH1027" t="s">
        <v>102</v>
      </c>
      <c r="AI1027">
        <v>138</v>
      </c>
      <c r="AJ1027" t="s">
        <v>101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104</v>
      </c>
      <c r="AQ1027" t="s">
        <v>105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106</v>
      </c>
      <c r="BE1027">
        <v>0</v>
      </c>
      <c r="BF1027" t="s">
        <v>83</v>
      </c>
      <c r="BG1027" t="s">
        <v>143</v>
      </c>
      <c r="BH1027">
        <v>1980</v>
      </c>
      <c r="BI1027" t="s">
        <v>108</v>
      </c>
      <c r="BJ1027">
        <v>2</v>
      </c>
      <c r="BK1027">
        <v>461</v>
      </c>
      <c r="BL1027" t="s">
        <v>98</v>
      </c>
      <c r="BM1027" t="s">
        <v>98</v>
      </c>
      <c r="BN1027" t="s">
        <v>104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109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>
      <c r="A1028">
        <v>1027</v>
      </c>
      <c r="B1028">
        <v>20</v>
      </c>
      <c r="C1028" t="s">
        <v>112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89</v>
      </c>
      <c r="N1028" t="s">
        <v>90</v>
      </c>
      <c r="O1028" t="s">
        <v>91</v>
      </c>
      <c r="P1028" t="s">
        <v>92</v>
      </c>
      <c r="Q1028" t="s">
        <v>93</v>
      </c>
      <c r="R1028">
        <v>5</v>
      </c>
      <c r="S1028">
        <v>5</v>
      </c>
      <c r="T1028">
        <v>1960</v>
      </c>
      <c r="U1028">
        <v>1960</v>
      </c>
      <c r="V1028" t="s">
        <v>94</v>
      </c>
      <c r="W1028" t="s">
        <v>95</v>
      </c>
      <c r="X1028" t="s">
        <v>137</v>
      </c>
      <c r="Y1028" t="s">
        <v>130</v>
      </c>
      <c r="Z1028" t="s">
        <v>117</v>
      </c>
      <c r="AA1028">
        <v>324</v>
      </c>
      <c r="AB1028" t="s">
        <v>98</v>
      </c>
      <c r="AC1028" t="s">
        <v>98</v>
      </c>
      <c r="AD1028" t="s">
        <v>99</v>
      </c>
      <c r="AE1028" t="s">
        <v>98</v>
      </c>
      <c r="AF1028" t="s">
        <v>98</v>
      </c>
      <c r="AG1028" t="s">
        <v>100</v>
      </c>
      <c r="AH1028" t="s">
        <v>101</v>
      </c>
      <c r="AI1028">
        <v>697</v>
      </c>
      <c r="AJ1028" t="s">
        <v>108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104</v>
      </c>
      <c r="AQ1028" t="s">
        <v>105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106</v>
      </c>
      <c r="BE1028">
        <v>2</v>
      </c>
      <c r="BF1028" t="s">
        <v>119</v>
      </c>
      <c r="BG1028" t="s">
        <v>107</v>
      </c>
      <c r="BH1028">
        <v>1960</v>
      </c>
      <c r="BI1028" t="s">
        <v>108</v>
      </c>
      <c r="BJ1028">
        <v>2</v>
      </c>
      <c r="BK1028">
        <v>461</v>
      </c>
      <c r="BL1028" t="s">
        <v>98</v>
      </c>
      <c r="BM1028" t="s">
        <v>98</v>
      </c>
      <c r="BN1028" t="s">
        <v>104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>
      <c r="A1029">
        <v>1028</v>
      </c>
      <c r="B1029">
        <v>20</v>
      </c>
      <c r="C1029" t="s">
        <v>112</v>
      </c>
      <c r="D1029">
        <v>71</v>
      </c>
      <c r="E1029">
        <v>9520</v>
      </c>
      <c r="F1029" t="s">
        <v>82</v>
      </c>
      <c r="G1029" t="s">
        <v>83</v>
      </c>
      <c r="H1029" t="s">
        <v>113</v>
      </c>
      <c r="I1029" t="s">
        <v>127</v>
      </c>
      <c r="J1029" t="s">
        <v>86</v>
      </c>
      <c r="K1029" t="s">
        <v>87</v>
      </c>
      <c r="L1029" t="s">
        <v>88</v>
      </c>
      <c r="M1029" t="s">
        <v>218</v>
      </c>
      <c r="N1029" t="s">
        <v>91</v>
      </c>
      <c r="O1029" t="s">
        <v>91</v>
      </c>
      <c r="P1029" t="s">
        <v>92</v>
      </c>
      <c r="Q1029" t="s">
        <v>93</v>
      </c>
      <c r="R1029">
        <v>8</v>
      </c>
      <c r="S1029">
        <v>5</v>
      </c>
      <c r="T1029">
        <v>2007</v>
      </c>
      <c r="U1029">
        <v>2008</v>
      </c>
      <c r="V1029" t="s">
        <v>94</v>
      </c>
      <c r="W1029" t="s">
        <v>95</v>
      </c>
      <c r="X1029" t="s">
        <v>96</v>
      </c>
      <c r="Y1029" t="s">
        <v>96</v>
      </c>
      <c r="Z1029" t="s">
        <v>148</v>
      </c>
      <c r="AA1029">
        <v>338</v>
      </c>
      <c r="AB1029" t="s">
        <v>119</v>
      </c>
      <c r="AC1029" t="s">
        <v>98</v>
      </c>
      <c r="AD1029" t="s">
        <v>123</v>
      </c>
      <c r="AE1029" t="s">
        <v>119</v>
      </c>
      <c r="AF1029" t="s">
        <v>98</v>
      </c>
      <c r="AG1029" t="s">
        <v>119</v>
      </c>
      <c r="AH1029" t="s">
        <v>124</v>
      </c>
      <c r="AI1029">
        <v>1513</v>
      </c>
      <c r="AJ1029" t="s">
        <v>108</v>
      </c>
      <c r="AK1029">
        <v>0</v>
      </c>
      <c r="AL1029">
        <v>125</v>
      </c>
      <c r="AM1029">
        <v>1638</v>
      </c>
      <c r="AN1029" t="s">
        <v>103</v>
      </c>
      <c r="AO1029" t="s">
        <v>126</v>
      </c>
      <c r="AP1029" t="s">
        <v>104</v>
      </c>
      <c r="AQ1029" t="s">
        <v>105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119</v>
      </c>
      <c r="BC1029">
        <v>7</v>
      </c>
      <c r="BD1029" t="s">
        <v>106</v>
      </c>
      <c r="BE1029">
        <v>1</v>
      </c>
      <c r="BF1029" t="s">
        <v>119</v>
      </c>
      <c r="BG1029" t="s">
        <v>107</v>
      </c>
      <c r="BH1029">
        <v>2008</v>
      </c>
      <c r="BI1029" t="s">
        <v>131</v>
      </c>
      <c r="BJ1029">
        <v>3</v>
      </c>
      <c r="BK1029">
        <v>800</v>
      </c>
      <c r="BL1029" t="s">
        <v>98</v>
      </c>
      <c r="BM1029" t="s">
        <v>98</v>
      </c>
      <c r="BN1029" t="s">
        <v>104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149</v>
      </c>
      <c r="CB1029" t="s">
        <v>150</v>
      </c>
      <c r="CC1029">
        <v>293077</v>
      </c>
    </row>
    <row r="1030" spans="1:81">
      <c r="A1030">
        <v>1029</v>
      </c>
      <c r="B1030">
        <v>50</v>
      </c>
      <c r="C1030" t="s">
        <v>112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89</v>
      </c>
      <c r="N1030" t="s">
        <v>182</v>
      </c>
      <c r="O1030" t="s">
        <v>91</v>
      </c>
      <c r="P1030" t="s">
        <v>92</v>
      </c>
      <c r="Q1030" t="s">
        <v>176</v>
      </c>
      <c r="R1030">
        <v>5</v>
      </c>
      <c r="S1030">
        <v>5</v>
      </c>
      <c r="T1030">
        <v>1941</v>
      </c>
      <c r="U1030">
        <v>1950</v>
      </c>
      <c r="V1030" t="s">
        <v>94</v>
      </c>
      <c r="W1030" t="s">
        <v>95</v>
      </c>
      <c r="X1030" t="s">
        <v>184</v>
      </c>
      <c r="Y1030" t="s">
        <v>185</v>
      </c>
      <c r="Z1030" t="s">
        <v>97</v>
      </c>
      <c r="AA1030">
        <v>0</v>
      </c>
      <c r="AB1030" t="s">
        <v>98</v>
      </c>
      <c r="AC1030" t="s">
        <v>98</v>
      </c>
      <c r="AD1030" t="s">
        <v>99</v>
      </c>
      <c r="AE1030" t="s">
        <v>98</v>
      </c>
      <c r="AF1030" t="s">
        <v>98</v>
      </c>
      <c r="AG1030" t="s">
        <v>100</v>
      </c>
      <c r="AH1030" t="s">
        <v>101</v>
      </c>
      <c r="AI1030">
        <v>368</v>
      </c>
      <c r="AJ1030" t="s">
        <v>138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104</v>
      </c>
      <c r="AQ1030" t="s">
        <v>105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106</v>
      </c>
      <c r="BE1030">
        <v>1</v>
      </c>
      <c r="BF1030" t="s">
        <v>119</v>
      </c>
      <c r="BG1030" t="s">
        <v>107</v>
      </c>
      <c r="BH1030">
        <v>1941</v>
      </c>
      <c r="BI1030" t="s">
        <v>108</v>
      </c>
      <c r="BJ1030">
        <v>1</v>
      </c>
      <c r="BK1030">
        <v>240</v>
      </c>
      <c r="BL1030" t="s">
        <v>98</v>
      </c>
      <c r="BM1030" t="s">
        <v>98</v>
      </c>
      <c r="BN1030" t="s">
        <v>104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>
      <c r="A1031">
        <v>1030</v>
      </c>
      <c r="B1031">
        <v>160</v>
      </c>
      <c r="C1031" t="s">
        <v>140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141</v>
      </c>
      <c r="N1031" t="s">
        <v>91</v>
      </c>
      <c r="O1031" t="s">
        <v>91</v>
      </c>
      <c r="P1031" t="s">
        <v>142</v>
      </c>
      <c r="Q1031" t="s">
        <v>122</v>
      </c>
      <c r="R1031">
        <v>6</v>
      </c>
      <c r="S1031">
        <v>7</v>
      </c>
      <c r="T1031">
        <v>1972</v>
      </c>
      <c r="U1031">
        <v>1972</v>
      </c>
      <c r="V1031" t="s">
        <v>94</v>
      </c>
      <c r="W1031" t="s">
        <v>95</v>
      </c>
      <c r="X1031" t="s">
        <v>130</v>
      </c>
      <c r="Y1031" t="s">
        <v>130</v>
      </c>
      <c r="Z1031" t="s">
        <v>117</v>
      </c>
      <c r="AA1031">
        <v>281</v>
      </c>
      <c r="AB1031" t="s">
        <v>98</v>
      </c>
      <c r="AC1031" t="s">
        <v>98</v>
      </c>
      <c r="AD1031" t="s">
        <v>99</v>
      </c>
      <c r="AE1031" t="s">
        <v>98</v>
      </c>
      <c r="AF1031" t="s">
        <v>98</v>
      </c>
      <c r="AG1031" t="s">
        <v>100</v>
      </c>
      <c r="AH1031" t="s">
        <v>138</v>
      </c>
      <c r="AI1031">
        <v>317</v>
      </c>
      <c r="AJ1031" t="s">
        <v>108</v>
      </c>
      <c r="AK1031">
        <v>0</v>
      </c>
      <c r="AL1031">
        <v>355</v>
      </c>
      <c r="AM1031">
        <v>672</v>
      </c>
      <c r="AN1031" t="s">
        <v>103</v>
      </c>
      <c r="AO1031" t="s">
        <v>119</v>
      </c>
      <c r="AP1031" t="s">
        <v>104</v>
      </c>
      <c r="AQ1031" t="s">
        <v>105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106</v>
      </c>
      <c r="BE1031">
        <v>0</v>
      </c>
      <c r="BF1031" t="s">
        <v>83</v>
      </c>
      <c r="BG1031" t="s">
        <v>143</v>
      </c>
      <c r="BH1031">
        <v>1972</v>
      </c>
      <c r="BI1031" t="s">
        <v>108</v>
      </c>
      <c r="BJ1031">
        <v>1</v>
      </c>
      <c r="BK1031">
        <v>264</v>
      </c>
      <c r="BL1031" t="s">
        <v>98</v>
      </c>
      <c r="BM1031" t="s">
        <v>98</v>
      </c>
      <c r="BN1031" t="s">
        <v>104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>
      <c r="A1032">
        <v>1031</v>
      </c>
      <c r="B1032">
        <v>190</v>
      </c>
      <c r="C1032" t="s">
        <v>81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200</v>
      </c>
      <c r="N1032" t="s">
        <v>91</v>
      </c>
      <c r="O1032" t="s">
        <v>91</v>
      </c>
      <c r="P1032" t="s">
        <v>186</v>
      </c>
      <c r="Q1032" t="s">
        <v>122</v>
      </c>
      <c r="R1032">
        <v>5</v>
      </c>
      <c r="S1032">
        <v>8</v>
      </c>
      <c r="T1032">
        <v>1916</v>
      </c>
      <c r="U1032">
        <v>1995</v>
      </c>
      <c r="V1032" t="s">
        <v>94</v>
      </c>
      <c r="W1032" t="s">
        <v>95</v>
      </c>
      <c r="X1032" t="s">
        <v>96</v>
      </c>
      <c r="Y1032" t="s">
        <v>96</v>
      </c>
      <c r="Z1032" t="s">
        <v>97</v>
      </c>
      <c r="AA1032">
        <v>0</v>
      </c>
      <c r="AB1032" t="s">
        <v>98</v>
      </c>
      <c r="AC1032" t="s">
        <v>98</v>
      </c>
      <c r="AD1032" t="s">
        <v>123</v>
      </c>
      <c r="AE1032" t="s">
        <v>98</v>
      </c>
      <c r="AF1032" t="s">
        <v>98</v>
      </c>
      <c r="AG1032" t="s">
        <v>155</v>
      </c>
      <c r="AH1032" t="s">
        <v>108</v>
      </c>
      <c r="AI1032">
        <v>0</v>
      </c>
      <c r="AJ1032" t="s">
        <v>108</v>
      </c>
      <c r="AK1032">
        <v>0</v>
      </c>
      <c r="AL1032">
        <v>686</v>
      </c>
      <c r="AM1032">
        <v>686</v>
      </c>
      <c r="AN1032" t="s">
        <v>103</v>
      </c>
      <c r="AO1032" t="s">
        <v>119</v>
      </c>
      <c r="AP1032" t="s">
        <v>104</v>
      </c>
      <c r="AQ1032" t="s">
        <v>105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106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167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>
      <c r="A1033">
        <v>1032</v>
      </c>
      <c r="B1033">
        <v>75</v>
      </c>
      <c r="C1033" t="s">
        <v>112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114</v>
      </c>
      <c r="L1033" t="s">
        <v>88</v>
      </c>
      <c r="M1033" t="s">
        <v>200</v>
      </c>
      <c r="N1033" t="s">
        <v>91</v>
      </c>
      <c r="O1033" t="s">
        <v>91</v>
      </c>
      <c r="P1033" t="s">
        <v>92</v>
      </c>
      <c r="Q1033" t="s">
        <v>246</v>
      </c>
      <c r="R1033">
        <v>7</v>
      </c>
      <c r="S1033">
        <v>3</v>
      </c>
      <c r="T1033">
        <v>1920</v>
      </c>
      <c r="U1033">
        <v>1970</v>
      </c>
      <c r="V1033" t="s">
        <v>94</v>
      </c>
      <c r="W1033" t="s">
        <v>95</v>
      </c>
      <c r="X1033" t="s">
        <v>116</v>
      </c>
      <c r="Y1033" t="s">
        <v>135</v>
      </c>
      <c r="Z1033" t="s">
        <v>97</v>
      </c>
      <c r="AA1033">
        <v>0</v>
      </c>
      <c r="AB1033" t="s">
        <v>98</v>
      </c>
      <c r="AC1033" t="s">
        <v>98</v>
      </c>
      <c r="AD1033" t="s">
        <v>166</v>
      </c>
      <c r="AE1033" t="s">
        <v>98</v>
      </c>
      <c r="AF1033" t="s">
        <v>98</v>
      </c>
      <c r="AG1033" t="s">
        <v>100</v>
      </c>
      <c r="AH1033" t="s">
        <v>124</v>
      </c>
      <c r="AI1033">
        <v>523</v>
      </c>
      <c r="AJ1033" t="s">
        <v>108</v>
      </c>
      <c r="AK1033">
        <v>0</v>
      </c>
      <c r="AL1033">
        <v>301</v>
      </c>
      <c r="AM1033">
        <v>824</v>
      </c>
      <c r="AN1033" t="s">
        <v>103</v>
      </c>
      <c r="AO1033" t="s">
        <v>126</v>
      </c>
      <c r="AP1033" t="s">
        <v>104</v>
      </c>
      <c r="AQ1033" t="s">
        <v>105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106</v>
      </c>
      <c r="BE1033">
        <v>2</v>
      </c>
      <c r="BF1033" t="s">
        <v>98</v>
      </c>
      <c r="BG1033" t="s">
        <v>189</v>
      </c>
      <c r="BH1033">
        <v>1970</v>
      </c>
      <c r="BI1033" t="s">
        <v>125</v>
      </c>
      <c r="BJ1033">
        <v>2</v>
      </c>
      <c r="BK1033">
        <v>672</v>
      </c>
      <c r="BL1033" t="s">
        <v>98</v>
      </c>
      <c r="BM1033" t="s">
        <v>98</v>
      </c>
      <c r="BN1033" t="s">
        <v>104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>
      <c r="A1034">
        <v>1033</v>
      </c>
      <c r="B1034">
        <v>60</v>
      </c>
      <c r="C1034" t="s">
        <v>112</v>
      </c>
      <c r="D1034" t="s">
        <v>83</v>
      </c>
      <c r="E1034">
        <v>14541</v>
      </c>
      <c r="F1034" t="s">
        <v>82</v>
      </c>
      <c r="G1034" t="s">
        <v>83</v>
      </c>
      <c r="H1034" t="s">
        <v>113</v>
      </c>
      <c r="I1034" t="s">
        <v>85</v>
      </c>
      <c r="J1034" t="s">
        <v>86</v>
      </c>
      <c r="K1034" t="s">
        <v>114</v>
      </c>
      <c r="L1034" t="s">
        <v>88</v>
      </c>
      <c r="M1034" t="s">
        <v>162</v>
      </c>
      <c r="N1034" t="s">
        <v>91</v>
      </c>
      <c r="O1034" t="s">
        <v>91</v>
      </c>
      <c r="P1034" t="s">
        <v>92</v>
      </c>
      <c r="Q1034" t="s">
        <v>122</v>
      </c>
      <c r="R1034">
        <v>8</v>
      </c>
      <c r="S1034">
        <v>7</v>
      </c>
      <c r="T1034">
        <v>1993</v>
      </c>
      <c r="U1034">
        <v>1993</v>
      </c>
      <c r="V1034" t="s">
        <v>94</v>
      </c>
      <c r="W1034" t="s">
        <v>95</v>
      </c>
      <c r="X1034" t="s">
        <v>137</v>
      </c>
      <c r="Y1034" t="s">
        <v>137</v>
      </c>
      <c r="Z1034" t="s">
        <v>97</v>
      </c>
      <c r="AA1034">
        <v>0</v>
      </c>
      <c r="AB1034" t="s">
        <v>119</v>
      </c>
      <c r="AC1034" t="s">
        <v>119</v>
      </c>
      <c r="AD1034" t="s">
        <v>123</v>
      </c>
      <c r="AE1034" t="s">
        <v>119</v>
      </c>
      <c r="AF1034" t="s">
        <v>119</v>
      </c>
      <c r="AG1034" t="s">
        <v>100</v>
      </c>
      <c r="AH1034" t="s">
        <v>124</v>
      </c>
      <c r="AI1034">
        <v>1012</v>
      </c>
      <c r="AJ1034" t="s">
        <v>108</v>
      </c>
      <c r="AK1034">
        <v>0</v>
      </c>
      <c r="AL1034">
        <v>326</v>
      </c>
      <c r="AM1034">
        <v>1338</v>
      </c>
      <c r="AN1034" t="s">
        <v>103</v>
      </c>
      <c r="AO1034" t="s">
        <v>126</v>
      </c>
      <c r="AP1034" t="s">
        <v>104</v>
      </c>
      <c r="AQ1034" t="s">
        <v>105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119</v>
      </c>
      <c r="BC1034">
        <v>10</v>
      </c>
      <c r="BD1034" t="s">
        <v>106</v>
      </c>
      <c r="BE1034">
        <v>1</v>
      </c>
      <c r="BF1034" t="s">
        <v>98</v>
      </c>
      <c r="BG1034" t="s">
        <v>107</v>
      </c>
      <c r="BH1034">
        <v>1993</v>
      </c>
      <c r="BI1034" t="s">
        <v>131</v>
      </c>
      <c r="BJ1034">
        <v>3</v>
      </c>
      <c r="BK1034">
        <v>796</v>
      </c>
      <c r="BL1034" t="s">
        <v>98</v>
      </c>
      <c r="BM1034" t="s">
        <v>98</v>
      </c>
      <c r="BN1034" t="s">
        <v>104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172</v>
      </c>
      <c r="CC1034">
        <v>310000</v>
      </c>
    </row>
    <row r="1035" spans="1:81">
      <c r="A1035">
        <v>1034</v>
      </c>
      <c r="B1035">
        <v>20</v>
      </c>
      <c r="C1035" t="s">
        <v>112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209</v>
      </c>
      <c r="N1035" t="s">
        <v>91</v>
      </c>
      <c r="O1035" t="s">
        <v>91</v>
      </c>
      <c r="P1035" t="s">
        <v>92</v>
      </c>
      <c r="Q1035" t="s">
        <v>93</v>
      </c>
      <c r="R1035">
        <v>7</v>
      </c>
      <c r="S1035">
        <v>5</v>
      </c>
      <c r="T1035">
        <v>2002</v>
      </c>
      <c r="U1035">
        <v>2002</v>
      </c>
      <c r="V1035" t="s">
        <v>94</v>
      </c>
      <c r="W1035" t="s">
        <v>95</v>
      </c>
      <c r="X1035" t="s">
        <v>96</v>
      </c>
      <c r="Y1035" t="s">
        <v>96</v>
      </c>
      <c r="Z1035" t="s">
        <v>148</v>
      </c>
      <c r="AA1035">
        <v>295</v>
      </c>
      <c r="AB1035" t="s">
        <v>119</v>
      </c>
      <c r="AC1035" t="s">
        <v>98</v>
      </c>
      <c r="AD1035" t="s">
        <v>123</v>
      </c>
      <c r="AE1035" t="s">
        <v>119</v>
      </c>
      <c r="AF1035" t="s">
        <v>98</v>
      </c>
      <c r="AG1035" t="s">
        <v>100</v>
      </c>
      <c r="AH1035" t="s">
        <v>124</v>
      </c>
      <c r="AI1035">
        <v>986</v>
      </c>
      <c r="AJ1035" t="s">
        <v>108</v>
      </c>
      <c r="AK1035">
        <v>0</v>
      </c>
      <c r="AL1035">
        <v>668</v>
      </c>
      <c r="AM1035">
        <v>1654</v>
      </c>
      <c r="AN1035" t="s">
        <v>103</v>
      </c>
      <c r="AO1035" t="s">
        <v>126</v>
      </c>
      <c r="AP1035" t="s">
        <v>104</v>
      </c>
      <c r="AQ1035" t="s">
        <v>105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119</v>
      </c>
      <c r="BC1035">
        <v>6</v>
      </c>
      <c r="BD1035" t="s">
        <v>106</v>
      </c>
      <c r="BE1035">
        <v>0</v>
      </c>
      <c r="BF1035" t="s">
        <v>83</v>
      </c>
      <c r="BG1035" t="s">
        <v>107</v>
      </c>
      <c r="BH1035">
        <v>2002</v>
      </c>
      <c r="BI1035" t="s">
        <v>108</v>
      </c>
      <c r="BJ1035">
        <v>3</v>
      </c>
      <c r="BK1035">
        <v>900</v>
      </c>
      <c r="BL1035" t="s">
        <v>98</v>
      </c>
      <c r="BM1035" t="s">
        <v>98</v>
      </c>
      <c r="BN1035" t="s">
        <v>104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>
      <c r="A1036">
        <v>1035</v>
      </c>
      <c r="B1036">
        <v>30</v>
      </c>
      <c r="C1036" t="s">
        <v>112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192</v>
      </c>
      <c r="J1036" t="s">
        <v>86</v>
      </c>
      <c r="K1036" t="s">
        <v>87</v>
      </c>
      <c r="L1036" t="s">
        <v>88</v>
      </c>
      <c r="M1036" t="s">
        <v>212</v>
      </c>
      <c r="N1036" t="s">
        <v>91</v>
      </c>
      <c r="O1036" t="s">
        <v>91</v>
      </c>
      <c r="P1036" t="s">
        <v>92</v>
      </c>
      <c r="Q1036" t="s">
        <v>93</v>
      </c>
      <c r="R1036">
        <v>5</v>
      </c>
      <c r="S1036">
        <v>7</v>
      </c>
      <c r="T1036">
        <v>1938</v>
      </c>
      <c r="U1036">
        <v>1950</v>
      </c>
      <c r="V1036" t="s">
        <v>94</v>
      </c>
      <c r="W1036" t="s">
        <v>95</v>
      </c>
      <c r="X1036" t="s">
        <v>137</v>
      </c>
      <c r="Y1036" t="s">
        <v>137</v>
      </c>
      <c r="Z1036" t="s">
        <v>97</v>
      </c>
      <c r="AA1036">
        <v>0</v>
      </c>
      <c r="AB1036" t="s">
        <v>98</v>
      </c>
      <c r="AC1036" t="s">
        <v>119</v>
      </c>
      <c r="AD1036" t="s">
        <v>123</v>
      </c>
      <c r="AE1036" t="s">
        <v>139</v>
      </c>
      <c r="AF1036" t="s">
        <v>139</v>
      </c>
      <c r="AG1036" t="s">
        <v>100</v>
      </c>
      <c r="AH1036" t="s">
        <v>108</v>
      </c>
      <c r="AI1036">
        <v>0</v>
      </c>
      <c r="AJ1036" t="s">
        <v>108</v>
      </c>
      <c r="AK1036">
        <v>0</v>
      </c>
      <c r="AL1036">
        <v>920</v>
      </c>
      <c r="AM1036">
        <v>920</v>
      </c>
      <c r="AN1036" t="s">
        <v>103</v>
      </c>
      <c r="AO1036" t="s">
        <v>126</v>
      </c>
      <c r="AP1036" t="s">
        <v>104</v>
      </c>
      <c r="AQ1036" t="s">
        <v>105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139</v>
      </c>
      <c r="BC1036">
        <v>5</v>
      </c>
      <c r="BD1036" t="s">
        <v>106</v>
      </c>
      <c r="BE1036">
        <v>1</v>
      </c>
      <c r="BF1036" t="s">
        <v>119</v>
      </c>
      <c r="BG1036" t="s">
        <v>189</v>
      </c>
      <c r="BH1036">
        <v>1938</v>
      </c>
      <c r="BI1036" t="s">
        <v>108</v>
      </c>
      <c r="BJ1036">
        <v>1</v>
      </c>
      <c r="BK1036">
        <v>240</v>
      </c>
      <c r="BL1036" t="s">
        <v>139</v>
      </c>
      <c r="BM1036" t="s">
        <v>98</v>
      </c>
      <c r="BN1036" t="s">
        <v>104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109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>
      <c r="A1037">
        <v>1036</v>
      </c>
      <c r="B1037">
        <v>20</v>
      </c>
      <c r="C1037" t="s">
        <v>112</v>
      </c>
      <c r="D1037" t="s">
        <v>83</v>
      </c>
      <c r="E1037">
        <v>11500</v>
      </c>
      <c r="F1037" t="s">
        <v>82</v>
      </c>
      <c r="G1037" t="s">
        <v>83</v>
      </c>
      <c r="H1037" t="s">
        <v>113</v>
      </c>
      <c r="I1037" t="s">
        <v>85</v>
      </c>
      <c r="J1037" t="s">
        <v>86</v>
      </c>
      <c r="K1037" t="s">
        <v>161</v>
      </c>
      <c r="L1037" t="s">
        <v>88</v>
      </c>
      <c r="M1037" t="s">
        <v>206</v>
      </c>
      <c r="N1037" t="s">
        <v>91</v>
      </c>
      <c r="O1037" t="s">
        <v>91</v>
      </c>
      <c r="P1037" t="s">
        <v>92</v>
      </c>
      <c r="Q1037" t="s">
        <v>93</v>
      </c>
      <c r="R1037">
        <v>4</v>
      </c>
      <c r="S1037">
        <v>3</v>
      </c>
      <c r="T1037">
        <v>1957</v>
      </c>
      <c r="U1037">
        <v>1957</v>
      </c>
      <c r="V1037" t="s">
        <v>94</v>
      </c>
      <c r="W1037" t="s">
        <v>95</v>
      </c>
      <c r="X1037" t="s">
        <v>116</v>
      </c>
      <c r="Y1037" t="s">
        <v>116</v>
      </c>
      <c r="Z1037" t="s">
        <v>97</v>
      </c>
      <c r="AA1037">
        <v>0</v>
      </c>
      <c r="AB1037" t="s">
        <v>98</v>
      </c>
      <c r="AC1037" t="s">
        <v>119</v>
      </c>
      <c r="AD1037" t="s">
        <v>211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126</v>
      </c>
      <c r="AP1037" t="s">
        <v>167</v>
      </c>
      <c r="AQ1037" t="s">
        <v>105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106</v>
      </c>
      <c r="BE1037">
        <v>0</v>
      </c>
      <c r="BF1037" t="s">
        <v>83</v>
      </c>
      <c r="BG1037" t="s">
        <v>143</v>
      </c>
      <c r="BH1037">
        <v>1957</v>
      </c>
      <c r="BI1037" t="s">
        <v>108</v>
      </c>
      <c r="BJ1037">
        <v>1</v>
      </c>
      <c r="BK1037">
        <v>290</v>
      </c>
      <c r="BL1037" t="s">
        <v>98</v>
      </c>
      <c r="BM1037" t="s">
        <v>98</v>
      </c>
      <c r="BN1037" t="s">
        <v>167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>
      <c r="A1038">
        <v>1037</v>
      </c>
      <c r="B1038">
        <v>20</v>
      </c>
      <c r="C1038" t="s">
        <v>112</v>
      </c>
      <c r="D1038">
        <v>89</v>
      </c>
      <c r="E1038">
        <v>12898</v>
      </c>
      <c r="F1038" t="s">
        <v>82</v>
      </c>
      <c r="G1038" t="s">
        <v>83</v>
      </c>
      <c r="H1038" t="s">
        <v>113</v>
      </c>
      <c r="I1038" t="s">
        <v>127</v>
      </c>
      <c r="J1038" t="s">
        <v>86</v>
      </c>
      <c r="K1038" t="s">
        <v>87</v>
      </c>
      <c r="L1038" t="s">
        <v>88</v>
      </c>
      <c r="M1038" t="s">
        <v>218</v>
      </c>
      <c r="N1038" t="s">
        <v>91</v>
      </c>
      <c r="O1038" t="s">
        <v>91</v>
      </c>
      <c r="P1038" t="s">
        <v>92</v>
      </c>
      <c r="Q1038" t="s">
        <v>93</v>
      </c>
      <c r="R1038">
        <v>9</v>
      </c>
      <c r="S1038">
        <v>5</v>
      </c>
      <c r="T1038">
        <v>2007</v>
      </c>
      <c r="U1038">
        <v>2008</v>
      </c>
      <c r="V1038" t="s">
        <v>115</v>
      </c>
      <c r="W1038" t="s">
        <v>95</v>
      </c>
      <c r="X1038" t="s">
        <v>96</v>
      </c>
      <c r="Y1038" t="s">
        <v>96</v>
      </c>
      <c r="Z1038" t="s">
        <v>148</v>
      </c>
      <c r="AA1038">
        <v>70</v>
      </c>
      <c r="AB1038" t="s">
        <v>119</v>
      </c>
      <c r="AC1038" t="s">
        <v>98</v>
      </c>
      <c r="AD1038" t="s">
        <v>123</v>
      </c>
      <c r="AE1038" t="s">
        <v>126</v>
      </c>
      <c r="AF1038" t="s">
        <v>98</v>
      </c>
      <c r="AG1038" t="s">
        <v>119</v>
      </c>
      <c r="AH1038" t="s">
        <v>124</v>
      </c>
      <c r="AI1038">
        <v>1022</v>
      </c>
      <c r="AJ1038" t="s">
        <v>108</v>
      </c>
      <c r="AK1038">
        <v>0</v>
      </c>
      <c r="AL1038">
        <v>598</v>
      </c>
      <c r="AM1038">
        <v>1620</v>
      </c>
      <c r="AN1038" t="s">
        <v>103</v>
      </c>
      <c r="AO1038" t="s">
        <v>126</v>
      </c>
      <c r="AP1038" t="s">
        <v>104</v>
      </c>
      <c r="AQ1038" t="s">
        <v>105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126</v>
      </c>
      <c r="BC1038">
        <v>6</v>
      </c>
      <c r="BD1038" t="s">
        <v>106</v>
      </c>
      <c r="BE1038">
        <v>1</v>
      </c>
      <c r="BF1038" t="s">
        <v>126</v>
      </c>
      <c r="BG1038" t="s">
        <v>107</v>
      </c>
      <c r="BH1038">
        <v>2008</v>
      </c>
      <c r="BI1038" t="s">
        <v>125</v>
      </c>
      <c r="BJ1038">
        <v>3</v>
      </c>
      <c r="BK1038">
        <v>912</v>
      </c>
      <c r="BL1038" t="s">
        <v>98</v>
      </c>
      <c r="BM1038" t="s">
        <v>98</v>
      </c>
      <c r="BN1038" t="s">
        <v>104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>
      <c r="A1039">
        <v>1038</v>
      </c>
      <c r="B1039">
        <v>60</v>
      </c>
      <c r="C1039" t="s">
        <v>112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209</v>
      </c>
      <c r="N1039" t="s">
        <v>91</v>
      </c>
      <c r="O1039" t="s">
        <v>91</v>
      </c>
      <c r="P1039" t="s">
        <v>92</v>
      </c>
      <c r="Q1039" t="s">
        <v>122</v>
      </c>
      <c r="R1039">
        <v>8</v>
      </c>
      <c r="S1039">
        <v>5</v>
      </c>
      <c r="T1039">
        <v>2001</v>
      </c>
      <c r="U1039">
        <v>2002</v>
      </c>
      <c r="V1039" t="s">
        <v>94</v>
      </c>
      <c r="W1039" t="s">
        <v>95</v>
      </c>
      <c r="X1039" t="s">
        <v>96</v>
      </c>
      <c r="Y1039" t="s">
        <v>96</v>
      </c>
      <c r="Z1039" t="s">
        <v>117</v>
      </c>
      <c r="AA1039">
        <v>396</v>
      </c>
      <c r="AB1039" t="s">
        <v>119</v>
      </c>
      <c r="AC1039" t="s">
        <v>98</v>
      </c>
      <c r="AD1039" t="s">
        <v>123</v>
      </c>
      <c r="AE1039" t="s">
        <v>119</v>
      </c>
      <c r="AF1039" t="s">
        <v>98</v>
      </c>
      <c r="AG1039" t="s">
        <v>100</v>
      </c>
      <c r="AH1039" t="s">
        <v>108</v>
      </c>
      <c r="AI1039">
        <v>0</v>
      </c>
      <c r="AJ1039" t="s">
        <v>108</v>
      </c>
      <c r="AK1039">
        <v>0</v>
      </c>
      <c r="AL1039">
        <v>1055</v>
      </c>
      <c r="AM1039">
        <v>1055</v>
      </c>
      <c r="AN1039" t="s">
        <v>103</v>
      </c>
      <c r="AO1039" t="s">
        <v>126</v>
      </c>
      <c r="AP1039" t="s">
        <v>104</v>
      </c>
      <c r="AQ1039" t="s">
        <v>105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119</v>
      </c>
      <c r="BC1039">
        <v>7</v>
      </c>
      <c r="BD1039" t="s">
        <v>106</v>
      </c>
      <c r="BE1039">
        <v>1</v>
      </c>
      <c r="BF1039" t="s">
        <v>98</v>
      </c>
      <c r="BG1039" t="s">
        <v>159</v>
      </c>
      <c r="BH1039">
        <v>2001</v>
      </c>
      <c r="BI1039" t="s">
        <v>125</v>
      </c>
      <c r="BJ1039">
        <v>2</v>
      </c>
      <c r="BK1039">
        <v>905</v>
      </c>
      <c r="BL1039" t="s">
        <v>98</v>
      </c>
      <c r="BM1039" t="s">
        <v>98</v>
      </c>
      <c r="BN1039" t="s">
        <v>104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>
      <c r="A1040">
        <v>1039</v>
      </c>
      <c r="B1040">
        <v>160</v>
      </c>
      <c r="C1040" t="s">
        <v>140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219</v>
      </c>
      <c r="N1040" t="s">
        <v>91</v>
      </c>
      <c r="O1040" t="s">
        <v>91</v>
      </c>
      <c r="P1040" t="s">
        <v>142</v>
      </c>
      <c r="Q1040" t="s">
        <v>122</v>
      </c>
      <c r="R1040">
        <v>4</v>
      </c>
      <c r="S1040">
        <v>6</v>
      </c>
      <c r="T1040">
        <v>1970</v>
      </c>
      <c r="U1040">
        <v>2008</v>
      </c>
      <c r="V1040" t="s">
        <v>94</v>
      </c>
      <c r="W1040" t="s">
        <v>95</v>
      </c>
      <c r="X1040" t="s">
        <v>152</v>
      </c>
      <c r="Y1040" t="s">
        <v>153</v>
      </c>
      <c r="Z1040" t="s">
        <v>97</v>
      </c>
      <c r="AA1040">
        <v>0</v>
      </c>
      <c r="AB1040" t="s">
        <v>98</v>
      </c>
      <c r="AC1040" t="s">
        <v>98</v>
      </c>
      <c r="AD1040" t="s">
        <v>99</v>
      </c>
      <c r="AE1040" t="s">
        <v>98</v>
      </c>
      <c r="AF1040" t="s">
        <v>98</v>
      </c>
      <c r="AG1040" t="s">
        <v>100</v>
      </c>
      <c r="AH1040" t="s">
        <v>108</v>
      </c>
      <c r="AI1040">
        <v>0</v>
      </c>
      <c r="AJ1040" t="s">
        <v>108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104</v>
      </c>
      <c r="AQ1040" t="s">
        <v>105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106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104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>
      <c r="A1041">
        <v>1040</v>
      </c>
      <c r="B1041">
        <v>180</v>
      </c>
      <c r="C1041" t="s">
        <v>140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219</v>
      </c>
      <c r="N1041" t="s">
        <v>91</v>
      </c>
      <c r="O1041" t="s">
        <v>91</v>
      </c>
      <c r="P1041" t="s">
        <v>129</v>
      </c>
      <c r="Q1041" t="s">
        <v>183</v>
      </c>
      <c r="R1041">
        <v>4</v>
      </c>
      <c r="S1041">
        <v>4</v>
      </c>
      <c r="T1041">
        <v>1970</v>
      </c>
      <c r="U1041">
        <v>1970</v>
      </c>
      <c r="V1041" t="s">
        <v>94</v>
      </c>
      <c r="W1041" t="s">
        <v>95</v>
      </c>
      <c r="X1041" t="s">
        <v>152</v>
      </c>
      <c r="Y1041" t="s">
        <v>153</v>
      </c>
      <c r="Z1041" t="s">
        <v>97</v>
      </c>
      <c r="AA1041">
        <v>0</v>
      </c>
      <c r="AB1041" t="s">
        <v>98</v>
      </c>
      <c r="AC1041" t="s">
        <v>98</v>
      </c>
      <c r="AD1041" t="s">
        <v>99</v>
      </c>
      <c r="AE1041" t="s">
        <v>119</v>
      </c>
      <c r="AF1041" t="s">
        <v>98</v>
      </c>
      <c r="AG1041" t="s">
        <v>157</v>
      </c>
      <c r="AH1041" t="s">
        <v>124</v>
      </c>
      <c r="AI1041">
        <v>509</v>
      </c>
      <c r="AJ1041" t="s">
        <v>108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104</v>
      </c>
      <c r="AQ1041" t="s">
        <v>105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106</v>
      </c>
      <c r="BE1041">
        <v>0</v>
      </c>
      <c r="BF1041" t="s">
        <v>83</v>
      </c>
      <c r="BG1041" t="s">
        <v>107</v>
      </c>
      <c r="BH1041">
        <v>1970</v>
      </c>
      <c r="BI1041" t="s">
        <v>108</v>
      </c>
      <c r="BJ1041">
        <v>1</v>
      </c>
      <c r="BK1041">
        <v>286</v>
      </c>
      <c r="BL1041" t="s">
        <v>98</v>
      </c>
      <c r="BM1041" t="s">
        <v>98</v>
      </c>
      <c r="BN1041" t="s">
        <v>104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>
      <c r="A1042">
        <v>1041</v>
      </c>
      <c r="B1042">
        <v>20</v>
      </c>
      <c r="C1042" t="s">
        <v>112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114</v>
      </c>
      <c r="L1042" t="s">
        <v>88</v>
      </c>
      <c r="M1042" t="s">
        <v>169</v>
      </c>
      <c r="N1042" t="s">
        <v>91</v>
      </c>
      <c r="O1042" t="s">
        <v>91</v>
      </c>
      <c r="P1042" t="s">
        <v>92</v>
      </c>
      <c r="Q1042" t="s">
        <v>93</v>
      </c>
      <c r="R1042">
        <v>5</v>
      </c>
      <c r="S1042">
        <v>4</v>
      </c>
      <c r="T1042">
        <v>1957</v>
      </c>
      <c r="U1042">
        <v>2000</v>
      </c>
      <c r="V1042" t="s">
        <v>94</v>
      </c>
      <c r="W1042" t="s">
        <v>95</v>
      </c>
      <c r="X1042" t="s">
        <v>116</v>
      </c>
      <c r="Y1042" t="s">
        <v>116</v>
      </c>
      <c r="Z1042" t="s">
        <v>171</v>
      </c>
      <c r="AA1042">
        <v>67</v>
      </c>
      <c r="AB1042" t="s">
        <v>98</v>
      </c>
      <c r="AC1042" t="s">
        <v>98</v>
      </c>
      <c r="AD1042" t="s">
        <v>99</v>
      </c>
      <c r="AE1042" t="s">
        <v>98</v>
      </c>
      <c r="AF1042" t="s">
        <v>98</v>
      </c>
      <c r="AG1042" t="s">
        <v>100</v>
      </c>
      <c r="AH1042" t="s">
        <v>101</v>
      </c>
      <c r="AI1042">
        <v>168</v>
      </c>
      <c r="AJ1042" t="s">
        <v>138</v>
      </c>
      <c r="AK1042">
        <v>682</v>
      </c>
      <c r="AL1042">
        <v>284</v>
      </c>
      <c r="AM1042">
        <v>1134</v>
      </c>
      <c r="AN1042" t="s">
        <v>103</v>
      </c>
      <c r="AO1042" t="s">
        <v>126</v>
      </c>
      <c r="AP1042" t="s">
        <v>104</v>
      </c>
      <c r="AQ1042" t="s">
        <v>105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228</v>
      </c>
      <c r="BE1042">
        <v>1</v>
      </c>
      <c r="BF1042" t="s">
        <v>98</v>
      </c>
      <c r="BG1042" t="s">
        <v>107</v>
      </c>
      <c r="BH1042">
        <v>1957</v>
      </c>
      <c r="BI1042" t="s">
        <v>131</v>
      </c>
      <c r="BJ1042">
        <v>2</v>
      </c>
      <c r="BK1042">
        <v>484</v>
      </c>
      <c r="BL1042" t="s">
        <v>98</v>
      </c>
      <c r="BM1042" t="s">
        <v>98</v>
      </c>
      <c r="BN1042" t="s">
        <v>104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132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>
      <c r="A1043">
        <v>1042</v>
      </c>
      <c r="B1043">
        <v>60</v>
      </c>
      <c r="C1043" t="s">
        <v>112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175</v>
      </c>
      <c r="N1043" t="s">
        <v>90</v>
      </c>
      <c r="O1043" t="s">
        <v>91</v>
      </c>
      <c r="P1043" t="s">
        <v>92</v>
      </c>
      <c r="Q1043" t="s">
        <v>122</v>
      </c>
      <c r="R1043">
        <v>6</v>
      </c>
      <c r="S1043">
        <v>8</v>
      </c>
      <c r="T1043">
        <v>1966</v>
      </c>
      <c r="U1043">
        <v>2000</v>
      </c>
      <c r="V1043" t="s">
        <v>115</v>
      </c>
      <c r="W1043" t="s">
        <v>95</v>
      </c>
      <c r="X1043" t="s">
        <v>130</v>
      </c>
      <c r="Y1043" t="s">
        <v>130</v>
      </c>
      <c r="Z1043" t="s">
        <v>117</v>
      </c>
      <c r="AA1043">
        <v>252</v>
      </c>
      <c r="AB1043" t="s">
        <v>98</v>
      </c>
      <c r="AC1043" t="s">
        <v>98</v>
      </c>
      <c r="AD1043" t="s">
        <v>99</v>
      </c>
      <c r="AE1043" t="s">
        <v>98</v>
      </c>
      <c r="AF1043" t="s">
        <v>98</v>
      </c>
      <c r="AG1043" t="s">
        <v>100</v>
      </c>
      <c r="AH1043" t="s">
        <v>124</v>
      </c>
      <c r="AI1043">
        <v>400</v>
      </c>
      <c r="AJ1043" t="s">
        <v>101</v>
      </c>
      <c r="AK1043">
        <v>64</v>
      </c>
      <c r="AL1043">
        <v>336</v>
      </c>
      <c r="AM1043">
        <v>800</v>
      </c>
      <c r="AN1043" t="s">
        <v>103</v>
      </c>
      <c r="AO1043" t="s">
        <v>119</v>
      </c>
      <c r="AP1043" t="s">
        <v>104</v>
      </c>
      <c r="AQ1043" t="s">
        <v>105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119</v>
      </c>
      <c r="BC1043">
        <v>7</v>
      </c>
      <c r="BD1043" t="s">
        <v>106</v>
      </c>
      <c r="BE1043">
        <v>0</v>
      </c>
      <c r="BF1043" t="s">
        <v>83</v>
      </c>
      <c r="BG1043" t="s">
        <v>107</v>
      </c>
      <c r="BH1043">
        <v>1966</v>
      </c>
      <c r="BI1043" t="s">
        <v>108</v>
      </c>
      <c r="BJ1043">
        <v>2</v>
      </c>
      <c r="BK1043">
        <v>484</v>
      </c>
      <c r="BL1043" t="s">
        <v>98</v>
      </c>
      <c r="BM1043" t="s">
        <v>98</v>
      </c>
      <c r="BN1043" t="s">
        <v>104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>
      <c r="A1044">
        <v>1043</v>
      </c>
      <c r="B1044">
        <v>120</v>
      </c>
      <c r="C1044" t="s">
        <v>112</v>
      </c>
      <c r="D1044">
        <v>34</v>
      </c>
      <c r="E1044">
        <v>5381</v>
      </c>
      <c r="F1044" t="s">
        <v>82</v>
      </c>
      <c r="G1044" t="s">
        <v>83</v>
      </c>
      <c r="H1044" t="s">
        <v>113</v>
      </c>
      <c r="I1044" t="s">
        <v>85</v>
      </c>
      <c r="J1044" t="s">
        <v>86</v>
      </c>
      <c r="K1044" t="s">
        <v>87</v>
      </c>
      <c r="L1044" t="s">
        <v>88</v>
      </c>
      <c r="M1044" t="s">
        <v>147</v>
      </c>
      <c r="N1044" t="s">
        <v>91</v>
      </c>
      <c r="O1044" t="s">
        <v>91</v>
      </c>
      <c r="P1044" t="s">
        <v>142</v>
      </c>
      <c r="Q1044" t="s">
        <v>93</v>
      </c>
      <c r="R1044">
        <v>6</v>
      </c>
      <c r="S1044">
        <v>5</v>
      </c>
      <c r="T1044">
        <v>2005</v>
      </c>
      <c r="U1044">
        <v>2005</v>
      </c>
      <c r="V1044" t="s">
        <v>94</v>
      </c>
      <c r="W1044" t="s">
        <v>95</v>
      </c>
      <c r="X1044" t="s">
        <v>96</v>
      </c>
      <c r="Y1044" t="s">
        <v>96</v>
      </c>
      <c r="Z1044" t="s">
        <v>148</v>
      </c>
      <c r="AA1044">
        <v>135</v>
      </c>
      <c r="AB1044" t="s">
        <v>119</v>
      </c>
      <c r="AC1044" t="s">
        <v>98</v>
      </c>
      <c r="AD1044" t="s">
        <v>123</v>
      </c>
      <c r="AE1044" t="s">
        <v>119</v>
      </c>
      <c r="AF1044" t="s">
        <v>98</v>
      </c>
      <c r="AG1044" t="s">
        <v>157</v>
      </c>
      <c r="AH1044" t="s">
        <v>118</v>
      </c>
      <c r="AI1044">
        <v>900</v>
      </c>
      <c r="AJ1044" t="s">
        <v>108</v>
      </c>
      <c r="AK1044">
        <v>0</v>
      </c>
      <c r="AL1044">
        <v>406</v>
      </c>
      <c r="AM1044">
        <v>1306</v>
      </c>
      <c r="AN1044" t="s">
        <v>103</v>
      </c>
      <c r="AO1044" t="s">
        <v>126</v>
      </c>
      <c r="AP1044" t="s">
        <v>104</v>
      </c>
      <c r="AQ1044" t="s">
        <v>105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119</v>
      </c>
      <c r="BC1044">
        <v>5</v>
      </c>
      <c r="BD1044" t="s">
        <v>106</v>
      </c>
      <c r="BE1044">
        <v>1</v>
      </c>
      <c r="BF1044" t="s">
        <v>119</v>
      </c>
      <c r="BG1044" t="s">
        <v>107</v>
      </c>
      <c r="BH1044">
        <v>2005</v>
      </c>
      <c r="BI1044" t="s">
        <v>131</v>
      </c>
      <c r="BJ1044">
        <v>2</v>
      </c>
      <c r="BK1044">
        <v>624</v>
      </c>
      <c r="BL1044" t="s">
        <v>98</v>
      </c>
      <c r="BM1044" t="s">
        <v>98</v>
      </c>
      <c r="BN1044" t="s">
        <v>104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>
      <c r="A1045">
        <v>1044</v>
      </c>
      <c r="B1045">
        <v>60</v>
      </c>
      <c r="C1045" t="s">
        <v>112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165</v>
      </c>
      <c r="N1045" t="s">
        <v>91</v>
      </c>
      <c r="O1045" t="s">
        <v>91</v>
      </c>
      <c r="P1045" t="s">
        <v>92</v>
      </c>
      <c r="Q1045" t="s">
        <v>122</v>
      </c>
      <c r="R1045">
        <v>7</v>
      </c>
      <c r="S1045">
        <v>5</v>
      </c>
      <c r="T1045">
        <v>1990</v>
      </c>
      <c r="U1045">
        <v>1990</v>
      </c>
      <c r="V1045" t="s">
        <v>115</v>
      </c>
      <c r="W1045" t="s">
        <v>95</v>
      </c>
      <c r="X1045" t="s">
        <v>130</v>
      </c>
      <c r="Y1045" t="s">
        <v>130</v>
      </c>
      <c r="Z1045" t="s">
        <v>117</v>
      </c>
      <c r="AA1045">
        <v>99</v>
      </c>
      <c r="AB1045" t="s">
        <v>98</v>
      </c>
      <c r="AC1045" t="s">
        <v>98</v>
      </c>
      <c r="AD1045" t="s">
        <v>123</v>
      </c>
      <c r="AE1045" t="s">
        <v>119</v>
      </c>
      <c r="AF1045" t="s">
        <v>98</v>
      </c>
      <c r="AG1045" t="s">
        <v>100</v>
      </c>
      <c r="AH1045" t="s">
        <v>124</v>
      </c>
      <c r="AI1045">
        <v>1085</v>
      </c>
      <c r="AJ1045" t="s">
        <v>108</v>
      </c>
      <c r="AK1045">
        <v>0</v>
      </c>
      <c r="AL1045">
        <v>390</v>
      </c>
      <c r="AM1045">
        <v>1475</v>
      </c>
      <c r="AN1045" t="s">
        <v>103</v>
      </c>
      <c r="AO1045" t="s">
        <v>126</v>
      </c>
      <c r="AP1045" t="s">
        <v>104</v>
      </c>
      <c r="AQ1045" t="s">
        <v>105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119</v>
      </c>
      <c r="BC1045">
        <v>10</v>
      </c>
      <c r="BD1045" t="s">
        <v>106</v>
      </c>
      <c r="BE1045">
        <v>1</v>
      </c>
      <c r="BF1045" t="s">
        <v>126</v>
      </c>
      <c r="BG1045" t="s">
        <v>107</v>
      </c>
      <c r="BH1045">
        <v>1990</v>
      </c>
      <c r="BI1045" t="s">
        <v>108</v>
      </c>
      <c r="BJ1045">
        <v>2</v>
      </c>
      <c r="BK1045">
        <v>514</v>
      </c>
      <c r="BL1045" t="s">
        <v>98</v>
      </c>
      <c r="BM1045" t="s">
        <v>98</v>
      </c>
      <c r="BN1045" t="s">
        <v>104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>
      <c r="A1046">
        <v>1045</v>
      </c>
      <c r="B1046">
        <v>20</v>
      </c>
      <c r="C1046" t="s">
        <v>112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175</v>
      </c>
      <c r="N1046" t="s">
        <v>151</v>
      </c>
      <c r="O1046" t="s">
        <v>91</v>
      </c>
      <c r="P1046" t="s">
        <v>92</v>
      </c>
      <c r="Q1046" t="s">
        <v>93</v>
      </c>
      <c r="R1046">
        <v>8</v>
      </c>
      <c r="S1046">
        <v>5</v>
      </c>
      <c r="T1046">
        <v>1981</v>
      </c>
      <c r="U1046">
        <v>1981</v>
      </c>
      <c r="V1046" t="s">
        <v>115</v>
      </c>
      <c r="W1046" t="s">
        <v>244</v>
      </c>
      <c r="X1046" t="s">
        <v>117</v>
      </c>
      <c r="Y1046" t="s">
        <v>117</v>
      </c>
      <c r="Z1046" t="s">
        <v>97</v>
      </c>
      <c r="AA1046">
        <v>0</v>
      </c>
      <c r="AB1046" t="s">
        <v>119</v>
      </c>
      <c r="AC1046" t="s">
        <v>98</v>
      </c>
      <c r="AD1046" t="s">
        <v>123</v>
      </c>
      <c r="AE1046" t="s">
        <v>119</v>
      </c>
      <c r="AF1046" t="s">
        <v>98</v>
      </c>
      <c r="AG1046" t="s">
        <v>100</v>
      </c>
      <c r="AH1046" t="s">
        <v>118</v>
      </c>
      <c r="AI1046">
        <v>1104</v>
      </c>
      <c r="AJ1046" t="s">
        <v>108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104</v>
      </c>
      <c r="AQ1046" t="s">
        <v>105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119</v>
      </c>
      <c r="BC1046">
        <v>9</v>
      </c>
      <c r="BD1046" t="s">
        <v>106</v>
      </c>
      <c r="BE1046">
        <v>1</v>
      </c>
      <c r="BF1046" t="s">
        <v>119</v>
      </c>
      <c r="BG1046" t="s">
        <v>107</v>
      </c>
      <c r="BH1046">
        <v>1981</v>
      </c>
      <c r="BI1046" t="s">
        <v>125</v>
      </c>
      <c r="BJ1046">
        <v>2</v>
      </c>
      <c r="BK1046">
        <v>542</v>
      </c>
      <c r="BL1046" t="s">
        <v>98</v>
      </c>
      <c r="BM1046" t="s">
        <v>98</v>
      </c>
      <c r="BN1046" t="s">
        <v>104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109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>
      <c r="A1047">
        <v>1046</v>
      </c>
      <c r="B1047">
        <v>20</v>
      </c>
      <c r="C1047" t="s">
        <v>112</v>
      </c>
      <c r="D1047" t="s">
        <v>83</v>
      </c>
      <c r="E1047">
        <v>13680</v>
      </c>
      <c r="F1047" t="s">
        <v>82</v>
      </c>
      <c r="G1047" t="s">
        <v>83</v>
      </c>
      <c r="H1047" t="s">
        <v>113</v>
      </c>
      <c r="I1047" t="s">
        <v>85</v>
      </c>
      <c r="J1047" t="s">
        <v>86</v>
      </c>
      <c r="K1047" t="s">
        <v>161</v>
      </c>
      <c r="L1047" t="s">
        <v>88</v>
      </c>
      <c r="M1047" t="s">
        <v>206</v>
      </c>
      <c r="N1047" t="s">
        <v>91</v>
      </c>
      <c r="O1047" t="s">
        <v>91</v>
      </c>
      <c r="P1047" t="s">
        <v>92</v>
      </c>
      <c r="Q1047" t="s">
        <v>93</v>
      </c>
      <c r="R1047">
        <v>3</v>
      </c>
      <c r="S1047">
        <v>5</v>
      </c>
      <c r="T1047">
        <v>1955</v>
      </c>
      <c r="U1047">
        <v>1955</v>
      </c>
      <c r="V1047" t="s">
        <v>115</v>
      </c>
      <c r="W1047" t="s">
        <v>95</v>
      </c>
      <c r="X1047" t="s">
        <v>117</v>
      </c>
      <c r="Y1047" t="s">
        <v>116</v>
      </c>
      <c r="Z1047" t="s">
        <v>97</v>
      </c>
      <c r="AA1047">
        <v>0</v>
      </c>
      <c r="AB1047" t="s">
        <v>98</v>
      </c>
      <c r="AC1047" t="s">
        <v>98</v>
      </c>
      <c r="AD1047" t="s">
        <v>211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126</v>
      </c>
      <c r="AP1047" t="s">
        <v>104</v>
      </c>
      <c r="AQ1047" t="s">
        <v>168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181</v>
      </c>
      <c r="BE1047">
        <v>1</v>
      </c>
      <c r="BF1047" t="s">
        <v>119</v>
      </c>
      <c r="BG1047" t="s">
        <v>107</v>
      </c>
      <c r="BH1047">
        <v>1955</v>
      </c>
      <c r="BI1047" t="s">
        <v>108</v>
      </c>
      <c r="BJ1047">
        <v>2</v>
      </c>
      <c r="BK1047">
        <v>452</v>
      </c>
      <c r="BL1047" t="s">
        <v>98</v>
      </c>
      <c r="BM1047" t="s">
        <v>98</v>
      </c>
      <c r="BN1047" t="s">
        <v>104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>
      <c r="A1048">
        <v>1047</v>
      </c>
      <c r="B1048">
        <v>60</v>
      </c>
      <c r="C1048" t="s">
        <v>112</v>
      </c>
      <c r="D1048">
        <v>85</v>
      </c>
      <c r="E1048">
        <v>16056</v>
      </c>
      <c r="F1048" t="s">
        <v>82</v>
      </c>
      <c r="G1048" t="s">
        <v>83</v>
      </c>
      <c r="H1048" t="s">
        <v>113</v>
      </c>
      <c r="I1048" t="s">
        <v>85</v>
      </c>
      <c r="J1048" t="s">
        <v>86</v>
      </c>
      <c r="K1048" t="s">
        <v>87</v>
      </c>
      <c r="L1048" t="s">
        <v>88</v>
      </c>
      <c r="M1048" t="s">
        <v>128</v>
      </c>
      <c r="N1048" t="s">
        <v>91</v>
      </c>
      <c r="O1048" t="s">
        <v>91</v>
      </c>
      <c r="P1048" t="s">
        <v>92</v>
      </c>
      <c r="Q1048" t="s">
        <v>122</v>
      </c>
      <c r="R1048">
        <v>9</v>
      </c>
      <c r="S1048">
        <v>5</v>
      </c>
      <c r="T1048">
        <v>2005</v>
      </c>
      <c r="U1048">
        <v>2006</v>
      </c>
      <c r="V1048" t="s">
        <v>115</v>
      </c>
      <c r="W1048" t="s">
        <v>95</v>
      </c>
      <c r="X1048" t="s">
        <v>152</v>
      </c>
      <c r="Y1048" t="s">
        <v>153</v>
      </c>
      <c r="Z1048" t="s">
        <v>148</v>
      </c>
      <c r="AA1048">
        <v>208</v>
      </c>
      <c r="AB1048" t="s">
        <v>119</v>
      </c>
      <c r="AC1048" t="s">
        <v>98</v>
      </c>
      <c r="AD1048" t="s">
        <v>123</v>
      </c>
      <c r="AE1048" t="s">
        <v>126</v>
      </c>
      <c r="AF1048" t="s">
        <v>98</v>
      </c>
      <c r="AG1048" t="s">
        <v>157</v>
      </c>
      <c r="AH1048" t="s">
        <v>124</v>
      </c>
      <c r="AI1048">
        <v>240</v>
      </c>
      <c r="AJ1048" t="s">
        <v>108</v>
      </c>
      <c r="AK1048">
        <v>0</v>
      </c>
      <c r="AL1048">
        <v>1752</v>
      </c>
      <c r="AM1048">
        <v>1992</v>
      </c>
      <c r="AN1048" t="s">
        <v>103</v>
      </c>
      <c r="AO1048" t="s">
        <v>126</v>
      </c>
      <c r="AP1048" t="s">
        <v>104</v>
      </c>
      <c r="AQ1048" t="s">
        <v>105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126</v>
      </c>
      <c r="BC1048">
        <v>11</v>
      </c>
      <c r="BD1048" t="s">
        <v>106</v>
      </c>
      <c r="BE1048">
        <v>1</v>
      </c>
      <c r="BF1048" t="s">
        <v>119</v>
      </c>
      <c r="BG1048" t="s">
        <v>159</v>
      </c>
      <c r="BH1048">
        <v>2005</v>
      </c>
      <c r="BI1048" t="s">
        <v>125</v>
      </c>
      <c r="BJ1048">
        <v>3</v>
      </c>
      <c r="BK1048">
        <v>716</v>
      </c>
      <c r="BL1048" t="s">
        <v>98</v>
      </c>
      <c r="BM1048" t="s">
        <v>98</v>
      </c>
      <c r="BN1048" t="s">
        <v>104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149</v>
      </c>
      <c r="CB1048" t="s">
        <v>150</v>
      </c>
      <c r="CC1048">
        <v>556581</v>
      </c>
    </row>
    <row r="1049" spans="1:81">
      <c r="A1049">
        <v>1048</v>
      </c>
      <c r="B1049">
        <v>20</v>
      </c>
      <c r="C1049" t="s">
        <v>112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209</v>
      </c>
      <c r="N1049" t="s">
        <v>91</v>
      </c>
      <c r="O1049" t="s">
        <v>91</v>
      </c>
      <c r="P1049" t="s">
        <v>92</v>
      </c>
      <c r="Q1049" t="s">
        <v>93</v>
      </c>
      <c r="R1049">
        <v>5</v>
      </c>
      <c r="S1049">
        <v>5</v>
      </c>
      <c r="T1049">
        <v>1994</v>
      </c>
      <c r="U1049">
        <v>1995</v>
      </c>
      <c r="V1049" t="s">
        <v>94</v>
      </c>
      <c r="W1049" t="s">
        <v>95</v>
      </c>
      <c r="X1049" t="s">
        <v>96</v>
      </c>
      <c r="Y1049" t="s">
        <v>96</v>
      </c>
      <c r="Z1049" t="s">
        <v>97</v>
      </c>
      <c r="AA1049">
        <v>0</v>
      </c>
      <c r="AB1049" t="s">
        <v>98</v>
      </c>
      <c r="AC1049" t="s">
        <v>98</v>
      </c>
      <c r="AD1049" t="s">
        <v>123</v>
      </c>
      <c r="AE1049" t="s">
        <v>119</v>
      </c>
      <c r="AF1049" t="s">
        <v>98</v>
      </c>
      <c r="AG1049" t="s">
        <v>100</v>
      </c>
      <c r="AH1049" t="s">
        <v>124</v>
      </c>
      <c r="AI1049">
        <v>686</v>
      </c>
      <c r="AJ1049" t="s">
        <v>108</v>
      </c>
      <c r="AK1049">
        <v>0</v>
      </c>
      <c r="AL1049">
        <v>304</v>
      </c>
      <c r="AM1049">
        <v>990</v>
      </c>
      <c r="AN1049" t="s">
        <v>103</v>
      </c>
      <c r="AO1049" t="s">
        <v>126</v>
      </c>
      <c r="AP1049" t="s">
        <v>104</v>
      </c>
      <c r="AQ1049" t="s">
        <v>105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106</v>
      </c>
      <c r="BE1049">
        <v>0</v>
      </c>
      <c r="BF1049" t="s">
        <v>83</v>
      </c>
      <c r="BG1049" t="s">
        <v>143</v>
      </c>
      <c r="BH1049">
        <v>1996</v>
      </c>
      <c r="BI1049" t="s">
        <v>108</v>
      </c>
      <c r="BJ1049">
        <v>2</v>
      </c>
      <c r="BK1049">
        <v>672</v>
      </c>
      <c r="BL1049" t="s">
        <v>98</v>
      </c>
      <c r="BM1049" t="s">
        <v>98</v>
      </c>
      <c r="BN1049" t="s">
        <v>104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>
      <c r="A1050">
        <v>1049</v>
      </c>
      <c r="B1050">
        <v>20</v>
      </c>
      <c r="C1050" t="s">
        <v>112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217</v>
      </c>
      <c r="N1050" t="s">
        <v>91</v>
      </c>
      <c r="O1050" t="s">
        <v>91</v>
      </c>
      <c r="P1050" t="s">
        <v>92</v>
      </c>
      <c r="Q1050" t="s">
        <v>93</v>
      </c>
      <c r="R1050">
        <v>5</v>
      </c>
      <c r="S1050">
        <v>4</v>
      </c>
      <c r="T1050">
        <v>1960</v>
      </c>
      <c r="U1050">
        <v>2006</v>
      </c>
      <c r="V1050" t="s">
        <v>115</v>
      </c>
      <c r="W1050" t="s">
        <v>95</v>
      </c>
      <c r="X1050" t="s">
        <v>130</v>
      </c>
      <c r="Y1050" t="s">
        <v>130</v>
      </c>
      <c r="Z1050" t="s">
        <v>117</v>
      </c>
      <c r="AA1050">
        <v>75</v>
      </c>
      <c r="AB1050" t="s">
        <v>98</v>
      </c>
      <c r="AC1050" t="s">
        <v>139</v>
      </c>
      <c r="AD1050" t="s">
        <v>211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104</v>
      </c>
      <c r="AQ1050" t="s">
        <v>105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187</v>
      </c>
      <c r="BE1050">
        <v>1</v>
      </c>
      <c r="BF1050" t="s">
        <v>98</v>
      </c>
      <c r="BG1050" t="s">
        <v>107</v>
      </c>
      <c r="BH1050">
        <v>1960</v>
      </c>
      <c r="BI1050" t="s">
        <v>108</v>
      </c>
      <c r="BJ1050">
        <v>2</v>
      </c>
      <c r="BK1050">
        <v>336</v>
      </c>
      <c r="BL1050" t="s">
        <v>98</v>
      </c>
      <c r="BM1050" t="s">
        <v>98</v>
      </c>
      <c r="BN1050" t="s">
        <v>104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132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>
      <c r="A1051">
        <v>1050</v>
      </c>
      <c r="B1051">
        <v>20</v>
      </c>
      <c r="C1051" t="s">
        <v>112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205</v>
      </c>
      <c r="J1051" t="s">
        <v>86</v>
      </c>
      <c r="K1051" t="s">
        <v>87</v>
      </c>
      <c r="L1051" t="s">
        <v>88</v>
      </c>
      <c r="M1051" t="s">
        <v>206</v>
      </c>
      <c r="N1051" t="s">
        <v>91</v>
      </c>
      <c r="O1051" t="s">
        <v>91</v>
      </c>
      <c r="P1051" t="s">
        <v>92</v>
      </c>
      <c r="Q1051" t="s">
        <v>93</v>
      </c>
      <c r="R1051">
        <v>4</v>
      </c>
      <c r="S1051">
        <v>7</v>
      </c>
      <c r="T1051">
        <v>1946</v>
      </c>
      <c r="U1051">
        <v>2006</v>
      </c>
      <c r="V1051" t="s">
        <v>94</v>
      </c>
      <c r="W1051" t="s">
        <v>95</v>
      </c>
      <c r="X1051" t="s">
        <v>137</v>
      </c>
      <c r="Y1051" t="s">
        <v>137</v>
      </c>
      <c r="Z1051" t="s">
        <v>97</v>
      </c>
      <c r="AA1051">
        <v>0</v>
      </c>
      <c r="AB1051" t="s">
        <v>98</v>
      </c>
      <c r="AC1051" t="s">
        <v>98</v>
      </c>
      <c r="AD1051" t="s">
        <v>99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126</v>
      </c>
      <c r="AP1051" t="s">
        <v>104</v>
      </c>
      <c r="AQ1051" t="s">
        <v>105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119</v>
      </c>
      <c r="BC1051">
        <v>6</v>
      </c>
      <c r="BD1051" t="s">
        <v>106</v>
      </c>
      <c r="BE1051">
        <v>0</v>
      </c>
      <c r="BF1051" t="s">
        <v>83</v>
      </c>
      <c r="BG1051" t="s">
        <v>143</v>
      </c>
      <c r="BH1051">
        <v>1946</v>
      </c>
      <c r="BI1051" t="s">
        <v>108</v>
      </c>
      <c r="BJ1051">
        <v>1</v>
      </c>
      <c r="BK1051">
        <v>308</v>
      </c>
      <c r="BL1051" t="s">
        <v>98</v>
      </c>
      <c r="BM1051" t="s">
        <v>98</v>
      </c>
      <c r="BN1051" t="s">
        <v>104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172</v>
      </c>
      <c r="CC1051">
        <v>84900</v>
      </c>
    </row>
    <row r="1052" spans="1:81">
      <c r="A1052">
        <v>1051</v>
      </c>
      <c r="B1052">
        <v>20</v>
      </c>
      <c r="C1052" t="s">
        <v>112</v>
      </c>
      <c r="D1052">
        <v>73</v>
      </c>
      <c r="E1052">
        <v>8993</v>
      </c>
      <c r="F1052" t="s">
        <v>82</v>
      </c>
      <c r="G1052" t="s">
        <v>83</v>
      </c>
      <c r="H1052" t="s">
        <v>113</v>
      </c>
      <c r="I1052" t="s">
        <v>85</v>
      </c>
      <c r="J1052" t="s">
        <v>86</v>
      </c>
      <c r="K1052" t="s">
        <v>87</v>
      </c>
      <c r="L1052" t="s">
        <v>88</v>
      </c>
      <c r="M1052" t="s">
        <v>121</v>
      </c>
      <c r="N1052" t="s">
        <v>91</v>
      </c>
      <c r="O1052" t="s">
        <v>91</v>
      </c>
      <c r="P1052" t="s">
        <v>92</v>
      </c>
      <c r="Q1052" t="s">
        <v>93</v>
      </c>
      <c r="R1052">
        <v>7</v>
      </c>
      <c r="S1052">
        <v>5</v>
      </c>
      <c r="T1052">
        <v>2007</v>
      </c>
      <c r="U1052">
        <v>2007</v>
      </c>
      <c r="V1052" t="s">
        <v>94</v>
      </c>
      <c r="W1052" t="s">
        <v>95</v>
      </c>
      <c r="X1052" t="s">
        <v>96</v>
      </c>
      <c r="Y1052" t="s">
        <v>96</v>
      </c>
      <c r="Z1052" t="s">
        <v>97</v>
      </c>
      <c r="AA1052">
        <v>0</v>
      </c>
      <c r="AB1052" t="s">
        <v>119</v>
      </c>
      <c r="AC1052" t="s">
        <v>98</v>
      </c>
      <c r="AD1052" t="s">
        <v>123</v>
      </c>
      <c r="AE1052" t="s">
        <v>119</v>
      </c>
      <c r="AF1052" t="s">
        <v>98</v>
      </c>
      <c r="AG1052" t="s">
        <v>157</v>
      </c>
      <c r="AH1052" t="s">
        <v>108</v>
      </c>
      <c r="AI1052">
        <v>0</v>
      </c>
      <c r="AJ1052" t="s">
        <v>108</v>
      </c>
      <c r="AK1052">
        <v>0</v>
      </c>
      <c r="AL1052">
        <v>1302</v>
      </c>
      <c r="AM1052">
        <v>1302</v>
      </c>
      <c r="AN1052" t="s">
        <v>103</v>
      </c>
      <c r="AO1052" t="s">
        <v>126</v>
      </c>
      <c r="AP1052" t="s">
        <v>104</v>
      </c>
      <c r="AQ1052" t="s">
        <v>105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119</v>
      </c>
      <c r="BC1052">
        <v>6</v>
      </c>
      <c r="BD1052" t="s">
        <v>106</v>
      </c>
      <c r="BE1052">
        <v>0</v>
      </c>
      <c r="BF1052" t="s">
        <v>83</v>
      </c>
      <c r="BG1052" t="s">
        <v>107</v>
      </c>
      <c r="BH1052">
        <v>2007</v>
      </c>
      <c r="BI1052" t="s">
        <v>125</v>
      </c>
      <c r="BJ1052">
        <v>2</v>
      </c>
      <c r="BK1052">
        <v>436</v>
      </c>
      <c r="BL1052" t="s">
        <v>98</v>
      </c>
      <c r="BM1052" t="s">
        <v>98</v>
      </c>
      <c r="BN1052" t="s">
        <v>104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149</v>
      </c>
      <c r="CB1052" t="s">
        <v>150</v>
      </c>
      <c r="CC1052">
        <v>176485</v>
      </c>
    </row>
    <row r="1053" spans="1:81">
      <c r="A1053">
        <v>1052</v>
      </c>
      <c r="B1053">
        <v>20</v>
      </c>
      <c r="C1053" t="s">
        <v>112</v>
      </c>
      <c r="D1053">
        <v>103</v>
      </c>
      <c r="E1053">
        <v>11175</v>
      </c>
      <c r="F1053" t="s">
        <v>82</v>
      </c>
      <c r="G1053" t="s">
        <v>83</v>
      </c>
      <c r="H1053" t="s">
        <v>113</v>
      </c>
      <c r="I1053" t="s">
        <v>85</v>
      </c>
      <c r="J1053" t="s">
        <v>86</v>
      </c>
      <c r="K1053" t="s">
        <v>114</v>
      </c>
      <c r="L1053" t="s">
        <v>88</v>
      </c>
      <c r="M1053" t="s">
        <v>209</v>
      </c>
      <c r="N1053" t="s">
        <v>91</v>
      </c>
      <c r="O1053" t="s">
        <v>91</v>
      </c>
      <c r="P1053" t="s">
        <v>92</v>
      </c>
      <c r="Q1053" t="s">
        <v>93</v>
      </c>
      <c r="R1053">
        <v>7</v>
      </c>
      <c r="S1053">
        <v>5</v>
      </c>
      <c r="T1053">
        <v>2007</v>
      </c>
      <c r="U1053">
        <v>2007</v>
      </c>
      <c r="V1053" t="s">
        <v>94</v>
      </c>
      <c r="W1053" t="s">
        <v>95</v>
      </c>
      <c r="X1053" t="s">
        <v>96</v>
      </c>
      <c r="Y1053" t="s">
        <v>96</v>
      </c>
      <c r="Z1053" t="s">
        <v>97</v>
      </c>
      <c r="AA1053">
        <v>0</v>
      </c>
      <c r="AB1053" t="s">
        <v>119</v>
      </c>
      <c r="AC1053" t="s">
        <v>98</v>
      </c>
      <c r="AD1053" t="s">
        <v>123</v>
      </c>
      <c r="AE1053" t="s">
        <v>119</v>
      </c>
      <c r="AF1053" t="s">
        <v>98</v>
      </c>
      <c r="AG1053" t="s">
        <v>157</v>
      </c>
      <c r="AH1053" t="s">
        <v>108</v>
      </c>
      <c r="AI1053">
        <v>0</v>
      </c>
      <c r="AJ1053" t="s">
        <v>108</v>
      </c>
      <c r="AK1053">
        <v>0</v>
      </c>
      <c r="AL1053">
        <v>1316</v>
      </c>
      <c r="AM1053">
        <v>1316</v>
      </c>
      <c r="AN1053" t="s">
        <v>103</v>
      </c>
      <c r="AO1053" t="s">
        <v>126</v>
      </c>
      <c r="AP1053" t="s">
        <v>104</v>
      </c>
      <c r="AQ1053" t="s">
        <v>105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119</v>
      </c>
      <c r="BC1053">
        <v>6</v>
      </c>
      <c r="BD1053" t="s">
        <v>106</v>
      </c>
      <c r="BE1053">
        <v>1</v>
      </c>
      <c r="BF1053" t="s">
        <v>119</v>
      </c>
      <c r="BG1053" t="s">
        <v>107</v>
      </c>
      <c r="BH1053">
        <v>2007</v>
      </c>
      <c r="BI1053" t="s">
        <v>125</v>
      </c>
      <c r="BJ1053">
        <v>2</v>
      </c>
      <c r="BK1053">
        <v>440</v>
      </c>
      <c r="BL1053" t="s">
        <v>98</v>
      </c>
      <c r="BM1053" t="s">
        <v>98</v>
      </c>
      <c r="BN1053" t="s">
        <v>104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149</v>
      </c>
      <c r="CB1053" t="s">
        <v>150</v>
      </c>
      <c r="CC1053">
        <v>200141</v>
      </c>
    </row>
    <row r="1054" spans="1:81">
      <c r="A1054">
        <v>1053</v>
      </c>
      <c r="B1054">
        <v>60</v>
      </c>
      <c r="C1054" t="s">
        <v>112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114</v>
      </c>
      <c r="L1054" t="s">
        <v>88</v>
      </c>
      <c r="M1054" t="s">
        <v>89</v>
      </c>
      <c r="N1054" t="s">
        <v>182</v>
      </c>
      <c r="O1054" t="s">
        <v>91</v>
      </c>
      <c r="P1054" t="s">
        <v>92</v>
      </c>
      <c r="Q1054" t="s">
        <v>122</v>
      </c>
      <c r="R1054">
        <v>6</v>
      </c>
      <c r="S1054">
        <v>6</v>
      </c>
      <c r="T1054">
        <v>1964</v>
      </c>
      <c r="U1054">
        <v>1978</v>
      </c>
      <c r="V1054" t="s">
        <v>94</v>
      </c>
      <c r="W1054" t="s">
        <v>95</v>
      </c>
      <c r="X1054" t="s">
        <v>96</v>
      </c>
      <c r="Y1054" t="s">
        <v>96</v>
      </c>
      <c r="Z1054" t="s">
        <v>171</v>
      </c>
      <c r="AA1054">
        <v>272</v>
      </c>
      <c r="AB1054" t="s">
        <v>98</v>
      </c>
      <c r="AC1054" t="s">
        <v>98</v>
      </c>
      <c r="AD1054" t="s">
        <v>99</v>
      </c>
      <c r="AE1054" t="s">
        <v>98</v>
      </c>
      <c r="AF1054" t="s">
        <v>98</v>
      </c>
      <c r="AG1054" t="s">
        <v>100</v>
      </c>
      <c r="AH1054" t="s">
        <v>101</v>
      </c>
      <c r="AI1054">
        <v>442</v>
      </c>
      <c r="AJ1054" t="s">
        <v>108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104</v>
      </c>
      <c r="AQ1054" t="s">
        <v>105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106</v>
      </c>
      <c r="BE1054">
        <v>1</v>
      </c>
      <c r="BF1054" t="s">
        <v>98</v>
      </c>
      <c r="BG1054" t="s">
        <v>107</v>
      </c>
      <c r="BH1054">
        <v>1964</v>
      </c>
      <c r="BI1054" t="s">
        <v>131</v>
      </c>
      <c r="BJ1054">
        <v>2</v>
      </c>
      <c r="BK1054">
        <v>540</v>
      </c>
      <c r="BL1054" t="s">
        <v>98</v>
      </c>
      <c r="BM1054" t="s">
        <v>98</v>
      </c>
      <c r="BN1054" t="s">
        <v>104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132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>
      <c r="A1055">
        <v>1054</v>
      </c>
      <c r="B1055">
        <v>20</v>
      </c>
      <c r="C1055" t="s">
        <v>112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154</v>
      </c>
      <c r="M1055" t="s">
        <v>206</v>
      </c>
      <c r="N1055" t="s">
        <v>91</v>
      </c>
      <c r="O1055" t="s">
        <v>91</v>
      </c>
      <c r="P1055" t="s">
        <v>92</v>
      </c>
      <c r="Q1055" t="s">
        <v>93</v>
      </c>
      <c r="R1055">
        <v>5</v>
      </c>
      <c r="S1055">
        <v>6</v>
      </c>
      <c r="T1055">
        <v>1957</v>
      </c>
      <c r="U1055">
        <v>2002</v>
      </c>
      <c r="V1055" t="s">
        <v>115</v>
      </c>
      <c r="W1055" t="s">
        <v>95</v>
      </c>
      <c r="X1055" t="s">
        <v>130</v>
      </c>
      <c r="Y1055" t="s">
        <v>130</v>
      </c>
      <c r="Z1055" t="s">
        <v>148</v>
      </c>
      <c r="AA1055">
        <v>145</v>
      </c>
      <c r="AB1055" t="s">
        <v>98</v>
      </c>
      <c r="AC1055" t="s">
        <v>98</v>
      </c>
      <c r="AD1055" t="s">
        <v>99</v>
      </c>
      <c r="AE1055" t="s">
        <v>98</v>
      </c>
      <c r="AF1055" t="s">
        <v>98</v>
      </c>
      <c r="AG1055" t="s">
        <v>157</v>
      </c>
      <c r="AH1055" t="s">
        <v>101</v>
      </c>
      <c r="AI1055">
        <v>383</v>
      </c>
      <c r="AJ1055" t="s">
        <v>108</v>
      </c>
      <c r="AK1055">
        <v>0</v>
      </c>
      <c r="AL1055">
        <v>833</v>
      </c>
      <c r="AM1055">
        <v>1216</v>
      </c>
      <c r="AN1055" t="s">
        <v>103</v>
      </c>
      <c r="AO1055" t="s">
        <v>126</v>
      </c>
      <c r="AP1055" t="s">
        <v>104</v>
      </c>
      <c r="AQ1055" t="s">
        <v>168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181</v>
      </c>
      <c r="BE1055">
        <v>1</v>
      </c>
      <c r="BF1055" t="s">
        <v>119</v>
      </c>
      <c r="BG1055" t="s">
        <v>189</v>
      </c>
      <c r="BH1055">
        <v>1957</v>
      </c>
      <c r="BI1055" t="s">
        <v>108</v>
      </c>
      <c r="BJ1055">
        <v>1</v>
      </c>
      <c r="BK1055">
        <v>364</v>
      </c>
      <c r="BL1055" t="s">
        <v>98</v>
      </c>
      <c r="BM1055" t="s">
        <v>98</v>
      </c>
      <c r="BN1055" t="s">
        <v>104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>
      <c r="A1056">
        <v>1055</v>
      </c>
      <c r="B1056">
        <v>60</v>
      </c>
      <c r="C1056" t="s">
        <v>112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114</v>
      </c>
      <c r="L1056" t="s">
        <v>88</v>
      </c>
      <c r="M1056" t="s">
        <v>209</v>
      </c>
      <c r="N1056" t="s">
        <v>91</v>
      </c>
      <c r="O1056" t="s">
        <v>91</v>
      </c>
      <c r="P1056" t="s">
        <v>92</v>
      </c>
      <c r="Q1056" t="s">
        <v>122</v>
      </c>
      <c r="R1056">
        <v>8</v>
      </c>
      <c r="S1056">
        <v>5</v>
      </c>
      <c r="T1056">
        <v>2002</v>
      </c>
      <c r="U1056">
        <v>2002</v>
      </c>
      <c r="V1056" t="s">
        <v>94</v>
      </c>
      <c r="W1056" t="s">
        <v>95</v>
      </c>
      <c r="X1056" t="s">
        <v>96</v>
      </c>
      <c r="Y1056" t="s">
        <v>96</v>
      </c>
      <c r="Z1056" t="s">
        <v>117</v>
      </c>
      <c r="AA1056">
        <v>210</v>
      </c>
      <c r="AB1056" t="s">
        <v>119</v>
      </c>
      <c r="AC1056" t="s">
        <v>98</v>
      </c>
      <c r="AD1056" t="s">
        <v>123</v>
      </c>
      <c r="AE1056" t="s">
        <v>119</v>
      </c>
      <c r="AF1056" t="s">
        <v>98</v>
      </c>
      <c r="AG1056" t="s">
        <v>155</v>
      </c>
      <c r="AH1056" t="s">
        <v>124</v>
      </c>
      <c r="AI1056">
        <v>932</v>
      </c>
      <c r="AJ1056" t="s">
        <v>108</v>
      </c>
      <c r="AK1056">
        <v>0</v>
      </c>
      <c r="AL1056">
        <v>133</v>
      </c>
      <c r="AM1056">
        <v>1065</v>
      </c>
      <c r="AN1056" t="s">
        <v>103</v>
      </c>
      <c r="AO1056" t="s">
        <v>126</v>
      </c>
      <c r="AP1056" t="s">
        <v>104</v>
      </c>
      <c r="AQ1056" t="s">
        <v>105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119</v>
      </c>
      <c r="BC1056">
        <v>7</v>
      </c>
      <c r="BD1056" t="s">
        <v>106</v>
      </c>
      <c r="BE1056">
        <v>1</v>
      </c>
      <c r="BF1056" t="s">
        <v>119</v>
      </c>
      <c r="BG1056" t="s">
        <v>107</v>
      </c>
      <c r="BH1056">
        <v>2002</v>
      </c>
      <c r="BI1056" t="s">
        <v>125</v>
      </c>
      <c r="BJ1056">
        <v>2</v>
      </c>
      <c r="BK1056">
        <v>586</v>
      </c>
      <c r="BL1056" t="s">
        <v>98</v>
      </c>
      <c r="BM1056" t="s">
        <v>98</v>
      </c>
      <c r="BN1056" t="s">
        <v>104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>
      <c r="A1057">
        <v>1056</v>
      </c>
      <c r="B1057">
        <v>20</v>
      </c>
      <c r="C1057" t="s">
        <v>112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175</v>
      </c>
      <c r="N1057" t="s">
        <v>91</v>
      </c>
      <c r="O1057" t="s">
        <v>91</v>
      </c>
      <c r="P1057" t="s">
        <v>92</v>
      </c>
      <c r="Q1057" t="s">
        <v>93</v>
      </c>
      <c r="R1057">
        <v>6</v>
      </c>
      <c r="S1057">
        <v>5</v>
      </c>
      <c r="T1057">
        <v>1976</v>
      </c>
      <c r="U1057">
        <v>1976</v>
      </c>
      <c r="V1057" t="s">
        <v>94</v>
      </c>
      <c r="W1057" t="s">
        <v>95</v>
      </c>
      <c r="X1057" t="s">
        <v>135</v>
      </c>
      <c r="Y1057" t="s">
        <v>135</v>
      </c>
      <c r="Z1057" t="s">
        <v>117</v>
      </c>
      <c r="AA1057">
        <v>160</v>
      </c>
      <c r="AB1057" t="s">
        <v>98</v>
      </c>
      <c r="AC1057" t="s">
        <v>98</v>
      </c>
      <c r="AD1057" t="s">
        <v>99</v>
      </c>
      <c r="AE1057" t="s">
        <v>119</v>
      </c>
      <c r="AF1057" t="s">
        <v>98</v>
      </c>
      <c r="AG1057" t="s">
        <v>100</v>
      </c>
      <c r="AH1057" t="s">
        <v>118</v>
      </c>
      <c r="AI1057">
        <v>644</v>
      </c>
      <c r="AJ1057" t="s">
        <v>108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104</v>
      </c>
      <c r="AQ1057" t="s">
        <v>105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106</v>
      </c>
      <c r="BE1057">
        <v>1</v>
      </c>
      <c r="BF1057" t="s">
        <v>98</v>
      </c>
      <c r="BG1057" t="s">
        <v>107</v>
      </c>
      <c r="BH1057">
        <v>1976</v>
      </c>
      <c r="BI1057" t="s">
        <v>125</v>
      </c>
      <c r="BJ1057">
        <v>2</v>
      </c>
      <c r="BK1057">
        <v>478</v>
      </c>
      <c r="BL1057" t="s">
        <v>98</v>
      </c>
      <c r="BM1057" t="s">
        <v>98</v>
      </c>
      <c r="BN1057" t="s">
        <v>104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109</v>
      </c>
      <c r="BW1057" t="s">
        <v>83</v>
      </c>
      <c r="BX1057">
        <v>0</v>
      </c>
      <c r="BY1057">
        <v>5</v>
      </c>
      <c r="BZ1057">
        <v>2008</v>
      </c>
      <c r="CA1057" t="s">
        <v>144</v>
      </c>
      <c r="CB1057" t="s">
        <v>172</v>
      </c>
      <c r="CC1057">
        <v>180000</v>
      </c>
    </row>
    <row r="1058" spans="1:81">
      <c r="A1058">
        <v>1057</v>
      </c>
      <c r="B1058">
        <v>120</v>
      </c>
      <c r="C1058" t="s">
        <v>112</v>
      </c>
      <c r="D1058">
        <v>43</v>
      </c>
      <c r="E1058">
        <v>7052</v>
      </c>
      <c r="F1058" t="s">
        <v>82</v>
      </c>
      <c r="G1058" t="s">
        <v>83</v>
      </c>
      <c r="H1058" t="s">
        <v>113</v>
      </c>
      <c r="I1058" t="s">
        <v>85</v>
      </c>
      <c r="J1058" t="s">
        <v>86</v>
      </c>
      <c r="K1058" t="s">
        <v>87</v>
      </c>
      <c r="L1058" t="s">
        <v>88</v>
      </c>
      <c r="M1058" t="s">
        <v>147</v>
      </c>
      <c r="N1058" t="s">
        <v>91</v>
      </c>
      <c r="O1058" t="s">
        <v>91</v>
      </c>
      <c r="P1058" t="s">
        <v>129</v>
      </c>
      <c r="Q1058" t="s">
        <v>93</v>
      </c>
      <c r="R1058">
        <v>7</v>
      </c>
      <c r="S1058">
        <v>5</v>
      </c>
      <c r="T1058">
        <v>2005</v>
      </c>
      <c r="U1058">
        <v>2005</v>
      </c>
      <c r="V1058" t="s">
        <v>94</v>
      </c>
      <c r="W1058" t="s">
        <v>95</v>
      </c>
      <c r="X1058" t="s">
        <v>96</v>
      </c>
      <c r="Y1058" t="s">
        <v>96</v>
      </c>
      <c r="Z1058" t="s">
        <v>148</v>
      </c>
      <c r="AA1058">
        <v>240</v>
      </c>
      <c r="AB1058" t="s">
        <v>119</v>
      </c>
      <c r="AC1058" t="s">
        <v>98</v>
      </c>
      <c r="AD1058" t="s">
        <v>123</v>
      </c>
      <c r="AE1058" t="s">
        <v>119</v>
      </c>
      <c r="AF1058" t="s">
        <v>98</v>
      </c>
      <c r="AG1058" t="s">
        <v>157</v>
      </c>
      <c r="AH1058" t="s">
        <v>124</v>
      </c>
      <c r="AI1058">
        <v>659</v>
      </c>
      <c r="AJ1058" t="s">
        <v>108</v>
      </c>
      <c r="AK1058">
        <v>0</v>
      </c>
      <c r="AL1058">
        <v>705</v>
      </c>
      <c r="AM1058">
        <v>1364</v>
      </c>
      <c r="AN1058" t="s">
        <v>103</v>
      </c>
      <c r="AO1058" t="s">
        <v>126</v>
      </c>
      <c r="AP1058" t="s">
        <v>104</v>
      </c>
      <c r="AQ1058" t="s">
        <v>105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119</v>
      </c>
      <c r="BC1058">
        <v>6</v>
      </c>
      <c r="BD1058" t="s">
        <v>106</v>
      </c>
      <c r="BE1058">
        <v>1</v>
      </c>
      <c r="BF1058" t="s">
        <v>119</v>
      </c>
      <c r="BG1058" t="s">
        <v>107</v>
      </c>
      <c r="BH1058">
        <v>2005</v>
      </c>
      <c r="BI1058" t="s">
        <v>131</v>
      </c>
      <c r="BJ1058">
        <v>2</v>
      </c>
      <c r="BK1058">
        <v>484</v>
      </c>
      <c r="BL1058" t="s">
        <v>98</v>
      </c>
      <c r="BM1058" t="s">
        <v>98</v>
      </c>
      <c r="BN1058" t="s">
        <v>104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>
      <c r="A1059">
        <v>1058</v>
      </c>
      <c r="B1059">
        <v>60</v>
      </c>
      <c r="C1059" t="s">
        <v>112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136</v>
      </c>
      <c r="L1059" t="s">
        <v>88</v>
      </c>
      <c r="M1059" t="s">
        <v>162</v>
      </c>
      <c r="N1059" t="s">
        <v>91</v>
      </c>
      <c r="O1059" t="s">
        <v>91</v>
      </c>
      <c r="P1059" t="s">
        <v>92</v>
      </c>
      <c r="Q1059" t="s">
        <v>122</v>
      </c>
      <c r="R1059">
        <v>7</v>
      </c>
      <c r="S1059">
        <v>6</v>
      </c>
      <c r="T1059">
        <v>1994</v>
      </c>
      <c r="U1059">
        <v>1994</v>
      </c>
      <c r="V1059" t="s">
        <v>94</v>
      </c>
      <c r="W1059" t="s">
        <v>95</v>
      </c>
      <c r="X1059" t="s">
        <v>130</v>
      </c>
      <c r="Y1059" t="s">
        <v>130</v>
      </c>
      <c r="Z1059" t="s">
        <v>97</v>
      </c>
      <c r="AA1059">
        <v>0</v>
      </c>
      <c r="AB1059" t="s">
        <v>119</v>
      </c>
      <c r="AC1059" t="s">
        <v>98</v>
      </c>
      <c r="AD1059" t="s">
        <v>123</v>
      </c>
      <c r="AE1059" t="s">
        <v>119</v>
      </c>
      <c r="AF1059" t="s">
        <v>98</v>
      </c>
      <c r="AG1059" t="s">
        <v>100</v>
      </c>
      <c r="AH1059" t="s">
        <v>124</v>
      </c>
      <c r="AI1059">
        <v>595</v>
      </c>
      <c r="AJ1059" t="s">
        <v>108</v>
      </c>
      <c r="AK1059">
        <v>0</v>
      </c>
      <c r="AL1059">
        <v>378</v>
      </c>
      <c r="AM1059">
        <v>973</v>
      </c>
      <c r="AN1059" t="s">
        <v>103</v>
      </c>
      <c r="AO1059" t="s">
        <v>126</v>
      </c>
      <c r="AP1059" t="s">
        <v>104</v>
      </c>
      <c r="AQ1059" t="s">
        <v>105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119</v>
      </c>
      <c r="BC1059">
        <v>7</v>
      </c>
      <c r="BD1059" t="s">
        <v>106</v>
      </c>
      <c r="BE1059">
        <v>1</v>
      </c>
      <c r="BF1059" t="s">
        <v>119</v>
      </c>
      <c r="BG1059" t="s">
        <v>159</v>
      </c>
      <c r="BH1059">
        <v>1994</v>
      </c>
      <c r="BI1059" t="s">
        <v>125</v>
      </c>
      <c r="BJ1059">
        <v>2</v>
      </c>
      <c r="BK1059">
        <v>467</v>
      </c>
      <c r="BL1059" t="s">
        <v>98</v>
      </c>
      <c r="BM1059" t="s">
        <v>98</v>
      </c>
      <c r="BN1059" t="s">
        <v>104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>
      <c r="A1060">
        <v>1059</v>
      </c>
      <c r="B1060">
        <v>60</v>
      </c>
      <c r="C1060" t="s">
        <v>112</v>
      </c>
      <c r="D1060">
        <v>96</v>
      </c>
      <c r="E1060">
        <v>11308</v>
      </c>
      <c r="F1060" t="s">
        <v>82</v>
      </c>
      <c r="G1060" t="s">
        <v>83</v>
      </c>
      <c r="H1060" t="s">
        <v>113</v>
      </c>
      <c r="I1060" t="s">
        <v>85</v>
      </c>
      <c r="J1060" t="s">
        <v>86</v>
      </c>
      <c r="K1060" t="s">
        <v>87</v>
      </c>
      <c r="L1060" t="s">
        <v>88</v>
      </c>
      <c r="M1060" t="s">
        <v>147</v>
      </c>
      <c r="N1060" t="s">
        <v>91</v>
      </c>
      <c r="O1060" t="s">
        <v>91</v>
      </c>
      <c r="P1060" t="s">
        <v>92</v>
      </c>
      <c r="Q1060" t="s">
        <v>122</v>
      </c>
      <c r="R1060">
        <v>9</v>
      </c>
      <c r="S1060">
        <v>5</v>
      </c>
      <c r="T1060">
        <v>2008</v>
      </c>
      <c r="U1060">
        <v>2008</v>
      </c>
      <c r="V1060" t="s">
        <v>94</v>
      </c>
      <c r="W1060" t="s">
        <v>95</v>
      </c>
      <c r="X1060" t="s">
        <v>96</v>
      </c>
      <c r="Y1060" t="s">
        <v>96</v>
      </c>
      <c r="Z1060" t="s">
        <v>148</v>
      </c>
      <c r="AA1060">
        <v>154</v>
      </c>
      <c r="AB1060" t="s">
        <v>126</v>
      </c>
      <c r="AC1060" t="s">
        <v>98</v>
      </c>
      <c r="AD1060" t="s">
        <v>123</v>
      </c>
      <c r="AE1060" t="s">
        <v>126</v>
      </c>
      <c r="AF1060" t="s">
        <v>98</v>
      </c>
      <c r="AG1060" t="s">
        <v>157</v>
      </c>
      <c r="AH1060" t="s">
        <v>124</v>
      </c>
      <c r="AI1060">
        <v>936</v>
      </c>
      <c r="AJ1060" t="s">
        <v>108</v>
      </c>
      <c r="AK1060">
        <v>0</v>
      </c>
      <c r="AL1060">
        <v>168</v>
      </c>
      <c r="AM1060">
        <v>1104</v>
      </c>
      <c r="AN1060" t="s">
        <v>103</v>
      </c>
      <c r="AO1060" t="s">
        <v>126</v>
      </c>
      <c r="AP1060" t="s">
        <v>104</v>
      </c>
      <c r="AQ1060" t="s">
        <v>105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126</v>
      </c>
      <c r="BC1060">
        <v>10</v>
      </c>
      <c r="BD1060" t="s">
        <v>106</v>
      </c>
      <c r="BE1060">
        <v>1</v>
      </c>
      <c r="BF1060" t="s">
        <v>119</v>
      </c>
      <c r="BG1060" t="s">
        <v>107</v>
      </c>
      <c r="BH1060">
        <v>2008</v>
      </c>
      <c r="BI1060" t="s">
        <v>125</v>
      </c>
      <c r="BJ1060">
        <v>3</v>
      </c>
      <c r="BK1060">
        <v>836</v>
      </c>
      <c r="BL1060" t="s">
        <v>98</v>
      </c>
      <c r="BM1060" t="s">
        <v>98</v>
      </c>
      <c r="BN1060" t="s">
        <v>104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>
      <c r="A1061">
        <v>1060</v>
      </c>
      <c r="B1061">
        <v>50</v>
      </c>
      <c r="C1061" t="s">
        <v>112</v>
      </c>
      <c r="D1061" t="s">
        <v>83</v>
      </c>
      <c r="E1061">
        <v>11275</v>
      </c>
      <c r="F1061" t="s">
        <v>82</v>
      </c>
      <c r="G1061" t="s">
        <v>83</v>
      </c>
      <c r="H1061" t="s">
        <v>113</v>
      </c>
      <c r="I1061" t="s">
        <v>127</v>
      </c>
      <c r="J1061" t="s">
        <v>86</v>
      </c>
      <c r="K1061" t="s">
        <v>114</v>
      </c>
      <c r="L1061" t="s">
        <v>154</v>
      </c>
      <c r="M1061" t="s">
        <v>212</v>
      </c>
      <c r="N1061" t="s">
        <v>91</v>
      </c>
      <c r="O1061" t="s">
        <v>91</v>
      </c>
      <c r="P1061" t="s">
        <v>92</v>
      </c>
      <c r="Q1061" t="s">
        <v>176</v>
      </c>
      <c r="R1061">
        <v>6</v>
      </c>
      <c r="S1061">
        <v>7</v>
      </c>
      <c r="T1061">
        <v>1932</v>
      </c>
      <c r="U1061">
        <v>1950</v>
      </c>
      <c r="V1061" t="s">
        <v>94</v>
      </c>
      <c r="W1061" t="s">
        <v>95</v>
      </c>
      <c r="X1061" t="s">
        <v>137</v>
      </c>
      <c r="Y1061" t="s">
        <v>137</v>
      </c>
      <c r="Z1061" t="s">
        <v>117</v>
      </c>
      <c r="AA1061">
        <v>480</v>
      </c>
      <c r="AB1061" t="s">
        <v>98</v>
      </c>
      <c r="AC1061" t="s">
        <v>98</v>
      </c>
      <c r="AD1061" t="s">
        <v>99</v>
      </c>
      <c r="AE1061" t="s">
        <v>98</v>
      </c>
      <c r="AF1061" t="s">
        <v>98</v>
      </c>
      <c r="AG1061" t="s">
        <v>155</v>
      </c>
      <c r="AH1061" t="s">
        <v>101</v>
      </c>
      <c r="AI1061">
        <v>297</v>
      </c>
      <c r="AJ1061" t="s">
        <v>102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104</v>
      </c>
      <c r="AQ1061" t="s">
        <v>105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106</v>
      </c>
      <c r="BE1061">
        <v>1</v>
      </c>
      <c r="BF1061" t="s">
        <v>119</v>
      </c>
      <c r="BG1061" t="s">
        <v>143</v>
      </c>
      <c r="BH1061">
        <v>1977</v>
      </c>
      <c r="BI1061" t="s">
        <v>108</v>
      </c>
      <c r="BJ1061">
        <v>2</v>
      </c>
      <c r="BK1061">
        <v>432</v>
      </c>
      <c r="BL1061" t="s">
        <v>98</v>
      </c>
      <c r="BM1061" t="s">
        <v>139</v>
      </c>
      <c r="BN1061" t="s">
        <v>104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>
      <c r="A1062">
        <v>1061</v>
      </c>
      <c r="B1062">
        <v>120</v>
      </c>
      <c r="C1062" t="s">
        <v>112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128</v>
      </c>
      <c r="N1062" t="s">
        <v>91</v>
      </c>
      <c r="O1062" t="s">
        <v>91</v>
      </c>
      <c r="P1062" t="s">
        <v>129</v>
      </c>
      <c r="Q1062" t="s">
        <v>93</v>
      </c>
      <c r="R1062">
        <v>8</v>
      </c>
      <c r="S1062">
        <v>5</v>
      </c>
      <c r="T1062">
        <v>2001</v>
      </c>
      <c r="U1062">
        <v>2001</v>
      </c>
      <c r="V1062" t="s">
        <v>94</v>
      </c>
      <c r="W1062" t="s">
        <v>95</v>
      </c>
      <c r="X1062" t="s">
        <v>152</v>
      </c>
      <c r="Y1062" t="s">
        <v>153</v>
      </c>
      <c r="Z1062" t="s">
        <v>97</v>
      </c>
      <c r="AA1062">
        <v>0</v>
      </c>
      <c r="AB1062" t="s">
        <v>119</v>
      </c>
      <c r="AC1062" t="s">
        <v>98</v>
      </c>
      <c r="AD1062" t="s">
        <v>123</v>
      </c>
      <c r="AE1062" t="s">
        <v>119</v>
      </c>
      <c r="AF1062" t="s">
        <v>98</v>
      </c>
      <c r="AG1062" t="s">
        <v>155</v>
      </c>
      <c r="AH1062" t="s">
        <v>124</v>
      </c>
      <c r="AI1062">
        <v>616</v>
      </c>
      <c r="AJ1062" t="s">
        <v>108</v>
      </c>
      <c r="AK1062">
        <v>0</v>
      </c>
      <c r="AL1062">
        <v>722</v>
      </c>
      <c r="AM1062">
        <v>1338</v>
      </c>
      <c r="AN1062" t="s">
        <v>103</v>
      </c>
      <c r="AO1062" t="s">
        <v>126</v>
      </c>
      <c r="AP1062" t="s">
        <v>104</v>
      </c>
      <c r="AQ1062" t="s">
        <v>105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119</v>
      </c>
      <c r="BC1062">
        <v>6</v>
      </c>
      <c r="BD1062" t="s">
        <v>106</v>
      </c>
      <c r="BE1062">
        <v>0</v>
      </c>
      <c r="BF1062" t="s">
        <v>83</v>
      </c>
      <c r="BG1062" t="s">
        <v>107</v>
      </c>
      <c r="BH1062">
        <v>2001</v>
      </c>
      <c r="BI1062" t="s">
        <v>125</v>
      </c>
      <c r="BJ1062">
        <v>2</v>
      </c>
      <c r="BK1062">
        <v>582</v>
      </c>
      <c r="BL1062" t="s">
        <v>98</v>
      </c>
      <c r="BM1062" t="s">
        <v>98</v>
      </c>
      <c r="BN1062" t="s">
        <v>104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>
      <c r="A1063">
        <v>1062</v>
      </c>
      <c r="B1063">
        <v>30</v>
      </c>
      <c r="C1063" t="s">
        <v>201</v>
      </c>
      <c r="D1063">
        <v>120</v>
      </c>
      <c r="E1063">
        <v>18000</v>
      </c>
      <c r="F1063" t="s">
        <v>190</v>
      </c>
      <c r="G1063" t="s">
        <v>83</v>
      </c>
      <c r="H1063" t="s">
        <v>84</v>
      </c>
      <c r="I1063" t="s">
        <v>205</v>
      </c>
      <c r="J1063" t="s">
        <v>86</v>
      </c>
      <c r="K1063" t="s">
        <v>87</v>
      </c>
      <c r="L1063" t="s">
        <v>88</v>
      </c>
      <c r="M1063" t="s">
        <v>214</v>
      </c>
      <c r="N1063" t="s">
        <v>91</v>
      </c>
      <c r="O1063" t="s">
        <v>91</v>
      </c>
      <c r="P1063" t="s">
        <v>92</v>
      </c>
      <c r="Q1063" t="s">
        <v>93</v>
      </c>
      <c r="R1063">
        <v>3</v>
      </c>
      <c r="S1063">
        <v>4</v>
      </c>
      <c r="T1063">
        <v>1935</v>
      </c>
      <c r="U1063">
        <v>1950</v>
      </c>
      <c r="V1063" t="s">
        <v>94</v>
      </c>
      <c r="W1063" t="s">
        <v>95</v>
      </c>
      <c r="X1063" t="s">
        <v>137</v>
      </c>
      <c r="Y1063" t="s">
        <v>137</v>
      </c>
      <c r="Z1063" t="s">
        <v>97</v>
      </c>
      <c r="AA1063">
        <v>0</v>
      </c>
      <c r="AB1063" t="s">
        <v>139</v>
      </c>
      <c r="AC1063" t="s">
        <v>98</v>
      </c>
      <c r="AD1063" t="s">
        <v>99</v>
      </c>
      <c r="AE1063" t="s">
        <v>98</v>
      </c>
      <c r="AF1063" t="s">
        <v>98</v>
      </c>
      <c r="AG1063" t="s">
        <v>100</v>
      </c>
      <c r="AH1063" t="s">
        <v>108</v>
      </c>
      <c r="AI1063">
        <v>0</v>
      </c>
      <c r="AJ1063" t="s">
        <v>108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104</v>
      </c>
      <c r="AQ1063" t="s">
        <v>105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106</v>
      </c>
      <c r="BE1063">
        <v>0</v>
      </c>
      <c r="BF1063" t="s">
        <v>83</v>
      </c>
      <c r="BG1063" t="s">
        <v>143</v>
      </c>
      <c r="BH1063">
        <v>1994</v>
      </c>
      <c r="BI1063" t="s">
        <v>131</v>
      </c>
      <c r="BJ1063">
        <v>3</v>
      </c>
      <c r="BK1063">
        <v>1248</v>
      </c>
      <c r="BL1063" t="s">
        <v>98</v>
      </c>
      <c r="BM1063" t="s">
        <v>98</v>
      </c>
      <c r="BN1063" t="s">
        <v>104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133</v>
      </c>
      <c r="BX1063">
        <v>560</v>
      </c>
      <c r="BY1063">
        <v>8</v>
      </c>
      <c r="BZ1063">
        <v>2008</v>
      </c>
      <c r="CA1063" t="s">
        <v>174</v>
      </c>
      <c r="CB1063" t="s">
        <v>111</v>
      </c>
      <c r="CC1063">
        <v>81000</v>
      </c>
    </row>
    <row r="1064" spans="1:81">
      <c r="A1064">
        <v>1063</v>
      </c>
      <c r="B1064">
        <v>190</v>
      </c>
      <c r="C1064" t="s">
        <v>140</v>
      </c>
      <c r="D1064">
        <v>85</v>
      </c>
      <c r="E1064">
        <v>13600</v>
      </c>
      <c r="F1064" t="s">
        <v>82</v>
      </c>
      <c r="G1064" t="s">
        <v>190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188</v>
      </c>
      <c r="N1064" t="s">
        <v>91</v>
      </c>
      <c r="O1064" t="s">
        <v>91</v>
      </c>
      <c r="P1064" t="s">
        <v>186</v>
      </c>
      <c r="Q1064" t="s">
        <v>122</v>
      </c>
      <c r="R1064">
        <v>5</v>
      </c>
      <c r="S1064">
        <v>5</v>
      </c>
      <c r="T1064">
        <v>1900</v>
      </c>
      <c r="U1064">
        <v>1950</v>
      </c>
      <c r="V1064" t="s">
        <v>94</v>
      </c>
      <c r="W1064" t="s">
        <v>95</v>
      </c>
      <c r="X1064" t="s">
        <v>116</v>
      </c>
      <c r="Y1064" t="s">
        <v>116</v>
      </c>
      <c r="Z1064" t="s">
        <v>97</v>
      </c>
      <c r="AA1064">
        <v>0</v>
      </c>
      <c r="AB1064" t="s">
        <v>98</v>
      </c>
      <c r="AC1064" t="s">
        <v>98</v>
      </c>
      <c r="AD1064" t="s">
        <v>166</v>
      </c>
      <c r="AE1064" t="s">
        <v>98</v>
      </c>
      <c r="AF1064" t="s">
        <v>98</v>
      </c>
      <c r="AG1064" t="s">
        <v>100</v>
      </c>
      <c r="AH1064" t="s">
        <v>108</v>
      </c>
      <c r="AI1064">
        <v>0</v>
      </c>
      <c r="AJ1064" t="s">
        <v>108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167</v>
      </c>
      <c r="AQ1064" t="s">
        <v>105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181</v>
      </c>
      <c r="BE1064">
        <v>0</v>
      </c>
      <c r="BF1064" t="s">
        <v>83</v>
      </c>
      <c r="BG1064" t="s">
        <v>143</v>
      </c>
      <c r="BH1064">
        <v>1945</v>
      </c>
      <c r="BI1064" t="s">
        <v>108</v>
      </c>
      <c r="BJ1064">
        <v>2</v>
      </c>
      <c r="BK1064">
        <v>560</v>
      </c>
      <c r="BL1064" t="s">
        <v>98</v>
      </c>
      <c r="BM1064" t="s">
        <v>98</v>
      </c>
      <c r="BN1064" t="s">
        <v>104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>
      <c r="A1065">
        <v>1064</v>
      </c>
      <c r="B1065">
        <v>30</v>
      </c>
      <c r="C1065" t="s">
        <v>140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188</v>
      </c>
      <c r="N1065" t="s">
        <v>182</v>
      </c>
      <c r="O1065" t="s">
        <v>91</v>
      </c>
      <c r="P1065" t="s">
        <v>92</v>
      </c>
      <c r="Q1065" t="s">
        <v>93</v>
      </c>
      <c r="R1065">
        <v>6</v>
      </c>
      <c r="S1065">
        <v>6</v>
      </c>
      <c r="T1065">
        <v>1925</v>
      </c>
      <c r="U1065">
        <v>1980</v>
      </c>
      <c r="V1065" t="s">
        <v>94</v>
      </c>
      <c r="W1065" t="s">
        <v>95</v>
      </c>
      <c r="X1065" t="s">
        <v>137</v>
      </c>
      <c r="Y1065" t="s">
        <v>137</v>
      </c>
      <c r="Z1065" t="s">
        <v>97</v>
      </c>
      <c r="AA1065">
        <v>0</v>
      </c>
      <c r="AB1065" t="s">
        <v>98</v>
      </c>
      <c r="AC1065" t="s">
        <v>119</v>
      </c>
      <c r="AD1065" t="s">
        <v>166</v>
      </c>
      <c r="AE1065" t="s">
        <v>98</v>
      </c>
      <c r="AF1065" t="s">
        <v>98</v>
      </c>
      <c r="AG1065" t="s">
        <v>100</v>
      </c>
      <c r="AH1065" t="s">
        <v>138</v>
      </c>
      <c r="AI1065">
        <v>397</v>
      </c>
      <c r="AJ1065" t="s">
        <v>108</v>
      </c>
      <c r="AK1065">
        <v>0</v>
      </c>
      <c r="AL1065">
        <v>706</v>
      </c>
      <c r="AM1065">
        <v>1103</v>
      </c>
      <c r="AN1065" t="s">
        <v>103</v>
      </c>
      <c r="AO1065" t="s">
        <v>119</v>
      </c>
      <c r="AP1065" t="s">
        <v>104</v>
      </c>
      <c r="AQ1065" t="s">
        <v>105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119</v>
      </c>
      <c r="BC1065">
        <v>5</v>
      </c>
      <c r="BD1065" t="s">
        <v>106</v>
      </c>
      <c r="BE1065">
        <v>1</v>
      </c>
      <c r="BF1065" t="s">
        <v>119</v>
      </c>
      <c r="BG1065" t="s">
        <v>143</v>
      </c>
      <c r="BH1065">
        <v>1976</v>
      </c>
      <c r="BI1065" t="s">
        <v>108</v>
      </c>
      <c r="BJ1065">
        <v>2</v>
      </c>
      <c r="BK1065">
        <v>440</v>
      </c>
      <c r="BL1065" t="s">
        <v>98</v>
      </c>
      <c r="BM1065" t="s">
        <v>98</v>
      </c>
      <c r="BN1065" t="s">
        <v>104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109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>
      <c r="A1066">
        <v>1065</v>
      </c>
      <c r="B1066">
        <v>20</v>
      </c>
      <c r="C1066" t="s">
        <v>112</v>
      </c>
      <c r="D1066" t="s">
        <v>83</v>
      </c>
      <c r="E1066">
        <v>11000</v>
      </c>
      <c r="F1066" t="s">
        <v>82</v>
      </c>
      <c r="G1066" t="s">
        <v>83</v>
      </c>
      <c r="H1066" t="s">
        <v>113</v>
      </c>
      <c r="I1066" t="s">
        <v>85</v>
      </c>
      <c r="J1066" t="s">
        <v>86</v>
      </c>
      <c r="K1066" t="s">
        <v>161</v>
      </c>
      <c r="L1066" t="s">
        <v>88</v>
      </c>
      <c r="M1066" t="s">
        <v>89</v>
      </c>
      <c r="N1066" t="s">
        <v>91</v>
      </c>
      <c r="O1066" t="s">
        <v>91</v>
      </c>
      <c r="P1066" t="s">
        <v>92</v>
      </c>
      <c r="Q1066" t="s">
        <v>93</v>
      </c>
      <c r="R1066">
        <v>5</v>
      </c>
      <c r="S1066">
        <v>6</v>
      </c>
      <c r="T1066">
        <v>1966</v>
      </c>
      <c r="U1066">
        <v>1966</v>
      </c>
      <c r="V1066" t="s">
        <v>94</v>
      </c>
      <c r="W1066" t="s">
        <v>95</v>
      </c>
      <c r="X1066" t="s">
        <v>135</v>
      </c>
      <c r="Y1066" t="s">
        <v>135</v>
      </c>
      <c r="Z1066" t="s">
        <v>117</v>
      </c>
      <c r="AA1066">
        <v>200</v>
      </c>
      <c r="AB1066" t="s">
        <v>98</v>
      </c>
      <c r="AC1066" t="s">
        <v>98</v>
      </c>
      <c r="AD1066" t="s">
        <v>99</v>
      </c>
      <c r="AE1066" t="s">
        <v>98</v>
      </c>
      <c r="AF1066" t="s">
        <v>98</v>
      </c>
      <c r="AG1066" t="s">
        <v>155</v>
      </c>
      <c r="AH1066" t="s">
        <v>138</v>
      </c>
      <c r="AI1066">
        <v>740</v>
      </c>
      <c r="AJ1066" t="s">
        <v>101</v>
      </c>
      <c r="AK1066">
        <v>230</v>
      </c>
      <c r="AL1066">
        <v>184</v>
      </c>
      <c r="AM1066">
        <v>1154</v>
      </c>
      <c r="AN1066" t="s">
        <v>103</v>
      </c>
      <c r="AO1066" t="s">
        <v>126</v>
      </c>
      <c r="AP1066" t="s">
        <v>104</v>
      </c>
      <c r="AQ1066" t="s">
        <v>105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106</v>
      </c>
      <c r="BE1066">
        <v>1</v>
      </c>
      <c r="BF1066" t="s">
        <v>134</v>
      </c>
      <c r="BG1066" t="s">
        <v>107</v>
      </c>
      <c r="BH1066">
        <v>1966</v>
      </c>
      <c r="BI1066" t="s">
        <v>131</v>
      </c>
      <c r="BJ1066">
        <v>2</v>
      </c>
      <c r="BK1066">
        <v>480</v>
      </c>
      <c r="BL1066" t="s">
        <v>98</v>
      </c>
      <c r="BM1066" t="s">
        <v>98</v>
      </c>
      <c r="BN1066" t="s">
        <v>104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109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>
      <c r="A1067">
        <v>1066</v>
      </c>
      <c r="B1067">
        <v>60</v>
      </c>
      <c r="C1067" t="s">
        <v>112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154</v>
      </c>
      <c r="M1067" t="s">
        <v>199</v>
      </c>
      <c r="N1067" t="s">
        <v>91</v>
      </c>
      <c r="O1067" t="s">
        <v>91</v>
      </c>
      <c r="P1067" t="s">
        <v>92</v>
      </c>
      <c r="Q1067" t="s">
        <v>122</v>
      </c>
      <c r="R1067">
        <v>7</v>
      </c>
      <c r="S1067">
        <v>5</v>
      </c>
      <c r="T1067">
        <v>1996</v>
      </c>
      <c r="U1067">
        <v>1997</v>
      </c>
      <c r="V1067" t="s">
        <v>94</v>
      </c>
      <c r="W1067" t="s">
        <v>95</v>
      </c>
      <c r="X1067" t="s">
        <v>116</v>
      </c>
      <c r="Y1067" t="s">
        <v>116</v>
      </c>
      <c r="Z1067" t="s">
        <v>97</v>
      </c>
      <c r="AA1067">
        <v>0</v>
      </c>
      <c r="AB1067" t="s">
        <v>119</v>
      </c>
      <c r="AC1067" t="s">
        <v>98</v>
      </c>
      <c r="AD1067" t="s">
        <v>123</v>
      </c>
      <c r="AE1067" t="s">
        <v>126</v>
      </c>
      <c r="AF1067" t="s">
        <v>98</v>
      </c>
      <c r="AG1067" t="s">
        <v>119</v>
      </c>
      <c r="AH1067" t="s">
        <v>124</v>
      </c>
      <c r="AI1067">
        <v>1201</v>
      </c>
      <c r="AJ1067" t="s">
        <v>108</v>
      </c>
      <c r="AK1067">
        <v>0</v>
      </c>
      <c r="AL1067">
        <v>105</v>
      </c>
      <c r="AM1067">
        <v>1306</v>
      </c>
      <c r="AN1067" t="s">
        <v>103</v>
      </c>
      <c r="AO1067" t="s">
        <v>126</v>
      </c>
      <c r="AP1067" t="s">
        <v>104</v>
      </c>
      <c r="AQ1067" t="s">
        <v>105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119</v>
      </c>
      <c r="BC1067">
        <v>7</v>
      </c>
      <c r="BD1067" t="s">
        <v>106</v>
      </c>
      <c r="BE1067">
        <v>0</v>
      </c>
      <c r="BF1067" t="s">
        <v>83</v>
      </c>
      <c r="BG1067" t="s">
        <v>107</v>
      </c>
      <c r="BH1067">
        <v>1996</v>
      </c>
      <c r="BI1067" t="s">
        <v>131</v>
      </c>
      <c r="BJ1067">
        <v>2</v>
      </c>
      <c r="BK1067">
        <v>533</v>
      </c>
      <c r="BL1067" t="s">
        <v>98</v>
      </c>
      <c r="BM1067" t="s">
        <v>98</v>
      </c>
      <c r="BN1067" t="s">
        <v>104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>
      <c r="A1068">
        <v>1067</v>
      </c>
      <c r="B1068">
        <v>60</v>
      </c>
      <c r="C1068" t="s">
        <v>112</v>
      </c>
      <c r="D1068">
        <v>59</v>
      </c>
      <c r="E1068">
        <v>7837</v>
      </c>
      <c r="F1068" t="s">
        <v>82</v>
      </c>
      <c r="G1068" t="s">
        <v>83</v>
      </c>
      <c r="H1068" t="s">
        <v>113</v>
      </c>
      <c r="I1068" t="s">
        <v>85</v>
      </c>
      <c r="J1068" t="s">
        <v>86</v>
      </c>
      <c r="K1068" t="s">
        <v>87</v>
      </c>
      <c r="L1068" t="s">
        <v>88</v>
      </c>
      <c r="M1068" t="s">
        <v>121</v>
      </c>
      <c r="N1068" t="s">
        <v>91</v>
      </c>
      <c r="O1068" t="s">
        <v>91</v>
      </c>
      <c r="P1068" t="s">
        <v>92</v>
      </c>
      <c r="Q1068" t="s">
        <v>122</v>
      </c>
      <c r="R1068">
        <v>6</v>
      </c>
      <c r="S1068">
        <v>7</v>
      </c>
      <c r="T1068">
        <v>1993</v>
      </c>
      <c r="U1068">
        <v>1994</v>
      </c>
      <c r="V1068" t="s">
        <v>94</v>
      </c>
      <c r="W1068" t="s">
        <v>95</v>
      </c>
      <c r="X1068" t="s">
        <v>96</v>
      </c>
      <c r="Y1068" t="s">
        <v>96</v>
      </c>
      <c r="Z1068" t="s">
        <v>97</v>
      </c>
      <c r="AA1068">
        <v>0</v>
      </c>
      <c r="AB1068" t="s">
        <v>119</v>
      </c>
      <c r="AC1068" t="s">
        <v>98</v>
      </c>
      <c r="AD1068" t="s">
        <v>123</v>
      </c>
      <c r="AE1068" t="s">
        <v>119</v>
      </c>
      <c r="AF1068" t="s">
        <v>98</v>
      </c>
      <c r="AG1068" t="s">
        <v>100</v>
      </c>
      <c r="AH1068" t="s">
        <v>108</v>
      </c>
      <c r="AI1068">
        <v>0</v>
      </c>
      <c r="AJ1068" t="s">
        <v>108</v>
      </c>
      <c r="AK1068">
        <v>0</v>
      </c>
      <c r="AL1068">
        <v>799</v>
      </c>
      <c r="AM1068">
        <v>799</v>
      </c>
      <c r="AN1068" t="s">
        <v>103</v>
      </c>
      <c r="AO1068" t="s">
        <v>119</v>
      </c>
      <c r="AP1068" t="s">
        <v>104</v>
      </c>
      <c r="AQ1068" t="s">
        <v>105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106</v>
      </c>
      <c r="BE1068">
        <v>1</v>
      </c>
      <c r="BF1068" t="s">
        <v>98</v>
      </c>
      <c r="BG1068" t="s">
        <v>107</v>
      </c>
      <c r="BH1068">
        <v>1993</v>
      </c>
      <c r="BI1068" t="s">
        <v>131</v>
      </c>
      <c r="BJ1068">
        <v>2</v>
      </c>
      <c r="BK1068">
        <v>380</v>
      </c>
      <c r="BL1068" t="s">
        <v>98</v>
      </c>
      <c r="BM1068" t="s">
        <v>98</v>
      </c>
      <c r="BN1068" t="s">
        <v>104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>
      <c r="A1069">
        <v>1068</v>
      </c>
      <c r="B1069">
        <v>60</v>
      </c>
      <c r="C1069" t="s">
        <v>112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154</v>
      </c>
      <c r="M1069" t="s">
        <v>89</v>
      </c>
      <c r="N1069" t="s">
        <v>91</v>
      </c>
      <c r="O1069" t="s">
        <v>91</v>
      </c>
      <c r="P1069" t="s">
        <v>92</v>
      </c>
      <c r="Q1069" t="s">
        <v>122</v>
      </c>
      <c r="R1069">
        <v>6</v>
      </c>
      <c r="S1069">
        <v>6</v>
      </c>
      <c r="T1069">
        <v>1964</v>
      </c>
      <c r="U1069">
        <v>1964</v>
      </c>
      <c r="V1069" t="s">
        <v>94</v>
      </c>
      <c r="W1069" t="s">
        <v>95</v>
      </c>
      <c r="X1069" t="s">
        <v>130</v>
      </c>
      <c r="Y1069" t="s">
        <v>130</v>
      </c>
      <c r="Z1069" t="s">
        <v>117</v>
      </c>
      <c r="AA1069">
        <v>360</v>
      </c>
      <c r="AB1069" t="s">
        <v>98</v>
      </c>
      <c r="AC1069" t="s">
        <v>98</v>
      </c>
      <c r="AD1069" t="s">
        <v>99</v>
      </c>
      <c r="AE1069" t="s">
        <v>98</v>
      </c>
      <c r="AF1069" t="s">
        <v>98</v>
      </c>
      <c r="AG1069" t="s">
        <v>119</v>
      </c>
      <c r="AH1069" t="s">
        <v>124</v>
      </c>
      <c r="AI1069">
        <v>674</v>
      </c>
      <c r="AJ1069" t="s">
        <v>102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104</v>
      </c>
      <c r="AQ1069" t="s">
        <v>105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106</v>
      </c>
      <c r="BE1069">
        <v>0</v>
      </c>
      <c r="BF1069" t="s">
        <v>83</v>
      </c>
      <c r="BG1069" t="s">
        <v>107</v>
      </c>
      <c r="BH1069">
        <v>1964</v>
      </c>
      <c r="BI1069" t="s">
        <v>131</v>
      </c>
      <c r="BJ1069">
        <v>2</v>
      </c>
      <c r="BK1069">
        <v>442</v>
      </c>
      <c r="BL1069" t="s">
        <v>98</v>
      </c>
      <c r="BM1069" t="s">
        <v>98</v>
      </c>
      <c r="BN1069" t="s">
        <v>104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>
      <c r="A1070">
        <v>1069</v>
      </c>
      <c r="B1070">
        <v>160</v>
      </c>
      <c r="C1070" t="s">
        <v>140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219</v>
      </c>
      <c r="N1070" t="s">
        <v>91</v>
      </c>
      <c r="O1070" t="s">
        <v>91</v>
      </c>
      <c r="P1070" t="s">
        <v>129</v>
      </c>
      <c r="Q1070" t="s">
        <v>122</v>
      </c>
      <c r="R1070">
        <v>6</v>
      </c>
      <c r="S1070">
        <v>4</v>
      </c>
      <c r="T1070">
        <v>1973</v>
      </c>
      <c r="U1070">
        <v>1973</v>
      </c>
      <c r="V1070" t="s">
        <v>94</v>
      </c>
      <c r="W1070" t="s">
        <v>95</v>
      </c>
      <c r="X1070" t="s">
        <v>152</v>
      </c>
      <c r="Y1070" t="s">
        <v>153</v>
      </c>
      <c r="Z1070" t="s">
        <v>97</v>
      </c>
      <c r="AA1070">
        <v>0</v>
      </c>
      <c r="AB1070" t="s">
        <v>98</v>
      </c>
      <c r="AC1070" t="s">
        <v>98</v>
      </c>
      <c r="AD1070" t="s">
        <v>99</v>
      </c>
      <c r="AE1070" t="s">
        <v>119</v>
      </c>
      <c r="AF1070" t="s">
        <v>98</v>
      </c>
      <c r="AG1070" t="s">
        <v>100</v>
      </c>
      <c r="AH1070" t="s">
        <v>118</v>
      </c>
      <c r="AI1070">
        <v>837</v>
      </c>
      <c r="AJ1070" t="s">
        <v>108</v>
      </c>
      <c r="AK1070">
        <v>0</v>
      </c>
      <c r="AL1070">
        <v>105</v>
      </c>
      <c r="AM1070">
        <v>942</v>
      </c>
      <c r="AN1070" t="s">
        <v>103</v>
      </c>
      <c r="AO1070" t="s">
        <v>119</v>
      </c>
      <c r="AP1070" t="s">
        <v>104</v>
      </c>
      <c r="AQ1070" t="s">
        <v>105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228</v>
      </c>
      <c r="BE1070">
        <v>1</v>
      </c>
      <c r="BF1070" t="s">
        <v>119</v>
      </c>
      <c r="BG1070" t="s">
        <v>107</v>
      </c>
      <c r="BH1070">
        <v>1973</v>
      </c>
      <c r="BI1070" t="s">
        <v>125</v>
      </c>
      <c r="BJ1070">
        <v>2</v>
      </c>
      <c r="BK1070">
        <v>576</v>
      </c>
      <c r="BL1070" t="s">
        <v>98</v>
      </c>
      <c r="BM1070" t="s">
        <v>98</v>
      </c>
      <c r="BN1070" t="s">
        <v>104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132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>
      <c r="A1071">
        <v>1070</v>
      </c>
      <c r="B1071">
        <v>45</v>
      </c>
      <c r="C1071" t="s">
        <v>112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89</v>
      </c>
      <c r="N1071" t="s">
        <v>91</v>
      </c>
      <c r="O1071" t="s">
        <v>91</v>
      </c>
      <c r="P1071" t="s">
        <v>92</v>
      </c>
      <c r="Q1071" t="s">
        <v>238</v>
      </c>
      <c r="R1071">
        <v>5</v>
      </c>
      <c r="S1071">
        <v>7</v>
      </c>
      <c r="T1071">
        <v>1949</v>
      </c>
      <c r="U1071">
        <v>2003</v>
      </c>
      <c r="V1071" t="s">
        <v>94</v>
      </c>
      <c r="W1071" t="s">
        <v>95</v>
      </c>
      <c r="X1071" t="s">
        <v>137</v>
      </c>
      <c r="Y1071" t="s">
        <v>137</v>
      </c>
      <c r="Z1071" t="s">
        <v>97</v>
      </c>
      <c r="AA1071">
        <v>0</v>
      </c>
      <c r="AB1071" t="s">
        <v>98</v>
      </c>
      <c r="AC1071" t="s">
        <v>98</v>
      </c>
      <c r="AD1071" t="s">
        <v>99</v>
      </c>
      <c r="AE1071" t="s">
        <v>98</v>
      </c>
      <c r="AF1071" t="s">
        <v>98</v>
      </c>
      <c r="AG1071" t="s">
        <v>100</v>
      </c>
      <c r="AH1071" t="s">
        <v>118</v>
      </c>
      <c r="AI1071">
        <v>220</v>
      </c>
      <c r="AJ1071" t="s">
        <v>108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104</v>
      </c>
      <c r="AQ1071" t="s">
        <v>105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119</v>
      </c>
      <c r="BC1071">
        <v>4</v>
      </c>
      <c r="BD1071" t="s">
        <v>106</v>
      </c>
      <c r="BE1071">
        <v>0</v>
      </c>
      <c r="BF1071" t="s">
        <v>83</v>
      </c>
      <c r="BG1071" t="s">
        <v>143</v>
      </c>
      <c r="BH1071">
        <v>1985</v>
      </c>
      <c r="BI1071" t="s">
        <v>108</v>
      </c>
      <c r="BJ1071">
        <v>2</v>
      </c>
      <c r="BK1071">
        <v>576</v>
      </c>
      <c r="BL1071" t="s">
        <v>98</v>
      </c>
      <c r="BM1071" t="s">
        <v>98</v>
      </c>
      <c r="BN1071" t="s">
        <v>104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>
      <c r="A1072">
        <v>1071</v>
      </c>
      <c r="B1072">
        <v>20</v>
      </c>
      <c r="C1072" t="s">
        <v>112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89</v>
      </c>
      <c r="N1072" t="s">
        <v>91</v>
      </c>
      <c r="O1072" t="s">
        <v>91</v>
      </c>
      <c r="P1072" t="s">
        <v>92</v>
      </c>
      <c r="Q1072" t="s">
        <v>93</v>
      </c>
      <c r="R1072">
        <v>5</v>
      </c>
      <c r="S1072">
        <v>5</v>
      </c>
      <c r="T1072">
        <v>1956</v>
      </c>
      <c r="U1072">
        <v>1956</v>
      </c>
      <c r="V1072" t="s">
        <v>115</v>
      </c>
      <c r="W1072" t="s">
        <v>95</v>
      </c>
      <c r="X1072" t="s">
        <v>137</v>
      </c>
      <c r="Y1072" t="s">
        <v>137</v>
      </c>
      <c r="Z1072" t="s">
        <v>117</v>
      </c>
      <c r="AA1072">
        <v>120</v>
      </c>
      <c r="AB1072" t="s">
        <v>98</v>
      </c>
      <c r="AC1072" t="s">
        <v>98</v>
      </c>
      <c r="AD1072" t="s">
        <v>99</v>
      </c>
      <c r="AE1072" t="s">
        <v>98</v>
      </c>
      <c r="AF1072" t="s">
        <v>98</v>
      </c>
      <c r="AG1072" t="s">
        <v>100</v>
      </c>
      <c r="AH1072" t="s">
        <v>138</v>
      </c>
      <c r="AI1072">
        <v>586</v>
      </c>
      <c r="AJ1072" t="s">
        <v>108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104</v>
      </c>
      <c r="AQ1072" t="s">
        <v>105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106</v>
      </c>
      <c r="BE1072">
        <v>0</v>
      </c>
      <c r="BF1072" t="s">
        <v>83</v>
      </c>
      <c r="BG1072" t="s">
        <v>107</v>
      </c>
      <c r="BH1072">
        <v>1956</v>
      </c>
      <c r="BI1072" t="s">
        <v>108</v>
      </c>
      <c r="BJ1072">
        <v>1</v>
      </c>
      <c r="BK1072">
        <v>286</v>
      </c>
      <c r="BL1072" t="s">
        <v>98</v>
      </c>
      <c r="BM1072" t="s">
        <v>98</v>
      </c>
      <c r="BN1072" t="s">
        <v>104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>
      <c r="A1073">
        <v>1072</v>
      </c>
      <c r="B1073">
        <v>60</v>
      </c>
      <c r="C1073" t="s">
        <v>112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175</v>
      </c>
      <c r="N1073" t="s">
        <v>225</v>
      </c>
      <c r="O1073" t="s">
        <v>91</v>
      </c>
      <c r="P1073" t="s">
        <v>92</v>
      </c>
      <c r="Q1073" t="s">
        <v>122</v>
      </c>
      <c r="R1073">
        <v>6</v>
      </c>
      <c r="S1073">
        <v>6</v>
      </c>
      <c r="T1073">
        <v>1968</v>
      </c>
      <c r="U1073">
        <v>1968</v>
      </c>
      <c r="V1073" t="s">
        <v>94</v>
      </c>
      <c r="W1073" t="s">
        <v>95</v>
      </c>
      <c r="X1073" t="s">
        <v>137</v>
      </c>
      <c r="Y1073" t="s">
        <v>137</v>
      </c>
      <c r="Z1073" t="s">
        <v>97</v>
      </c>
      <c r="AA1073">
        <v>0</v>
      </c>
      <c r="AB1073" t="s">
        <v>98</v>
      </c>
      <c r="AC1073" t="s">
        <v>98</v>
      </c>
      <c r="AD1073" t="s">
        <v>99</v>
      </c>
      <c r="AE1073" t="s">
        <v>98</v>
      </c>
      <c r="AF1073" t="s">
        <v>98</v>
      </c>
      <c r="AG1073" t="s">
        <v>100</v>
      </c>
      <c r="AH1073" t="s">
        <v>101</v>
      </c>
      <c r="AI1073">
        <v>298</v>
      </c>
      <c r="AJ1073" t="s">
        <v>108</v>
      </c>
      <c r="AK1073">
        <v>0</v>
      </c>
      <c r="AL1073">
        <v>429</v>
      </c>
      <c r="AM1073">
        <v>727</v>
      </c>
      <c r="AN1073" t="s">
        <v>103</v>
      </c>
      <c r="AO1073" t="s">
        <v>126</v>
      </c>
      <c r="AP1073" t="s">
        <v>104</v>
      </c>
      <c r="AQ1073" t="s">
        <v>105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106</v>
      </c>
      <c r="BE1073">
        <v>0</v>
      </c>
      <c r="BF1073" t="s">
        <v>83</v>
      </c>
      <c r="BG1073" t="s">
        <v>107</v>
      </c>
      <c r="BH1073">
        <v>1968</v>
      </c>
      <c r="BI1073" t="s">
        <v>108</v>
      </c>
      <c r="BJ1073">
        <v>2</v>
      </c>
      <c r="BK1073">
        <v>441</v>
      </c>
      <c r="BL1073" t="s">
        <v>98</v>
      </c>
      <c r="BM1073" t="s">
        <v>98</v>
      </c>
      <c r="BN1073" t="s">
        <v>104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>
      <c r="A1074">
        <v>1073</v>
      </c>
      <c r="B1074">
        <v>50</v>
      </c>
      <c r="C1074" t="s">
        <v>112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206</v>
      </c>
      <c r="N1074" t="s">
        <v>182</v>
      </c>
      <c r="O1074" t="s">
        <v>91</v>
      </c>
      <c r="P1074" t="s">
        <v>92</v>
      </c>
      <c r="Q1074" t="s">
        <v>176</v>
      </c>
      <c r="R1074">
        <v>5</v>
      </c>
      <c r="S1074">
        <v>3</v>
      </c>
      <c r="T1074">
        <v>1948</v>
      </c>
      <c r="U1074">
        <v>1950</v>
      </c>
      <c r="V1074" t="s">
        <v>94</v>
      </c>
      <c r="W1074" t="s">
        <v>95</v>
      </c>
      <c r="X1074" t="s">
        <v>137</v>
      </c>
      <c r="Y1074" t="s">
        <v>137</v>
      </c>
      <c r="Z1074" t="s">
        <v>97</v>
      </c>
      <c r="AA1074">
        <v>0</v>
      </c>
      <c r="AB1074" t="s">
        <v>98</v>
      </c>
      <c r="AC1074" t="s">
        <v>98</v>
      </c>
      <c r="AD1074" t="s">
        <v>99</v>
      </c>
      <c r="AE1074" t="s">
        <v>139</v>
      </c>
      <c r="AF1074" t="s">
        <v>139</v>
      </c>
      <c r="AG1074" t="s">
        <v>155</v>
      </c>
      <c r="AH1074" t="s">
        <v>108</v>
      </c>
      <c r="AI1074">
        <v>0</v>
      </c>
      <c r="AJ1074" t="s">
        <v>108</v>
      </c>
      <c r="AK1074">
        <v>0</v>
      </c>
      <c r="AL1074">
        <v>810</v>
      </c>
      <c r="AM1074">
        <v>810</v>
      </c>
      <c r="AN1074" t="s">
        <v>103</v>
      </c>
      <c r="AO1074" t="s">
        <v>139</v>
      </c>
      <c r="AP1074" t="s">
        <v>104</v>
      </c>
      <c r="AQ1074" t="s">
        <v>168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106</v>
      </c>
      <c r="BE1074">
        <v>1</v>
      </c>
      <c r="BF1074" t="s">
        <v>98</v>
      </c>
      <c r="BG1074" t="s">
        <v>143</v>
      </c>
      <c r="BH1074">
        <v>1954</v>
      </c>
      <c r="BI1074" t="s">
        <v>108</v>
      </c>
      <c r="BJ1074">
        <v>1</v>
      </c>
      <c r="BK1074">
        <v>280</v>
      </c>
      <c r="BL1074" t="s">
        <v>98</v>
      </c>
      <c r="BM1074" t="s">
        <v>98</v>
      </c>
      <c r="BN1074" t="s">
        <v>191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>
      <c r="A1075">
        <v>1074</v>
      </c>
      <c r="B1075">
        <v>60</v>
      </c>
      <c r="C1075" t="s">
        <v>112</v>
      </c>
      <c r="D1075">
        <v>75</v>
      </c>
      <c r="E1075">
        <v>7950</v>
      </c>
      <c r="F1075" t="s">
        <v>82</v>
      </c>
      <c r="G1075" t="s">
        <v>83</v>
      </c>
      <c r="H1075" t="s">
        <v>113</v>
      </c>
      <c r="I1075" t="s">
        <v>192</v>
      </c>
      <c r="J1075" t="s">
        <v>86</v>
      </c>
      <c r="K1075" t="s">
        <v>114</v>
      </c>
      <c r="L1075" t="s">
        <v>88</v>
      </c>
      <c r="M1075" t="s">
        <v>206</v>
      </c>
      <c r="N1075" t="s">
        <v>91</v>
      </c>
      <c r="O1075" t="s">
        <v>91</v>
      </c>
      <c r="P1075" t="s">
        <v>92</v>
      </c>
      <c r="Q1075" t="s">
        <v>122</v>
      </c>
      <c r="R1075">
        <v>6</v>
      </c>
      <c r="S1075">
        <v>6</v>
      </c>
      <c r="T1075">
        <v>1977</v>
      </c>
      <c r="U1075">
        <v>1977</v>
      </c>
      <c r="V1075" t="s">
        <v>115</v>
      </c>
      <c r="W1075" t="s">
        <v>95</v>
      </c>
      <c r="X1075" t="s">
        <v>130</v>
      </c>
      <c r="Y1075" t="s">
        <v>135</v>
      </c>
      <c r="Z1075" t="s">
        <v>117</v>
      </c>
      <c r="AA1075">
        <v>140</v>
      </c>
      <c r="AB1075" t="s">
        <v>98</v>
      </c>
      <c r="AC1075" t="s">
        <v>98</v>
      </c>
      <c r="AD1075" t="s">
        <v>99</v>
      </c>
      <c r="AE1075" t="s">
        <v>98</v>
      </c>
      <c r="AF1075" t="s">
        <v>98</v>
      </c>
      <c r="AG1075" t="s">
        <v>100</v>
      </c>
      <c r="AH1075" t="s">
        <v>138</v>
      </c>
      <c r="AI1075">
        <v>535</v>
      </c>
      <c r="AJ1075" t="s">
        <v>108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104</v>
      </c>
      <c r="AQ1075" t="s">
        <v>105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106</v>
      </c>
      <c r="BE1075">
        <v>0</v>
      </c>
      <c r="BF1075" t="s">
        <v>83</v>
      </c>
      <c r="BG1075" t="s">
        <v>107</v>
      </c>
      <c r="BH1075">
        <v>1977</v>
      </c>
      <c r="BI1075" t="s">
        <v>125</v>
      </c>
      <c r="BJ1075">
        <v>2</v>
      </c>
      <c r="BK1075">
        <v>440</v>
      </c>
      <c r="BL1075" t="s">
        <v>98</v>
      </c>
      <c r="BM1075" t="s">
        <v>98</v>
      </c>
      <c r="BN1075" t="s">
        <v>104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109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>
      <c r="A1076">
        <v>1075</v>
      </c>
      <c r="B1076">
        <v>20</v>
      </c>
      <c r="C1076" t="s">
        <v>112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209</v>
      </c>
      <c r="N1076" t="s">
        <v>91</v>
      </c>
      <c r="O1076" t="s">
        <v>91</v>
      </c>
      <c r="P1076" t="s">
        <v>92</v>
      </c>
      <c r="Q1076" t="s">
        <v>93</v>
      </c>
      <c r="R1076">
        <v>7</v>
      </c>
      <c r="S1076">
        <v>5</v>
      </c>
      <c r="T1076">
        <v>2006</v>
      </c>
      <c r="U1076">
        <v>2006</v>
      </c>
      <c r="V1076" t="s">
        <v>94</v>
      </c>
      <c r="W1076" t="s">
        <v>95</v>
      </c>
      <c r="X1076" t="s">
        <v>96</v>
      </c>
      <c r="Y1076" t="s">
        <v>96</v>
      </c>
      <c r="Z1076" t="s">
        <v>97</v>
      </c>
      <c r="AA1076">
        <v>0</v>
      </c>
      <c r="AB1076" t="s">
        <v>119</v>
      </c>
      <c r="AC1076" t="s">
        <v>98</v>
      </c>
      <c r="AD1076" t="s">
        <v>123</v>
      </c>
      <c r="AE1076" t="s">
        <v>119</v>
      </c>
      <c r="AF1076" t="s">
        <v>98</v>
      </c>
      <c r="AG1076" t="s">
        <v>157</v>
      </c>
      <c r="AH1076" t="s">
        <v>108</v>
      </c>
      <c r="AI1076">
        <v>0</v>
      </c>
      <c r="AJ1076" t="s">
        <v>108</v>
      </c>
      <c r="AK1076">
        <v>0</v>
      </c>
      <c r="AL1076">
        <v>1240</v>
      </c>
      <c r="AM1076">
        <v>1240</v>
      </c>
      <c r="AN1076" t="s">
        <v>103</v>
      </c>
      <c r="AO1076" t="s">
        <v>126</v>
      </c>
      <c r="AP1076" t="s">
        <v>104</v>
      </c>
      <c r="AQ1076" t="s">
        <v>105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119</v>
      </c>
      <c r="BC1076">
        <v>5</v>
      </c>
      <c r="BD1076" t="s">
        <v>106</v>
      </c>
      <c r="BE1076">
        <v>0</v>
      </c>
      <c r="BF1076" t="s">
        <v>83</v>
      </c>
      <c r="BG1076" t="s">
        <v>107</v>
      </c>
      <c r="BH1076">
        <v>2006</v>
      </c>
      <c r="BI1076" t="s">
        <v>131</v>
      </c>
      <c r="BJ1076">
        <v>3</v>
      </c>
      <c r="BK1076">
        <v>826</v>
      </c>
      <c r="BL1076" t="s">
        <v>98</v>
      </c>
      <c r="BM1076" t="s">
        <v>98</v>
      </c>
      <c r="BN1076" t="s">
        <v>104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>
      <c r="A1077">
        <v>1076</v>
      </c>
      <c r="B1077">
        <v>70</v>
      </c>
      <c r="C1077" t="s">
        <v>112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212</v>
      </c>
      <c r="N1077" t="s">
        <v>91</v>
      </c>
      <c r="O1077" t="s">
        <v>91</v>
      </c>
      <c r="P1077" t="s">
        <v>92</v>
      </c>
      <c r="Q1077" t="s">
        <v>122</v>
      </c>
      <c r="R1077">
        <v>7</v>
      </c>
      <c r="S1077">
        <v>6</v>
      </c>
      <c r="T1077">
        <v>1940</v>
      </c>
      <c r="U1077">
        <v>1984</v>
      </c>
      <c r="V1077" t="s">
        <v>94</v>
      </c>
      <c r="W1077" t="s">
        <v>95</v>
      </c>
      <c r="X1077" t="s">
        <v>116</v>
      </c>
      <c r="Y1077" t="s">
        <v>116</v>
      </c>
      <c r="Z1077" t="s">
        <v>97</v>
      </c>
      <c r="AA1077">
        <v>0</v>
      </c>
      <c r="AB1077" t="s">
        <v>98</v>
      </c>
      <c r="AC1077" t="s">
        <v>98</v>
      </c>
      <c r="AD1077" t="s">
        <v>99</v>
      </c>
      <c r="AE1077" t="s">
        <v>98</v>
      </c>
      <c r="AF1077" t="s">
        <v>98</v>
      </c>
      <c r="AG1077" t="s">
        <v>100</v>
      </c>
      <c r="AH1077" t="s">
        <v>138</v>
      </c>
      <c r="AI1077">
        <v>410</v>
      </c>
      <c r="AJ1077" t="s">
        <v>108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104</v>
      </c>
      <c r="AQ1077" t="s">
        <v>105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106</v>
      </c>
      <c r="BE1077">
        <v>2</v>
      </c>
      <c r="BF1077" t="s">
        <v>119</v>
      </c>
      <c r="BG1077" t="s">
        <v>107</v>
      </c>
      <c r="BH1077">
        <v>1940</v>
      </c>
      <c r="BI1077" t="s">
        <v>108</v>
      </c>
      <c r="BJ1077">
        <v>1</v>
      </c>
      <c r="BK1077">
        <v>240</v>
      </c>
      <c r="BL1077" t="s">
        <v>98</v>
      </c>
      <c r="BM1077" t="s">
        <v>98</v>
      </c>
      <c r="BN1077" t="s">
        <v>104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243</v>
      </c>
      <c r="CB1077" t="s">
        <v>111</v>
      </c>
      <c r="CC1077">
        <v>219500</v>
      </c>
    </row>
    <row r="1078" spans="1:81">
      <c r="A1078">
        <v>1077</v>
      </c>
      <c r="B1078">
        <v>50</v>
      </c>
      <c r="C1078" t="s">
        <v>112</v>
      </c>
      <c r="D1078">
        <v>60</v>
      </c>
      <c r="E1078">
        <v>10800</v>
      </c>
      <c r="F1078" t="s">
        <v>82</v>
      </c>
      <c r="G1078" t="s">
        <v>190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188</v>
      </c>
      <c r="N1078" t="s">
        <v>91</v>
      </c>
      <c r="O1078" t="s">
        <v>91</v>
      </c>
      <c r="P1078" t="s">
        <v>92</v>
      </c>
      <c r="Q1078" t="s">
        <v>176</v>
      </c>
      <c r="R1078">
        <v>5</v>
      </c>
      <c r="S1078">
        <v>8</v>
      </c>
      <c r="T1078">
        <v>1936</v>
      </c>
      <c r="U1078">
        <v>1989</v>
      </c>
      <c r="V1078" t="s">
        <v>94</v>
      </c>
      <c r="W1078" t="s">
        <v>95</v>
      </c>
      <c r="X1078" t="s">
        <v>116</v>
      </c>
      <c r="Y1078" t="s">
        <v>116</v>
      </c>
      <c r="Z1078" t="s">
        <v>97</v>
      </c>
      <c r="AA1078">
        <v>0</v>
      </c>
      <c r="AB1078" t="s">
        <v>98</v>
      </c>
      <c r="AC1078" t="s">
        <v>98</v>
      </c>
      <c r="AD1078" t="s">
        <v>99</v>
      </c>
      <c r="AE1078" t="s">
        <v>139</v>
      </c>
      <c r="AF1078" t="s">
        <v>98</v>
      </c>
      <c r="AG1078" t="s">
        <v>100</v>
      </c>
      <c r="AH1078" t="s">
        <v>118</v>
      </c>
      <c r="AI1078">
        <v>626</v>
      </c>
      <c r="AJ1078" t="s">
        <v>108</v>
      </c>
      <c r="AK1078">
        <v>0</v>
      </c>
      <c r="AL1078">
        <v>170</v>
      </c>
      <c r="AM1078">
        <v>796</v>
      </c>
      <c r="AN1078" t="s">
        <v>103</v>
      </c>
      <c r="AO1078" t="s">
        <v>119</v>
      </c>
      <c r="AP1078" t="s">
        <v>104</v>
      </c>
      <c r="AQ1078" t="s">
        <v>105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119</v>
      </c>
      <c r="BC1078">
        <v>7</v>
      </c>
      <c r="BD1078" t="s">
        <v>187</v>
      </c>
      <c r="BE1078">
        <v>1</v>
      </c>
      <c r="BF1078" t="s">
        <v>98</v>
      </c>
      <c r="BG1078" t="s">
        <v>107</v>
      </c>
      <c r="BH1078">
        <v>1950</v>
      </c>
      <c r="BI1078" t="s">
        <v>108</v>
      </c>
      <c r="BJ1078">
        <v>2</v>
      </c>
      <c r="BK1078">
        <v>566</v>
      </c>
      <c r="BL1078" t="s">
        <v>98</v>
      </c>
      <c r="BM1078" t="s">
        <v>98</v>
      </c>
      <c r="BN1078" t="s">
        <v>104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133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>
      <c r="A1079">
        <v>1078</v>
      </c>
      <c r="B1079">
        <v>20</v>
      </c>
      <c r="C1079" t="s">
        <v>112</v>
      </c>
      <c r="D1079" t="s">
        <v>83</v>
      </c>
      <c r="E1079">
        <v>15870</v>
      </c>
      <c r="F1079" t="s">
        <v>82</v>
      </c>
      <c r="G1079" t="s">
        <v>83</v>
      </c>
      <c r="H1079" t="s">
        <v>113</v>
      </c>
      <c r="I1079" t="s">
        <v>85</v>
      </c>
      <c r="J1079" t="s">
        <v>86</v>
      </c>
      <c r="K1079" t="s">
        <v>114</v>
      </c>
      <c r="L1079" t="s">
        <v>88</v>
      </c>
      <c r="M1079" t="s">
        <v>89</v>
      </c>
      <c r="N1079" t="s">
        <v>91</v>
      </c>
      <c r="O1079" t="s">
        <v>91</v>
      </c>
      <c r="P1079" t="s">
        <v>92</v>
      </c>
      <c r="Q1079" t="s">
        <v>93</v>
      </c>
      <c r="R1079">
        <v>5</v>
      </c>
      <c r="S1079">
        <v>5</v>
      </c>
      <c r="T1079">
        <v>1969</v>
      </c>
      <c r="U1079">
        <v>1969</v>
      </c>
      <c r="V1079" t="s">
        <v>94</v>
      </c>
      <c r="W1079" t="s">
        <v>95</v>
      </c>
      <c r="X1079" t="s">
        <v>96</v>
      </c>
      <c r="Y1079" t="s">
        <v>135</v>
      </c>
      <c r="Z1079" t="s">
        <v>97</v>
      </c>
      <c r="AA1079">
        <v>0</v>
      </c>
      <c r="AB1079" t="s">
        <v>98</v>
      </c>
      <c r="AC1079" t="s">
        <v>98</v>
      </c>
      <c r="AD1079" t="s">
        <v>99</v>
      </c>
      <c r="AE1079" t="s">
        <v>98</v>
      </c>
      <c r="AF1079" t="s">
        <v>98</v>
      </c>
      <c r="AG1079" t="s">
        <v>155</v>
      </c>
      <c r="AH1079" t="s">
        <v>138</v>
      </c>
      <c r="AI1079">
        <v>75</v>
      </c>
      <c r="AJ1079" t="s">
        <v>101</v>
      </c>
      <c r="AK1079">
        <v>791</v>
      </c>
      <c r="AL1079">
        <v>230</v>
      </c>
      <c r="AM1079">
        <v>1096</v>
      </c>
      <c r="AN1079" t="s">
        <v>103</v>
      </c>
      <c r="AO1079" t="s">
        <v>126</v>
      </c>
      <c r="AP1079" t="s">
        <v>104</v>
      </c>
      <c r="AQ1079" t="s">
        <v>105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106</v>
      </c>
      <c r="BE1079">
        <v>0</v>
      </c>
      <c r="BF1079" t="s">
        <v>83</v>
      </c>
      <c r="BG1079" t="s">
        <v>107</v>
      </c>
      <c r="BH1079">
        <v>1969</v>
      </c>
      <c r="BI1079" t="s">
        <v>125</v>
      </c>
      <c r="BJ1079">
        <v>1</v>
      </c>
      <c r="BK1079">
        <v>299</v>
      </c>
      <c r="BL1079" t="s">
        <v>98</v>
      </c>
      <c r="BM1079" t="s">
        <v>98</v>
      </c>
      <c r="BN1079" t="s">
        <v>104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172</v>
      </c>
      <c r="CC1079">
        <v>138800</v>
      </c>
    </row>
    <row r="1080" spans="1:81">
      <c r="A1080">
        <v>1079</v>
      </c>
      <c r="B1080">
        <v>120</v>
      </c>
      <c r="C1080" t="s">
        <v>140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209</v>
      </c>
      <c r="N1080" t="s">
        <v>91</v>
      </c>
      <c r="O1080" t="s">
        <v>91</v>
      </c>
      <c r="P1080" t="s">
        <v>129</v>
      </c>
      <c r="Q1080" t="s">
        <v>93</v>
      </c>
      <c r="R1080">
        <v>6</v>
      </c>
      <c r="S1080">
        <v>5</v>
      </c>
      <c r="T1080">
        <v>2004</v>
      </c>
      <c r="U1080">
        <v>2004</v>
      </c>
      <c r="V1080" t="s">
        <v>94</v>
      </c>
      <c r="W1080" t="s">
        <v>95</v>
      </c>
      <c r="X1080" t="s">
        <v>96</v>
      </c>
      <c r="Y1080" t="s">
        <v>96</v>
      </c>
      <c r="Z1080" t="s">
        <v>117</v>
      </c>
      <c r="AA1080">
        <v>169</v>
      </c>
      <c r="AB1080" t="s">
        <v>119</v>
      </c>
      <c r="AC1080" t="s">
        <v>98</v>
      </c>
      <c r="AD1080" t="s">
        <v>123</v>
      </c>
      <c r="AE1080" t="s">
        <v>119</v>
      </c>
      <c r="AF1080" t="s">
        <v>98</v>
      </c>
      <c r="AG1080" t="s">
        <v>155</v>
      </c>
      <c r="AH1080" t="s">
        <v>124</v>
      </c>
      <c r="AI1080">
        <v>662</v>
      </c>
      <c r="AJ1080" t="s">
        <v>108</v>
      </c>
      <c r="AK1080">
        <v>0</v>
      </c>
      <c r="AL1080">
        <v>186</v>
      </c>
      <c r="AM1080">
        <v>848</v>
      </c>
      <c r="AN1080" t="s">
        <v>103</v>
      </c>
      <c r="AO1080" t="s">
        <v>126</v>
      </c>
      <c r="AP1080" t="s">
        <v>104</v>
      </c>
      <c r="AQ1080" t="s">
        <v>105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119</v>
      </c>
      <c r="BC1080">
        <v>3</v>
      </c>
      <c r="BD1080" t="s">
        <v>106</v>
      </c>
      <c r="BE1080">
        <v>1</v>
      </c>
      <c r="BF1080" t="s">
        <v>119</v>
      </c>
      <c r="BG1080" t="s">
        <v>107</v>
      </c>
      <c r="BH1080">
        <v>2004</v>
      </c>
      <c r="BI1080" t="s">
        <v>131</v>
      </c>
      <c r="BJ1080">
        <v>2</v>
      </c>
      <c r="BK1080">
        <v>420</v>
      </c>
      <c r="BL1080" t="s">
        <v>98</v>
      </c>
      <c r="BM1080" t="s">
        <v>98</v>
      </c>
      <c r="BN1080" t="s">
        <v>104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>
      <c r="A1081">
        <v>1080</v>
      </c>
      <c r="B1081">
        <v>20</v>
      </c>
      <c r="C1081" t="s">
        <v>112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209</v>
      </c>
      <c r="N1081" t="s">
        <v>91</v>
      </c>
      <c r="O1081" t="s">
        <v>91</v>
      </c>
      <c r="P1081" t="s">
        <v>92</v>
      </c>
      <c r="Q1081" t="s">
        <v>93</v>
      </c>
      <c r="R1081">
        <v>5</v>
      </c>
      <c r="S1081">
        <v>5</v>
      </c>
      <c r="T1081">
        <v>1994</v>
      </c>
      <c r="U1081">
        <v>1994</v>
      </c>
      <c r="V1081" t="s">
        <v>94</v>
      </c>
      <c r="W1081" t="s">
        <v>95</v>
      </c>
      <c r="X1081" t="s">
        <v>96</v>
      </c>
      <c r="Y1081" t="s">
        <v>96</v>
      </c>
      <c r="Z1081" t="s">
        <v>97</v>
      </c>
      <c r="AA1081">
        <v>0</v>
      </c>
      <c r="AB1081" t="s">
        <v>98</v>
      </c>
      <c r="AC1081" t="s">
        <v>98</v>
      </c>
      <c r="AD1081" t="s">
        <v>123</v>
      </c>
      <c r="AE1081" t="s">
        <v>119</v>
      </c>
      <c r="AF1081" t="s">
        <v>98</v>
      </c>
      <c r="AG1081" t="s">
        <v>100</v>
      </c>
      <c r="AH1081" t="s">
        <v>124</v>
      </c>
      <c r="AI1081">
        <v>495</v>
      </c>
      <c r="AJ1081" t="s">
        <v>108</v>
      </c>
      <c r="AK1081">
        <v>0</v>
      </c>
      <c r="AL1081">
        <v>495</v>
      </c>
      <c r="AM1081">
        <v>990</v>
      </c>
      <c r="AN1081" t="s">
        <v>103</v>
      </c>
      <c r="AO1081" t="s">
        <v>119</v>
      </c>
      <c r="AP1081" t="s">
        <v>104</v>
      </c>
      <c r="AQ1081" t="s">
        <v>105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106</v>
      </c>
      <c r="BE1081">
        <v>0</v>
      </c>
      <c r="BF1081" t="s">
        <v>83</v>
      </c>
      <c r="BG1081" t="s">
        <v>107</v>
      </c>
      <c r="BH1081">
        <v>1996</v>
      </c>
      <c r="BI1081" t="s">
        <v>108</v>
      </c>
      <c r="BJ1081">
        <v>1</v>
      </c>
      <c r="BK1081">
        <v>299</v>
      </c>
      <c r="BL1081" t="s">
        <v>98</v>
      </c>
      <c r="BM1081" t="s">
        <v>98</v>
      </c>
      <c r="BN1081" t="s">
        <v>104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>
      <c r="A1082">
        <v>1081</v>
      </c>
      <c r="B1082">
        <v>20</v>
      </c>
      <c r="C1082" t="s">
        <v>112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175</v>
      </c>
      <c r="N1082" t="s">
        <v>91</v>
      </c>
      <c r="O1082" t="s">
        <v>91</v>
      </c>
      <c r="P1082" t="s">
        <v>92</v>
      </c>
      <c r="Q1082" t="s">
        <v>93</v>
      </c>
      <c r="R1082">
        <v>6</v>
      </c>
      <c r="S1082">
        <v>7</v>
      </c>
      <c r="T1082">
        <v>1971</v>
      </c>
      <c r="U1082">
        <v>2004</v>
      </c>
      <c r="V1082" t="s">
        <v>94</v>
      </c>
      <c r="W1082" t="s">
        <v>95</v>
      </c>
      <c r="X1082" t="s">
        <v>96</v>
      </c>
      <c r="Y1082" t="s">
        <v>96</v>
      </c>
      <c r="Z1082" t="s">
        <v>117</v>
      </c>
      <c r="AA1082">
        <v>144</v>
      </c>
      <c r="AB1082" t="s">
        <v>119</v>
      </c>
      <c r="AC1082" t="s">
        <v>119</v>
      </c>
      <c r="AD1082" t="s">
        <v>99</v>
      </c>
      <c r="AE1082" t="s">
        <v>98</v>
      </c>
      <c r="AF1082" t="s">
        <v>98</v>
      </c>
      <c r="AG1082" t="s">
        <v>100</v>
      </c>
      <c r="AH1082" t="s">
        <v>118</v>
      </c>
      <c r="AI1082">
        <v>656</v>
      </c>
      <c r="AJ1082" t="s">
        <v>108</v>
      </c>
      <c r="AK1082">
        <v>0</v>
      </c>
      <c r="AL1082">
        <v>602</v>
      </c>
      <c r="AM1082">
        <v>1258</v>
      </c>
      <c r="AN1082" t="s">
        <v>103</v>
      </c>
      <c r="AO1082" t="s">
        <v>126</v>
      </c>
      <c r="AP1082" t="s">
        <v>104</v>
      </c>
      <c r="AQ1082" t="s">
        <v>105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119</v>
      </c>
      <c r="BC1082">
        <v>5</v>
      </c>
      <c r="BD1082" t="s">
        <v>106</v>
      </c>
      <c r="BE1082">
        <v>0</v>
      </c>
      <c r="BF1082" t="s">
        <v>83</v>
      </c>
      <c r="BG1082" t="s">
        <v>107</v>
      </c>
      <c r="BH1082">
        <v>1971</v>
      </c>
      <c r="BI1082" t="s">
        <v>131</v>
      </c>
      <c r="BJ1082">
        <v>2</v>
      </c>
      <c r="BK1082">
        <v>528</v>
      </c>
      <c r="BL1082" t="s">
        <v>98</v>
      </c>
      <c r="BM1082" t="s">
        <v>98</v>
      </c>
      <c r="BN1082" t="s">
        <v>104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144</v>
      </c>
      <c r="CB1082" t="s">
        <v>172</v>
      </c>
      <c r="CC1082">
        <v>145000</v>
      </c>
    </row>
    <row r="1083" spans="1:81">
      <c r="A1083">
        <v>1082</v>
      </c>
      <c r="B1083">
        <v>20</v>
      </c>
      <c r="C1083" t="s">
        <v>112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114</v>
      </c>
      <c r="L1083" t="s">
        <v>88</v>
      </c>
      <c r="M1083" t="s">
        <v>169</v>
      </c>
      <c r="N1083" t="s">
        <v>90</v>
      </c>
      <c r="O1083" t="s">
        <v>91</v>
      </c>
      <c r="P1083" t="s">
        <v>92</v>
      </c>
      <c r="Q1083" t="s">
        <v>93</v>
      </c>
      <c r="R1083">
        <v>5</v>
      </c>
      <c r="S1083">
        <v>5</v>
      </c>
      <c r="T1083">
        <v>1963</v>
      </c>
      <c r="U1083">
        <v>1963</v>
      </c>
      <c r="V1083" t="s">
        <v>94</v>
      </c>
      <c r="W1083" t="s">
        <v>95</v>
      </c>
      <c r="X1083" t="s">
        <v>130</v>
      </c>
      <c r="Y1083" t="s">
        <v>130</v>
      </c>
      <c r="Z1083" t="s">
        <v>97</v>
      </c>
      <c r="AA1083">
        <v>0</v>
      </c>
      <c r="AB1083" t="s">
        <v>98</v>
      </c>
      <c r="AC1083" t="s">
        <v>98</v>
      </c>
      <c r="AD1083" t="s">
        <v>99</v>
      </c>
      <c r="AE1083" t="s">
        <v>98</v>
      </c>
      <c r="AF1083" t="s">
        <v>98</v>
      </c>
      <c r="AG1083" t="s">
        <v>100</v>
      </c>
      <c r="AH1083" t="s">
        <v>118</v>
      </c>
      <c r="AI1083">
        <v>824</v>
      </c>
      <c r="AJ1083" t="s">
        <v>108</v>
      </c>
      <c r="AK1083">
        <v>0</v>
      </c>
      <c r="AL1083">
        <v>216</v>
      </c>
      <c r="AM1083">
        <v>1040</v>
      </c>
      <c r="AN1083" t="s">
        <v>103</v>
      </c>
      <c r="AO1083" t="s">
        <v>139</v>
      </c>
      <c r="AP1083" t="s">
        <v>104</v>
      </c>
      <c r="AQ1083" t="s">
        <v>105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106</v>
      </c>
      <c r="BE1083">
        <v>0</v>
      </c>
      <c r="BF1083" t="s">
        <v>83</v>
      </c>
      <c r="BG1083" t="s">
        <v>107</v>
      </c>
      <c r="BH1083">
        <v>1963</v>
      </c>
      <c r="BI1083" t="s">
        <v>125</v>
      </c>
      <c r="BJ1083">
        <v>1</v>
      </c>
      <c r="BK1083">
        <v>308</v>
      </c>
      <c r="BL1083" t="s">
        <v>98</v>
      </c>
      <c r="BM1083" t="s">
        <v>98</v>
      </c>
      <c r="BN1083" t="s">
        <v>104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109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>
      <c r="A1084">
        <v>1083</v>
      </c>
      <c r="B1084">
        <v>20</v>
      </c>
      <c r="C1084" t="s">
        <v>112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209</v>
      </c>
      <c r="N1084" t="s">
        <v>91</v>
      </c>
      <c r="O1084" t="s">
        <v>91</v>
      </c>
      <c r="P1084" t="s">
        <v>92</v>
      </c>
      <c r="Q1084" t="s">
        <v>93</v>
      </c>
      <c r="R1084">
        <v>7</v>
      </c>
      <c r="S1084">
        <v>5</v>
      </c>
      <c r="T1084">
        <v>2002</v>
      </c>
      <c r="U1084">
        <v>2002</v>
      </c>
      <c r="V1084" t="s">
        <v>94</v>
      </c>
      <c r="W1084" t="s">
        <v>95</v>
      </c>
      <c r="X1084" t="s">
        <v>96</v>
      </c>
      <c r="Y1084" t="s">
        <v>96</v>
      </c>
      <c r="Z1084" t="s">
        <v>117</v>
      </c>
      <c r="AA1084">
        <v>100</v>
      </c>
      <c r="AB1084" t="s">
        <v>119</v>
      </c>
      <c r="AC1084" t="s">
        <v>98</v>
      </c>
      <c r="AD1084" t="s">
        <v>123</v>
      </c>
      <c r="AE1084" t="s">
        <v>119</v>
      </c>
      <c r="AF1084" t="s">
        <v>98</v>
      </c>
      <c r="AG1084" t="s">
        <v>100</v>
      </c>
      <c r="AH1084" t="s">
        <v>108</v>
      </c>
      <c r="AI1084">
        <v>0</v>
      </c>
      <c r="AJ1084" t="s">
        <v>108</v>
      </c>
      <c r="AK1084">
        <v>0</v>
      </c>
      <c r="AL1084">
        <v>1459</v>
      </c>
      <c r="AM1084">
        <v>1459</v>
      </c>
      <c r="AN1084" t="s">
        <v>103</v>
      </c>
      <c r="AO1084" t="s">
        <v>126</v>
      </c>
      <c r="AP1084" t="s">
        <v>104</v>
      </c>
      <c r="AQ1084" t="s">
        <v>105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119</v>
      </c>
      <c r="BC1084">
        <v>6</v>
      </c>
      <c r="BD1084" t="s">
        <v>106</v>
      </c>
      <c r="BE1084">
        <v>1</v>
      </c>
      <c r="BF1084" t="s">
        <v>119</v>
      </c>
      <c r="BG1084" t="s">
        <v>107</v>
      </c>
      <c r="BH1084">
        <v>2002</v>
      </c>
      <c r="BI1084" t="s">
        <v>131</v>
      </c>
      <c r="BJ1084">
        <v>2</v>
      </c>
      <c r="BK1084">
        <v>527</v>
      </c>
      <c r="BL1084" t="s">
        <v>98</v>
      </c>
      <c r="BM1084" t="s">
        <v>98</v>
      </c>
      <c r="BN1084" t="s">
        <v>104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>
      <c r="A1085">
        <v>1084</v>
      </c>
      <c r="B1085">
        <v>20</v>
      </c>
      <c r="C1085" t="s">
        <v>112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89</v>
      </c>
      <c r="N1085" t="s">
        <v>91</v>
      </c>
      <c r="O1085" t="s">
        <v>91</v>
      </c>
      <c r="P1085" t="s">
        <v>92</v>
      </c>
      <c r="Q1085" t="s">
        <v>93</v>
      </c>
      <c r="R1085">
        <v>6</v>
      </c>
      <c r="S1085">
        <v>6</v>
      </c>
      <c r="T1085">
        <v>1964</v>
      </c>
      <c r="U1085">
        <v>1964</v>
      </c>
      <c r="V1085" t="s">
        <v>115</v>
      </c>
      <c r="W1085" t="s">
        <v>95</v>
      </c>
      <c r="X1085" t="s">
        <v>130</v>
      </c>
      <c r="Y1085" t="s">
        <v>130</v>
      </c>
      <c r="Z1085" t="s">
        <v>117</v>
      </c>
      <c r="AA1085">
        <v>425</v>
      </c>
      <c r="AB1085" t="s">
        <v>98</v>
      </c>
      <c r="AC1085" t="s">
        <v>98</v>
      </c>
      <c r="AD1085" t="s">
        <v>99</v>
      </c>
      <c r="AE1085" t="s">
        <v>98</v>
      </c>
      <c r="AF1085" t="s">
        <v>98</v>
      </c>
      <c r="AG1085" t="s">
        <v>100</v>
      </c>
      <c r="AH1085" t="s">
        <v>138</v>
      </c>
      <c r="AI1085">
        <v>553</v>
      </c>
      <c r="AJ1085" t="s">
        <v>108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104</v>
      </c>
      <c r="AQ1085" t="s">
        <v>105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106</v>
      </c>
      <c r="BE1085">
        <v>2</v>
      </c>
      <c r="BF1085" t="s">
        <v>119</v>
      </c>
      <c r="BG1085" t="s">
        <v>107</v>
      </c>
      <c r="BH1085">
        <v>1964</v>
      </c>
      <c r="BI1085" t="s">
        <v>131</v>
      </c>
      <c r="BJ1085">
        <v>1</v>
      </c>
      <c r="BK1085">
        <v>461</v>
      </c>
      <c r="BL1085" t="s">
        <v>98</v>
      </c>
      <c r="BM1085" t="s">
        <v>98</v>
      </c>
      <c r="BN1085" t="s">
        <v>104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109</v>
      </c>
      <c r="BW1085" t="s">
        <v>133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>
      <c r="A1086">
        <v>1085</v>
      </c>
      <c r="B1086">
        <v>60</v>
      </c>
      <c r="C1086" t="s">
        <v>112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114</v>
      </c>
      <c r="L1086" t="s">
        <v>88</v>
      </c>
      <c r="M1086" t="s">
        <v>121</v>
      </c>
      <c r="N1086" t="s">
        <v>91</v>
      </c>
      <c r="O1086" t="s">
        <v>91</v>
      </c>
      <c r="P1086" t="s">
        <v>92</v>
      </c>
      <c r="Q1086" t="s">
        <v>122</v>
      </c>
      <c r="R1086">
        <v>6</v>
      </c>
      <c r="S1086">
        <v>5</v>
      </c>
      <c r="T1086">
        <v>1995</v>
      </c>
      <c r="U1086">
        <v>1996</v>
      </c>
      <c r="V1086" t="s">
        <v>94</v>
      </c>
      <c r="W1086" t="s">
        <v>95</v>
      </c>
      <c r="X1086" t="s">
        <v>130</v>
      </c>
      <c r="Y1086" t="s">
        <v>130</v>
      </c>
      <c r="Z1086" t="s">
        <v>97</v>
      </c>
      <c r="AA1086">
        <v>0</v>
      </c>
      <c r="AB1086" t="s">
        <v>98</v>
      </c>
      <c r="AC1086" t="s">
        <v>98</v>
      </c>
      <c r="AD1086" t="s">
        <v>123</v>
      </c>
      <c r="AE1086" t="s">
        <v>119</v>
      </c>
      <c r="AF1086" t="s">
        <v>98</v>
      </c>
      <c r="AG1086" t="s">
        <v>100</v>
      </c>
      <c r="AH1086" t="s">
        <v>118</v>
      </c>
      <c r="AI1086">
        <v>592</v>
      </c>
      <c r="AJ1086" t="s">
        <v>108</v>
      </c>
      <c r="AK1086">
        <v>0</v>
      </c>
      <c r="AL1086">
        <v>99</v>
      </c>
      <c r="AM1086">
        <v>691</v>
      </c>
      <c r="AN1086" t="s">
        <v>103</v>
      </c>
      <c r="AO1086" t="s">
        <v>119</v>
      </c>
      <c r="AP1086" t="s">
        <v>104</v>
      </c>
      <c r="AQ1086" t="s">
        <v>105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106</v>
      </c>
      <c r="BE1086">
        <v>1</v>
      </c>
      <c r="BF1086" t="s">
        <v>98</v>
      </c>
      <c r="BG1086" t="s">
        <v>107</v>
      </c>
      <c r="BH1086">
        <v>1995</v>
      </c>
      <c r="BI1086" t="s">
        <v>125</v>
      </c>
      <c r="BJ1086">
        <v>2</v>
      </c>
      <c r="BK1086">
        <v>409</v>
      </c>
      <c r="BL1086" t="s">
        <v>98</v>
      </c>
      <c r="BM1086" t="s">
        <v>98</v>
      </c>
      <c r="BN1086" t="s">
        <v>104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>
      <c r="A1087">
        <v>1086</v>
      </c>
      <c r="B1087">
        <v>85</v>
      </c>
      <c r="C1087" t="s">
        <v>112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165</v>
      </c>
      <c r="N1087" t="s">
        <v>91</v>
      </c>
      <c r="O1087" t="s">
        <v>91</v>
      </c>
      <c r="P1087" t="s">
        <v>92</v>
      </c>
      <c r="Q1087" t="s">
        <v>183</v>
      </c>
      <c r="R1087">
        <v>6</v>
      </c>
      <c r="S1087">
        <v>6</v>
      </c>
      <c r="T1087">
        <v>1992</v>
      </c>
      <c r="U1087">
        <v>1992</v>
      </c>
      <c r="V1087" t="s">
        <v>94</v>
      </c>
      <c r="W1087" t="s">
        <v>95</v>
      </c>
      <c r="X1087" t="s">
        <v>130</v>
      </c>
      <c r="Y1087" t="s">
        <v>130</v>
      </c>
      <c r="Z1087" t="s">
        <v>97</v>
      </c>
      <c r="AA1087">
        <v>0</v>
      </c>
      <c r="AB1087" t="s">
        <v>98</v>
      </c>
      <c r="AC1087" t="s">
        <v>98</v>
      </c>
      <c r="AD1087" t="s">
        <v>123</v>
      </c>
      <c r="AE1087" t="s">
        <v>119</v>
      </c>
      <c r="AF1087" t="s">
        <v>98</v>
      </c>
      <c r="AG1087" t="s">
        <v>157</v>
      </c>
      <c r="AH1087" t="s">
        <v>124</v>
      </c>
      <c r="AI1087">
        <v>747</v>
      </c>
      <c r="AJ1087" t="s">
        <v>108</v>
      </c>
      <c r="AK1087">
        <v>0</v>
      </c>
      <c r="AL1087">
        <v>189</v>
      </c>
      <c r="AM1087">
        <v>936</v>
      </c>
      <c r="AN1087" t="s">
        <v>103</v>
      </c>
      <c r="AO1087" t="s">
        <v>126</v>
      </c>
      <c r="AP1087" t="s">
        <v>104</v>
      </c>
      <c r="AQ1087" t="s">
        <v>105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119</v>
      </c>
      <c r="BC1087">
        <v>5</v>
      </c>
      <c r="BD1087" t="s">
        <v>106</v>
      </c>
      <c r="BE1087">
        <v>0</v>
      </c>
      <c r="BF1087" t="s">
        <v>83</v>
      </c>
      <c r="BG1087" t="s">
        <v>107</v>
      </c>
      <c r="BH1087">
        <v>1992</v>
      </c>
      <c r="BI1087" t="s">
        <v>108</v>
      </c>
      <c r="BJ1087">
        <v>2</v>
      </c>
      <c r="BK1087">
        <v>564</v>
      </c>
      <c r="BL1087" t="s">
        <v>98</v>
      </c>
      <c r="BM1087" t="s">
        <v>98</v>
      </c>
      <c r="BN1087" t="s">
        <v>104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>
      <c r="A1088">
        <v>1087</v>
      </c>
      <c r="B1088">
        <v>160</v>
      </c>
      <c r="C1088" t="s">
        <v>140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219</v>
      </c>
      <c r="N1088" t="s">
        <v>91</v>
      </c>
      <c r="O1088" t="s">
        <v>91</v>
      </c>
      <c r="P1088" t="s">
        <v>129</v>
      </c>
      <c r="Q1088" t="s">
        <v>122</v>
      </c>
      <c r="R1088">
        <v>4</v>
      </c>
      <c r="S1088">
        <v>5</v>
      </c>
      <c r="T1088">
        <v>1973</v>
      </c>
      <c r="U1088">
        <v>1973</v>
      </c>
      <c r="V1088" t="s">
        <v>94</v>
      </c>
      <c r="W1088" t="s">
        <v>95</v>
      </c>
      <c r="X1088" t="s">
        <v>152</v>
      </c>
      <c r="Y1088" t="s">
        <v>153</v>
      </c>
      <c r="Z1088" t="s">
        <v>97</v>
      </c>
      <c r="AA1088">
        <v>0</v>
      </c>
      <c r="AB1088" t="s">
        <v>98</v>
      </c>
      <c r="AC1088" t="s">
        <v>98</v>
      </c>
      <c r="AD1088" t="s">
        <v>99</v>
      </c>
      <c r="AE1088" t="s">
        <v>98</v>
      </c>
      <c r="AF1088" t="s">
        <v>98</v>
      </c>
      <c r="AG1088" t="s">
        <v>100</v>
      </c>
      <c r="AH1088" t="s">
        <v>138</v>
      </c>
      <c r="AI1088">
        <v>334</v>
      </c>
      <c r="AJ1088" t="s">
        <v>108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104</v>
      </c>
      <c r="AQ1088" t="s">
        <v>105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106</v>
      </c>
      <c r="BE1088">
        <v>0</v>
      </c>
      <c r="BF1088" t="s">
        <v>83</v>
      </c>
      <c r="BG1088" t="s">
        <v>107</v>
      </c>
      <c r="BH1088">
        <v>1973</v>
      </c>
      <c r="BI1088" t="s">
        <v>131</v>
      </c>
      <c r="BJ1088">
        <v>1</v>
      </c>
      <c r="BK1088">
        <v>286</v>
      </c>
      <c r="BL1088" t="s">
        <v>98</v>
      </c>
      <c r="BM1088" t="s">
        <v>98</v>
      </c>
      <c r="BN1088" t="s">
        <v>104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>
      <c r="A1089">
        <v>1088</v>
      </c>
      <c r="B1089">
        <v>60</v>
      </c>
      <c r="C1089" t="s">
        <v>164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163</v>
      </c>
      <c r="N1089" t="s">
        <v>91</v>
      </c>
      <c r="O1089" t="s">
        <v>91</v>
      </c>
      <c r="P1089" t="s">
        <v>92</v>
      </c>
      <c r="Q1089" t="s">
        <v>122</v>
      </c>
      <c r="R1089">
        <v>8</v>
      </c>
      <c r="S1089">
        <v>5</v>
      </c>
      <c r="T1089">
        <v>2005</v>
      </c>
      <c r="U1089">
        <v>2006</v>
      </c>
      <c r="V1089" t="s">
        <v>94</v>
      </c>
      <c r="W1089" t="s">
        <v>95</v>
      </c>
      <c r="X1089" t="s">
        <v>96</v>
      </c>
      <c r="Y1089" t="s">
        <v>96</v>
      </c>
      <c r="Z1089" t="s">
        <v>97</v>
      </c>
      <c r="AA1089">
        <v>0</v>
      </c>
      <c r="AB1089" t="s">
        <v>119</v>
      </c>
      <c r="AC1089" t="s">
        <v>98</v>
      </c>
      <c r="AD1089" t="s">
        <v>123</v>
      </c>
      <c r="AE1089" t="s">
        <v>119</v>
      </c>
      <c r="AF1089" t="s">
        <v>98</v>
      </c>
      <c r="AG1089" t="s">
        <v>155</v>
      </c>
      <c r="AH1089" t="s">
        <v>108</v>
      </c>
      <c r="AI1089">
        <v>0</v>
      </c>
      <c r="AJ1089" t="s">
        <v>108</v>
      </c>
      <c r="AK1089">
        <v>0</v>
      </c>
      <c r="AL1089">
        <v>1082</v>
      </c>
      <c r="AM1089">
        <v>1082</v>
      </c>
      <c r="AN1089" t="s">
        <v>103</v>
      </c>
      <c r="AO1089" t="s">
        <v>126</v>
      </c>
      <c r="AP1089" t="s">
        <v>104</v>
      </c>
      <c r="AQ1089" t="s">
        <v>105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119</v>
      </c>
      <c r="BC1089">
        <v>9</v>
      </c>
      <c r="BD1089" t="s">
        <v>106</v>
      </c>
      <c r="BE1089">
        <v>1</v>
      </c>
      <c r="BF1089" t="s">
        <v>119</v>
      </c>
      <c r="BG1089" t="s">
        <v>107</v>
      </c>
      <c r="BH1089">
        <v>2005</v>
      </c>
      <c r="BI1089" t="s">
        <v>131</v>
      </c>
      <c r="BJ1089">
        <v>3</v>
      </c>
      <c r="BK1089">
        <v>1043</v>
      </c>
      <c r="BL1089" t="s">
        <v>98</v>
      </c>
      <c r="BM1089" t="s">
        <v>98</v>
      </c>
      <c r="BN1089" t="s">
        <v>104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>
      <c r="A1090">
        <v>1089</v>
      </c>
      <c r="B1090">
        <v>160</v>
      </c>
      <c r="C1090" t="s">
        <v>140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206</v>
      </c>
      <c r="N1090" t="s">
        <v>91</v>
      </c>
      <c r="O1090" t="s">
        <v>91</v>
      </c>
      <c r="P1090" t="s">
        <v>142</v>
      </c>
      <c r="Q1090" t="s">
        <v>122</v>
      </c>
      <c r="R1090">
        <v>7</v>
      </c>
      <c r="S1090">
        <v>5</v>
      </c>
      <c r="T1090">
        <v>2004</v>
      </c>
      <c r="U1090">
        <v>2004</v>
      </c>
      <c r="V1090" t="s">
        <v>94</v>
      </c>
      <c r="W1090" t="s">
        <v>95</v>
      </c>
      <c r="X1090" t="s">
        <v>96</v>
      </c>
      <c r="Y1090" t="s">
        <v>96</v>
      </c>
      <c r="Z1090" t="s">
        <v>148</v>
      </c>
      <c r="AA1090">
        <v>50</v>
      </c>
      <c r="AB1090" t="s">
        <v>119</v>
      </c>
      <c r="AC1090" t="s">
        <v>98</v>
      </c>
      <c r="AD1090" t="s">
        <v>123</v>
      </c>
      <c r="AE1090" t="s">
        <v>119</v>
      </c>
      <c r="AF1090" t="s">
        <v>98</v>
      </c>
      <c r="AG1090" t="s">
        <v>100</v>
      </c>
      <c r="AH1090" t="s">
        <v>108</v>
      </c>
      <c r="AI1090">
        <v>0</v>
      </c>
      <c r="AJ1090" t="s">
        <v>108</v>
      </c>
      <c r="AK1090">
        <v>0</v>
      </c>
      <c r="AL1090">
        <v>970</v>
      </c>
      <c r="AM1090">
        <v>970</v>
      </c>
      <c r="AN1090" t="s">
        <v>103</v>
      </c>
      <c r="AO1090" t="s">
        <v>126</v>
      </c>
      <c r="AP1090" t="s">
        <v>104</v>
      </c>
      <c r="AQ1090" t="s">
        <v>105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119</v>
      </c>
      <c r="BC1090">
        <v>7</v>
      </c>
      <c r="BD1090" t="s">
        <v>228</v>
      </c>
      <c r="BE1090">
        <v>0</v>
      </c>
      <c r="BF1090" t="s">
        <v>83</v>
      </c>
      <c r="BG1090" t="s">
        <v>143</v>
      </c>
      <c r="BH1090">
        <v>2004</v>
      </c>
      <c r="BI1090" t="s">
        <v>108</v>
      </c>
      <c r="BJ1090">
        <v>2</v>
      </c>
      <c r="BK1090">
        <v>380</v>
      </c>
      <c r="BL1090" t="s">
        <v>98</v>
      </c>
      <c r="BM1090" t="s">
        <v>98</v>
      </c>
      <c r="BN1090" t="s">
        <v>104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>
      <c r="A1091">
        <v>1090</v>
      </c>
      <c r="B1091">
        <v>120</v>
      </c>
      <c r="C1091" t="s">
        <v>164</v>
      </c>
      <c r="D1091">
        <v>37</v>
      </c>
      <c r="E1091">
        <v>3316</v>
      </c>
      <c r="F1091" t="s">
        <v>82</v>
      </c>
      <c r="G1091" t="s">
        <v>82</v>
      </c>
      <c r="H1091" t="s">
        <v>113</v>
      </c>
      <c r="I1091" t="s">
        <v>85</v>
      </c>
      <c r="J1091" t="s">
        <v>86</v>
      </c>
      <c r="K1091" t="s">
        <v>87</v>
      </c>
      <c r="L1091" t="s">
        <v>88</v>
      </c>
      <c r="M1091" t="s">
        <v>163</v>
      </c>
      <c r="N1091" t="s">
        <v>91</v>
      </c>
      <c r="O1091" t="s">
        <v>91</v>
      </c>
      <c r="P1091" t="s">
        <v>129</v>
      </c>
      <c r="Q1091" t="s">
        <v>93</v>
      </c>
      <c r="R1091">
        <v>8</v>
      </c>
      <c r="S1091">
        <v>5</v>
      </c>
      <c r="T1091">
        <v>2005</v>
      </c>
      <c r="U1091">
        <v>2005</v>
      </c>
      <c r="V1091" t="s">
        <v>94</v>
      </c>
      <c r="W1091" t="s">
        <v>95</v>
      </c>
      <c r="X1091" t="s">
        <v>137</v>
      </c>
      <c r="Y1091" t="s">
        <v>137</v>
      </c>
      <c r="Z1091" t="s">
        <v>97</v>
      </c>
      <c r="AA1091">
        <v>0</v>
      </c>
      <c r="AB1091" t="s">
        <v>119</v>
      </c>
      <c r="AC1091" t="s">
        <v>98</v>
      </c>
      <c r="AD1091" t="s">
        <v>123</v>
      </c>
      <c r="AE1091" t="s">
        <v>119</v>
      </c>
      <c r="AF1091" t="s">
        <v>98</v>
      </c>
      <c r="AG1091" t="s">
        <v>100</v>
      </c>
      <c r="AH1091" t="s">
        <v>124</v>
      </c>
      <c r="AI1091">
        <v>1039</v>
      </c>
      <c r="AJ1091" t="s">
        <v>108</v>
      </c>
      <c r="AK1091">
        <v>0</v>
      </c>
      <c r="AL1091">
        <v>208</v>
      </c>
      <c r="AM1091">
        <v>1247</v>
      </c>
      <c r="AN1091" t="s">
        <v>103</v>
      </c>
      <c r="AO1091" t="s">
        <v>126</v>
      </c>
      <c r="AP1091" t="s">
        <v>104</v>
      </c>
      <c r="AQ1091" t="s">
        <v>105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119</v>
      </c>
      <c r="BC1091">
        <v>4</v>
      </c>
      <c r="BD1091" t="s">
        <v>106</v>
      </c>
      <c r="BE1091">
        <v>1</v>
      </c>
      <c r="BF1091" t="s">
        <v>119</v>
      </c>
      <c r="BG1091" t="s">
        <v>107</v>
      </c>
      <c r="BH1091">
        <v>2005</v>
      </c>
      <c r="BI1091" t="s">
        <v>125</v>
      </c>
      <c r="BJ1091">
        <v>2</v>
      </c>
      <c r="BK1091">
        <v>550</v>
      </c>
      <c r="BL1091" t="s">
        <v>98</v>
      </c>
      <c r="BM1091" t="s">
        <v>98</v>
      </c>
      <c r="BN1091" t="s">
        <v>104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>
      <c r="A1092">
        <v>1091</v>
      </c>
      <c r="B1092">
        <v>90</v>
      </c>
      <c r="C1092" t="s">
        <v>112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114</v>
      </c>
      <c r="L1092" t="s">
        <v>88</v>
      </c>
      <c r="M1092" t="s">
        <v>89</v>
      </c>
      <c r="N1092" t="s">
        <v>91</v>
      </c>
      <c r="O1092" t="s">
        <v>91</v>
      </c>
      <c r="P1092" t="s">
        <v>179</v>
      </c>
      <c r="Q1092" t="s">
        <v>93</v>
      </c>
      <c r="R1092">
        <v>3</v>
      </c>
      <c r="S1092">
        <v>4</v>
      </c>
      <c r="T1092">
        <v>1950</v>
      </c>
      <c r="U1092">
        <v>1950</v>
      </c>
      <c r="V1092" t="s">
        <v>94</v>
      </c>
      <c r="W1092" t="s">
        <v>95</v>
      </c>
      <c r="X1092" t="s">
        <v>117</v>
      </c>
      <c r="Y1092" t="s">
        <v>117</v>
      </c>
      <c r="Z1092" t="s">
        <v>97</v>
      </c>
      <c r="AA1092">
        <v>0</v>
      </c>
      <c r="AB1092" t="s">
        <v>98</v>
      </c>
      <c r="AC1092" t="s">
        <v>98</v>
      </c>
      <c r="AD1092" t="s">
        <v>211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242</v>
      </c>
      <c r="AO1092" t="s">
        <v>139</v>
      </c>
      <c r="AP1092" t="s">
        <v>167</v>
      </c>
      <c r="AQ1092" t="s">
        <v>168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106</v>
      </c>
      <c r="BE1092">
        <v>0</v>
      </c>
      <c r="BF1092" t="s">
        <v>83</v>
      </c>
      <c r="BG1092" t="s">
        <v>143</v>
      </c>
      <c r="BH1092">
        <v>1987</v>
      </c>
      <c r="BI1092" t="s">
        <v>108</v>
      </c>
      <c r="BJ1092">
        <v>2</v>
      </c>
      <c r="BK1092">
        <v>400</v>
      </c>
      <c r="BL1092" t="s">
        <v>98</v>
      </c>
      <c r="BM1092" t="s">
        <v>98</v>
      </c>
      <c r="BN1092" t="s">
        <v>104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>
      <c r="A1093">
        <v>1092</v>
      </c>
      <c r="B1093">
        <v>160</v>
      </c>
      <c r="C1093" t="s">
        <v>164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163</v>
      </c>
      <c r="N1093" t="s">
        <v>91</v>
      </c>
      <c r="O1093" t="s">
        <v>91</v>
      </c>
      <c r="P1093" t="s">
        <v>142</v>
      </c>
      <c r="Q1093" t="s">
        <v>122</v>
      </c>
      <c r="R1093">
        <v>7</v>
      </c>
      <c r="S1093">
        <v>5</v>
      </c>
      <c r="T1093">
        <v>1999</v>
      </c>
      <c r="U1093">
        <v>2000</v>
      </c>
      <c r="V1093" t="s">
        <v>94</v>
      </c>
      <c r="W1093" t="s">
        <v>95</v>
      </c>
      <c r="X1093" t="s">
        <v>137</v>
      </c>
      <c r="Y1093" t="s">
        <v>137</v>
      </c>
      <c r="Z1093" t="s">
        <v>117</v>
      </c>
      <c r="AA1093">
        <v>212</v>
      </c>
      <c r="AB1093" t="s">
        <v>119</v>
      </c>
      <c r="AC1093" t="s">
        <v>98</v>
      </c>
      <c r="AD1093" t="s">
        <v>123</v>
      </c>
      <c r="AE1093" t="s">
        <v>119</v>
      </c>
      <c r="AF1093" t="s">
        <v>98</v>
      </c>
      <c r="AG1093" t="s">
        <v>100</v>
      </c>
      <c r="AH1093" t="s">
        <v>138</v>
      </c>
      <c r="AI1093">
        <v>510</v>
      </c>
      <c r="AJ1093" t="s">
        <v>108</v>
      </c>
      <c r="AK1093">
        <v>0</v>
      </c>
      <c r="AL1093">
        <v>90</v>
      </c>
      <c r="AM1093">
        <v>600</v>
      </c>
      <c r="AN1093" t="s">
        <v>103</v>
      </c>
      <c r="AO1093" t="s">
        <v>126</v>
      </c>
      <c r="AP1093" t="s">
        <v>104</v>
      </c>
      <c r="AQ1093" t="s">
        <v>105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119</v>
      </c>
      <c r="BC1093">
        <v>4</v>
      </c>
      <c r="BD1093" t="s">
        <v>106</v>
      </c>
      <c r="BE1093">
        <v>0</v>
      </c>
      <c r="BF1093" t="s">
        <v>83</v>
      </c>
      <c r="BG1093" t="s">
        <v>143</v>
      </c>
      <c r="BH1093">
        <v>1999</v>
      </c>
      <c r="BI1093" t="s">
        <v>108</v>
      </c>
      <c r="BJ1093">
        <v>2</v>
      </c>
      <c r="BK1093">
        <v>462</v>
      </c>
      <c r="BL1093" t="s">
        <v>98</v>
      </c>
      <c r="BM1093" t="s">
        <v>98</v>
      </c>
      <c r="BN1093" t="s">
        <v>104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>
      <c r="A1094">
        <v>1093</v>
      </c>
      <c r="B1094">
        <v>50</v>
      </c>
      <c r="C1094" t="s">
        <v>112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192</v>
      </c>
      <c r="J1094" t="s">
        <v>86</v>
      </c>
      <c r="K1094" t="s">
        <v>87</v>
      </c>
      <c r="L1094" t="s">
        <v>88</v>
      </c>
      <c r="M1094" t="s">
        <v>200</v>
      </c>
      <c r="N1094" t="s">
        <v>91</v>
      </c>
      <c r="O1094" t="s">
        <v>91</v>
      </c>
      <c r="P1094" t="s">
        <v>92</v>
      </c>
      <c r="Q1094" t="s">
        <v>176</v>
      </c>
      <c r="R1094">
        <v>6</v>
      </c>
      <c r="S1094">
        <v>5</v>
      </c>
      <c r="T1094">
        <v>1925</v>
      </c>
      <c r="U1094">
        <v>1950</v>
      </c>
      <c r="V1094" t="s">
        <v>94</v>
      </c>
      <c r="W1094" t="s">
        <v>95</v>
      </c>
      <c r="X1094" t="s">
        <v>137</v>
      </c>
      <c r="Y1094" t="s">
        <v>137</v>
      </c>
      <c r="Z1094" t="s">
        <v>97</v>
      </c>
      <c r="AA1094">
        <v>0</v>
      </c>
      <c r="AB1094" t="s">
        <v>98</v>
      </c>
      <c r="AC1094" t="s">
        <v>98</v>
      </c>
      <c r="AD1094" t="s">
        <v>123</v>
      </c>
      <c r="AE1094" t="s">
        <v>98</v>
      </c>
      <c r="AF1094" t="s">
        <v>98</v>
      </c>
      <c r="AG1094" t="s">
        <v>100</v>
      </c>
      <c r="AH1094" t="s">
        <v>101</v>
      </c>
      <c r="AI1094">
        <v>423</v>
      </c>
      <c r="AJ1094" t="s">
        <v>108</v>
      </c>
      <c r="AK1094">
        <v>0</v>
      </c>
      <c r="AL1094">
        <v>758</v>
      </c>
      <c r="AM1094">
        <v>1181</v>
      </c>
      <c r="AN1094" t="s">
        <v>103</v>
      </c>
      <c r="AO1094" t="s">
        <v>139</v>
      </c>
      <c r="AP1094" t="s">
        <v>104</v>
      </c>
      <c r="AQ1094" t="s">
        <v>105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106</v>
      </c>
      <c r="BE1094">
        <v>1</v>
      </c>
      <c r="BF1094" t="s">
        <v>119</v>
      </c>
      <c r="BG1094" t="s">
        <v>143</v>
      </c>
      <c r="BH1094">
        <v>1925</v>
      </c>
      <c r="BI1094" t="s">
        <v>108</v>
      </c>
      <c r="BJ1094">
        <v>2</v>
      </c>
      <c r="BK1094">
        <v>576</v>
      </c>
      <c r="BL1094" t="s">
        <v>98</v>
      </c>
      <c r="BM1094" t="s">
        <v>98</v>
      </c>
      <c r="BN1094" t="s">
        <v>104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>
      <c r="A1095">
        <v>1094</v>
      </c>
      <c r="B1095">
        <v>20</v>
      </c>
      <c r="C1095" t="s">
        <v>112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114</v>
      </c>
      <c r="L1095" t="s">
        <v>88</v>
      </c>
      <c r="M1095" t="s">
        <v>89</v>
      </c>
      <c r="N1095" t="s">
        <v>90</v>
      </c>
      <c r="O1095" t="s">
        <v>91</v>
      </c>
      <c r="P1095" t="s">
        <v>92</v>
      </c>
      <c r="Q1095" t="s">
        <v>93</v>
      </c>
      <c r="R1095">
        <v>5</v>
      </c>
      <c r="S1095">
        <v>8</v>
      </c>
      <c r="T1095">
        <v>1965</v>
      </c>
      <c r="U1095">
        <v>1998</v>
      </c>
      <c r="V1095" t="s">
        <v>115</v>
      </c>
      <c r="W1095" t="s">
        <v>95</v>
      </c>
      <c r="X1095" t="s">
        <v>137</v>
      </c>
      <c r="Y1095" t="s">
        <v>137</v>
      </c>
      <c r="Z1095" t="s">
        <v>117</v>
      </c>
      <c r="AA1095">
        <v>166</v>
      </c>
      <c r="AB1095" t="s">
        <v>98</v>
      </c>
      <c r="AC1095" t="s">
        <v>98</v>
      </c>
      <c r="AD1095" t="s">
        <v>99</v>
      </c>
      <c r="AE1095" t="s">
        <v>98</v>
      </c>
      <c r="AF1095" t="s">
        <v>98</v>
      </c>
      <c r="AG1095" t="s">
        <v>155</v>
      </c>
      <c r="AH1095" t="s">
        <v>124</v>
      </c>
      <c r="AI1095">
        <v>661</v>
      </c>
      <c r="AJ1095" t="s">
        <v>108</v>
      </c>
      <c r="AK1095">
        <v>0</v>
      </c>
      <c r="AL1095">
        <v>203</v>
      </c>
      <c r="AM1095">
        <v>864</v>
      </c>
      <c r="AN1095" t="s">
        <v>103</v>
      </c>
      <c r="AO1095" t="s">
        <v>119</v>
      </c>
      <c r="AP1095" t="s">
        <v>104</v>
      </c>
      <c r="AQ1095" t="s">
        <v>105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119</v>
      </c>
      <c r="BC1095">
        <v>6</v>
      </c>
      <c r="BD1095" t="s">
        <v>106</v>
      </c>
      <c r="BE1095">
        <v>0</v>
      </c>
      <c r="BF1095" t="s">
        <v>83</v>
      </c>
      <c r="BG1095" t="s">
        <v>143</v>
      </c>
      <c r="BH1095">
        <v>1977</v>
      </c>
      <c r="BI1095" t="s">
        <v>108</v>
      </c>
      <c r="BJ1095">
        <v>2</v>
      </c>
      <c r="BK1095">
        <v>884</v>
      </c>
      <c r="BL1095" t="s">
        <v>98</v>
      </c>
      <c r="BM1095" t="s">
        <v>98</v>
      </c>
      <c r="BN1095" t="s">
        <v>104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109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>
      <c r="A1096">
        <v>1095</v>
      </c>
      <c r="B1096">
        <v>20</v>
      </c>
      <c r="C1096" t="s">
        <v>112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89</v>
      </c>
      <c r="N1096" t="s">
        <v>91</v>
      </c>
      <c r="O1096" t="s">
        <v>91</v>
      </c>
      <c r="P1096" t="s">
        <v>92</v>
      </c>
      <c r="Q1096" t="s">
        <v>93</v>
      </c>
      <c r="R1096">
        <v>5</v>
      </c>
      <c r="S1096">
        <v>7</v>
      </c>
      <c r="T1096">
        <v>1956</v>
      </c>
      <c r="U1096">
        <v>2000</v>
      </c>
      <c r="V1096" t="s">
        <v>94</v>
      </c>
      <c r="W1096" t="s">
        <v>95</v>
      </c>
      <c r="X1096" t="s">
        <v>137</v>
      </c>
      <c r="Y1096" t="s">
        <v>137</v>
      </c>
      <c r="Z1096" t="s">
        <v>97</v>
      </c>
      <c r="AA1096">
        <v>0</v>
      </c>
      <c r="AB1096" t="s">
        <v>98</v>
      </c>
      <c r="AC1096" t="s">
        <v>98</v>
      </c>
      <c r="AD1096" t="s">
        <v>99</v>
      </c>
      <c r="AE1096" t="s">
        <v>98</v>
      </c>
      <c r="AF1096" t="s">
        <v>98</v>
      </c>
      <c r="AG1096" t="s">
        <v>100</v>
      </c>
      <c r="AH1096" t="s">
        <v>138</v>
      </c>
      <c r="AI1096">
        <v>248</v>
      </c>
      <c r="AJ1096" t="s">
        <v>101</v>
      </c>
      <c r="AK1096">
        <v>240</v>
      </c>
      <c r="AL1096">
        <v>448</v>
      </c>
      <c r="AM1096">
        <v>936</v>
      </c>
      <c r="AN1096" t="s">
        <v>103</v>
      </c>
      <c r="AO1096" t="s">
        <v>126</v>
      </c>
      <c r="AP1096" t="s">
        <v>104</v>
      </c>
      <c r="AQ1096" t="s">
        <v>105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106</v>
      </c>
      <c r="BE1096">
        <v>0</v>
      </c>
      <c r="BF1096" t="s">
        <v>83</v>
      </c>
      <c r="BG1096" t="s">
        <v>107</v>
      </c>
      <c r="BH1096">
        <v>1956</v>
      </c>
      <c r="BI1096" t="s">
        <v>125</v>
      </c>
      <c r="BJ1096">
        <v>1</v>
      </c>
      <c r="BK1096">
        <v>308</v>
      </c>
      <c r="BL1096" t="s">
        <v>98</v>
      </c>
      <c r="BM1096" t="s">
        <v>98</v>
      </c>
      <c r="BN1096" t="s">
        <v>104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>
      <c r="A1097">
        <v>1096</v>
      </c>
      <c r="B1097">
        <v>20</v>
      </c>
      <c r="C1097" t="s">
        <v>112</v>
      </c>
      <c r="D1097">
        <v>78</v>
      </c>
      <c r="E1097">
        <v>9317</v>
      </c>
      <c r="F1097" t="s">
        <v>82</v>
      </c>
      <c r="G1097" t="s">
        <v>83</v>
      </c>
      <c r="H1097" t="s">
        <v>113</v>
      </c>
      <c r="I1097" t="s">
        <v>85</v>
      </c>
      <c r="J1097" t="s">
        <v>86</v>
      </c>
      <c r="K1097" t="s">
        <v>87</v>
      </c>
      <c r="L1097" t="s">
        <v>88</v>
      </c>
      <c r="M1097" t="s">
        <v>209</v>
      </c>
      <c r="N1097" t="s">
        <v>91</v>
      </c>
      <c r="O1097" t="s">
        <v>91</v>
      </c>
      <c r="P1097" t="s">
        <v>92</v>
      </c>
      <c r="Q1097" t="s">
        <v>93</v>
      </c>
      <c r="R1097">
        <v>6</v>
      </c>
      <c r="S1097">
        <v>5</v>
      </c>
      <c r="T1097">
        <v>2006</v>
      </c>
      <c r="U1097">
        <v>2006</v>
      </c>
      <c r="V1097" t="s">
        <v>94</v>
      </c>
      <c r="W1097" t="s">
        <v>95</v>
      </c>
      <c r="X1097" t="s">
        <v>96</v>
      </c>
      <c r="Y1097" t="s">
        <v>96</v>
      </c>
      <c r="Z1097" t="s">
        <v>97</v>
      </c>
      <c r="AA1097">
        <v>0</v>
      </c>
      <c r="AB1097" t="s">
        <v>119</v>
      </c>
      <c r="AC1097" t="s">
        <v>98</v>
      </c>
      <c r="AD1097" t="s">
        <v>123</v>
      </c>
      <c r="AE1097" t="s">
        <v>119</v>
      </c>
      <c r="AF1097" t="s">
        <v>98</v>
      </c>
      <c r="AG1097" t="s">
        <v>100</v>
      </c>
      <c r="AH1097" t="s">
        <v>124</v>
      </c>
      <c r="AI1097">
        <v>24</v>
      </c>
      <c r="AJ1097" t="s">
        <v>108</v>
      </c>
      <c r="AK1097">
        <v>0</v>
      </c>
      <c r="AL1097">
        <v>1290</v>
      </c>
      <c r="AM1097">
        <v>1314</v>
      </c>
      <c r="AN1097" t="s">
        <v>103</v>
      </c>
      <c r="AO1097" t="s">
        <v>119</v>
      </c>
      <c r="AP1097" t="s">
        <v>104</v>
      </c>
      <c r="AQ1097" t="s">
        <v>105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119</v>
      </c>
      <c r="BC1097">
        <v>6</v>
      </c>
      <c r="BD1097" t="s">
        <v>106</v>
      </c>
      <c r="BE1097">
        <v>1</v>
      </c>
      <c r="BF1097" t="s">
        <v>119</v>
      </c>
      <c r="BG1097" t="s">
        <v>107</v>
      </c>
      <c r="BH1097">
        <v>2006</v>
      </c>
      <c r="BI1097" t="s">
        <v>131</v>
      </c>
      <c r="BJ1097">
        <v>2</v>
      </c>
      <c r="BK1097">
        <v>440</v>
      </c>
      <c r="BL1097" t="s">
        <v>98</v>
      </c>
      <c r="BM1097" t="s">
        <v>98</v>
      </c>
      <c r="BN1097" t="s">
        <v>104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>
      <c r="A1098">
        <v>1097</v>
      </c>
      <c r="B1098">
        <v>70</v>
      </c>
      <c r="C1098" t="s">
        <v>140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214</v>
      </c>
      <c r="N1098" t="s">
        <v>91</v>
      </c>
      <c r="O1098" t="s">
        <v>91</v>
      </c>
      <c r="P1098" t="s">
        <v>92</v>
      </c>
      <c r="Q1098" t="s">
        <v>122</v>
      </c>
      <c r="R1098">
        <v>6</v>
      </c>
      <c r="S1098">
        <v>7</v>
      </c>
      <c r="T1098">
        <v>1914</v>
      </c>
      <c r="U1098">
        <v>2006</v>
      </c>
      <c r="V1098" t="s">
        <v>94</v>
      </c>
      <c r="W1098" t="s">
        <v>95</v>
      </c>
      <c r="X1098" t="s">
        <v>116</v>
      </c>
      <c r="Y1098" t="s">
        <v>116</v>
      </c>
      <c r="Z1098" t="s">
        <v>97</v>
      </c>
      <c r="AA1098">
        <v>0</v>
      </c>
      <c r="AB1098" t="s">
        <v>98</v>
      </c>
      <c r="AC1098" t="s">
        <v>98</v>
      </c>
      <c r="AD1098" t="s">
        <v>123</v>
      </c>
      <c r="AE1098" t="s">
        <v>98</v>
      </c>
      <c r="AF1098" t="s">
        <v>98</v>
      </c>
      <c r="AG1098" t="s">
        <v>100</v>
      </c>
      <c r="AH1098" t="s">
        <v>108</v>
      </c>
      <c r="AI1098">
        <v>0</v>
      </c>
      <c r="AJ1098" t="s">
        <v>108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104</v>
      </c>
      <c r="AQ1098" t="s">
        <v>105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119</v>
      </c>
      <c r="BC1098">
        <v>7</v>
      </c>
      <c r="BD1098" t="s">
        <v>106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104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>
      <c r="A1099">
        <v>1098</v>
      </c>
      <c r="B1099">
        <v>120</v>
      </c>
      <c r="C1099" t="s">
        <v>112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128</v>
      </c>
      <c r="N1099" t="s">
        <v>91</v>
      </c>
      <c r="O1099" t="s">
        <v>91</v>
      </c>
      <c r="P1099" t="s">
        <v>129</v>
      </c>
      <c r="Q1099" t="s">
        <v>93</v>
      </c>
      <c r="R1099">
        <v>8</v>
      </c>
      <c r="S1099">
        <v>5</v>
      </c>
      <c r="T1099">
        <v>1986</v>
      </c>
      <c r="U1099">
        <v>1986</v>
      </c>
      <c r="V1099" t="s">
        <v>94</v>
      </c>
      <c r="W1099" t="s">
        <v>95</v>
      </c>
      <c r="X1099" t="s">
        <v>130</v>
      </c>
      <c r="Y1099" t="s">
        <v>130</v>
      </c>
      <c r="Z1099" t="s">
        <v>97</v>
      </c>
      <c r="AA1099">
        <v>0</v>
      </c>
      <c r="AB1099" t="s">
        <v>119</v>
      </c>
      <c r="AC1099" t="s">
        <v>98</v>
      </c>
      <c r="AD1099" t="s">
        <v>99</v>
      </c>
      <c r="AE1099" t="s">
        <v>119</v>
      </c>
      <c r="AF1099" t="s">
        <v>98</v>
      </c>
      <c r="AG1099" t="s">
        <v>100</v>
      </c>
      <c r="AH1099" t="s">
        <v>108</v>
      </c>
      <c r="AI1099">
        <v>0</v>
      </c>
      <c r="AJ1099" t="s">
        <v>108</v>
      </c>
      <c r="AK1099">
        <v>0</v>
      </c>
      <c r="AL1099">
        <v>1074</v>
      </c>
      <c r="AM1099">
        <v>1074</v>
      </c>
      <c r="AN1099" t="s">
        <v>103</v>
      </c>
      <c r="AO1099" t="s">
        <v>126</v>
      </c>
      <c r="AP1099" t="s">
        <v>104</v>
      </c>
      <c r="AQ1099" t="s">
        <v>105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119</v>
      </c>
      <c r="BC1099">
        <v>5</v>
      </c>
      <c r="BD1099" t="s">
        <v>106</v>
      </c>
      <c r="BE1099">
        <v>0</v>
      </c>
      <c r="BF1099" t="s">
        <v>83</v>
      </c>
      <c r="BG1099" t="s">
        <v>107</v>
      </c>
      <c r="BH1099">
        <v>1987</v>
      </c>
      <c r="BI1099" t="s">
        <v>131</v>
      </c>
      <c r="BJ1099">
        <v>2</v>
      </c>
      <c r="BK1099">
        <v>461</v>
      </c>
      <c r="BL1099" t="s">
        <v>98</v>
      </c>
      <c r="BM1099" t="s">
        <v>98</v>
      </c>
      <c r="BN1099" t="s">
        <v>104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>
      <c r="A1100">
        <v>1099</v>
      </c>
      <c r="B1100">
        <v>50</v>
      </c>
      <c r="C1100" t="s">
        <v>140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197</v>
      </c>
      <c r="N1100" t="s">
        <v>91</v>
      </c>
      <c r="O1100" t="s">
        <v>91</v>
      </c>
      <c r="P1100" t="s">
        <v>92</v>
      </c>
      <c r="Q1100" t="s">
        <v>176</v>
      </c>
      <c r="R1100">
        <v>4</v>
      </c>
      <c r="S1100">
        <v>6</v>
      </c>
      <c r="T1100">
        <v>1936</v>
      </c>
      <c r="U1100">
        <v>1950</v>
      </c>
      <c r="V1100" t="s">
        <v>94</v>
      </c>
      <c r="W1100" t="s">
        <v>95</v>
      </c>
      <c r="X1100" t="s">
        <v>137</v>
      </c>
      <c r="Y1100" t="s">
        <v>137</v>
      </c>
      <c r="Z1100" t="s">
        <v>97</v>
      </c>
      <c r="AA1100">
        <v>0</v>
      </c>
      <c r="AB1100" t="s">
        <v>98</v>
      </c>
      <c r="AC1100" t="s">
        <v>98</v>
      </c>
      <c r="AD1100" t="s">
        <v>166</v>
      </c>
      <c r="AE1100" t="s">
        <v>98</v>
      </c>
      <c r="AF1100" t="s">
        <v>98</v>
      </c>
      <c r="AG1100" t="s">
        <v>100</v>
      </c>
      <c r="AH1100" t="s">
        <v>138</v>
      </c>
      <c r="AI1100">
        <v>672</v>
      </c>
      <c r="AJ1100" t="s">
        <v>108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104</v>
      </c>
      <c r="AQ1100" t="s">
        <v>105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106</v>
      </c>
      <c r="BE1100">
        <v>0</v>
      </c>
      <c r="BF1100" t="s">
        <v>83</v>
      </c>
      <c r="BG1100" t="s">
        <v>143</v>
      </c>
      <c r="BH1100">
        <v>1936</v>
      </c>
      <c r="BI1100" t="s">
        <v>108</v>
      </c>
      <c r="BJ1100">
        <v>1</v>
      </c>
      <c r="BK1100">
        <v>240</v>
      </c>
      <c r="BL1100" t="s">
        <v>98</v>
      </c>
      <c r="BM1100" t="s">
        <v>98</v>
      </c>
      <c r="BN1100" t="s">
        <v>104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>
      <c r="A1101">
        <v>1100</v>
      </c>
      <c r="B1101">
        <v>20</v>
      </c>
      <c r="C1101" t="s">
        <v>112</v>
      </c>
      <c r="D1101">
        <v>82</v>
      </c>
      <c r="E1101">
        <v>11880</v>
      </c>
      <c r="F1101" t="s">
        <v>82</v>
      </c>
      <c r="G1101" t="s">
        <v>83</v>
      </c>
      <c r="H1101" t="s">
        <v>113</v>
      </c>
      <c r="I1101" t="s">
        <v>85</v>
      </c>
      <c r="J1101" t="s">
        <v>86</v>
      </c>
      <c r="K1101" t="s">
        <v>87</v>
      </c>
      <c r="L1101" t="s">
        <v>88</v>
      </c>
      <c r="M1101" t="s">
        <v>175</v>
      </c>
      <c r="N1101" t="s">
        <v>225</v>
      </c>
      <c r="O1101" t="s">
        <v>91</v>
      </c>
      <c r="P1101" t="s">
        <v>92</v>
      </c>
      <c r="Q1101" t="s">
        <v>93</v>
      </c>
      <c r="R1101">
        <v>7</v>
      </c>
      <c r="S1101">
        <v>5</v>
      </c>
      <c r="T1101">
        <v>1978</v>
      </c>
      <c r="U1101">
        <v>1978</v>
      </c>
      <c r="V1101" t="s">
        <v>94</v>
      </c>
      <c r="W1101" t="s">
        <v>95</v>
      </c>
      <c r="X1101" t="s">
        <v>135</v>
      </c>
      <c r="Y1101" t="s">
        <v>135</v>
      </c>
      <c r="Z1101" t="s">
        <v>117</v>
      </c>
      <c r="AA1101">
        <v>206</v>
      </c>
      <c r="AB1101" t="s">
        <v>98</v>
      </c>
      <c r="AC1101" t="s">
        <v>98</v>
      </c>
      <c r="AD1101" t="s">
        <v>99</v>
      </c>
      <c r="AE1101" t="s">
        <v>119</v>
      </c>
      <c r="AF1101" t="s">
        <v>98</v>
      </c>
      <c r="AG1101" t="s">
        <v>100</v>
      </c>
      <c r="AH1101" t="s">
        <v>118</v>
      </c>
      <c r="AI1101">
        <v>704</v>
      </c>
      <c r="AJ1101" t="s">
        <v>108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104</v>
      </c>
      <c r="AQ1101" t="s">
        <v>105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106</v>
      </c>
      <c r="BE1101">
        <v>1</v>
      </c>
      <c r="BF1101" t="s">
        <v>98</v>
      </c>
      <c r="BG1101" t="s">
        <v>107</v>
      </c>
      <c r="BH1101">
        <v>1978</v>
      </c>
      <c r="BI1101" t="s">
        <v>131</v>
      </c>
      <c r="BJ1101">
        <v>2</v>
      </c>
      <c r="BK1101">
        <v>478</v>
      </c>
      <c r="BL1101" t="s">
        <v>98</v>
      </c>
      <c r="BM1101" t="s">
        <v>98</v>
      </c>
      <c r="BN1101" t="s">
        <v>104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144</v>
      </c>
      <c r="CB1101" t="s">
        <v>172</v>
      </c>
      <c r="CC1101">
        <v>157000</v>
      </c>
    </row>
    <row r="1102" spans="1:81">
      <c r="A1102">
        <v>1101</v>
      </c>
      <c r="B1102">
        <v>30</v>
      </c>
      <c r="C1102" t="s">
        <v>112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192</v>
      </c>
      <c r="J1102" t="s">
        <v>86</v>
      </c>
      <c r="K1102" t="s">
        <v>87</v>
      </c>
      <c r="L1102" t="s">
        <v>88</v>
      </c>
      <c r="M1102" t="s">
        <v>200</v>
      </c>
      <c r="N1102" t="s">
        <v>91</v>
      </c>
      <c r="O1102" t="s">
        <v>91</v>
      </c>
      <c r="P1102" t="s">
        <v>92</v>
      </c>
      <c r="Q1102" t="s">
        <v>93</v>
      </c>
      <c r="R1102">
        <v>2</v>
      </c>
      <c r="S1102">
        <v>5</v>
      </c>
      <c r="T1102">
        <v>1920</v>
      </c>
      <c r="U1102">
        <v>1950</v>
      </c>
      <c r="V1102" t="s">
        <v>94</v>
      </c>
      <c r="W1102" t="s">
        <v>95</v>
      </c>
      <c r="X1102" t="s">
        <v>116</v>
      </c>
      <c r="Y1102" t="s">
        <v>116</v>
      </c>
      <c r="Z1102" t="s">
        <v>97</v>
      </c>
      <c r="AA1102">
        <v>0</v>
      </c>
      <c r="AB1102" t="s">
        <v>98</v>
      </c>
      <c r="AC1102" t="s">
        <v>98</v>
      </c>
      <c r="AD1102" t="s">
        <v>99</v>
      </c>
      <c r="AE1102" t="s">
        <v>98</v>
      </c>
      <c r="AF1102" t="s">
        <v>139</v>
      </c>
      <c r="AG1102" t="s">
        <v>100</v>
      </c>
      <c r="AH1102" t="s">
        <v>101</v>
      </c>
      <c r="AI1102">
        <v>290</v>
      </c>
      <c r="AJ1102" t="s">
        <v>108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167</v>
      </c>
      <c r="AQ1102" t="s">
        <v>196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139</v>
      </c>
      <c r="BC1102">
        <v>3</v>
      </c>
      <c r="BD1102" t="s">
        <v>106</v>
      </c>
      <c r="BE1102">
        <v>0</v>
      </c>
      <c r="BF1102" t="s">
        <v>83</v>
      </c>
      <c r="BG1102" t="s">
        <v>143</v>
      </c>
      <c r="BH1102">
        <v>1930</v>
      </c>
      <c r="BI1102" t="s">
        <v>108</v>
      </c>
      <c r="BJ1102">
        <v>1</v>
      </c>
      <c r="BK1102">
        <v>246</v>
      </c>
      <c r="BL1102" t="s">
        <v>98</v>
      </c>
      <c r="BM1102" t="s">
        <v>98</v>
      </c>
      <c r="BN1102" t="s">
        <v>167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>
      <c r="A1103">
        <v>1102</v>
      </c>
      <c r="B1103">
        <v>20</v>
      </c>
      <c r="C1103" t="s">
        <v>112</v>
      </c>
      <c r="D1103">
        <v>61</v>
      </c>
      <c r="E1103">
        <v>9758</v>
      </c>
      <c r="F1103" t="s">
        <v>82</v>
      </c>
      <c r="G1103" t="s">
        <v>83</v>
      </c>
      <c r="H1103" t="s">
        <v>113</v>
      </c>
      <c r="I1103" t="s">
        <v>85</v>
      </c>
      <c r="J1103" t="s">
        <v>86</v>
      </c>
      <c r="K1103" t="s">
        <v>87</v>
      </c>
      <c r="L1103" t="s">
        <v>88</v>
      </c>
      <c r="M1103" t="s">
        <v>89</v>
      </c>
      <c r="N1103" t="s">
        <v>91</v>
      </c>
      <c r="O1103" t="s">
        <v>91</v>
      </c>
      <c r="P1103" t="s">
        <v>92</v>
      </c>
      <c r="Q1103" t="s">
        <v>93</v>
      </c>
      <c r="R1103">
        <v>5</v>
      </c>
      <c r="S1103">
        <v>5</v>
      </c>
      <c r="T1103">
        <v>1971</v>
      </c>
      <c r="U1103">
        <v>1971</v>
      </c>
      <c r="V1103" t="s">
        <v>94</v>
      </c>
      <c r="W1103" t="s">
        <v>95</v>
      </c>
      <c r="X1103" t="s">
        <v>130</v>
      </c>
      <c r="Y1103" t="s">
        <v>137</v>
      </c>
      <c r="Z1103" t="s">
        <v>97</v>
      </c>
      <c r="AA1103">
        <v>0</v>
      </c>
      <c r="AB1103" t="s">
        <v>98</v>
      </c>
      <c r="AC1103" t="s">
        <v>98</v>
      </c>
      <c r="AD1103" t="s">
        <v>99</v>
      </c>
      <c r="AE1103" t="s">
        <v>98</v>
      </c>
      <c r="AF1103" t="s">
        <v>98</v>
      </c>
      <c r="AG1103" t="s">
        <v>100</v>
      </c>
      <c r="AH1103" t="s">
        <v>138</v>
      </c>
      <c r="AI1103">
        <v>412</v>
      </c>
      <c r="AJ1103" t="s">
        <v>102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104</v>
      </c>
      <c r="AQ1103" t="s">
        <v>105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106</v>
      </c>
      <c r="BE1103">
        <v>0</v>
      </c>
      <c r="BF1103" t="s">
        <v>83</v>
      </c>
      <c r="BG1103" t="s">
        <v>143</v>
      </c>
      <c r="BH1103">
        <v>1981</v>
      </c>
      <c r="BI1103" t="s">
        <v>108</v>
      </c>
      <c r="BJ1103">
        <v>1</v>
      </c>
      <c r="BK1103">
        <v>280</v>
      </c>
      <c r="BL1103" t="s">
        <v>98</v>
      </c>
      <c r="BM1103" t="s">
        <v>98</v>
      </c>
      <c r="BN1103" t="s">
        <v>104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>
      <c r="A1104">
        <v>1103</v>
      </c>
      <c r="B1104">
        <v>20</v>
      </c>
      <c r="C1104" t="s">
        <v>112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89</v>
      </c>
      <c r="N1104" t="s">
        <v>91</v>
      </c>
      <c r="O1104" t="s">
        <v>91</v>
      </c>
      <c r="P1104" t="s">
        <v>92</v>
      </c>
      <c r="Q1104" t="s">
        <v>93</v>
      </c>
      <c r="R1104">
        <v>5</v>
      </c>
      <c r="S1104">
        <v>7</v>
      </c>
      <c r="T1104">
        <v>1960</v>
      </c>
      <c r="U1104">
        <v>2002</v>
      </c>
      <c r="V1104" t="s">
        <v>94</v>
      </c>
      <c r="W1104" t="s">
        <v>95</v>
      </c>
      <c r="X1104" t="s">
        <v>116</v>
      </c>
      <c r="Y1104" t="s">
        <v>116</v>
      </c>
      <c r="Z1104" t="s">
        <v>117</v>
      </c>
      <c r="AA1104">
        <v>45</v>
      </c>
      <c r="AB1104" t="s">
        <v>98</v>
      </c>
      <c r="AC1104" t="s">
        <v>98</v>
      </c>
      <c r="AD1104" t="s">
        <v>99</v>
      </c>
      <c r="AE1104" t="s">
        <v>98</v>
      </c>
      <c r="AF1104" t="s">
        <v>98</v>
      </c>
      <c r="AG1104" t="s">
        <v>100</v>
      </c>
      <c r="AH1104" t="s">
        <v>101</v>
      </c>
      <c r="AI1104">
        <v>588</v>
      </c>
      <c r="AJ1104" t="s">
        <v>108</v>
      </c>
      <c r="AK1104">
        <v>0</v>
      </c>
      <c r="AL1104">
        <v>422</v>
      </c>
      <c r="AM1104">
        <v>1010</v>
      </c>
      <c r="AN1104" t="s">
        <v>103</v>
      </c>
      <c r="AO1104" t="s">
        <v>126</v>
      </c>
      <c r="AP1104" t="s">
        <v>104</v>
      </c>
      <c r="AQ1104" t="s">
        <v>105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106</v>
      </c>
      <c r="BE1104">
        <v>0</v>
      </c>
      <c r="BF1104" t="s">
        <v>83</v>
      </c>
      <c r="BG1104" t="s">
        <v>107</v>
      </c>
      <c r="BH1104">
        <v>1960</v>
      </c>
      <c r="BI1104" t="s">
        <v>131</v>
      </c>
      <c r="BJ1104">
        <v>1</v>
      </c>
      <c r="BK1104">
        <v>254</v>
      </c>
      <c r="BL1104" t="s">
        <v>98</v>
      </c>
      <c r="BM1104" t="s">
        <v>98</v>
      </c>
      <c r="BN1104" t="s">
        <v>104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239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178</v>
      </c>
      <c r="CC1104">
        <v>135000</v>
      </c>
    </row>
    <row r="1105" spans="1:81">
      <c r="A1105">
        <v>1104</v>
      </c>
      <c r="B1105">
        <v>20</v>
      </c>
      <c r="C1105" t="s">
        <v>112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114</v>
      </c>
      <c r="L1105" t="s">
        <v>88</v>
      </c>
      <c r="M1105" t="s">
        <v>89</v>
      </c>
      <c r="N1105" t="s">
        <v>91</v>
      </c>
      <c r="O1105" t="s">
        <v>91</v>
      </c>
      <c r="P1105" t="s">
        <v>92</v>
      </c>
      <c r="Q1105" t="s">
        <v>93</v>
      </c>
      <c r="R1105">
        <v>6</v>
      </c>
      <c r="S1105">
        <v>6</v>
      </c>
      <c r="T1105">
        <v>1959</v>
      </c>
      <c r="U1105">
        <v>1959</v>
      </c>
      <c r="V1105" t="s">
        <v>115</v>
      </c>
      <c r="W1105" t="s">
        <v>95</v>
      </c>
      <c r="X1105" t="s">
        <v>117</v>
      </c>
      <c r="Y1105" t="s">
        <v>117</v>
      </c>
      <c r="Z1105" t="s">
        <v>97</v>
      </c>
      <c r="AA1105">
        <v>0</v>
      </c>
      <c r="AB1105" t="s">
        <v>98</v>
      </c>
      <c r="AC1105" t="s">
        <v>98</v>
      </c>
      <c r="AD1105" t="s">
        <v>99</v>
      </c>
      <c r="AE1105" t="s">
        <v>98</v>
      </c>
      <c r="AF1105" t="s">
        <v>98</v>
      </c>
      <c r="AG1105" t="s">
        <v>155</v>
      </c>
      <c r="AH1105" t="s">
        <v>118</v>
      </c>
      <c r="AI1105">
        <v>655</v>
      </c>
      <c r="AJ1105" t="s">
        <v>108</v>
      </c>
      <c r="AK1105">
        <v>0</v>
      </c>
      <c r="AL1105">
        <v>0</v>
      </c>
      <c r="AM1105">
        <v>655</v>
      </c>
      <c r="AN1105" t="s">
        <v>103</v>
      </c>
      <c r="AO1105" t="s">
        <v>126</v>
      </c>
      <c r="AP1105" t="s">
        <v>104</v>
      </c>
      <c r="AQ1105" t="s">
        <v>105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106</v>
      </c>
      <c r="BE1105">
        <v>1</v>
      </c>
      <c r="BF1105" t="s">
        <v>139</v>
      </c>
      <c r="BG1105" t="s">
        <v>159</v>
      </c>
      <c r="BH1105">
        <v>1954</v>
      </c>
      <c r="BI1105" t="s">
        <v>125</v>
      </c>
      <c r="BJ1105">
        <v>2</v>
      </c>
      <c r="BK1105">
        <v>539</v>
      </c>
      <c r="BL1105" t="s">
        <v>98</v>
      </c>
      <c r="BM1105" t="s">
        <v>98</v>
      </c>
      <c r="BN1105" t="s">
        <v>104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>
      <c r="A1106">
        <v>1105</v>
      </c>
      <c r="B1106">
        <v>160</v>
      </c>
      <c r="C1106" t="s">
        <v>140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141</v>
      </c>
      <c r="N1106" t="s">
        <v>91</v>
      </c>
      <c r="O1106" t="s">
        <v>91</v>
      </c>
      <c r="P1106" t="s">
        <v>129</v>
      </c>
      <c r="Q1106" t="s">
        <v>122</v>
      </c>
      <c r="R1106">
        <v>5</v>
      </c>
      <c r="S1106">
        <v>5</v>
      </c>
      <c r="T1106">
        <v>1970</v>
      </c>
      <c r="U1106">
        <v>1970</v>
      </c>
      <c r="V1106" t="s">
        <v>94</v>
      </c>
      <c r="W1106" t="s">
        <v>95</v>
      </c>
      <c r="X1106" t="s">
        <v>130</v>
      </c>
      <c r="Y1106" t="s">
        <v>130</v>
      </c>
      <c r="Z1106" t="s">
        <v>117</v>
      </c>
      <c r="AA1106">
        <v>304</v>
      </c>
      <c r="AB1106" t="s">
        <v>98</v>
      </c>
      <c r="AC1106" t="s">
        <v>98</v>
      </c>
      <c r="AD1106" t="s">
        <v>99</v>
      </c>
      <c r="AE1106" t="s">
        <v>98</v>
      </c>
      <c r="AF1106" t="s">
        <v>98</v>
      </c>
      <c r="AG1106" t="s">
        <v>100</v>
      </c>
      <c r="AH1106" t="s">
        <v>108</v>
      </c>
      <c r="AI1106">
        <v>0</v>
      </c>
      <c r="AJ1106" t="s">
        <v>108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104</v>
      </c>
      <c r="AQ1106" t="s">
        <v>105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106</v>
      </c>
      <c r="BE1106">
        <v>0</v>
      </c>
      <c r="BF1106" t="s">
        <v>83</v>
      </c>
      <c r="BG1106" t="s">
        <v>143</v>
      </c>
      <c r="BH1106">
        <v>1970</v>
      </c>
      <c r="BI1106" t="s">
        <v>108</v>
      </c>
      <c r="BJ1106">
        <v>2</v>
      </c>
      <c r="BK1106">
        <v>440</v>
      </c>
      <c r="BL1106" t="s">
        <v>98</v>
      </c>
      <c r="BM1106" t="s">
        <v>98</v>
      </c>
      <c r="BN1106" t="s">
        <v>104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>
      <c r="A1107">
        <v>1106</v>
      </c>
      <c r="B1107">
        <v>60</v>
      </c>
      <c r="C1107" t="s">
        <v>112</v>
      </c>
      <c r="D1107">
        <v>98</v>
      </c>
      <c r="E1107">
        <v>12256</v>
      </c>
      <c r="F1107" t="s">
        <v>82</v>
      </c>
      <c r="G1107" t="s">
        <v>83</v>
      </c>
      <c r="H1107" t="s">
        <v>113</v>
      </c>
      <c r="I1107" t="s">
        <v>85</v>
      </c>
      <c r="J1107" t="s">
        <v>86</v>
      </c>
      <c r="K1107" t="s">
        <v>114</v>
      </c>
      <c r="L1107" t="s">
        <v>88</v>
      </c>
      <c r="M1107" t="s">
        <v>162</v>
      </c>
      <c r="N1107" t="s">
        <v>91</v>
      </c>
      <c r="O1107" t="s">
        <v>91</v>
      </c>
      <c r="P1107" t="s">
        <v>92</v>
      </c>
      <c r="Q1107" t="s">
        <v>122</v>
      </c>
      <c r="R1107">
        <v>8</v>
      </c>
      <c r="S1107">
        <v>5</v>
      </c>
      <c r="T1107">
        <v>1994</v>
      </c>
      <c r="U1107">
        <v>1995</v>
      </c>
      <c r="V1107" t="s">
        <v>94</v>
      </c>
      <c r="W1107" t="s">
        <v>95</v>
      </c>
      <c r="X1107" t="s">
        <v>130</v>
      </c>
      <c r="Y1107" t="s">
        <v>130</v>
      </c>
      <c r="Z1107" t="s">
        <v>117</v>
      </c>
      <c r="AA1107">
        <v>362</v>
      </c>
      <c r="AB1107" t="s">
        <v>119</v>
      </c>
      <c r="AC1107" t="s">
        <v>98</v>
      </c>
      <c r="AD1107" t="s">
        <v>123</v>
      </c>
      <c r="AE1107" t="s">
        <v>126</v>
      </c>
      <c r="AF1107" t="s">
        <v>98</v>
      </c>
      <c r="AG1107" t="s">
        <v>157</v>
      </c>
      <c r="AH1107" t="s">
        <v>124</v>
      </c>
      <c r="AI1107">
        <v>1032</v>
      </c>
      <c r="AJ1107" t="s">
        <v>108</v>
      </c>
      <c r="AK1107">
        <v>0</v>
      </c>
      <c r="AL1107">
        <v>431</v>
      </c>
      <c r="AM1107">
        <v>1463</v>
      </c>
      <c r="AN1107" t="s">
        <v>103</v>
      </c>
      <c r="AO1107" t="s">
        <v>126</v>
      </c>
      <c r="AP1107" t="s">
        <v>104</v>
      </c>
      <c r="AQ1107" t="s">
        <v>105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119</v>
      </c>
      <c r="BC1107">
        <v>9</v>
      </c>
      <c r="BD1107" t="s">
        <v>106</v>
      </c>
      <c r="BE1107">
        <v>2</v>
      </c>
      <c r="BF1107" t="s">
        <v>98</v>
      </c>
      <c r="BG1107" t="s">
        <v>107</v>
      </c>
      <c r="BH1107">
        <v>1994</v>
      </c>
      <c r="BI1107" t="s">
        <v>131</v>
      </c>
      <c r="BJ1107">
        <v>2</v>
      </c>
      <c r="BK1107">
        <v>712</v>
      </c>
      <c r="BL1107" t="s">
        <v>98</v>
      </c>
      <c r="BM1107" t="s">
        <v>98</v>
      </c>
      <c r="BN1107" t="s">
        <v>104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>
      <c r="A1108">
        <v>1107</v>
      </c>
      <c r="B1108">
        <v>20</v>
      </c>
      <c r="C1108" t="s">
        <v>112</v>
      </c>
      <c r="D1108">
        <v>114</v>
      </c>
      <c r="E1108">
        <v>10357</v>
      </c>
      <c r="F1108" t="s">
        <v>82</v>
      </c>
      <c r="G1108" t="s">
        <v>83</v>
      </c>
      <c r="H1108" t="s">
        <v>113</v>
      </c>
      <c r="I1108" t="s">
        <v>85</v>
      </c>
      <c r="J1108" t="s">
        <v>86</v>
      </c>
      <c r="K1108" t="s">
        <v>114</v>
      </c>
      <c r="L1108" t="s">
        <v>88</v>
      </c>
      <c r="M1108" t="s">
        <v>165</v>
      </c>
      <c r="N1108" t="s">
        <v>90</v>
      </c>
      <c r="O1108" t="s">
        <v>91</v>
      </c>
      <c r="P1108" t="s">
        <v>92</v>
      </c>
      <c r="Q1108" t="s">
        <v>93</v>
      </c>
      <c r="R1108">
        <v>7</v>
      </c>
      <c r="S1108">
        <v>5</v>
      </c>
      <c r="T1108">
        <v>1990</v>
      </c>
      <c r="U1108">
        <v>1991</v>
      </c>
      <c r="V1108" t="s">
        <v>115</v>
      </c>
      <c r="W1108" t="s">
        <v>95</v>
      </c>
      <c r="X1108" t="s">
        <v>130</v>
      </c>
      <c r="Y1108" t="s">
        <v>130</v>
      </c>
      <c r="Z1108" t="s">
        <v>97</v>
      </c>
      <c r="AA1108">
        <v>0</v>
      </c>
      <c r="AB1108" t="s">
        <v>119</v>
      </c>
      <c r="AC1108" t="s">
        <v>98</v>
      </c>
      <c r="AD1108" t="s">
        <v>123</v>
      </c>
      <c r="AE1108" t="s">
        <v>119</v>
      </c>
      <c r="AF1108" t="s">
        <v>98</v>
      </c>
      <c r="AG1108" t="s">
        <v>155</v>
      </c>
      <c r="AH1108" t="s">
        <v>124</v>
      </c>
      <c r="AI1108">
        <v>738</v>
      </c>
      <c r="AJ1108" t="s">
        <v>108</v>
      </c>
      <c r="AK1108">
        <v>0</v>
      </c>
      <c r="AL1108">
        <v>172</v>
      </c>
      <c r="AM1108">
        <v>910</v>
      </c>
      <c r="AN1108" t="s">
        <v>103</v>
      </c>
      <c r="AO1108" t="s">
        <v>119</v>
      </c>
      <c r="AP1108" t="s">
        <v>104</v>
      </c>
      <c r="AQ1108" t="s">
        <v>105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119</v>
      </c>
      <c r="BC1108">
        <v>6</v>
      </c>
      <c r="BD1108" t="s">
        <v>106</v>
      </c>
      <c r="BE1108">
        <v>1</v>
      </c>
      <c r="BF1108" t="s">
        <v>98</v>
      </c>
      <c r="BG1108" t="s">
        <v>107</v>
      </c>
      <c r="BH1108">
        <v>1990</v>
      </c>
      <c r="BI1108" t="s">
        <v>125</v>
      </c>
      <c r="BJ1108">
        <v>2</v>
      </c>
      <c r="BK1108">
        <v>719</v>
      </c>
      <c r="BL1108" t="s">
        <v>98</v>
      </c>
      <c r="BM1108" t="s">
        <v>98</v>
      </c>
      <c r="BN1108" t="s">
        <v>104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>
      <c r="A1109">
        <v>1108</v>
      </c>
      <c r="B1109">
        <v>60</v>
      </c>
      <c r="C1109" t="s">
        <v>112</v>
      </c>
      <c r="D1109">
        <v>168</v>
      </c>
      <c r="E1109">
        <v>23257</v>
      </c>
      <c r="F1109" t="s">
        <v>82</v>
      </c>
      <c r="G1109" t="s">
        <v>83</v>
      </c>
      <c r="H1109" t="s">
        <v>223</v>
      </c>
      <c r="I1109" t="s">
        <v>127</v>
      </c>
      <c r="J1109" t="s">
        <v>86</v>
      </c>
      <c r="K1109" t="s">
        <v>161</v>
      </c>
      <c r="L1109" t="s">
        <v>88</v>
      </c>
      <c r="M1109" t="s">
        <v>121</v>
      </c>
      <c r="N1109" t="s">
        <v>91</v>
      </c>
      <c r="O1109" t="s">
        <v>91</v>
      </c>
      <c r="P1109" t="s">
        <v>92</v>
      </c>
      <c r="Q1109" t="s">
        <v>122</v>
      </c>
      <c r="R1109">
        <v>7</v>
      </c>
      <c r="S1109">
        <v>5</v>
      </c>
      <c r="T1109">
        <v>2006</v>
      </c>
      <c r="U1109">
        <v>2006</v>
      </c>
      <c r="V1109" t="s">
        <v>94</v>
      </c>
      <c r="W1109" t="s">
        <v>95</v>
      </c>
      <c r="X1109" t="s">
        <v>96</v>
      </c>
      <c r="Y1109" t="s">
        <v>96</v>
      </c>
      <c r="Z1109" t="s">
        <v>97</v>
      </c>
      <c r="AA1109">
        <v>0</v>
      </c>
      <c r="AB1109" t="s">
        <v>119</v>
      </c>
      <c r="AC1109" t="s">
        <v>98</v>
      </c>
      <c r="AD1109" t="s">
        <v>123</v>
      </c>
      <c r="AE1109" t="s">
        <v>126</v>
      </c>
      <c r="AF1109" t="s">
        <v>119</v>
      </c>
      <c r="AG1109" t="s">
        <v>100</v>
      </c>
      <c r="AH1109" t="s">
        <v>108</v>
      </c>
      <c r="AI1109">
        <v>0</v>
      </c>
      <c r="AJ1109" t="s">
        <v>108</v>
      </c>
      <c r="AK1109">
        <v>0</v>
      </c>
      <c r="AL1109">
        <v>868</v>
      </c>
      <c r="AM1109">
        <v>868</v>
      </c>
      <c r="AN1109" t="s">
        <v>103</v>
      </c>
      <c r="AO1109" t="s">
        <v>126</v>
      </c>
      <c r="AP1109" t="s">
        <v>104</v>
      </c>
      <c r="AQ1109" t="s">
        <v>105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119</v>
      </c>
      <c r="BC1109">
        <v>9</v>
      </c>
      <c r="BD1109" t="s">
        <v>106</v>
      </c>
      <c r="BE1109">
        <v>1</v>
      </c>
      <c r="BF1109" t="s">
        <v>119</v>
      </c>
      <c r="BG1109" t="s">
        <v>159</v>
      </c>
      <c r="BH1109">
        <v>2006</v>
      </c>
      <c r="BI1109" t="s">
        <v>131</v>
      </c>
      <c r="BJ1109">
        <v>2</v>
      </c>
      <c r="BK1109">
        <v>422</v>
      </c>
      <c r="BL1109" t="s">
        <v>98</v>
      </c>
      <c r="BM1109" t="s">
        <v>98</v>
      </c>
      <c r="BN1109" t="s">
        <v>104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149</v>
      </c>
      <c r="CB1109" t="s">
        <v>150</v>
      </c>
      <c r="CC1109">
        <v>274725</v>
      </c>
    </row>
    <row r="1110" spans="1:81">
      <c r="A1110">
        <v>1109</v>
      </c>
      <c r="B1110">
        <v>60</v>
      </c>
      <c r="C1110" t="s">
        <v>112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121</v>
      </c>
      <c r="N1110" t="s">
        <v>91</v>
      </c>
      <c r="O1110" t="s">
        <v>91</v>
      </c>
      <c r="P1110" t="s">
        <v>92</v>
      </c>
      <c r="Q1110" t="s">
        <v>122</v>
      </c>
      <c r="R1110">
        <v>6</v>
      </c>
      <c r="S1110">
        <v>5</v>
      </c>
      <c r="T1110">
        <v>2000</v>
      </c>
      <c r="U1110">
        <v>2000</v>
      </c>
      <c r="V1110" t="s">
        <v>94</v>
      </c>
      <c r="W1110" t="s">
        <v>95</v>
      </c>
      <c r="X1110" t="s">
        <v>96</v>
      </c>
      <c r="Y1110" t="s">
        <v>96</v>
      </c>
      <c r="Z1110" t="s">
        <v>97</v>
      </c>
      <c r="AA1110">
        <v>0</v>
      </c>
      <c r="AB1110" t="s">
        <v>98</v>
      </c>
      <c r="AC1110" t="s">
        <v>98</v>
      </c>
      <c r="AD1110" t="s">
        <v>123</v>
      </c>
      <c r="AE1110" t="s">
        <v>119</v>
      </c>
      <c r="AF1110" t="s">
        <v>98</v>
      </c>
      <c r="AG1110" t="s">
        <v>100</v>
      </c>
      <c r="AH1110" t="s">
        <v>108</v>
      </c>
      <c r="AI1110">
        <v>0</v>
      </c>
      <c r="AJ1110" t="s">
        <v>108</v>
      </c>
      <c r="AK1110">
        <v>0</v>
      </c>
      <c r="AL1110">
        <v>924</v>
      </c>
      <c r="AM1110">
        <v>924</v>
      </c>
      <c r="AN1110" t="s">
        <v>103</v>
      </c>
      <c r="AO1110" t="s">
        <v>126</v>
      </c>
      <c r="AP1110" t="s">
        <v>104</v>
      </c>
      <c r="AQ1110" t="s">
        <v>105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106</v>
      </c>
      <c r="BE1110">
        <v>1</v>
      </c>
      <c r="BF1110" t="s">
        <v>98</v>
      </c>
      <c r="BG1110" t="s">
        <v>107</v>
      </c>
      <c r="BH1110">
        <v>2000</v>
      </c>
      <c r="BI1110" t="s">
        <v>131</v>
      </c>
      <c r="BJ1110">
        <v>2</v>
      </c>
      <c r="BK1110">
        <v>463</v>
      </c>
      <c r="BL1110" t="s">
        <v>98</v>
      </c>
      <c r="BM1110" t="s">
        <v>98</v>
      </c>
      <c r="BN1110" t="s">
        <v>104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172</v>
      </c>
      <c r="CC1110">
        <v>181000</v>
      </c>
    </row>
    <row r="1111" spans="1:81">
      <c r="A1111">
        <v>1110</v>
      </c>
      <c r="B1111">
        <v>20</v>
      </c>
      <c r="C1111" t="s">
        <v>112</v>
      </c>
      <c r="D1111">
        <v>107</v>
      </c>
      <c r="E1111">
        <v>11362</v>
      </c>
      <c r="F1111" t="s">
        <v>82</v>
      </c>
      <c r="G1111" t="s">
        <v>83</v>
      </c>
      <c r="H1111" t="s">
        <v>113</v>
      </c>
      <c r="I1111" t="s">
        <v>85</v>
      </c>
      <c r="J1111" t="s">
        <v>86</v>
      </c>
      <c r="K1111" t="s">
        <v>87</v>
      </c>
      <c r="L1111" t="s">
        <v>88</v>
      </c>
      <c r="M1111" t="s">
        <v>147</v>
      </c>
      <c r="N1111" t="s">
        <v>91</v>
      </c>
      <c r="O1111" t="s">
        <v>91</v>
      </c>
      <c r="P1111" t="s">
        <v>92</v>
      </c>
      <c r="Q1111" t="s">
        <v>93</v>
      </c>
      <c r="R1111">
        <v>8</v>
      </c>
      <c r="S1111">
        <v>5</v>
      </c>
      <c r="T1111">
        <v>2004</v>
      </c>
      <c r="U1111">
        <v>2005</v>
      </c>
      <c r="V1111" t="s">
        <v>94</v>
      </c>
      <c r="W1111" t="s">
        <v>95</v>
      </c>
      <c r="X1111" t="s">
        <v>137</v>
      </c>
      <c r="Y1111" t="s">
        <v>137</v>
      </c>
      <c r="Z1111" t="s">
        <v>148</v>
      </c>
      <c r="AA1111">
        <v>42</v>
      </c>
      <c r="AB1111" t="s">
        <v>119</v>
      </c>
      <c r="AC1111" t="s">
        <v>98</v>
      </c>
      <c r="AD1111" t="s">
        <v>123</v>
      </c>
      <c r="AE1111" t="s">
        <v>126</v>
      </c>
      <c r="AF1111" t="s">
        <v>98</v>
      </c>
      <c r="AG1111" t="s">
        <v>155</v>
      </c>
      <c r="AH1111" t="s">
        <v>124</v>
      </c>
      <c r="AI1111">
        <v>1039</v>
      </c>
      <c r="AJ1111" t="s">
        <v>108</v>
      </c>
      <c r="AK1111">
        <v>0</v>
      </c>
      <c r="AL1111">
        <v>797</v>
      </c>
      <c r="AM1111">
        <v>1836</v>
      </c>
      <c r="AN1111" t="s">
        <v>103</v>
      </c>
      <c r="AO1111" t="s">
        <v>126</v>
      </c>
      <c r="AP1111" t="s">
        <v>104</v>
      </c>
      <c r="AQ1111" t="s">
        <v>105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119</v>
      </c>
      <c r="BC1111">
        <v>7</v>
      </c>
      <c r="BD1111" t="s">
        <v>106</v>
      </c>
      <c r="BE1111">
        <v>1</v>
      </c>
      <c r="BF1111" t="s">
        <v>119</v>
      </c>
      <c r="BG1111" t="s">
        <v>107</v>
      </c>
      <c r="BH1111">
        <v>2004</v>
      </c>
      <c r="BI1111" t="s">
        <v>125</v>
      </c>
      <c r="BJ1111">
        <v>3</v>
      </c>
      <c r="BK1111">
        <v>862</v>
      </c>
      <c r="BL1111" t="s">
        <v>98</v>
      </c>
      <c r="BM1111" t="s">
        <v>98</v>
      </c>
      <c r="BN1111" t="s">
        <v>104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>
      <c r="A1112">
        <v>1111</v>
      </c>
      <c r="B1112">
        <v>60</v>
      </c>
      <c r="C1112" t="s">
        <v>112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121</v>
      </c>
      <c r="N1112" t="s">
        <v>91</v>
      </c>
      <c r="O1112" t="s">
        <v>91</v>
      </c>
      <c r="P1112" t="s">
        <v>92</v>
      </c>
      <c r="Q1112" t="s">
        <v>122</v>
      </c>
      <c r="R1112">
        <v>6</v>
      </c>
      <c r="S1112">
        <v>5</v>
      </c>
      <c r="T1112">
        <v>1995</v>
      </c>
      <c r="U1112">
        <v>1996</v>
      </c>
      <c r="V1112" t="s">
        <v>94</v>
      </c>
      <c r="W1112" t="s">
        <v>95</v>
      </c>
      <c r="X1112" t="s">
        <v>130</v>
      </c>
      <c r="Y1112" t="s">
        <v>130</v>
      </c>
      <c r="Z1112" t="s">
        <v>97</v>
      </c>
      <c r="AA1112">
        <v>0</v>
      </c>
      <c r="AB1112" t="s">
        <v>98</v>
      </c>
      <c r="AC1112" t="s">
        <v>98</v>
      </c>
      <c r="AD1112" t="s">
        <v>123</v>
      </c>
      <c r="AE1112" t="s">
        <v>119</v>
      </c>
      <c r="AF1112" t="s">
        <v>98</v>
      </c>
      <c r="AG1112" t="s">
        <v>100</v>
      </c>
      <c r="AH1112" t="s">
        <v>124</v>
      </c>
      <c r="AI1112">
        <v>219</v>
      </c>
      <c r="AJ1112" t="s">
        <v>108</v>
      </c>
      <c r="AK1112">
        <v>0</v>
      </c>
      <c r="AL1112">
        <v>554</v>
      </c>
      <c r="AM1112">
        <v>773</v>
      </c>
      <c r="AN1112" t="s">
        <v>103</v>
      </c>
      <c r="AO1112" t="s">
        <v>119</v>
      </c>
      <c r="AP1112" t="s">
        <v>104</v>
      </c>
      <c r="AQ1112" t="s">
        <v>105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106</v>
      </c>
      <c r="BE1112">
        <v>1</v>
      </c>
      <c r="BF1112" t="s">
        <v>98</v>
      </c>
      <c r="BG1112" t="s">
        <v>107</v>
      </c>
      <c r="BH1112">
        <v>1995</v>
      </c>
      <c r="BI1112" t="s">
        <v>125</v>
      </c>
      <c r="BJ1112">
        <v>2</v>
      </c>
      <c r="BK1112">
        <v>431</v>
      </c>
      <c r="BL1112" t="s">
        <v>98</v>
      </c>
      <c r="BM1112" t="s">
        <v>98</v>
      </c>
      <c r="BN1112" t="s">
        <v>104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>
      <c r="A1113">
        <v>1112</v>
      </c>
      <c r="B1113">
        <v>60</v>
      </c>
      <c r="C1113" t="s">
        <v>112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175</v>
      </c>
      <c r="N1113" t="s">
        <v>91</v>
      </c>
      <c r="O1113" t="s">
        <v>91</v>
      </c>
      <c r="P1113" t="s">
        <v>92</v>
      </c>
      <c r="Q1113" t="s">
        <v>122</v>
      </c>
      <c r="R1113">
        <v>7</v>
      </c>
      <c r="S1113">
        <v>6</v>
      </c>
      <c r="T1113">
        <v>1976</v>
      </c>
      <c r="U1113">
        <v>1976</v>
      </c>
      <c r="V1113" t="s">
        <v>115</v>
      </c>
      <c r="W1113" t="s">
        <v>95</v>
      </c>
      <c r="X1113" t="s">
        <v>135</v>
      </c>
      <c r="Y1113" t="s">
        <v>135</v>
      </c>
      <c r="Z1113" t="s">
        <v>117</v>
      </c>
      <c r="AA1113">
        <v>660</v>
      </c>
      <c r="AB1113" t="s">
        <v>98</v>
      </c>
      <c r="AC1113" t="s">
        <v>98</v>
      </c>
      <c r="AD1113" t="s">
        <v>99</v>
      </c>
      <c r="AE1113" t="s">
        <v>98</v>
      </c>
      <c r="AF1113" t="s">
        <v>98</v>
      </c>
      <c r="AG1113" t="s">
        <v>100</v>
      </c>
      <c r="AH1113" t="s">
        <v>118</v>
      </c>
      <c r="AI1113">
        <v>403</v>
      </c>
      <c r="AJ1113" t="s">
        <v>108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104</v>
      </c>
      <c r="AQ1113" t="s">
        <v>105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106</v>
      </c>
      <c r="BE1113">
        <v>1</v>
      </c>
      <c r="BF1113" t="s">
        <v>119</v>
      </c>
      <c r="BG1113" t="s">
        <v>107</v>
      </c>
      <c r="BH1113">
        <v>1976</v>
      </c>
      <c r="BI1113" t="s">
        <v>131</v>
      </c>
      <c r="BJ1113">
        <v>2</v>
      </c>
      <c r="BK1113">
        <v>483</v>
      </c>
      <c r="BL1113" t="s">
        <v>98</v>
      </c>
      <c r="BM1113" t="s">
        <v>98</v>
      </c>
      <c r="BN1113" t="s">
        <v>104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>
      <c r="A1114">
        <v>1113</v>
      </c>
      <c r="B1114">
        <v>20</v>
      </c>
      <c r="C1114" t="s">
        <v>112</v>
      </c>
      <c r="D1114">
        <v>73</v>
      </c>
      <c r="E1114">
        <v>7100</v>
      </c>
      <c r="F1114" t="s">
        <v>82</v>
      </c>
      <c r="G1114" t="s">
        <v>83</v>
      </c>
      <c r="H1114" t="s">
        <v>113</v>
      </c>
      <c r="I1114" t="s">
        <v>85</v>
      </c>
      <c r="J1114" t="s">
        <v>86</v>
      </c>
      <c r="K1114" t="s">
        <v>114</v>
      </c>
      <c r="L1114" t="s">
        <v>88</v>
      </c>
      <c r="M1114" t="s">
        <v>89</v>
      </c>
      <c r="N1114" t="s">
        <v>91</v>
      </c>
      <c r="O1114" t="s">
        <v>91</v>
      </c>
      <c r="P1114" t="s">
        <v>92</v>
      </c>
      <c r="Q1114" t="s">
        <v>93</v>
      </c>
      <c r="R1114">
        <v>5</v>
      </c>
      <c r="S1114">
        <v>7</v>
      </c>
      <c r="T1114">
        <v>1957</v>
      </c>
      <c r="U1114">
        <v>1957</v>
      </c>
      <c r="V1114" t="s">
        <v>94</v>
      </c>
      <c r="W1114" t="s">
        <v>95</v>
      </c>
      <c r="X1114" t="s">
        <v>184</v>
      </c>
      <c r="Y1114" t="s">
        <v>185</v>
      </c>
      <c r="Z1114" t="s">
        <v>97</v>
      </c>
      <c r="AA1114">
        <v>0</v>
      </c>
      <c r="AB1114" t="s">
        <v>98</v>
      </c>
      <c r="AC1114" t="s">
        <v>98</v>
      </c>
      <c r="AD1114" t="s">
        <v>99</v>
      </c>
      <c r="AE1114" t="s">
        <v>98</v>
      </c>
      <c r="AF1114" t="s">
        <v>98</v>
      </c>
      <c r="AG1114" t="s">
        <v>100</v>
      </c>
      <c r="AH1114" t="s">
        <v>124</v>
      </c>
      <c r="AI1114">
        <v>708</v>
      </c>
      <c r="AJ1114" t="s">
        <v>108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104</v>
      </c>
      <c r="AQ1114" t="s">
        <v>168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106</v>
      </c>
      <c r="BE1114">
        <v>0</v>
      </c>
      <c r="BF1114" t="s">
        <v>83</v>
      </c>
      <c r="BG1114" t="s">
        <v>143</v>
      </c>
      <c r="BH1114">
        <v>1957</v>
      </c>
      <c r="BI1114" t="s">
        <v>108</v>
      </c>
      <c r="BJ1114">
        <v>1</v>
      </c>
      <c r="BK1114">
        <v>308</v>
      </c>
      <c r="BL1114" t="s">
        <v>98</v>
      </c>
      <c r="BM1114" t="s">
        <v>98</v>
      </c>
      <c r="BN1114" t="s">
        <v>104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>
      <c r="A1115">
        <v>1114</v>
      </c>
      <c r="B1115">
        <v>20</v>
      </c>
      <c r="C1115" t="s">
        <v>112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89</v>
      </c>
      <c r="N1115" t="s">
        <v>91</v>
      </c>
      <c r="O1115" t="s">
        <v>91</v>
      </c>
      <c r="P1115" t="s">
        <v>92</v>
      </c>
      <c r="Q1115" t="s">
        <v>93</v>
      </c>
      <c r="R1115">
        <v>5</v>
      </c>
      <c r="S1115">
        <v>7</v>
      </c>
      <c r="T1115">
        <v>1953</v>
      </c>
      <c r="U1115">
        <v>2006</v>
      </c>
      <c r="V1115" t="s">
        <v>94</v>
      </c>
      <c r="W1115" t="s">
        <v>95</v>
      </c>
      <c r="X1115" t="s">
        <v>116</v>
      </c>
      <c r="Y1115" t="s">
        <v>116</v>
      </c>
      <c r="Z1115" t="s">
        <v>97</v>
      </c>
      <c r="AA1115">
        <v>0</v>
      </c>
      <c r="AB1115" t="s">
        <v>98</v>
      </c>
      <c r="AC1115" t="s">
        <v>98</v>
      </c>
      <c r="AD1115" t="s">
        <v>99</v>
      </c>
      <c r="AE1115" t="s">
        <v>98</v>
      </c>
      <c r="AF1115" t="s">
        <v>98</v>
      </c>
      <c r="AG1115" t="s">
        <v>100</v>
      </c>
      <c r="AH1115" t="s">
        <v>138</v>
      </c>
      <c r="AI1115">
        <v>643</v>
      </c>
      <c r="AJ1115" t="s">
        <v>108</v>
      </c>
      <c r="AK1115">
        <v>0</v>
      </c>
      <c r="AL1115">
        <v>365</v>
      </c>
      <c r="AM1115">
        <v>1008</v>
      </c>
      <c r="AN1115" t="s">
        <v>103</v>
      </c>
      <c r="AO1115" t="s">
        <v>119</v>
      </c>
      <c r="AP1115" t="s">
        <v>104</v>
      </c>
      <c r="AQ1115" t="s">
        <v>105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119</v>
      </c>
      <c r="BC1115">
        <v>6</v>
      </c>
      <c r="BD1115" t="s">
        <v>106</v>
      </c>
      <c r="BE1115">
        <v>0</v>
      </c>
      <c r="BF1115" t="s">
        <v>83</v>
      </c>
      <c r="BG1115" t="s">
        <v>107</v>
      </c>
      <c r="BH1115">
        <v>1953</v>
      </c>
      <c r="BI1115" t="s">
        <v>108</v>
      </c>
      <c r="BJ1115">
        <v>1</v>
      </c>
      <c r="BK1115">
        <v>240</v>
      </c>
      <c r="BL1115" t="s">
        <v>98</v>
      </c>
      <c r="BM1115" t="s">
        <v>98</v>
      </c>
      <c r="BN1115" t="s">
        <v>104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>
      <c r="A1116">
        <v>1115</v>
      </c>
      <c r="B1116">
        <v>20</v>
      </c>
      <c r="C1116" t="s">
        <v>112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188</v>
      </c>
      <c r="N1116" t="s">
        <v>91</v>
      </c>
      <c r="O1116" t="s">
        <v>91</v>
      </c>
      <c r="P1116" t="s">
        <v>92</v>
      </c>
      <c r="Q1116" t="s">
        <v>93</v>
      </c>
      <c r="R1116">
        <v>5</v>
      </c>
      <c r="S1116">
        <v>7</v>
      </c>
      <c r="T1116">
        <v>1954</v>
      </c>
      <c r="U1116">
        <v>2000</v>
      </c>
      <c r="V1116" t="s">
        <v>94</v>
      </c>
      <c r="W1116" t="s">
        <v>95</v>
      </c>
      <c r="X1116" t="s">
        <v>137</v>
      </c>
      <c r="Y1116" t="s">
        <v>137</v>
      </c>
      <c r="Z1116" t="s">
        <v>97</v>
      </c>
      <c r="AA1116">
        <v>0</v>
      </c>
      <c r="AB1116" t="s">
        <v>98</v>
      </c>
      <c r="AC1116" t="s">
        <v>119</v>
      </c>
      <c r="AD1116" t="s">
        <v>99</v>
      </c>
      <c r="AE1116" t="s">
        <v>98</v>
      </c>
      <c r="AF1116" t="s">
        <v>98</v>
      </c>
      <c r="AG1116" t="s">
        <v>100</v>
      </c>
      <c r="AH1116" t="s">
        <v>101</v>
      </c>
      <c r="AI1116">
        <v>415</v>
      </c>
      <c r="AJ1116" t="s">
        <v>108</v>
      </c>
      <c r="AK1116">
        <v>0</v>
      </c>
      <c r="AL1116">
        <v>418</v>
      </c>
      <c r="AM1116">
        <v>833</v>
      </c>
      <c r="AN1116" t="s">
        <v>103</v>
      </c>
      <c r="AO1116" t="s">
        <v>126</v>
      </c>
      <c r="AP1116" t="s">
        <v>104</v>
      </c>
      <c r="AQ1116" t="s">
        <v>105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119</v>
      </c>
      <c r="BC1116">
        <v>4</v>
      </c>
      <c r="BD1116" t="s">
        <v>106</v>
      </c>
      <c r="BE1116">
        <v>0</v>
      </c>
      <c r="BF1116" t="s">
        <v>83</v>
      </c>
      <c r="BG1116" t="s">
        <v>143</v>
      </c>
      <c r="BH1116">
        <v>1955</v>
      </c>
      <c r="BI1116" t="s">
        <v>108</v>
      </c>
      <c r="BJ1116">
        <v>1</v>
      </c>
      <c r="BK1116">
        <v>326</v>
      </c>
      <c r="BL1116" t="s">
        <v>98</v>
      </c>
      <c r="BM1116" t="s">
        <v>98</v>
      </c>
      <c r="BN1116" t="s">
        <v>104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109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>
      <c r="A1117">
        <v>1116</v>
      </c>
      <c r="B1117">
        <v>20</v>
      </c>
      <c r="C1117" t="s">
        <v>112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147</v>
      </c>
      <c r="N1117" t="s">
        <v>91</v>
      </c>
      <c r="O1117" t="s">
        <v>91</v>
      </c>
      <c r="P1117" t="s">
        <v>92</v>
      </c>
      <c r="Q1117" t="s">
        <v>93</v>
      </c>
      <c r="R1117">
        <v>8</v>
      </c>
      <c r="S1117">
        <v>5</v>
      </c>
      <c r="T1117">
        <v>2007</v>
      </c>
      <c r="U1117">
        <v>2007</v>
      </c>
      <c r="V1117" t="s">
        <v>115</v>
      </c>
      <c r="W1117" t="s">
        <v>95</v>
      </c>
      <c r="X1117" t="s">
        <v>96</v>
      </c>
      <c r="Y1117" t="s">
        <v>96</v>
      </c>
      <c r="Z1117" t="s">
        <v>148</v>
      </c>
      <c r="AA1117">
        <v>328</v>
      </c>
      <c r="AB1117" t="s">
        <v>119</v>
      </c>
      <c r="AC1117" t="s">
        <v>98</v>
      </c>
      <c r="AD1117" t="s">
        <v>123</v>
      </c>
      <c r="AE1117" t="s">
        <v>126</v>
      </c>
      <c r="AF1117" t="s">
        <v>98</v>
      </c>
      <c r="AG1117" t="s">
        <v>100</v>
      </c>
      <c r="AH1117" t="s">
        <v>124</v>
      </c>
      <c r="AI1117">
        <v>1004</v>
      </c>
      <c r="AJ1117" t="s">
        <v>108</v>
      </c>
      <c r="AK1117">
        <v>0</v>
      </c>
      <c r="AL1117">
        <v>730</v>
      </c>
      <c r="AM1117">
        <v>1734</v>
      </c>
      <c r="AN1117" t="s">
        <v>103</v>
      </c>
      <c r="AO1117" t="s">
        <v>126</v>
      </c>
      <c r="AP1117" t="s">
        <v>104</v>
      </c>
      <c r="AQ1117" t="s">
        <v>105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126</v>
      </c>
      <c r="BC1117">
        <v>7</v>
      </c>
      <c r="BD1117" t="s">
        <v>106</v>
      </c>
      <c r="BE1117">
        <v>1</v>
      </c>
      <c r="BF1117" t="s">
        <v>119</v>
      </c>
      <c r="BG1117" t="s">
        <v>107</v>
      </c>
      <c r="BH1117">
        <v>2007</v>
      </c>
      <c r="BI1117" t="s">
        <v>131</v>
      </c>
      <c r="BJ1117">
        <v>3</v>
      </c>
      <c r="BK1117">
        <v>928</v>
      </c>
      <c r="BL1117" t="s">
        <v>98</v>
      </c>
      <c r="BM1117" t="s">
        <v>98</v>
      </c>
      <c r="BN1117" t="s">
        <v>104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149</v>
      </c>
      <c r="CB1117" t="s">
        <v>150</v>
      </c>
      <c r="CC1117">
        <v>318000</v>
      </c>
    </row>
    <row r="1118" spans="1:81">
      <c r="A1118">
        <v>1117</v>
      </c>
      <c r="B1118">
        <v>80</v>
      </c>
      <c r="C1118" t="s">
        <v>112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121</v>
      </c>
      <c r="N1118" t="s">
        <v>91</v>
      </c>
      <c r="O1118" t="s">
        <v>91</v>
      </c>
      <c r="P1118" t="s">
        <v>92</v>
      </c>
      <c r="Q1118" t="s">
        <v>158</v>
      </c>
      <c r="R1118">
        <v>8</v>
      </c>
      <c r="S1118">
        <v>5</v>
      </c>
      <c r="T1118">
        <v>2002</v>
      </c>
      <c r="U1118">
        <v>2002</v>
      </c>
      <c r="V1118" t="s">
        <v>115</v>
      </c>
      <c r="W1118" t="s">
        <v>95</v>
      </c>
      <c r="X1118" t="s">
        <v>96</v>
      </c>
      <c r="Y1118" t="s">
        <v>96</v>
      </c>
      <c r="Z1118" t="s">
        <v>97</v>
      </c>
      <c r="AA1118">
        <v>0</v>
      </c>
      <c r="AB1118" t="s">
        <v>119</v>
      </c>
      <c r="AC1118" t="s">
        <v>98</v>
      </c>
      <c r="AD1118" t="s">
        <v>123</v>
      </c>
      <c r="AE1118" t="s">
        <v>119</v>
      </c>
      <c r="AF1118" t="s">
        <v>98</v>
      </c>
      <c r="AG1118" t="s">
        <v>100</v>
      </c>
      <c r="AH1118" t="s">
        <v>124</v>
      </c>
      <c r="AI1118">
        <v>353</v>
      </c>
      <c r="AJ1118" t="s">
        <v>108</v>
      </c>
      <c r="AK1118">
        <v>0</v>
      </c>
      <c r="AL1118">
        <v>55</v>
      </c>
      <c r="AM1118">
        <v>408</v>
      </c>
      <c r="AN1118" t="s">
        <v>103</v>
      </c>
      <c r="AO1118" t="s">
        <v>126</v>
      </c>
      <c r="AP1118" t="s">
        <v>104</v>
      </c>
      <c r="AQ1118" t="s">
        <v>105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119</v>
      </c>
      <c r="BC1118">
        <v>7</v>
      </c>
      <c r="BD1118" t="s">
        <v>106</v>
      </c>
      <c r="BE1118">
        <v>1</v>
      </c>
      <c r="BF1118" t="s">
        <v>98</v>
      </c>
      <c r="BG1118" t="s">
        <v>159</v>
      </c>
      <c r="BH1118">
        <v>2002</v>
      </c>
      <c r="BI1118" t="s">
        <v>125</v>
      </c>
      <c r="BJ1118">
        <v>2</v>
      </c>
      <c r="BK1118">
        <v>527</v>
      </c>
      <c r="BL1118" t="s">
        <v>98</v>
      </c>
      <c r="BM1118" t="s">
        <v>98</v>
      </c>
      <c r="BN1118" t="s">
        <v>104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>
      <c r="A1119">
        <v>1118</v>
      </c>
      <c r="B1119">
        <v>20</v>
      </c>
      <c r="C1119" t="s">
        <v>112</v>
      </c>
      <c r="D1119">
        <v>57</v>
      </c>
      <c r="E1119">
        <v>9764</v>
      </c>
      <c r="F1119" t="s">
        <v>82</v>
      </c>
      <c r="G1119" t="s">
        <v>83</v>
      </c>
      <c r="H1119" t="s">
        <v>113</v>
      </c>
      <c r="I1119" t="s">
        <v>85</v>
      </c>
      <c r="J1119" t="s">
        <v>86</v>
      </c>
      <c r="K1119" t="s">
        <v>136</v>
      </c>
      <c r="L1119" t="s">
        <v>88</v>
      </c>
      <c r="M1119" t="s">
        <v>169</v>
      </c>
      <c r="N1119" t="s">
        <v>90</v>
      </c>
      <c r="O1119" t="s">
        <v>91</v>
      </c>
      <c r="P1119" t="s">
        <v>92</v>
      </c>
      <c r="Q1119" t="s">
        <v>93</v>
      </c>
      <c r="R1119">
        <v>5</v>
      </c>
      <c r="S1119">
        <v>7</v>
      </c>
      <c r="T1119">
        <v>1967</v>
      </c>
      <c r="U1119">
        <v>2003</v>
      </c>
      <c r="V1119" t="s">
        <v>94</v>
      </c>
      <c r="W1119" t="s">
        <v>95</v>
      </c>
      <c r="X1119" t="s">
        <v>96</v>
      </c>
      <c r="Y1119" t="s">
        <v>96</v>
      </c>
      <c r="Z1119" t="s">
        <v>97</v>
      </c>
      <c r="AA1119">
        <v>0</v>
      </c>
      <c r="AB1119" t="s">
        <v>98</v>
      </c>
      <c r="AC1119" t="s">
        <v>98</v>
      </c>
      <c r="AD1119" t="s">
        <v>99</v>
      </c>
      <c r="AE1119" t="s">
        <v>98</v>
      </c>
      <c r="AF1119" t="s">
        <v>98</v>
      </c>
      <c r="AG1119" t="s">
        <v>100</v>
      </c>
      <c r="AH1119" t="s">
        <v>138</v>
      </c>
      <c r="AI1119">
        <v>702</v>
      </c>
      <c r="AJ1119" t="s">
        <v>108</v>
      </c>
      <c r="AK1119">
        <v>0</v>
      </c>
      <c r="AL1119">
        <v>192</v>
      </c>
      <c r="AM1119">
        <v>894</v>
      </c>
      <c r="AN1119" t="s">
        <v>103</v>
      </c>
      <c r="AO1119" t="s">
        <v>126</v>
      </c>
      <c r="AP1119" t="s">
        <v>104</v>
      </c>
      <c r="AQ1119" t="s">
        <v>105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119</v>
      </c>
      <c r="BC1119">
        <v>5</v>
      </c>
      <c r="BD1119" t="s">
        <v>106</v>
      </c>
      <c r="BE1119">
        <v>0</v>
      </c>
      <c r="BF1119" t="s">
        <v>83</v>
      </c>
      <c r="BG1119" t="s">
        <v>107</v>
      </c>
      <c r="BH1119">
        <v>1967</v>
      </c>
      <c r="BI1119" t="s">
        <v>131</v>
      </c>
      <c r="BJ1119">
        <v>2</v>
      </c>
      <c r="BK1119">
        <v>450</v>
      </c>
      <c r="BL1119" t="s">
        <v>98</v>
      </c>
      <c r="BM1119" t="s">
        <v>98</v>
      </c>
      <c r="BN1119" t="s">
        <v>104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>
      <c r="A1120">
        <v>1119</v>
      </c>
      <c r="B1120">
        <v>80</v>
      </c>
      <c r="C1120" t="s">
        <v>112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169</v>
      </c>
      <c r="N1120" t="s">
        <v>91</v>
      </c>
      <c r="O1120" t="s">
        <v>91</v>
      </c>
      <c r="P1120" t="s">
        <v>92</v>
      </c>
      <c r="Q1120" t="s">
        <v>158</v>
      </c>
      <c r="R1120">
        <v>5</v>
      </c>
      <c r="S1120">
        <v>6</v>
      </c>
      <c r="T1120">
        <v>1958</v>
      </c>
      <c r="U1120">
        <v>1987</v>
      </c>
      <c r="V1120" t="s">
        <v>94</v>
      </c>
      <c r="W1120" t="s">
        <v>95</v>
      </c>
      <c r="X1120" t="s">
        <v>137</v>
      </c>
      <c r="Y1120" t="s">
        <v>137</v>
      </c>
      <c r="Z1120" t="s">
        <v>97</v>
      </c>
      <c r="AA1120">
        <v>0</v>
      </c>
      <c r="AB1120" t="s">
        <v>98</v>
      </c>
      <c r="AC1120" t="s">
        <v>119</v>
      </c>
      <c r="AD1120" t="s">
        <v>99</v>
      </c>
      <c r="AE1120" t="s">
        <v>98</v>
      </c>
      <c r="AF1120" t="s">
        <v>98</v>
      </c>
      <c r="AG1120" t="s">
        <v>100</v>
      </c>
      <c r="AH1120" t="s">
        <v>108</v>
      </c>
      <c r="AI1120">
        <v>0</v>
      </c>
      <c r="AJ1120" t="s">
        <v>108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104</v>
      </c>
      <c r="AQ1120" t="s">
        <v>105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181</v>
      </c>
      <c r="BE1120">
        <v>0</v>
      </c>
      <c r="BF1120" t="s">
        <v>83</v>
      </c>
      <c r="BG1120" t="s">
        <v>159</v>
      </c>
      <c r="BH1120">
        <v>1958</v>
      </c>
      <c r="BI1120" t="s">
        <v>131</v>
      </c>
      <c r="BJ1120">
        <v>1</v>
      </c>
      <c r="BK1120">
        <v>300</v>
      </c>
      <c r="BL1120" t="s">
        <v>98</v>
      </c>
      <c r="BM1120" t="s">
        <v>98</v>
      </c>
      <c r="BN1120" t="s">
        <v>104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>
      <c r="A1121">
        <v>1120</v>
      </c>
      <c r="B1121">
        <v>20</v>
      </c>
      <c r="C1121" t="s">
        <v>112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89</v>
      </c>
      <c r="N1121" t="s">
        <v>91</v>
      </c>
      <c r="O1121" t="s">
        <v>91</v>
      </c>
      <c r="P1121" t="s">
        <v>92</v>
      </c>
      <c r="Q1121" t="s">
        <v>93</v>
      </c>
      <c r="R1121">
        <v>5</v>
      </c>
      <c r="S1121">
        <v>5</v>
      </c>
      <c r="T1121">
        <v>1959</v>
      </c>
      <c r="U1121">
        <v>1959</v>
      </c>
      <c r="V1121" t="s">
        <v>94</v>
      </c>
      <c r="W1121" t="s">
        <v>95</v>
      </c>
      <c r="X1121" t="s">
        <v>117</v>
      </c>
      <c r="Y1121" t="s">
        <v>116</v>
      </c>
      <c r="Z1121" t="s">
        <v>97</v>
      </c>
      <c r="AA1121">
        <v>0</v>
      </c>
      <c r="AB1121" t="s">
        <v>98</v>
      </c>
      <c r="AC1121" t="s">
        <v>98</v>
      </c>
      <c r="AD1121" t="s">
        <v>99</v>
      </c>
      <c r="AE1121" t="s">
        <v>98</v>
      </c>
      <c r="AF1121" t="s">
        <v>98</v>
      </c>
      <c r="AG1121" t="s">
        <v>100</v>
      </c>
      <c r="AH1121" t="s">
        <v>102</v>
      </c>
      <c r="AI1121">
        <v>369</v>
      </c>
      <c r="AJ1121" t="s">
        <v>108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104</v>
      </c>
      <c r="AQ1121" t="s">
        <v>168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106</v>
      </c>
      <c r="BE1121">
        <v>0</v>
      </c>
      <c r="BF1121" t="s">
        <v>83</v>
      </c>
      <c r="BG1121" t="s">
        <v>107</v>
      </c>
      <c r="BH1121">
        <v>1959</v>
      </c>
      <c r="BI1121" t="s">
        <v>131</v>
      </c>
      <c r="BJ1121">
        <v>1</v>
      </c>
      <c r="BK1121">
        <v>286</v>
      </c>
      <c r="BL1121" t="s">
        <v>98</v>
      </c>
      <c r="BM1121" t="s">
        <v>98</v>
      </c>
      <c r="BN1121" t="s">
        <v>104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177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>
      <c r="A1122">
        <v>1121</v>
      </c>
      <c r="B1122">
        <v>30</v>
      </c>
      <c r="C1122" t="s">
        <v>140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192</v>
      </c>
      <c r="J1122" t="s">
        <v>86</v>
      </c>
      <c r="K1122" t="s">
        <v>87</v>
      </c>
      <c r="L1122" t="s">
        <v>154</v>
      </c>
      <c r="M1122" t="s">
        <v>214</v>
      </c>
      <c r="N1122" t="s">
        <v>91</v>
      </c>
      <c r="O1122" t="s">
        <v>91</v>
      </c>
      <c r="P1122" t="s">
        <v>92</v>
      </c>
      <c r="Q1122" t="s">
        <v>93</v>
      </c>
      <c r="R1122">
        <v>6</v>
      </c>
      <c r="S1122">
        <v>5</v>
      </c>
      <c r="T1122">
        <v>1920</v>
      </c>
      <c r="U1122">
        <v>1950</v>
      </c>
      <c r="V1122" t="s">
        <v>94</v>
      </c>
      <c r="W1122" t="s">
        <v>95</v>
      </c>
      <c r="X1122" t="s">
        <v>117</v>
      </c>
      <c r="Y1122" t="s">
        <v>117</v>
      </c>
      <c r="Z1122" t="s">
        <v>97</v>
      </c>
      <c r="AA1122">
        <v>0</v>
      </c>
      <c r="AB1122" t="s">
        <v>98</v>
      </c>
      <c r="AC1122" t="s">
        <v>98</v>
      </c>
      <c r="AD1122" t="s">
        <v>166</v>
      </c>
      <c r="AE1122" t="s">
        <v>98</v>
      </c>
      <c r="AF1122" t="s">
        <v>98</v>
      </c>
      <c r="AG1122" t="s">
        <v>100</v>
      </c>
      <c r="AH1122" t="s">
        <v>108</v>
      </c>
      <c r="AI1122">
        <v>0</v>
      </c>
      <c r="AJ1122" t="s">
        <v>108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104</v>
      </c>
      <c r="AQ1122" t="s">
        <v>168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106</v>
      </c>
      <c r="BE1122">
        <v>1</v>
      </c>
      <c r="BF1122" t="s">
        <v>119</v>
      </c>
      <c r="BG1122" t="s">
        <v>143</v>
      </c>
      <c r="BH1122">
        <v>1920</v>
      </c>
      <c r="BI1122" t="s">
        <v>108</v>
      </c>
      <c r="BJ1122">
        <v>1</v>
      </c>
      <c r="BK1122">
        <v>308</v>
      </c>
      <c r="BL1122" t="s">
        <v>98</v>
      </c>
      <c r="BM1122" t="s">
        <v>98</v>
      </c>
      <c r="BN1122" t="s">
        <v>104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109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>
      <c r="A1123">
        <v>1122</v>
      </c>
      <c r="B1123">
        <v>20</v>
      </c>
      <c r="C1123" t="s">
        <v>112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209</v>
      </c>
      <c r="N1123" t="s">
        <v>91</v>
      </c>
      <c r="O1123" t="s">
        <v>91</v>
      </c>
      <c r="P1123" t="s">
        <v>92</v>
      </c>
      <c r="Q1123" t="s">
        <v>93</v>
      </c>
      <c r="R1123">
        <v>7</v>
      </c>
      <c r="S1123">
        <v>5</v>
      </c>
      <c r="T1123">
        <v>2005</v>
      </c>
      <c r="U1123">
        <v>2006</v>
      </c>
      <c r="V1123" t="s">
        <v>94</v>
      </c>
      <c r="W1123" t="s">
        <v>95</v>
      </c>
      <c r="X1123" t="s">
        <v>96</v>
      </c>
      <c r="Y1123" t="s">
        <v>96</v>
      </c>
      <c r="Z1123" t="s">
        <v>117</v>
      </c>
      <c r="AA1123">
        <v>196</v>
      </c>
      <c r="AB1123" t="s">
        <v>119</v>
      </c>
      <c r="AC1123" t="s">
        <v>98</v>
      </c>
      <c r="AD1123" t="s">
        <v>123</v>
      </c>
      <c r="AE1123" t="s">
        <v>119</v>
      </c>
      <c r="AF1123" t="s">
        <v>98</v>
      </c>
      <c r="AG1123" t="s">
        <v>157</v>
      </c>
      <c r="AH1123" t="s">
        <v>124</v>
      </c>
      <c r="AI1123">
        <v>24</v>
      </c>
      <c r="AJ1123" t="s">
        <v>108</v>
      </c>
      <c r="AK1123">
        <v>0</v>
      </c>
      <c r="AL1123">
        <v>1528</v>
      </c>
      <c r="AM1123">
        <v>1552</v>
      </c>
      <c r="AN1123" t="s">
        <v>103</v>
      </c>
      <c r="AO1123" t="s">
        <v>126</v>
      </c>
      <c r="AP1123" t="s">
        <v>104</v>
      </c>
      <c r="AQ1123" t="s">
        <v>105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119</v>
      </c>
      <c r="BC1123">
        <v>7</v>
      </c>
      <c r="BD1123" t="s">
        <v>106</v>
      </c>
      <c r="BE1123">
        <v>0</v>
      </c>
      <c r="BF1123" t="s">
        <v>83</v>
      </c>
      <c r="BG1123" t="s">
        <v>107</v>
      </c>
      <c r="BH1123">
        <v>2005</v>
      </c>
      <c r="BI1123" t="s">
        <v>131</v>
      </c>
      <c r="BJ1123">
        <v>3</v>
      </c>
      <c r="BK1123">
        <v>782</v>
      </c>
      <c r="BL1123" t="s">
        <v>98</v>
      </c>
      <c r="BM1123" t="s">
        <v>98</v>
      </c>
      <c r="BN1123" t="s">
        <v>104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149</v>
      </c>
      <c r="CB1123" t="s">
        <v>150</v>
      </c>
      <c r="CC1123">
        <v>212900</v>
      </c>
    </row>
    <row r="1124" spans="1:81">
      <c r="A1124">
        <v>1123</v>
      </c>
      <c r="B1124">
        <v>20</v>
      </c>
      <c r="C1124" t="s">
        <v>112</v>
      </c>
      <c r="D1124" t="s">
        <v>83</v>
      </c>
      <c r="E1124">
        <v>8926</v>
      </c>
      <c r="F1124" t="s">
        <v>82</v>
      </c>
      <c r="G1124" t="s">
        <v>83</v>
      </c>
      <c r="H1124" t="s">
        <v>113</v>
      </c>
      <c r="I1124" t="s">
        <v>85</v>
      </c>
      <c r="J1124" t="s">
        <v>86</v>
      </c>
      <c r="K1124" t="s">
        <v>114</v>
      </c>
      <c r="L1124" t="s">
        <v>88</v>
      </c>
      <c r="M1124" t="s">
        <v>206</v>
      </c>
      <c r="N1124" t="s">
        <v>91</v>
      </c>
      <c r="O1124" t="s">
        <v>91</v>
      </c>
      <c r="P1124" t="s">
        <v>92</v>
      </c>
      <c r="Q1124" t="s">
        <v>93</v>
      </c>
      <c r="R1124">
        <v>4</v>
      </c>
      <c r="S1124">
        <v>3</v>
      </c>
      <c r="T1124">
        <v>1956</v>
      </c>
      <c r="U1124">
        <v>1956</v>
      </c>
      <c r="V1124" t="s">
        <v>94</v>
      </c>
      <c r="W1124" t="s">
        <v>95</v>
      </c>
      <c r="X1124" t="s">
        <v>193</v>
      </c>
      <c r="Y1124" t="s">
        <v>193</v>
      </c>
      <c r="Z1124" t="s">
        <v>97</v>
      </c>
      <c r="AA1124">
        <v>0</v>
      </c>
      <c r="AB1124" t="s">
        <v>98</v>
      </c>
      <c r="AC1124" t="s">
        <v>98</v>
      </c>
      <c r="AD1124" t="s">
        <v>99</v>
      </c>
      <c r="AE1124" t="s">
        <v>98</v>
      </c>
      <c r="AF1124" t="s">
        <v>98</v>
      </c>
      <c r="AG1124" t="s">
        <v>100</v>
      </c>
      <c r="AH1124" t="s">
        <v>108</v>
      </c>
      <c r="AI1124">
        <v>0</v>
      </c>
      <c r="AJ1124" t="s">
        <v>108</v>
      </c>
      <c r="AK1124">
        <v>0</v>
      </c>
      <c r="AL1124">
        <v>672</v>
      </c>
      <c r="AM1124">
        <v>672</v>
      </c>
      <c r="AN1124" t="s">
        <v>103</v>
      </c>
      <c r="AO1124" t="s">
        <v>126</v>
      </c>
      <c r="AP1124" t="s">
        <v>104</v>
      </c>
      <c r="AQ1124" t="s">
        <v>168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106</v>
      </c>
      <c r="BE1124">
        <v>0</v>
      </c>
      <c r="BF1124" t="s">
        <v>83</v>
      </c>
      <c r="BG1124" t="s">
        <v>189</v>
      </c>
      <c r="BH1124">
        <v>1956</v>
      </c>
      <c r="BI1124" t="s">
        <v>108</v>
      </c>
      <c r="BJ1124">
        <v>1</v>
      </c>
      <c r="BK1124">
        <v>288</v>
      </c>
      <c r="BL1124" t="s">
        <v>98</v>
      </c>
      <c r="BM1124" t="s">
        <v>98</v>
      </c>
      <c r="BN1124" t="s">
        <v>104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109</v>
      </c>
      <c r="BW1124" t="s">
        <v>83</v>
      </c>
      <c r="BX1124">
        <v>0</v>
      </c>
      <c r="BY1124">
        <v>10</v>
      </c>
      <c r="BZ1124">
        <v>2009</v>
      </c>
      <c r="CA1124" t="s">
        <v>144</v>
      </c>
      <c r="CB1124" t="s">
        <v>172</v>
      </c>
      <c r="CC1124">
        <v>112000</v>
      </c>
    </row>
    <row r="1125" spans="1:81">
      <c r="A1125">
        <v>1124</v>
      </c>
      <c r="B1125">
        <v>20</v>
      </c>
      <c r="C1125" t="s">
        <v>112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206</v>
      </c>
      <c r="N1125" t="s">
        <v>91</v>
      </c>
      <c r="O1125" t="s">
        <v>91</v>
      </c>
      <c r="P1125" t="s">
        <v>92</v>
      </c>
      <c r="Q1125" t="s">
        <v>93</v>
      </c>
      <c r="R1125">
        <v>5</v>
      </c>
      <c r="S1125">
        <v>9</v>
      </c>
      <c r="T1125">
        <v>1947</v>
      </c>
      <c r="U1125">
        <v>2008</v>
      </c>
      <c r="V1125" t="s">
        <v>115</v>
      </c>
      <c r="W1125" t="s">
        <v>95</v>
      </c>
      <c r="X1125" t="s">
        <v>96</v>
      </c>
      <c r="Y1125" t="s">
        <v>96</v>
      </c>
      <c r="Z1125" t="s">
        <v>97</v>
      </c>
      <c r="AA1125">
        <v>0</v>
      </c>
      <c r="AB1125" t="s">
        <v>98</v>
      </c>
      <c r="AC1125" t="s">
        <v>126</v>
      </c>
      <c r="AD1125" t="s">
        <v>99</v>
      </c>
      <c r="AE1125" t="s">
        <v>98</v>
      </c>
      <c r="AF1125" t="s">
        <v>98</v>
      </c>
      <c r="AG1125" t="s">
        <v>100</v>
      </c>
      <c r="AH1125" t="s">
        <v>108</v>
      </c>
      <c r="AI1125">
        <v>0</v>
      </c>
      <c r="AJ1125" t="s">
        <v>108</v>
      </c>
      <c r="AK1125">
        <v>0</v>
      </c>
      <c r="AL1125">
        <v>698</v>
      </c>
      <c r="AM1125">
        <v>698</v>
      </c>
      <c r="AN1125" t="s">
        <v>103</v>
      </c>
      <c r="AO1125" t="s">
        <v>126</v>
      </c>
      <c r="AP1125" t="s">
        <v>104</v>
      </c>
      <c r="AQ1125" t="s">
        <v>105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106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104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>
      <c r="A1126">
        <v>1125</v>
      </c>
      <c r="B1126">
        <v>80</v>
      </c>
      <c r="C1126" t="s">
        <v>112</v>
      </c>
      <c r="D1126" t="s">
        <v>83</v>
      </c>
      <c r="E1126">
        <v>9125</v>
      </c>
      <c r="F1126" t="s">
        <v>82</v>
      </c>
      <c r="G1126" t="s">
        <v>83</v>
      </c>
      <c r="H1126" t="s">
        <v>113</v>
      </c>
      <c r="I1126" t="s">
        <v>85</v>
      </c>
      <c r="J1126" t="s">
        <v>86</v>
      </c>
      <c r="K1126" t="s">
        <v>87</v>
      </c>
      <c r="L1126" t="s">
        <v>88</v>
      </c>
      <c r="M1126" t="s">
        <v>121</v>
      </c>
      <c r="N1126" t="s">
        <v>91</v>
      </c>
      <c r="O1126" t="s">
        <v>91</v>
      </c>
      <c r="P1126" t="s">
        <v>92</v>
      </c>
      <c r="Q1126" t="s">
        <v>158</v>
      </c>
      <c r="R1126">
        <v>7</v>
      </c>
      <c r="S1126">
        <v>5</v>
      </c>
      <c r="T1126">
        <v>1992</v>
      </c>
      <c r="U1126">
        <v>1992</v>
      </c>
      <c r="V1126" t="s">
        <v>94</v>
      </c>
      <c r="W1126" t="s">
        <v>95</v>
      </c>
      <c r="X1126" t="s">
        <v>130</v>
      </c>
      <c r="Y1126" t="s">
        <v>130</v>
      </c>
      <c r="Z1126" t="s">
        <v>117</v>
      </c>
      <c r="AA1126">
        <v>170</v>
      </c>
      <c r="AB1126" t="s">
        <v>98</v>
      </c>
      <c r="AC1126" t="s">
        <v>98</v>
      </c>
      <c r="AD1126" t="s">
        <v>123</v>
      </c>
      <c r="AE1126" t="s">
        <v>119</v>
      </c>
      <c r="AF1126" t="s">
        <v>98</v>
      </c>
      <c r="AG1126" t="s">
        <v>100</v>
      </c>
      <c r="AH1126" t="s">
        <v>108</v>
      </c>
      <c r="AI1126">
        <v>0</v>
      </c>
      <c r="AJ1126" t="s">
        <v>108</v>
      </c>
      <c r="AK1126">
        <v>0</v>
      </c>
      <c r="AL1126">
        <v>384</v>
      </c>
      <c r="AM1126">
        <v>384</v>
      </c>
      <c r="AN1126" t="s">
        <v>103</v>
      </c>
      <c r="AO1126" t="s">
        <v>119</v>
      </c>
      <c r="AP1126" t="s">
        <v>104</v>
      </c>
      <c r="AQ1126" t="s">
        <v>105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119</v>
      </c>
      <c r="BC1126">
        <v>7</v>
      </c>
      <c r="BD1126" t="s">
        <v>106</v>
      </c>
      <c r="BE1126">
        <v>1</v>
      </c>
      <c r="BF1126" t="s">
        <v>98</v>
      </c>
      <c r="BG1126" t="s">
        <v>107</v>
      </c>
      <c r="BH1126">
        <v>1992</v>
      </c>
      <c r="BI1126" t="s">
        <v>125</v>
      </c>
      <c r="BJ1126">
        <v>2</v>
      </c>
      <c r="BK1126">
        <v>392</v>
      </c>
      <c r="BL1126" t="s">
        <v>98</v>
      </c>
      <c r="BM1126" t="s">
        <v>98</v>
      </c>
      <c r="BN1126" t="s">
        <v>104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>
      <c r="A1127">
        <v>1126</v>
      </c>
      <c r="B1127">
        <v>20</v>
      </c>
      <c r="C1127" t="s">
        <v>112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89</v>
      </c>
      <c r="N1127" t="s">
        <v>91</v>
      </c>
      <c r="O1127" t="s">
        <v>91</v>
      </c>
      <c r="P1127" t="s">
        <v>92</v>
      </c>
      <c r="Q1127" t="s">
        <v>93</v>
      </c>
      <c r="R1127">
        <v>4</v>
      </c>
      <c r="S1127">
        <v>5</v>
      </c>
      <c r="T1127">
        <v>1955</v>
      </c>
      <c r="U1127">
        <v>1955</v>
      </c>
      <c r="V1127" t="s">
        <v>94</v>
      </c>
      <c r="W1127" t="s">
        <v>95</v>
      </c>
      <c r="X1127" t="s">
        <v>135</v>
      </c>
      <c r="Y1127" t="s">
        <v>135</v>
      </c>
      <c r="Z1127" t="s">
        <v>97</v>
      </c>
      <c r="AA1127">
        <v>0</v>
      </c>
      <c r="AB1127" t="s">
        <v>98</v>
      </c>
      <c r="AC1127" t="s">
        <v>98</v>
      </c>
      <c r="AD1127" t="s">
        <v>99</v>
      </c>
      <c r="AE1127" t="s">
        <v>98</v>
      </c>
      <c r="AF1127" t="s">
        <v>98</v>
      </c>
      <c r="AG1127" t="s">
        <v>100</v>
      </c>
      <c r="AH1127" t="s">
        <v>108</v>
      </c>
      <c r="AI1127">
        <v>0</v>
      </c>
      <c r="AJ1127" t="s">
        <v>108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104</v>
      </c>
      <c r="AQ1127" t="s">
        <v>105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139</v>
      </c>
      <c r="BC1127">
        <v>5</v>
      </c>
      <c r="BD1127" t="s">
        <v>106</v>
      </c>
      <c r="BE1127">
        <v>1</v>
      </c>
      <c r="BF1127" t="s">
        <v>98</v>
      </c>
      <c r="BG1127" t="s">
        <v>143</v>
      </c>
      <c r="BH1127">
        <v>1977</v>
      </c>
      <c r="BI1127" t="s">
        <v>108</v>
      </c>
      <c r="BJ1127">
        <v>2</v>
      </c>
      <c r="BK1127">
        <v>672</v>
      </c>
      <c r="BL1127" t="s">
        <v>139</v>
      </c>
      <c r="BM1127" t="s">
        <v>139</v>
      </c>
      <c r="BN1127" t="s">
        <v>104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>
      <c r="A1128">
        <v>1127</v>
      </c>
      <c r="B1128">
        <v>120</v>
      </c>
      <c r="C1128" t="s">
        <v>112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156</v>
      </c>
      <c r="N1128" t="s">
        <v>91</v>
      </c>
      <c r="O1128" t="s">
        <v>91</v>
      </c>
      <c r="P1128" t="s">
        <v>129</v>
      </c>
      <c r="Q1128" t="s">
        <v>93</v>
      </c>
      <c r="R1128">
        <v>7</v>
      </c>
      <c r="S1128">
        <v>5</v>
      </c>
      <c r="T1128">
        <v>2007</v>
      </c>
      <c r="U1128">
        <v>2007</v>
      </c>
      <c r="V1128" t="s">
        <v>115</v>
      </c>
      <c r="W1128" t="s">
        <v>95</v>
      </c>
      <c r="X1128" t="s">
        <v>96</v>
      </c>
      <c r="Y1128" t="s">
        <v>96</v>
      </c>
      <c r="Z1128" t="s">
        <v>117</v>
      </c>
      <c r="AA1128">
        <v>130</v>
      </c>
      <c r="AB1128" t="s">
        <v>119</v>
      </c>
      <c r="AC1128" t="s">
        <v>98</v>
      </c>
      <c r="AD1128" t="s">
        <v>123</v>
      </c>
      <c r="AE1128" t="s">
        <v>119</v>
      </c>
      <c r="AF1128" t="s">
        <v>98</v>
      </c>
      <c r="AG1128" t="s">
        <v>100</v>
      </c>
      <c r="AH1128" t="s">
        <v>108</v>
      </c>
      <c r="AI1128">
        <v>0</v>
      </c>
      <c r="AJ1128" t="s">
        <v>108</v>
      </c>
      <c r="AK1128">
        <v>0</v>
      </c>
      <c r="AL1128">
        <v>1373</v>
      </c>
      <c r="AM1128">
        <v>1373</v>
      </c>
      <c r="AN1128" t="s">
        <v>103</v>
      </c>
      <c r="AO1128" t="s">
        <v>126</v>
      </c>
      <c r="AP1128" t="s">
        <v>104</v>
      </c>
      <c r="AQ1128" t="s">
        <v>105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119</v>
      </c>
      <c r="BC1128">
        <v>7</v>
      </c>
      <c r="BD1128" t="s">
        <v>106</v>
      </c>
      <c r="BE1128">
        <v>1</v>
      </c>
      <c r="BF1128" t="s">
        <v>98</v>
      </c>
      <c r="BG1128" t="s">
        <v>107</v>
      </c>
      <c r="BH1128">
        <v>2007</v>
      </c>
      <c r="BI1128" t="s">
        <v>125</v>
      </c>
      <c r="BJ1128">
        <v>3</v>
      </c>
      <c r="BK1128">
        <v>660</v>
      </c>
      <c r="BL1128" t="s">
        <v>98</v>
      </c>
      <c r="BM1128" t="s">
        <v>98</v>
      </c>
      <c r="BN1128" t="s">
        <v>104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>
      <c r="A1129">
        <v>1128</v>
      </c>
      <c r="B1129">
        <v>20</v>
      </c>
      <c r="C1129" t="s">
        <v>112</v>
      </c>
      <c r="D1129">
        <v>182</v>
      </c>
      <c r="E1129">
        <v>14572</v>
      </c>
      <c r="F1129" t="s">
        <v>82</v>
      </c>
      <c r="G1129" t="s">
        <v>83</v>
      </c>
      <c r="H1129" t="s">
        <v>223</v>
      </c>
      <c r="I1129" t="s">
        <v>85</v>
      </c>
      <c r="J1129" t="s">
        <v>86</v>
      </c>
      <c r="K1129" t="s">
        <v>114</v>
      </c>
      <c r="L1129" t="s">
        <v>88</v>
      </c>
      <c r="M1129" t="s">
        <v>121</v>
      </c>
      <c r="N1129" t="s">
        <v>91</v>
      </c>
      <c r="O1129" t="s">
        <v>91</v>
      </c>
      <c r="P1129" t="s">
        <v>92</v>
      </c>
      <c r="Q1129" t="s">
        <v>93</v>
      </c>
      <c r="R1129">
        <v>7</v>
      </c>
      <c r="S1129">
        <v>5</v>
      </c>
      <c r="T1129">
        <v>2004</v>
      </c>
      <c r="U1129">
        <v>2004</v>
      </c>
      <c r="V1129" t="s">
        <v>115</v>
      </c>
      <c r="W1129" t="s">
        <v>95</v>
      </c>
      <c r="X1129" t="s">
        <v>96</v>
      </c>
      <c r="Y1129" t="s">
        <v>96</v>
      </c>
      <c r="Z1129" t="s">
        <v>97</v>
      </c>
      <c r="AA1129">
        <v>0</v>
      </c>
      <c r="AB1129" t="s">
        <v>119</v>
      </c>
      <c r="AC1129" t="s">
        <v>98</v>
      </c>
      <c r="AD1129" t="s">
        <v>123</v>
      </c>
      <c r="AE1129" t="s">
        <v>119</v>
      </c>
      <c r="AF1129" t="s">
        <v>98</v>
      </c>
      <c r="AG1129" t="s">
        <v>157</v>
      </c>
      <c r="AH1129" t="s">
        <v>124</v>
      </c>
      <c r="AI1129">
        <v>1300</v>
      </c>
      <c r="AJ1129" t="s">
        <v>108</v>
      </c>
      <c r="AK1129">
        <v>0</v>
      </c>
      <c r="AL1129">
        <v>230</v>
      </c>
      <c r="AM1129">
        <v>1530</v>
      </c>
      <c r="AN1129" t="s">
        <v>103</v>
      </c>
      <c r="AO1129" t="s">
        <v>126</v>
      </c>
      <c r="AP1129" t="s">
        <v>104</v>
      </c>
      <c r="AQ1129" t="s">
        <v>105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119</v>
      </c>
      <c r="BC1129">
        <v>7</v>
      </c>
      <c r="BD1129" t="s">
        <v>106</v>
      </c>
      <c r="BE1129">
        <v>1</v>
      </c>
      <c r="BF1129" t="s">
        <v>119</v>
      </c>
      <c r="BG1129" t="s">
        <v>107</v>
      </c>
      <c r="BH1129">
        <v>2004</v>
      </c>
      <c r="BI1129" t="s">
        <v>125</v>
      </c>
      <c r="BJ1129">
        <v>3</v>
      </c>
      <c r="BK1129">
        <v>630</v>
      </c>
      <c r="BL1129" t="s">
        <v>98</v>
      </c>
      <c r="BM1129" t="s">
        <v>98</v>
      </c>
      <c r="BN1129" t="s">
        <v>104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178</v>
      </c>
      <c r="CC1129">
        <v>259000</v>
      </c>
    </row>
    <row r="1130" spans="1:81">
      <c r="A1130">
        <v>1129</v>
      </c>
      <c r="B1130">
        <v>60</v>
      </c>
      <c r="C1130" t="s">
        <v>112</v>
      </c>
      <c r="D1130">
        <v>59</v>
      </c>
      <c r="E1130">
        <v>11796</v>
      </c>
      <c r="F1130" t="s">
        <v>82</v>
      </c>
      <c r="G1130" t="s">
        <v>83</v>
      </c>
      <c r="H1130" t="s">
        <v>113</v>
      </c>
      <c r="I1130" t="s">
        <v>85</v>
      </c>
      <c r="J1130" t="s">
        <v>86</v>
      </c>
      <c r="K1130" t="s">
        <v>87</v>
      </c>
      <c r="L1130" t="s">
        <v>88</v>
      </c>
      <c r="M1130" t="s">
        <v>121</v>
      </c>
      <c r="N1130" t="s">
        <v>91</v>
      </c>
      <c r="O1130" t="s">
        <v>91</v>
      </c>
      <c r="P1130" t="s">
        <v>92</v>
      </c>
      <c r="Q1130" t="s">
        <v>122</v>
      </c>
      <c r="R1130">
        <v>7</v>
      </c>
      <c r="S1130">
        <v>5</v>
      </c>
      <c r="T1130">
        <v>2004</v>
      </c>
      <c r="U1130">
        <v>2005</v>
      </c>
      <c r="V1130" t="s">
        <v>94</v>
      </c>
      <c r="W1130" t="s">
        <v>95</v>
      </c>
      <c r="X1130" t="s">
        <v>96</v>
      </c>
      <c r="Y1130" t="s">
        <v>96</v>
      </c>
      <c r="Z1130" t="s">
        <v>97</v>
      </c>
      <c r="AA1130">
        <v>0</v>
      </c>
      <c r="AB1130" t="s">
        <v>119</v>
      </c>
      <c r="AC1130" t="s">
        <v>98</v>
      </c>
      <c r="AD1130" t="s">
        <v>123</v>
      </c>
      <c r="AE1130" t="s">
        <v>119</v>
      </c>
      <c r="AF1130" t="s">
        <v>98</v>
      </c>
      <c r="AG1130" t="s">
        <v>157</v>
      </c>
      <c r="AH1130" t="s">
        <v>108</v>
      </c>
      <c r="AI1130">
        <v>0</v>
      </c>
      <c r="AJ1130" t="s">
        <v>108</v>
      </c>
      <c r="AK1130">
        <v>0</v>
      </c>
      <c r="AL1130">
        <v>847</v>
      </c>
      <c r="AM1130">
        <v>847</v>
      </c>
      <c r="AN1130" t="s">
        <v>103</v>
      </c>
      <c r="AO1130" t="s">
        <v>126</v>
      </c>
      <c r="AP1130" t="s">
        <v>104</v>
      </c>
      <c r="AQ1130" t="s">
        <v>105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119</v>
      </c>
      <c r="BC1130">
        <v>8</v>
      </c>
      <c r="BD1130" t="s">
        <v>106</v>
      </c>
      <c r="BE1130">
        <v>1</v>
      </c>
      <c r="BF1130" t="s">
        <v>119</v>
      </c>
      <c r="BG1130" t="s">
        <v>159</v>
      </c>
      <c r="BH1130">
        <v>2004</v>
      </c>
      <c r="BI1130" t="s">
        <v>125</v>
      </c>
      <c r="BJ1130">
        <v>2</v>
      </c>
      <c r="BK1130">
        <v>434</v>
      </c>
      <c r="BL1130" t="s">
        <v>98</v>
      </c>
      <c r="BM1130" t="s">
        <v>98</v>
      </c>
      <c r="BN1130" t="s">
        <v>104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>
      <c r="A1131">
        <v>1130</v>
      </c>
      <c r="B1131">
        <v>90</v>
      </c>
      <c r="C1131" t="s">
        <v>140</v>
      </c>
      <c r="D1131">
        <v>60</v>
      </c>
      <c r="E1131">
        <v>7200</v>
      </c>
      <c r="F1131" t="s">
        <v>82</v>
      </c>
      <c r="G1131" t="s">
        <v>190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188</v>
      </c>
      <c r="N1131" t="s">
        <v>91</v>
      </c>
      <c r="O1131" t="s">
        <v>91</v>
      </c>
      <c r="P1131" t="s">
        <v>179</v>
      </c>
      <c r="Q1131" t="s">
        <v>183</v>
      </c>
      <c r="R1131">
        <v>5</v>
      </c>
      <c r="S1131">
        <v>5</v>
      </c>
      <c r="T1131">
        <v>1980</v>
      </c>
      <c r="U1131">
        <v>1980</v>
      </c>
      <c r="V1131" t="s">
        <v>94</v>
      </c>
      <c r="W1131" t="s">
        <v>95</v>
      </c>
      <c r="X1131" t="s">
        <v>137</v>
      </c>
      <c r="Y1131" t="s">
        <v>137</v>
      </c>
      <c r="Z1131" t="s">
        <v>117</v>
      </c>
      <c r="AA1131">
        <v>180</v>
      </c>
      <c r="AB1131" t="s">
        <v>98</v>
      </c>
      <c r="AC1131" t="s">
        <v>98</v>
      </c>
      <c r="AD1131" t="s">
        <v>99</v>
      </c>
      <c r="AE1131" t="s">
        <v>119</v>
      </c>
      <c r="AF1131" t="s">
        <v>98</v>
      </c>
      <c r="AG1131" t="s">
        <v>119</v>
      </c>
      <c r="AH1131" t="s">
        <v>124</v>
      </c>
      <c r="AI1131">
        <v>936</v>
      </c>
      <c r="AJ1131" t="s">
        <v>108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104</v>
      </c>
      <c r="AQ1131" t="s">
        <v>105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106</v>
      </c>
      <c r="BE1131">
        <v>0</v>
      </c>
      <c r="BF1131" t="s">
        <v>83</v>
      </c>
      <c r="BG1131" t="s">
        <v>143</v>
      </c>
      <c r="BH1131">
        <v>1980</v>
      </c>
      <c r="BI1131" t="s">
        <v>108</v>
      </c>
      <c r="BJ1131">
        <v>2</v>
      </c>
      <c r="BK1131">
        <v>672</v>
      </c>
      <c r="BL1131" t="s">
        <v>98</v>
      </c>
      <c r="BM1131" t="s">
        <v>98</v>
      </c>
      <c r="BN1131" t="s">
        <v>104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>
      <c r="A1132">
        <v>1131</v>
      </c>
      <c r="B1132">
        <v>50</v>
      </c>
      <c r="C1132" t="s">
        <v>112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200</v>
      </c>
      <c r="N1132" t="s">
        <v>91</v>
      </c>
      <c r="O1132" t="s">
        <v>91</v>
      </c>
      <c r="P1132" t="s">
        <v>92</v>
      </c>
      <c r="Q1132" t="s">
        <v>176</v>
      </c>
      <c r="R1132">
        <v>4</v>
      </c>
      <c r="S1132">
        <v>3</v>
      </c>
      <c r="T1132">
        <v>1928</v>
      </c>
      <c r="U1132">
        <v>1950</v>
      </c>
      <c r="V1132" t="s">
        <v>94</v>
      </c>
      <c r="W1132" t="s">
        <v>95</v>
      </c>
      <c r="X1132" t="s">
        <v>184</v>
      </c>
      <c r="Y1132" t="s">
        <v>135</v>
      </c>
      <c r="Z1132" t="s">
        <v>97</v>
      </c>
      <c r="AA1132">
        <v>0</v>
      </c>
      <c r="AB1132" t="s">
        <v>98</v>
      </c>
      <c r="AC1132" t="s">
        <v>98</v>
      </c>
      <c r="AD1132" t="s">
        <v>166</v>
      </c>
      <c r="AE1132" t="s">
        <v>98</v>
      </c>
      <c r="AF1132" t="s">
        <v>98</v>
      </c>
      <c r="AG1132" t="s">
        <v>100</v>
      </c>
      <c r="AH1132" t="s">
        <v>138</v>
      </c>
      <c r="AI1132">
        <v>622</v>
      </c>
      <c r="AJ1132" t="s">
        <v>108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104</v>
      </c>
      <c r="AQ1132" t="s">
        <v>105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119</v>
      </c>
      <c r="BC1132">
        <v>7</v>
      </c>
      <c r="BD1132" t="s">
        <v>181</v>
      </c>
      <c r="BE1132">
        <v>2</v>
      </c>
      <c r="BF1132" t="s">
        <v>98</v>
      </c>
      <c r="BG1132" t="s">
        <v>143</v>
      </c>
      <c r="BH1132">
        <v>1981</v>
      </c>
      <c r="BI1132" t="s">
        <v>108</v>
      </c>
      <c r="BJ1132">
        <v>2</v>
      </c>
      <c r="BK1132">
        <v>576</v>
      </c>
      <c r="BL1132" t="s">
        <v>98</v>
      </c>
      <c r="BM1132" t="s">
        <v>98</v>
      </c>
      <c r="BN1132" t="s">
        <v>104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109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>
      <c r="A1133">
        <v>1132</v>
      </c>
      <c r="B1133">
        <v>20</v>
      </c>
      <c r="C1133" t="s">
        <v>112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217</v>
      </c>
      <c r="N1133" t="s">
        <v>91</v>
      </c>
      <c r="O1133" t="s">
        <v>91</v>
      </c>
      <c r="P1133" t="s">
        <v>92</v>
      </c>
      <c r="Q1133" t="s">
        <v>93</v>
      </c>
      <c r="R1133">
        <v>5</v>
      </c>
      <c r="S1133">
        <v>5</v>
      </c>
      <c r="T1133">
        <v>1991</v>
      </c>
      <c r="U1133">
        <v>1992</v>
      </c>
      <c r="V1133" t="s">
        <v>94</v>
      </c>
      <c r="W1133" t="s">
        <v>95</v>
      </c>
      <c r="X1133" t="s">
        <v>130</v>
      </c>
      <c r="Y1133" t="s">
        <v>130</v>
      </c>
      <c r="Z1133" t="s">
        <v>97</v>
      </c>
      <c r="AA1133">
        <v>0</v>
      </c>
      <c r="AB1133" t="s">
        <v>98</v>
      </c>
      <c r="AC1133" t="s">
        <v>98</v>
      </c>
      <c r="AD1133" t="s">
        <v>123</v>
      </c>
      <c r="AE1133" t="s">
        <v>119</v>
      </c>
      <c r="AF1133" t="s">
        <v>98</v>
      </c>
      <c r="AG1133" t="s">
        <v>155</v>
      </c>
      <c r="AH1133" t="s">
        <v>138</v>
      </c>
      <c r="AI1133">
        <v>212</v>
      </c>
      <c r="AJ1133" t="s">
        <v>108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104</v>
      </c>
      <c r="AQ1133" t="s">
        <v>105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106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104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109</v>
      </c>
      <c r="BW1133" t="s">
        <v>83</v>
      </c>
      <c r="BX1133">
        <v>0</v>
      </c>
      <c r="BY1133">
        <v>9</v>
      </c>
      <c r="BZ1133">
        <v>2007</v>
      </c>
      <c r="CA1133" t="s">
        <v>180</v>
      </c>
      <c r="CB1133" t="s">
        <v>172</v>
      </c>
      <c r="CC1133">
        <v>93500</v>
      </c>
    </row>
    <row r="1134" spans="1:81">
      <c r="A1134">
        <v>1133</v>
      </c>
      <c r="B1134">
        <v>70</v>
      </c>
      <c r="C1134" t="s">
        <v>140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188</v>
      </c>
      <c r="N1134" t="s">
        <v>91</v>
      </c>
      <c r="O1134" t="s">
        <v>91</v>
      </c>
      <c r="P1134" t="s">
        <v>92</v>
      </c>
      <c r="Q1134" t="s">
        <v>122</v>
      </c>
      <c r="R1134">
        <v>6</v>
      </c>
      <c r="S1134">
        <v>4</v>
      </c>
      <c r="T1134">
        <v>1880</v>
      </c>
      <c r="U1134">
        <v>1950</v>
      </c>
      <c r="V1134" t="s">
        <v>94</v>
      </c>
      <c r="W1134" t="s">
        <v>95</v>
      </c>
      <c r="X1134" t="s">
        <v>116</v>
      </c>
      <c r="Y1134" t="s">
        <v>116</v>
      </c>
      <c r="Z1134" t="s">
        <v>97</v>
      </c>
      <c r="AA1134">
        <v>0</v>
      </c>
      <c r="AB1134" t="s">
        <v>98</v>
      </c>
      <c r="AC1134" t="s">
        <v>98</v>
      </c>
      <c r="AD1134" t="s">
        <v>166</v>
      </c>
      <c r="AE1134" t="s">
        <v>98</v>
      </c>
      <c r="AF1134" t="s">
        <v>98</v>
      </c>
      <c r="AG1134" t="s">
        <v>155</v>
      </c>
      <c r="AH1134" t="s">
        <v>108</v>
      </c>
      <c r="AI1134">
        <v>0</v>
      </c>
      <c r="AJ1134" t="s">
        <v>108</v>
      </c>
      <c r="AK1134">
        <v>0</v>
      </c>
      <c r="AL1134">
        <v>1008</v>
      </c>
      <c r="AM1134">
        <v>1008</v>
      </c>
      <c r="AN1134" t="s">
        <v>194</v>
      </c>
      <c r="AO1134" t="s">
        <v>98</v>
      </c>
      <c r="AP1134" t="s">
        <v>104</v>
      </c>
      <c r="AQ1134" t="s">
        <v>105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139</v>
      </c>
      <c r="BC1134">
        <v>8</v>
      </c>
      <c r="BD1134" t="s">
        <v>106</v>
      </c>
      <c r="BE1134">
        <v>0</v>
      </c>
      <c r="BF1134" t="s">
        <v>83</v>
      </c>
      <c r="BG1134" t="s">
        <v>143</v>
      </c>
      <c r="BH1134">
        <v>1930</v>
      </c>
      <c r="BI1134" t="s">
        <v>108</v>
      </c>
      <c r="BJ1134">
        <v>1</v>
      </c>
      <c r="BK1134">
        <v>205</v>
      </c>
      <c r="BL1134" t="s">
        <v>139</v>
      </c>
      <c r="BM1134" t="s">
        <v>98</v>
      </c>
      <c r="BN1134" t="s">
        <v>167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>
      <c r="A1135">
        <v>1134</v>
      </c>
      <c r="B1135">
        <v>60</v>
      </c>
      <c r="C1135" t="s">
        <v>112</v>
      </c>
      <c r="D1135">
        <v>80</v>
      </c>
      <c r="E1135">
        <v>9828</v>
      </c>
      <c r="F1135" t="s">
        <v>82</v>
      </c>
      <c r="G1135" t="s">
        <v>83</v>
      </c>
      <c r="H1135" t="s">
        <v>113</v>
      </c>
      <c r="I1135" t="s">
        <v>85</v>
      </c>
      <c r="J1135" t="s">
        <v>86</v>
      </c>
      <c r="K1135" t="s">
        <v>87</v>
      </c>
      <c r="L1135" t="s">
        <v>88</v>
      </c>
      <c r="M1135" t="s">
        <v>165</v>
      </c>
      <c r="N1135" t="s">
        <v>91</v>
      </c>
      <c r="O1135" t="s">
        <v>91</v>
      </c>
      <c r="P1135" t="s">
        <v>92</v>
      </c>
      <c r="Q1135" t="s">
        <v>122</v>
      </c>
      <c r="R1135">
        <v>8</v>
      </c>
      <c r="S1135">
        <v>5</v>
      </c>
      <c r="T1135">
        <v>1995</v>
      </c>
      <c r="U1135">
        <v>1995</v>
      </c>
      <c r="V1135" t="s">
        <v>94</v>
      </c>
      <c r="W1135" t="s">
        <v>95</v>
      </c>
      <c r="X1135" t="s">
        <v>96</v>
      </c>
      <c r="Y1135" t="s">
        <v>96</v>
      </c>
      <c r="Z1135" t="s">
        <v>97</v>
      </c>
      <c r="AA1135">
        <v>0</v>
      </c>
      <c r="AB1135" t="s">
        <v>119</v>
      </c>
      <c r="AC1135" t="s">
        <v>98</v>
      </c>
      <c r="AD1135" t="s">
        <v>123</v>
      </c>
      <c r="AE1135" t="s">
        <v>119</v>
      </c>
      <c r="AF1135" t="s">
        <v>98</v>
      </c>
      <c r="AG1135" t="s">
        <v>100</v>
      </c>
      <c r="AH1135" t="s">
        <v>124</v>
      </c>
      <c r="AI1135">
        <v>584</v>
      </c>
      <c r="AJ1135" t="s">
        <v>108</v>
      </c>
      <c r="AK1135">
        <v>0</v>
      </c>
      <c r="AL1135">
        <v>544</v>
      </c>
      <c r="AM1135">
        <v>1128</v>
      </c>
      <c r="AN1135" t="s">
        <v>103</v>
      </c>
      <c r="AO1135" t="s">
        <v>126</v>
      </c>
      <c r="AP1135" t="s">
        <v>104</v>
      </c>
      <c r="AQ1135" t="s">
        <v>105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119</v>
      </c>
      <c r="BC1135">
        <v>8</v>
      </c>
      <c r="BD1135" t="s">
        <v>106</v>
      </c>
      <c r="BE1135">
        <v>1</v>
      </c>
      <c r="BF1135" t="s">
        <v>98</v>
      </c>
      <c r="BG1135" t="s">
        <v>107</v>
      </c>
      <c r="BH1135">
        <v>1995</v>
      </c>
      <c r="BI1135" t="s">
        <v>131</v>
      </c>
      <c r="BJ1135">
        <v>2</v>
      </c>
      <c r="BK1135">
        <v>466</v>
      </c>
      <c r="BL1135" t="s">
        <v>98</v>
      </c>
      <c r="BM1135" t="s">
        <v>98</v>
      </c>
      <c r="BN1135" t="s">
        <v>104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>
      <c r="A1136">
        <v>1135</v>
      </c>
      <c r="B1136">
        <v>60</v>
      </c>
      <c r="C1136" t="s">
        <v>112</v>
      </c>
      <c r="D1136">
        <v>57</v>
      </c>
      <c r="E1136">
        <v>8773</v>
      </c>
      <c r="F1136" t="s">
        <v>82</v>
      </c>
      <c r="G1136" t="s">
        <v>83</v>
      </c>
      <c r="H1136" t="s">
        <v>113</v>
      </c>
      <c r="I1136" t="s">
        <v>127</v>
      </c>
      <c r="J1136" t="s">
        <v>86</v>
      </c>
      <c r="K1136" t="s">
        <v>87</v>
      </c>
      <c r="L1136" t="s">
        <v>88</v>
      </c>
      <c r="M1136" t="s">
        <v>121</v>
      </c>
      <c r="N1136" t="s">
        <v>91</v>
      </c>
      <c r="O1136" t="s">
        <v>91</v>
      </c>
      <c r="P1136" t="s">
        <v>92</v>
      </c>
      <c r="Q1136" t="s">
        <v>122</v>
      </c>
      <c r="R1136">
        <v>6</v>
      </c>
      <c r="S1136">
        <v>5</v>
      </c>
      <c r="T1136">
        <v>1997</v>
      </c>
      <c r="U1136">
        <v>1997</v>
      </c>
      <c r="V1136" t="s">
        <v>94</v>
      </c>
      <c r="W1136" t="s">
        <v>95</v>
      </c>
      <c r="X1136" t="s">
        <v>96</v>
      </c>
      <c r="Y1136" t="s">
        <v>96</v>
      </c>
      <c r="Z1136" t="s">
        <v>97</v>
      </c>
      <c r="AA1136">
        <v>0</v>
      </c>
      <c r="AB1136" t="s">
        <v>98</v>
      </c>
      <c r="AC1136" t="s">
        <v>98</v>
      </c>
      <c r="AD1136" t="s">
        <v>123</v>
      </c>
      <c r="AE1136" t="s">
        <v>119</v>
      </c>
      <c r="AF1136" t="s">
        <v>98</v>
      </c>
      <c r="AG1136" t="s">
        <v>157</v>
      </c>
      <c r="AH1136" t="s">
        <v>108</v>
      </c>
      <c r="AI1136">
        <v>0</v>
      </c>
      <c r="AJ1136" t="s">
        <v>108</v>
      </c>
      <c r="AK1136">
        <v>0</v>
      </c>
      <c r="AL1136">
        <v>916</v>
      </c>
      <c r="AM1136">
        <v>916</v>
      </c>
      <c r="AN1136" t="s">
        <v>103</v>
      </c>
      <c r="AO1136" t="s">
        <v>119</v>
      </c>
      <c r="AP1136" t="s">
        <v>104</v>
      </c>
      <c r="AQ1136" t="s">
        <v>105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106</v>
      </c>
      <c r="BE1136">
        <v>1</v>
      </c>
      <c r="BF1136" t="s">
        <v>98</v>
      </c>
      <c r="BG1136" t="s">
        <v>107</v>
      </c>
      <c r="BH1136">
        <v>1997</v>
      </c>
      <c r="BI1136" t="s">
        <v>125</v>
      </c>
      <c r="BJ1136">
        <v>2</v>
      </c>
      <c r="BK1136">
        <v>460</v>
      </c>
      <c r="BL1136" t="s">
        <v>98</v>
      </c>
      <c r="BM1136" t="s">
        <v>98</v>
      </c>
      <c r="BN1136" t="s">
        <v>104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>
      <c r="A1137">
        <v>1136</v>
      </c>
      <c r="B1137">
        <v>30</v>
      </c>
      <c r="C1137" t="s">
        <v>140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114</v>
      </c>
      <c r="L1137" t="s">
        <v>88</v>
      </c>
      <c r="M1137" t="s">
        <v>197</v>
      </c>
      <c r="N1137" t="s">
        <v>91</v>
      </c>
      <c r="O1137" t="s">
        <v>91</v>
      </c>
      <c r="P1137" t="s">
        <v>92</v>
      </c>
      <c r="Q1137" t="s">
        <v>93</v>
      </c>
      <c r="R1137">
        <v>6</v>
      </c>
      <c r="S1137">
        <v>5</v>
      </c>
      <c r="T1137">
        <v>1926</v>
      </c>
      <c r="U1137">
        <v>1950</v>
      </c>
      <c r="V1137" t="s">
        <v>94</v>
      </c>
      <c r="W1137" t="s">
        <v>95</v>
      </c>
      <c r="X1137" t="s">
        <v>116</v>
      </c>
      <c r="Y1137" t="s">
        <v>116</v>
      </c>
      <c r="Z1137" t="s">
        <v>97</v>
      </c>
      <c r="AA1137">
        <v>0</v>
      </c>
      <c r="AB1137" t="s">
        <v>98</v>
      </c>
      <c r="AC1137" t="s">
        <v>98</v>
      </c>
      <c r="AD1137" t="s">
        <v>166</v>
      </c>
      <c r="AE1137" t="s">
        <v>98</v>
      </c>
      <c r="AF1137" t="s">
        <v>98</v>
      </c>
      <c r="AG1137" t="s">
        <v>100</v>
      </c>
      <c r="AH1137" t="s">
        <v>108</v>
      </c>
      <c r="AI1137">
        <v>0</v>
      </c>
      <c r="AJ1137" t="s">
        <v>108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167</v>
      </c>
      <c r="AQ1137" t="s">
        <v>105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106</v>
      </c>
      <c r="BE1137">
        <v>1</v>
      </c>
      <c r="BF1137" t="s">
        <v>119</v>
      </c>
      <c r="BG1137" t="s">
        <v>143</v>
      </c>
      <c r="BH1137">
        <v>1926</v>
      </c>
      <c r="BI1137" t="s">
        <v>108</v>
      </c>
      <c r="BJ1137">
        <v>1</v>
      </c>
      <c r="BK1137">
        <v>180</v>
      </c>
      <c r="BL1137" t="s">
        <v>98</v>
      </c>
      <c r="BM1137" t="s">
        <v>98</v>
      </c>
      <c r="BN1137" t="s">
        <v>104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>
      <c r="A1138">
        <v>1137</v>
      </c>
      <c r="B1138">
        <v>50</v>
      </c>
      <c r="C1138" t="s">
        <v>112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89</v>
      </c>
      <c r="N1138" t="s">
        <v>91</v>
      </c>
      <c r="O1138" t="s">
        <v>91</v>
      </c>
      <c r="P1138" t="s">
        <v>92</v>
      </c>
      <c r="Q1138" t="s">
        <v>176</v>
      </c>
      <c r="R1138">
        <v>6</v>
      </c>
      <c r="S1138">
        <v>5</v>
      </c>
      <c r="T1138">
        <v>1950</v>
      </c>
      <c r="U1138">
        <v>1950</v>
      </c>
      <c r="V1138" t="s">
        <v>94</v>
      </c>
      <c r="W1138" t="s">
        <v>95</v>
      </c>
      <c r="X1138" t="s">
        <v>96</v>
      </c>
      <c r="Y1138" t="s">
        <v>96</v>
      </c>
      <c r="Z1138" t="s">
        <v>97</v>
      </c>
      <c r="AA1138">
        <v>0</v>
      </c>
      <c r="AB1138" t="s">
        <v>98</v>
      </c>
      <c r="AC1138" t="s">
        <v>98</v>
      </c>
      <c r="AD1138" t="s">
        <v>99</v>
      </c>
      <c r="AE1138" t="s">
        <v>98</v>
      </c>
      <c r="AF1138" t="s">
        <v>98</v>
      </c>
      <c r="AG1138" t="s">
        <v>100</v>
      </c>
      <c r="AH1138" t="s">
        <v>138</v>
      </c>
      <c r="AI1138">
        <v>280</v>
      </c>
      <c r="AJ1138" t="s">
        <v>108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104</v>
      </c>
      <c r="AQ1138" t="s">
        <v>168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106</v>
      </c>
      <c r="BE1138">
        <v>0</v>
      </c>
      <c r="BF1138" t="s">
        <v>83</v>
      </c>
      <c r="BG1138" t="s">
        <v>107</v>
      </c>
      <c r="BH1138">
        <v>1950</v>
      </c>
      <c r="BI1138" t="s">
        <v>108</v>
      </c>
      <c r="BJ1138">
        <v>1</v>
      </c>
      <c r="BK1138">
        <v>288</v>
      </c>
      <c r="BL1138" t="s">
        <v>98</v>
      </c>
      <c r="BM1138" t="s">
        <v>98</v>
      </c>
      <c r="BN1138" t="s">
        <v>104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172</v>
      </c>
      <c r="CC1138">
        <v>119000</v>
      </c>
    </row>
    <row r="1139" spans="1:81">
      <c r="A1139">
        <v>1138</v>
      </c>
      <c r="B1139">
        <v>50</v>
      </c>
      <c r="C1139" t="s">
        <v>112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169</v>
      </c>
      <c r="N1139" t="s">
        <v>90</v>
      </c>
      <c r="O1139" t="s">
        <v>91</v>
      </c>
      <c r="P1139" t="s">
        <v>92</v>
      </c>
      <c r="Q1139" t="s">
        <v>176</v>
      </c>
      <c r="R1139">
        <v>5</v>
      </c>
      <c r="S1139">
        <v>8</v>
      </c>
      <c r="T1139">
        <v>1875</v>
      </c>
      <c r="U1139">
        <v>1996</v>
      </c>
      <c r="V1139" t="s">
        <v>94</v>
      </c>
      <c r="W1139" t="s">
        <v>95</v>
      </c>
      <c r="X1139" t="s">
        <v>96</v>
      </c>
      <c r="Y1139" t="s">
        <v>96</v>
      </c>
      <c r="Z1139" t="s">
        <v>97</v>
      </c>
      <c r="AA1139">
        <v>0</v>
      </c>
      <c r="AB1139" t="s">
        <v>98</v>
      </c>
      <c r="AC1139" t="s">
        <v>119</v>
      </c>
      <c r="AD1139" t="s">
        <v>99</v>
      </c>
      <c r="AE1139" t="s">
        <v>98</v>
      </c>
      <c r="AF1139" t="s">
        <v>98</v>
      </c>
      <c r="AG1139" t="s">
        <v>100</v>
      </c>
      <c r="AH1139" t="s">
        <v>108</v>
      </c>
      <c r="AI1139">
        <v>0</v>
      </c>
      <c r="AJ1139" t="s">
        <v>108</v>
      </c>
      <c r="AK1139">
        <v>0</v>
      </c>
      <c r="AL1139">
        <v>780</v>
      </c>
      <c r="AM1139">
        <v>780</v>
      </c>
      <c r="AN1139" t="s">
        <v>103</v>
      </c>
      <c r="AO1139" t="s">
        <v>119</v>
      </c>
      <c r="AP1139" t="s">
        <v>167</v>
      </c>
      <c r="AQ1139" t="s">
        <v>105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106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167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>
      <c r="A1140">
        <v>1139</v>
      </c>
      <c r="B1140">
        <v>20</v>
      </c>
      <c r="C1140" t="s">
        <v>112</v>
      </c>
      <c r="D1140" t="s">
        <v>83</v>
      </c>
      <c r="E1140">
        <v>9819</v>
      </c>
      <c r="F1140" t="s">
        <v>82</v>
      </c>
      <c r="G1140" t="s">
        <v>83</v>
      </c>
      <c r="H1140" t="s">
        <v>113</v>
      </c>
      <c r="I1140" t="s">
        <v>85</v>
      </c>
      <c r="J1140" t="s">
        <v>86</v>
      </c>
      <c r="K1140" t="s">
        <v>87</v>
      </c>
      <c r="L1140" t="s">
        <v>154</v>
      </c>
      <c r="M1140" t="s">
        <v>217</v>
      </c>
      <c r="N1140" t="s">
        <v>91</v>
      </c>
      <c r="O1140" t="s">
        <v>91</v>
      </c>
      <c r="P1140" t="s">
        <v>92</v>
      </c>
      <c r="Q1140" t="s">
        <v>93</v>
      </c>
      <c r="R1140">
        <v>6</v>
      </c>
      <c r="S1140">
        <v>5</v>
      </c>
      <c r="T1140">
        <v>1977</v>
      </c>
      <c r="U1140">
        <v>1977</v>
      </c>
      <c r="V1140" t="s">
        <v>94</v>
      </c>
      <c r="W1140" t="s">
        <v>95</v>
      </c>
      <c r="X1140" t="s">
        <v>135</v>
      </c>
      <c r="Y1140" t="s">
        <v>173</v>
      </c>
      <c r="Z1140" t="s">
        <v>97</v>
      </c>
      <c r="AA1140">
        <v>0</v>
      </c>
      <c r="AB1140" t="s">
        <v>98</v>
      </c>
      <c r="AC1140" t="s">
        <v>98</v>
      </c>
      <c r="AD1140" t="s">
        <v>123</v>
      </c>
      <c r="AE1140" t="s">
        <v>98</v>
      </c>
      <c r="AF1140" t="s">
        <v>98</v>
      </c>
      <c r="AG1140" t="s">
        <v>119</v>
      </c>
      <c r="AH1140" t="s">
        <v>118</v>
      </c>
      <c r="AI1140">
        <v>1567</v>
      </c>
      <c r="AJ1140" t="s">
        <v>108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104</v>
      </c>
      <c r="AQ1140" t="s">
        <v>105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119</v>
      </c>
      <c r="BC1140">
        <v>5</v>
      </c>
      <c r="BD1140" t="s">
        <v>106</v>
      </c>
      <c r="BE1140">
        <v>2</v>
      </c>
      <c r="BF1140" t="s">
        <v>98</v>
      </c>
      <c r="BG1140" t="s">
        <v>107</v>
      </c>
      <c r="BH1140">
        <v>1977</v>
      </c>
      <c r="BI1140" t="s">
        <v>131</v>
      </c>
      <c r="BJ1140">
        <v>2</v>
      </c>
      <c r="BK1140">
        <v>714</v>
      </c>
      <c r="BL1140" t="s">
        <v>98</v>
      </c>
      <c r="BM1140" t="s">
        <v>98</v>
      </c>
      <c r="BN1140" t="s">
        <v>104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>
      <c r="A1141">
        <v>1140</v>
      </c>
      <c r="B1141">
        <v>30</v>
      </c>
      <c r="C1141" t="s">
        <v>112</v>
      </c>
      <c r="D1141">
        <v>98</v>
      </c>
      <c r="E1141">
        <v>8731</v>
      </c>
      <c r="F1141" t="s">
        <v>82</v>
      </c>
      <c r="G1141" t="s">
        <v>83</v>
      </c>
      <c r="H1141" t="s">
        <v>113</v>
      </c>
      <c r="I1141" t="s">
        <v>85</v>
      </c>
      <c r="J1141" t="s">
        <v>86</v>
      </c>
      <c r="K1141" t="s">
        <v>87</v>
      </c>
      <c r="L1141" t="s">
        <v>88</v>
      </c>
      <c r="M1141" t="s">
        <v>197</v>
      </c>
      <c r="N1141" t="s">
        <v>91</v>
      </c>
      <c r="O1141" t="s">
        <v>91</v>
      </c>
      <c r="P1141" t="s">
        <v>92</v>
      </c>
      <c r="Q1141" t="s">
        <v>93</v>
      </c>
      <c r="R1141">
        <v>5</v>
      </c>
      <c r="S1141">
        <v>5</v>
      </c>
      <c r="T1141">
        <v>1920</v>
      </c>
      <c r="U1141">
        <v>1950</v>
      </c>
      <c r="V1141" t="s">
        <v>94</v>
      </c>
      <c r="W1141" t="s">
        <v>95</v>
      </c>
      <c r="X1141" t="s">
        <v>203</v>
      </c>
      <c r="Y1141" t="s">
        <v>203</v>
      </c>
      <c r="Z1141" t="s">
        <v>97</v>
      </c>
      <c r="AA1141">
        <v>0</v>
      </c>
      <c r="AB1141" t="s">
        <v>98</v>
      </c>
      <c r="AC1141" t="s">
        <v>139</v>
      </c>
      <c r="AD1141" t="s">
        <v>166</v>
      </c>
      <c r="AE1141" t="s">
        <v>98</v>
      </c>
      <c r="AF1141" t="s">
        <v>98</v>
      </c>
      <c r="AG1141" t="s">
        <v>100</v>
      </c>
      <c r="AH1141" t="s">
        <v>138</v>
      </c>
      <c r="AI1141">
        <v>645</v>
      </c>
      <c r="AJ1141" t="s">
        <v>108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104</v>
      </c>
      <c r="AQ1141" t="s">
        <v>105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228</v>
      </c>
      <c r="BE1141">
        <v>1</v>
      </c>
      <c r="BF1141" t="s">
        <v>119</v>
      </c>
      <c r="BG1141" t="s">
        <v>143</v>
      </c>
      <c r="BH1141">
        <v>1972</v>
      </c>
      <c r="BI1141" t="s">
        <v>108</v>
      </c>
      <c r="BJ1141">
        <v>2</v>
      </c>
      <c r="BK1141">
        <v>495</v>
      </c>
      <c r="BL1141" t="s">
        <v>98</v>
      </c>
      <c r="BM1141" t="s">
        <v>98</v>
      </c>
      <c r="BN1141" t="s">
        <v>104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>
      <c r="A1142">
        <v>1141</v>
      </c>
      <c r="B1142">
        <v>20</v>
      </c>
      <c r="C1142" t="s">
        <v>112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114</v>
      </c>
      <c r="L1142" t="s">
        <v>88</v>
      </c>
      <c r="M1142" t="s">
        <v>89</v>
      </c>
      <c r="N1142" t="s">
        <v>91</v>
      </c>
      <c r="O1142" t="s">
        <v>91</v>
      </c>
      <c r="P1142" t="s">
        <v>92</v>
      </c>
      <c r="Q1142" t="s">
        <v>93</v>
      </c>
      <c r="R1142">
        <v>5</v>
      </c>
      <c r="S1142">
        <v>7</v>
      </c>
      <c r="T1142">
        <v>1951</v>
      </c>
      <c r="U1142">
        <v>1951</v>
      </c>
      <c r="V1142" t="s">
        <v>94</v>
      </c>
      <c r="W1142" t="s">
        <v>95</v>
      </c>
      <c r="X1142" t="s">
        <v>130</v>
      </c>
      <c r="Y1142" t="s">
        <v>130</v>
      </c>
      <c r="Z1142" t="s">
        <v>97</v>
      </c>
      <c r="AA1142">
        <v>0</v>
      </c>
      <c r="AB1142" t="s">
        <v>98</v>
      </c>
      <c r="AC1142" t="s">
        <v>98</v>
      </c>
      <c r="AD1142" t="s">
        <v>99</v>
      </c>
      <c r="AE1142" t="s">
        <v>98</v>
      </c>
      <c r="AF1142" t="s">
        <v>98</v>
      </c>
      <c r="AG1142" t="s">
        <v>155</v>
      </c>
      <c r="AH1142" t="s">
        <v>118</v>
      </c>
      <c r="AI1142">
        <v>852</v>
      </c>
      <c r="AJ1142" t="s">
        <v>108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104</v>
      </c>
      <c r="AQ1142" t="s">
        <v>105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106</v>
      </c>
      <c r="BE1142">
        <v>0</v>
      </c>
      <c r="BF1142" t="s">
        <v>83</v>
      </c>
      <c r="BG1142" t="s">
        <v>143</v>
      </c>
      <c r="BH1142">
        <v>1988</v>
      </c>
      <c r="BI1142" t="s">
        <v>108</v>
      </c>
      <c r="BJ1142">
        <v>2</v>
      </c>
      <c r="BK1142">
        <v>840</v>
      </c>
      <c r="BL1142" t="s">
        <v>98</v>
      </c>
      <c r="BM1142" t="s">
        <v>98</v>
      </c>
      <c r="BN1142" t="s">
        <v>104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144</v>
      </c>
      <c r="CB1142" t="s">
        <v>172</v>
      </c>
      <c r="CC1142">
        <v>139000</v>
      </c>
    </row>
    <row r="1143" spans="1:81">
      <c r="A1143">
        <v>1142</v>
      </c>
      <c r="B1143">
        <v>60</v>
      </c>
      <c r="C1143" t="s">
        <v>112</v>
      </c>
      <c r="D1143" t="s">
        <v>83</v>
      </c>
      <c r="E1143">
        <v>10304</v>
      </c>
      <c r="F1143" t="s">
        <v>82</v>
      </c>
      <c r="G1143" t="s">
        <v>83</v>
      </c>
      <c r="H1143" t="s">
        <v>113</v>
      </c>
      <c r="I1143" t="s">
        <v>85</v>
      </c>
      <c r="J1143" t="s">
        <v>86</v>
      </c>
      <c r="K1143" t="s">
        <v>161</v>
      </c>
      <c r="L1143" t="s">
        <v>88</v>
      </c>
      <c r="M1143" t="s">
        <v>175</v>
      </c>
      <c r="N1143" t="s">
        <v>151</v>
      </c>
      <c r="O1143" t="s">
        <v>91</v>
      </c>
      <c r="P1143" t="s">
        <v>92</v>
      </c>
      <c r="Q1143" t="s">
        <v>122</v>
      </c>
      <c r="R1143">
        <v>5</v>
      </c>
      <c r="S1143">
        <v>7</v>
      </c>
      <c r="T1143">
        <v>1976</v>
      </c>
      <c r="U1143">
        <v>1976</v>
      </c>
      <c r="V1143" t="s">
        <v>94</v>
      </c>
      <c r="W1143" t="s">
        <v>95</v>
      </c>
      <c r="X1143" t="s">
        <v>135</v>
      </c>
      <c r="Y1143" t="s">
        <v>135</v>
      </c>
      <c r="Z1143" t="s">
        <v>117</v>
      </c>
      <c r="AA1143">
        <v>44</v>
      </c>
      <c r="AB1143" t="s">
        <v>98</v>
      </c>
      <c r="AC1143" t="s">
        <v>119</v>
      </c>
      <c r="AD1143" t="s">
        <v>99</v>
      </c>
      <c r="AE1143" t="s">
        <v>98</v>
      </c>
      <c r="AF1143" t="s">
        <v>98</v>
      </c>
      <c r="AG1143" t="s">
        <v>100</v>
      </c>
      <c r="AH1143" t="s">
        <v>118</v>
      </c>
      <c r="AI1143">
        <v>381</v>
      </c>
      <c r="AJ1143" t="s">
        <v>108</v>
      </c>
      <c r="AK1143">
        <v>0</v>
      </c>
      <c r="AL1143">
        <v>399</v>
      </c>
      <c r="AM1143">
        <v>780</v>
      </c>
      <c r="AN1143" t="s">
        <v>103</v>
      </c>
      <c r="AO1143" t="s">
        <v>126</v>
      </c>
      <c r="AP1143" t="s">
        <v>104</v>
      </c>
      <c r="AQ1143" t="s">
        <v>105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119</v>
      </c>
      <c r="BC1143">
        <v>9</v>
      </c>
      <c r="BD1143" t="s">
        <v>106</v>
      </c>
      <c r="BE1143">
        <v>1</v>
      </c>
      <c r="BF1143" t="s">
        <v>98</v>
      </c>
      <c r="BG1143" t="s">
        <v>107</v>
      </c>
      <c r="BH1143">
        <v>1976</v>
      </c>
      <c r="BI1143" t="s">
        <v>108</v>
      </c>
      <c r="BJ1143">
        <v>2</v>
      </c>
      <c r="BK1143">
        <v>484</v>
      </c>
      <c r="BL1143" t="s">
        <v>98</v>
      </c>
      <c r="BM1143" t="s">
        <v>98</v>
      </c>
      <c r="BN1143" t="s">
        <v>104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>
      <c r="A1144">
        <v>1143</v>
      </c>
      <c r="B1144">
        <v>60</v>
      </c>
      <c r="C1144" t="s">
        <v>112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209</v>
      </c>
      <c r="N1144" t="s">
        <v>91</v>
      </c>
      <c r="O1144" t="s">
        <v>91</v>
      </c>
      <c r="P1144" t="s">
        <v>92</v>
      </c>
      <c r="Q1144" t="s">
        <v>122</v>
      </c>
      <c r="R1144">
        <v>8</v>
      </c>
      <c r="S1144">
        <v>5</v>
      </c>
      <c r="T1144">
        <v>2006</v>
      </c>
      <c r="U1144">
        <v>2007</v>
      </c>
      <c r="V1144" t="s">
        <v>115</v>
      </c>
      <c r="W1144" t="s">
        <v>95</v>
      </c>
      <c r="X1144" t="s">
        <v>96</v>
      </c>
      <c r="Y1144" t="s">
        <v>96</v>
      </c>
      <c r="Z1144" t="s">
        <v>148</v>
      </c>
      <c r="AA1144">
        <v>340</v>
      </c>
      <c r="AB1144" t="s">
        <v>119</v>
      </c>
      <c r="AC1144" t="s">
        <v>98</v>
      </c>
      <c r="AD1144" t="s">
        <v>123</v>
      </c>
      <c r="AE1144" t="s">
        <v>126</v>
      </c>
      <c r="AF1144" t="s">
        <v>98</v>
      </c>
      <c r="AG1144" t="s">
        <v>119</v>
      </c>
      <c r="AH1144" t="s">
        <v>124</v>
      </c>
      <c r="AI1144">
        <v>1150</v>
      </c>
      <c r="AJ1144" t="s">
        <v>108</v>
      </c>
      <c r="AK1144">
        <v>0</v>
      </c>
      <c r="AL1144">
        <v>316</v>
      </c>
      <c r="AM1144">
        <v>1466</v>
      </c>
      <c r="AN1144" t="s">
        <v>103</v>
      </c>
      <c r="AO1144" t="s">
        <v>126</v>
      </c>
      <c r="AP1144" t="s">
        <v>104</v>
      </c>
      <c r="AQ1144" t="s">
        <v>105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119</v>
      </c>
      <c r="BC1144">
        <v>11</v>
      </c>
      <c r="BD1144" t="s">
        <v>106</v>
      </c>
      <c r="BE1144">
        <v>1</v>
      </c>
      <c r="BF1144" t="s">
        <v>98</v>
      </c>
      <c r="BG1144" t="s">
        <v>159</v>
      </c>
      <c r="BH1144">
        <v>2006</v>
      </c>
      <c r="BI1144" t="s">
        <v>131</v>
      </c>
      <c r="BJ1144">
        <v>3</v>
      </c>
      <c r="BK1144">
        <v>1052</v>
      </c>
      <c r="BL1144" t="s">
        <v>98</v>
      </c>
      <c r="BM1144" t="s">
        <v>98</v>
      </c>
      <c r="BN1144" t="s">
        <v>104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149</v>
      </c>
      <c r="CB1144" t="s">
        <v>150</v>
      </c>
      <c r="CC1144">
        <v>424870</v>
      </c>
    </row>
    <row r="1145" spans="1:81">
      <c r="A1145">
        <v>1144</v>
      </c>
      <c r="B1145">
        <v>20</v>
      </c>
      <c r="C1145" t="s">
        <v>112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169</v>
      </c>
      <c r="N1145" t="s">
        <v>91</v>
      </c>
      <c r="O1145" t="s">
        <v>91</v>
      </c>
      <c r="P1145" t="s">
        <v>92</v>
      </c>
      <c r="Q1145" t="s">
        <v>93</v>
      </c>
      <c r="R1145">
        <v>5</v>
      </c>
      <c r="S1145">
        <v>3</v>
      </c>
      <c r="T1145">
        <v>1959</v>
      </c>
      <c r="U1145">
        <v>1959</v>
      </c>
      <c r="V1145" t="s">
        <v>94</v>
      </c>
      <c r="W1145" t="s">
        <v>95</v>
      </c>
      <c r="X1145" t="s">
        <v>116</v>
      </c>
      <c r="Y1145" t="s">
        <v>135</v>
      </c>
      <c r="Z1145" t="s">
        <v>97</v>
      </c>
      <c r="AA1145">
        <v>0</v>
      </c>
      <c r="AB1145" t="s">
        <v>98</v>
      </c>
      <c r="AC1145" t="s">
        <v>98</v>
      </c>
      <c r="AD1145" t="s">
        <v>99</v>
      </c>
      <c r="AE1145" t="s">
        <v>98</v>
      </c>
      <c r="AF1145" t="s">
        <v>98</v>
      </c>
      <c r="AG1145" t="s">
        <v>100</v>
      </c>
      <c r="AH1145" t="s">
        <v>124</v>
      </c>
      <c r="AI1145">
        <v>288</v>
      </c>
      <c r="AJ1145" t="s">
        <v>108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104</v>
      </c>
      <c r="AQ1145" t="s">
        <v>105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106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104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>
      <c r="A1146">
        <v>1145</v>
      </c>
      <c r="B1146">
        <v>190</v>
      </c>
      <c r="C1146" t="s">
        <v>112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206</v>
      </c>
      <c r="N1146" t="s">
        <v>91</v>
      </c>
      <c r="O1146" t="s">
        <v>91</v>
      </c>
      <c r="P1146" t="s">
        <v>186</v>
      </c>
      <c r="Q1146" t="s">
        <v>176</v>
      </c>
      <c r="R1146">
        <v>4</v>
      </c>
      <c r="S1146">
        <v>4</v>
      </c>
      <c r="T1146">
        <v>1941</v>
      </c>
      <c r="U1146">
        <v>1950</v>
      </c>
      <c r="V1146" t="s">
        <v>94</v>
      </c>
      <c r="W1146" t="s">
        <v>95</v>
      </c>
      <c r="X1146" t="s">
        <v>137</v>
      </c>
      <c r="Y1146" t="s">
        <v>137</v>
      </c>
      <c r="Z1146" t="s">
        <v>97</v>
      </c>
      <c r="AA1146">
        <v>0</v>
      </c>
      <c r="AB1146" t="s">
        <v>98</v>
      </c>
      <c r="AC1146" t="s">
        <v>139</v>
      </c>
      <c r="AD1146" t="s">
        <v>166</v>
      </c>
      <c r="AE1146" t="s">
        <v>119</v>
      </c>
      <c r="AF1146" t="s">
        <v>98</v>
      </c>
      <c r="AG1146" t="s">
        <v>100</v>
      </c>
      <c r="AH1146" t="s">
        <v>138</v>
      </c>
      <c r="AI1146">
        <v>348</v>
      </c>
      <c r="AJ1146" t="s">
        <v>108</v>
      </c>
      <c r="AK1146">
        <v>0</v>
      </c>
      <c r="AL1146">
        <v>324</v>
      </c>
      <c r="AM1146">
        <v>672</v>
      </c>
      <c r="AN1146" t="s">
        <v>195</v>
      </c>
      <c r="AO1146" t="s">
        <v>139</v>
      </c>
      <c r="AP1146" t="s">
        <v>167</v>
      </c>
      <c r="AQ1146" t="s">
        <v>168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139</v>
      </c>
      <c r="BC1146">
        <v>5</v>
      </c>
      <c r="BD1146" t="s">
        <v>106</v>
      </c>
      <c r="BE1146">
        <v>0</v>
      </c>
      <c r="BF1146" t="s">
        <v>83</v>
      </c>
      <c r="BG1146" t="s">
        <v>143</v>
      </c>
      <c r="BH1146">
        <v>1941</v>
      </c>
      <c r="BI1146" t="s">
        <v>108</v>
      </c>
      <c r="BJ1146">
        <v>1</v>
      </c>
      <c r="BK1146">
        <v>280</v>
      </c>
      <c r="BL1146" t="s">
        <v>98</v>
      </c>
      <c r="BM1146" t="s">
        <v>98</v>
      </c>
      <c r="BN1146" t="s">
        <v>104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109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>
      <c r="A1147">
        <v>1146</v>
      </c>
      <c r="B1147">
        <v>50</v>
      </c>
      <c r="C1147" t="s">
        <v>140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197</v>
      </c>
      <c r="N1147" t="s">
        <v>91</v>
      </c>
      <c r="O1147" t="s">
        <v>91</v>
      </c>
      <c r="P1147" t="s">
        <v>92</v>
      </c>
      <c r="Q1147" t="s">
        <v>176</v>
      </c>
      <c r="R1147">
        <v>5</v>
      </c>
      <c r="S1147">
        <v>6</v>
      </c>
      <c r="T1147">
        <v>1928</v>
      </c>
      <c r="U1147">
        <v>1950</v>
      </c>
      <c r="V1147" t="s">
        <v>94</v>
      </c>
      <c r="W1147" t="s">
        <v>95</v>
      </c>
      <c r="X1147" t="s">
        <v>137</v>
      </c>
      <c r="Y1147" t="s">
        <v>137</v>
      </c>
      <c r="Z1147" t="s">
        <v>97</v>
      </c>
      <c r="AA1147">
        <v>0</v>
      </c>
      <c r="AB1147" t="s">
        <v>98</v>
      </c>
      <c r="AC1147" t="s">
        <v>98</v>
      </c>
      <c r="AD1147" t="s">
        <v>166</v>
      </c>
      <c r="AE1147" t="s">
        <v>98</v>
      </c>
      <c r="AF1147" t="s">
        <v>98</v>
      </c>
      <c r="AG1147" t="s">
        <v>100</v>
      </c>
      <c r="AH1147" t="s">
        <v>108</v>
      </c>
      <c r="AI1147">
        <v>0</v>
      </c>
      <c r="AJ1147" t="s">
        <v>108</v>
      </c>
      <c r="AK1147">
        <v>0</v>
      </c>
      <c r="AL1147">
        <v>1042</v>
      </c>
      <c r="AM1147">
        <v>1042</v>
      </c>
      <c r="AN1147" t="s">
        <v>103</v>
      </c>
      <c r="AO1147" t="s">
        <v>126</v>
      </c>
      <c r="AP1147" t="s">
        <v>104</v>
      </c>
      <c r="AQ1147" t="s">
        <v>105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106</v>
      </c>
      <c r="BE1147">
        <v>1</v>
      </c>
      <c r="BF1147" t="s">
        <v>119</v>
      </c>
      <c r="BG1147" t="s">
        <v>143</v>
      </c>
      <c r="BH1147">
        <v>1928</v>
      </c>
      <c r="BI1147" t="s">
        <v>108</v>
      </c>
      <c r="BJ1147">
        <v>1</v>
      </c>
      <c r="BK1147">
        <v>225</v>
      </c>
      <c r="BL1147" t="s">
        <v>98</v>
      </c>
      <c r="BM1147" t="s">
        <v>98</v>
      </c>
      <c r="BN1147" t="s">
        <v>104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178</v>
      </c>
      <c r="CC1147">
        <v>149000</v>
      </c>
    </row>
    <row r="1148" spans="1:81">
      <c r="A1148">
        <v>1147</v>
      </c>
      <c r="B1148">
        <v>20</v>
      </c>
      <c r="C1148" t="s">
        <v>112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165</v>
      </c>
      <c r="N1148" t="s">
        <v>91</v>
      </c>
      <c r="O1148" t="s">
        <v>91</v>
      </c>
      <c r="P1148" t="s">
        <v>92</v>
      </c>
      <c r="Q1148" t="s">
        <v>93</v>
      </c>
      <c r="R1148">
        <v>6</v>
      </c>
      <c r="S1148">
        <v>5</v>
      </c>
      <c r="T1148">
        <v>1985</v>
      </c>
      <c r="U1148">
        <v>1985</v>
      </c>
      <c r="V1148" t="s">
        <v>94</v>
      </c>
      <c r="W1148" t="s">
        <v>95</v>
      </c>
      <c r="X1148" t="s">
        <v>116</v>
      </c>
      <c r="Y1148" t="s">
        <v>185</v>
      </c>
      <c r="Z1148" t="s">
        <v>117</v>
      </c>
      <c r="AA1148">
        <v>85</v>
      </c>
      <c r="AB1148" t="s">
        <v>119</v>
      </c>
      <c r="AC1148" t="s">
        <v>98</v>
      </c>
      <c r="AD1148" t="s">
        <v>99</v>
      </c>
      <c r="AE1148" t="s">
        <v>119</v>
      </c>
      <c r="AF1148" t="s">
        <v>98</v>
      </c>
      <c r="AG1148" t="s">
        <v>100</v>
      </c>
      <c r="AH1148" t="s">
        <v>124</v>
      </c>
      <c r="AI1148">
        <v>1258</v>
      </c>
      <c r="AJ1148" t="s">
        <v>108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104</v>
      </c>
      <c r="AQ1148" t="s">
        <v>105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119</v>
      </c>
      <c r="BC1148">
        <v>5</v>
      </c>
      <c r="BD1148" t="s">
        <v>106</v>
      </c>
      <c r="BE1148">
        <v>1</v>
      </c>
      <c r="BF1148" t="s">
        <v>98</v>
      </c>
      <c r="BG1148" t="s">
        <v>107</v>
      </c>
      <c r="BH1148">
        <v>1985</v>
      </c>
      <c r="BI1148" t="s">
        <v>108</v>
      </c>
      <c r="BJ1148">
        <v>2</v>
      </c>
      <c r="BK1148">
        <v>403</v>
      </c>
      <c r="BL1148" t="s">
        <v>98</v>
      </c>
      <c r="BM1148" t="s">
        <v>98</v>
      </c>
      <c r="BN1148" t="s">
        <v>104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>
      <c r="A1149">
        <v>1148</v>
      </c>
      <c r="B1149">
        <v>70</v>
      </c>
      <c r="C1149" t="s">
        <v>112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192</v>
      </c>
      <c r="J1149" t="s">
        <v>86</v>
      </c>
      <c r="K1149" t="s">
        <v>87</v>
      </c>
      <c r="L1149" t="s">
        <v>88</v>
      </c>
      <c r="M1149" t="s">
        <v>212</v>
      </c>
      <c r="N1149" t="s">
        <v>91</v>
      </c>
      <c r="O1149" t="s">
        <v>91</v>
      </c>
      <c r="P1149" t="s">
        <v>92</v>
      </c>
      <c r="Q1149" t="s">
        <v>122</v>
      </c>
      <c r="R1149">
        <v>7</v>
      </c>
      <c r="S1149">
        <v>7</v>
      </c>
      <c r="T1149">
        <v>1941</v>
      </c>
      <c r="U1149">
        <v>1950</v>
      </c>
      <c r="V1149" t="s">
        <v>94</v>
      </c>
      <c r="W1149" t="s">
        <v>95</v>
      </c>
      <c r="X1149" t="s">
        <v>137</v>
      </c>
      <c r="Y1149" t="s">
        <v>137</v>
      </c>
      <c r="Z1149" t="s">
        <v>97</v>
      </c>
      <c r="AA1149">
        <v>0</v>
      </c>
      <c r="AB1149" t="s">
        <v>98</v>
      </c>
      <c r="AC1149" t="s">
        <v>98</v>
      </c>
      <c r="AD1149" t="s">
        <v>99</v>
      </c>
      <c r="AE1149" t="s">
        <v>98</v>
      </c>
      <c r="AF1149" t="s">
        <v>98</v>
      </c>
      <c r="AG1149" t="s">
        <v>100</v>
      </c>
      <c r="AH1149" t="s">
        <v>101</v>
      </c>
      <c r="AI1149">
        <v>275</v>
      </c>
      <c r="AJ1149" t="s">
        <v>108</v>
      </c>
      <c r="AK1149">
        <v>0</v>
      </c>
      <c r="AL1149">
        <v>429</v>
      </c>
      <c r="AM1149">
        <v>704</v>
      </c>
      <c r="AN1149" t="s">
        <v>103</v>
      </c>
      <c r="AO1149" t="s">
        <v>126</v>
      </c>
      <c r="AP1149" t="s">
        <v>104</v>
      </c>
      <c r="AQ1149" t="s">
        <v>105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139</v>
      </c>
      <c r="BC1149">
        <v>7</v>
      </c>
      <c r="BD1149" t="s">
        <v>106</v>
      </c>
      <c r="BE1149">
        <v>1</v>
      </c>
      <c r="BF1149" t="s">
        <v>119</v>
      </c>
      <c r="BG1149" t="s">
        <v>107</v>
      </c>
      <c r="BH1149">
        <v>1941</v>
      </c>
      <c r="BI1149" t="s">
        <v>108</v>
      </c>
      <c r="BJ1149">
        <v>1</v>
      </c>
      <c r="BK1149">
        <v>234</v>
      </c>
      <c r="BL1149" t="s">
        <v>98</v>
      </c>
      <c r="BM1149" t="s">
        <v>98</v>
      </c>
      <c r="BN1149" t="s">
        <v>104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>
      <c r="A1150">
        <v>1149</v>
      </c>
      <c r="B1150">
        <v>50</v>
      </c>
      <c r="C1150" t="s">
        <v>140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188</v>
      </c>
      <c r="N1150" t="s">
        <v>91</v>
      </c>
      <c r="O1150" t="s">
        <v>91</v>
      </c>
      <c r="P1150" t="s">
        <v>92</v>
      </c>
      <c r="Q1150" t="s">
        <v>176</v>
      </c>
      <c r="R1150">
        <v>7</v>
      </c>
      <c r="S1150">
        <v>7</v>
      </c>
      <c r="T1150">
        <v>1926</v>
      </c>
      <c r="U1150">
        <v>1950</v>
      </c>
      <c r="V1150" t="s">
        <v>94</v>
      </c>
      <c r="W1150" t="s">
        <v>95</v>
      </c>
      <c r="X1150" t="s">
        <v>116</v>
      </c>
      <c r="Y1150" t="s">
        <v>116</v>
      </c>
      <c r="Z1150" t="s">
        <v>97</v>
      </c>
      <c r="AA1150">
        <v>0</v>
      </c>
      <c r="AB1150" t="s">
        <v>98</v>
      </c>
      <c r="AC1150" t="s">
        <v>98</v>
      </c>
      <c r="AD1150" t="s">
        <v>123</v>
      </c>
      <c r="AE1150" t="s">
        <v>98</v>
      </c>
      <c r="AF1150" t="s">
        <v>98</v>
      </c>
      <c r="AG1150" t="s">
        <v>100</v>
      </c>
      <c r="AH1150" t="s">
        <v>108</v>
      </c>
      <c r="AI1150">
        <v>0</v>
      </c>
      <c r="AJ1150" t="s">
        <v>108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104</v>
      </c>
      <c r="AQ1150" t="s">
        <v>105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106</v>
      </c>
      <c r="BE1150">
        <v>1</v>
      </c>
      <c r="BF1150" t="s">
        <v>119</v>
      </c>
      <c r="BG1150" t="s">
        <v>143</v>
      </c>
      <c r="BH1150">
        <v>1982</v>
      </c>
      <c r="BI1150" t="s">
        <v>108</v>
      </c>
      <c r="BJ1150">
        <v>1</v>
      </c>
      <c r="BK1150">
        <v>288</v>
      </c>
      <c r="BL1150" t="s">
        <v>98</v>
      </c>
      <c r="BM1150" t="s">
        <v>98</v>
      </c>
      <c r="BN1150" t="s">
        <v>104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>
      <c r="A1151">
        <v>1150</v>
      </c>
      <c r="B1151">
        <v>70</v>
      </c>
      <c r="C1151" t="s">
        <v>140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188</v>
      </c>
      <c r="N1151" t="s">
        <v>182</v>
      </c>
      <c r="O1151" t="s">
        <v>91</v>
      </c>
      <c r="P1151" t="s">
        <v>92</v>
      </c>
      <c r="Q1151" t="s">
        <v>122</v>
      </c>
      <c r="R1151">
        <v>7</v>
      </c>
      <c r="S1151">
        <v>9</v>
      </c>
      <c r="T1151">
        <v>1920</v>
      </c>
      <c r="U1151">
        <v>1988</v>
      </c>
      <c r="V1151" t="s">
        <v>115</v>
      </c>
      <c r="W1151" t="s">
        <v>95</v>
      </c>
      <c r="X1151" t="s">
        <v>96</v>
      </c>
      <c r="Y1151" t="s">
        <v>96</v>
      </c>
      <c r="Z1151" t="s">
        <v>97</v>
      </c>
      <c r="AA1151">
        <v>0</v>
      </c>
      <c r="AB1151" t="s">
        <v>98</v>
      </c>
      <c r="AC1151" t="s">
        <v>119</v>
      </c>
      <c r="AD1151" t="s">
        <v>123</v>
      </c>
      <c r="AE1151" t="s">
        <v>98</v>
      </c>
      <c r="AF1151" t="s">
        <v>98</v>
      </c>
      <c r="AG1151" t="s">
        <v>100</v>
      </c>
      <c r="AH1151" t="s">
        <v>118</v>
      </c>
      <c r="AI1151">
        <v>624</v>
      </c>
      <c r="AJ1151" t="s">
        <v>108</v>
      </c>
      <c r="AK1151">
        <v>0</v>
      </c>
      <c r="AL1151">
        <v>26</v>
      </c>
      <c r="AM1151">
        <v>650</v>
      </c>
      <c r="AN1151" t="s">
        <v>103</v>
      </c>
      <c r="AO1151" t="s">
        <v>126</v>
      </c>
      <c r="AP1151" t="s">
        <v>104</v>
      </c>
      <c r="AQ1151" t="s">
        <v>105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106</v>
      </c>
      <c r="BE1151">
        <v>0</v>
      </c>
      <c r="BF1151" t="s">
        <v>83</v>
      </c>
      <c r="BG1151" t="s">
        <v>143</v>
      </c>
      <c r="BH1151">
        <v>1930</v>
      </c>
      <c r="BI1151" t="s">
        <v>108</v>
      </c>
      <c r="BJ1151">
        <v>2</v>
      </c>
      <c r="BK1151">
        <v>324</v>
      </c>
      <c r="BL1151" t="s">
        <v>98</v>
      </c>
      <c r="BM1151" t="s">
        <v>98</v>
      </c>
      <c r="BN1151" t="s">
        <v>104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>
      <c r="A1152">
        <v>1151</v>
      </c>
      <c r="B1152">
        <v>20</v>
      </c>
      <c r="C1152" t="s">
        <v>112</v>
      </c>
      <c r="D1152">
        <v>57</v>
      </c>
      <c r="E1152">
        <v>8280</v>
      </c>
      <c r="F1152" t="s">
        <v>82</v>
      </c>
      <c r="G1152" t="s">
        <v>83</v>
      </c>
      <c r="H1152" t="s">
        <v>113</v>
      </c>
      <c r="I1152" t="s">
        <v>85</v>
      </c>
      <c r="J1152" t="s">
        <v>86</v>
      </c>
      <c r="K1152" t="s">
        <v>87</v>
      </c>
      <c r="L1152" t="s">
        <v>88</v>
      </c>
      <c r="M1152" t="s">
        <v>89</v>
      </c>
      <c r="N1152" t="s">
        <v>91</v>
      </c>
      <c r="O1152" t="s">
        <v>91</v>
      </c>
      <c r="P1152" t="s">
        <v>92</v>
      </c>
      <c r="Q1152" t="s">
        <v>93</v>
      </c>
      <c r="R1152">
        <v>6</v>
      </c>
      <c r="S1152">
        <v>5</v>
      </c>
      <c r="T1152">
        <v>1950</v>
      </c>
      <c r="U1152">
        <v>1950</v>
      </c>
      <c r="V1152" t="s">
        <v>94</v>
      </c>
      <c r="W1152" t="s">
        <v>95</v>
      </c>
      <c r="X1152" t="s">
        <v>117</v>
      </c>
      <c r="Y1152" t="s">
        <v>117</v>
      </c>
      <c r="Z1152" t="s">
        <v>97</v>
      </c>
      <c r="AA1152">
        <v>0</v>
      </c>
      <c r="AB1152" t="s">
        <v>98</v>
      </c>
      <c r="AC1152" t="s">
        <v>98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108</v>
      </c>
      <c r="AI1152">
        <v>0</v>
      </c>
      <c r="AJ1152" t="s">
        <v>108</v>
      </c>
      <c r="AK1152">
        <v>0</v>
      </c>
      <c r="AL1152">
        <v>932</v>
      </c>
      <c r="AM1152">
        <v>932</v>
      </c>
      <c r="AN1152" t="s">
        <v>103</v>
      </c>
      <c r="AO1152" t="s">
        <v>126</v>
      </c>
      <c r="AP1152" t="s">
        <v>104</v>
      </c>
      <c r="AQ1152" t="s">
        <v>168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119</v>
      </c>
      <c r="BC1152">
        <v>4</v>
      </c>
      <c r="BD1152" t="s">
        <v>106</v>
      </c>
      <c r="BE1152">
        <v>1</v>
      </c>
      <c r="BF1152" t="s">
        <v>119</v>
      </c>
      <c r="BG1152" t="s">
        <v>107</v>
      </c>
      <c r="BH1152">
        <v>1950</v>
      </c>
      <c r="BI1152" t="s">
        <v>108</v>
      </c>
      <c r="BJ1152">
        <v>1</v>
      </c>
      <c r="BK1152">
        <v>306</v>
      </c>
      <c r="BL1152" t="s">
        <v>98</v>
      </c>
      <c r="BM1152" t="s">
        <v>98</v>
      </c>
      <c r="BN1152" t="s">
        <v>104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132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>
      <c r="A1153">
        <v>1152</v>
      </c>
      <c r="B1153">
        <v>20</v>
      </c>
      <c r="C1153" t="s">
        <v>112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206</v>
      </c>
      <c r="N1153" t="s">
        <v>91</v>
      </c>
      <c r="O1153" t="s">
        <v>91</v>
      </c>
      <c r="P1153" t="s">
        <v>92</v>
      </c>
      <c r="Q1153" t="s">
        <v>93</v>
      </c>
      <c r="R1153">
        <v>5</v>
      </c>
      <c r="S1153">
        <v>4</v>
      </c>
      <c r="T1153">
        <v>1959</v>
      </c>
      <c r="U1153">
        <v>1959</v>
      </c>
      <c r="V1153" t="s">
        <v>94</v>
      </c>
      <c r="W1153" t="s">
        <v>95</v>
      </c>
      <c r="X1153" t="s">
        <v>130</v>
      </c>
      <c r="Y1153" t="s">
        <v>135</v>
      </c>
      <c r="Z1153" t="s">
        <v>117</v>
      </c>
      <c r="AA1153">
        <v>132</v>
      </c>
      <c r="AB1153" t="s">
        <v>98</v>
      </c>
      <c r="AC1153" t="s">
        <v>98</v>
      </c>
      <c r="AD1153" t="s">
        <v>99</v>
      </c>
      <c r="AE1153" t="s">
        <v>98</v>
      </c>
      <c r="AF1153" t="s">
        <v>98</v>
      </c>
      <c r="AG1153" t="s">
        <v>100</v>
      </c>
      <c r="AH1153" t="s">
        <v>138</v>
      </c>
      <c r="AI1153">
        <v>176</v>
      </c>
      <c r="AJ1153" t="s">
        <v>108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104</v>
      </c>
      <c r="AQ1153" t="s">
        <v>105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139</v>
      </c>
      <c r="BC1153">
        <v>6</v>
      </c>
      <c r="BD1153" t="s">
        <v>106</v>
      </c>
      <c r="BE1153">
        <v>2</v>
      </c>
      <c r="BF1153" t="s">
        <v>119</v>
      </c>
      <c r="BG1153" t="s">
        <v>107</v>
      </c>
      <c r="BH1153">
        <v>1959</v>
      </c>
      <c r="BI1153" t="s">
        <v>125</v>
      </c>
      <c r="BJ1153">
        <v>2</v>
      </c>
      <c r="BK1153">
        <v>528</v>
      </c>
      <c r="BL1153" t="s">
        <v>98</v>
      </c>
      <c r="BM1153" t="s">
        <v>98</v>
      </c>
      <c r="BN1153" t="s">
        <v>104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>
      <c r="A1154">
        <v>1153</v>
      </c>
      <c r="B1154">
        <v>20</v>
      </c>
      <c r="C1154" t="s">
        <v>112</v>
      </c>
      <c r="D1154">
        <v>90</v>
      </c>
      <c r="E1154">
        <v>14115</v>
      </c>
      <c r="F1154" t="s">
        <v>82</v>
      </c>
      <c r="G1154" t="s">
        <v>83</v>
      </c>
      <c r="H1154" t="s">
        <v>113</v>
      </c>
      <c r="I1154" t="s">
        <v>85</v>
      </c>
      <c r="J1154" t="s">
        <v>86</v>
      </c>
      <c r="K1154" t="s">
        <v>87</v>
      </c>
      <c r="L1154" t="s">
        <v>88</v>
      </c>
      <c r="M1154" t="s">
        <v>212</v>
      </c>
      <c r="N1154" t="s">
        <v>91</v>
      </c>
      <c r="O1154" t="s">
        <v>91</v>
      </c>
      <c r="P1154" t="s">
        <v>92</v>
      </c>
      <c r="Q1154" t="s">
        <v>93</v>
      </c>
      <c r="R1154">
        <v>6</v>
      </c>
      <c r="S1154">
        <v>7</v>
      </c>
      <c r="T1154">
        <v>1956</v>
      </c>
      <c r="U1154">
        <v>2004</v>
      </c>
      <c r="V1154" t="s">
        <v>94</v>
      </c>
      <c r="W1154" t="s">
        <v>95</v>
      </c>
      <c r="X1154" t="s">
        <v>148</v>
      </c>
      <c r="Y1154" t="s">
        <v>148</v>
      </c>
      <c r="Z1154" t="s">
        <v>97</v>
      </c>
      <c r="AA1154">
        <v>0</v>
      </c>
      <c r="AB1154" t="s">
        <v>98</v>
      </c>
      <c r="AC1154" t="s">
        <v>98</v>
      </c>
      <c r="AD1154" t="s">
        <v>123</v>
      </c>
      <c r="AE1154" t="s">
        <v>98</v>
      </c>
      <c r="AF1154" t="s">
        <v>98</v>
      </c>
      <c r="AG1154" t="s">
        <v>100</v>
      </c>
      <c r="AH1154" t="s">
        <v>118</v>
      </c>
      <c r="AI1154">
        <v>296</v>
      </c>
      <c r="AJ1154" t="s">
        <v>124</v>
      </c>
      <c r="AK1154">
        <v>547</v>
      </c>
      <c r="AL1154">
        <v>230</v>
      </c>
      <c r="AM1154">
        <v>1073</v>
      </c>
      <c r="AN1154" t="s">
        <v>103</v>
      </c>
      <c r="AO1154" t="s">
        <v>126</v>
      </c>
      <c r="AP1154" t="s">
        <v>104</v>
      </c>
      <c r="AQ1154" t="s">
        <v>105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126</v>
      </c>
      <c r="BC1154">
        <v>6</v>
      </c>
      <c r="BD1154" t="s">
        <v>106</v>
      </c>
      <c r="BE1154">
        <v>1</v>
      </c>
      <c r="BF1154" t="s">
        <v>119</v>
      </c>
      <c r="BG1154" t="s">
        <v>107</v>
      </c>
      <c r="BH1154">
        <v>1956</v>
      </c>
      <c r="BI1154" t="s">
        <v>125</v>
      </c>
      <c r="BJ1154">
        <v>2</v>
      </c>
      <c r="BK1154">
        <v>470</v>
      </c>
      <c r="BL1154" t="s">
        <v>98</v>
      </c>
      <c r="BM1154" t="s">
        <v>98</v>
      </c>
      <c r="BN1154" t="s">
        <v>104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172</v>
      </c>
      <c r="CC1154">
        <v>230000</v>
      </c>
    </row>
    <row r="1155" spans="1:81">
      <c r="A1155">
        <v>1154</v>
      </c>
      <c r="B1155">
        <v>30</v>
      </c>
      <c r="C1155" t="s">
        <v>140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114</v>
      </c>
      <c r="L1155" t="s">
        <v>88</v>
      </c>
      <c r="M1155" t="s">
        <v>214</v>
      </c>
      <c r="N1155" t="s">
        <v>91</v>
      </c>
      <c r="O1155" t="s">
        <v>91</v>
      </c>
      <c r="P1155" t="s">
        <v>92</v>
      </c>
      <c r="Q1155" t="s">
        <v>93</v>
      </c>
      <c r="R1155">
        <v>6</v>
      </c>
      <c r="S1155">
        <v>8</v>
      </c>
      <c r="T1155">
        <v>1930</v>
      </c>
      <c r="U1155">
        <v>2007</v>
      </c>
      <c r="V1155" t="s">
        <v>94</v>
      </c>
      <c r="W1155" t="s">
        <v>95</v>
      </c>
      <c r="X1155" t="s">
        <v>116</v>
      </c>
      <c r="Y1155" t="s">
        <v>116</v>
      </c>
      <c r="Z1155" t="s">
        <v>97</v>
      </c>
      <c r="AA1155">
        <v>0</v>
      </c>
      <c r="AB1155" t="s">
        <v>119</v>
      </c>
      <c r="AC1155" t="s">
        <v>119</v>
      </c>
      <c r="AD1155" t="s">
        <v>166</v>
      </c>
      <c r="AE1155" t="s">
        <v>98</v>
      </c>
      <c r="AF1155" t="s">
        <v>98</v>
      </c>
      <c r="AG1155" t="s">
        <v>157</v>
      </c>
      <c r="AH1155" t="s">
        <v>118</v>
      </c>
      <c r="AI1155">
        <v>538</v>
      </c>
      <c r="AJ1155" t="s">
        <v>108</v>
      </c>
      <c r="AK1155">
        <v>0</v>
      </c>
      <c r="AL1155">
        <v>278</v>
      </c>
      <c r="AM1155">
        <v>816</v>
      </c>
      <c r="AN1155" t="s">
        <v>103</v>
      </c>
      <c r="AO1155" t="s">
        <v>126</v>
      </c>
      <c r="AP1155" t="s">
        <v>104</v>
      </c>
      <c r="AQ1155" t="s">
        <v>105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106</v>
      </c>
      <c r="BE1155">
        <v>0</v>
      </c>
      <c r="BF1155" t="s">
        <v>83</v>
      </c>
      <c r="BG1155" t="s">
        <v>143</v>
      </c>
      <c r="BH1155">
        <v>2002</v>
      </c>
      <c r="BI1155" t="s">
        <v>108</v>
      </c>
      <c r="BJ1155">
        <v>1</v>
      </c>
      <c r="BK1155">
        <v>432</v>
      </c>
      <c r="BL1155" t="s">
        <v>98</v>
      </c>
      <c r="BM1155" t="s">
        <v>98</v>
      </c>
      <c r="BN1155" t="s">
        <v>104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>
      <c r="A1156">
        <v>1155</v>
      </c>
      <c r="B1156">
        <v>60</v>
      </c>
      <c r="C1156" t="s">
        <v>112</v>
      </c>
      <c r="D1156" t="s">
        <v>83</v>
      </c>
      <c r="E1156">
        <v>13700</v>
      </c>
      <c r="F1156" t="s">
        <v>82</v>
      </c>
      <c r="G1156" t="s">
        <v>83</v>
      </c>
      <c r="H1156" t="s">
        <v>113</v>
      </c>
      <c r="I1156" t="s">
        <v>85</v>
      </c>
      <c r="J1156" t="s">
        <v>86</v>
      </c>
      <c r="K1156" t="s">
        <v>87</v>
      </c>
      <c r="L1156" t="s">
        <v>88</v>
      </c>
      <c r="M1156" t="s">
        <v>89</v>
      </c>
      <c r="N1156" t="s">
        <v>91</v>
      </c>
      <c r="O1156" t="s">
        <v>91</v>
      </c>
      <c r="P1156" t="s">
        <v>92</v>
      </c>
      <c r="Q1156" t="s">
        <v>122</v>
      </c>
      <c r="R1156">
        <v>7</v>
      </c>
      <c r="S1156">
        <v>6</v>
      </c>
      <c r="T1156">
        <v>1965</v>
      </c>
      <c r="U1156">
        <v>1988</v>
      </c>
      <c r="V1156" t="s">
        <v>94</v>
      </c>
      <c r="W1156" t="s">
        <v>95</v>
      </c>
      <c r="X1156" t="s">
        <v>96</v>
      </c>
      <c r="Y1156" t="s">
        <v>96</v>
      </c>
      <c r="Z1156" t="s">
        <v>148</v>
      </c>
      <c r="AA1156">
        <v>288</v>
      </c>
      <c r="AB1156" t="s">
        <v>98</v>
      </c>
      <c r="AC1156" t="s">
        <v>98</v>
      </c>
      <c r="AD1156" t="s">
        <v>99</v>
      </c>
      <c r="AE1156" t="s">
        <v>98</v>
      </c>
      <c r="AF1156" t="s">
        <v>98</v>
      </c>
      <c r="AG1156" t="s">
        <v>119</v>
      </c>
      <c r="AH1156" t="s">
        <v>118</v>
      </c>
      <c r="AI1156">
        <v>454</v>
      </c>
      <c r="AJ1156" t="s">
        <v>108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104</v>
      </c>
      <c r="AQ1156" t="s">
        <v>105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119</v>
      </c>
      <c r="BC1156">
        <v>8</v>
      </c>
      <c r="BD1156" t="s">
        <v>106</v>
      </c>
      <c r="BE1156">
        <v>2</v>
      </c>
      <c r="BF1156" t="s">
        <v>119</v>
      </c>
      <c r="BG1156" t="s">
        <v>107</v>
      </c>
      <c r="BH1156">
        <v>1965</v>
      </c>
      <c r="BI1156" t="s">
        <v>108</v>
      </c>
      <c r="BJ1156">
        <v>2</v>
      </c>
      <c r="BK1156">
        <v>492</v>
      </c>
      <c r="BL1156" t="s">
        <v>98</v>
      </c>
      <c r="BM1156" t="s">
        <v>98</v>
      </c>
      <c r="BN1156" t="s">
        <v>104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132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>
      <c r="A1157">
        <v>1156</v>
      </c>
      <c r="B1157">
        <v>20</v>
      </c>
      <c r="C1157" t="s">
        <v>112</v>
      </c>
      <c r="D1157">
        <v>90</v>
      </c>
      <c r="E1157">
        <v>10768</v>
      </c>
      <c r="F1157" t="s">
        <v>82</v>
      </c>
      <c r="G1157" t="s">
        <v>83</v>
      </c>
      <c r="H1157" t="s">
        <v>113</v>
      </c>
      <c r="I1157" t="s">
        <v>85</v>
      </c>
      <c r="J1157" t="s">
        <v>86</v>
      </c>
      <c r="K1157" t="s">
        <v>114</v>
      </c>
      <c r="L1157" t="s">
        <v>88</v>
      </c>
      <c r="M1157" t="s">
        <v>227</v>
      </c>
      <c r="N1157" t="s">
        <v>91</v>
      </c>
      <c r="O1157" t="s">
        <v>91</v>
      </c>
      <c r="P1157" t="s">
        <v>92</v>
      </c>
      <c r="Q1157" t="s">
        <v>93</v>
      </c>
      <c r="R1157">
        <v>5</v>
      </c>
      <c r="S1157">
        <v>8</v>
      </c>
      <c r="T1157">
        <v>1976</v>
      </c>
      <c r="U1157">
        <v>2004</v>
      </c>
      <c r="V1157" t="s">
        <v>94</v>
      </c>
      <c r="W1157" t="s">
        <v>95</v>
      </c>
      <c r="X1157" t="s">
        <v>135</v>
      </c>
      <c r="Y1157" t="s">
        <v>135</v>
      </c>
      <c r="Z1157" t="s">
        <v>97</v>
      </c>
      <c r="AA1157">
        <v>0</v>
      </c>
      <c r="AB1157" t="s">
        <v>119</v>
      </c>
      <c r="AC1157" t="s">
        <v>119</v>
      </c>
      <c r="AD1157" t="s">
        <v>99</v>
      </c>
      <c r="AE1157" t="s">
        <v>119</v>
      </c>
      <c r="AF1157" t="s">
        <v>98</v>
      </c>
      <c r="AG1157" t="s">
        <v>119</v>
      </c>
      <c r="AH1157" t="s">
        <v>118</v>
      </c>
      <c r="AI1157">
        <v>1157</v>
      </c>
      <c r="AJ1157" t="s">
        <v>108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104</v>
      </c>
      <c r="AQ1157" t="s">
        <v>105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119</v>
      </c>
      <c r="BC1157">
        <v>6</v>
      </c>
      <c r="BD1157" t="s">
        <v>106</v>
      </c>
      <c r="BE1157">
        <v>1</v>
      </c>
      <c r="BF1157" t="s">
        <v>139</v>
      </c>
      <c r="BG1157" t="s">
        <v>107</v>
      </c>
      <c r="BH1157">
        <v>1976</v>
      </c>
      <c r="BI1157" t="s">
        <v>131</v>
      </c>
      <c r="BJ1157">
        <v>2</v>
      </c>
      <c r="BK1157">
        <v>528</v>
      </c>
      <c r="BL1157" t="s">
        <v>98</v>
      </c>
      <c r="BM1157" t="s">
        <v>98</v>
      </c>
      <c r="BN1157" t="s">
        <v>104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>
      <c r="A1158">
        <v>1157</v>
      </c>
      <c r="B1158">
        <v>80</v>
      </c>
      <c r="C1158" t="s">
        <v>112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89</v>
      </c>
      <c r="N1158" t="s">
        <v>91</v>
      </c>
      <c r="O1158" t="s">
        <v>91</v>
      </c>
      <c r="P1158" t="s">
        <v>92</v>
      </c>
      <c r="Q1158" t="s">
        <v>158</v>
      </c>
      <c r="R1158">
        <v>5</v>
      </c>
      <c r="S1158">
        <v>8</v>
      </c>
      <c r="T1158">
        <v>1965</v>
      </c>
      <c r="U1158">
        <v>1999</v>
      </c>
      <c r="V1158" t="s">
        <v>94</v>
      </c>
      <c r="W1158" t="s">
        <v>95</v>
      </c>
      <c r="X1158" t="s">
        <v>117</v>
      </c>
      <c r="Y1158" t="s">
        <v>117</v>
      </c>
      <c r="Z1158" t="s">
        <v>97</v>
      </c>
      <c r="AA1158">
        <v>0</v>
      </c>
      <c r="AB1158" t="s">
        <v>98</v>
      </c>
      <c r="AC1158" t="s">
        <v>119</v>
      </c>
      <c r="AD1158" t="s">
        <v>123</v>
      </c>
      <c r="AE1158" t="s">
        <v>98</v>
      </c>
      <c r="AF1158" t="s">
        <v>98</v>
      </c>
      <c r="AG1158" t="s">
        <v>119</v>
      </c>
      <c r="AH1158" t="s">
        <v>118</v>
      </c>
      <c r="AI1158">
        <v>633</v>
      </c>
      <c r="AJ1158" t="s">
        <v>108</v>
      </c>
      <c r="AK1158">
        <v>0</v>
      </c>
      <c r="AL1158">
        <v>586</v>
      </c>
      <c r="AM1158">
        <v>1219</v>
      </c>
      <c r="AN1158" t="s">
        <v>103</v>
      </c>
      <c r="AO1158" t="s">
        <v>119</v>
      </c>
      <c r="AP1158" t="s">
        <v>104</v>
      </c>
      <c r="AQ1158" t="s">
        <v>105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119</v>
      </c>
      <c r="BC1158">
        <v>6</v>
      </c>
      <c r="BD1158" t="s">
        <v>106</v>
      </c>
      <c r="BE1158">
        <v>1</v>
      </c>
      <c r="BF1158" t="s">
        <v>119</v>
      </c>
      <c r="BG1158" t="s">
        <v>107</v>
      </c>
      <c r="BH1158">
        <v>1965</v>
      </c>
      <c r="BI1158" t="s">
        <v>131</v>
      </c>
      <c r="BJ1158">
        <v>2</v>
      </c>
      <c r="BK1158">
        <v>502</v>
      </c>
      <c r="BL1158" t="s">
        <v>98</v>
      </c>
      <c r="BM1158" t="s">
        <v>98</v>
      </c>
      <c r="BN1158" t="s">
        <v>104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109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>
      <c r="A1159">
        <v>1158</v>
      </c>
      <c r="B1159">
        <v>120</v>
      </c>
      <c r="C1159" t="s">
        <v>112</v>
      </c>
      <c r="D1159">
        <v>34</v>
      </c>
      <c r="E1159">
        <v>5001</v>
      </c>
      <c r="F1159" t="s">
        <v>82</v>
      </c>
      <c r="G1159" t="s">
        <v>83</v>
      </c>
      <c r="H1159" t="s">
        <v>113</v>
      </c>
      <c r="I1159" t="s">
        <v>85</v>
      </c>
      <c r="J1159" t="s">
        <v>86</v>
      </c>
      <c r="K1159" t="s">
        <v>87</v>
      </c>
      <c r="L1159" t="s">
        <v>88</v>
      </c>
      <c r="M1159" t="s">
        <v>147</v>
      </c>
      <c r="N1159" t="s">
        <v>91</v>
      </c>
      <c r="O1159" t="s">
        <v>91</v>
      </c>
      <c r="P1159" t="s">
        <v>142</v>
      </c>
      <c r="Q1159" t="s">
        <v>93</v>
      </c>
      <c r="R1159">
        <v>7</v>
      </c>
      <c r="S1159">
        <v>5</v>
      </c>
      <c r="T1159">
        <v>2007</v>
      </c>
      <c r="U1159">
        <v>2008</v>
      </c>
      <c r="V1159" t="s">
        <v>94</v>
      </c>
      <c r="W1159" t="s">
        <v>95</v>
      </c>
      <c r="X1159" t="s">
        <v>96</v>
      </c>
      <c r="Y1159" t="s">
        <v>96</v>
      </c>
      <c r="Z1159" t="s">
        <v>148</v>
      </c>
      <c r="AA1159">
        <v>166</v>
      </c>
      <c r="AB1159" t="s">
        <v>119</v>
      </c>
      <c r="AC1159" t="s">
        <v>98</v>
      </c>
      <c r="AD1159" t="s">
        <v>123</v>
      </c>
      <c r="AE1159" t="s">
        <v>119</v>
      </c>
      <c r="AF1159" t="s">
        <v>98</v>
      </c>
      <c r="AG1159" t="s">
        <v>100</v>
      </c>
      <c r="AH1159" t="s">
        <v>124</v>
      </c>
      <c r="AI1159">
        <v>904</v>
      </c>
      <c r="AJ1159" t="s">
        <v>108</v>
      </c>
      <c r="AK1159">
        <v>0</v>
      </c>
      <c r="AL1159">
        <v>410</v>
      </c>
      <c r="AM1159">
        <v>1314</v>
      </c>
      <c r="AN1159" t="s">
        <v>103</v>
      </c>
      <c r="AO1159" t="s">
        <v>126</v>
      </c>
      <c r="AP1159" t="s">
        <v>104</v>
      </c>
      <c r="AQ1159" t="s">
        <v>105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119</v>
      </c>
      <c r="BC1159">
        <v>6</v>
      </c>
      <c r="BD1159" t="s">
        <v>106</v>
      </c>
      <c r="BE1159">
        <v>1</v>
      </c>
      <c r="BF1159" t="s">
        <v>119</v>
      </c>
      <c r="BG1159" t="s">
        <v>107</v>
      </c>
      <c r="BH1159">
        <v>2008</v>
      </c>
      <c r="BI1159" t="s">
        <v>131</v>
      </c>
      <c r="BJ1159">
        <v>2</v>
      </c>
      <c r="BK1159">
        <v>626</v>
      </c>
      <c r="BL1159" t="s">
        <v>98</v>
      </c>
      <c r="BM1159" t="s">
        <v>98</v>
      </c>
      <c r="BN1159" t="s">
        <v>104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>
      <c r="A1160">
        <v>1159</v>
      </c>
      <c r="B1160">
        <v>20</v>
      </c>
      <c r="C1160" t="s">
        <v>112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136</v>
      </c>
      <c r="L1160" t="s">
        <v>88</v>
      </c>
      <c r="M1160" t="s">
        <v>163</v>
      </c>
      <c r="N1160" t="s">
        <v>90</v>
      </c>
      <c r="O1160" t="s">
        <v>91</v>
      </c>
      <c r="P1160" t="s">
        <v>92</v>
      </c>
      <c r="Q1160" t="s">
        <v>93</v>
      </c>
      <c r="R1160">
        <v>8</v>
      </c>
      <c r="S1160">
        <v>5</v>
      </c>
      <c r="T1160">
        <v>2007</v>
      </c>
      <c r="U1160">
        <v>2008</v>
      </c>
      <c r="V1160" t="s">
        <v>94</v>
      </c>
      <c r="W1160" t="s">
        <v>95</v>
      </c>
      <c r="X1160" t="s">
        <v>96</v>
      </c>
      <c r="Y1160" t="s">
        <v>96</v>
      </c>
      <c r="Z1160" t="s">
        <v>148</v>
      </c>
      <c r="AA1160">
        <v>186</v>
      </c>
      <c r="AB1160" t="s">
        <v>119</v>
      </c>
      <c r="AC1160" t="s">
        <v>98</v>
      </c>
      <c r="AD1160" t="s">
        <v>123</v>
      </c>
      <c r="AE1160" t="s">
        <v>119</v>
      </c>
      <c r="AF1160" t="s">
        <v>98</v>
      </c>
      <c r="AG1160" t="s">
        <v>100</v>
      </c>
      <c r="AH1160" t="s">
        <v>108</v>
      </c>
      <c r="AI1160">
        <v>0</v>
      </c>
      <c r="AJ1160" t="s">
        <v>108</v>
      </c>
      <c r="AK1160">
        <v>0</v>
      </c>
      <c r="AL1160">
        <v>1580</v>
      </c>
      <c r="AM1160">
        <v>1580</v>
      </c>
      <c r="AN1160" t="s">
        <v>103</v>
      </c>
      <c r="AO1160" t="s">
        <v>126</v>
      </c>
      <c r="AP1160" t="s">
        <v>104</v>
      </c>
      <c r="AQ1160" t="s">
        <v>105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119</v>
      </c>
      <c r="BC1160">
        <v>7</v>
      </c>
      <c r="BD1160" t="s">
        <v>106</v>
      </c>
      <c r="BE1160">
        <v>0</v>
      </c>
      <c r="BF1160" t="s">
        <v>83</v>
      </c>
      <c r="BG1160" t="s">
        <v>107</v>
      </c>
      <c r="BH1160">
        <v>2008</v>
      </c>
      <c r="BI1160" t="s">
        <v>131</v>
      </c>
      <c r="BJ1160">
        <v>3</v>
      </c>
      <c r="BK1160">
        <v>830</v>
      </c>
      <c r="BL1160" t="s">
        <v>98</v>
      </c>
      <c r="BM1160" t="s">
        <v>98</v>
      </c>
      <c r="BN1160" t="s">
        <v>104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174</v>
      </c>
      <c r="CB1160" t="s">
        <v>150</v>
      </c>
      <c r="CC1160">
        <v>235128</v>
      </c>
    </row>
    <row r="1161" spans="1:81">
      <c r="A1161">
        <v>1160</v>
      </c>
      <c r="B1161">
        <v>60</v>
      </c>
      <c r="C1161" t="s">
        <v>112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175</v>
      </c>
      <c r="N1161" t="s">
        <v>91</v>
      </c>
      <c r="O1161" t="s">
        <v>91</v>
      </c>
      <c r="P1161" t="s">
        <v>92</v>
      </c>
      <c r="Q1161" t="s">
        <v>122</v>
      </c>
      <c r="R1161">
        <v>6</v>
      </c>
      <c r="S1161">
        <v>6</v>
      </c>
      <c r="T1161">
        <v>1974</v>
      </c>
      <c r="U1161">
        <v>1974</v>
      </c>
      <c r="V1161" t="s">
        <v>115</v>
      </c>
      <c r="W1161" t="s">
        <v>95</v>
      </c>
      <c r="X1161" t="s">
        <v>130</v>
      </c>
      <c r="Y1161" t="s">
        <v>130</v>
      </c>
      <c r="Z1161" t="s">
        <v>117</v>
      </c>
      <c r="AA1161">
        <v>270</v>
      </c>
      <c r="AB1161" t="s">
        <v>119</v>
      </c>
      <c r="AC1161" t="s">
        <v>98</v>
      </c>
      <c r="AD1161" t="s">
        <v>99</v>
      </c>
      <c r="AE1161" t="s">
        <v>98</v>
      </c>
      <c r="AF1161" t="s">
        <v>98</v>
      </c>
      <c r="AG1161" t="s">
        <v>100</v>
      </c>
      <c r="AH1161" t="s">
        <v>118</v>
      </c>
      <c r="AI1161">
        <v>442</v>
      </c>
      <c r="AJ1161" t="s">
        <v>108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104</v>
      </c>
      <c r="AQ1161" t="s">
        <v>105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119</v>
      </c>
      <c r="BC1161">
        <v>8</v>
      </c>
      <c r="BD1161" t="s">
        <v>106</v>
      </c>
      <c r="BE1161">
        <v>1</v>
      </c>
      <c r="BF1161" t="s">
        <v>98</v>
      </c>
      <c r="BG1161" t="s">
        <v>107</v>
      </c>
      <c r="BH1161">
        <v>1974</v>
      </c>
      <c r="BI1161" t="s">
        <v>131</v>
      </c>
      <c r="BJ1161">
        <v>2</v>
      </c>
      <c r="BK1161">
        <v>540</v>
      </c>
      <c r="BL1161" t="s">
        <v>119</v>
      </c>
      <c r="BM1161" t="s">
        <v>98</v>
      </c>
      <c r="BN1161" t="s">
        <v>104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>
      <c r="A1162">
        <v>1161</v>
      </c>
      <c r="B1162">
        <v>160</v>
      </c>
      <c r="C1162" t="s">
        <v>112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145</v>
      </c>
      <c r="N1162" t="s">
        <v>91</v>
      </c>
      <c r="O1162" t="s">
        <v>91</v>
      </c>
      <c r="P1162" t="s">
        <v>142</v>
      </c>
      <c r="Q1162" t="s">
        <v>122</v>
      </c>
      <c r="R1162">
        <v>6</v>
      </c>
      <c r="S1162">
        <v>5</v>
      </c>
      <c r="T1162">
        <v>1978</v>
      </c>
      <c r="U1162">
        <v>1978</v>
      </c>
      <c r="V1162" t="s">
        <v>94</v>
      </c>
      <c r="W1162" t="s">
        <v>95</v>
      </c>
      <c r="X1162" t="s">
        <v>135</v>
      </c>
      <c r="Y1162" t="s">
        <v>146</v>
      </c>
      <c r="Z1162" t="s">
        <v>97</v>
      </c>
      <c r="AA1162">
        <v>0</v>
      </c>
      <c r="AB1162" t="s">
        <v>98</v>
      </c>
      <c r="AC1162" t="s">
        <v>98</v>
      </c>
      <c r="AD1162" t="s">
        <v>99</v>
      </c>
      <c r="AE1162" t="s">
        <v>119</v>
      </c>
      <c r="AF1162" t="s">
        <v>98</v>
      </c>
      <c r="AG1162" t="s">
        <v>100</v>
      </c>
      <c r="AH1162" t="s">
        <v>118</v>
      </c>
      <c r="AI1162">
        <v>311</v>
      </c>
      <c r="AJ1162" t="s">
        <v>108</v>
      </c>
      <c r="AK1162">
        <v>0</v>
      </c>
      <c r="AL1162">
        <v>544</v>
      </c>
      <c r="AM1162">
        <v>855</v>
      </c>
      <c r="AN1162" t="s">
        <v>103</v>
      </c>
      <c r="AO1162" t="s">
        <v>139</v>
      </c>
      <c r="AP1162" t="s">
        <v>104</v>
      </c>
      <c r="AQ1162" t="s">
        <v>105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106</v>
      </c>
      <c r="BE1162">
        <v>1</v>
      </c>
      <c r="BF1162" t="s">
        <v>98</v>
      </c>
      <c r="BG1162" t="s">
        <v>107</v>
      </c>
      <c r="BH1162">
        <v>1978</v>
      </c>
      <c r="BI1162" t="s">
        <v>108</v>
      </c>
      <c r="BJ1162">
        <v>2</v>
      </c>
      <c r="BK1162">
        <v>440</v>
      </c>
      <c r="BL1162" t="s">
        <v>98</v>
      </c>
      <c r="BM1162" t="s">
        <v>98</v>
      </c>
      <c r="BN1162" t="s">
        <v>104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>
      <c r="A1163">
        <v>1162</v>
      </c>
      <c r="B1163">
        <v>20</v>
      </c>
      <c r="C1163" t="s">
        <v>112</v>
      </c>
      <c r="D1163" t="s">
        <v>83</v>
      </c>
      <c r="E1163">
        <v>14778</v>
      </c>
      <c r="F1163" t="s">
        <v>82</v>
      </c>
      <c r="G1163" t="s">
        <v>83</v>
      </c>
      <c r="H1163" t="s">
        <v>113</v>
      </c>
      <c r="I1163" t="s">
        <v>205</v>
      </c>
      <c r="J1163" t="s">
        <v>86</v>
      </c>
      <c r="K1163" t="s">
        <v>161</v>
      </c>
      <c r="L1163" t="s">
        <v>88</v>
      </c>
      <c r="M1163" t="s">
        <v>212</v>
      </c>
      <c r="N1163" t="s">
        <v>151</v>
      </c>
      <c r="O1163" t="s">
        <v>91</v>
      </c>
      <c r="P1163" t="s">
        <v>92</v>
      </c>
      <c r="Q1163" t="s">
        <v>93</v>
      </c>
      <c r="R1163">
        <v>6</v>
      </c>
      <c r="S1163">
        <v>7</v>
      </c>
      <c r="T1163">
        <v>1954</v>
      </c>
      <c r="U1163">
        <v>2006</v>
      </c>
      <c r="V1163" t="s">
        <v>115</v>
      </c>
      <c r="W1163" t="s">
        <v>95</v>
      </c>
      <c r="X1163" t="s">
        <v>130</v>
      </c>
      <c r="Y1163" t="s">
        <v>130</v>
      </c>
      <c r="Z1163" t="s">
        <v>117</v>
      </c>
      <c r="AA1163">
        <v>72</v>
      </c>
      <c r="AB1163" t="s">
        <v>119</v>
      </c>
      <c r="AC1163" t="s">
        <v>98</v>
      </c>
      <c r="AD1163" t="s">
        <v>99</v>
      </c>
      <c r="AE1163" t="s">
        <v>98</v>
      </c>
      <c r="AF1163" t="s">
        <v>98</v>
      </c>
      <c r="AG1163" t="s">
        <v>100</v>
      </c>
      <c r="AH1163" t="s">
        <v>138</v>
      </c>
      <c r="AI1163">
        <v>728</v>
      </c>
      <c r="AJ1163" t="s">
        <v>108</v>
      </c>
      <c r="AK1163">
        <v>0</v>
      </c>
      <c r="AL1163">
        <v>568</v>
      </c>
      <c r="AM1163">
        <v>1296</v>
      </c>
      <c r="AN1163" t="s">
        <v>103</v>
      </c>
      <c r="AO1163" t="s">
        <v>126</v>
      </c>
      <c r="AP1163" t="s">
        <v>104</v>
      </c>
      <c r="AQ1163" t="s">
        <v>105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119</v>
      </c>
      <c r="BC1163">
        <v>7</v>
      </c>
      <c r="BD1163" t="s">
        <v>106</v>
      </c>
      <c r="BE1163">
        <v>1</v>
      </c>
      <c r="BF1163" t="s">
        <v>119</v>
      </c>
      <c r="BG1163" t="s">
        <v>143</v>
      </c>
      <c r="BH1163">
        <v>1993</v>
      </c>
      <c r="BI1163" t="s">
        <v>108</v>
      </c>
      <c r="BJ1163">
        <v>2</v>
      </c>
      <c r="BK1163">
        <v>924</v>
      </c>
      <c r="BL1163" t="s">
        <v>98</v>
      </c>
      <c r="BM1163" t="s">
        <v>98</v>
      </c>
      <c r="BN1163" t="s">
        <v>104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>
      <c r="A1164">
        <v>1163</v>
      </c>
      <c r="B1164">
        <v>20</v>
      </c>
      <c r="C1164" t="s">
        <v>112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169</v>
      </c>
      <c r="N1164" t="s">
        <v>91</v>
      </c>
      <c r="O1164" t="s">
        <v>91</v>
      </c>
      <c r="P1164" t="s">
        <v>92</v>
      </c>
      <c r="Q1164" t="s">
        <v>93</v>
      </c>
      <c r="R1164">
        <v>5</v>
      </c>
      <c r="S1164">
        <v>5</v>
      </c>
      <c r="T1164">
        <v>1968</v>
      </c>
      <c r="U1164">
        <v>1968</v>
      </c>
      <c r="V1164" t="s">
        <v>94</v>
      </c>
      <c r="W1164" t="s">
        <v>95</v>
      </c>
      <c r="X1164" t="s">
        <v>96</v>
      </c>
      <c r="Y1164" t="s">
        <v>96</v>
      </c>
      <c r="Z1164" t="s">
        <v>97</v>
      </c>
      <c r="AA1164">
        <v>0</v>
      </c>
      <c r="AB1164" t="s">
        <v>98</v>
      </c>
      <c r="AC1164" t="s">
        <v>98</v>
      </c>
      <c r="AD1164" t="s">
        <v>99</v>
      </c>
      <c r="AE1164" t="s">
        <v>119</v>
      </c>
      <c r="AF1164" t="s">
        <v>98</v>
      </c>
      <c r="AG1164" t="s">
        <v>100</v>
      </c>
      <c r="AH1164" t="s">
        <v>138</v>
      </c>
      <c r="AI1164">
        <v>492</v>
      </c>
      <c r="AJ1164" t="s">
        <v>108</v>
      </c>
      <c r="AK1164">
        <v>0</v>
      </c>
      <c r="AL1164">
        <v>402</v>
      </c>
      <c r="AM1164">
        <v>894</v>
      </c>
      <c r="AN1164" t="s">
        <v>103</v>
      </c>
      <c r="AO1164" t="s">
        <v>119</v>
      </c>
      <c r="AP1164" t="s">
        <v>104</v>
      </c>
      <c r="AQ1164" t="s">
        <v>105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106</v>
      </c>
      <c r="BE1164">
        <v>1</v>
      </c>
      <c r="BF1164" t="s">
        <v>134</v>
      </c>
      <c r="BG1164" t="s">
        <v>107</v>
      </c>
      <c r="BH1164">
        <v>1968</v>
      </c>
      <c r="BI1164" t="s">
        <v>125</v>
      </c>
      <c r="BJ1164">
        <v>2</v>
      </c>
      <c r="BK1164">
        <v>450</v>
      </c>
      <c r="BL1164" t="s">
        <v>98</v>
      </c>
      <c r="BM1164" t="s">
        <v>98</v>
      </c>
      <c r="BN1164" t="s">
        <v>104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>
      <c r="A1165">
        <v>1164</v>
      </c>
      <c r="B1165">
        <v>90</v>
      </c>
      <c r="C1165" t="s">
        <v>112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169</v>
      </c>
      <c r="N1165" t="s">
        <v>90</v>
      </c>
      <c r="O1165" t="s">
        <v>91</v>
      </c>
      <c r="P1165" t="s">
        <v>179</v>
      </c>
      <c r="Q1165" t="s">
        <v>183</v>
      </c>
      <c r="R1165">
        <v>4</v>
      </c>
      <c r="S1165">
        <v>4</v>
      </c>
      <c r="T1165">
        <v>1969</v>
      </c>
      <c r="U1165">
        <v>1969</v>
      </c>
      <c r="V1165" t="s">
        <v>94</v>
      </c>
      <c r="W1165" t="s">
        <v>95</v>
      </c>
      <c r="X1165" t="s">
        <v>135</v>
      </c>
      <c r="Y1165" t="s">
        <v>135</v>
      </c>
      <c r="Z1165" t="s">
        <v>97</v>
      </c>
      <c r="AA1165">
        <v>0</v>
      </c>
      <c r="AB1165" t="s">
        <v>98</v>
      </c>
      <c r="AC1165" t="s">
        <v>98</v>
      </c>
      <c r="AD1165" t="s">
        <v>99</v>
      </c>
      <c r="AE1165" t="s">
        <v>119</v>
      </c>
      <c r="AF1165" t="s">
        <v>98</v>
      </c>
      <c r="AG1165" t="s">
        <v>157</v>
      </c>
      <c r="AH1165" t="s">
        <v>124</v>
      </c>
      <c r="AI1165">
        <v>1198</v>
      </c>
      <c r="AJ1165" t="s">
        <v>108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104</v>
      </c>
      <c r="AQ1165" t="s">
        <v>105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106</v>
      </c>
      <c r="BE1165">
        <v>0</v>
      </c>
      <c r="BF1165" t="s">
        <v>83</v>
      </c>
      <c r="BG1165" t="s">
        <v>232</v>
      </c>
      <c r="BH1165">
        <v>1969</v>
      </c>
      <c r="BI1165" t="s">
        <v>108</v>
      </c>
      <c r="BJ1165">
        <v>2</v>
      </c>
      <c r="BK1165">
        <v>400</v>
      </c>
      <c r="BL1165" t="s">
        <v>139</v>
      </c>
      <c r="BM1165" t="s">
        <v>98</v>
      </c>
      <c r="BN1165" t="s">
        <v>104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216</v>
      </c>
      <c r="CC1165">
        <v>108959</v>
      </c>
    </row>
    <row r="1166" spans="1:81">
      <c r="A1166">
        <v>1165</v>
      </c>
      <c r="B1166">
        <v>80</v>
      </c>
      <c r="C1166" t="s">
        <v>112</v>
      </c>
      <c r="D1166" t="s">
        <v>83</v>
      </c>
      <c r="E1166">
        <v>16157</v>
      </c>
      <c r="F1166" t="s">
        <v>82</v>
      </c>
      <c r="G1166" t="s">
        <v>83</v>
      </c>
      <c r="H1166" t="s">
        <v>113</v>
      </c>
      <c r="I1166" t="s">
        <v>85</v>
      </c>
      <c r="J1166" t="s">
        <v>86</v>
      </c>
      <c r="K1166" t="s">
        <v>136</v>
      </c>
      <c r="L1166" t="s">
        <v>88</v>
      </c>
      <c r="M1166" t="s">
        <v>227</v>
      </c>
      <c r="N1166" t="s">
        <v>90</v>
      </c>
      <c r="O1166" t="s">
        <v>91</v>
      </c>
      <c r="P1166" t="s">
        <v>92</v>
      </c>
      <c r="Q1166" t="s">
        <v>158</v>
      </c>
      <c r="R1166">
        <v>5</v>
      </c>
      <c r="S1166">
        <v>7</v>
      </c>
      <c r="T1166">
        <v>1978</v>
      </c>
      <c r="U1166">
        <v>1978</v>
      </c>
      <c r="V1166" t="s">
        <v>94</v>
      </c>
      <c r="W1166" t="s">
        <v>95</v>
      </c>
      <c r="X1166" t="s">
        <v>135</v>
      </c>
      <c r="Y1166" t="s">
        <v>135</v>
      </c>
      <c r="Z1166" t="s">
        <v>97</v>
      </c>
      <c r="AA1166">
        <v>0</v>
      </c>
      <c r="AB1166" t="s">
        <v>98</v>
      </c>
      <c r="AC1166" t="s">
        <v>98</v>
      </c>
      <c r="AD1166" t="s">
        <v>123</v>
      </c>
      <c r="AE1166" t="s">
        <v>119</v>
      </c>
      <c r="AF1166" t="s">
        <v>98</v>
      </c>
      <c r="AG1166" t="s">
        <v>119</v>
      </c>
      <c r="AH1166" t="s">
        <v>118</v>
      </c>
      <c r="AI1166">
        <v>680</v>
      </c>
      <c r="AJ1166" t="s">
        <v>101</v>
      </c>
      <c r="AK1166">
        <v>391</v>
      </c>
      <c r="AL1166">
        <v>289</v>
      </c>
      <c r="AM1166">
        <v>1360</v>
      </c>
      <c r="AN1166" t="s">
        <v>103</v>
      </c>
      <c r="AO1166" t="s">
        <v>126</v>
      </c>
      <c r="AP1166" t="s">
        <v>104</v>
      </c>
      <c r="AQ1166" t="s">
        <v>105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119</v>
      </c>
      <c r="BC1166">
        <v>5</v>
      </c>
      <c r="BD1166" t="s">
        <v>106</v>
      </c>
      <c r="BE1166">
        <v>1</v>
      </c>
      <c r="BF1166" t="s">
        <v>98</v>
      </c>
      <c r="BG1166" t="s">
        <v>107</v>
      </c>
      <c r="BH1166">
        <v>1978</v>
      </c>
      <c r="BI1166" t="s">
        <v>108</v>
      </c>
      <c r="BJ1166">
        <v>2</v>
      </c>
      <c r="BK1166">
        <v>588</v>
      </c>
      <c r="BL1166" t="s">
        <v>98</v>
      </c>
      <c r="BM1166" t="s">
        <v>98</v>
      </c>
      <c r="BN1166" t="s">
        <v>104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>
      <c r="A1167">
        <v>1166</v>
      </c>
      <c r="B1167">
        <v>20</v>
      </c>
      <c r="C1167" t="s">
        <v>112</v>
      </c>
      <c r="D1167">
        <v>79</v>
      </c>
      <c r="E1167">
        <v>9541</v>
      </c>
      <c r="F1167" t="s">
        <v>82</v>
      </c>
      <c r="G1167" t="s">
        <v>83</v>
      </c>
      <c r="H1167" t="s">
        <v>113</v>
      </c>
      <c r="I1167" t="s">
        <v>85</v>
      </c>
      <c r="J1167" t="s">
        <v>86</v>
      </c>
      <c r="K1167" t="s">
        <v>87</v>
      </c>
      <c r="L1167" t="s">
        <v>88</v>
      </c>
      <c r="M1167" t="s">
        <v>147</v>
      </c>
      <c r="N1167" t="s">
        <v>91</v>
      </c>
      <c r="O1167" t="s">
        <v>91</v>
      </c>
      <c r="P1167" t="s">
        <v>92</v>
      </c>
      <c r="Q1167" t="s">
        <v>93</v>
      </c>
      <c r="R1167">
        <v>7</v>
      </c>
      <c r="S1167">
        <v>5</v>
      </c>
      <c r="T1167">
        <v>2009</v>
      </c>
      <c r="U1167">
        <v>2009</v>
      </c>
      <c r="V1167" t="s">
        <v>94</v>
      </c>
      <c r="W1167" t="s">
        <v>95</v>
      </c>
      <c r="X1167" t="s">
        <v>96</v>
      </c>
      <c r="Y1167" t="s">
        <v>96</v>
      </c>
      <c r="Z1167" t="s">
        <v>148</v>
      </c>
      <c r="AA1167">
        <v>268</v>
      </c>
      <c r="AB1167" t="s">
        <v>119</v>
      </c>
      <c r="AC1167" t="s">
        <v>98</v>
      </c>
      <c r="AD1167" t="s">
        <v>123</v>
      </c>
      <c r="AE1167" t="s">
        <v>119</v>
      </c>
      <c r="AF1167" t="s">
        <v>98</v>
      </c>
      <c r="AG1167" t="s">
        <v>100</v>
      </c>
      <c r="AH1167" t="s">
        <v>108</v>
      </c>
      <c r="AI1167">
        <v>0</v>
      </c>
      <c r="AJ1167" t="s">
        <v>108</v>
      </c>
      <c r="AK1167">
        <v>0</v>
      </c>
      <c r="AL1167">
        <v>1502</v>
      </c>
      <c r="AM1167">
        <v>1502</v>
      </c>
      <c r="AN1167" t="s">
        <v>103</v>
      </c>
      <c r="AO1167" t="s">
        <v>126</v>
      </c>
      <c r="AP1167" t="s">
        <v>104</v>
      </c>
      <c r="AQ1167" t="s">
        <v>105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119</v>
      </c>
      <c r="BC1167">
        <v>7</v>
      </c>
      <c r="BD1167" t="s">
        <v>106</v>
      </c>
      <c r="BE1167">
        <v>0</v>
      </c>
      <c r="BF1167" t="s">
        <v>83</v>
      </c>
      <c r="BG1167" t="s">
        <v>107</v>
      </c>
      <c r="BH1167">
        <v>2009</v>
      </c>
      <c r="BI1167" t="s">
        <v>131</v>
      </c>
      <c r="BJ1167">
        <v>2</v>
      </c>
      <c r="BK1167">
        <v>644</v>
      </c>
      <c r="BL1167" t="s">
        <v>98</v>
      </c>
      <c r="BM1167" t="s">
        <v>98</v>
      </c>
      <c r="BN1167" t="s">
        <v>104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149</v>
      </c>
      <c r="CB1167" t="s">
        <v>150</v>
      </c>
      <c r="CC1167">
        <v>233170</v>
      </c>
    </row>
    <row r="1168" spans="1:81">
      <c r="A1168">
        <v>1167</v>
      </c>
      <c r="B1168">
        <v>20</v>
      </c>
      <c r="C1168" t="s">
        <v>112</v>
      </c>
      <c r="D1168">
        <v>64</v>
      </c>
      <c r="E1168">
        <v>10475</v>
      </c>
      <c r="F1168" t="s">
        <v>82</v>
      </c>
      <c r="G1168" t="s">
        <v>83</v>
      </c>
      <c r="H1168" t="s">
        <v>113</v>
      </c>
      <c r="I1168" t="s">
        <v>85</v>
      </c>
      <c r="J1168" t="s">
        <v>86</v>
      </c>
      <c r="K1168" t="s">
        <v>114</v>
      </c>
      <c r="L1168" t="s">
        <v>88</v>
      </c>
      <c r="M1168" t="s">
        <v>209</v>
      </c>
      <c r="N1168" t="s">
        <v>91</v>
      </c>
      <c r="O1168" t="s">
        <v>91</v>
      </c>
      <c r="P1168" t="s">
        <v>92</v>
      </c>
      <c r="Q1168" t="s">
        <v>93</v>
      </c>
      <c r="R1168">
        <v>8</v>
      </c>
      <c r="S1168">
        <v>5</v>
      </c>
      <c r="T1168">
        <v>2008</v>
      </c>
      <c r="U1168">
        <v>2008</v>
      </c>
      <c r="V1168" t="s">
        <v>94</v>
      </c>
      <c r="W1168" t="s">
        <v>95</v>
      </c>
      <c r="X1168" t="s">
        <v>96</v>
      </c>
      <c r="Y1168" t="s">
        <v>96</v>
      </c>
      <c r="Z1168" t="s">
        <v>148</v>
      </c>
      <c r="AA1168">
        <v>72</v>
      </c>
      <c r="AB1168" t="s">
        <v>119</v>
      </c>
      <c r="AC1168" t="s">
        <v>98</v>
      </c>
      <c r="AD1168" t="s">
        <v>123</v>
      </c>
      <c r="AE1168" t="s">
        <v>119</v>
      </c>
      <c r="AF1168" t="s">
        <v>98</v>
      </c>
      <c r="AG1168" t="s">
        <v>157</v>
      </c>
      <c r="AH1168" t="s">
        <v>108</v>
      </c>
      <c r="AI1168">
        <v>0</v>
      </c>
      <c r="AJ1168" t="s">
        <v>108</v>
      </c>
      <c r="AK1168">
        <v>0</v>
      </c>
      <c r="AL1168">
        <v>1694</v>
      </c>
      <c r="AM1168">
        <v>1694</v>
      </c>
      <c r="AN1168" t="s">
        <v>103</v>
      </c>
      <c r="AO1168" t="s">
        <v>126</v>
      </c>
      <c r="AP1168" t="s">
        <v>104</v>
      </c>
      <c r="AQ1168" t="s">
        <v>105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119</v>
      </c>
      <c r="BC1168">
        <v>7</v>
      </c>
      <c r="BD1168" t="s">
        <v>106</v>
      </c>
      <c r="BE1168">
        <v>0</v>
      </c>
      <c r="BF1168" t="s">
        <v>83</v>
      </c>
      <c r="BG1168" t="s">
        <v>107</v>
      </c>
      <c r="BH1168">
        <v>2008</v>
      </c>
      <c r="BI1168" t="s">
        <v>131</v>
      </c>
      <c r="BJ1168">
        <v>3</v>
      </c>
      <c r="BK1168">
        <v>776</v>
      </c>
      <c r="BL1168" t="s">
        <v>98</v>
      </c>
      <c r="BM1168" t="s">
        <v>98</v>
      </c>
      <c r="BN1168" t="s">
        <v>104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>
      <c r="A1169">
        <v>1168</v>
      </c>
      <c r="B1169">
        <v>60</v>
      </c>
      <c r="C1169" t="s">
        <v>112</v>
      </c>
      <c r="D1169">
        <v>58</v>
      </c>
      <c r="E1169">
        <v>10852</v>
      </c>
      <c r="F1169" t="s">
        <v>82</v>
      </c>
      <c r="G1169" t="s">
        <v>83</v>
      </c>
      <c r="H1169" t="s">
        <v>113</v>
      </c>
      <c r="I1169" t="s">
        <v>85</v>
      </c>
      <c r="J1169" t="s">
        <v>86</v>
      </c>
      <c r="K1169" t="s">
        <v>87</v>
      </c>
      <c r="L1169" t="s">
        <v>88</v>
      </c>
      <c r="M1169" t="s">
        <v>121</v>
      </c>
      <c r="N1169" t="s">
        <v>225</v>
      </c>
      <c r="O1169" t="s">
        <v>91</v>
      </c>
      <c r="P1169" t="s">
        <v>92</v>
      </c>
      <c r="Q1169" t="s">
        <v>122</v>
      </c>
      <c r="R1169">
        <v>6</v>
      </c>
      <c r="S1169">
        <v>5</v>
      </c>
      <c r="T1169">
        <v>2000</v>
      </c>
      <c r="U1169">
        <v>2000</v>
      </c>
      <c r="V1169" t="s">
        <v>94</v>
      </c>
      <c r="W1169" t="s">
        <v>95</v>
      </c>
      <c r="X1169" t="s">
        <v>96</v>
      </c>
      <c r="Y1169" t="s">
        <v>96</v>
      </c>
      <c r="Z1169" t="s">
        <v>97</v>
      </c>
      <c r="AA1169">
        <v>0</v>
      </c>
      <c r="AB1169" t="s">
        <v>98</v>
      </c>
      <c r="AC1169" t="s">
        <v>98</v>
      </c>
      <c r="AD1169" t="s">
        <v>123</v>
      </c>
      <c r="AE1169" t="s">
        <v>119</v>
      </c>
      <c r="AF1169" t="s">
        <v>98</v>
      </c>
      <c r="AG1169" t="s">
        <v>100</v>
      </c>
      <c r="AH1169" t="s">
        <v>124</v>
      </c>
      <c r="AI1169">
        <v>786</v>
      </c>
      <c r="AJ1169" t="s">
        <v>108</v>
      </c>
      <c r="AK1169">
        <v>0</v>
      </c>
      <c r="AL1169">
        <v>173</v>
      </c>
      <c r="AM1169">
        <v>959</v>
      </c>
      <c r="AN1169" t="s">
        <v>103</v>
      </c>
      <c r="AO1169" t="s">
        <v>126</v>
      </c>
      <c r="AP1169" t="s">
        <v>104</v>
      </c>
      <c r="AQ1169" t="s">
        <v>105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106</v>
      </c>
      <c r="BE1169">
        <v>1</v>
      </c>
      <c r="BF1169" t="s">
        <v>98</v>
      </c>
      <c r="BG1169" t="s">
        <v>107</v>
      </c>
      <c r="BH1169">
        <v>2000</v>
      </c>
      <c r="BI1169" t="s">
        <v>125</v>
      </c>
      <c r="BJ1169">
        <v>2</v>
      </c>
      <c r="BK1169">
        <v>472</v>
      </c>
      <c r="BL1169" t="s">
        <v>98</v>
      </c>
      <c r="BM1169" t="s">
        <v>98</v>
      </c>
      <c r="BN1169" t="s">
        <v>104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>
      <c r="A1170">
        <v>1169</v>
      </c>
      <c r="B1170">
        <v>70</v>
      </c>
      <c r="C1170" t="s">
        <v>112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114</v>
      </c>
      <c r="L1170" t="s">
        <v>88</v>
      </c>
      <c r="M1170" t="s">
        <v>206</v>
      </c>
      <c r="N1170" t="s">
        <v>91</v>
      </c>
      <c r="O1170" t="s">
        <v>91</v>
      </c>
      <c r="P1170" t="s">
        <v>92</v>
      </c>
      <c r="Q1170" t="s">
        <v>122</v>
      </c>
      <c r="R1170">
        <v>6</v>
      </c>
      <c r="S1170">
        <v>7</v>
      </c>
      <c r="T1170">
        <v>1935</v>
      </c>
      <c r="U1170">
        <v>1986</v>
      </c>
      <c r="V1170" t="s">
        <v>115</v>
      </c>
      <c r="W1170" t="s">
        <v>95</v>
      </c>
      <c r="X1170" t="s">
        <v>203</v>
      </c>
      <c r="Y1170" t="s">
        <v>203</v>
      </c>
      <c r="Z1170" t="s">
        <v>97</v>
      </c>
      <c r="AA1170">
        <v>0</v>
      </c>
      <c r="AB1170" t="s">
        <v>98</v>
      </c>
      <c r="AC1170" t="s">
        <v>98</v>
      </c>
      <c r="AD1170" t="s">
        <v>99</v>
      </c>
      <c r="AE1170" t="s">
        <v>98</v>
      </c>
      <c r="AF1170" t="s">
        <v>98</v>
      </c>
      <c r="AG1170" t="s">
        <v>100</v>
      </c>
      <c r="AH1170" t="s">
        <v>101</v>
      </c>
      <c r="AI1170">
        <v>626</v>
      </c>
      <c r="AJ1170" t="s">
        <v>108</v>
      </c>
      <c r="AK1170">
        <v>0</v>
      </c>
      <c r="AL1170">
        <v>501</v>
      </c>
      <c r="AM1170">
        <v>1127</v>
      </c>
      <c r="AN1170" t="s">
        <v>103</v>
      </c>
      <c r="AO1170" t="s">
        <v>126</v>
      </c>
      <c r="AP1170" t="s">
        <v>104</v>
      </c>
      <c r="AQ1170" t="s">
        <v>105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119</v>
      </c>
      <c r="BC1170">
        <v>7</v>
      </c>
      <c r="BD1170" t="s">
        <v>106</v>
      </c>
      <c r="BE1170">
        <v>2</v>
      </c>
      <c r="BF1170" t="s">
        <v>98</v>
      </c>
      <c r="BG1170" t="s">
        <v>189</v>
      </c>
      <c r="BH1170">
        <v>1935</v>
      </c>
      <c r="BI1170" t="s">
        <v>108</v>
      </c>
      <c r="BJ1170">
        <v>2</v>
      </c>
      <c r="BK1170">
        <v>540</v>
      </c>
      <c r="BL1170" t="s">
        <v>98</v>
      </c>
      <c r="BM1170" t="s">
        <v>98</v>
      </c>
      <c r="BN1170" t="s">
        <v>104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>
      <c r="A1171">
        <v>1170</v>
      </c>
      <c r="B1171">
        <v>60</v>
      </c>
      <c r="C1171" t="s">
        <v>112</v>
      </c>
      <c r="D1171">
        <v>118</v>
      </c>
      <c r="E1171">
        <v>35760</v>
      </c>
      <c r="F1171" t="s">
        <v>82</v>
      </c>
      <c r="G1171" t="s">
        <v>83</v>
      </c>
      <c r="H1171" t="s">
        <v>113</v>
      </c>
      <c r="I1171" t="s">
        <v>85</v>
      </c>
      <c r="J1171" t="s">
        <v>86</v>
      </c>
      <c r="K1171" t="s">
        <v>161</v>
      </c>
      <c r="L1171" t="s">
        <v>88</v>
      </c>
      <c r="M1171" t="s">
        <v>162</v>
      </c>
      <c r="N1171" t="s">
        <v>91</v>
      </c>
      <c r="O1171" t="s">
        <v>91</v>
      </c>
      <c r="P1171" t="s">
        <v>92</v>
      </c>
      <c r="Q1171" t="s">
        <v>122</v>
      </c>
      <c r="R1171">
        <v>10</v>
      </c>
      <c r="S1171">
        <v>5</v>
      </c>
      <c r="T1171">
        <v>1995</v>
      </c>
      <c r="U1171">
        <v>1996</v>
      </c>
      <c r="V1171" t="s">
        <v>115</v>
      </c>
      <c r="W1171" t="s">
        <v>95</v>
      </c>
      <c r="X1171" t="s">
        <v>130</v>
      </c>
      <c r="Y1171" t="s">
        <v>130</v>
      </c>
      <c r="Z1171" t="s">
        <v>117</v>
      </c>
      <c r="AA1171">
        <v>1378</v>
      </c>
      <c r="AB1171" t="s">
        <v>119</v>
      </c>
      <c r="AC1171" t="s">
        <v>119</v>
      </c>
      <c r="AD1171" t="s">
        <v>123</v>
      </c>
      <c r="AE1171" t="s">
        <v>126</v>
      </c>
      <c r="AF1171" t="s">
        <v>98</v>
      </c>
      <c r="AG1171" t="s">
        <v>119</v>
      </c>
      <c r="AH1171" t="s">
        <v>124</v>
      </c>
      <c r="AI1171">
        <v>1387</v>
      </c>
      <c r="AJ1171" t="s">
        <v>108</v>
      </c>
      <c r="AK1171">
        <v>0</v>
      </c>
      <c r="AL1171">
        <v>543</v>
      </c>
      <c r="AM1171">
        <v>1930</v>
      </c>
      <c r="AN1171" t="s">
        <v>103</v>
      </c>
      <c r="AO1171" t="s">
        <v>126</v>
      </c>
      <c r="AP1171" t="s">
        <v>104</v>
      </c>
      <c r="AQ1171" t="s">
        <v>105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119</v>
      </c>
      <c r="BC1171">
        <v>10</v>
      </c>
      <c r="BD1171" t="s">
        <v>106</v>
      </c>
      <c r="BE1171">
        <v>1</v>
      </c>
      <c r="BF1171" t="s">
        <v>98</v>
      </c>
      <c r="BG1171" t="s">
        <v>107</v>
      </c>
      <c r="BH1171">
        <v>1995</v>
      </c>
      <c r="BI1171" t="s">
        <v>125</v>
      </c>
      <c r="BJ1171">
        <v>3</v>
      </c>
      <c r="BK1171">
        <v>807</v>
      </c>
      <c r="BL1171" t="s">
        <v>98</v>
      </c>
      <c r="BM1171" t="s">
        <v>98</v>
      </c>
      <c r="BN1171" t="s">
        <v>104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>
      <c r="A1172">
        <v>1171</v>
      </c>
      <c r="B1172">
        <v>80</v>
      </c>
      <c r="C1172" t="s">
        <v>112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217</v>
      </c>
      <c r="N1172" t="s">
        <v>91</v>
      </c>
      <c r="O1172" t="s">
        <v>91</v>
      </c>
      <c r="P1172" t="s">
        <v>92</v>
      </c>
      <c r="Q1172" t="s">
        <v>158</v>
      </c>
      <c r="R1172">
        <v>6</v>
      </c>
      <c r="S1172">
        <v>6</v>
      </c>
      <c r="T1172">
        <v>1977</v>
      </c>
      <c r="U1172">
        <v>1977</v>
      </c>
      <c r="V1172" t="s">
        <v>94</v>
      </c>
      <c r="W1172" t="s">
        <v>95</v>
      </c>
      <c r="X1172" t="s">
        <v>135</v>
      </c>
      <c r="Y1172" t="s">
        <v>135</v>
      </c>
      <c r="Z1172" t="s">
        <v>97</v>
      </c>
      <c r="AA1172">
        <v>0</v>
      </c>
      <c r="AB1172" t="s">
        <v>98</v>
      </c>
      <c r="AC1172" t="s">
        <v>98</v>
      </c>
      <c r="AD1172" t="s">
        <v>99</v>
      </c>
      <c r="AE1172" t="s">
        <v>98</v>
      </c>
      <c r="AF1172" t="s">
        <v>98</v>
      </c>
      <c r="AG1172" t="s">
        <v>157</v>
      </c>
      <c r="AH1172" t="s">
        <v>118</v>
      </c>
      <c r="AI1172">
        <v>522</v>
      </c>
      <c r="AJ1172" t="s">
        <v>108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104</v>
      </c>
      <c r="AQ1172" t="s">
        <v>105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106</v>
      </c>
      <c r="BE1172">
        <v>1</v>
      </c>
      <c r="BF1172" t="s">
        <v>134</v>
      </c>
      <c r="BG1172" t="s">
        <v>107</v>
      </c>
      <c r="BH1172">
        <v>1977</v>
      </c>
      <c r="BI1172" t="s">
        <v>125</v>
      </c>
      <c r="BJ1172">
        <v>1</v>
      </c>
      <c r="BK1172">
        <v>358</v>
      </c>
      <c r="BL1172" t="s">
        <v>98</v>
      </c>
      <c r="BM1172" t="s">
        <v>98</v>
      </c>
      <c r="BN1172" t="s">
        <v>104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119</v>
      </c>
      <c r="BV1172" t="s">
        <v>132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>
      <c r="A1173">
        <v>1172</v>
      </c>
      <c r="B1173">
        <v>20</v>
      </c>
      <c r="C1173" t="s">
        <v>112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89</v>
      </c>
      <c r="N1173" t="s">
        <v>91</v>
      </c>
      <c r="O1173" t="s">
        <v>91</v>
      </c>
      <c r="P1173" t="s">
        <v>92</v>
      </c>
      <c r="Q1173" t="s">
        <v>93</v>
      </c>
      <c r="R1173">
        <v>6</v>
      </c>
      <c r="S1173">
        <v>6</v>
      </c>
      <c r="T1173">
        <v>1958</v>
      </c>
      <c r="U1173">
        <v>1958</v>
      </c>
      <c r="V1173" t="s">
        <v>115</v>
      </c>
      <c r="W1173" t="s">
        <v>95</v>
      </c>
      <c r="X1173" t="s">
        <v>137</v>
      </c>
      <c r="Y1173" t="s">
        <v>137</v>
      </c>
      <c r="Z1173" t="s">
        <v>97</v>
      </c>
      <c r="AA1173">
        <v>0</v>
      </c>
      <c r="AB1173" t="s">
        <v>98</v>
      </c>
      <c r="AC1173" t="s">
        <v>98</v>
      </c>
      <c r="AD1173" t="s">
        <v>99</v>
      </c>
      <c r="AE1173" t="s">
        <v>98</v>
      </c>
      <c r="AF1173" t="s">
        <v>98</v>
      </c>
      <c r="AG1173" t="s">
        <v>100</v>
      </c>
      <c r="AH1173" t="s">
        <v>118</v>
      </c>
      <c r="AI1173">
        <v>662</v>
      </c>
      <c r="AJ1173" t="s">
        <v>108</v>
      </c>
      <c r="AK1173">
        <v>0</v>
      </c>
      <c r="AL1173">
        <v>599</v>
      </c>
      <c r="AM1173">
        <v>1261</v>
      </c>
      <c r="AN1173" t="s">
        <v>103</v>
      </c>
      <c r="AO1173" t="s">
        <v>126</v>
      </c>
      <c r="AP1173" t="s">
        <v>104</v>
      </c>
      <c r="AQ1173" t="s">
        <v>105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106</v>
      </c>
      <c r="BE1173">
        <v>1</v>
      </c>
      <c r="BF1173" t="s">
        <v>98</v>
      </c>
      <c r="BG1173" t="s">
        <v>107</v>
      </c>
      <c r="BH1173">
        <v>1958</v>
      </c>
      <c r="BI1173" t="s">
        <v>131</v>
      </c>
      <c r="BJ1173">
        <v>2</v>
      </c>
      <c r="BK1173">
        <v>433</v>
      </c>
      <c r="BL1173" t="s">
        <v>98</v>
      </c>
      <c r="BM1173" t="s">
        <v>98</v>
      </c>
      <c r="BN1173" t="s">
        <v>104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133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>
      <c r="A1174">
        <v>1173</v>
      </c>
      <c r="B1174">
        <v>160</v>
      </c>
      <c r="C1174" t="s">
        <v>164</v>
      </c>
      <c r="D1174">
        <v>35</v>
      </c>
      <c r="E1174">
        <v>4017</v>
      </c>
      <c r="F1174" t="s">
        <v>82</v>
      </c>
      <c r="G1174" t="s">
        <v>82</v>
      </c>
      <c r="H1174" t="s">
        <v>113</v>
      </c>
      <c r="I1174" t="s">
        <v>85</v>
      </c>
      <c r="J1174" t="s">
        <v>86</v>
      </c>
      <c r="K1174" t="s">
        <v>87</v>
      </c>
      <c r="L1174" t="s">
        <v>88</v>
      </c>
      <c r="M1174" t="s">
        <v>163</v>
      </c>
      <c r="N1174" t="s">
        <v>91</v>
      </c>
      <c r="O1174" t="s">
        <v>91</v>
      </c>
      <c r="P1174" t="s">
        <v>129</v>
      </c>
      <c r="Q1174" t="s">
        <v>122</v>
      </c>
      <c r="R1174">
        <v>7</v>
      </c>
      <c r="S1174">
        <v>5</v>
      </c>
      <c r="T1174">
        <v>2006</v>
      </c>
      <c r="U1174">
        <v>2007</v>
      </c>
      <c r="V1174" t="s">
        <v>94</v>
      </c>
      <c r="W1174" t="s">
        <v>95</v>
      </c>
      <c r="X1174" t="s">
        <v>137</v>
      </c>
      <c r="Y1174" t="s">
        <v>137</v>
      </c>
      <c r="Z1174" t="s">
        <v>97</v>
      </c>
      <c r="AA1174">
        <v>0</v>
      </c>
      <c r="AB1174" t="s">
        <v>119</v>
      </c>
      <c r="AC1174" t="s">
        <v>98</v>
      </c>
      <c r="AD1174" t="s">
        <v>123</v>
      </c>
      <c r="AE1174" t="s">
        <v>119</v>
      </c>
      <c r="AF1174" t="s">
        <v>98</v>
      </c>
      <c r="AG1174" t="s">
        <v>100</v>
      </c>
      <c r="AH1174" t="s">
        <v>108</v>
      </c>
      <c r="AI1174">
        <v>0</v>
      </c>
      <c r="AJ1174" t="s">
        <v>108</v>
      </c>
      <c r="AK1174">
        <v>0</v>
      </c>
      <c r="AL1174">
        <v>625</v>
      </c>
      <c r="AM1174">
        <v>625</v>
      </c>
      <c r="AN1174" t="s">
        <v>103</v>
      </c>
      <c r="AO1174" t="s">
        <v>126</v>
      </c>
      <c r="AP1174" t="s">
        <v>104</v>
      </c>
      <c r="AQ1174" t="s">
        <v>105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119</v>
      </c>
      <c r="BC1174">
        <v>5</v>
      </c>
      <c r="BD1174" t="s">
        <v>106</v>
      </c>
      <c r="BE1174">
        <v>0</v>
      </c>
      <c r="BF1174" t="s">
        <v>83</v>
      </c>
      <c r="BG1174" t="s">
        <v>143</v>
      </c>
      <c r="BH1174">
        <v>2006</v>
      </c>
      <c r="BI1174" t="s">
        <v>125</v>
      </c>
      <c r="BJ1174">
        <v>2</v>
      </c>
      <c r="BK1174">
        <v>625</v>
      </c>
      <c r="BL1174" t="s">
        <v>98</v>
      </c>
      <c r="BM1174" t="s">
        <v>98</v>
      </c>
      <c r="BN1174" t="s">
        <v>104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>
      <c r="A1175">
        <v>1174</v>
      </c>
      <c r="B1175">
        <v>50</v>
      </c>
      <c r="C1175" t="s">
        <v>112</v>
      </c>
      <c r="D1175">
        <v>138</v>
      </c>
      <c r="E1175">
        <v>18030</v>
      </c>
      <c r="F1175" t="s">
        <v>82</v>
      </c>
      <c r="G1175" t="s">
        <v>83</v>
      </c>
      <c r="H1175" t="s">
        <v>113</v>
      </c>
      <c r="I1175" t="s">
        <v>192</v>
      </c>
      <c r="J1175" t="s">
        <v>86</v>
      </c>
      <c r="K1175" t="s">
        <v>87</v>
      </c>
      <c r="L1175" t="s">
        <v>88</v>
      </c>
      <c r="M1175" t="s">
        <v>199</v>
      </c>
      <c r="N1175" t="s">
        <v>91</v>
      </c>
      <c r="O1175" t="s">
        <v>91</v>
      </c>
      <c r="P1175" t="s">
        <v>92</v>
      </c>
      <c r="Q1175" t="s">
        <v>176</v>
      </c>
      <c r="R1175">
        <v>5</v>
      </c>
      <c r="S1175">
        <v>6</v>
      </c>
      <c r="T1175">
        <v>1946</v>
      </c>
      <c r="U1175">
        <v>1994</v>
      </c>
      <c r="V1175" t="s">
        <v>94</v>
      </c>
      <c r="W1175" t="s">
        <v>95</v>
      </c>
      <c r="X1175" t="s">
        <v>137</v>
      </c>
      <c r="Y1175" t="s">
        <v>137</v>
      </c>
      <c r="Z1175" t="s">
        <v>97</v>
      </c>
      <c r="AA1175">
        <v>0</v>
      </c>
      <c r="AB1175" t="s">
        <v>98</v>
      </c>
      <c r="AC1175" t="s">
        <v>98</v>
      </c>
      <c r="AD1175" t="s">
        <v>99</v>
      </c>
      <c r="AE1175" t="s">
        <v>98</v>
      </c>
      <c r="AF1175" t="s">
        <v>98</v>
      </c>
      <c r="AG1175" t="s">
        <v>100</v>
      </c>
      <c r="AH1175" t="s">
        <v>101</v>
      </c>
      <c r="AI1175">
        <v>152</v>
      </c>
      <c r="AJ1175" t="s">
        <v>138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104</v>
      </c>
      <c r="AQ1175" t="s">
        <v>105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126</v>
      </c>
      <c r="BC1175">
        <v>12</v>
      </c>
      <c r="BD1175" t="s">
        <v>228</v>
      </c>
      <c r="BE1175">
        <v>1</v>
      </c>
      <c r="BF1175" t="s">
        <v>119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104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109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>
      <c r="A1176">
        <v>1175</v>
      </c>
      <c r="B1176">
        <v>70</v>
      </c>
      <c r="C1176" t="s">
        <v>112</v>
      </c>
      <c r="D1176">
        <v>80</v>
      </c>
      <c r="E1176">
        <v>16560</v>
      </c>
      <c r="F1176" t="s">
        <v>82</v>
      </c>
      <c r="G1176" t="s">
        <v>83</v>
      </c>
      <c r="H1176" t="s">
        <v>113</v>
      </c>
      <c r="I1176" t="s">
        <v>85</v>
      </c>
      <c r="J1176" t="s">
        <v>86</v>
      </c>
      <c r="K1176" t="s">
        <v>87</v>
      </c>
      <c r="L1176" t="s">
        <v>88</v>
      </c>
      <c r="M1176" t="s">
        <v>212</v>
      </c>
      <c r="N1176" t="s">
        <v>91</v>
      </c>
      <c r="O1176" t="s">
        <v>91</v>
      </c>
      <c r="P1176" t="s">
        <v>92</v>
      </c>
      <c r="Q1176" t="s">
        <v>122</v>
      </c>
      <c r="R1176">
        <v>6</v>
      </c>
      <c r="S1176">
        <v>8</v>
      </c>
      <c r="T1176">
        <v>1932</v>
      </c>
      <c r="U1176">
        <v>1950</v>
      </c>
      <c r="V1176" t="s">
        <v>94</v>
      </c>
      <c r="W1176" t="s">
        <v>95</v>
      </c>
      <c r="X1176" t="s">
        <v>116</v>
      </c>
      <c r="Y1176" t="s">
        <v>116</v>
      </c>
      <c r="Z1176" t="s">
        <v>97</v>
      </c>
      <c r="AA1176">
        <v>0</v>
      </c>
      <c r="AB1176" t="s">
        <v>98</v>
      </c>
      <c r="AC1176" t="s">
        <v>98</v>
      </c>
      <c r="AD1176" t="s">
        <v>166</v>
      </c>
      <c r="AE1176" t="s">
        <v>119</v>
      </c>
      <c r="AF1176" t="s">
        <v>98</v>
      </c>
      <c r="AG1176" t="s">
        <v>100</v>
      </c>
      <c r="AH1176" t="s">
        <v>101</v>
      </c>
      <c r="AI1176">
        <v>503</v>
      </c>
      <c r="AJ1176" t="s">
        <v>108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104</v>
      </c>
      <c r="AQ1176" t="s">
        <v>105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106</v>
      </c>
      <c r="BE1176">
        <v>1</v>
      </c>
      <c r="BF1176" t="s">
        <v>119</v>
      </c>
      <c r="BG1176" t="s">
        <v>143</v>
      </c>
      <c r="BH1176">
        <v>1932</v>
      </c>
      <c r="BI1176" t="s">
        <v>108</v>
      </c>
      <c r="BJ1176">
        <v>2</v>
      </c>
      <c r="BK1176">
        <v>360</v>
      </c>
      <c r="BL1176" t="s">
        <v>98</v>
      </c>
      <c r="BM1176" t="s">
        <v>98</v>
      </c>
      <c r="BN1176" t="s">
        <v>104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>
      <c r="A1177">
        <v>1176</v>
      </c>
      <c r="B1177">
        <v>50</v>
      </c>
      <c r="C1177" t="s">
        <v>112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162</v>
      </c>
      <c r="N1177" t="s">
        <v>91</v>
      </c>
      <c r="O1177" t="s">
        <v>91</v>
      </c>
      <c r="P1177" t="s">
        <v>92</v>
      </c>
      <c r="Q1177" t="s">
        <v>176</v>
      </c>
      <c r="R1177">
        <v>8</v>
      </c>
      <c r="S1177">
        <v>5</v>
      </c>
      <c r="T1177">
        <v>1992</v>
      </c>
      <c r="U1177">
        <v>2000</v>
      </c>
      <c r="V1177" t="s">
        <v>115</v>
      </c>
      <c r="W1177" t="s">
        <v>95</v>
      </c>
      <c r="X1177" t="s">
        <v>130</v>
      </c>
      <c r="Y1177" t="s">
        <v>130</v>
      </c>
      <c r="Z1177" t="s">
        <v>117</v>
      </c>
      <c r="AA1177">
        <v>337</v>
      </c>
      <c r="AB1177" t="s">
        <v>119</v>
      </c>
      <c r="AC1177" t="s">
        <v>98</v>
      </c>
      <c r="AD1177" t="s">
        <v>123</v>
      </c>
      <c r="AE1177" t="s">
        <v>119</v>
      </c>
      <c r="AF1177" t="s">
        <v>98</v>
      </c>
      <c r="AG1177" t="s">
        <v>100</v>
      </c>
      <c r="AH1177" t="s">
        <v>124</v>
      </c>
      <c r="AI1177">
        <v>700</v>
      </c>
      <c r="AJ1177" t="s">
        <v>108</v>
      </c>
      <c r="AK1177">
        <v>0</v>
      </c>
      <c r="AL1177">
        <v>983</v>
      </c>
      <c r="AM1177">
        <v>1683</v>
      </c>
      <c r="AN1177" t="s">
        <v>103</v>
      </c>
      <c r="AO1177" t="s">
        <v>126</v>
      </c>
      <c r="AP1177" t="s">
        <v>104</v>
      </c>
      <c r="AQ1177" t="s">
        <v>105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119</v>
      </c>
      <c r="BC1177">
        <v>9</v>
      </c>
      <c r="BD1177" t="s">
        <v>106</v>
      </c>
      <c r="BE1177">
        <v>1</v>
      </c>
      <c r="BF1177" t="s">
        <v>98</v>
      </c>
      <c r="BG1177" t="s">
        <v>107</v>
      </c>
      <c r="BH1177">
        <v>1992</v>
      </c>
      <c r="BI1177" t="s">
        <v>125</v>
      </c>
      <c r="BJ1177">
        <v>2</v>
      </c>
      <c r="BK1177">
        <v>541</v>
      </c>
      <c r="BL1177" t="s">
        <v>98</v>
      </c>
      <c r="BM1177" t="s">
        <v>98</v>
      </c>
      <c r="BN1177" t="s">
        <v>104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>
      <c r="A1178">
        <v>1177</v>
      </c>
      <c r="B1178">
        <v>20</v>
      </c>
      <c r="C1178" t="s">
        <v>112</v>
      </c>
      <c r="D1178">
        <v>37</v>
      </c>
      <c r="E1178">
        <v>6951</v>
      </c>
      <c r="F1178" t="s">
        <v>82</v>
      </c>
      <c r="G1178" t="s">
        <v>83</v>
      </c>
      <c r="H1178" t="s">
        <v>113</v>
      </c>
      <c r="I1178" t="s">
        <v>85</v>
      </c>
      <c r="J1178" t="s">
        <v>86</v>
      </c>
      <c r="K1178" t="s">
        <v>161</v>
      </c>
      <c r="L1178" t="s">
        <v>88</v>
      </c>
      <c r="M1178" t="s">
        <v>217</v>
      </c>
      <c r="N1178" t="s">
        <v>91</v>
      </c>
      <c r="O1178" t="s">
        <v>91</v>
      </c>
      <c r="P1178" t="s">
        <v>92</v>
      </c>
      <c r="Q1178" t="s">
        <v>93</v>
      </c>
      <c r="R1178">
        <v>5</v>
      </c>
      <c r="S1178">
        <v>5</v>
      </c>
      <c r="T1178">
        <v>1984</v>
      </c>
      <c r="U1178">
        <v>1985</v>
      </c>
      <c r="V1178" t="s">
        <v>94</v>
      </c>
      <c r="W1178" t="s">
        <v>95</v>
      </c>
      <c r="X1178" t="s">
        <v>130</v>
      </c>
      <c r="Y1178" t="s">
        <v>135</v>
      </c>
      <c r="Z1178" t="s">
        <v>97</v>
      </c>
      <c r="AA1178">
        <v>0</v>
      </c>
      <c r="AB1178" t="s">
        <v>98</v>
      </c>
      <c r="AC1178" t="s">
        <v>98</v>
      </c>
      <c r="AD1178" t="s">
        <v>99</v>
      </c>
      <c r="AE1178" t="s">
        <v>98</v>
      </c>
      <c r="AF1178" t="s">
        <v>98</v>
      </c>
      <c r="AG1178" t="s">
        <v>100</v>
      </c>
      <c r="AH1178" t="s">
        <v>118</v>
      </c>
      <c r="AI1178">
        <v>658</v>
      </c>
      <c r="AJ1178" t="s">
        <v>108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104</v>
      </c>
      <c r="AQ1178" t="s">
        <v>105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106</v>
      </c>
      <c r="BE1178">
        <v>0</v>
      </c>
      <c r="BF1178" t="s">
        <v>83</v>
      </c>
      <c r="BG1178" t="s">
        <v>107</v>
      </c>
      <c r="BH1178">
        <v>1984</v>
      </c>
      <c r="BI1178" t="s">
        <v>108</v>
      </c>
      <c r="BJ1178">
        <v>1</v>
      </c>
      <c r="BK1178">
        <v>264</v>
      </c>
      <c r="BL1178" t="s">
        <v>98</v>
      </c>
      <c r="BM1178" t="s">
        <v>98</v>
      </c>
      <c r="BN1178" t="s">
        <v>104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109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>
      <c r="A1179">
        <v>1178</v>
      </c>
      <c r="B1179">
        <v>50</v>
      </c>
      <c r="C1179" t="s">
        <v>140</v>
      </c>
      <c r="D1179" t="s">
        <v>83</v>
      </c>
      <c r="E1179">
        <v>3950</v>
      </c>
      <c r="F1179" t="s">
        <v>82</v>
      </c>
      <c r="G1179" t="s">
        <v>190</v>
      </c>
      <c r="H1179" t="s">
        <v>84</v>
      </c>
      <c r="I1179" t="s">
        <v>192</v>
      </c>
      <c r="J1179" t="s">
        <v>86</v>
      </c>
      <c r="K1179" t="s">
        <v>87</v>
      </c>
      <c r="L1179" t="s">
        <v>88</v>
      </c>
      <c r="M1179" t="s">
        <v>188</v>
      </c>
      <c r="N1179" t="s">
        <v>182</v>
      </c>
      <c r="O1179" t="s">
        <v>91</v>
      </c>
      <c r="P1179" t="s">
        <v>92</v>
      </c>
      <c r="Q1179" t="s">
        <v>176</v>
      </c>
      <c r="R1179">
        <v>6</v>
      </c>
      <c r="S1179">
        <v>8</v>
      </c>
      <c r="T1179">
        <v>1926</v>
      </c>
      <c r="U1179">
        <v>2004</v>
      </c>
      <c r="V1179" t="s">
        <v>94</v>
      </c>
      <c r="W1179" t="s">
        <v>95</v>
      </c>
      <c r="X1179" t="s">
        <v>137</v>
      </c>
      <c r="Y1179" t="s">
        <v>137</v>
      </c>
      <c r="Z1179" t="s">
        <v>97</v>
      </c>
      <c r="AA1179">
        <v>0</v>
      </c>
      <c r="AB1179" t="s">
        <v>98</v>
      </c>
      <c r="AC1179" t="s">
        <v>98</v>
      </c>
      <c r="AD1179" t="s">
        <v>99</v>
      </c>
      <c r="AE1179" t="s">
        <v>98</v>
      </c>
      <c r="AF1179" t="s">
        <v>98</v>
      </c>
      <c r="AG1179" t="s">
        <v>100</v>
      </c>
      <c r="AH1179" t="s">
        <v>101</v>
      </c>
      <c r="AI1179">
        <v>468</v>
      </c>
      <c r="AJ1179" t="s">
        <v>108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104</v>
      </c>
      <c r="AQ1179" t="s">
        <v>105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106</v>
      </c>
      <c r="BE1179">
        <v>0</v>
      </c>
      <c r="BF1179" t="s">
        <v>83</v>
      </c>
      <c r="BG1179" t="s">
        <v>143</v>
      </c>
      <c r="BH1179">
        <v>1926</v>
      </c>
      <c r="BI1179" t="s">
        <v>108</v>
      </c>
      <c r="BJ1179">
        <v>1</v>
      </c>
      <c r="BK1179">
        <v>210</v>
      </c>
      <c r="BL1179" t="s">
        <v>98</v>
      </c>
      <c r="BM1179" t="s">
        <v>98</v>
      </c>
      <c r="BN1179" t="s">
        <v>167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>
      <c r="A1180">
        <v>1179</v>
      </c>
      <c r="B1180">
        <v>50</v>
      </c>
      <c r="C1180" t="s">
        <v>112</v>
      </c>
      <c r="D1180">
        <v>54</v>
      </c>
      <c r="E1180">
        <v>7681</v>
      </c>
      <c r="F1180" t="s">
        <v>82</v>
      </c>
      <c r="G1180" t="s">
        <v>83</v>
      </c>
      <c r="H1180" t="s">
        <v>113</v>
      </c>
      <c r="I1180" t="s">
        <v>85</v>
      </c>
      <c r="J1180" t="s">
        <v>86</v>
      </c>
      <c r="K1180" t="s">
        <v>136</v>
      </c>
      <c r="L1180" t="s">
        <v>88</v>
      </c>
      <c r="M1180" t="s">
        <v>212</v>
      </c>
      <c r="N1180" t="s">
        <v>91</v>
      </c>
      <c r="O1180" t="s">
        <v>91</v>
      </c>
      <c r="P1180" t="s">
        <v>92</v>
      </c>
      <c r="Q1180" t="s">
        <v>176</v>
      </c>
      <c r="R1180">
        <v>5</v>
      </c>
      <c r="S1180">
        <v>6</v>
      </c>
      <c r="T1180">
        <v>1921</v>
      </c>
      <c r="U1180">
        <v>1950</v>
      </c>
      <c r="V1180" t="s">
        <v>94</v>
      </c>
      <c r="W1180" t="s">
        <v>95</v>
      </c>
      <c r="X1180" t="s">
        <v>116</v>
      </c>
      <c r="Y1180" t="s">
        <v>116</v>
      </c>
      <c r="Z1180" t="s">
        <v>97</v>
      </c>
      <c r="AA1180">
        <v>0</v>
      </c>
      <c r="AB1180" t="s">
        <v>98</v>
      </c>
      <c r="AC1180" t="s">
        <v>98</v>
      </c>
      <c r="AD1180" t="s">
        <v>166</v>
      </c>
      <c r="AE1180" t="s">
        <v>98</v>
      </c>
      <c r="AF1180" t="s">
        <v>98</v>
      </c>
      <c r="AG1180" t="s">
        <v>100</v>
      </c>
      <c r="AH1180" t="s">
        <v>108</v>
      </c>
      <c r="AI1180">
        <v>0</v>
      </c>
      <c r="AJ1180" t="s">
        <v>108</v>
      </c>
      <c r="AK1180">
        <v>0</v>
      </c>
      <c r="AL1180">
        <v>731</v>
      </c>
      <c r="AM1180">
        <v>731</v>
      </c>
      <c r="AN1180" t="s">
        <v>103</v>
      </c>
      <c r="AO1180" t="s">
        <v>126</v>
      </c>
      <c r="AP1180" t="s">
        <v>104</v>
      </c>
      <c r="AQ1180" t="s">
        <v>105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106</v>
      </c>
      <c r="BE1180">
        <v>1</v>
      </c>
      <c r="BF1180" t="s">
        <v>119</v>
      </c>
      <c r="BG1180" t="s">
        <v>143</v>
      </c>
      <c r="BH1180">
        <v>1921</v>
      </c>
      <c r="BI1180" t="s">
        <v>108</v>
      </c>
      <c r="BJ1180">
        <v>1</v>
      </c>
      <c r="BK1180">
        <v>186</v>
      </c>
      <c r="BL1180" t="s">
        <v>139</v>
      </c>
      <c r="BM1180" t="s">
        <v>98</v>
      </c>
      <c r="BN1180" t="s">
        <v>104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>
      <c r="A1181">
        <v>1180</v>
      </c>
      <c r="B1181">
        <v>20</v>
      </c>
      <c r="C1181" t="s">
        <v>112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114</v>
      </c>
      <c r="L1181" t="s">
        <v>88</v>
      </c>
      <c r="M1181" t="s">
        <v>206</v>
      </c>
      <c r="N1181" t="s">
        <v>91</v>
      </c>
      <c r="O1181" t="s">
        <v>91</v>
      </c>
      <c r="P1181" t="s">
        <v>92</v>
      </c>
      <c r="Q1181" t="s">
        <v>93</v>
      </c>
      <c r="R1181">
        <v>5</v>
      </c>
      <c r="S1181">
        <v>5</v>
      </c>
      <c r="T1181">
        <v>1954</v>
      </c>
      <c r="U1181">
        <v>1954</v>
      </c>
      <c r="V1181" t="s">
        <v>94</v>
      </c>
      <c r="W1181" t="s">
        <v>95</v>
      </c>
      <c r="X1181" t="s">
        <v>116</v>
      </c>
      <c r="Y1181" t="s">
        <v>116</v>
      </c>
      <c r="Z1181" t="s">
        <v>97</v>
      </c>
      <c r="AA1181">
        <v>0</v>
      </c>
      <c r="AB1181" t="s">
        <v>98</v>
      </c>
      <c r="AC1181" t="s">
        <v>98</v>
      </c>
      <c r="AD1181" t="s">
        <v>211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119</v>
      </c>
      <c r="AP1181" t="s">
        <v>104</v>
      </c>
      <c r="AQ1181" t="s">
        <v>105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181</v>
      </c>
      <c r="BE1181">
        <v>1</v>
      </c>
      <c r="BF1181" t="s">
        <v>119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167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>
      <c r="A1182">
        <v>1181</v>
      </c>
      <c r="B1182">
        <v>60</v>
      </c>
      <c r="C1182" t="s">
        <v>112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114</v>
      </c>
      <c r="L1182" t="s">
        <v>88</v>
      </c>
      <c r="M1182" t="s">
        <v>218</v>
      </c>
      <c r="N1182" t="s">
        <v>91</v>
      </c>
      <c r="O1182" t="s">
        <v>91</v>
      </c>
      <c r="P1182" t="s">
        <v>92</v>
      </c>
      <c r="Q1182" t="s">
        <v>122</v>
      </c>
      <c r="R1182">
        <v>7</v>
      </c>
      <c r="S1182">
        <v>5</v>
      </c>
      <c r="T1182">
        <v>1990</v>
      </c>
      <c r="U1182">
        <v>1991</v>
      </c>
      <c r="V1182" t="s">
        <v>94</v>
      </c>
      <c r="W1182" t="s">
        <v>95</v>
      </c>
      <c r="X1182" t="s">
        <v>137</v>
      </c>
      <c r="Y1182" t="s">
        <v>137</v>
      </c>
      <c r="Z1182" t="s">
        <v>97</v>
      </c>
      <c r="AA1182">
        <v>0</v>
      </c>
      <c r="AB1182" t="s">
        <v>98</v>
      </c>
      <c r="AC1182" t="s">
        <v>98</v>
      </c>
      <c r="AD1182" t="s">
        <v>233</v>
      </c>
      <c r="AE1182" t="s">
        <v>119</v>
      </c>
      <c r="AF1182" t="s">
        <v>98</v>
      </c>
      <c r="AG1182" t="s">
        <v>100</v>
      </c>
      <c r="AH1182" t="s">
        <v>102</v>
      </c>
      <c r="AI1182">
        <v>1216</v>
      </c>
      <c r="AJ1182" t="s">
        <v>108</v>
      </c>
      <c r="AK1182">
        <v>0</v>
      </c>
      <c r="AL1182">
        <v>0</v>
      </c>
      <c r="AM1182">
        <v>1216</v>
      </c>
      <c r="AN1182" t="s">
        <v>103</v>
      </c>
      <c r="AO1182" t="s">
        <v>126</v>
      </c>
      <c r="AP1182" t="s">
        <v>104</v>
      </c>
      <c r="AQ1182" t="s">
        <v>105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106</v>
      </c>
      <c r="BE1182">
        <v>0</v>
      </c>
      <c r="BF1182" t="s">
        <v>83</v>
      </c>
      <c r="BG1182" t="s">
        <v>107</v>
      </c>
      <c r="BH1182">
        <v>1990</v>
      </c>
      <c r="BI1182" t="s">
        <v>125</v>
      </c>
      <c r="BJ1182">
        <v>2</v>
      </c>
      <c r="BK1182">
        <v>693</v>
      </c>
      <c r="BL1182" t="s">
        <v>98</v>
      </c>
      <c r="BM1182" t="s">
        <v>98</v>
      </c>
      <c r="BN1182" t="s">
        <v>104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132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>
      <c r="A1183">
        <v>1182</v>
      </c>
      <c r="B1183">
        <v>120</v>
      </c>
      <c r="C1183" t="s">
        <v>140</v>
      </c>
      <c r="D1183">
        <v>64</v>
      </c>
      <c r="E1183">
        <v>5587</v>
      </c>
      <c r="F1183" t="s">
        <v>82</v>
      </c>
      <c r="G1183" t="s">
        <v>83</v>
      </c>
      <c r="H1183" t="s">
        <v>113</v>
      </c>
      <c r="I1183" t="s">
        <v>127</v>
      </c>
      <c r="J1183" t="s">
        <v>86</v>
      </c>
      <c r="K1183" t="s">
        <v>87</v>
      </c>
      <c r="L1183" t="s">
        <v>154</v>
      </c>
      <c r="M1183" t="s">
        <v>212</v>
      </c>
      <c r="N1183" t="s">
        <v>91</v>
      </c>
      <c r="O1183" t="s">
        <v>91</v>
      </c>
      <c r="P1183" t="s">
        <v>129</v>
      </c>
      <c r="Q1183" t="s">
        <v>93</v>
      </c>
      <c r="R1183">
        <v>8</v>
      </c>
      <c r="S1183">
        <v>5</v>
      </c>
      <c r="T1183">
        <v>2008</v>
      </c>
      <c r="U1183">
        <v>2008</v>
      </c>
      <c r="V1183" t="s">
        <v>115</v>
      </c>
      <c r="W1183" t="s">
        <v>95</v>
      </c>
      <c r="X1183" t="s">
        <v>152</v>
      </c>
      <c r="Y1183" t="s">
        <v>153</v>
      </c>
      <c r="Z1183" t="s">
        <v>148</v>
      </c>
      <c r="AA1183">
        <v>186</v>
      </c>
      <c r="AB1183" t="s">
        <v>126</v>
      </c>
      <c r="AC1183" t="s">
        <v>98</v>
      </c>
      <c r="AD1183" t="s">
        <v>123</v>
      </c>
      <c r="AE1183" t="s">
        <v>126</v>
      </c>
      <c r="AF1183" t="s">
        <v>98</v>
      </c>
      <c r="AG1183" t="s">
        <v>119</v>
      </c>
      <c r="AH1183" t="s">
        <v>124</v>
      </c>
      <c r="AI1183">
        <v>1480</v>
      </c>
      <c r="AJ1183" t="s">
        <v>108</v>
      </c>
      <c r="AK1183">
        <v>0</v>
      </c>
      <c r="AL1183">
        <v>120</v>
      </c>
      <c r="AM1183">
        <v>1600</v>
      </c>
      <c r="AN1183" t="s">
        <v>103</v>
      </c>
      <c r="AO1183" t="s">
        <v>126</v>
      </c>
      <c r="AP1183" t="s">
        <v>104</v>
      </c>
      <c r="AQ1183" t="s">
        <v>105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119</v>
      </c>
      <c r="BC1183">
        <v>5</v>
      </c>
      <c r="BD1183" t="s">
        <v>106</v>
      </c>
      <c r="BE1183">
        <v>1</v>
      </c>
      <c r="BF1183" t="s">
        <v>119</v>
      </c>
      <c r="BG1183" t="s">
        <v>107</v>
      </c>
      <c r="BH1183">
        <v>2008</v>
      </c>
      <c r="BI1183" t="s">
        <v>125</v>
      </c>
      <c r="BJ1183">
        <v>2</v>
      </c>
      <c r="BK1183">
        <v>482</v>
      </c>
      <c r="BL1183" t="s">
        <v>98</v>
      </c>
      <c r="BM1183" t="s">
        <v>98</v>
      </c>
      <c r="BN1183" t="s">
        <v>104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149</v>
      </c>
      <c r="CB1183" t="s">
        <v>150</v>
      </c>
      <c r="CC1183">
        <v>392500</v>
      </c>
    </row>
    <row r="1184" spans="1:81">
      <c r="A1184">
        <v>1183</v>
      </c>
      <c r="B1184">
        <v>60</v>
      </c>
      <c r="C1184" t="s">
        <v>112</v>
      </c>
      <c r="D1184">
        <v>160</v>
      </c>
      <c r="E1184">
        <v>15623</v>
      </c>
      <c r="F1184" t="s">
        <v>82</v>
      </c>
      <c r="G1184" t="s">
        <v>83</v>
      </c>
      <c r="H1184" t="s">
        <v>113</v>
      </c>
      <c r="I1184" t="s">
        <v>85</v>
      </c>
      <c r="J1184" t="s">
        <v>86</v>
      </c>
      <c r="K1184" t="s">
        <v>114</v>
      </c>
      <c r="L1184" t="s">
        <v>88</v>
      </c>
      <c r="M1184" t="s">
        <v>162</v>
      </c>
      <c r="N1184" t="s">
        <v>91</v>
      </c>
      <c r="O1184" t="s">
        <v>91</v>
      </c>
      <c r="P1184" t="s">
        <v>92</v>
      </c>
      <c r="Q1184" t="s">
        <v>122</v>
      </c>
      <c r="R1184">
        <v>10</v>
      </c>
      <c r="S1184">
        <v>5</v>
      </c>
      <c r="T1184">
        <v>1996</v>
      </c>
      <c r="U1184">
        <v>1996</v>
      </c>
      <c r="V1184" t="s">
        <v>115</v>
      </c>
      <c r="W1184" t="s">
        <v>95</v>
      </c>
      <c r="X1184" t="s">
        <v>116</v>
      </c>
      <c r="Y1184" t="s">
        <v>173</v>
      </c>
      <c r="Z1184" t="s">
        <v>97</v>
      </c>
      <c r="AA1184">
        <v>0</v>
      </c>
      <c r="AB1184" t="s">
        <v>119</v>
      </c>
      <c r="AC1184" t="s">
        <v>98</v>
      </c>
      <c r="AD1184" t="s">
        <v>123</v>
      </c>
      <c r="AE1184" t="s">
        <v>126</v>
      </c>
      <c r="AF1184" t="s">
        <v>98</v>
      </c>
      <c r="AG1184" t="s">
        <v>157</v>
      </c>
      <c r="AH1184" t="s">
        <v>124</v>
      </c>
      <c r="AI1184">
        <v>2096</v>
      </c>
      <c r="AJ1184" t="s">
        <v>108</v>
      </c>
      <c r="AK1184">
        <v>0</v>
      </c>
      <c r="AL1184">
        <v>300</v>
      </c>
      <c r="AM1184">
        <v>2396</v>
      </c>
      <c r="AN1184" t="s">
        <v>103</v>
      </c>
      <c r="AO1184" t="s">
        <v>126</v>
      </c>
      <c r="AP1184" t="s">
        <v>104</v>
      </c>
      <c r="AQ1184" t="s">
        <v>105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126</v>
      </c>
      <c r="BC1184">
        <v>10</v>
      </c>
      <c r="BD1184" t="s">
        <v>106</v>
      </c>
      <c r="BE1184">
        <v>2</v>
      </c>
      <c r="BF1184" t="s">
        <v>98</v>
      </c>
      <c r="BG1184" t="s">
        <v>107</v>
      </c>
      <c r="BH1184">
        <v>1996</v>
      </c>
      <c r="BI1184" t="s">
        <v>125</v>
      </c>
      <c r="BJ1184">
        <v>3</v>
      </c>
      <c r="BK1184">
        <v>813</v>
      </c>
      <c r="BL1184" t="s">
        <v>98</v>
      </c>
      <c r="BM1184" t="s">
        <v>98</v>
      </c>
      <c r="BN1184" t="s">
        <v>104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126</v>
      </c>
      <c r="BV1184" t="s">
        <v>109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172</v>
      </c>
      <c r="CC1184">
        <v>745000</v>
      </c>
    </row>
    <row r="1185" spans="1:81">
      <c r="A1185">
        <v>1184</v>
      </c>
      <c r="B1185">
        <v>30</v>
      </c>
      <c r="C1185" t="s">
        <v>112</v>
      </c>
      <c r="D1185">
        <v>60</v>
      </c>
      <c r="E1185">
        <v>10800</v>
      </c>
      <c r="F1185" t="s">
        <v>82</v>
      </c>
      <c r="G1185" t="s">
        <v>190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188</v>
      </c>
      <c r="N1185" t="s">
        <v>91</v>
      </c>
      <c r="O1185" t="s">
        <v>91</v>
      </c>
      <c r="P1185" t="s">
        <v>92</v>
      </c>
      <c r="Q1185" t="s">
        <v>93</v>
      </c>
      <c r="R1185">
        <v>5</v>
      </c>
      <c r="S1185">
        <v>6</v>
      </c>
      <c r="T1185">
        <v>1920</v>
      </c>
      <c r="U1185">
        <v>1950</v>
      </c>
      <c r="V1185" t="s">
        <v>115</v>
      </c>
      <c r="W1185" t="s">
        <v>95</v>
      </c>
      <c r="X1185" t="s">
        <v>203</v>
      </c>
      <c r="Y1185" t="s">
        <v>203</v>
      </c>
      <c r="Z1185" t="s">
        <v>97</v>
      </c>
      <c r="AA1185">
        <v>0</v>
      </c>
      <c r="AB1185" t="s">
        <v>98</v>
      </c>
      <c r="AC1185" t="s">
        <v>98</v>
      </c>
      <c r="AD1185" t="s">
        <v>166</v>
      </c>
      <c r="AE1185" t="s">
        <v>98</v>
      </c>
      <c r="AF1185" t="s">
        <v>98</v>
      </c>
      <c r="AG1185" t="s">
        <v>100</v>
      </c>
      <c r="AH1185" t="s">
        <v>101</v>
      </c>
      <c r="AI1185">
        <v>821</v>
      </c>
      <c r="AJ1185" t="s">
        <v>108</v>
      </c>
      <c r="AK1185">
        <v>0</v>
      </c>
      <c r="AL1185">
        <v>299</v>
      </c>
      <c r="AM1185">
        <v>1120</v>
      </c>
      <c r="AN1185" t="s">
        <v>103</v>
      </c>
      <c r="AO1185" t="s">
        <v>126</v>
      </c>
      <c r="AP1185" t="s">
        <v>104</v>
      </c>
      <c r="AQ1185" t="s">
        <v>105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106</v>
      </c>
      <c r="BE1185">
        <v>1</v>
      </c>
      <c r="BF1185" t="s">
        <v>119</v>
      </c>
      <c r="BG1185" t="s">
        <v>143</v>
      </c>
      <c r="BH1185">
        <v>1970</v>
      </c>
      <c r="BI1185" t="s">
        <v>108</v>
      </c>
      <c r="BJ1185">
        <v>2</v>
      </c>
      <c r="BK1185">
        <v>720</v>
      </c>
      <c r="BL1185" t="s">
        <v>98</v>
      </c>
      <c r="BM1185" t="s">
        <v>98</v>
      </c>
      <c r="BN1185" t="s">
        <v>104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>
      <c r="A1186">
        <v>1185</v>
      </c>
      <c r="B1186">
        <v>20</v>
      </c>
      <c r="C1186" t="s">
        <v>112</v>
      </c>
      <c r="D1186">
        <v>50</v>
      </c>
      <c r="E1186">
        <v>35133</v>
      </c>
      <c r="F1186" t="s">
        <v>190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154</v>
      </c>
      <c r="M1186" t="s">
        <v>218</v>
      </c>
      <c r="N1186" t="s">
        <v>91</v>
      </c>
      <c r="O1186" t="s">
        <v>91</v>
      </c>
      <c r="P1186" t="s">
        <v>92</v>
      </c>
      <c r="Q1186" t="s">
        <v>93</v>
      </c>
      <c r="R1186">
        <v>5</v>
      </c>
      <c r="S1186">
        <v>4</v>
      </c>
      <c r="T1186">
        <v>1963</v>
      </c>
      <c r="U1186">
        <v>1963</v>
      </c>
      <c r="V1186" t="s">
        <v>115</v>
      </c>
      <c r="W1186" t="s">
        <v>95</v>
      </c>
      <c r="X1186" t="s">
        <v>137</v>
      </c>
      <c r="Y1186" t="s">
        <v>137</v>
      </c>
      <c r="Z1186" t="s">
        <v>117</v>
      </c>
      <c r="AA1186">
        <v>226</v>
      </c>
      <c r="AB1186" t="s">
        <v>98</v>
      </c>
      <c r="AC1186" t="s">
        <v>98</v>
      </c>
      <c r="AD1186" t="s">
        <v>99</v>
      </c>
      <c r="AE1186" t="s">
        <v>98</v>
      </c>
      <c r="AF1186" t="s">
        <v>98</v>
      </c>
      <c r="AG1186" t="s">
        <v>119</v>
      </c>
      <c r="AH1186" t="s">
        <v>101</v>
      </c>
      <c r="AI1186">
        <v>1159</v>
      </c>
      <c r="AJ1186" t="s">
        <v>108</v>
      </c>
      <c r="AK1186">
        <v>0</v>
      </c>
      <c r="AL1186">
        <v>413</v>
      </c>
      <c r="AM1186">
        <v>1572</v>
      </c>
      <c r="AN1186" t="s">
        <v>103</v>
      </c>
      <c r="AO1186" t="s">
        <v>119</v>
      </c>
      <c r="AP1186" t="s">
        <v>104</v>
      </c>
      <c r="AQ1186" t="s">
        <v>105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106</v>
      </c>
      <c r="BE1186">
        <v>2</v>
      </c>
      <c r="BF1186" t="s">
        <v>98</v>
      </c>
      <c r="BG1186" t="s">
        <v>208</v>
      </c>
      <c r="BH1186">
        <v>1963</v>
      </c>
      <c r="BI1186" t="s">
        <v>131</v>
      </c>
      <c r="BJ1186">
        <v>3</v>
      </c>
      <c r="BK1186">
        <v>995</v>
      </c>
      <c r="BL1186" t="s">
        <v>98</v>
      </c>
      <c r="BM1186" t="s">
        <v>98</v>
      </c>
      <c r="BN1186" t="s">
        <v>104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>
      <c r="A1187">
        <v>1186</v>
      </c>
      <c r="B1187">
        <v>50</v>
      </c>
      <c r="C1187" t="s">
        <v>112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206</v>
      </c>
      <c r="N1187" t="s">
        <v>91</v>
      </c>
      <c r="O1187" t="s">
        <v>91</v>
      </c>
      <c r="P1187" t="s">
        <v>92</v>
      </c>
      <c r="Q1187" t="s">
        <v>176</v>
      </c>
      <c r="R1187">
        <v>5</v>
      </c>
      <c r="S1187">
        <v>7</v>
      </c>
      <c r="T1187">
        <v>1924</v>
      </c>
      <c r="U1187">
        <v>1950</v>
      </c>
      <c r="V1187" t="s">
        <v>94</v>
      </c>
      <c r="W1187" t="s">
        <v>95</v>
      </c>
      <c r="X1187" t="s">
        <v>193</v>
      </c>
      <c r="Y1187" t="s">
        <v>193</v>
      </c>
      <c r="Z1187" t="s">
        <v>97</v>
      </c>
      <c r="AA1187">
        <v>0</v>
      </c>
      <c r="AB1187" t="s">
        <v>98</v>
      </c>
      <c r="AC1187" t="s">
        <v>119</v>
      </c>
      <c r="AD1187" t="s">
        <v>166</v>
      </c>
      <c r="AE1187" t="s">
        <v>98</v>
      </c>
      <c r="AF1187" t="s">
        <v>98</v>
      </c>
      <c r="AG1187" t="s">
        <v>100</v>
      </c>
      <c r="AH1187" t="s">
        <v>138</v>
      </c>
      <c r="AI1187">
        <v>392</v>
      </c>
      <c r="AJ1187" t="s">
        <v>108</v>
      </c>
      <c r="AK1187">
        <v>0</v>
      </c>
      <c r="AL1187">
        <v>392</v>
      </c>
      <c r="AM1187">
        <v>784</v>
      </c>
      <c r="AN1187" t="s">
        <v>103</v>
      </c>
      <c r="AO1187" t="s">
        <v>119</v>
      </c>
      <c r="AP1187" t="s">
        <v>104</v>
      </c>
      <c r="AQ1187" t="s">
        <v>105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106</v>
      </c>
      <c r="BE1187">
        <v>0</v>
      </c>
      <c r="BF1187" t="s">
        <v>83</v>
      </c>
      <c r="BG1187" t="s">
        <v>107</v>
      </c>
      <c r="BH1187">
        <v>1965</v>
      </c>
      <c r="BI1187" t="s">
        <v>108</v>
      </c>
      <c r="BJ1187">
        <v>1</v>
      </c>
      <c r="BK1187">
        <v>392</v>
      </c>
      <c r="BL1187" t="s">
        <v>98</v>
      </c>
      <c r="BM1187" t="s">
        <v>98</v>
      </c>
      <c r="BN1187" t="s">
        <v>104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>
      <c r="A1188">
        <v>1187</v>
      </c>
      <c r="B1188">
        <v>190</v>
      </c>
      <c r="C1188" t="s">
        <v>112</v>
      </c>
      <c r="D1188">
        <v>107</v>
      </c>
      <c r="E1188">
        <v>10615</v>
      </c>
      <c r="F1188" t="s">
        <v>82</v>
      </c>
      <c r="G1188" t="s">
        <v>83</v>
      </c>
      <c r="H1188" t="s">
        <v>113</v>
      </c>
      <c r="I1188" t="s">
        <v>192</v>
      </c>
      <c r="J1188" t="s">
        <v>86</v>
      </c>
      <c r="K1188" t="s">
        <v>114</v>
      </c>
      <c r="L1188" t="s">
        <v>154</v>
      </c>
      <c r="M1188" t="s">
        <v>188</v>
      </c>
      <c r="N1188" t="s">
        <v>182</v>
      </c>
      <c r="O1188" t="s">
        <v>182</v>
      </c>
      <c r="P1188" t="s">
        <v>186</v>
      </c>
      <c r="Q1188" t="s">
        <v>122</v>
      </c>
      <c r="R1188">
        <v>3</v>
      </c>
      <c r="S1188">
        <v>5</v>
      </c>
      <c r="T1188">
        <v>1900</v>
      </c>
      <c r="U1188">
        <v>1970</v>
      </c>
      <c r="V1188" t="s">
        <v>94</v>
      </c>
      <c r="W1188" t="s">
        <v>95</v>
      </c>
      <c r="X1188" t="s">
        <v>130</v>
      </c>
      <c r="Y1188" t="s">
        <v>130</v>
      </c>
      <c r="Z1188" t="s">
        <v>97</v>
      </c>
      <c r="AA1188">
        <v>0</v>
      </c>
      <c r="AB1188" t="s">
        <v>98</v>
      </c>
      <c r="AC1188" t="s">
        <v>98</v>
      </c>
      <c r="AD1188" t="s">
        <v>99</v>
      </c>
      <c r="AE1188" t="s">
        <v>139</v>
      </c>
      <c r="AF1188" t="s">
        <v>98</v>
      </c>
      <c r="AG1188" t="s">
        <v>155</v>
      </c>
      <c r="AH1188" t="s">
        <v>138</v>
      </c>
      <c r="AI1188">
        <v>440</v>
      </c>
      <c r="AJ1188" t="s">
        <v>108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104</v>
      </c>
      <c r="AQ1188" t="s">
        <v>105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106</v>
      </c>
      <c r="BE1188">
        <v>0</v>
      </c>
      <c r="BF1188" t="s">
        <v>83</v>
      </c>
      <c r="BG1188" t="s">
        <v>232</v>
      </c>
      <c r="BH1188">
        <v>1920</v>
      </c>
      <c r="BI1188" t="s">
        <v>108</v>
      </c>
      <c r="BJ1188">
        <v>2</v>
      </c>
      <c r="BK1188">
        <v>420</v>
      </c>
      <c r="BL1188" t="s">
        <v>139</v>
      </c>
      <c r="BM1188" t="s">
        <v>139</v>
      </c>
      <c r="BN1188" t="s">
        <v>104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172</v>
      </c>
      <c r="CC1188">
        <v>95000</v>
      </c>
    </row>
    <row r="1189" spans="1:81">
      <c r="A1189">
        <v>1188</v>
      </c>
      <c r="B1189">
        <v>20</v>
      </c>
      <c r="C1189" t="s">
        <v>112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114</v>
      </c>
      <c r="L1189" t="s">
        <v>88</v>
      </c>
      <c r="M1189" t="s">
        <v>162</v>
      </c>
      <c r="N1189" t="s">
        <v>91</v>
      </c>
      <c r="O1189" t="s">
        <v>91</v>
      </c>
      <c r="P1189" t="s">
        <v>92</v>
      </c>
      <c r="Q1189" t="s">
        <v>93</v>
      </c>
      <c r="R1189">
        <v>8</v>
      </c>
      <c r="S1189">
        <v>5</v>
      </c>
      <c r="T1189">
        <v>1994</v>
      </c>
      <c r="U1189">
        <v>1995</v>
      </c>
      <c r="V1189" t="s">
        <v>94</v>
      </c>
      <c r="W1189" t="s">
        <v>95</v>
      </c>
      <c r="X1189" t="s">
        <v>173</v>
      </c>
      <c r="Y1189" t="s">
        <v>173</v>
      </c>
      <c r="Z1189" t="s">
        <v>97</v>
      </c>
      <c r="AA1189">
        <v>0</v>
      </c>
      <c r="AB1189" t="s">
        <v>119</v>
      </c>
      <c r="AC1189" t="s">
        <v>98</v>
      </c>
      <c r="AD1189" t="s">
        <v>123</v>
      </c>
      <c r="AE1189" t="s">
        <v>119</v>
      </c>
      <c r="AF1189" t="s">
        <v>98</v>
      </c>
      <c r="AG1189" t="s">
        <v>100</v>
      </c>
      <c r="AH1189" t="s">
        <v>124</v>
      </c>
      <c r="AI1189">
        <v>1456</v>
      </c>
      <c r="AJ1189" t="s">
        <v>108</v>
      </c>
      <c r="AK1189">
        <v>0</v>
      </c>
      <c r="AL1189">
        <v>168</v>
      </c>
      <c r="AM1189">
        <v>1624</v>
      </c>
      <c r="AN1189" t="s">
        <v>103</v>
      </c>
      <c r="AO1189" t="s">
        <v>126</v>
      </c>
      <c r="AP1189" t="s">
        <v>104</v>
      </c>
      <c r="AQ1189" t="s">
        <v>105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119</v>
      </c>
      <c r="BC1189">
        <v>5</v>
      </c>
      <c r="BD1189" t="s">
        <v>106</v>
      </c>
      <c r="BE1189">
        <v>1</v>
      </c>
      <c r="BF1189" t="s">
        <v>139</v>
      </c>
      <c r="BG1189" t="s">
        <v>107</v>
      </c>
      <c r="BH1189">
        <v>1994</v>
      </c>
      <c r="BI1189" t="s">
        <v>131</v>
      </c>
      <c r="BJ1189">
        <v>3</v>
      </c>
      <c r="BK1189">
        <v>757</v>
      </c>
      <c r="BL1189" t="s">
        <v>98</v>
      </c>
      <c r="BM1189" t="s">
        <v>98</v>
      </c>
      <c r="BN1189" t="s">
        <v>104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132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>
      <c r="A1190">
        <v>1189</v>
      </c>
      <c r="B1190">
        <v>60</v>
      </c>
      <c r="C1190" t="s">
        <v>112</v>
      </c>
      <c r="D1190">
        <v>68</v>
      </c>
      <c r="E1190">
        <v>8935</v>
      </c>
      <c r="F1190" t="s">
        <v>82</v>
      </c>
      <c r="G1190" t="s">
        <v>83</v>
      </c>
      <c r="H1190" t="s">
        <v>113</v>
      </c>
      <c r="I1190" t="s">
        <v>85</v>
      </c>
      <c r="J1190" t="s">
        <v>86</v>
      </c>
      <c r="K1190" t="s">
        <v>87</v>
      </c>
      <c r="L1190" t="s">
        <v>88</v>
      </c>
      <c r="M1190" t="s">
        <v>209</v>
      </c>
      <c r="N1190" t="s">
        <v>91</v>
      </c>
      <c r="O1190" t="s">
        <v>91</v>
      </c>
      <c r="P1190" t="s">
        <v>92</v>
      </c>
      <c r="Q1190" t="s">
        <v>122</v>
      </c>
      <c r="R1190">
        <v>7</v>
      </c>
      <c r="S1190">
        <v>5</v>
      </c>
      <c r="T1190">
        <v>2002</v>
      </c>
      <c r="U1190">
        <v>2002</v>
      </c>
      <c r="V1190" t="s">
        <v>94</v>
      </c>
      <c r="W1190" t="s">
        <v>95</v>
      </c>
      <c r="X1190" t="s">
        <v>96</v>
      </c>
      <c r="Y1190" t="s">
        <v>96</v>
      </c>
      <c r="Z1190" t="s">
        <v>117</v>
      </c>
      <c r="AA1190">
        <v>95</v>
      </c>
      <c r="AB1190" t="s">
        <v>119</v>
      </c>
      <c r="AC1190" t="s">
        <v>98</v>
      </c>
      <c r="AD1190" t="s">
        <v>123</v>
      </c>
      <c r="AE1190" t="s">
        <v>119</v>
      </c>
      <c r="AF1190" t="s">
        <v>98</v>
      </c>
      <c r="AG1190" t="s">
        <v>100</v>
      </c>
      <c r="AH1190" t="s">
        <v>108</v>
      </c>
      <c r="AI1190">
        <v>0</v>
      </c>
      <c r="AJ1190" t="s">
        <v>108</v>
      </c>
      <c r="AK1190">
        <v>0</v>
      </c>
      <c r="AL1190">
        <v>831</v>
      </c>
      <c r="AM1190">
        <v>831</v>
      </c>
      <c r="AN1190" t="s">
        <v>103</v>
      </c>
      <c r="AO1190" t="s">
        <v>126</v>
      </c>
      <c r="AP1190" t="s">
        <v>104</v>
      </c>
      <c r="AQ1190" t="s">
        <v>105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119</v>
      </c>
      <c r="BC1190">
        <v>7</v>
      </c>
      <c r="BD1190" t="s">
        <v>106</v>
      </c>
      <c r="BE1190">
        <v>0</v>
      </c>
      <c r="BF1190" t="s">
        <v>83</v>
      </c>
      <c r="BG1190" t="s">
        <v>107</v>
      </c>
      <c r="BH1190">
        <v>2002</v>
      </c>
      <c r="BI1190" t="s">
        <v>131</v>
      </c>
      <c r="BJ1190">
        <v>2</v>
      </c>
      <c r="BK1190">
        <v>493</v>
      </c>
      <c r="BL1190" t="s">
        <v>98</v>
      </c>
      <c r="BM1190" t="s">
        <v>98</v>
      </c>
      <c r="BN1190" t="s">
        <v>104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>
      <c r="A1191">
        <v>1190</v>
      </c>
      <c r="B1191">
        <v>60</v>
      </c>
      <c r="C1191" t="s">
        <v>112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121</v>
      </c>
      <c r="N1191" t="s">
        <v>91</v>
      </c>
      <c r="O1191" t="s">
        <v>91</v>
      </c>
      <c r="P1191" t="s">
        <v>92</v>
      </c>
      <c r="Q1191" t="s">
        <v>122</v>
      </c>
      <c r="R1191">
        <v>7</v>
      </c>
      <c r="S1191">
        <v>5</v>
      </c>
      <c r="T1191">
        <v>1999</v>
      </c>
      <c r="U1191">
        <v>1999</v>
      </c>
      <c r="V1191" t="s">
        <v>94</v>
      </c>
      <c r="W1191" t="s">
        <v>95</v>
      </c>
      <c r="X1191" t="s">
        <v>96</v>
      </c>
      <c r="Y1191" t="s">
        <v>96</v>
      </c>
      <c r="Z1191" t="s">
        <v>97</v>
      </c>
      <c r="AA1191">
        <v>0</v>
      </c>
      <c r="AB1191" t="s">
        <v>98</v>
      </c>
      <c r="AC1191" t="s">
        <v>98</v>
      </c>
      <c r="AD1191" t="s">
        <v>123</v>
      </c>
      <c r="AE1191" t="s">
        <v>98</v>
      </c>
      <c r="AF1191" t="s">
        <v>98</v>
      </c>
      <c r="AG1191" t="s">
        <v>100</v>
      </c>
      <c r="AH1191" t="s">
        <v>108</v>
      </c>
      <c r="AI1191">
        <v>0</v>
      </c>
      <c r="AJ1191" t="s">
        <v>108</v>
      </c>
      <c r="AK1191">
        <v>0</v>
      </c>
      <c r="AL1191">
        <v>994</v>
      </c>
      <c r="AM1191">
        <v>994</v>
      </c>
      <c r="AN1191" t="s">
        <v>103</v>
      </c>
      <c r="AO1191" t="s">
        <v>119</v>
      </c>
      <c r="AP1191" t="s">
        <v>104</v>
      </c>
      <c r="AQ1191" t="s">
        <v>105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119</v>
      </c>
      <c r="BC1191">
        <v>7</v>
      </c>
      <c r="BD1191" t="s">
        <v>106</v>
      </c>
      <c r="BE1191">
        <v>1</v>
      </c>
      <c r="BF1191" t="s">
        <v>98</v>
      </c>
      <c r="BG1191" t="s">
        <v>107</v>
      </c>
      <c r="BH1191">
        <v>1999</v>
      </c>
      <c r="BI1191" t="s">
        <v>125</v>
      </c>
      <c r="BJ1191">
        <v>2</v>
      </c>
      <c r="BK1191">
        <v>442</v>
      </c>
      <c r="BL1191" t="s">
        <v>98</v>
      </c>
      <c r="BM1191" t="s">
        <v>98</v>
      </c>
      <c r="BN1191" t="s">
        <v>104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>
      <c r="A1192">
        <v>1191</v>
      </c>
      <c r="B1192">
        <v>190</v>
      </c>
      <c r="C1192" t="s">
        <v>112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205</v>
      </c>
      <c r="J1192" t="s">
        <v>86</v>
      </c>
      <c r="K1192" t="s">
        <v>87</v>
      </c>
      <c r="L1192" t="s">
        <v>154</v>
      </c>
      <c r="M1192" t="s">
        <v>217</v>
      </c>
      <c r="N1192" t="s">
        <v>91</v>
      </c>
      <c r="O1192" t="s">
        <v>91</v>
      </c>
      <c r="P1192" t="s">
        <v>186</v>
      </c>
      <c r="Q1192" t="s">
        <v>93</v>
      </c>
      <c r="R1192">
        <v>4</v>
      </c>
      <c r="S1192">
        <v>4</v>
      </c>
      <c r="T1192">
        <v>1961</v>
      </c>
      <c r="U1192">
        <v>1975</v>
      </c>
      <c r="V1192" t="s">
        <v>94</v>
      </c>
      <c r="W1192" t="s">
        <v>95</v>
      </c>
      <c r="X1192" t="s">
        <v>137</v>
      </c>
      <c r="Y1192" t="s">
        <v>137</v>
      </c>
      <c r="Z1192" t="s">
        <v>148</v>
      </c>
      <c r="AA1192">
        <v>149</v>
      </c>
      <c r="AB1192" t="s">
        <v>98</v>
      </c>
      <c r="AC1192" t="s">
        <v>119</v>
      </c>
      <c r="AD1192" t="s">
        <v>99</v>
      </c>
      <c r="AE1192" t="s">
        <v>98</v>
      </c>
      <c r="AF1192" t="s">
        <v>98</v>
      </c>
      <c r="AG1192" t="s">
        <v>157</v>
      </c>
      <c r="AH1192" t="s">
        <v>138</v>
      </c>
      <c r="AI1192">
        <v>1159</v>
      </c>
      <c r="AJ1192" t="s">
        <v>108</v>
      </c>
      <c r="AK1192">
        <v>0</v>
      </c>
      <c r="AL1192">
        <v>90</v>
      </c>
      <c r="AM1192">
        <v>1249</v>
      </c>
      <c r="AN1192" t="s">
        <v>103</v>
      </c>
      <c r="AO1192" t="s">
        <v>126</v>
      </c>
      <c r="AP1192" t="s">
        <v>104</v>
      </c>
      <c r="AQ1192" t="s">
        <v>105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106</v>
      </c>
      <c r="BE1192">
        <v>1</v>
      </c>
      <c r="BF1192" t="s">
        <v>98</v>
      </c>
      <c r="BG1192" t="s">
        <v>208</v>
      </c>
      <c r="BH1192">
        <v>1975</v>
      </c>
      <c r="BI1192" t="s">
        <v>125</v>
      </c>
      <c r="BJ1192">
        <v>4</v>
      </c>
      <c r="BK1192">
        <v>1356</v>
      </c>
      <c r="BL1192" t="s">
        <v>98</v>
      </c>
      <c r="BM1192" t="s">
        <v>98</v>
      </c>
      <c r="BN1192" t="s">
        <v>104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>
      <c r="A1193">
        <v>1192</v>
      </c>
      <c r="B1193">
        <v>160</v>
      </c>
      <c r="C1193" t="s">
        <v>164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163</v>
      </c>
      <c r="N1193" t="s">
        <v>91</v>
      </c>
      <c r="O1193" t="s">
        <v>91</v>
      </c>
      <c r="P1193" t="s">
        <v>142</v>
      </c>
      <c r="Q1193" t="s">
        <v>122</v>
      </c>
      <c r="R1193">
        <v>8</v>
      </c>
      <c r="S1193">
        <v>5</v>
      </c>
      <c r="T1193">
        <v>1999</v>
      </c>
      <c r="U1193">
        <v>2000</v>
      </c>
      <c r="V1193" t="s">
        <v>94</v>
      </c>
      <c r="W1193" t="s">
        <v>95</v>
      </c>
      <c r="X1193" t="s">
        <v>137</v>
      </c>
      <c r="Y1193" t="s">
        <v>137</v>
      </c>
      <c r="Z1193" t="s">
        <v>117</v>
      </c>
      <c r="AA1193">
        <v>456</v>
      </c>
      <c r="AB1193" t="s">
        <v>119</v>
      </c>
      <c r="AC1193" t="s">
        <v>98</v>
      </c>
      <c r="AD1193" t="s">
        <v>123</v>
      </c>
      <c r="AE1193" t="s">
        <v>119</v>
      </c>
      <c r="AF1193" t="s">
        <v>98</v>
      </c>
      <c r="AG1193" t="s">
        <v>100</v>
      </c>
      <c r="AH1193" t="s">
        <v>108</v>
      </c>
      <c r="AI1193">
        <v>0</v>
      </c>
      <c r="AJ1193" t="s">
        <v>108</v>
      </c>
      <c r="AK1193">
        <v>0</v>
      </c>
      <c r="AL1193">
        <v>776</v>
      </c>
      <c r="AM1193">
        <v>776</v>
      </c>
      <c r="AN1193" t="s">
        <v>103</v>
      </c>
      <c r="AO1193" t="s">
        <v>126</v>
      </c>
      <c r="AP1193" t="s">
        <v>104</v>
      </c>
      <c r="AQ1193" t="s">
        <v>105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119</v>
      </c>
      <c r="BC1193">
        <v>5</v>
      </c>
      <c r="BD1193" t="s">
        <v>106</v>
      </c>
      <c r="BE1193">
        <v>0</v>
      </c>
      <c r="BF1193" t="s">
        <v>83</v>
      </c>
      <c r="BG1193" t="s">
        <v>143</v>
      </c>
      <c r="BH1193">
        <v>1999</v>
      </c>
      <c r="BI1193" t="s">
        <v>108</v>
      </c>
      <c r="BJ1193">
        <v>2</v>
      </c>
      <c r="BK1193">
        <v>492</v>
      </c>
      <c r="BL1193" t="s">
        <v>98</v>
      </c>
      <c r="BM1193" t="s">
        <v>98</v>
      </c>
      <c r="BN1193" t="s">
        <v>104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>
      <c r="A1194">
        <v>1193</v>
      </c>
      <c r="B1194">
        <v>50</v>
      </c>
      <c r="C1194" t="s">
        <v>140</v>
      </c>
      <c r="D1194">
        <v>60</v>
      </c>
      <c r="E1194">
        <v>9600</v>
      </c>
      <c r="F1194" t="s">
        <v>82</v>
      </c>
      <c r="G1194" t="s">
        <v>190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188</v>
      </c>
      <c r="N1194" t="s">
        <v>91</v>
      </c>
      <c r="O1194" t="s">
        <v>91</v>
      </c>
      <c r="P1194" t="s">
        <v>92</v>
      </c>
      <c r="Q1194" t="s">
        <v>176</v>
      </c>
      <c r="R1194">
        <v>5</v>
      </c>
      <c r="S1194">
        <v>8</v>
      </c>
      <c r="T1194">
        <v>1925</v>
      </c>
      <c r="U1194">
        <v>1994</v>
      </c>
      <c r="V1194" t="s">
        <v>202</v>
      </c>
      <c r="W1194" t="s">
        <v>95</v>
      </c>
      <c r="X1194" t="s">
        <v>96</v>
      </c>
      <c r="Y1194" t="s">
        <v>96</v>
      </c>
      <c r="Z1194" t="s">
        <v>97</v>
      </c>
      <c r="AA1194">
        <v>0</v>
      </c>
      <c r="AB1194" t="s">
        <v>98</v>
      </c>
      <c r="AC1194" t="s">
        <v>98</v>
      </c>
      <c r="AD1194" t="s">
        <v>123</v>
      </c>
      <c r="AE1194" t="s">
        <v>98</v>
      </c>
      <c r="AF1194" t="s">
        <v>98</v>
      </c>
      <c r="AG1194" t="s">
        <v>155</v>
      </c>
      <c r="AH1194" t="s">
        <v>108</v>
      </c>
      <c r="AI1194">
        <v>0</v>
      </c>
      <c r="AJ1194" t="s">
        <v>108</v>
      </c>
      <c r="AK1194">
        <v>0</v>
      </c>
      <c r="AL1194">
        <v>702</v>
      </c>
      <c r="AM1194">
        <v>702</v>
      </c>
      <c r="AN1194" t="s">
        <v>103</v>
      </c>
      <c r="AO1194" t="s">
        <v>119</v>
      </c>
      <c r="AP1194" t="s">
        <v>104</v>
      </c>
      <c r="AQ1194" t="s">
        <v>105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119</v>
      </c>
      <c r="BC1194">
        <v>6</v>
      </c>
      <c r="BD1194" t="s">
        <v>106</v>
      </c>
      <c r="BE1194">
        <v>0</v>
      </c>
      <c r="BF1194" t="s">
        <v>83</v>
      </c>
      <c r="BG1194" t="s">
        <v>143</v>
      </c>
      <c r="BH1194">
        <v>1925</v>
      </c>
      <c r="BI1194" t="s">
        <v>108</v>
      </c>
      <c r="BJ1194">
        <v>1</v>
      </c>
      <c r="BK1194">
        <v>250</v>
      </c>
      <c r="BL1194" t="s">
        <v>98</v>
      </c>
      <c r="BM1194" t="s">
        <v>139</v>
      </c>
      <c r="BN1194" t="s">
        <v>191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177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>
      <c r="A1195">
        <v>1194</v>
      </c>
      <c r="B1195">
        <v>120</v>
      </c>
      <c r="C1195" t="s">
        <v>140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136</v>
      </c>
      <c r="L1195" t="s">
        <v>88</v>
      </c>
      <c r="M1195" t="s">
        <v>217</v>
      </c>
      <c r="N1195" t="s">
        <v>91</v>
      </c>
      <c r="O1195" t="s">
        <v>91</v>
      </c>
      <c r="P1195" t="s">
        <v>129</v>
      </c>
      <c r="Q1195" t="s">
        <v>93</v>
      </c>
      <c r="R1195">
        <v>6</v>
      </c>
      <c r="S1195">
        <v>5</v>
      </c>
      <c r="T1195">
        <v>1999</v>
      </c>
      <c r="U1195">
        <v>1999</v>
      </c>
      <c r="V1195" t="s">
        <v>115</v>
      </c>
      <c r="W1195" t="s">
        <v>95</v>
      </c>
      <c r="X1195" t="s">
        <v>96</v>
      </c>
      <c r="Y1195" t="s">
        <v>96</v>
      </c>
      <c r="Z1195" t="s">
        <v>117</v>
      </c>
      <c r="AA1195">
        <v>425</v>
      </c>
      <c r="AB1195" t="s">
        <v>98</v>
      </c>
      <c r="AC1195" t="s">
        <v>98</v>
      </c>
      <c r="AD1195" t="s">
        <v>123</v>
      </c>
      <c r="AE1195" t="s">
        <v>126</v>
      </c>
      <c r="AF1195" t="s">
        <v>98</v>
      </c>
      <c r="AG1195" t="s">
        <v>100</v>
      </c>
      <c r="AH1195" t="s">
        <v>124</v>
      </c>
      <c r="AI1195">
        <v>883</v>
      </c>
      <c r="AJ1195" t="s">
        <v>108</v>
      </c>
      <c r="AK1195">
        <v>0</v>
      </c>
      <c r="AL1195">
        <v>341</v>
      </c>
      <c r="AM1195">
        <v>1224</v>
      </c>
      <c r="AN1195" t="s">
        <v>103</v>
      </c>
      <c r="AO1195" t="s">
        <v>126</v>
      </c>
      <c r="AP1195" t="s">
        <v>104</v>
      </c>
      <c r="AQ1195" t="s">
        <v>105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106</v>
      </c>
      <c r="BE1195">
        <v>0</v>
      </c>
      <c r="BF1195" t="s">
        <v>83</v>
      </c>
      <c r="BG1195" t="s">
        <v>107</v>
      </c>
      <c r="BH1195">
        <v>1999</v>
      </c>
      <c r="BI1195" t="s">
        <v>125</v>
      </c>
      <c r="BJ1195">
        <v>2</v>
      </c>
      <c r="BK1195">
        <v>402</v>
      </c>
      <c r="BL1195" t="s">
        <v>98</v>
      </c>
      <c r="BM1195" t="s">
        <v>98</v>
      </c>
      <c r="BN1195" t="s">
        <v>104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>
      <c r="A1196">
        <v>1195</v>
      </c>
      <c r="B1196">
        <v>60</v>
      </c>
      <c r="C1196" t="s">
        <v>112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114</v>
      </c>
      <c r="L1196" t="s">
        <v>88</v>
      </c>
      <c r="M1196" t="s">
        <v>169</v>
      </c>
      <c r="N1196" t="s">
        <v>91</v>
      </c>
      <c r="O1196" t="s">
        <v>91</v>
      </c>
      <c r="P1196" t="s">
        <v>92</v>
      </c>
      <c r="Q1196" t="s">
        <v>122</v>
      </c>
      <c r="R1196">
        <v>6</v>
      </c>
      <c r="S1196">
        <v>7</v>
      </c>
      <c r="T1196">
        <v>1969</v>
      </c>
      <c r="U1196">
        <v>1969</v>
      </c>
      <c r="V1196" t="s">
        <v>94</v>
      </c>
      <c r="W1196" t="s">
        <v>95</v>
      </c>
      <c r="X1196" t="s">
        <v>130</v>
      </c>
      <c r="Y1196" t="s">
        <v>130</v>
      </c>
      <c r="Z1196" t="s">
        <v>148</v>
      </c>
      <c r="AA1196">
        <v>143</v>
      </c>
      <c r="AB1196" t="s">
        <v>98</v>
      </c>
      <c r="AC1196" t="s">
        <v>98</v>
      </c>
      <c r="AD1196" t="s">
        <v>99</v>
      </c>
      <c r="AE1196" t="s">
        <v>98</v>
      </c>
      <c r="AF1196" t="s">
        <v>98</v>
      </c>
      <c r="AG1196" t="s">
        <v>100</v>
      </c>
      <c r="AH1196" t="s">
        <v>118</v>
      </c>
      <c r="AI1196">
        <v>371</v>
      </c>
      <c r="AJ1196" t="s">
        <v>108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104</v>
      </c>
      <c r="AQ1196" t="s">
        <v>105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106</v>
      </c>
      <c r="BE1196">
        <v>0</v>
      </c>
      <c r="BF1196" t="s">
        <v>83</v>
      </c>
      <c r="BG1196" t="s">
        <v>107</v>
      </c>
      <c r="BH1196">
        <v>1969</v>
      </c>
      <c r="BI1196" t="s">
        <v>125</v>
      </c>
      <c r="BJ1196">
        <v>1</v>
      </c>
      <c r="BK1196">
        <v>299</v>
      </c>
      <c r="BL1196" t="s">
        <v>98</v>
      </c>
      <c r="BM1196" t="s">
        <v>98</v>
      </c>
      <c r="BN1196" t="s">
        <v>104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109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>
      <c r="A1197">
        <v>1196</v>
      </c>
      <c r="B1197">
        <v>60</v>
      </c>
      <c r="C1197" t="s">
        <v>112</v>
      </c>
      <c r="D1197">
        <v>51</v>
      </c>
      <c r="E1197">
        <v>8029</v>
      </c>
      <c r="F1197" t="s">
        <v>82</v>
      </c>
      <c r="G1197" t="s">
        <v>83</v>
      </c>
      <c r="H1197" t="s">
        <v>113</v>
      </c>
      <c r="I1197" t="s">
        <v>85</v>
      </c>
      <c r="J1197" t="s">
        <v>86</v>
      </c>
      <c r="K1197" t="s">
        <v>87</v>
      </c>
      <c r="L1197" t="s">
        <v>88</v>
      </c>
      <c r="M1197" t="s">
        <v>121</v>
      </c>
      <c r="N1197" t="s">
        <v>91</v>
      </c>
      <c r="O1197" t="s">
        <v>91</v>
      </c>
      <c r="P1197" t="s">
        <v>92</v>
      </c>
      <c r="Q1197" t="s">
        <v>122</v>
      </c>
      <c r="R1197">
        <v>6</v>
      </c>
      <c r="S1197">
        <v>5</v>
      </c>
      <c r="T1197">
        <v>2005</v>
      </c>
      <c r="U1197">
        <v>2005</v>
      </c>
      <c r="V1197" t="s">
        <v>94</v>
      </c>
      <c r="W1197" t="s">
        <v>95</v>
      </c>
      <c r="X1197" t="s">
        <v>96</v>
      </c>
      <c r="Y1197" t="s">
        <v>96</v>
      </c>
      <c r="Z1197" t="s">
        <v>97</v>
      </c>
      <c r="AA1197">
        <v>0</v>
      </c>
      <c r="AB1197" t="s">
        <v>98</v>
      </c>
      <c r="AC1197" t="s">
        <v>98</v>
      </c>
      <c r="AD1197" t="s">
        <v>123</v>
      </c>
      <c r="AE1197" t="s">
        <v>119</v>
      </c>
      <c r="AF1197" t="s">
        <v>98</v>
      </c>
      <c r="AG1197" t="s">
        <v>100</v>
      </c>
      <c r="AH1197" t="s">
        <v>108</v>
      </c>
      <c r="AI1197">
        <v>0</v>
      </c>
      <c r="AJ1197" t="s">
        <v>108</v>
      </c>
      <c r="AK1197">
        <v>0</v>
      </c>
      <c r="AL1197">
        <v>728</v>
      </c>
      <c r="AM1197">
        <v>728</v>
      </c>
      <c r="AN1197" t="s">
        <v>103</v>
      </c>
      <c r="AO1197" t="s">
        <v>126</v>
      </c>
      <c r="AP1197" t="s">
        <v>104</v>
      </c>
      <c r="AQ1197" t="s">
        <v>105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119</v>
      </c>
      <c r="BC1197">
        <v>8</v>
      </c>
      <c r="BD1197" t="s">
        <v>106</v>
      </c>
      <c r="BE1197">
        <v>0</v>
      </c>
      <c r="BF1197" t="s">
        <v>83</v>
      </c>
      <c r="BG1197" t="s">
        <v>107</v>
      </c>
      <c r="BH1197">
        <v>2005</v>
      </c>
      <c r="BI1197" t="s">
        <v>125</v>
      </c>
      <c r="BJ1197">
        <v>2</v>
      </c>
      <c r="BK1197">
        <v>400</v>
      </c>
      <c r="BL1197" t="s">
        <v>98</v>
      </c>
      <c r="BM1197" t="s">
        <v>98</v>
      </c>
      <c r="BN1197" t="s">
        <v>104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>
      <c r="A1198">
        <v>1197</v>
      </c>
      <c r="B1198">
        <v>60</v>
      </c>
      <c r="C1198" t="s">
        <v>112</v>
      </c>
      <c r="D1198">
        <v>58</v>
      </c>
      <c r="E1198">
        <v>14054</v>
      </c>
      <c r="F1198" t="s">
        <v>82</v>
      </c>
      <c r="G1198" t="s">
        <v>83</v>
      </c>
      <c r="H1198" t="s">
        <v>113</v>
      </c>
      <c r="I1198" t="s">
        <v>85</v>
      </c>
      <c r="J1198" t="s">
        <v>86</v>
      </c>
      <c r="K1198" t="s">
        <v>87</v>
      </c>
      <c r="L1198" t="s">
        <v>88</v>
      </c>
      <c r="M1198" t="s">
        <v>121</v>
      </c>
      <c r="N1198" t="s">
        <v>91</v>
      </c>
      <c r="O1198" t="s">
        <v>91</v>
      </c>
      <c r="P1198" t="s">
        <v>92</v>
      </c>
      <c r="Q1198" t="s">
        <v>122</v>
      </c>
      <c r="R1198">
        <v>7</v>
      </c>
      <c r="S1198">
        <v>5</v>
      </c>
      <c r="T1198">
        <v>2006</v>
      </c>
      <c r="U1198">
        <v>2006</v>
      </c>
      <c r="V1198" t="s">
        <v>94</v>
      </c>
      <c r="W1198" t="s">
        <v>95</v>
      </c>
      <c r="X1198" t="s">
        <v>96</v>
      </c>
      <c r="Y1198" t="s">
        <v>96</v>
      </c>
      <c r="Z1198" t="s">
        <v>97</v>
      </c>
      <c r="AA1198">
        <v>0</v>
      </c>
      <c r="AB1198" t="s">
        <v>119</v>
      </c>
      <c r="AC1198" t="s">
        <v>98</v>
      </c>
      <c r="AD1198" t="s">
        <v>123</v>
      </c>
      <c r="AE1198" t="s">
        <v>119</v>
      </c>
      <c r="AF1198" t="s">
        <v>98</v>
      </c>
      <c r="AG1198" t="s">
        <v>157</v>
      </c>
      <c r="AH1198" t="s">
        <v>108</v>
      </c>
      <c r="AI1198">
        <v>0</v>
      </c>
      <c r="AJ1198" t="s">
        <v>108</v>
      </c>
      <c r="AK1198">
        <v>0</v>
      </c>
      <c r="AL1198">
        <v>879</v>
      </c>
      <c r="AM1198">
        <v>879</v>
      </c>
      <c r="AN1198" t="s">
        <v>103</v>
      </c>
      <c r="AO1198" t="s">
        <v>126</v>
      </c>
      <c r="AP1198" t="s">
        <v>104</v>
      </c>
      <c r="AQ1198" t="s">
        <v>105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119</v>
      </c>
      <c r="BC1198">
        <v>9</v>
      </c>
      <c r="BD1198" t="s">
        <v>106</v>
      </c>
      <c r="BE1198">
        <v>1</v>
      </c>
      <c r="BF1198" t="s">
        <v>119</v>
      </c>
      <c r="BG1198" t="s">
        <v>159</v>
      </c>
      <c r="BH1198">
        <v>2006</v>
      </c>
      <c r="BI1198" t="s">
        <v>125</v>
      </c>
      <c r="BJ1198">
        <v>3</v>
      </c>
      <c r="BK1198">
        <v>660</v>
      </c>
      <c r="BL1198" t="s">
        <v>98</v>
      </c>
      <c r="BM1198" t="s">
        <v>98</v>
      </c>
      <c r="BN1198" t="s">
        <v>104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149</v>
      </c>
      <c r="CB1198" t="s">
        <v>150</v>
      </c>
      <c r="CC1198">
        <v>219210</v>
      </c>
    </row>
    <row r="1199" spans="1:81">
      <c r="A1199">
        <v>1198</v>
      </c>
      <c r="B1199">
        <v>75</v>
      </c>
      <c r="C1199" t="s">
        <v>140</v>
      </c>
      <c r="D1199">
        <v>65</v>
      </c>
      <c r="E1199">
        <v>8850</v>
      </c>
      <c r="F1199" t="s">
        <v>82</v>
      </c>
      <c r="G1199" t="s">
        <v>83</v>
      </c>
      <c r="H1199" t="s">
        <v>113</v>
      </c>
      <c r="I1199" t="s">
        <v>192</v>
      </c>
      <c r="J1199" t="s">
        <v>86</v>
      </c>
      <c r="K1199" t="s">
        <v>114</v>
      </c>
      <c r="L1199" t="s">
        <v>88</v>
      </c>
      <c r="M1199" t="s">
        <v>188</v>
      </c>
      <c r="N1199" t="s">
        <v>91</v>
      </c>
      <c r="O1199" t="s">
        <v>91</v>
      </c>
      <c r="P1199" t="s">
        <v>92</v>
      </c>
      <c r="Q1199" t="s">
        <v>198</v>
      </c>
      <c r="R1199">
        <v>7</v>
      </c>
      <c r="S1199">
        <v>6</v>
      </c>
      <c r="T1199">
        <v>1916</v>
      </c>
      <c r="U1199">
        <v>1950</v>
      </c>
      <c r="V1199" t="s">
        <v>94</v>
      </c>
      <c r="W1199" t="s">
        <v>95</v>
      </c>
      <c r="X1199" t="s">
        <v>137</v>
      </c>
      <c r="Y1199" t="s">
        <v>137</v>
      </c>
      <c r="Z1199" t="s">
        <v>97</v>
      </c>
      <c r="AA1199">
        <v>0</v>
      </c>
      <c r="AB1199" t="s">
        <v>98</v>
      </c>
      <c r="AC1199" t="s">
        <v>98</v>
      </c>
      <c r="AD1199" t="s">
        <v>166</v>
      </c>
      <c r="AE1199" t="s">
        <v>98</v>
      </c>
      <c r="AF1199" t="s">
        <v>98</v>
      </c>
      <c r="AG1199" t="s">
        <v>100</v>
      </c>
      <c r="AH1199" t="s">
        <v>108</v>
      </c>
      <c r="AI1199">
        <v>0</v>
      </c>
      <c r="AJ1199" t="s">
        <v>108</v>
      </c>
      <c r="AK1199">
        <v>0</v>
      </c>
      <c r="AL1199">
        <v>815</v>
      </c>
      <c r="AM1199">
        <v>815</v>
      </c>
      <c r="AN1199" t="s">
        <v>103</v>
      </c>
      <c r="AO1199" t="s">
        <v>126</v>
      </c>
      <c r="AP1199" t="s">
        <v>104</v>
      </c>
      <c r="AQ1199" t="s">
        <v>105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106</v>
      </c>
      <c r="BE1199">
        <v>1</v>
      </c>
      <c r="BF1199" t="s">
        <v>119</v>
      </c>
      <c r="BG1199" t="s">
        <v>143</v>
      </c>
      <c r="BH1199">
        <v>1916</v>
      </c>
      <c r="BI1199" t="s">
        <v>108</v>
      </c>
      <c r="BJ1199">
        <v>1</v>
      </c>
      <c r="BK1199">
        <v>225</v>
      </c>
      <c r="BL1199" t="s">
        <v>98</v>
      </c>
      <c r="BM1199" t="s">
        <v>98</v>
      </c>
      <c r="BN1199" t="s">
        <v>104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215</v>
      </c>
      <c r="CB1199" t="s">
        <v>111</v>
      </c>
      <c r="CC1199">
        <v>144000</v>
      </c>
    </row>
    <row r="1200" spans="1:81">
      <c r="A1200">
        <v>1199</v>
      </c>
      <c r="B1200">
        <v>20</v>
      </c>
      <c r="C1200" t="s">
        <v>112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209</v>
      </c>
      <c r="N1200" t="s">
        <v>91</v>
      </c>
      <c r="O1200" t="s">
        <v>91</v>
      </c>
      <c r="P1200" t="s">
        <v>92</v>
      </c>
      <c r="Q1200" t="s">
        <v>93</v>
      </c>
      <c r="R1200">
        <v>7</v>
      </c>
      <c r="S1200">
        <v>5</v>
      </c>
      <c r="T1200">
        <v>2001</v>
      </c>
      <c r="U1200">
        <v>2001</v>
      </c>
      <c r="V1200" t="s">
        <v>94</v>
      </c>
      <c r="W1200" t="s">
        <v>95</v>
      </c>
      <c r="X1200" t="s">
        <v>96</v>
      </c>
      <c r="Y1200" t="s">
        <v>96</v>
      </c>
      <c r="Z1200" t="s">
        <v>97</v>
      </c>
      <c r="AA1200">
        <v>0</v>
      </c>
      <c r="AB1200" t="s">
        <v>119</v>
      </c>
      <c r="AC1200" t="s">
        <v>98</v>
      </c>
      <c r="AD1200" t="s">
        <v>123</v>
      </c>
      <c r="AE1200" t="s">
        <v>119</v>
      </c>
      <c r="AF1200" t="s">
        <v>98</v>
      </c>
      <c r="AG1200" t="s">
        <v>100</v>
      </c>
      <c r="AH1200" t="s">
        <v>108</v>
      </c>
      <c r="AI1200">
        <v>0</v>
      </c>
      <c r="AJ1200" t="s">
        <v>108</v>
      </c>
      <c r="AK1200">
        <v>0</v>
      </c>
      <c r="AL1200">
        <v>1212</v>
      </c>
      <c r="AM1200">
        <v>1212</v>
      </c>
      <c r="AN1200" t="s">
        <v>103</v>
      </c>
      <c r="AO1200" t="s">
        <v>126</v>
      </c>
      <c r="AP1200" t="s">
        <v>104</v>
      </c>
      <c r="AQ1200" t="s">
        <v>105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119</v>
      </c>
      <c r="BC1200">
        <v>6</v>
      </c>
      <c r="BD1200" t="s">
        <v>106</v>
      </c>
      <c r="BE1200">
        <v>0</v>
      </c>
      <c r="BF1200" t="s">
        <v>83</v>
      </c>
      <c r="BG1200" t="s">
        <v>107</v>
      </c>
      <c r="BH1200">
        <v>2001</v>
      </c>
      <c r="BI1200" t="s">
        <v>131</v>
      </c>
      <c r="BJ1200">
        <v>2</v>
      </c>
      <c r="BK1200">
        <v>573</v>
      </c>
      <c r="BL1200" t="s">
        <v>98</v>
      </c>
      <c r="BM1200" t="s">
        <v>98</v>
      </c>
      <c r="BN1200" t="s">
        <v>104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>
      <c r="A1201">
        <v>1200</v>
      </c>
      <c r="B1201">
        <v>20</v>
      </c>
      <c r="C1201" t="s">
        <v>112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169</v>
      </c>
      <c r="N1201" t="s">
        <v>91</v>
      </c>
      <c r="O1201" t="s">
        <v>91</v>
      </c>
      <c r="P1201" t="s">
        <v>92</v>
      </c>
      <c r="Q1201" t="s">
        <v>93</v>
      </c>
      <c r="R1201">
        <v>4</v>
      </c>
      <c r="S1201">
        <v>5</v>
      </c>
      <c r="T1201">
        <v>1963</v>
      </c>
      <c r="U1201">
        <v>1979</v>
      </c>
      <c r="V1201" t="s">
        <v>94</v>
      </c>
      <c r="W1201" t="s">
        <v>95</v>
      </c>
      <c r="X1201" t="s">
        <v>130</v>
      </c>
      <c r="Y1201" t="s">
        <v>130</v>
      </c>
      <c r="Z1201" t="s">
        <v>117</v>
      </c>
      <c r="AA1201">
        <v>51</v>
      </c>
      <c r="AB1201" t="s">
        <v>98</v>
      </c>
      <c r="AC1201" t="s">
        <v>98</v>
      </c>
      <c r="AD1201" t="s">
        <v>99</v>
      </c>
      <c r="AE1201" t="s">
        <v>98</v>
      </c>
      <c r="AF1201" t="s">
        <v>98</v>
      </c>
      <c r="AG1201" t="s">
        <v>100</v>
      </c>
      <c r="AH1201" t="s">
        <v>101</v>
      </c>
      <c r="AI1201">
        <v>547</v>
      </c>
      <c r="AJ1201" t="s">
        <v>108</v>
      </c>
      <c r="AK1201">
        <v>0</v>
      </c>
      <c r="AL1201">
        <v>504</v>
      </c>
      <c r="AM1201">
        <v>1051</v>
      </c>
      <c r="AN1201" t="s">
        <v>103</v>
      </c>
      <c r="AO1201" t="s">
        <v>119</v>
      </c>
      <c r="AP1201" t="s">
        <v>104</v>
      </c>
      <c r="AQ1201" t="s">
        <v>105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106</v>
      </c>
      <c r="BE1201">
        <v>1</v>
      </c>
      <c r="BF1201" t="s">
        <v>134</v>
      </c>
      <c r="BG1201" t="s">
        <v>107</v>
      </c>
      <c r="BH1201">
        <v>1974</v>
      </c>
      <c r="BI1201" t="s">
        <v>108</v>
      </c>
      <c r="BJ1201">
        <v>2</v>
      </c>
      <c r="BK1201">
        <v>459</v>
      </c>
      <c r="BL1201" t="s">
        <v>98</v>
      </c>
      <c r="BM1201" t="s">
        <v>98</v>
      </c>
      <c r="BN1201" t="s">
        <v>104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>
      <c r="A1202">
        <v>1201</v>
      </c>
      <c r="B1202">
        <v>20</v>
      </c>
      <c r="C1202" t="s">
        <v>112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89</v>
      </c>
      <c r="N1202" t="s">
        <v>91</v>
      </c>
      <c r="O1202" t="s">
        <v>91</v>
      </c>
      <c r="P1202" t="s">
        <v>92</v>
      </c>
      <c r="Q1202" t="s">
        <v>93</v>
      </c>
      <c r="R1202">
        <v>4</v>
      </c>
      <c r="S1202">
        <v>5</v>
      </c>
      <c r="T1202">
        <v>1970</v>
      </c>
      <c r="U1202">
        <v>1970</v>
      </c>
      <c r="V1202" t="s">
        <v>94</v>
      </c>
      <c r="W1202" t="s">
        <v>95</v>
      </c>
      <c r="X1202" t="s">
        <v>137</v>
      </c>
      <c r="Y1202" t="s">
        <v>137</v>
      </c>
      <c r="Z1202" t="s">
        <v>97</v>
      </c>
      <c r="AA1202">
        <v>0</v>
      </c>
      <c r="AB1202" t="s">
        <v>98</v>
      </c>
      <c r="AC1202" t="s">
        <v>98</v>
      </c>
      <c r="AD1202" t="s">
        <v>99</v>
      </c>
      <c r="AE1202" t="s">
        <v>98</v>
      </c>
      <c r="AF1202" t="s">
        <v>98</v>
      </c>
      <c r="AG1202" t="s">
        <v>100</v>
      </c>
      <c r="AH1202" t="s">
        <v>108</v>
      </c>
      <c r="AI1202">
        <v>0</v>
      </c>
      <c r="AJ1202" t="s">
        <v>108</v>
      </c>
      <c r="AK1202">
        <v>0</v>
      </c>
      <c r="AL1202">
        <v>864</v>
      </c>
      <c r="AM1202">
        <v>864</v>
      </c>
      <c r="AN1202" t="s">
        <v>103</v>
      </c>
      <c r="AO1202" t="s">
        <v>119</v>
      </c>
      <c r="AP1202" t="s">
        <v>104</v>
      </c>
      <c r="AQ1202" t="s">
        <v>105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106</v>
      </c>
      <c r="BE1202">
        <v>0</v>
      </c>
      <c r="BF1202" t="s">
        <v>83</v>
      </c>
      <c r="BG1202" t="s">
        <v>107</v>
      </c>
      <c r="BH1202">
        <v>1972</v>
      </c>
      <c r="BI1202" t="s">
        <v>108</v>
      </c>
      <c r="BJ1202">
        <v>1</v>
      </c>
      <c r="BK1202">
        <v>280</v>
      </c>
      <c r="BL1202" t="s">
        <v>98</v>
      </c>
      <c r="BM1202" t="s">
        <v>98</v>
      </c>
      <c r="BN1202" t="s">
        <v>104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133</v>
      </c>
      <c r="BX1202">
        <v>0</v>
      </c>
      <c r="BY1202">
        <v>7</v>
      </c>
      <c r="BZ1202">
        <v>2006</v>
      </c>
      <c r="CA1202" t="s">
        <v>180</v>
      </c>
      <c r="CB1202" t="s">
        <v>172</v>
      </c>
      <c r="CC1202">
        <v>116050</v>
      </c>
    </row>
    <row r="1203" spans="1:81">
      <c r="A1203">
        <v>1202</v>
      </c>
      <c r="B1203">
        <v>60</v>
      </c>
      <c r="C1203" t="s">
        <v>112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114</v>
      </c>
      <c r="L1203" t="s">
        <v>88</v>
      </c>
      <c r="M1203" t="s">
        <v>209</v>
      </c>
      <c r="N1203" t="s">
        <v>91</v>
      </c>
      <c r="O1203" t="s">
        <v>91</v>
      </c>
      <c r="P1203" t="s">
        <v>92</v>
      </c>
      <c r="Q1203" t="s">
        <v>122</v>
      </c>
      <c r="R1203">
        <v>7</v>
      </c>
      <c r="S1203">
        <v>5</v>
      </c>
      <c r="T1203">
        <v>1998</v>
      </c>
      <c r="U1203">
        <v>1998</v>
      </c>
      <c r="V1203" t="s">
        <v>94</v>
      </c>
      <c r="W1203" t="s">
        <v>95</v>
      </c>
      <c r="X1203" t="s">
        <v>96</v>
      </c>
      <c r="Y1203" t="s">
        <v>96</v>
      </c>
      <c r="Z1203" t="s">
        <v>97</v>
      </c>
      <c r="AA1203">
        <v>0</v>
      </c>
      <c r="AB1203" t="s">
        <v>98</v>
      </c>
      <c r="AC1203" t="s">
        <v>98</v>
      </c>
      <c r="AD1203" t="s">
        <v>123</v>
      </c>
      <c r="AE1203" t="s">
        <v>119</v>
      </c>
      <c r="AF1203" t="s">
        <v>98</v>
      </c>
      <c r="AG1203" t="s">
        <v>157</v>
      </c>
      <c r="AH1203" t="s">
        <v>108</v>
      </c>
      <c r="AI1203">
        <v>0</v>
      </c>
      <c r="AJ1203" t="s">
        <v>108</v>
      </c>
      <c r="AK1203">
        <v>0</v>
      </c>
      <c r="AL1203">
        <v>866</v>
      </c>
      <c r="AM1203">
        <v>866</v>
      </c>
      <c r="AN1203" t="s">
        <v>103</v>
      </c>
      <c r="AO1203" t="s">
        <v>126</v>
      </c>
      <c r="AP1203" t="s">
        <v>104</v>
      </c>
      <c r="AQ1203" t="s">
        <v>105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119</v>
      </c>
      <c r="BC1203">
        <v>6</v>
      </c>
      <c r="BD1203" t="s">
        <v>106</v>
      </c>
      <c r="BE1203">
        <v>0</v>
      </c>
      <c r="BF1203" t="s">
        <v>83</v>
      </c>
      <c r="BG1203" t="s">
        <v>107</v>
      </c>
      <c r="BH1203">
        <v>1998</v>
      </c>
      <c r="BI1203" t="s">
        <v>131</v>
      </c>
      <c r="BJ1203">
        <v>2</v>
      </c>
      <c r="BK1203">
        <v>546</v>
      </c>
      <c r="BL1203" t="s">
        <v>98</v>
      </c>
      <c r="BM1203" t="s">
        <v>98</v>
      </c>
      <c r="BN1203" t="s">
        <v>104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>
      <c r="A1204">
        <v>1203</v>
      </c>
      <c r="B1204">
        <v>50</v>
      </c>
      <c r="C1204" t="s">
        <v>140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114</v>
      </c>
      <c r="L1204" t="s">
        <v>88</v>
      </c>
      <c r="M1204" t="s">
        <v>197</v>
      </c>
      <c r="N1204" t="s">
        <v>91</v>
      </c>
      <c r="O1204" t="s">
        <v>91</v>
      </c>
      <c r="P1204" t="s">
        <v>92</v>
      </c>
      <c r="Q1204" t="s">
        <v>176</v>
      </c>
      <c r="R1204">
        <v>5</v>
      </c>
      <c r="S1204">
        <v>8</v>
      </c>
      <c r="T1204">
        <v>1925</v>
      </c>
      <c r="U1204">
        <v>1997</v>
      </c>
      <c r="V1204" t="s">
        <v>94</v>
      </c>
      <c r="W1204" t="s">
        <v>95</v>
      </c>
      <c r="X1204" t="s">
        <v>116</v>
      </c>
      <c r="Y1204" t="s">
        <v>116</v>
      </c>
      <c r="Z1204" t="s">
        <v>97</v>
      </c>
      <c r="AA1204">
        <v>0</v>
      </c>
      <c r="AB1204" t="s">
        <v>98</v>
      </c>
      <c r="AC1204" t="s">
        <v>98</v>
      </c>
      <c r="AD1204" t="s">
        <v>166</v>
      </c>
      <c r="AE1204" t="s">
        <v>98</v>
      </c>
      <c r="AF1204" t="s">
        <v>98</v>
      </c>
      <c r="AG1204" t="s">
        <v>100</v>
      </c>
      <c r="AH1204" t="s">
        <v>108</v>
      </c>
      <c r="AI1204">
        <v>0</v>
      </c>
      <c r="AJ1204" t="s">
        <v>108</v>
      </c>
      <c r="AK1204">
        <v>0</v>
      </c>
      <c r="AL1204">
        <v>884</v>
      </c>
      <c r="AM1204">
        <v>884</v>
      </c>
      <c r="AN1204" t="s">
        <v>103</v>
      </c>
      <c r="AO1204" t="s">
        <v>126</v>
      </c>
      <c r="AP1204" t="s">
        <v>104</v>
      </c>
      <c r="AQ1204" t="s">
        <v>105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106</v>
      </c>
      <c r="BE1204">
        <v>1</v>
      </c>
      <c r="BF1204" t="s">
        <v>139</v>
      </c>
      <c r="BG1204" t="s">
        <v>143</v>
      </c>
      <c r="BH1204">
        <v>1960</v>
      </c>
      <c r="BI1204" t="s">
        <v>108</v>
      </c>
      <c r="BJ1204">
        <v>1</v>
      </c>
      <c r="BK1204">
        <v>216</v>
      </c>
      <c r="BL1204" t="s">
        <v>98</v>
      </c>
      <c r="BM1204" t="s">
        <v>98</v>
      </c>
      <c r="BN1204" t="s">
        <v>167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>
      <c r="A1205">
        <v>1204</v>
      </c>
      <c r="B1205">
        <v>20</v>
      </c>
      <c r="C1205" t="s">
        <v>112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209</v>
      </c>
      <c r="N1205" t="s">
        <v>91</v>
      </c>
      <c r="O1205" t="s">
        <v>91</v>
      </c>
      <c r="P1205" t="s">
        <v>92</v>
      </c>
      <c r="Q1205" t="s">
        <v>93</v>
      </c>
      <c r="R1205">
        <v>7</v>
      </c>
      <c r="S1205">
        <v>5</v>
      </c>
      <c r="T1205">
        <v>2000</v>
      </c>
      <c r="U1205">
        <v>2001</v>
      </c>
      <c r="V1205" t="s">
        <v>94</v>
      </c>
      <c r="W1205" t="s">
        <v>95</v>
      </c>
      <c r="X1205" t="s">
        <v>96</v>
      </c>
      <c r="Y1205" t="s">
        <v>96</v>
      </c>
      <c r="Z1205" t="s">
        <v>117</v>
      </c>
      <c r="AA1205">
        <v>171</v>
      </c>
      <c r="AB1205" t="s">
        <v>119</v>
      </c>
      <c r="AC1205" t="s">
        <v>98</v>
      </c>
      <c r="AD1205" t="s">
        <v>123</v>
      </c>
      <c r="AE1205" t="s">
        <v>119</v>
      </c>
      <c r="AF1205" t="s">
        <v>98</v>
      </c>
      <c r="AG1205" t="s">
        <v>100</v>
      </c>
      <c r="AH1205" t="s">
        <v>108</v>
      </c>
      <c r="AI1205">
        <v>0</v>
      </c>
      <c r="AJ1205" t="s">
        <v>108</v>
      </c>
      <c r="AK1205">
        <v>0</v>
      </c>
      <c r="AL1205">
        <v>1630</v>
      </c>
      <c r="AM1205">
        <v>1630</v>
      </c>
      <c r="AN1205" t="s">
        <v>103</v>
      </c>
      <c r="AO1205" t="s">
        <v>126</v>
      </c>
      <c r="AP1205" t="s">
        <v>104</v>
      </c>
      <c r="AQ1205" t="s">
        <v>105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119</v>
      </c>
      <c r="BC1205">
        <v>6</v>
      </c>
      <c r="BD1205" t="s">
        <v>106</v>
      </c>
      <c r="BE1205">
        <v>1</v>
      </c>
      <c r="BF1205" t="s">
        <v>98</v>
      </c>
      <c r="BG1205" t="s">
        <v>107</v>
      </c>
      <c r="BH1205">
        <v>2000</v>
      </c>
      <c r="BI1205" t="s">
        <v>108</v>
      </c>
      <c r="BJ1205">
        <v>2</v>
      </c>
      <c r="BK1205">
        <v>451</v>
      </c>
      <c r="BL1205" t="s">
        <v>98</v>
      </c>
      <c r="BM1205" t="s">
        <v>98</v>
      </c>
      <c r="BN1205" t="s">
        <v>104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>
      <c r="A1206">
        <v>1205</v>
      </c>
      <c r="B1206">
        <v>20</v>
      </c>
      <c r="C1206" t="s">
        <v>112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175</v>
      </c>
      <c r="N1206" t="s">
        <v>91</v>
      </c>
      <c r="O1206" t="s">
        <v>91</v>
      </c>
      <c r="P1206" t="s">
        <v>92</v>
      </c>
      <c r="Q1206" t="s">
        <v>93</v>
      </c>
      <c r="R1206">
        <v>5</v>
      </c>
      <c r="S1206">
        <v>6</v>
      </c>
      <c r="T1206">
        <v>1975</v>
      </c>
      <c r="U1206">
        <v>1975</v>
      </c>
      <c r="V1206" t="s">
        <v>94</v>
      </c>
      <c r="W1206" t="s">
        <v>95</v>
      </c>
      <c r="X1206" t="s">
        <v>130</v>
      </c>
      <c r="Y1206" t="s">
        <v>130</v>
      </c>
      <c r="Z1206" t="s">
        <v>97</v>
      </c>
      <c r="AA1206">
        <v>0</v>
      </c>
      <c r="AB1206" t="s">
        <v>98</v>
      </c>
      <c r="AC1206" t="s">
        <v>98</v>
      </c>
      <c r="AD1206" t="s">
        <v>99</v>
      </c>
      <c r="AE1206" t="s">
        <v>119</v>
      </c>
      <c r="AF1206" t="s">
        <v>98</v>
      </c>
      <c r="AG1206" t="s">
        <v>100</v>
      </c>
      <c r="AH1206" t="s">
        <v>118</v>
      </c>
      <c r="AI1206">
        <v>788</v>
      </c>
      <c r="AJ1206" t="s">
        <v>108</v>
      </c>
      <c r="AK1206">
        <v>0</v>
      </c>
      <c r="AL1206">
        <v>268</v>
      </c>
      <c r="AM1206">
        <v>1056</v>
      </c>
      <c r="AN1206" t="s">
        <v>103</v>
      </c>
      <c r="AO1206" t="s">
        <v>126</v>
      </c>
      <c r="AP1206" t="s">
        <v>104</v>
      </c>
      <c r="AQ1206" t="s">
        <v>105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106</v>
      </c>
      <c r="BE1206">
        <v>0</v>
      </c>
      <c r="BF1206" t="s">
        <v>83</v>
      </c>
      <c r="BG1206" t="s">
        <v>107</v>
      </c>
      <c r="BH1206">
        <v>1975</v>
      </c>
      <c r="BI1206" t="s">
        <v>131</v>
      </c>
      <c r="BJ1206">
        <v>2</v>
      </c>
      <c r="BK1206">
        <v>495</v>
      </c>
      <c r="BL1206" t="s">
        <v>98</v>
      </c>
      <c r="BM1206" t="s">
        <v>98</v>
      </c>
      <c r="BN1206" t="s">
        <v>104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109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>
      <c r="A1207">
        <v>1206</v>
      </c>
      <c r="B1207">
        <v>20</v>
      </c>
      <c r="C1207" t="s">
        <v>112</v>
      </c>
      <c r="D1207">
        <v>90</v>
      </c>
      <c r="E1207">
        <v>14684</v>
      </c>
      <c r="F1207" t="s">
        <v>82</v>
      </c>
      <c r="G1207" t="s">
        <v>83</v>
      </c>
      <c r="H1207" t="s">
        <v>113</v>
      </c>
      <c r="I1207" t="s">
        <v>85</v>
      </c>
      <c r="J1207" t="s">
        <v>86</v>
      </c>
      <c r="K1207" t="s">
        <v>161</v>
      </c>
      <c r="L1207" t="s">
        <v>88</v>
      </c>
      <c r="M1207" t="s">
        <v>165</v>
      </c>
      <c r="N1207" t="s">
        <v>91</v>
      </c>
      <c r="O1207" t="s">
        <v>91</v>
      </c>
      <c r="P1207" t="s">
        <v>92</v>
      </c>
      <c r="Q1207" t="s">
        <v>93</v>
      </c>
      <c r="R1207">
        <v>7</v>
      </c>
      <c r="S1207">
        <v>7</v>
      </c>
      <c r="T1207">
        <v>1990</v>
      </c>
      <c r="U1207">
        <v>1991</v>
      </c>
      <c r="V1207" t="s">
        <v>115</v>
      </c>
      <c r="W1207" t="s">
        <v>95</v>
      </c>
      <c r="X1207" t="s">
        <v>130</v>
      </c>
      <c r="Y1207" t="s">
        <v>130</v>
      </c>
      <c r="Z1207" t="s">
        <v>117</v>
      </c>
      <c r="AA1207">
        <v>234</v>
      </c>
      <c r="AB1207" t="s">
        <v>119</v>
      </c>
      <c r="AC1207" t="s">
        <v>98</v>
      </c>
      <c r="AD1207" t="s">
        <v>99</v>
      </c>
      <c r="AE1207" t="s">
        <v>119</v>
      </c>
      <c r="AF1207" t="s">
        <v>98</v>
      </c>
      <c r="AG1207" t="s">
        <v>155</v>
      </c>
      <c r="AH1207" t="s">
        <v>118</v>
      </c>
      <c r="AI1207">
        <v>485</v>
      </c>
      <c r="AJ1207" t="s">
        <v>138</v>
      </c>
      <c r="AK1207">
        <v>177</v>
      </c>
      <c r="AL1207">
        <v>1496</v>
      </c>
      <c r="AM1207">
        <v>2158</v>
      </c>
      <c r="AN1207" t="s">
        <v>103</v>
      </c>
      <c r="AO1207" t="s">
        <v>119</v>
      </c>
      <c r="AP1207" t="s">
        <v>104</v>
      </c>
      <c r="AQ1207" t="s">
        <v>105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119</v>
      </c>
      <c r="BC1207">
        <v>7</v>
      </c>
      <c r="BD1207" t="s">
        <v>106</v>
      </c>
      <c r="BE1207">
        <v>1</v>
      </c>
      <c r="BF1207" t="s">
        <v>98</v>
      </c>
      <c r="BG1207" t="s">
        <v>107</v>
      </c>
      <c r="BH1207">
        <v>1990</v>
      </c>
      <c r="BI1207" t="s">
        <v>131</v>
      </c>
      <c r="BJ1207">
        <v>3</v>
      </c>
      <c r="BK1207">
        <v>701</v>
      </c>
      <c r="BL1207" t="s">
        <v>98</v>
      </c>
      <c r="BM1207" t="s">
        <v>98</v>
      </c>
      <c r="BN1207" t="s">
        <v>104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>
      <c r="A1208">
        <v>1207</v>
      </c>
      <c r="B1208">
        <v>20</v>
      </c>
      <c r="C1208" t="s">
        <v>81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165</v>
      </c>
      <c r="N1208" t="s">
        <v>91</v>
      </c>
      <c r="O1208" t="s">
        <v>91</v>
      </c>
      <c r="P1208" t="s">
        <v>92</v>
      </c>
      <c r="Q1208" t="s">
        <v>93</v>
      </c>
      <c r="R1208">
        <v>4</v>
      </c>
      <c r="S1208">
        <v>4</v>
      </c>
      <c r="T1208">
        <v>1966</v>
      </c>
      <c r="U1208">
        <v>1966</v>
      </c>
      <c r="V1208" t="s">
        <v>94</v>
      </c>
      <c r="W1208" t="s">
        <v>95</v>
      </c>
      <c r="X1208" t="s">
        <v>130</v>
      </c>
      <c r="Y1208" t="s">
        <v>130</v>
      </c>
      <c r="Z1208" t="s">
        <v>97</v>
      </c>
      <c r="AA1208">
        <v>0</v>
      </c>
      <c r="AB1208" t="s">
        <v>98</v>
      </c>
      <c r="AC1208" t="s">
        <v>98</v>
      </c>
      <c r="AD1208" t="s">
        <v>99</v>
      </c>
      <c r="AE1208" t="s">
        <v>98</v>
      </c>
      <c r="AF1208" t="s">
        <v>98</v>
      </c>
      <c r="AG1208" t="s">
        <v>100</v>
      </c>
      <c r="AH1208" t="s">
        <v>101</v>
      </c>
      <c r="AI1208">
        <v>1056</v>
      </c>
      <c r="AJ1208" t="s">
        <v>108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104</v>
      </c>
      <c r="AQ1208" t="s">
        <v>105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106</v>
      </c>
      <c r="BE1208">
        <v>0</v>
      </c>
      <c r="BF1208" t="s">
        <v>83</v>
      </c>
      <c r="BG1208" t="s">
        <v>143</v>
      </c>
      <c r="BH1208">
        <v>1966</v>
      </c>
      <c r="BI1208" t="s">
        <v>108</v>
      </c>
      <c r="BJ1208">
        <v>1</v>
      </c>
      <c r="BK1208">
        <v>384</v>
      </c>
      <c r="BL1208" t="s">
        <v>98</v>
      </c>
      <c r="BM1208" t="s">
        <v>98</v>
      </c>
      <c r="BN1208" t="s">
        <v>104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109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>
      <c r="A1209">
        <v>1208</v>
      </c>
      <c r="B1209">
        <v>20</v>
      </c>
      <c r="C1209" t="s">
        <v>112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209</v>
      </c>
      <c r="N1209" t="s">
        <v>91</v>
      </c>
      <c r="O1209" t="s">
        <v>91</v>
      </c>
      <c r="P1209" t="s">
        <v>92</v>
      </c>
      <c r="Q1209" t="s">
        <v>93</v>
      </c>
      <c r="R1209">
        <v>6</v>
      </c>
      <c r="S1209">
        <v>5</v>
      </c>
      <c r="T1209">
        <v>2003</v>
      </c>
      <c r="U1209">
        <v>2003</v>
      </c>
      <c r="V1209" t="s">
        <v>94</v>
      </c>
      <c r="W1209" t="s">
        <v>95</v>
      </c>
      <c r="X1209" t="s">
        <v>96</v>
      </c>
      <c r="Y1209" t="s">
        <v>96</v>
      </c>
      <c r="Z1209" t="s">
        <v>117</v>
      </c>
      <c r="AA1209">
        <v>120</v>
      </c>
      <c r="AB1209" t="s">
        <v>119</v>
      </c>
      <c r="AC1209" t="s">
        <v>98</v>
      </c>
      <c r="AD1209" t="s">
        <v>123</v>
      </c>
      <c r="AE1209" t="s">
        <v>119</v>
      </c>
      <c r="AF1209" t="s">
        <v>98</v>
      </c>
      <c r="AG1209" t="s">
        <v>157</v>
      </c>
      <c r="AH1209" t="s">
        <v>124</v>
      </c>
      <c r="AI1209">
        <v>340</v>
      </c>
      <c r="AJ1209" t="s">
        <v>108</v>
      </c>
      <c r="AK1209">
        <v>0</v>
      </c>
      <c r="AL1209">
        <v>1342</v>
      </c>
      <c r="AM1209">
        <v>1682</v>
      </c>
      <c r="AN1209" t="s">
        <v>103</v>
      </c>
      <c r="AO1209" t="s">
        <v>126</v>
      </c>
      <c r="AP1209" t="s">
        <v>104</v>
      </c>
      <c r="AQ1209" t="s">
        <v>105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119</v>
      </c>
      <c r="BC1209">
        <v>7</v>
      </c>
      <c r="BD1209" t="s">
        <v>106</v>
      </c>
      <c r="BE1209">
        <v>0</v>
      </c>
      <c r="BF1209" t="s">
        <v>83</v>
      </c>
      <c r="BG1209" t="s">
        <v>107</v>
      </c>
      <c r="BH1209">
        <v>2003</v>
      </c>
      <c r="BI1209" t="s">
        <v>131</v>
      </c>
      <c r="BJ1209">
        <v>2</v>
      </c>
      <c r="BK1209">
        <v>544</v>
      </c>
      <c r="BL1209" t="s">
        <v>98</v>
      </c>
      <c r="BM1209" t="s">
        <v>98</v>
      </c>
      <c r="BN1209" t="s">
        <v>104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>
      <c r="A1210">
        <v>1209</v>
      </c>
      <c r="B1210">
        <v>20</v>
      </c>
      <c r="C1210" t="s">
        <v>112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89</v>
      </c>
      <c r="N1210" t="s">
        <v>91</v>
      </c>
      <c r="O1210" t="s">
        <v>91</v>
      </c>
      <c r="P1210" t="s">
        <v>92</v>
      </c>
      <c r="Q1210" t="s">
        <v>93</v>
      </c>
      <c r="R1210">
        <v>5</v>
      </c>
      <c r="S1210">
        <v>7</v>
      </c>
      <c r="T1210">
        <v>1962</v>
      </c>
      <c r="U1210">
        <v>1980</v>
      </c>
      <c r="V1210" t="s">
        <v>94</v>
      </c>
      <c r="W1210" t="s">
        <v>95</v>
      </c>
      <c r="X1210" t="s">
        <v>137</v>
      </c>
      <c r="Y1210" t="s">
        <v>137</v>
      </c>
      <c r="Z1210" t="s">
        <v>97</v>
      </c>
      <c r="AA1210">
        <v>0</v>
      </c>
      <c r="AB1210" t="s">
        <v>98</v>
      </c>
      <c r="AC1210" t="s">
        <v>119</v>
      </c>
      <c r="AD1210" t="s">
        <v>99</v>
      </c>
      <c r="AE1210" t="s">
        <v>98</v>
      </c>
      <c r="AF1210" t="s">
        <v>98</v>
      </c>
      <c r="AG1210" t="s">
        <v>100</v>
      </c>
      <c r="AH1210" t="s">
        <v>101</v>
      </c>
      <c r="AI1210">
        <v>504</v>
      </c>
      <c r="AJ1210" t="s">
        <v>138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104</v>
      </c>
      <c r="AQ1210" t="s">
        <v>105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106</v>
      </c>
      <c r="BE1210">
        <v>0</v>
      </c>
      <c r="BF1210" t="s">
        <v>83</v>
      </c>
      <c r="BG1210" t="s">
        <v>143</v>
      </c>
      <c r="BH1210">
        <v>1980</v>
      </c>
      <c r="BI1210" t="s">
        <v>108</v>
      </c>
      <c r="BJ1210">
        <v>2</v>
      </c>
      <c r="BK1210">
        <v>506</v>
      </c>
      <c r="BL1210" t="s">
        <v>98</v>
      </c>
      <c r="BM1210" t="s">
        <v>98</v>
      </c>
      <c r="BN1210" t="s">
        <v>104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>
      <c r="A1211">
        <v>1210</v>
      </c>
      <c r="B1211">
        <v>20</v>
      </c>
      <c r="C1211" t="s">
        <v>112</v>
      </c>
      <c r="D1211">
        <v>85</v>
      </c>
      <c r="E1211">
        <v>10182</v>
      </c>
      <c r="F1211" t="s">
        <v>82</v>
      </c>
      <c r="G1211" t="s">
        <v>83</v>
      </c>
      <c r="H1211" t="s">
        <v>113</v>
      </c>
      <c r="I1211" t="s">
        <v>85</v>
      </c>
      <c r="J1211" t="s">
        <v>86</v>
      </c>
      <c r="K1211" t="s">
        <v>161</v>
      </c>
      <c r="L1211" t="s">
        <v>88</v>
      </c>
      <c r="M1211" t="s">
        <v>163</v>
      </c>
      <c r="N1211" t="s">
        <v>220</v>
      </c>
      <c r="O1211" t="s">
        <v>91</v>
      </c>
      <c r="P1211" t="s">
        <v>92</v>
      </c>
      <c r="Q1211" t="s">
        <v>93</v>
      </c>
      <c r="R1211">
        <v>8</v>
      </c>
      <c r="S1211">
        <v>5</v>
      </c>
      <c r="T1211">
        <v>2006</v>
      </c>
      <c r="U1211">
        <v>2006</v>
      </c>
      <c r="V1211" t="s">
        <v>115</v>
      </c>
      <c r="W1211" t="s">
        <v>95</v>
      </c>
      <c r="X1211" t="s">
        <v>96</v>
      </c>
      <c r="Y1211" t="s">
        <v>96</v>
      </c>
      <c r="Z1211" t="s">
        <v>148</v>
      </c>
      <c r="AA1211">
        <v>420</v>
      </c>
      <c r="AB1211" t="s">
        <v>119</v>
      </c>
      <c r="AC1211" t="s">
        <v>98</v>
      </c>
      <c r="AD1211" t="s">
        <v>123</v>
      </c>
      <c r="AE1211" t="s">
        <v>126</v>
      </c>
      <c r="AF1211" t="s">
        <v>98</v>
      </c>
      <c r="AG1211" t="s">
        <v>155</v>
      </c>
      <c r="AH1211" t="s">
        <v>124</v>
      </c>
      <c r="AI1211">
        <v>1220</v>
      </c>
      <c r="AJ1211" t="s">
        <v>108</v>
      </c>
      <c r="AK1211">
        <v>0</v>
      </c>
      <c r="AL1211">
        <v>440</v>
      </c>
      <c r="AM1211">
        <v>1660</v>
      </c>
      <c r="AN1211" t="s">
        <v>103</v>
      </c>
      <c r="AO1211" t="s">
        <v>126</v>
      </c>
      <c r="AP1211" t="s">
        <v>104</v>
      </c>
      <c r="AQ1211" t="s">
        <v>105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119</v>
      </c>
      <c r="BC1211">
        <v>8</v>
      </c>
      <c r="BD1211" t="s">
        <v>106</v>
      </c>
      <c r="BE1211">
        <v>1</v>
      </c>
      <c r="BF1211" t="s">
        <v>119</v>
      </c>
      <c r="BG1211" t="s">
        <v>107</v>
      </c>
      <c r="BH1211">
        <v>2006</v>
      </c>
      <c r="BI1211" t="s">
        <v>131</v>
      </c>
      <c r="BJ1211">
        <v>2</v>
      </c>
      <c r="BK1211">
        <v>500</v>
      </c>
      <c r="BL1211" t="s">
        <v>98</v>
      </c>
      <c r="BM1211" t="s">
        <v>98</v>
      </c>
      <c r="BN1211" t="s">
        <v>104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149</v>
      </c>
      <c r="CB1211" t="s">
        <v>150</v>
      </c>
      <c r="CC1211">
        <v>290000</v>
      </c>
    </row>
    <row r="1212" spans="1:81">
      <c r="A1212">
        <v>1211</v>
      </c>
      <c r="B1212">
        <v>60</v>
      </c>
      <c r="C1212" t="s">
        <v>112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165</v>
      </c>
      <c r="N1212" t="s">
        <v>91</v>
      </c>
      <c r="O1212" t="s">
        <v>91</v>
      </c>
      <c r="P1212" t="s">
        <v>92</v>
      </c>
      <c r="Q1212" t="s">
        <v>122</v>
      </c>
      <c r="R1212">
        <v>6</v>
      </c>
      <c r="S1212">
        <v>5</v>
      </c>
      <c r="T1212">
        <v>1992</v>
      </c>
      <c r="U1212">
        <v>1992</v>
      </c>
      <c r="V1212" t="s">
        <v>94</v>
      </c>
      <c r="W1212" t="s">
        <v>95</v>
      </c>
      <c r="X1212" t="s">
        <v>116</v>
      </c>
      <c r="Y1212" t="s">
        <v>116</v>
      </c>
      <c r="Z1212" t="s">
        <v>97</v>
      </c>
      <c r="AA1212">
        <v>0</v>
      </c>
      <c r="AB1212" t="s">
        <v>119</v>
      </c>
      <c r="AC1212" t="s">
        <v>98</v>
      </c>
      <c r="AD1212" t="s">
        <v>123</v>
      </c>
      <c r="AE1212" t="s">
        <v>119</v>
      </c>
      <c r="AF1212" t="s">
        <v>98</v>
      </c>
      <c r="AG1212" t="s">
        <v>100</v>
      </c>
      <c r="AH1212" t="s">
        <v>108</v>
      </c>
      <c r="AI1212">
        <v>0</v>
      </c>
      <c r="AJ1212" t="s">
        <v>108</v>
      </c>
      <c r="AK1212">
        <v>0</v>
      </c>
      <c r="AL1212">
        <v>1055</v>
      </c>
      <c r="AM1212">
        <v>1055</v>
      </c>
      <c r="AN1212" t="s">
        <v>103</v>
      </c>
      <c r="AO1212" t="s">
        <v>126</v>
      </c>
      <c r="AP1212" t="s">
        <v>104</v>
      </c>
      <c r="AQ1212" t="s">
        <v>105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119</v>
      </c>
      <c r="BC1212">
        <v>8</v>
      </c>
      <c r="BD1212" t="s">
        <v>106</v>
      </c>
      <c r="BE1212">
        <v>1</v>
      </c>
      <c r="BF1212" t="s">
        <v>98</v>
      </c>
      <c r="BG1212" t="s">
        <v>107</v>
      </c>
      <c r="BH1212">
        <v>1992</v>
      </c>
      <c r="BI1212" t="s">
        <v>131</v>
      </c>
      <c r="BJ1212">
        <v>2</v>
      </c>
      <c r="BK1212">
        <v>462</v>
      </c>
      <c r="BL1212" t="s">
        <v>98</v>
      </c>
      <c r="BM1212" t="s">
        <v>98</v>
      </c>
      <c r="BN1212" t="s">
        <v>104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132</v>
      </c>
      <c r="BW1212" t="s">
        <v>133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>
      <c r="A1213">
        <v>1212</v>
      </c>
      <c r="B1213">
        <v>50</v>
      </c>
      <c r="C1213" t="s">
        <v>112</v>
      </c>
      <c r="D1213">
        <v>152</v>
      </c>
      <c r="E1213">
        <v>12134</v>
      </c>
      <c r="F1213" t="s">
        <v>82</v>
      </c>
      <c r="G1213" t="s">
        <v>83</v>
      </c>
      <c r="H1213" t="s">
        <v>113</v>
      </c>
      <c r="I1213" t="s">
        <v>192</v>
      </c>
      <c r="J1213" t="s">
        <v>86</v>
      </c>
      <c r="K1213" t="s">
        <v>87</v>
      </c>
      <c r="L1213" t="s">
        <v>154</v>
      </c>
      <c r="M1213" t="s">
        <v>121</v>
      </c>
      <c r="N1213" t="s">
        <v>91</v>
      </c>
      <c r="O1213" t="s">
        <v>91</v>
      </c>
      <c r="P1213" t="s">
        <v>92</v>
      </c>
      <c r="Q1213" t="s">
        <v>176</v>
      </c>
      <c r="R1213">
        <v>8</v>
      </c>
      <c r="S1213">
        <v>7</v>
      </c>
      <c r="T1213">
        <v>1988</v>
      </c>
      <c r="U1213">
        <v>2005</v>
      </c>
      <c r="V1213" t="s">
        <v>94</v>
      </c>
      <c r="W1213" t="s">
        <v>95</v>
      </c>
      <c r="X1213" t="s">
        <v>116</v>
      </c>
      <c r="Y1213" t="s">
        <v>116</v>
      </c>
      <c r="Z1213" t="s">
        <v>97</v>
      </c>
      <c r="AA1213">
        <v>0</v>
      </c>
      <c r="AB1213" t="s">
        <v>119</v>
      </c>
      <c r="AC1213" t="s">
        <v>98</v>
      </c>
      <c r="AD1213" t="s">
        <v>233</v>
      </c>
      <c r="AE1213" t="s">
        <v>119</v>
      </c>
      <c r="AF1213" t="s">
        <v>98</v>
      </c>
      <c r="AG1213" t="s">
        <v>157</v>
      </c>
      <c r="AH1213" t="s">
        <v>124</v>
      </c>
      <c r="AI1213">
        <v>427</v>
      </c>
      <c r="AJ1213" t="s">
        <v>108</v>
      </c>
      <c r="AK1213">
        <v>0</v>
      </c>
      <c r="AL1213">
        <v>132</v>
      </c>
      <c r="AM1213">
        <v>559</v>
      </c>
      <c r="AN1213" t="s">
        <v>103</v>
      </c>
      <c r="AO1213" t="s">
        <v>119</v>
      </c>
      <c r="AP1213" t="s">
        <v>104</v>
      </c>
      <c r="AQ1213" t="s">
        <v>105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106</v>
      </c>
      <c r="BE1213">
        <v>0</v>
      </c>
      <c r="BF1213" t="s">
        <v>83</v>
      </c>
      <c r="BG1213" t="s">
        <v>189</v>
      </c>
      <c r="BH1213">
        <v>1988</v>
      </c>
      <c r="BI1213" t="s">
        <v>131</v>
      </c>
      <c r="BJ1213">
        <v>2</v>
      </c>
      <c r="BK1213">
        <v>492</v>
      </c>
      <c r="BL1213" t="s">
        <v>98</v>
      </c>
      <c r="BM1213" t="s">
        <v>98</v>
      </c>
      <c r="BN1213" t="s">
        <v>104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>
      <c r="A1214">
        <v>1213</v>
      </c>
      <c r="B1214">
        <v>30</v>
      </c>
      <c r="C1214" t="s">
        <v>112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206</v>
      </c>
      <c r="N1214" t="s">
        <v>91</v>
      </c>
      <c r="O1214" t="s">
        <v>91</v>
      </c>
      <c r="P1214" t="s">
        <v>92</v>
      </c>
      <c r="Q1214" t="s">
        <v>93</v>
      </c>
      <c r="R1214">
        <v>4</v>
      </c>
      <c r="S1214">
        <v>6</v>
      </c>
      <c r="T1214">
        <v>1941</v>
      </c>
      <c r="U1214">
        <v>1950</v>
      </c>
      <c r="V1214" t="s">
        <v>115</v>
      </c>
      <c r="W1214" t="s">
        <v>95</v>
      </c>
      <c r="X1214" t="s">
        <v>137</v>
      </c>
      <c r="Y1214" t="s">
        <v>137</v>
      </c>
      <c r="Z1214" t="s">
        <v>97</v>
      </c>
      <c r="AA1214">
        <v>0</v>
      </c>
      <c r="AB1214" t="s">
        <v>98</v>
      </c>
      <c r="AC1214" t="s">
        <v>98</v>
      </c>
      <c r="AD1214" t="s">
        <v>99</v>
      </c>
      <c r="AE1214" t="s">
        <v>98</v>
      </c>
      <c r="AF1214" t="s">
        <v>98</v>
      </c>
      <c r="AG1214" t="s">
        <v>100</v>
      </c>
      <c r="AH1214" t="s">
        <v>101</v>
      </c>
      <c r="AI1214">
        <v>344</v>
      </c>
      <c r="AJ1214" t="s">
        <v>108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104</v>
      </c>
      <c r="AQ1214" t="s">
        <v>105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106</v>
      </c>
      <c r="BE1214">
        <v>0</v>
      </c>
      <c r="BF1214" t="s">
        <v>83</v>
      </c>
      <c r="BG1214" t="s">
        <v>107</v>
      </c>
      <c r="BH1214">
        <v>1941</v>
      </c>
      <c r="BI1214" t="s">
        <v>108</v>
      </c>
      <c r="BJ1214">
        <v>1</v>
      </c>
      <c r="BK1214">
        <v>234</v>
      </c>
      <c r="BL1214" t="s">
        <v>98</v>
      </c>
      <c r="BM1214" t="s">
        <v>98</v>
      </c>
      <c r="BN1214" t="s">
        <v>167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>
      <c r="A1215">
        <v>1214</v>
      </c>
      <c r="B1215">
        <v>80</v>
      </c>
      <c r="C1215" t="s">
        <v>112</v>
      </c>
      <c r="D1215" t="s">
        <v>83</v>
      </c>
      <c r="E1215">
        <v>10246</v>
      </c>
      <c r="F1215" t="s">
        <v>82</v>
      </c>
      <c r="G1215" t="s">
        <v>83</v>
      </c>
      <c r="H1215" t="s">
        <v>113</v>
      </c>
      <c r="I1215" t="s">
        <v>85</v>
      </c>
      <c r="J1215" t="s">
        <v>86</v>
      </c>
      <c r="K1215" t="s">
        <v>161</v>
      </c>
      <c r="L1215" t="s">
        <v>88</v>
      </c>
      <c r="M1215" t="s">
        <v>169</v>
      </c>
      <c r="N1215" t="s">
        <v>91</v>
      </c>
      <c r="O1215" t="s">
        <v>91</v>
      </c>
      <c r="P1215" t="s">
        <v>92</v>
      </c>
      <c r="Q1215" t="s">
        <v>158</v>
      </c>
      <c r="R1215">
        <v>4</v>
      </c>
      <c r="S1215">
        <v>9</v>
      </c>
      <c r="T1215">
        <v>1965</v>
      </c>
      <c r="U1215">
        <v>2001</v>
      </c>
      <c r="V1215" t="s">
        <v>94</v>
      </c>
      <c r="W1215" t="s">
        <v>95</v>
      </c>
      <c r="X1215" t="s">
        <v>96</v>
      </c>
      <c r="Y1215" t="s">
        <v>96</v>
      </c>
      <c r="Z1215" t="s">
        <v>97</v>
      </c>
      <c r="AA1215">
        <v>0</v>
      </c>
      <c r="AB1215" t="s">
        <v>98</v>
      </c>
      <c r="AC1215" t="s">
        <v>119</v>
      </c>
      <c r="AD1215" t="s">
        <v>99</v>
      </c>
      <c r="AE1215" t="s">
        <v>98</v>
      </c>
      <c r="AF1215" t="s">
        <v>119</v>
      </c>
      <c r="AG1215" t="s">
        <v>157</v>
      </c>
      <c r="AH1215" t="s">
        <v>124</v>
      </c>
      <c r="AI1215">
        <v>648</v>
      </c>
      <c r="AJ1215" t="s">
        <v>108</v>
      </c>
      <c r="AK1215">
        <v>0</v>
      </c>
      <c r="AL1215">
        <v>0</v>
      </c>
      <c r="AM1215">
        <v>648</v>
      </c>
      <c r="AN1215" t="s">
        <v>103</v>
      </c>
      <c r="AO1215" t="s">
        <v>126</v>
      </c>
      <c r="AP1215" t="s">
        <v>104</v>
      </c>
      <c r="AQ1215" t="s">
        <v>105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106</v>
      </c>
      <c r="BE1215">
        <v>0</v>
      </c>
      <c r="BF1215" t="s">
        <v>83</v>
      </c>
      <c r="BG1215" t="s">
        <v>107</v>
      </c>
      <c r="BH1215">
        <v>1965</v>
      </c>
      <c r="BI1215" t="s">
        <v>108</v>
      </c>
      <c r="BJ1215">
        <v>1</v>
      </c>
      <c r="BK1215">
        <v>364</v>
      </c>
      <c r="BL1215" t="s">
        <v>98</v>
      </c>
      <c r="BM1215" t="s">
        <v>98</v>
      </c>
      <c r="BN1215" t="s">
        <v>104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>
      <c r="A1216">
        <v>1215</v>
      </c>
      <c r="B1216">
        <v>85</v>
      </c>
      <c r="C1216" t="s">
        <v>112</v>
      </c>
      <c r="D1216">
        <v>69</v>
      </c>
      <c r="E1216">
        <v>10205</v>
      </c>
      <c r="F1216" t="s">
        <v>82</v>
      </c>
      <c r="G1216" t="s">
        <v>83</v>
      </c>
      <c r="H1216" t="s">
        <v>113</v>
      </c>
      <c r="I1216" t="s">
        <v>85</v>
      </c>
      <c r="J1216" t="s">
        <v>86</v>
      </c>
      <c r="K1216" t="s">
        <v>87</v>
      </c>
      <c r="L1216" t="s">
        <v>88</v>
      </c>
      <c r="M1216" t="s">
        <v>89</v>
      </c>
      <c r="N1216" t="s">
        <v>91</v>
      </c>
      <c r="O1216" t="s">
        <v>91</v>
      </c>
      <c r="P1216" t="s">
        <v>92</v>
      </c>
      <c r="Q1216" t="s">
        <v>183</v>
      </c>
      <c r="R1216">
        <v>5</v>
      </c>
      <c r="S1216">
        <v>5</v>
      </c>
      <c r="T1216">
        <v>1962</v>
      </c>
      <c r="U1216">
        <v>1962</v>
      </c>
      <c r="V1216" t="s">
        <v>94</v>
      </c>
      <c r="W1216" t="s">
        <v>95</v>
      </c>
      <c r="X1216" t="s">
        <v>137</v>
      </c>
      <c r="Y1216" t="s">
        <v>137</v>
      </c>
      <c r="Z1216" t="s">
        <v>97</v>
      </c>
      <c r="AA1216">
        <v>0</v>
      </c>
      <c r="AB1216" t="s">
        <v>98</v>
      </c>
      <c r="AC1216" t="s">
        <v>98</v>
      </c>
      <c r="AD1216" t="s">
        <v>99</v>
      </c>
      <c r="AE1216" t="s">
        <v>98</v>
      </c>
      <c r="AF1216" t="s">
        <v>98</v>
      </c>
      <c r="AG1216" t="s">
        <v>157</v>
      </c>
      <c r="AH1216" t="s">
        <v>138</v>
      </c>
      <c r="AI1216">
        <v>784</v>
      </c>
      <c r="AJ1216" t="s">
        <v>108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104</v>
      </c>
      <c r="AQ1216" t="s">
        <v>105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106</v>
      </c>
      <c r="BE1216">
        <v>0</v>
      </c>
      <c r="BF1216" t="s">
        <v>83</v>
      </c>
      <c r="BG1216" t="s">
        <v>107</v>
      </c>
      <c r="BH1216">
        <v>1962</v>
      </c>
      <c r="BI1216" t="s">
        <v>108</v>
      </c>
      <c r="BJ1216">
        <v>1</v>
      </c>
      <c r="BK1216">
        <v>300</v>
      </c>
      <c r="BL1216" t="s">
        <v>98</v>
      </c>
      <c r="BM1216" t="s">
        <v>98</v>
      </c>
      <c r="BN1216" t="s">
        <v>104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>
      <c r="A1217">
        <v>1216</v>
      </c>
      <c r="B1217">
        <v>20</v>
      </c>
      <c r="C1217" t="s">
        <v>112</v>
      </c>
      <c r="D1217">
        <v>99</v>
      </c>
      <c r="E1217">
        <v>7094</v>
      </c>
      <c r="F1217" t="s">
        <v>82</v>
      </c>
      <c r="G1217" t="s">
        <v>83</v>
      </c>
      <c r="H1217" t="s">
        <v>113</v>
      </c>
      <c r="I1217" t="s">
        <v>85</v>
      </c>
      <c r="J1217" t="s">
        <v>86</v>
      </c>
      <c r="K1217" t="s">
        <v>87</v>
      </c>
      <c r="L1217" t="s">
        <v>88</v>
      </c>
      <c r="M1217" t="s">
        <v>169</v>
      </c>
      <c r="N1217" t="s">
        <v>91</v>
      </c>
      <c r="O1217" t="s">
        <v>91</v>
      </c>
      <c r="P1217" t="s">
        <v>92</v>
      </c>
      <c r="Q1217" t="s">
        <v>93</v>
      </c>
      <c r="R1217">
        <v>5</v>
      </c>
      <c r="S1217">
        <v>5</v>
      </c>
      <c r="T1217">
        <v>1966</v>
      </c>
      <c r="U1217">
        <v>1966</v>
      </c>
      <c r="V1217" t="s">
        <v>94</v>
      </c>
      <c r="W1217" t="s">
        <v>95</v>
      </c>
      <c r="X1217" t="s">
        <v>96</v>
      </c>
      <c r="Y1217" t="s">
        <v>96</v>
      </c>
      <c r="Z1217" t="s">
        <v>97</v>
      </c>
      <c r="AA1217">
        <v>0</v>
      </c>
      <c r="AB1217" t="s">
        <v>98</v>
      </c>
      <c r="AC1217" t="s">
        <v>98</v>
      </c>
      <c r="AD1217" t="s">
        <v>99</v>
      </c>
      <c r="AE1217" t="s">
        <v>98</v>
      </c>
      <c r="AF1217" t="s">
        <v>98</v>
      </c>
      <c r="AG1217" t="s">
        <v>100</v>
      </c>
      <c r="AH1217" t="s">
        <v>101</v>
      </c>
      <c r="AI1217">
        <v>180</v>
      </c>
      <c r="AJ1217" t="s">
        <v>102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104</v>
      </c>
      <c r="AQ1217" t="s">
        <v>105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106</v>
      </c>
      <c r="BE1217">
        <v>0</v>
      </c>
      <c r="BF1217" t="s">
        <v>83</v>
      </c>
      <c r="BG1217" t="s">
        <v>143</v>
      </c>
      <c r="BH1217">
        <v>1966</v>
      </c>
      <c r="BI1217" t="s">
        <v>131</v>
      </c>
      <c r="BJ1217">
        <v>1</v>
      </c>
      <c r="BK1217">
        <v>384</v>
      </c>
      <c r="BL1217" t="s">
        <v>98</v>
      </c>
      <c r="BM1217" t="s">
        <v>98</v>
      </c>
      <c r="BN1217" t="s">
        <v>104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109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>
      <c r="A1218">
        <v>1217</v>
      </c>
      <c r="B1218">
        <v>90</v>
      </c>
      <c r="C1218" t="s">
        <v>140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169</v>
      </c>
      <c r="N1218" t="s">
        <v>226</v>
      </c>
      <c r="O1218" t="s">
        <v>91</v>
      </c>
      <c r="P1218" t="s">
        <v>179</v>
      </c>
      <c r="Q1218" t="s">
        <v>176</v>
      </c>
      <c r="R1218">
        <v>6</v>
      </c>
      <c r="S1218">
        <v>5</v>
      </c>
      <c r="T1218">
        <v>1978</v>
      </c>
      <c r="U1218">
        <v>1978</v>
      </c>
      <c r="V1218" t="s">
        <v>94</v>
      </c>
      <c r="W1218" t="s">
        <v>95</v>
      </c>
      <c r="X1218" t="s">
        <v>96</v>
      </c>
      <c r="Y1218" t="s">
        <v>96</v>
      </c>
      <c r="Z1218" t="s">
        <v>97</v>
      </c>
      <c r="AA1218">
        <v>0</v>
      </c>
      <c r="AB1218" t="s">
        <v>98</v>
      </c>
      <c r="AC1218" t="s">
        <v>98</v>
      </c>
      <c r="AD1218" t="s">
        <v>211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104</v>
      </c>
      <c r="AQ1218" t="s">
        <v>105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106</v>
      </c>
      <c r="BE1218">
        <v>0</v>
      </c>
      <c r="BF1218" t="s">
        <v>83</v>
      </c>
      <c r="BG1218" t="s">
        <v>107</v>
      </c>
      <c r="BH1218">
        <v>1978</v>
      </c>
      <c r="BI1218" t="s">
        <v>108</v>
      </c>
      <c r="BJ1218">
        <v>2</v>
      </c>
      <c r="BK1218">
        <v>539</v>
      </c>
      <c r="BL1218" t="s">
        <v>98</v>
      </c>
      <c r="BM1218" t="s">
        <v>98</v>
      </c>
      <c r="BN1218" t="s">
        <v>104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>
      <c r="A1219">
        <v>1218</v>
      </c>
      <c r="B1219">
        <v>20</v>
      </c>
      <c r="C1219" t="s">
        <v>164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163</v>
      </c>
      <c r="N1219" t="s">
        <v>91</v>
      </c>
      <c r="O1219" t="s">
        <v>91</v>
      </c>
      <c r="P1219" t="s">
        <v>92</v>
      </c>
      <c r="Q1219" t="s">
        <v>93</v>
      </c>
      <c r="R1219">
        <v>8</v>
      </c>
      <c r="S1219">
        <v>5</v>
      </c>
      <c r="T1219">
        <v>2009</v>
      </c>
      <c r="U1219">
        <v>2009</v>
      </c>
      <c r="V1219" t="s">
        <v>94</v>
      </c>
      <c r="W1219" t="s">
        <v>95</v>
      </c>
      <c r="X1219" t="s">
        <v>152</v>
      </c>
      <c r="Y1219" t="s">
        <v>153</v>
      </c>
      <c r="Z1219" t="s">
        <v>148</v>
      </c>
      <c r="AA1219">
        <v>72</v>
      </c>
      <c r="AB1219" t="s">
        <v>119</v>
      </c>
      <c r="AC1219" t="s">
        <v>98</v>
      </c>
      <c r="AD1219" t="s">
        <v>123</v>
      </c>
      <c r="AE1219" t="s">
        <v>119</v>
      </c>
      <c r="AF1219" t="s">
        <v>98</v>
      </c>
      <c r="AG1219" t="s">
        <v>155</v>
      </c>
      <c r="AH1219" t="s">
        <v>124</v>
      </c>
      <c r="AI1219">
        <v>936</v>
      </c>
      <c r="AJ1219" t="s">
        <v>108</v>
      </c>
      <c r="AK1219">
        <v>0</v>
      </c>
      <c r="AL1219">
        <v>364</v>
      </c>
      <c r="AM1219">
        <v>1300</v>
      </c>
      <c r="AN1219" t="s">
        <v>103</v>
      </c>
      <c r="AO1219" t="s">
        <v>126</v>
      </c>
      <c r="AP1219" t="s">
        <v>104</v>
      </c>
      <c r="AQ1219" t="s">
        <v>105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119</v>
      </c>
      <c r="BC1219">
        <v>6</v>
      </c>
      <c r="BD1219" t="s">
        <v>106</v>
      </c>
      <c r="BE1219">
        <v>0</v>
      </c>
      <c r="BF1219" t="s">
        <v>83</v>
      </c>
      <c r="BG1219" t="s">
        <v>107</v>
      </c>
      <c r="BH1219">
        <v>2009</v>
      </c>
      <c r="BI1219" t="s">
        <v>131</v>
      </c>
      <c r="BJ1219">
        <v>2</v>
      </c>
      <c r="BK1219">
        <v>552</v>
      </c>
      <c r="BL1219" t="s">
        <v>98</v>
      </c>
      <c r="BM1219" t="s">
        <v>98</v>
      </c>
      <c r="BN1219" t="s">
        <v>104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149</v>
      </c>
      <c r="CB1219" t="s">
        <v>150</v>
      </c>
      <c r="CC1219">
        <v>229456</v>
      </c>
    </row>
    <row r="1220" spans="1:81">
      <c r="A1220">
        <v>1219</v>
      </c>
      <c r="B1220">
        <v>50</v>
      </c>
      <c r="C1220" t="s">
        <v>140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197</v>
      </c>
      <c r="N1220" t="s">
        <v>91</v>
      </c>
      <c r="O1220" t="s">
        <v>91</v>
      </c>
      <c r="P1220" t="s">
        <v>92</v>
      </c>
      <c r="Q1220" t="s">
        <v>176</v>
      </c>
      <c r="R1220">
        <v>4</v>
      </c>
      <c r="S1220">
        <v>5</v>
      </c>
      <c r="T1220">
        <v>1947</v>
      </c>
      <c r="U1220">
        <v>1950</v>
      </c>
      <c r="V1220" t="s">
        <v>94</v>
      </c>
      <c r="W1220" t="s">
        <v>95</v>
      </c>
      <c r="X1220" t="s">
        <v>193</v>
      </c>
      <c r="Y1220" t="s">
        <v>193</v>
      </c>
      <c r="Z1220" t="s">
        <v>97</v>
      </c>
      <c r="AA1220">
        <v>0</v>
      </c>
      <c r="AB1220" t="s">
        <v>98</v>
      </c>
      <c r="AC1220" t="s">
        <v>98</v>
      </c>
      <c r="AD1220" t="s">
        <v>211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119</v>
      </c>
      <c r="AP1220" t="s">
        <v>167</v>
      </c>
      <c r="AQ1220" t="s">
        <v>105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106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167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>
      <c r="A1221">
        <v>1220</v>
      </c>
      <c r="B1221">
        <v>160</v>
      </c>
      <c r="C1221" t="s">
        <v>140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141</v>
      </c>
      <c r="N1221" t="s">
        <v>91</v>
      </c>
      <c r="O1221" t="s">
        <v>91</v>
      </c>
      <c r="P1221" t="s">
        <v>142</v>
      </c>
      <c r="Q1221" t="s">
        <v>122</v>
      </c>
      <c r="R1221">
        <v>6</v>
      </c>
      <c r="S1221">
        <v>5</v>
      </c>
      <c r="T1221">
        <v>1971</v>
      </c>
      <c r="U1221">
        <v>1971</v>
      </c>
      <c r="V1221" t="s">
        <v>94</v>
      </c>
      <c r="W1221" t="s">
        <v>95</v>
      </c>
      <c r="X1221" t="s">
        <v>152</v>
      </c>
      <c r="Y1221" t="s">
        <v>153</v>
      </c>
      <c r="Z1221" t="s">
        <v>117</v>
      </c>
      <c r="AA1221">
        <v>236</v>
      </c>
      <c r="AB1221" t="s">
        <v>98</v>
      </c>
      <c r="AC1221" t="s">
        <v>98</v>
      </c>
      <c r="AD1221" t="s">
        <v>99</v>
      </c>
      <c r="AE1221" t="s">
        <v>98</v>
      </c>
      <c r="AF1221" t="s">
        <v>98</v>
      </c>
      <c r="AG1221" t="s">
        <v>100</v>
      </c>
      <c r="AH1221" t="s">
        <v>108</v>
      </c>
      <c r="AI1221">
        <v>0</v>
      </c>
      <c r="AJ1221" t="s">
        <v>108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104</v>
      </c>
      <c r="AQ1221" t="s">
        <v>105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106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167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172</v>
      </c>
      <c r="CC1221">
        <v>91500</v>
      </c>
    </row>
    <row r="1222" spans="1:81">
      <c r="A1222">
        <v>1221</v>
      </c>
      <c r="B1222">
        <v>20</v>
      </c>
      <c r="C1222" t="s">
        <v>112</v>
      </c>
      <c r="D1222">
        <v>66</v>
      </c>
      <c r="E1222">
        <v>7800</v>
      </c>
      <c r="F1222" t="s">
        <v>82</v>
      </c>
      <c r="G1222" t="s">
        <v>83</v>
      </c>
      <c r="H1222" t="s">
        <v>113</v>
      </c>
      <c r="I1222" t="s">
        <v>85</v>
      </c>
      <c r="J1222" t="s">
        <v>86</v>
      </c>
      <c r="K1222" t="s">
        <v>87</v>
      </c>
      <c r="L1222" t="s">
        <v>88</v>
      </c>
      <c r="M1222" t="s">
        <v>89</v>
      </c>
      <c r="N1222" t="s">
        <v>91</v>
      </c>
      <c r="O1222" t="s">
        <v>91</v>
      </c>
      <c r="P1222" t="s">
        <v>92</v>
      </c>
      <c r="Q1222" t="s">
        <v>93</v>
      </c>
      <c r="R1222">
        <v>5</v>
      </c>
      <c r="S1222">
        <v>5</v>
      </c>
      <c r="T1222">
        <v>1964</v>
      </c>
      <c r="U1222">
        <v>1964</v>
      </c>
      <c r="V1222" t="s">
        <v>94</v>
      </c>
      <c r="W1222" t="s">
        <v>95</v>
      </c>
      <c r="X1222" t="s">
        <v>116</v>
      </c>
      <c r="Y1222" t="s">
        <v>116</v>
      </c>
      <c r="Z1222" t="s">
        <v>97</v>
      </c>
      <c r="AA1222">
        <v>0</v>
      </c>
      <c r="AB1222" t="s">
        <v>98</v>
      </c>
      <c r="AC1222" t="s">
        <v>98</v>
      </c>
      <c r="AD1222" t="s">
        <v>99</v>
      </c>
      <c r="AE1222" t="s">
        <v>98</v>
      </c>
      <c r="AF1222" t="s">
        <v>98</v>
      </c>
      <c r="AG1222" t="s">
        <v>100</v>
      </c>
      <c r="AH1222" t="s">
        <v>101</v>
      </c>
      <c r="AI1222">
        <v>312</v>
      </c>
      <c r="AJ1222" t="s">
        <v>102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104</v>
      </c>
      <c r="AQ1222" t="s">
        <v>105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106</v>
      </c>
      <c r="BE1222">
        <v>0</v>
      </c>
      <c r="BF1222" t="s">
        <v>83</v>
      </c>
      <c r="BG1222" t="s">
        <v>107</v>
      </c>
      <c r="BH1222">
        <v>1964</v>
      </c>
      <c r="BI1222" t="s">
        <v>108</v>
      </c>
      <c r="BJ1222">
        <v>1</v>
      </c>
      <c r="BK1222">
        <v>288</v>
      </c>
      <c r="BL1222" t="s">
        <v>98</v>
      </c>
      <c r="BM1222" t="s">
        <v>98</v>
      </c>
      <c r="BN1222" t="s">
        <v>104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172</v>
      </c>
      <c r="CC1222">
        <v>115000</v>
      </c>
    </row>
    <row r="1223" spans="1:81">
      <c r="A1223">
        <v>1222</v>
      </c>
      <c r="B1223">
        <v>20</v>
      </c>
      <c r="C1223" t="s">
        <v>112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169</v>
      </c>
      <c r="N1223" t="s">
        <v>90</v>
      </c>
      <c r="O1223" t="s">
        <v>91</v>
      </c>
      <c r="P1223" t="s">
        <v>92</v>
      </c>
      <c r="Q1223" t="s">
        <v>93</v>
      </c>
      <c r="R1223">
        <v>5</v>
      </c>
      <c r="S1223">
        <v>5</v>
      </c>
      <c r="T1223">
        <v>1968</v>
      </c>
      <c r="U1223">
        <v>1968</v>
      </c>
      <c r="V1223" t="s">
        <v>115</v>
      </c>
      <c r="W1223" t="s">
        <v>95</v>
      </c>
      <c r="X1223" t="s">
        <v>130</v>
      </c>
      <c r="Y1223" t="s">
        <v>130</v>
      </c>
      <c r="Z1223" t="s">
        <v>97</v>
      </c>
      <c r="AA1223">
        <v>0</v>
      </c>
      <c r="AB1223" t="s">
        <v>98</v>
      </c>
      <c r="AC1223" t="s">
        <v>98</v>
      </c>
      <c r="AD1223" t="s">
        <v>99</v>
      </c>
      <c r="AE1223" t="s">
        <v>98</v>
      </c>
      <c r="AF1223" t="s">
        <v>98</v>
      </c>
      <c r="AG1223" t="s">
        <v>100</v>
      </c>
      <c r="AH1223" t="s">
        <v>138</v>
      </c>
      <c r="AI1223">
        <v>250</v>
      </c>
      <c r="AJ1223" t="s">
        <v>102</v>
      </c>
      <c r="AK1223">
        <v>492</v>
      </c>
      <c r="AL1223">
        <v>210</v>
      </c>
      <c r="AM1223">
        <v>952</v>
      </c>
      <c r="AN1223" t="s">
        <v>103</v>
      </c>
      <c r="AO1223" t="s">
        <v>126</v>
      </c>
      <c r="AP1223" t="s">
        <v>104</v>
      </c>
      <c r="AQ1223" t="s">
        <v>105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106</v>
      </c>
      <c r="BE1223">
        <v>1</v>
      </c>
      <c r="BF1223" t="s">
        <v>98</v>
      </c>
      <c r="BG1223" t="s">
        <v>107</v>
      </c>
      <c r="BH1223">
        <v>1968</v>
      </c>
      <c r="BI1223" t="s">
        <v>108</v>
      </c>
      <c r="BJ1223">
        <v>1</v>
      </c>
      <c r="BK1223">
        <v>322</v>
      </c>
      <c r="BL1223" t="s">
        <v>98</v>
      </c>
      <c r="BM1223" t="s">
        <v>98</v>
      </c>
      <c r="BN1223" t="s">
        <v>104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>
      <c r="A1224">
        <v>1223</v>
      </c>
      <c r="B1224">
        <v>50</v>
      </c>
      <c r="C1224" t="s">
        <v>112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89</v>
      </c>
      <c r="N1224" t="s">
        <v>182</v>
      </c>
      <c r="O1224" t="s">
        <v>91</v>
      </c>
      <c r="P1224" t="s">
        <v>92</v>
      </c>
      <c r="Q1224" t="s">
        <v>176</v>
      </c>
      <c r="R1224">
        <v>6</v>
      </c>
      <c r="S1224">
        <v>6</v>
      </c>
      <c r="T1224">
        <v>1949</v>
      </c>
      <c r="U1224">
        <v>1950</v>
      </c>
      <c r="V1224" t="s">
        <v>94</v>
      </c>
      <c r="W1224" t="s">
        <v>95</v>
      </c>
      <c r="X1224" t="s">
        <v>116</v>
      </c>
      <c r="Y1224" t="s">
        <v>116</v>
      </c>
      <c r="Z1224" t="s">
        <v>117</v>
      </c>
      <c r="AA1224">
        <v>320</v>
      </c>
      <c r="AB1224" t="s">
        <v>98</v>
      </c>
      <c r="AC1224" t="s">
        <v>98</v>
      </c>
      <c r="AD1224" t="s">
        <v>99</v>
      </c>
      <c r="AE1224" t="s">
        <v>98</v>
      </c>
      <c r="AF1224" t="s">
        <v>98</v>
      </c>
      <c r="AG1224" t="s">
        <v>155</v>
      </c>
      <c r="AH1224" t="s">
        <v>101</v>
      </c>
      <c r="AI1224">
        <v>196</v>
      </c>
      <c r="AJ1224" t="s">
        <v>108</v>
      </c>
      <c r="AK1224">
        <v>0</v>
      </c>
      <c r="AL1224">
        <v>844</v>
      </c>
      <c r="AM1224">
        <v>1040</v>
      </c>
      <c r="AN1224" t="s">
        <v>103</v>
      </c>
      <c r="AO1224" t="s">
        <v>126</v>
      </c>
      <c r="AP1224" t="s">
        <v>104</v>
      </c>
      <c r="AQ1224" t="s">
        <v>105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106</v>
      </c>
      <c r="BE1224">
        <v>1</v>
      </c>
      <c r="BF1224" t="s">
        <v>119</v>
      </c>
      <c r="BG1224" t="s">
        <v>107</v>
      </c>
      <c r="BH1224">
        <v>1949</v>
      </c>
      <c r="BI1224" t="s">
        <v>108</v>
      </c>
      <c r="BJ1224">
        <v>1</v>
      </c>
      <c r="BK1224">
        <v>315</v>
      </c>
      <c r="BL1224" t="s">
        <v>98</v>
      </c>
      <c r="BM1224" t="s">
        <v>98</v>
      </c>
      <c r="BN1224" t="s">
        <v>104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177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>
      <c r="A1225">
        <v>1224</v>
      </c>
      <c r="B1225">
        <v>20</v>
      </c>
      <c r="C1225" t="s">
        <v>112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89</v>
      </c>
      <c r="N1225" t="s">
        <v>91</v>
      </c>
      <c r="O1225" t="s">
        <v>91</v>
      </c>
      <c r="P1225" t="s">
        <v>92</v>
      </c>
      <c r="Q1225" t="s">
        <v>93</v>
      </c>
      <c r="R1225">
        <v>5</v>
      </c>
      <c r="S1225">
        <v>3</v>
      </c>
      <c r="T1225">
        <v>1951</v>
      </c>
      <c r="U1225">
        <v>1951</v>
      </c>
      <c r="V1225" t="s">
        <v>115</v>
      </c>
      <c r="W1225" t="s">
        <v>95</v>
      </c>
      <c r="X1225" t="s">
        <v>116</v>
      </c>
      <c r="Y1225" t="s">
        <v>116</v>
      </c>
      <c r="Z1225" t="s">
        <v>117</v>
      </c>
      <c r="AA1225">
        <v>44</v>
      </c>
      <c r="AB1225" t="s">
        <v>98</v>
      </c>
      <c r="AC1225" t="s">
        <v>98</v>
      </c>
      <c r="AD1225" t="s">
        <v>99</v>
      </c>
      <c r="AE1225" t="s">
        <v>98</v>
      </c>
      <c r="AF1225" t="s">
        <v>139</v>
      </c>
      <c r="AG1225" t="s">
        <v>100</v>
      </c>
      <c r="AH1225" t="s">
        <v>102</v>
      </c>
      <c r="AI1225">
        <v>756</v>
      </c>
      <c r="AJ1225" t="s">
        <v>108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167</v>
      </c>
      <c r="AQ1225" t="s">
        <v>168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154</v>
      </c>
      <c r="BE1225">
        <v>0</v>
      </c>
      <c r="BF1225" t="s">
        <v>83</v>
      </c>
      <c r="BG1225" t="s">
        <v>143</v>
      </c>
      <c r="BH1225">
        <v>1951</v>
      </c>
      <c r="BI1225" t="s">
        <v>108</v>
      </c>
      <c r="BJ1225">
        <v>2</v>
      </c>
      <c r="BK1225">
        <v>528</v>
      </c>
      <c r="BL1225" t="s">
        <v>98</v>
      </c>
      <c r="BM1225" t="s">
        <v>98</v>
      </c>
      <c r="BN1225" t="s">
        <v>104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109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>
      <c r="A1226">
        <v>1225</v>
      </c>
      <c r="B1226">
        <v>60</v>
      </c>
      <c r="C1226" t="s">
        <v>112</v>
      </c>
      <c r="D1226">
        <v>60</v>
      </c>
      <c r="E1226">
        <v>15384</v>
      </c>
      <c r="F1226" t="s">
        <v>82</v>
      </c>
      <c r="G1226" t="s">
        <v>83</v>
      </c>
      <c r="H1226" t="s">
        <v>113</v>
      </c>
      <c r="I1226" t="s">
        <v>85</v>
      </c>
      <c r="J1226" t="s">
        <v>86</v>
      </c>
      <c r="K1226" t="s">
        <v>87</v>
      </c>
      <c r="L1226" t="s">
        <v>88</v>
      </c>
      <c r="M1226" t="s">
        <v>121</v>
      </c>
      <c r="N1226" t="s">
        <v>225</v>
      </c>
      <c r="O1226" t="s">
        <v>91</v>
      </c>
      <c r="P1226" t="s">
        <v>92</v>
      </c>
      <c r="Q1226" t="s">
        <v>122</v>
      </c>
      <c r="R1226">
        <v>7</v>
      </c>
      <c r="S1226">
        <v>5</v>
      </c>
      <c r="T1226">
        <v>2004</v>
      </c>
      <c r="U1226">
        <v>2005</v>
      </c>
      <c r="V1226" t="s">
        <v>94</v>
      </c>
      <c r="W1226" t="s">
        <v>95</v>
      </c>
      <c r="X1226" t="s">
        <v>96</v>
      </c>
      <c r="Y1226" t="s">
        <v>96</v>
      </c>
      <c r="Z1226" t="s">
        <v>97</v>
      </c>
      <c r="AA1226">
        <v>0</v>
      </c>
      <c r="AB1226" t="s">
        <v>119</v>
      </c>
      <c r="AC1226" t="s">
        <v>98</v>
      </c>
      <c r="AD1226" t="s">
        <v>123</v>
      </c>
      <c r="AE1226" t="s">
        <v>119</v>
      </c>
      <c r="AF1226" t="s">
        <v>98</v>
      </c>
      <c r="AG1226" t="s">
        <v>157</v>
      </c>
      <c r="AH1226" t="s">
        <v>124</v>
      </c>
      <c r="AI1226">
        <v>724</v>
      </c>
      <c r="AJ1226" t="s">
        <v>108</v>
      </c>
      <c r="AK1226">
        <v>0</v>
      </c>
      <c r="AL1226">
        <v>64</v>
      </c>
      <c r="AM1226">
        <v>788</v>
      </c>
      <c r="AN1226" t="s">
        <v>103</v>
      </c>
      <c r="AO1226" t="s">
        <v>126</v>
      </c>
      <c r="AP1226" t="s">
        <v>104</v>
      </c>
      <c r="AQ1226" t="s">
        <v>105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119</v>
      </c>
      <c r="BC1226">
        <v>8</v>
      </c>
      <c r="BD1226" t="s">
        <v>106</v>
      </c>
      <c r="BE1226">
        <v>1</v>
      </c>
      <c r="BF1226" t="s">
        <v>119</v>
      </c>
      <c r="BG1226" t="s">
        <v>107</v>
      </c>
      <c r="BH1226">
        <v>2004</v>
      </c>
      <c r="BI1226" t="s">
        <v>125</v>
      </c>
      <c r="BJ1226">
        <v>2</v>
      </c>
      <c r="BK1226">
        <v>388</v>
      </c>
      <c r="BL1226" t="s">
        <v>98</v>
      </c>
      <c r="BM1226" t="s">
        <v>98</v>
      </c>
      <c r="BN1226" t="s">
        <v>104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>
      <c r="A1227">
        <v>1226</v>
      </c>
      <c r="B1227">
        <v>80</v>
      </c>
      <c r="C1227" t="s">
        <v>112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89</v>
      </c>
      <c r="N1227" t="s">
        <v>91</v>
      </c>
      <c r="O1227" t="s">
        <v>91</v>
      </c>
      <c r="P1227" t="s">
        <v>92</v>
      </c>
      <c r="Q1227" t="s">
        <v>158</v>
      </c>
      <c r="R1227">
        <v>6</v>
      </c>
      <c r="S1227">
        <v>8</v>
      </c>
      <c r="T1227">
        <v>1958</v>
      </c>
      <c r="U1227">
        <v>1958</v>
      </c>
      <c r="V1227" t="s">
        <v>115</v>
      </c>
      <c r="W1227" t="s">
        <v>95</v>
      </c>
      <c r="X1227" t="s">
        <v>96</v>
      </c>
      <c r="Y1227" t="s">
        <v>96</v>
      </c>
      <c r="Z1227" t="s">
        <v>117</v>
      </c>
      <c r="AA1227">
        <v>63</v>
      </c>
      <c r="AB1227" t="s">
        <v>98</v>
      </c>
      <c r="AC1227" t="s">
        <v>119</v>
      </c>
      <c r="AD1227" t="s">
        <v>99</v>
      </c>
      <c r="AE1227" t="s">
        <v>98</v>
      </c>
      <c r="AF1227" t="s">
        <v>98</v>
      </c>
      <c r="AG1227" t="s">
        <v>157</v>
      </c>
      <c r="AH1227" t="s">
        <v>124</v>
      </c>
      <c r="AI1227">
        <v>507</v>
      </c>
      <c r="AJ1227" t="s">
        <v>108</v>
      </c>
      <c r="AK1227">
        <v>0</v>
      </c>
      <c r="AL1227">
        <v>81</v>
      </c>
      <c r="AM1227">
        <v>588</v>
      </c>
      <c r="AN1227" t="s">
        <v>103</v>
      </c>
      <c r="AO1227" t="s">
        <v>126</v>
      </c>
      <c r="AP1227" t="s">
        <v>104</v>
      </c>
      <c r="AQ1227" t="s">
        <v>105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106</v>
      </c>
      <c r="BE1227">
        <v>0</v>
      </c>
      <c r="BF1227" t="s">
        <v>83</v>
      </c>
      <c r="BG1227" t="s">
        <v>107</v>
      </c>
      <c r="BH1227">
        <v>1958</v>
      </c>
      <c r="BI1227" t="s">
        <v>131</v>
      </c>
      <c r="BJ1227">
        <v>1</v>
      </c>
      <c r="BK1227">
        <v>264</v>
      </c>
      <c r="BL1227" t="s">
        <v>98</v>
      </c>
      <c r="BM1227" t="s">
        <v>98</v>
      </c>
      <c r="BN1227" t="s">
        <v>104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239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>
      <c r="A1228">
        <v>1227</v>
      </c>
      <c r="B1228">
        <v>60</v>
      </c>
      <c r="C1228" t="s">
        <v>112</v>
      </c>
      <c r="D1228">
        <v>86</v>
      </c>
      <c r="E1228">
        <v>14598</v>
      </c>
      <c r="F1228" t="s">
        <v>82</v>
      </c>
      <c r="G1228" t="s">
        <v>83</v>
      </c>
      <c r="H1228" t="s">
        <v>113</v>
      </c>
      <c r="I1228" t="s">
        <v>85</v>
      </c>
      <c r="J1228" t="s">
        <v>86</v>
      </c>
      <c r="K1228" t="s">
        <v>161</v>
      </c>
      <c r="L1228" t="s">
        <v>88</v>
      </c>
      <c r="M1228" t="s">
        <v>163</v>
      </c>
      <c r="N1228" t="s">
        <v>90</v>
      </c>
      <c r="O1228" t="s">
        <v>91</v>
      </c>
      <c r="P1228" t="s">
        <v>92</v>
      </c>
      <c r="Q1228" t="s">
        <v>122</v>
      </c>
      <c r="R1228">
        <v>6</v>
      </c>
      <c r="S1228">
        <v>5</v>
      </c>
      <c r="T1228">
        <v>2007</v>
      </c>
      <c r="U1228">
        <v>2007</v>
      </c>
      <c r="V1228" t="s">
        <v>94</v>
      </c>
      <c r="W1228" t="s">
        <v>95</v>
      </c>
      <c r="X1228" t="s">
        <v>96</v>
      </c>
      <c r="Y1228" t="s">
        <v>96</v>
      </c>
      <c r="Z1228" t="s">
        <v>148</v>
      </c>
      <c r="AA1228">
        <v>74</v>
      </c>
      <c r="AB1228" t="s">
        <v>119</v>
      </c>
      <c r="AC1228" t="s">
        <v>98</v>
      </c>
      <c r="AD1228" t="s">
        <v>123</v>
      </c>
      <c r="AE1228" t="s">
        <v>119</v>
      </c>
      <c r="AF1228" t="s">
        <v>98</v>
      </c>
      <c r="AG1228" t="s">
        <v>155</v>
      </c>
      <c r="AH1228" t="s">
        <v>108</v>
      </c>
      <c r="AI1228">
        <v>0</v>
      </c>
      <c r="AJ1228" t="s">
        <v>108</v>
      </c>
      <c r="AK1228">
        <v>0</v>
      </c>
      <c r="AL1228">
        <v>894</v>
      </c>
      <c r="AM1228">
        <v>894</v>
      </c>
      <c r="AN1228" t="s">
        <v>103</v>
      </c>
      <c r="AO1228" t="s">
        <v>126</v>
      </c>
      <c r="AP1228" t="s">
        <v>104</v>
      </c>
      <c r="AQ1228" t="s">
        <v>105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119</v>
      </c>
      <c r="BC1228">
        <v>9</v>
      </c>
      <c r="BD1228" t="s">
        <v>106</v>
      </c>
      <c r="BE1228">
        <v>1</v>
      </c>
      <c r="BF1228" t="s">
        <v>119</v>
      </c>
      <c r="BG1228" t="s">
        <v>159</v>
      </c>
      <c r="BH1228">
        <v>2007</v>
      </c>
      <c r="BI1228" t="s">
        <v>125</v>
      </c>
      <c r="BJ1228">
        <v>3</v>
      </c>
      <c r="BK1228">
        <v>668</v>
      </c>
      <c r="BL1228" t="s">
        <v>98</v>
      </c>
      <c r="BM1228" t="s">
        <v>98</v>
      </c>
      <c r="BN1228" t="s">
        <v>104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>
      <c r="A1229">
        <v>1228</v>
      </c>
      <c r="B1229">
        <v>20</v>
      </c>
      <c r="C1229" t="s">
        <v>112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114</v>
      </c>
      <c r="L1229" t="s">
        <v>88</v>
      </c>
      <c r="M1229" t="s">
        <v>89</v>
      </c>
      <c r="N1229" t="s">
        <v>91</v>
      </c>
      <c r="O1229" t="s">
        <v>91</v>
      </c>
      <c r="P1229" t="s">
        <v>92</v>
      </c>
      <c r="Q1229" t="s">
        <v>93</v>
      </c>
      <c r="R1229">
        <v>5</v>
      </c>
      <c r="S1229">
        <v>8</v>
      </c>
      <c r="T1229">
        <v>1965</v>
      </c>
      <c r="U1229">
        <v>2008</v>
      </c>
      <c r="V1229" t="s">
        <v>94</v>
      </c>
      <c r="W1229" t="s">
        <v>95</v>
      </c>
      <c r="X1229" t="s">
        <v>96</v>
      </c>
      <c r="Y1229" t="s">
        <v>96</v>
      </c>
      <c r="Z1229" t="s">
        <v>117</v>
      </c>
      <c r="AA1229">
        <v>300</v>
      </c>
      <c r="AB1229" t="s">
        <v>98</v>
      </c>
      <c r="AC1229" t="s">
        <v>98</v>
      </c>
      <c r="AD1229" t="s">
        <v>99</v>
      </c>
      <c r="AE1229" t="s">
        <v>98</v>
      </c>
      <c r="AF1229" t="s">
        <v>98</v>
      </c>
      <c r="AG1229" t="s">
        <v>100</v>
      </c>
      <c r="AH1229" t="s">
        <v>118</v>
      </c>
      <c r="AI1229">
        <v>595</v>
      </c>
      <c r="AJ1229" t="s">
        <v>108</v>
      </c>
      <c r="AK1229">
        <v>0</v>
      </c>
      <c r="AL1229">
        <v>317</v>
      </c>
      <c r="AM1229">
        <v>912</v>
      </c>
      <c r="AN1229" t="s">
        <v>103</v>
      </c>
      <c r="AO1229" t="s">
        <v>126</v>
      </c>
      <c r="AP1229" t="s">
        <v>104</v>
      </c>
      <c r="AQ1229" t="s">
        <v>105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119</v>
      </c>
      <c r="BC1229">
        <v>5</v>
      </c>
      <c r="BD1229" t="s">
        <v>106</v>
      </c>
      <c r="BE1229">
        <v>0</v>
      </c>
      <c r="BF1229" t="s">
        <v>83</v>
      </c>
      <c r="BG1229" t="s">
        <v>143</v>
      </c>
      <c r="BH1229">
        <v>1992</v>
      </c>
      <c r="BI1229" t="s">
        <v>108</v>
      </c>
      <c r="BJ1229">
        <v>2</v>
      </c>
      <c r="BK1229">
        <v>576</v>
      </c>
      <c r="BL1229" t="s">
        <v>98</v>
      </c>
      <c r="BM1229" t="s">
        <v>98</v>
      </c>
      <c r="BN1229" t="s">
        <v>104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>
      <c r="A1230">
        <v>1229</v>
      </c>
      <c r="B1230">
        <v>120</v>
      </c>
      <c r="C1230" t="s">
        <v>112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114</v>
      </c>
      <c r="L1230" t="s">
        <v>88</v>
      </c>
      <c r="M1230" t="s">
        <v>147</v>
      </c>
      <c r="N1230" t="s">
        <v>91</v>
      </c>
      <c r="O1230" t="s">
        <v>91</v>
      </c>
      <c r="P1230" t="s">
        <v>129</v>
      </c>
      <c r="Q1230" t="s">
        <v>93</v>
      </c>
      <c r="R1230">
        <v>9</v>
      </c>
      <c r="S1230">
        <v>5</v>
      </c>
      <c r="T1230">
        <v>2008</v>
      </c>
      <c r="U1230">
        <v>2008</v>
      </c>
      <c r="V1230" t="s">
        <v>115</v>
      </c>
      <c r="W1230" t="s">
        <v>95</v>
      </c>
      <c r="X1230" t="s">
        <v>137</v>
      </c>
      <c r="Y1230" t="s">
        <v>137</v>
      </c>
      <c r="Z1230" t="s">
        <v>117</v>
      </c>
      <c r="AA1230">
        <v>766</v>
      </c>
      <c r="AB1230" t="s">
        <v>126</v>
      </c>
      <c r="AC1230" t="s">
        <v>98</v>
      </c>
      <c r="AD1230" t="s">
        <v>123</v>
      </c>
      <c r="AE1230" t="s">
        <v>126</v>
      </c>
      <c r="AF1230" t="s">
        <v>98</v>
      </c>
      <c r="AG1230" t="s">
        <v>100</v>
      </c>
      <c r="AH1230" t="s">
        <v>124</v>
      </c>
      <c r="AI1230">
        <v>1540</v>
      </c>
      <c r="AJ1230" t="s">
        <v>108</v>
      </c>
      <c r="AK1230">
        <v>0</v>
      </c>
      <c r="AL1230">
        <v>162</v>
      </c>
      <c r="AM1230">
        <v>1702</v>
      </c>
      <c r="AN1230" t="s">
        <v>103</v>
      </c>
      <c r="AO1230" t="s">
        <v>126</v>
      </c>
      <c r="AP1230" t="s">
        <v>104</v>
      </c>
      <c r="AQ1230" t="s">
        <v>105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126</v>
      </c>
      <c r="BC1230">
        <v>7</v>
      </c>
      <c r="BD1230" t="s">
        <v>106</v>
      </c>
      <c r="BE1230">
        <v>1</v>
      </c>
      <c r="BF1230" t="s">
        <v>119</v>
      </c>
      <c r="BG1230" t="s">
        <v>107</v>
      </c>
      <c r="BH1230">
        <v>2008</v>
      </c>
      <c r="BI1230" t="s">
        <v>125</v>
      </c>
      <c r="BJ1230">
        <v>3</v>
      </c>
      <c r="BK1230">
        <v>1052</v>
      </c>
      <c r="BL1230" t="s">
        <v>98</v>
      </c>
      <c r="BM1230" t="s">
        <v>98</v>
      </c>
      <c r="BN1230" t="s">
        <v>104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149</v>
      </c>
      <c r="CB1230" t="s">
        <v>150</v>
      </c>
      <c r="CC1230">
        <v>367294</v>
      </c>
    </row>
    <row r="1231" spans="1:81">
      <c r="A1231">
        <v>1230</v>
      </c>
      <c r="B1231">
        <v>80</v>
      </c>
      <c r="C1231" t="s">
        <v>112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89</v>
      </c>
      <c r="N1231" t="s">
        <v>91</v>
      </c>
      <c r="O1231" t="s">
        <v>91</v>
      </c>
      <c r="P1231" t="s">
        <v>92</v>
      </c>
      <c r="Q1231" t="s">
        <v>158</v>
      </c>
      <c r="R1231">
        <v>5</v>
      </c>
      <c r="S1231">
        <v>5</v>
      </c>
      <c r="T1231">
        <v>1960</v>
      </c>
      <c r="U1231">
        <v>1960</v>
      </c>
      <c r="V1231" t="s">
        <v>115</v>
      </c>
      <c r="W1231" t="s">
        <v>95</v>
      </c>
      <c r="X1231" t="s">
        <v>117</v>
      </c>
      <c r="Y1231" t="s">
        <v>130</v>
      </c>
      <c r="Z1231" t="s">
        <v>97</v>
      </c>
      <c r="AA1231">
        <v>0</v>
      </c>
      <c r="AB1231" t="s">
        <v>98</v>
      </c>
      <c r="AC1231" t="s">
        <v>98</v>
      </c>
      <c r="AD1231" t="s">
        <v>99</v>
      </c>
      <c r="AE1231" t="s">
        <v>98</v>
      </c>
      <c r="AF1231" t="s">
        <v>98</v>
      </c>
      <c r="AG1231" t="s">
        <v>100</v>
      </c>
      <c r="AH1231" t="s">
        <v>118</v>
      </c>
      <c r="AI1231">
        <v>666</v>
      </c>
      <c r="AJ1231" t="s">
        <v>108</v>
      </c>
      <c r="AK1231">
        <v>0</v>
      </c>
      <c r="AL1231">
        <v>409</v>
      </c>
      <c r="AM1231">
        <v>1075</v>
      </c>
      <c r="AN1231" t="s">
        <v>103</v>
      </c>
      <c r="AO1231" t="s">
        <v>119</v>
      </c>
      <c r="AP1231" t="s">
        <v>104</v>
      </c>
      <c r="AQ1231" t="s">
        <v>105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228</v>
      </c>
      <c r="BE1231">
        <v>0</v>
      </c>
      <c r="BF1231" t="s">
        <v>83</v>
      </c>
      <c r="BG1231" t="s">
        <v>189</v>
      </c>
      <c r="BH1231">
        <v>1960</v>
      </c>
      <c r="BI1231" t="s">
        <v>108</v>
      </c>
      <c r="BJ1231">
        <v>1</v>
      </c>
      <c r="BK1231">
        <v>404</v>
      </c>
      <c r="BL1231" t="s">
        <v>98</v>
      </c>
      <c r="BM1231" t="s">
        <v>98</v>
      </c>
      <c r="BN1231" t="s">
        <v>104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177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>
      <c r="A1232">
        <v>1231</v>
      </c>
      <c r="B1232">
        <v>90</v>
      </c>
      <c r="C1232" t="s">
        <v>112</v>
      </c>
      <c r="D1232" t="s">
        <v>83</v>
      </c>
      <c r="E1232">
        <v>18890</v>
      </c>
      <c r="F1232" t="s">
        <v>82</v>
      </c>
      <c r="G1232" t="s">
        <v>83</v>
      </c>
      <c r="H1232" t="s">
        <v>113</v>
      </c>
      <c r="I1232" t="s">
        <v>85</v>
      </c>
      <c r="J1232" t="s">
        <v>86</v>
      </c>
      <c r="K1232" t="s">
        <v>87</v>
      </c>
      <c r="L1232" t="s">
        <v>88</v>
      </c>
      <c r="M1232" t="s">
        <v>169</v>
      </c>
      <c r="N1232" t="s">
        <v>90</v>
      </c>
      <c r="O1232" t="s">
        <v>226</v>
      </c>
      <c r="P1232" t="s">
        <v>179</v>
      </c>
      <c r="Q1232" t="s">
        <v>176</v>
      </c>
      <c r="R1232">
        <v>5</v>
      </c>
      <c r="S1232">
        <v>5</v>
      </c>
      <c r="T1232">
        <v>1977</v>
      </c>
      <c r="U1232">
        <v>1977</v>
      </c>
      <c r="V1232" t="s">
        <v>133</v>
      </c>
      <c r="W1232" t="s">
        <v>95</v>
      </c>
      <c r="X1232" t="s">
        <v>135</v>
      </c>
      <c r="Y1232" t="s">
        <v>135</v>
      </c>
      <c r="Z1232" t="s">
        <v>97</v>
      </c>
      <c r="AA1232">
        <v>1</v>
      </c>
      <c r="AB1232" t="s">
        <v>98</v>
      </c>
      <c r="AC1232" t="s">
        <v>98</v>
      </c>
      <c r="AD1232" t="s">
        <v>99</v>
      </c>
      <c r="AE1232" t="s">
        <v>119</v>
      </c>
      <c r="AF1232" t="s">
        <v>98</v>
      </c>
      <c r="AG1232" t="s">
        <v>100</v>
      </c>
      <c r="AH1232" t="s">
        <v>124</v>
      </c>
      <c r="AI1232">
        <v>498</v>
      </c>
      <c r="AJ1232" t="s">
        <v>101</v>
      </c>
      <c r="AK1232">
        <v>211</v>
      </c>
      <c r="AL1232">
        <v>652</v>
      </c>
      <c r="AM1232">
        <v>1361</v>
      </c>
      <c r="AN1232" t="s">
        <v>103</v>
      </c>
      <c r="AO1232" t="s">
        <v>126</v>
      </c>
      <c r="AP1232" t="s">
        <v>104</v>
      </c>
      <c r="AQ1232" t="s">
        <v>105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106</v>
      </c>
      <c r="BE1232">
        <v>1</v>
      </c>
      <c r="BF1232" t="s">
        <v>98</v>
      </c>
      <c r="BG1232" t="s">
        <v>159</v>
      </c>
      <c r="BH1232">
        <v>1977</v>
      </c>
      <c r="BI1232" t="s">
        <v>131</v>
      </c>
      <c r="BJ1232">
        <v>2</v>
      </c>
      <c r="BK1232">
        <v>600</v>
      </c>
      <c r="BL1232" t="s">
        <v>98</v>
      </c>
      <c r="BM1232" t="s">
        <v>98</v>
      </c>
      <c r="BN1232" t="s">
        <v>167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120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>
      <c r="A1233">
        <v>1232</v>
      </c>
      <c r="B1233">
        <v>90</v>
      </c>
      <c r="C1233" t="s">
        <v>112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89</v>
      </c>
      <c r="N1233" t="s">
        <v>91</v>
      </c>
      <c r="O1233" t="s">
        <v>91</v>
      </c>
      <c r="P1233" t="s">
        <v>179</v>
      </c>
      <c r="Q1233" t="s">
        <v>158</v>
      </c>
      <c r="R1233">
        <v>5</v>
      </c>
      <c r="S1233">
        <v>6</v>
      </c>
      <c r="T1233">
        <v>1962</v>
      </c>
      <c r="U1233">
        <v>1962</v>
      </c>
      <c r="V1233" t="s">
        <v>115</v>
      </c>
      <c r="W1233" t="s">
        <v>95</v>
      </c>
      <c r="X1233" t="s">
        <v>116</v>
      </c>
      <c r="Y1233" t="s">
        <v>116</v>
      </c>
      <c r="Z1233" t="s">
        <v>117</v>
      </c>
      <c r="AA1233">
        <v>120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157</v>
      </c>
      <c r="AH1233" t="s">
        <v>118</v>
      </c>
      <c r="AI1233">
        <v>803</v>
      </c>
      <c r="AJ1233" t="s">
        <v>108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104</v>
      </c>
      <c r="AQ1233" t="s">
        <v>105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106</v>
      </c>
      <c r="BE1233">
        <v>0</v>
      </c>
      <c r="BF1233" t="s">
        <v>83</v>
      </c>
      <c r="BG1233" t="s">
        <v>107</v>
      </c>
      <c r="BH1233">
        <v>1962</v>
      </c>
      <c r="BI1233" t="s">
        <v>108</v>
      </c>
      <c r="BJ1233">
        <v>2</v>
      </c>
      <c r="BK1233">
        <v>540</v>
      </c>
      <c r="BL1233" t="s">
        <v>98</v>
      </c>
      <c r="BM1233" t="s">
        <v>98</v>
      </c>
      <c r="BN1233" t="s">
        <v>104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177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>
      <c r="A1234">
        <v>1233</v>
      </c>
      <c r="B1234">
        <v>90</v>
      </c>
      <c r="C1234" t="s">
        <v>112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136</v>
      </c>
      <c r="L1234" t="s">
        <v>88</v>
      </c>
      <c r="M1234" t="s">
        <v>89</v>
      </c>
      <c r="N1234" t="s">
        <v>91</v>
      </c>
      <c r="O1234" t="s">
        <v>91</v>
      </c>
      <c r="P1234" t="s">
        <v>179</v>
      </c>
      <c r="Q1234" t="s">
        <v>93</v>
      </c>
      <c r="R1234">
        <v>4</v>
      </c>
      <c r="S1234">
        <v>5</v>
      </c>
      <c r="T1234">
        <v>1962</v>
      </c>
      <c r="U1234">
        <v>1962</v>
      </c>
      <c r="V1234" t="s">
        <v>94</v>
      </c>
      <c r="W1234" t="s">
        <v>95</v>
      </c>
      <c r="X1234" t="s">
        <v>130</v>
      </c>
      <c r="Y1234" t="s">
        <v>130</v>
      </c>
      <c r="Z1234" t="s">
        <v>97</v>
      </c>
      <c r="AA1234">
        <v>0</v>
      </c>
      <c r="AB1234" t="s">
        <v>98</v>
      </c>
      <c r="AC1234" t="s">
        <v>98</v>
      </c>
      <c r="AD1234" t="s">
        <v>211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104</v>
      </c>
      <c r="AQ1234" t="s">
        <v>105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106</v>
      </c>
      <c r="BE1234">
        <v>0</v>
      </c>
      <c r="BF1234" t="s">
        <v>83</v>
      </c>
      <c r="BG1234" t="s">
        <v>232</v>
      </c>
      <c r="BH1234">
        <v>1962</v>
      </c>
      <c r="BI1234" t="s">
        <v>108</v>
      </c>
      <c r="BJ1234">
        <v>2</v>
      </c>
      <c r="BK1234">
        <v>462</v>
      </c>
      <c r="BL1234" t="s">
        <v>98</v>
      </c>
      <c r="BM1234" t="s">
        <v>98</v>
      </c>
      <c r="BN1234" t="s">
        <v>104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>
      <c r="A1235">
        <v>1234</v>
      </c>
      <c r="B1235">
        <v>20</v>
      </c>
      <c r="C1235" t="s">
        <v>112</v>
      </c>
      <c r="D1235" t="s">
        <v>83</v>
      </c>
      <c r="E1235">
        <v>12160</v>
      </c>
      <c r="F1235" t="s">
        <v>82</v>
      </c>
      <c r="G1235" t="s">
        <v>83</v>
      </c>
      <c r="H1235" t="s">
        <v>113</v>
      </c>
      <c r="I1235" t="s">
        <v>85</v>
      </c>
      <c r="J1235" t="s">
        <v>86</v>
      </c>
      <c r="K1235" t="s">
        <v>87</v>
      </c>
      <c r="L1235" t="s">
        <v>88</v>
      </c>
      <c r="M1235" t="s">
        <v>89</v>
      </c>
      <c r="N1235" t="s">
        <v>91</v>
      </c>
      <c r="O1235" t="s">
        <v>91</v>
      </c>
      <c r="P1235" t="s">
        <v>92</v>
      </c>
      <c r="Q1235" t="s">
        <v>93</v>
      </c>
      <c r="R1235">
        <v>5</v>
      </c>
      <c r="S1235">
        <v>5</v>
      </c>
      <c r="T1235">
        <v>1959</v>
      </c>
      <c r="U1235">
        <v>1959</v>
      </c>
      <c r="V1235" t="s">
        <v>115</v>
      </c>
      <c r="W1235" t="s">
        <v>95</v>
      </c>
      <c r="X1235" t="s">
        <v>135</v>
      </c>
      <c r="Y1235" t="s">
        <v>135</v>
      </c>
      <c r="Z1235" t="s">
        <v>117</v>
      </c>
      <c r="AA1235">
        <v>180</v>
      </c>
      <c r="AB1235" t="s">
        <v>98</v>
      </c>
      <c r="AC1235" t="s">
        <v>98</v>
      </c>
      <c r="AD1235" t="s">
        <v>99</v>
      </c>
      <c r="AE1235" t="s">
        <v>98</v>
      </c>
      <c r="AF1235" t="s">
        <v>98</v>
      </c>
      <c r="AG1235" t="s">
        <v>100</v>
      </c>
      <c r="AH1235" t="s">
        <v>101</v>
      </c>
      <c r="AI1235">
        <v>1000</v>
      </c>
      <c r="AJ1235" t="s">
        <v>108</v>
      </c>
      <c r="AK1235">
        <v>0</v>
      </c>
      <c r="AL1235">
        <v>188</v>
      </c>
      <c r="AM1235">
        <v>1188</v>
      </c>
      <c r="AN1235" t="s">
        <v>103</v>
      </c>
      <c r="AO1235" t="s">
        <v>139</v>
      </c>
      <c r="AP1235" t="s">
        <v>104</v>
      </c>
      <c r="AQ1235" t="s">
        <v>105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106</v>
      </c>
      <c r="BE1235">
        <v>0</v>
      </c>
      <c r="BF1235" t="s">
        <v>83</v>
      </c>
      <c r="BG1235" t="s">
        <v>107</v>
      </c>
      <c r="BH1235">
        <v>1959</v>
      </c>
      <c r="BI1235" t="s">
        <v>131</v>
      </c>
      <c r="BJ1235">
        <v>2</v>
      </c>
      <c r="BK1235">
        <v>531</v>
      </c>
      <c r="BL1235" t="s">
        <v>98</v>
      </c>
      <c r="BM1235" t="s">
        <v>98</v>
      </c>
      <c r="BN1235" t="s">
        <v>104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109</v>
      </c>
      <c r="BW1235" t="s">
        <v>83</v>
      </c>
      <c r="BX1235">
        <v>0</v>
      </c>
      <c r="BY1235">
        <v>5</v>
      </c>
      <c r="BZ1235">
        <v>2010</v>
      </c>
      <c r="CA1235" t="s">
        <v>144</v>
      </c>
      <c r="CB1235" t="s">
        <v>172</v>
      </c>
      <c r="CC1235">
        <v>142000</v>
      </c>
    </row>
    <row r="1236" spans="1:81">
      <c r="A1236">
        <v>1235</v>
      </c>
      <c r="B1236">
        <v>70</v>
      </c>
      <c r="C1236" t="s">
        <v>81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192</v>
      </c>
      <c r="J1236" t="s">
        <v>86</v>
      </c>
      <c r="K1236" t="s">
        <v>87</v>
      </c>
      <c r="L1236" t="s">
        <v>88</v>
      </c>
      <c r="M1236" t="s">
        <v>200</v>
      </c>
      <c r="N1236" t="s">
        <v>91</v>
      </c>
      <c r="O1236" t="s">
        <v>91</v>
      </c>
      <c r="P1236" t="s">
        <v>92</v>
      </c>
      <c r="Q1236" t="s">
        <v>122</v>
      </c>
      <c r="R1236">
        <v>5</v>
      </c>
      <c r="S1236">
        <v>6</v>
      </c>
      <c r="T1236">
        <v>1911</v>
      </c>
      <c r="U1236">
        <v>1950</v>
      </c>
      <c r="V1236" t="s">
        <v>94</v>
      </c>
      <c r="W1236" t="s">
        <v>95</v>
      </c>
      <c r="X1236" t="s">
        <v>137</v>
      </c>
      <c r="Y1236" t="s">
        <v>137</v>
      </c>
      <c r="Z1236" t="s">
        <v>97</v>
      </c>
      <c r="AA1236">
        <v>0</v>
      </c>
      <c r="AB1236" t="s">
        <v>98</v>
      </c>
      <c r="AC1236" t="s">
        <v>98</v>
      </c>
      <c r="AD1236" t="s">
        <v>123</v>
      </c>
      <c r="AE1236" t="s">
        <v>98</v>
      </c>
      <c r="AF1236" t="s">
        <v>98</v>
      </c>
      <c r="AG1236" t="s">
        <v>157</v>
      </c>
      <c r="AH1236" t="s">
        <v>108</v>
      </c>
      <c r="AI1236">
        <v>0</v>
      </c>
      <c r="AJ1236" t="s">
        <v>108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167</v>
      </c>
      <c r="AQ1236" t="s">
        <v>168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106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167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172</v>
      </c>
      <c r="CC1236">
        <v>130000</v>
      </c>
    </row>
    <row r="1237" spans="1:81">
      <c r="A1237">
        <v>1236</v>
      </c>
      <c r="B1237">
        <v>70</v>
      </c>
      <c r="C1237" t="s">
        <v>112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212</v>
      </c>
      <c r="N1237" t="s">
        <v>91</v>
      </c>
      <c r="O1237" t="s">
        <v>91</v>
      </c>
      <c r="P1237" t="s">
        <v>92</v>
      </c>
      <c r="Q1237" t="s">
        <v>122</v>
      </c>
      <c r="R1237">
        <v>5</v>
      </c>
      <c r="S1237">
        <v>5</v>
      </c>
      <c r="T1237">
        <v>1914</v>
      </c>
      <c r="U1237">
        <v>1950</v>
      </c>
      <c r="V1237" t="s">
        <v>94</v>
      </c>
      <c r="W1237" t="s">
        <v>95</v>
      </c>
      <c r="X1237" t="s">
        <v>116</v>
      </c>
      <c r="Y1237" t="s">
        <v>116</v>
      </c>
      <c r="Z1237" t="s">
        <v>97</v>
      </c>
      <c r="AA1237">
        <v>0</v>
      </c>
      <c r="AB1237" t="s">
        <v>98</v>
      </c>
      <c r="AC1237" t="s">
        <v>98</v>
      </c>
      <c r="AD1237" t="s">
        <v>166</v>
      </c>
      <c r="AE1237" t="s">
        <v>119</v>
      </c>
      <c r="AF1237" t="s">
        <v>98</v>
      </c>
      <c r="AG1237" t="s">
        <v>155</v>
      </c>
      <c r="AH1237" t="s">
        <v>108</v>
      </c>
      <c r="AI1237">
        <v>0</v>
      </c>
      <c r="AJ1237" t="s">
        <v>108</v>
      </c>
      <c r="AK1237">
        <v>0</v>
      </c>
      <c r="AL1237">
        <v>747</v>
      </c>
      <c r="AM1237">
        <v>747</v>
      </c>
      <c r="AN1237" t="s">
        <v>103</v>
      </c>
      <c r="AO1237" t="s">
        <v>119</v>
      </c>
      <c r="AP1237" t="s">
        <v>104</v>
      </c>
      <c r="AQ1237" t="s">
        <v>196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106</v>
      </c>
      <c r="BE1237">
        <v>0</v>
      </c>
      <c r="BF1237" t="s">
        <v>83</v>
      </c>
      <c r="BG1237" t="s">
        <v>143</v>
      </c>
      <c r="BH1237">
        <v>1914</v>
      </c>
      <c r="BI1237" t="s">
        <v>108</v>
      </c>
      <c r="BJ1237">
        <v>1</v>
      </c>
      <c r="BK1237">
        <v>180</v>
      </c>
      <c r="BL1237" t="s">
        <v>139</v>
      </c>
      <c r="BM1237" t="s">
        <v>139</v>
      </c>
      <c r="BN1237" t="s">
        <v>167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>
      <c r="A1238">
        <v>1237</v>
      </c>
      <c r="B1238">
        <v>160</v>
      </c>
      <c r="C1238" t="s">
        <v>112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147</v>
      </c>
      <c r="N1238" t="s">
        <v>91</v>
      </c>
      <c r="O1238" t="s">
        <v>91</v>
      </c>
      <c r="P1238" t="s">
        <v>142</v>
      </c>
      <c r="Q1238" t="s">
        <v>122</v>
      </c>
      <c r="R1238">
        <v>7</v>
      </c>
      <c r="S1238">
        <v>5</v>
      </c>
      <c r="T1238">
        <v>2003</v>
      </c>
      <c r="U1238">
        <v>2003</v>
      </c>
      <c r="V1238" t="s">
        <v>94</v>
      </c>
      <c r="W1238" t="s">
        <v>95</v>
      </c>
      <c r="X1238" t="s">
        <v>96</v>
      </c>
      <c r="Y1238" t="s">
        <v>185</v>
      </c>
      <c r="Z1238" t="s">
        <v>148</v>
      </c>
      <c r="AA1238">
        <v>106</v>
      </c>
      <c r="AB1238" t="s">
        <v>119</v>
      </c>
      <c r="AC1238" t="s">
        <v>98</v>
      </c>
      <c r="AD1238" t="s">
        <v>123</v>
      </c>
      <c r="AE1238" t="s">
        <v>119</v>
      </c>
      <c r="AF1238" t="s">
        <v>98</v>
      </c>
      <c r="AG1238" t="s">
        <v>100</v>
      </c>
      <c r="AH1238" t="s">
        <v>108</v>
      </c>
      <c r="AI1238">
        <v>0</v>
      </c>
      <c r="AJ1238" t="s">
        <v>108</v>
      </c>
      <c r="AK1238">
        <v>0</v>
      </c>
      <c r="AL1238">
        <v>764</v>
      </c>
      <c r="AM1238">
        <v>764</v>
      </c>
      <c r="AN1238" t="s">
        <v>103</v>
      </c>
      <c r="AO1238" t="s">
        <v>126</v>
      </c>
      <c r="AP1238" t="s">
        <v>104</v>
      </c>
      <c r="AQ1238" t="s">
        <v>105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119</v>
      </c>
      <c r="BC1238">
        <v>6</v>
      </c>
      <c r="BD1238" t="s">
        <v>106</v>
      </c>
      <c r="BE1238">
        <v>0</v>
      </c>
      <c r="BF1238" t="s">
        <v>83</v>
      </c>
      <c r="BG1238" t="s">
        <v>159</v>
      </c>
      <c r="BH1238">
        <v>2003</v>
      </c>
      <c r="BI1238" t="s">
        <v>131</v>
      </c>
      <c r="BJ1238">
        <v>2</v>
      </c>
      <c r="BK1238">
        <v>474</v>
      </c>
      <c r="BL1238" t="s">
        <v>98</v>
      </c>
      <c r="BM1238" t="s">
        <v>98</v>
      </c>
      <c r="BN1238" t="s">
        <v>104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>
      <c r="A1239">
        <v>1238</v>
      </c>
      <c r="B1239">
        <v>60</v>
      </c>
      <c r="C1239" t="s">
        <v>112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136</v>
      </c>
      <c r="L1239" t="s">
        <v>88</v>
      </c>
      <c r="M1239" t="s">
        <v>209</v>
      </c>
      <c r="N1239" t="s">
        <v>91</v>
      </c>
      <c r="O1239" t="s">
        <v>91</v>
      </c>
      <c r="P1239" t="s">
        <v>92</v>
      </c>
      <c r="Q1239" t="s">
        <v>122</v>
      </c>
      <c r="R1239">
        <v>7</v>
      </c>
      <c r="S1239">
        <v>5</v>
      </c>
      <c r="T1239">
        <v>2004</v>
      </c>
      <c r="U1239">
        <v>2005</v>
      </c>
      <c r="V1239" t="s">
        <v>94</v>
      </c>
      <c r="W1239" t="s">
        <v>95</v>
      </c>
      <c r="X1239" t="s">
        <v>96</v>
      </c>
      <c r="Y1239" t="s">
        <v>96</v>
      </c>
      <c r="Z1239" t="s">
        <v>97</v>
      </c>
      <c r="AA1239">
        <v>0</v>
      </c>
      <c r="AB1239" t="s">
        <v>119</v>
      </c>
      <c r="AC1239" t="s">
        <v>98</v>
      </c>
      <c r="AD1239" t="s">
        <v>123</v>
      </c>
      <c r="AE1239" t="s">
        <v>119</v>
      </c>
      <c r="AF1239" t="s">
        <v>98</v>
      </c>
      <c r="AG1239" t="s">
        <v>100</v>
      </c>
      <c r="AH1239" t="s">
        <v>108</v>
      </c>
      <c r="AI1239">
        <v>0</v>
      </c>
      <c r="AJ1239" t="s">
        <v>108</v>
      </c>
      <c r="AK1239">
        <v>0</v>
      </c>
      <c r="AL1239">
        <v>847</v>
      </c>
      <c r="AM1239">
        <v>847</v>
      </c>
      <c r="AN1239" t="s">
        <v>103</v>
      </c>
      <c r="AO1239" t="s">
        <v>126</v>
      </c>
      <c r="AP1239" t="s">
        <v>104</v>
      </c>
      <c r="AQ1239" t="s">
        <v>105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119</v>
      </c>
      <c r="BC1239">
        <v>8</v>
      </c>
      <c r="BD1239" t="s">
        <v>106</v>
      </c>
      <c r="BE1239">
        <v>1</v>
      </c>
      <c r="BF1239" t="s">
        <v>119</v>
      </c>
      <c r="BG1239" t="s">
        <v>159</v>
      </c>
      <c r="BH1239">
        <v>2004</v>
      </c>
      <c r="BI1239" t="s">
        <v>125</v>
      </c>
      <c r="BJ1239">
        <v>2</v>
      </c>
      <c r="BK1239">
        <v>434</v>
      </c>
      <c r="BL1239" t="s">
        <v>98</v>
      </c>
      <c r="BM1239" t="s">
        <v>98</v>
      </c>
      <c r="BN1239" t="s">
        <v>104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>
      <c r="A1240">
        <v>1239</v>
      </c>
      <c r="B1240">
        <v>20</v>
      </c>
      <c r="C1240" t="s">
        <v>112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165</v>
      </c>
      <c r="N1240" t="s">
        <v>226</v>
      </c>
      <c r="O1240" t="s">
        <v>91</v>
      </c>
      <c r="P1240" t="s">
        <v>92</v>
      </c>
      <c r="Q1240" t="s">
        <v>93</v>
      </c>
      <c r="R1240">
        <v>6</v>
      </c>
      <c r="S1240">
        <v>5</v>
      </c>
      <c r="T1240">
        <v>2005</v>
      </c>
      <c r="U1240">
        <v>2005</v>
      </c>
      <c r="V1240" t="s">
        <v>94</v>
      </c>
      <c r="W1240" t="s">
        <v>95</v>
      </c>
      <c r="X1240" t="s">
        <v>96</v>
      </c>
      <c r="Y1240" t="s">
        <v>96</v>
      </c>
      <c r="Z1240" t="s">
        <v>97</v>
      </c>
      <c r="AA1240">
        <v>0</v>
      </c>
      <c r="AB1240" t="s">
        <v>119</v>
      </c>
      <c r="AC1240" t="s">
        <v>98</v>
      </c>
      <c r="AD1240" t="s">
        <v>123</v>
      </c>
      <c r="AE1240" t="s">
        <v>119</v>
      </c>
      <c r="AF1240" t="s">
        <v>98</v>
      </c>
      <c r="AG1240" t="s">
        <v>100</v>
      </c>
      <c r="AH1240" t="s">
        <v>108</v>
      </c>
      <c r="AI1240">
        <v>0</v>
      </c>
      <c r="AJ1240" t="s">
        <v>108</v>
      </c>
      <c r="AK1240">
        <v>0</v>
      </c>
      <c r="AL1240">
        <v>1141</v>
      </c>
      <c r="AM1240">
        <v>1141</v>
      </c>
      <c r="AN1240" t="s">
        <v>103</v>
      </c>
      <c r="AO1240" t="s">
        <v>126</v>
      </c>
      <c r="AP1240" t="s">
        <v>104</v>
      </c>
      <c r="AQ1240" t="s">
        <v>105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106</v>
      </c>
      <c r="BE1240">
        <v>0</v>
      </c>
      <c r="BF1240" t="s">
        <v>83</v>
      </c>
      <c r="BG1240" t="s">
        <v>143</v>
      </c>
      <c r="BH1240">
        <v>2005</v>
      </c>
      <c r="BI1240" t="s">
        <v>108</v>
      </c>
      <c r="BJ1240">
        <v>2</v>
      </c>
      <c r="BK1240">
        <v>484</v>
      </c>
      <c r="BL1240" t="s">
        <v>98</v>
      </c>
      <c r="BM1240" t="s">
        <v>98</v>
      </c>
      <c r="BN1240" t="s">
        <v>104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172</v>
      </c>
      <c r="CC1240">
        <v>142500</v>
      </c>
    </row>
    <row r="1241" spans="1:81">
      <c r="A1241">
        <v>1240</v>
      </c>
      <c r="B1241">
        <v>20</v>
      </c>
      <c r="C1241" t="s">
        <v>112</v>
      </c>
      <c r="D1241">
        <v>64</v>
      </c>
      <c r="E1241">
        <v>9037</v>
      </c>
      <c r="F1241" t="s">
        <v>82</v>
      </c>
      <c r="G1241" t="s">
        <v>83</v>
      </c>
      <c r="H1241" t="s">
        <v>113</v>
      </c>
      <c r="I1241" t="s">
        <v>127</v>
      </c>
      <c r="J1241" t="s">
        <v>86</v>
      </c>
      <c r="K1241" t="s">
        <v>87</v>
      </c>
      <c r="L1241" t="s">
        <v>88</v>
      </c>
      <c r="M1241" t="s">
        <v>218</v>
      </c>
      <c r="N1241" t="s">
        <v>91</v>
      </c>
      <c r="O1241" t="s">
        <v>91</v>
      </c>
      <c r="P1241" t="s">
        <v>92</v>
      </c>
      <c r="Q1241" t="s">
        <v>93</v>
      </c>
      <c r="R1241">
        <v>8</v>
      </c>
      <c r="S1241">
        <v>5</v>
      </c>
      <c r="T1241">
        <v>2006</v>
      </c>
      <c r="U1241">
        <v>2006</v>
      </c>
      <c r="V1241" t="s">
        <v>115</v>
      </c>
      <c r="W1241" t="s">
        <v>95</v>
      </c>
      <c r="X1241" t="s">
        <v>96</v>
      </c>
      <c r="Y1241" t="s">
        <v>96</v>
      </c>
      <c r="Z1241" t="s">
        <v>117</v>
      </c>
      <c r="AA1241">
        <v>32</v>
      </c>
      <c r="AB1241" t="s">
        <v>119</v>
      </c>
      <c r="AC1241" t="s">
        <v>98</v>
      </c>
      <c r="AD1241" t="s">
        <v>123</v>
      </c>
      <c r="AE1241" t="s">
        <v>119</v>
      </c>
      <c r="AF1241" t="s">
        <v>98</v>
      </c>
      <c r="AG1241" t="s">
        <v>157</v>
      </c>
      <c r="AH1241" t="s">
        <v>124</v>
      </c>
      <c r="AI1241">
        <v>428</v>
      </c>
      <c r="AJ1241" t="s">
        <v>108</v>
      </c>
      <c r="AK1241">
        <v>0</v>
      </c>
      <c r="AL1241">
        <v>1048</v>
      </c>
      <c r="AM1241">
        <v>1476</v>
      </c>
      <c r="AN1241" t="s">
        <v>103</v>
      </c>
      <c r="AO1241" t="s">
        <v>126</v>
      </c>
      <c r="AP1241" t="s">
        <v>104</v>
      </c>
      <c r="AQ1241" t="s">
        <v>105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126</v>
      </c>
      <c r="BC1241">
        <v>6</v>
      </c>
      <c r="BD1241" t="s">
        <v>106</v>
      </c>
      <c r="BE1241">
        <v>1</v>
      </c>
      <c r="BF1241" t="s">
        <v>119</v>
      </c>
      <c r="BG1241" t="s">
        <v>107</v>
      </c>
      <c r="BH1241">
        <v>2006</v>
      </c>
      <c r="BI1241" t="s">
        <v>131</v>
      </c>
      <c r="BJ1241">
        <v>2</v>
      </c>
      <c r="BK1241">
        <v>472</v>
      </c>
      <c r="BL1241" t="s">
        <v>98</v>
      </c>
      <c r="BM1241" t="s">
        <v>98</v>
      </c>
      <c r="BN1241" t="s">
        <v>104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>
      <c r="A1242">
        <v>1241</v>
      </c>
      <c r="B1242">
        <v>60</v>
      </c>
      <c r="C1242" t="s">
        <v>112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209</v>
      </c>
      <c r="N1242" t="s">
        <v>91</v>
      </c>
      <c r="O1242" t="s">
        <v>91</v>
      </c>
      <c r="P1242" t="s">
        <v>92</v>
      </c>
      <c r="Q1242" t="s">
        <v>122</v>
      </c>
      <c r="R1242">
        <v>7</v>
      </c>
      <c r="S1242">
        <v>5</v>
      </c>
      <c r="T1242">
        <v>2003</v>
      </c>
      <c r="U1242">
        <v>2003</v>
      </c>
      <c r="V1242" t="s">
        <v>94</v>
      </c>
      <c r="W1242" t="s">
        <v>95</v>
      </c>
      <c r="X1242" t="s">
        <v>96</v>
      </c>
      <c r="Y1242" t="s">
        <v>96</v>
      </c>
      <c r="Z1242" t="s">
        <v>117</v>
      </c>
      <c r="AA1242">
        <v>252</v>
      </c>
      <c r="AB1242" t="s">
        <v>119</v>
      </c>
      <c r="AC1242" t="s">
        <v>98</v>
      </c>
      <c r="AD1242" t="s">
        <v>123</v>
      </c>
      <c r="AE1242" t="s">
        <v>119</v>
      </c>
      <c r="AF1242" t="s">
        <v>98</v>
      </c>
      <c r="AG1242" t="s">
        <v>100</v>
      </c>
      <c r="AH1242" t="s">
        <v>124</v>
      </c>
      <c r="AI1242">
        <v>550</v>
      </c>
      <c r="AJ1242" t="s">
        <v>108</v>
      </c>
      <c r="AK1242">
        <v>0</v>
      </c>
      <c r="AL1242">
        <v>334</v>
      </c>
      <c r="AM1242">
        <v>884</v>
      </c>
      <c r="AN1242" t="s">
        <v>103</v>
      </c>
      <c r="AO1242" t="s">
        <v>126</v>
      </c>
      <c r="AP1242" t="s">
        <v>104</v>
      </c>
      <c r="AQ1242" t="s">
        <v>105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119</v>
      </c>
      <c r="BC1242">
        <v>8</v>
      </c>
      <c r="BD1242" t="s">
        <v>106</v>
      </c>
      <c r="BE1242">
        <v>0</v>
      </c>
      <c r="BF1242" t="s">
        <v>83</v>
      </c>
      <c r="BG1242" t="s">
        <v>107</v>
      </c>
      <c r="BH1242">
        <v>2003</v>
      </c>
      <c r="BI1242" t="s">
        <v>131</v>
      </c>
      <c r="BJ1242">
        <v>2</v>
      </c>
      <c r="BK1242">
        <v>543</v>
      </c>
      <c r="BL1242" t="s">
        <v>98</v>
      </c>
      <c r="BM1242" t="s">
        <v>98</v>
      </c>
      <c r="BN1242" t="s">
        <v>104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>
      <c r="A1243">
        <v>1242</v>
      </c>
      <c r="B1243">
        <v>20</v>
      </c>
      <c r="C1243" t="s">
        <v>112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163</v>
      </c>
      <c r="N1243" t="s">
        <v>91</v>
      </c>
      <c r="O1243" t="s">
        <v>91</v>
      </c>
      <c r="P1243" t="s">
        <v>92</v>
      </c>
      <c r="Q1243" t="s">
        <v>93</v>
      </c>
      <c r="R1243">
        <v>7</v>
      </c>
      <c r="S1243">
        <v>6</v>
      </c>
      <c r="T1243">
        <v>2007</v>
      </c>
      <c r="U1243">
        <v>2007</v>
      </c>
      <c r="V1243" t="s">
        <v>115</v>
      </c>
      <c r="W1243" t="s">
        <v>95</v>
      </c>
      <c r="X1243" t="s">
        <v>96</v>
      </c>
      <c r="Y1243" t="s">
        <v>96</v>
      </c>
      <c r="Z1243" t="s">
        <v>148</v>
      </c>
      <c r="AA1243">
        <v>0</v>
      </c>
      <c r="AB1243" t="s">
        <v>119</v>
      </c>
      <c r="AC1243" t="s">
        <v>98</v>
      </c>
      <c r="AD1243" t="s">
        <v>123</v>
      </c>
      <c r="AE1243" t="s">
        <v>119</v>
      </c>
      <c r="AF1243" t="s">
        <v>98</v>
      </c>
      <c r="AG1243" t="s">
        <v>157</v>
      </c>
      <c r="AH1243" t="s">
        <v>108</v>
      </c>
      <c r="AI1243">
        <v>0</v>
      </c>
      <c r="AJ1243" t="s">
        <v>108</v>
      </c>
      <c r="AK1243">
        <v>0</v>
      </c>
      <c r="AL1243">
        <v>1689</v>
      </c>
      <c r="AM1243">
        <v>1689</v>
      </c>
      <c r="AN1243" t="s">
        <v>103</v>
      </c>
      <c r="AO1243" t="s">
        <v>126</v>
      </c>
      <c r="AP1243" t="s">
        <v>104</v>
      </c>
      <c r="AQ1243" t="s">
        <v>105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119</v>
      </c>
      <c r="BC1243">
        <v>7</v>
      </c>
      <c r="BD1243" t="s">
        <v>106</v>
      </c>
      <c r="BE1243">
        <v>0</v>
      </c>
      <c r="BF1243" t="s">
        <v>83</v>
      </c>
      <c r="BG1243" t="s">
        <v>107</v>
      </c>
      <c r="BH1243">
        <v>2007</v>
      </c>
      <c r="BI1243" t="s">
        <v>131</v>
      </c>
      <c r="BJ1243">
        <v>3</v>
      </c>
      <c r="BK1243">
        <v>954</v>
      </c>
      <c r="BL1243" t="s">
        <v>98</v>
      </c>
      <c r="BM1243" t="s">
        <v>98</v>
      </c>
      <c r="BN1243" t="s">
        <v>104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149</v>
      </c>
      <c r="CB1243" t="s">
        <v>150</v>
      </c>
      <c r="CC1243">
        <v>248328</v>
      </c>
    </row>
    <row r="1244" spans="1:81">
      <c r="A1244">
        <v>1243</v>
      </c>
      <c r="B1244">
        <v>85</v>
      </c>
      <c r="C1244" t="s">
        <v>112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175</v>
      </c>
      <c r="N1244" t="s">
        <v>91</v>
      </c>
      <c r="O1244" t="s">
        <v>91</v>
      </c>
      <c r="P1244" t="s">
        <v>92</v>
      </c>
      <c r="Q1244" t="s">
        <v>183</v>
      </c>
      <c r="R1244">
        <v>7</v>
      </c>
      <c r="S1244">
        <v>6</v>
      </c>
      <c r="T1244">
        <v>1974</v>
      </c>
      <c r="U1244">
        <v>1974</v>
      </c>
      <c r="V1244" t="s">
        <v>94</v>
      </c>
      <c r="W1244" t="s">
        <v>95</v>
      </c>
      <c r="X1244" t="s">
        <v>135</v>
      </c>
      <c r="Y1244" t="s">
        <v>135</v>
      </c>
      <c r="Z1244" t="s">
        <v>117</v>
      </c>
      <c r="AA1244">
        <v>81</v>
      </c>
      <c r="AB1244" t="s">
        <v>98</v>
      </c>
      <c r="AC1244" t="s">
        <v>98</v>
      </c>
      <c r="AD1244" t="s">
        <v>99</v>
      </c>
      <c r="AE1244" t="s">
        <v>119</v>
      </c>
      <c r="AF1244" t="s">
        <v>98</v>
      </c>
      <c r="AG1244" t="s">
        <v>119</v>
      </c>
      <c r="AH1244" t="s">
        <v>124</v>
      </c>
      <c r="AI1244">
        <v>885</v>
      </c>
      <c r="AJ1244" t="s">
        <v>102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104</v>
      </c>
      <c r="AQ1244" t="s">
        <v>105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119</v>
      </c>
      <c r="BC1244">
        <v>6</v>
      </c>
      <c r="BD1244" t="s">
        <v>106</v>
      </c>
      <c r="BE1244">
        <v>2</v>
      </c>
      <c r="BF1244" t="s">
        <v>98</v>
      </c>
      <c r="BG1244" t="s">
        <v>107</v>
      </c>
      <c r="BH1244">
        <v>1974</v>
      </c>
      <c r="BI1244" t="s">
        <v>131</v>
      </c>
      <c r="BJ1244">
        <v>2</v>
      </c>
      <c r="BK1244">
        <v>528</v>
      </c>
      <c r="BL1244" t="s">
        <v>98</v>
      </c>
      <c r="BM1244" t="s">
        <v>98</v>
      </c>
      <c r="BN1244" t="s">
        <v>104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109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178</v>
      </c>
      <c r="CC1244">
        <v>170000</v>
      </c>
    </row>
    <row r="1245" spans="1:81">
      <c r="A1245">
        <v>1244</v>
      </c>
      <c r="B1245">
        <v>20</v>
      </c>
      <c r="C1245" t="s">
        <v>112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147</v>
      </c>
      <c r="N1245" t="s">
        <v>91</v>
      </c>
      <c r="O1245" t="s">
        <v>91</v>
      </c>
      <c r="P1245" t="s">
        <v>92</v>
      </c>
      <c r="Q1245" t="s">
        <v>93</v>
      </c>
      <c r="R1245">
        <v>10</v>
      </c>
      <c r="S1245">
        <v>5</v>
      </c>
      <c r="T1245">
        <v>2006</v>
      </c>
      <c r="U1245">
        <v>2006</v>
      </c>
      <c r="V1245" t="s">
        <v>94</v>
      </c>
      <c r="W1245" t="s">
        <v>95</v>
      </c>
      <c r="X1245" t="s">
        <v>96</v>
      </c>
      <c r="Y1245" t="s">
        <v>96</v>
      </c>
      <c r="Z1245" t="s">
        <v>83</v>
      </c>
      <c r="AA1245" t="s">
        <v>83</v>
      </c>
      <c r="AB1245" t="s">
        <v>126</v>
      </c>
      <c r="AC1245" t="s">
        <v>98</v>
      </c>
      <c r="AD1245" t="s">
        <v>123</v>
      </c>
      <c r="AE1245" t="s">
        <v>126</v>
      </c>
      <c r="AF1245" t="s">
        <v>119</v>
      </c>
      <c r="AG1245" t="s">
        <v>119</v>
      </c>
      <c r="AH1245" t="s">
        <v>124</v>
      </c>
      <c r="AI1245">
        <v>1386</v>
      </c>
      <c r="AJ1245" t="s">
        <v>108</v>
      </c>
      <c r="AK1245">
        <v>0</v>
      </c>
      <c r="AL1245">
        <v>690</v>
      </c>
      <c r="AM1245">
        <v>2076</v>
      </c>
      <c r="AN1245" t="s">
        <v>103</v>
      </c>
      <c r="AO1245" t="s">
        <v>126</v>
      </c>
      <c r="AP1245" t="s">
        <v>104</v>
      </c>
      <c r="AQ1245" t="s">
        <v>105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126</v>
      </c>
      <c r="BC1245">
        <v>7</v>
      </c>
      <c r="BD1245" t="s">
        <v>106</v>
      </c>
      <c r="BE1245">
        <v>1</v>
      </c>
      <c r="BF1245" t="s">
        <v>119</v>
      </c>
      <c r="BG1245" t="s">
        <v>107</v>
      </c>
      <c r="BH1245">
        <v>2006</v>
      </c>
      <c r="BI1245" t="s">
        <v>125</v>
      </c>
      <c r="BJ1245">
        <v>3</v>
      </c>
      <c r="BK1245">
        <v>850</v>
      </c>
      <c r="BL1245" t="s">
        <v>98</v>
      </c>
      <c r="BM1245" t="s">
        <v>98</v>
      </c>
      <c r="BN1245" t="s">
        <v>104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149</v>
      </c>
      <c r="CB1245" t="s">
        <v>150</v>
      </c>
      <c r="CC1245">
        <v>465000</v>
      </c>
    </row>
    <row r="1246" spans="1:81">
      <c r="A1246">
        <v>1245</v>
      </c>
      <c r="B1246">
        <v>70</v>
      </c>
      <c r="C1246" t="s">
        <v>112</v>
      </c>
      <c r="D1246" t="s">
        <v>83</v>
      </c>
      <c r="E1246">
        <v>11435</v>
      </c>
      <c r="F1246" t="s">
        <v>82</v>
      </c>
      <c r="G1246" t="s">
        <v>83</v>
      </c>
      <c r="H1246" t="s">
        <v>113</v>
      </c>
      <c r="I1246" t="s">
        <v>127</v>
      </c>
      <c r="J1246" t="s">
        <v>86</v>
      </c>
      <c r="K1246" t="s">
        <v>114</v>
      </c>
      <c r="L1246" t="s">
        <v>154</v>
      </c>
      <c r="M1246" t="s">
        <v>212</v>
      </c>
      <c r="N1246" t="s">
        <v>91</v>
      </c>
      <c r="O1246" t="s">
        <v>91</v>
      </c>
      <c r="P1246" t="s">
        <v>92</v>
      </c>
      <c r="Q1246" t="s">
        <v>122</v>
      </c>
      <c r="R1246">
        <v>8</v>
      </c>
      <c r="S1246">
        <v>7</v>
      </c>
      <c r="T1246">
        <v>1929</v>
      </c>
      <c r="U1246">
        <v>1950</v>
      </c>
      <c r="V1246" t="s">
        <v>94</v>
      </c>
      <c r="W1246" t="s">
        <v>95</v>
      </c>
      <c r="X1246" t="s">
        <v>117</v>
      </c>
      <c r="Y1246" t="s">
        <v>203</v>
      </c>
      <c r="Z1246" t="s">
        <v>97</v>
      </c>
      <c r="AA1246">
        <v>0</v>
      </c>
      <c r="AB1246" t="s">
        <v>98</v>
      </c>
      <c r="AC1246" t="s">
        <v>98</v>
      </c>
      <c r="AD1246" t="s">
        <v>123</v>
      </c>
      <c r="AE1246" t="s">
        <v>119</v>
      </c>
      <c r="AF1246" t="s">
        <v>98</v>
      </c>
      <c r="AG1246" t="s">
        <v>100</v>
      </c>
      <c r="AH1246" t="s">
        <v>108</v>
      </c>
      <c r="AI1246">
        <v>0</v>
      </c>
      <c r="AJ1246" t="s">
        <v>108</v>
      </c>
      <c r="AK1246">
        <v>0</v>
      </c>
      <c r="AL1246">
        <v>792</v>
      </c>
      <c r="AM1246">
        <v>792</v>
      </c>
      <c r="AN1246" t="s">
        <v>103</v>
      </c>
      <c r="AO1246" t="s">
        <v>139</v>
      </c>
      <c r="AP1246" t="s">
        <v>104</v>
      </c>
      <c r="AQ1246" t="s">
        <v>105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119</v>
      </c>
      <c r="BC1246">
        <v>7</v>
      </c>
      <c r="BD1246" t="s">
        <v>106</v>
      </c>
      <c r="BE1246">
        <v>2</v>
      </c>
      <c r="BF1246" t="s">
        <v>119</v>
      </c>
      <c r="BG1246" t="s">
        <v>143</v>
      </c>
      <c r="BH1246">
        <v>1931</v>
      </c>
      <c r="BI1246" t="s">
        <v>108</v>
      </c>
      <c r="BJ1246">
        <v>2</v>
      </c>
      <c r="BK1246">
        <v>400</v>
      </c>
      <c r="BL1246" t="s">
        <v>98</v>
      </c>
      <c r="BM1246" t="s">
        <v>98</v>
      </c>
      <c r="BN1246" t="s">
        <v>104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>
      <c r="A1247">
        <v>1246</v>
      </c>
      <c r="B1247">
        <v>80</v>
      </c>
      <c r="C1247" t="s">
        <v>112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175</v>
      </c>
      <c r="N1247" t="s">
        <v>91</v>
      </c>
      <c r="O1247" t="s">
        <v>91</v>
      </c>
      <c r="P1247" t="s">
        <v>92</v>
      </c>
      <c r="Q1247" t="s">
        <v>158</v>
      </c>
      <c r="R1247">
        <v>6</v>
      </c>
      <c r="S1247">
        <v>7</v>
      </c>
      <c r="T1247">
        <v>1984</v>
      </c>
      <c r="U1247">
        <v>2003</v>
      </c>
      <c r="V1247" t="s">
        <v>115</v>
      </c>
      <c r="W1247" t="s">
        <v>95</v>
      </c>
      <c r="X1247" t="s">
        <v>96</v>
      </c>
      <c r="Y1247" t="s">
        <v>96</v>
      </c>
      <c r="Z1247" t="s">
        <v>117</v>
      </c>
      <c r="AA1247">
        <v>74</v>
      </c>
      <c r="AB1247" t="s">
        <v>98</v>
      </c>
      <c r="AC1247" t="s">
        <v>98</v>
      </c>
      <c r="AD1247" t="s">
        <v>99</v>
      </c>
      <c r="AE1247" t="s">
        <v>119</v>
      </c>
      <c r="AF1247" t="s">
        <v>98</v>
      </c>
      <c r="AG1247" t="s">
        <v>100</v>
      </c>
      <c r="AH1247" t="s">
        <v>108</v>
      </c>
      <c r="AI1247">
        <v>0</v>
      </c>
      <c r="AJ1247" t="s">
        <v>108</v>
      </c>
      <c r="AK1247">
        <v>0</v>
      </c>
      <c r="AL1247">
        <v>585</v>
      </c>
      <c r="AM1247">
        <v>585</v>
      </c>
      <c r="AN1247" t="s">
        <v>103</v>
      </c>
      <c r="AO1247" t="s">
        <v>126</v>
      </c>
      <c r="AP1247" t="s">
        <v>104</v>
      </c>
      <c r="AQ1247" t="s">
        <v>105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106</v>
      </c>
      <c r="BE1247">
        <v>1</v>
      </c>
      <c r="BF1247" t="s">
        <v>98</v>
      </c>
      <c r="BG1247" t="s">
        <v>159</v>
      </c>
      <c r="BH1247">
        <v>1984</v>
      </c>
      <c r="BI1247" t="s">
        <v>125</v>
      </c>
      <c r="BJ1247">
        <v>2</v>
      </c>
      <c r="BK1247">
        <v>477</v>
      </c>
      <c r="BL1247" t="s">
        <v>98</v>
      </c>
      <c r="BM1247" t="s">
        <v>98</v>
      </c>
      <c r="BN1247" t="s">
        <v>104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172</v>
      </c>
      <c r="CC1247">
        <v>178000</v>
      </c>
    </row>
    <row r="1248" spans="1:81">
      <c r="A1248">
        <v>1247</v>
      </c>
      <c r="B1248">
        <v>60</v>
      </c>
      <c r="C1248" t="s">
        <v>164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163</v>
      </c>
      <c r="N1248" t="s">
        <v>91</v>
      </c>
      <c r="O1248" t="s">
        <v>91</v>
      </c>
      <c r="P1248" t="s">
        <v>92</v>
      </c>
      <c r="Q1248" t="s">
        <v>122</v>
      </c>
      <c r="R1248">
        <v>7</v>
      </c>
      <c r="S1248">
        <v>5</v>
      </c>
      <c r="T1248">
        <v>2005</v>
      </c>
      <c r="U1248">
        <v>2006</v>
      </c>
      <c r="V1248" t="s">
        <v>94</v>
      </c>
      <c r="W1248" t="s">
        <v>95</v>
      </c>
      <c r="X1248" t="s">
        <v>96</v>
      </c>
      <c r="Y1248" t="s">
        <v>96</v>
      </c>
      <c r="Z1248" t="s">
        <v>97</v>
      </c>
      <c r="AA1248">
        <v>0</v>
      </c>
      <c r="AB1248" t="s">
        <v>119</v>
      </c>
      <c r="AC1248" t="s">
        <v>98</v>
      </c>
      <c r="AD1248" t="s">
        <v>123</v>
      </c>
      <c r="AE1248" t="s">
        <v>119</v>
      </c>
      <c r="AF1248" t="s">
        <v>98</v>
      </c>
      <c r="AG1248" t="s">
        <v>100</v>
      </c>
      <c r="AH1248" t="s">
        <v>108</v>
      </c>
      <c r="AI1248">
        <v>0</v>
      </c>
      <c r="AJ1248" t="s">
        <v>108</v>
      </c>
      <c r="AK1248">
        <v>0</v>
      </c>
      <c r="AL1248">
        <v>756</v>
      </c>
      <c r="AM1248">
        <v>756</v>
      </c>
      <c r="AN1248" t="s">
        <v>103</v>
      </c>
      <c r="AO1248" t="s">
        <v>126</v>
      </c>
      <c r="AP1248" t="s">
        <v>104</v>
      </c>
      <c r="AQ1248" t="s">
        <v>105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119</v>
      </c>
      <c r="BC1248">
        <v>6</v>
      </c>
      <c r="BD1248" t="s">
        <v>106</v>
      </c>
      <c r="BE1248">
        <v>0</v>
      </c>
      <c r="BF1248" t="s">
        <v>83</v>
      </c>
      <c r="BG1248" t="s">
        <v>107</v>
      </c>
      <c r="BH1248">
        <v>2005</v>
      </c>
      <c r="BI1248" t="s">
        <v>131</v>
      </c>
      <c r="BJ1248">
        <v>2</v>
      </c>
      <c r="BK1248">
        <v>615</v>
      </c>
      <c r="BL1248" t="s">
        <v>98</v>
      </c>
      <c r="BM1248" t="s">
        <v>98</v>
      </c>
      <c r="BN1248" t="s">
        <v>104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149</v>
      </c>
      <c r="CB1248" t="s">
        <v>150</v>
      </c>
      <c r="CC1248">
        <v>186500</v>
      </c>
    </row>
    <row r="1249" spans="1:81">
      <c r="A1249">
        <v>1248</v>
      </c>
      <c r="B1249">
        <v>80</v>
      </c>
      <c r="C1249" t="s">
        <v>112</v>
      </c>
      <c r="D1249" t="s">
        <v>83</v>
      </c>
      <c r="E1249">
        <v>12328</v>
      </c>
      <c r="F1249" t="s">
        <v>82</v>
      </c>
      <c r="G1249" t="s">
        <v>83</v>
      </c>
      <c r="H1249" t="s">
        <v>113</v>
      </c>
      <c r="I1249" t="s">
        <v>85</v>
      </c>
      <c r="J1249" t="s">
        <v>86</v>
      </c>
      <c r="K1249" t="s">
        <v>87</v>
      </c>
      <c r="L1249" t="s">
        <v>88</v>
      </c>
      <c r="M1249" t="s">
        <v>217</v>
      </c>
      <c r="N1249" t="s">
        <v>91</v>
      </c>
      <c r="O1249" t="s">
        <v>91</v>
      </c>
      <c r="P1249" t="s">
        <v>92</v>
      </c>
      <c r="Q1249" t="s">
        <v>158</v>
      </c>
      <c r="R1249">
        <v>6</v>
      </c>
      <c r="S1249">
        <v>5</v>
      </c>
      <c r="T1249">
        <v>1976</v>
      </c>
      <c r="U1249">
        <v>1976</v>
      </c>
      <c r="V1249" t="s">
        <v>94</v>
      </c>
      <c r="W1249" t="s">
        <v>95</v>
      </c>
      <c r="X1249" t="s">
        <v>130</v>
      </c>
      <c r="Y1249" t="s">
        <v>130</v>
      </c>
      <c r="Z1249" t="s">
        <v>117</v>
      </c>
      <c r="AA1249">
        <v>335</v>
      </c>
      <c r="AB1249" t="s">
        <v>98</v>
      </c>
      <c r="AC1249" t="s">
        <v>98</v>
      </c>
      <c r="AD1249" t="s">
        <v>99</v>
      </c>
      <c r="AE1249" t="s">
        <v>98</v>
      </c>
      <c r="AF1249" t="s">
        <v>98</v>
      </c>
      <c r="AG1249" t="s">
        <v>157</v>
      </c>
      <c r="AH1249" t="s">
        <v>124</v>
      </c>
      <c r="AI1249">
        <v>539</v>
      </c>
      <c r="AJ1249" t="s">
        <v>108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104</v>
      </c>
      <c r="AQ1249" t="s">
        <v>105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106</v>
      </c>
      <c r="BE1249">
        <v>0</v>
      </c>
      <c r="BF1249" t="s">
        <v>83</v>
      </c>
      <c r="BG1249" t="s">
        <v>107</v>
      </c>
      <c r="BH1249">
        <v>1976</v>
      </c>
      <c r="BI1249" t="s">
        <v>108</v>
      </c>
      <c r="BJ1249">
        <v>3</v>
      </c>
      <c r="BK1249">
        <v>888</v>
      </c>
      <c r="BL1249" t="s">
        <v>98</v>
      </c>
      <c r="BM1249" t="s">
        <v>98</v>
      </c>
      <c r="BN1249" t="s">
        <v>104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>
      <c r="A1250">
        <v>1249</v>
      </c>
      <c r="B1250">
        <v>75</v>
      </c>
      <c r="C1250" t="s">
        <v>140</v>
      </c>
      <c r="D1250">
        <v>60</v>
      </c>
      <c r="E1250">
        <v>9600</v>
      </c>
      <c r="F1250" t="s">
        <v>82</v>
      </c>
      <c r="G1250" t="s">
        <v>190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188</v>
      </c>
      <c r="N1250" t="s">
        <v>91</v>
      </c>
      <c r="O1250" t="s">
        <v>91</v>
      </c>
      <c r="P1250" t="s">
        <v>92</v>
      </c>
      <c r="Q1250" t="s">
        <v>198</v>
      </c>
      <c r="R1250">
        <v>6</v>
      </c>
      <c r="S1250">
        <v>5</v>
      </c>
      <c r="T1250">
        <v>1917</v>
      </c>
      <c r="U1250">
        <v>1950</v>
      </c>
      <c r="V1250" t="s">
        <v>94</v>
      </c>
      <c r="W1250" t="s">
        <v>95</v>
      </c>
      <c r="X1250" t="s">
        <v>193</v>
      </c>
      <c r="Y1250" t="s">
        <v>193</v>
      </c>
      <c r="Z1250" t="s">
        <v>97</v>
      </c>
      <c r="AA1250">
        <v>0</v>
      </c>
      <c r="AB1250" t="s">
        <v>98</v>
      </c>
      <c r="AC1250" t="s">
        <v>98</v>
      </c>
      <c r="AD1250" t="s">
        <v>166</v>
      </c>
      <c r="AE1250" t="s">
        <v>119</v>
      </c>
      <c r="AF1250" t="s">
        <v>98</v>
      </c>
      <c r="AG1250" t="s">
        <v>100</v>
      </c>
      <c r="AH1250" t="s">
        <v>101</v>
      </c>
      <c r="AI1250">
        <v>319</v>
      </c>
      <c r="AJ1250" t="s">
        <v>108</v>
      </c>
      <c r="AK1250">
        <v>0</v>
      </c>
      <c r="AL1250">
        <v>416</v>
      </c>
      <c r="AM1250">
        <v>735</v>
      </c>
      <c r="AN1250" t="s">
        <v>251</v>
      </c>
      <c r="AO1250" t="s">
        <v>139</v>
      </c>
      <c r="AP1250" t="s">
        <v>167</v>
      </c>
      <c r="AQ1250" t="s">
        <v>105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106</v>
      </c>
      <c r="BE1250">
        <v>1</v>
      </c>
      <c r="BF1250" t="s">
        <v>119</v>
      </c>
      <c r="BG1250" t="s">
        <v>143</v>
      </c>
      <c r="BH1250">
        <v>1950</v>
      </c>
      <c r="BI1250" t="s">
        <v>108</v>
      </c>
      <c r="BJ1250">
        <v>2</v>
      </c>
      <c r="BK1250">
        <v>396</v>
      </c>
      <c r="BL1250" t="s">
        <v>139</v>
      </c>
      <c r="BM1250" t="s">
        <v>139</v>
      </c>
      <c r="BN1250" t="s">
        <v>191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>
      <c r="A1251">
        <v>1250</v>
      </c>
      <c r="B1251">
        <v>20</v>
      </c>
      <c r="C1251" t="s">
        <v>112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89</v>
      </c>
      <c r="N1251" t="s">
        <v>91</v>
      </c>
      <c r="O1251" t="s">
        <v>91</v>
      </c>
      <c r="P1251" t="s">
        <v>92</v>
      </c>
      <c r="Q1251" t="s">
        <v>93</v>
      </c>
      <c r="R1251">
        <v>5</v>
      </c>
      <c r="S1251">
        <v>7</v>
      </c>
      <c r="T1251">
        <v>1950</v>
      </c>
      <c r="U1251">
        <v>1950</v>
      </c>
      <c r="V1251" t="s">
        <v>94</v>
      </c>
      <c r="W1251" t="s">
        <v>95</v>
      </c>
      <c r="X1251" t="s">
        <v>137</v>
      </c>
      <c r="Y1251" t="s">
        <v>137</v>
      </c>
      <c r="Z1251" t="s">
        <v>97</v>
      </c>
      <c r="AA1251">
        <v>0</v>
      </c>
      <c r="AB1251" t="s">
        <v>98</v>
      </c>
      <c r="AC1251" t="s">
        <v>98</v>
      </c>
      <c r="AD1251" t="s">
        <v>99</v>
      </c>
      <c r="AE1251" t="s">
        <v>98</v>
      </c>
      <c r="AF1251" t="s">
        <v>98</v>
      </c>
      <c r="AG1251" t="s">
        <v>100</v>
      </c>
      <c r="AH1251" t="s">
        <v>138</v>
      </c>
      <c r="AI1251">
        <v>534</v>
      </c>
      <c r="AJ1251" t="s">
        <v>101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104</v>
      </c>
      <c r="AQ1251" t="s">
        <v>105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106</v>
      </c>
      <c r="BE1251">
        <v>0</v>
      </c>
      <c r="BF1251" t="s">
        <v>83</v>
      </c>
      <c r="BG1251" t="s">
        <v>107</v>
      </c>
      <c r="BH1251">
        <v>1950</v>
      </c>
      <c r="BI1251" t="s">
        <v>108</v>
      </c>
      <c r="BJ1251">
        <v>1</v>
      </c>
      <c r="BK1251">
        <v>276</v>
      </c>
      <c r="BL1251" t="s">
        <v>98</v>
      </c>
      <c r="BM1251" t="s">
        <v>98</v>
      </c>
      <c r="BN1251" t="s">
        <v>104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>
      <c r="A1252">
        <v>1251</v>
      </c>
      <c r="B1252">
        <v>20</v>
      </c>
      <c r="C1252" t="s">
        <v>112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114</v>
      </c>
      <c r="L1252" t="s">
        <v>88</v>
      </c>
      <c r="M1252" t="s">
        <v>89</v>
      </c>
      <c r="N1252" t="s">
        <v>91</v>
      </c>
      <c r="O1252" t="s">
        <v>91</v>
      </c>
      <c r="P1252" t="s">
        <v>92</v>
      </c>
      <c r="Q1252" t="s">
        <v>93</v>
      </c>
      <c r="R1252">
        <v>7</v>
      </c>
      <c r="S1252">
        <v>5</v>
      </c>
      <c r="T1252">
        <v>1968</v>
      </c>
      <c r="U1252">
        <v>1968</v>
      </c>
      <c r="V1252" t="s">
        <v>115</v>
      </c>
      <c r="W1252" t="s">
        <v>95</v>
      </c>
      <c r="X1252" t="s">
        <v>117</v>
      </c>
      <c r="Y1252" t="s">
        <v>117</v>
      </c>
      <c r="Z1252" t="s">
        <v>97</v>
      </c>
      <c r="AA1252">
        <v>0</v>
      </c>
      <c r="AB1252" t="s">
        <v>119</v>
      </c>
      <c r="AC1252" t="s">
        <v>98</v>
      </c>
      <c r="AD1252" t="s">
        <v>99</v>
      </c>
      <c r="AE1252" t="s">
        <v>98</v>
      </c>
      <c r="AF1252" t="s">
        <v>98</v>
      </c>
      <c r="AG1252" t="s">
        <v>100</v>
      </c>
      <c r="AH1252" t="s">
        <v>118</v>
      </c>
      <c r="AI1252">
        <v>1065</v>
      </c>
      <c r="AJ1252" t="s">
        <v>108</v>
      </c>
      <c r="AK1252">
        <v>0</v>
      </c>
      <c r="AL1252">
        <v>1045</v>
      </c>
      <c r="AM1252">
        <v>2110</v>
      </c>
      <c r="AN1252" t="s">
        <v>103</v>
      </c>
      <c r="AO1252" t="s">
        <v>126</v>
      </c>
      <c r="AP1252" t="s">
        <v>104</v>
      </c>
      <c r="AQ1252" t="s">
        <v>105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126</v>
      </c>
      <c r="BC1252">
        <v>8</v>
      </c>
      <c r="BD1252" t="s">
        <v>106</v>
      </c>
      <c r="BE1252">
        <v>2</v>
      </c>
      <c r="BF1252" t="s">
        <v>98</v>
      </c>
      <c r="BG1252" t="s">
        <v>107</v>
      </c>
      <c r="BH1252">
        <v>1968</v>
      </c>
      <c r="BI1252" t="s">
        <v>125</v>
      </c>
      <c r="BJ1252">
        <v>2</v>
      </c>
      <c r="BK1252">
        <v>522</v>
      </c>
      <c r="BL1252" t="s">
        <v>98</v>
      </c>
      <c r="BM1252" t="s">
        <v>98</v>
      </c>
      <c r="BN1252" t="s">
        <v>104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>
      <c r="A1253">
        <v>1252</v>
      </c>
      <c r="B1253">
        <v>120</v>
      </c>
      <c r="C1253" t="s">
        <v>112</v>
      </c>
      <c r="D1253" t="s">
        <v>83</v>
      </c>
      <c r="E1253">
        <v>3136</v>
      </c>
      <c r="F1253" t="s">
        <v>82</v>
      </c>
      <c r="G1253" t="s">
        <v>83</v>
      </c>
      <c r="H1253" t="s">
        <v>113</v>
      </c>
      <c r="I1253" t="s">
        <v>85</v>
      </c>
      <c r="J1253" t="s">
        <v>86</v>
      </c>
      <c r="K1253" t="s">
        <v>114</v>
      </c>
      <c r="L1253" t="s">
        <v>88</v>
      </c>
      <c r="M1253" t="s">
        <v>147</v>
      </c>
      <c r="N1253" t="s">
        <v>91</v>
      </c>
      <c r="O1253" t="s">
        <v>91</v>
      </c>
      <c r="P1253" t="s">
        <v>129</v>
      </c>
      <c r="Q1253" t="s">
        <v>93</v>
      </c>
      <c r="R1253">
        <v>7</v>
      </c>
      <c r="S1253">
        <v>5</v>
      </c>
      <c r="T1253">
        <v>2003</v>
      </c>
      <c r="U1253">
        <v>2003</v>
      </c>
      <c r="V1253" t="s">
        <v>94</v>
      </c>
      <c r="W1253" t="s">
        <v>95</v>
      </c>
      <c r="X1253" t="s">
        <v>96</v>
      </c>
      <c r="Y1253" t="s">
        <v>185</v>
      </c>
      <c r="Z1253" t="s">
        <v>148</v>
      </c>
      <c r="AA1253">
        <v>163</v>
      </c>
      <c r="AB1253" t="s">
        <v>119</v>
      </c>
      <c r="AC1253" t="s">
        <v>98</v>
      </c>
      <c r="AD1253" t="s">
        <v>123</v>
      </c>
      <c r="AE1253" t="s">
        <v>119</v>
      </c>
      <c r="AF1253" t="s">
        <v>98</v>
      </c>
      <c r="AG1253" t="s">
        <v>100</v>
      </c>
      <c r="AH1253" t="s">
        <v>108</v>
      </c>
      <c r="AI1253">
        <v>0</v>
      </c>
      <c r="AJ1253" t="s">
        <v>108</v>
      </c>
      <c r="AK1253">
        <v>0</v>
      </c>
      <c r="AL1253">
        <v>1405</v>
      </c>
      <c r="AM1253">
        <v>1405</v>
      </c>
      <c r="AN1253" t="s">
        <v>103</v>
      </c>
      <c r="AO1253" t="s">
        <v>126</v>
      </c>
      <c r="AP1253" t="s">
        <v>104</v>
      </c>
      <c r="AQ1253" t="s">
        <v>105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119</v>
      </c>
      <c r="BC1253">
        <v>6</v>
      </c>
      <c r="BD1253" t="s">
        <v>106</v>
      </c>
      <c r="BE1253">
        <v>1</v>
      </c>
      <c r="BF1253" t="s">
        <v>119</v>
      </c>
      <c r="BG1253" t="s">
        <v>107</v>
      </c>
      <c r="BH1253">
        <v>2003</v>
      </c>
      <c r="BI1253" t="s">
        <v>131</v>
      </c>
      <c r="BJ1253">
        <v>2</v>
      </c>
      <c r="BK1253">
        <v>478</v>
      </c>
      <c r="BL1253" t="s">
        <v>98</v>
      </c>
      <c r="BM1253" t="s">
        <v>98</v>
      </c>
      <c r="BN1253" t="s">
        <v>104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>
      <c r="A1254">
        <v>1253</v>
      </c>
      <c r="B1254">
        <v>20</v>
      </c>
      <c r="C1254" t="s">
        <v>112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217</v>
      </c>
      <c r="N1254" t="s">
        <v>91</v>
      </c>
      <c r="O1254" t="s">
        <v>91</v>
      </c>
      <c r="P1254" t="s">
        <v>92</v>
      </c>
      <c r="Q1254" t="s">
        <v>93</v>
      </c>
      <c r="R1254">
        <v>5</v>
      </c>
      <c r="S1254">
        <v>6</v>
      </c>
      <c r="T1254">
        <v>1968</v>
      </c>
      <c r="U1254">
        <v>1968</v>
      </c>
      <c r="V1254" t="s">
        <v>94</v>
      </c>
      <c r="W1254" t="s">
        <v>95</v>
      </c>
      <c r="X1254" t="s">
        <v>130</v>
      </c>
      <c r="Y1254" t="s">
        <v>130</v>
      </c>
      <c r="Z1254" t="s">
        <v>97</v>
      </c>
      <c r="AA1254">
        <v>0</v>
      </c>
      <c r="AB1254" t="s">
        <v>98</v>
      </c>
      <c r="AC1254" t="s">
        <v>98</v>
      </c>
      <c r="AD1254" t="s">
        <v>99</v>
      </c>
      <c r="AE1254" t="s">
        <v>98</v>
      </c>
      <c r="AF1254" t="s">
        <v>98</v>
      </c>
      <c r="AG1254" t="s">
        <v>100</v>
      </c>
      <c r="AH1254" t="s">
        <v>138</v>
      </c>
      <c r="AI1254">
        <v>510</v>
      </c>
      <c r="AJ1254" t="s">
        <v>108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104</v>
      </c>
      <c r="AQ1254" t="s">
        <v>105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106</v>
      </c>
      <c r="BE1254">
        <v>0</v>
      </c>
      <c r="BF1254" t="s">
        <v>83</v>
      </c>
      <c r="BG1254" t="s">
        <v>107</v>
      </c>
      <c r="BH1254">
        <v>1968</v>
      </c>
      <c r="BI1254" t="s">
        <v>131</v>
      </c>
      <c r="BJ1254">
        <v>1</v>
      </c>
      <c r="BK1254">
        <v>288</v>
      </c>
      <c r="BL1254" t="s">
        <v>98</v>
      </c>
      <c r="BM1254" t="s">
        <v>98</v>
      </c>
      <c r="BN1254" t="s">
        <v>104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177</v>
      </c>
      <c r="BW1254" t="s">
        <v>133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>
      <c r="A1255">
        <v>1254</v>
      </c>
      <c r="B1255">
        <v>60</v>
      </c>
      <c r="C1255" t="s">
        <v>112</v>
      </c>
      <c r="D1255" t="s">
        <v>83</v>
      </c>
      <c r="E1255">
        <v>17542</v>
      </c>
      <c r="F1255" t="s">
        <v>82</v>
      </c>
      <c r="G1255" t="s">
        <v>83</v>
      </c>
      <c r="H1255" t="s">
        <v>113</v>
      </c>
      <c r="I1255" t="s">
        <v>85</v>
      </c>
      <c r="J1255" t="s">
        <v>86</v>
      </c>
      <c r="K1255" t="s">
        <v>87</v>
      </c>
      <c r="L1255" t="s">
        <v>88</v>
      </c>
      <c r="M1255" t="s">
        <v>227</v>
      </c>
      <c r="N1255" t="s">
        <v>91</v>
      </c>
      <c r="O1255" t="s">
        <v>91</v>
      </c>
      <c r="P1255" t="s">
        <v>92</v>
      </c>
      <c r="Q1255" t="s">
        <v>122</v>
      </c>
      <c r="R1255">
        <v>7</v>
      </c>
      <c r="S1255">
        <v>7</v>
      </c>
      <c r="T1255">
        <v>1974</v>
      </c>
      <c r="U1255">
        <v>2003</v>
      </c>
      <c r="V1255" t="s">
        <v>94</v>
      </c>
      <c r="W1255" t="s">
        <v>95</v>
      </c>
      <c r="X1255" t="s">
        <v>116</v>
      </c>
      <c r="Y1255" t="s">
        <v>116</v>
      </c>
      <c r="Z1255" t="s">
        <v>97</v>
      </c>
      <c r="AA1255">
        <v>0</v>
      </c>
      <c r="AB1255" t="s">
        <v>119</v>
      </c>
      <c r="AC1255" t="s">
        <v>98</v>
      </c>
      <c r="AD1255" t="s">
        <v>99</v>
      </c>
      <c r="AE1255" t="s">
        <v>98</v>
      </c>
      <c r="AF1255" t="s">
        <v>98</v>
      </c>
      <c r="AG1255" t="s">
        <v>119</v>
      </c>
      <c r="AH1255" t="s">
        <v>102</v>
      </c>
      <c r="AI1255">
        <v>125</v>
      </c>
      <c r="AJ1255" t="s">
        <v>118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104</v>
      </c>
      <c r="AQ1255" t="s">
        <v>105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119</v>
      </c>
      <c r="BC1255">
        <v>9</v>
      </c>
      <c r="BD1255" t="s">
        <v>106</v>
      </c>
      <c r="BE1255">
        <v>2</v>
      </c>
      <c r="BF1255" t="s">
        <v>119</v>
      </c>
      <c r="BG1255" t="s">
        <v>107</v>
      </c>
      <c r="BH1255">
        <v>1974</v>
      </c>
      <c r="BI1255" t="s">
        <v>131</v>
      </c>
      <c r="BJ1255">
        <v>2</v>
      </c>
      <c r="BK1255">
        <v>518</v>
      </c>
      <c r="BL1255" t="s">
        <v>98</v>
      </c>
      <c r="BM1255" t="s">
        <v>98</v>
      </c>
      <c r="BN1255" t="s">
        <v>104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109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>
      <c r="A1256">
        <v>1255</v>
      </c>
      <c r="B1256">
        <v>60</v>
      </c>
      <c r="C1256" t="s">
        <v>112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206</v>
      </c>
      <c r="N1256" t="s">
        <v>91</v>
      </c>
      <c r="O1256" t="s">
        <v>91</v>
      </c>
      <c r="P1256" t="s">
        <v>92</v>
      </c>
      <c r="Q1256" t="s">
        <v>122</v>
      </c>
      <c r="R1256">
        <v>7</v>
      </c>
      <c r="S1256">
        <v>5</v>
      </c>
      <c r="T1256">
        <v>2003</v>
      </c>
      <c r="U1256">
        <v>2004</v>
      </c>
      <c r="V1256" t="s">
        <v>94</v>
      </c>
      <c r="W1256" t="s">
        <v>95</v>
      </c>
      <c r="X1256" t="s">
        <v>96</v>
      </c>
      <c r="Y1256" t="s">
        <v>96</v>
      </c>
      <c r="Z1256" t="s">
        <v>148</v>
      </c>
      <c r="AA1256">
        <v>92</v>
      </c>
      <c r="AB1256" t="s">
        <v>119</v>
      </c>
      <c r="AC1256" t="s">
        <v>98</v>
      </c>
      <c r="AD1256" t="s">
        <v>123</v>
      </c>
      <c r="AE1256" t="s">
        <v>119</v>
      </c>
      <c r="AF1256" t="s">
        <v>98</v>
      </c>
      <c r="AG1256" t="s">
        <v>100</v>
      </c>
      <c r="AH1256" t="s">
        <v>108</v>
      </c>
      <c r="AI1256">
        <v>0</v>
      </c>
      <c r="AJ1256" t="s">
        <v>108</v>
      </c>
      <c r="AK1256">
        <v>0</v>
      </c>
      <c r="AL1256">
        <v>746</v>
      </c>
      <c r="AM1256">
        <v>746</v>
      </c>
      <c r="AN1256" t="s">
        <v>103</v>
      </c>
      <c r="AO1256" t="s">
        <v>126</v>
      </c>
      <c r="AP1256" t="s">
        <v>104</v>
      </c>
      <c r="AQ1256" t="s">
        <v>105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119</v>
      </c>
      <c r="BC1256">
        <v>7</v>
      </c>
      <c r="BD1256" t="s">
        <v>106</v>
      </c>
      <c r="BE1256">
        <v>1</v>
      </c>
      <c r="BF1256" t="s">
        <v>119</v>
      </c>
      <c r="BG1256" t="s">
        <v>159</v>
      </c>
      <c r="BH1256">
        <v>2003</v>
      </c>
      <c r="BI1256" t="s">
        <v>125</v>
      </c>
      <c r="BJ1256">
        <v>2</v>
      </c>
      <c r="BK1256">
        <v>397</v>
      </c>
      <c r="BL1256" t="s">
        <v>98</v>
      </c>
      <c r="BM1256" t="s">
        <v>98</v>
      </c>
      <c r="BN1256" t="s">
        <v>104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>
      <c r="A1257">
        <v>1256</v>
      </c>
      <c r="B1257">
        <v>50</v>
      </c>
      <c r="C1257" t="s">
        <v>140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197</v>
      </c>
      <c r="N1257" t="s">
        <v>91</v>
      </c>
      <c r="O1257" t="s">
        <v>91</v>
      </c>
      <c r="P1257" t="s">
        <v>92</v>
      </c>
      <c r="Q1257" t="s">
        <v>176</v>
      </c>
      <c r="R1257">
        <v>6</v>
      </c>
      <c r="S1257">
        <v>6</v>
      </c>
      <c r="T1257">
        <v>1931</v>
      </c>
      <c r="U1257">
        <v>1950</v>
      </c>
      <c r="V1257" t="s">
        <v>94</v>
      </c>
      <c r="W1257" t="s">
        <v>95</v>
      </c>
      <c r="X1257" t="s">
        <v>116</v>
      </c>
      <c r="Y1257" t="s">
        <v>116</v>
      </c>
      <c r="Z1257" t="s">
        <v>97</v>
      </c>
      <c r="AA1257">
        <v>0</v>
      </c>
      <c r="AB1257" t="s">
        <v>98</v>
      </c>
      <c r="AC1257" t="s">
        <v>98</v>
      </c>
      <c r="AD1257" t="s">
        <v>166</v>
      </c>
      <c r="AE1257" t="s">
        <v>98</v>
      </c>
      <c r="AF1257" t="s">
        <v>139</v>
      </c>
      <c r="AG1257" t="s">
        <v>100</v>
      </c>
      <c r="AH1257" t="s">
        <v>102</v>
      </c>
      <c r="AI1257">
        <v>425</v>
      </c>
      <c r="AJ1257" t="s">
        <v>108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104</v>
      </c>
      <c r="AQ1257" t="s">
        <v>168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106</v>
      </c>
      <c r="BE1257">
        <v>1</v>
      </c>
      <c r="BF1257" t="s">
        <v>119</v>
      </c>
      <c r="BG1257" t="s">
        <v>143</v>
      </c>
      <c r="BH1257">
        <v>1978</v>
      </c>
      <c r="BI1257" t="s">
        <v>108</v>
      </c>
      <c r="BJ1257">
        <v>1</v>
      </c>
      <c r="BK1257">
        <v>560</v>
      </c>
      <c r="BL1257" t="s">
        <v>98</v>
      </c>
      <c r="BM1257" t="s">
        <v>98</v>
      </c>
      <c r="BN1257" t="s">
        <v>104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>
      <c r="A1258">
        <v>1257</v>
      </c>
      <c r="B1258">
        <v>20</v>
      </c>
      <c r="C1258" t="s">
        <v>112</v>
      </c>
      <c r="D1258">
        <v>91</v>
      </c>
      <c r="E1258">
        <v>14303</v>
      </c>
      <c r="F1258" t="s">
        <v>82</v>
      </c>
      <c r="G1258" t="s">
        <v>83</v>
      </c>
      <c r="H1258" t="s">
        <v>113</v>
      </c>
      <c r="I1258" t="s">
        <v>85</v>
      </c>
      <c r="J1258" t="s">
        <v>86</v>
      </c>
      <c r="K1258" t="s">
        <v>114</v>
      </c>
      <c r="L1258" t="s">
        <v>88</v>
      </c>
      <c r="M1258" t="s">
        <v>162</v>
      </c>
      <c r="N1258" t="s">
        <v>91</v>
      </c>
      <c r="O1258" t="s">
        <v>91</v>
      </c>
      <c r="P1258" t="s">
        <v>92</v>
      </c>
      <c r="Q1258" t="s">
        <v>93</v>
      </c>
      <c r="R1258">
        <v>8</v>
      </c>
      <c r="S1258">
        <v>5</v>
      </c>
      <c r="T1258">
        <v>1994</v>
      </c>
      <c r="U1258">
        <v>1994</v>
      </c>
      <c r="V1258" t="s">
        <v>115</v>
      </c>
      <c r="W1258" t="s">
        <v>95</v>
      </c>
      <c r="X1258" t="s">
        <v>130</v>
      </c>
      <c r="Y1258" t="s">
        <v>130</v>
      </c>
      <c r="Z1258" t="s">
        <v>117</v>
      </c>
      <c r="AA1258">
        <v>554</v>
      </c>
      <c r="AB1258" t="s">
        <v>119</v>
      </c>
      <c r="AC1258" t="s">
        <v>98</v>
      </c>
      <c r="AD1258" t="s">
        <v>123</v>
      </c>
      <c r="AE1258" t="s">
        <v>119</v>
      </c>
      <c r="AF1258" t="s">
        <v>98</v>
      </c>
      <c r="AG1258" t="s">
        <v>119</v>
      </c>
      <c r="AH1258" t="s">
        <v>124</v>
      </c>
      <c r="AI1258">
        <v>1314</v>
      </c>
      <c r="AJ1258" t="s">
        <v>108</v>
      </c>
      <c r="AK1258">
        <v>0</v>
      </c>
      <c r="AL1258">
        <v>672</v>
      </c>
      <c r="AM1258">
        <v>1986</v>
      </c>
      <c r="AN1258" t="s">
        <v>103</v>
      </c>
      <c r="AO1258" t="s">
        <v>126</v>
      </c>
      <c r="AP1258" t="s">
        <v>104</v>
      </c>
      <c r="AQ1258" t="s">
        <v>105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119</v>
      </c>
      <c r="BC1258">
        <v>7</v>
      </c>
      <c r="BD1258" t="s">
        <v>106</v>
      </c>
      <c r="BE1258">
        <v>1</v>
      </c>
      <c r="BF1258" t="s">
        <v>98</v>
      </c>
      <c r="BG1258" t="s">
        <v>107</v>
      </c>
      <c r="BH1258">
        <v>1994</v>
      </c>
      <c r="BI1258" t="s">
        <v>125</v>
      </c>
      <c r="BJ1258">
        <v>2</v>
      </c>
      <c r="BK1258">
        <v>691</v>
      </c>
      <c r="BL1258" t="s">
        <v>98</v>
      </c>
      <c r="BM1258" t="s">
        <v>98</v>
      </c>
      <c r="BN1258" t="s">
        <v>104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>
      <c r="A1259">
        <v>1258</v>
      </c>
      <c r="B1259">
        <v>30</v>
      </c>
      <c r="C1259" t="s">
        <v>112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114</v>
      </c>
      <c r="L1259" t="s">
        <v>88</v>
      </c>
      <c r="M1259" t="s">
        <v>206</v>
      </c>
      <c r="N1259" t="s">
        <v>90</v>
      </c>
      <c r="O1259" t="s">
        <v>91</v>
      </c>
      <c r="P1259" t="s">
        <v>92</v>
      </c>
      <c r="Q1259" t="s">
        <v>93</v>
      </c>
      <c r="R1259">
        <v>5</v>
      </c>
      <c r="S1259">
        <v>8</v>
      </c>
      <c r="T1259">
        <v>1922</v>
      </c>
      <c r="U1259">
        <v>1950</v>
      </c>
      <c r="V1259" t="s">
        <v>94</v>
      </c>
      <c r="W1259" t="s">
        <v>95</v>
      </c>
      <c r="X1259" t="s">
        <v>116</v>
      </c>
      <c r="Y1259" t="s">
        <v>116</v>
      </c>
      <c r="Z1259" t="s">
        <v>97</v>
      </c>
      <c r="AA1259">
        <v>0</v>
      </c>
      <c r="AB1259" t="s">
        <v>98</v>
      </c>
      <c r="AC1259" t="s">
        <v>98</v>
      </c>
      <c r="AD1259" t="s">
        <v>123</v>
      </c>
      <c r="AE1259" t="s">
        <v>139</v>
      </c>
      <c r="AF1259" t="s">
        <v>98</v>
      </c>
      <c r="AG1259" t="s">
        <v>100</v>
      </c>
      <c r="AH1259" t="s">
        <v>108</v>
      </c>
      <c r="AI1259">
        <v>0</v>
      </c>
      <c r="AJ1259" t="s">
        <v>108</v>
      </c>
      <c r="AK1259">
        <v>0</v>
      </c>
      <c r="AL1259">
        <v>864</v>
      </c>
      <c r="AM1259">
        <v>864</v>
      </c>
      <c r="AN1259" t="s">
        <v>103</v>
      </c>
      <c r="AO1259" t="s">
        <v>126</v>
      </c>
      <c r="AP1259" t="s">
        <v>104</v>
      </c>
      <c r="AQ1259" t="s">
        <v>105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106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104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>
      <c r="A1260">
        <v>1259</v>
      </c>
      <c r="B1260">
        <v>80</v>
      </c>
      <c r="C1260" t="s">
        <v>112</v>
      </c>
      <c r="D1260">
        <v>59</v>
      </c>
      <c r="E1260">
        <v>9587</v>
      </c>
      <c r="F1260" t="s">
        <v>82</v>
      </c>
      <c r="G1260" t="s">
        <v>83</v>
      </c>
      <c r="H1260" t="s">
        <v>113</v>
      </c>
      <c r="I1260" t="s">
        <v>85</v>
      </c>
      <c r="J1260" t="s">
        <v>86</v>
      </c>
      <c r="K1260" t="s">
        <v>87</v>
      </c>
      <c r="L1260" t="s">
        <v>88</v>
      </c>
      <c r="M1260" t="s">
        <v>121</v>
      </c>
      <c r="N1260" t="s">
        <v>91</v>
      </c>
      <c r="O1260" t="s">
        <v>91</v>
      </c>
      <c r="P1260" t="s">
        <v>92</v>
      </c>
      <c r="Q1260" t="s">
        <v>158</v>
      </c>
      <c r="R1260">
        <v>7</v>
      </c>
      <c r="S1260">
        <v>5</v>
      </c>
      <c r="T1260">
        <v>2005</v>
      </c>
      <c r="U1260">
        <v>2005</v>
      </c>
      <c r="V1260" t="s">
        <v>94</v>
      </c>
      <c r="W1260" t="s">
        <v>95</v>
      </c>
      <c r="X1260" t="s">
        <v>96</v>
      </c>
      <c r="Y1260" t="s">
        <v>96</v>
      </c>
      <c r="Z1260" t="s">
        <v>148</v>
      </c>
      <c r="AA1260">
        <v>182</v>
      </c>
      <c r="AB1260" t="s">
        <v>119</v>
      </c>
      <c r="AC1260" t="s">
        <v>98</v>
      </c>
      <c r="AD1260" t="s">
        <v>123</v>
      </c>
      <c r="AE1260" t="s">
        <v>119</v>
      </c>
      <c r="AF1260" t="s">
        <v>98</v>
      </c>
      <c r="AG1260" t="s">
        <v>119</v>
      </c>
      <c r="AH1260" t="s">
        <v>124</v>
      </c>
      <c r="AI1260">
        <v>655</v>
      </c>
      <c r="AJ1260" t="s">
        <v>108</v>
      </c>
      <c r="AK1260">
        <v>0</v>
      </c>
      <c r="AL1260">
        <v>201</v>
      </c>
      <c r="AM1260">
        <v>856</v>
      </c>
      <c r="AN1260" t="s">
        <v>103</v>
      </c>
      <c r="AO1260" t="s">
        <v>126</v>
      </c>
      <c r="AP1260" t="s">
        <v>104</v>
      </c>
      <c r="AQ1260" t="s">
        <v>105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119</v>
      </c>
      <c r="BC1260">
        <v>5</v>
      </c>
      <c r="BD1260" t="s">
        <v>106</v>
      </c>
      <c r="BE1260">
        <v>0</v>
      </c>
      <c r="BF1260" t="s">
        <v>83</v>
      </c>
      <c r="BG1260" t="s">
        <v>107</v>
      </c>
      <c r="BH1260">
        <v>2005</v>
      </c>
      <c r="BI1260" t="s">
        <v>125</v>
      </c>
      <c r="BJ1260">
        <v>2</v>
      </c>
      <c r="BK1260">
        <v>400</v>
      </c>
      <c r="BL1260" t="s">
        <v>98</v>
      </c>
      <c r="BM1260" t="s">
        <v>98</v>
      </c>
      <c r="BN1260" t="s">
        <v>104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>
      <c r="A1261">
        <v>1260</v>
      </c>
      <c r="B1261">
        <v>20</v>
      </c>
      <c r="C1261" t="s">
        <v>112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136</v>
      </c>
      <c r="L1261" t="s">
        <v>88</v>
      </c>
      <c r="M1261" t="s">
        <v>89</v>
      </c>
      <c r="N1261" t="s">
        <v>91</v>
      </c>
      <c r="O1261" t="s">
        <v>91</v>
      </c>
      <c r="P1261" t="s">
        <v>92</v>
      </c>
      <c r="Q1261" t="s">
        <v>93</v>
      </c>
      <c r="R1261">
        <v>6</v>
      </c>
      <c r="S1261">
        <v>8</v>
      </c>
      <c r="T1261">
        <v>1969</v>
      </c>
      <c r="U1261">
        <v>1969</v>
      </c>
      <c r="V1261" t="s">
        <v>94</v>
      </c>
      <c r="W1261" t="s">
        <v>95</v>
      </c>
      <c r="X1261" t="s">
        <v>130</v>
      </c>
      <c r="Y1261" t="s">
        <v>130</v>
      </c>
      <c r="Z1261" t="s">
        <v>97</v>
      </c>
      <c r="AA1261">
        <v>0</v>
      </c>
      <c r="AB1261" t="s">
        <v>98</v>
      </c>
      <c r="AC1261" t="s">
        <v>98</v>
      </c>
      <c r="AD1261" t="s">
        <v>99</v>
      </c>
      <c r="AE1261" t="s">
        <v>119</v>
      </c>
      <c r="AF1261" t="s">
        <v>98</v>
      </c>
      <c r="AG1261" t="s">
        <v>100</v>
      </c>
      <c r="AH1261" t="s">
        <v>118</v>
      </c>
      <c r="AI1261">
        <v>602</v>
      </c>
      <c r="AJ1261" t="s">
        <v>102</v>
      </c>
      <c r="AK1261">
        <v>438</v>
      </c>
      <c r="AL1261">
        <v>14</v>
      </c>
      <c r="AM1261">
        <v>1054</v>
      </c>
      <c r="AN1261" t="s">
        <v>103</v>
      </c>
      <c r="AO1261" t="s">
        <v>119</v>
      </c>
      <c r="AP1261" t="s">
        <v>104</v>
      </c>
      <c r="AQ1261" t="s">
        <v>105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106</v>
      </c>
      <c r="BE1261">
        <v>0</v>
      </c>
      <c r="BF1261" t="s">
        <v>83</v>
      </c>
      <c r="BG1261" t="s">
        <v>107</v>
      </c>
      <c r="BH1261">
        <v>1969</v>
      </c>
      <c r="BI1261" t="s">
        <v>108</v>
      </c>
      <c r="BJ1261">
        <v>2</v>
      </c>
      <c r="BK1261">
        <v>460</v>
      </c>
      <c r="BL1261" t="s">
        <v>98</v>
      </c>
      <c r="BM1261" t="s">
        <v>98</v>
      </c>
      <c r="BN1261" t="s">
        <v>104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>
      <c r="A1262">
        <v>1261</v>
      </c>
      <c r="B1262">
        <v>60</v>
      </c>
      <c r="C1262" t="s">
        <v>112</v>
      </c>
      <c r="D1262" t="s">
        <v>83</v>
      </c>
      <c r="E1262">
        <v>24682</v>
      </c>
      <c r="F1262" t="s">
        <v>82</v>
      </c>
      <c r="G1262" t="s">
        <v>83</v>
      </c>
      <c r="H1262" t="s">
        <v>223</v>
      </c>
      <c r="I1262" t="s">
        <v>85</v>
      </c>
      <c r="J1262" t="s">
        <v>86</v>
      </c>
      <c r="K1262" t="s">
        <v>161</v>
      </c>
      <c r="L1262" t="s">
        <v>88</v>
      </c>
      <c r="M1262" t="s">
        <v>121</v>
      </c>
      <c r="N1262" t="s">
        <v>225</v>
      </c>
      <c r="O1262" t="s">
        <v>91</v>
      </c>
      <c r="P1262" t="s">
        <v>92</v>
      </c>
      <c r="Q1262" t="s">
        <v>122</v>
      </c>
      <c r="R1262">
        <v>6</v>
      </c>
      <c r="S1262">
        <v>5</v>
      </c>
      <c r="T1262">
        <v>1999</v>
      </c>
      <c r="U1262">
        <v>1999</v>
      </c>
      <c r="V1262" t="s">
        <v>94</v>
      </c>
      <c r="W1262" t="s">
        <v>95</v>
      </c>
      <c r="X1262" t="s">
        <v>96</v>
      </c>
      <c r="Y1262" t="s">
        <v>96</v>
      </c>
      <c r="Z1262" t="s">
        <v>97</v>
      </c>
      <c r="AA1262">
        <v>0</v>
      </c>
      <c r="AB1262" t="s">
        <v>98</v>
      </c>
      <c r="AC1262" t="s">
        <v>98</v>
      </c>
      <c r="AD1262" t="s">
        <v>123</v>
      </c>
      <c r="AE1262" t="s">
        <v>119</v>
      </c>
      <c r="AF1262" t="s">
        <v>98</v>
      </c>
      <c r="AG1262" t="s">
        <v>100</v>
      </c>
      <c r="AH1262" t="s">
        <v>108</v>
      </c>
      <c r="AI1262">
        <v>0</v>
      </c>
      <c r="AJ1262" t="s">
        <v>108</v>
      </c>
      <c r="AK1262">
        <v>0</v>
      </c>
      <c r="AL1262">
        <v>841</v>
      </c>
      <c r="AM1262">
        <v>841</v>
      </c>
      <c r="AN1262" t="s">
        <v>103</v>
      </c>
      <c r="AO1262" t="s">
        <v>126</v>
      </c>
      <c r="AP1262" t="s">
        <v>104</v>
      </c>
      <c r="AQ1262" t="s">
        <v>105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106</v>
      </c>
      <c r="BE1262">
        <v>1</v>
      </c>
      <c r="BF1262" t="s">
        <v>98</v>
      </c>
      <c r="BG1262" t="s">
        <v>159</v>
      </c>
      <c r="BH1262">
        <v>1999</v>
      </c>
      <c r="BI1262" t="s">
        <v>125</v>
      </c>
      <c r="BJ1262">
        <v>2</v>
      </c>
      <c r="BK1262">
        <v>502</v>
      </c>
      <c r="BL1262" t="s">
        <v>98</v>
      </c>
      <c r="BM1262" t="s">
        <v>98</v>
      </c>
      <c r="BN1262" t="s">
        <v>104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>
      <c r="A1263">
        <v>1262</v>
      </c>
      <c r="B1263">
        <v>20</v>
      </c>
      <c r="C1263" t="s">
        <v>112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91</v>
      </c>
      <c r="O1263" t="s">
        <v>91</v>
      </c>
      <c r="P1263" t="s">
        <v>92</v>
      </c>
      <c r="Q1263" t="s">
        <v>93</v>
      </c>
      <c r="R1263">
        <v>5</v>
      </c>
      <c r="S1263">
        <v>6</v>
      </c>
      <c r="T1263">
        <v>1956</v>
      </c>
      <c r="U1263">
        <v>1956</v>
      </c>
      <c r="V1263" t="s">
        <v>115</v>
      </c>
      <c r="W1263" t="s">
        <v>95</v>
      </c>
      <c r="X1263" t="s">
        <v>137</v>
      </c>
      <c r="Y1263" t="s">
        <v>137</v>
      </c>
      <c r="Z1263" t="s">
        <v>97</v>
      </c>
      <c r="AA1263">
        <v>0</v>
      </c>
      <c r="AB1263" t="s">
        <v>98</v>
      </c>
      <c r="AC1263" t="s">
        <v>98</v>
      </c>
      <c r="AD1263" t="s">
        <v>99</v>
      </c>
      <c r="AE1263" t="s">
        <v>98</v>
      </c>
      <c r="AF1263" t="s">
        <v>98</v>
      </c>
      <c r="AG1263" t="s">
        <v>100</v>
      </c>
      <c r="AH1263" t="s">
        <v>101</v>
      </c>
      <c r="AI1263">
        <v>504</v>
      </c>
      <c r="AJ1263" t="s">
        <v>108</v>
      </c>
      <c r="AK1263">
        <v>0</v>
      </c>
      <c r="AL1263">
        <v>546</v>
      </c>
      <c r="AM1263">
        <v>1050</v>
      </c>
      <c r="AN1263" t="s">
        <v>103</v>
      </c>
      <c r="AO1263" t="s">
        <v>119</v>
      </c>
      <c r="AP1263" t="s">
        <v>104</v>
      </c>
      <c r="AQ1263" t="s">
        <v>105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106</v>
      </c>
      <c r="BE1263">
        <v>0</v>
      </c>
      <c r="BF1263" t="s">
        <v>83</v>
      </c>
      <c r="BG1263" t="s">
        <v>107</v>
      </c>
      <c r="BH1263">
        <v>1956</v>
      </c>
      <c r="BI1263" t="s">
        <v>108</v>
      </c>
      <c r="BJ1263">
        <v>1</v>
      </c>
      <c r="BK1263">
        <v>338</v>
      </c>
      <c r="BL1263" t="s">
        <v>98</v>
      </c>
      <c r="BM1263" t="s">
        <v>98</v>
      </c>
      <c r="BN1263" t="s">
        <v>104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>
      <c r="A1264">
        <v>1263</v>
      </c>
      <c r="B1264">
        <v>50</v>
      </c>
      <c r="C1264" t="s">
        <v>112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199</v>
      </c>
      <c r="N1264" t="s">
        <v>91</v>
      </c>
      <c r="O1264" t="s">
        <v>91</v>
      </c>
      <c r="P1264" t="s">
        <v>92</v>
      </c>
      <c r="Q1264" t="s">
        <v>176</v>
      </c>
      <c r="R1264">
        <v>4</v>
      </c>
      <c r="S1264">
        <v>5</v>
      </c>
      <c r="T1264">
        <v>1957</v>
      </c>
      <c r="U1264">
        <v>1989</v>
      </c>
      <c r="V1264" t="s">
        <v>94</v>
      </c>
      <c r="W1264" t="s">
        <v>95</v>
      </c>
      <c r="X1264" t="s">
        <v>116</v>
      </c>
      <c r="Y1264" t="s">
        <v>116</v>
      </c>
      <c r="Z1264" t="s">
        <v>97</v>
      </c>
      <c r="AA1264">
        <v>0</v>
      </c>
      <c r="AB1264" t="s">
        <v>98</v>
      </c>
      <c r="AC1264" t="s">
        <v>98</v>
      </c>
      <c r="AD1264" t="s">
        <v>99</v>
      </c>
      <c r="AE1264" t="s">
        <v>98</v>
      </c>
      <c r="AF1264" t="s">
        <v>98</v>
      </c>
      <c r="AG1264" t="s">
        <v>157</v>
      </c>
      <c r="AH1264" t="s">
        <v>108</v>
      </c>
      <c r="AI1264">
        <v>0</v>
      </c>
      <c r="AJ1264" t="s">
        <v>108</v>
      </c>
      <c r="AK1264">
        <v>0</v>
      </c>
      <c r="AL1264">
        <v>1104</v>
      </c>
      <c r="AM1264">
        <v>1104</v>
      </c>
      <c r="AN1264" t="s">
        <v>103</v>
      </c>
      <c r="AO1264" t="s">
        <v>126</v>
      </c>
      <c r="AP1264" t="s">
        <v>104</v>
      </c>
      <c r="AQ1264" t="s">
        <v>168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181</v>
      </c>
      <c r="BE1264">
        <v>2</v>
      </c>
      <c r="BF1264" t="s">
        <v>98</v>
      </c>
      <c r="BG1264" t="s">
        <v>107</v>
      </c>
      <c r="BH1264">
        <v>1957</v>
      </c>
      <c r="BI1264" t="s">
        <v>108</v>
      </c>
      <c r="BJ1264">
        <v>1</v>
      </c>
      <c r="BK1264">
        <v>304</v>
      </c>
      <c r="BL1264" t="s">
        <v>98</v>
      </c>
      <c r="BM1264" t="s">
        <v>98</v>
      </c>
      <c r="BN1264" t="s">
        <v>104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>
      <c r="A1265">
        <v>1264</v>
      </c>
      <c r="B1265">
        <v>70</v>
      </c>
      <c r="C1265" t="s">
        <v>112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197</v>
      </c>
      <c r="N1265" t="s">
        <v>91</v>
      </c>
      <c r="O1265" t="s">
        <v>91</v>
      </c>
      <c r="P1265" t="s">
        <v>92</v>
      </c>
      <c r="Q1265" t="s">
        <v>122</v>
      </c>
      <c r="R1265">
        <v>6</v>
      </c>
      <c r="S1265">
        <v>6</v>
      </c>
      <c r="T1265">
        <v>1919</v>
      </c>
      <c r="U1265">
        <v>1950</v>
      </c>
      <c r="V1265" t="s">
        <v>202</v>
      </c>
      <c r="W1265" t="s">
        <v>95</v>
      </c>
      <c r="X1265" t="s">
        <v>116</v>
      </c>
      <c r="Y1265" t="s">
        <v>116</v>
      </c>
      <c r="Z1265" t="s">
        <v>97</v>
      </c>
      <c r="AA1265">
        <v>0</v>
      </c>
      <c r="AB1265" t="s">
        <v>98</v>
      </c>
      <c r="AC1265" t="s">
        <v>98</v>
      </c>
      <c r="AD1265" t="s">
        <v>123</v>
      </c>
      <c r="AE1265" t="s">
        <v>98</v>
      </c>
      <c r="AF1265" t="s">
        <v>98</v>
      </c>
      <c r="AG1265" t="s">
        <v>100</v>
      </c>
      <c r="AH1265" t="s">
        <v>108</v>
      </c>
      <c r="AI1265">
        <v>0</v>
      </c>
      <c r="AJ1265" t="s">
        <v>108</v>
      </c>
      <c r="AK1265">
        <v>0</v>
      </c>
      <c r="AL1265">
        <v>764</v>
      </c>
      <c r="AM1265">
        <v>764</v>
      </c>
      <c r="AN1265" t="s">
        <v>103</v>
      </c>
      <c r="AO1265" t="s">
        <v>126</v>
      </c>
      <c r="AP1265" t="s">
        <v>104</v>
      </c>
      <c r="AQ1265" t="s">
        <v>168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106</v>
      </c>
      <c r="BE1265">
        <v>1</v>
      </c>
      <c r="BF1265" t="s">
        <v>119</v>
      </c>
      <c r="BG1265" t="s">
        <v>143</v>
      </c>
      <c r="BH1265">
        <v>1940</v>
      </c>
      <c r="BI1265" t="s">
        <v>108</v>
      </c>
      <c r="BJ1265">
        <v>2</v>
      </c>
      <c r="BK1265">
        <v>520</v>
      </c>
      <c r="BL1265" t="s">
        <v>98</v>
      </c>
      <c r="BM1265" t="s">
        <v>98</v>
      </c>
      <c r="BN1265" t="s">
        <v>167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132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>
      <c r="A1266">
        <v>1265</v>
      </c>
      <c r="B1266">
        <v>120</v>
      </c>
      <c r="C1266" t="s">
        <v>81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89</v>
      </c>
      <c r="N1266" t="s">
        <v>91</v>
      </c>
      <c r="O1266" t="s">
        <v>91</v>
      </c>
      <c r="P1266" t="s">
        <v>129</v>
      </c>
      <c r="Q1266" t="s">
        <v>93</v>
      </c>
      <c r="R1266">
        <v>6</v>
      </c>
      <c r="S1266">
        <v>5</v>
      </c>
      <c r="T1266">
        <v>1998</v>
      </c>
      <c r="U1266">
        <v>1999</v>
      </c>
      <c r="V1266" t="s">
        <v>94</v>
      </c>
      <c r="W1266" t="s">
        <v>95</v>
      </c>
      <c r="X1266" t="s">
        <v>137</v>
      </c>
      <c r="Y1266" t="s">
        <v>137</v>
      </c>
      <c r="Z1266" t="s">
        <v>97</v>
      </c>
      <c r="AA1266">
        <v>0</v>
      </c>
      <c r="AB1266" t="s">
        <v>119</v>
      </c>
      <c r="AC1266" t="s">
        <v>98</v>
      </c>
      <c r="AD1266" t="s">
        <v>123</v>
      </c>
      <c r="AE1266" t="s">
        <v>119</v>
      </c>
      <c r="AF1266" t="s">
        <v>98</v>
      </c>
      <c r="AG1266" t="s">
        <v>100</v>
      </c>
      <c r="AH1266" t="s">
        <v>124</v>
      </c>
      <c r="AI1266">
        <v>266</v>
      </c>
      <c r="AJ1266" t="s">
        <v>108</v>
      </c>
      <c r="AK1266">
        <v>0</v>
      </c>
      <c r="AL1266">
        <v>1139</v>
      </c>
      <c r="AM1266">
        <v>1405</v>
      </c>
      <c r="AN1266" t="s">
        <v>103</v>
      </c>
      <c r="AO1266" t="s">
        <v>126</v>
      </c>
      <c r="AP1266" t="s">
        <v>104</v>
      </c>
      <c r="AQ1266" t="s">
        <v>105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119</v>
      </c>
      <c r="BC1266">
        <v>5</v>
      </c>
      <c r="BD1266" t="s">
        <v>106</v>
      </c>
      <c r="BE1266">
        <v>0</v>
      </c>
      <c r="BF1266" t="s">
        <v>83</v>
      </c>
      <c r="BG1266" t="s">
        <v>107</v>
      </c>
      <c r="BH1266">
        <v>1998</v>
      </c>
      <c r="BI1266" t="s">
        <v>125</v>
      </c>
      <c r="BJ1266">
        <v>2</v>
      </c>
      <c r="BK1266">
        <v>511</v>
      </c>
      <c r="BL1266" t="s">
        <v>98</v>
      </c>
      <c r="BM1266" t="s">
        <v>98</v>
      </c>
      <c r="BN1266" t="s">
        <v>104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144</v>
      </c>
      <c r="CB1266" t="s">
        <v>172</v>
      </c>
      <c r="CC1266">
        <v>181000</v>
      </c>
    </row>
    <row r="1267" spans="1:81">
      <c r="A1267">
        <v>1266</v>
      </c>
      <c r="B1267">
        <v>160</v>
      </c>
      <c r="C1267" t="s">
        <v>164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222</v>
      </c>
      <c r="L1267" t="s">
        <v>88</v>
      </c>
      <c r="M1267" t="s">
        <v>163</v>
      </c>
      <c r="N1267" t="s">
        <v>91</v>
      </c>
      <c r="O1267" t="s">
        <v>91</v>
      </c>
      <c r="P1267" t="s">
        <v>129</v>
      </c>
      <c r="Q1267" t="s">
        <v>122</v>
      </c>
      <c r="R1267">
        <v>7</v>
      </c>
      <c r="S1267">
        <v>5</v>
      </c>
      <c r="T1267">
        <v>1999</v>
      </c>
      <c r="U1267">
        <v>1999</v>
      </c>
      <c r="V1267" t="s">
        <v>115</v>
      </c>
      <c r="W1267" t="s">
        <v>95</v>
      </c>
      <c r="X1267" t="s">
        <v>137</v>
      </c>
      <c r="Y1267" t="s">
        <v>137</v>
      </c>
      <c r="Z1267" t="s">
        <v>117</v>
      </c>
      <c r="AA1267">
        <v>218</v>
      </c>
      <c r="AB1267" t="s">
        <v>119</v>
      </c>
      <c r="AC1267" t="s">
        <v>98</v>
      </c>
      <c r="AD1267" t="s">
        <v>123</v>
      </c>
      <c r="AE1267" t="s">
        <v>119</v>
      </c>
      <c r="AF1267" t="s">
        <v>98</v>
      </c>
      <c r="AG1267" t="s">
        <v>100</v>
      </c>
      <c r="AH1267" t="s">
        <v>124</v>
      </c>
      <c r="AI1267">
        <v>450</v>
      </c>
      <c r="AJ1267" t="s">
        <v>108</v>
      </c>
      <c r="AK1267">
        <v>0</v>
      </c>
      <c r="AL1267">
        <v>241</v>
      </c>
      <c r="AM1267">
        <v>691</v>
      </c>
      <c r="AN1267" t="s">
        <v>103</v>
      </c>
      <c r="AO1267" t="s">
        <v>126</v>
      </c>
      <c r="AP1267" t="s">
        <v>104</v>
      </c>
      <c r="AQ1267" t="s">
        <v>105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119</v>
      </c>
      <c r="BC1267">
        <v>6</v>
      </c>
      <c r="BD1267" t="s">
        <v>106</v>
      </c>
      <c r="BE1267">
        <v>0</v>
      </c>
      <c r="BF1267" t="s">
        <v>83</v>
      </c>
      <c r="BG1267" t="s">
        <v>143</v>
      </c>
      <c r="BH1267">
        <v>1999</v>
      </c>
      <c r="BI1267" t="s">
        <v>108</v>
      </c>
      <c r="BJ1267">
        <v>2</v>
      </c>
      <c r="BK1267">
        <v>506</v>
      </c>
      <c r="BL1267" t="s">
        <v>98</v>
      </c>
      <c r="BM1267" t="s">
        <v>98</v>
      </c>
      <c r="BN1267" t="s">
        <v>104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>
      <c r="A1268">
        <v>1267</v>
      </c>
      <c r="B1268">
        <v>190</v>
      </c>
      <c r="C1268" t="s">
        <v>140</v>
      </c>
      <c r="D1268">
        <v>60</v>
      </c>
      <c r="E1268">
        <v>10120</v>
      </c>
      <c r="F1268" t="s">
        <v>82</v>
      </c>
      <c r="G1268" t="s">
        <v>83</v>
      </c>
      <c r="H1268" t="s">
        <v>113</v>
      </c>
      <c r="I1268" t="s">
        <v>192</v>
      </c>
      <c r="J1268" t="s">
        <v>86</v>
      </c>
      <c r="K1268" t="s">
        <v>87</v>
      </c>
      <c r="L1268" t="s">
        <v>88</v>
      </c>
      <c r="M1268" t="s">
        <v>188</v>
      </c>
      <c r="N1268" t="s">
        <v>90</v>
      </c>
      <c r="O1268" t="s">
        <v>91</v>
      </c>
      <c r="P1268" t="s">
        <v>186</v>
      </c>
      <c r="Q1268" t="s">
        <v>198</v>
      </c>
      <c r="R1268">
        <v>7</v>
      </c>
      <c r="S1268">
        <v>4</v>
      </c>
      <c r="T1268">
        <v>1910</v>
      </c>
      <c r="U1268">
        <v>1950</v>
      </c>
      <c r="V1268" t="s">
        <v>115</v>
      </c>
      <c r="W1268" t="s">
        <v>95</v>
      </c>
      <c r="X1268" t="s">
        <v>116</v>
      </c>
      <c r="Y1268" t="s">
        <v>116</v>
      </c>
      <c r="Z1268" t="s">
        <v>97</v>
      </c>
      <c r="AA1268">
        <v>0</v>
      </c>
      <c r="AB1268" t="s">
        <v>139</v>
      </c>
      <c r="AC1268" t="s">
        <v>98</v>
      </c>
      <c r="AD1268" t="s">
        <v>99</v>
      </c>
      <c r="AE1268" t="s">
        <v>98</v>
      </c>
      <c r="AF1268" t="s">
        <v>98</v>
      </c>
      <c r="AG1268" t="s">
        <v>100</v>
      </c>
      <c r="AH1268" t="s">
        <v>108</v>
      </c>
      <c r="AI1268">
        <v>0</v>
      </c>
      <c r="AJ1268" t="s">
        <v>108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167</v>
      </c>
      <c r="AQ1268" t="s">
        <v>196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106</v>
      </c>
      <c r="BE1268">
        <v>1</v>
      </c>
      <c r="BF1268" t="s">
        <v>119</v>
      </c>
      <c r="BG1268" t="s">
        <v>143</v>
      </c>
      <c r="BH1268">
        <v>1960</v>
      </c>
      <c r="BI1268" t="s">
        <v>108</v>
      </c>
      <c r="BJ1268">
        <v>1</v>
      </c>
      <c r="BK1268">
        <v>308</v>
      </c>
      <c r="BL1268" t="s">
        <v>98</v>
      </c>
      <c r="BM1268" t="s">
        <v>98</v>
      </c>
      <c r="BN1268" t="s">
        <v>167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109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>
      <c r="A1269">
        <v>1268</v>
      </c>
      <c r="B1269">
        <v>20</v>
      </c>
      <c r="C1269" t="s">
        <v>112</v>
      </c>
      <c r="D1269">
        <v>89</v>
      </c>
      <c r="E1269">
        <v>13214</v>
      </c>
      <c r="F1269" t="s">
        <v>82</v>
      </c>
      <c r="G1269" t="s">
        <v>83</v>
      </c>
      <c r="H1269" t="s">
        <v>113</v>
      </c>
      <c r="I1269" t="s">
        <v>127</v>
      </c>
      <c r="J1269" t="s">
        <v>86</v>
      </c>
      <c r="K1269" t="s">
        <v>87</v>
      </c>
      <c r="L1269" t="s">
        <v>88</v>
      </c>
      <c r="M1269" t="s">
        <v>218</v>
      </c>
      <c r="N1269" t="s">
        <v>91</v>
      </c>
      <c r="O1269" t="s">
        <v>91</v>
      </c>
      <c r="P1269" t="s">
        <v>92</v>
      </c>
      <c r="Q1269" t="s">
        <v>93</v>
      </c>
      <c r="R1269">
        <v>9</v>
      </c>
      <c r="S1269">
        <v>5</v>
      </c>
      <c r="T1269">
        <v>2008</v>
      </c>
      <c r="U1269">
        <v>2009</v>
      </c>
      <c r="V1269" t="s">
        <v>115</v>
      </c>
      <c r="W1269" t="s">
        <v>95</v>
      </c>
      <c r="X1269" t="s">
        <v>203</v>
      </c>
      <c r="Y1269" t="s">
        <v>153</v>
      </c>
      <c r="Z1269" t="s">
        <v>97</v>
      </c>
      <c r="AA1269">
        <v>0</v>
      </c>
      <c r="AB1269" t="s">
        <v>126</v>
      </c>
      <c r="AC1269" t="s">
        <v>98</v>
      </c>
      <c r="AD1269" t="s">
        <v>123</v>
      </c>
      <c r="AE1269" t="s">
        <v>126</v>
      </c>
      <c r="AF1269" t="s">
        <v>98</v>
      </c>
      <c r="AG1269" t="s">
        <v>119</v>
      </c>
      <c r="AH1269" t="s">
        <v>108</v>
      </c>
      <c r="AI1269">
        <v>0</v>
      </c>
      <c r="AJ1269" t="s">
        <v>108</v>
      </c>
      <c r="AK1269">
        <v>0</v>
      </c>
      <c r="AL1269">
        <v>2002</v>
      </c>
      <c r="AM1269">
        <v>2002</v>
      </c>
      <c r="AN1269" t="s">
        <v>103</v>
      </c>
      <c r="AO1269" t="s">
        <v>126</v>
      </c>
      <c r="AP1269" t="s">
        <v>104</v>
      </c>
      <c r="AQ1269" t="s">
        <v>105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126</v>
      </c>
      <c r="BC1269">
        <v>10</v>
      </c>
      <c r="BD1269" t="s">
        <v>106</v>
      </c>
      <c r="BE1269">
        <v>1</v>
      </c>
      <c r="BF1269" t="s">
        <v>119</v>
      </c>
      <c r="BG1269" t="s">
        <v>107</v>
      </c>
      <c r="BH1269">
        <v>2009</v>
      </c>
      <c r="BI1269" t="s">
        <v>125</v>
      </c>
      <c r="BJ1269">
        <v>3</v>
      </c>
      <c r="BK1269">
        <v>746</v>
      </c>
      <c r="BL1269" t="s">
        <v>98</v>
      </c>
      <c r="BM1269" t="s">
        <v>98</v>
      </c>
      <c r="BN1269" t="s">
        <v>104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>
      <c r="A1270">
        <v>1269</v>
      </c>
      <c r="B1270">
        <v>50</v>
      </c>
      <c r="C1270" t="s">
        <v>112</v>
      </c>
      <c r="D1270" t="s">
        <v>83</v>
      </c>
      <c r="E1270">
        <v>14100</v>
      </c>
      <c r="F1270" t="s">
        <v>82</v>
      </c>
      <c r="G1270" t="s">
        <v>83</v>
      </c>
      <c r="H1270" t="s">
        <v>113</v>
      </c>
      <c r="I1270" t="s">
        <v>85</v>
      </c>
      <c r="J1270" t="s">
        <v>86</v>
      </c>
      <c r="K1270" t="s">
        <v>87</v>
      </c>
      <c r="L1270" t="s">
        <v>154</v>
      </c>
      <c r="M1270" t="s">
        <v>212</v>
      </c>
      <c r="N1270" t="s">
        <v>91</v>
      </c>
      <c r="O1270" t="s">
        <v>91</v>
      </c>
      <c r="P1270" t="s">
        <v>92</v>
      </c>
      <c r="Q1270" t="s">
        <v>176</v>
      </c>
      <c r="R1270">
        <v>8</v>
      </c>
      <c r="S1270">
        <v>9</v>
      </c>
      <c r="T1270">
        <v>1935</v>
      </c>
      <c r="U1270">
        <v>1997</v>
      </c>
      <c r="V1270" t="s">
        <v>94</v>
      </c>
      <c r="W1270" t="s">
        <v>95</v>
      </c>
      <c r="X1270" t="s">
        <v>203</v>
      </c>
      <c r="Y1270" t="s">
        <v>203</v>
      </c>
      <c r="Z1270" t="s">
        <v>117</v>
      </c>
      <c r="AA1270">
        <v>632</v>
      </c>
      <c r="AB1270" t="s">
        <v>98</v>
      </c>
      <c r="AC1270" t="s">
        <v>119</v>
      </c>
      <c r="AD1270" t="s">
        <v>99</v>
      </c>
      <c r="AE1270" t="s">
        <v>98</v>
      </c>
      <c r="AF1270" t="s">
        <v>98</v>
      </c>
      <c r="AG1270" t="s">
        <v>155</v>
      </c>
      <c r="AH1270" t="s">
        <v>101</v>
      </c>
      <c r="AI1270">
        <v>192</v>
      </c>
      <c r="AJ1270" t="s">
        <v>108</v>
      </c>
      <c r="AK1270">
        <v>0</v>
      </c>
      <c r="AL1270">
        <v>536</v>
      </c>
      <c r="AM1270">
        <v>728</v>
      </c>
      <c r="AN1270" t="s">
        <v>103</v>
      </c>
      <c r="AO1270" t="s">
        <v>126</v>
      </c>
      <c r="AP1270" t="s">
        <v>104</v>
      </c>
      <c r="AQ1270" t="s">
        <v>105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119</v>
      </c>
      <c r="BC1270">
        <v>11</v>
      </c>
      <c r="BD1270" t="s">
        <v>106</v>
      </c>
      <c r="BE1270">
        <v>2</v>
      </c>
      <c r="BF1270" t="s">
        <v>119</v>
      </c>
      <c r="BG1270" t="s">
        <v>159</v>
      </c>
      <c r="BH1270">
        <v>1982</v>
      </c>
      <c r="BI1270" t="s">
        <v>108</v>
      </c>
      <c r="BJ1270">
        <v>3</v>
      </c>
      <c r="BK1270">
        <v>1014</v>
      </c>
      <c r="BL1270" t="s">
        <v>98</v>
      </c>
      <c r="BM1270" t="s">
        <v>98</v>
      </c>
      <c r="BN1270" t="s">
        <v>104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177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>
      <c r="A1271">
        <v>1270</v>
      </c>
      <c r="B1271">
        <v>50</v>
      </c>
      <c r="C1271" t="s">
        <v>112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89</v>
      </c>
      <c r="N1271" t="s">
        <v>90</v>
      </c>
      <c r="O1271" t="s">
        <v>91</v>
      </c>
      <c r="P1271" t="s">
        <v>92</v>
      </c>
      <c r="Q1271" t="s">
        <v>176</v>
      </c>
      <c r="R1271">
        <v>5</v>
      </c>
      <c r="S1271">
        <v>5</v>
      </c>
      <c r="T1271">
        <v>1958</v>
      </c>
      <c r="U1271">
        <v>1958</v>
      </c>
      <c r="V1271" t="s">
        <v>94</v>
      </c>
      <c r="W1271" t="s">
        <v>95</v>
      </c>
      <c r="X1271" t="s">
        <v>137</v>
      </c>
      <c r="Y1271" t="s">
        <v>137</v>
      </c>
      <c r="Z1271" t="s">
        <v>117</v>
      </c>
      <c r="AA1271">
        <v>180</v>
      </c>
      <c r="AB1271" t="s">
        <v>98</v>
      </c>
      <c r="AC1271" t="s">
        <v>98</v>
      </c>
      <c r="AD1271" t="s">
        <v>99</v>
      </c>
      <c r="AE1271" t="s">
        <v>98</v>
      </c>
      <c r="AF1271" t="s">
        <v>98</v>
      </c>
      <c r="AG1271" t="s">
        <v>100</v>
      </c>
      <c r="AH1271" t="s">
        <v>138</v>
      </c>
      <c r="AI1271">
        <v>460</v>
      </c>
      <c r="AJ1271" t="s">
        <v>108</v>
      </c>
      <c r="AK1271">
        <v>0</v>
      </c>
      <c r="AL1271">
        <v>414</v>
      </c>
      <c r="AM1271">
        <v>874</v>
      </c>
      <c r="AN1271" t="s">
        <v>194</v>
      </c>
      <c r="AO1271" t="s">
        <v>98</v>
      </c>
      <c r="AP1271" t="s">
        <v>104</v>
      </c>
      <c r="AQ1271" t="s">
        <v>168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106</v>
      </c>
      <c r="BE1271">
        <v>0</v>
      </c>
      <c r="BF1271" t="s">
        <v>83</v>
      </c>
      <c r="BG1271" t="s">
        <v>107</v>
      </c>
      <c r="BH1271">
        <v>1958</v>
      </c>
      <c r="BI1271" t="s">
        <v>108</v>
      </c>
      <c r="BJ1271">
        <v>1</v>
      </c>
      <c r="BK1271">
        <v>315</v>
      </c>
      <c r="BL1271" t="s">
        <v>98</v>
      </c>
      <c r="BM1271" t="s">
        <v>98</v>
      </c>
      <c r="BN1271" t="s">
        <v>104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177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>
      <c r="A1272">
        <v>1271</v>
      </c>
      <c r="B1272">
        <v>40</v>
      </c>
      <c r="C1272" t="s">
        <v>112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205</v>
      </c>
      <c r="J1272" t="s">
        <v>86</v>
      </c>
      <c r="K1272" t="s">
        <v>87</v>
      </c>
      <c r="L1272" t="s">
        <v>231</v>
      </c>
      <c r="M1272" t="s">
        <v>199</v>
      </c>
      <c r="N1272" t="s">
        <v>91</v>
      </c>
      <c r="O1272" t="s">
        <v>91</v>
      </c>
      <c r="P1272" t="s">
        <v>92</v>
      </c>
      <c r="Q1272" t="s">
        <v>93</v>
      </c>
      <c r="R1272">
        <v>7</v>
      </c>
      <c r="S1272">
        <v>6</v>
      </c>
      <c r="T1272">
        <v>1979</v>
      </c>
      <c r="U1272">
        <v>1979</v>
      </c>
      <c r="V1272" t="s">
        <v>133</v>
      </c>
      <c r="W1272" t="s">
        <v>236</v>
      </c>
      <c r="X1272" t="s">
        <v>135</v>
      </c>
      <c r="Y1272" t="s">
        <v>135</v>
      </c>
      <c r="Z1272" t="s">
        <v>97</v>
      </c>
      <c r="AA1272">
        <v>0</v>
      </c>
      <c r="AB1272" t="s">
        <v>119</v>
      </c>
      <c r="AC1272" t="s">
        <v>98</v>
      </c>
      <c r="AD1272" t="s">
        <v>123</v>
      </c>
      <c r="AE1272" t="s">
        <v>119</v>
      </c>
      <c r="AF1272" t="s">
        <v>98</v>
      </c>
      <c r="AG1272" t="s">
        <v>119</v>
      </c>
      <c r="AH1272" t="s">
        <v>124</v>
      </c>
      <c r="AI1272">
        <v>1258</v>
      </c>
      <c r="AJ1272" t="s">
        <v>108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104</v>
      </c>
      <c r="AQ1272" t="s">
        <v>105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119</v>
      </c>
      <c r="BC1272">
        <v>4</v>
      </c>
      <c r="BD1272" t="s">
        <v>106</v>
      </c>
      <c r="BE1272">
        <v>1</v>
      </c>
      <c r="BF1272" t="s">
        <v>98</v>
      </c>
      <c r="BG1272" t="s">
        <v>107</v>
      </c>
      <c r="BH1272">
        <v>1979</v>
      </c>
      <c r="BI1272" t="s">
        <v>125</v>
      </c>
      <c r="BJ1272">
        <v>2</v>
      </c>
      <c r="BK1272">
        <v>586</v>
      </c>
      <c r="BL1272" t="s">
        <v>98</v>
      </c>
      <c r="BM1272" t="s">
        <v>98</v>
      </c>
      <c r="BN1272" t="s">
        <v>104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>
      <c r="A1273">
        <v>1272</v>
      </c>
      <c r="B1273">
        <v>20</v>
      </c>
      <c r="C1273" t="s">
        <v>112</v>
      </c>
      <c r="D1273" t="s">
        <v>83</v>
      </c>
      <c r="E1273">
        <v>9156</v>
      </c>
      <c r="F1273" t="s">
        <v>82</v>
      </c>
      <c r="G1273" t="s">
        <v>83</v>
      </c>
      <c r="H1273" t="s">
        <v>113</v>
      </c>
      <c r="I1273" t="s">
        <v>85</v>
      </c>
      <c r="J1273" t="s">
        <v>86</v>
      </c>
      <c r="K1273" t="s">
        <v>87</v>
      </c>
      <c r="L1273" t="s">
        <v>88</v>
      </c>
      <c r="M1273" t="s">
        <v>175</v>
      </c>
      <c r="N1273" t="s">
        <v>151</v>
      </c>
      <c r="O1273" t="s">
        <v>91</v>
      </c>
      <c r="P1273" t="s">
        <v>92</v>
      </c>
      <c r="Q1273" t="s">
        <v>93</v>
      </c>
      <c r="R1273">
        <v>6</v>
      </c>
      <c r="S1273">
        <v>7</v>
      </c>
      <c r="T1273">
        <v>1968</v>
      </c>
      <c r="U1273">
        <v>1968</v>
      </c>
      <c r="V1273" t="s">
        <v>115</v>
      </c>
      <c r="W1273" t="s">
        <v>95</v>
      </c>
      <c r="X1273" t="s">
        <v>117</v>
      </c>
      <c r="Y1273" t="s">
        <v>117</v>
      </c>
      <c r="Z1273" t="s">
        <v>97</v>
      </c>
      <c r="AA1273">
        <v>0</v>
      </c>
      <c r="AB1273" t="s">
        <v>98</v>
      </c>
      <c r="AC1273" t="s">
        <v>98</v>
      </c>
      <c r="AD1273" t="s">
        <v>99</v>
      </c>
      <c r="AE1273" t="s">
        <v>98</v>
      </c>
      <c r="AF1273" t="s">
        <v>98</v>
      </c>
      <c r="AG1273" t="s">
        <v>100</v>
      </c>
      <c r="AH1273" t="s">
        <v>108</v>
      </c>
      <c r="AI1273">
        <v>0</v>
      </c>
      <c r="AJ1273" t="s">
        <v>108</v>
      </c>
      <c r="AK1273">
        <v>0</v>
      </c>
      <c r="AL1273">
        <v>1489</v>
      </c>
      <c r="AM1273">
        <v>1489</v>
      </c>
      <c r="AN1273" t="s">
        <v>103</v>
      </c>
      <c r="AO1273" t="s">
        <v>119</v>
      </c>
      <c r="AP1273" t="s">
        <v>104</v>
      </c>
      <c r="AQ1273" t="s">
        <v>105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119</v>
      </c>
      <c r="BC1273">
        <v>7</v>
      </c>
      <c r="BD1273" t="s">
        <v>106</v>
      </c>
      <c r="BE1273">
        <v>1</v>
      </c>
      <c r="BF1273" t="s">
        <v>119</v>
      </c>
      <c r="BG1273" t="s">
        <v>107</v>
      </c>
      <c r="BH1273">
        <v>1968</v>
      </c>
      <c r="BI1273" t="s">
        <v>131</v>
      </c>
      <c r="BJ1273">
        <v>2</v>
      </c>
      <c r="BK1273">
        <v>462</v>
      </c>
      <c r="BL1273" t="s">
        <v>98</v>
      </c>
      <c r="BM1273" t="s">
        <v>98</v>
      </c>
      <c r="BN1273" t="s">
        <v>104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>
      <c r="A1274">
        <v>1273</v>
      </c>
      <c r="B1274">
        <v>20</v>
      </c>
      <c r="C1274" t="s">
        <v>112</v>
      </c>
      <c r="D1274" t="s">
        <v>83</v>
      </c>
      <c r="E1274">
        <v>13526</v>
      </c>
      <c r="F1274" t="s">
        <v>82</v>
      </c>
      <c r="G1274" t="s">
        <v>83</v>
      </c>
      <c r="H1274" t="s">
        <v>113</v>
      </c>
      <c r="I1274" t="s">
        <v>85</v>
      </c>
      <c r="J1274" t="s">
        <v>86</v>
      </c>
      <c r="K1274" t="s">
        <v>161</v>
      </c>
      <c r="L1274" t="s">
        <v>88</v>
      </c>
      <c r="M1274" t="s">
        <v>169</v>
      </c>
      <c r="N1274" t="s">
        <v>91</v>
      </c>
      <c r="O1274" t="s">
        <v>91</v>
      </c>
      <c r="P1274" t="s">
        <v>92</v>
      </c>
      <c r="Q1274" t="s">
        <v>93</v>
      </c>
      <c r="R1274">
        <v>5</v>
      </c>
      <c r="S1274">
        <v>6</v>
      </c>
      <c r="T1274">
        <v>1965</v>
      </c>
      <c r="U1274">
        <v>1965</v>
      </c>
      <c r="V1274" t="s">
        <v>115</v>
      </c>
      <c r="W1274" t="s">
        <v>95</v>
      </c>
      <c r="X1274" t="s">
        <v>130</v>
      </c>
      <c r="Y1274" t="s">
        <v>135</v>
      </c>
      <c r="Z1274" t="s">
        <v>117</v>
      </c>
      <c r="AA1274">
        <v>114</v>
      </c>
      <c r="AB1274" t="s">
        <v>98</v>
      </c>
      <c r="AC1274" t="s">
        <v>98</v>
      </c>
      <c r="AD1274" t="s">
        <v>99</v>
      </c>
      <c r="AE1274" t="s">
        <v>98</v>
      </c>
      <c r="AF1274" t="s">
        <v>98</v>
      </c>
      <c r="AG1274" t="s">
        <v>100</v>
      </c>
      <c r="AH1274" t="s">
        <v>138</v>
      </c>
      <c r="AI1274">
        <v>560</v>
      </c>
      <c r="AJ1274" t="s">
        <v>102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104</v>
      </c>
      <c r="AQ1274" t="s">
        <v>105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106</v>
      </c>
      <c r="BE1274">
        <v>0</v>
      </c>
      <c r="BF1274" t="s">
        <v>83</v>
      </c>
      <c r="BG1274" t="s">
        <v>107</v>
      </c>
      <c r="BH1274">
        <v>1965</v>
      </c>
      <c r="BI1274" t="s">
        <v>108</v>
      </c>
      <c r="BJ1274">
        <v>1</v>
      </c>
      <c r="BK1274">
        <v>288</v>
      </c>
      <c r="BL1274" t="s">
        <v>98</v>
      </c>
      <c r="BM1274" t="s">
        <v>98</v>
      </c>
      <c r="BN1274" t="s">
        <v>104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109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>
      <c r="A1275">
        <v>1274</v>
      </c>
      <c r="B1275">
        <v>80</v>
      </c>
      <c r="C1275" t="s">
        <v>112</v>
      </c>
      <c r="D1275">
        <v>124</v>
      </c>
      <c r="E1275">
        <v>11512</v>
      </c>
      <c r="F1275" t="s">
        <v>82</v>
      </c>
      <c r="G1275" t="s">
        <v>83</v>
      </c>
      <c r="H1275" t="s">
        <v>113</v>
      </c>
      <c r="I1275" t="s">
        <v>85</v>
      </c>
      <c r="J1275" t="s">
        <v>86</v>
      </c>
      <c r="K1275" t="s">
        <v>114</v>
      </c>
      <c r="L1275" t="s">
        <v>88</v>
      </c>
      <c r="M1275" t="s">
        <v>206</v>
      </c>
      <c r="N1275" t="s">
        <v>91</v>
      </c>
      <c r="O1275" t="s">
        <v>91</v>
      </c>
      <c r="P1275" t="s">
        <v>92</v>
      </c>
      <c r="Q1275" t="s">
        <v>158</v>
      </c>
      <c r="R1275">
        <v>6</v>
      </c>
      <c r="S1275">
        <v>7</v>
      </c>
      <c r="T1275">
        <v>1959</v>
      </c>
      <c r="U1275">
        <v>2006</v>
      </c>
      <c r="V1275" t="s">
        <v>94</v>
      </c>
      <c r="W1275" t="s">
        <v>95</v>
      </c>
      <c r="X1275" t="s">
        <v>135</v>
      </c>
      <c r="Y1275" t="s">
        <v>135</v>
      </c>
      <c r="Z1275" t="s">
        <v>117</v>
      </c>
      <c r="AA1275">
        <v>84</v>
      </c>
      <c r="AB1275" t="s">
        <v>98</v>
      </c>
      <c r="AC1275" t="s">
        <v>98</v>
      </c>
      <c r="AD1275" t="s">
        <v>99</v>
      </c>
      <c r="AE1275" t="s">
        <v>98</v>
      </c>
      <c r="AF1275" t="s">
        <v>98</v>
      </c>
      <c r="AG1275" t="s">
        <v>157</v>
      </c>
      <c r="AH1275" t="s">
        <v>118</v>
      </c>
      <c r="AI1275">
        <v>719</v>
      </c>
      <c r="AJ1275" t="s">
        <v>108</v>
      </c>
      <c r="AK1275">
        <v>0</v>
      </c>
      <c r="AL1275">
        <v>300</v>
      </c>
      <c r="AM1275">
        <v>1019</v>
      </c>
      <c r="AN1275" t="s">
        <v>103</v>
      </c>
      <c r="AO1275" t="s">
        <v>119</v>
      </c>
      <c r="AP1275" t="s">
        <v>104</v>
      </c>
      <c r="AQ1275" t="s">
        <v>105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126</v>
      </c>
      <c r="BC1275">
        <v>5</v>
      </c>
      <c r="BD1275" t="s">
        <v>106</v>
      </c>
      <c r="BE1275">
        <v>1</v>
      </c>
      <c r="BF1275" t="s">
        <v>119</v>
      </c>
      <c r="BG1275" t="s">
        <v>189</v>
      </c>
      <c r="BH1275">
        <v>1959</v>
      </c>
      <c r="BI1275" t="s">
        <v>131</v>
      </c>
      <c r="BJ1275">
        <v>1</v>
      </c>
      <c r="BK1275">
        <v>312</v>
      </c>
      <c r="BL1275" t="s">
        <v>98</v>
      </c>
      <c r="BM1275" t="s">
        <v>98</v>
      </c>
      <c r="BN1275" t="s">
        <v>104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132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>
      <c r="A1276">
        <v>1275</v>
      </c>
      <c r="B1276">
        <v>50</v>
      </c>
      <c r="C1276" t="s">
        <v>112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114</v>
      </c>
      <c r="L1276" t="s">
        <v>88</v>
      </c>
      <c r="M1276" t="s">
        <v>212</v>
      </c>
      <c r="N1276" t="s">
        <v>91</v>
      </c>
      <c r="O1276" t="s">
        <v>91</v>
      </c>
      <c r="P1276" t="s">
        <v>92</v>
      </c>
      <c r="Q1276" t="s">
        <v>176</v>
      </c>
      <c r="R1276">
        <v>5</v>
      </c>
      <c r="S1276">
        <v>6</v>
      </c>
      <c r="T1276">
        <v>1910</v>
      </c>
      <c r="U1276">
        <v>2003</v>
      </c>
      <c r="V1276" t="s">
        <v>94</v>
      </c>
      <c r="W1276" t="s">
        <v>95</v>
      </c>
      <c r="X1276" t="s">
        <v>116</v>
      </c>
      <c r="Y1276" t="s">
        <v>185</v>
      </c>
      <c r="Z1276" t="s">
        <v>97</v>
      </c>
      <c r="AA1276">
        <v>0</v>
      </c>
      <c r="AB1276" t="s">
        <v>98</v>
      </c>
      <c r="AC1276" t="s">
        <v>98</v>
      </c>
      <c r="AD1276" t="s">
        <v>123</v>
      </c>
      <c r="AE1276" t="s">
        <v>98</v>
      </c>
      <c r="AF1276" t="s">
        <v>98</v>
      </c>
      <c r="AG1276" t="s">
        <v>100</v>
      </c>
      <c r="AH1276" t="s">
        <v>108</v>
      </c>
      <c r="AI1276">
        <v>0</v>
      </c>
      <c r="AJ1276" t="s">
        <v>108</v>
      </c>
      <c r="AK1276">
        <v>0</v>
      </c>
      <c r="AL1276">
        <v>661</v>
      </c>
      <c r="AM1276">
        <v>661</v>
      </c>
      <c r="AN1276" t="s">
        <v>103</v>
      </c>
      <c r="AO1276" t="s">
        <v>126</v>
      </c>
      <c r="AP1276" t="s">
        <v>104</v>
      </c>
      <c r="AQ1276" t="s">
        <v>105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106</v>
      </c>
      <c r="BE1276">
        <v>1</v>
      </c>
      <c r="BF1276" t="s">
        <v>119</v>
      </c>
      <c r="BG1276" t="s">
        <v>143</v>
      </c>
      <c r="BH1276">
        <v>1985</v>
      </c>
      <c r="BI1276" t="s">
        <v>108</v>
      </c>
      <c r="BJ1276">
        <v>2</v>
      </c>
      <c r="BK1276">
        <v>552</v>
      </c>
      <c r="BL1276" t="s">
        <v>98</v>
      </c>
      <c r="BM1276" t="s">
        <v>98</v>
      </c>
      <c r="BN1276" t="s">
        <v>104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>
      <c r="A1277">
        <v>1276</v>
      </c>
      <c r="B1277">
        <v>90</v>
      </c>
      <c r="C1277" t="s">
        <v>112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114</v>
      </c>
      <c r="L1277" t="s">
        <v>88</v>
      </c>
      <c r="M1277" t="s">
        <v>89</v>
      </c>
      <c r="N1277" t="s">
        <v>90</v>
      </c>
      <c r="O1277" t="s">
        <v>91</v>
      </c>
      <c r="P1277" t="s">
        <v>179</v>
      </c>
      <c r="Q1277" t="s">
        <v>122</v>
      </c>
      <c r="R1277">
        <v>5</v>
      </c>
      <c r="S1277">
        <v>5</v>
      </c>
      <c r="T1277">
        <v>1948</v>
      </c>
      <c r="U1277">
        <v>1950</v>
      </c>
      <c r="V1277" t="s">
        <v>94</v>
      </c>
      <c r="W1277" t="s">
        <v>252</v>
      </c>
      <c r="X1277" t="s">
        <v>193</v>
      </c>
      <c r="Y1277" t="s">
        <v>193</v>
      </c>
      <c r="Z1277" t="s">
        <v>148</v>
      </c>
      <c r="AA1277">
        <v>567</v>
      </c>
      <c r="AB1277" t="s">
        <v>98</v>
      </c>
      <c r="AC1277" t="s">
        <v>98</v>
      </c>
      <c r="AD1277" t="s">
        <v>99</v>
      </c>
      <c r="AE1277" t="s">
        <v>98</v>
      </c>
      <c r="AF1277" t="s">
        <v>98</v>
      </c>
      <c r="AG1277" t="s">
        <v>100</v>
      </c>
      <c r="AH1277" t="s">
        <v>101</v>
      </c>
      <c r="AI1277">
        <v>220</v>
      </c>
      <c r="AJ1277" t="s">
        <v>108</v>
      </c>
      <c r="AK1277">
        <v>0</v>
      </c>
      <c r="AL1277">
        <v>708</v>
      </c>
      <c r="AM1277">
        <v>928</v>
      </c>
      <c r="AN1277" t="s">
        <v>103</v>
      </c>
      <c r="AO1277" t="s">
        <v>119</v>
      </c>
      <c r="AP1277" t="s">
        <v>104</v>
      </c>
      <c r="AQ1277" t="s">
        <v>168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106</v>
      </c>
      <c r="BE1277">
        <v>0</v>
      </c>
      <c r="BF1277" t="s">
        <v>83</v>
      </c>
      <c r="BG1277" t="s">
        <v>143</v>
      </c>
      <c r="BH1277">
        <v>1948</v>
      </c>
      <c r="BI1277" t="s">
        <v>108</v>
      </c>
      <c r="BJ1277">
        <v>2</v>
      </c>
      <c r="BK1277">
        <v>400</v>
      </c>
      <c r="BL1277" t="s">
        <v>98</v>
      </c>
      <c r="BM1277" t="s">
        <v>139</v>
      </c>
      <c r="BN1277" t="s">
        <v>104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>
      <c r="A1278">
        <v>1277</v>
      </c>
      <c r="B1278">
        <v>60</v>
      </c>
      <c r="C1278" t="s">
        <v>112</v>
      </c>
      <c r="D1278" t="s">
        <v>83</v>
      </c>
      <c r="E1278">
        <v>12936</v>
      </c>
      <c r="F1278" t="s">
        <v>82</v>
      </c>
      <c r="G1278" t="s">
        <v>83</v>
      </c>
      <c r="H1278" t="s">
        <v>113</v>
      </c>
      <c r="I1278" t="s">
        <v>85</v>
      </c>
      <c r="J1278" t="s">
        <v>86</v>
      </c>
      <c r="K1278" t="s">
        <v>161</v>
      </c>
      <c r="L1278" t="s">
        <v>88</v>
      </c>
      <c r="M1278" t="s">
        <v>175</v>
      </c>
      <c r="N1278" t="s">
        <v>91</v>
      </c>
      <c r="O1278" t="s">
        <v>91</v>
      </c>
      <c r="P1278" t="s">
        <v>92</v>
      </c>
      <c r="Q1278" t="s">
        <v>122</v>
      </c>
      <c r="R1278">
        <v>6</v>
      </c>
      <c r="S1278">
        <v>6</v>
      </c>
      <c r="T1278">
        <v>1972</v>
      </c>
      <c r="U1278">
        <v>1972</v>
      </c>
      <c r="V1278" t="s">
        <v>94</v>
      </c>
      <c r="W1278" t="s">
        <v>95</v>
      </c>
      <c r="X1278" t="s">
        <v>130</v>
      </c>
      <c r="Y1278" t="s">
        <v>135</v>
      </c>
      <c r="Z1278" t="s">
        <v>97</v>
      </c>
      <c r="AA1278">
        <v>0</v>
      </c>
      <c r="AB1278" t="s">
        <v>98</v>
      </c>
      <c r="AC1278" t="s">
        <v>98</v>
      </c>
      <c r="AD1278" t="s">
        <v>99</v>
      </c>
      <c r="AE1278" t="s">
        <v>98</v>
      </c>
      <c r="AF1278" t="s">
        <v>119</v>
      </c>
      <c r="AG1278" t="s">
        <v>100</v>
      </c>
      <c r="AH1278" t="s">
        <v>138</v>
      </c>
      <c r="AI1278">
        <v>593</v>
      </c>
      <c r="AJ1278" t="s">
        <v>108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104</v>
      </c>
      <c r="AQ1278" t="s">
        <v>105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106</v>
      </c>
      <c r="BE1278">
        <v>1</v>
      </c>
      <c r="BF1278" t="s">
        <v>98</v>
      </c>
      <c r="BG1278" t="s">
        <v>107</v>
      </c>
      <c r="BH1278">
        <v>1972</v>
      </c>
      <c r="BI1278" t="s">
        <v>108</v>
      </c>
      <c r="BJ1278">
        <v>2</v>
      </c>
      <c r="BK1278">
        <v>497</v>
      </c>
      <c r="BL1278" t="s">
        <v>98</v>
      </c>
      <c r="BM1278" t="s">
        <v>98</v>
      </c>
      <c r="BN1278" t="s">
        <v>104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>
      <c r="A1279">
        <v>1278</v>
      </c>
      <c r="B1279">
        <v>80</v>
      </c>
      <c r="C1279" t="s">
        <v>112</v>
      </c>
      <c r="D1279" t="s">
        <v>83</v>
      </c>
      <c r="E1279">
        <v>17871</v>
      </c>
      <c r="F1279" t="s">
        <v>82</v>
      </c>
      <c r="G1279" t="s">
        <v>83</v>
      </c>
      <c r="H1279" t="s">
        <v>113</v>
      </c>
      <c r="I1279" t="s">
        <v>85</v>
      </c>
      <c r="J1279" t="s">
        <v>86</v>
      </c>
      <c r="K1279" t="s">
        <v>161</v>
      </c>
      <c r="L1279" t="s">
        <v>88</v>
      </c>
      <c r="M1279" t="s">
        <v>175</v>
      </c>
      <c r="N1279" t="s">
        <v>91</v>
      </c>
      <c r="O1279" t="s">
        <v>91</v>
      </c>
      <c r="P1279" t="s">
        <v>92</v>
      </c>
      <c r="Q1279" t="s">
        <v>158</v>
      </c>
      <c r="R1279">
        <v>6</v>
      </c>
      <c r="S1279">
        <v>5</v>
      </c>
      <c r="T1279">
        <v>1967</v>
      </c>
      <c r="U1279">
        <v>1976</v>
      </c>
      <c r="V1279" t="s">
        <v>94</v>
      </c>
      <c r="W1279" t="s">
        <v>95</v>
      </c>
      <c r="X1279" t="s">
        <v>130</v>
      </c>
      <c r="Y1279" t="s">
        <v>130</v>
      </c>
      <c r="Z1279" t="s">
        <v>117</v>
      </c>
      <c r="AA1279">
        <v>359</v>
      </c>
      <c r="AB1279" t="s">
        <v>98</v>
      </c>
      <c r="AC1279" t="s">
        <v>98</v>
      </c>
      <c r="AD1279" t="s">
        <v>99</v>
      </c>
      <c r="AE1279" t="s">
        <v>119</v>
      </c>
      <c r="AF1279" t="s">
        <v>98</v>
      </c>
      <c r="AG1279" t="s">
        <v>157</v>
      </c>
      <c r="AH1279" t="s">
        <v>118</v>
      </c>
      <c r="AI1279">
        <v>528</v>
      </c>
      <c r="AJ1279" t="s">
        <v>108</v>
      </c>
      <c r="AK1279">
        <v>0</v>
      </c>
      <c r="AL1279">
        <v>1152</v>
      </c>
      <c r="AM1279">
        <v>1680</v>
      </c>
      <c r="AN1279" t="s">
        <v>103</v>
      </c>
      <c r="AO1279" t="s">
        <v>139</v>
      </c>
      <c r="AP1279" t="s">
        <v>104</v>
      </c>
      <c r="AQ1279" t="s">
        <v>105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106</v>
      </c>
      <c r="BE1279">
        <v>1</v>
      </c>
      <c r="BF1279" t="s">
        <v>119</v>
      </c>
      <c r="BG1279" t="s">
        <v>107</v>
      </c>
      <c r="BH1279">
        <v>1967</v>
      </c>
      <c r="BI1279" t="s">
        <v>131</v>
      </c>
      <c r="BJ1279">
        <v>2</v>
      </c>
      <c r="BK1279">
        <v>480</v>
      </c>
      <c r="BL1279" t="s">
        <v>98</v>
      </c>
      <c r="BM1279" t="s">
        <v>98</v>
      </c>
      <c r="BN1279" t="s">
        <v>104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>
      <c r="A1280">
        <v>1279</v>
      </c>
      <c r="B1280">
        <v>60</v>
      </c>
      <c r="C1280" t="s">
        <v>112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209</v>
      </c>
      <c r="N1280" t="s">
        <v>91</v>
      </c>
      <c r="O1280" t="s">
        <v>91</v>
      </c>
      <c r="P1280" t="s">
        <v>92</v>
      </c>
      <c r="Q1280" t="s">
        <v>122</v>
      </c>
      <c r="R1280">
        <v>8</v>
      </c>
      <c r="S1280">
        <v>5</v>
      </c>
      <c r="T1280">
        <v>2002</v>
      </c>
      <c r="U1280">
        <v>2002</v>
      </c>
      <c r="V1280" t="s">
        <v>94</v>
      </c>
      <c r="W1280" t="s">
        <v>95</v>
      </c>
      <c r="X1280" t="s">
        <v>96</v>
      </c>
      <c r="Y1280" t="s">
        <v>96</v>
      </c>
      <c r="Z1280" t="s">
        <v>83</v>
      </c>
      <c r="AA1280" t="s">
        <v>83</v>
      </c>
      <c r="AB1280" t="s">
        <v>119</v>
      </c>
      <c r="AC1280" t="s">
        <v>98</v>
      </c>
      <c r="AD1280" t="s">
        <v>123</v>
      </c>
      <c r="AE1280" t="s">
        <v>119</v>
      </c>
      <c r="AF1280" t="s">
        <v>98</v>
      </c>
      <c r="AG1280" t="s">
        <v>100</v>
      </c>
      <c r="AH1280" t="s">
        <v>124</v>
      </c>
      <c r="AI1280">
        <v>804</v>
      </c>
      <c r="AJ1280" t="s">
        <v>108</v>
      </c>
      <c r="AK1280">
        <v>0</v>
      </c>
      <c r="AL1280">
        <v>324</v>
      </c>
      <c r="AM1280">
        <v>1128</v>
      </c>
      <c r="AN1280" t="s">
        <v>103</v>
      </c>
      <c r="AO1280" t="s">
        <v>126</v>
      </c>
      <c r="AP1280" t="s">
        <v>104</v>
      </c>
      <c r="AQ1280" t="s">
        <v>105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119</v>
      </c>
      <c r="BC1280">
        <v>7</v>
      </c>
      <c r="BD1280" t="s">
        <v>106</v>
      </c>
      <c r="BE1280">
        <v>1</v>
      </c>
      <c r="BF1280" t="s">
        <v>119</v>
      </c>
      <c r="BG1280" t="s">
        <v>107</v>
      </c>
      <c r="BH1280">
        <v>2002</v>
      </c>
      <c r="BI1280" t="s">
        <v>131</v>
      </c>
      <c r="BJ1280">
        <v>2</v>
      </c>
      <c r="BK1280">
        <v>577</v>
      </c>
      <c r="BL1280" t="s">
        <v>98</v>
      </c>
      <c r="BM1280" t="s">
        <v>98</v>
      </c>
      <c r="BN1280" t="s">
        <v>104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>
      <c r="A1281">
        <v>1280</v>
      </c>
      <c r="B1281">
        <v>50</v>
      </c>
      <c r="C1281" t="s">
        <v>201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214</v>
      </c>
      <c r="N1281" t="s">
        <v>91</v>
      </c>
      <c r="O1281" t="s">
        <v>91</v>
      </c>
      <c r="P1281" t="s">
        <v>92</v>
      </c>
      <c r="Q1281" t="s">
        <v>176</v>
      </c>
      <c r="R1281">
        <v>4</v>
      </c>
      <c r="S1281">
        <v>4</v>
      </c>
      <c r="T1281">
        <v>1920</v>
      </c>
      <c r="U1281">
        <v>1950</v>
      </c>
      <c r="V1281" t="s">
        <v>94</v>
      </c>
      <c r="W1281" t="s">
        <v>95</v>
      </c>
      <c r="X1281" t="s">
        <v>137</v>
      </c>
      <c r="Y1281" t="s">
        <v>137</v>
      </c>
      <c r="Z1281" t="s">
        <v>97</v>
      </c>
      <c r="AA1281">
        <v>0</v>
      </c>
      <c r="AB1281" t="s">
        <v>98</v>
      </c>
      <c r="AC1281" t="s">
        <v>119</v>
      </c>
      <c r="AD1281" t="s">
        <v>99</v>
      </c>
      <c r="AE1281" t="s">
        <v>98</v>
      </c>
      <c r="AF1281" t="s">
        <v>98</v>
      </c>
      <c r="AG1281" t="s">
        <v>100</v>
      </c>
      <c r="AH1281" t="s">
        <v>108</v>
      </c>
      <c r="AI1281">
        <v>0</v>
      </c>
      <c r="AJ1281" t="s">
        <v>108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104</v>
      </c>
      <c r="AQ1281" t="s">
        <v>168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106</v>
      </c>
      <c r="BE1281">
        <v>0</v>
      </c>
      <c r="BF1281" t="s">
        <v>83</v>
      </c>
      <c r="BG1281" t="s">
        <v>143</v>
      </c>
      <c r="BH1281">
        <v>1980</v>
      </c>
      <c r="BI1281" t="s">
        <v>131</v>
      </c>
      <c r="BJ1281">
        <v>2</v>
      </c>
      <c r="BK1281">
        <v>528</v>
      </c>
      <c r="BL1281" t="s">
        <v>98</v>
      </c>
      <c r="BM1281" t="s">
        <v>98</v>
      </c>
      <c r="BN1281" t="s">
        <v>104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144</v>
      </c>
      <c r="CB1281" t="s">
        <v>172</v>
      </c>
      <c r="CC1281">
        <v>68400</v>
      </c>
    </row>
    <row r="1282" spans="1:81">
      <c r="A1282">
        <v>1281</v>
      </c>
      <c r="B1282">
        <v>20</v>
      </c>
      <c r="C1282" t="s">
        <v>112</v>
      </c>
      <c r="D1282">
        <v>67</v>
      </c>
      <c r="E1282">
        <v>9808</v>
      </c>
      <c r="F1282" t="s">
        <v>82</v>
      </c>
      <c r="G1282" t="s">
        <v>83</v>
      </c>
      <c r="H1282" t="s">
        <v>113</v>
      </c>
      <c r="I1282" t="s">
        <v>85</v>
      </c>
      <c r="J1282" t="s">
        <v>86</v>
      </c>
      <c r="K1282" t="s">
        <v>87</v>
      </c>
      <c r="L1282" t="s">
        <v>88</v>
      </c>
      <c r="M1282" t="s">
        <v>209</v>
      </c>
      <c r="N1282" t="s">
        <v>91</v>
      </c>
      <c r="O1282" t="s">
        <v>91</v>
      </c>
      <c r="P1282" t="s">
        <v>92</v>
      </c>
      <c r="Q1282" t="s">
        <v>93</v>
      </c>
      <c r="R1282">
        <v>7</v>
      </c>
      <c r="S1282">
        <v>5</v>
      </c>
      <c r="T1282">
        <v>2002</v>
      </c>
      <c r="U1282">
        <v>2002</v>
      </c>
      <c r="V1282" t="s">
        <v>94</v>
      </c>
      <c r="W1282" t="s">
        <v>95</v>
      </c>
      <c r="X1282" t="s">
        <v>96</v>
      </c>
      <c r="Y1282" t="s">
        <v>96</v>
      </c>
      <c r="Z1282" t="s">
        <v>117</v>
      </c>
      <c r="AA1282">
        <v>110</v>
      </c>
      <c r="AB1282" t="s">
        <v>119</v>
      </c>
      <c r="AC1282" t="s">
        <v>98</v>
      </c>
      <c r="AD1282" t="s">
        <v>123</v>
      </c>
      <c r="AE1282" t="s">
        <v>119</v>
      </c>
      <c r="AF1282" t="s">
        <v>98</v>
      </c>
      <c r="AG1282" t="s">
        <v>100</v>
      </c>
      <c r="AH1282" t="s">
        <v>124</v>
      </c>
      <c r="AI1282">
        <v>788</v>
      </c>
      <c r="AJ1282" t="s">
        <v>108</v>
      </c>
      <c r="AK1282">
        <v>0</v>
      </c>
      <c r="AL1282">
        <v>785</v>
      </c>
      <c r="AM1282">
        <v>1573</v>
      </c>
      <c r="AN1282" t="s">
        <v>103</v>
      </c>
      <c r="AO1282" t="s">
        <v>126</v>
      </c>
      <c r="AP1282" t="s">
        <v>104</v>
      </c>
      <c r="AQ1282" t="s">
        <v>105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119</v>
      </c>
      <c r="BC1282">
        <v>6</v>
      </c>
      <c r="BD1282" t="s">
        <v>106</v>
      </c>
      <c r="BE1282">
        <v>0</v>
      </c>
      <c r="BF1282" t="s">
        <v>83</v>
      </c>
      <c r="BG1282" t="s">
        <v>107</v>
      </c>
      <c r="BH1282">
        <v>2002</v>
      </c>
      <c r="BI1282" t="s">
        <v>131</v>
      </c>
      <c r="BJ1282">
        <v>2</v>
      </c>
      <c r="BK1282">
        <v>544</v>
      </c>
      <c r="BL1282" t="s">
        <v>98</v>
      </c>
      <c r="BM1282" t="s">
        <v>98</v>
      </c>
      <c r="BN1282" t="s">
        <v>104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>
      <c r="A1283">
        <v>1282</v>
      </c>
      <c r="B1283">
        <v>20</v>
      </c>
      <c r="C1283" t="s">
        <v>112</v>
      </c>
      <c r="D1283">
        <v>50</v>
      </c>
      <c r="E1283">
        <v>8049</v>
      </c>
      <c r="F1283" t="s">
        <v>82</v>
      </c>
      <c r="G1283" t="s">
        <v>83</v>
      </c>
      <c r="H1283" t="s">
        <v>113</v>
      </c>
      <c r="I1283" t="s">
        <v>85</v>
      </c>
      <c r="J1283" t="s">
        <v>86</v>
      </c>
      <c r="K1283" t="s">
        <v>161</v>
      </c>
      <c r="L1283" t="s">
        <v>88</v>
      </c>
      <c r="M1283" t="s">
        <v>218</v>
      </c>
      <c r="N1283" t="s">
        <v>91</v>
      </c>
      <c r="O1283" t="s">
        <v>91</v>
      </c>
      <c r="P1283" t="s">
        <v>92</v>
      </c>
      <c r="Q1283" t="s">
        <v>93</v>
      </c>
      <c r="R1283">
        <v>7</v>
      </c>
      <c r="S1283">
        <v>5</v>
      </c>
      <c r="T1283">
        <v>1990</v>
      </c>
      <c r="U1283">
        <v>1990</v>
      </c>
      <c r="V1283" t="s">
        <v>115</v>
      </c>
      <c r="W1283" t="s">
        <v>95</v>
      </c>
      <c r="X1283" t="s">
        <v>130</v>
      </c>
      <c r="Y1283" t="s">
        <v>130</v>
      </c>
      <c r="Z1283" t="s">
        <v>117</v>
      </c>
      <c r="AA1283">
        <v>54</v>
      </c>
      <c r="AB1283" t="s">
        <v>98</v>
      </c>
      <c r="AC1283" t="s">
        <v>98</v>
      </c>
      <c r="AD1283" t="s">
        <v>99</v>
      </c>
      <c r="AE1283" t="s">
        <v>119</v>
      </c>
      <c r="AF1283" t="s">
        <v>98</v>
      </c>
      <c r="AG1283" t="s">
        <v>100</v>
      </c>
      <c r="AH1283" t="s">
        <v>118</v>
      </c>
      <c r="AI1283">
        <v>1053</v>
      </c>
      <c r="AJ1283" t="s">
        <v>108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104</v>
      </c>
      <c r="AQ1283" t="s">
        <v>105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106</v>
      </c>
      <c r="BE1283">
        <v>1</v>
      </c>
      <c r="BF1283" t="s">
        <v>98</v>
      </c>
      <c r="BG1283" t="s">
        <v>107</v>
      </c>
      <c r="BH1283">
        <v>1990</v>
      </c>
      <c r="BI1283" t="s">
        <v>125</v>
      </c>
      <c r="BJ1283">
        <v>2</v>
      </c>
      <c r="BK1283">
        <v>484</v>
      </c>
      <c r="BL1283" t="s">
        <v>119</v>
      </c>
      <c r="BM1283" t="s">
        <v>119</v>
      </c>
      <c r="BN1283" t="s">
        <v>104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>
      <c r="A1284">
        <v>1283</v>
      </c>
      <c r="B1284">
        <v>20</v>
      </c>
      <c r="C1284" t="s">
        <v>112</v>
      </c>
      <c r="D1284">
        <v>61</v>
      </c>
      <c r="E1284">
        <v>8800</v>
      </c>
      <c r="F1284" t="s">
        <v>82</v>
      </c>
      <c r="G1284" t="s">
        <v>83</v>
      </c>
      <c r="H1284" t="s">
        <v>113</v>
      </c>
      <c r="I1284" t="s">
        <v>85</v>
      </c>
      <c r="J1284" t="s">
        <v>86</v>
      </c>
      <c r="K1284" t="s">
        <v>87</v>
      </c>
      <c r="L1284" t="s">
        <v>88</v>
      </c>
      <c r="M1284" t="s">
        <v>209</v>
      </c>
      <c r="N1284" t="s">
        <v>91</v>
      </c>
      <c r="O1284" t="s">
        <v>91</v>
      </c>
      <c r="P1284" t="s">
        <v>92</v>
      </c>
      <c r="Q1284" t="s">
        <v>93</v>
      </c>
      <c r="R1284">
        <v>5</v>
      </c>
      <c r="S1284">
        <v>7</v>
      </c>
      <c r="T1284">
        <v>1977</v>
      </c>
      <c r="U1284">
        <v>2008</v>
      </c>
      <c r="V1284" t="s">
        <v>94</v>
      </c>
      <c r="W1284" t="s">
        <v>95</v>
      </c>
      <c r="X1284" t="s">
        <v>130</v>
      </c>
      <c r="Y1284" t="s">
        <v>130</v>
      </c>
      <c r="Z1284" t="s">
        <v>97</v>
      </c>
      <c r="AA1284">
        <v>0</v>
      </c>
      <c r="AB1284" t="s">
        <v>98</v>
      </c>
      <c r="AC1284" t="s">
        <v>98</v>
      </c>
      <c r="AD1284" t="s">
        <v>99</v>
      </c>
      <c r="AE1284" t="s">
        <v>119</v>
      </c>
      <c r="AF1284" t="s">
        <v>98</v>
      </c>
      <c r="AG1284" t="s">
        <v>155</v>
      </c>
      <c r="AH1284" t="s">
        <v>102</v>
      </c>
      <c r="AI1284">
        <v>532</v>
      </c>
      <c r="AJ1284" t="s">
        <v>101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104</v>
      </c>
      <c r="AQ1284" t="s">
        <v>105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119</v>
      </c>
      <c r="BC1284">
        <v>5</v>
      </c>
      <c r="BD1284" t="s">
        <v>106</v>
      </c>
      <c r="BE1284">
        <v>0</v>
      </c>
      <c r="BF1284" t="s">
        <v>83</v>
      </c>
      <c r="BG1284" t="s">
        <v>143</v>
      </c>
      <c r="BH1284">
        <v>1977</v>
      </c>
      <c r="BI1284" t="s">
        <v>108</v>
      </c>
      <c r="BJ1284">
        <v>2</v>
      </c>
      <c r="BK1284">
        <v>484</v>
      </c>
      <c r="BL1284" t="s">
        <v>98</v>
      </c>
      <c r="BM1284" t="s">
        <v>98</v>
      </c>
      <c r="BN1284" t="s">
        <v>104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>
      <c r="A1285">
        <v>1284</v>
      </c>
      <c r="B1285">
        <v>90</v>
      </c>
      <c r="C1285" t="s">
        <v>112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205</v>
      </c>
      <c r="J1285" t="s">
        <v>86</v>
      </c>
      <c r="K1285" t="s">
        <v>114</v>
      </c>
      <c r="L1285" t="s">
        <v>88</v>
      </c>
      <c r="M1285" t="s">
        <v>217</v>
      </c>
      <c r="N1285" t="s">
        <v>91</v>
      </c>
      <c r="O1285" t="s">
        <v>91</v>
      </c>
      <c r="P1285" t="s">
        <v>179</v>
      </c>
      <c r="Q1285" t="s">
        <v>122</v>
      </c>
      <c r="R1285">
        <v>6</v>
      </c>
      <c r="S1285">
        <v>5</v>
      </c>
      <c r="T1285">
        <v>1971</v>
      </c>
      <c r="U1285">
        <v>1971</v>
      </c>
      <c r="V1285" t="s">
        <v>230</v>
      </c>
      <c r="W1285" t="s">
        <v>95</v>
      </c>
      <c r="X1285" t="s">
        <v>137</v>
      </c>
      <c r="Y1285" t="s">
        <v>185</v>
      </c>
      <c r="Z1285" t="s">
        <v>97</v>
      </c>
      <c r="AA1285">
        <v>0</v>
      </c>
      <c r="AB1285" t="s">
        <v>98</v>
      </c>
      <c r="AC1285" t="s">
        <v>98</v>
      </c>
      <c r="AD1285" t="s">
        <v>99</v>
      </c>
      <c r="AE1285" t="s">
        <v>98</v>
      </c>
      <c r="AF1285" t="s">
        <v>98</v>
      </c>
      <c r="AG1285" t="s">
        <v>157</v>
      </c>
      <c r="AH1285" t="s">
        <v>108</v>
      </c>
      <c r="AI1285">
        <v>0</v>
      </c>
      <c r="AJ1285" t="s">
        <v>108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104</v>
      </c>
      <c r="AQ1285" t="s">
        <v>105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106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104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>
      <c r="A1286">
        <v>1285</v>
      </c>
      <c r="B1286">
        <v>50</v>
      </c>
      <c r="C1286" t="s">
        <v>112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200</v>
      </c>
      <c r="N1286" t="s">
        <v>90</v>
      </c>
      <c r="O1286" t="s">
        <v>91</v>
      </c>
      <c r="P1286" t="s">
        <v>92</v>
      </c>
      <c r="Q1286" t="s">
        <v>176</v>
      </c>
      <c r="R1286">
        <v>6</v>
      </c>
      <c r="S1286">
        <v>7</v>
      </c>
      <c r="T1286">
        <v>1919</v>
      </c>
      <c r="U1286">
        <v>1990</v>
      </c>
      <c r="V1286" t="s">
        <v>94</v>
      </c>
      <c r="W1286" t="s">
        <v>95</v>
      </c>
      <c r="X1286" t="s">
        <v>116</v>
      </c>
      <c r="Y1286" t="s">
        <v>185</v>
      </c>
      <c r="Z1286" t="s">
        <v>97</v>
      </c>
      <c r="AA1286">
        <v>0</v>
      </c>
      <c r="AB1286" t="s">
        <v>98</v>
      </c>
      <c r="AC1286" t="s">
        <v>98</v>
      </c>
      <c r="AD1286" t="s">
        <v>123</v>
      </c>
      <c r="AE1286" t="s">
        <v>98</v>
      </c>
      <c r="AF1286" t="s">
        <v>98</v>
      </c>
      <c r="AG1286" t="s">
        <v>100</v>
      </c>
      <c r="AH1286" t="s">
        <v>108</v>
      </c>
      <c r="AI1286">
        <v>0</v>
      </c>
      <c r="AJ1286" t="s">
        <v>108</v>
      </c>
      <c r="AK1286">
        <v>0</v>
      </c>
      <c r="AL1286">
        <v>804</v>
      </c>
      <c r="AM1286">
        <v>804</v>
      </c>
      <c r="AN1286" t="s">
        <v>103</v>
      </c>
      <c r="AO1286" t="s">
        <v>126</v>
      </c>
      <c r="AP1286" t="s">
        <v>104</v>
      </c>
      <c r="AQ1286" t="s">
        <v>105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119</v>
      </c>
      <c r="BC1286">
        <v>10</v>
      </c>
      <c r="BD1286" t="s">
        <v>181</v>
      </c>
      <c r="BE1286">
        <v>1</v>
      </c>
      <c r="BF1286" t="s">
        <v>119</v>
      </c>
      <c r="BG1286" t="s">
        <v>143</v>
      </c>
      <c r="BH1286">
        <v>1969</v>
      </c>
      <c r="BI1286" t="s">
        <v>108</v>
      </c>
      <c r="BJ1286">
        <v>1</v>
      </c>
      <c r="BK1286">
        <v>336</v>
      </c>
      <c r="BL1286" t="s">
        <v>98</v>
      </c>
      <c r="BM1286" t="s">
        <v>98</v>
      </c>
      <c r="BN1286" t="s">
        <v>104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>
      <c r="A1287">
        <v>1286</v>
      </c>
      <c r="B1287">
        <v>50</v>
      </c>
      <c r="C1287" t="s">
        <v>140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197</v>
      </c>
      <c r="N1287" t="s">
        <v>91</v>
      </c>
      <c r="O1287" t="s">
        <v>91</v>
      </c>
      <c r="P1287" t="s">
        <v>92</v>
      </c>
      <c r="Q1287" t="s">
        <v>176</v>
      </c>
      <c r="R1287">
        <v>6</v>
      </c>
      <c r="S1287">
        <v>6</v>
      </c>
      <c r="T1287">
        <v>1939</v>
      </c>
      <c r="U1287">
        <v>1950</v>
      </c>
      <c r="V1287" t="s">
        <v>94</v>
      </c>
      <c r="W1287" t="s">
        <v>95</v>
      </c>
      <c r="X1287" t="s">
        <v>137</v>
      </c>
      <c r="Y1287" t="s">
        <v>137</v>
      </c>
      <c r="Z1287" t="s">
        <v>97</v>
      </c>
      <c r="AA1287">
        <v>0</v>
      </c>
      <c r="AB1287" t="s">
        <v>98</v>
      </c>
      <c r="AC1287" t="s">
        <v>139</v>
      </c>
      <c r="AD1287" t="s">
        <v>99</v>
      </c>
      <c r="AE1287" t="s">
        <v>98</v>
      </c>
      <c r="AF1287" t="s">
        <v>98</v>
      </c>
      <c r="AG1287" t="s">
        <v>100</v>
      </c>
      <c r="AH1287" t="s">
        <v>108</v>
      </c>
      <c r="AI1287">
        <v>0</v>
      </c>
      <c r="AJ1287" t="s">
        <v>108</v>
      </c>
      <c r="AK1287">
        <v>0</v>
      </c>
      <c r="AL1287">
        <v>780</v>
      </c>
      <c r="AM1287">
        <v>780</v>
      </c>
      <c r="AN1287" t="s">
        <v>103</v>
      </c>
      <c r="AO1287" t="s">
        <v>126</v>
      </c>
      <c r="AP1287" t="s">
        <v>104</v>
      </c>
      <c r="AQ1287" t="s">
        <v>196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106</v>
      </c>
      <c r="BE1287">
        <v>1</v>
      </c>
      <c r="BF1287" t="s">
        <v>119</v>
      </c>
      <c r="BG1287" t="s">
        <v>143</v>
      </c>
      <c r="BH1287">
        <v>1939</v>
      </c>
      <c r="BI1287" t="s">
        <v>108</v>
      </c>
      <c r="BJ1287">
        <v>1</v>
      </c>
      <c r="BK1287">
        <v>280</v>
      </c>
      <c r="BL1287" t="s">
        <v>98</v>
      </c>
      <c r="BM1287" t="s">
        <v>98</v>
      </c>
      <c r="BN1287" t="s">
        <v>104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>
      <c r="A1288">
        <v>1287</v>
      </c>
      <c r="B1288">
        <v>20</v>
      </c>
      <c r="C1288" t="s">
        <v>112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175</v>
      </c>
      <c r="N1288" t="s">
        <v>90</v>
      </c>
      <c r="O1288" t="s">
        <v>91</v>
      </c>
      <c r="P1288" t="s">
        <v>92</v>
      </c>
      <c r="Q1288" t="s">
        <v>93</v>
      </c>
      <c r="R1288">
        <v>6</v>
      </c>
      <c r="S1288">
        <v>5</v>
      </c>
      <c r="T1288">
        <v>1963</v>
      </c>
      <c r="U1288">
        <v>1963</v>
      </c>
      <c r="V1288" t="s">
        <v>115</v>
      </c>
      <c r="W1288" t="s">
        <v>95</v>
      </c>
      <c r="X1288" t="s">
        <v>130</v>
      </c>
      <c r="Y1288" t="s">
        <v>130</v>
      </c>
      <c r="Z1288" t="s">
        <v>117</v>
      </c>
      <c r="AA1288">
        <v>451</v>
      </c>
      <c r="AB1288" t="s">
        <v>98</v>
      </c>
      <c r="AC1288" t="s">
        <v>98</v>
      </c>
      <c r="AD1288" t="s">
        <v>99</v>
      </c>
      <c r="AE1288" t="s">
        <v>98</v>
      </c>
      <c r="AF1288" t="s">
        <v>98</v>
      </c>
      <c r="AG1288" t="s">
        <v>100</v>
      </c>
      <c r="AH1288" t="s">
        <v>118</v>
      </c>
      <c r="AI1288">
        <v>569</v>
      </c>
      <c r="AJ1288" t="s">
        <v>101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104</v>
      </c>
      <c r="AQ1288" t="s">
        <v>105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106</v>
      </c>
      <c r="BE1288">
        <v>2</v>
      </c>
      <c r="BF1288" t="s">
        <v>119</v>
      </c>
      <c r="BG1288" t="s">
        <v>107</v>
      </c>
      <c r="BH1288">
        <v>1963</v>
      </c>
      <c r="BI1288" t="s">
        <v>108</v>
      </c>
      <c r="BJ1288">
        <v>2</v>
      </c>
      <c r="BK1288">
        <v>528</v>
      </c>
      <c r="BL1288" t="s">
        <v>98</v>
      </c>
      <c r="BM1288" t="s">
        <v>98</v>
      </c>
      <c r="BN1288" t="s">
        <v>104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>
      <c r="A1289">
        <v>1288</v>
      </c>
      <c r="B1289">
        <v>20</v>
      </c>
      <c r="C1289" t="s">
        <v>112</v>
      </c>
      <c r="D1289" t="s">
        <v>83</v>
      </c>
      <c r="E1289">
        <v>36500</v>
      </c>
      <c r="F1289" t="s">
        <v>82</v>
      </c>
      <c r="G1289" t="s">
        <v>83</v>
      </c>
      <c r="H1289" t="s">
        <v>113</v>
      </c>
      <c r="I1289" t="s">
        <v>205</v>
      </c>
      <c r="J1289" t="s">
        <v>86</v>
      </c>
      <c r="K1289" t="s">
        <v>87</v>
      </c>
      <c r="L1289" t="s">
        <v>154</v>
      </c>
      <c r="M1289" t="s">
        <v>199</v>
      </c>
      <c r="N1289" t="s">
        <v>91</v>
      </c>
      <c r="O1289" t="s">
        <v>91</v>
      </c>
      <c r="P1289" t="s">
        <v>92</v>
      </c>
      <c r="Q1289" t="s">
        <v>93</v>
      </c>
      <c r="R1289">
        <v>5</v>
      </c>
      <c r="S1289">
        <v>5</v>
      </c>
      <c r="T1289">
        <v>1964</v>
      </c>
      <c r="U1289">
        <v>1964</v>
      </c>
      <c r="V1289" t="s">
        <v>94</v>
      </c>
      <c r="W1289" t="s">
        <v>95</v>
      </c>
      <c r="X1289" t="s">
        <v>116</v>
      </c>
      <c r="Y1289" t="s">
        <v>116</v>
      </c>
      <c r="Z1289" t="s">
        <v>171</v>
      </c>
      <c r="AA1289">
        <v>621</v>
      </c>
      <c r="AB1289" t="s">
        <v>98</v>
      </c>
      <c r="AC1289" t="s">
        <v>119</v>
      </c>
      <c r="AD1289" t="s">
        <v>99</v>
      </c>
      <c r="AE1289" t="s">
        <v>98</v>
      </c>
      <c r="AF1289" t="s">
        <v>98</v>
      </c>
      <c r="AG1289" t="s">
        <v>157</v>
      </c>
      <c r="AH1289" t="s">
        <v>101</v>
      </c>
      <c r="AI1289">
        <v>812</v>
      </c>
      <c r="AJ1289" t="s">
        <v>108</v>
      </c>
      <c r="AK1289">
        <v>0</v>
      </c>
      <c r="AL1289">
        <v>812</v>
      </c>
      <c r="AM1289">
        <v>1624</v>
      </c>
      <c r="AN1289" t="s">
        <v>103</v>
      </c>
      <c r="AO1289" t="s">
        <v>139</v>
      </c>
      <c r="AP1289" t="s">
        <v>104</v>
      </c>
      <c r="AQ1289" t="s">
        <v>105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106</v>
      </c>
      <c r="BE1289">
        <v>0</v>
      </c>
      <c r="BF1289" t="s">
        <v>83</v>
      </c>
      <c r="BG1289" t="s">
        <v>107</v>
      </c>
      <c r="BH1289">
        <v>1964</v>
      </c>
      <c r="BI1289" t="s">
        <v>108</v>
      </c>
      <c r="BJ1289">
        <v>2</v>
      </c>
      <c r="BK1289">
        <v>390</v>
      </c>
      <c r="BL1289" t="s">
        <v>98</v>
      </c>
      <c r="BM1289" t="s">
        <v>98</v>
      </c>
      <c r="BN1289" t="s">
        <v>167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>
      <c r="A1290">
        <v>1289</v>
      </c>
      <c r="B1290">
        <v>120</v>
      </c>
      <c r="C1290" t="s">
        <v>112</v>
      </c>
      <c r="D1290">
        <v>40</v>
      </c>
      <c r="E1290">
        <v>5664</v>
      </c>
      <c r="F1290" t="s">
        <v>82</v>
      </c>
      <c r="G1290" t="s">
        <v>83</v>
      </c>
      <c r="H1290" t="s">
        <v>113</v>
      </c>
      <c r="I1290" t="s">
        <v>85</v>
      </c>
      <c r="J1290" t="s">
        <v>86</v>
      </c>
      <c r="K1290" t="s">
        <v>87</v>
      </c>
      <c r="L1290" t="s">
        <v>88</v>
      </c>
      <c r="M1290" t="s">
        <v>128</v>
      </c>
      <c r="N1290" t="s">
        <v>91</v>
      </c>
      <c r="O1290" t="s">
        <v>91</v>
      </c>
      <c r="P1290" t="s">
        <v>129</v>
      </c>
      <c r="Q1290" t="s">
        <v>93</v>
      </c>
      <c r="R1290">
        <v>8</v>
      </c>
      <c r="S1290">
        <v>5</v>
      </c>
      <c r="T1290">
        <v>2000</v>
      </c>
      <c r="U1290">
        <v>2000</v>
      </c>
      <c r="V1290" t="s">
        <v>94</v>
      </c>
      <c r="W1290" t="s">
        <v>95</v>
      </c>
      <c r="X1290" t="s">
        <v>152</v>
      </c>
      <c r="Y1290" t="s">
        <v>153</v>
      </c>
      <c r="Z1290" t="s">
        <v>97</v>
      </c>
      <c r="AA1290">
        <v>0</v>
      </c>
      <c r="AB1290" t="s">
        <v>119</v>
      </c>
      <c r="AC1290" t="s">
        <v>98</v>
      </c>
      <c r="AD1290" t="s">
        <v>123</v>
      </c>
      <c r="AE1290" t="s">
        <v>119</v>
      </c>
      <c r="AF1290" t="s">
        <v>98</v>
      </c>
      <c r="AG1290" t="s">
        <v>100</v>
      </c>
      <c r="AH1290" t="s">
        <v>124</v>
      </c>
      <c r="AI1290">
        <v>1158</v>
      </c>
      <c r="AJ1290" t="s">
        <v>108</v>
      </c>
      <c r="AK1290">
        <v>0</v>
      </c>
      <c r="AL1290">
        <v>343</v>
      </c>
      <c r="AM1290">
        <v>1501</v>
      </c>
      <c r="AN1290" t="s">
        <v>103</v>
      </c>
      <c r="AO1290" t="s">
        <v>126</v>
      </c>
      <c r="AP1290" t="s">
        <v>104</v>
      </c>
      <c r="AQ1290" t="s">
        <v>105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126</v>
      </c>
      <c r="BC1290">
        <v>5</v>
      </c>
      <c r="BD1290" t="s">
        <v>106</v>
      </c>
      <c r="BE1290">
        <v>1</v>
      </c>
      <c r="BF1290" t="s">
        <v>126</v>
      </c>
      <c r="BG1290" t="s">
        <v>107</v>
      </c>
      <c r="BH1290">
        <v>2000</v>
      </c>
      <c r="BI1290" t="s">
        <v>125</v>
      </c>
      <c r="BJ1290">
        <v>2</v>
      </c>
      <c r="BK1290">
        <v>499</v>
      </c>
      <c r="BL1290" t="s">
        <v>98</v>
      </c>
      <c r="BM1290" t="s">
        <v>98</v>
      </c>
      <c r="BN1290" t="s">
        <v>104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>
      <c r="A1291">
        <v>1290</v>
      </c>
      <c r="B1291">
        <v>60</v>
      </c>
      <c r="C1291" t="s">
        <v>112</v>
      </c>
      <c r="D1291">
        <v>86</v>
      </c>
      <c r="E1291">
        <v>11065</v>
      </c>
      <c r="F1291" t="s">
        <v>82</v>
      </c>
      <c r="G1291" t="s">
        <v>83</v>
      </c>
      <c r="H1291" t="s">
        <v>113</v>
      </c>
      <c r="I1291" t="s">
        <v>85</v>
      </c>
      <c r="J1291" t="s">
        <v>86</v>
      </c>
      <c r="K1291" t="s">
        <v>87</v>
      </c>
      <c r="L1291" t="s">
        <v>88</v>
      </c>
      <c r="M1291" t="s">
        <v>147</v>
      </c>
      <c r="N1291" t="s">
        <v>91</v>
      </c>
      <c r="O1291" t="s">
        <v>91</v>
      </c>
      <c r="P1291" t="s">
        <v>92</v>
      </c>
      <c r="Q1291" t="s">
        <v>122</v>
      </c>
      <c r="R1291">
        <v>8</v>
      </c>
      <c r="S1291">
        <v>5</v>
      </c>
      <c r="T1291">
        <v>2006</v>
      </c>
      <c r="U1291">
        <v>2006</v>
      </c>
      <c r="V1291" t="s">
        <v>94</v>
      </c>
      <c r="W1291" t="s">
        <v>95</v>
      </c>
      <c r="X1291" t="s">
        <v>96</v>
      </c>
      <c r="Y1291" t="s">
        <v>96</v>
      </c>
      <c r="Z1291" t="s">
        <v>148</v>
      </c>
      <c r="AA1291">
        <v>788</v>
      </c>
      <c r="AB1291" t="s">
        <v>119</v>
      </c>
      <c r="AC1291" t="s">
        <v>98</v>
      </c>
      <c r="AD1291" t="s">
        <v>123</v>
      </c>
      <c r="AE1291" t="s">
        <v>119</v>
      </c>
      <c r="AF1291" t="s">
        <v>98</v>
      </c>
      <c r="AG1291" t="s">
        <v>155</v>
      </c>
      <c r="AH1291" t="s">
        <v>108</v>
      </c>
      <c r="AI1291">
        <v>0</v>
      </c>
      <c r="AJ1291" t="s">
        <v>108</v>
      </c>
      <c r="AK1291">
        <v>0</v>
      </c>
      <c r="AL1291">
        <v>1085</v>
      </c>
      <c r="AM1291">
        <v>1085</v>
      </c>
      <c r="AN1291" t="s">
        <v>103</v>
      </c>
      <c r="AO1291" t="s">
        <v>126</v>
      </c>
      <c r="AP1291" t="s">
        <v>104</v>
      </c>
      <c r="AQ1291" t="s">
        <v>105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126</v>
      </c>
      <c r="BC1291">
        <v>8</v>
      </c>
      <c r="BD1291" t="s">
        <v>106</v>
      </c>
      <c r="BE1291">
        <v>1</v>
      </c>
      <c r="BF1291" t="s">
        <v>119</v>
      </c>
      <c r="BG1291" t="s">
        <v>159</v>
      </c>
      <c r="BH1291">
        <v>2006</v>
      </c>
      <c r="BI1291" t="s">
        <v>125</v>
      </c>
      <c r="BJ1291">
        <v>3</v>
      </c>
      <c r="BK1291">
        <v>753</v>
      </c>
      <c r="BL1291" t="s">
        <v>98</v>
      </c>
      <c r="BM1291" t="s">
        <v>98</v>
      </c>
      <c r="BN1291" t="s">
        <v>104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149</v>
      </c>
      <c r="CB1291" t="s">
        <v>150</v>
      </c>
      <c r="CC1291">
        <v>281000</v>
      </c>
    </row>
    <row r="1292" spans="1:81">
      <c r="A1292">
        <v>1291</v>
      </c>
      <c r="B1292">
        <v>80</v>
      </c>
      <c r="C1292" t="s">
        <v>112</v>
      </c>
      <c r="D1292" t="s">
        <v>83</v>
      </c>
      <c r="E1292">
        <v>14112</v>
      </c>
      <c r="F1292" t="s">
        <v>82</v>
      </c>
      <c r="G1292" t="s">
        <v>83</v>
      </c>
      <c r="H1292" t="s">
        <v>113</v>
      </c>
      <c r="I1292" t="s">
        <v>85</v>
      </c>
      <c r="J1292" t="s">
        <v>86</v>
      </c>
      <c r="K1292" t="s">
        <v>114</v>
      </c>
      <c r="L1292" t="s">
        <v>88</v>
      </c>
      <c r="M1292" t="s">
        <v>89</v>
      </c>
      <c r="N1292" t="s">
        <v>91</v>
      </c>
      <c r="O1292" t="s">
        <v>91</v>
      </c>
      <c r="P1292" t="s">
        <v>92</v>
      </c>
      <c r="Q1292" t="s">
        <v>158</v>
      </c>
      <c r="R1292">
        <v>5</v>
      </c>
      <c r="S1292">
        <v>7</v>
      </c>
      <c r="T1292">
        <v>1964</v>
      </c>
      <c r="U1292">
        <v>1964</v>
      </c>
      <c r="V1292" t="s">
        <v>115</v>
      </c>
      <c r="W1292" t="s">
        <v>95</v>
      </c>
      <c r="X1292" t="s">
        <v>116</v>
      </c>
      <c r="Y1292" t="s">
        <v>130</v>
      </c>
      <c r="Z1292" t="s">
        <v>117</v>
      </c>
      <c r="AA1292">
        <v>86</v>
      </c>
      <c r="AB1292" t="s">
        <v>98</v>
      </c>
      <c r="AC1292" t="s">
        <v>98</v>
      </c>
      <c r="AD1292" t="s">
        <v>123</v>
      </c>
      <c r="AE1292" t="s">
        <v>98</v>
      </c>
      <c r="AF1292" t="s">
        <v>98</v>
      </c>
      <c r="AG1292" t="s">
        <v>157</v>
      </c>
      <c r="AH1292" t="s">
        <v>124</v>
      </c>
      <c r="AI1292">
        <v>1014</v>
      </c>
      <c r="AJ1292" t="s">
        <v>108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104</v>
      </c>
      <c r="AQ1292" t="s">
        <v>105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106</v>
      </c>
      <c r="BE1292">
        <v>1</v>
      </c>
      <c r="BF1292" t="s">
        <v>119</v>
      </c>
      <c r="BG1292" t="s">
        <v>107</v>
      </c>
      <c r="BH1292">
        <v>1964</v>
      </c>
      <c r="BI1292" t="s">
        <v>131</v>
      </c>
      <c r="BJ1292">
        <v>2</v>
      </c>
      <c r="BK1292">
        <v>484</v>
      </c>
      <c r="BL1292" t="s">
        <v>98</v>
      </c>
      <c r="BM1292" t="s">
        <v>98</v>
      </c>
      <c r="BN1292" t="s">
        <v>104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>
      <c r="A1293">
        <v>1292</v>
      </c>
      <c r="B1293">
        <v>160</v>
      </c>
      <c r="C1293" t="s">
        <v>140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141</v>
      </c>
      <c r="N1293" t="s">
        <v>91</v>
      </c>
      <c r="O1293" t="s">
        <v>91</v>
      </c>
      <c r="P1293" t="s">
        <v>142</v>
      </c>
      <c r="Q1293" t="s">
        <v>122</v>
      </c>
      <c r="R1293">
        <v>5</v>
      </c>
      <c r="S1293">
        <v>7</v>
      </c>
      <c r="T1293">
        <v>1972</v>
      </c>
      <c r="U1293">
        <v>1972</v>
      </c>
      <c r="V1293" t="s">
        <v>94</v>
      </c>
      <c r="W1293" t="s">
        <v>95</v>
      </c>
      <c r="X1293" t="s">
        <v>152</v>
      </c>
      <c r="Y1293" t="s">
        <v>153</v>
      </c>
      <c r="Z1293" t="s">
        <v>117</v>
      </c>
      <c r="AA1293">
        <v>268</v>
      </c>
      <c r="AB1293" t="s">
        <v>98</v>
      </c>
      <c r="AC1293" t="s">
        <v>98</v>
      </c>
      <c r="AD1293" t="s">
        <v>99</v>
      </c>
      <c r="AE1293" t="s">
        <v>98</v>
      </c>
      <c r="AF1293" t="s">
        <v>98</v>
      </c>
      <c r="AG1293" t="s">
        <v>100</v>
      </c>
      <c r="AH1293" t="s">
        <v>118</v>
      </c>
      <c r="AI1293">
        <v>231</v>
      </c>
      <c r="AJ1293" t="s">
        <v>108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104</v>
      </c>
      <c r="AQ1293" t="s">
        <v>105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106</v>
      </c>
      <c r="BE1293">
        <v>0</v>
      </c>
      <c r="BF1293" t="s">
        <v>83</v>
      </c>
      <c r="BG1293" t="s">
        <v>143</v>
      </c>
      <c r="BH1293">
        <v>1972</v>
      </c>
      <c r="BI1293" t="s">
        <v>108</v>
      </c>
      <c r="BJ1293">
        <v>1</v>
      </c>
      <c r="BK1293">
        <v>264</v>
      </c>
      <c r="BL1293" t="s">
        <v>98</v>
      </c>
      <c r="BM1293" t="s">
        <v>98</v>
      </c>
      <c r="BN1293" t="s">
        <v>104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>
      <c r="A1294">
        <v>1293</v>
      </c>
      <c r="B1294">
        <v>70</v>
      </c>
      <c r="C1294" t="s">
        <v>140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114</v>
      </c>
      <c r="L1294" t="s">
        <v>88</v>
      </c>
      <c r="M1294" t="s">
        <v>188</v>
      </c>
      <c r="N1294" t="s">
        <v>91</v>
      </c>
      <c r="O1294" t="s">
        <v>91</v>
      </c>
      <c r="P1294" t="s">
        <v>92</v>
      </c>
      <c r="Q1294" t="s">
        <v>122</v>
      </c>
      <c r="R1294">
        <v>5</v>
      </c>
      <c r="S1294">
        <v>4</v>
      </c>
      <c r="T1294">
        <v>1892</v>
      </c>
      <c r="U1294">
        <v>1965</v>
      </c>
      <c r="V1294" t="s">
        <v>94</v>
      </c>
      <c r="W1294" t="s">
        <v>95</v>
      </c>
      <c r="X1294" t="s">
        <v>116</v>
      </c>
      <c r="Y1294" t="s">
        <v>116</v>
      </c>
      <c r="Z1294" t="s">
        <v>97</v>
      </c>
      <c r="AA1294">
        <v>0</v>
      </c>
      <c r="AB1294" t="s">
        <v>98</v>
      </c>
      <c r="AC1294" t="s">
        <v>98</v>
      </c>
      <c r="AD1294" t="s">
        <v>148</v>
      </c>
      <c r="AE1294" t="s">
        <v>98</v>
      </c>
      <c r="AF1294" t="s">
        <v>98</v>
      </c>
      <c r="AG1294" t="s">
        <v>100</v>
      </c>
      <c r="AH1294" t="s">
        <v>108</v>
      </c>
      <c r="AI1294">
        <v>0</v>
      </c>
      <c r="AJ1294" t="s">
        <v>108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167</v>
      </c>
      <c r="AQ1294" t="s">
        <v>105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181</v>
      </c>
      <c r="BE1294">
        <v>0</v>
      </c>
      <c r="BF1294" t="s">
        <v>83</v>
      </c>
      <c r="BG1294" t="s">
        <v>107</v>
      </c>
      <c r="BH1294">
        <v>1985</v>
      </c>
      <c r="BI1294" t="s">
        <v>131</v>
      </c>
      <c r="BJ1294">
        <v>1</v>
      </c>
      <c r="BK1294">
        <v>432</v>
      </c>
      <c r="BL1294" t="s">
        <v>98</v>
      </c>
      <c r="BM1294" t="s">
        <v>98</v>
      </c>
      <c r="BN1294" t="s">
        <v>104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>
      <c r="A1295">
        <v>1294</v>
      </c>
      <c r="B1295">
        <v>60</v>
      </c>
      <c r="C1295" t="s">
        <v>112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175</v>
      </c>
      <c r="N1295" t="s">
        <v>91</v>
      </c>
      <c r="O1295" t="s">
        <v>91</v>
      </c>
      <c r="P1295" t="s">
        <v>92</v>
      </c>
      <c r="Q1295" t="s">
        <v>122</v>
      </c>
      <c r="R1295">
        <v>7</v>
      </c>
      <c r="S1295">
        <v>5</v>
      </c>
      <c r="T1295">
        <v>1976</v>
      </c>
      <c r="U1295">
        <v>1976</v>
      </c>
      <c r="V1295" t="s">
        <v>94</v>
      </c>
      <c r="W1295" t="s">
        <v>95</v>
      </c>
      <c r="X1295" t="s">
        <v>130</v>
      </c>
      <c r="Y1295" t="s">
        <v>130</v>
      </c>
      <c r="Z1295" t="s">
        <v>97</v>
      </c>
      <c r="AA1295">
        <v>0</v>
      </c>
      <c r="AB1295" t="s">
        <v>98</v>
      </c>
      <c r="AC1295" t="s">
        <v>98</v>
      </c>
      <c r="AD1295" t="s">
        <v>123</v>
      </c>
      <c r="AE1295" t="s">
        <v>119</v>
      </c>
      <c r="AF1295" t="s">
        <v>98</v>
      </c>
      <c r="AG1295" t="s">
        <v>100</v>
      </c>
      <c r="AH1295" t="s">
        <v>124</v>
      </c>
      <c r="AI1295">
        <v>194</v>
      </c>
      <c r="AJ1295" t="s">
        <v>108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104</v>
      </c>
      <c r="AQ1295" t="s">
        <v>105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106</v>
      </c>
      <c r="BE1295">
        <v>1</v>
      </c>
      <c r="BF1295" t="s">
        <v>98</v>
      </c>
      <c r="BG1295" t="s">
        <v>107</v>
      </c>
      <c r="BH1295">
        <v>1976</v>
      </c>
      <c r="BI1295" t="s">
        <v>131</v>
      </c>
      <c r="BJ1295">
        <v>2</v>
      </c>
      <c r="BK1295">
        <v>528</v>
      </c>
      <c r="BL1295" t="s">
        <v>98</v>
      </c>
      <c r="BM1295" t="s">
        <v>98</v>
      </c>
      <c r="BN1295" t="s">
        <v>104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177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>
      <c r="A1296">
        <v>1295</v>
      </c>
      <c r="B1296">
        <v>20</v>
      </c>
      <c r="C1296" t="s">
        <v>112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206</v>
      </c>
      <c r="N1296" t="s">
        <v>91</v>
      </c>
      <c r="O1296" t="s">
        <v>91</v>
      </c>
      <c r="P1296" t="s">
        <v>92</v>
      </c>
      <c r="Q1296" t="s">
        <v>93</v>
      </c>
      <c r="R1296">
        <v>5</v>
      </c>
      <c r="S1296">
        <v>7</v>
      </c>
      <c r="T1296">
        <v>1955</v>
      </c>
      <c r="U1296">
        <v>1990</v>
      </c>
      <c r="V1296" t="s">
        <v>115</v>
      </c>
      <c r="W1296" t="s">
        <v>95</v>
      </c>
      <c r="X1296" t="s">
        <v>184</v>
      </c>
      <c r="Y1296" t="s">
        <v>135</v>
      </c>
      <c r="Z1296" t="s">
        <v>97</v>
      </c>
      <c r="AA1296">
        <v>0</v>
      </c>
      <c r="AB1296" t="s">
        <v>98</v>
      </c>
      <c r="AC1296" t="s">
        <v>98</v>
      </c>
      <c r="AD1296" t="s">
        <v>99</v>
      </c>
      <c r="AE1296" t="s">
        <v>98</v>
      </c>
      <c r="AF1296" t="s">
        <v>98</v>
      </c>
      <c r="AG1296" t="s">
        <v>100</v>
      </c>
      <c r="AH1296" t="s">
        <v>101</v>
      </c>
      <c r="AI1296">
        <v>167</v>
      </c>
      <c r="AJ1296" t="s">
        <v>108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104</v>
      </c>
      <c r="AQ1296" t="s">
        <v>105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106</v>
      </c>
      <c r="BE1296">
        <v>0</v>
      </c>
      <c r="BF1296" t="s">
        <v>83</v>
      </c>
      <c r="BG1296" t="s">
        <v>143</v>
      </c>
      <c r="BH1296">
        <v>1957</v>
      </c>
      <c r="BI1296" t="s">
        <v>108</v>
      </c>
      <c r="BJ1296">
        <v>2</v>
      </c>
      <c r="BK1296">
        <v>572</v>
      </c>
      <c r="BL1296" t="s">
        <v>98</v>
      </c>
      <c r="BM1296" t="s">
        <v>98</v>
      </c>
      <c r="BN1296" t="s">
        <v>167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>
      <c r="A1297">
        <v>1296</v>
      </c>
      <c r="B1297">
        <v>20</v>
      </c>
      <c r="C1297" t="s">
        <v>112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89</v>
      </c>
      <c r="N1297" t="s">
        <v>90</v>
      </c>
      <c r="O1297" t="s">
        <v>91</v>
      </c>
      <c r="P1297" t="s">
        <v>92</v>
      </c>
      <c r="Q1297" t="s">
        <v>93</v>
      </c>
      <c r="R1297">
        <v>5</v>
      </c>
      <c r="S1297">
        <v>5</v>
      </c>
      <c r="T1297">
        <v>1968</v>
      </c>
      <c r="U1297">
        <v>1968</v>
      </c>
      <c r="V1297" t="s">
        <v>115</v>
      </c>
      <c r="W1297" t="s">
        <v>95</v>
      </c>
      <c r="X1297" t="s">
        <v>130</v>
      </c>
      <c r="Y1297" t="s">
        <v>130</v>
      </c>
      <c r="Z1297" t="s">
        <v>117</v>
      </c>
      <c r="AA1297">
        <v>168</v>
      </c>
      <c r="AB1297" t="s">
        <v>98</v>
      </c>
      <c r="AC1297" t="s">
        <v>98</v>
      </c>
      <c r="AD1297" t="s">
        <v>99</v>
      </c>
      <c r="AE1297" t="s">
        <v>98</v>
      </c>
      <c r="AF1297" t="s">
        <v>98</v>
      </c>
      <c r="AG1297" t="s">
        <v>157</v>
      </c>
      <c r="AH1297" t="s">
        <v>138</v>
      </c>
      <c r="AI1297">
        <v>1016</v>
      </c>
      <c r="AJ1297" t="s">
        <v>108</v>
      </c>
      <c r="AK1297">
        <v>0</v>
      </c>
      <c r="AL1297">
        <v>36</v>
      </c>
      <c r="AM1297">
        <v>1052</v>
      </c>
      <c r="AN1297" t="s">
        <v>103</v>
      </c>
      <c r="AO1297" t="s">
        <v>119</v>
      </c>
      <c r="AP1297" t="s">
        <v>104</v>
      </c>
      <c r="AQ1297" t="s">
        <v>105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106</v>
      </c>
      <c r="BE1297">
        <v>0</v>
      </c>
      <c r="BF1297" t="s">
        <v>83</v>
      </c>
      <c r="BG1297" t="s">
        <v>107</v>
      </c>
      <c r="BH1297">
        <v>1968</v>
      </c>
      <c r="BI1297" t="s">
        <v>131</v>
      </c>
      <c r="BJ1297">
        <v>1</v>
      </c>
      <c r="BK1297">
        <v>288</v>
      </c>
      <c r="BL1297" t="s">
        <v>98</v>
      </c>
      <c r="BM1297" t="s">
        <v>98</v>
      </c>
      <c r="BN1297" t="s">
        <v>104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177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>
      <c r="A1298">
        <v>1297</v>
      </c>
      <c r="B1298">
        <v>20</v>
      </c>
      <c r="C1298" t="s">
        <v>112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89</v>
      </c>
      <c r="N1298" t="s">
        <v>91</v>
      </c>
      <c r="O1298" t="s">
        <v>91</v>
      </c>
      <c r="P1298" t="s">
        <v>92</v>
      </c>
      <c r="Q1298" t="s">
        <v>93</v>
      </c>
      <c r="R1298">
        <v>5</v>
      </c>
      <c r="S1298">
        <v>6</v>
      </c>
      <c r="T1298">
        <v>1963</v>
      </c>
      <c r="U1298">
        <v>1963</v>
      </c>
      <c r="V1298" t="s">
        <v>115</v>
      </c>
      <c r="W1298" t="s">
        <v>95</v>
      </c>
      <c r="X1298" t="s">
        <v>137</v>
      </c>
      <c r="Y1298" t="s">
        <v>137</v>
      </c>
      <c r="Z1298" t="s">
        <v>117</v>
      </c>
      <c r="AA1298">
        <v>148</v>
      </c>
      <c r="AB1298" t="s">
        <v>98</v>
      </c>
      <c r="AC1298" t="s">
        <v>119</v>
      </c>
      <c r="AD1298" t="s">
        <v>99</v>
      </c>
      <c r="AE1298" t="s">
        <v>98</v>
      </c>
      <c r="AF1298" t="s">
        <v>98</v>
      </c>
      <c r="AG1298" t="s">
        <v>155</v>
      </c>
      <c r="AH1298" t="s">
        <v>118</v>
      </c>
      <c r="AI1298">
        <v>776</v>
      </c>
      <c r="AJ1298" t="s">
        <v>108</v>
      </c>
      <c r="AK1298">
        <v>0</v>
      </c>
      <c r="AL1298">
        <v>344</v>
      </c>
      <c r="AM1298">
        <v>1120</v>
      </c>
      <c r="AN1298" t="s">
        <v>103</v>
      </c>
      <c r="AO1298" t="s">
        <v>119</v>
      </c>
      <c r="AP1298" t="s">
        <v>104</v>
      </c>
      <c r="AQ1298" t="s">
        <v>105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106</v>
      </c>
      <c r="BE1298">
        <v>0</v>
      </c>
      <c r="BF1298" t="s">
        <v>83</v>
      </c>
      <c r="BG1298" t="s">
        <v>107</v>
      </c>
      <c r="BH1298">
        <v>1963</v>
      </c>
      <c r="BI1298" t="s">
        <v>131</v>
      </c>
      <c r="BJ1298">
        <v>2</v>
      </c>
      <c r="BK1298">
        <v>525</v>
      </c>
      <c r="BL1298" t="s">
        <v>98</v>
      </c>
      <c r="BM1298" t="s">
        <v>98</v>
      </c>
      <c r="BN1298" t="s">
        <v>104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109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>
      <c r="A1299">
        <v>1298</v>
      </c>
      <c r="B1299">
        <v>180</v>
      </c>
      <c r="C1299" t="s">
        <v>140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206</v>
      </c>
      <c r="N1299" t="s">
        <v>91</v>
      </c>
      <c r="O1299" t="s">
        <v>91</v>
      </c>
      <c r="P1299" t="s">
        <v>129</v>
      </c>
      <c r="Q1299" t="s">
        <v>183</v>
      </c>
      <c r="R1299">
        <v>6</v>
      </c>
      <c r="S1299">
        <v>5</v>
      </c>
      <c r="T1299">
        <v>2005</v>
      </c>
      <c r="U1299">
        <v>2006</v>
      </c>
      <c r="V1299" t="s">
        <v>94</v>
      </c>
      <c r="W1299" t="s">
        <v>95</v>
      </c>
      <c r="X1299" t="s">
        <v>96</v>
      </c>
      <c r="Y1299" t="s">
        <v>96</v>
      </c>
      <c r="Z1299" t="s">
        <v>117</v>
      </c>
      <c r="AA1299">
        <v>82</v>
      </c>
      <c r="AB1299" t="s">
        <v>98</v>
      </c>
      <c r="AC1299" t="s">
        <v>98</v>
      </c>
      <c r="AD1299" t="s">
        <v>123</v>
      </c>
      <c r="AE1299" t="s">
        <v>119</v>
      </c>
      <c r="AF1299" t="s">
        <v>98</v>
      </c>
      <c r="AG1299" t="s">
        <v>119</v>
      </c>
      <c r="AH1299" t="s">
        <v>124</v>
      </c>
      <c r="AI1299">
        <v>547</v>
      </c>
      <c r="AJ1299" t="s">
        <v>108</v>
      </c>
      <c r="AK1299">
        <v>0</v>
      </c>
      <c r="AL1299">
        <v>0</v>
      </c>
      <c r="AM1299">
        <v>547</v>
      </c>
      <c r="AN1299" t="s">
        <v>103</v>
      </c>
      <c r="AO1299" t="s">
        <v>119</v>
      </c>
      <c r="AP1299" t="s">
        <v>104</v>
      </c>
      <c r="AQ1299" t="s">
        <v>105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106</v>
      </c>
      <c r="BE1299">
        <v>0</v>
      </c>
      <c r="BF1299" t="s">
        <v>83</v>
      </c>
      <c r="BG1299" t="s">
        <v>189</v>
      </c>
      <c r="BH1299">
        <v>2005</v>
      </c>
      <c r="BI1299" t="s">
        <v>125</v>
      </c>
      <c r="BJ1299">
        <v>2</v>
      </c>
      <c r="BK1299">
        <v>525</v>
      </c>
      <c r="BL1299" t="s">
        <v>98</v>
      </c>
      <c r="BM1299" t="s">
        <v>98</v>
      </c>
      <c r="BN1299" t="s">
        <v>104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149</v>
      </c>
      <c r="CB1299" t="s">
        <v>150</v>
      </c>
      <c r="CC1299">
        <v>140000</v>
      </c>
    </row>
    <row r="1300" spans="1:81">
      <c r="A1300">
        <v>1299</v>
      </c>
      <c r="B1300">
        <v>60</v>
      </c>
      <c r="C1300" t="s">
        <v>112</v>
      </c>
      <c r="D1300">
        <v>313</v>
      </c>
      <c r="E1300">
        <v>63887</v>
      </c>
      <c r="F1300" t="s">
        <v>82</v>
      </c>
      <c r="G1300" t="s">
        <v>83</v>
      </c>
      <c r="H1300" t="s">
        <v>223</v>
      </c>
      <c r="I1300" t="s">
        <v>192</v>
      </c>
      <c r="J1300" t="s">
        <v>86</v>
      </c>
      <c r="K1300" t="s">
        <v>114</v>
      </c>
      <c r="L1300" t="s">
        <v>88</v>
      </c>
      <c r="M1300" t="s">
        <v>206</v>
      </c>
      <c r="N1300" t="s">
        <v>90</v>
      </c>
      <c r="O1300" t="s">
        <v>91</v>
      </c>
      <c r="P1300" t="s">
        <v>92</v>
      </c>
      <c r="Q1300" t="s">
        <v>122</v>
      </c>
      <c r="R1300">
        <v>10</v>
      </c>
      <c r="S1300">
        <v>5</v>
      </c>
      <c r="T1300">
        <v>2008</v>
      </c>
      <c r="U1300">
        <v>2008</v>
      </c>
      <c r="V1300" t="s">
        <v>115</v>
      </c>
      <c r="W1300" t="s">
        <v>253</v>
      </c>
      <c r="X1300" t="s">
        <v>203</v>
      </c>
      <c r="Y1300" t="s">
        <v>203</v>
      </c>
      <c r="Z1300" t="s">
        <v>148</v>
      </c>
      <c r="AA1300">
        <v>796</v>
      </c>
      <c r="AB1300" t="s">
        <v>126</v>
      </c>
      <c r="AC1300" t="s">
        <v>98</v>
      </c>
      <c r="AD1300" t="s">
        <v>123</v>
      </c>
      <c r="AE1300" t="s">
        <v>126</v>
      </c>
      <c r="AF1300" t="s">
        <v>98</v>
      </c>
      <c r="AG1300" t="s">
        <v>119</v>
      </c>
      <c r="AH1300" t="s">
        <v>124</v>
      </c>
      <c r="AI1300">
        <v>5644</v>
      </c>
      <c r="AJ1300" t="s">
        <v>108</v>
      </c>
      <c r="AK1300">
        <v>0</v>
      </c>
      <c r="AL1300">
        <v>466</v>
      </c>
      <c r="AM1300">
        <v>6110</v>
      </c>
      <c r="AN1300" t="s">
        <v>103</v>
      </c>
      <c r="AO1300" t="s">
        <v>126</v>
      </c>
      <c r="AP1300" t="s">
        <v>104</v>
      </c>
      <c r="AQ1300" t="s">
        <v>105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126</v>
      </c>
      <c r="BC1300">
        <v>12</v>
      </c>
      <c r="BD1300" t="s">
        <v>106</v>
      </c>
      <c r="BE1300">
        <v>3</v>
      </c>
      <c r="BF1300" t="s">
        <v>119</v>
      </c>
      <c r="BG1300" t="s">
        <v>107</v>
      </c>
      <c r="BH1300">
        <v>2008</v>
      </c>
      <c r="BI1300" t="s">
        <v>125</v>
      </c>
      <c r="BJ1300">
        <v>2</v>
      </c>
      <c r="BK1300">
        <v>1418</v>
      </c>
      <c r="BL1300" t="s">
        <v>98</v>
      </c>
      <c r="BM1300" t="s">
        <v>98</v>
      </c>
      <c r="BN1300" t="s">
        <v>104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119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149</v>
      </c>
      <c r="CB1300" t="s">
        <v>150</v>
      </c>
      <c r="CC1300">
        <v>160000</v>
      </c>
    </row>
    <row r="1301" spans="1:81">
      <c r="A1301">
        <v>1300</v>
      </c>
      <c r="B1301">
        <v>20</v>
      </c>
      <c r="C1301" t="s">
        <v>112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89</v>
      </c>
      <c r="N1301" t="s">
        <v>91</v>
      </c>
      <c r="O1301" t="s">
        <v>91</v>
      </c>
      <c r="P1301" t="s">
        <v>92</v>
      </c>
      <c r="Q1301" t="s">
        <v>93</v>
      </c>
      <c r="R1301">
        <v>5</v>
      </c>
      <c r="S1301">
        <v>7</v>
      </c>
      <c r="T1301">
        <v>1959</v>
      </c>
      <c r="U1301">
        <v>1994</v>
      </c>
      <c r="V1301" t="s">
        <v>115</v>
      </c>
      <c r="W1301" t="s">
        <v>95</v>
      </c>
      <c r="X1301" t="s">
        <v>117</v>
      </c>
      <c r="Y1301" t="s">
        <v>117</v>
      </c>
      <c r="Z1301" t="s">
        <v>97</v>
      </c>
      <c r="AA1301">
        <v>0</v>
      </c>
      <c r="AB1301" t="s">
        <v>98</v>
      </c>
      <c r="AC1301" t="s">
        <v>98</v>
      </c>
      <c r="AD1301" t="s">
        <v>99</v>
      </c>
      <c r="AE1301" t="s">
        <v>98</v>
      </c>
      <c r="AF1301" t="s">
        <v>98</v>
      </c>
      <c r="AG1301" t="s">
        <v>100</v>
      </c>
      <c r="AH1301" t="s">
        <v>102</v>
      </c>
      <c r="AI1301">
        <v>340</v>
      </c>
      <c r="AJ1301" t="s">
        <v>101</v>
      </c>
      <c r="AK1301">
        <v>906</v>
      </c>
      <c r="AL1301">
        <v>0</v>
      </c>
      <c r="AM1301">
        <v>1246</v>
      </c>
      <c r="AN1301" t="s">
        <v>103</v>
      </c>
      <c r="AO1301" t="s">
        <v>126</v>
      </c>
      <c r="AP1301" t="s">
        <v>104</v>
      </c>
      <c r="AQ1301" t="s">
        <v>105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119</v>
      </c>
      <c r="BC1301">
        <v>6</v>
      </c>
      <c r="BD1301" t="s">
        <v>106</v>
      </c>
      <c r="BE1301">
        <v>0</v>
      </c>
      <c r="BF1301" t="s">
        <v>83</v>
      </c>
      <c r="BG1301" t="s">
        <v>107</v>
      </c>
      <c r="BH1301">
        <v>1959</v>
      </c>
      <c r="BI1301" t="s">
        <v>131</v>
      </c>
      <c r="BJ1301">
        <v>1</v>
      </c>
      <c r="BK1301">
        <v>305</v>
      </c>
      <c r="BL1301" t="s">
        <v>98</v>
      </c>
      <c r="BM1301" t="s">
        <v>98</v>
      </c>
      <c r="BN1301" t="s">
        <v>104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132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>
      <c r="A1302">
        <v>1301</v>
      </c>
      <c r="B1302">
        <v>60</v>
      </c>
      <c r="C1302" t="s">
        <v>112</v>
      </c>
      <c r="D1302" t="s">
        <v>83</v>
      </c>
      <c r="E1302">
        <v>10762</v>
      </c>
      <c r="F1302" t="s">
        <v>82</v>
      </c>
      <c r="G1302" t="s">
        <v>83</v>
      </c>
      <c r="H1302" t="s">
        <v>113</v>
      </c>
      <c r="I1302" t="s">
        <v>85</v>
      </c>
      <c r="J1302" t="s">
        <v>86</v>
      </c>
      <c r="K1302" t="s">
        <v>161</v>
      </c>
      <c r="L1302" t="s">
        <v>88</v>
      </c>
      <c r="M1302" t="s">
        <v>121</v>
      </c>
      <c r="N1302" t="s">
        <v>91</v>
      </c>
      <c r="O1302" t="s">
        <v>91</v>
      </c>
      <c r="P1302" t="s">
        <v>92</v>
      </c>
      <c r="Q1302" t="s">
        <v>122</v>
      </c>
      <c r="R1302">
        <v>7</v>
      </c>
      <c r="S1302">
        <v>5</v>
      </c>
      <c r="T1302">
        <v>1999</v>
      </c>
      <c r="U1302">
        <v>1999</v>
      </c>
      <c r="V1302" t="s">
        <v>94</v>
      </c>
      <c r="W1302" t="s">
        <v>95</v>
      </c>
      <c r="X1302" t="s">
        <v>96</v>
      </c>
      <c r="Y1302" t="s">
        <v>96</v>
      </c>
      <c r="Z1302" t="s">
        <v>97</v>
      </c>
      <c r="AA1302">
        <v>344</v>
      </c>
      <c r="AB1302" t="s">
        <v>119</v>
      </c>
      <c r="AC1302" t="s">
        <v>98</v>
      </c>
      <c r="AD1302" t="s">
        <v>123</v>
      </c>
      <c r="AE1302" t="s">
        <v>119</v>
      </c>
      <c r="AF1302" t="s">
        <v>98</v>
      </c>
      <c r="AG1302" t="s">
        <v>100</v>
      </c>
      <c r="AH1302" t="s">
        <v>124</v>
      </c>
      <c r="AI1302">
        <v>694</v>
      </c>
      <c r="AJ1302" t="s">
        <v>108</v>
      </c>
      <c r="AK1302">
        <v>0</v>
      </c>
      <c r="AL1302">
        <v>284</v>
      </c>
      <c r="AM1302">
        <v>978</v>
      </c>
      <c r="AN1302" t="s">
        <v>103</v>
      </c>
      <c r="AO1302" t="s">
        <v>126</v>
      </c>
      <c r="AP1302" t="s">
        <v>104</v>
      </c>
      <c r="AQ1302" t="s">
        <v>105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119</v>
      </c>
      <c r="BC1302">
        <v>9</v>
      </c>
      <c r="BD1302" t="s">
        <v>106</v>
      </c>
      <c r="BE1302">
        <v>1</v>
      </c>
      <c r="BF1302" t="s">
        <v>98</v>
      </c>
      <c r="BG1302" t="s">
        <v>107</v>
      </c>
      <c r="BH1302">
        <v>1999</v>
      </c>
      <c r="BI1302" t="s">
        <v>125</v>
      </c>
      <c r="BJ1302">
        <v>2</v>
      </c>
      <c r="BK1302">
        <v>490</v>
      </c>
      <c r="BL1302" t="s">
        <v>98</v>
      </c>
      <c r="BM1302" t="s">
        <v>98</v>
      </c>
      <c r="BN1302" t="s">
        <v>104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>
      <c r="A1303">
        <v>1302</v>
      </c>
      <c r="B1303">
        <v>70</v>
      </c>
      <c r="C1303" t="s">
        <v>112</v>
      </c>
      <c r="D1303" t="s">
        <v>83</v>
      </c>
      <c r="E1303">
        <v>7500</v>
      </c>
      <c r="F1303" t="s">
        <v>82</v>
      </c>
      <c r="G1303" t="s">
        <v>83</v>
      </c>
      <c r="H1303" t="s">
        <v>113</v>
      </c>
      <c r="I1303" t="s">
        <v>192</v>
      </c>
      <c r="J1303" t="s">
        <v>86</v>
      </c>
      <c r="K1303" t="s">
        <v>87</v>
      </c>
      <c r="L1303" t="s">
        <v>88</v>
      </c>
      <c r="M1303" t="s">
        <v>212</v>
      </c>
      <c r="N1303" t="s">
        <v>91</v>
      </c>
      <c r="O1303" t="s">
        <v>91</v>
      </c>
      <c r="P1303" t="s">
        <v>92</v>
      </c>
      <c r="Q1303" t="s">
        <v>122</v>
      </c>
      <c r="R1303">
        <v>6</v>
      </c>
      <c r="S1303">
        <v>7</v>
      </c>
      <c r="T1303">
        <v>1942</v>
      </c>
      <c r="U1303">
        <v>1950</v>
      </c>
      <c r="V1303" t="s">
        <v>94</v>
      </c>
      <c r="W1303" t="s">
        <v>95</v>
      </c>
      <c r="X1303" t="s">
        <v>116</v>
      </c>
      <c r="Y1303" t="s">
        <v>116</v>
      </c>
      <c r="Z1303" t="s">
        <v>97</v>
      </c>
      <c r="AA1303">
        <v>0</v>
      </c>
      <c r="AB1303" t="s">
        <v>98</v>
      </c>
      <c r="AC1303" t="s">
        <v>98</v>
      </c>
      <c r="AD1303" t="s">
        <v>99</v>
      </c>
      <c r="AE1303" t="s">
        <v>98</v>
      </c>
      <c r="AF1303" t="s">
        <v>98</v>
      </c>
      <c r="AG1303" t="s">
        <v>100</v>
      </c>
      <c r="AH1303" t="s">
        <v>138</v>
      </c>
      <c r="AI1303">
        <v>547</v>
      </c>
      <c r="AJ1303" t="s">
        <v>108</v>
      </c>
      <c r="AK1303">
        <v>0</v>
      </c>
      <c r="AL1303">
        <v>224</v>
      </c>
      <c r="AM1303">
        <v>771</v>
      </c>
      <c r="AN1303" t="s">
        <v>103</v>
      </c>
      <c r="AO1303" t="s">
        <v>139</v>
      </c>
      <c r="AP1303" t="s">
        <v>104</v>
      </c>
      <c r="AQ1303" t="s">
        <v>105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119</v>
      </c>
      <c r="BC1303">
        <v>7</v>
      </c>
      <c r="BD1303" t="s">
        <v>106</v>
      </c>
      <c r="BE1303">
        <v>2</v>
      </c>
      <c r="BF1303" t="s">
        <v>119</v>
      </c>
      <c r="BG1303" t="s">
        <v>107</v>
      </c>
      <c r="BH1303">
        <v>1942</v>
      </c>
      <c r="BI1303" t="s">
        <v>108</v>
      </c>
      <c r="BJ1303">
        <v>1</v>
      </c>
      <c r="BK1303">
        <v>213</v>
      </c>
      <c r="BL1303" t="s">
        <v>98</v>
      </c>
      <c r="BM1303" t="s">
        <v>98</v>
      </c>
      <c r="BN1303" t="s">
        <v>191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>
      <c r="A1304">
        <v>1303</v>
      </c>
      <c r="B1304">
        <v>60</v>
      </c>
      <c r="C1304" t="s">
        <v>112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162</v>
      </c>
      <c r="N1304" t="s">
        <v>91</v>
      </c>
      <c r="O1304" t="s">
        <v>91</v>
      </c>
      <c r="P1304" t="s">
        <v>92</v>
      </c>
      <c r="Q1304" t="s">
        <v>122</v>
      </c>
      <c r="R1304">
        <v>8</v>
      </c>
      <c r="S1304">
        <v>5</v>
      </c>
      <c r="T1304">
        <v>1994</v>
      </c>
      <c r="U1304">
        <v>1994</v>
      </c>
      <c r="V1304" t="s">
        <v>115</v>
      </c>
      <c r="W1304" t="s">
        <v>95</v>
      </c>
      <c r="X1304" t="s">
        <v>96</v>
      </c>
      <c r="Y1304" t="s">
        <v>96</v>
      </c>
      <c r="Z1304" t="s">
        <v>117</v>
      </c>
      <c r="AA1304">
        <v>391</v>
      </c>
      <c r="AB1304" t="s">
        <v>119</v>
      </c>
      <c r="AC1304" t="s">
        <v>98</v>
      </c>
      <c r="AD1304" t="s">
        <v>123</v>
      </c>
      <c r="AE1304" t="s">
        <v>119</v>
      </c>
      <c r="AF1304" t="s">
        <v>98</v>
      </c>
      <c r="AG1304" t="s">
        <v>100</v>
      </c>
      <c r="AH1304" t="s">
        <v>124</v>
      </c>
      <c r="AI1304">
        <v>740</v>
      </c>
      <c r="AJ1304" t="s">
        <v>108</v>
      </c>
      <c r="AK1304">
        <v>0</v>
      </c>
      <c r="AL1304">
        <v>425</v>
      </c>
      <c r="AM1304">
        <v>1165</v>
      </c>
      <c r="AN1304" t="s">
        <v>103</v>
      </c>
      <c r="AO1304" t="s">
        <v>126</v>
      </c>
      <c r="AP1304" t="s">
        <v>104</v>
      </c>
      <c r="AQ1304" t="s">
        <v>105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119</v>
      </c>
      <c r="BC1304">
        <v>8</v>
      </c>
      <c r="BD1304" t="s">
        <v>106</v>
      </c>
      <c r="BE1304">
        <v>1</v>
      </c>
      <c r="BF1304" t="s">
        <v>98</v>
      </c>
      <c r="BG1304" t="s">
        <v>107</v>
      </c>
      <c r="BH1304">
        <v>1994</v>
      </c>
      <c r="BI1304" t="s">
        <v>131</v>
      </c>
      <c r="BJ1304">
        <v>3</v>
      </c>
      <c r="BK1304">
        <v>844</v>
      </c>
      <c r="BL1304" t="s">
        <v>98</v>
      </c>
      <c r="BM1304" t="s">
        <v>98</v>
      </c>
      <c r="BN1304" t="s">
        <v>104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>
      <c r="A1305">
        <v>1304</v>
      </c>
      <c r="B1305">
        <v>20</v>
      </c>
      <c r="C1305" t="s">
        <v>112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163</v>
      </c>
      <c r="N1305" t="s">
        <v>91</v>
      </c>
      <c r="O1305" t="s">
        <v>91</v>
      </c>
      <c r="P1305" t="s">
        <v>92</v>
      </c>
      <c r="Q1305" t="s">
        <v>93</v>
      </c>
      <c r="R1305">
        <v>7</v>
      </c>
      <c r="S1305">
        <v>5</v>
      </c>
      <c r="T1305">
        <v>2005</v>
      </c>
      <c r="U1305">
        <v>2005</v>
      </c>
      <c r="V1305" t="s">
        <v>94</v>
      </c>
      <c r="W1305" t="s">
        <v>95</v>
      </c>
      <c r="X1305" t="s">
        <v>96</v>
      </c>
      <c r="Y1305" t="s">
        <v>96</v>
      </c>
      <c r="Z1305" t="s">
        <v>117</v>
      </c>
      <c r="AA1305">
        <v>228</v>
      </c>
      <c r="AB1305" t="s">
        <v>119</v>
      </c>
      <c r="AC1305" t="s">
        <v>98</v>
      </c>
      <c r="AD1305" t="s">
        <v>123</v>
      </c>
      <c r="AE1305" t="s">
        <v>119</v>
      </c>
      <c r="AF1305" t="s">
        <v>98</v>
      </c>
      <c r="AG1305" t="s">
        <v>157</v>
      </c>
      <c r="AH1305" t="s">
        <v>108</v>
      </c>
      <c r="AI1305">
        <v>0</v>
      </c>
      <c r="AJ1305" t="s">
        <v>108</v>
      </c>
      <c r="AK1305">
        <v>0</v>
      </c>
      <c r="AL1305">
        <v>1616</v>
      </c>
      <c r="AM1305">
        <v>1616</v>
      </c>
      <c r="AN1305" t="s">
        <v>103</v>
      </c>
      <c r="AO1305" t="s">
        <v>126</v>
      </c>
      <c r="AP1305" t="s">
        <v>104</v>
      </c>
      <c r="AQ1305" t="s">
        <v>105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119</v>
      </c>
      <c r="BC1305">
        <v>7</v>
      </c>
      <c r="BD1305" t="s">
        <v>106</v>
      </c>
      <c r="BE1305">
        <v>0</v>
      </c>
      <c r="BF1305" t="s">
        <v>83</v>
      </c>
      <c r="BG1305" t="s">
        <v>107</v>
      </c>
      <c r="BH1305">
        <v>2005</v>
      </c>
      <c r="BI1305" t="s">
        <v>131</v>
      </c>
      <c r="BJ1305">
        <v>3</v>
      </c>
      <c r="BK1305">
        <v>834</v>
      </c>
      <c r="BL1305" t="s">
        <v>98</v>
      </c>
      <c r="BM1305" t="s">
        <v>98</v>
      </c>
      <c r="BN1305" t="s">
        <v>104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>
      <c r="A1306">
        <v>1305</v>
      </c>
      <c r="B1306">
        <v>160</v>
      </c>
      <c r="C1306" t="s">
        <v>140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206</v>
      </c>
      <c r="N1306" t="s">
        <v>91</v>
      </c>
      <c r="O1306" t="s">
        <v>91</v>
      </c>
      <c r="P1306" t="s">
        <v>129</v>
      </c>
      <c r="Q1306" t="s">
        <v>122</v>
      </c>
      <c r="R1306">
        <v>7</v>
      </c>
      <c r="S1306">
        <v>5</v>
      </c>
      <c r="T1306">
        <v>2004</v>
      </c>
      <c r="U1306">
        <v>2004</v>
      </c>
      <c r="V1306" t="s">
        <v>94</v>
      </c>
      <c r="W1306" t="s">
        <v>95</v>
      </c>
      <c r="X1306" t="s">
        <v>96</v>
      </c>
      <c r="Y1306" t="s">
        <v>96</v>
      </c>
      <c r="Z1306" t="s">
        <v>148</v>
      </c>
      <c r="AA1306">
        <v>117</v>
      </c>
      <c r="AB1306" t="s">
        <v>119</v>
      </c>
      <c r="AC1306" t="s">
        <v>98</v>
      </c>
      <c r="AD1306" t="s">
        <v>123</v>
      </c>
      <c r="AE1306" t="s">
        <v>119</v>
      </c>
      <c r="AF1306" t="s">
        <v>98</v>
      </c>
      <c r="AG1306" t="s">
        <v>100</v>
      </c>
      <c r="AH1306" t="s">
        <v>108</v>
      </c>
      <c r="AI1306">
        <v>0</v>
      </c>
      <c r="AJ1306" t="s">
        <v>108</v>
      </c>
      <c r="AK1306">
        <v>0</v>
      </c>
      <c r="AL1306">
        <v>976</v>
      </c>
      <c r="AM1306">
        <v>976</v>
      </c>
      <c r="AN1306" t="s">
        <v>103</v>
      </c>
      <c r="AO1306" t="s">
        <v>126</v>
      </c>
      <c r="AP1306" t="s">
        <v>104</v>
      </c>
      <c r="AQ1306" t="s">
        <v>105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119</v>
      </c>
      <c r="BC1306">
        <v>7</v>
      </c>
      <c r="BD1306" t="s">
        <v>228</v>
      </c>
      <c r="BE1306">
        <v>0</v>
      </c>
      <c r="BF1306" t="s">
        <v>83</v>
      </c>
      <c r="BG1306" t="s">
        <v>143</v>
      </c>
      <c r="BH1306">
        <v>2004</v>
      </c>
      <c r="BI1306" t="s">
        <v>108</v>
      </c>
      <c r="BJ1306">
        <v>2</v>
      </c>
      <c r="BK1306">
        <v>380</v>
      </c>
      <c r="BL1306" t="s">
        <v>98</v>
      </c>
      <c r="BM1306" t="s">
        <v>98</v>
      </c>
      <c r="BN1306" t="s">
        <v>104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>
      <c r="A1307">
        <v>1306</v>
      </c>
      <c r="B1307">
        <v>20</v>
      </c>
      <c r="C1307" t="s">
        <v>112</v>
      </c>
      <c r="D1307">
        <v>108</v>
      </c>
      <c r="E1307">
        <v>13173</v>
      </c>
      <c r="F1307" t="s">
        <v>82</v>
      </c>
      <c r="G1307" t="s">
        <v>83</v>
      </c>
      <c r="H1307" t="s">
        <v>113</v>
      </c>
      <c r="I1307" t="s">
        <v>85</v>
      </c>
      <c r="J1307" t="s">
        <v>86</v>
      </c>
      <c r="K1307" t="s">
        <v>114</v>
      </c>
      <c r="L1307" t="s">
        <v>88</v>
      </c>
      <c r="M1307" t="s">
        <v>147</v>
      </c>
      <c r="N1307" t="s">
        <v>91</v>
      </c>
      <c r="O1307" t="s">
        <v>91</v>
      </c>
      <c r="P1307" t="s">
        <v>92</v>
      </c>
      <c r="Q1307" t="s">
        <v>93</v>
      </c>
      <c r="R1307">
        <v>9</v>
      </c>
      <c r="S1307">
        <v>5</v>
      </c>
      <c r="T1307">
        <v>2006</v>
      </c>
      <c r="U1307">
        <v>2007</v>
      </c>
      <c r="V1307" t="s">
        <v>115</v>
      </c>
      <c r="W1307" t="s">
        <v>95</v>
      </c>
      <c r="X1307" t="s">
        <v>96</v>
      </c>
      <c r="Y1307" t="s">
        <v>96</v>
      </c>
      <c r="Z1307" t="s">
        <v>148</v>
      </c>
      <c r="AA1307">
        <v>300</v>
      </c>
      <c r="AB1307" t="s">
        <v>119</v>
      </c>
      <c r="AC1307" t="s">
        <v>98</v>
      </c>
      <c r="AD1307" t="s">
        <v>123</v>
      </c>
      <c r="AE1307" t="s">
        <v>126</v>
      </c>
      <c r="AF1307" t="s">
        <v>98</v>
      </c>
      <c r="AG1307" t="s">
        <v>100</v>
      </c>
      <c r="AH1307" t="s">
        <v>124</v>
      </c>
      <c r="AI1307">
        <v>1572</v>
      </c>
      <c r="AJ1307" t="s">
        <v>108</v>
      </c>
      <c r="AK1307">
        <v>0</v>
      </c>
      <c r="AL1307">
        <v>80</v>
      </c>
      <c r="AM1307">
        <v>1652</v>
      </c>
      <c r="AN1307" t="s">
        <v>103</v>
      </c>
      <c r="AO1307" t="s">
        <v>126</v>
      </c>
      <c r="AP1307" t="s">
        <v>104</v>
      </c>
      <c r="AQ1307" t="s">
        <v>105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126</v>
      </c>
      <c r="BC1307">
        <v>6</v>
      </c>
      <c r="BD1307" t="s">
        <v>106</v>
      </c>
      <c r="BE1307">
        <v>2</v>
      </c>
      <c r="BF1307" t="s">
        <v>126</v>
      </c>
      <c r="BG1307" t="s">
        <v>107</v>
      </c>
      <c r="BH1307">
        <v>2006</v>
      </c>
      <c r="BI1307" t="s">
        <v>125</v>
      </c>
      <c r="BJ1307">
        <v>2</v>
      </c>
      <c r="BK1307">
        <v>840</v>
      </c>
      <c r="BL1307" t="s">
        <v>98</v>
      </c>
      <c r="BM1307" t="s">
        <v>98</v>
      </c>
      <c r="BN1307" t="s">
        <v>104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>
      <c r="A1308">
        <v>1307</v>
      </c>
      <c r="B1308">
        <v>120</v>
      </c>
      <c r="C1308" t="s">
        <v>112</v>
      </c>
      <c r="D1308">
        <v>48</v>
      </c>
      <c r="E1308">
        <v>6955</v>
      </c>
      <c r="F1308" t="s">
        <v>82</v>
      </c>
      <c r="G1308" t="s">
        <v>83</v>
      </c>
      <c r="H1308" t="s">
        <v>113</v>
      </c>
      <c r="I1308" t="s">
        <v>85</v>
      </c>
      <c r="J1308" t="s">
        <v>86</v>
      </c>
      <c r="K1308" t="s">
        <v>87</v>
      </c>
      <c r="L1308" t="s">
        <v>88</v>
      </c>
      <c r="M1308" t="s">
        <v>147</v>
      </c>
      <c r="N1308" t="s">
        <v>91</v>
      </c>
      <c r="O1308" t="s">
        <v>91</v>
      </c>
      <c r="P1308" t="s">
        <v>129</v>
      </c>
      <c r="Q1308" t="s">
        <v>93</v>
      </c>
      <c r="R1308">
        <v>7</v>
      </c>
      <c r="S1308">
        <v>5</v>
      </c>
      <c r="T1308">
        <v>2005</v>
      </c>
      <c r="U1308">
        <v>2006</v>
      </c>
      <c r="V1308" t="s">
        <v>94</v>
      </c>
      <c r="W1308" t="s">
        <v>95</v>
      </c>
      <c r="X1308" t="s">
        <v>96</v>
      </c>
      <c r="Y1308" t="s">
        <v>96</v>
      </c>
      <c r="Z1308" t="s">
        <v>148</v>
      </c>
      <c r="AA1308">
        <v>94</v>
      </c>
      <c r="AB1308" t="s">
        <v>119</v>
      </c>
      <c r="AC1308" t="s">
        <v>98</v>
      </c>
      <c r="AD1308" t="s">
        <v>123</v>
      </c>
      <c r="AE1308" t="s">
        <v>119</v>
      </c>
      <c r="AF1308" t="s">
        <v>98</v>
      </c>
      <c r="AG1308" t="s">
        <v>100</v>
      </c>
      <c r="AH1308" t="s">
        <v>108</v>
      </c>
      <c r="AI1308">
        <v>0</v>
      </c>
      <c r="AJ1308" t="s">
        <v>108</v>
      </c>
      <c r="AK1308">
        <v>0</v>
      </c>
      <c r="AL1308">
        <v>1368</v>
      </c>
      <c r="AM1308">
        <v>1368</v>
      </c>
      <c r="AN1308" t="s">
        <v>103</v>
      </c>
      <c r="AO1308" t="s">
        <v>126</v>
      </c>
      <c r="AP1308" t="s">
        <v>104</v>
      </c>
      <c r="AQ1308" t="s">
        <v>105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119</v>
      </c>
      <c r="BC1308">
        <v>6</v>
      </c>
      <c r="BD1308" t="s">
        <v>106</v>
      </c>
      <c r="BE1308">
        <v>1</v>
      </c>
      <c r="BF1308" t="s">
        <v>119</v>
      </c>
      <c r="BG1308" t="s">
        <v>107</v>
      </c>
      <c r="BH1308">
        <v>2005</v>
      </c>
      <c r="BI1308" t="s">
        <v>131</v>
      </c>
      <c r="BJ1308">
        <v>2</v>
      </c>
      <c r="BK1308">
        <v>474</v>
      </c>
      <c r="BL1308" t="s">
        <v>98</v>
      </c>
      <c r="BM1308" t="s">
        <v>98</v>
      </c>
      <c r="BN1308" t="s">
        <v>104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149</v>
      </c>
      <c r="CB1308" t="s">
        <v>150</v>
      </c>
      <c r="CC1308">
        <v>202500</v>
      </c>
    </row>
    <row r="1309" spans="1:81">
      <c r="A1309">
        <v>1308</v>
      </c>
      <c r="B1309">
        <v>20</v>
      </c>
      <c r="C1309" t="s">
        <v>112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209</v>
      </c>
      <c r="N1309" t="s">
        <v>91</v>
      </c>
      <c r="O1309" t="s">
        <v>91</v>
      </c>
      <c r="P1309" t="s">
        <v>92</v>
      </c>
      <c r="Q1309" t="s">
        <v>93</v>
      </c>
      <c r="R1309">
        <v>5</v>
      </c>
      <c r="S1309">
        <v>5</v>
      </c>
      <c r="T1309">
        <v>1994</v>
      </c>
      <c r="U1309">
        <v>1995</v>
      </c>
      <c r="V1309" t="s">
        <v>94</v>
      </c>
      <c r="W1309" t="s">
        <v>95</v>
      </c>
      <c r="X1309" t="s">
        <v>96</v>
      </c>
      <c r="Y1309" t="s">
        <v>96</v>
      </c>
      <c r="Z1309" t="s">
        <v>97</v>
      </c>
      <c r="AA1309">
        <v>0</v>
      </c>
      <c r="AB1309" t="s">
        <v>98</v>
      </c>
      <c r="AC1309" t="s">
        <v>119</v>
      </c>
      <c r="AD1309" t="s">
        <v>123</v>
      </c>
      <c r="AE1309" t="s">
        <v>119</v>
      </c>
      <c r="AF1309" t="s">
        <v>119</v>
      </c>
      <c r="AG1309" t="s">
        <v>100</v>
      </c>
      <c r="AH1309" t="s">
        <v>118</v>
      </c>
      <c r="AI1309">
        <v>746</v>
      </c>
      <c r="AJ1309" t="s">
        <v>108</v>
      </c>
      <c r="AK1309">
        <v>0</v>
      </c>
      <c r="AL1309">
        <v>244</v>
      </c>
      <c r="AM1309">
        <v>990</v>
      </c>
      <c r="AN1309" t="s">
        <v>103</v>
      </c>
      <c r="AO1309" t="s">
        <v>126</v>
      </c>
      <c r="AP1309" t="s">
        <v>104</v>
      </c>
      <c r="AQ1309" t="s">
        <v>105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106</v>
      </c>
      <c r="BE1309">
        <v>0</v>
      </c>
      <c r="BF1309" t="s">
        <v>83</v>
      </c>
      <c r="BG1309" t="s">
        <v>143</v>
      </c>
      <c r="BH1309">
        <v>2000</v>
      </c>
      <c r="BI1309" t="s">
        <v>108</v>
      </c>
      <c r="BJ1309">
        <v>2</v>
      </c>
      <c r="BK1309">
        <v>480</v>
      </c>
      <c r="BL1309" t="s">
        <v>98</v>
      </c>
      <c r="BM1309" t="s">
        <v>98</v>
      </c>
      <c r="BN1309" t="s">
        <v>104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>
      <c r="A1310">
        <v>1309</v>
      </c>
      <c r="B1310">
        <v>20</v>
      </c>
      <c r="C1310" t="s">
        <v>140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188</v>
      </c>
      <c r="N1310" t="s">
        <v>91</v>
      </c>
      <c r="O1310" t="s">
        <v>91</v>
      </c>
      <c r="P1310" t="s">
        <v>92</v>
      </c>
      <c r="Q1310" t="s">
        <v>93</v>
      </c>
      <c r="R1310">
        <v>5</v>
      </c>
      <c r="S1310">
        <v>7</v>
      </c>
      <c r="T1310">
        <v>1948</v>
      </c>
      <c r="U1310">
        <v>2005</v>
      </c>
      <c r="V1310" t="s">
        <v>94</v>
      </c>
      <c r="W1310" t="s">
        <v>95</v>
      </c>
      <c r="X1310" t="s">
        <v>137</v>
      </c>
      <c r="Y1310" t="s">
        <v>137</v>
      </c>
      <c r="Z1310" t="s">
        <v>97</v>
      </c>
      <c r="AA1310">
        <v>0</v>
      </c>
      <c r="AB1310" t="s">
        <v>98</v>
      </c>
      <c r="AC1310" t="s">
        <v>98</v>
      </c>
      <c r="AD1310" t="s">
        <v>99</v>
      </c>
      <c r="AE1310" t="s">
        <v>98</v>
      </c>
      <c r="AF1310" t="s">
        <v>98</v>
      </c>
      <c r="AG1310" t="s">
        <v>100</v>
      </c>
      <c r="AH1310" t="s">
        <v>124</v>
      </c>
      <c r="AI1310">
        <v>144</v>
      </c>
      <c r="AJ1310" t="s">
        <v>118</v>
      </c>
      <c r="AK1310">
        <v>608</v>
      </c>
      <c r="AL1310">
        <v>172</v>
      </c>
      <c r="AM1310">
        <v>924</v>
      </c>
      <c r="AN1310" t="s">
        <v>103</v>
      </c>
      <c r="AO1310" t="s">
        <v>126</v>
      </c>
      <c r="AP1310" t="s">
        <v>104</v>
      </c>
      <c r="AQ1310" t="s">
        <v>105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119</v>
      </c>
      <c r="BC1310">
        <v>6</v>
      </c>
      <c r="BD1310" t="s">
        <v>106</v>
      </c>
      <c r="BE1310">
        <v>0</v>
      </c>
      <c r="BF1310" t="s">
        <v>83</v>
      </c>
      <c r="BG1310" t="s">
        <v>107</v>
      </c>
      <c r="BH1310">
        <v>1948</v>
      </c>
      <c r="BI1310" t="s">
        <v>108</v>
      </c>
      <c r="BJ1310">
        <v>2</v>
      </c>
      <c r="BK1310">
        <v>528</v>
      </c>
      <c r="BL1310" t="s">
        <v>98</v>
      </c>
      <c r="BM1310" t="s">
        <v>98</v>
      </c>
      <c r="BN1310" t="s">
        <v>104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177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>
      <c r="A1311">
        <v>1310</v>
      </c>
      <c r="B1311">
        <v>20</v>
      </c>
      <c r="C1311" t="s">
        <v>112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165</v>
      </c>
      <c r="N1311" t="s">
        <v>91</v>
      </c>
      <c r="O1311" t="s">
        <v>91</v>
      </c>
      <c r="P1311" t="s">
        <v>92</v>
      </c>
      <c r="Q1311" t="s">
        <v>93</v>
      </c>
      <c r="R1311">
        <v>6</v>
      </c>
      <c r="S1311">
        <v>5</v>
      </c>
      <c r="T1311">
        <v>1991</v>
      </c>
      <c r="U1311">
        <v>1991</v>
      </c>
      <c r="V1311" t="s">
        <v>94</v>
      </c>
      <c r="W1311" t="s">
        <v>95</v>
      </c>
      <c r="X1311" t="s">
        <v>130</v>
      </c>
      <c r="Y1311" t="s">
        <v>130</v>
      </c>
      <c r="Z1311" t="s">
        <v>117</v>
      </c>
      <c r="AA1311">
        <v>88</v>
      </c>
      <c r="AB1311" t="s">
        <v>98</v>
      </c>
      <c r="AC1311" t="s">
        <v>98</v>
      </c>
      <c r="AD1311" t="s">
        <v>99</v>
      </c>
      <c r="AE1311" t="s">
        <v>119</v>
      </c>
      <c r="AF1311" t="s">
        <v>98</v>
      </c>
      <c r="AG1311" t="s">
        <v>100</v>
      </c>
      <c r="AH1311" t="s">
        <v>124</v>
      </c>
      <c r="AI1311">
        <v>1200</v>
      </c>
      <c r="AJ1311" t="s">
        <v>108</v>
      </c>
      <c r="AK1311">
        <v>0</v>
      </c>
      <c r="AL1311">
        <v>78</v>
      </c>
      <c r="AM1311">
        <v>1278</v>
      </c>
      <c r="AN1311" t="s">
        <v>103</v>
      </c>
      <c r="AO1311" t="s">
        <v>119</v>
      </c>
      <c r="AP1311" t="s">
        <v>104</v>
      </c>
      <c r="AQ1311" t="s">
        <v>105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119</v>
      </c>
      <c r="BC1311">
        <v>6</v>
      </c>
      <c r="BD1311" t="s">
        <v>106</v>
      </c>
      <c r="BE1311">
        <v>0</v>
      </c>
      <c r="BF1311" t="s">
        <v>83</v>
      </c>
      <c r="BG1311" t="s">
        <v>107</v>
      </c>
      <c r="BH1311">
        <v>1991</v>
      </c>
      <c r="BI1311" t="s">
        <v>131</v>
      </c>
      <c r="BJ1311">
        <v>2</v>
      </c>
      <c r="BK1311">
        <v>496</v>
      </c>
      <c r="BL1311" t="s">
        <v>98</v>
      </c>
      <c r="BM1311" t="s">
        <v>98</v>
      </c>
      <c r="BN1311" t="s">
        <v>104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177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>
      <c r="A1312">
        <v>1311</v>
      </c>
      <c r="B1312">
        <v>20</v>
      </c>
      <c r="C1312" t="s">
        <v>112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212</v>
      </c>
      <c r="N1312" t="s">
        <v>221</v>
      </c>
      <c r="O1312" t="s">
        <v>91</v>
      </c>
      <c r="P1312" t="s">
        <v>92</v>
      </c>
      <c r="Q1312" t="s">
        <v>93</v>
      </c>
      <c r="R1312">
        <v>7</v>
      </c>
      <c r="S1312">
        <v>8</v>
      </c>
      <c r="T1312">
        <v>1959</v>
      </c>
      <c r="U1312">
        <v>2002</v>
      </c>
      <c r="V1312" t="s">
        <v>94</v>
      </c>
      <c r="W1312" t="s">
        <v>95</v>
      </c>
      <c r="X1312" t="s">
        <v>117</v>
      </c>
      <c r="Y1312" t="s">
        <v>130</v>
      </c>
      <c r="Z1312" t="s">
        <v>97</v>
      </c>
      <c r="AA1312">
        <v>0</v>
      </c>
      <c r="AB1312" t="s">
        <v>119</v>
      </c>
      <c r="AC1312" t="s">
        <v>119</v>
      </c>
      <c r="AD1312" t="s">
        <v>123</v>
      </c>
      <c r="AE1312" t="s">
        <v>119</v>
      </c>
      <c r="AF1312" t="s">
        <v>98</v>
      </c>
      <c r="AG1312" t="s">
        <v>157</v>
      </c>
      <c r="AH1312" t="s">
        <v>124</v>
      </c>
      <c r="AI1312">
        <v>1406</v>
      </c>
      <c r="AJ1312" t="s">
        <v>108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104</v>
      </c>
      <c r="AQ1312" t="s">
        <v>105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126</v>
      </c>
      <c r="BC1312">
        <v>7</v>
      </c>
      <c r="BD1312" t="s">
        <v>106</v>
      </c>
      <c r="BE1312">
        <v>2</v>
      </c>
      <c r="BF1312" t="s">
        <v>98</v>
      </c>
      <c r="BG1312" t="s">
        <v>107</v>
      </c>
      <c r="BH1312">
        <v>1959</v>
      </c>
      <c r="BI1312" t="s">
        <v>125</v>
      </c>
      <c r="BJ1312">
        <v>2</v>
      </c>
      <c r="BK1312">
        <v>567</v>
      </c>
      <c r="BL1312" t="s">
        <v>98</v>
      </c>
      <c r="BM1312" t="s">
        <v>98</v>
      </c>
      <c r="BN1312" t="s">
        <v>104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>
      <c r="A1313">
        <v>1312</v>
      </c>
      <c r="B1313">
        <v>20</v>
      </c>
      <c r="C1313" t="s">
        <v>112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209</v>
      </c>
      <c r="N1313" t="s">
        <v>91</v>
      </c>
      <c r="O1313" t="s">
        <v>91</v>
      </c>
      <c r="P1313" t="s">
        <v>92</v>
      </c>
      <c r="Q1313" t="s">
        <v>93</v>
      </c>
      <c r="R1313">
        <v>7</v>
      </c>
      <c r="S1313">
        <v>5</v>
      </c>
      <c r="T1313">
        <v>2005</v>
      </c>
      <c r="U1313">
        <v>2007</v>
      </c>
      <c r="V1313" t="s">
        <v>94</v>
      </c>
      <c r="W1313" t="s">
        <v>95</v>
      </c>
      <c r="X1313" t="s">
        <v>96</v>
      </c>
      <c r="Y1313" t="s">
        <v>96</v>
      </c>
      <c r="Z1313" t="s">
        <v>117</v>
      </c>
      <c r="AA1313">
        <v>80</v>
      </c>
      <c r="AB1313" t="s">
        <v>119</v>
      </c>
      <c r="AC1313" t="s">
        <v>98</v>
      </c>
      <c r="AD1313" t="s">
        <v>123</v>
      </c>
      <c r="AE1313" t="s">
        <v>119</v>
      </c>
      <c r="AF1313" t="s">
        <v>98</v>
      </c>
      <c r="AG1313" t="s">
        <v>100</v>
      </c>
      <c r="AH1313" t="s">
        <v>124</v>
      </c>
      <c r="AI1313">
        <v>925</v>
      </c>
      <c r="AJ1313" t="s">
        <v>108</v>
      </c>
      <c r="AK1313">
        <v>0</v>
      </c>
      <c r="AL1313">
        <v>349</v>
      </c>
      <c r="AM1313">
        <v>1274</v>
      </c>
      <c r="AN1313" t="s">
        <v>103</v>
      </c>
      <c r="AO1313" t="s">
        <v>126</v>
      </c>
      <c r="AP1313" t="s">
        <v>104</v>
      </c>
      <c r="AQ1313" t="s">
        <v>105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119</v>
      </c>
      <c r="BC1313">
        <v>6</v>
      </c>
      <c r="BD1313" t="s">
        <v>106</v>
      </c>
      <c r="BE1313">
        <v>0</v>
      </c>
      <c r="BF1313" t="s">
        <v>83</v>
      </c>
      <c r="BG1313" t="s">
        <v>107</v>
      </c>
      <c r="BH1313">
        <v>2005</v>
      </c>
      <c r="BI1313" t="s">
        <v>131</v>
      </c>
      <c r="BJ1313">
        <v>2</v>
      </c>
      <c r="BK1313">
        <v>508</v>
      </c>
      <c r="BL1313" t="s">
        <v>98</v>
      </c>
      <c r="BM1313" t="s">
        <v>98</v>
      </c>
      <c r="BN1313" t="s">
        <v>104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149</v>
      </c>
      <c r="CB1313" t="s">
        <v>150</v>
      </c>
      <c r="CC1313">
        <v>203000</v>
      </c>
    </row>
    <row r="1314" spans="1:81">
      <c r="A1314">
        <v>1313</v>
      </c>
      <c r="B1314">
        <v>60</v>
      </c>
      <c r="C1314" t="s">
        <v>112</v>
      </c>
      <c r="D1314" t="s">
        <v>83</v>
      </c>
      <c r="E1314">
        <v>9572</v>
      </c>
      <c r="F1314" t="s">
        <v>82</v>
      </c>
      <c r="G1314" t="s">
        <v>83</v>
      </c>
      <c r="H1314" t="s">
        <v>113</v>
      </c>
      <c r="I1314" t="s">
        <v>85</v>
      </c>
      <c r="J1314" t="s">
        <v>86</v>
      </c>
      <c r="K1314" t="s">
        <v>87</v>
      </c>
      <c r="L1314" t="s">
        <v>88</v>
      </c>
      <c r="M1314" t="s">
        <v>162</v>
      </c>
      <c r="N1314" t="s">
        <v>91</v>
      </c>
      <c r="O1314" t="s">
        <v>91</v>
      </c>
      <c r="P1314" t="s">
        <v>92</v>
      </c>
      <c r="Q1314" t="s">
        <v>122</v>
      </c>
      <c r="R1314">
        <v>8</v>
      </c>
      <c r="S1314">
        <v>5</v>
      </c>
      <c r="T1314">
        <v>1990</v>
      </c>
      <c r="U1314">
        <v>1990</v>
      </c>
      <c r="V1314" t="s">
        <v>94</v>
      </c>
      <c r="W1314" t="s">
        <v>95</v>
      </c>
      <c r="X1314" t="s">
        <v>116</v>
      </c>
      <c r="Y1314" t="s">
        <v>116</v>
      </c>
      <c r="Z1314" t="s">
        <v>117</v>
      </c>
      <c r="AA1314">
        <v>336</v>
      </c>
      <c r="AB1314" t="s">
        <v>119</v>
      </c>
      <c r="AC1314" t="s">
        <v>98</v>
      </c>
      <c r="AD1314" t="s">
        <v>123</v>
      </c>
      <c r="AE1314" t="s">
        <v>126</v>
      </c>
      <c r="AF1314" t="s">
        <v>98</v>
      </c>
      <c r="AG1314" t="s">
        <v>100</v>
      </c>
      <c r="AH1314" t="s">
        <v>124</v>
      </c>
      <c r="AI1314">
        <v>482</v>
      </c>
      <c r="AJ1314" t="s">
        <v>108</v>
      </c>
      <c r="AK1314">
        <v>0</v>
      </c>
      <c r="AL1314">
        <v>971</v>
      </c>
      <c r="AM1314">
        <v>1453</v>
      </c>
      <c r="AN1314" t="s">
        <v>103</v>
      </c>
      <c r="AO1314" t="s">
        <v>126</v>
      </c>
      <c r="AP1314" t="s">
        <v>104</v>
      </c>
      <c r="AQ1314" t="s">
        <v>105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119</v>
      </c>
      <c r="BC1314">
        <v>9</v>
      </c>
      <c r="BD1314" t="s">
        <v>106</v>
      </c>
      <c r="BE1314">
        <v>1</v>
      </c>
      <c r="BF1314" t="s">
        <v>126</v>
      </c>
      <c r="BG1314" t="s">
        <v>107</v>
      </c>
      <c r="BH1314">
        <v>1990</v>
      </c>
      <c r="BI1314" t="s">
        <v>131</v>
      </c>
      <c r="BJ1314">
        <v>2</v>
      </c>
      <c r="BK1314">
        <v>750</v>
      </c>
      <c r="BL1314" t="s">
        <v>119</v>
      </c>
      <c r="BM1314" t="s">
        <v>119</v>
      </c>
      <c r="BN1314" t="s">
        <v>104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>
      <c r="A1315">
        <v>1314</v>
      </c>
      <c r="B1315">
        <v>60</v>
      </c>
      <c r="C1315" t="s">
        <v>112</v>
      </c>
      <c r="D1315">
        <v>108</v>
      </c>
      <c r="E1315">
        <v>14774</v>
      </c>
      <c r="F1315" t="s">
        <v>82</v>
      </c>
      <c r="G1315" t="s">
        <v>83</v>
      </c>
      <c r="H1315" t="s">
        <v>113</v>
      </c>
      <c r="I1315" t="s">
        <v>85</v>
      </c>
      <c r="J1315" t="s">
        <v>86</v>
      </c>
      <c r="K1315" t="s">
        <v>114</v>
      </c>
      <c r="L1315" t="s">
        <v>88</v>
      </c>
      <c r="M1315" t="s">
        <v>162</v>
      </c>
      <c r="N1315" t="s">
        <v>91</v>
      </c>
      <c r="O1315" t="s">
        <v>91</v>
      </c>
      <c r="P1315" t="s">
        <v>92</v>
      </c>
      <c r="Q1315" t="s">
        <v>122</v>
      </c>
      <c r="R1315">
        <v>9</v>
      </c>
      <c r="S1315">
        <v>5</v>
      </c>
      <c r="T1315">
        <v>1999</v>
      </c>
      <c r="U1315">
        <v>1999</v>
      </c>
      <c r="V1315" t="s">
        <v>94</v>
      </c>
      <c r="W1315" t="s">
        <v>95</v>
      </c>
      <c r="X1315" t="s">
        <v>96</v>
      </c>
      <c r="Y1315" t="s">
        <v>96</v>
      </c>
      <c r="Z1315" t="s">
        <v>117</v>
      </c>
      <c r="AA1315">
        <v>165</v>
      </c>
      <c r="AB1315" t="s">
        <v>119</v>
      </c>
      <c r="AC1315" t="s">
        <v>98</v>
      </c>
      <c r="AD1315" t="s">
        <v>123</v>
      </c>
      <c r="AE1315" t="s">
        <v>119</v>
      </c>
      <c r="AF1315" t="s">
        <v>98</v>
      </c>
      <c r="AG1315" t="s">
        <v>100</v>
      </c>
      <c r="AH1315" t="s">
        <v>108</v>
      </c>
      <c r="AI1315">
        <v>0</v>
      </c>
      <c r="AJ1315" t="s">
        <v>108</v>
      </c>
      <c r="AK1315">
        <v>0</v>
      </c>
      <c r="AL1315">
        <v>1393</v>
      </c>
      <c r="AM1315">
        <v>1393</v>
      </c>
      <c r="AN1315" t="s">
        <v>103</v>
      </c>
      <c r="AO1315" t="s">
        <v>126</v>
      </c>
      <c r="AP1315" t="s">
        <v>104</v>
      </c>
      <c r="AQ1315" t="s">
        <v>105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119</v>
      </c>
      <c r="BC1315">
        <v>10</v>
      </c>
      <c r="BD1315" t="s">
        <v>106</v>
      </c>
      <c r="BE1315">
        <v>1</v>
      </c>
      <c r="BF1315" t="s">
        <v>98</v>
      </c>
      <c r="BG1315" t="s">
        <v>159</v>
      </c>
      <c r="BH1315">
        <v>1999</v>
      </c>
      <c r="BI1315" t="s">
        <v>125</v>
      </c>
      <c r="BJ1315">
        <v>3</v>
      </c>
      <c r="BK1315">
        <v>779</v>
      </c>
      <c r="BL1315" t="s">
        <v>98</v>
      </c>
      <c r="BM1315" t="s">
        <v>98</v>
      </c>
      <c r="BN1315" t="s">
        <v>104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>
      <c r="A1316">
        <v>1315</v>
      </c>
      <c r="B1316">
        <v>20</v>
      </c>
      <c r="C1316" t="s">
        <v>112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206</v>
      </c>
      <c r="N1316" t="s">
        <v>91</v>
      </c>
      <c r="O1316" t="s">
        <v>91</v>
      </c>
      <c r="P1316" t="s">
        <v>92</v>
      </c>
      <c r="Q1316" t="s">
        <v>93</v>
      </c>
      <c r="R1316">
        <v>4</v>
      </c>
      <c r="S1316">
        <v>6</v>
      </c>
      <c r="T1316">
        <v>1954</v>
      </c>
      <c r="U1316">
        <v>1954</v>
      </c>
      <c r="V1316" t="s">
        <v>115</v>
      </c>
      <c r="W1316" t="s">
        <v>95</v>
      </c>
      <c r="X1316" t="s">
        <v>116</v>
      </c>
      <c r="Y1316" t="s">
        <v>116</v>
      </c>
      <c r="Z1316" t="s">
        <v>97</v>
      </c>
      <c r="AA1316">
        <v>0</v>
      </c>
      <c r="AB1316" t="s">
        <v>98</v>
      </c>
      <c r="AC1316" t="s">
        <v>98</v>
      </c>
      <c r="AD1316" t="s">
        <v>99</v>
      </c>
      <c r="AE1316" t="s">
        <v>98</v>
      </c>
      <c r="AF1316" t="s">
        <v>98</v>
      </c>
      <c r="AG1316" t="s">
        <v>100</v>
      </c>
      <c r="AH1316" t="s">
        <v>101</v>
      </c>
      <c r="AI1316">
        <v>732</v>
      </c>
      <c r="AJ1316" t="s">
        <v>108</v>
      </c>
      <c r="AK1316">
        <v>0</v>
      </c>
      <c r="AL1316">
        <v>216</v>
      </c>
      <c r="AM1316">
        <v>948</v>
      </c>
      <c r="AN1316" t="s">
        <v>103</v>
      </c>
      <c r="AO1316" t="s">
        <v>126</v>
      </c>
      <c r="AP1316" t="s">
        <v>104</v>
      </c>
      <c r="AQ1316" t="s">
        <v>105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106</v>
      </c>
      <c r="BE1316">
        <v>1</v>
      </c>
      <c r="BF1316" t="s">
        <v>98</v>
      </c>
      <c r="BG1316" t="s">
        <v>143</v>
      </c>
      <c r="BH1316">
        <v>1956</v>
      </c>
      <c r="BI1316" t="s">
        <v>108</v>
      </c>
      <c r="BJ1316">
        <v>1</v>
      </c>
      <c r="BK1316">
        <v>280</v>
      </c>
      <c r="BL1316" t="s">
        <v>98</v>
      </c>
      <c r="BM1316" t="s">
        <v>98</v>
      </c>
      <c r="BN1316" t="s">
        <v>104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>
      <c r="A1317">
        <v>1316</v>
      </c>
      <c r="B1317">
        <v>60</v>
      </c>
      <c r="C1317" t="s">
        <v>112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89</v>
      </c>
      <c r="N1317" t="s">
        <v>91</v>
      </c>
      <c r="O1317" t="s">
        <v>91</v>
      </c>
      <c r="P1317" t="s">
        <v>92</v>
      </c>
      <c r="Q1317" t="s">
        <v>122</v>
      </c>
      <c r="R1317">
        <v>6</v>
      </c>
      <c r="S1317">
        <v>5</v>
      </c>
      <c r="T1317">
        <v>1969</v>
      </c>
      <c r="U1317">
        <v>1969</v>
      </c>
      <c r="V1317" t="s">
        <v>94</v>
      </c>
      <c r="W1317" t="s">
        <v>95</v>
      </c>
      <c r="X1317" t="s">
        <v>130</v>
      </c>
      <c r="Y1317" t="s">
        <v>130</v>
      </c>
      <c r="Z1317" t="s">
        <v>97</v>
      </c>
      <c r="AA1317">
        <v>0</v>
      </c>
      <c r="AB1317" t="s">
        <v>98</v>
      </c>
      <c r="AC1317" t="s">
        <v>98</v>
      </c>
      <c r="AD1317" t="s">
        <v>99</v>
      </c>
      <c r="AE1317" t="s">
        <v>139</v>
      </c>
      <c r="AF1317" t="s">
        <v>98</v>
      </c>
      <c r="AG1317" t="s">
        <v>155</v>
      </c>
      <c r="AH1317" t="s">
        <v>118</v>
      </c>
      <c r="AI1317">
        <v>500</v>
      </c>
      <c r="AJ1317" t="s">
        <v>102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104</v>
      </c>
      <c r="AQ1317" t="s">
        <v>105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106</v>
      </c>
      <c r="BE1317">
        <v>2</v>
      </c>
      <c r="BF1317" t="s">
        <v>119</v>
      </c>
      <c r="BG1317" t="s">
        <v>107</v>
      </c>
      <c r="BH1317">
        <v>1969</v>
      </c>
      <c r="BI1317" t="s">
        <v>108</v>
      </c>
      <c r="BJ1317">
        <v>2</v>
      </c>
      <c r="BK1317">
        <v>576</v>
      </c>
      <c r="BL1317" t="s">
        <v>98</v>
      </c>
      <c r="BM1317" t="s">
        <v>98</v>
      </c>
      <c r="BN1317" t="s">
        <v>104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>
      <c r="A1318">
        <v>1317</v>
      </c>
      <c r="B1318">
        <v>20</v>
      </c>
      <c r="C1318" t="s">
        <v>112</v>
      </c>
      <c r="D1318">
        <v>61</v>
      </c>
      <c r="E1318">
        <v>10226</v>
      </c>
      <c r="F1318" t="s">
        <v>82</v>
      </c>
      <c r="G1318" t="s">
        <v>83</v>
      </c>
      <c r="H1318" t="s">
        <v>113</v>
      </c>
      <c r="I1318" t="s">
        <v>85</v>
      </c>
      <c r="J1318" t="s">
        <v>86</v>
      </c>
      <c r="K1318" t="s">
        <v>87</v>
      </c>
      <c r="L1318" t="s">
        <v>88</v>
      </c>
      <c r="M1318" t="s">
        <v>209</v>
      </c>
      <c r="N1318" t="s">
        <v>91</v>
      </c>
      <c r="O1318" t="s">
        <v>91</v>
      </c>
      <c r="P1318" t="s">
        <v>92</v>
      </c>
      <c r="Q1318" t="s">
        <v>93</v>
      </c>
      <c r="R1318">
        <v>8</v>
      </c>
      <c r="S1318">
        <v>5</v>
      </c>
      <c r="T1318">
        <v>2008</v>
      </c>
      <c r="U1318">
        <v>2008</v>
      </c>
      <c r="V1318" t="s">
        <v>94</v>
      </c>
      <c r="W1318" t="s">
        <v>95</v>
      </c>
      <c r="X1318" t="s">
        <v>96</v>
      </c>
      <c r="Y1318" t="s">
        <v>96</v>
      </c>
      <c r="Z1318" t="s">
        <v>148</v>
      </c>
      <c r="AA1318">
        <v>270</v>
      </c>
      <c r="AB1318" t="s">
        <v>119</v>
      </c>
      <c r="AC1318" t="s">
        <v>98</v>
      </c>
      <c r="AD1318" t="s">
        <v>123</v>
      </c>
      <c r="AE1318" t="s">
        <v>126</v>
      </c>
      <c r="AF1318" t="s">
        <v>98</v>
      </c>
      <c r="AG1318" t="s">
        <v>119</v>
      </c>
      <c r="AH1318" t="s">
        <v>108</v>
      </c>
      <c r="AI1318">
        <v>0</v>
      </c>
      <c r="AJ1318" t="s">
        <v>108</v>
      </c>
      <c r="AK1318">
        <v>0</v>
      </c>
      <c r="AL1318">
        <v>1622</v>
      </c>
      <c r="AM1318">
        <v>1622</v>
      </c>
      <c r="AN1318" t="s">
        <v>103</v>
      </c>
      <c r="AO1318" t="s">
        <v>126</v>
      </c>
      <c r="AP1318" t="s">
        <v>104</v>
      </c>
      <c r="AQ1318" t="s">
        <v>105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126</v>
      </c>
      <c r="BC1318">
        <v>8</v>
      </c>
      <c r="BD1318" t="s">
        <v>106</v>
      </c>
      <c r="BE1318">
        <v>1</v>
      </c>
      <c r="BF1318" t="s">
        <v>119</v>
      </c>
      <c r="BG1318" t="s">
        <v>107</v>
      </c>
      <c r="BH1318">
        <v>2008</v>
      </c>
      <c r="BI1318" t="s">
        <v>131</v>
      </c>
      <c r="BJ1318">
        <v>3</v>
      </c>
      <c r="BK1318">
        <v>860</v>
      </c>
      <c r="BL1318" t="s">
        <v>98</v>
      </c>
      <c r="BM1318" t="s">
        <v>98</v>
      </c>
      <c r="BN1318" t="s">
        <v>104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>
      <c r="A1319">
        <v>1318</v>
      </c>
      <c r="B1319">
        <v>120</v>
      </c>
      <c r="C1319" t="s">
        <v>164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114</v>
      </c>
      <c r="L1319" t="s">
        <v>88</v>
      </c>
      <c r="M1319" t="s">
        <v>163</v>
      </c>
      <c r="N1319" t="s">
        <v>91</v>
      </c>
      <c r="O1319" t="s">
        <v>91</v>
      </c>
      <c r="P1319" t="s">
        <v>129</v>
      </c>
      <c r="Q1319" t="s">
        <v>93</v>
      </c>
      <c r="R1319">
        <v>7</v>
      </c>
      <c r="S1319">
        <v>5</v>
      </c>
      <c r="T1319">
        <v>2006</v>
      </c>
      <c r="U1319">
        <v>2007</v>
      </c>
      <c r="V1319" t="s">
        <v>94</v>
      </c>
      <c r="W1319" t="s">
        <v>95</v>
      </c>
      <c r="X1319" t="s">
        <v>96</v>
      </c>
      <c r="Y1319" t="s">
        <v>96</v>
      </c>
      <c r="Z1319" t="s">
        <v>97</v>
      </c>
      <c r="AA1319">
        <v>0</v>
      </c>
      <c r="AB1319" t="s">
        <v>119</v>
      </c>
      <c r="AC1319" t="s">
        <v>98</v>
      </c>
      <c r="AD1319" t="s">
        <v>123</v>
      </c>
      <c r="AE1319" t="s">
        <v>126</v>
      </c>
      <c r="AF1319" t="s">
        <v>119</v>
      </c>
      <c r="AG1319" t="s">
        <v>100</v>
      </c>
      <c r="AH1319" t="s">
        <v>108</v>
      </c>
      <c r="AI1319">
        <v>0</v>
      </c>
      <c r="AJ1319" t="s">
        <v>108</v>
      </c>
      <c r="AK1319">
        <v>0</v>
      </c>
      <c r="AL1319">
        <v>1352</v>
      </c>
      <c r="AM1319">
        <v>1352</v>
      </c>
      <c r="AN1319" t="s">
        <v>103</v>
      </c>
      <c r="AO1319" t="s">
        <v>126</v>
      </c>
      <c r="AP1319" t="s">
        <v>104</v>
      </c>
      <c r="AQ1319" t="s">
        <v>105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119</v>
      </c>
      <c r="BC1319">
        <v>5</v>
      </c>
      <c r="BD1319" t="s">
        <v>106</v>
      </c>
      <c r="BE1319">
        <v>1</v>
      </c>
      <c r="BF1319" t="s">
        <v>119</v>
      </c>
      <c r="BG1319" t="s">
        <v>107</v>
      </c>
      <c r="BH1319">
        <v>2006</v>
      </c>
      <c r="BI1319" t="s">
        <v>131</v>
      </c>
      <c r="BJ1319">
        <v>2</v>
      </c>
      <c r="BK1319">
        <v>466</v>
      </c>
      <c r="BL1319" t="s">
        <v>98</v>
      </c>
      <c r="BM1319" t="s">
        <v>98</v>
      </c>
      <c r="BN1319" t="s">
        <v>104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149</v>
      </c>
      <c r="CB1319" t="s">
        <v>150</v>
      </c>
      <c r="CC1319">
        <v>208900</v>
      </c>
    </row>
    <row r="1320" spans="1:81">
      <c r="A1320">
        <v>1319</v>
      </c>
      <c r="B1320">
        <v>20</v>
      </c>
      <c r="C1320" t="s">
        <v>112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161</v>
      </c>
      <c r="L1320" t="s">
        <v>88</v>
      </c>
      <c r="M1320" t="s">
        <v>209</v>
      </c>
      <c r="N1320" t="s">
        <v>91</v>
      </c>
      <c r="O1320" t="s">
        <v>91</v>
      </c>
      <c r="P1320" t="s">
        <v>92</v>
      </c>
      <c r="Q1320" t="s">
        <v>93</v>
      </c>
      <c r="R1320">
        <v>8</v>
      </c>
      <c r="S1320">
        <v>5</v>
      </c>
      <c r="T1320">
        <v>2001</v>
      </c>
      <c r="U1320">
        <v>2002</v>
      </c>
      <c r="V1320" t="s">
        <v>115</v>
      </c>
      <c r="W1320" t="s">
        <v>95</v>
      </c>
      <c r="X1320" t="s">
        <v>96</v>
      </c>
      <c r="Y1320" t="s">
        <v>96</v>
      </c>
      <c r="Z1320" t="s">
        <v>117</v>
      </c>
      <c r="AA1320">
        <v>178</v>
      </c>
      <c r="AB1320" t="s">
        <v>119</v>
      </c>
      <c r="AC1320" t="s">
        <v>98</v>
      </c>
      <c r="AD1320" t="s">
        <v>123</v>
      </c>
      <c r="AE1320" t="s">
        <v>119</v>
      </c>
      <c r="AF1320" t="s">
        <v>98</v>
      </c>
      <c r="AG1320" t="s">
        <v>119</v>
      </c>
      <c r="AH1320" t="s">
        <v>108</v>
      </c>
      <c r="AI1320">
        <v>0</v>
      </c>
      <c r="AJ1320" t="s">
        <v>108</v>
      </c>
      <c r="AK1320">
        <v>0</v>
      </c>
      <c r="AL1320">
        <v>1753</v>
      </c>
      <c r="AM1320">
        <v>1753</v>
      </c>
      <c r="AN1320" t="s">
        <v>103</v>
      </c>
      <c r="AO1320" t="s">
        <v>126</v>
      </c>
      <c r="AP1320" t="s">
        <v>104</v>
      </c>
      <c r="AQ1320" t="s">
        <v>105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119</v>
      </c>
      <c r="BC1320">
        <v>7</v>
      </c>
      <c r="BD1320" t="s">
        <v>106</v>
      </c>
      <c r="BE1320">
        <v>1</v>
      </c>
      <c r="BF1320" t="s">
        <v>98</v>
      </c>
      <c r="BG1320" t="s">
        <v>107</v>
      </c>
      <c r="BH1320">
        <v>2001</v>
      </c>
      <c r="BI1320" t="s">
        <v>131</v>
      </c>
      <c r="BJ1320">
        <v>3</v>
      </c>
      <c r="BK1320">
        <v>748</v>
      </c>
      <c r="BL1320" t="s">
        <v>98</v>
      </c>
      <c r="BM1320" t="s">
        <v>98</v>
      </c>
      <c r="BN1320" t="s">
        <v>104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>
      <c r="A1321">
        <v>1320</v>
      </c>
      <c r="B1321">
        <v>20</v>
      </c>
      <c r="C1321" t="s">
        <v>112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192</v>
      </c>
      <c r="J1321" t="s">
        <v>86</v>
      </c>
      <c r="K1321" t="s">
        <v>87</v>
      </c>
      <c r="L1321" t="s">
        <v>88</v>
      </c>
      <c r="M1321" t="s">
        <v>206</v>
      </c>
      <c r="N1321" t="s">
        <v>91</v>
      </c>
      <c r="O1321" t="s">
        <v>91</v>
      </c>
      <c r="P1321" t="s">
        <v>92</v>
      </c>
      <c r="Q1321" t="s">
        <v>93</v>
      </c>
      <c r="R1321">
        <v>4</v>
      </c>
      <c r="S1321">
        <v>5</v>
      </c>
      <c r="T1321">
        <v>1954</v>
      </c>
      <c r="U1321">
        <v>1954</v>
      </c>
      <c r="V1321" t="s">
        <v>115</v>
      </c>
      <c r="W1321" t="s">
        <v>95</v>
      </c>
      <c r="X1321" t="s">
        <v>116</v>
      </c>
      <c r="Y1321" t="s">
        <v>116</v>
      </c>
      <c r="Z1321" t="s">
        <v>117</v>
      </c>
      <c r="AA1321">
        <v>132</v>
      </c>
      <c r="AB1321" t="s">
        <v>98</v>
      </c>
      <c r="AC1321" t="s">
        <v>98</v>
      </c>
      <c r="AD1321" t="s">
        <v>123</v>
      </c>
      <c r="AE1321" t="s">
        <v>98</v>
      </c>
      <c r="AF1321" t="s">
        <v>98</v>
      </c>
      <c r="AG1321" t="s">
        <v>100</v>
      </c>
      <c r="AH1321" t="s">
        <v>118</v>
      </c>
      <c r="AI1321">
        <v>492</v>
      </c>
      <c r="AJ1321" t="s">
        <v>108</v>
      </c>
      <c r="AK1321">
        <v>0</v>
      </c>
      <c r="AL1321">
        <v>372</v>
      </c>
      <c r="AM1321">
        <v>864</v>
      </c>
      <c r="AN1321" t="s">
        <v>103</v>
      </c>
      <c r="AO1321" t="s">
        <v>126</v>
      </c>
      <c r="AP1321" t="s">
        <v>104</v>
      </c>
      <c r="AQ1321" t="s">
        <v>105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106</v>
      </c>
      <c r="BE1321">
        <v>0</v>
      </c>
      <c r="BF1321" t="s">
        <v>83</v>
      </c>
      <c r="BG1321" t="s">
        <v>107</v>
      </c>
      <c r="BH1321">
        <v>1954</v>
      </c>
      <c r="BI1321" t="s">
        <v>108</v>
      </c>
      <c r="BJ1321">
        <v>1</v>
      </c>
      <c r="BK1321">
        <v>248</v>
      </c>
      <c r="BL1321" t="s">
        <v>98</v>
      </c>
      <c r="BM1321" t="s">
        <v>98</v>
      </c>
      <c r="BN1321" t="s">
        <v>104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>
      <c r="A1322">
        <v>1321</v>
      </c>
      <c r="B1322">
        <v>20</v>
      </c>
      <c r="C1322" t="s">
        <v>112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89</v>
      </c>
      <c r="N1322" t="s">
        <v>91</v>
      </c>
      <c r="O1322" t="s">
        <v>91</v>
      </c>
      <c r="P1322" t="s">
        <v>92</v>
      </c>
      <c r="Q1322" t="s">
        <v>93</v>
      </c>
      <c r="R1322">
        <v>6</v>
      </c>
      <c r="S1322">
        <v>3</v>
      </c>
      <c r="T1322">
        <v>1957</v>
      </c>
      <c r="U1322">
        <v>1957</v>
      </c>
      <c r="V1322" t="s">
        <v>115</v>
      </c>
      <c r="W1322" t="s">
        <v>95</v>
      </c>
      <c r="X1322" t="s">
        <v>117</v>
      </c>
      <c r="Y1322" t="s">
        <v>117</v>
      </c>
      <c r="Z1322" t="s">
        <v>97</v>
      </c>
      <c r="AA1322">
        <v>0</v>
      </c>
      <c r="AB1322" t="s">
        <v>98</v>
      </c>
      <c r="AC1322" t="s">
        <v>98</v>
      </c>
      <c r="AD1322" t="s">
        <v>99</v>
      </c>
      <c r="AE1322" t="s">
        <v>98</v>
      </c>
      <c r="AF1322" t="s">
        <v>98</v>
      </c>
      <c r="AG1322" t="s">
        <v>100</v>
      </c>
      <c r="AH1322" t="s">
        <v>118</v>
      </c>
      <c r="AI1322">
        <v>189</v>
      </c>
      <c r="AJ1322" t="s">
        <v>101</v>
      </c>
      <c r="AK1322">
        <v>661</v>
      </c>
      <c r="AL1322">
        <v>628</v>
      </c>
      <c r="AM1322">
        <v>1478</v>
      </c>
      <c r="AN1322" t="s">
        <v>103</v>
      </c>
      <c r="AO1322" t="s">
        <v>119</v>
      </c>
      <c r="AP1322" t="s">
        <v>104</v>
      </c>
      <c r="AQ1322" t="s">
        <v>105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106</v>
      </c>
      <c r="BE1322">
        <v>2</v>
      </c>
      <c r="BF1322" t="s">
        <v>119</v>
      </c>
      <c r="BG1322" t="s">
        <v>107</v>
      </c>
      <c r="BH1322">
        <v>1957</v>
      </c>
      <c r="BI1322" t="s">
        <v>131</v>
      </c>
      <c r="BJ1322">
        <v>2</v>
      </c>
      <c r="BK1322">
        <v>442</v>
      </c>
      <c r="BL1322" t="s">
        <v>98</v>
      </c>
      <c r="BM1322" t="s">
        <v>98</v>
      </c>
      <c r="BN1322" t="s">
        <v>104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>
      <c r="A1323">
        <v>1322</v>
      </c>
      <c r="B1323">
        <v>20</v>
      </c>
      <c r="C1323" t="s">
        <v>112</v>
      </c>
      <c r="D1323" t="s">
        <v>83</v>
      </c>
      <c r="E1323">
        <v>6627</v>
      </c>
      <c r="F1323" t="s">
        <v>82</v>
      </c>
      <c r="G1323" t="s">
        <v>83</v>
      </c>
      <c r="H1323" t="s">
        <v>113</v>
      </c>
      <c r="I1323" t="s">
        <v>85</v>
      </c>
      <c r="J1323" t="s">
        <v>86</v>
      </c>
      <c r="K1323" t="s">
        <v>114</v>
      </c>
      <c r="L1323" t="s">
        <v>88</v>
      </c>
      <c r="M1323" t="s">
        <v>197</v>
      </c>
      <c r="N1323" t="s">
        <v>90</v>
      </c>
      <c r="O1323" t="s">
        <v>91</v>
      </c>
      <c r="P1323" t="s">
        <v>92</v>
      </c>
      <c r="Q1323" t="s">
        <v>93</v>
      </c>
      <c r="R1323">
        <v>3</v>
      </c>
      <c r="S1323">
        <v>6</v>
      </c>
      <c r="T1323">
        <v>1949</v>
      </c>
      <c r="U1323">
        <v>1950</v>
      </c>
      <c r="V1323" t="s">
        <v>115</v>
      </c>
      <c r="W1323" t="s">
        <v>95</v>
      </c>
      <c r="X1323" t="s">
        <v>96</v>
      </c>
      <c r="Y1323" t="s">
        <v>96</v>
      </c>
      <c r="Z1323" t="s">
        <v>97</v>
      </c>
      <c r="AA1323">
        <v>0</v>
      </c>
      <c r="AB1323" t="s">
        <v>98</v>
      </c>
      <c r="AC1323" t="s">
        <v>98</v>
      </c>
      <c r="AD1323" t="s">
        <v>99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167</v>
      </c>
      <c r="AQ1323" t="s">
        <v>105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106</v>
      </c>
      <c r="BE1323">
        <v>0</v>
      </c>
      <c r="BF1323" t="s">
        <v>83</v>
      </c>
      <c r="BG1323" t="s">
        <v>143</v>
      </c>
      <c r="BH1323">
        <v>1955</v>
      </c>
      <c r="BI1323" t="s">
        <v>108</v>
      </c>
      <c r="BJ1323">
        <v>1</v>
      </c>
      <c r="BK1323">
        <v>287</v>
      </c>
      <c r="BL1323" t="s">
        <v>98</v>
      </c>
      <c r="BM1323" t="s">
        <v>139</v>
      </c>
      <c r="BN1323" t="s">
        <v>104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>
      <c r="A1324">
        <v>1323</v>
      </c>
      <c r="B1324">
        <v>60</v>
      </c>
      <c r="C1324" t="s">
        <v>112</v>
      </c>
      <c r="D1324">
        <v>107</v>
      </c>
      <c r="E1324">
        <v>10186</v>
      </c>
      <c r="F1324" t="s">
        <v>82</v>
      </c>
      <c r="G1324" t="s">
        <v>83</v>
      </c>
      <c r="H1324" t="s">
        <v>113</v>
      </c>
      <c r="I1324" t="s">
        <v>85</v>
      </c>
      <c r="J1324" t="s">
        <v>86</v>
      </c>
      <c r="K1324" t="s">
        <v>87</v>
      </c>
      <c r="L1324" t="s">
        <v>88</v>
      </c>
      <c r="M1324" t="s">
        <v>162</v>
      </c>
      <c r="N1324" t="s">
        <v>91</v>
      </c>
      <c r="O1324" t="s">
        <v>91</v>
      </c>
      <c r="P1324" t="s">
        <v>92</v>
      </c>
      <c r="Q1324" t="s">
        <v>122</v>
      </c>
      <c r="R1324">
        <v>7</v>
      </c>
      <c r="S1324">
        <v>5</v>
      </c>
      <c r="T1324">
        <v>1992</v>
      </c>
      <c r="U1324">
        <v>1992</v>
      </c>
      <c r="V1324" t="s">
        <v>94</v>
      </c>
      <c r="W1324" t="s">
        <v>95</v>
      </c>
      <c r="X1324" t="s">
        <v>130</v>
      </c>
      <c r="Y1324" t="s">
        <v>130</v>
      </c>
      <c r="Z1324" t="s">
        <v>97</v>
      </c>
      <c r="AA1324">
        <v>0</v>
      </c>
      <c r="AB1324" t="s">
        <v>119</v>
      </c>
      <c r="AC1324" t="s">
        <v>98</v>
      </c>
      <c r="AD1324" t="s">
        <v>123</v>
      </c>
      <c r="AE1324" t="s">
        <v>119</v>
      </c>
      <c r="AF1324" t="s">
        <v>98</v>
      </c>
      <c r="AG1324" t="s">
        <v>100</v>
      </c>
      <c r="AH1324" t="s">
        <v>124</v>
      </c>
      <c r="AI1324">
        <v>674</v>
      </c>
      <c r="AJ1324" t="s">
        <v>108</v>
      </c>
      <c r="AK1324">
        <v>0</v>
      </c>
      <c r="AL1324">
        <v>76</v>
      </c>
      <c r="AM1324">
        <v>750</v>
      </c>
      <c r="AN1324" t="s">
        <v>103</v>
      </c>
      <c r="AO1324" t="s">
        <v>126</v>
      </c>
      <c r="AP1324" t="s">
        <v>104</v>
      </c>
      <c r="AQ1324" t="s">
        <v>105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119</v>
      </c>
      <c r="BC1324">
        <v>8</v>
      </c>
      <c r="BD1324" t="s">
        <v>106</v>
      </c>
      <c r="BE1324">
        <v>1</v>
      </c>
      <c r="BF1324" t="s">
        <v>98</v>
      </c>
      <c r="BG1324" t="s">
        <v>107</v>
      </c>
      <c r="BH1324">
        <v>1992</v>
      </c>
      <c r="BI1324" t="s">
        <v>131</v>
      </c>
      <c r="BJ1324">
        <v>2</v>
      </c>
      <c r="BK1324">
        <v>564</v>
      </c>
      <c r="BL1324" t="s">
        <v>98</v>
      </c>
      <c r="BM1324" t="s">
        <v>98</v>
      </c>
      <c r="BN1324" t="s">
        <v>104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>
      <c r="A1325">
        <v>1324</v>
      </c>
      <c r="B1325">
        <v>30</v>
      </c>
      <c r="C1325" t="s">
        <v>112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127</v>
      </c>
      <c r="J1325" t="s">
        <v>86</v>
      </c>
      <c r="K1325" t="s">
        <v>87</v>
      </c>
      <c r="L1325" t="s">
        <v>88</v>
      </c>
      <c r="M1325" t="s">
        <v>197</v>
      </c>
      <c r="N1325" t="s">
        <v>91</v>
      </c>
      <c r="O1325" t="s">
        <v>91</v>
      </c>
      <c r="P1325" t="s">
        <v>92</v>
      </c>
      <c r="Q1325" t="s">
        <v>93</v>
      </c>
      <c r="R1325">
        <v>4</v>
      </c>
      <c r="S1325">
        <v>7</v>
      </c>
      <c r="T1325">
        <v>1940</v>
      </c>
      <c r="U1325">
        <v>1950</v>
      </c>
      <c r="V1325" t="s">
        <v>115</v>
      </c>
      <c r="W1325" t="s">
        <v>95</v>
      </c>
      <c r="X1325" t="s">
        <v>96</v>
      </c>
      <c r="Y1325" t="s">
        <v>96</v>
      </c>
      <c r="Z1325" t="s">
        <v>97</v>
      </c>
      <c r="AA1325">
        <v>0</v>
      </c>
      <c r="AB1325" t="s">
        <v>139</v>
      </c>
      <c r="AC1325" t="s">
        <v>98</v>
      </c>
      <c r="AD1325" t="s">
        <v>99</v>
      </c>
      <c r="AE1325" t="s">
        <v>98</v>
      </c>
      <c r="AF1325" t="s">
        <v>98</v>
      </c>
      <c r="AG1325" t="s">
        <v>100</v>
      </c>
      <c r="AH1325" t="s">
        <v>102</v>
      </c>
      <c r="AI1325">
        <v>280</v>
      </c>
      <c r="AJ1325" t="s">
        <v>108</v>
      </c>
      <c r="AK1325">
        <v>0</v>
      </c>
      <c r="AL1325">
        <v>140</v>
      </c>
      <c r="AM1325">
        <v>420</v>
      </c>
      <c r="AN1325" t="s">
        <v>103</v>
      </c>
      <c r="AO1325" t="s">
        <v>119</v>
      </c>
      <c r="AP1325" t="s">
        <v>104</v>
      </c>
      <c r="AQ1325" t="s">
        <v>105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139</v>
      </c>
      <c r="BC1325">
        <v>5</v>
      </c>
      <c r="BD1325" t="s">
        <v>106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104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>
      <c r="A1326">
        <v>1325</v>
      </c>
      <c r="B1326">
        <v>20</v>
      </c>
      <c r="C1326" t="s">
        <v>112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163</v>
      </c>
      <c r="N1326" t="s">
        <v>91</v>
      </c>
      <c r="O1326" t="s">
        <v>91</v>
      </c>
      <c r="P1326" t="s">
        <v>92</v>
      </c>
      <c r="Q1326" t="s">
        <v>93</v>
      </c>
      <c r="R1326">
        <v>8</v>
      </c>
      <c r="S1326">
        <v>5</v>
      </c>
      <c r="T1326">
        <v>2006</v>
      </c>
      <c r="U1326">
        <v>2007</v>
      </c>
      <c r="V1326" t="s">
        <v>94</v>
      </c>
      <c r="W1326" t="s">
        <v>95</v>
      </c>
      <c r="X1326" t="s">
        <v>96</v>
      </c>
      <c r="Y1326" t="s">
        <v>96</v>
      </c>
      <c r="Z1326" t="s">
        <v>117</v>
      </c>
      <c r="AA1326">
        <v>428</v>
      </c>
      <c r="AB1326" t="s">
        <v>119</v>
      </c>
      <c r="AC1326" t="s">
        <v>98</v>
      </c>
      <c r="AD1326" t="s">
        <v>123</v>
      </c>
      <c r="AE1326" t="s">
        <v>126</v>
      </c>
      <c r="AF1326" t="s">
        <v>98</v>
      </c>
      <c r="AG1326" t="s">
        <v>157</v>
      </c>
      <c r="AH1326" t="s">
        <v>108</v>
      </c>
      <c r="AI1326">
        <v>0</v>
      </c>
      <c r="AJ1326" t="s">
        <v>108</v>
      </c>
      <c r="AK1326">
        <v>0</v>
      </c>
      <c r="AL1326">
        <v>1795</v>
      </c>
      <c r="AM1326">
        <v>1795</v>
      </c>
      <c r="AN1326" t="s">
        <v>103</v>
      </c>
      <c r="AO1326" t="s">
        <v>126</v>
      </c>
      <c r="AP1326" t="s">
        <v>104</v>
      </c>
      <c r="AQ1326" t="s">
        <v>105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119</v>
      </c>
      <c r="BC1326">
        <v>7</v>
      </c>
      <c r="BD1326" t="s">
        <v>106</v>
      </c>
      <c r="BE1326">
        <v>1</v>
      </c>
      <c r="BF1326" t="s">
        <v>119</v>
      </c>
      <c r="BG1326" t="s">
        <v>107</v>
      </c>
      <c r="BH1326">
        <v>2007</v>
      </c>
      <c r="BI1326" t="s">
        <v>131</v>
      </c>
      <c r="BJ1326">
        <v>3</v>
      </c>
      <c r="BK1326">
        <v>895</v>
      </c>
      <c r="BL1326" t="s">
        <v>98</v>
      </c>
      <c r="BM1326" t="s">
        <v>98</v>
      </c>
      <c r="BN1326" t="s">
        <v>104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149</v>
      </c>
      <c r="CB1326" t="s">
        <v>150</v>
      </c>
      <c r="CC1326">
        <v>147000</v>
      </c>
    </row>
    <row r="1327" spans="1:81">
      <c r="A1327">
        <v>1326</v>
      </c>
      <c r="B1327">
        <v>30</v>
      </c>
      <c r="C1327" t="s">
        <v>140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214</v>
      </c>
      <c r="N1327" t="s">
        <v>91</v>
      </c>
      <c r="O1327" t="s">
        <v>91</v>
      </c>
      <c r="P1327" t="s">
        <v>92</v>
      </c>
      <c r="Q1327" t="s">
        <v>93</v>
      </c>
      <c r="R1327">
        <v>4</v>
      </c>
      <c r="S1327">
        <v>4</v>
      </c>
      <c r="T1327">
        <v>1922</v>
      </c>
      <c r="U1327">
        <v>1950</v>
      </c>
      <c r="V1327" t="s">
        <v>94</v>
      </c>
      <c r="W1327" t="s">
        <v>95</v>
      </c>
      <c r="X1327" t="s">
        <v>193</v>
      </c>
      <c r="Y1327" t="s">
        <v>193</v>
      </c>
      <c r="Z1327" t="s">
        <v>97</v>
      </c>
      <c r="AA1327">
        <v>0</v>
      </c>
      <c r="AB1327" t="s">
        <v>98</v>
      </c>
      <c r="AC1327" t="s">
        <v>98</v>
      </c>
      <c r="AD1327" t="s">
        <v>166</v>
      </c>
      <c r="AE1327" t="s">
        <v>98</v>
      </c>
      <c r="AF1327" t="s">
        <v>139</v>
      </c>
      <c r="AG1327" t="s">
        <v>100</v>
      </c>
      <c r="AH1327" t="s">
        <v>108</v>
      </c>
      <c r="AI1327">
        <v>0</v>
      </c>
      <c r="AJ1327" t="s">
        <v>108</v>
      </c>
      <c r="AK1327">
        <v>0</v>
      </c>
      <c r="AL1327">
        <v>796</v>
      </c>
      <c r="AM1327">
        <v>796</v>
      </c>
      <c r="AN1327" t="s">
        <v>103</v>
      </c>
      <c r="AO1327" t="s">
        <v>139</v>
      </c>
      <c r="AP1327" t="s">
        <v>167</v>
      </c>
      <c r="AQ1327" t="s">
        <v>105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106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167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109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>
      <c r="A1328">
        <v>1327</v>
      </c>
      <c r="B1328">
        <v>30</v>
      </c>
      <c r="C1328" t="s">
        <v>81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192</v>
      </c>
      <c r="J1328" t="s">
        <v>86</v>
      </c>
      <c r="K1328" t="s">
        <v>87</v>
      </c>
      <c r="L1328" t="s">
        <v>154</v>
      </c>
      <c r="M1328" t="s">
        <v>206</v>
      </c>
      <c r="N1328" t="s">
        <v>91</v>
      </c>
      <c r="O1328" t="s">
        <v>91</v>
      </c>
      <c r="P1328" t="s">
        <v>92</v>
      </c>
      <c r="Q1328" t="s">
        <v>93</v>
      </c>
      <c r="R1328">
        <v>3</v>
      </c>
      <c r="S1328">
        <v>6</v>
      </c>
      <c r="T1328">
        <v>1931</v>
      </c>
      <c r="U1328">
        <v>2006</v>
      </c>
      <c r="V1328" t="s">
        <v>94</v>
      </c>
      <c r="W1328" t="s">
        <v>95</v>
      </c>
      <c r="X1328" t="s">
        <v>137</v>
      </c>
      <c r="Y1328" t="s">
        <v>137</v>
      </c>
      <c r="Z1328" t="s">
        <v>97</v>
      </c>
      <c r="AA1328">
        <v>0</v>
      </c>
      <c r="AB1328" t="s">
        <v>98</v>
      </c>
      <c r="AC1328" t="s">
        <v>98</v>
      </c>
      <c r="AD1328" t="s">
        <v>166</v>
      </c>
      <c r="AE1328" t="s">
        <v>98</v>
      </c>
      <c r="AF1328" t="s">
        <v>98</v>
      </c>
      <c r="AG1328" t="s">
        <v>100</v>
      </c>
      <c r="AH1328" t="s">
        <v>101</v>
      </c>
      <c r="AI1328">
        <v>544</v>
      </c>
      <c r="AJ1328" t="s">
        <v>108</v>
      </c>
      <c r="AK1328">
        <v>0</v>
      </c>
      <c r="AL1328">
        <v>0</v>
      </c>
      <c r="AM1328">
        <v>544</v>
      </c>
      <c r="AN1328" t="s">
        <v>103</v>
      </c>
      <c r="AO1328" t="s">
        <v>126</v>
      </c>
      <c r="AP1328" t="s">
        <v>104</v>
      </c>
      <c r="AQ1328" t="s">
        <v>105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119</v>
      </c>
      <c r="BC1328">
        <v>6</v>
      </c>
      <c r="BD1328" t="s">
        <v>106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104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>
      <c r="A1329">
        <v>1328</v>
      </c>
      <c r="B1329">
        <v>20</v>
      </c>
      <c r="C1329" t="s">
        <v>112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217</v>
      </c>
      <c r="N1329" t="s">
        <v>91</v>
      </c>
      <c r="O1329" t="s">
        <v>91</v>
      </c>
      <c r="P1329" t="s">
        <v>92</v>
      </c>
      <c r="Q1329" t="s">
        <v>93</v>
      </c>
      <c r="R1329">
        <v>5</v>
      </c>
      <c r="S1329">
        <v>9</v>
      </c>
      <c r="T1329">
        <v>1982</v>
      </c>
      <c r="U1329">
        <v>2008</v>
      </c>
      <c r="V1329" t="s">
        <v>94</v>
      </c>
      <c r="W1329" t="s">
        <v>95</v>
      </c>
      <c r="X1329" t="s">
        <v>96</v>
      </c>
      <c r="Y1329" t="s">
        <v>96</v>
      </c>
      <c r="Z1329" t="s">
        <v>97</v>
      </c>
      <c r="AA1329">
        <v>0</v>
      </c>
      <c r="AB1329" t="s">
        <v>119</v>
      </c>
      <c r="AC1329" t="s">
        <v>119</v>
      </c>
      <c r="AD1329" t="s">
        <v>99</v>
      </c>
      <c r="AE1329" t="s">
        <v>98</v>
      </c>
      <c r="AF1329" t="s">
        <v>98</v>
      </c>
      <c r="AG1329" t="s">
        <v>100</v>
      </c>
      <c r="AH1329" t="s">
        <v>118</v>
      </c>
      <c r="AI1329">
        <v>641</v>
      </c>
      <c r="AJ1329" t="s">
        <v>108</v>
      </c>
      <c r="AK1329">
        <v>0</v>
      </c>
      <c r="AL1329">
        <v>175</v>
      </c>
      <c r="AM1329">
        <v>816</v>
      </c>
      <c r="AN1329" t="s">
        <v>103</v>
      </c>
      <c r="AO1329" t="s">
        <v>126</v>
      </c>
      <c r="AP1329" t="s">
        <v>104</v>
      </c>
      <c r="AQ1329" t="s">
        <v>105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119</v>
      </c>
      <c r="BC1329">
        <v>5</v>
      </c>
      <c r="BD1329" t="s">
        <v>106</v>
      </c>
      <c r="BE1329">
        <v>1</v>
      </c>
      <c r="BF1329" t="s">
        <v>126</v>
      </c>
      <c r="BG1329" t="s">
        <v>107</v>
      </c>
      <c r="BH1329">
        <v>1982</v>
      </c>
      <c r="BI1329" t="s">
        <v>108</v>
      </c>
      <c r="BJ1329">
        <v>1</v>
      </c>
      <c r="BK1329">
        <v>264</v>
      </c>
      <c r="BL1329" t="s">
        <v>98</v>
      </c>
      <c r="BM1329" t="s">
        <v>98</v>
      </c>
      <c r="BN1329" t="s">
        <v>104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109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>
      <c r="A1330">
        <v>1329</v>
      </c>
      <c r="B1330">
        <v>50</v>
      </c>
      <c r="C1330" t="s">
        <v>140</v>
      </c>
      <c r="D1330">
        <v>60</v>
      </c>
      <c r="E1330">
        <v>10440</v>
      </c>
      <c r="F1330" t="s">
        <v>82</v>
      </c>
      <c r="G1330" t="s">
        <v>190</v>
      </c>
      <c r="H1330" t="s">
        <v>84</v>
      </c>
      <c r="I1330" t="s">
        <v>85</v>
      </c>
      <c r="J1330" t="s">
        <v>86</v>
      </c>
      <c r="K1330" t="s">
        <v>114</v>
      </c>
      <c r="L1330" t="s">
        <v>88</v>
      </c>
      <c r="M1330" t="s">
        <v>188</v>
      </c>
      <c r="N1330" t="s">
        <v>91</v>
      </c>
      <c r="O1330" t="s">
        <v>91</v>
      </c>
      <c r="P1330" t="s">
        <v>92</v>
      </c>
      <c r="Q1330" t="s">
        <v>176</v>
      </c>
      <c r="R1330">
        <v>6</v>
      </c>
      <c r="S1330">
        <v>7</v>
      </c>
      <c r="T1330">
        <v>1920</v>
      </c>
      <c r="U1330">
        <v>1950</v>
      </c>
      <c r="V1330" t="s">
        <v>94</v>
      </c>
      <c r="W1330" t="s">
        <v>95</v>
      </c>
      <c r="X1330" t="s">
        <v>117</v>
      </c>
      <c r="Y1330" t="s">
        <v>116</v>
      </c>
      <c r="Z1330" t="s">
        <v>97</v>
      </c>
      <c r="AA1330">
        <v>0</v>
      </c>
      <c r="AB1330" t="s">
        <v>119</v>
      </c>
      <c r="AC1330" t="s">
        <v>119</v>
      </c>
      <c r="AD1330" t="s">
        <v>166</v>
      </c>
      <c r="AE1330" t="s">
        <v>119</v>
      </c>
      <c r="AF1330" t="s">
        <v>98</v>
      </c>
      <c r="AG1330" t="s">
        <v>100</v>
      </c>
      <c r="AH1330" t="s">
        <v>102</v>
      </c>
      <c r="AI1330">
        <v>493</v>
      </c>
      <c r="AJ1330" t="s">
        <v>108</v>
      </c>
      <c r="AK1330">
        <v>0</v>
      </c>
      <c r="AL1330">
        <v>1017</v>
      </c>
      <c r="AM1330">
        <v>1510</v>
      </c>
      <c r="AN1330" t="s">
        <v>194</v>
      </c>
      <c r="AO1330" t="s">
        <v>126</v>
      </c>
      <c r="AP1330" t="s">
        <v>104</v>
      </c>
      <c r="AQ1330" t="s">
        <v>105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154</v>
      </c>
      <c r="BE1330">
        <v>2</v>
      </c>
      <c r="BF1330" t="s">
        <v>98</v>
      </c>
      <c r="BG1330" t="s">
        <v>143</v>
      </c>
      <c r="BH1330">
        <v>1920</v>
      </c>
      <c r="BI1330" t="s">
        <v>108</v>
      </c>
      <c r="BJ1330">
        <v>2</v>
      </c>
      <c r="BK1330">
        <v>520</v>
      </c>
      <c r="BL1330" t="s">
        <v>139</v>
      </c>
      <c r="BM1330" t="s">
        <v>98</v>
      </c>
      <c r="BN1330" t="s">
        <v>104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109</v>
      </c>
      <c r="BW1330" t="s">
        <v>133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>
      <c r="A1331">
        <v>1330</v>
      </c>
      <c r="B1331">
        <v>60</v>
      </c>
      <c r="C1331" t="s">
        <v>112</v>
      </c>
      <c r="D1331">
        <v>63</v>
      </c>
      <c r="E1331">
        <v>9084</v>
      </c>
      <c r="F1331" t="s">
        <v>82</v>
      </c>
      <c r="G1331" t="s">
        <v>83</v>
      </c>
      <c r="H1331" t="s">
        <v>113</v>
      </c>
      <c r="I1331" t="s">
        <v>85</v>
      </c>
      <c r="J1331" t="s">
        <v>86</v>
      </c>
      <c r="K1331" t="s">
        <v>87</v>
      </c>
      <c r="L1331" t="s">
        <v>88</v>
      </c>
      <c r="M1331" t="s">
        <v>121</v>
      </c>
      <c r="N1331" t="s">
        <v>91</v>
      </c>
      <c r="O1331" t="s">
        <v>91</v>
      </c>
      <c r="P1331" t="s">
        <v>92</v>
      </c>
      <c r="Q1331" t="s">
        <v>122</v>
      </c>
      <c r="R1331">
        <v>7</v>
      </c>
      <c r="S1331">
        <v>5</v>
      </c>
      <c r="T1331">
        <v>1998</v>
      </c>
      <c r="U1331">
        <v>1998</v>
      </c>
      <c r="V1331" t="s">
        <v>115</v>
      </c>
      <c r="W1331" t="s">
        <v>95</v>
      </c>
      <c r="X1331" t="s">
        <v>96</v>
      </c>
      <c r="Y1331" t="s">
        <v>96</v>
      </c>
      <c r="Z1331" t="s">
        <v>97</v>
      </c>
      <c r="AA1331">
        <v>0</v>
      </c>
      <c r="AB1331" t="s">
        <v>98</v>
      </c>
      <c r="AC1331" t="s">
        <v>98</v>
      </c>
      <c r="AD1331" t="s">
        <v>123</v>
      </c>
      <c r="AE1331" t="s">
        <v>119</v>
      </c>
      <c r="AF1331" t="s">
        <v>98</v>
      </c>
      <c r="AG1331" t="s">
        <v>100</v>
      </c>
      <c r="AH1331" t="s">
        <v>108</v>
      </c>
      <c r="AI1331">
        <v>0</v>
      </c>
      <c r="AJ1331" t="s">
        <v>108</v>
      </c>
      <c r="AK1331">
        <v>0</v>
      </c>
      <c r="AL1331">
        <v>935</v>
      </c>
      <c r="AM1331">
        <v>935</v>
      </c>
      <c r="AN1331" t="s">
        <v>103</v>
      </c>
      <c r="AO1331" t="s">
        <v>119</v>
      </c>
      <c r="AP1331" t="s">
        <v>104</v>
      </c>
      <c r="AQ1331" t="s">
        <v>105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106</v>
      </c>
      <c r="BE1331">
        <v>1</v>
      </c>
      <c r="BF1331" t="s">
        <v>98</v>
      </c>
      <c r="BG1331" t="s">
        <v>107</v>
      </c>
      <c r="BH1331">
        <v>1998</v>
      </c>
      <c r="BI1331" t="s">
        <v>125</v>
      </c>
      <c r="BJ1331">
        <v>2</v>
      </c>
      <c r="BK1331">
        <v>462</v>
      </c>
      <c r="BL1331" t="s">
        <v>98</v>
      </c>
      <c r="BM1331" t="s">
        <v>98</v>
      </c>
      <c r="BN1331" t="s">
        <v>104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>
      <c r="A1332">
        <v>1331</v>
      </c>
      <c r="B1332">
        <v>20</v>
      </c>
      <c r="C1332" t="s">
        <v>112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163</v>
      </c>
      <c r="N1332" t="s">
        <v>91</v>
      </c>
      <c r="O1332" t="s">
        <v>91</v>
      </c>
      <c r="P1332" t="s">
        <v>92</v>
      </c>
      <c r="Q1332" t="s">
        <v>93</v>
      </c>
      <c r="R1332">
        <v>8</v>
      </c>
      <c r="S1332">
        <v>5</v>
      </c>
      <c r="T1332">
        <v>2006</v>
      </c>
      <c r="U1332">
        <v>2006</v>
      </c>
      <c r="V1332" t="s">
        <v>115</v>
      </c>
      <c r="W1332" t="s">
        <v>95</v>
      </c>
      <c r="X1332" t="s">
        <v>96</v>
      </c>
      <c r="Y1332" t="s">
        <v>96</v>
      </c>
      <c r="Z1332" t="s">
        <v>148</v>
      </c>
      <c r="AA1332">
        <v>410</v>
      </c>
      <c r="AB1332" t="s">
        <v>119</v>
      </c>
      <c r="AC1332" t="s">
        <v>98</v>
      </c>
      <c r="AD1332" t="s">
        <v>123</v>
      </c>
      <c r="AE1332" t="s">
        <v>119</v>
      </c>
      <c r="AF1332" t="s">
        <v>119</v>
      </c>
      <c r="AG1332" t="s">
        <v>157</v>
      </c>
      <c r="AH1332" t="s">
        <v>108</v>
      </c>
      <c r="AI1332">
        <v>0</v>
      </c>
      <c r="AJ1332" t="s">
        <v>108</v>
      </c>
      <c r="AK1332">
        <v>0</v>
      </c>
      <c r="AL1332">
        <v>1588</v>
      </c>
      <c r="AM1332">
        <v>1588</v>
      </c>
      <c r="AN1332" t="s">
        <v>103</v>
      </c>
      <c r="AO1332" t="s">
        <v>126</v>
      </c>
      <c r="AP1332" t="s">
        <v>104</v>
      </c>
      <c r="AQ1332" t="s">
        <v>105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119</v>
      </c>
      <c r="BC1332">
        <v>7</v>
      </c>
      <c r="BD1332" t="s">
        <v>106</v>
      </c>
      <c r="BE1332">
        <v>1</v>
      </c>
      <c r="BF1332" t="s">
        <v>119</v>
      </c>
      <c r="BG1332" t="s">
        <v>107</v>
      </c>
      <c r="BH1332">
        <v>2006</v>
      </c>
      <c r="BI1332" t="s">
        <v>131</v>
      </c>
      <c r="BJ1332">
        <v>3</v>
      </c>
      <c r="BK1332">
        <v>825</v>
      </c>
      <c r="BL1332" t="s">
        <v>98</v>
      </c>
      <c r="BM1332" t="s">
        <v>98</v>
      </c>
      <c r="BN1332" t="s">
        <v>104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>
      <c r="A1333">
        <v>1332</v>
      </c>
      <c r="B1333">
        <v>80</v>
      </c>
      <c r="C1333" t="s">
        <v>112</v>
      </c>
      <c r="D1333">
        <v>55</v>
      </c>
      <c r="E1333">
        <v>10780</v>
      </c>
      <c r="F1333" t="s">
        <v>82</v>
      </c>
      <c r="G1333" t="s">
        <v>83</v>
      </c>
      <c r="H1333" t="s">
        <v>113</v>
      </c>
      <c r="I1333" t="s">
        <v>85</v>
      </c>
      <c r="J1333" t="s">
        <v>86</v>
      </c>
      <c r="K1333" t="s">
        <v>87</v>
      </c>
      <c r="L1333" t="s">
        <v>88</v>
      </c>
      <c r="M1333" t="s">
        <v>209</v>
      </c>
      <c r="N1333" t="s">
        <v>91</v>
      </c>
      <c r="O1333" t="s">
        <v>91</v>
      </c>
      <c r="P1333" t="s">
        <v>92</v>
      </c>
      <c r="Q1333" t="s">
        <v>158</v>
      </c>
      <c r="R1333">
        <v>5</v>
      </c>
      <c r="S1333">
        <v>5</v>
      </c>
      <c r="T1333">
        <v>1976</v>
      </c>
      <c r="U1333">
        <v>1976</v>
      </c>
      <c r="V1333" t="s">
        <v>94</v>
      </c>
      <c r="W1333" t="s">
        <v>95</v>
      </c>
      <c r="X1333" t="s">
        <v>137</v>
      </c>
      <c r="Y1333" t="s">
        <v>137</v>
      </c>
      <c r="Z1333" t="s">
        <v>97</v>
      </c>
      <c r="AA1333">
        <v>0</v>
      </c>
      <c r="AB1333" t="s">
        <v>98</v>
      </c>
      <c r="AC1333" t="s">
        <v>98</v>
      </c>
      <c r="AD1333" t="s">
        <v>99</v>
      </c>
      <c r="AE1333" t="s">
        <v>98</v>
      </c>
      <c r="AF1333" t="s">
        <v>98</v>
      </c>
      <c r="AG1333" t="s">
        <v>157</v>
      </c>
      <c r="AH1333" t="s">
        <v>118</v>
      </c>
      <c r="AI1333">
        <v>483</v>
      </c>
      <c r="AJ1333" t="s">
        <v>108</v>
      </c>
      <c r="AK1333">
        <v>0</v>
      </c>
      <c r="AL1333">
        <v>428</v>
      </c>
      <c r="AM1333">
        <v>911</v>
      </c>
      <c r="AN1333" t="s">
        <v>103</v>
      </c>
      <c r="AO1333" t="s">
        <v>119</v>
      </c>
      <c r="AP1333" t="s">
        <v>104</v>
      </c>
      <c r="AQ1333" t="s">
        <v>105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106</v>
      </c>
      <c r="BE1333">
        <v>0</v>
      </c>
      <c r="BF1333" t="s">
        <v>83</v>
      </c>
      <c r="BG1333" t="s">
        <v>143</v>
      </c>
      <c r="BH1333">
        <v>1976</v>
      </c>
      <c r="BI1333" t="s">
        <v>108</v>
      </c>
      <c r="BJ1333">
        <v>2</v>
      </c>
      <c r="BK1333">
        <v>576</v>
      </c>
      <c r="BL1333" t="s">
        <v>98</v>
      </c>
      <c r="BM1333" t="s">
        <v>98</v>
      </c>
      <c r="BN1333" t="s">
        <v>104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>
      <c r="A1334">
        <v>1333</v>
      </c>
      <c r="B1334">
        <v>20</v>
      </c>
      <c r="C1334" t="s">
        <v>112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154</v>
      </c>
      <c r="M1334" t="s">
        <v>206</v>
      </c>
      <c r="N1334" t="s">
        <v>91</v>
      </c>
      <c r="O1334" t="s">
        <v>91</v>
      </c>
      <c r="P1334" t="s">
        <v>92</v>
      </c>
      <c r="Q1334" t="s">
        <v>93</v>
      </c>
      <c r="R1334">
        <v>4</v>
      </c>
      <c r="S1334">
        <v>6</v>
      </c>
      <c r="T1334">
        <v>1938</v>
      </c>
      <c r="U1334">
        <v>1958</v>
      </c>
      <c r="V1334" t="s">
        <v>94</v>
      </c>
      <c r="W1334" t="s">
        <v>95</v>
      </c>
      <c r="X1334" t="s">
        <v>137</v>
      </c>
      <c r="Y1334" t="s">
        <v>137</v>
      </c>
      <c r="Z1334" t="s">
        <v>97</v>
      </c>
      <c r="AA1334">
        <v>0</v>
      </c>
      <c r="AB1334" t="s">
        <v>98</v>
      </c>
      <c r="AC1334" t="s">
        <v>98</v>
      </c>
      <c r="AD1334" t="s">
        <v>99</v>
      </c>
      <c r="AE1334" t="s">
        <v>98</v>
      </c>
      <c r="AF1334" t="s">
        <v>98</v>
      </c>
      <c r="AG1334" t="s">
        <v>155</v>
      </c>
      <c r="AH1334" t="s">
        <v>118</v>
      </c>
      <c r="AI1334">
        <v>690</v>
      </c>
      <c r="AJ1334" t="s">
        <v>108</v>
      </c>
      <c r="AK1334">
        <v>0</v>
      </c>
      <c r="AL1334">
        <v>126</v>
      </c>
      <c r="AM1334">
        <v>816</v>
      </c>
      <c r="AN1334" t="s">
        <v>103</v>
      </c>
      <c r="AO1334" t="s">
        <v>126</v>
      </c>
      <c r="AP1334" t="s">
        <v>104</v>
      </c>
      <c r="AQ1334" t="s">
        <v>105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106</v>
      </c>
      <c r="BE1334">
        <v>1</v>
      </c>
      <c r="BF1334" t="s">
        <v>119</v>
      </c>
      <c r="BG1334" t="s">
        <v>143</v>
      </c>
      <c r="BH1334">
        <v>1958</v>
      </c>
      <c r="BI1334" t="s">
        <v>108</v>
      </c>
      <c r="BJ1334">
        <v>1</v>
      </c>
      <c r="BK1334">
        <v>288</v>
      </c>
      <c r="BL1334" t="s">
        <v>139</v>
      </c>
      <c r="BM1334" t="s">
        <v>139</v>
      </c>
      <c r="BN1334" t="s">
        <v>104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>
      <c r="A1335">
        <v>1334</v>
      </c>
      <c r="B1335">
        <v>50</v>
      </c>
      <c r="C1335" t="s">
        <v>140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114</v>
      </c>
      <c r="L1335" t="s">
        <v>88</v>
      </c>
      <c r="M1335" t="s">
        <v>214</v>
      </c>
      <c r="N1335" t="s">
        <v>91</v>
      </c>
      <c r="O1335" t="s">
        <v>91</v>
      </c>
      <c r="P1335" t="s">
        <v>92</v>
      </c>
      <c r="Q1335" t="s">
        <v>176</v>
      </c>
      <c r="R1335">
        <v>5</v>
      </c>
      <c r="S1335">
        <v>6</v>
      </c>
      <c r="T1335">
        <v>1938</v>
      </c>
      <c r="U1335">
        <v>1995</v>
      </c>
      <c r="V1335" t="s">
        <v>94</v>
      </c>
      <c r="W1335" t="s">
        <v>95</v>
      </c>
      <c r="X1335" t="s">
        <v>116</v>
      </c>
      <c r="Y1335" t="s">
        <v>116</v>
      </c>
      <c r="Z1335" t="s">
        <v>97</v>
      </c>
      <c r="AA1335">
        <v>0</v>
      </c>
      <c r="AB1335" t="s">
        <v>98</v>
      </c>
      <c r="AC1335" t="s">
        <v>98</v>
      </c>
      <c r="AD1335" t="s">
        <v>99</v>
      </c>
      <c r="AE1335" t="s">
        <v>98</v>
      </c>
      <c r="AF1335" t="s">
        <v>98</v>
      </c>
      <c r="AG1335" t="s">
        <v>100</v>
      </c>
      <c r="AH1335" t="s">
        <v>108</v>
      </c>
      <c r="AI1335">
        <v>0</v>
      </c>
      <c r="AJ1335" t="s">
        <v>108</v>
      </c>
      <c r="AK1335">
        <v>0</v>
      </c>
      <c r="AL1335">
        <v>803</v>
      </c>
      <c r="AM1335">
        <v>803</v>
      </c>
      <c r="AN1335" t="s">
        <v>103</v>
      </c>
      <c r="AO1335" t="s">
        <v>126</v>
      </c>
      <c r="AP1335" t="s">
        <v>104</v>
      </c>
      <c r="AQ1335" t="s">
        <v>105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119</v>
      </c>
      <c r="BC1335">
        <v>6</v>
      </c>
      <c r="BD1335" t="s">
        <v>106</v>
      </c>
      <c r="BE1335">
        <v>0</v>
      </c>
      <c r="BF1335" t="s">
        <v>83</v>
      </c>
      <c r="BG1335" t="s">
        <v>143</v>
      </c>
      <c r="BH1335">
        <v>1951</v>
      </c>
      <c r="BI1335" t="s">
        <v>108</v>
      </c>
      <c r="BJ1335">
        <v>1</v>
      </c>
      <c r="BK1335">
        <v>297</v>
      </c>
      <c r="BL1335" t="s">
        <v>98</v>
      </c>
      <c r="BM1335" t="s">
        <v>98</v>
      </c>
      <c r="BN1335" t="s">
        <v>104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109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>
      <c r="A1336">
        <v>1335</v>
      </c>
      <c r="B1336">
        <v>160</v>
      </c>
      <c r="C1336" t="s">
        <v>140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141</v>
      </c>
      <c r="N1336" t="s">
        <v>91</v>
      </c>
      <c r="O1336" t="s">
        <v>91</v>
      </c>
      <c r="P1336" t="s">
        <v>129</v>
      </c>
      <c r="Q1336" t="s">
        <v>122</v>
      </c>
      <c r="R1336">
        <v>5</v>
      </c>
      <c r="S1336">
        <v>6</v>
      </c>
      <c r="T1336">
        <v>1970</v>
      </c>
      <c r="U1336">
        <v>1970</v>
      </c>
      <c r="V1336" t="s">
        <v>94</v>
      </c>
      <c r="W1336" t="s">
        <v>95</v>
      </c>
      <c r="X1336" t="s">
        <v>130</v>
      </c>
      <c r="Y1336" t="s">
        <v>130</v>
      </c>
      <c r="Z1336" t="s">
        <v>97</v>
      </c>
      <c r="AA1336">
        <v>312</v>
      </c>
      <c r="AB1336" t="s">
        <v>98</v>
      </c>
      <c r="AC1336" t="s">
        <v>98</v>
      </c>
      <c r="AD1336" t="s">
        <v>99</v>
      </c>
      <c r="AE1336" t="s">
        <v>98</v>
      </c>
      <c r="AF1336" t="s">
        <v>98</v>
      </c>
      <c r="AG1336" t="s">
        <v>100</v>
      </c>
      <c r="AH1336" t="s">
        <v>102</v>
      </c>
      <c r="AI1336">
        <v>765</v>
      </c>
      <c r="AJ1336" t="s">
        <v>108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104</v>
      </c>
      <c r="AQ1336" t="s">
        <v>105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187</v>
      </c>
      <c r="BE1336">
        <v>0</v>
      </c>
      <c r="BF1336" t="s">
        <v>83</v>
      </c>
      <c r="BG1336" t="s">
        <v>107</v>
      </c>
      <c r="BH1336">
        <v>1970</v>
      </c>
      <c r="BI1336" t="s">
        <v>108</v>
      </c>
      <c r="BJ1336">
        <v>2</v>
      </c>
      <c r="BK1336">
        <v>440</v>
      </c>
      <c r="BL1336" t="s">
        <v>98</v>
      </c>
      <c r="BM1336" t="s">
        <v>98</v>
      </c>
      <c r="BN1336" t="s">
        <v>104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>
      <c r="A1337">
        <v>1336</v>
      </c>
      <c r="B1337">
        <v>20</v>
      </c>
      <c r="C1337" t="s">
        <v>112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175</v>
      </c>
      <c r="N1337" t="s">
        <v>91</v>
      </c>
      <c r="O1337" t="s">
        <v>91</v>
      </c>
      <c r="P1337" t="s">
        <v>92</v>
      </c>
      <c r="Q1337" t="s">
        <v>93</v>
      </c>
      <c r="R1337">
        <v>6</v>
      </c>
      <c r="S1337">
        <v>5</v>
      </c>
      <c r="T1337">
        <v>1977</v>
      </c>
      <c r="U1337">
        <v>1977</v>
      </c>
      <c r="V1337" t="s">
        <v>94</v>
      </c>
      <c r="W1337" t="s">
        <v>95</v>
      </c>
      <c r="X1337" t="s">
        <v>135</v>
      </c>
      <c r="Y1337" t="s">
        <v>135</v>
      </c>
      <c r="Z1337" t="s">
        <v>117</v>
      </c>
      <c r="AA1337">
        <v>360</v>
      </c>
      <c r="AB1337" t="s">
        <v>98</v>
      </c>
      <c r="AC1337" t="s">
        <v>98</v>
      </c>
      <c r="AD1337" t="s">
        <v>99</v>
      </c>
      <c r="AE1337" t="s">
        <v>119</v>
      </c>
      <c r="AF1337" t="s">
        <v>98</v>
      </c>
      <c r="AG1337" t="s">
        <v>100</v>
      </c>
      <c r="AH1337" t="s">
        <v>118</v>
      </c>
      <c r="AI1337">
        <v>686</v>
      </c>
      <c r="AJ1337" t="s">
        <v>108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104</v>
      </c>
      <c r="AQ1337" t="s">
        <v>105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106</v>
      </c>
      <c r="BE1337">
        <v>1</v>
      </c>
      <c r="BF1337" t="s">
        <v>98</v>
      </c>
      <c r="BG1337" t="s">
        <v>107</v>
      </c>
      <c r="BH1337">
        <v>1977</v>
      </c>
      <c r="BI1337" t="s">
        <v>131</v>
      </c>
      <c r="BJ1337">
        <v>2</v>
      </c>
      <c r="BK1337">
        <v>630</v>
      </c>
      <c r="BL1337" t="s">
        <v>98</v>
      </c>
      <c r="BM1337" t="s">
        <v>98</v>
      </c>
      <c r="BN1337" t="s">
        <v>104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>
      <c r="A1338">
        <v>1337</v>
      </c>
      <c r="B1338">
        <v>90</v>
      </c>
      <c r="C1338" t="s">
        <v>112</v>
      </c>
      <c r="D1338">
        <v>87</v>
      </c>
      <c r="E1338">
        <v>9246</v>
      </c>
      <c r="F1338" t="s">
        <v>82</v>
      </c>
      <c r="G1338" t="s">
        <v>83</v>
      </c>
      <c r="H1338" t="s">
        <v>113</v>
      </c>
      <c r="I1338" t="s">
        <v>85</v>
      </c>
      <c r="J1338" t="s">
        <v>86</v>
      </c>
      <c r="K1338" t="s">
        <v>87</v>
      </c>
      <c r="L1338" t="s">
        <v>88</v>
      </c>
      <c r="M1338" t="s">
        <v>175</v>
      </c>
      <c r="N1338" t="s">
        <v>90</v>
      </c>
      <c r="O1338" t="s">
        <v>91</v>
      </c>
      <c r="P1338" t="s">
        <v>179</v>
      </c>
      <c r="Q1338" t="s">
        <v>93</v>
      </c>
      <c r="R1338">
        <v>5</v>
      </c>
      <c r="S1338">
        <v>5</v>
      </c>
      <c r="T1338">
        <v>1973</v>
      </c>
      <c r="U1338">
        <v>1973</v>
      </c>
      <c r="V1338" t="s">
        <v>94</v>
      </c>
      <c r="W1338" t="s">
        <v>95</v>
      </c>
      <c r="X1338" t="s">
        <v>135</v>
      </c>
      <c r="Y1338" t="s">
        <v>135</v>
      </c>
      <c r="Z1338" t="s">
        <v>117</v>
      </c>
      <c r="AA1338">
        <v>564</v>
      </c>
      <c r="AB1338" t="s">
        <v>98</v>
      </c>
      <c r="AC1338" t="s">
        <v>98</v>
      </c>
      <c r="AD1338" t="s">
        <v>99</v>
      </c>
      <c r="AE1338" t="s">
        <v>98</v>
      </c>
      <c r="AF1338" t="s">
        <v>98</v>
      </c>
      <c r="AG1338" t="s">
        <v>100</v>
      </c>
      <c r="AH1338" t="s">
        <v>108</v>
      </c>
      <c r="AI1338">
        <v>0</v>
      </c>
      <c r="AJ1338" t="s">
        <v>108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104</v>
      </c>
      <c r="AQ1338" t="s">
        <v>105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106</v>
      </c>
      <c r="BE1338">
        <v>0</v>
      </c>
      <c r="BF1338" t="s">
        <v>83</v>
      </c>
      <c r="BG1338" t="s">
        <v>143</v>
      </c>
      <c r="BH1338">
        <v>1973</v>
      </c>
      <c r="BI1338" t="s">
        <v>108</v>
      </c>
      <c r="BJ1338">
        <v>2</v>
      </c>
      <c r="BK1338">
        <v>506</v>
      </c>
      <c r="BL1338" t="s">
        <v>98</v>
      </c>
      <c r="BM1338" t="s">
        <v>98</v>
      </c>
      <c r="BN1338" t="s">
        <v>104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>
      <c r="A1339">
        <v>1338</v>
      </c>
      <c r="B1339">
        <v>30</v>
      </c>
      <c r="C1339" t="s">
        <v>140</v>
      </c>
      <c r="D1339">
        <v>153</v>
      </c>
      <c r="E1339">
        <v>4118</v>
      </c>
      <c r="F1339" t="s">
        <v>82</v>
      </c>
      <c r="G1339" t="s">
        <v>190</v>
      </c>
      <c r="H1339" t="s">
        <v>113</v>
      </c>
      <c r="I1339" t="s">
        <v>192</v>
      </c>
      <c r="J1339" t="s">
        <v>86</v>
      </c>
      <c r="K1339" t="s">
        <v>114</v>
      </c>
      <c r="L1339" t="s">
        <v>154</v>
      </c>
      <c r="M1339" t="s">
        <v>188</v>
      </c>
      <c r="N1339" t="s">
        <v>90</v>
      </c>
      <c r="O1339" t="s">
        <v>91</v>
      </c>
      <c r="P1339" t="s">
        <v>92</v>
      </c>
      <c r="Q1339" t="s">
        <v>93</v>
      </c>
      <c r="R1339">
        <v>4</v>
      </c>
      <c r="S1339">
        <v>4</v>
      </c>
      <c r="T1339">
        <v>1941</v>
      </c>
      <c r="U1339">
        <v>1950</v>
      </c>
      <c r="V1339" t="s">
        <v>94</v>
      </c>
      <c r="W1339" t="s">
        <v>95</v>
      </c>
      <c r="X1339" t="s">
        <v>116</v>
      </c>
      <c r="Y1339" t="s">
        <v>116</v>
      </c>
      <c r="Z1339" t="s">
        <v>97</v>
      </c>
      <c r="AA1339">
        <v>0</v>
      </c>
      <c r="AB1339" t="s">
        <v>98</v>
      </c>
      <c r="AC1339" t="s">
        <v>98</v>
      </c>
      <c r="AD1339" t="s">
        <v>99</v>
      </c>
      <c r="AE1339" t="s">
        <v>98</v>
      </c>
      <c r="AF1339" t="s">
        <v>98</v>
      </c>
      <c r="AG1339" t="s">
        <v>100</v>
      </c>
      <c r="AH1339" t="s">
        <v>108</v>
      </c>
      <c r="AI1339">
        <v>0</v>
      </c>
      <c r="AJ1339" t="s">
        <v>108</v>
      </c>
      <c r="AK1339">
        <v>0</v>
      </c>
      <c r="AL1339">
        <v>693</v>
      </c>
      <c r="AM1339">
        <v>693</v>
      </c>
      <c r="AN1339" t="s">
        <v>195</v>
      </c>
      <c r="AO1339" t="s">
        <v>139</v>
      </c>
      <c r="AP1339" t="s">
        <v>167</v>
      </c>
      <c r="AQ1339" t="s">
        <v>168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139</v>
      </c>
      <c r="BC1339">
        <v>4</v>
      </c>
      <c r="BD1339" t="s">
        <v>106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167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>
      <c r="A1340">
        <v>1339</v>
      </c>
      <c r="B1340">
        <v>60</v>
      </c>
      <c r="C1340" t="s">
        <v>112</v>
      </c>
      <c r="D1340">
        <v>95</v>
      </c>
      <c r="E1340">
        <v>13450</v>
      </c>
      <c r="F1340" t="s">
        <v>82</v>
      </c>
      <c r="G1340" t="s">
        <v>83</v>
      </c>
      <c r="H1340" t="s">
        <v>113</v>
      </c>
      <c r="I1340" t="s">
        <v>85</v>
      </c>
      <c r="J1340" t="s">
        <v>86</v>
      </c>
      <c r="K1340" t="s">
        <v>114</v>
      </c>
      <c r="L1340" t="s">
        <v>88</v>
      </c>
      <c r="M1340" t="s">
        <v>209</v>
      </c>
      <c r="N1340" t="s">
        <v>91</v>
      </c>
      <c r="O1340" t="s">
        <v>91</v>
      </c>
      <c r="P1340" t="s">
        <v>92</v>
      </c>
      <c r="Q1340" t="s">
        <v>122</v>
      </c>
      <c r="R1340">
        <v>7</v>
      </c>
      <c r="S1340">
        <v>5</v>
      </c>
      <c r="T1340">
        <v>2002</v>
      </c>
      <c r="U1340">
        <v>2002</v>
      </c>
      <c r="V1340" t="s">
        <v>94</v>
      </c>
      <c r="W1340" t="s">
        <v>95</v>
      </c>
      <c r="X1340" t="s">
        <v>96</v>
      </c>
      <c r="Y1340" t="s">
        <v>96</v>
      </c>
      <c r="Z1340" t="s">
        <v>97</v>
      </c>
      <c r="AA1340">
        <v>0</v>
      </c>
      <c r="AB1340" t="s">
        <v>119</v>
      </c>
      <c r="AC1340" t="s">
        <v>98</v>
      </c>
      <c r="AD1340" t="s">
        <v>123</v>
      </c>
      <c r="AE1340" t="s">
        <v>119</v>
      </c>
      <c r="AF1340" t="s">
        <v>98</v>
      </c>
      <c r="AG1340" t="s">
        <v>100</v>
      </c>
      <c r="AH1340" t="s">
        <v>124</v>
      </c>
      <c r="AI1340">
        <v>700</v>
      </c>
      <c r="AJ1340" t="s">
        <v>108</v>
      </c>
      <c r="AK1340">
        <v>0</v>
      </c>
      <c r="AL1340">
        <v>216</v>
      </c>
      <c r="AM1340">
        <v>916</v>
      </c>
      <c r="AN1340" t="s">
        <v>103</v>
      </c>
      <c r="AO1340" t="s">
        <v>126</v>
      </c>
      <c r="AP1340" t="s">
        <v>104</v>
      </c>
      <c r="AQ1340" t="s">
        <v>105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119</v>
      </c>
      <c r="BC1340">
        <v>8</v>
      </c>
      <c r="BD1340" t="s">
        <v>106</v>
      </c>
      <c r="BE1340">
        <v>0</v>
      </c>
      <c r="BF1340" t="s">
        <v>83</v>
      </c>
      <c r="BG1340" t="s">
        <v>159</v>
      </c>
      <c r="BH1340">
        <v>2002</v>
      </c>
      <c r="BI1340" t="s">
        <v>131</v>
      </c>
      <c r="BJ1340">
        <v>2</v>
      </c>
      <c r="BK1340">
        <v>492</v>
      </c>
      <c r="BL1340" t="s">
        <v>98</v>
      </c>
      <c r="BM1340" t="s">
        <v>98</v>
      </c>
      <c r="BN1340" t="s">
        <v>104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>
      <c r="A1341">
        <v>1340</v>
      </c>
      <c r="B1341">
        <v>20</v>
      </c>
      <c r="C1341" t="s">
        <v>112</v>
      </c>
      <c r="D1341">
        <v>120</v>
      </c>
      <c r="E1341">
        <v>9560</v>
      </c>
      <c r="F1341" t="s">
        <v>82</v>
      </c>
      <c r="G1341" t="s">
        <v>83</v>
      </c>
      <c r="H1341" t="s">
        <v>113</v>
      </c>
      <c r="I1341" t="s">
        <v>85</v>
      </c>
      <c r="J1341" t="s">
        <v>86</v>
      </c>
      <c r="K1341" t="s">
        <v>114</v>
      </c>
      <c r="L1341" t="s">
        <v>88</v>
      </c>
      <c r="M1341" t="s">
        <v>209</v>
      </c>
      <c r="N1341" t="s">
        <v>91</v>
      </c>
      <c r="O1341" t="s">
        <v>91</v>
      </c>
      <c r="P1341" t="s">
        <v>92</v>
      </c>
      <c r="Q1341" t="s">
        <v>93</v>
      </c>
      <c r="R1341">
        <v>5</v>
      </c>
      <c r="S1341">
        <v>7</v>
      </c>
      <c r="T1341">
        <v>1972</v>
      </c>
      <c r="U1341">
        <v>1972</v>
      </c>
      <c r="V1341" t="s">
        <v>115</v>
      </c>
      <c r="W1341" t="s">
        <v>95</v>
      </c>
      <c r="X1341" t="s">
        <v>137</v>
      </c>
      <c r="Y1341" t="s">
        <v>137</v>
      </c>
      <c r="Z1341" t="s">
        <v>97</v>
      </c>
      <c r="AA1341">
        <v>0</v>
      </c>
      <c r="AB1341" t="s">
        <v>98</v>
      </c>
      <c r="AC1341" t="s">
        <v>119</v>
      </c>
      <c r="AD1341" t="s">
        <v>99</v>
      </c>
      <c r="AE1341" t="s">
        <v>98</v>
      </c>
      <c r="AF1341" t="s">
        <v>98</v>
      </c>
      <c r="AG1341" t="s">
        <v>155</v>
      </c>
      <c r="AH1341" t="s">
        <v>101</v>
      </c>
      <c r="AI1341">
        <v>360</v>
      </c>
      <c r="AJ1341" t="s">
        <v>108</v>
      </c>
      <c r="AK1341">
        <v>0</v>
      </c>
      <c r="AL1341">
        <v>504</v>
      </c>
      <c r="AM1341">
        <v>864</v>
      </c>
      <c r="AN1341" t="s">
        <v>103</v>
      </c>
      <c r="AO1341" t="s">
        <v>126</v>
      </c>
      <c r="AP1341" t="s">
        <v>104</v>
      </c>
      <c r="AQ1341" t="s">
        <v>105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106</v>
      </c>
      <c r="BE1341">
        <v>0</v>
      </c>
      <c r="BF1341" t="s">
        <v>83</v>
      </c>
      <c r="BG1341" t="s">
        <v>107</v>
      </c>
      <c r="BH1341">
        <v>1972</v>
      </c>
      <c r="BI1341" t="s">
        <v>131</v>
      </c>
      <c r="BJ1341">
        <v>1</v>
      </c>
      <c r="BK1341">
        <v>288</v>
      </c>
      <c r="BL1341" t="s">
        <v>98</v>
      </c>
      <c r="BM1341" t="s">
        <v>98</v>
      </c>
      <c r="BN1341" t="s">
        <v>104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>
      <c r="A1342">
        <v>1341</v>
      </c>
      <c r="B1342">
        <v>20</v>
      </c>
      <c r="C1342" t="s">
        <v>112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89</v>
      </c>
      <c r="N1342" t="s">
        <v>91</v>
      </c>
      <c r="O1342" t="s">
        <v>91</v>
      </c>
      <c r="P1342" t="s">
        <v>92</v>
      </c>
      <c r="Q1342" t="s">
        <v>93</v>
      </c>
      <c r="R1342">
        <v>4</v>
      </c>
      <c r="S1342">
        <v>5</v>
      </c>
      <c r="T1342">
        <v>1971</v>
      </c>
      <c r="U1342">
        <v>1971</v>
      </c>
      <c r="V1342" t="s">
        <v>94</v>
      </c>
      <c r="W1342" t="s">
        <v>95</v>
      </c>
      <c r="X1342" t="s">
        <v>137</v>
      </c>
      <c r="Y1342" t="s">
        <v>137</v>
      </c>
      <c r="Z1342" t="s">
        <v>97</v>
      </c>
      <c r="AA1342">
        <v>0</v>
      </c>
      <c r="AB1342" t="s">
        <v>98</v>
      </c>
      <c r="AC1342" t="s">
        <v>98</v>
      </c>
      <c r="AD1342" t="s">
        <v>99</v>
      </c>
      <c r="AE1342" t="s">
        <v>98</v>
      </c>
      <c r="AF1342" t="s">
        <v>98</v>
      </c>
      <c r="AG1342" t="s">
        <v>100</v>
      </c>
      <c r="AH1342" t="s">
        <v>108</v>
      </c>
      <c r="AI1342">
        <v>0</v>
      </c>
      <c r="AJ1342" t="s">
        <v>108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104</v>
      </c>
      <c r="AQ1342" t="s">
        <v>105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106</v>
      </c>
      <c r="BE1342">
        <v>0</v>
      </c>
      <c r="BF1342" t="s">
        <v>83</v>
      </c>
      <c r="BG1342" t="s">
        <v>143</v>
      </c>
      <c r="BH1342">
        <v>1974</v>
      </c>
      <c r="BI1342" t="s">
        <v>108</v>
      </c>
      <c r="BJ1342">
        <v>4</v>
      </c>
      <c r="BK1342">
        <v>480</v>
      </c>
      <c r="BL1342" t="s">
        <v>98</v>
      </c>
      <c r="BM1342" t="s">
        <v>98</v>
      </c>
      <c r="BN1342" t="s">
        <v>104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177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>
      <c r="A1343">
        <v>1342</v>
      </c>
      <c r="B1343">
        <v>20</v>
      </c>
      <c r="C1343" t="s">
        <v>112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165</v>
      </c>
      <c r="N1343" t="s">
        <v>226</v>
      </c>
      <c r="O1343" t="s">
        <v>91</v>
      </c>
      <c r="P1343" t="s">
        <v>92</v>
      </c>
      <c r="Q1343" t="s">
        <v>93</v>
      </c>
      <c r="R1343">
        <v>6</v>
      </c>
      <c r="S1343">
        <v>5</v>
      </c>
      <c r="T1343">
        <v>2003</v>
      </c>
      <c r="U1343">
        <v>2004</v>
      </c>
      <c r="V1343" t="s">
        <v>94</v>
      </c>
      <c r="W1343" t="s">
        <v>95</v>
      </c>
      <c r="X1343" t="s">
        <v>96</v>
      </c>
      <c r="Y1343" t="s">
        <v>96</v>
      </c>
      <c r="Z1343" t="s">
        <v>97</v>
      </c>
      <c r="AA1343">
        <v>0</v>
      </c>
      <c r="AB1343" t="s">
        <v>98</v>
      </c>
      <c r="AC1343" t="s">
        <v>98</v>
      </c>
      <c r="AD1343" t="s">
        <v>123</v>
      </c>
      <c r="AE1343" t="s">
        <v>119</v>
      </c>
      <c r="AF1343" t="s">
        <v>98</v>
      </c>
      <c r="AG1343" t="s">
        <v>100</v>
      </c>
      <c r="AH1343" t="s">
        <v>124</v>
      </c>
      <c r="AI1343">
        <v>814</v>
      </c>
      <c r="AJ1343" t="s">
        <v>108</v>
      </c>
      <c r="AK1343">
        <v>0</v>
      </c>
      <c r="AL1343">
        <v>300</v>
      </c>
      <c r="AM1343">
        <v>1114</v>
      </c>
      <c r="AN1343" t="s">
        <v>103</v>
      </c>
      <c r="AO1343" t="s">
        <v>126</v>
      </c>
      <c r="AP1343" t="s">
        <v>104</v>
      </c>
      <c r="AQ1343" t="s">
        <v>105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119</v>
      </c>
      <c r="BC1343">
        <v>6</v>
      </c>
      <c r="BD1343" t="s">
        <v>106</v>
      </c>
      <c r="BE1343">
        <v>0</v>
      </c>
      <c r="BF1343" t="s">
        <v>83</v>
      </c>
      <c r="BG1343" t="s">
        <v>143</v>
      </c>
      <c r="BH1343">
        <v>2004</v>
      </c>
      <c r="BI1343" t="s">
        <v>108</v>
      </c>
      <c r="BJ1343">
        <v>2</v>
      </c>
      <c r="BK1343">
        <v>576</v>
      </c>
      <c r="BL1343" t="s">
        <v>98</v>
      </c>
      <c r="BM1343" t="s">
        <v>98</v>
      </c>
      <c r="BN1343" t="s">
        <v>104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>
      <c r="A1344">
        <v>1343</v>
      </c>
      <c r="B1344">
        <v>60</v>
      </c>
      <c r="C1344" t="s">
        <v>112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209</v>
      </c>
      <c r="N1344" t="s">
        <v>91</v>
      </c>
      <c r="O1344" t="s">
        <v>91</v>
      </c>
      <c r="P1344" t="s">
        <v>92</v>
      </c>
      <c r="Q1344" t="s">
        <v>122</v>
      </c>
      <c r="R1344">
        <v>8</v>
      </c>
      <c r="S1344">
        <v>5</v>
      </c>
      <c r="T1344">
        <v>2002</v>
      </c>
      <c r="U1344">
        <v>2002</v>
      </c>
      <c r="V1344" t="s">
        <v>94</v>
      </c>
      <c r="W1344" t="s">
        <v>95</v>
      </c>
      <c r="X1344" t="s">
        <v>96</v>
      </c>
      <c r="Y1344" t="s">
        <v>96</v>
      </c>
      <c r="Z1344" t="s">
        <v>117</v>
      </c>
      <c r="AA1344">
        <v>149</v>
      </c>
      <c r="AB1344" t="s">
        <v>119</v>
      </c>
      <c r="AC1344" t="s">
        <v>98</v>
      </c>
      <c r="AD1344" t="s">
        <v>123</v>
      </c>
      <c r="AE1344" t="s">
        <v>119</v>
      </c>
      <c r="AF1344" t="s">
        <v>98</v>
      </c>
      <c r="AG1344" t="s">
        <v>100</v>
      </c>
      <c r="AH1344" t="s">
        <v>108</v>
      </c>
      <c r="AI1344">
        <v>0</v>
      </c>
      <c r="AJ1344" t="s">
        <v>108</v>
      </c>
      <c r="AK1344">
        <v>0</v>
      </c>
      <c r="AL1344">
        <v>1284</v>
      </c>
      <c r="AM1344">
        <v>1284</v>
      </c>
      <c r="AN1344" t="s">
        <v>103</v>
      </c>
      <c r="AO1344" t="s">
        <v>126</v>
      </c>
      <c r="AP1344" t="s">
        <v>104</v>
      </c>
      <c r="AQ1344" t="s">
        <v>105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119</v>
      </c>
      <c r="BC1344">
        <v>7</v>
      </c>
      <c r="BD1344" t="s">
        <v>106</v>
      </c>
      <c r="BE1344">
        <v>1</v>
      </c>
      <c r="BF1344" t="s">
        <v>119</v>
      </c>
      <c r="BG1344" t="s">
        <v>107</v>
      </c>
      <c r="BH1344">
        <v>2002</v>
      </c>
      <c r="BI1344" t="s">
        <v>131</v>
      </c>
      <c r="BJ1344">
        <v>2</v>
      </c>
      <c r="BK1344">
        <v>647</v>
      </c>
      <c r="BL1344" t="s">
        <v>98</v>
      </c>
      <c r="BM1344" t="s">
        <v>98</v>
      </c>
      <c r="BN1344" t="s">
        <v>104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>
      <c r="A1345">
        <v>1344</v>
      </c>
      <c r="B1345">
        <v>50</v>
      </c>
      <c r="C1345" t="s">
        <v>112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192</v>
      </c>
      <c r="J1345" t="s">
        <v>86</v>
      </c>
      <c r="K1345" t="s">
        <v>87</v>
      </c>
      <c r="L1345" t="s">
        <v>88</v>
      </c>
      <c r="M1345" t="s">
        <v>212</v>
      </c>
      <c r="N1345" t="s">
        <v>91</v>
      </c>
      <c r="O1345" t="s">
        <v>91</v>
      </c>
      <c r="P1345" t="s">
        <v>92</v>
      </c>
      <c r="Q1345" t="s">
        <v>176</v>
      </c>
      <c r="R1345">
        <v>6</v>
      </c>
      <c r="S1345">
        <v>6</v>
      </c>
      <c r="T1345">
        <v>1928</v>
      </c>
      <c r="U1345">
        <v>1950</v>
      </c>
      <c r="V1345" t="s">
        <v>94</v>
      </c>
      <c r="W1345" t="s">
        <v>95</v>
      </c>
      <c r="X1345" t="s">
        <v>117</v>
      </c>
      <c r="Y1345" t="s">
        <v>148</v>
      </c>
      <c r="Z1345" t="s">
        <v>97</v>
      </c>
      <c r="AA1345">
        <v>0</v>
      </c>
      <c r="AB1345" t="s">
        <v>98</v>
      </c>
      <c r="AC1345" t="s">
        <v>98</v>
      </c>
      <c r="AD1345" t="s">
        <v>166</v>
      </c>
      <c r="AE1345" t="s">
        <v>98</v>
      </c>
      <c r="AF1345" t="s">
        <v>98</v>
      </c>
      <c r="AG1345" t="s">
        <v>100</v>
      </c>
      <c r="AH1345" t="s">
        <v>108</v>
      </c>
      <c r="AI1345">
        <v>0</v>
      </c>
      <c r="AJ1345" t="s">
        <v>108</v>
      </c>
      <c r="AK1345">
        <v>0</v>
      </c>
      <c r="AL1345">
        <v>896</v>
      </c>
      <c r="AM1345">
        <v>896</v>
      </c>
      <c r="AN1345" t="s">
        <v>103</v>
      </c>
      <c r="AO1345" t="s">
        <v>119</v>
      </c>
      <c r="AP1345" t="s">
        <v>104</v>
      </c>
      <c r="AQ1345" t="s">
        <v>105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106</v>
      </c>
      <c r="BE1345">
        <v>1</v>
      </c>
      <c r="BF1345" t="s">
        <v>98</v>
      </c>
      <c r="BG1345" t="s">
        <v>143</v>
      </c>
      <c r="BH1345">
        <v>1929</v>
      </c>
      <c r="BI1345" t="s">
        <v>108</v>
      </c>
      <c r="BJ1345">
        <v>2</v>
      </c>
      <c r="BK1345">
        <v>342</v>
      </c>
      <c r="BL1345" t="s">
        <v>139</v>
      </c>
      <c r="BM1345" t="s">
        <v>139</v>
      </c>
      <c r="BN1345" t="s">
        <v>104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>
      <c r="A1346">
        <v>1345</v>
      </c>
      <c r="B1346">
        <v>60</v>
      </c>
      <c r="C1346" t="s">
        <v>112</v>
      </c>
      <c r="D1346">
        <v>85</v>
      </c>
      <c r="E1346">
        <v>11103</v>
      </c>
      <c r="F1346" t="s">
        <v>82</v>
      </c>
      <c r="G1346" t="s">
        <v>83</v>
      </c>
      <c r="H1346" t="s">
        <v>113</v>
      </c>
      <c r="I1346" t="s">
        <v>85</v>
      </c>
      <c r="J1346" t="s">
        <v>86</v>
      </c>
      <c r="K1346" t="s">
        <v>114</v>
      </c>
      <c r="L1346" t="s">
        <v>88</v>
      </c>
      <c r="M1346" t="s">
        <v>209</v>
      </c>
      <c r="N1346" t="s">
        <v>91</v>
      </c>
      <c r="O1346" t="s">
        <v>91</v>
      </c>
      <c r="P1346" t="s">
        <v>92</v>
      </c>
      <c r="Q1346" t="s">
        <v>122</v>
      </c>
      <c r="R1346">
        <v>7</v>
      </c>
      <c r="S1346">
        <v>5</v>
      </c>
      <c r="T1346">
        <v>2006</v>
      </c>
      <c r="U1346">
        <v>2006</v>
      </c>
      <c r="V1346" t="s">
        <v>94</v>
      </c>
      <c r="W1346" t="s">
        <v>95</v>
      </c>
      <c r="X1346" t="s">
        <v>96</v>
      </c>
      <c r="Y1346" t="s">
        <v>96</v>
      </c>
      <c r="Z1346" t="s">
        <v>97</v>
      </c>
      <c r="AA1346">
        <v>0</v>
      </c>
      <c r="AB1346" t="s">
        <v>119</v>
      </c>
      <c r="AC1346" t="s">
        <v>98</v>
      </c>
      <c r="AD1346" t="s">
        <v>123</v>
      </c>
      <c r="AE1346" t="s">
        <v>119</v>
      </c>
      <c r="AF1346" t="s">
        <v>98</v>
      </c>
      <c r="AG1346" t="s">
        <v>100</v>
      </c>
      <c r="AH1346" t="s">
        <v>108</v>
      </c>
      <c r="AI1346">
        <v>0</v>
      </c>
      <c r="AJ1346" t="s">
        <v>108</v>
      </c>
      <c r="AK1346">
        <v>0</v>
      </c>
      <c r="AL1346">
        <v>728</v>
      </c>
      <c r="AM1346">
        <v>728</v>
      </c>
      <c r="AN1346" t="s">
        <v>103</v>
      </c>
      <c r="AO1346" t="s">
        <v>126</v>
      </c>
      <c r="AP1346" t="s">
        <v>104</v>
      </c>
      <c r="AQ1346" t="s">
        <v>105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119</v>
      </c>
      <c r="BC1346">
        <v>8</v>
      </c>
      <c r="BD1346" t="s">
        <v>106</v>
      </c>
      <c r="BE1346">
        <v>1</v>
      </c>
      <c r="BF1346" t="s">
        <v>98</v>
      </c>
      <c r="BG1346" t="s">
        <v>107</v>
      </c>
      <c r="BH1346">
        <v>2006</v>
      </c>
      <c r="BI1346" t="s">
        <v>125</v>
      </c>
      <c r="BJ1346">
        <v>2</v>
      </c>
      <c r="BK1346">
        <v>440</v>
      </c>
      <c r="BL1346" t="s">
        <v>98</v>
      </c>
      <c r="BM1346" t="s">
        <v>98</v>
      </c>
      <c r="BN1346" t="s">
        <v>104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149</v>
      </c>
      <c r="CB1346" t="s">
        <v>150</v>
      </c>
      <c r="CC1346">
        <v>155835</v>
      </c>
    </row>
    <row r="1347" spans="1:81">
      <c r="A1347">
        <v>1346</v>
      </c>
      <c r="B1347">
        <v>30</v>
      </c>
      <c r="C1347" t="s">
        <v>140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188</v>
      </c>
      <c r="N1347" t="s">
        <v>91</v>
      </c>
      <c r="O1347" t="s">
        <v>91</v>
      </c>
      <c r="P1347" t="s">
        <v>92</v>
      </c>
      <c r="Q1347" t="s">
        <v>93</v>
      </c>
      <c r="R1347">
        <v>4</v>
      </c>
      <c r="S1347">
        <v>4</v>
      </c>
      <c r="T1347">
        <v>1920</v>
      </c>
      <c r="U1347">
        <v>1950</v>
      </c>
      <c r="V1347" t="s">
        <v>115</v>
      </c>
      <c r="W1347" t="s">
        <v>95</v>
      </c>
      <c r="X1347" t="s">
        <v>137</v>
      </c>
      <c r="Y1347" t="s">
        <v>137</v>
      </c>
      <c r="Z1347" t="s">
        <v>97</v>
      </c>
      <c r="AA1347">
        <v>0</v>
      </c>
      <c r="AB1347" t="s">
        <v>98</v>
      </c>
      <c r="AC1347" t="s">
        <v>98</v>
      </c>
      <c r="AD1347" t="s">
        <v>123</v>
      </c>
      <c r="AE1347" t="s">
        <v>98</v>
      </c>
      <c r="AF1347" t="s">
        <v>98</v>
      </c>
      <c r="AG1347" t="s">
        <v>100</v>
      </c>
      <c r="AH1347" t="s">
        <v>118</v>
      </c>
      <c r="AI1347">
        <v>250</v>
      </c>
      <c r="AJ1347" t="s">
        <v>108</v>
      </c>
      <c r="AK1347">
        <v>0</v>
      </c>
      <c r="AL1347">
        <v>710</v>
      </c>
      <c r="AM1347">
        <v>960</v>
      </c>
      <c r="AN1347" t="s">
        <v>103</v>
      </c>
      <c r="AO1347" t="s">
        <v>119</v>
      </c>
      <c r="AP1347" t="s">
        <v>104</v>
      </c>
      <c r="AQ1347" t="s">
        <v>168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139</v>
      </c>
      <c r="BC1347">
        <v>5</v>
      </c>
      <c r="BD1347" t="s">
        <v>106</v>
      </c>
      <c r="BE1347">
        <v>0</v>
      </c>
      <c r="BF1347" t="s">
        <v>83</v>
      </c>
      <c r="BG1347" t="s">
        <v>143</v>
      </c>
      <c r="BH1347">
        <v>1997</v>
      </c>
      <c r="BI1347" t="s">
        <v>108</v>
      </c>
      <c r="BJ1347">
        <v>1</v>
      </c>
      <c r="BK1347">
        <v>308</v>
      </c>
      <c r="BL1347" t="s">
        <v>98</v>
      </c>
      <c r="BM1347" t="s">
        <v>98</v>
      </c>
      <c r="BN1347" t="s">
        <v>104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>
      <c r="A1348">
        <v>1347</v>
      </c>
      <c r="B1348">
        <v>20</v>
      </c>
      <c r="C1348" t="s">
        <v>112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161</v>
      </c>
      <c r="L1348" t="s">
        <v>88</v>
      </c>
      <c r="M1348" t="s">
        <v>175</v>
      </c>
      <c r="N1348" t="s">
        <v>151</v>
      </c>
      <c r="O1348" t="s">
        <v>91</v>
      </c>
      <c r="P1348" t="s">
        <v>92</v>
      </c>
      <c r="Q1348" t="s">
        <v>93</v>
      </c>
      <c r="R1348">
        <v>7</v>
      </c>
      <c r="S1348">
        <v>7</v>
      </c>
      <c r="T1348">
        <v>1968</v>
      </c>
      <c r="U1348">
        <v>2003</v>
      </c>
      <c r="V1348" t="s">
        <v>115</v>
      </c>
      <c r="W1348" t="s">
        <v>95</v>
      </c>
      <c r="X1348" t="s">
        <v>117</v>
      </c>
      <c r="Y1348" t="s">
        <v>130</v>
      </c>
      <c r="Z1348" t="s">
        <v>97</v>
      </c>
      <c r="AA1348">
        <v>0</v>
      </c>
      <c r="AB1348" t="s">
        <v>98</v>
      </c>
      <c r="AC1348" t="s">
        <v>98</v>
      </c>
      <c r="AD1348" t="s">
        <v>99</v>
      </c>
      <c r="AE1348" t="s">
        <v>98</v>
      </c>
      <c r="AF1348" t="s">
        <v>98</v>
      </c>
      <c r="AG1348" t="s">
        <v>100</v>
      </c>
      <c r="AH1348" t="s">
        <v>138</v>
      </c>
      <c r="AI1348">
        <v>297</v>
      </c>
      <c r="AJ1348" t="s">
        <v>101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104</v>
      </c>
      <c r="AQ1348" t="s">
        <v>105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106</v>
      </c>
      <c r="BE1348">
        <v>1</v>
      </c>
      <c r="BF1348" t="s">
        <v>119</v>
      </c>
      <c r="BG1348" t="s">
        <v>107</v>
      </c>
      <c r="BH1348">
        <v>1968</v>
      </c>
      <c r="BI1348" t="s">
        <v>131</v>
      </c>
      <c r="BJ1348">
        <v>2</v>
      </c>
      <c r="BK1348">
        <v>508</v>
      </c>
      <c r="BL1348" t="s">
        <v>119</v>
      </c>
      <c r="BM1348" t="s">
        <v>98</v>
      </c>
      <c r="BN1348" t="s">
        <v>104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>
      <c r="A1349">
        <v>1348</v>
      </c>
      <c r="B1349">
        <v>20</v>
      </c>
      <c r="C1349" t="s">
        <v>112</v>
      </c>
      <c r="D1349">
        <v>93</v>
      </c>
      <c r="E1349">
        <v>15306</v>
      </c>
      <c r="F1349" t="s">
        <v>82</v>
      </c>
      <c r="G1349" t="s">
        <v>83</v>
      </c>
      <c r="H1349" t="s">
        <v>113</v>
      </c>
      <c r="I1349" t="s">
        <v>127</v>
      </c>
      <c r="J1349" t="s">
        <v>86</v>
      </c>
      <c r="K1349" t="s">
        <v>114</v>
      </c>
      <c r="L1349" t="s">
        <v>88</v>
      </c>
      <c r="M1349" t="s">
        <v>218</v>
      </c>
      <c r="N1349" t="s">
        <v>91</v>
      </c>
      <c r="O1349" t="s">
        <v>91</v>
      </c>
      <c r="P1349" t="s">
        <v>92</v>
      </c>
      <c r="Q1349" t="s">
        <v>93</v>
      </c>
      <c r="R1349">
        <v>8</v>
      </c>
      <c r="S1349">
        <v>5</v>
      </c>
      <c r="T1349">
        <v>2006</v>
      </c>
      <c r="U1349">
        <v>2007</v>
      </c>
      <c r="V1349" t="s">
        <v>94</v>
      </c>
      <c r="W1349" t="s">
        <v>95</v>
      </c>
      <c r="X1349" t="s">
        <v>96</v>
      </c>
      <c r="Y1349" t="s">
        <v>96</v>
      </c>
      <c r="Z1349" t="s">
        <v>148</v>
      </c>
      <c r="AA1349">
        <v>100</v>
      </c>
      <c r="AB1349" t="s">
        <v>119</v>
      </c>
      <c r="AC1349" t="s">
        <v>98</v>
      </c>
      <c r="AD1349" t="s">
        <v>123</v>
      </c>
      <c r="AE1349" t="s">
        <v>126</v>
      </c>
      <c r="AF1349" t="s">
        <v>98</v>
      </c>
      <c r="AG1349" t="s">
        <v>119</v>
      </c>
      <c r="AH1349" t="s">
        <v>124</v>
      </c>
      <c r="AI1349">
        <v>80</v>
      </c>
      <c r="AJ1349" t="s">
        <v>108</v>
      </c>
      <c r="AK1349">
        <v>0</v>
      </c>
      <c r="AL1349">
        <v>1652</v>
      </c>
      <c r="AM1349">
        <v>1732</v>
      </c>
      <c r="AN1349" t="s">
        <v>103</v>
      </c>
      <c r="AO1349" t="s">
        <v>126</v>
      </c>
      <c r="AP1349" t="s">
        <v>104</v>
      </c>
      <c r="AQ1349" t="s">
        <v>105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119</v>
      </c>
      <c r="BC1349">
        <v>7</v>
      </c>
      <c r="BD1349" t="s">
        <v>106</v>
      </c>
      <c r="BE1349">
        <v>1</v>
      </c>
      <c r="BF1349" t="s">
        <v>119</v>
      </c>
      <c r="BG1349" t="s">
        <v>107</v>
      </c>
      <c r="BH1349">
        <v>2006</v>
      </c>
      <c r="BI1349" t="s">
        <v>125</v>
      </c>
      <c r="BJ1349">
        <v>3</v>
      </c>
      <c r="BK1349">
        <v>712</v>
      </c>
      <c r="BL1349" t="s">
        <v>98</v>
      </c>
      <c r="BM1349" t="s">
        <v>98</v>
      </c>
      <c r="BN1349" t="s">
        <v>104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149</v>
      </c>
      <c r="CB1349" t="s">
        <v>150</v>
      </c>
      <c r="CC1349">
        <v>283463</v>
      </c>
    </row>
    <row r="1350" spans="1:81">
      <c r="A1350">
        <v>1349</v>
      </c>
      <c r="B1350">
        <v>20</v>
      </c>
      <c r="C1350" t="s">
        <v>112</v>
      </c>
      <c r="D1350" t="s">
        <v>83</v>
      </c>
      <c r="E1350">
        <v>16196</v>
      </c>
      <c r="F1350" t="s">
        <v>82</v>
      </c>
      <c r="G1350" t="s">
        <v>83</v>
      </c>
      <c r="H1350" t="s">
        <v>223</v>
      </c>
      <c r="I1350" t="s">
        <v>205</v>
      </c>
      <c r="J1350" t="s">
        <v>86</v>
      </c>
      <c r="K1350" t="s">
        <v>87</v>
      </c>
      <c r="L1350" t="s">
        <v>88</v>
      </c>
      <c r="M1350" t="s">
        <v>165</v>
      </c>
      <c r="N1350" t="s">
        <v>91</v>
      </c>
      <c r="O1350" t="s">
        <v>91</v>
      </c>
      <c r="P1350" t="s">
        <v>92</v>
      </c>
      <c r="Q1350" t="s">
        <v>93</v>
      </c>
      <c r="R1350">
        <v>7</v>
      </c>
      <c r="S1350">
        <v>5</v>
      </c>
      <c r="T1350">
        <v>1998</v>
      </c>
      <c r="U1350">
        <v>1998</v>
      </c>
      <c r="V1350" t="s">
        <v>94</v>
      </c>
      <c r="W1350" t="s">
        <v>95</v>
      </c>
      <c r="X1350" t="s">
        <v>96</v>
      </c>
      <c r="Y1350" t="s">
        <v>96</v>
      </c>
      <c r="Z1350" t="s">
        <v>97</v>
      </c>
      <c r="AA1350">
        <v>0</v>
      </c>
      <c r="AB1350" t="s">
        <v>119</v>
      </c>
      <c r="AC1350" t="s">
        <v>98</v>
      </c>
      <c r="AD1350" t="s">
        <v>123</v>
      </c>
      <c r="AE1350" t="s">
        <v>119</v>
      </c>
      <c r="AF1350" t="s">
        <v>98</v>
      </c>
      <c r="AG1350" t="s">
        <v>119</v>
      </c>
      <c r="AH1350" t="s">
        <v>124</v>
      </c>
      <c r="AI1350">
        <v>1443</v>
      </c>
      <c r="AJ1350" t="s">
        <v>108</v>
      </c>
      <c r="AK1350">
        <v>0</v>
      </c>
      <c r="AL1350">
        <v>39</v>
      </c>
      <c r="AM1350">
        <v>1482</v>
      </c>
      <c r="AN1350" t="s">
        <v>103</v>
      </c>
      <c r="AO1350" t="s">
        <v>126</v>
      </c>
      <c r="AP1350" t="s">
        <v>104</v>
      </c>
      <c r="AQ1350" t="s">
        <v>105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119</v>
      </c>
      <c r="BC1350">
        <v>5</v>
      </c>
      <c r="BD1350" t="s">
        <v>106</v>
      </c>
      <c r="BE1350">
        <v>1</v>
      </c>
      <c r="BF1350" t="s">
        <v>139</v>
      </c>
      <c r="BG1350" t="s">
        <v>107</v>
      </c>
      <c r="BH1350">
        <v>1998</v>
      </c>
      <c r="BI1350" t="s">
        <v>131</v>
      </c>
      <c r="BJ1350">
        <v>2</v>
      </c>
      <c r="BK1350">
        <v>514</v>
      </c>
      <c r="BL1350" t="s">
        <v>98</v>
      </c>
      <c r="BM1350" t="s">
        <v>98</v>
      </c>
      <c r="BN1350" t="s">
        <v>104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>
      <c r="A1351">
        <v>1350</v>
      </c>
      <c r="B1351">
        <v>70</v>
      </c>
      <c r="C1351" t="s">
        <v>140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188</v>
      </c>
      <c r="N1351" t="s">
        <v>91</v>
      </c>
      <c r="O1351" t="s">
        <v>91</v>
      </c>
      <c r="P1351" t="s">
        <v>92</v>
      </c>
      <c r="Q1351" t="s">
        <v>122</v>
      </c>
      <c r="R1351">
        <v>8</v>
      </c>
      <c r="S1351">
        <v>5</v>
      </c>
      <c r="T1351">
        <v>1872</v>
      </c>
      <c r="U1351">
        <v>1987</v>
      </c>
      <c r="V1351" t="s">
        <v>94</v>
      </c>
      <c r="W1351" t="s">
        <v>95</v>
      </c>
      <c r="X1351" t="s">
        <v>137</v>
      </c>
      <c r="Y1351" t="s">
        <v>137</v>
      </c>
      <c r="Z1351" t="s">
        <v>97</v>
      </c>
      <c r="AA1351">
        <v>0</v>
      </c>
      <c r="AB1351" t="s">
        <v>98</v>
      </c>
      <c r="AC1351" t="s">
        <v>119</v>
      </c>
      <c r="AD1351" t="s">
        <v>166</v>
      </c>
      <c r="AE1351" t="s">
        <v>98</v>
      </c>
      <c r="AF1351" t="s">
        <v>139</v>
      </c>
      <c r="AG1351" t="s">
        <v>100</v>
      </c>
      <c r="AH1351" t="s">
        <v>102</v>
      </c>
      <c r="AI1351">
        <v>259</v>
      </c>
      <c r="AJ1351" t="s">
        <v>108</v>
      </c>
      <c r="AK1351">
        <v>0</v>
      </c>
      <c r="AL1351">
        <v>425</v>
      </c>
      <c r="AM1351">
        <v>684</v>
      </c>
      <c r="AN1351" t="s">
        <v>251</v>
      </c>
      <c r="AO1351" t="s">
        <v>139</v>
      </c>
      <c r="AP1351" t="s">
        <v>167</v>
      </c>
      <c r="AQ1351" t="s">
        <v>105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106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104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>
      <c r="A1352">
        <v>1351</v>
      </c>
      <c r="B1352">
        <v>90</v>
      </c>
      <c r="C1352" t="s">
        <v>112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89</v>
      </c>
      <c r="N1352" t="s">
        <v>182</v>
      </c>
      <c r="O1352" t="s">
        <v>91</v>
      </c>
      <c r="P1352" t="s">
        <v>179</v>
      </c>
      <c r="Q1352" t="s">
        <v>122</v>
      </c>
      <c r="R1352">
        <v>5</v>
      </c>
      <c r="S1352">
        <v>5</v>
      </c>
      <c r="T1352">
        <v>1969</v>
      </c>
      <c r="U1352">
        <v>1969</v>
      </c>
      <c r="V1352" t="s">
        <v>94</v>
      </c>
      <c r="W1352" t="s">
        <v>95</v>
      </c>
      <c r="X1352" t="s">
        <v>137</v>
      </c>
      <c r="Y1352" t="s">
        <v>137</v>
      </c>
      <c r="Z1352" t="s">
        <v>117</v>
      </c>
      <c r="AA1352">
        <v>368</v>
      </c>
      <c r="AB1352" t="s">
        <v>98</v>
      </c>
      <c r="AC1352" t="s">
        <v>98</v>
      </c>
      <c r="AD1352" t="s">
        <v>99</v>
      </c>
      <c r="AE1352" t="s">
        <v>98</v>
      </c>
      <c r="AF1352" t="s">
        <v>98</v>
      </c>
      <c r="AG1352" t="s">
        <v>100</v>
      </c>
      <c r="AH1352" t="s">
        <v>102</v>
      </c>
      <c r="AI1352">
        <v>500</v>
      </c>
      <c r="AJ1352" t="s">
        <v>108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104</v>
      </c>
      <c r="AQ1352" t="s">
        <v>105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106</v>
      </c>
      <c r="BE1352">
        <v>0</v>
      </c>
      <c r="BF1352" t="s">
        <v>83</v>
      </c>
      <c r="BG1352" t="s">
        <v>143</v>
      </c>
      <c r="BH1352">
        <v>1969</v>
      </c>
      <c r="BI1352" t="s">
        <v>108</v>
      </c>
      <c r="BJ1352">
        <v>4</v>
      </c>
      <c r="BK1352">
        <v>968</v>
      </c>
      <c r="BL1352" t="s">
        <v>98</v>
      </c>
      <c r="BM1352" t="s">
        <v>98</v>
      </c>
      <c r="BN1352" t="s">
        <v>104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>
      <c r="A1353">
        <v>1352</v>
      </c>
      <c r="B1353">
        <v>60</v>
      </c>
      <c r="C1353" t="s">
        <v>112</v>
      </c>
      <c r="D1353">
        <v>70</v>
      </c>
      <c r="E1353">
        <v>9247</v>
      </c>
      <c r="F1353" t="s">
        <v>82</v>
      </c>
      <c r="G1353" t="s">
        <v>83</v>
      </c>
      <c r="H1353" t="s">
        <v>113</v>
      </c>
      <c r="I1353" t="s">
        <v>85</v>
      </c>
      <c r="J1353" t="s">
        <v>86</v>
      </c>
      <c r="K1353" t="s">
        <v>87</v>
      </c>
      <c r="L1353" t="s">
        <v>88</v>
      </c>
      <c r="M1353" t="s">
        <v>89</v>
      </c>
      <c r="N1353" t="s">
        <v>91</v>
      </c>
      <c r="O1353" t="s">
        <v>91</v>
      </c>
      <c r="P1353" t="s">
        <v>92</v>
      </c>
      <c r="Q1353" t="s">
        <v>122</v>
      </c>
      <c r="R1353">
        <v>6</v>
      </c>
      <c r="S1353">
        <v>6</v>
      </c>
      <c r="T1353">
        <v>1962</v>
      </c>
      <c r="U1353">
        <v>1962</v>
      </c>
      <c r="V1353" t="s">
        <v>94</v>
      </c>
      <c r="W1353" t="s">
        <v>95</v>
      </c>
      <c r="X1353" t="s">
        <v>130</v>
      </c>
      <c r="Y1353" t="s">
        <v>130</v>
      </c>
      <c r="Z1353" t="s">
        <v>117</v>
      </c>
      <c r="AA1353">
        <v>318</v>
      </c>
      <c r="AB1353" t="s">
        <v>98</v>
      </c>
      <c r="AC1353" t="s">
        <v>98</v>
      </c>
      <c r="AD1353" t="s">
        <v>99</v>
      </c>
      <c r="AE1353" t="s">
        <v>98</v>
      </c>
      <c r="AF1353" t="s">
        <v>98</v>
      </c>
      <c r="AG1353" t="s">
        <v>100</v>
      </c>
      <c r="AH1353" t="s">
        <v>101</v>
      </c>
      <c r="AI1353">
        <v>319</v>
      </c>
      <c r="AJ1353" t="s">
        <v>108</v>
      </c>
      <c r="AK1353">
        <v>0</v>
      </c>
      <c r="AL1353">
        <v>539</v>
      </c>
      <c r="AM1353">
        <v>858</v>
      </c>
      <c r="AN1353" t="s">
        <v>103</v>
      </c>
      <c r="AO1353" t="s">
        <v>126</v>
      </c>
      <c r="AP1353" t="s">
        <v>104</v>
      </c>
      <c r="AQ1353" t="s">
        <v>105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106</v>
      </c>
      <c r="BE1353">
        <v>1</v>
      </c>
      <c r="BF1353" t="s">
        <v>119</v>
      </c>
      <c r="BG1353" t="s">
        <v>107</v>
      </c>
      <c r="BH1353">
        <v>1962</v>
      </c>
      <c r="BI1353" t="s">
        <v>125</v>
      </c>
      <c r="BJ1353">
        <v>2</v>
      </c>
      <c r="BK1353">
        <v>490</v>
      </c>
      <c r="BL1353" t="s">
        <v>98</v>
      </c>
      <c r="BM1353" t="s">
        <v>98</v>
      </c>
      <c r="BN1353" t="s">
        <v>104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>
      <c r="A1354">
        <v>1353</v>
      </c>
      <c r="B1354">
        <v>50</v>
      </c>
      <c r="C1354" t="s">
        <v>140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197</v>
      </c>
      <c r="N1354" t="s">
        <v>91</v>
      </c>
      <c r="O1354" t="s">
        <v>91</v>
      </c>
      <c r="P1354" t="s">
        <v>92</v>
      </c>
      <c r="Q1354" t="s">
        <v>176</v>
      </c>
      <c r="R1354">
        <v>6</v>
      </c>
      <c r="S1354">
        <v>9</v>
      </c>
      <c r="T1354">
        <v>1937</v>
      </c>
      <c r="U1354">
        <v>2000</v>
      </c>
      <c r="V1354" t="s">
        <v>94</v>
      </c>
      <c r="W1354" t="s">
        <v>95</v>
      </c>
      <c r="X1354" t="s">
        <v>137</v>
      </c>
      <c r="Y1354" t="s">
        <v>137</v>
      </c>
      <c r="Z1354" t="s">
        <v>97</v>
      </c>
      <c r="AA1354">
        <v>0</v>
      </c>
      <c r="AB1354" t="s">
        <v>119</v>
      </c>
      <c r="AC1354" t="s">
        <v>98</v>
      </c>
      <c r="AD1354" t="s">
        <v>166</v>
      </c>
      <c r="AE1354" t="s">
        <v>98</v>
      </c>
      <c r="AF1354" t="s">
        <v>98</v>
      </c>
      <c r="AG1354" t="s">
        <v>100</v>
      </c>
      <c r="AH1354" t="s">
        <v>108</v>
      </c>
      <c r="AI1354">
        <v>0</v>
      </c>
      <c r="AJ1354" t="s">
        <v>108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104</v>
      </c>
      <c r="AQ1354" t="s">
        <v>105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106</v>
      </c>
      <c r="BE1354">
        <v>0</v>
      </c>
      <c r="BF1354" t="s">
        <v>83</v>
      </c>
      <c r="BG1354" t="s">
        <v>143</v>
      </c>
      <c r="BH1354">
        <v>1999</v>
      </c>
      <c r="BI1354" t="s">
        <v>108</v>
      </c>
      <c r="BJ1354">
        <v>2</v>
      </c>
      <c r="BK1354">
        <v>624</v>
      </c>
      <c r="BL1354" t="s">
        <v>98</v>
      </c>
      <c r="BM1354" t="s">
        <v>98</v>
      </c>
      <c r="BN1354" t="s">
        <v>167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>
      <c r="A1355">
        <v>1354</v>
      </c>
      <c r="B1355">
        <v>50</v>
      </c>
      <c r="C1355" t="s">
        <v>112</v>
      </c>
      <c r="D1355">
        <v>56</v>
      </c>
      <c r="E1355">
        <v>14720</v>
      </c>
      <c r="F1355" t="s">
        <v>82</v>
      </c>
      <c r="G1355" t="s">
        <v>83</v>
      </c>
      <c r="H1355" t="s">
        <v>113</v>
      </c>
      <c r="I1355" t="s">
        <v>85</v>
      </c>
      <c r="J1355" t="s">
        <v>86</v>
      </c>
      <c r="K1355" t="s">
        <v>161</v>
      </c>
      <c r="L1355" t="s">
        <v>88</v>
      </c>
      <c r="M1355" t="s">
        <v>162</v>
      </c>
      <c r="N1355" t="s">
        <v>91</v>
      </c>
      <c r="O1355" t="s">
        <v>91</v>
      </c>
      <c r="P1355" t="s">
        <v>92</v>
      </c>
      <c r="Q1355" t="s">
        <v>176</v>
      </c>
      <c r="R1355">
        <v>8</v>
      </c>
      <c r="S1355">
        <v>5</v>
      </c>
      <c r="T1355">
        <v>1995</v>
      </c>
      <c r="U1355">
        <v>1996</v>
      </c>
      <c r="V1355" t="s">
        <v>115</v>
      </c>
      <c r="W1355" t="s">
        <v>95</v>
      </c>
      <c r="X1355" t="s">
        <v>96</v>
      </c>
      <c r="Y1355" t="s">
        <v>96</v>
      </c>
      <c r="Z1355" t="s">
        <v>117</v>
      </c>
      <c r="AA1355">
        <v>579</v>
      </c>
      <c r="AB1355" t="s">
        <v>119</v>
      </c>
      <c r="AC1355" t="s">
        <v>98</v>
      </c>
      <c r="AD1355" t="s">
        <v>123</v>
      </c>
      <c r="AE1355" t="s">
        <v>119</v>
      </c>
      <c r="AF1355" t="s">
        <v>98</v>
      </c>
      <c r="AG1355" t="s">
        <v>157</v>
      </c>
      <c r="AH1355" t="s">
        <v>124</v>
      </c>
      <c r="AI1355">
        <v>816</v>
      </c>
      <c r="AJ1355" t="s">
        <v>108</v>
      </c>
      <c r="AK1355">
        <v>0</v>
      </c>
      <c r="AL1355">
        <v>1217</v>
      </c>
      <c r="AM1355">
        <v>2033</v>
      </c>
      <c r="AN1355" t="s">
        <v>103</v>
      </c>
      <c r="AO1355" t="s">
        <v>126</v>
      </c>
      <c r="AP1355" t="s">
        <v>104</v>
      </c>
      <c r="AQ1355" t="s">
        <v>105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119</v>
      </c>
      <c r="BC1355">
        <v>9</v>
      </c>
      <c r="BD1355" t="s">
        <v>106</v>
      </c>
      <c r="BE1355">
        <v>1</v>
      </c>
      <c r="BF1355" t="s">
        <v>126</v>
      </c>
      <c r="BG1355" t="s">
        <v>107</v>
      </c>
      <c r="BH1355">
        <v>1996</v>
      </c>
      <c r="BI1355" t="s">
        <v>125</v>
      </c>
      <c r="BJ1355">
        <v>3</v>
      </c>
      <c r="BK1355">
        <v>666</v>
      </c>
      <c r="BL1355" t="s">
        <v>98</v>
      </c>
      <c r="BM1355" t="s">
        <v>98</v>
      </c>
      <c r="BN1355" t="s">
        <v>104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>
      <c r="A1356">
        <v>1355</v>
      </c>
      <c r="B1356">
        <v>60</v>
      </c>
      <c r="C1356" t="s">
        <v>112</v>
      </c>
      <c r="D1356" t="s">
        <v>83</v>
      </c>
      <c r="E1356">
        <v>10316</v>
      </c>
      <c r="F1356" t="s">
        <v>82</v>
      </c>
      <c r="G1356" t="s">
        <v>83</v>
      </c>
      <c r="H1356" t="s">
        <v>113</v>
      </c>
      <c r="I1356" t="s">
        <v>85</v>
      </c>
      <c r="J1356" t="s">
        <v>86</v>
      </c>
      <c r="K1356" t="s">
        <v>87</v>
      </c>
      <c r="L1356" t="s">
        <v>88</v>
      </c>
      <c r="M1356" t="s">
        <v>209</v>
      </c>
      <c r="N1356" t="s">
        <v>91</v>
      </c>
      <c r="O1356" t="s">
        <v>91</v>
      </c>
      <c r="P1356" t="s">
        <v>92</v>
      </c>
      <c r="Q1356" t="s">
        <v>122</v>
      </c>
      <c r="R1356">
        <v>7</v>
      </c>
      <c r="S1356">
        <v>5</v>
      </c>
      <c r="T1356">
        <v>2000</v>
      </c>
      <c r="U1356">
        <v>2000</v>
      </c>
      <c r="V1356" t="s">
        <v>94</v>
      </c>
      <c r="W1356" t="s">
        <v>95</v>
      </c>
      <c r="X1356" t="s">
        <v>96</v>
      </c>
      <c r="Y1356" t="s">
        <v>96</v>
      </c>
      <c r="Z1356" t="s">
        <v>97</v>
      </c>
      <c r="AA1356">
        <v>0</v>
      </c>
      <c r="AB1356" t="s">
        <v>119</v>
      </c>
      <c r="AC1356" t="s">
        <v>98</v>
      </c>
      <c r="AD1356" t="s">
        <v>123</v>
      </c>
      <c r="AE1356" t="s">
        <v>119</v>
      </c>
      <c r="AF1356" t="s">
        <v>98</v>
      </c>
      <c r="AG1356" t="s">
        <v>100</v>
      </c>
      <c r="AH1356" t="s">
        <v>124</v>
      </c>
      <c r="AI1356">
        <v>735</v>
      </c>
      <c r="AJ1356" t="s">
        <v>108</v>
      </c>
      <c r="AK1356">
        <v>0</v>
      </c>
      <c r="AL1356">
        <v>257</v>
      </c>
      <c r="AM1356">
        <v>992</v>
      </c>
      <c r="AN1356" t="s">
        <v>103</v>
      </c>
      <c r="AO1356" t="s">
        <v>126</v>
      </c>
      <c r="AP1356" t="s">
        <v>104</v>
      </c>
      <c r="AQ1356" t="s">
        <v>105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119</v>
      </c>
      <c r="BC1356">
        <v>7</v>
      </c>
      <c r="BD1356" t="s">
        <v>106</v>
      </c>
      <c r="BE1356">
        <v>1</v>
      </c>
      <c r="BF1356" t="s">
        <v>98</v>
      </c>
      <c r="BG1356" t="s">
        <v>107</v>
      </c>
      <c r="BH1356">
        <v>2000</v>
      </c>
      <c r="BI1356" t="s">
        <v>131</v>
      </c>
      <c r="BJ1356">
        <v>3</v>
      </c>
      <c r="BK1356">
        <v>839</v>
      </c>
      <c r="BL1356" t="s">
        <v>98</v>
      </c>
      <c r="BM1356" t="s">
        <v>98</v>
      </c>
      <c r="BN1356" t="s">
        <v>104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>
      <c r="A1357">
        <v>1356</v>
      </c>
      <c r="B1357">
        <v>80</v>
      </c>
      <c r="C1357" t="s">
        <v>112</v>
      </c>
      <c r="D1357">
        <v>102</v>
      </c>
      <c r="E1357">
        <v>10192</v>
      </c>
      <c r="F1357" t="s">
        <v>82</v>
      </c>
      <c r="G1357" t="s">
        <v>83</v>
      </c>
      <c r="H1357" t="s">
        <v>113</v>
      </c>
      <c r="I1357" t="s">
        <v>85</v>
      </c>
      <c r="J1357" t="s">
        <v>86</v>
      </c>
      <c r="K1357" t="s">
        <v>87</v>
      </c>
      <c r="L1357" t="s">
        <v>88</v>
      </c>
      <c r="M1357" t="s">
        <v>175</v>
      </c>
      <c r="N1357" t="s">
        <v>91</v>
      </c>
      <c r="O1357" t="s">
        <v>91</v>
      </c>
      <c r="P1357" t="s">
        <v>92</v>
      </c>
      <c r="Q1357" t="s">
        <v>158</v>
      </c>
      <c r="R1357">
        <v>7</v>
      </c>
      <c r="S1357">
        <v>6</v>
      </c>
      <c r="T1357">
        <v>1968</v>
      </c>
      <c r="U1357">
        <v>1992</v>
      </c>
      <c r="V1357" t="s">
        <v>94</v>
      </c>
      <c r="W1357" t="s">
        <v>95</v>
      </c>
      <c r="X1357" t="s">
        <v>137</v>
      </c>
      <c r="Y1357" t="s">
        <v>137</v>
      </c>
      <c r="Z1357" t="s">
        <v>117</v>
      </c>
      <c r="AA1357">
        <v>143</v>
      </c>
      <c r="AB1357" t="s">
        <v>98</v>
      </c>
      <c r="AC1357" t="s">
        <v>98</v>
      </c>
      <c r="AD1357" t="s">
        <v>99</v>
      </c>
      <c r="AE1357" t="s">
        <v>98</v>
      </c>
      <c r="AF1357" t="s">
        <v>98</v>
      </c>
      <c r="AG1357" t="s">
        <v>100</v>
      </c>
      <c r="AH1357" t="s">
        <v>108</v>
      </c>
      <c r="AI1357">
        <v>0</v>
      </c>
      <c r="AJ1357" t="s">
        <v>108</v>
      </c>
      <c r="AK1357">
        <v>0</v>
      </c>
      <c r="AL1357">
        <v>570</v>
      </c>
      <c r="AM1357">
        <v>570</v>
      </c>
      <c r="AN1357" t="s">
        <v>103</v>
      </c>
      <c r="AO1357" t="s">
        <v>119</v>
      </c>
      <c r="AP1357" t="s">
        <v>104</v>
      </c>
      <c r="AQ1357" t="s">
        <v>105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119</v>
      </c>
      <c r="BC1357">
        <v>8</v>
      </c>
      <c r="BD1357" t="s">
        <v>106</v>
      </c>
      <c r="BE1357">
        <v>1</v>
      </c>
      <c r="BF1357" t="s">
        <v>98</v>
      </c>
      <c r="BG1357" t="s">
        <v>107</v>
      </c>
      <c r="BH1357">
        <v>1968</v>
      </c>
      <c r="BI1357" t="s">
        <v>131</v>
      </c>
      <c r="BJ1357">
        <v>2</v>
      </c>
      <c r="BK1357">
        <v>487</v>
      </c>
      <c r="BL1357" t="s">
        <v>98</v>
      </c>
      <c r="BM1357" t="s">
        <v>98</v>
      </c>
      <c r="BN1357" t="s">
        <v>104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132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>
      <c r="A1358">
        <v>1357</v>
      </c>
      <c r="B1358">
        <v>20</v>
      </c>
      <c r="C1358" t="s">
        <v>112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114</v>
      </c>
      <c r="L1358" t="s">
        <v>88</v>
      </c>
      <c r="M1358" t="s">
        <v>89</v>
      </c>
      <c r="N1358" t="s">
        <v>91</v>
      </c>
      <c r="O1358" t="s">
        <v>91</v>
      </c>
      <c r="P1358" t="s">
        <v>92</v>
      </c>
      <c r="Q1358" t="s">
        <v>93</v>
      </c>
      <c r="R1358">
        <v>5</v>
      </c>
      <c r="S1358">
        <v>5</v>
      </c>
      <c r="T1358">
        <v>1966</v>
      </c>
      <c r="U1358">
        <v>1966</v>
      </c>
      <c r="V1358" t="s">
        <v>94</v>
      </c>
      <c r="W1358" t="s">
        <v>95</v>
      </c>
      <c r="X1358" t="s">
        <v>130</v>
      </c>
      <c r="Y1358" t="s">
        <v>130</v>
      </c>
      <c r="Z1358" t="s">
        <v>117</v>
      </c>
      <c r="AA1358">
        <v>65</v>
      </c>
      <c r="AB1358" t="s">
        <v>98</v>
      </c>
      <c r="AC1358" t="s">
        <v>98</v>
      </c>
      <c r="AD1358" t="s">
        <v>99</v>
      </c>
      <c r="AE1358" t="s">
        <v>98</v>
      </c>
      <c r="AF1358" t="s">
        <v>98</v>
      </c>
      <c r="AG1358" t="s">
        <v>100</v>
      </c>
      <c r="AH1358" t="s">
        <v>101</v>
      </c>
      <c r="AI1358">
        <v>340</v>
      </c>
      <c r="AJ1358" t="s">
        <v>108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104</v>
      </c>
      <c r="AQ1358" t="s">
        <v>105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106</v>
      </c>
      <c r="BE1358">
        <v>0</v>
      </c>
      <c r="BF1358" t="s">
        <v>83</v>
      </c>
      <c r="BG1358" t="s">
        <v>107</v>
      </c>
      <c r="BH1358">
        <v>1966</v>
      </c>
      <c r="BI1358" t="s">
        <v>131</v>
      </c>
      <c r="BJ1358">
        <v>1</v>
      </c>
      <c r="BK1358">
        <v>264</v>
      </c>
      <c r="BL1358" t="s">
        <v>98</v>
      </c>
      <c r="BM1358" t="s">
        <v>98</v>
      </c>
      <c r="BN1358" t="s">
        <v>104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177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>
      <c r="A1359">
        <v>1358</v>
      </c>
      <c r="B1359">
        <v>20</v>
      </c>
      <c r="C1359" t="s">
        <v>112</v>
      </c>
      <c r="D1359" t="s">
        <v>83</v>
      </c>
      <c r="E1359">
        <v>12537</v>
      </c>
      <c r="F1359" t="s">
        <v>82</v>
      </c>
      <c r="G1359" t="s">
        <v>83</v>
      </c>
      <c r="H1359" t="s">
        <v>113</v>
      </c>
      <c r="I1359" t="s">
        <v>85</v>
      </c>
      <c r="J1359" t="s">
        <v>86</v>
      </c>
      <c r="K1359" t="s">
        <v>161</v>
      </c>
      <c r="L1359" t="s">
        <v>88</v>
      </c>
      <c r="M1359" t="s">
        <v>89</v>
      </c>
      <c r="N1359" t="s">
        <v>91</v>
      </c>
      <c r="O1359" t="s">
        <v>91</v>
      </c>
      <c r="P1359" t="s">
        <v>92</v>
      </c>
      <c r="Q1359" t="s">
        <v>93</v>
      </c>
      <c r="R1359">
        <v>5</v>
      </c>
      <c r="S1359">
        <v>6</v>
      </c>
      <c r="T1359">
        <v>1971</v>
      </c>
      <c r="U1359">
        <v>2008</v>
      </c>
      <c r="V1359" t="s">
        <v>94</v>
      </c>
      <c r="W1359" t="s">
        <v>95</v>
      </c>
      <c r="X1359" t="s">
        <v>96</v>
      </c>
      <c r="Y1359" t="s">
        <v>96</v>
      </c>
      <c r="Z1359" t="s">
        <v>97</v>
      </c>
      <c r="AA1359">
        <v>0</v>
      </c>
      <c r="AB1359" t="s">
        <v>98</v>
      </c>
      <c r="AC1359" t="s">
        <v>98</v>
      </c>
      <c r="AD1359" t="s">
        <v>99</v>
      </c>
      <c r="AE1359" t="s">
        <v>98</v>
      </c>
      <c r="AF1359" t="s">
        <v>98</v>
      </c>
      <c r="AG1359" t="s">
        <v>100</v>
      </c>
      <c r="AH1359" t="s">
        <v>124</v>
      </c>
      <c r="AI1359">
        <v>734</v>
      </c>
      <c r="AJ1359" t="s">
        <v>108</v>
      </c>
      <c r="AK1359">
        <v>0</v>
      </c>
      <c r="AL1359">
        <v>344</v>
      </c>
      <c r="AM1359">
        <v>1078</v>
      </c>
      <c r="AN1359" t="s">
        <v>103</v>
      </c>
      <c r="AO1359" t="s">
        <v>126</v>
      </c>
      <c r="AP1359" t="s">
        <v>104</v>
      </c>
      <c r="AQ1359" t="s">
        <v>105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106</v>
      </c>
      <c r="BE1359">
        <v>1</v>
      </c>
      <c r="BF1359" t="s">
        <v>139</v>
      </c>
      <c r="BG1359" t="s">
        <v>107</v>
      </c>
      <c r="BH1359">
        <v>1971</v>
      </c>
      <c r="BI1359" t="s">
        <v>125</v>
      </c>
      <c r="BJ1359">
        <v>2</v>
      </c>
      <c r="BK1359">
        <v>500</v>
      </c>
      <c r="BL1359" t="s">
        <v>98</v>
      </c>
      <c r="BM1359" t="s">
        <v>98</v>
      </c>
      <c r="BN1359" t="s">
        <v>104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>
      <c r="A1360">
        <v>1359</v>
      </c>
      <c r="B1360">
        <v>160</v>
      </c>
      <c r="C1360" t="s">
        <v>164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163</v>
      </c>
      <c r="N1360" t="s">
        <v>91</v>
      </c>
      <c r="O1360" t="s">
        <v>91</v>
      </c>
      <c r="P1360" t="s">
        <v>142</v>
      </c>
      <c r="Q1360" t="s">
        <v>122</v>
      </c>
      <c r="R1360">
        <v>6</v>
      </c>
      <c r="S1360">
        <v>5</v>
      </c>
      <c r="T1360">
        <v>2000</v>
      </c>
      <c r="U1360">
        <v>2000</v>
      </c>
      <c r="V1360" t="s">
        <v>94</v>
      </c>
      <c r="W1360" t="s">
        <v>95</v>
      </c>
      <c r="X1360" t="s">
        <v>137</v>
      </c>
      <c r="Y1360" t="s">
        <v>137</v>
      </c>
      <c r="Z1360" t="s">
        <v>117</v>
      </c>
      <c r="AA1360">
        <v>216</v>
      </c>
      <c r="AB1360" t="s">
        <v>119</v>
      </c>
      <c r="AC1360" t="s">
        <v>98</v>
      </c>
      <c r="AD1360" t="s">
        <v>123</v>
      </c>
      <c r="AE1360" t="s">
        <v>119</v>
      </c>
      <c r="AF1360" t="s">
        <v>98</v>
      </c>
      <c r="AG1360" t="s">
        <v>100</v>
      </c>
      <c r="AH1360" t="s">
        <v>124</v>
      </c>
      <c r="AI1360">
        <v>378</v>
      </c>
      <c r="AJ1360" t="s">
        <v>108</v>
      </c>
      <c r="AK1360">
        <v>0</v>
      </c>
      <c r="AL1360">
        <v>378</v>
      </c>
      <c r="AM1360">
        <v>756</v>
      </c>
      <c r="AN1360" t="s">
        <v>103</v>
      </c>
      <c r="AO1360" t="s">
        <v>126</v>
      </c>
      <c r="AP1360" t="s">
        <v>104</v>
      </c>
      <c r="AQ1360" t="s">
        <v>105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119</v>
      </c>
      <c r="BC1360">
        <v>5</v>
      </c>
      <c r="BD1360" t="s">
        <v>106</v>
      </c>
      <c r="BE1360">
        <v>0</v>
      </c>
      <c r="BF1360" t="s">
        <v>83</v>
      </c>
      <c r="BG1360" t="s">
        <v>143</v>
      </c>
      <c r="BH1360">
        <v>2000</v>
      </c>
      <c r="BI1360" t="s">
        <v>108</v>
      </c>
      <c r="BJ1360">
        <v>2</v>
      </c>
      <c r="BK1360">
        <v>440</v>
      </c>
      <c r="BL1360" t="s">
        <v>98</v>
      </c>
      <c r="BM1360" t="s">
        <v>98</v>
      </c>
      <c r="BN1360" t="s">
        <v>104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>
      <c r="A1361">
        <v>1360</v>
      </c>
      <c r="B1361">
        <v>20</v>
      </c>
      <c r="C1361" t="s">
        <v>112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222</v>
      </c>
      <c r="L1361" t="s">
        <v>88</v>
      </c>
      <c r="M1361" t="s">
        <v>147</v>
      </c>
      <c r="N1361" t="s">
        <v>91</v>
      </c>
      <c r="O1361" t="s">
        <v>91</v>
      </c>
      <c r="P1361" t="s">
        <v>92</v>
      </c>
      <c r="Q1361" t="s">
        <v>93</v>
      </c>
      <c r="R1361">
        <v>9</v>
      </c>
      <c r="S1361">
        <v>5</v>
      </c>
      <c r="T1361">
        <v>2004</v>
      </c>
      <c r="U1361">
        <v>2005</v>
      </c>
      <c r="V1361" t="s">
        <v>115</v>
      </c>
      <c r="W1361" t="s">
        <v>95</v>
      </c>
      <c r="X1361" t="s">
        <v>96</v>
      </c>
      <c r="Y1361" t="s">
        <v>96</v>
      </c>
      <c r="Z1361" t="s">
        <v>117</v>
      </c>
      <c r="AA1361">
        <v>66</v>
      </c>
      <c r="AB1361" t="s">
        <v>119</v>
      </c>
      <c r="AC1361" t="s">
        <v>98</v>
      </c>
      <c r="AD1361" t="s">
        <v>123</v>
      </c>
      <c r="AE1361" t="s">
        <v>126</v>
      </c>
      <c r="AF1361" t="s">
        <v>98</v>
      </c>
      <c r="AG1361" t="s">
        <v>157</v>
      </c>
      <c r="AH1361" t="s">
        <v>124</v>
      </c>
      <c r="AI1361">
        <v>1447</v>
      </c>
      <c r="AJ1361" t="s">
        <v>108</v>
      </c>
      <c r="AK1361">
        <v>0</v>
      </c>
      <c r="AL1361">
        <v>533</v>
      </c>
      <c r="AM1361">
        <v>1980</v>
      </c>
      <c r="AN1361" t="s">
        <v>103</v>
      </c>
      <c r="AO1361" t="s">
        <v>126</v>
      </c>
      <c r="AP1361" t="s">
        <v>104</v>
      </c>
      <c r="AQ1361" t="s">
        <v>105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126</v>
      </c>
      <c r="BC1361">
        <v>8</v>
      </c>
      <c r="BD1361" t="s">
        <v>106</v>
      </c>
      <c r="BE1361">
        <v>1</v>
      </c>
      <c r="BF1361" t="s">
        <v>119</v>
      </c>
      <c r="BG1361" t="s">
        <v>107</v>
      </c>
      <c r="BH1361">
        <v>2004</v>
      </c>
      <c r="BI1361" t="s">
        <v>125</v>
      </c>
      <c r="BJ1361">
        <v>3</v>
      </c>
      <c r="BK1361">
        <v>770</v>
      </c>
      <c r="BL1361" t="s">
        <v>98</v>
      </c>
      <c r="BM1361" t="s">
        <v>98</v>
      </c>
      <c r="BN1361" t="s">
        <v>104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>
      <c r="A1362">
        <v>1361</v>
      </c>
      <c r="B1362">
        <v>70</v>
      </c>
      <c r="C1362" t="s">
        <v>112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200</v>
      </c>
      <c r="N1362" t="s">
        <v>90</v>
      </c>
      <c r="O1362" t="s">
        <v>91</v>
      </c>
      <c r="P1362" t="s">
        <v>92</v>
      </c>
      <c r="Q1362" t="s">
        <v>122</v>
      </c>
      <c r="R1362">
        <v>5</v>
      </c>
      <c r="S1362">
        <v>6</v>
      </c>
      <c r="T1362">
        <v>1921</v>
      </c>
      <c r="U1362">
        <v>1998</v>
      </c>
      <c r="V1362" t="s">
        <v>94</v>
      </c>
      <c r="W1362" t="s">
        <v>95</v>
      </c>
      <c r="X1362" t="s">
        <v>137</v>
      </c>
      <c r="Y1362" t="s">
        <v>116</v>
      </c>
      <c r="Z1362" t="s">
        <v>97</v>
      </c>
      <c r="AA1362">
        <v>0</v>
      </c>
      <c r="AB1362" t="s">
        <v>98</v>
      </c>
      <c r="AC1362" t="s">
        <v>98</v>
      </c>
      <c r="AD1362" t="s">
        <v>166</v>
      </c>
      <c r="AE1362" t="s">
        <v>98</v>
      </c>
      <c r="AF1362" t="s">
        <v>139</v>
      </c>
      <c r="AG1362" t="s">
        <v>100</v>
      </c>
      <c r="AH1362" t="s">
        <v>108</v>
      </c>
      <c r="AI1362">
        <v>0</v>
      </c>
      <c r="AJ1362" t="s">
        <v>108</v>
      </c>
      <c r="AK1362">
        <v>0</v>
      </c>
      <c r="AL1362">
        <v>612</v>
      </c>
      <c r="AM1362">
        <v>612</v>
      </c>
      <c r="AN1362" t="s">
        <v>103</v>
      </c>
      <c r="AO1362" t="s">
        <v>126</v>
      </c>
      <c r="AP1362" t="s">
        <v>104</v>
      </c>
      <c r="AQ1362" t="s">
        <v>105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106</v>
      </c>
      <c r="BE1362">
        <v>0</v>
      </c>
      <c r="BF1362" t="s">
        <v>83</v>
      </c>
      <c r="BG1362" t="s">
        <v>159</v>
      </c>
      <c r="BH1362">
        <v>1998</v>
      </c>
      <c r="BI1362" t="s">
        <v>131</v>
      </c>
      <c r="BJ1362">
        <v>2</v>
      </c>
      <c r="BK1362">
        <v>621</v>
      </c>
      <c r="BL1362" t="s">
        <v>98</v>
      </c>
      <c r="BM1362" t="s">
        <v>98</v>
      </c>
      <c r="BN1362" t="s">
        <v>104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>
      <c r="A1363">
        <v>1362</v>
      </c>
      <c r="B1363">
        <v>20</v>
      </c>
      <c r="C1363" t="s">
        <v>112</v>
      </c>
      <c r="D1363">
        <v>124</v>
      </c>
      <c r="E1363">
        <v>16158</v>
      </c>
      <c r="F1363" t="s">
        <v>82</v>
      </c>
      <c r="G1363" t="s">
        <v>83</v>
      </c>
      <c r="H1363" t="s">
        <v>113</v>
      </c>
      <c r="I1363" t="s">
        <v>205</v>
      </c>
      <c r="J1363" t="s">
        <v>86</v>
      </c>
      <c r="K1363" t="s">
        <v>87</v>
      </c>
      <c r="L1363" t="s">
        <v>154</v>
      </c>
      <c r="M1363" t="s">
        <v>128</v>
      </c>
      <c r="N1363" t="s">
        <v>91</v>
      </c>
      <c r="O1363" t="s">
        <v>91</v>
      </c>
      <c r="P1363" t="s">
        <v>92</v>
      </c>
      <c r="Q1363" t="s">
        <v>93</v>
      </c>
      <c r="R1363">
        <v>7</v>
      </c>
      <c r="S1363">
        <v>5</v>
      </c>
      <c r="T1363">
        <v>2005</v>
      </c>
      <c r="U1363">
        <v>2005</v>
      </c>
      <c r="V1363" t="s">
        <v>115</v>
      </c>
      <c r="W1363" t="s">
        <v>95</v>
      </c>
      <c r="X1363" t="s">
        <v>96</v>
      </c>
      <c r="Y1363" t="s">
        <v>96</v>
      </c>
      <c r="Z1363" t="s">
        <v>148</v>
      </c>
      <c r="AA1363">
        <v>16</v>
      </c>
      <c r="AB1363" t="s">
        <v>119</v>
      </c>
      <c r="AC1363" t="s">
        <v>98</v>
      </c>
      <c r="AD1363" t="s">
        <v>123</v>
      </c>
      <c r="AE1363" t="s">
        <v>126</v>
      </c>
      <c r="AF1363" t="s">
        <v>98</v>
      </c>
      <c r="AG1363" t="s">
        <v>157</v>
      </c>
      <c r="AH1363" t="s">
        <v>118</v>
      </c>
      <c r="AI1363">
        <v>1274</v>
      </c>
      <c r="AJ1363" t="s">
        <v>108</v>
      </c>
      <c r="AK1363">
        <v>0</v>
      </c>
      <c r="AL1363">
        <v>256</v>
      </c>
      <c r="AM1363">
        <v>1530</v>
      </c>
      <c r="AN1363" t="s">
        <v>103</v>
      </c>
      <c r="AO1363" t="s">
        <v>126</v>
      </c>
      <c r="AP1363" t="s">
        <v>104</v>
      </c>
      <c r="AQ1363" t="s">
        <v>105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119</v>
      </c>
      <c r="BC1363">
        <v>7</v>
      </c>
      <c r="BD1363" t="s">
        <v>106</v>
      </c>
      <c r="BE1363">
        <v>1</v>
      </c>
      <c r="BF1363" t="s">
        <v>119</v>
      </c>
      <c r="BG1363" t="s">
        <v>107</v>
      </c>
      <c r="BH1363">
        <v>2005</v>
      </c>
      <c r="BI1363" t="s">
        <v>125</v>
      </c>
      <c r="BJ1363">
        <v>2</v>
      </c>
      <c r="BK1363">
        <v>430</v>
      </c>
      <c r="BL1363" t="s">
        <v>98</v>
      </c>
      <c r="BM1363" t="s">
        <v>98</v>
      </c>
      <c r="BN1363" t="s">
        <v>104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>
      <c r="A1364">
        <v>1363</v>
      </c>
      <c r="B1364">
        <v>50</v>
      </c>
      <c r="C1364" t="s">
        <v>112</v>
      </c>
      <c r="D1364" t="s">
        <v>83</v>
      </c>
      <c r="E1364">
        <v>12513</v>
      </c>
      <c r="F1364" t="s">
        <v>82</v>
      </c>
      <c r="G1364" t="s">
        <v>83</v>
      </c>
      <c r="H1364" t="s">
        <v>113</v>
      </c>
      <c r="I1364" t="s">
        <v>85</v>
      </c>
      <c r="J1364" t="s">
        <v>86</v>
      </c>
      <c r="K1364" t="s">
        <v>136</v>
      </c>
      <c r="L1364" t="s">
        <v>88</v>
      </c>
      <c r="M1364" t="s">
        <v>89</v>
      </c>
      <c r="N1364" t="s">
        <v>90</v>
      </c>
      <c r="O1364" t="s">
        <v>91</v>
      </c>
      <c r="P1364" t="s">
        <v>92</v>
      </c>
      <c r="Q1364" t="s">
        <v>176</v>
      </c>
      <c r="R1364">
        <v>4</v>
      </c>
      <c r="S1364">
        <v>4</v>
      </c>
      <c r="T1364">
        <v>1920</v>
      </c>
      <c r="U1364">
        <v>2007</v>
      </c>
      <c r="V1364" t="s">
        <v>94</v>
      </c>
      <c r="W1364" t="s">
        <v>95</v>
      </c>
      <c r="X1364" t="s">
        <v>96</v>
      </c>
      <c r="Y1364" t="s">
        <v>96</v>
      </c>
      <c r="Z1364" t="s">
        <v>97</v>
      </c>
      <c r="AA1364">
        <v>0</v>
      </c>
      <c r="AB1364" t="s">
        <v>98</v>
      </c>
      <c r="AC1364" t="s">
        <v>119</v>
      </c>
      <c r="AD1364" t="s">
        <v>166</v>
      </c>
      <c r="AE1364" t="s">
        <v>98</v>
      </c>
      <c r="AF1364" t="s">
        <v>139</v>
      </c>
      <c r="AG1364" t="s">
        <v>100</v>
      </c>
      <c r="AH1364" t="s">
        <v>108</v>
      </c>
      <c r="AI1364">
        <v>0</v>
      </c>
      <c r="AJ1364" t="s">
        <v>108</v>
      </c>
      <c r="AK1364">
        <v>0</v>
      </c>
      <c r="AL1364">
        <v>715</v>
      </c>
      <c r="AM1364">
        <v>715</v>
      </c>
      <c r="AN1364" t="s">
        <v>103</v>
      </c>
      <c r="AO1364" t="s">
        <v>119</v>
      </c>
      <c r="AP1364" t="s">
        <v>104</v>
      </c>
      <c r="AQ1364" t="s">
        <v>105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106</v>
      </c>
      <c r="BE1364">
        <v>1</v>
      </c>
      <c r="BF1364" t="s">
        <v>119</v>
      </c>
      <c r="BG1364" t="s">
        <v>107</v>
      </c>
      <c r="BH1364">
        <v>1920</v>
      </c>
      <c r="BI1364" t="s">
        <v>108</v>
      </c>
      <c r="BJ1364">
        <v>1</v>
      </c>
      <c r="BK1364">
        <v>368</v>
      </c>
      <c r="BL1364" t="s">
        <v>98</v>
      </c>
      <c r="BM1364" t="s">
        <v>98</v>
      </c>
      <c r="BN1364" t="s">
        <v>104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>
      <c r="A1365">
        <v>1364</v>
      </c>
      <c r="B1365">
        <v>60</v>
      </c>
      <c r="C1365" t="s">
        <v>112</v>
      </c>
      <c r="D1365">
        <v>73</v>
      </c>
      <c r="E1365">
        <v>8499</v>
      </c>
      <c r="F1365" t="s">
        <v>82</v>
      </c>
      <c r="G1365" t="s">
        <v>83</v>
      </c>
      <c r="H1365" t="s">
        <v>113</v>
      </c>
      <c r="I1365" t="s">
        <v>85</v>
      </c>
      <c r="J1365" t="s">
        <v>86</v>
      </c>
      <c r="K1365" t="s">
        <v>87</v>
      </c>
      <c r="L1365" t="s">
        <v>88</v>
      </c>
      <c r="M1365" t="s">
        <v>121</v>
      </c>
      <c r="N1365" t="s">
        <v>91</v>
      </c>
      <c r="O1365" t="s">
        <v>91</v>
      </c>
      <c r="P1365" t="s">
        <v>92</v>
      </c>
      <c r="Q1365" t="s">
        <v>122</v>
      </c>
      <c r="R1365">
        <v>6</v>
      </c>
      <c r="S1365">
        <v>5</v>
      </c>
      <c r="T1365">
        <v>2006</v>
      </c>
      <c r="U1365">
        <v>2007</v>
      </c>
      <c r="V1365" t="s">
        <v>94</v>
      </c>
      <c r="W1365" t="s">
        <v>95</v>
      </c>
      <c r="X1365" t="s">
        <v>96</v>
      </c>
      <c r="Y1365" t="s">
        <v>96</v>
      </c>
      <c r="Z1365" t="s">
        <v>97</v>
      </c>
      <c r="AA1365">
        <v>0</v>
      </c>
      <c r="AB1365" t="s">
        <v>98</v>
      </c>
      <c r="AC1365" t="s">
        <v>98</v>
      </c>
      <c r="AD1365" t="s">
        <v>123</v>
      </c>
      <c r="AE1365" t="s">
        <v>119</v>
      </c>
      <c r="AF1365" t="s">
        <v>98</v>
      </c>
      <c r="AG1365" t="s">
        <v>100</v>
      </c>
      <c r="AH1365" t="s">
        <v>108</v>
      </c>
      <c r="AI1365">
        <v>0</v>
      </c>
      <c r="AJ1365" t="s">
        <v>108</v>
      </c>
      <c r="AK1365">
        <v>0</v>
      </c>
      <c r="AL1365">
        <v>616</v>
      </c>
      <c r="AM1365">
        <v>616</v>
      </c>
      <c r="AN1365" t="s">
        <v>103</v>
      </c>
      <c r="AO1365" t="s">
        <v>126</v>
      </c>
      <c r="AP1365" t="s">
        <v>104</v>
      </c>
      <c r="AQ1365" t="s">
        <v>105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119</v>
      </c>
      <c r="BC1365">
        <v>6</v>
      </c>
      <c r="BD1365" t="s">
        <v>106</v>
      </c>
      <c r="BE1365">
        <v>1</v>
      </c>
      <c r="BF1365" t="s">
        <v>119</v>
      </c>
      <c r="BG1365" t="s">
        <v>159</v>
      </c>
      <c r="BH1365">
        <v>2007</v>
      </c>
      <c r="BI1365" t="s">
        <v>125</v>
      </c>
      <c r="BJ1365">
        <v>2</v>
      </c>
      <c r="BK1365">
        <v>432</v>
      </c>
      <c r="BL1365" t="s">
        <v>98</v>
      </c>
      <c r="BM1365" t="s">
        <v>98</v>
      </c>
      <c r="BN1365" t="s">
        <v>104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149</v>
      </c>
      <c r="CB1365" t="s">
        <v>150</v>
      </c>
      <c r="CC1365">
        <v>156932</v>
      </c>
    </row>
    <row r="1366" spans="1:81">
      <c r="A1366">
        <v>1365</v>
      </c>
      <c r="B1366">
        <v>160</v>
      </c>
      <c r="C1366" t="s">
        <v>164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163</v>
      </c>
      <c r="N1366" t="s">
        <v>91</v>
      </c>
      <c r="O1366" t="s">
        <v>91</v>
      </c>
      <c r="P1366" t="s">
        <v>129</v>
      </c>
      <c r="Q1366" t="s">
        <v>122</v>
      </c>
      <c r="R1366">
        <v>7</v>
      </c>
      <c r="S1366">
        <v>5</v>
      </c>
      <c r="T1366">
        <v>2005</v>
      </c>
      <c r="U1366">
        <v>2005</v>
      </c>
      <c r="V1366" t="s">
        <v>94</v>
      </c>
      <c r="W1366" t="s">
        <v>95</v>
      </c>
      <c r="X1366" t="s">
        <v>137</v>
      </c>
      <c r="Y1366" t="s">
        <v>137</v>
      </c>
      <c r="Z1366" t="s">
        <v>97</v>
      </c>
      <c r="AA1366">
        <v>0</v>
      </c>
      <c r="AB1366" t="s">
        <v>119</v>
      </c>
      <c r="AC1366" t="s">
        <v>98</v>
      </c>
      <c r="AD1366" t="s">
        <v>123</v>
      </c>
      <c r="AE1366" t="s">
        <v>119</v>
      </c>
      <c r="AF1366" t="s">
        <v>98</v>
      </c>
      <c r="AG1366" t="s">
        <v>100</v>
      </c>
      <c r="AH1366" t="s">
        <v>108</v>
      </c>
      <c r="AI1366">
        <v>0</v>
      </c>
      <c r="AJ1366" t="s">
        <v>108</v>
      </c>
      <c r="AK1366">
        <v>0</v>
      </c>
      <c r="AL1366">
        <v>600</v>
      </c>
      <c r="AM1366">
        <v>600</v>
      </c>
      <c r="AN1366" t="s">
        <v>103</v>
      </c>
      <c r="AO1366" t="s">
        <v>126</v>
      </c>
      <c r="AP1366" t="s">
        <v>104</v>
      </c>
      <c r="AQ1366" t="s">
        <v>105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119</v>
      </c>
      <c r="BC1366">
        <v>4</v>
      </c>
      <c r="BD1366" t="s">
        <v>106</v>
      </c>
      <c r="BE1366">
        <v>0</v>
      </c>
      <c r="BF1366" t="s">
        <v>83</v>
      </c>
      <c r="BG1366" t="s">
        <v>143</v>
      </c>
      <c r="BH1366">
        <v>2005</v>
      </c>
      <c r="BI1366" t="s">
        <v>131</v>
      </c>
      <c r="BJ1366">
        <v>2</v>
      </c>
      <c r="BK1366">
        <v>480</v>
      </c>
      <c r="BL1366" t="s">
        <v>98</v>
      </c>
      <c r="BM1366" t="s">
        <v>98</v>
      </c>
      <c r="BN1366" t="s">
        <v>104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172</v>
      </c>
      <c r="CC1366">
        <v>144152</v>
      </c>
    </row>
    <row r="1367" spans="1:81">
      <c r="A1367">
        <v>1366</v>
      </c>
      <c r="B1367">
        <v>60</v>
      </c>
      <c r="C1367" t="s">
        <v>164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163</v>
      </c>
      <c r="N1367" t="s">
        <v>91</v>
      </c>
      <c r="O1367" t="s">
        <v>91</v>
      </c>
      <c r="P1367" t="s">
        <v>92</v>
      </c>
      <c r="Q1367" t="s">
        <v>122</v>
      </c>
      <c r="R1367">
        <v>7</v>
      </c>
      <c r="S1367">
        <v>5</v>
      </c>
      <c r="T1367">
        <v>2000</v>
      </c>
      <c r="U1367">
        <v>2000</v>
      </c>
      <c r="V1367" t="s">
        <v>94</v>
      </c>
      <c r="W1367" t="s">
        <v>95</v>
      </c>
      <c r="X1367" t="s">
        <v>96</v>
      </c>
      <c r="Y1367" t="s">
        <v>96</v>
      </c>
      <c r="Z1367" t="s">
        <v>97</v>
      </c>
      <c r="AA1367">
        <v>0</v>
      </c>
      <c r="AB1367" t="s">
        <v>119</v>
      </c>
      <c r="AC1367" t="s">
        <v>98</v>
      </c>
      <c r="AD1367" t="s">
        <v>123</v>
      </c>
      <c r="AE1367" t="s">
        <v>119</v>
      </c>
      <c r="AF1367" t="s">
        <v>98</v>
      </c>
      <c r="AG1367" t="s">
        <v>100</v>
      </c>
      <c r="AH1367" t="s">
        <v>124</v>
      </c>
      <c r="AI1367">
        <v>533</v>
      </c>
      <c r="AJ1367" t="s">
        <v>108</v>
      </c>
      <c r="AK1367">
        <v>0</v>
      </c>
      <c r="AL1367">
        <v>281</v>
      </c>
      <c r="AM1367">
        <v>814</v>
      </c>
      <c r="AN1367" t="s">
        <v>103</v>
      </c>
      <c r="AO1367" t="s">
        <v>126</v>
      </c>
      <c r="AP1367" t="s">
        <v>104</v>
      </c>
      <c r="AQ1367" t="s">
        <v>105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119</v>
      </c>
      <c r="BC1367">
        <v>7</v>
      </c>
      <c r="BD1367" t="s">
        <v>106</v>
      </c>
      <c r="BE1367">
        <v>0</v>
      </c>
      <c r="BF1367" t="s">
        <v>83</v>
      </c>
      <c r="BG1367" t="s">
        <v>107</v>
      </c>
      <c r="BH1367">
        <v>2000</v>
      </c>
      <c r="BI1367" t="s">
        <v>131</v>
      </c>
      <c r="BJ1367">
        <v>2</v>
      </c>
      <c r="BK1367">
        <v>663</v>
      </c>
      <c r="BL1367" t="s">
        <v>98</v>
      </c>
      <c r="BM1367" t="s">
        <v>98</v>
      </c>
      <c r="BN1367" t="s">
        <v>104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>
      <c r="A1368">
        <v>1367</v>
      </c>
      <c r="B1368">
        <v>60</v>
      </c>
      <c r="C1368" t="s">
        <v>112</v>
      </c>
      <c r="D1368">
        <v>68</v>
      </c>
      <c r="E1368">
        <v>9179</v>
      </c>
      <c r="F1368" t="s">
        <v>82</v>
      </c>
      <c r="G1368" t="s">
        <v>83</v>
      </c>
      <c r="H1368" t="s">
        <v>113</v>
      </c>
      <c r="I1368" t="s">
        <v>85</v>
      </c>
      <c r="J1368" t="s">
        <v>86</v>
      </c>
      <c r="K1368" t="s">
        <v>87</v>
      </c>
      <c r="L1368" t="s">
        <v>88</v>
      </c>
      <c r="M1368" t="s">
        <v>209</v>
      </c>
      <c r="N1368" t="s">
        <v>91</v>
      </c>
      <c r="O1368" t="s">
        <v>91</v>
      </c>
      <c r="P1368" t="s">
        <v>92</v>
      </c>
      <c r="Q1368" t="s">
        <v>122</v>
      </c>
      <c r="R1368">
        <v>7</v>
      </c>
      <c r="S1368">
        <v>5</v>
      </c>
      <c r="T1368">
        <v>1999</v>
      </c>
      <c r="U1368">
        <v>1999</v>
      </c>
      <c r="V1368" t="s">
        <v>94</v>
      </c>
      <c r="W1368" t="s">
        <v>95</v>
      </c>
      <c r="X1368" t="s">
        <v>96</v>
      </c>
      <c r="Y1368" t="s">
        <v>96</v>
      </c>
      <c r="Z1368" t="s">
        <v>117</v>
      </c>
      <c r="AA1368">
        <v>158</v>
      </c>
      <c r="AB1368" t="s">
        <v>119</v>
      </c>
      <c r="AC1368" t="s">
        <v>98</v>
      </c>
      <c r="AD1368" t="s">
        <v>123</v>
      </c>
      <c r="AE1368" t="s">
        <v>119</v>
      </c>
      <c r="AF1368" t="s">
        <v>98</v>
      </c>
      <c r="AG1368" t="s">
        <v>100</v>
      </c>
      <c r="AH1368" t="s">
        <v>124</v>
      </c>
      <c r="AI1368">
        <v>633</v>
      </c>
      <c r="AJ1368" t="s">
        <v>108</v>
      </c>
      <c r="AK1368">
        <v>0</v>
      </c>
      <c r="AL1368">
        <v>240</v>
      </c>
      <c r="AM1368">
        <v>873</v>
      </c>
      <c r="AN1368" t="s">
        <v>103</v>
      </c>
      <c r="AO1368" t="s">
        <v>126</v>
      </c>
      <c r="AP1368" t="s">
        <v>104</v>
      </c>
      <c r="AQ1368" t="s">
        <v>105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119</v>
      </c>
      <c r="BC1368">
        <v>7</v>
      </c>
      <c r="BD1368" t="s">
        <v>106</v>
      </c>
      <c r="BE1368">
        <v>0</v>
      </c>
      <c r="BF1368" t="s">
        <v>83</v>
      </c>
      <c r="BG1368" t="s">
        <v>107</v>
      </c>
      <c r="BH1368">
        <v>1999</v>
      </c>
      <c r="BI1368" t="s">
        <v>131</v>
      </c>
      <c r="BJ1368">
        <v>2</v>
      </c>
      <c r="BK1368">
        <v>588</v>
      </c>
      <c r="BL1368" t="s">
        <v>98</v>
      </c>
      <c r="BM1368" t="s">
        <v>98</v>
      </c>
      <c r="BN1368" t="s">
        <v>104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172</v>
      </c>
      <c r="CC1368">
        <v>193000</v>
      </c>
    </row>
    <row r="1369" spans="1:81">
      <c r="A1369">
        <v>1368</v>
      </c>
      <c r="B1369">
        <v>160</v>
      </c>
      <c r="C1369" t="s">
        <v>140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219</v>
      </c>
      <c r="N1369" t="s">
        <v>91</v>
      </c>
      <c r="O1369" t="s">
        <v>91</v>
      </c>
      <c r="P1369" t="s">
        <v>129</v>
      </c>
      <c r="Q1369" t="s">
        <v>122</v>
      </c>
      <c r="R1369">
        <v>5</v>
      </c>
      <c r="S1369">
        <v>6</v>
      </c>
      <c r="T1369">
        <v>1977</v>
      </c>
      <c r="U1369">
        <v>1977</v>
      </c>
      <c r="V1369" t="s">
        <v>94</v>
      </c>
      <c r="W1369" t="s">
        <v>95</v>
      </c>
      <c r="X1369" t="s">
        <v>152</v>
      </c>
      <c r="Y1369" t="s">
        <v>153</v>
      </c>
      <c r="Z1369" t="s">
        <v>97</v>
      </c>
      <c r="AA1369">
        <v>0</v>
      </c>
      <c r="AB1369" t="s">
        <v>98</v>
      </c>
      <c r="AC1369" t="s">
        <v>98</v>
      </c>
      <c r="AD1369" t="s">
        <v>123</v>
      </c>
      <c r="AE1369" t="s">
        <v>98</v>
      </c>
      <c r="AF1369" t="s">
        <v>98</v>
      </c>
      <c r="AG1369" t="s">
        <v>100</v>
      </c>
      <c r="AH1369" t="s">
        <v>118</v>
      </c>
      <c r="AI1369">
        <v>548</v>
      </c>
      <c r="AJ1369" t="s">
        <v>101</v>
      </c>
      <c r="AK1369">
        <v>173</v>
      </c>
      <c r="AL1369">
        <v>36</v>
      </c>
      <c r="AM1369">
        <v>757</v>
      </c>
      <c r="AN1369" t="s">
        <v>103</v>
      </c>
      <c r="AO1369" t="s">
        <v>126</v>
      </c>
      <c r="AP1369" t="s">
        <v>104</v>
      </c>
      <c r="AQ1369" t="s">
        <v>105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106</v>
      </c>
      <c r="BE1369">
        <v>1</v>
      </c>
      <c r="BF1369" t="s">
        <v>98</v>
      </c>
      <c r="BG1369" t="s">
        <v>107</v>
      </c>
      <c r="BH1369">
        <v>1977</v>
      </c>
      <c r="BI1369" t="s">
        <v>131</v>
      </c>
      <c r="BJ1369">
        <v>1</v>
      </c>
      <c r="BK1369">
        <v>336</v>
      </c>
      <c r="BL1369" t="s">
        <v>98</v>
      </c>
      <c r="BM1369" t="s">
        <v>98</v>
      </c>
      <c r="BN1369" t="s">
        <v>104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>
      <c r="A1370">
        <v>1369</v>
      </c>
      <c r="B1370">
        <v>120</v>
      </c>
      <c r="C1370" t="s">
        <v>140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209</v>
      </c>
      <c r="N1370" t="s">
        <v>91</v>
      </c>
      <c r="O1370" t="s">
        <v>91</v>
      </c>
      <c r="P1370" t="s">
        <v>129</v>
      </c>
      <c r="Q1370" t="s">
        <v>93</v>
      </c>
      <c r="R1370">
        <v>6</v>
      </c>
      <c r="S1370">
        <v>5</v>
      </c>
      <c r="T1370">
        <v>2003</v>
      </c>
      <c r="U1370">
        <v>2004</v>
      </c>
      <c r="V1370" t="s">
        <v>94</v>
      </c>
      <c r="W1370" t="s">
        <v>95</v>
      </c>
      <c r="X1370" t="s">
        <v>96</v>
      </c>
      <c r="Y1370" t="s">
        <v>96</v>
      </c>
      <c r="Z1370" t="s">
        <v>117</v>
      </c>
      <c r="AA1370">
        <v>170</v>
      </c>
      <c r="AB1370" t="s">
        <v>119</v>
      </c>
      <c r="AC1370" t="s">
        <v>98</v>
      </c>
      <c r="AD1370" t="s">
        <v>123</v>
      </c>
      <c r="AE1370" t="s">
        <v>119</v>
      </c>
      <c r="AF1370" t="s">
        <v>98</v>
      </c>
      <c r="AG1370" t="s">
        <v>157</v>
      </c>
      <c r="AH1370" t="s">
        <v>124</v>
      </c>
      <c r="AI1370">
        <v>685</v>
      </c>
      <c r="AJ1370" t="s">
        <v>108</v>
      </c>
      <c r="AK1370">
        <v>0</v>
      </c>
      <c r="AL1370">
        <v>163</v>
      </c>
      <c r="AM1370">
        <v>848</v>
      </c>
      <c r="AN1370" t="s">
        <v>103</v>
      </c>
      <c r="AO1370" t="s">
        <v>126</v>
      </c>
      <c r="AP1370" t="s">
        <v>104</v>
      </c>
      <c r="AQ1370" t="s">
        <v>105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119</v>
      </c>
      <c r="BC1370">
        <v>4</v>
      </c>
      <c r="BD1370" t="s">
        <v>106</v>
      </c>
      <c r="BE1370">
        <v>0</v>
      </c>
      <c r="BF1370" t="s">
        <v>83</v>
      </c>
      <c r="BG1370" t="s">
        <v>107</v>
      </c>
      <c r="BH1370">
        <v>2003</v>
      </c>
      <c r="BI1370" t="s">
        <v>125</v>
      </c>
      <c r="BJ1370">
        <v>2</v>
      </c>
      <c r="BK1370">
        <v>420</v>
      </c>
      <c r="BL1370" t="s">
        <v>98</v>
      </c>
      <c r="BM1370" t="s">
        <v>98</v>
      </c>
      <c r="BN1370" t="s">
        <v>104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>
      <c r="A1371">
        <v>1370</v>
      </c>
      <c r="B1371">
        <v>20</v>
      </c>
      <c r="C1371" t="s">
        <v>112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136</v>
      </c>
      <c r="L1371" t="s">
        <v>88</v>
      </c>
      <c r="M1371" t="s">
        <v>209</v>
      </c>
      <c r="N1371" t="s">
        <v>91</v>
      </c>
      <c r="O1371" t="s">
        <v>91</v>
      </c>
      <c r="P1371" t="s">
        <v>92</v>
      </c>
      <c r="Q1371" t="s">
        <v>93</v>
      </c>
      <c r="R1371">
        <v>8</v>
      </c>
      <c r="S1371">
        <v>5</v>
      </c>
      <c r="T1371">
        <v>2003</v>
      </c>
      <c r="U1371">
        <v>2003</v>
      </c>
      <c r="V1371" t="s">
        <v>115</v>
      </c>
      <c r="W1371" t="s">
        <v>95</v>
      </c>
      <c r="X1371" t="s">
        <v>96</v>
      </c>
      <c r="Y1371" t="s">
        <v>96</v>
      </c>
      <c r="Z1371" t="s">
        <v>117</v>
      </c>
      <c r="AA1371">
        <v>171</v>
      </c>
      <c r="AB1371" t="s">
        <v>119</v>
      </c>
      <c r="AC1371" t="s">
        <v>98</v>
      </c>
      <c r="AD1371" t="s">
        <v>123</v>
      </c>
      <c r="AE1371" t="s">
        <v>119</v>
      </c>
      <c r="AF1371" t="s">
        <v>98</v>
      </c>
      <c r="AG1371" t="s">
        <v>157</v>
      </c>
      <c r="AH1371" t="s">
        <v>138</v>
      </c>
      <c r="AI1371">
        <v>370</v>
      </c>
      <c r="AJ1371" t="s">
        <v>124</v>
      </c>
      <c r="AK1371">
        <v>972</v>
      </c>
      <c r="AL1371">
        <v>315</v>
      </c>
      <c r="AM1371">
        <v>1657</v>
      </c>
      <c r="AN1371" t="s">
        <v>103</v>
      </c>
      <c r="AO1371" t="s">
        <v>126</v>
      </c>
      <c r="AP1371" t="s">
        <v>104</v>
      </c>
      <c r="AQ1371" t="s">
        <v>105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119</v>
      </c>
      <c r="BC1371">
        <v>8</v>
      </c>
      <c r="BD1371" t="s">
        <v>106</v>
      </c>
      <c r="BE1371">
        <v>1</v>
      </c>
      <c r="BF1371" t="s">
        <v>98</v>
      </c>
      <c r="BG1371" t="s">
        <v>107</v>
      </c>
      <c r="BH1371">
        <v>2003</v>
      </c>
      <c r="BI1371" t="s">
        <v>125</v>
      </c>
      <c r="BJ1371">
        <v>2</v>
      </c>
      <c r="BK1371">
        <v>502</v>
      </c>
      <c r="BL1371" t="s">
        <v>98</v>
      </c>
      <c r="BM1371" t="s">
        <v>98</v>
      </c>
      <c r="BN1371" t="s">
        <v>104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>
      <c r="A1372">
        <v>1371</v>
      </c>
      <c r="B1372">
        <v>50</v>
      </c>
      <c r="C1372" t="s">
        <v>112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114</v>
      </c>
      <c r="L1372" t="s">
        <v>88</v>
      </c>
      <c r="M1372" t="s">
        <v>188</v>
      </c>
      <c r="N1372" t="s">
        <v>182</v>
      </c>
      <c r="O1372" t="s">
        <v>91</v>
      </c>
      <c r="P1372" t="s">
        <v>92</v>
      </c>
      <c r="Q1372" t="s">
        <v>176</v>
      </c>
      <c r="R1372">
        <v>4</v>
      </c>
      <c r="S1372">
        <v>6</v>
      </c>
      <c r="T1372">
        <v>1920</v>
      </c>
      <c r="U1372">
        <v>1950</v>
      </c>
      <c r="V1372" t="s">
        <v>94</v>
      </c>
      <c r="W1372" t="s">
        <v>95</v>
      </c>
      <c r="X1372" t="s">
        <v>99</v>
      </c>
      <c r="Y1372" t="s">
        <v>99</v>
      </c>
      <c r="Z1372" t="s">
        <v>97</v>
      </c>
      <c r="AA1372">
        <v>0</v>
      </c>
      <c r="AB1372" t="s">
        <v>139</v>
      </c>
      <c r="AC1372" t="s">
        <v>98</v>
      </c>
      <c r="AD1372" t="s">
        <v>123</v>
      </c>
      <c r="AE1372" t="s">
        <v>98</v>
      </c>
      <c r="AF1372" t="s">
        <v>98</v>
      </c>
      <c r="AG1372" t="s">
        <v>100</v>
      </c>
      <c r="AH1372" t="s">
        <v>118</v>
      </c>
      <c r="AI1372">
        <v>315</v>
      </c>
      <c r="AJ1372" t="s">
        <v>101</v>
      </c>
      <c r="AK1372">
        <v>105</v>
      </c>
      <c r="AL1372">
        <v>420</v>
      </c>
      <c r="AM1372">
        <v>840</v>
      </c>
      <c r="AN1372" t="s">
        <v>103</v>
      </c>
      <c r="AO1372" t="s">
        <v>126</v>
      </c>
      <c r="AP1372" t="s">
        <v>104</v>
      </c>
      <c r="AQ1372" t="s">
        <v>105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106</v>
      </c>
      <c r="BE1372">
        <v>0</v>
      </c>
      <c r="BF1372" t="s">
        <v>83</v>
      </c>
      <c r="BG1372" t="s">
        <v>143</v>
      </c>
      <c r="BH1372">
        <v>1967</v>
      </c>
      <c r="BI1372" t="s">
        <v>125</v>
      </c>
      <c r="BJ1372">
        <v>1</v>
      </c>
      <c r="BK1372">
        <v>338</v>
      </c>
      <c r="BL1372" t="s">
        <v>98</v>
      </c>
      <c r="BM1372" t="s">
        <v>98</v>
      </c>
      <c r="BN1372" t="s">
        <v>104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>
      <c r="A1373">
        <v>1372</v>
      </c>
      <c r="B1373">
        <v>80</v>
      </c>
      <c r="C1373" t="s">
        <v>112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89</v>
      </c>
      <c r="N1373" t="s">
        <v>91</v>
      </c>
      <c r="O1373" t="s">
        <v>91</v>
      </c>
      <c r="P1373" t="s">
        <v>92</v>
      </c>
      <c r="Q1373" t="s">
        <v>158</v>
      </c>
      <c r="R1373">
        <v>6</v>
      </c>
      <c r="S1373">
        <v>6</v>
      </c>
      <c r="T1373">
        <v>1955</v>
      </c>
      <c r="U1373">
        <v>1996</v>
      </c>
      <c r="V1373" t="s">
        <v>115</v>
      </c>
      <c r="W1373" t="s">
        <v>95</v>
      </c>
      <c r="X1373" t="s">
        <v>193</v>
      </c>
      <c r="Y1373" t="s">
        <v>193</v>
      </c>
      <c r="Z1373" t="s">
        <v>97</v>
      </c>
      <c r="AA1373">
        <v>0</v>
      </c>
      <c r="AB1373" t="s">
        <v>98</v>
      </c>
      <c r="AC1373" t="s">
        <v>98</v>
      </c>
      <c r="AD1373" t="s">
        <v>99</v>
      </c>
      <c r="AE1373" t="s">
        <v>98</v>
      </c>
      <c r="AF1373" t="s">
        <v>98</v>
      </c>
      <c r="AG1373" t="s">
        <v>157</v>
      </c>
      <c r="AH1373" t="s">
        <v>138</v>
      </c>
      <c r="AI1373">
        <v>831</v>
      </c>
      <c r="AJ1373" t="s">
        <v>108</v>
      </c>
      <c r="AK1373">
        <v>0</v>
      </c>
      <c r="AL1373">
        <v>161</v>
      </c>
      <c r="AM1373">
        <v>992</v>
      </c>
      <c r="AN1373" t="s">
        <v>103</v>
      </c>
      <c r="AO1373" t="s">
        <v>119</v>
      </c>
      <c r="AP1373" t="s">
        <v>104</v>
      </c>
      <c r="AQ1373" t="s">
        <v>105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119</v>
      </c>
      <c r="BC1373">
        <v>8</v>
      </c>
      <c r="BD1373" t="s">
        <v>106</v>
      </c>
      <c r="BE1373">
        <v>1</v>
      </c>
      <c r="BF1373" t="s">
        <v>98</v>
      </c>
      <c r="BG1373" t="s">
        <v>159</v>
      </c>
      <c r="BH1373">
        <v>1955</v>
      </c>
      <c r="BI1373" t="s">
        <v>131</v>
      </c>
      <c r="BJ1373">
        <v>1</v>
      </c>
      <c r="BK1373">
        <v>377</v>
      </c>
      <c r="BL1373" t="s">
        <v>98</v>
      </c>
      <c r="BM1373" t="s">
        <v>98</v>
      </c>
      <c r="BN1373" t="s">
        <v>104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109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>
      <c r="A1374">
        <v>1373</v>
      </c>
      <c r="B1374">
        <v>60</v>
      </c>
      <c r="C1374" t="s">
        <v>112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114</v>
      </c>
      <c r="L1374" t="s">
        <v>88</v>
      </c>
      <c r="M1374" t="s">
        <v>209</v>
      </c>
      <c r="N1374" t="s">
        <v>91</v>
      </c>
      <c r="O1374" t="s">
        <v>91</v>
      </c>
      <c r="P1374" t="s">
        <v>92</v>
      </c>
      <c r="Q1374" t="s">
        <v>122</v>
      </c>
      <c r="R1374">
        <v>7</v>
      </c>
      <c r="S1374">
        <v>6</v>
      </c>
      <c r="T1374">
        <v>1998</v>
      </c>
      <c r="U1374">
        <v>1998</v>
      </c>
      <c r="V1374" t="s">
        <v>94</v>
      </c>
      <c r="W1374" t="s">
        <v>95</v>
      </c>
      <c r="X1374" t="s">
        <v>96</v>
      </c>
      <c r="Y1374" t="s">
        <v>96</v>
      </c>
      <c r="Z1374" t="s">
        <v>97</v>
      </c>
      <c r="AA1374">
        <v>0</v>
      </c>
      <c r="AB1374" t="s">
        <v>98</v>
      </c>
      <c r="AC1374" t="s">
        <v>98</v>
      </c>
      <c r="AD1374" t="s">
        <v>123</v>
      </c>
      <c r="AE1374" t="s">
        <v>119</v>
      </c>
      <c r="AF1374" t="s">
        <v>98</v>
      </c>
      <c r="AG1374" t="s">
        <v>157</v>
      </c>
      <c r="AH1374" t="s">
        <v>124</v>
      </c>
      <c r="AI1374">
        <v>975</v>
      </c>
      <c r="AJ1374" t="s">
        <v>108</v>
      </c>
      <c r="AK1374">
        <v>0</v>
      </c>
      <c r="AL1374">
        <v>133</v>
      </c>
      <c r="AM1374">
        <v>1108</v>
      </c>
      <c r="AN1374" t="s">
        <v>103</v>
      </c>
      <c r="AO1374" t="s">
        <v>126</v>
      </c>
      <c r="AP1374" t="s">
        <v>104</v>
      </c>
      <c r="AQ1374" t="s">
        <v>105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119</v>
      </c>
      <c r="BC1374">
        <v>8</v>
      </c>
      <c r="BD1374" t="s">
        <v>106</v>
      </c>
      <c r="BE1374">
        <v>1</v>
      </c>
      <c r="BF1374" t="s">
        <v>98</v>
      </c>
      <c r="BG1374" t="s">
        <v>143</v>
      </c>
      <c r="BH1374">
        <v>1998</v>
      </c>
      <c r="BI1374" t="s">
        <v>131</v>
      </c>
      <c r="BJ1374">
        <v>2</v>
      </c>
      <c r="BK1374">
        <v>583</v>
      </c>
      <c r="BL1374" t="s">
        <v>98</v>
      </c>
      <c r="BM1374" t="s">
        <v>98</v>
      </c>
      <c r="BN1374" t="s">
        <v>104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>
      <c r="A1375">
        <v>1374</v>
      </c>
      <c r="B1375">
        <v>20</v>
      </c>
      <c r="C1375" t="s">
        <v>112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162</v>
      </c>
      <c r="N1375" t="s">
        <v>91</v>
      </c>
      <c r="O1375" t="s">
        <v>91</v>
      </c>
      <c r="P1375" t="s">
        <v>92</v>
      </c>
      <c r="Q1375" t="s">
        <v>93</v>
      </c>
      <c r="R1375">
        <v>10</v>
      </c>
      <c r="S1375">
        <v>5</v>
      </c>
      <c r="T1375">
        <v>2001</v>
      </c>
      <c r="U1375">
        <v>2002</v>
      </c>
      <c r="V1375" t="s">
        <v>115</v>
      </c>
      <c r="W1375" t="s">
        <v>95</v>
      </c>
      <c r="X1375" t="s">
        <v>96</v>
      </c>
      <c r="Y1375" t="s">
        <v>96</v>
      </c>
      <c r="Z1375" t="s">
        <v>117</v>
      </c>
      <c r="AA1375">
        <v>705</v>
      </c>
      <c r="AB1375" t="s">
        <v>126</v>
      </c>
      <c r="AC1375" t="s">
        <v>98</v>
      </c>
      <c r="AD1375" t="s">
        <v>123</v>
      </c>
      <c r="AE1375" t="s">
        <v>126</v>
      </c>
      <c r="AF1375" t="s">
        <v>98</v>
      </c>
      <c r="AG1375" t="s">
        <v>119</v>
      </c>
      <c r="AH1375" t="s">
        <v>124</v>
      </c>
      <c r="AI1375">
        <v>1282</v>
      </c>
      <c r="AJ1375" t="s">
        <v>108</v>
      </c>
      <c r="AK1375">
        <v>0</v>
      </c>
      <c r="AL1375">
        <v>1351</v>
      </c>
      <c r="AM1375">
        <v>2633</v>
      </c>
      <c r="AN1375" t="s">
        <v>103</v>
      </c>
      <c r="AO1375" t="s">
        <v>126</v>
      </c>
      <c r="AP1375" t="s">
        <v>104</v>
      </c>
      <c r="AQ1375" t="s">
        <v>105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126</v>
      </c>
      <c r="BC1375">
        <v>8</v>
      </c>
      <c r="BD1375" t="s">
        <v>106</v>
      </c>
      <c r="BE1375">
        <v>2</v>
      </c>
      <c r="BF1375" t="s">
        <v>119</v>
      </c>
      <c r="BG1375" t="s">
        <v>107</v>
      </c>
      <c r="BH1375">
        <v>2001</v>
      </c>
      <c r="BI1375" t="s">
        <v>131</v>
      </c>
      <c r="BJ1375">
        <v>3</v>
      </c>
      <c r="BK1375">
        <v>804</v>
      </c>
      <c r="BL1375" t="s">
        <v>98</v>
      </c>
      <c r="BM1375" t="s">
        <v>98</v>
      </c>
      <c r="BN1375" t="s">
        <v>104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>
      <c r="A1376">
        <v>1375</v>
      </c>
      <c r="B1376">
        <v>60</v>
      </c>
      <c r="C1376" t="s">
        <v>164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163</v>
      </c>
      <c r="N1376" t="s">
        <v>91</v>
      </c>
      <c r="O1376" t="s">
        <v>91</v>
      </c>
      <c r="P1376" t="s">
        <v>92</v>
      </c>
      <c r="Q1376" t="s">
        <v>122</v>
      </c>
      <c r="R1376">
        <v>7</v>
      </c>
      <c r="S1376">
        <v>5</v>
      </c>
      <c r="T1376">
        <v>2005</v>
      </c>
      <c r="U1376">
        <v>2005</v>
      </c>
      <c r="V1376" t="s">
        <v>94</v>
      </c>
      <c r="W1376" t="s">
        <v>95</v>
      </c>
      <c r="X1376" t="s">
        <v>152</v>
      </c>
      <c r="Y1376" t="s">
        <v>153</v>
      </c>
      <c r="Z1376" t="s">
        <v>97</v>
      </c>
      <c r="AA1376">
        <v>0</v>
      </c>
      <c r="AB1376" t="s">
        <v>119</v>
      </c>
      <c r="AC1376" t="s">
        <v>98</v>
      </c>
      <c r="AD1376" t="s">
        <v>123</v>
      </c>
      <c r="AE1376" t="s">
        <v>119</v>
      </c>
      <c r="AF1376" t="s">
        <v>98</v>
      </c>
      <c r="AG1376" t="s">
        <v>100</v>
      </c>
      <c r="AH1376" t="s">
        <v>108</v>
      </c>
      <c r="AI1376">
        <v>0</v>
      </c>
      <c r="AJ1376" t="s">
        <v>108</v>
      </c>
      <c r="AK1376">
        <v>0</v>
      </c>
      <c r="AL1376">
        <v>1026</v>
      </c>
      <c r="AM1376">
        <v>1026</v>
      </c>
      <c r="AN1376" t="s">
        <v>103</v>
      </c>
      <c r="AO1376" t="s">
        <v>126</v>
      </c>
      <c r="AP1376" t="s">
        <v>104</v>
      </c>
      <c r="AQ1376" t="s">
        <v>105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119</v>
      </c>
      <c r="BC1376">
        <v>9</v>
      </c>
      <c r="BD1376" t="s">
        <v>106</v>
      </c>
      <c r="BE1376">
        <v>1</v>
      </c>
      <c r="BF1376" t="s">
        <v>119</v>
      </c>
      <c r="BG1376" t="s">
        <v>107</v>
      </c>
      <c r="BH1376">
        <v>2005</v>
      </c>
      <c r="BI1376" t="s">
        <v>125</v>
      </c>
      <c r="BJ1376">
        <v>3</v>
      </c>
      <c r="BK1376">
        <v>936</v>
      </c>
      <c r="BL1376" t="s">
        <v>98</v>
      </c>
      <c r="BM1376" t="s">
        <v>98</v>
      </c>
      <c r="BN1376" t="s">
        <v>104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>
      <c r="A1377">
        <v>1376</v>
      </c>
      <c r="B1377">
        <v>20</v>
      </c>
      <c r="C1377" t="s">
        <v>112</v>
      </c>
      <c r="D1377">
        <v>89</v>
      </c>
      <c r="E1377">
        <v>10991</v>
      </c>
      <c r="F1377" t="s">
        <v>82</v>
      </c>
      <c r="G1377" t="s">
        <v>83</v>
      </c>
      <c r="H1377" t="s">
        <v>113</v>
      </c>
      <c r="I1377" t="s">
        <v>127</v>
      </c>
      <c r="J1377" t="s">
        <v>86</v>
      </c>
      <c r="K1377" t="s">
        <v>87</v>
      </c>
      <c r="L1377" t="s">
        <v>88</v>
      </c>
      <c r="M1377" t="s">
        <v>218</v>
      </c>
      <c r="N1377" t="s">
        <v>91</v>
      </c>
      <c r="O1377" t="s">
        <v>91</v>
      </c>
      <c r="P1377" t="s">
        <v>92</v>
      </c>
      <c r="Q1377" t="s">
        <v>93</v>
      </c>
      <c r="R1377">
        <v>8</v>
      </c>
      <c r="S1377">
        <v>5</v>
      </c>
      <c r="T1377">
        <v>2007</v>
      </c>
      <c r="U1377">
        <v>2007</v>
      </c>
      <c r="V1377" t="s">
        <v>94</v>
      </c>
      <c r="W1377" t="s">
        <v>95</v>
      </c>
      <c r="X1377" t="s">
        <v>96</v>
      </c>
      <c r="Y1377" t="s">
        <v>96</v>
      </c>
      <c r="Z1377" t="s">
        <v>117</v>
      </c>
      <c r="AA1377">
        <v>80</v>
      </c>
      <c r="AB1377" t="s">
        <v>119</v>
      </c>
      <c r="AC1377" t="s">
        <v>98</v>
      </c>
      <c r="AD1377" t="s">
        <v>123</v>
      </c>
      <c r="AE1377" t="s">
        <v>119</v>
      </c>
      <c r="AF1377" t="s">
        <v>98</v>
      </c>
      <c r="AG1377" t="s">
        <v>119</v>
      </c>
      <c r="AH1377" t="s">
        <v>108</v>
      </c>
      <c r="AI1377">
        <v>0</v>
      </c>
      <c r="AJ1377" t="s">
        <v>108</v>
      </c>
      <c r="AK1377">
        <v>0</v>
      </c>
      <c r="AL1377">
        <v>1571</v>
      </c>
      <c r="AM1377">
        <v>1571</v>
      </c>
      <c r="AN1377" t="s">
        <v>103</v>
      </c>
      <c r="AO1377" t="s">
        <v>126</v>
      </c>
      <c r="AP1377" t="s">
        <v>104</v>
      </c>
      <c r="AQ1377" t="s">
        <v>105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119</v>
      </c>
      <c r="BC1377">
        <v>7</v>
      </c>
      <c r="BD1377" t="s">
        <v>106</v>
      </c>
      <c r="BE1377">
        <v>1</v>
      </c>
      <c r="BF1377" t="s">
        <v>119</v>
      </c>
      <c r="BG1377" t="s">
        <v>107</v>
      </c>
      <c r="BH1377">
        <v>2007</v>
      </c>
      <c r="BI1377" t="s">
        <v>125</v>
      </c>
      <c r="BJ1377">
        <v>3</v>
      </c>
      <c r="BK1377">
        <v>722</v>
      </c>
      <c r="BL1377" t="s">
        <v>98</v>
      </c>
      <c r="BM1377" t="s">
        <v>98</v>
      </c>
      <c r="BN1377" t="s">
        <v>104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149</v>
      </c>
      <c r="CB1377" t="s">
        <v>150</v>
      </c>
      <c r="CC1377">
        <v>239000</v>
      </c>
    </row>
    <row r="1378" spans="1:81">
      <c r="A1378">
        <v>1377</v>
      </c>
      <c r="B1378">
        <v>30</v>
      </c>
      <c r="C1378" t="s">
        <v>112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192</v>
      </c>
      <c r="J1378" t="s">
        <v>86</v>
      </c>
      <c r="K1378" t="s">
        <v>87</v>
      </c>
      <c r="L1378" t="s">
        <v>88</v>
      </c>
      <c r="M1378" t="s">
        <v>200</v>
      </c>
      <c r="N1378" t="s">
        <v>91</v>
      </c>
      <c r="O1378" t="s">
        <v>91</v>
      </c>
      <c r="P1378" t="s">
        <v>92</v>
      </c>
      <c r="Q1378" t="s">
        <v>93</v>
      </c>
      <c r="R1378">
        <v>6</v>
      </c>
      <c r="S1378">
        <v>5</v>
      </c>
      <c r="T1378">
        <v>1930</v>
      </c>
      <c r="U1378">
        <v>1950</v>
      </c>
      <c r="V1378" t="s">
        <v>94</v>
      </c>
      <c r="W1378" t="s">
        <v>95</v>
      </c>
      <c r="X1378" t="s">
        <v>116</v>
      </c>
      <c r="Y1378" t="s">
        <v>116</v>
      </c>
      <c r="Z1378" t="s">
        <v>97</v>
      </c>
      <c r="AA1378">
        <v>0</v>
      </c>
      <c r="AB1378" t="s">
        <v>98</v>
      </c>
      <c r="AC1378" t="s">
        <v>98</v>
      </c>
      <c r="AD1378" t="s">
        <v>166</v>
      </c>
      <c r="AE1378" t="s">
        <v>119</v>
      </c>
      <c r="AF1378" t="s">
        <v>98</v>
      </c>
      <c r="AG1378" t="s">
        <v>155</v>
      </c>
      <c r="AH1378" t="s">
        <v>101</v>
      </c>
      <c r="AI1378">
        <v>384</v>
      </c>
      <c r="AJ1378" t="s">
        <v>108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167</v>
      </c>
      <c r="AQ1378" t="s">
        <v>105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106</v>
      </c>
      <c r="BE1378">
        <v>0</v>
      </c>
      <c r="BF1378" t="s">
        <v>83</v>
      </c>
      <c r="BG1378" t="s">
        <v>143</v>
      </c>
      <c r="BH1378">
        <v>1925</v>
      </c>
      <c r="BI1378" t="s">
        <v>108</v>
      </c>
      <c r="BJ1378">
        <v>1</v>
      </c>
      <c r="BK1378">
        <v>160</v>
      </c>
      <c r="BL1378" t="s">
        <v>139</v>
      </c>
      <c r="BM1378" t="s">
        <v>98</v>
      </c>
      <c r="BN1378" t="s">
        <v>104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>
      <c r="A1379">
        <v>1378</v>
      </c>
      <c r="B1379">
        <v>50</v>
      </c>
      <c r="C1379" t="s">
        <v>112</v>
      </c>
      <c r="D1379">
        <v>60</v>
      </c>
      <c r="E1379">
        <v>10998</v>
      </c>
      <c r="F1379" t="s">
        <v>82</v>
      </c>
      <c r="G1379" t="s">
        <v>190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206</v>
      </c>
      <c r="N1379" t="s">
        <v>91</v>
      </c>
      <c r="O1379" t="s">
        <v>91</v>
      </c>
      <c r="P1379" t="s">
        <v>92</v>
      </c>
      <c r="Q1379" t="s">
        <v>176</v>
      </c>
      <c r="R1379">
        <v>5</v>
      </c>
      <c r="S1379">
        <v>5</v>
      </c>
      <c r="T1379">
        <v>1941</v>
      </c>
      <c r="U1379">
        <v>1960</v>
      </c>
      <c r="V1379" t="s">
        <v>94</v>
      </c>
      <c r="W1379" t="s">
        <v>95</v>
      </c>
      <c r="X1379" t="s">
        <v>116</v>
      </c>
      <c r="Y1379" t="s">
        <v>116</v>
      </c>
      <c r="Z1379" t="s">
        <v>97</v>
      </c>
      <c r="AA1379">
        <v>0</v>
      </c>
      <c r="AB1379" t="s">
        <v>98</v>
      </c>
      <c r="AC1379" t="s">
        <v>98</v>
      </c>
      <c r="AD1379" t="s">
        <v>99</v>
      </c>
      <c r="AE1379" t="s">
        <v>98</v>
      </c>
      <c r="AF1379" t="s">
        <v>98</v>
      </c>
      <c r="AG1379" t="s">
        <v>100</v>
      </c>
      <c r="AH1379" t="s">
        <v>102</v>
      </c>
      <c r="AI1379">
        <v>408</v>
      </c>
      <c r="AJ1379" t="s">
        <v>138</v>
      </c>
      <c r="AK1379">
        <v>420</v>
      </c>
      <c r="AL1379">
        <v>156</v>
      </c>
      <c r="AM1379">
        <v>984</v>
      </c>
      <c r="AN1379" t="s">
        <v>103</v>
      </c>
      <c r="AO1379" t="s">
        <v>126</v>
      </c>
      <c r="AP1379" t="s">
        <v>104</v>
      </c>
      <c r="AQ1379" t="s">
        <v>105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181</v>
      </c>
      <c r="BE1379">
        <v>0</v>
      </c>
      <c r="BF1379" t="s">
        <v>83</v>
      </c>
      <c r="BG1379" t="s">
        <v>143</v>
      </c>
      <c r="BH1379">
        <v>1977</v>
      </c>
      <c r="BI1379" t="s">
        <v>108</v>
      </c>
      <c r="BJ1379">
        <v>2</v>
      </c>
      <c r="BK1379">
        <v>660</v>
      </c>
      <c r="BL1379" t="s">
        <v>98</v>
      </c>
      <c r="BM1379" t="s">
        <v>98</v>
      </c>
      <c r="BN1379" t="s">
        <v>104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>
      <c r="A1380">
        <v>1379</v>
      </c>
      <c r="B1380">
        <v>160</v>
      </c>
      <c r="C1380" t="s">
        <v>140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141</v>
      </c>
      <c r="N1380" t="s">
        <v>91</v>
      </c>
      <c r="O1380" t="s">
        <v>91</v>
      </c>
      <c r="P1380" t="s">
        <v>142</v>
      </c>
      <c r="Q1380" t="s">
        <v>122</v>
      </c>
      <c r="R1380">
        <v>6</v>
      </c>
      <c r="S1380">
        <v>5</v>
      </c>
      <c r="T1380">
        <v>1973</v>
      </c>
      <c r="U1380">
        <v>1973</v>
      </c>
      <c r="V1380" t="s">
        <v>94</v>
      </c>
      <c r="W1380" t="s">
        <v>95</v>
      </c>
      <c r="X1380" t="s">
        <v>130</v>
      </c>
      <c r="Y1380" t="s">
        <v>130</v>
      </c>
      <c r="Z1380" t="s">
        <v>117</v>
      </c>
      <c r="AA1380">
        <v>408</v>
      </c>
      <c r="AB1380" t="s">
        <v>98</v>
      </c>
      <c r="AC1380" t="s">
        <v>98</v>
      </c>
      <c r="AD1380" t="s">
        <v>99</v>
      </c>
      <c r="AE1380" t="s">
        <v>98</v>
      </c>
      <c r="AF1380" t="s">
        <v>139</v>
      </c>
      <c r="AG1380" t="s">
        <v>100</v>
      </c>
      <c r="AH1380" t="s">
        <v>138</v>
      </c>
      <c r="AI1380">
        <v>309</v>
      </c>
      <c r="AJ1380" t="s">
        <v>108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104</v>
      </c>
      <c r="AQ1380" t="s">
        <v>105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106</v>
      </c>
      <c r="BE1380">
        <v>0</v>
      </c>
      <c r="BF1380" t="s">
        <v>83</v>
      </c>
      <c r="BG1380" t="s">
        <v>143</v>
      </c>
      <c r="BH1380">
        <v>1973</v>
      </c>
      <c r="BI1380" t="s">
        <v>108</v>
      </c>
      <c r="BJ1380">
        <v>1</v>
      </c>
      <c r="BK1380">
        <v>264</v>
      </c>
      <c r="BL1380" t="s">
        <v>98</v>
      </c>
      <c r="BM1380" t="s">
        <v>98</v>
      </c>
      <c r="BN1380" t="s">
        <v>104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>
      <c r="A1381">
        <v>1380</v>
      </c>
      <c r="B1381">
        <v>80</v>
      </c>
      <c r="C1381" t="s">
        <v>112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218</v>
      </c>
      <c r="N1381" t="s">
        <v>91</v>
      </c>
      <c r="O1381" t="s">
        <v>91</v>
      </c>
      <c r="P1381" t="s">
        <v>92</v>
      </c>
      <c r="Q1381" t="s">
        <v>158</v>
      </c>
      <c r="R1381">
        <v>5</v>
      </c>
      <c r="S1381">
        <v>5</v>
      </c>
      <c r="T1381">
        <v>2006</v>
      </c>
      <c r="U1381">
        <v>2007</v>
      </c>
      <c r="V1381" t="s">
        <v>94</v>
      </c>
      <c r="W1381" t="s">
        <v>95</v>
      </c>
      <c r="X1381" t="s">
        <v>96</v>
      </c>
      <c r="Y1381" t="s">
        <v>96</v>
      </c>
      <c r="Z1381" t="s">
        <v>97</v>
      </c>
      <c r="AA1381">
        <v>0</v>
      </c>
      <c r="AB1381" t="s">
        <v>98</v>
      </c>
      <c r="AC1381" t="s">
        <v>98</v>
      </c>
      <c r="AD1381" t="s">
        <v>123</v>
      </c>
      <c r="AE1381" t="s">
        <v>119</v>
      </c>
      <c r="AF1381" t="s">
        <v>98</v>
      </c>
      <c r="AG1381" t="s">
        <v>100</v>
      </c>
      <c r="AH1381" t="s">
        <v>108</v>
      </c>
      <c r="AI1381">
        <v>0</v>
      </c>
      <c r="AJ1381" t="s">
        <v>108</v>
      </c>
      <c r="AK1381">
        <v>0</v>
      </c>
      <c r="AL1381">
        <v>384</v>
      </c>
      <c r="AM1381">
        <v>384</v>
      </c>
      <c r="AN1381" t="s">
        <v>103</v>
      </c>
      <c r="AO1381" t="s">
        <v>119</v>
      </c>
      <c r="AP1381" t="s">
        <v>104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119</v>
      </c>
      <c r="BC1381">
        <v>7</v>
      </c>
      <c r="BD1381" t="s">
        <v>106</v>
      </c>
      <c r="BE1381">
        <v>0</v>
      </c>
      <c r="BF1381" t="s">
        <v>83</v>
      </c>
      <c r="BG1381" t="s">
        <v>159</v>
      </c>
      <c r="BH1381">
        <v>2007</v>
      </c>
      <c r="BI1381" t="s">
        <v>125</v>
      </c>
      <c r="BJ1381">
        <v>2</v>
      </c>
      <c r="BK1381">
        <v>400</v>
      </c>
      <c r="BL1381" t="s">
        <v>98</v>
      </c>
      <c r="BM1381" t="s">
        <v>98</v>
      </c>
      <c r="BN1381" t="s">
        <v>104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>
      <c r="A1382">
        <v>1381</v>
      </c>
      <c r="B1382">
        <v>30</v>
      </c>
      <c r="C1382" t="s">
        <v>112</v>
      </c>
      <c r="D1382">
        <v>45</v>
      </c>
      <c r="E1382">
        <v>8212</v>
      </c>
      <c r="F1382" t="s">
        <v>82</v>
      </c>
      <c r="G1382" t="s">
        <v>190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206</v>
      </c>
      <c r="N1382" t="s">
        <v>91</v>
      </c>
      <c r="O1382" t="s">
        <v>91</v>
      </c>
      <c r="P1382" t="s">
        <v>92</v>
      </c>
      <c r="Q1382" t="s">
        <v>93</v>
      </c>
      <c r="R1382">
        <v>3</v>
      </c>
      <c r="S1382">
        <v>3</v>
      </c>
      <c r="T1382">
        <v>1914</v>
      </c>
      <c r="U1382">
        <v>1950</v>
      </c>
      <c r="V1382" t="s">
        <v>94</v>
      </c>
      <c r="W1382" t="s">
        <v>95</v>
      </c>
      <c r="X1382" t="s">
        <v>203</v>
      </c>
      <c r="Y1382" t="s">
        <v>203</v>
      </c>
      <c r="Z1382" t="s">
        <v>97</v>
      </c>
      <c r="AA1382">
        <v>0</v>
      </c>
      <c r="AB1382" t="s">
        <v>98</v>
      </c>
      <c r="AC1382" t="s">
        <v>139</v>
      </c>
      <c r="AD1382" t="s">
        <v>166</v>
      </c>
      <c r="AE1382" t="s">
        <v>98</v>
      </c>
      <c r="AF1382" t="s">
        <v>139</v>
      </c>
      <c r="AG1382" t="s">
        <v>100</v>
      </c>
      <c r="AH1382" t="s">
        <v>101</v>
      </c>
      <c r="AI1382">
        <v>203</v>
      </c>
      <c r="AJ1382" t="s">
        <v>108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167</v>
      </c>
      <c r="AQ1382" t="s">
        <v>196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106</v>
      </c>
      <c r="BE1382">
        <v>0</v>
      </c>
      <c r="BF1382" t="s">
        <v>83</v>
      </c>
      <c r="BG1382" t="s">
        <v>143</v>
      </c>
      <c r="BH1382">
        <v>1938</v>
      </c>
      <c r="BI1382" t="s">
        <v>108</v>
      </c>
      <c r="BJ1382">
        <v>1</v>
      </c>
      <c r="BK1382">
        <v>200</v>
      </c>
      <c r="BL1382" t="s">
        <v>98</v>
      </c>
      <c r="BM1382" t="s">
        <v>139</v>
      </c>
      <c r="BN1382" t="s">
        <v>104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>
      <c r="A1383">
        <v>1382</v>
      </c>
      <c r="B1383">
        <v>20</v>
      </c>
      <c r="C1383" t="s">
        <v>112</v>
      </c>
      <c r="D1383" t="s">
        <v>83</v>
      </c>
      <c r="E1383">
        <v>12925</v>
      </c>
      <c r="F1383" t="s">
        <v>82</v>
      </c>
      <c r="G1383" t="s">
        <v>83</v>
      </c>
      <c r="H1383" t="s">
        <v>113</v>
      </c>
      <c r="I1383" t="s">
        <v>85</v>
      </c>
      <c r="J1383" t="s">
        <v>86</v>
      </c>
      <c r="K1383" t="s">
        <v>114</v>
      </c>
      <c r="L1383" t="s">
        <v>88</v>
      </c>
      <c r="M1383" t="s">
        <v>89</v>
      </c>
      <c r="N1383" t="s">
        <v>91</v>
      </c>
      <c r="O1383" t="s">
        <v>91</v>
      </c>
      <c r="P1383" t="s">
        <v>92</v>
      </c>
      <c r="Q1383" t="s">
        <v>93</v>
      </c>
      <c r="R1383">
        <v>6</v>
      </c>
      <c r="S1383">
        <v>7</v>
      </c>
      <c r="T1383">
        <v>1970</v>
      </c>
      <c r="U1383">
        <v>1970</v>
      </c>
      <c r="V1383" t="s">
        <v>94</v>
      </c>
      <c r="W1383" t="s">
        <v>95</v>
      </c>
      <c r="X1383" t="s">
        <v>117</v>
      </c>
      <c r="Y1383" t="s">
        <v>135</v>
      </c>
      <c r="Z1383" t="s">
        <v>97</v>
      </c>
      <c r="AA1383">
        <v>0</v>
      </c>
      <c r="AB1383" t="s">
        <v>98</v>
      </c>
      <c r="AC1383" t="s">
        <v>98</v>
      </c>
      <c r="AD1383" t="s">
        <v>99</v>
      </c>
      <c r="AE1383" t="s">
        <v>98</v>
      </c>
      <c r="AF1383" t="s">
        <v>98</v>
      </c>
      <c r="AG1383" t="s">
        <v>155</v>
      </c>
      <c r="AH1383" t="s">
        <v>138</v>
      </c>
      <c r="AI1383">
        <v>865</v>
      </c>
      <c r="AJ1383" t="s">
        <v>108</v>
      </c>
      <c r="AK1383">
        <v>0</v>
      </c>
      <c r="AL1383">
        <v>340</v>
      </c>
      <c r="AM1383">
        <v>1205</v>
      </c>
      <c r="AN1383" t="s">
        <v>103</v>
      </c>
      <c r="AO1383" t="s">
        <v>126</v>
      </c>
      <c r="AP1383" t="s">
        <v>104</v>
      </c>
      <c r="AQ1383" t="s">
        <v>105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106</v>
      </c>
      <c r="BE1383">
        <v>2</v>
      </c>
      <c r="BF1383" t="s">
        <v>119</v>
      </c>
      <c r="BG1383" t="s">
        <v>107</v>
      </c>
      <c r="BH1383">
        <v>1970</v>
      </c>
      <c r="BI1383" t="s">
        <v>125</v>
      </c>
      <c r="BJ1383">
        <v>2</v>
      </c>
      <c r="BK1383">
        <v>550</v>
      </c>
      <c r="BL1383" t="s">
        <v>98</v>
      </c>
      <c r="BM1383" t="s">
        <v>98</v>
      </c>
      <c r="BN1383" t="s">
        <v>104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>
      <c r="A1384">
        <v>1383</v>
      </c>
      <c r="B1384">
        <v>70</v>
      </c>
      <c r="C1384" t="s">
        <v>140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114</v>
      </c>
      <c r="L1384" t="s">
        <v>88</v>
      </c>
      <c r="M1384" t="s">
        <v>188</v>
      </c>
      <c r="N1384" t="s">
        <v>91</v>
      </c>
      <c r="O1384" t="s">
        <v>91</v>
      </c>
      <c r="P1384" t="s">
        <v>92</v>
      </c>
      <c r="Q1384" t="s">
        <v>122</v>
      </c>
      <c r="R1384">
        <v>7</v>
      </c>
      <c r="S1384">
        <v>7</v>
      </c>
      <c r="T1384">
        <v>1920</v>
      </c>
      <c r="U1384">
        <v>1950</v>
      </c>
      <c r="V1384" t="s">
        <v>115</v>
      </c>
      <c r="W1384" t="s">
        <v>95</v>
      </c>
      <c r="X1384" t="s">
        <v>116</v>
      </c>
      <c r="Y1384" t="s">
        <v>116</v>
      </c>
      <c r="Z1384" t="s">
        <v>97</v>
      </c>
      <c r="AA1384">
        <v>0</v>
      </c>
      <c r="AB1384" t="s">
        <v>98</v>
      </c>
      <c r="AC1384" t="s">
        <v>98</v>
      </c>
      <c r="AD1384" t="s">
        <v>166</v>
      </c>
      <c r="AE1384" t="s">
        <v>139</v>
      </c>
      <c r="AF1384" t="s">
        <v>98</v>
      </c>
      <c r="AG1384" t="s">
        <v>100</v>
      </c>
      <c r="AH1384" t="s">
        <v>108</v>
      </c>
      <c r="AI1384">
        <v>0</v>
      </c>
      <c r="AJ1384" t="s">
        <v>108</v>
      </c>
      <c r="AK1384">
        <v>0</v>
      </c>
      <c r="AL1384">
        <v>596</v>
      </c>
      <c r="AM1384">
        <v>596</v>
      </c>
      <c r="AN1384" t="s">
        <v>103</v>
      </c>
      <c r="AO1384" t="s">
        <v>126</v>
      </c>
      <c r="AP1384" t="s">
        <v>104</v>
      </c>
      <c r="AQ1384" t="s">
        <v>105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119</v>
      </c>
      <c r="BC1384">
        <v>8</v>
      </c>
      <c r="BD1384" t="s">
        <v>106</v>
      </c>
      <c r="BE1384">
        <v>0</v>
      </c>
      <c r="BF1384" t="s">
        <v>83</v>
      </c>
      <c r="BG1384" t="s">
        <v>143</v>
      </c>
      <c r="BH1384">
        <v>1989</v>
      </c>
      <c r="BI1384" t="s">
        <v>108</v>
      </c>
      <c r="BJ1384">
        <v>2</v>
      </c>
      <c r="BK1384">
        <v>576</v>
      </c>
      <c r="BL1384" t="s">
        <v>98</v>
      </c>
      <c r="BM1384" t="s">
        <v>98</v>
      </c>
      <c r="BN1384" t="s">
        <v>167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>
      <c r="A1385">
        <v>1384</v>
      </c>
      <c r="B1385">
        <v>30</v>
      </c>
      <c r="C1385" t="s">
        <v>112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169</v>
      </c>
      <c r="N1385" t="s">
        <v>91</v>
      </c>
      <c r="O1385" t="s">
        <v>91</v>
      </c>
      <c r="P1385" t="s">
        <v>92</v>
      </c>
      <c r="Q1385" t="s">
        <v>93</v>
      </c>
      <c r="R1385">
        <v>5</v>
      </c>
      <c r="S1385">
        <v>7</v>
      </c>
      <c r="T1385">
        <v>1918</v>
      </c>
      <c r="U1385">
        <v>2007</v>
      </c>
      <c r="V1385" t="s">
        <v>94</v>
      </c>
      <c r="W1385" t="s">
        <v>95</v>
      </c>
      <c r="X1385" t="s">
        <v>116</v>
      </c>
      <c r="Y1385" t="s">
        <v>116</v>
      </c>
      <c r="Z1385" t="s">
        <v>97</v>
      </c>
      <c r="AA1385">
        <v>0</v>
      </c>
      <c r="AB1385" t="s">
        <v>98</v>
      </c>
      <c r="AC1385" t="s">
        <v>119</v>
      </c>
      <c r="AD1385" t="s">
        <v>166</v>
      </c>
      <c r="AE1385" t="s">
        <v>98</v>
      </c>
      <c r="AF1385" t="s">
        <v>98</v>
      </c>
      <c r="AG1385" t="s">
        <v>100</v>
      </c>
      <c r="AH1385" t="s">
        <v>108</v>
      </c>
      <c r="AI1385">
        <v>0</v>
      </c>
      <c r="AJ1385" t="s">
        <v>108</v>
      </c>
      <c r="AK1385">
        <v>0</v>
      </c>
      <c r="AL1385">
        <v>816</v>
      </c>
      <c r="AM1385">
        <v>816</v>
      </c>
      <c r="AN1385" t="s">
        <v>103</v>
      </c>
      <c r="AO1385" t="s">
        <v>126</v>
      </c>
      <c r="AP1385" t="s">
        <v>104</v>
      </c>
      <c r="AQ1385" t="s">
        <v>105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119</v>
      </c>
      <c r="BC1385">
        <v>7</v>
      </c>
      <c r="BD1385" t="s">
        <v>106</v>
      </c>
      <c r="BE1385">
        <v>0</v>
      </c>
      <c r="BF1385" t="s">
        <v>83</v>
      </c>
      <c r="BG1385" t="s">
        <v>107</v>
      </c>
      <c r="BH1385">
        <v>2007</v>
      </c>
      <c r="BI1385" t="s">
        <v>108</v>
      </c>
      <c r="BJ1385">
        <v>2</v>
      </c>
      <c r="BK1385">
        <v>576</v>
      </c>
      <c r="BL1385" t="s">
        <v>98</v>
      </c>
      <c r="BM1385" t="s">
        <v>98</v>
      </c>
      <c r="BN1385" t="s">
        <v>167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>
      <c r="A1386">
        <v>1385</v>
      </c>
      <c r="B1386">
        <v>50</v>
      </c>
      <c r="C1386" t="s">
        <v>112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206</v>
      </c>
      <c r="N1386" t="s">
        <v>91</v>
      </c>
      <c r="O1386" t="s">
        <v>91</v>
      </c>
      <c r="P1386" t="s">
        <v>92</v>
      </c>
      <c r="Q1386" t="s">
        <v>176</v>
      </c>
      <c r="R1386">
        <v>6</v>
      </c>
      <c r="S1386">
        <v>5</v>
      </c>
      <c r="T1386">
        <v>1939</v>
      </c>
      <c r="U1386">
        <v>1950</v>
      </c>
      <c r="V1386" t="s">
        <v>94</v>
      </c>
      <c r="W1386" t="s">
        <v>95</v>
      </c>
      <c r="X1386" t="s">
        <v>184</v>
      </c>
      <c r="Y1386" t="s">
        <v>185</v>
      </c>
      <c r="Z1386" t="s">
        <v>97</v>
      </c>
      <c r="AA1386">
        <v>0</v>
      </c>
      <c r="AB1386" t="s">
        <v>98</v>
      </c>
      <c r="AC1386" t="s">
        <v>98</v>
      </c>
      <c r="AD1386" t="s">
        <v>166</v>
      </c>
      <c r="AE1386" t="s">
        <v>98</v>
      </c>
      <c r="AF1386" t="s">
        <v>98</v>
      </c>
      <c r="AG1386" t="s">
        <v>155</v>
      </c>
      <c r="AH1386" t="s">
        <v>101</v>
      </c>
      <c r="AI1386">
        <v>204</v>
      </c>
      <c r="AJ1386" t="s">
        <v>108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104</v>
      </c>
      <c r="AQ1386" t="s">
        <v>105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106</v>
      </c>
      <c r="BE1386">
        <v>0</v>
      </c>
      <c r="BF1386" t="s">
        <v>83</v>
      </c>
      <c r="BG1386" t="s">
        <v>143</v>
      </c>
      <c r="BH1386">
        <v>1939</v>
      </c>
      <c r="BI1386" t="s">
        <v>108</v>
      </c>
      <c r="BJ1386">
        <v>1</v>
      </c>
      <c r="BK1386">
        <v>280</v>
      </c>
      <c r="BL1386" t="s">
        <v>98</v>
      </c>
      <c r="BM1386" t="s">
        <v>98</v>
      </c>
      <c r="BN1386" t="s">
        <v>191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109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>
      <c r="A1387">
        <v>1386</v>
      </c>
      <c r="B1387">
        <v>50</v>
      </c>
      <c r="C1387" t="s">
        <v>140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214</v>
      </c>
      <c r="N1387" t="s">
        <v>91</v>
      </c>
      <c r="O1387" t="s">
        <v>91</v>
      </c>
      <c r="P1387" t="s">
        <v>92</v>
      </c>
      <c r="Q1387" t="s">
        <v>176</v>
      </c>
      <c r="R1387">
        <v>4</v>
      </c>
      <c r="S1387">
        <v>8</v>
      </c>
      <c r="T1387">
        <v>1922</v>
      </c>
      <c r="U1387">
        <v>2007</v>
      </c>
      <c r="V1387" t="s">
        <v>94</v>
      </c>
      <c r="W1387" t="s">
        <v>95</v>
      </c>
      <c r="X1387" t="s">
        <v>96</v>
      </c>
      <c r="Y1387" t="s">
        <v>96</v>
      </c>
      <c r="Z1387" t="s">
        <v>97</v>
      </c>
      <c r="AA1387">
        <v>0</v>
      </c>
      <c r="AB1387" t="s">
        <v>98</v>
      </c>
      <c r="AC1387" t="s">
        <v>119</v>
      </c>
      <c r="AD1387" t="s">
        <v>166</v>
      </c>
      <c r="AE1387" t="s">
        <v>98</v>
      </c>
      <c r="AF1387" t="s">
        <v>98</v>
      </c>
      <c r="AG1387" t="s">
        <v>100</v>
      </c>
      <c r="AH1387" t="s">
        <v>138</v>
      </c>
      <c r="AI1387">
        <v>735</v>
      </c>
      <c r="AJ1387" t="s">
        <v>108</v>
      </c>
      <c r="AK1387">
        <v>0</v>
      </c>
      <c r="AL1387">
        <v>61</v>
      </c>
      <c r="AM1387">
        <v>796</v>
      </c>
      <c r="AN1387" t="s">
        <v>103</v>
      </c>
      <c r="AO1387" t="s">
        <v>119</v>
      </c>
      <c r="AP1387" t="s">
        <v>104</v>
      </c>
      <c r="AQ1387" t="s">
        <v>105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119</v>
      </c>
      <c r="BC1387">
        <v>7</v>
      </c>
      <c r="BD1387" t="s">
        <v>106</v>
      </c>
      <c r="BE1387">
        <v>0</v>
      </c>
      <c r="BF1387" t="s">
        <v>83</v>
      </c>
      <c r="BG1387" t="s">
        <v>143</v>
      </c>
      <c r="BH1387">
        <v>1922</v>
      </c>
      <c r="BI1387" t="s">
        <v>108</v>
      </c>
      <c r="BJ1387">
        <v>1</v>
      </c>
      <c r="BK1387">
        <v>240</v>
      </c>
      <c r="BL1387" t="s">
        <v>98</v>
      </c>
      <c r="BM1387" t="s">
        <v>98</v>
      </c>
      <c r="BN1387" t="s">
        <v>167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109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>
      <c r="A1388">
        <v>1387</v>
      </c>
      <c r="B1388">
        <v>60</v>
      </c>
      <c r="C1388" t="s">
        <v>112</v>
      </c>
      <c r="D1388">
        <v>80</v>
      </c>
      <c r="E1388">
        <v>16692</v>
      </c>
      <c r="F1388" t="s">
        <v>82</v>
      </c>
      <c r="G1388" t="s">
        <v>83</v>
      </c>
      <c r="H1388" t="s">
        <v>113</v>
      </c>
      <c r="I1388" t="s">
        <v>85</v>
      </c>
      <c r="J1388" t="s">
        <v>86</v>
      </c>
      <c r="K1388" t="s">
        <v>87</v>
      </c>
      <c r="L1388" t="s">
        <v>88</v>
      </c>
      <c r="M1388" t="s">
        <v>175</v>
      </c>
      <c r="N1388" t="s">
        <v>225</v>
      </c>
      <c r="O1388" t="s">
        <v>91</v>
      </c>
      <c r="P1388" t="s">
        <v>92</v>
      </c>
      <c r="Q1388" t="s">
        <v>122</v>
      </c>
      <c r="R1388">
        <v>7</v>
      </c>
      <c r="S1388">
        <v>5</v>
      </c>
      <c r="T1388">
        <v>1978</v>
      </c>
      <c r="U1388">
        <v>1978</v>
      </c>
      <c r="V1388" t="s">
        <v>94</v>
      </c>
      <c r="W1388" t="s">
        <v>95</v>
      </c>
      <c r="X1388" t="s">
        <v>135</v>
      </c>
      <c r="Y1388" t="s">
        <v>135</v>
      </c>
      <c r="Z1388" t="s">
        <v>117</v>
      </c>
      <c r="AA1388">
        <v>184</v>
      </c>
      <c r="AB1388" t="s">
        <v>98</v>
      </c>
      <c r="AC1388" t="s">
        <v>98</v>
      </c>
      <c r="AD1388" t="s">
        <v>99</v>
      </c>
      <c r="AE1388" t="s">
        <v>119</v>
      </c>
      <c r="AF1388" t="s">
        <v>98</v>
      </c>
      <c r="AG1388" t="s">
        <v>100</v>
      </c>
      <c r="AH1388" t="s">
        <v>138</v>
      </c>
      <c r="AI1388">
        <v>790</v>
      </c>
      <c r="AJ1388" t="s">
        <v>102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104</v>
      </c>
      <c r="AQ1388" t="s">
        <v>105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119</v>
      </c>
      <c r="BC1388">
        <v>12</v>
      </c>
      <c r="BD1388" t="s">
        <v>106</v>
      </c>
      <c r="BE1388">
        <v>2</v>
      </c>
      <c r="BF1388" t="s">
        <v>98</v>
      </c>
      <c r="BG1388" t="s">
        <v>107</v>
      </c>
      <c r="BH1388">
        <v>1978</v>
      </c>
      <c r="BI1388" t="s">
        <v>131</v>
      </c>
      <c r="BJ1388">
        <v>2</v>
      </c>
      <c r="BK1388">
        <v>564</v>
      </c>
      <c r="BL1388" t="s">
        <v>98</v>
      </c>
      <c r="BM1388" t="s">
        <v>98</v>
      </c>
      <c r="BN1388" t="s">
        <v>104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139</v>
      </c>
      <c r="BV1388" t="s">
        <v>109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>
      <c r="A1389">
        <v>1388</v>
      </c>
      <c r="B1389">
        <v>50</v>
      </c>
      <c r="C1389" t="s">
        <v>140</v>
      </c>
      <c r="D1389">
        <v>60</v>
      </c>
      <c r="E1389">
        <v>8520</v>
      </c>
      <c r="F1389" t="s">
        <v>82</v>
      </c>
      <c r="G1389" t="s">
        <v>190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188</v>
      </c>
      <c r="N1389" t="s">
        <v>182</v>
      </c>
      <c r="O1389" t="s">
        <v>91</v>
      </c>
      <c r="P1389" t="s">
        <v>92</v>
      </c>
      <c r="Q1389" t="s">
        <v>176</v>
      </c>
      <c r="R1389">
        <v>6</v>
      </c>
      <c r="S1389">
        <v>7</v>
      </c>
      <c r="T1389">
        <v>1916</v>
      </c>
      <c r="U1389">
        <v>1950</v>
      </c>
      <c r="V1389" t="s">
        <v>94</v>
      </c>
      <c r="W1389" t="s">
        <v>95</v>
      </c>
      <c r="X1389" t="s">
        <v>203</v>
      </c>
      <c r="Y1389" t="s">
        <v>203</v>
      </c>
      <c r="Z1389" t="s">
        <v>97</v>
      </c>
      <c r="AA1389">
        <v>0</v>
      </c>
      <c r="AB1389" t="s">
        <v>98</v>
      </c>
      <c r="AC1389" t="s">
        <v>119</v>
      </c>
      <c r="AD1389" t="s">
        <v>166</v>
      </c>
      <c r="AE1389" t="s">
        <v>98</v>
      </c>
      <c r="AF1389" t="s">
        <v>98</v>
      </c>
      <c r="AG1389" t="s">
        <v>100</v>
      </c>
      <c r="AH1389" t="s">
        <v>101</v>
      </c>
      <c r="AI1389">
        <v>168</v>
      </c>
      <c r="AJ1389" t="s">
        <v>102</v>
      </c>
      <c r="AK1389">
        <v>546</v>
      </c>
      <c r="AL1389">
        <v>0</v>
      </c>
      <c r="AM1389">
        <v>714</v>
      </c>
      <c r="AN1389" t="s">
        <v>194</v>
      </c>
      <c r="AO1389" t="s">
        <v>98</v>
      </c>
      <c r="AP1389" t="s">
        <v>167</v>
      </c>
      <c r="AQ1389" t="s">
        <v>105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119</v>
      </c>
      <c r="BC1389">
        <v>10</v>
      </c>
      <c r="BD1389" t="s">
        <v>106</v>
      </c>
      <c r="BE1389">
        <v>1</v>
      </c>
      <c r="BF1389" t="s">
        <v>119</v>
      </c>
      <c r="BG1389" t="s">
        <v>143</v>
      </c>
      <c r="BH1389">
        <v>1916</v>
      </c>
      <c r="BI1389" t="s">
        <v>108</v>
      </c>
      <c r="BJ1389">
        <v>1</v>
      </c>
      <c r="BK1389">
        <v>216</v>
      </c>
      <c r="BL1389" t="s">
        <v>98</v>
      </c>
      <c r="BM1389" t="s">
        <v>98</v>
      </c>
      <c r="BN1389" t="s">
        <v>104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177</v>
      </c>
      <c r="BW1389" t="s">
        <v>83</v>
      </c>
      <c r="BX1389">
        <v>0</v>
      </c>
      <c r="BY1389">
        <v>8</v>
      </c>
      <c r="BZ1389">
        <v>2007</v>
      </c>
      <c r="CA1389" t="s">
        <v>243</v>
      </c>
      <c r="CB1389" t="s">
        <v>178</v>
      </c>
      <c r="CC1389">
        <v>136000</v>
      </c>
    </row>
    <row r="1390" spans="1:81">
      <c r="A1390">
        <v>1389</v>
      </c>
      <c r="B1390">
        <v>20</v>
      </c>
      <c r="C1390" t="s">
        <v>112</v>
      </c>
      <c r="D1390">
        <v>42</v>
      </c>
      <c r="E1390">
        <v>14892</v>
      </c>
      <c r="F1390" t="s">
        <v>82</v>
      </c>
      <c r="G1390" t="s">
        <v>83</v>
      </c>
      <c r="H1390" t="s">
        <v>113</v>
      </c>
      <c r="I1390" t="s">
        <v>127</v>
      </c>
      <c r="J1390" t="s">
        <v>86</v>
      </c>
      <c r="K1390" t="s">
        <v>161</v>
      </c>
      <c r="L1390" t="s">
        <v>88</v>
      </c>
      <c r="M1390" t="s">
        <v>121</v>
      </c>
      <c r="N1390" t="s">
        <v>91</v>
      </c>
      <c r="O1390" t="s">
        <v>91</v>
      </c>
      <c r="P1390" t="s">
        <v>92</v>
      </c>
      <c r="Q1390" t="s">
        <v>93</v>
      </c>
      <c r="R1390">
        <v>9</v>
      </c>
      <c r="S1390">
        <v>5</v>
      </c>
      <c r="T1390">
        <v>2006</v>
      </c>
      <c r="U1390">
        <v>2007</v>
      </c>
      <c r="V1390" t="s">
        <v>94</v>
      </c>
      <c r="W1390" t="s">
        <v>95</v>
      </c>
      <c r="X1390" t="s">
        <v>96</v>
      </c>
      <c r="Y1390" t="s">
        <v>96</v>
      </c>
      <c r="Z1390" t="s">
        <v>148</v>
      </c>
      <c r="AA1390">
        <v>160</v>
      </c>
      <c r="AB1390" t="s">
        <v>126</v>
      </c>
      <c r="AC1390" t="s">
        <v>98</v>
      </c>
      <c r="AD1390" t="s">
        <v>123</v>
      </c>
      <c r="AE1390" t="s">
        <v>126</v>
      </c>
      <c r="AF1390" t="s">
        <v>98</v>
      </c>
      <c r="AG1390" t="s">
        <v>119</v>
      </c>
      <c r="AH1390" t="s">
        <v>124</v>
      </c>
      <c r="AI1390">
        <v>1320</v>
      </c>
      <c r="AJ1390" t="s">
        <v>108</v>
      </c>
      <c r="AK1390">
        <v>0</v>
      </c>
      <c r="AL1390">
        <v>426</v>
      </c>
      <c r="AM1390">
        <v>1746</v>
      </c>
      <c r="AN1390" t="s">
        <v>103</v>
      </c>
      <c r="AO1390" t="s">
        <v>126</v>
      </c>
      <c r="AP1390" t="s">
        <v>104</v>
      </c>
      <c r="AQ1390" t="s">
        <v>105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126</v>
      </c>
      <c r="BC1390">
        <v>7</v>
      </c>
      <c r="BD1390" t="s">
        <v>106</v>
      </c>
      <c r="BE1390">
        <v>2</v>
      </c>
      <c r="BF1390" t="s">
        <v>119</v>
      </c>
      <c r="BG1390" t="s">
        <v>107</v>
      </c>
      <c r="BH1390">
        <v>2006</v>
      </c>
      <c r="BI1390" t="s">
        <v>125</v>
      </c>
      <c r="BJ1390">
        <v>3</v>
      </c>
      <c r="BK1390">
        <v>758</v>
      </c>
      <c r="BL1390" t="s">
        <v>98</v>
      </c>
      <c r="BM1390" t="s">
        <v>98</v>
      </c>
      <c r="BN1390" t="s">
        <v>104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>
      <c r="A1391">
        <v>1390</v>
      </c>
      <c r="B1391">
        <v>50</v>
      </c>
      <c r="C1391" t="s">
        <v>140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197</v>
      </c>
      <c r="N1391" t="s">
        <v>91</v>
      </c>
      <c r="O1391" t="s">
        <v>91</v>
      </c>
      <c r="P1391" t="s">
        <v>92</v>
      </c>
      <c r="Q1391" t="s">
        <v>176</v>
      </c>
      <c r="R1391">
        <v>6</v>
      </c>
      <c r="S1391">
        <v>6</v>
      </c>
      <c r="T1391">
        <v>1941</v>
      </c>
      <c r="U1391">
        <v>1950</v>
      </c>
      <c r="V1391" t="s">
        <v>94</v>
      </c>
      <c r="W1391" t="s">
        <v>95</v>
      </c>
      <c r="X1391" t="s">
        <v>116</v>
      </c>
      <c r="Y1391" t="s">
        <v>116</v>
      </c>
      <c r="Z1391" t="s">
        <v>97</v>
      </c>
      <c r="AA1391">
        <v>0</v>
      </c>
      <c r="AB1391" t="s">
        <v>98</v>
      </c>
      <c r="AC1391" t="s">
        <v>119</v>
      </c>
      <c r="AD1391" t="s">
        <v>166</v>
      </c>
      <c r="AE1391" t="s">
        <v>98</v>
      </c>
      <c r="AF1391" t="s">
        <v>119</v>
      </c>
      <c r="AG1391" t="s">
        <v>100</v>
      </c>
      <c r="AH1391" t="s">
        <v>118</v>
      </c>
      <c r="AI1391">
        <v>375</v>
      </c>
      <c r="AJ1391" t="s">
        <v>108</v>
      </c>
      <c r="AK1391">
        <v>0</v>
      </c>
      <c r="AL1391">
        <v>360</v>
      </c>
      <c r="AM1391">
        <v>735</v>
      </c>
      <c r="AN1391" t="s">
        <v>103</v>
      </c>
      <c r="AO1391" t="s">
        <v>126</v>
      </c>
      <c r="AP1391" t="s">
        <v>104</v>
      </c>
      <c r="AQ1391" t="s">
        <v>105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106</v>
      </c>
      <c r="BE1391">
        <v>1</v>
      </c>
      <c r="BF1391" t="s">
        <v>119</v>
      </c>
      <c r="BG1391" t="s">
        <v>143</v>
      </c>
      <c r="BH1391">
        <v>2003</v>
      </c>
      <c r="BI1391" t="s">
        <v>108</v>
      </c>
      <c r="BJ1391">
        <v>2</v>
      </c>
      <c r="BK1391">
        <v>440</v>
      </c>
      <c r="BL1391" t="s">
        <v>98</v>
      </c>
      <c r="BM1391" t="s">
        <v>98</v>
      </c>
      <c r="BN1391" t="s">
        <v>104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>
      <c r="A1392">
        <v>1391</v>
      </c>
      <c r="B1392">
        <v>20</v>
      </c>
      <c r="C1392" t="s">
        <v>112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209</v>
      </c>
      <c r="N1392" t="s">
        <v>91</v>
      </c>
      <c r="O1392" t="s">
        <v>91</v>
      </c>
      <c r="P1392" t="s">
        <v>92</v>
      </c>
      <c r="Q1392" t="s">
        <v>93</v>
      </c>
      <c r="R1392">
        <v>7</v>
      </c>
      <c r="S1392">
        <v>5</v>
      </c>
      <c r="T1392">
        <v>2000</v>
      </c>
      <c r="U1392">
        <v>2000</v>
      </c>
      <c r="V1392" t="s">
        <v>94</v>
      </c>
      <c r="W1392" t="s">
        <v>95</v>
      </c>
      <c r="X1392" t="s">
        <v>96</v>
      </c>
      <c r="Y1392" t="s">
        <v>96</v>
      </c>
      <c r="Z1392" t="s">
        <v>117</v>
      </c>
      <c r="AA1392">
        <v>244</v>
      </c>
      <c r="AB1392" t="s">
        <v>119</v>
      </c>
      <c r="AC1392" t="s">
        <v>98</v>
      </c>
      <c r="AD1392" t="s">
        <v>123</v>
      </c>
      <c r="AE1392" t="s">
        <v>119</v>
      </c>
      <c r="AF1392" t="s">
        <v>98</v>
      </c>
      <c r="AG1392" t="s">
        <v>157</v>
      </c>
      <c r="AH1392" t="s">
        <v>124</v>
      </c>
      <c r="AI1392">
        <v>1400</v>
      </c>
      <c r="AJ1392" t="s">
        <v>108</v>
      </c>
      <c r="AK1392">
        <v>0</v>
      </c>
      <c r="AL1392">
        <v>125</v>
      </c>
      <c r="AM1392">
        <v>1525</v>
      </c>
      <c r="AN1392" t="s">
        <v>103</v>
      </c>
      <c r="AO1392" t="s">
        <v>126</v>
      </c>
      <c r="AP1392" t="s">
        <v>104</v>
      </c>
      <c r="AQ1392" t="s">
        <v>105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119</v>
      </c>
      <c r="BC1392">
        <v>6</v>
      </c>
      <c r="BD1392" t="s">
        <v>106</v>
      </c>
      <c r="BE1392">
        <v>0</v>
      </c>
      <c r="BF1392" t="s">
        <v>83</v>
      </c>
      <c r="BG1392" t="s">
        <v>107</v>
      </c>
      <c r="BH1392">
        <v>2000</v>
      </c>
      <c r="BI1392" t="s">
        <v>131</v>
      </c>
      <c r="BJ1392">
        <v>2</v>
      </c>
      <c r="BK1392">
        <v>541</v>
      </c>
      <c r="BL1392" t="s">
        <v>98</v>
      </c>
      <c r="BM1392" t="s">
        <v>98</v>
      </c>
      <c r="BN1392" t="s">
        <v>104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>
      <c r="A1393">
        <v>1392</v>
      </c>
      <c r="B1393">
        <v>90</v>
      </c>
      <c r="C1393" t="s">
        <v>112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89</v>
      </c>
      <c r="N1393" t="s">
        <v>91</v>
      </c>
      <c r="O1393" t="s">
        <v>91</v>
      </c>
      <c r="P1393" t="s">
        <v>179</v>
      </c>
      <c r="Q1393" t="s">
        <v>93</v>
      </c>
      <c r="R1393">
        <v>5</v>
      </c>
      <c r="S1393">
        <v>5</v>
      </c>
      <c r="T1393">
        <v>1967</v>
      </c>
      <c r="U1393">
        <v>1967</v>
      </c>
      <c r="V1393" t="s">
        <v>94</v>
      </c>
      <c r="W1393" t="s">
        <v>95</v>
      </c>
      <c r="X1393" t="s">
        <v>135</v>
      </c>
      <c r="Y1393" t="s">
        <v>135</v>
      </c>
      <c r="Z1393" t="s">
        <v>97</v>
      </c>
      <c r="AA1393">
        <v>0</v>
      </c>
      <c r="AB1393" t="s">
        <v>98</v>
      </c>
      <c r="AC1393" t="s">
        <v>98</v>
      </c>
      <c r="AD1393" t="s">
        <v>99</v>
      </c>
      <c r="AE1393" t="s">
        <v>98</v>
      </c>
      <c r="AF1393" t="s">
        <v>98</v>
      </c>
      <c r="AG1393" t="s">
        <v>100</v>
      </c>
      <c r="AH1393" t="s">
        <v>108</v>
      </c>
      <c r="AI1393">
        <v>0</v>
      </c>
      <c r="AJ1393" t="s">
        <v>108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104</v>
      </c>
      <c r="AQ1393" t="s">
        <v>105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154</v>
      </c>
      <c r="BE1393">
        <v>0</v>
      </c>
      <c r="BF1393" t="s">
        <v>83</v>
      </c>
      <c r="BG1393" t="s">
        <v>143</v>
      </c>
      <c r="BH1393">
        <v>1967</v>
      </c>
      <c r="BI1393" t="s">
        <v>108</v>
      </c>
      <c r="BJ1393">
        <v>3</v>
      </c>
      <c r="BK1393">
        <v>792</v>
      </c>
      <c r="BL1393" t="s">
        <v>98</v>
      </c>
      <c r="BM1393" t="s">
        <v>98</v>
      </c>
      <c r="BN1393" t="s">
        <v>104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>
      <c r="A1394">
        <v>1393</v>
      </c>
      <c r="B1394">
        <v>85</v>
      </c>
      <c r="C1394" t="s">
        <v>112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89</v>
      </c>
      <c r="N1394" t="s">
        <v>91</v>
      </c>
      <c r="O1394" t="s">
        <v>91</v>
      </c>
      <c r="P1394" t="s">
        <v>92</v>
      </c>
      <c r="Q1394" t="s">
        <v>183</v>
      </c>
      <c r="R1394">
        <v>5</v>
      </c>
      <c r="S1394">
        <v>5</v>
      </c>
      <c r="T1394">
        <v>1967</v>
      </c>
      <c r="U1394">
        <v>1967</v>
      </c>
      <c r="V1394" t="s">
        <v>94</v>
      </c>
      <c r="W1394" t="s">
        <v>95</v>
      </c>
      <c r="X1394" t="s">
        <v>130</v>
      </c>
      <c r="Y1394" t="s">
        <v>130</v>
      </c>
      <c r="Z1394" t="s">
        <v>97</v>
      </c>
      <c r="AA1394">
        <v>0</v>
      </c>
      <c r="AB1394" t="s">
        <v>98</v>
      </c>
      <c r="AC1394" t="s">
        <v>98</v>
      </c>
      <c r="AD1394" t="s">
        <v>99</v>
      </c>
      <c r="AE1394" t="s">
        <v>98</v>
      </c>
      <c r="AF1394" t="s">
        <v>98</v>
      </c>
      <c r="AG1394" t="s">
        <v>157</v>
      </c>
      <c r="AH1394" t="s">
        <v>118</v>
      </c>
      <c r="AI1394">
        <v>769</v>
      </c>
      <c r="AJ1394" t="s">
        <v>108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104</v>
      </c>
      <c r="AQ1394" t="s">
        <v>105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106</v>
      </c>
      <c r="BE1394">
        <v>1</v>
      </c>
      <c r="BF1394" t="s">
        <v>134</v>
      </c>
      <c r="BG1394" t="s">
        <v>107</v>
      </c>
      <c r="BH1394">
        <v>1967</v>
      </c>
      <c r="BI1394" t="s">
        <v>131</v>
      </c>
      <c r="BJ1394">
        <v>1</v>
      </c>
      <c r="BK1394">
        <v>288</v>
      </c>
      <c r="BL1394" t="s">
        <v>98</v>
      </c>
      <c r="BM1394" t="s">
        <v>98</v>
      </c>
      <c r="BN1394" t="s">
        <v>104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239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>
      <c r="A1395">
        <v>1394</v>
      </c>
      <c r="B1395">
        <v>190</v>
      </c>
      <c r="C1395" t="s">
        <v>140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188</v>
      </c>
      <c r="N1395" t="s">
        <v>91</v>
      </c>
      <c r="O1395" t="s">
        <v>91</v>
      </c>
      <c r="P1395" t="s">
        <v>186</v>
      </c>
      <c r="Q1395" t="s">
        <v>176</v>
      </c>
      <c r="R1395">
        <v>6</v>
      </c>
      <c r="S1395">
        <v>7</v>
      </c>
      <c r="T1395">
        <v>1905</v>
      </c>
      <c r="U1395">
        <v>2000</v>
      </c>
      <c r="V1395" t="s">
        <v>94</v>
      </c>
      <c r="W1395" t="s">
        <v>95</v>
      </c>
      <c r="X1395" t="s">
        <v>116</v>
      </c>
      <c r="Y1395" t="s">
        <v>116</v>
      </c>
      <c r="Z1395" t="s">
        <v>97</v>
      </c>
      <c r="AA1395">
        <v>0</v>
      </c>
      <c r="AB1395" t="s">
        <v>98</v>
      </c>
      <c r="AC1395" t="s">
        <v>98</v>
      </c>
      <c r="AD1395" t="s">
        <v>166</v>
      </c>
      <c r="AE1395" t="s">
        <v>139</v>
      </c>
      <c r="AF1395" t="s">
        <v>98</v>
      </c>
      <c r="AG1395" t="s">
        <v>100</v>
      </c>
      <c r="AH1395" t="s">
        <v>108</v>
      </c>
      <c r="AI1395">
        <v>0</v>
      </c>
      <c r="AJ1395" t="s">
        <v>108</v>
      </c>
      <c r="AK1395">
        <v>0</v>
      </c>
      <c r="AL1395">
        <v>482</v>
      </c>
      <c r="AM1395">
        <v>482</v>
      </c>
      <c r="AN1395" t="s">
        <v>103</v>
      </c>
      <c r="AO1395" t="s">
        <v>126</v>
      </c>
      <c r="AP1395" t="s">
        <v>167</v>
      </c>
      <c r="AQ1395" t="s">
        <v>105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106</v>
      </c>
      <c r="BE1395">
        <v>1</v>
      </c>
      <c r="BF1395" t="s">
        <v>98</v>
      </c>
      <c r="BG1395" t="s">
        <v>143</v>
      </c>
      <c r="BH1395">
        <v>2003</v>
      </c>
      <c r="BI1395" t="s">
        <v>108</v>
      </c>
      <c r="BJ1395">
        <v>2</v>
      </c>
      <c r="BK1395">
        <v>672</v>
      </c>
      <c r="BL1395" t="s">
        <v>119</v>
      </c>
      <c r="BM1395" t="s">
        <v>98</v>
      </c>
      <c r="BN1395" t="s">
        <v>104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>
      <c r="A1396">
        <v>1395</v>
      </c>
      <c r="B1396">
        <v>120</v>
      </c>
      <c r="C1396" t="s">
        <v>112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156</v>
      </c>
      <c r="N1396" t="s">
        <v>91</v>
      </c>
      <c r="O1396" t="s">
        <v>91</v>
      </c>
      <c r="P1396" t="s">
        <v>129</v>
      </c>
      <c r="Q1396" t="s">
        <v>93</v>
      </c>
      <c r="R1396">
        <v>7</v>
      </c>
      <c r="S1396">
        <v>5</v>
      </c>
      <c r="T1396">
        <v>2006</v>
      </c>
      <c r="U1396">
        <v>2006</v>
      </c>
      <c r="V1396" t="s">
        <v>115</v>
      </c>
      <c r="W1396" t="s">
        <v>95</v>
      </c>
      <c r="X1396" t="s">
        <v>96</v>
      </c>
      <c r="Y1396" t="s">
        <v>96</v>
      </c>
      <c r="Z1396" t="s">
        <v>117</v>
      </c>
      <c r="AA1396">
        <v>45</v>
      </c>
      <c r="AB1396" t="s">
        <v>119</v>
      </c>
      <c r="AC1396" t="s">
        <v>98</v>
      </c>
      <c r="AD1396" t="s">
        <v>123</v>
      </c>
      <c r="AE1396" t="s">
        <v>119</v>
      </c>
      <c r="AF1396" t="s">
        <v>98</v>
      </c>
      <c r="AG1396" t="s">
        <v>157</v>
      </c>
      <c r="AH1396" t="s">
        <v>124</v>
      </c>
      <c r="AI1396">
        <v>1070</v>
      </c>
      <c r="AJ1396" t="s">
        <v>108</v>
      </c>
      <c r="AK1396">
        <v>0</v>
      </c>
      <c r="AL1396">
        <v>286</v>
      </c>
      <c r="AM1396">
        <v>1356</v>
      </c>
      <c r="AN1396" t="s">
        <v>103</v>
      </c>
      <c r="AO1396" t="s">
        <v>126</v>
      </c>
      <c r="AP1396" t="s">
        <v>104</v>
      </c>
      <c r="AQ1396" t="s">
        <v>105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119</v>
      </c>
      <c r="BC1396">
        <v>6</v>
      </c>
      <c r="BD1396" t="s">
        <v>106</v>
      </c>
      <c r="BE1396">
        <v>1</v>
      </c>
      <c r="BF1396" t="s">
        <v>119</v>
      </c>
      <c r="BG1396" t="s">
        <v>107</v>
      </c>
      <c r="BH1396">
        <v>2006</v>
      </c>
      <c r="BI1396" t="s">
        <v>125</v>
      </c>
      <c r="BJ1396">
        <v>3</v>
      </c>
      <c r="BK1396">
        <v>648</v>
      </c>
      <c r="BL1396" t="s">
        <v>98</v>
      </c>
      <c r="BM1396" t="s">
        <v>98</v>
      </c>
      <c r="BN1396" t="s">
        <v>104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149</v>
      </c>
      <c r="CB1396" t="s">
        <v>150</v>
      </c>
      <c r="CC1396">
        <v>246578</v>
      </c>
    </row>
    <row r="1397" spans="1:81">
      <c r="A1397">
        <v>1396</v>
      </c>
      <c r="B1397">
        <v>60</v>
      </c>
      <c r="C1397" t="s">
        <v>112</v>
      </c>
      <c r="D1397">
        <v>88</v>
      </c>
      <c r="E1397">
        <v>12665</v>
      </c>
      <c r="F1397" t="s">
        <v>82</v>
      </c>
      <c r="G1397" t="s">
        <v>83</v>
      </c>
      <c r="H1397" t="s">
        <v>113</v>
      </c>
      <c r="I1397" t="s">
        <v>85</v>
      </c>
      <c r="J1397" t="s">
        <v>86</v>
      </c>
      <c r="K1397" t="s">
        <v>87</v>
      </c>
      <c r="L1397" t="s">
        <v>88</v>
      </c>
      <c r="M1397" t="s">
        <v>218</v>
      </c>
      <c r="N1397" t="s">
        <v>91</v>
      </c>
      <c r="O1397" t="s">
        <v>91</v>
      </c>
      <c r="P1397" t="s">
        <v>92</v>
      </c>
      <c r="Q1397" t="s">
        <v>122</v>
      </c>
      <c r="R1397">
        <v>8</v>
      </c>
      <c r="S1397">
        <v>5</v>
      </c>
      <c r="T1397">
        <v>2005</v>
      </c>
      <c r="U1397">
        <v>2006</v>
      </c>
      <c r="V1397" t="s">
        <v>115</v>
      </c>
      <c r="W1397" t="s">
        <v>95</v>
      </c>
      <c r="X1397" t="s">
        <v>96</v>
      </c>
      <c r="Y1397" t="s">
        <v>96</v>
      </c>
      <c r="Z1397" t="s">
        <v>117</v>
      </c>
      <c r="AA1397">
        <v>245</v>
      </c>
      <c r="AB1397" t="s">
        <v>119</v>
      </c>
      <c r="AC1397" t="s">
        <v>98</v>
      </c>
      <c r="AD1397" t="s">
        <v>123</v>
      </c>
      <c r="AE1397" t="s">
        <v>119</v>
      </c>
      <c r="AF1397" t="s">
        <v>119</v>
      </c>
      <c r="AG1397" t="s">
        <v>119</v>
      </c>
      <c r="AH1397" t="s">
        <v>108</v>
      </c>
      <c r="AI1397">
        <v>0</v>
      </c>
      <c r="AJ1397" t="s">
        <v>108</v>
      </c>
      <c r="AK1397">
        <v>0</v>
      </c>
      <c r="AL1397">
        <v>1094</v>
      </c>
      <c r="AM1397">
        <v>1094</v>
      </c>
      <c r="AN1397" t="s">
        <v>103</v>
      </c>
      <c r="AO1397" t="s">
        <v>126</v>
      </c>
      <c r="AP1397" t="s">
        <v>104</v>
      </c>
      <c r="AQ1397" t="s">
        <v>105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119</v>
      </c>
      <c r="BC1397">
        <v>9</v>
      </c>
      <c r="BD1397" t="s">
        <v>106</v>
      </c>
      <c r="BE1397">
        <v>1</v>
      </c>
      <c r="BF1397" t="s">
        <v>119</v>
      </c>
      <c r="BG1397" t="s">
        <v>159</v>
      </c>
      <c r="BH1397">
        <v>2005</v>
      </c>
      <c r="BI1397" t="s">
        <v>125</v>
      </c>
      <c r="BJ1397">
        <v>3</v>
      </c>
      <c r="BK1397">
        <v>642</v>
      </c>
      <c r="BL1397" t="s">
        <v>98</v>
      </c>
      <c r="BM1397" t="s">
        <v>98</v>
      </c>
      <c r="BN1397" t="s">
        <v>104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>
      <c r="A1398">
        <v>1397</v>
      </c>
      <c r="B1398">
        <v>20</v>
      </c>
      <c r="C1398" t="s">
        <v>112</v>
      </c>
      <c r="D1398" t="s">
        <v>83</v>
      </c>
      <c r="E1398">
        <v>57200</v>
      </c>
      <c r="F1398" t="s">
        <v>82</v>
      </c>
      <c r="G1398" t="s">
        <v>83</v>
      </c>
      <c r="H1398" t="s">
        <v>113</v>
      </c>
      <c r="I1398" t="s">
        <v>192</v>
      </c>
      <c r="J1398" t="s">
        <v>86</v>
      </c>
      <c r="K1398" t="s">
        <v>87</v>
      </c>
      <c r="L1398" t="s">
        <v>231</v>
      </c>
      <c r="M1398" t="s">
        <v>218</v>
      </c>
      <c r="N1398" t="s">
        <v>91</v>
      </c>
      <c r="O1398" t="s">
        <v>91</v>
      </c>
      <c r="P1398" t="s">
        <v>92</v>
      </c>
      <c r="Q1398" t="s">
        <v>93</v>
      </c>
      <c r="R1398">
        <v>5</v>
      </c>
      <c r="S1398">
        <v>5</v>
      </c>
      <c r="T1398">
        <v>1948</v>
      </c>
      <c r="U1398">
        <v>1950</v>
      </c>
      <c r="V1398" t="s">
        <v>94</v>
      </c>
      <c r="W1398" t="s">
        <v>95</v>
      </c>
      <c r="X1398" t="s">
        <v>116</v>
      </c>
      <c r="Y1398" t="s">
        <v>116</v>
      </c>
      <c r="Z1398" t="s">
        <v>97</v>
      </c>
      <c r="AA1398">
        <v>0</v>
      </c>
      <c r="AB1398" t="s">
        <v>98</v>
      </c>
      <c r="AC1398" t="s">
        <v>98</v>
      </c>
      <c r="AD1398" t="s">
        <v>99</v>
      </c>
      <c r="AE1398" t="s">
        <v>98</v>
      </c>
      <c r="AF1398" t="s">
        <v>98</v>
      </c>
      <c r="AG1398" t="s">
        <v>157</v>
      </c>
      <c r="AH1398" t="s">
        <v>138</v>
      </c>
      <c r="AI1398">
        <v>353</v>
      </c>
      <c r="AJ1398" t="s">
        <v>101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104</v>
      </c>
      <c r="AQ1398" t="s">
        <v>105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187</v>
      </c>
      <c r="BE1398">
        <v>2</v>
      </c>
      <c r="BF1398" t="s">
        <v>98</v>
      </c>
      <c r="BG1398" t="s">
        <v>143</v>
      </c>
      <c r="BH1398">
        <v>1966</v>
      </c>
      <c r="BI1398" t="s">
        <v>108</v>
      </c>
      <c r="BJ1398">
        <v>2</v>
      </c>
      <c r="BK1398">
        <v>572</v>
      </c>
      <c r="BL1398" t="s">
        <v>98</v>
      </c>
      <c r="BM1398" t="s">
        <v>98</v>
      </c>
      <c r="BN1398" t="s">
        <v>167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>
      <c r="A1399">
        <v>1398</v>
      </c>
      <c r="B1399">
        <v>70</v>
      </c>
      <c r="C1399" t="s">
        <v>140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197</v>
      </c>
      <c r="N1399" t="s">
        <v>91</v>
      </c>
      <c r="O1399" t="s">
        <v>91</v>
      </c>
      <c r="P1399" t="s">
        <v>92</v>
      </c>
      <c r="Q1399" t="s">
        <v>122</v>
      </c>
      <c r="R1399">
        <v>5</v>
      </c>
      <c r="S1399">
        <v>8</v>
      </c>
      <c r="T1399">
        <v>1920</v>
      </c>
      <c r="U1399">
        <v>2004</v>
      </c>
      <c r="V1399" t="s">
        <v>94</v>
      </c>
      <c r="W1399" t="s">
        <v>95</v>
      </c>
      <c r="X1399" t="s">
        <v>137</v>
      </c>
      <c r="Y1399" t="s">
        <v>137</v>
      </c>
      <c r="Z1399" t="s">
        <v>97</v>
      </c>
      <c r="AA1399">
        <v>0</v>
      </c>
      <c r="AB1399" t="s">
        <v>98</v>
      </c>
      <c r="AC1399" t="s">
        <v>98</v>
      </c>
      <c r="AD1399" t="s">
        <v>166</v>
      </c>
      <c r="AE1399" t="s">
        <v>98</v>
      </c>
      <c r="AF1399" t="s">
        <v>98</v>
      </c>
      <c r="AG1399" t="s">
        <v>155</v>
      </c>
      <c r="AH1399" t="s">
        <v>108</v>
      </c>
      <c r="AI1399">
        <v>0</v>
      </c>
      <c r="AJ1399" t="s">
        <v>108</v>
      </c>
      <c r="AK1399">
        <v>0</v>
      </c>
      <c r="AL1399">
        <v>939</v>
      </c>
      <c r="AM1399">
        <v>939</v>
      </c>
      <c r="AN1399" t="s">
        <v>103</v>
      </c>
      <c r="AO1399" t="s">
        <v>126</v>
      </c>
      <c r="AP1399" t="s">
        <v>104</v>
      </c>
      <c r="AQ1399" t="s">
        <v>105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106</v>
      </c>
      <c r="BE1399">
        <v>0</v>
      </c>
      <c r="BF1399" t="s">
        <v>83</v>
      </c>
      <c r="BG1399" t="s">
        <v>143</v>
      </c>
      <c r="BH1399">
        <v>1933</v>
      </c>
      <c r="BI1399" t="s">
        <v>108</v>
      </c>
      <c r="BJ1399">
        <v>1</v>
      </c>
      <c r="BK1399">
        <v>180</v>
      </c>
      <c r="BL1399" t="s">
        <v>139</v>
      </c>
      <c r="BM1399" t="s">
        <v>139</v>
      </c>
      <c r="BN1399" t="s">
        <v>167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>
      <c r="A1400">
        <v>1399</v>
      </c>
      <c r="B1400">
        <v>50</v>
      </c>
      <c r="C1400" t="s">
        <v>112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89</v>
      </c>
      <c r="N1400" t="s">
        <v>91</v>
      </c>
      <c r="O1400" t="s">
        <v>91</v>
      </c>
      <c r="P1400" t="s">
        <v>92</v>
      </c>
      <c r="Q1400" t="s">
        <v>176</v>
      </c>
      <c r="R1400">
        <v>5</v>
      </c>
      <c r="S1400">
        <v>4</v>
      </c>
      <c r="T1400">
        <v>1950</v>
      </c>
      <c r="U1400">
        <v>1982</v>
      </c>
      <c r="V1400" t="s">
        <v>94</v>
      </c>
      <c r="W1400" t="s">
        <v>95</v>
      </c>
      <c r="X1400" t="s">
        <v>96</v>
      </c>
      <c r="Y1400" t="s">
        <v>116</v>
      </c>
      <c r="Z1400" t="s">
        <v>97</v>
      </c>
      <c r="AA1400">
        <v>0</v>
      </c>
      <c r="AB1400" t="s">
        <v>98</v>
      </c>
      <c r="AC1400" t="s">
        <v>98</v>
      </c>
      <c r="AD1400" t="s">
        <v>99</v>
      </c>
      <c r="AE1400" t="s">
        <v>98</v>
      </c>
      <c r="AF1400" t="s">
        <v>98</v>
      </c>
      <c r="AG1400" t="s">
        <v>100</v>
      </c>
      <c r="AH1400" t="s">
        <v>101</v>
      </c>
      <c r="AI1400">
        <v>180</v>
      </c>
      <c r="AJ1400" t="s">
        <v>138</v>
      </c>
      <c r="AK1400">
        <v>352</v>
      </c>
      <c r="AL1400">
        <v>676</v>
      </c>
      <c r="AM1400">
        <v>1208</v>
      </c>
      <c r="AN1400" t="s">
        <v>103</v>
      </c>
      <c r="AO1400" t="s">
        <v>119</v>
      </c>
      <c r="AP1400" t="s">
        <v>104</v>
      </c>
      <c r="AQ1400" t="s">
        <v>168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187</v>
      </c>
      <c r="BE1400">
        <v>0</v>
      </c>
      <c r="BF1400" t="s">
        <v>83</v>
      </c>
      <c r="BG1400" t="s">
        <v>107</v>
      </c>
      <c r="BH1400">
        <v>1950</v>
      </c>
      <c r="BI1400" t="s">
        <v>108</v>
      </c>
      <c r="BJ1400">
        <v>1</v>
      </c>
      <c r="BK1400">
        <v>240</v>
      </c>
      <c r="BL1400" t="s">
        <v>98</v>
      </c>
      <c r="BM1400" t="s">
        <v>98</v>
      </c>
      <c r="BN1400" t="s">
        <v>104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132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>
      <c r="A1401">
        <v>1400</v>
      </c>
      <c r="B1401">
        <v>50</v>
      </c>
      <c r="C1401" t="s">
        <v>112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200</v>
      </c>
      <c r="N1401" t="s">
        <v>91</v>
      </c>
      <c r="O1401" t="s">
        <v>91</v>
      </c>
      <c r="P1401" t="s">
        <v>92</v>
      </c>
      <c r="Q1401" t="s">
        <v>176</v>
      </c>
      <c r="R1401">
        <v>6</v>
      </c>
      <c r="S1401">
        <v>6</v>
      </c>
      <c r="T1401">
        <v>1925</v>
      </c>
      <c r="U1401">
        <v>1990</v>
      </c>
      <c r="V1401" t="s">
        <v>94</v>
      </c>
      <c r="W1401" t="s">
        <v>95</v>
      </c>
      <c r="X1401" t="s">
        <v>184</v>
      </c>
      <c r="Y1401" t="s">
        <v>185</v>
      </c>
      <c r="Z1401" t="s">
        <v>97</v>
      </c>
      <c r="AA1401">
        <v>0</v>
      </c>
      <c r="AB1401" t="s">
        <v>98</v>
      </c>
      <c r="AC1401" t="s">
        <v>98</v>
      </c>
      <c r="AD1401" t="s">
        <v>166</v>
      </c>
      <c r="AE1401" t="s">
        <v>98</v>
      </c>
      <c r="AF1401" t="s">
        <v>98</v>
      </c>
      <c r="AG1401" t="s">
        <v>100</v>
      </c>
      <c r="AH1401" t="s">
        <v>138</v>
      </c>
      <c r="AI1401">
        <v>264</v>
      </c>
      <c r="AJ1401" t="s">
        <v>108</v>
      </c>
      <c r="AK1401">
        <v>0</v>
      </c>
      <c r="AL1401">
        <v>712</v>
      </c>
      <c r="AM1401">
        <v>976</v>
      </c>
      <c r="AN1401" t="s">
        <v>103</v>
      </c>
      <c r="AO1401" t="s">
        <v>126</v>
      </c>
      <c r="AP1401" t="s">
        <v>104</v>
      </c>
      <c r="AQ1401" t="s">
        <v>105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119</v>
      </c>
      <c r="BC1401">
        <v>7</v>
      </c>
      <c r="BD1401" t="s">
        <v>106</v>
      </c>
      <c r="BE1401">
        <v>1</v>
      </c>
      <c r="BF1401" t="s">
        <v>119</v>
      </c>
      <c r="BG1401" t="s">
        <v>143</v>
      </c>
      <c r="BH1401">
        <v>1925</v>
      </c>
      <c r="BI1401" t="s">
        <v>108</v>
      </c>
      <c r="BJ1401">
        <v>1</v>
      </c>
      <c r="BK1401">
        <v>216</v>
      </c>
      <c r="BL1401" t="s">
        <v>139</v>
      </c>
      <c r="BM1401" t="s">
        <v>98</v>
      </c>
      <c r="BN1401" t="s">
        <v>104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109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>
      <c r="A1402">
        <v>1401</v>
      </c>
      <c r="B1402">
        <v>50</v>
      </c>
      <c r="C1402" t="s">
        <v>140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114</v>
      </c>
      <c r="L1402" t="s">
        <v>88</v>
      </c>
      <c r="M1402" t="s">
        <v>197</v>
      </c>
      <c r="N1402" t="s">
        <v>91</v>
      </c>
      <c r="O1402" t="s">
        <v>91</v>
      </c>
      <c r="P1402" t="s">
        <v>92</v>
      </c>
      <c r="Q1402" t="s">
        <v>176</v>
      </c>
      <c r="R1402">
        <v>6</v>
      </c>
      <c r="S1402">
        <v>7</v>
      </c>
      <c r="T1402">
        <v>1929</v>
      </c>
      <c r="U1402">
        <v>1950</v>
      </c>
      <c r="V1402" t="s">
        <v>94</v>
      </c>
      <c r="W1402" t="s">
        <v>95</v>
      </c>
      <c r="X1402" t="s">
        <v>184</v>
      </c>
      <c r="Y1402" t="s">
        <v>185</v>
      </c>
      <c r="Z1402" t="s">
        <v>97</v>
      </c>
      <c r="AA1402">
        <v>0</v>
      </c>
      <c r="AB1402" t="s">
        <v>98</v>
      </c>
      <c r="AC1402" t="s">
        <v>98</v>
      </c>
      <c r="AD1402" t="s">
        <v>166</v>
      </c>
      <c r="AE1402" t="s">
        <v>98</v>
      </c>
      <c r="AF1402" t="s">
        <v>98</v>
      </c>
      <c r="AG1402" t="s">
        <v>100</v>
      </c>
      <c r="AH1402" t="s">
        <v>108</v>
      </c>
      <c r="AI1402">
        <v>0</v>
      </c>
      <c r="AJ1402" t="s">
        <v>108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104</v>
      </c>
      <c r="AQ1402" t="s">
        <v>105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106</v>
      </c>
      <c r="BE1402">
        <v>1</v>
      </c>
      <c r="BF1402" t="s">
        <v>119</v>
      </c>
      <c r="BG1402" t="s">
        <v>159</v>
      </c>
      <c r="BH1402">
        <v>1929</v>
      </c>
      <c r="BI1402" t="s">
        <v>131</v>
      </c>
      <c r="BJ1402">
        <v>1</v>
      </c>
      <c r="BK1402">
        <v>208</v>
      </c>
      <c r="BL1402" t="s">
        <v>98</v>
      </c>
      <c r="BM1402" t="s">
        <v>98</v>
      </c>
      <c r="BN1402" t="s">
        <v>104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>
      <c r="A1403">
        <v>1402</v>
      </c>
      <c r="B1403">
        <v>60</v>
      </c>
      <c r="C1403" t="s">
        <v>112</v>
      </c>
      <c r="D1403">
        <v>62</v>
      </c>
      <c r="E1403">
        <v>7415</v>
      </c>
      <c r="F1403" t="s">
        <v>82</v>
      </c>
      <c r="G1403" t="s">
        <v>83</v>
      </c>
      <c r="H1403" t="s">
        <v>113</v>
      </c>
      <c r="I1403" t="s">
        <v>85</v>
      </c>
      <c r="J1403" t="s">
        <v>86</v>
      </c>
      <c r="K1403" t="s">
        <v>87</v>
      </c>
      <c r="L1403" t="s">
        <v>88</v>
      </c>
      <c r="M1403" t="s">
        <v>121</v>
      </c>
      <c r="N1403" t="s">
        <v>91</v>
      </c>
      <c r="O1403" t="s">
        <v>91</v>
      </c>
      <c r="P1403" t="s">
        <v>92</v>
      </c>
      <c r="Q1403" t="s">
        <v>122</v>
      </c>
      <c r="R1403">
        <v>6</v>
      </c>
      <c r="S1403">
        <v>5</v>
      </c>
      <c r="T1403">
        <v>2004</v>
      </c>
      <c r="U1403">
        <v>2004</v>
      </c>
      <c r="V1403" t="s">
        <v>94</v>
      </c>
      <c r="W1403" t="s">
        <v>95</v>
      </c>
      <c r="X1403" t="s">
        <v>96</v>
      </c>
      <c r="Y1403" t="s">
        <v>96</v>
      </c>
      <c r="Z1403" t="s">
        <v>97</v>
      </c>
      <c r="AA1403">
        <v>0</v>
      </c>
      <c r="AB1403" t="s">
        <v>98</v>
      </c>
      <c r="AC1403" t="s">
        <v>98</v>
      </c>
      <c r="AD1403" t="s">
        <v>123</v>
      </c>
      <c r="AE1403" t="s">
        <v>98</v>
      </c>
      <c r="AF1403" t="s">
        <v>98</v>
      </c>
      <c r="AG1403" t="s">
        <v>100</v>
      </c>
      <c r="AH1403" t="s">
        <v>124</v>
      </c>
      <c r="AI1403">
        <v>759</v>
      </c>
      <c r="AJ1403" t="s">
        <v>108</v>
      </c>
      <c r="AK1403">
        <v>0</v>
      </c>
      <c r="AL1403">
        <v>80</v>
      </c>
      <c r="AM1403">
        <v>839</v>
      </c>
      <c r="AN1403" t="s">
        <v>103</v>
      </c>
      <c r="AO1403" t="s">
        <v>126</v>
      </c>
      <c r="AP1403" t="s">
        <v>104</v>
      </c>
      <c r="AQ1403" t="s">
        <v>105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106</v>
      </c>
      <c r="BE1403">
        <v>1</v>
      </c>
      <c r="BF1403" t="s">
        <v>98</v>
      </c>
      <c r="BG1403" t="s">
        <v>107</v>
      </c>
      <c r="BH1403">
        <v>2004</v>
      </c>
      <c r="BI1403" t="s">
        <v>125</v>
      </c>
      <c r="BJ1403">
        <v>2</v>
      </c>
      <c r="BK1403">
        <v>398</v>
      </c>
      <c r="BL1403" t="s">
        <v>98</v>
      </c>
      <c r="BM1403" t="s">
        <v>98</v>
      </c>
      <c r="BN1403" t="s">
        <v>104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>
      <c r="A1404">
        <v>1403</v>
      </c>
      <c r="B1404">
        <v>20</v>
      </c>
      <c r="C1404" t="s">
        <v>112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209</v>
      </c>
      <c r="N1404" t="s">
        <v>91</v>
      </c>
      <c r="O1404" t="s">
        <v>91</v>
      </c>
      <c r="P1404" t="s">
        <v>92</v>
      </c>
      <c r="Q1404" t="s">
        <v>93</v>
      </c>
      <c r="R1404">
        <v>7</v>
      </c>
      <c r="S1404">
        <v>5</v>
      </c>
      <c r="T1404">
        <v>2006</v>
      </c>
      <c r="U1404">
        <v>2006</v>
      </c>
      <c r="V1404" t="s">
        <v>94</v>
      </c>
      <c r="W1404" t="s">
        <v>95</v>
      </c>
      <c r="X1404" t="s">
        <v>96</v>
      </c>
      <c r="Y1404" t="s">
        <v>96</v>
      </c>
      <c r="Z1404" t="s">
        <v>97</v>
      </c>
      <c r="AA1404">
        <v>0</v>
      </c>
      <c r="AB1404" t="s">
        <v>119</v>
      </c>
      <c r="AC1404" t="s">
        <v>98</v>
      </c>
      <c r="AD1404" t="s">
        <v>123</v>
      </c>
      <c r="AE1404" t="s">
        <v>119</v>
      </c>
      <c r="AF1404" t="s">
        <v>119</v>
      </c>
      <c r="AG1404" t="s">
        <v>157</v>
      </c>
      <c r="AH1404" t="s">
        <v>108</v>
      </c>
      <c r="AI1404">
        <v>0</v>
      </c>
      <c r="AJ1404" t="s">
        <v>108</v>
      </c>
      <c r="AK1404">
        <v>0</v>
      </c>
      <c r="AL1404">
        <v>1286</v>
      </c>
      <c r="AM1404">
        <v>1286</v>
      </c>
      <c r="AN1404" t="s">
        <v>103</v>
      </c>
      <c r="AO1404" t="s">
        <v>126</v>
      </c>
      <c r="AP1404" t="s">
        <v>104</v>
      </c>
      <c r="AQ1404" t="s">
        <v>105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119</v>
      </c>
      <c r="BC1404">
        <v>6</v>
      </c>
      <c r="BD1404" t="s">
        <v>106</v>
      </c>
      <c r="BE1404">
        <v>1</v>
      </c>
      <c r="BF1404" t="s">
        <v>119</v>
      </c>
      <c r="BG1404" t="s">
        <v>107</v>
      </c>
      <c r="BH1404">
        <v>2006</v>
      </c>
      <c r="BI1404" t="s">
        <v>131</v>
      </c>
      <c r="BJ1404">
        <v>2</v>
      </c>
      <c r="BK1404">
        <v>662</v>
      </c>
      <c r="BL1404" t="s">
        <v>98</v>
      </c>
      <c r="BM1404" t="s">
        <v>98</v>
      </c>
      <c r="BN1404" t="s">
        <v>104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149</v>
      </c>
      <c r="CB1404" t="s">
        <v>150</v>
      </c>
      <c r="CC1404">
        <v>193879</v>
      </c>
    </row>
    <row r="1405" spans="1:81">
      <c r="A1405">
        <v>1404</v>
      </c>
      <c r="B1405">
        <v>20</v>
      </c>
      <c r="C1405" t="s">
        <v>112</v>
      </c>
      <c r="D1405">
        <v>49</v>
      </c>
      <c r="E1405">
        <v>15256</v>
      </c>
      <c r="F1405" t="s">
        <v>82</v>
      </c>
      <c r="G1405" t="s">
        <v>83</v>
      </c>
      <c r="H1405" t="s">
        <v>113</v>
      </c>
      <c r="I1405" t="s">
        <v>85</v>
      </c>
      <c r="J1405" t="s">
        <v>86</v>
      </c>
      <c r="K1405" t="s">
        <v>161</v>
      </c>
      <c r="L1405" t="s">
        <v>88</v>
      </c>
      <c r="M1405" t="s">
        <v>163</v>
      </c>
      <c r="N1405" t="s">
        <v>225</v>
      </c>
      <c r="O1405" t="s">
        <v>91</v>
      </c>
      <c r="P1405" t="s">
        <v>92</v>
      </c>
      <c r="Q1405" t="s">
        <v>93</v>
      </c>
      <c r="R1405">
        <v>8</v>
      </c>
      <c r="S1405">
        <v>5</v>
      </c>
      <c r="T1405">
        <v>2007</v>
      </c>
      <c r="U1405">
        <v>2007</v>
      </c>
      <c r="V1405" t="s">
        <v>94</v>
      </c>
      <c r="W1405" t="s">
        <v>95</v>
      </c>
      <c r="X1405" t="s">
        <v>96</v>
      </c>
      <c r="Y1405" t="s">
        <v>96</v>
      </c>
      <c r="Z1405" t="s">
        <v>148</v>
      </c>
      <c r="AA1405">
        <v>84</v>
      </c>
      <c r="AB1405" t="s">
        <v>119</v>
      </c>
      <c r="AC1405" t="s">
        <v>98</v>
      </c>
      <c r="AD1405" t="s">
        <v>123</v>
      </c>
      <c r="AE1405" t="s">
        <v>119</v>
      </c>
      <c r="AF1405" t="s">
        <v>98</v>
      </c>
      <c r="AG1405" t="s">
        <v>119</v>
      </c>
      <c r="AH1405" t="s">
        <v>124</v>
      </c>
      <c r="AI1405">
        <v>929</v>
      </c>
      <c r="AJ1405" t="s">
        <v>108</v>
      </c>
      <c r="AK1405">
        <v>0</v>
      </c>
      <c r="AL1405">
        <v>556</v>
      </c>
      <c r="AM1405">
        <v>1485</v>
      </c>
      <c r="AN1405" t="s">
        <v>103</v>
      </c>
      <c r="AO1405" t="s">
        <v>126</v>
      </c>
      <c r="AP1405" t="s">
        <v>104</v>
      </c>
      <c r="AQ1405" t="s">
        <v>105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119</v>
      </c>
      <c r="BC1405">
        <v>6</v>
      </c>
      <c r="BD1405" t="s">
        <v>106</v>
      </c>
      <c r="BE1405">
        <v>0</v>
      </c>
      <c r="BF1405" t="s">
        <v>83</v>
      </c>
      <c r="BG1405" t="s">
        <v>107</v>
      </c>
      <c r="BH1405">
        <v>2007</v>
      </c>
      <c r="BI1405" t="s">
        <v>108</v>
      </c>
      <c r="BJ1405">
        <v>3</v>
      </c>
      <c r="BK1405">
        <v>754</v>
      </c>
      <c r="BL1405" t="s">
        <v>98</v>
      </c>
      <c r="BM1405" t="s">
        <v>98</v>
      </c>
      <c r="BN1405" t="s">
        <v>104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>
      <c r="A1406">
        <v>1405</v>
      </c>
      <c r="B1406">
        <v>50</v>
      </c>
      <c r="C1406" t="s">
        <v>112</v>
      </c>
      <c r="D1406">
        <v>60</v>
      </c>
      <c r="E1406">
        <v>10410</v>
      </c>
      <c r="F1406" t="s">
        <v>82</v>
      </c>
      <c r="G1406" t="s">
        <v>190</v>
      </c>
      <c r="H1406" t="s">
        <v>84</v>
      </c>
      <c r="I1406" t="s">
        <v>85</v>
      </c>
      <c r="J1406" t="s">
        <v>86</v>
      </c>
      <c r="K1406" t="s">
        <v>114</v>
      </c>
      <c r="L1406" t="s">
        <v>88</v>
      </c>
      <c r="M1406" t="s">
        <v>188</v>
      </c>
      <c r="N1406" t="s">
        <v>182</v>
      </c>
      <c r="O1406" t="s">
        <v>91</v>
      </c>
      <c r="P1406" t="s">
        <v>92</v>
      </c>
      <c r="Q1406" t="s">
        <v>176</v>
      </c>
      <c r="R1406">
        <v>3</v>
      </c>
      <c r="S1406">
        <v>4</v>
      </c>
      <c r="T1406">
        <v>1915</v>
      </c>
      <c r="U1406">
        <v>1950</v>
      </c>
      <c r="V1406" t="s">
        <v>94</v>
      </c>
      <c r="W1406" t="s">
        <v>95</v>
      </c>
      <c r="X1406" t="s">
        <v>116</v>
      </c>
      <c r="Y1406" t="s">
        <v>116</v>
      </c>
      <c r="Z1406" t="s">
        <v>97</v>
      </c>
      <c r="AA1406">
        <v>0</v>
      </c>
      <c r="AB1406" t="s">
        <v>98</v>
      </c>
      <c r="AC1406" t="s">
        <v>98</v>
      </c>
      <c r="AD1406" t="s">
        <v>123</v>
      </c>
      <c r="AE1406" t="s">
        <v>98</v>
      </c>
      <c r="AF1406" t="s">
        <v>98</v>
      </c>
      <c r="AG1406" t="s">
        <v>100</v>
      </c>
      <c r="AH1406" t="s">
        <v>108</v>
      </c>
      <c r="AI1406">
        <v>0</v>
      </c>
      <c r="AJ1406" t="s">
        <v>108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104</v>
      </c>
      <c r="AQ1406" t="s">
        <v>105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106</v>
      </c>
      <c r="BE1406">
        <v>0</v>
      </c>
      <c r="BF1406" t="s">
        <v>83</v>
      </c>
      <c r="BG1406" t="s">
        <v>143</v>
      </c>
      <c r="BH1406">
        <v>1998</v>
      </c>
      <c r="BI1406" t="s">
        <v>108</v>
      </c>
      <c r="BJ1406">
        <v>3</v>
      </c>
      <c r="BK1406">
        <v>936</v>
      </c>
      <c r="BL1406" t="s">
        <v>98</v>
      </c>
      <c r="BM1406" t="s">
        <v>98</v>
      </c>
      <c r="BN1406" t="s">
        <v>104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109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178</v>
      </c>
      <c r="CC1406">
        <v>105000</v>
      </c>
    </row>
    <row r="1407" spans="1:81">
      <c r="A1407">
        <v>1406</v>
      </c>
      <c r="B1407">
        <v>120</v>
      </c>
      <c r="C1407" t="s">
        <v>140</v>
      </c>
      <c r="D1407">
        <v>44</v>
      </c>
      <c r="E1407">
        <v>3842</v>
      </c>
      <c r="F1407" t="s">
        <v>82</v>
      </c>
      <c r="G1407" t="s">
        <v>83</v>
      </c>
      <c r="H1407" t="s">
        <v>113</v>
      </c>
      <c r="I1407" t="s">
        <v>127</v>
      </c>
      <c r="J1407" t="s">
        <v>86</v>
      </c>
      <c r="K1407" t="s">
        <v>87</v>
      </c>
      <c r="L1407" t="s">
        <v>154</v>
      </c>
      <c r="M1407" t="s">
        <v>212</v>
      </c>
      <c r="N1407" t="s">
        <v>91</v>
      </c>
      <c r="O1407" t="s">
        <v>91</v>
      </c>
      <c r="P1407" t="s">
        <v>129</v>
      </c>
      <c r="Q1407" t="s">
        <v>93</v>
      </c>
      <c r="R1407">
        <v>8</v>
      </c>
      <c r="S1407">
        <v>5</v>
      </c>
      <c r="T1407">
        <v>2004</v>
      </c>
      <c r="U1407">
        <v>2005</v>
      </c>
      <c r="V1407" t="s">
        <v>115</v>
      </c>
      <c r="W1407" t="s">
        <v>95</v>
      </c>
      <c r="X1407" t="s">
        <v>152</v>
      </c>
      <c r="Y1407" t="s">
        <v>153</v>
      </c>
      <c r="Z1407" t="s">
        <v>148</v>
      </c>
      <c r="AA1407">
        <v>174</v>
      </c>
      <c r="AB1407" t="s">
        <v>119</v>
      </c>
      <c r="AC1407" t="s">
        <v>98</v>
      </c>
      <c r="AD1407" t="s">
        <v>123</v>
      </c>
      <c r="AE1407" t="s">
        <v>126</v>
      </c>
      <c r="AF1407" t="s">
        <v>98</v>
      </c>
      <c r="AG1407" t="s">
        <v>119</v>
      </c>
      <c r="AH1407" t="s">
        <v>124</v>
      </c>
      <c r="AI1407">
        <v>1373</v>
      </c>
      <c r="AJ1407" t="s">
        <v>108</v>
      </c>
      <c r="AK1407">
        <v>0</v>
      </c>
      <c r="AL1407">
        <v>221</v>
      </c>
      <c r="AM1407">
        <v>1594</v>
      </c>
      <c r="AN1407" t="s">
        <v>103</v>
      </c>
      <c r="AO1407" t="s">
        <v>126</v>
      </c>
      <c r="AP1407" t="s">
        <v>104</v>
      </c>
      <c r="AQ1407" t="s">
        <v>105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119</v>
      </c>
      <c r="BC1407">
        <v>5</v>
      </c>
      <c r="BD1407" t="s">
        <v>106</v>
      </c>
      <c r="BE1407">
        <v>1</v>
      </c>
      <c r="BF1407" t="s">
        <v>119</v>
      </c>
      <c r="BG1407" t="s">
        <v>107</v>
      </c>
      <c r="BH1407">
        <v>2004</v>
      </c>
      <c r="BI1407" t="s">
        <v>125</v>
      </c>
      <c r="BJ1407">
        <v>2</v>
      </c>
      <c r="BK1407">
        <v>482</v>
      </c>
      <c r="BL1407" t="s">
        <v>98</v>
      </c>
      <c r="BM1407" t="s">
        <v>98</v>
      </c>
      <c r="BN1407" t="s">
        <v>104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>
      <c r="A1408">
        <v>1407</v>
      </c>
      <c r="B1408">
        <v>85</v>
      </c>
      <c r="C1408" t="s">
        <v>112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114</v>
      </c>
      <c r="L1408" t="s">
        <v>88</v>
      </c>
      <c r="M1408" t="s">
        <v>209</v>
      </c>
      <c r="N1408" t="s">
        <v>91</v>
      </c>
      <c r="O1408" t="s">
        <v>91</v>
      </c>
      <c r="P1408" t="s">
        <v>92</v>
      </c>
      <c r="Q1408" t="s">
        <v>183</v>
      </c>
      <c r="R1408">
        <v>5</v>
      </c>
      <c r="S1408">
        <v>7</v>
      </c>
      <c r="T1408">
        <v>1972</v>
      </c>
      <c r="U1408">
        <v>2007</v>
      </c>
      <c r="V1408" t="s">
        <v>94</v>
      </c>
      <c r="W1408" t="s">
        <v>95</v>
      </c>
      <c r="X1408" t="s">
        <v>130</v>
      </c>
      <c r="Y1408" t="s">
        <v>185</v>
      </c>
      <c r="Z1408" t="s">
        <v>97</v>
      </c>
      <c r="AA1408">
        <v>0</v>
      </c>
      <c r="AB1408" t="s">
        <v>98</v>
      </c>
      <c r="AC1408" t="s">
        <v>98</v>
      </c>
      <c r="AD1408" t="s">
        <v>99</v>
      </c>
      <c r="AE1408" t="s">
        <v>119</v>
      </c>
      <c r="AF1408" t="s">
        <v>98</v>
      </c>
      <c r="AG1408" t="s">
        <v>157</v>
      </c>
      <c r="AH1408" t="s">
        <v>124</v>
      </c>
      <c r="AI1408">
        <v>656</v>
      </c>
      <c r="AJ1408" t="s">
        <v>108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104</v>
      </c>
      <c r="AQ1408" t="s">
        <v>105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106</v>
      </c>
      <c r="BE1408">
        <v>0</v>
      </c>
      <c r="BF1408" t="s">
        <v>83</v>
      </c>
      <c r="BG1408" t="s">
        <v>143</v>
      </c>
      <c r="BH1408">
        <v>1988</v>
      </c>
      <c r="BI1408" t="s">
        <v>108</v>
      </c>
      <c r="BJ1408">
        <v>2</v>
      </c>
      <c r="BK1408">
        <v>396</v>
      </c>
      <c r="BL1408" t="s">
        <v>98</v>
      </c>
      <c r="BM1408" t="s">
        <v>98</v>
      </c>
      <c r="BN1408" t="s">
        <v>104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109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>
      <c r="A1409">
        <v>1408</v>
      </c>
      <c r="B1409">
        <v>20</v>
      </c>
      <c r="C1409" t="s">
        <v>112</v>
      </c>
      <c r="D1409" t="s">
        <v>83</v>
      </c>
      <c r="E1409">
        <v>8780</v>
      </c>
      <c r="F1409" t="s">
        <v>82</v>
      </c>
      <c r="G1409" t="s">
        <v>83</v>
      </c>
      <c r="H1409" t="s">
        <v>113</v>
      </c>
      <c r="I1409" t="s">
        <v>85</v>
      </c>
      <c r="J1409" t="s">
        <v>86</v>
      </c>
      <c r="K1409" t="s">
        <v>114</v>
      </c>
      <c r="L1409" t="s">
        <v>88</v>
      </c>
      <c r="M1409" t="s">
        <v>217</v>
      </c>
      <c r="N1409" t="s">
        <v>91</v>
      </c>
      <c r="O1409" t="s">
        <v>91</v>
      </c>
      <c r="P1409" t="s">
        <v>92</v>
      </c>
      <c r="Q1409" t="s">
        <v>93</v>
      </c>
      <c r="R1409">
        <v>5</v>
      </c>
      <c r="S1409">
        <v>5</v>
      </c>
      <c r="T1409">
        <v>1985</v>
      </c>
      <c r="U1409">
        <v>1985</v>
      </c>
      <c r="V1409" t="s">
        <v>94</v>
      </c>
      <c r="W1409" t="s">
        <v>95</v>
      </c>
      <c r="X1409" t="s">
        <v>130</v>
      </c>
      <c r="Y1409" t="s">
        <v>135</v>
      </c>
      <c r="Z1409" t="s">
        <v>97</v>
      </c>
      <c r="AA1409">
        <v>0</v>
      </c>
      <c r="AB1409" t="s">
        <v>98</v>
      </c>
      <c r="AC1409" t="s">
        <v>98</v>
      </c>
      <c r="AD1409" t="s">
        <v>99</v>
      </c>
      <c r="AE1409" t="s">
        <v>98</v>
      </c>
      <c r="AF1409" t="s">
        <v>98</v>
      </c>
      <c r="AG1409" t="s">
        <v>100</v>
      </c>
      <c r="AH1409" t="s">
        <v>118</v>
      </c>
      <c r="AI1409">
        <v>625</v>
      </c>
      <c r="AJ1409" t="s">
        <v>108</v>
      </c>
      <c r="AK1409">
        <v>0</v>
      </c>
      <c r="AL1409">
        <v>208</v>
      </c>
      <c r="AM1409">
        <v>833</v>
      </c>
      <c r="AN1409" t="s">
        <v>103</v>
      </c>
      <c r="AO1409" t="s">
        <v>126</v>
      </c>
      <c r="AP1409" t="s">
        <v>104</v>
      </c>
      <c r="AQ1409" t="s">
        <v>105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106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109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>
      <c r="A1410">
        <v>1409</v>
      </c>
      <c r="B1410">
        <v>70</v>
      </c>
      <c r="C1410" t="s">
        <v>140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188</v>
      </c>
      <c r="N1410" t="s">
        <v>91</v>
      </c>
      <c r="O1410" t="s">
        <v>91</v>
      </c>
      <c r="P1410" t="s">
        <v>92</v>
      </c>
      <c r="Q1410" t="s">
        <v>122</v>
      </c>
      <c r="R1410">
        <v>4</v>
      </c>
      <c r="S1410">
        <v>7</v>
      </c>
      <c r="T1410">
        <v>1910</v>
      </c>
      <c r="U1410">
        <v>1950</v>
      </c>
      <c r="V1410" t="s">
        <v>94</v>
      </c>
      <c r="W1410" t="s">
        <v>95</v>
      </c>
      <c r="X1410" t="s">
        <v>96</v>
      </c>
      <c r="Y1410" t="s">
        <v>96</v>
      </c>
      <c r="Z1410" t="s">
        <v>97</v>
      </c>
      <c r="AA1410">
        <v>0</v>
      </c>
      <c r="AB1410" t="s">
        <v>98</v>
      </c>
      <c r="AC1410" t="s">
        <v>98</v>
      </c>
      <c r="AD1410" t="s">
        <v>99</v>
      </c>
      <c r="AE1410" t="s">
        <v>139</v>
      </c>
      <c r="AF1410" t="s">
        <v>98</v>
      </c>
      <c r="AG1410" t="s">
        <v>100</v>
      </c>
      <c r="AH1410" t="s">
        <v>108</v>
      </c>
      <c r="AI1410">
        <v>0</v>
      </c>
      <c r="AJ1410" t="s">
        <v>108</v>
      </c>
      <c r="AK1410">
        <v>0</v>
      </c>
      <c r="AL1410">
        <v>622</v>
      </c>
      <c r="AM1410">
        <v>622</v>
      </c>
      <c r="AN1410" t="s">
        <v>103</v>
      </c>
      <c r="AO1410" t="s">
        <v>119</v>
      </c>
      <c r="AP1410" t="s">
        <v>104</v>
      </c>
      <c r="AQ1410" t="s">
        <v>105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106</v>
      </c>
      <c r="BE1410">
        <v>0</v>
      </c>
      <c r="BF1410" t="s">
        <v>83</v>
      </c>
      <c r="BG1410" t="s">
        <v>143</v>
      </c>
      <c r="BH1410">
        <v>1966</v>
      </c>
      <c r="BI1410" t="s">
        <v>108</v>
      </c>
      <c r="BJ1410">
        <v>2</v>
      </c>
      <c r="BK1410">
        <v>528</v>
      </c>
      <c r="BL1410" t="s">
        <v>98</v>
      </c>
      <c r="BM1410" t="s">
        <v>98</v>
      </c>
      <c r="BN1410" t="s">
        <v>104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>
      <c r="A1411">
        <v>1410</v>
      </c>
      <c r="B1411">
        <v>60</v>
      </c>
      <c r="C1411" t="s">
        <v>112</v>
      </c>
      <c r="D1411">
        <v>46</v>
      </c>
      <c r="E1411">
        <v>20544</v>
      </c>
      <c r="F1411" t="s">
        <v>82</v>
      </c>
      <c r="G1411" t="s">
        <v>83</v>
      </c>
      <c r="H1411" t="s">
        <v>113</v>
      </c>
      <c r="I1411" t="s">
        <v>85</v>
      </c>
      <c r="J1411" t="s">
        <v>86</v>
      </c>
      <c r="K1411" t="s">
        <v>161</v>
      </c>
      <c r="L1411" t="s">
        <v>88</v>
      </c>
      <c r="M1411" t="s">
        <v>175</v>
      </c>
      <c r="N1411" t="s">
        <v>91</v>
      </c>
      <c r="O1411" t="s">
        <v>91</v>
      </c>
      <c r="P1411" t="s">
        <v>92</v>
      </c>
      <c r="Q1411" t="s">
        <v>122</v>
      </c>
      <c r="R1411">
        <v>7</v>
      </c>
      <c r="S1411">
        <v>6</v>
      </c>
      <c r="T1411">
        <v>1986</v>
      </c>
      <c r="U1411">
        <v>1991</v>
      </c>
      <c r="V1411" t="s">
        <v>94</v>
      </c>
      <c r="W1411" t="s">
        <v>95</v>
      </c>
      <c r="X1411" t="s">
        <v>135</v>
      </c>
      <c r="Y1411" t="s">
        <v>135</v>
      </c>
      <c r="Z1411" t="s">
        <v>117</v>
      </c>
      <c r="AA1411">
        <v>123</v>
      </c>
      <c r="AB1411" t="s">
        <v>98</v>
      </c>
      <c r="AC1411" t="s">
        <v>119</v>
      </c>
      <c r="AD1411" t="s">
        <v>99</v>
      </c>
      <c r="AE1411" t="s">
        <v>119</v>
      </c>
      <c r="AF1411" t="s">
        <v>98</v>
      </c>
      <c r="AG1411" t="s">
        <v>100</v>
      </c>
      <c r="AH1411" t="s">
        <v>108</v>
      </c>
      <c r="AI1411">
        <v>0</v>
      </c>
      <c r="AJ1411" t="s">
        <v>108</v>
      </c>
      <c r="AK1411">
        <v>0</v>
      </c>
      <c r="AL1411">
        <v>791</v>
      </c>
      <c r="AM1411">
        <v>791</v>
      </c>
      <c r="AN1411" t="s">
        <v>103</v>
      </c>
      <c r="AO1411" t="s">
        <v>119</v>
      </c>
      <c r="AP1411" t="s">
        <v>104</v>
      </c>
      <c r="AQ1411" t="s">
        <v>105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106</v>
      </c>
      <c r="BE1411">
        <v>1</v>
      </c>
      <c r="BF1411" t="s">
        <v>98</v>
      </c>
      <c r="BG1411" t="s">
        <v>107</v>
      </c>
      <c r="BH1411">
        <v>1986</v>
      </c>
      <c r="BI1411" t="s">
        <v>125</v>
      </c>
      <c r="BJ1411">
        <v>2</v>
      </c>
      <c r="BK1411">
        <v>542</v>
      </c>
      <c r="BL1411" t="s">
        <v>98</v>
      </c>
      <c r="BM1411" t="s">
        <v>98</v>
      </c>
      <c r="BN1411" t="s">
        <v>104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109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>
      <c r="A1412">
        <v>1411</v>
      </c>
      <c r="B1412">
        <v>60</v>
      </c>
      <c r="C1412" t="s">
        <v>112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209</v>
      </c>
      <c r="N1412" t="s">
        <v>91</v>
      </c>
      <c r="O1412" t="s">
        <v>91</v>
      </c>
      <c r="P1412" t="s">
        <v>92</v>
      </c>
      <c r="Q1412" t="s">
        <v>122</v>
      </c>
      <c r="R1412">
        <v>7</v>
      </c>
      <c r="S1412">
        <v>5</v>
      </c>
      <c r="T1412">
        <v>2001</v>
      </c>
      <c r="U1412">
        <v>2001</v>
      </c>
      <c r="V1412" t="s">
        <v>94</v>
      </c>
      <c r="W1412" t="s">
        <v>95</v>
      </c>
      <c r="X1412" t="s">
        <v>96</v>
      </c>
      <c r="Y1412" t="s">
        <v>96</v>
      </c>
      <c r="Z1412" t="s">
        <v>97</v>
      </c>
      <c r="AA1412">
        <v>0</v>
      </c>
      <c r="AB1412" t="s">
        <v>119</v>
      </c>
      <c r="AC1412" t="s">
        <v>98</v>
      </c>
      <c r="AD1412" t="s">
        <v>123</v>
      </c>
      <c r="AE1412" t="s">
        <v>119</v>
      </c>
      <c r="AF1412" t="s">
        <v>98</v>
      </c>
      <c r="AG1412" t="s">
        <v>100</v>
      </c>
      <c r="AH1412" t="s">
        <v>124</v>
      </c>
      <c r="AI1412">
        <v>666</v>
      </c>
      <c r="AJ1412" t="s">
        <v>108</v>
      </c>
      <c r="AK1412">
        <v>0</v>
      </c>
      <c r="AL1412">
        <v>278</v>
      </c>
      <c r="AM1412">
        <v>944</v>
      </c>
      <c r="AN1412" t="s">
        <v>103</v>
      </c>
      <c r="AO1412" t="s">
        <v>126</v>
      </c>
      <c r="AP1412" t="s">
        <v>104</v>
      </c>
      <c r="AQ1412" t="s">
        <v>105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119</v>
      </c>
      <c r="BC1412">
        <v>6</v>
      </c>
      <c r="BD1412" t="s">
        <v>106</v>
      </c>
      <c r="BE1412">
        <v>0</v>
      </c>
      <c r="BF1412" t="s">
        <v>83</v>
      </c>
      <c r="BG1412" t="s">
        <v>107</v>
      </c>
      <c r="BH1412">
        <v>2001</v>
      </c>
      <c r="BI1412" t="s">
        <v>131</v>
      </c>
      <c r="BJ1412">
        <v>2</v>
      </c>
      <c r="BK1412">
        <v>622</v>
      </c>
      <c r="BL1412" t="s">
        <v>98</v>
      </c>
      <c r="BM1412" t="s">
        <v>98</v>
      </c>
      <c r="BN1412" t="s">
        <v>104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>
      <c r="A1413">
        <v>1412</v>
      </c>
      <c r="B1413">
        <v>50</v>
      </c>
      <c r="C1413" t="s">
        <v>112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89</v>
      </c>
      <c r="N1413" t="s">
        <v>91</v>
      </c>
      <c r="O1413" t="s">
        <v>91</v>
      </c>
      <c r="P1413" t="s">
        <v>92</v>
      </c>
      <c r="Q1413" t="s">
        <v>176</v>
      </c>
      <c r="R1413">
        <v>6</v>
      </c>
      <c r="S1413">
        <v>8</v>
      </c>
      <c r="T1413">
        <v>1950</v>
      </c>
      <c r="U1413">
        <v>2005</v>
      </c>
      <c r="V1413" t="s">
        <v>94</v>
      </c>
      <c r="W1413" t="s">
        <v>95</v>
      </c>
      <c r="X1413" t="s">
        <v>96</v>
      </c>
      <c r="Y1413" t="s">
        <v>96</v>
      </c>
      <c r="Z1413" t="s">
        <v>97</v>
      </c>
      <c r="AA1413">
        <v>0</v>
      </c>
      <c r="AB1413" t="s">
        <v>98</v>
      </c>
      <c r="AC1413" t="s">
        <v>119</v>
      </c>
      <c r="AD1413" t="s">
        <v>99</v>
      </c>
      <c r="AE1413" t="s">
        <v>98</v>
      </c>
      <c r="AF1413" t="s">
        <v>98</v>
      </c>
      <c r="AG1413" t="s">
        <v>100</v>
      </c>
      <c r="AH1413" t="s">
        <v>138</v>
      </c>
      <c r="AI1413">
        <v>120</v>
      </c>
      <c r="AJ1413" t="s">
        <v>108</v>
      </c>
      <c r="AK1413">
        <v>0</v>
      </c>
      <c r="AL1413">
        <v>736</v>
      </c>
      <c r="AM1413">
        <v>856</v>
      </c>
      <c r="AN1413" t="s">
        <v>103</v>
      </c>
      <c r="AO1413" t="s">
        <v>126</v>
      </c>
      <c r="AP1413" t="s">
        <v>104</v>
      </c>
      <c r="AQ1413" t="s">
        <v>105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181</v>
      </c>
      <c r="BE1413">
        <v>0</v>
      </c>
      <c r="BF1413" t="s">
        <v>83</v>
      </c>
      <c r="BG1413" t="s">
        <v>107</v>
      </c>
      <c r="BH1413">
        <v>1950</v>
      </c>
      <c r="BI1413" t="s">
        <v>108</v>
      </c>
      <c r="BJ1413">
        <v>1</v>
      </c>
      <c r="BK1413">
        <v>271</v>
      </c>
      <c r="BL1413" t="s">
        <v>98</v>
      </c>
      <c r="BM1413" t="s">
        <v>98</v>
      </c>
      <c r="BN1413" t="s">
        <v>104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109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>
      <c r="A1414">
        <v>1413</v>
      </c>
      <c r="B1414">
        <v>90</v>
      </c>
      <c r="C1414" t="s">
        <v>112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89</v>
      </c>
      <c r="N1414" t="s">
        <v>91</v>
      </c>
      <c r="O1414" t="s">
        <v>91</v>
      </c>
      <c r="P1414" t="s">
        <v>179</v>
      </c>
      <c r="Q1414" t="s">
        <v>93</v>
      </c>
      <c r="R1414">
        <v>4</v>
      </c>
      <c r="S1414">
        <v>5</v>
      </c>
      <c r="T1414">
        <v>1949</v>
      </c>
      <c r="U1414">
        <v>1950</v>
      </c>
      <c r="V1414" t="s">
        <v>94</v>
      </c>
      <c r="W1414" t="s">
        <v>95</v>
      </c>
      <c r="X1414" t="s">
        <v>117</v>
      </c>
      <c r="Y1414" t="s">
        <v>148</v>
      </c>
      <c r="Z1414" t="s">
        <v>97</v>
      </c>
      <c r="AA1414">
        <v>0</v>
      </c>
      <c r="AB1414" t="s">
        <v>98</v>
      </c>
      <c r="AC1414" t="s">
        <v>98</v>
      </c>
      <c r="AD1414" t="s">
        <v>211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242</v>
      </c>
      <c r="AO1414" t="s">
        <v>139</v>
      </c>
      <c r="AP1414" t="s">
        <v>167</v>
      </c>
      <c r="AQ1414" t="s">
        <v>196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106</v>
      </c>
      <c r="BE1414">
        <v>0</v>
      </c>
      <c r="BF1414" t="s">
        <v>83</v>
      </c>
      <c r="BG1414" t="s">
        <v>143</v>
      </c>
      <c r="BH1414">
        <v>1956</v>
      </c>
      <c r="BI1414" t="s">
        <v>108</v>
      </c>
      <c r="BJ1414">
        <v>2</v>
      </c>
      <c r="BK1414">
        <v>420</v>
      </c>
      <c r="BL1414" t="s">
        <v>98</v>
      </c>
      <c r="BM1414" t="s">
        <v>98</v>
      </c>
      <c r="BN1414" t="s">
        <v>104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>
      <c r="A1415">
        <v>1414</v>
      </c>
      <c r="B1415">
        <v>20</v>
      </c>
      <c r="C1415" t="s">
        <v>112</v>
      </c>
      <c r="D1415">
        <v>88</v>
      </c>
      <c r="E1415">
        <v>10994</v>
      </c>
      <c r="F1415" t="s">
        <v>82</v>
      </c>
      <c r="G1415" t="s">
        <v>83</v>
      </c>
      <c r="H1415" t="s">
        <v>113</v>
      </c>
      <c r="I1415" t="s">
        <v>85</v>
      </c>
      <c r="J1415" t="s">
        <v>86</v>
      </c>
      <c r="K1415" t="s">
        <v>114</v>
      </c>
      <c r="L1415" t="s">
        <v>88</v>
      </c>
      <c r="M1415" t="s">
        <v>165</v>
      </c>
      <c r="N1415" t="s">
        <v>91</v>
      </c>
      <c r="O1415" t="s">
        <v>91</v>
      </c>
      <c r="P1415" t="s">
        <v>92</v>
      </c>
      <c r="Q1415" t="s">
        <v>93</v>
      </c>
      <c r="R1415">
        <v>8</v>
      </c>
      <c r="S1415">
        <v>5</v>
      </c>
      <c r="T1415">
        <v>2005</v>
      </c>
      <c r="U1415">
        <v>2006</v>
      </c>
      <c r="V1415" t="s">
        <v>94</v>
      </c>
      <c r="W1415" t="s">
        <v>95</v>
      </c>
      <c r="X1415" t="s">
        <v>96</v>
      </c>
      <c r="Y1415" t="s">
        <v>96</v>
      </c>
      <c r="Z1415" t="s">
        <v>148</v>
      </c>
      <c r="AA1415">
        <v>366</v>
      </c>
      <c r="AB1415" t="s">
        <v>119</v>
      </c>
      <c r="AC1415" t="s">
        <v>98</v>
      </c>
      <c r="AD1415" t="s">
        <v>123</v>
      </c>
      <c r="AE1415" t="s">
        <v>119</v>
      </c>
      <c r="AF1415" t="s">
        <v>119</v>
      </c>
      <c r="AG1415" t="s">
        <v>100</v>
      </c>
      <c r="AH1415" t="s">
        <v>124</v>
      </c>
      <c r="AI1415">
        <v>976</v>
      </c>
      <c r="AJ1415" t="s">
        <v>108</v>
      </c>
      <c r="AK1415">
        <v>0</v>
      </c>
      <c r="AL1415">
        <v>868</v>
      </c>
      <c r="AM1415">
        <v>1844</v>
      </c>
      <c r="AN1415" t="s">
        <v>103</v>
      </c>
      <c r="AO1415" t="s">
        <v>126</v>
      </c>
      <c r="AP1415" t="s">
        <v>104</v>
      </c>
      <c r="AQ1415" t="s">
        <v>105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119</v>
      </c>
      <c r="BC1415">
        <v>7</v>
      </c>
      <c r="BD1415" t="s">
        <v>106</v>
      </c>
      <c r="BE1415">
        <v>1</v>
      </c>
      <c r="BF1415" t="s">
        <v>119</v>
      </c>
      <c r="BG1415" t="s">
        <v>107</v>
      </c>
      <c r="BH1415">
        <v>2005</v>
      </c>
      <c r="BI1415" t="s">
        <v>125</v>
      </c>
      <c r="BJ1415">
        <v>2</v>
      </c>
      <c r="BK1415">
        <v>620</v>
      </c>
      <c r="BL1415" t="s">
        <v>98</v>
      </c>
      <c r="BM1415" t="s">
        <v>98</v>
      </c>
      <c r="BN1415" t="s">
        <v>104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144</v>
      </c>
      <c r="CB1415" t="s">
        <v>172</v>
      </c>
      <c r="CC1415">
        <v>257000</v>
      </c>
    </row>
    <row r="1416" spans="1:81">
      <c r="A1416">
        <v>1415</v>
      </c>
      <c r="B1416">
        <v>50</v>
      </c>
      <c r="C1416" t="s">
        <v>112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192</v>
      </c>
      <c r="J1416" t="s">
        <v>86</v>
      </c>
      <c r="K1416" t="s">
        <v>87</v>
      </c>
      <c r="L1416" t="s">
        <v>88</v>
      </c>
      <c r="M1416" t="s">
        <v>197</v>
      </c>
      <c r="N1416" t="s">
        <v>91</v>
      </c>
      <c r="O1416" t="s">
        <v>91</v>
      </c>
      <c r="P1416" t="s">
        <v>92</v>
      </c>
      <c r="Q1416" t="s">
        <v>176</v>
      </c>
      <c r="R1416">
        <v>6</v>
      </c>
      <c r="S1416">
        <v>7</v>
      </c>
      <c r="T1416">
        <v>1923</v>
      </c>
      <c r="U1416">
        <v>2000</v>
      </c>
      <c r="V1416" t="s">
        <v>202</v>
      </c>
      <c r="W1416" t="s">
        <v>95</v>
      </c>
      <c r="X1416" t="s">
        <v>116</v>
      </c>
      <c r="Y1416" t="s">
        <v>116</v>
      </c>
      <c r="Z1416" t="s">
        <v>97</v>
      </c>
      <c r="AA1416">
        <v>0</v>
      </c>
      <c r="AB1416" t="s">
        <v>98</v>
      </c>
      <c r="AC1416" t="s">
        <v>98</v>
      </c>
      <c r="AD1416" t="s">
        <v>166</v>
      </c>
      <c r="AE1416" t="s">
        <v>98</v>
      </c>
      <c r="AF1416" t="s">
        <v>98</v>
      </c>
      <c r="AG1416" t="s">
        <v>100</v>
      </c>
      <c r="AH1416" t="s">
        <v>108</v>
      </c>
      <c r="AI1416">
        <v>0</v>
      </c>
      <c r="AJ1416" t="s">
        <v>108</v>
      </c>
      <c r="AK1416">
        <v>0</v>
      </c>
      <c r="AL1416">
        <v>833</v>
      </c>
      <c r="AM1416">
        <v>833</v>
      </c>
      <c r="AN1416" t="s">
        <v>103</v>
      </c>
      <c r="AO1416" t="s">
        <v>119</v>
      </c>
      <c r="AP1416" t="s">
        <v>104</v>
      </c>
      <c r="AQ1416" t="s">
        <v>105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119</v>
      </c>
      <c r="BC1416">
        <v>8</v>
      </c>
      <c r="BD1416" t="s">
        <v>106</v>
      </c>
      <c r="BE1416">
        <v>1</v>
      </c>
      <c r="BF1416" t="s">
        <v>119</v>
      </c>
      <c r="BG1416" t="s">
        <v>143</v>
      </c>
      <c r="BH1416">
        <v>1922</v>
      </c>
      <c r="BI1416" t="s">
        <v>108</v>
      </c>
      <c r="BJ1416">
        <v>2</v>
      </c>
      <c r="BK1416">
        <v>370</v>
      </c>
      <c r="BL1416" t="s">
        <v>98</v>
      </c>
      <c r="BM1416" t="s">
        <v>98</v>
      </c>
      <c r="BN1416" t="s">
        <v>167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>
      <c r="A1417">
        <v>1416</v>
      </c>
      <c r="B1417">
        <v>120</v>
      </c>
      <c r="C1417" t="s">
        <v>112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156</v>
      </c>
      <c r="N1417" t="s">
        <v>91</v>
      </c>
      <c r="O1417" t="s">
        <v>91</v>
      </c>
      <c r="P1417" t="s">
        <v>129</v>
      </c>
      <c r="Q1417" t="s">
        <v>93</v>
      </c>
      <c r="R1417">
        <v>7</v>
      </c>
      <c r="S1417">
        <v>5</v>
      </c>
      <c r="T1417">
        <v>2007</v>
      </c>
      <c r="U1417">
        <v>2007</v>
      </c>
      <c r="V1417" t="s">
        <v>115</v>
      </c>
      <c r="W1417" t="s">
        <v>95</v>
      </c>
      <c r="X1417" t="s">
        <v>96</v>
      </c>
      <c r="Y1417" t="s">
        <v>96</v>
      </c>
      <c r="Z1417" t="s">
        <v>117</v>
      </c>
      <c r="AA1417">
        <v>130</v>
      </c>
      <c r="AB1417" t="s">
        <v>119</v>
      </c>
      <c r="AC1417" t="s">
        <v>98</v>
      </c>
      <c r="AD1417" t="s">
        <v>123</v>
      </c>
      <c r="AE1417" t="s">
        <v>119</v>
      </c>
      <c r="AF1417" t="s">
        <v>98</v>
      </c>
      <c r="AG1417" t="s">
        <v>100</v>
      </c>
      <c r="AH1417" t="s">
        <v>118</v>
      </c>
      <c r="AI1417">
        <v>988</v>
      </c>
      <c r="AJ1417" t="s">
        <v>108</v>
      </c>
      <c r="AK1417">
        <v>0</v>
      </c>
      <c r="AL1417">
        <v>398</v>
      </c>
      <c r="AM1417">
        <v>1386</v>
      </c>
      <c r="AN1417" t="s">
        <v>103</v>
      </c>
      <c r="AO1417" t="s">
        <v>126</v>
      </c>
      <c r="AP1417" t="s">
        <v>104</v>
      </c>
      <c r="AQ1417" t="s">
        <v>105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119</v>
      </c>
      <c r="BC1417">
        <v>7</v>
      </c>
      <c r="BD1417" t="s">
        <v>106</v>
      </c>
      <c r="BE1417">
        <v>1</v>
      </c>
      <c r="BF1417" t="s">
        <v>98</v>
      </c>
      <c r="BG1417" t="s">
        <v>107</v>
      </c>
      <c r="BH1417">
        <v>2007</v>
      </c>
      <c r="BI1417" t="s">
        <v>131</v>
      </c>
      <c r="BJ1417">
        <v>3</v>
      </c>
      <c r="BK1417">
        <v>660</v>
      </c>
      <c r="BL1417" t="s">
        <v>98</v>
      </c>
      <c r="BM1417" t="s">
        <v>98</v>
      </c>
      <c r="BN1417" t="s">
        <v>104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>
      <c r="A1418">
        <v>1417</v>
      </c>
      <c r="B1418">
        <v>190</v>
      </c>
      <c r="C1418" t="s">
        <v>140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188</v>
      </c>
      <c r="N1418" t="s">
        <v>91</v>
      </c>
      <c r="O1418" t="s">
        <v>91</v>
      </c>
      <c r="P1418" t="s">
        <v>186</v>
      </c>
      <c r="Q1418" t="s">
        <v>122</v>
      </c>
      <c r="R1418">
        <v>4</v>
      </c>
      <c r="S1418">
        <v>6</v>
      </c>
      <c r="T1418">
        <v>1885</v>
      </c>
      <c r="U1418">
        <v>1950</v>
      </c>
      <c r="V1418" t="s">
        <v>94</v>
      </c>
      <c r="W1418" t="s">
        <v>95</v>
      </c>
      <c r="X1418" t="s">
        <v>96</v>
      </c>
      <c r="Y1418" t="s">
        <v>193</v>
      </c>
      <c r="Z1418" t="s">
        <v>97</v>
      </c>
      <c r="AA1418">
        <v>0</v>
      </c>
      <c r="AB1418" t="s">
        <v>98</v>
      </c>
      <c r="AC1418" t="s">
        <v>98</v>
      </c>
      <c r="AD1418" t="s">
        <v>123</v>
      </c>
      <c r="AE1418" t="s">
        <v>98</v>
      </c>
      <c r="AF1418" t="s">
        <v>98</v>
      </c>
      <c r="AG1418" t="s">
        <v>100</v>
      </c>
      <c r="AH1418" t="s">
        <v>108</v>
      </c>
      <c r="AI1418">
        <v>0</v>
      </c>
      <c r="AJ1418" t="s">
        <v>108</v>
      </c>
      <c r="AK1418">
        <v>0</v>
      </c>
      <c r="AL1418">
        <v>777</v>
      </c>
      <c r="AM1418">
        <v>777</v>
      </c>
      <c r="AN1418" t="s">
        <v>103</v>
      </c>
      <c r="AO1418" t="s">
        <v>119</v>
      </c>
      <c r="AP1418" t="s">
        <v>104</v>
      </c>
      <c r="AQ1418" t="s">
        <v>105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106</v>
      </c>
      <c r="BE1418">
        <v>0</v>
      </c>
      <c r="BF1418" t="s">
        <v>83</v>
      </c>
      <c r="BG1418" t="s">
        <v>143</v>
      </c>
      <c r="BH1418">
        <v>1971</v>
      </c>
      <c r="BI1418" t="s">
        <v>108</v>
      </c>
      <c r="BJ1418">
        <v>2</v>
      </c>
      <c r="BK1418">
        <v>560</v>
      </c>
      <c r="BL1418" t="s">
        <v>98</v>
      </c>
      <c r="BM1418" t="s">
        <v>98</v>
      </c>
      <c r="BN1418" t="s">
        <v>167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>
      <c r="A1419">
        <v>1418</v>
      </c>
      <c r="B1419">
        <v>60</v>
      </c>
      <c r="C1419" t="s">
        <v>112</v>
      </c>
      <c r="D1419" t="s">
        <v>83</v>
      </c>
      <c r="E1419">
        <v>16545</v>
      </c>
      <c r="F1419" t="s">
        <v>82</v>
      </c>
      <c r="G1419" t="s">
        <v>83</v>
      </c>
      <c r="H1419" t="s">
        <v>113</v>
      </c>
      <c r="I1419" t="s">
        <v>85</v>
      </c>
      <c r="J1419" t="s">
        <v>86</v>
      </c>
      <c r="K1419" t="s">
        <v>87</v>
      </c>
      <c r="L1419" t="s">
        <v>88</v>
      </c>
      <c r="M1419" t="s">
        <v>162</v>
      </c>
      <c r="N1419" t="s">
        <v>91</v>
      </c>
      <c r="O1419" t="s">
        <v>91</v>
      </c>
      <c r="P1419" t="s">
        <v>92</v>
      </c>
      <c r="Q1419" t="s">
        <v>122</v>
      </c>
      <c r="R1419">
        <v>8</v>
      </c>
      <c r="S1419">
        <v>5</v>
      </c>
      <c r="T1419">
        <v>1998</v>
      </c>
      <c r="U1419">
        <v>1998</v>
      </c>
      <c r="V1419" t="s">
        <v>94</v>
      </c>
      <c r="W1419" t="s">
        <v>95</v>
      </c>
      <c r="X1419" t="s">
        <v>96</v>
      </c>
      <c r="Y1419" t="s">
        <v>96</v>
      </c>
      <c r="Z1419" t="s">
        <v>117</v>
      </c>
      <c r="AA1419">
        <v>731</v>
      </c>
      <c r="AB1419" t="s">
        <v>119</v>
      </c>
      <c r="AC1419" t="s">
        <v>98</v>
      </c>
      <c r="AD1419" t="s">
        <v>123</v>
      </c>
      <c r="AE1419" t="s">
        <v>119</v>
      </c>
      <c r="AF1419" t="s">
        <v>98</v>
      </c>
      <c r="AG1419" t="s">
        <v>155</v>
      </c>
      <c r="AH1419" t="s">
        <v>124</v>
      </c>
      <c r="AI1419">
        <v>781</v>
      </c>
      <c r="AJ1419" t="s">
        <v>108</v>
      </c>
      <c r="AK1419">
        <v>0</v>
      </c>
      <c r="AL1419">
        <v>503</v>
      </c>
      <c r="AM1419">
        <v>1284</v>
      </c>
      <c r="AN1419" t="s">
        <v>103</v>
      </c>
      <c r="AO1419" t="s">
        <v>126</v>
      </c>
      <c r="AP1419" t="s">
        <v>104</v>
      </c>
      <c r="AQ1419" t="s">
        <v>105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119</v>
      </c>
      <c r="BC1419">
        <v>7</v>
      </c>
      <c r="BD1419" t="s">
        <v>106</v>
      </c>
      <c r="BE1419">
        <v>1</v>
      </c>
      <c r="BF1419" t="s">
        <v>98</v>
      </c>
      <c r="BG1419" t="s">
        <v>107</v>
      </c>
      <c r="BH1419">
        <v>1998</v>
      </c>
      <c r="BI1419" t="s">
        <v>125</v>
      </c>
      <c r="BJ1419">
        <v>3</v>
      </c>
      <c r="BK1419">
        <v>1069</v>
      </c>
      <c r="BL1419" t="s">
        <v>98</v>
      </c>
      <c r="BM1419" t="s">
        <v>98</v>
      </c>
      <c r="BN1419" t="s">
        <v>104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>
      <c r="A1420">
        <v>1419</v>
      </c>
      <c r="B1420">
        <v>20</v>
      </c>
      <c r="C1420" t="s">
        <v>112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89</v>
      </c>
      <c r="N1420" t="s">
        <v>91</v>
      </c>
      <c r="O1420" t="s">
        <v>91</v>
      </c>
      <c r="P1420" t="s">
        <v>92</v>
      </c>
      <c r="Q1420" t="s">
        <v>93</v>
      </c>
      <c r="R1420">
        <v>5</v>
      </c>
      <c r="S1420">
        <v>5</v>
      </c>
      <c r="T1420">
        <v>1963</v>
      </c>
      <c r="U1420">
        <v>1963</v>
      </c>
      <c r="V1420" t="s">
        <v>94</v>
      </c>
      <c r="W1420" t="s">
        <v>95</v>
      </c>
      <c r="X1420" t="s">
        <v>130</v>
      </c>
      <c r="Y1420" t="s">
        <v>130</v>
      </c>
      <c r="Z1420" t="s">
        <v>97</v>
      </c>
      <c r="AA1420">
        <v>0</v>
      </c>
      <c r="AB1420" t="s">
        <v>98</v>
      </c>
      <c r="AC1420" t="s">
        <v>98</v>
      </c>
      <c r="AD1420" t="s">
        <v>99</v>
      </c>
      <c r="AE1420" t="s">
        <v>98</v>
      </c>
      <c r="AF1420" t="s">
        <v>98</v>
      </c>
      <c r="AG1420" t="s">
        <v>100</v>
      </c>
      <c r="AH1420" t="s">
        <v>138</v>
      </c>
      <c r="AI1420">
        <v>25</v>
      </c>
      <c r="AJ1420" t="s">
        <v>101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104</v>
      </c>
      <c r="AQ1420" t="s">
        <v>105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106</v>
      </c>
      <c r="BE1420">
        <v>0</v>
      </c>
      <c r="BF1420" t="s">
        <v>83</v>
      </c>
      <c r="BG1420" t="s">
        <v>143</v>
      </c>
      <c r="BH1420">
        <v>1962</v>
      </c>
      <c r="BI1420" t="s">
        <v>108</v>
      </c>
      <c r="BJ1420">
        <v>1</v>
      </c>
      <c r="BK1420">
        <v>336</v>
      </c>
      <c r="BL1420" t="s">
        <v>98</v>
      </c>
      <c r="BM1420" t="s">
        <v>98</v>
      </c>
      <c r="BN1420" t="s">
        <v>104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144</v>
      </c>
      <c r="CB1420" t="s">
        <v>111</v>
      </c>
      <c r="CC1420">
        <v>124000</v>
      </c>
    </row>
    <row r="1421" spans="1:81">
      <c r="A1421">
        <v>1420</v>
      </c>
      <c r="B1421">
        <v>20</v>
      </c>
      <c r="C1421" t="s">
        <v>112</v>
      </c>
      <c r="D1421" t="s">
        <v>83</v>
      </c>
      <c r="E1421">
        <v>16381</v>
      </c>
      <c r="F1421" t="s">
        <v>82</v>
      </c>
      <c r="G1421" t="s">
        <v>83</v>
      </c>
      <c r="H1421" t="s">
        <v>113</v>
      </c>
      <c r="I1421" t="s">
        <v>85</v>
      </c>
      <c r="J1421" t="s">
        <v>86</v>
      </c>
      <c r="K1421" t="s">
        <v>87</v>
      </c>
      <c r="L1421" t="s">
        <v>88</v>
      </c>
      <c r="M1421" t="s">
        <v>212</v>
      </c>
      <c r="N1421" t="s">
        <v>91</v>
      </c>
      <c r="O1421" t="s">
        <v>91</v>
      </c>
      <c r="P1421" t="s">
        <v>92</v>
      </c>
      <c r="Q1421" t="s">
        <v>93</v>
      </c>
      <c r="R1421">
        <v>6</v>
      </c>
      <c r="S1421">
        <v>5</v>
      </c>
      <c r="T1421">
        <v>1969</v>
      </c>
      <c r="U1421">
        <v>1969</v>
      </c>
      <c r="V1421" t="s">
        <v>94</v>
      </c>
      <c r="W1421" t="s">
        <v>95</v>
      </c>
      <c r="X1421" t="s">
        <v>135</v>
      </c>
      <c r="Y1421" t="s">
        <v>135</v>
      </c>
      <c r="Z1421" t="s">
        <v>117</v>
      </c>
      <c r="AA1421">
        <v>312</v>
      </c>
      <c r="AB1421" t="s">
        <v>119</v>
      </c>
      <c r="AC1421" t="s">
        <v>119</v>
      </c>
      <c r="AD1421" t="s">
        <v>99</v>
      </c>
      <c r="AE1421" t="s">
        <v>98</v>
      </c>
      <c r="AF1421" t="s">
        <v>98</v>
      </c>
      <c r="AG1421" t="s">
        <v>157</v>
      </c>
      <c r="AH1421" t="s">
        <v>101</v>
      </c>
      <c r="AI1421">
        <v>1110</v>
      </c>
      <c r="AJ1421" t="s">
        <v>108</v>
      </c>
      <c r="AK1421">
        <v>0</v>
      </c>
      <c r="AL1421">
        <v>734</v>
      </c>
      <c r="AM1421">
        <v>1844</v>
      </c>
      <c r="AN1421" t="s">
        <v>103</v>
      </c>
      <c r="AO1421" t="s">
        <v>119</v>
      </c>
      <c r="AP1421" t="s">
        <v>104</v>
      </c>
      <c r="AQ1421" t="s">
        <v>105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119</v>
      </c>
      <c r="BC1421">
        <v>7</v>
      </c>
      <c r="BD1421" t="s">
        <v>106</v>
      </c>
      <c r="BE1421">
        <v>1</v>
      </c>
      <c r="BF1421" t="s">
        <v>98</v>
      </c>
      <c r="BG1421" t="s">
        <v>107</v>
      </c>
      <c r="BH1421">
        <v>1969</v>
      </c>
      <c r="BI1421" t="s">
        <v>131</v>
      </c>
      <c r="BJ1421">
        <v>2</v>
      </c>
      <c r="BK1421">
        <v>540</v>
      </c>
      <c r="BL1421" t="s">
        <v>98</v>
      </c>
      <c r="BM1421" t="s">
        <v>98</v>
      </c>
      <c r="BN1421" t="s">
        <v>104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>
      <c r="A1422">
        <v>1421</v>
      </c>
      <c r="B1422">
        <v>60</v>
      </c>
      <c r="C1422" t="s">
        <v>112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114</v>
      </c>
      <c r="L1422" t="s">
        <v>88</v>
      </c>
      <c r="M1422" t="s">
        <v>175</v>
      </c>
      <c r="N1422" t="s">
        <v>91</v>
      </c>
      <c r="O1422" t="s">
        <v>91</v>
      </c>
      <c r="P1422" t="s">
        <v>92</v>
      </c>
      <c r="Q1422" t="s">
        <v>122</v>
      </c>
      <c r="R1422">
        <v>6</v>
      </c>
      <c r="S1422">
        <v>6</v>
      </c>
      <c r="T1422">
        <v>1968</v>
      </c>
      <c r="U1422">
        <v>1968</v>
      </c>
      <c r="V1422" t="s">
        <v>94</v>
      </c>
      <c r="W1422" t="s">
        <v>95</v>
      </c>
      <c r="X1422" t="s">
        <v>130</v>
      </c>
      <c r="Y1422" t="s">
        <v>130</v>
      </c>
      <c r="Z1422" t="s">
        <v>117</v>
      </c>
      <c r="AA1422">
        <v>420</v>
      </c>
      <c r="AB1422" t="s">
        <v>98</v>
      </c>
      <c r="AC1422" t="s">
        <v>98</v>
      </c>
      <c r="AD1422" t="s">
        <v>99</v>
      </c>
      <c r="AE1422" t="s">
        <v>98</v>
      </c>
      <c r="AF1422" t="s">
        <v>98</v>
      </c>
      <c r="AG1422" t="s">
        <v>100</v>
      </c>
      <c r="AH1422" t="s">
        <v>118</v>
      </c>
      <c r="AI1422">
        <v>404</v>
      </c>
      <c r="AJ1422" t="s">
        <v>108</v>
      </c>
      <c r="AK1422">
        <v>0</v>
      </c>
      <c r="AL1422">
        <v>304</v>
      </c>
      <c r="AM1422">
        <v>708</v>
      </c>
      <c r="AN1422" t="s">
        <v>103</v>
      </c>
      <c r="AO1422" t="s">
        <v>119</v>
      </c>
      <c r="AP1422" t="s">
        <v>104</v>
      </c>
      <c r="AQ1422" t="s">
        <v>105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106</v>
      </c>
      <c r="BE1422">
        <v>1</v>
      </c>
      <c r="BF1422" t="s">
        <v>98</v>
      </c>
      <c r="BG1422" t="s">
        <v>107</v>
      </c>
      <c r="BH1422">
        <v>1968</v>
      </c>
      <c r="BI1422" t="s">
        <v>131</v>
      </c>
      <c r="BJ1422">
        <v>2</v>
      </c>
      <c r="BK1422">
        <v>776</v>
      </c>
      <c r="BL1422" t="s">
        <v>98</v>
      </c>
      <c r="BM1422" t="s">
        <v>98</v>
      </c>
      <c r="BN1422" t="s">
        <v>104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>
      <c r="A1423">
        <v>1422</v>
      </c>
      <c r="B1423">
        <v>120</v>
      </c>
      <c r="C1423" t="s">
        <v>112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145</v>
      </c>
      <c r="N1423" t="s">
        <v>91</v>
      </c>
      <c r="O1423" t="s">
        <v>91</v>
      </c>
      <c r="P1423" t="s">
        <v>129</v>
      </c>
      <c r="Q1423" t="s">
        <v>93</v>
      </c>
      <c r="R1423">
        <v>6</v>
      </c>
      <c r="S1423">
        <v>5</v>
      </c>
      <c r="T1423">
        <v>1977</v>
      </c>
      <c r="U1423">
        <v>1977</v>
      </c>
      <c r="V1423" t="s">
        <v>94</v>
      </c>
      <c r="W1423" t="s">
        <v>95</v>
      </c>
      <c r="X1423" t="s">
        <v>135</v>
      </c>
      <c r="Y1423" t="s">
        <v>135</v>
      </c>
      <c r="Z1423" t="s">
        <v>97</v>
      </c>
      <c r="AA1423">
        <v>0</v>
      </c>
      <c r="AB1423" t="s">
        <v>98</v>
      </c>
      <c r="AC1423" t="s">
        <v>98</v>
      </c>
      <c r="AD1423" t="s">
        <v>99</v>
      </c>
      <c r="AE1423" t="s">
        <v>119</v>
      </c>
      <c r="AF1423" t="s">
        <v>98</v>
      </c>
      <c r="AG1423" t="s">
        <v>100</v>
      </c>
      <c r="AH1423" t="s">
        <v>118</v>
      </c>
      <c r="AI1423">
        <v>360</v>
      </c>
      <c r="AJ1423" t="s">
        <v>108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104</v>
      </c>
      <c r="AQ1423" t="s">
        <v>105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106</v>
      </c>
      <c r="BE1423">
        <v>1</v>
      </c>
      <c r="BF1423" t="s">
        <v>139</v>
      </c>
      <c r="BG1423" t="s">
        <v>107</v>
      </c>
      <c r="BH1423">
        <v>1977</v>
      </c>
      <c r="BI1423" t="s">
        <v>131</v>
      </c>
      <c r="BJ1423">
        <v>2</v>
      </c>
      <c r="BK1423">
        <v>440</v>
      </c>
      <c r="BL1423" t="s">
        <v>98</v>
      </c>
      <c r="BM1423" t="s">
        <v>98</v>
      </c>
      <c r="BN1423" t="s">
        <v>104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>
      <c r="A1424">
        <v>1423</v>
      </c>
      <c r="B1424">
        <v>120</v>
      </c>
      <c r="C1424" t="s">
        <v>140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209</v>
      </c>
      <c r="N1424" t="s">
        <v>91</v>
      </c>
      <c r="O1424" t="s">
        <v>91</v>
      </c>
      <c r="P1424" t="s">
        <v>129</v>
      </c>
      <c r="Q1424" t="s">
        <v>93</v>
      </c>
      <c r="R1424">
        <v>6</v>
      </c>
      <c r="S1424">
        <v>5</v>
      </c>
      <c r="T1424">
        <v>2003</v>
      </c>
      <c r="U1424">
        <v>2003</v>
      </c>
      <c r="V1424" t="s">
        <v>94</v>
      </c>
      <c r="W1424" t="s">
        <v>95</v>
      </c>
      <c r="X1424" t="s">
        <v>96</v>
      </c>
      <c r="Y1424" t="s">
        <v>96</v>
      </c>
      <c r="Z1424" t="s">
        <v>117</v>
      </c>
      <c r="AA1424">
        <v>170</v>
      </c>
      <c r="AB1424" t="s">
        <v>119</v>
      </c>
      <c r="AC1424" t="s">
        <v>98</v>
      </c>
      <c r="AD1424" t="s">
        <v>123</v>
      </c>
      <c r="AE1424" t="s">
        <v>119</v>
      </c>
      <c r="AF1424" t="s">
        <v>98</v>
      </c>
      <c r="AG1424" t="s">
        <v>157</v>
      </c>
      <c r="AH1424" t="s">
        <v>124</v>
      </c>
      <c r="AI1424">
        <v>686</v>
      </c>
      <c r="AJ1424" t="s">
        <v>108</v>
      </c>
      <c r="AK1424">
        <v>0</v>
      </c>
      <c r="AL1424">
        <v>162</v>
      </c>
      <c r="AM1424">
        <v>848</v>
      </c>
      <c r="AN1424" t="s">
        <v>103</v>
      </c>
      <c r="AO1424" t="s">
        <v>126</v>
      </c>
      <c r="AP1424" t="s">
        <v>104</v>
      </c>
      <c r="AQ1424" t="s">
        <v>105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119</v>
      </c>
      <c r="BC1424">
        <v>3</v>
      </c>
      <c r="BD1424" t="s">
        <v>106</v>
      </c>
      <c r="BE1424">
        <v>0</v>
      </c>
      <c r="BF1424" t="s">
        <v>83</v>
      </c>
      <c r="BG1424" t="s">
        <v>107</v>
      </c>
      <c r="BH1424">
        <v>2003</v>
      </c>
      <c r="BI1424" t="s">
        <v>125</v>
      </c>
      <c r="BJ1424">
        <v>2</v>
      </c>
      <c r="BK1424">
        <v>420</v>
      </c>
      <c r="BL1424" t="s">
        <v>98</v>
      </c>
      <c r="BM1424" t="s">
        <v>98</v>
      </c>
      <c r="BN1424" t="s">
        <v>104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>
      <c r="A1425">
        <v>1424</v>
      </c>
      <c r="B1425">
        <v>80</v>
      </c>
      <c r="C1425" t="s">
        <v>112</v>
      </c>
      <c r="D1425" t="s">
        <v>83</v>
      </c>
      <c r="E1425">
        <v>19690</v>
      </c>
      <c r="F1425" t="s">
        <v>82</v>
      </c>
      <c r="G1425" t="s">
        <v>83</v>
      </c>
      <c r="H1425" t="s">
        <v>113</v>
      </c>
      <c r="I1425" t="s">
        <v>85</v>
      </c>
      <c r="J1425" t="s">
        <v>86</v>
      </c>
      <c r="K1425" t="s">
        <v>161</v>
      </c>
      <c r="L1425" t="s">
        <v>88</v>
      </c>
      <c r="M1425" t="s">
        <v>206</v>
      </c>
      <c r="N1425" t="s">
        <v>91</v>
      </c>
      <c r="O1425" t="s">
        <v>91</v>
      </c>
      <c r="P1425" t="s">
        <v>92</v>
      </c>
      <c r="Q1425" t="s">
        <v>158</v>
      </c>
      <c r="R1425">
        <v>6</v>
      </c>
      <c r="S1425">
        <v>7</v>
      </c>
      <c r="T1425">
        <v>1966</v>
      </c>
      <c r="U1425">
        <v>1966</v>
      </c>
      <c r="V1425" t="s">
        <v>210</v>
      </c>
      <c r="W1425" t="s">
        <v>204</v>
      </c>
      <c r="X1425" t="s">
        <v>135</v>
      </c>
      <c r="Y1425" t="s">
        <v>135</v>
      </c>
      <c r="Z1425" t="s">
        <v>97</v>
      </c>
      <c r="AA1425">
        <v>0</v>
      </c>
      <c r="AB1425" t="s">
        <v>119</v>
      </c>
      <c r="AC1425" t="s">
        <v>119</v>
      </c>
      <c r="AD1425" t="s">
        <v>99</v>
      </c>
      <c r="AE1425" t="s">
        <v>119</v>
      </c>
      <c r="AF1425" t="s">
        <v>98</v>
      </c>
      <c r="AG1425" t="s">
        <v>157</v>
      </c>
      <c r="AH1425" t="s">
        <v>108</v>
      </c>
      <c r="AI1425">
        <v>0</v>
      </c>
      <c r="AJ1425" t="s">
        <v>108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104</v>
      </c>
      <c r="AQ1425" t="s">
        <v>105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119</v>
      </c>
      <c r="BC1425">
        <v>8</v>
      </c>
      <c r="BD1425" t="s">
        <v>106</v>
      </c>
      <c r="BE1425">
        <v>1</v>
      </c>
      <c r="BF1425" t="s">
        <v>119</v>
      </c>
      <c r="BG1425" t="s">
        <v>107</v>
      </c>
      <c r="BH1425">
        <v>1966</v>
      </c>
      <c r="BI1425" t="s">
        <v>108</v>
      </c>
      <c r="BJ1425">
        <v>2</v>
      </c>
      <c r="BK1425">
        <v>432</v>
      </c>
      <c r="BL1425" t="s">
        <v>119</v>
      </c>
      <c r="BM1425" t="s">
        <v>119</v>
      </c>
      <c r="BN1425" t="s">
        <v>104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119</v>
      </c>
      <c r="BV1425" t="s">
        <v>132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216</v>
      </c>
      <c r="CC1425">
        <v>274970</v>
      </c>
    </row>
    <row r="1426" spans="1:81">
      <c r="A1426">
        <v>1425</v>
      </c>
      <c r="B1426">
        <v>20</v>
      </c>
      <c r="C1426" t="s">
        <v>112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89</v>
      </c>
      <c r="N1426" t="s">
        <v>91</v>
      </c>
      <c r="O1426" t="s">
        <v>91</v>
      </c>
      <c r="P1426" t="s">
        <v>92</v>
      </c>
      <c r="Q1426" t="s">
        <v>93</v>
      </c>
      <c r="R1426">
        <v>5</v>
      </c>
      <c r="S1426">
        <v>5</v>
      </c>
      <c r="T1426">
        <v>1958</v>
      </c>
      <c r="U1426">
        <v>1983</v>
      </c>
      <c r="V1426" t="s">
        <v>115</v>
      </c>
      <c r="W1426" t="s">
        <v>95</v>
      </c>
      <c r="X1426" t="s">
        <v>130</v>
      </c>
      <c r="Y1426" t="s">
        <v>130</v>
      </c>
      <c r="Z1426" t="s">
        <v>97</v>
      </c>
      <c r="AA1426">
        <v>0</v>
      </c>
      <c r="AB1426" t="s">
        <v>98</v>
      </c>
      <c r="AC1426" t="s">
        <v>98</v>
      </c>
      <c r="AD1426" t="s">
        <v>99</v>
      </c>
      <c r="AE1426" t="s">
        <v>98</v>
      </c>
      <c r="AF1426" t="s">
        <v>98</v>
      </c>
      <c r="AG1426" t="s">
        <v>100</v>
      </c>
      <c r="AH1426" t="s">
        <v>118</v>
      </c>
      <c r="AI1426">
        <v>457</v>
      </c>
      <c r="AJ1426" t="s">
        <v>101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104</v>
      </c>
      <c r="AQ1426" t="s">
        <v>105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187</v>
      </c>
      <c r="BE1426">
        <v>1</v>
      </c>
      <c r="BF1426" t="s">
        <v>98</v>
      </c>
      <c r="BG1426" t="s">
        <v>143</v>
      </c>
      <c r="BH1426">
        <v>1970</v>
      </c>
      <c r="BI1426" t="s">
        <v>108</v>
      </c>
      <c r="BJ1426">
        <v>1</v>
      </c>
      <c r="BK1426">
        <v>484</v>
      </c>
      <c r="BL1426" t="s">
        <v>98</v>
      </c>
      <c r="BM1426" t="s">
        <v>98</v>
      </c>
      <c r="BN1426" t="s">
        <v>104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177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>
      <c r="A1427">
        <v>1426</v>
      </c>
      <c r="B1427">
        <v>20</v>
      </c>
      <c r="C1427" t="s">
        <v>112</v>
      </c>
      <c r="D1427">
        <v>80</v>
      </c>
      <c r="E1427">
        <v>10721</v>
      </c>
      <c r="F1427" t="s">
        <v>82</v>
      </c>
      <c r="G1427" t="s">
        <v>83</v>
      </c>
      <c r="H1427" t="s">
        <v>113</v>
      </c>
      <c r="I1427" t="s">
        <v>85</v>
      </c>
      <c r="J1427" t="s">
        <v>86</v>
      </c>
      <c r="K1427" t="s">
        <v>87</v>
      </c>
      <c r="L1427" t="s">
        <v>88</v>
      </c>
      <c r="M1427" t="s">
        <v>89</v>
      </c>
      <c r="N1427" t="s">
        <v>91</v>
      </c>
      <c r="O1427" t="s">
        <v>91</v>
      </c>
      <c r="P1427" t="s">
        <v>92</v>
      </c>
      <c r="Q1427" t="s">
        <v>93</v>
      </c>
      <c r="R1427">
        <v>6</v>
      </c>
      <c r="S1427">
        <v>6</v>
      </c>
      <c r="T1427">
        <v>1959</v>
      </c>
      <c r="U1427">
        <v>1959</v>
      </c>
      <c r="V1427" t="s">
        <v>115</v>
      </c>
      <c r="W1427" t="s">
        <v>95</v>
      </c>
      <c r="X1427" t="s">
        <v>130</v>
      </c>
      <c r="Y1427" t="s">
        <v>130</v>
      </c>
      <c r="Z1427" t="s">
        <v>148</v>
      </c>
      <c r="AA1427">
        <v>243</v>
      </c>
      <c r="AB1427" t="s">
        <v>119</v>
      </c>
      <c r="AC1427" t="s">
        <v>98</v>
      </c>
      <c r="AD1427" t="s">
        <v>99</v>
      </c>
      <c r="AE1427" t="s">
        <v>98</v>
      </c>
      <c r="AF1427" t="s">
        <v>98</v>
      </c>
      <c r="AG1427" t="s">
        <v>100</v>
      </c>
      <c r="AH1427" t="s">
        <v>108</v>
      </c>
      <c r="AI1427">
        <v>0</v>
      </c>
      <c r="AJ1427" t="s">
        <v>108</v>
      </c>
      <c r="AK1427">
        <v>0</v>
      </c>
      <c r="AL1427">
        <v>1252</v>
      </c>
      <c r="AM1427">
        <v>1252</v>
      </c>
      <c r="AN1427" t="s">
        <v>103</v>
      </c>
      <c r="AO1427" t="s">
        <v>126</v>
      </c>
      <c r="AP1427" t="s">
        <v>104</v>
      </c>
      <c r="AQ1427" t="s">
        <v>105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119</v>
      </c>
      <c r="BC1427">
        <v>7</v>
      </c>
      <c r="BD1427" t="s">
        <v>106</v>
      </c>
      <c r="BE1427">
        <v>0</v>
      </c>
      <c r="BF1427" t="s">
        <v>83</v>
      </c>
      <c r="BG1427" t="s">
        <v>143</v>
      </c>
      <c r="BH1427">
        <v>1960</v>
      </c>
      <c r="BI1427" t="s">
        <v>108</v>
      </c>
      <c r="BJ1427">
        <v>2</v>
      </c>
      <c r="BK1427">
        <v>528</v>
      </c>
      <c r="BL1427" t="s">
        <v>98</v>
      </c>
      <c r="BM1427" t="s">
        <v>98</v>
      </c>
      <c r="BN1427" t="s">
        <v>104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>
      <c r="A1428">
        <v>1427</v>
      </c>
      <c r="B1428">
        <v>60</v>
      </c>
      <c r="C1428" t="s">
        <v>112</v>
      </c>
      <c r="D1428">
        <v>81</v>
      </c>
      <c r="E1428">
        <v>10944</v>
      </c>
      <c r="F1428" t="s">
        <v>82</v>
      </c>
      <c r="G1428" t="s">
        <v>83</v>
      </c>
      <c r="H1428" t="s">
        <v>113</v>
      </c>
      <c r="I1428" t="s">
        <v>85</v>
      </c>
      <c r="J1428" t="s">
        <v>86</v>
      </c>
      <c r="K1428" t="s">
        <v>87</v>
      </c>
      <c r="L1428" t="s">
        <v>88</v>
      </c>
      <c r="M1428" t="s">
        <v>162</v>
      </c>
      <c r="N1428" t="s">
        <v>91</v>
      </c>
      <c r="O1428" t="s">
        <v>91</v>
      </c>
      <c r="P1428" t="s">
        <v>92</v>
      </c>
      <c r="Q1428" t="s">
        <v>122</v>
      </c>
      <c r="R1428">
        <v>7</v>
      </c>
      <c r="S1428">
        <v>5</v>
      </c>
      <c r="T1428">
        <v>1994</v>
      </c>
      <c r="U1428">
        <v>1994</v>
      </c>
      <c r="V1428" t="s">
        <v>94</v>
      </c>
      <c r="W1428" t="s">
        <v>95</v>
      </c>
      <c r="X1428" t="s">
        <v>96</v>
      </c>
      <c r="Y1428" t="s">
        <v>96</v>
      </c>
      <c r="Z1428" t="s">
        <v>117</v>
      </c>
      <c r="AA1428">
        <v>448</v>
      </c>
      <c r="AB1428" t="s">
        <v>119</v>
      </c>
      <c r="AC1428" t="s">
        <v>98</v>
      </c>
      <c r="AD1428" t="s">
        <v>123</v>
      </c>
      <c r="AE1428" t="s">
        <v>119</v>
      </c>
      <c r="AF1428" t="s">
        <v>98</v>
      </c>
      <c r="AG1428" t="s">
        <v>100</v>
      </c>
      <c r="AH1428" t="s">
        <v>124</v>
      </c>
      <c r="AI1428">
        <v>1000</v>
      </c>
      <c r="AJ1428" t="s">
        <v>108</v>
      </c>
      <c r="AK1428">
        <v>0</v>
      </c>
      <c r="AL1428">
        <v>223</v>
      </c>
      <c r="AM1428">
        <v>1223</v>
      </c>
      <c r="AN1428" t="s">
        <v>103</v>
      </c>
      <c r="AO1428" t="s">
        <v>126</v>
      </c>
      <c r="AP1428" t="s">
        <v>104</v>
      </c>
      <c r="AQ1428" t="s">
        <v>105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119</v>
      </c>
      <c r="BC1428">
        <v>5</v>
      </c>
      <c r="BD1428" t="s">
        <v>106</v>
      </c>
      <c r="BE1428">
        <v>2</v>
      </c>
      <c r="BF1428" t="s">
        <v>98</v>
      </c>
      <c r="BG1428" t="s">
        <v>107</v>
      </c>
      <c r="BH1428">
        <v>1994</v>
      </c>
      <c r="BI1428" t="s">
        <v>131</v>
      </c>
      <c r="BJ1428">
        <v>2</v>
      </c>
      <c r="BK1428">
        <v>525</v>
      </c>
      <c r="BL1428" t="s">
        <v>98</v>
      </c>
      <c r="BM1428" t="s">
        <v>98</v>
      </c>
      <c r="BN1428" t="s">
        <v>104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>
      <c r="A1429">
        <v>1428</v>
      </c>
      <c r="B1429">
        <v>50</v>
      </c>
      <c r="C1429" t="s">
        <v>112</v>
      </c>
      <c r="D1429">
        <v>60</v>
      </c>
      <c r="E1429">
        <v>10930</v>
      </c>
      <c r="F1429" t="s">
        <v>82</v>
      </c>
      <c r="G1429" t="s">
        <v>190</v>
      </c>
      <c r="H1429" t="s">
        <v>84</v>
      </c>
      <c r="I1429" t="s">
        <v>192</v>
      </c>
      <c r="J1429" t="s">
        <v>86</v>
      </c>
      <c r="K1429" t="s">
        <v>87</v>
      </c>
      <c r="L1429" t="s">
        <v>88</v>
      </c>
      <c r="M1429" t="s">
        <v>89</v>
      </c>
      <c r="N1429" t="s">
        <v>182</v>
      </c>
      <c r="O1429" t="s">
        <v>91</v>
      </c>
      <c r="P1429" t="s">
        <v>92</v>
      </c>
      <c r="Q1429" t="s">
        <v>176</v>
      </c>
      <c r="R1429">
        <v>5</v>
      </c>
      <c r="S1429">
        <v>6</v>
      </c>
      <c r="T1429">
        <v>1945</v>
      </c>
      <c r="U1429">
        <v>1950</v>
      </c>
      <c r="V1429" t="s">
        <v>94</v>
      </c>
      <c r="W1429" t="s">
        <v>95</v>
      </c>
      <c r="X1429" t="s">
        <v>137</v>
      </c>
      <c r="Y1429" t="s">
        <v>137</v>
      </c>
      <c r="Z1429" t="s">
        <v>97</v>
      </c>
      <c r="AA1429">
        <v>0</v>
      </c>
      <c r="AB1429" t="s">
        <v>98</v>
      </c>
      <c r="AC1429" t="s">
        <v>98</v>
      </c>
      <c r="AD1429" t="s">
        <v>99</v>
      </c>
      <c r="AE1429" t="s">
        <v>98</v>
      </c>
      <c r="AF1429" t="s">
        <v>98</v>
      </c>
      <c r="AG1429" t="s">
        <v>100</v>
      </c>
      <c r="AH1429" t="s">
        <v>138</v>
      </c>
      <c r="AI1429">
        <v>580</v>
      </c>
      <c r="AJ1429" t="s">
        <v>108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104</v>
      </c>
      <c r="AQ1429" t="s">
        <v>168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106</v>
      </c>
      <c r="BE1429">
        <v>1</v>
      </c>
      <c r="BF1429" t="s">
        <v>98</v>
      </c>
      <c r="BG1429" t="s">
        <v>107</v>
      </c>
      <c r="BH1429">
        <v>1962</v>
      </c>
      <c r="BI1429" t="s">
        <v>108</v>
      </c>
      <c r="BJ1429">
        <v>1</v>
      </c>
      <c r="BK1429">
        <v>288</v>
      </c>
      <c r="BL1429" t="s">
        <v>98</v>
      </c>
      <c r="BM1429" t="s">
        <v>98</v>
      </c>
      <c r="BN1429" t="s">
        <v>104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>
      <c r="A1430">
        <v>1429</v>
      </c>
      <c r="B1430">
        <v>30</v>
      </c>
      <c r="C1430" t="s">
        <v>140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114</v>
      </c>
      <c r="L1430" t="s">
        <v>88</v>
      </c>
      <c r="M1430" t="s">
        <v>188</v>
      </c>
      <c r="N1430" t="s">
        <v>91</v>
      </c>
      <c r="O1430" t="s">
        <v>91</v>
      </c>
      <c r="P1430" t="s">
        <v>92</v>
      </c>
      <c r="Q1430" t="s">
        <v>93</v>
      </c>
      <c r="R1430">
        <v>5</v>
      </c>
      <c r="S1430">
        <v>7</v>
      </c>
      <c r="T1430">
        <v>1940</v>
      </c>
      <c r="U1430">
        <v>1992</v>
      </c>
      <c r="V1430" t="s">
        <v>94</v>
      </c>
      <c r="W1430" t="s">
        <v>95</v>
      </c>
      <c r="X1430" t="s">
        <v>137</v>
      </c>
      <c r="Y1430" t="s">
        <v>137</v>
      </c>
      <c r="Z1430" t="s">
        <v>148</v>
      </c>
      <c r="AA1430">
        <v>294</v>
      </c>
      <c r="AB1430" t="s">
        <v>98</v>
      </c>
      <c r="AC1430" t="s">
        <v>119</v>
      </c>
      <c r="AD1430" t="s">
        <v>99</v>
      </c>
      <c r="AE1430" t="s">
        <v>98</v>
      </c>
      <c r="AF1430" t="s">
        <v>98</v>
      </c>
      <c r="AG1430" t="s">
        <v>100</v>
      </c>
      <c r="AH1430" t="s">
        <v>138</v>
      </c>
      <c r="AI1430">
        <v>510</v>
      </c>
      <c r="AJ1430" t="s">
        <v>108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104</v>
      </c>
      <c r="AQ1430" t="s">
        <v>105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119</v>
      </c>
      <c r="BC1430">
        <v>4</v>
      </c>
      <c r="BD1430" t="s">
        <v>106</v>
      </c>
      <c r="BE1430">
        <v>2</v>
      </c>
      <c r="BF1430" t="s">
        <v>119</v>
      </c>
      <c r="BG1430" t="s">
        <v>107</v>
      </c>
      <c r="BH1430">
        <v>1940</v>
      </c>
      <c r="BI1430" t="s">
        <v>108</v>
      </c>
      <c r="BJ1430">
        <v>1</v>
      </c>
      <c r="BK1430">
        <v>240</v>
      </c>
      <c r="BL1430" t="s">
        <v>98</v>
      </c>
      <c r="BM1430" t="s">
        <v>98</v>
      </c>
      <c r="BN1430" t="s">
        <v>104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109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172</v>
      </c>
      <c r="CC1430">
        <v>119000</v>
      </c>
    </row>
    <row r="1431" spans="1:81">
      <c r="A1431">
        <v>1430</v>
      </c>
      <c r="B1431">
        <v>20</v>
      </c>
      <c r="C1431" t="s">
        <v>112</v>
      </c>
      <c r="D1431" t="s">
        <v>83</v>
      </c>
      <c r="E1431">
        <v>12546</v>
      </c>
      <c r="F1431" t="s">
        <v>82</v>
      </c>
      <c r="G1431" t="s">
        <v>83</v>
      </c>
      <c r="H1431" t="s">
        <v>113</v>
      </c>
      <c r="I1431" t="s">
        <v>85</v>
      </c>
      <c r="J1431" t="s">
        <v>86</v>
      </c>
      <c r="K1431" t="s">
        <v>114</v>
      </c>
      <c r="L1431" t="s">
        <v>88</v>
      </c>
      <c r="M1431" t="s">
        <v>175</v>
      </c>
      <c r="N1431" t="s">
        <v>91</v>
      </c>
      <c r="O1431" t="s">
        <v>91</v>
      </c>
      <c r="P1431" t="s">
        <v>92</v>
      </c>
      <c r="Q1431" t="s">
        <v>93</v>
      </c>
      <c r="R1431">
        <v>6</v>
      </c>
      <c r="S1431">
        <v>7</v>
      </c>
      <c r="T1431">
        <v>1981</v>
      </c>
      <c r="U1431">
        <v>1981</v>
      </c>
      <c r="V1431" t="s">
        <v>94</v>
      </c>
      <c r="W1431" t="s">
        <v>95</v>
      </c>
      <c r="X1431" t="s">
        <v>137</v>
      </c>
      <c r="Y1431" t="s">
        <v>137</v>
      </c>
      <c r="Z1431" t="s">
        <v>117</v>
      </c>
      <c r="AA1431">
        <v>310</v>
      </c>
      <c r="AB1431" t="s">
        <v>119</v>
      </c>
      <c r="AC1431" t="s">
        <v>119</v>
      </c>
      <c r="AD1431" t="s">
        <v>99</v>
      </c>
      <c r="AE1431" t="s">
        <v>119</v>
      </c>
      <c r="AF1431" t="s">
        <v>98</v>
      </c>
      <c r="AG1431" t="s">
        <v>100</v>
      </c>
      <c r="AH1431" t="s">
        <v>138</v>
      </c>
      <c r="AI1431">
        <v>678</v>
      </c>
      <c r="AJ1431" t="s">
        <v>108</v>
      </c>
      <c r="AK1431">
        <v>0</v>
      </c>
      <c r="AL1431">
        <v>762</v>
      </c>
      <c r="AM1431">
        <v>1440</v>
      </c>
      <c r="AN1431" t="s">
        <v>103</v>
      </c>
      <c r="AO1431" t="s">
        <v>126</v>
      </c>
      <c r="AP1431" t="s">
        <v>104</v>
      </c>
      <c r="AQ1431" t="s">
        <v>105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119</v>
      </c>
      <c r="BC1431">
        <v>7</v>
      </c>
      <c r="BD1431" t="s">
        <v>106</v>
      </c>
      <c r="BE1431">
        <v>1</v>
      </c>
      <c r="BF1431" t="s">
        <v>98</v>
      </c>
      <c r="BG1431" t="s">
        <v>107</v>
      </c>
      <c r="BH1431">
        <v>1981</v>
      </c>
      <c r="BI1431" t="s">
        <v>125</v>
      </c>
      <c r="BJ1431">
        <v>2</v>
      </c>
      <c r="BK1431">
        <v>467</v>
      </c>
      <c r="BL1431" t="s">
        <v>98</v>
      </c>
      <c r="BM1431" t="s">
        <v>98</v>
      </c>
      <c r="BN1431" t="s">
        <v>104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>
      <c r="A1432">
        <v>1431</v>
      </c>
      <c r="B1432">
        <v>60</v>
      </c>
      <c r="C1432" t="s">
        <v>112</v>
      </c>
      <c r="D1432">
        <v>60</v>
      </c>
      <c r="E1432">
        <v>21930</v>
      </c>
      <c r="F1432" t="s">
        <v>82</v>
      </c>
      <c r="G1432" t="s">
        <v>83</v>
      </c>
      <c r="H1432" t="s">
        <v>223</v>
      </c>
      <c r="I1432" t="s">
        <v>85</v>
      </c>
      <c r="J1432" t="s">
        <v>86</v>
      </c>
      <c r="K1432" t="s">
        <v>87</v>
      </c>
      <c r="L1432" t="s">
        <v>88</v>
      </c>
      <c r="M1432" t="s">
        <v>121</v>
      </c>
      <c r="N1432" t="s">
        <v>225</v>
      </c>
      <c r="O1432" t="s">
        <v>91</v>
      </c>
      <c r="P1432" t="s">
        <v>92</v>
      </c>
      <c r="Q1432" t="s">
        <v>122</v>
      </c>
      <c r="R1432">
        <v>5</v>
      </c>
      <c r="S1432">
        <v>5</v>
      </c>
      <c r="T1432">
        <v>2005</v>
      </c>
      <c r="U1432">
        <v>2005</v>
      </c>
      <c r="V1432" t="s">
        <v>94</v>
      </c>
      <c r="W1432" t="s">
        <v>95</v>
      </c>
      <c r="X1432" t="s">
        <v>96</v>
      </c>
      <c r="Y1432" t="s">
        <v>96</v>
      </c>
      <c r="Z1432" t="s">
        <v>97</v>
      </c>
      <c r="AA1432">
        <v>0</v>
      </c>
      <c r="AB1432" t="s">
        <v>119</v>
      </c>
      <c r="AC1432" t="s">
        <v>98</v>
      </c>
      <c r="AD1432" t="s">
        <v>123</v>
      </c>
      <c r="AE1432" t="s">
        <v>119</v>
      </c>
      <c r="AF1432" t="s">
        <v>119</v>
      </c>
      <c r="AG1432" t="s">
        <v>157</v>
      </c>
      <c r="AH1432" t="s">
        <v>108</v>
      </c>
      <c r="AI1432">
        <v>0</v>
      </c>
      <c r="AJ1432" t="s">
        <v>108</v>
      </c>
      <c r="AK1432">
        <v>0</v>
      </c>
      <c r="AL1432">
        <v>732</v>
      </c>
      <c r="AM1432">
        <v>732</v>
      </c>
      <c r="AN1432" t="s">
        <v>103</v>
      </c>
      <c r="AO1432" t="s">
        <v>126</v>
      </c>
      <c r="AP1432" t="s">
        <v>104</v>
      </c>
      <c r="AQ1432" t="s">
        <v>105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106</v>
      </c>
      <c r="BE1432">
        <v>1</v>
      </c>
      <c r="BF1432" t="s">
        <v>119</v>
      </c>
      <c r="BG1432" t="s">
        <v>159</v>
      </c>
      <c r="BH1432">
        <v>2005</v>
      </c>
      <c r="BI1432" t="s">
        <v>125</v>
      </c>
      <c r="BJ1432">
        <v>2</v>
      </c>
      <c r="BK1432">
        <v>372</v>
      </c>
      <c r="BL1432" t="s">
        <v>98</v>
      </c>
      <c r="BM1432" t="s">
        <v>98</v>
      </c>
      <c r="BN1432" t="s">
        <v>104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>
      <c r="A1433">
        <v>1432</v>
      </c>
      <c r="B1433">
        <v>120</v>
      </c>
      <c r="C1433" t="s">
        <v>112</v>
      </c>
      <c r="D1433" t="s">
        <v>83</v>
      </c>
      <c r="E1433">
        <v>4928</v>
      </c>
      <c r="F1433" t="s">
        <v>82</v>
      </c>
      <c r="G1433" t="s">
        <v>83</v>
      </c>
      <c r="H1433" t="s">
        <v>113</v>
      </c>
      <c r="I1433" t="s">
        <v>85</v>
      </c>
      <c r="J1433" t="s">
        <v>86</v>
      </c>
      <c r="K1433" t="s">
        <v>87</v>
      </c>
      <c r="L1433" t="s">
        <v>88</v>
      </c>
      <c r="M1433" t="s">
        <v>145</v>
      </c>
      <c r="N1433" t="s">
        <v>91</v>
      </c>
      <c r="O1433" t="s">
        <v>91</v>
      </c>
      <c r="P1433" t="s">
        <v>129</v>
      </c>
      <c r="Q1433" t="s">
        <v>93</v>
      </c>
      <c r="R1433">
        <v>6</v>
      </c>
      <c r="S1433">
        <v>6</v>
      </c>
      <c r="T1433">
        <v>1976</v>
      </c>
      <c r="U1433">
        <v>1976</v>
      </c>
      <c r="V1433" t="s">
        <v>94</v>
      </c>
      <c r="W1433" t="s">
        <v>95</v>
      </c>
      <c r="X1433" t="s">
        <v>135</v>
      </c>
      <c r="Y1433" t="s">
        <v>135</v>
      </c>
      <c r="Z1433" t="s">
        <v>97</v>
      </c>
      <c r="AA1433">
        <v>0</v>
      </c>
      <c r="AB1433" t="s">
        <v>98</v>
      </c>
      <c r="AC1433" t="s">
        <v>98</v>
      </c>
      <c r="AD1433" t="s">
        <v>99</v>
      </c>
      <c r="AE1433" t="s">
        <v>119</v>
      </c>
      <c r="AF1433" t="s">
        <v>98</v>
      </c>
      <c r="AG1433" t="s">
        <v>100</v>
      </c>
      <c r="AH1433" t="s">
        <v>102</v>
      </c>
      <c r="AI1433">
        <v>958</v>
      </c>
      <c r="AJ1433" t="s">
        <v>108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104</v>
      </c>
      <c r="AQ1433" t="s">
        <v>105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106</v>
      </c>
      <c r="BE1433">
        <v>0</v>
      </c>
      <c r="BF1433" t="s">
        <v>83</v>
      </c>
      <c r="BG1433" t="s">
        <v>107</v>
      </c>
      <c r="BH1433">
        <v>1976</v>
      </c>
      <c r="BI1433" t="s">
        <v>131</v>
      </c>
      <c r="BJ1433">
        <v>2</v>
      </c>
      <c r="BK1433">
        <v>440</v>
      </c>
      <c r="BL1433" t="s">
        <v>98</v>
      </c>
      <c r="BM1433" t="s">
        <v>98</v>
      </c>
      <c r="BN1433" t="s">
        <v>104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>
      <c r="A1434">
        <v>1433</v>
      </c>
      <c r="B1434">
        <v>30</v>
      </c>
      <c r="C1434" t="s">
        <v>112</v>
      </c>
      <c r="D1434">
        <v>60</v>
      </c>
      <c r="E1434">
        <v>10800</v>
      </c>
      <c r="F1434" t="s">
        <v>82</v>
      </c>
      <c r="G1434" t="s">
        <v>190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188</v>
      </c>
      <c r="N1434" t="s">
        <v>91</v>
      </c>
      <c r="O1434" t="s">
        <v>91</v>
      </c>
      <c r="P1434" t="s">
        <v>92</v>
      </c>
      <c r="Q1434" t="s">
        <v>93</v>
      </c>
      <c r="R1434">
        <v>4</v>
      </c>
      <c r="S1434">
        <v>6</v>
      </c>
      <c r="T1434">
        <v>1927</v>
      </c>
      <c r="U1434">
        <v>2007</v>
      </c>
      <c r="V1434" t="s">
        <v>94</v>
      </c>
      <c r="W1434" t="s">
        <v>95</v>
      </c>
      <c r="X1434" t="s">
        <v>116</v>
      </c>
      <c r="Y1434" t="s">
        <v>116</v>
      </c>
      <c r="Z1434" t="s">
        <v>97</v>
      </c>
      <c r="AA1434">
        <v>0</v>
      </c>
      <c r="AB1434" t="s">
        <v>98</v>
      </c>
      <c r="AC1434" t="s">
        <v>98</v>
      </c>
      <c r="AD1434" t="s">
        <v>166</v>
      </c>
      <c r="AE1434" t="s">
        <v>98</v>
      </c>
      <c r="AF1434" t="s">
        <v>98</v>
      </c>
      <c r="AG1434" t="s">
        <v>100</v>
      </c>
      <c r="AH1434" t="s">
        <v>108</v>
      </c>
      <c r="AI1434">
        <v>0</v>
      </c>
      <c r="AJ1434" t="s">
        <v>108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104</v>
      </c>
      <c r="AQ1434" t="s">
        <v>105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106</v>
      </c>
      <c r="BE1434">
        <v>0</v>
      </c>
      <c r="BF1434" t="s">
        <v>83</v>
      </c>
      <c r="BG1434" t="s">
        <v>143</v>
      </c>
      <c r="BH1434">
        <v>1928</v>
      </c>
      <c r="BI1434" t="s">
        <v>108</v>
      </c>
      <c r="BJ1434">
        <v>1</v>
      </c>
      <c r="BK1434">
        <v>216</v>
      </c>
      <c r="BL1434" t="s">
        <v>139</v>
      </c>
      <c r="BM1434" t="s">
        <v>139</v>
      </c>
      <c r="BN1434" t="s">
        <v>104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>
      <c r="A1435">
        <v>1434</v>
      </c>
      <c r="B1435">
        <v>60</v>
      </c>
      <c r="C1435" t="s">
        <v>112</v>
      </c>
      <c r="D1435">
        <v>93</v>
      </c>
      <c r="E1435">
        <v>10261</v>
      </c>
      <c r="F1435" t="s">
        <v>82</v>
      </c>
      <c r="G1435" t="s">
        <v>83</v>
      </c>
      <c r="H1435" t="s">
        <v>113</v>
      </c>
      <c r="I1435" t="s">
        <v>85</v>
      </c>
      <c r="J1435" t="s">
        <v>86</v>
      </c>
      <c r="K1435" t="s">
        <v>87</v>
      </c>
      <c r="L1435" t="s">
        <v>88</v>
      </c>
      <c r="M1435" t="s">
        <v>121</v>
      </c>
      <c r="N1435" t="s">
        <v>91</v>
      </c>
      <c r="O1435" t="s">
        <v>91</v>
      </c>
      <c r="P1435" t="s">
        <v>92</v>
      </c>
      <c r="Q1435" t="s">
        <v>122</v>
      </c>
      <c r="R1435">
        <v>6</v>
      </c>
      <c r="S1435">
        <v>5</v>
      </c>
      <c r="T1435">
        <v>2000</v>
      </c>
      <c r="U1435">
        <v>2000</v>
      </c>
      <c r="V1435" t="s">
        <v>94</v>
      </c>
      <c r="W1435" t="s">
        <v>95</v>
      </c>
      <c r="X1435" t="s">
        <v>96</v>
      </c>
      <c r="Y1435" t="s">
        <v>96</v>
      </c>
      <c r="Z1435" t="s">
        <v>117</v>
      </c>
      <c r="AA1435">
        <v>318</v>
      </c>
      <c r="AB1435" t="s">
        <v>98</v>
      </c>
      <c r="AC1435" t="s">
        <v>98</v>
      </c>
      <c r="AD1435" t="s">
        <v>123</v>
      </c>
      <c r="AE1435" t="s">
        <v>119</v>
      </c>
      <c r="AF1435" t="s">
        <v>98</v>
      </c>
      <c r="AG1435" t="s">
        <v>100</v>
      </c>
      <c r="AH1435" t="s">
        <v>108</v>
      </c>
      <c r="AI1435">
        <v>0</v>
      </c>
      <c r="AJ1435" t="s">
        <v>108</v>
      </c>
      <c r="AK1435">
        <v>0</v>
      </c>
      <c r="AL1435">
        <v>936</v>
      </c>
      <c r="AM1435">
        <v>936</v>
      </c>
      <c r="AN1435" t="s">
        <v>103</v>
      </c>
      <c r="AO1435" t="s">
        <v>126</v>
      </c>
      <c r="AP1435" t="s">
        <v>104</v>
      </c>
      <c r="AQ1435" t="s">
        <v>105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106</v>
      </c>
      <c r="BE1435">
        <v>1</v>
      </c>
      <c r="BF1435" t="s">
        <v>98</v>
      </c>
      <c r="BG1435" t="s">
        <v>107</v>
      </c>
      <c r="BH1435">
        <v>2000</v>
      </c>
      <c r="BI1435" t="s">
        <v>125</v>
      </c>
      <c r="BJ1435">
        <v>2</v>
      </c>
      <c r="BK1435">
        <v>451</v>
      </c>
      <c r="BL1435" t="s">
        <v>98</v>
      </c>
      <c r="BM1435" t="s">
        <v>98</v>
      </c>
      <c r="BN1435" t="s">
        <v>104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>
      <c r="A1436">
        <v>1435</v>
      </c>
      <c r="B1436">
        <v>20</v>
      </c>
      <c r="C1436" t="s">
        <v>112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205</v>
      </c>
      <c r="J1436" t="s">
        <v>86</v>
      </c>
      <c r="K1436" t="s">
        <v>87</v>
      </c>
      <c r="L1436" t="s">
        <v>154</v>
      </c>
      <c r="M1436" t="s">
        <v>217</v>
      </c>
      <c r="N1436" t="s">
        <v>91</v>
      </c>
      <c r="O1436" t="s">
        <v>91</v>
      </c>
      <c r="P1436" t="s">
        <v>92</v>
      </c>
      <c r="Q1436" t="s">
        <v>93</v>
      </c>
      <c r="R1436">
        <v>5</v>
      </c>
      <c r="S1436">
        <v>5</v>
      </c>
      <c r="T1436">
        <v>1977</v>
      </c>
      <c r="U1436">
        <v>1977</v>
      </c>
      <c r="V1436" t="s">
        <v>94</v>
      </c>
      <c r="W1436" t="s">
        <v>95</v>
      </c>
      <c r="X1436" t="s">
        <v>117</v>
      </c>
      <c r="Y1436" t="s">
        <v>117</v>
      </c>
      <c r="Z1436" t="s">
        <v>97</v>
      </c>
      <c r="AA1436">
        <v>0</v>
      </c>
      <c r="AB1436" t="s">
        <v>98</v>
      </c>
      <c r="AC1436" t="s">
        <v>98</v>
      </c>
      <c r="AD1436" t="s">
        <v>99</v>
      </c>
      <c r="AE1436" t="s">
        <v>98</v>
      </c>
      <c r="AF1436" t="s">
        <v>98</v>
      </c>
      <c r="AG1436" t="s">
        <v>100</v>
      </c>
      <c r="AH1436" t="s">
        <v>118</v>
      </c>
      <c r="AI1436">
        <v>936</v>
      </c>
      <c r="AJ1436" t="s">
        <v>108</v>
      </c>
      <c r="AK1436">
        <v>0</v>
      </c>
      <c r="AL1436">
        <v>190</v>
      </c>
      <c r="AM1436">
        <v>1126</v>
      </c>
      <c r="AN1436" t="s">
        <v>103</v>
      </c>
      <c r="AO1436" t="s">
        <v>139</v>
      </c>
      <c r="AP1436" t="s">
        <v>104</v>
      </c>
      <c r="AQ1436" t="s">
        <v>105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106</v>
      </c>
      <c r="BE1436">
        <v>1</v>
      </c>
      <c r="BF1436" t="s">
        <v>119</v>
      </c>
      <c r="BG1436" t="s">
        <v>107</v>
      </c>
      <c r="BH1436">
        <v>1977</v>
      </c>
      <c r="BI1436" t="s">
        <v>131</v>
      </c>
      <c r="BJ1436">
        <v>2</v>
      </c>
      <c r="BK1436">
        <v>484</v>
      </c>
      <c r="BL1436" t="s">
        <v>98</v>
      </c>
      <c r="BM1436" t="s">
        <v>98</v>
      </c>
      <c r="BN1436" t="s">
        <v>191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>
      <c r="A1437">
        <v>1436</v>
      </c>
      <c r="B1437">
        <v>20</v>
      </c>
      <c r="C1437" t="s">
        <v>112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91</v>
      </c>
      <c r="O1437" t="s">
        <v>91</v>
      </c>
      <c r="P1437" t="s">
        <v>92</v>
      </c>
      <c r="Q1437" t="s">
        <v>93</v>
      </c>
      <c r="R1437">
        <v>6</v>
      </c>
      <c r="S1437">
        <v>9</v>
      </c>
      <c r="T1437">
        <v>1962</v>
      </c>
      <c r="U1437">
        <v>2005</v>
      </c>
      <c r="V1437" t="s">
        <v>94</v>
      </c>
      <c r="W1437" t="s">
        <v>95</v>
      </c>
      <c r="X1437" t="s">
        <v>116</v>
      </c>
      <c r="Y1437" t="s">
        <v>116</v>
      </c>
      <c r="Z1437" t="s">
        <v>117</v>
      </c>
      <c r="AA1437">
        <v>237</v>
      </c>
      <c r="AB1437" t="s">
        <v>119</v>
      </c>
      <c r="AC1437" t="s">
        <v>119</v>
      </c>
      <c r="AD1437" t="s">
        <v>99</v>
      </c>
      <c r="AE1437" t="s">
        <v>98</v>
      </c>
      <c r="AF1437" t="s">
        <v>98</v>
      </c>
      <c r="AG1437" t="s">
        <v>100</v>
      </c>
      <c r="AH1437" t="s">
        <v>108</v>
      </c>
      <c r="AI1437">
        <v>0</v>
      </c>
      <c r="AJ1437" t="s">
        <v>108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104</v>
      </c>
      <c r="AQ1437" t="s">
        <v>105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119</v>
      </c>
      <c r="BC1437">
        <v>7</v>
      </c>
      <c r="BD1437" t="s">
        <v>106</v>
      </c>
      <c r="BE1437">
        <v>1</v>
      </c>
      <c r="BF1437" t="s">
        <v>119</v>
      </c>
      <c r="BG1437" t="s">
        <v>107</v>
      </c>
      <c r="BH1437">
        <v>1962</v>
      </c>
      <c r="BI1437" t="s">
        <v>131</v>
      </c>
      <c r="BJ1437">
        <v>2</v>
      </c>
      <c r="BK1437">
        <v>462</v>
      </c>
      <c r="BL1437" t="s">
        <v>98</v>
      </c>
      <c r="BM1437" t="s">
        <v>98</v>
      </c>
      <c r="BN1437" t="s">
        <v>104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132</v>
      </c>
      <c r="BW1437" t="s">
        <v>83</v>
      </c>
      <c r="BX1437">
        <v>0</v>
      </c>
      <c r="BY1437">
        <v>7</v>
      </c>
      <c r="BZ1437">
        <v>2008</v>
      </c>
      <c r="CA1437" t="s">
        <v>144</v>
      </c>
      <c r="CB1437" t="s">
        <v>172</v>
      </c>
      <c r="CC1437">
        <v>174000</v>
      </c>
    </row>
    <row r="1438" spans="1:81">
      <c r="A1438">
        <v>1437</v>
      </c>
      <c r="B1438">
        <v>20</v>
      </c>
      <c r="C1438" t="s">
        <v>112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136</v>
      </c>
      <c r="L1438" t="s">
        <v>88</v>
      </c>
      <c r="M1438" t="s">
        <v>89</v>
      </c>
      <c r="N1438" t="s">
        <v>91</v>
      </c>
      <c r="O1438" t="s">
        <v>91</v>
      </c>
      <c r="P1438" t="s">
        <v>92</v>
      </c>
      <c r="Q1438" t="s">
        <v>93</v>
      </c>
      <c r="R1438">
        <v>4</v>
      </c>
      <c r="S1438">
        <v>6</v>
      </c>
      <c r="T1438">
        <v>1971</v>
      </c>
      <c r="U1438">
        <v>1971</v>
      </c>
      <c r="V1438" t="s">
        <v>94</v>
      </c>
      <c r="W1438" t="s">
        <v>95</v>
      </c>
      <c r="X1438" t="s">
        <v>130</v>
      </c>
      <c r="Y1438" t="s">
        <v>130</v>
      </c>
      <c r="Z1438" t="s">
        <v>97</v>
      </c>
      <c r="AA1438">
        <v>0</v>
      </c>
      <c r="AB1438" t="s">
        <v>98</v>
      </c>
      <c r="AC1438" t="s">
        <v>98</v>
      </c>
      <c r="AD1438" t="s">
        <v>123</v>
      </c>
      <c r="AE1438" t="s">
        <v>98</v>
      </c>
      <c r="AF1438" t="s">
        <v>98</v>
      </c>
      <c r="AG1438" t="s">
        <v>100</v>
      </c>
      <c r="AH1438" t="s">
        <v>118</v>
      </c>
      <c r="AI1438">
        <v>616</v>
      </c>
      <c r="AJ1438" t="s">
        <v>108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104</v>
      </c>
      <c r="AQ1438" t="s">
        <v>105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106</v>
      </c>
      <c r="BE1438">
        <v>0</v>
      </c>
      <c r="BF1438" t="s">
        <v>83</v>
      </c>
      <c r="BG1438" t="s">
        <v>143</v>
      </c>
      <c r="BH1438">
        <v>1974</v>
      </c>
      <c r="BI1438" t="s">
        <v>108</v>
      </c>
      <c r="BJ1438">
        <v>2</v>
      </c>
      <c r="BK1438">
        <v>528</v>
      </c>
      <c r="BL1438" t="s">
        <v>98</v>
      </c>
      <c r="BM1438" t="s">
        <v>98</v>
      </c>
      <c r="BN1438" t="s">
        <v>104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177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>
      <c r="A1439">
        <v>1438</v>
      </c>
      <c r="B1439">
        <v>20</v>
      </c>
      <c r="C1439" t="s">
        <v>112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136</v>
      </c>
      <c r="L1439" t="s">
        <v>88</v>
      </c>
      <c r="M1439" t="s">
        <v>147</v>
      </c>
      <c r="N1439" t="s">
        <v>91</v>
      </c>
      <c r="O1439" t="s">
        <v>91</v>
      </c>
      <c r="P1439" t="s">
        <v>92</v>
      </c>
      <c r="Q1439" t="s">
        <v>93</v>
      </c>
      <c r="R1439">
        <v>8</v>
      </c>
      <c r="S1439">
        <v>5</v>
      </c>
      <c r="T1439">
        <v>2008</v>
      </c>
      <c r="U1439">
        <v>2008</v>
      </c>
      <c r="V1439" t="s">
        <v>115</v>
      </c>
      <c r="W1439" t="s">
        <v>95</v>
      </c>
      <c r="X1439" t="s">
        <v>96</v>
      </c>
      <c r="Y1439" t="s">
        <v>96</v>
      </c>
      <c r="Z1439" t="s">
        <v>148</v>
      </c>
      <c r="AA1439">
        <v>426</v>
      </c>
      <c r="AB1439" t="s">
        <v>126</v>
      </c>
      <c r="AC1439" t="s">
        <v>98</v>
      </c>
      <c r="AD1439" t="s">
        <v>123</v>
      </c>
      <c r="AE1439" t="s">
        <v>126</v>
      </c>
      <c r="AF1439" t="s">
        <v>98</v>
      </c>
      <c r="AG1439" t="s">
        <v>157</v>
      </c>
      <c r="AH1439" t="s">
        <v>124</v>
      </c>
      <c r="AI1439">
        <v>1336</v>
      </c>
      <c r="AJ1439" t="s">
        <v>108</v>
      </c>
      <c r="AK1439">
        <v>0</v>
      </c>
      <c r="AL1439">
        <v>596</v>
      </c>
      <c r="AM1439">
        <v>1932</v>
      </c>
      <c r="AN1439" t="s">
        <v>103</v>
      </c>
      <c r="AO1439" t="s">
        <v>126</v>
      </c>
      <c r="AP1439" t="s">
        <v>104</v>
      </c>
      <c r="AQ1439" t="s">
        <v>105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126</v>
      </c>
      <c r="BC1439">
        <v>7</v>
      </c>
      <c r="BD1439" t="s">
        <v>106</v>
      </c>
      <c r="BE1439">
        <v>1</v>
      </c>
      <c r="BF1439" t="s">
        <v>119</v>
      </c>
      <c r="BG1439" t="s">
        <v>107</v>
      </c>
      <c r="BH1439">
        <v>2008</v>
      </c>
      <c r="BI1439" t="s">
        <v>125</v>
      </c>
      <c r="BJ1439">
        <v>3</v>
      </c>
      <c r="BK1439">
        <v>774</v>
      </c>
      <c r="BL1439" t="s">
        <v>98</v>
      </c>
      <c r="BM1439" t="s">
        <v>98</v>
      </c>
      <c r="BN1439" t="s">
        <v>104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149</v>
      </c>
      <c r="CB1439" t="s">
        <v>150</v>
      </c>
      <c r="CC1439">
        <v>394617</v>
      </c>
    </row>
    <row r="1440" spans="1:81">
      <c r="A1440">
        <v>1439</v>
      </c>
      <c r="B1440">
        <v>20</v>
      </c>
      <c r="C1440" t="s">
        <v>140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188</v>
      </c>
      <c r="N1440" t="s">
        <v>182</v>
      </c>
      <c r="O1440" t="s">
        <v>91</v>
      </c>
      <c r="P1440" t="s">
        <v>92</v>
      </c>
      <c r="Q1440" t="s">
        <v>93</v>
      </c>
      <c r="R1440">
        <v>6</v>
      </c>
      <c r="S1440">
        <v>7</v>
      </c>
      <c r="T1440">
        <v>1957</v>
      </c>
      <c r="U1440">
        <v>1996</v>
      </c>
      <c r="V1440" t="s">
        <v>94</v>
      </c>
      <c r="W1440" t="s">
        <v>95</v>
      </c>
      <c r="X1440" t="s">
        <v>137</v>
      </c>
      <c r="Y1440" t="s">
        <v>137</v>
      </c>
      <c r="Z1440" t="s">
        <v>97</v>
      </c>
      <c r="AA1440">
        <v>0</v>
      </c>
      <c r="AB1440" t="s">
        <v>98</v>
      </c>
      <c r="AC1440" t="s">
        <v>98</v>
      </c>
      <c r="AD1440" t="s">
        <v>99</v>
      </c>
      <c r="AE1440" t="s">
        <v>98</v>
      </c>
      <c r="AF1440" t="s">
        <v>98</v>
      </c>
      <c r="AG1440" t="s">
        <v>100</v>
      </c>
      <c r="AH1440" t="s">
        <v>124</v>
      </c>
      <c r="AI1440">
        <v>600</v>
      </c>
      <c r="AJ1440" t="s">
        <v>108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104</v>
      </c>
      <c r="AQ1440" t="s">
        <v>168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106</v>
      </c>
      <c r="BE1440">
        <v>0</v>
      </c>
      <c r="BF1440" t="s">
        <v>83</v>
      </c>
      <c r="BG1440" t="s">
        <v>107</v>
      </c>
      <c r="BH1440">
        <v>1957</v>
      </c>
      <c r="BI1440" t="s">
        <v>108</v>
      </c>
      <c r="BJ1440">
        <v>2</v>
      </c>
      <c r="BK1440">
        <v>923</v>
      </c>
      <c r="BL1440" t="s">
        <v>98</v>
      </c>
      <c r="BM1440" t="s">
        <v>98</v>
      </c>
      <c r="BN1440" t="s">
        <v>104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109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>
      <c r="A1441">
        <v>1440</v>
      </c>
      <c r="B1441">
        <v>60</v>
      </c>
      <c r="C1441" t="s">
        <v>112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175</v>
      </c>
      <c r="N1441" t="s">
        <v>91</v>
      </c>
      <c r="O1441" t="s">
        <v>91</v>
      </c>
      <c r="P1441" t="s">
        <v>92</v>
      </c>
      <c r="Q1441" t="s">
        <v>158</v>
      </c>
      <c r="R1441">
        <v>7</v>
      </c>
      <c r="S1441">
        <v>6</v>
      </c>
      <c r="T1441">
        <v>1979</v>
      </c>
      <c r="U1441">
        <v>1979</v>
      </c>
      <c r="V1441" t="s">
        <v>115</v>
      </c>
      <c r="W1441" t="s">
        <v>95</v>
      </c>
      <c r="X1441" t="s">
        <v>130</v>
      </c>
      <c r="Y1441" t="s">
        <v>130</v>
      </c>
      <c r="Z1441" t="s">
        <v>117</v>
      </c>
      <c r="AA1441">
        <v>96</v>
      </c>
      <c r="AB1441" t="s">
        <v>98</v>
      </c>
      <c r="AC1441" t="s">
        <v>98</v>
      </c>
      <c r="AD1441" t="s">
        <v>99</v>
      </c>
      <c r="AE1441" t="s">
        <v>98</v>
      </c>
      <c r="AF1441" t="s">
        <v>98</v>
      </c>
      <c r="AG1441" t="s">
        <v>100</v>
      </c>
      <c r="AH1441" t="s">
        <v>124</v>
      </c>
      <c r="AI1441">
        <v>315</v>
      </c>
      <c r="AJ1441" t="s">
        <v>101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104</v>
      </c>
      <c r="AQ1441" t="s">
        <v>105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106</v>
      </c>
      <c r="BE1441">
        <v>1</v>
      </c>
      <c r="BF1441" t="s">
        <v>98</v>
      </c>
      <c r="BG1441" t="s">
        <v>107</v>
      </c>
      <c r="BH1441">
        <v>1979</v>
      </c>
      <c r="BI1441" t="s">
        <v>131</v>
      </c>
      <c r="BJ1441">
        <v>2</v>
      </c>
      <c r="BK1441">
        <v>550</v>
      </c>
      <c r="BL1441" t="s">
        <v>98</v>
      </c>
      <c r="BM1441" t="s">
        <v>98</v>
      </c>
      <c r="BN1441" t="s">
        <v>104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>
      <c r="A1442">
        <v>1441</v>
      </c>
      <c r="B1442">
        <v>70</v>
      </c>
      <c r="C1442" t="s">
        <v>112</v>
      </c>
      <c r="D1442">
        <v>79</v>
      </c>
      <c r="E1442">
        <v>11526</v>
      </c>
      <c r="F1442" t="s">
        <v>82</v>
      </c>
      <c r="G1442" t="s">
        <v>83</v>
      </c>
      <c r="H1442" t="s">
        <v>113</v>
      </c>
      <c r="I1442" t="s">
        <v>192</v>
      </c>
      <c r="J1442" t="s">
        <v>86</v>
      </c>
      <c r="K1442" t="s">
        <v>87</v>
      </c>
      <c r="L1442" t="s">
        <v>154</v>
      </c>
      <c r="M1442" t="s">
        <v>212</v>
      </c>
      <c r="N1442" t="s">
        <v>91</v>
      </c>
      <c r="O1442" t="s">
        <v>91</v>
      </c>
      <c r="P1442" t="s">
        <v>92</v>
      </c>
      <c r="Q1442" t="s">
        <v>246</v>
      </c>
      <c r="R1442">
        <v>6</v>
      </c>
      <c r="S1442">
        <v>7</v>
      </c>
      <c r="T1442">
        <v>1922</v>
      </c>
      <c r="U1442">
        <v>1994</v>
      </c>
      <c r="V1442" t="s">
        <v>94</v>
      </c>
      <c r="W1442" t="s">
        <v>95</v>
      </c>
      <c r="X1442" t="s">
        <v>137</v>
      </c>
      <c r="Y1442" t="s">
        <v>137</v>
      </c>
      <c r="Z1442" t="s">
        <v>97</v>
      </c>
      <c r="AA1442">
        <v>0</v>
      </c>
      <c r="AB1442" t="s">
        <v>98</v>
      </c>
      <c r="AC1442" t="s">
        <v>98</v>
      </c>
      <c r="AD1442" t="s">
        <v>166</v>
      </c>
      <c r="AE1442" t="s">
        <v>126</v>
      </c>
      <c r="AF1442" t="s">
        <v>98</v>
      </c>
      <c r="AG1442" t="s">
        <v>100</v>
      </c>
      <c r="AH1442" t="s">
        <v>108</v>
      </c>
      <c r="AI1442">
        <v>0</v>
      </c>
      <c r="AJ1442" t="s">
        <v>108</v>
      </c>
      <c r="AK1442">
        <v>0</v>
      </c>
      <c r="AL1442">
        <v>588</v>
      </c>
      <c r="AM1442">
        <v>588</v>
      </c>
      <c r="AN1442" t="s">
        <v>103</v>
      </c>
      <c r="AO1442" t="s">
        <v>139</v>
      </c>
      <c r="AP1442" t="s">
        <v>104</v>
      </c>
      <c r="AQ1442" t="s">
        <v>105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187</v>
      </c>
      <c r="BE1442">
        <v>1</v>
      </c>
      <c r="BF1442" t="s">
        <v>119</v>
      </c>
      <c r="BG1442" t="s">
        <v>143</v>
      </c>
      <c r="BH1442">
        <v>1993</v>
      </c>
      <c r="BI1442" t="s">
        <v>125</v>
      </c>
      <c r="BJ1442">
        <v>2</v>
      </c>
      <c r="BK1442">
        <v>672</v>
      </c>
      <c r="BL1442" t="s">
        <v>98</v>
      </c>
      <c r="BM1442" t="s">
        <v>98</v>
      </c>
      <c r="BN1442" t="s">
        <v>104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>
      <c r="A1443">
        <v>1442</v>
      </c>
      <c r="B1443">
        <v>120</v>
      </c>
      <c r="C1443" t="s">
        <v>140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209</v>
      </c>
      <c r="N1443" t="s">
        <v>91</v>
      </c>
      <c r="O1443" t="s">
        <v>91</v>
      </c>
      <c r="P1443" t="s">
        <v>129</v>
      </c>
      <c r="Q1443" t="s">
        <v>93</v>
      </c>
      <c r="R1443">
        <v>6</v>
      </c>
      <c r="S1443">
        <v>5</v>
      </c>
      <c r="T1443">
        <v>2004</v>
      </c>
      <c r="U1443">
        <v>2004</v>
      </c>
      <c r="V1443" t="s">
        <v>94</v>
      </c>
      <c r="W1443" t="s">
        <v>95</v>
      </c>
      <c r="X1443" t="s">
        <v>96</v>
      </c>
      <c r="Y1443" t="s">
        <v>96</v>
      </c>
      <c r="Z1443" t="s">
        <v>117</v>
      </c>
      <c r="AA1443">
        <v>147</v>
      </c>
      <c r="AB1443" t="s">
        <v>119</v>
      </c>
      <c r="AC1443" t="s">
        <v>98</v>
      </c>
      <c r="AD1443" t="s">
        <v>123</v>
      </c>
      <c r="AE1443" t="s">
        <v>119</v>
      </c>
      <c r="AF1443" t="s">
        <v>98</v>
      </c>
      <c r="AG1443" t="s">
        <v>157</v>
      </c>
      <c r="AH1443" t="s">
        <v>124</v>
      </c>
      <c r="AI1443">
        <v>697</v>
      </c>
      <c r="AJ1443" t="s">
        <v>108</v>
      </c>
      <c r="AK1443">
        <v>0</v>
      </c>
      <c r="AL1443">
        <v>151</v>
      </c>
      <c r="AM1443">
        <v>848</v>
      </c>
      <c r="AN1443" t="s">
        <v>103</v>
      </c>
      <c r="AO1443" t="s">
        <v>126</v>
      </c>
      <c r="AP1443" t="s">
        <v>104</v>
      </c>
      <c r="AQ1443" t="s">
        <v>105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119</v>
      </c>
      <c r="BC1443">
        <v>3</v>
      </c>
      <c r="BD1443" t="s">
        <v>106</v>
      </c>
      <c r="BE1443">
        <v>1</v>
      </c>
      <c r="BF1443" t="s">
        <v>98</v>
      </c>
      <c r="BG1443" t="s">
        <v>107</v>
      </c>
      <c r="BH1443">
        <v>2004</v>
      </c>
      <c r="BI1443" t="s">
        <v>131</v>
      </c>
      <c r="BJ1443">
        <v>2</v>
      </c>
      <c r="BK1443">
        <v>420</v>
      </c>
      <c r="BL1443" t="s">
        <v>98</v>
      </c>
      <c r="BM1443" t="s">
        <v>98</v>
      </c>
      <c r="BN1443" t="s">
        <v>104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>
      <c r="A1444">
        <v>1443</v>
      </c>
      <c r="B1444">
        <v>60</v>
      </c>
      <c r="C1444" t="s">
        <v>164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163</v>
      </c>
      <c r="N1444" t="s">
        <v>91</v>
      </c>
      <c r="O1444" t="s">
        <v>91</v>
      </c>
      <c r="P1444" t="s">
        <v>92</v>
      </c>
      <c r="Q1444" t="s">
        <v>122</v>
      </c>
      <c r="R1444">
        <v>10</v>
      </c>
      <c r="S1444">
        <v>5</v>
      </c>
      <c r="T1444">
        <v>2008</v>
      </c>
      <c r="U1444">
        <v>2008</v>
      </c>
      <c r="V1444" t="s">
        <v>94</v>
      </c>
      <c r="W1444" t="s">
        <v>95</v>
      </c>
      <c r="X1444" t="s">
        <v>96</v>
      </c>
      <c r="Y1444" t="s">
        <v>96</v>
      </c>
      <c r="Z1444" t="s">
        <v>148</v>
      </c>
      <c r="AA1444">
        <v>160</v>
      </c>
      <c r="AB1444" t="s">
        <v>126</v>
      </c>
      <c r="AC1444" t="s">
        <v>98</v>
      </c>
      <c r="AD1444" t="s">
        <v>123</v>
      </c>
      <c r="AE1444" t="s">
        <v>126</v>
      </c>
      <c r="AF1444" t="s">
        <v>98</v>
      </c>
      <c r="AG1444" t="s">
        <v>157</v>
      </c>
      <c r="AH1444" t="s">
        <v>124</v>
      </c>
      <c r="AI1444">
        <v>765</v>
      </c>
      <c r="AJ1444" t="s">
        <v>108</v>
      </c>
      <c r="AK1444">
        <v>0</v>
      </c>
      <c r="AL1444">
        <v>252</v>
      </c>
      <c r="AM1444">
        <v>1017</v>
      </c>
      <c r="AN1444" t="s">
        <v>103</v>
      </c>
      <c r="AO1444" t="s">
        <v>126</v>
      </c>
      <c r="AP1444" t="s">
        <v>104</v>
      </c>
      <c r="AQ1444" t="s">
        <v>105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126</v>
      </c>
      <c r="BC1444">
        <v>10</v>
      </c>
      <c r="BD1444" t="s">
        <v>106</v>
      </c>
      <c r="BE1444">
        <v>1</v>
      </c>
      <c r="BF1444" t="s">
        <v>126</v>
      </c>
      <c r="BG1444" t="s">
        <v>107</v>
      </c>
      <c r="BH1444">
        <v>2008</v>
      </c>
      <c r="BI1444" t="s">
        <v>125</v>
      </c>
      <c r="BJ1444">
        <v>3</v>
      </c>
      <c r="BK1444">
        <v>812</v>
      </c>
      <c r="BL1444" t="s">
        <v>98</v>
      </c>
      <c r="BM1444" t="s">
        <v>98</v>
      </c>
      <c r="BN1444" t="s">
        <v>104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>
      <c r="A1445">
        <v>1444</v>
      </c>
      <c r="B1445">
        <v>30</v>
      </c>
      <c r="C1445" t="s">
        <v>112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197</v>
      </c>
      <c r="N1445" t="s">
        <v>91</v>
      </c>
      <c r="O1445" t="s">
        <v>91</v>
      </c>
      <c r="P1445" t="s">
        <v>92</v>
      </c>
      <c r="Q1445" t="s">
        <v>238</v>
      </c>
      <c r="R1445">
        <v>6</v>
      </c>
      <c r="S1445">
        <v>6</v>
      </c>
      <c r="T1445">
        <v>1916</v>
      </c>
      <c r="U1445">
        <v>1950</v>
      </c>
      <c r="V1445" t="s">
        <v>94</v>
      </c>
      <c r="W1445" t="s">
        <v>95</v>
      </c>
      <c r="X1445" t="s">
        <v>116</v>
      </c>
      <c r="Y1445" t="s">
        <v>116</v>
      </c>
      <c r="Z1445" t="s">
        <v>97</v>
      </c>
      <c r="AA1445">
        <v>0</v>
      </c>
      <c r="AB1445" t="s">
        <v>98</v>
      </c>
      <c r="AC1445" t="s">
        <v>98</v>
      </c>
      <c r="AD1445" t="s">
        <v>166</v>
      </c>
      <c r="AE1445" t="s">
        <v>98</v>
      </c>
      <c r="AF1445" t="s">
        <v>98</v>
      </c>
      <c r="AG1445" t="s">
        <v>100</v>
      </c>
      <c r="AH1445" t="s">
        <v>108</v>
      </c>
      <c r="AI1445">
        <v>0</v>
      </c>
      <c r="AJ1445" t="s">
        <v>108</v>
      </c>
      <c r="AK1445">
        <v>0</v>
      </c>
      <c r="AL1445">
        <v>952</v>
      </c>
      <c r="AM1445">
        <v>952</v>
      </c>
      <c r="AN1445" t="s">
        <v>195</v>
      </c>
      <c r="AO1445" t="s">
        <v>139</v>
      </c>
      <c r="AP1445" t="s">
        <v>167</v>
      </c>
      <c r="AQ1445" t="s">
        <v>196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139</v>
      </c>
      <c r="BC1445">
        <v>4</v>
      </c>
      <c r="BD1445" t="s">
        <v>106</v>
      </c>
      <c r="BE1445">
        <v>1</v>
      </c>
      <c r="BF1445" t="s">
        <v>119</v>
      </c>
      <c r="BG1445" t="s">
        <v>143</v>
      </c>
      <c r="BH1445">
        <v>1916</v>
      </c>
      <c r="BI1445" t="s">
        <v>108</v>
      </c>
      <c r="BJ1445">
        <v>1</v>
      </c>
      <c r="BK1445">
        <v>192</v>
      </c>
      <c r="BL1445" t="s">
        <v>139</v>
      </c>
      <c r="BM1445" t="s">
        <v>134</v>
      </c>
      <c r="BN1445" t="s">
        <v>191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>
      <c r="A1446">
        <v>1445</v>
      </c>
      <c r="B1446">
        <v>20</v>
      </c>
      <c r="C1446" t="s">
        <v>112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136</v>
      </c>
      <c r="L1446" t="s">
        <v>88</v>
      </c>
      <c r="M1446" t="s">
        <v>209</v>
      </c>
      <c r="N1446" t="s">
        <v>91</v>
      </c>
      <c r="O1446" t="s">
        <v>91</v>
      </c>
      <c r="P1446" t="s">
        <v>92</v>
      </c>
      <c r="Q1446" t="s">
        <v>93</v>
      </c>
      <c r="R1446">
        <v>7</v>
      </c>
      <c r="S1446">
        <v>5</v>
      </c>
      <c r="T1446">
        <v>2004</v>
      </c>
      <c r="U1446">
        <v>2004</v>
      </c>
      <c r="V1446" t="s">
        <v>94</v>
      </c>
      <c r="W1446" t="s">
        <v>95</v>
      </c>
      <c r="X1446" t="s">
        <v>96</v>
      </c>
      <c r="Y1446" t="s">
        <v>96</v>
      </c>
      <c r="Z1446" t="s">
        <v>117</v>
      </c>
      <c r="AA1446">
        <v>106</v>
      </c>
      <c r="AB1446" t="s">
        <v>119</v>
      </c>
      <c r="AC1446" t="s">
        <v>98</v>
      </c>
      <c r="AD1446" t="s">
        <v>123</v>
      </c>
      <c r="AE1446" t="s">
        <v>119</v>
      </c>
      <c r="AF1446" t="s">
        <v>98</v>
      </c>
      <c r="AG1446" t="s">
        <v>157</v>
      </c>
      <c r="AH1446" t="s">
        <v>108</v>
      </c>
      <c r="AI1446">
        <v>0</v>
      </c>
      <c r="AJ1446" t="s">
        <v>108</v>
      </c>
      <c r="AK1446">
        <v>0</v>
      </c>
      <c r="AL1446">
        <v>1422</v>
      </c>
      <c r="AM1446">
        <v>1422</v>
      </c>
      <c r="AN1446" t="s">
        <v>103</v>
      </c>
      <c r="AO1446" t="s">
        <v>126</v>
      </c>
      <c r="AP1446" t="s">
        <v>104</v>
      </c>
      <c r="AQ1446" t="s">
        <v>105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119</v>
      </c>
      <c r="BC1446">
        <v>7</v>
      </c>
      <c r="BD1446" t="s">
        <v>106</v>
      </c>
      <c r="BE1446">
        <v>0</v>
      </c>
      <c r="BF1446" t="s">
        <v>83</v>
      </c>
      <c r="BG1446" t="s">
        <v>107</v>
      </c>
      <c r="BH1446">
        <v>2004</v>
      </c>
      <c r="BI1446" t="s">
        <v>131</v>
      </c>
      <c r="BJ1446">
        <v>2</v>
      </c>
      <c r="BK1446">
        <v>626</v>
      </c>
      <c r="BL1446" t="s">
        <v>98</v>
      </c>
      <c r="BM1446" t="s">
        <v>98</v>
      </c>
      <c r="BN1446" t="s">
        <v>104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>
      <c r="A1447">
        <v>1446</v>
      </c>
      <c r="B1447">
        <v>85</v>
      </c>
      <c r="C1447" t="s">
        <v>112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169</v>
      </c>
      <c r="N1447" t="s">
        <v>91</v>
      </c>
      <c r="O1447" t="s">
        <v>91</v>
      </c>
      <c r="P1447" t="s">
        <v>92</v>
      </c>
      <c r="Q1447" t="s">
        <v>183</v>
      </c>
      <c r="R1447">
        <v>6</v>
      </c>
      <c r="S1447">
        <v>5</v>
      </c>
      <c r="T1447">
        <v>1966</v>
      </c>
      <c r="U1447">
        <v>1966</v>
      </c>
      <c r="V1447" t="s">
        <v>94</v>
      </c>
      <c r="W1447" t="s">
        <v>95</v>
      </c>
      <c r="X1447" t="s">
        <v>96</v>
      </c>
      <c r="Y1447" t="s">
        <v>96</v>
      </c>
      <c r="Z1447" t="s">
        <v>97</v>
      </c>
      <c r="AA1447">
        <v>0</v>
      </c>
      <c r="AB1447" t="s">
        <v>98</v>
      </c>
      <c r="AC1447" t="s">
        <v>98</v>
      </c>
      <c r="AD1447" t="s">
        <v>99</v>
      </c>
      <c r="AE1447" t="s">
        <v>98</v>
      </c>
      <c r="AF1447" t="s">
        <v>98</v>
      </c>
      <c r="AG1447" t="s">
        <v>119</v>
      </c>
      <c r="AH1447" t="s">
        <v>102</v>
      </c>
      <c r="AI1447">
        <v>187</v>
      </c>
      <c r="AJ1447" t="s">
        <v>101</v>
      </c>
      <c r="AK1447">
        <v>627</v>
      </c>
      <c r="AL1447">
        <v>0</v>
      </c>
      <c r="AM1447">
        <v>814</v>
      </c>
      <c r="AN1447" t="s">
        <v>103</v>
      </c>
      <c r="AO1447" t="s">
        <v>119</v>
      </c>
      <c r="AP1447" t="s">
        <v>104</v>
      </c>
      <c r="AQ1447" t="s">
        <v>105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106</v>
      </c>
      <c r="BE1447">
        <v>0</v>
      </c>
      <c r="BF1447" t="s">
        <v>83</v>
      </c>
      <c r="BG1447" t="s">
        <v>143</v>
      </c>
      <c r="BH1447">
        <v>1990</v>
      </c>
      <c r="BI1447" t="s">
        <v>108</v>
      </c>
      <c r="BJ1447">
        <v>1</v>
      </c>
      <c r="BK1447">
        <v>240</v>
      </c>
      <c r="BL1447" t="s">
        <v>98</v>
      </c>
      <c r="BM1447" t="s">
        <v>98</v>
      </c>
      <c r="BN1447" t="s">
        <v>104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>
      <c r="A1448">
        <v>1447</v>
      </c>
      <c r="B1448">
        <v>20</v>
      </c>
      <c r="C1448" t="s">
        <v>112</v>
      </c>
      <c r="D1448" t="s">
        <v>83</v>
      </c>
      <c r="E1448">
        <v>26142</v>
      </c>
      <c r="F1448" t="s">
        <v>82</v>
      </c>
      <c r="G1448" t="s">
        <v>83</v>
      </c>
      <c r="H1448" t="s">
        <v>113</v>
      </c>
      <c r="I1448" t="s">
        <v>85</v>
      </c>
      <c r="J1448" t="s">
        <v>86</v>
      </c>
      <c r="K1448" t="s">
        <v>161</v>
      </c>
      <c r="L1448" t="s">
        <v>88</v>
      </c>
      <c r="M1448" t="s">
        <v>217</v>
      </c>
      <c r="N1448" t="s">
        <v>91</v>
      </c>
      <c r="O1448" t="s">
        <v>91</v>
      </c>
      <c r="P1448" t="s">
        <v>92</v>
      </c>
      <c r="Q1448" t="s">
        <v>93</v>
      </c>
      <c r="R1448">
        <v>5</v>
      </c>
      <c r="S1448">
        <v>7</v>
      </c>
      <c r="T1448">
        <v>1962</v>
      </c>
      <c r="U1448">
        <v>1962</v>
      </c>
      <c r="V1448" t="s">
        <v>94</v>
      </c>
      <c r="W1448" t="s">
        <v>95</v>
      </c>
      <c r="X1448" t="s">
        <v>130</v>
      </c>
      <c r="Y1448" t="s">
        <v>130</v>
      </c>
      <c r="Z1448" t="s">
        <v>117</v>
      </c>
      <c r="AA1448">
        <v>189</v>
      </c>
      <c r="AB1448" t="s">
        <v>98</v>
      </c>
      <c r="AC1448" t="s">
        <v>98</v>
      </c>
      <c r="AD1448" t="s">
        <v>99</v>
      </c>
      <c r="AE1448" t="s">
        <v>98</v>
      </c>
      <c r="AF1448" t="s">
        <v>98</v>
      </c>
      <c r="AG1448" t="s">
        <v>100</v>
      </c>
      <c r="AH1448" t="s">
        <v>101</v>
      </c>
      <c r="AI1448">
        <v>593</v>
      </c>
      <c r="AJ1448" t="s">
        <v>108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104</v>
      </c>
      <c r="AQ1448" t="s">
        <v>105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106</v>
      </c>
      <c r="BE1448">
        <v>0</v>
      </c>
      <c r="BF1448" t="s">
        <v>83</v>
      </c>
      <c r="BG1448" t="s">
        <v>107</v>
      </c>
      <c r="BH1448">
        <v>1962</v>
      </c>
      <c r="BI1448" t="s">
        <v>108</v>
      </c>
      <c r="BJ1448">
        <v>1</v>
      </c>
      <c r="BK1448">
        <v>312</v>
      </c>
      <c r="BL1448" t="s">
        <v>98</v>
      </c>
      <c r="BM1448" t="s">
        <v>98</v>
      </c>
      <c r="BN1448" t="s">
        <v>191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>
      <c r="A1449">
        <v>1448</v>
      </c>
      <c r="B1449">
        <v>60</v>
      </c>
      <c r="C1449" t="s">
        <v>112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209</v>
      </c>
      <c r="N1449" t="s">
        <v>91</v>
      </c>
      <c r="O1449" t="s">
        <v>91</v>
      </c>
      <c r="P1449" t="s">
        <v>92</v>
      </c>
      <c r="Q1449" t="s">
        <v>122</v>
      </c>
      <c r="R1449">
        <v>8</v>
      </c>
      <c r="S1449">
        <v>5</v>
      </c>
      <c r="T1449">
        <v>1995</v>
      </c>
      <c r="U1449">
        <v>1996</v>
      </c>
      <c r="V1449" t="s">
        <v>94</v>
      </c>
      <c r="W1449" t="s">
        <v>95</v>
      </c>
      <c r="X1449" t="s">
        <v>96</v>
      </c>
      <c r="Y1449" t="s">
        <v>96</v>
      </c>
      <c r="Z1449" t="s">
        <v>117</v>
      </c>
      <c r="AA1449">
        <v>438</v>
      </c>
      <c r="AB1449" t="s">
        <v>119</v>
      </c>
      <c r="AC1449" t="s">
        <v>98</v>
      </c>
      <c r="AD1449" t="s">
        <v>123</v>
      </c>
      <c r="AE1449" t="s">
        <v>119</v>
      </c>
      <c r="AF1449" t="s">
        <v>98</v>
      </c>
      <c r="AG1449" t="s">
        <v>100</v>
      </c>
      <c r="AH1449" t="s">
        <v>124</v>
      </c>
      <c r="AI1449">
        <v>1079</v>
      </c>
      <c r="AJ1449" t="s">
        <v>108</v>
      </c>
      <c r="AK1449">
        <v>0</v>
      </c>
      <c r="AL1449">
        <v>141</v>
      </c>
      <c r="AM1449">
        <v>1220</v>
      </c>
      <c r="AN1449" t="s">
        <v>103</v>
      </c>
      <c r="AO1449" t="s">
        <v>126</v>
      </c>
      <c r="AP1449" t="s">
        <v>104</v>
      </c>
      <c r="AQ1449" t="s">
        <v>105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119</v>
      </c>
      <c r="BC1449">
        <v>8</v>
      </c>
      <c r="BD1449" t="s">
        <v>106</v>
      </c>
      <c r="BE1449">
        <v>1</v>
      </c>
      <c r="BF1449" t="s">
        <v>98</v>
      </c>
      <c r="BG1449" t="s">
        <v>107</v>
      </c>
      <c r="BH1449">
        <v>1995</v>
      </c>
      <c r="BI1449" t="s">
        <v>131</v>
      </c>
      <c r="BJ1449">
        <v>2</v>
      </c>
      <c r="BK1449">
        <v>556</v>
      </c>
      <c r="BL1449" t="s">
        <v>98</v>
      </c>
      <c r="BM1449" t="s">
        <v>98</v>
      </c>
      <c r="BN1449" t="s">
        <v>104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>
      <c r="A1450">
        <v>1449</v>
      </c>
      <c r="B1450">
        <v>50</v>
      </c>
      <c r="C1450" t="s">
        <v>112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206</v>
      </c>
      <c r="N1450" t="s">
        <v>91</v>
      </c>
      <c r="O1450" t="s">
        <v>91</v>
      </c>
      <c r="P1450" t="s">
        <v>92</v>
      </c>
      <c r="Q1450" t="s">
        <v>122</v>
      </c>
      <c r="R1450">
        <v>4</v>
      </c>
      <c r="S1450">
        <v>7</v>
      </c>
      <c r="T1450">
        <v>1910</v>
      </c>
      <c r="U1450">
        <v>2000</v>
      </c>
      <c r="V1450" t="s">
        <v>94</v>
      </c>
      <c r="W1450" t="s">
        <v>95</v>
      </c>
      <c r="X1450" t="s">
        <v>137</v>
      </c>
      <c r="Y1450" t="s">
        <v>130</v>
      </c>
      <c r="Z1450" t="s">
        <v>97</v>
      </c>
      <c r="AA1450">
        <v>0</v>
      </c>
      <c r="AB1450" t="s">
        <v>98</v>
      </c>
      <c r="AC1450" t="s">
        <v>98</v>
      </c>
      <c r="AD1450" t="s">
        <v>99</v>
      </c>
      <c r="AE1450" t="s">
        <v>139</v>
      </c>
      <c r="AF1450" t="s">
        <v>98</v>
      </c>
      <c r="AG1450" t="s">
        <v>100</v>
      </c>
      <c r="AH1450" t="s">
        <v>108</v>
      </c>
      <c r="AI1450">
        <v>0</v>
      </c>
      <c r="AJ1450" t="s">
        <v>108</v>
      </c>
      <c r="AK1450">
        <v>0</v>
      </c>
      <c r="AL1450">
        <v>560</v>
      </c>
      <c r="AM1450">
        <v>560</v>
      </c>
      <c r="AN1450" t="s">
        <v>103</v>
      </c>
      <c r="AO1450" t="s">
        <v>119</v>
      </c>
      <c r="AP1450" t="s">
        <v>167</v>
      </c>
      <c r="AQ1450" t="s">
        <v>105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181</v>
      </c>
      <c r="BE1450">
        <v>0</v>
      </c>
      <c r="BF1450" t="s">
        <v>83</v>
      </c>
      <c r="BG1450" t="s">
        <v>143</v>
      </c>
      <c r="BH1450">
        <v>1950</v>
      </c>
      <c r="BI1450" t="s">
        <v>108</v>
      </c>
      <c r="BJ1450">
        <v>1</v>
      </c>
      <c r="BK1450">
        <v>384</v>
      </c>
      <c r="BL1450" t="s">
        <v>139</v>
      </c>
      <c r="BM1450" t="s">
        <v>98</v>
      </c>
      <c r="BN1450" t="s">
        <v>104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177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>
      <c r="A1451">
        <v>1450</v>
      </c>
      <c r="B1451">
        <v>180</v>
      </c>
      <c r="C1451" t="s">
        <v>140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219</v>
      </c>
      <c r="N1451" t="s">
        <v>91</v>
      </c>
      <c r="O1451" t="s">
        <v>91</v>
      </c>
      <c r="P1451" t="s">
        <v>142</v>
      </c>
      <c r="Q1451" t="s">
        <v>183</v>
      </c>
      <c r="R1451">
        <v>5</v>
      </c>
      <c r="S1451">
        <v>7</v>
      </c>
      <c r="T1451">
        <v>1970</v>
      </c>
      <c r="U1451">
        <v>1970</v>
      </c>
      <c r="V1451" t="s">
        <v>94</v>
      </c>
      <c r="W1451" t="s">
        <v>95</v>
      </c>
      <c r="X1451" t="s">
        <v>152</v>
      </c>
      <c r="Y1451" t="s">
        <v>153</v>
      </c>
      <c r="Z1451" t="s">
        <v>97</v>
      </c>
      <c r="AA1451">
        <v>0</v>
      </c>
      <c r="AB1451" t="s">
        <v>98</v>
      </c>
      <c r="AC1451" t="s">
        <v>98</v>
      </c>
      <c r="AD1451" t="s">
        <v>99</v>
      </c>
      <c r="AE1451" t="s">
        <v>119</v>
      </c>
      <c r="AF1451" t="s">
        <v>98</v>
      </c>
      <c r="AG1451" t="s">
        <v>157</v>
      </c>
      <c r="AH1451" t="s">
        <v>124</v>
      </c>
      <c r="AI1451">
        <v>553</v>
      </c>
      <c r="AJ1451" t="s">
        <v>108</v>
      </c>
      <c r="AK1451">
        <v>0</v>
      </c>
      <c r="AL1451">
        <v>77</v>
      </c>
      <c r="AM1451">
        <v>630</v>
      </c>
      <c r="AN1451" t="s">
        <v>103</v>
      </c>
      <c r="AO1451" t="s">
        <v>126</v>
      </c>
      <c r="AP1451" t="s">
        <v>104</v>
      </c>
      <c r="AQ1451" t="s">
        <v>105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126</v>
      </c>
      <c r="BC1451">
        <v>3</v>
      </c>
      <c r="BD1451" t="s">
        <v>106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104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172</v>
      </c>
      <c r="CC1451">
        <v>92000</v>
      </c>
    </row>
    <row r="1452" spans="1:81">
      <c r="A1452">
        <v>1451</v>
      </c>
      <c r="B1452">
        <v>90</v>
      </c>
      <c r="C1452" t="s">
        <v>112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136</v>
      </c>
      <c r="L1452" t="s">
        <v>88</v>
      </c>
      <c r="M1452" t="s">
        <v>89</v>
      </c>
      <c r="N1452" t="s">
        <v>91</v>
      </c>
      <c r="O1452" t="s">
        <v>91</v>
      </c>
      <c r="P1452" t="s">
        <v>179</v>
      </c>
      <c r="Q1452" t="s">
        <v>122</v>
      </c>
      <c r="R1452">
        <v>5</v>
      </c>
      <c r="S1452">
        <v>5</v>
      </c>
      <c r="T1452">
        <v>1974</v>
      </c>
      <c r="U1452">
        <v>1974</v>
      </c>
      <c r="V1452" t="s">
        <v>94</v>
      </c>
      <c r="W1452" t="s">
        <v>95</v>
      </c>
      <c r="X1452" t="s">
        <v>96</v>
      </c>
      <c r="Y1452" t="s">
        <v>96</v>
      </c>
      <c r="Z1452" t="s">
        <v>97</v>
      </c>
      <c r="AA1452">
        <v>0</v>
      </c>
      <c r="AB1452" t="s">
        <v>98</v>
      </c>
      <c r="AC1452" t="s">
        <v>98</v>
      </c>
      <c r="AD1452" t="s">
        <v>99</v>
      </c>
      <c r="AE1452" t="s">
        <v>119</v>
      </c>
      <c r="AF1452" t="s">
        <v>98</v>
      </c>
      <c r="AG1452" t="s">
        <v>100</v>
      </c>
      <c r="AH1452" t="s">
        <v>108</v>
      </c>
      <c r="AI1452">
        <v>0</v>
      </c>
      <c r="AJ1452" t="s">
        <v>108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104</v>
      </c>
      <c r="AQ1452" t="s">
        <v>105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106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104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>
      <c r="A1453">
        <v>1452</v>
      </c>
      <c r="B1453">
        <v>20</v>
      </c>
      <c r="C1453" t="s">
        <v>112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163</v>
      </c>
      <c r="N1453" t="s">
        <v>91</v>
      </c>
      <c r="O1453" t="s">
        <v>91</v>
      </c>
      <c r="P1453" t="s">
        <v>92</v>
      </c>
      <c r="Q1453" t="s">
        <v>93</v>
      </c>
      <c r="R1453">
        <v>8</v>
      </c>
      <c r="S1453">
        <v>5</v>
      </c>
      <c r="T1453">
        <v>2008</v>
      </c>
      <c r="U1453">
        <v>2009</v>
      </c>
      <c r="V1453" t="s">
        <v>94</v>
      </c>
      <c r="W1453" t="s">
        <v>95</v>
      </c>
      <c r="X1453" t="s">
        <v>152</v>
      </c>
      <c r="Y1453" t="s">
        <v>153</v>
      </c>
      <c r="Z1453" t="s">
        <v>148</v>
      </c>
      <c r="AA1453">
        <v>194</v>
      </c>
      <c r="AB1453" t="s">
        <v>119</v>
      </c>
      <c r="AC1453" t="s">
        <v>98</v>
      </c>
      <c r="AD1453" t="s">
        <v>123</v>
      </c>
      <c r="AE1453" t="s">
        <v>119</v>
      </c>
      <c r="AF1453" t="s">
        <v>98</v>
      </c>
      <c r="AG1453" t="s">
        <v>100</v>
      </c>
      <c r="AH1453" t="s">
        <v>108</v>
      </c>
      <c r="AI1453">
        <v>0</v>
      </c>
      <c r="AJ1453" t="s">
        <v>108</v>
      </c>
      <c r="AK1453">
        <v>0</v>
      </c>
      <c r="AL1453">
        <v>1573</v>
      </c>
      <c r="AM1453">
        <v>1573</v>
      </c>
      <c r="AN1453" t="s">
        <v>103</v>
      </c>
      <c r="AO1453" t="s">
        <v>126</v>
      </c>
      <c r="AP1453" t="s">
        <v>104</v>
      </c>
      <c r="AQ1453" t="s">
        <v>105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126</v>
      </c>
      <c r="BC1453">
        <v>7</v>
      </c>
      <c r="BD1453" t="s">
        <v>106</v>
      </c>
      <c r="BE1453">
        <v>1</v>
      </c>
      <c r="BF1453" t="s">
        <v>119</v>
      </c>
      <c r="BG1453" t="s">
        <v>107</v>
      </c>
      <c r="BH1453">
        <v>2008</v>
      </c>
      <c r="BI1453" t="s">
        <v>125</v>
      </c>
      <c r="BJ1453">
        <v>3</v>
      </c>
      <c r="BK1453">
        <v>840</v>
      </c>
      <c r="BL1453" t="s">
        <v>98</v>
      </c>
      <c r="BM1453" t="s">
        <v>98</v>
      </c>
      <c r="BN1453" t="s">
        <v>104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149</v>
      </c>
      <c r="CB1453" t="s">
        <v>150</v>
      </c>
      <c r="CC1453">
        <v>287090</v>
      </c>
    </row>
    <row r="1454" spans="1:81">
      <c r="A1454">
        <v>1453</v>
      </c>
      <c r="B1454">
        <v>180</v>
      </c>
      <c r="C1454" t="s">
        <v>140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206</v>
      </c>
      <c r="N1454" t="s">
        <v>91</v>
      </c>
      <c r="O1454" t="s">
        <v>91</v>
      </c>
      <c r="P1454" t="s">
        <v>129</v>
      </c>
      <c r="Q1454" t="s">
        <v>158</v>
      </c>
      <c r="R1454">
        <v>5</v>
      </c>
      <c r="S1454">
        <v>5</v>
      </c>
      <c r="T1454">
        <v>2005</v>
      </c>
      <c r="U1454">
        <v>2005</v>
      </c>
      <c r="V1454" t="s">
        <v>94</v>
      </c>
      <c r="W1454" t="s">
        <v>95</v>
      </c>
      <c r="X1454" t="s">
        <v>96</v>
      </c>
      <c r="Y1454" t="s">
        <v>96</v>
      </c>
      <c r="Z1454" t="s">
        <v>117</v>
      </c>
      <c r="AA1454">
        <v>80</v>
      </c>
      <c r="AB1454" t="s">
        <v>98</v>
      </c>
      <c r="AC1454" t="s">
        <v>98</v>
      </c>
      <c r="AD1454" t="s">
        <v>123</v>
      </c>
      <c r="AE1454" t="s">
        <v>119</v>
      </c>
      <c r="AF1454" t="s">
        <v>98</v>
      </c>
      <c r="AG1454" t="s">
        <v>119</v>
      </c>
      <c r="AH1454" t="s">
        <v>124</v>
      </c>
      <c r="AI1454">
        <v>547</v>
      </c>
      <c r="AJ1454" t="s">
        <v>108</v>
      </c>
      <c r="AK1454">
        <v>0</v>
      </c>
      <c r="AL1454">
        <v>0</v>
      </c>
      <c r="AM1454">
        <v>547</v>
      </c>
      <c r="AN1454" t="s">
        <v>103</v>
      </c>
      <c r="AO1454" t="s">
        <v>119</v>
      </c>
      <c r="AP1454" t="s">
        <v>104</v>
      </c>
      <c r="AQ1454" t="s">
        <v>105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106</v>
      </c>
      <c r="BE1454">
        <v>0</v>
      </c>
      <c r="BF1454" t="s">
        <v>83</v>
      </c>
      <c r="BG1454" t="s">
        <v>189</v>
      </c>
      <c r="BH1454">
        <v>2005</v>
      </c>
      <c r="BI1454" t="s">
        <v>125</v>
      </c>
      <c r="BJ1454">
        <v>2</v>
      </c>
      <c r="BK1454">
        <v>525</v>
      </c>
      <c r="BL1454" t="s">
        <v>98</v>
      </c>
      <c r="BM1454" t="s">
        <v>98</v>
      </c>
      <c r="BN1454" t="s">
        <v>104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>
      <c r="A1455">
        <v>1454</v>
      </c>
      <c r="B1455">
        <v>20</v>
      </c>
      <c r="C1455" t="s">
        <v>112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217</v>
      </c>
      <c r="N1455" t="s">
        <v>91</v>
      </c>
      <c r="O1455" t="s">
        <v>91</v>
      </c>
      <c r="P1455" t="s">
        <v>92</v>
      </c>
      <c r="Q1455" t="s">
        <v>93</v>
      </c>
      <c r="R1455">
        <v>5</v>
      </c>
      <c r="S1455">
        <v>5</v>
      </c>
      <c r="T1455">
        <v>2006</v>
      </c>
      <c r="U1455">
        <v>2006</v>
      </c>
      <c r="V1455" t="s">
        <v>94</v>
      </c>
      <c r="W1455" t="s">
        <v>95</v>
      </c>
      <c r="X1455" t="s">
        <v>96</v>
      </c>
      <c r="Y1455" t="s">
        <v>96</v>
      </c>
      <c r="Z1455" t="s">
        <v>97</v>
      </c>
      <c r="AA1455">
        <v>0</v>
      </c>
      <c r="AB1455" t="s">
        <v>98</v>
      </c>
      <c r="AC1455" t="s">
        <v>98</v>
      </c>
      <c r="AD1455" t="s">
        <v>123</v>
      </c>
      <c r="AE1455" t="s">
        <v>119</v>
      </c>
      <c r="AF1455" t="s">
        <v>98</v>
      </c>
      <c r="AG1455" t="s">
        <v>100</v>
      </c>
      <c r="AH1455" t="s">
        <v>108</v>
      </c>
      <c r="AI1455">
        <v>0</v>
      </c>
      <c r="AJ1455" t="s">
        <v>108</v>
      </c>
      <c r="AK1455">
        <v>0</v>
      </c>
      <c r="AL1455">
        <v>1140</v>
      </c>
      <c r="AM1455">
        <v>1140</v>
      </c>
      <c r="AN1455" t="s">
        <v>103</v>
      </c>
      <c r="AO1455" t="s">
        <v>126</v>
      </c>
      <c r="AP1455" t="s">
        <v>104</v>
      </c>
      <c r="AQ1455" t="s">
        <v>105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106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104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172</v>
      </c>
      <c r="CC1455">
        <v>84500</v>
      </c>
    </row>
    <row r="1456" spans="1:81">
      <c r="A1456">
        <v>1455</v>
      </c>
      <c r="B1456">
        <v>20</v>
      </c>
      <c r="C1456" t="s">
        <v>164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163</v>
      </c>
      <c r="N1456" t="s">
        <v>91</v>
      </c>
      <c r="O1456" t="s">
        <v>91</v>
      </c>
      <c r="P1456" t="s">
        <v>92</v>
      </c>
      <c r="Q1456" t="s">
        <v>93</v>
      </c>
      <c r="R1456">
        <v>7</v>
      </c>
      <c r="S1456">
        <v>5</v>
      </c>
      <c r="T1456">
        <v>2004</v>
      </c>
      <c r="U1456">
        <v>2005</v>
      </c>
      <c r="V1456" t="s">
        <v>94</v>
      </c>
      <c r="W1456" t="s">
        <v>95</v>
      </c>
      <c r="X1456" t="s">
        <v>96</v>
      </c>
      <c r="Y1456" t="s">
        <v>96</v>
      </c>
      <c r="Z1456" t="s">
        <v>97</v>
      </c>
      <c r="AA1456">
        <v>0</v>
      </c>
      <c r="AB1456" t="s">
        <v>119</v>
      </c>
      <c r="AC1456" t="s">
        <v>98</v>
      </c>
      <c r="AD1456" t="s">
        <v>123</v>
      </c>
      <c r="AE1456" t="s">
        <v>119</v>
      </c>
      <c r="AF1456" t="s">
        <v>98</v>
      </c>
      <c r="AG1456" t="s">
        <v>100</v>
      </c>
      <c r="AH1456" t="s">
        <v>124</v>
      </c>
      <c r="AI1456">
        <v>410</v>
      </c>
      <c r="AJ1456" t="s">
        <v>108</v>
      </c>
      <c r="AK1456">
        <v>0</v>
      </c>
      <c r="AL1456">
        <v>811</v>
      </c>
      <c r="AM1456">
        <v>1221</v>
      </c>
      <c r="AN1456" t="s">
        <v>103</v>
      </c>
      <c r="AO1456" t="s">
        <v>126</v>
      </c>
      <c r="AP1456" t="s">
        <v>104</v>
      </c>
      <c r="AQ1456" t="s">
        <v>105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119</v>
      </c>
      <c r="BC1456">
        <v>6</v>
      </c>
      <c r="BD1456" t="s">
        <v>106</v>
      </c>
      <c r="BE1456">
        <v>0</v>
      </c>
      <c r="BF1456" t="s">
        <v>83</v>
      </c>
      <c r="BG1456" t="s">
        <v>107</v>
      </c>
      <c r="BH1456">
        <v>2004</v>
      </c>
      <c r="BI1456" t="s">
        <v>131</v>
      </c>
      <c r="BJ1456">
        <v>2</v>
      </c>
      <c r="BK1456">
        <v>400</v>
      </c>
      <c r="BL1456" t="s">
        <v>98</v>
      </c>
      <c r="BM1456" t="s">
        <v>98</v>
      </c>
      <c r="BN1456" t="s">
        <v>104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>
      <c r="A1457">
        <v>1456</v>
      </c>
      <c r="B1457">
        <v>60</v>
      </c>
      <c r="C1457" t="s">
        <v>112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121</v>
      </c>
      <c r="N1457" t="s">
        <v>91</v>
      </c>
      <c r="O1457" t="s">
        <v>91</v>
      </c>
      <c r="P1457" t="s">
        <v>92</v>
      </c>
      <c r="Q1457" t="s">
        <v>122</v>
      </c>
      <c r="R1457">
        <v>6</v>
      </c>
      <c r="S1457">
        <v>5</v>
      </c>
      <c r="T1457">
        <v>1999</v>
      </c>
      <c r="U1457">
        <v>2000</v>
      </c>
      <c r="V1457" t="s">
        <v>94</v>
      </c>
      <c r="W1457" t="s">
        <v>95</v>
      </c>
      <c r="X1457" t="s">
        <v>96</v>
      </c>
      <c r="Y1457" t="s">
        <v>96</v>
      </c>
      <c r="Z1457" t="s">
        <v>97</v>
      </c>
      <c r="AA1457">
        <v>0</v>
      </c>
      <c r="AB1457" t="s">
        <v>98</v>
      </c>
      <c r="AC1457" t="s">
        <v>98</v>
      </c>
      <c r="AD1457" t="s">
        <v>123</v>
      </c>
      <c r="AE1457" t="s">
        <v>119</v>
      </c>
      <c r="AF1457" t="s">
        <v>98</v>
      </c>
      <c r="AG1457" t="s">
        <v>100</v>
      </c>
      <c r="AH1457" t="s">
        <v>108</v>
      </c>
      <c r="AI1457">
        <v>0</v>
      </c>
      <c r="AJ1457" t="s">
        <v>108</v>
      </c>
      <c r="AK1457">
        <v>0</v>
      </c>
      <c r="AL1457">
        <v>953</v>
      </c>
      <c r="AM1457">
        <v>953</v>
      </c>
      <c r="AN1457" t="s">
        <v>103</v>
      </c>
      <c r="AO1457" t="s">
        <v>126</v>
      </c>
      <c r="AP1457" t="s">
        <v>104</v>
      </c>
      <c r="AQ1457" t="s">
        <v>105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106</v>
      </c>
      <c r="BE1457">
        <v>1</v>
      </c>
      <c r="BF1457" t="s">
        <v>98</v>
      </c>
      <c r="BG1457" t="s">
        <v>107</v>
      </c>
      <c r="BH1457">
        <v>1999</v>
      </c>
      <c r="BI1457" t="s">
        <v>131</v>
      </c>
      <c r="BJ1457">
        <v>2</v>
      </c>
      <c r="BK1457">
        <v>460</v>
      </c>
      <c r="BL1457" t="s">
        <v>98</v>
      </c>
      <c r="BM1457" t="s">
        <v>98</v>
      </c>
      <c r="BN1457" t="s">
        <v>104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>
      <c r="A1458">
        <v>1457</v>
      </c>
      <c r="B1458">
        <v>20</v>
      </c>
      <c r="C1458" t="s">
        <v>112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175</v>
      </c>
      <c r="N1458" t="s">
        <v>91</v>
      </c>
      <c r="O1458" t="s">
        <v>91</v>
      </c>
      <c r="P1458" t="s">
        <v>92</v>
      </c>
      <c r="Q1458" t="s">
        <v>93</v>
      </c>
      <c r="R1458">
        <v>6</v>
      </c>
      <c r="S1458">
        <v>6</v>
      </c>
      <c r="T1458">
        <v>1978</v>
      </c>
      <c r="U1458">
        <v>1988</v>
      </c>
      <c r="V1458" t="s">
        <v>94</v>
      </c>
      <c r="W1458" t="s">
        <v>95</v>
      </c>
      <c r="X1458" t="s">
        <v>135</v>
      </c>
      <c r="Y1458" t="s">
        <v>135</v>
      </c>
      <c r="Z1458" t="s">
        <v>148</v>
      </c>
      <c r="AA1458">
        <v>119</v>
      </c>
      <c r="AB1458" t="s">
        <v>98</v>
      </c>
      <c r="AC1458" t="s">
        <v>98</v>
      </c>
      <c r="AD1458" t="s">
        <v>99</v>
      </c>
      <c r="AE1458" t="s">
        <v>119</v>
      </c>
      <c r="AF1458" t="s">
        <v>98</v>
      </c>
      <c r="AG1458" t="s">
        <v>100</v>
      </c>
      <c r="AH1458" t="s">
        <v>118</v>
      </c>
      <c r="AI1458">
        <v>790</v>
      </c>
      <c r="AJ1458" t="s">
        <v>101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104</v>
      </c>
      <c r="AQ1458" t="s">
        <v>105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187</v>
      </c>
      <c r="BE1458">
        <v>2</v>
      </c>
      <c r="BF1458" t="s">
        <v>98</v>
      </c>
      <c r="BG1458" t="s">
        <v>107</v>
      </c>
      <c r="BH1458">
        <v>1978</v>
      </c>
      <c r="BI1458" t="s">
        <v>108</v>
      </c>
      <c r="BJ1458">
        <v>2</v>
      </c>
      <c r="BK1458">
        <v>500</v>
      </c>
      <c r="BL1458" t="s">
        <v>98</v>
      </c>
      <c r="BM1458" t="s">
        <v>98</v>
      </c>
      <c r="BN1458" t="s">
        <v>104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109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>
      <c r="A1459">
        <v>1458</v>
      </c>
      <c r="B1459">
        <v>70</v>
      </c>
      <c r="C1459" t="s">
        <v>112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212</v>
      </c>
      <c r="N1459" t="s">
        <v>91</v>
      </c>
      <c r="O1459" t="s">
        <v>91</v>
      </c>
      <c r="P1459" t="s">
        <v>92</v>
      </c>
      <c r="Q1459" t="s">
        <v>122</v>
      </c>
      <c r="R1459">
        <v>7</v>
      </c>
      <c r="S1459">
        <v>9</v>
      </c>
      <c r="T1459">
        <v>1941</v>
      </c>
      <c r="U1459">
        <v>2006</v>
      </c>
      <c r="V1459" t="s">
        <v>94</v>
      </c>
      <c r="W1459" t="s">
        <v>95</v>
      </c>
      <c r="X1459" t="s">
        <v>152</v>
      </c>
      <c r="Y1459" t="s">
        <v>153</v>
      </c>
      <c r="Z1459" t="s">
        <v>97</v>
      </c>
      <c r="AA1459">
        <v>0</v>
      </c>
      <c r="AB1459" t="s">
        <v>126</v>
      </c>
      <c r="AC1459" t="s">
        <v>119</v>
      </c>
      <c r="AD1459" t="s">
        <v>148</v>
      </c>
      <c r="AE1459" t="s">
        <v>98</v>
      </c>
      <c r="AF1459" t="s">
        <v>119</v>
      </c>
      <c r="AG1459" t="s">
        <v>100</v>
      </c>
      <c r="AH1459" t="s">
        <v>124</v>
      </c>
      <c r="AI1459">
        <v>275</v>
      </c>
      <c r="AJ1459" t="s">
        <v>108</v>
      </c>
      <c r="AK1459">
        <v>0</v>
      </c>
      <c r="AL1459">
        <v>877</v>
      </c>
      <c r="AM1459">
        <v>1152</v>
      </c>
      <c r="AN1459" t="s">
        <v>103</v>
      </c>
      <c r="AO1459" t="s">
        <v>126</v>
      </c>
      <c r="AP1459" t="s">
        <v>104</v>
      </c>
      <c r="AQ1459" t="s">
        <v>105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119</v>
      </c>
      <c r="BC1459">
        <v>9</v>
      </c>
      <c r="BD1459" t="s">
        <v>106</v>
      </c>
      <c r="BE1459">
        <v>2</v>
      </c>
      <c r="BF1459" t="s">
        <v>119</v>
      </c>
      <c r="BG1459" t="s">
        <v>107</v>
      </c>
      <c r="BH1459">
        <v>1941</v>
      </c>
      <c r="BI1459" t="s">
        <v>131</v>
      </c>
      <c r="BJ1459">
        <v>1</v>
      </c>
      <c r="BK1459">
        <v>252</v>
      </c>
      <c r="BL1459" t="s">
        <v>98</v>
      </c>
      <c r="BM1459" t="s">
        <v>98</v>
      </c>
      <c r="BN1459" t="s">
        <v>104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132</v>
      </c>
      <c r="BW1459" t="s">
        <v>133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>
      <c r="A1460">
        <v>1459</v>
      </c>
      <c r="B1460">
        <v>20</v>
      </c>
      <c r="C1460" t="s">
        <v>112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89</v>
      </c>
      <c r="N1460" t="s">
        <v>91</v>
      </c>
      <c r="O1460" t="s">
        <v>91</v>
      </c>
      <c r="P1460" t="s">
        <v>92</v>
      </c>
      <c r="Q1460" t="s">
        <v>93</v>
      </c>
      <c r="R1460">
        <v>5</v>
      </c>
      <c r="S1460">
        <v>6</v>
      </c>
      <c r="T1460">
        <v>1950</v>
      </c>
      <c r="U1460">
        <v>1996</v>
      </c>
      <c r="V1460" t="s">
        <v>115</v>
      </c>
      <c r="W1460" t="s">
        <v>95</v>
      </c>
      <c r="X1460" t="s">
        <v>137</v>
      </c>
      <c r="Y1460" t="s">
        <v>137</v>
      </c>
      <c r="Z1460" t="s">
        <v>97</v>
      </c>
      <c r="AA1460">
        <v>0</v>
      </c>
      <c r="AB1460" t="s">
        <v>98</v>
      </c>
      <c r="AC1460" t="s">
        <v>98</v>
      </c>
      <c r="AD1460" t="s">
        <v>99</v>
      </c>
      <c r="AE1460" t="s">
        <v>98</v>
      </c>
      <c r="AF1460" t="s">
        <v>98</v>
      </c>
      <c r="AG1460" t="s">
        <v>155</v>
      </c>
      <c r="AH1460" t="s">
        <v>124</v>
      </c>
      <c r="AI1460">
        <v>49</v>
      </c>
      <c r="AJ1460" t="s">
        <v>101</v>
      </c>
      <c r="AK1460">
        <v>1029</v>
      </c>
      <c r="AL1460">
        <v>0</v>
      </c>
      <c r="AM1460">
        <v>1078</v>
      </c>
      <c r="AN1460" t="s">
        <v>103</v>
      </c>
      <c r="AO1460" t="s">
        <v>119</v>
      </c>
      <c r="AP1460" t="s">
        <v>104</v>
      </c>
      <c r="AQ1460" t="s">
        <v>168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119</v>
      </c>
      <c r="BC1460">
        <v>5</v>
      </c>
      <c r="BD1460" t="s">
        <v>106</v>
      </c>
      <c r="BE1460">
        <v>0</v>
      </c>
      <c r="BF1460" t="s">
        <v>83</v>
      </c>
      <c r="BG1460" t="s">
        <v>107</v>
      </c>
      <c r="BH1460">
        <v>1950</v>
      </c>
      <c r="BI1460" t="s">
        <v>108</v>
      </c>
      <c r="BJ1460">
        <v>1</v>
      </c>
      <c r="BK1460">
        <v>240</v>
      </c>
      <c r="BL1460" t="s">
        <v>98</v>
      </c>
      <c r="BM1460" t="s">
        <v>98</v>
      </c>
      <c r="BN1460" t="s">
        <v>104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>
      <c r="A1461">
        <v>1460</v>
      </c>
      <c r="B1461">
        <v>20</v>
      </c>
      <c r="C1461" t="s">
        <v>112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206</v>
      </c>
      <c r="N1461" t="s">
        <v>91</v>
      </c>
      <c r="O1461" t="s">
        <v>91</v>
      </c>
      <c r="P1461" t="s">
        <v>92</v>
      </c>
      <c r="Q1461" t="s">
        <v>93</v>
      </c>
      <c r="R1461">
        <v>5</v>
      </c>
      <c r="S1461">
        <v>6</v>
      </c>
      <c r="T1461">
        <v>1965</v>
      </c>
      <c r="U1461">
        <v>1965</v>
      </c>
      <c r="V1461" t="s">
        <v>94</v>
      </c>
      <c r="W1461" t="s">
        <v>95</v>
      </c>
      <c r="X1461" t="s">
        <v>130</v>
      </c>
      <c r="Y1461" t="s">
        <v>130</v>
      </c>
      <c r="Z1461" t="s">
        <v>97</v>
      </c>
      <c r="AA1461">
        <v>0</v>
      </c>
      <c r="AB1461" t="s">
        <v>119</v>
      </c>
      <c r="AC1461" t="s">
        <v>98</v>
      </c>
      <c r="AD1461" t="s">
        <v>99</v>
      </c>
      <c r="AE1461" t="s">
        <v>98</v>
      </c>
      <c r="AF1461" t="s">
        <v>98</v>
      </c>
      <c r="AG1461" t="s">
        <v>100</v>
      </c>
      <c r="AH1461" t="s">
        <v>138</v>
      </c>
      <c r="AI1461">
        <v>830</v>
      </c>
      <c r="AJ1461" t="s">
        <v>102</v>
      </c>
      <c r="AK1461">
        <v>290</v>
      </c>
      <c r="AL1461">
        <v>136</v>
      </c>
      <c r="AM1461">
        <v>1256</v>
      </c>
      <c r="AN1461" t="s">
        <v>103</v>
      </c>
      <c r="AO1461" t="s">
        <v>119</v>
      </c>
      <c r="AP1461" t="s">
        <v>104</v>
      </c>
      <c r="AQ1461" t="s">
        <v>105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106</v>
      </c>
      <c r="BE1461">
        <v>0</v>
      </c>
      <c r="BF1461" t="s">
        <v>83</v>
      </c>
      <c r="BG1461" t="s">
        <v>107</v>
      </c>
      <c r="BH1461">
        <v>1965</v>
      </c>
      <c r="BI1461" t="s">
        <v>125</v>
      </c>
      <c r="BJ1461">
        <v>1</v>
      </c>
      <c r="BK1461">
        <v>276</v>
      </c>
      <c r="BL1461" t="s">
        <v>98</v>
      </c>
      <c r="BM1461" t="s">
        <v>98</v>
      </c>
      <c r="BN1461" t="s">
        <v>104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2DE41-9E5C-4E4C-B1DD-5D7CFE7F5CD8}">
  <dimension ref="B19:C57"/>
  <sheetViews>
    <sheetView topLeftCell="A48" workbookViewId="0">
      <selection activeCell="B61" sqref="B61"/>
    </sheetView>
  </sheetViews>
  <sheetFormatPr baseColWidth="10" defaultColWidth="11" defaultRowHeight="16"/>
  <sheetData>
    <row r="19" spans="2:2">
      <c r="B19" t="s">
        <v>661</v>
      </c>
    </row>
    <row r="39" spans="3:3">
      <c r="C39" t="s">
        <v>667</v>
      </c>
    </row>
    <row r="57" spans="2:2">
      <c r="B57" t="s">
        <v>668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F154A-02A9-4D55-BFD7-5360C1C4ACF9}">
  <dimension ref="A1:I17"/>
  <sheetViews>
    <sheetView workbookViewId="0">
      <selection activeCell="Q13" sqref="Q13"/>
    </sheetView>
  </sheetViews>
  <sheetFormatPr baseColWidth="10" defaultColWidth="8.83203125" defaultRowHeight="16"/>
  <cols>
    <col min="1" max="1" width="12" customWidth="1"/>
    <col min="2" max="2" width="12.5" customWidth="1"/>
    <col min="3" max="3" width="10.5" customWidth="1"/>
    <col min="4" max="4" width="12.33203125" customWidth="1"/>
    <col min="5" max="5" width="10" customWidth="1"/>
    <col min="6" max="6" width="15.83203125" customWidth="1"/>
    <col min="7" max="7" width="17" customWidth="1"/>
    <col min="8" max="9" width="13.5" customWidth="1"/>
  </cols>
  <sheetData>
    <row r="1" spans="1:9">
      <c r="A1" s="28"/>
      <c r="B1" s="28" t="s">
        <v>5</v>
      </c>
      <c r="C1" s="28" t="s">
        <v>18</v>
      </c>
      <c r="D1" s="28" t="s">
        <v>19</v>
      </c>
      <c r="E1" s="28" t="s">
        <v>20</v>
      </c>
      <c r="F1" s="28" t="s">
        <v>21</v>
      </c>
      <c r="G1" s="28" t="s">
        <v>39</v>
      </c>
      <c r="H1" s="28" t="s">
        <v>63</v>
      </c>
      <c r="I1" s="28" t="s">
        <v>1</v>
      </c>
    </row>
    <row r="2" spans="1:9">
      <c r="A2" s="26" t="s">
        <v>5</v>
      </c>
      <c r="B2" s="26">
        <v>1</v>
      </c>
      <c r="C2" s="26"/>
      <c r="D2" s="26"/>
      <c r="E2" s="26"/>
      <c r="F2" s="26"/>
      <c r="G2" s="26"/>
      <c r="H2" s="26"/>
      <c r="I2" s="26"/>
    </row>
    <row r="3" spans="1:9">
      <c r="A3" s="26" t="s">
        <v>18</v>
      </c>
      <c r="B3" s="26">
        <v>0.10580574175496443</v>
      </c>
      <c r="C3" s="26">
        <v>1</v>
      </c>
      <c r="D3" s="26"/>
      <c r="E3" s="26"/>
      <c r="F3" s="26"/>
      <c r="G3" s="26"/>
      <c r="H3" s="26"/>
      <c r="I3" s="26"/>
    </row>
    <row r="4" spans="1:9">
      <c r="A4" s="26" t="s">
        <v>19</v>
      </c>
      <c r="B4" s="26">
        <v>-5.6362702740991744E-3</v>
      </c>
      <c r="C4" s="26">
        <v>-9.1932342639071823E-2</v>
      </c>
      <c r="D4" s="26">
        <v>1</v>
      </c>
      <c r="E4" s="26"/>
      <c r="F4" s="26"/>
      <c r="G4" s="26"/>
      <c r="H4" s="26"/>
      <c r="I4" s="26"/>
    </row>
    <row r="5" spans="1:9">
      <c r="A5" s="26" t="s">
        <v>20</v>
      </c>
      <c r="B5" s="26">
        <v>1.4227651757024682E-2</v>
      </c>
      <c r="C5" s="26">
        <v>0.57232276896236201</v>
      </c>
      <c r="D5" s="26">
        <v>-0.37598319560698873</v>
      </c>
      <c r="E5" s="26">
        <v>1</v>
      </c>
      <c r="F5" s="26"/>
      <c r="G5" s="26"/>
      <c r="H5" s="26"/>
      <c r="I5" s="26"/>
    </row>
    <row r="6" spans="1:9">
      <c r="A6" s="26" t="s">
        <v>21</v>
      </c>
      <c r="B6" s="26">
        <v>1.3788427078154824E-2</v>
      </c>
      <c r="C6" s="26">
        <v>0.55068392419417389</v>
      </c>
      <c r="D6" s="26">
        <v>7.3741498145289686E-2</v>
      </c>
      <c r="E6" s="26">
        <v>0.59285497634364981</v>
      </c>
      <c r="F6" s="26">
        <v>1</v>
      </c>
      <c r="G6" s="26"/>
      <c r="H6" s="26"/>
      <c r="I6" s="26"/>
    </row>
    <row r="7" spans="1:9">
      <c r="A7" s="26" t="s">
        <v>39</v>
      </c>
      <c r="B7" s="26">
        <v>0.26083313454515794</v>
      </c>
      <c r="C7" s="26">
        <v>0.53780849861239277</v>
      </c>
      <c r="D7" s="26">
        <v>-0.17109751462492115</v>
      </c>
      <c r="E7" s="26">
        <v>0.39145200206609476</v>
      </c>
      <c r="F7" s="26">
        <v>0.2910655826041666</v>
      </c>
      <c r="G7" s="26">
        <v>1</v>
      </c>
      <c r="H7" s="26"/>
      <c r="I7" s="26"/>
    </row>
    <row r="8" spans="1:9">
      <c r="A8" s="26" t="s">
        <v>63</v>
      </c>
      <c r="B8" s="26">
        <v>0.18040275515111659</v>
      </c>
      <c r="C8" s="26">
        <v>0.56202175661260634</v>
      </c>
      <c r="D8" s="26">
        <v>-0.15152137057022891</v>
      </c>
      <c r="E8" s="26">
        <v>0.47895381989349123</v>
      </c>
      <c r="F8" s="26">
        <v>0.37159980949730897</v>
      </c>
      <c r="G8" s="26">
        <v>0.48666546377379655</v>
      </c>
      <c r="H8" s="26">
        <v>1</v>
      </c>
      <c r="I8" s="26"/>
    </row>
    <row r="9" spans="1:9" ht="17" thickBot="1">
      <c r="A9" s="27" t="s">
        <v>1</v>
      </c>
      <c r="B9" s="27">
        <v>0.26384335387140634</v>
      </c>
      <c r="C9" s="27">
        <v>0.79098160058380473</v>
      </c>
      <c r="D9" s="27">
        <v>-7.7855894048677612E-2</v>
      </c>
      <c r="E9" s="27">
        <v>0.5228973328794968</v>
      </c>
      <c r="F9" s="27">
        <v>0.50710096711138675</v>
      </c>
      <c r="G9" s="27">
        <v>0.61358055155919444</v>
      </c>
      <c r="H9" s="27">
        <v>0.62343143891835995</v>
      </c>
      <c r="I9" s="27">
        <v>1</v>
      </c>
    </row>
    <row r="10" spans="1:9">
      <c r="A10" s="26" t="s">
        <v>665</v>
      </c>
      <c r="B10" t="s">
        <v>666</v>
      </c>
    </row>
    <row r="11" spans="1:9" ht="17" thickBot="1">
      <c r="A11" s="26" t="s">
        <v>18</v>
      </c>
      <c r="B11" s="38">
        <v>0.79098160058380473</v>
      </c>
    </row>
    <row r="12" spans="1:9" ht="17" thickBot="1">
      <c r="A12" s="26" t="s">
        <v>63</v>
      </c>
      <c r="B12" s="38">
        <v>0.62343143891835995</v>
      </c>
      <c r="C12" s="26"/>
      <c r="D12" s="26"/>
      <c r="E12" s="26"/>
      <c r="F12" s="26"/>
      <c r="G12" s="26"/>
    </row>
    <row r="13" spans="1:9" ht="17" thickBot="1">
      <c r="A13" s="26" t="s">
        <v>39</v>
      </c>
      <c r="B13" s="38">
        <v>0.61358055155919444</v>
      </c>
    </row>
    <row r="14" spans="1:9" ht="17" thickBot="1">
      <c r="A14" s="26" t="s">
        <v>20</v>
      </c>
      <c r="B14" s="38">
        <v>0.5228973328794968</v>
      </c>
    </row>
    <row r="15" spans="1:9" ht="17" thickBot="1">
      <c r="A15" s="26" t="s">
        <v>21</v>
      </c>
      <c r="B15" s="38">
        <v>0.50710096711138675</v>
      </c>
    </row>
    <row r="16" spans="1:9" ht="17" thickBot="1">
      <c r="A16" s="26" t="s">
        <v>5</v>
      </c>
      <c r="B16" s="38">
        <v>0.26384335387140634</v>
      </c>
    </row>
    <row r="17" spans="1:2" ht="17" thickBot="1">
      <c r="A17" s="26" t="s">
        <v>19</v>
      </c>
      <c r="B17" s="38">
        <v>-7.7855894048677612E-2</v>
      </c>
    </row>
  </sheetData>
  <autoFilter ref="A10:B17" xr:uid="{9F90A9B5-172D-49FF-BAA2-C18B633D77D1}">
    <sortState xmlns:xlrd2="http://schemas.microsoft.com/office/spreadsheetml/2017/richdata2" ref="A11:B17">
      <sortCondition descending="1" ref="B10:B17"/>
    </sortState>
  </autoFilter>
  <conditionalFormatting sqref="A9:I9 A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:B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0FFB6-5C88-F34A-9A21-FD4E97BBA257}">
  <dimension ref="A1:N30"/>
  <sheetViews>
    <sheetView topLeftCell="A6" workbookViewId="0">
      <selection activeCell="P18" sqref="P18"/>
    </sheetView>
  </sheetViews>
  <sheetFormatPr baseColWidth="10" defaultRowHeight="16"/>
  <cols>
    <col min="1" max="1" width="17.6640625" customWidth="1"/>
    <col min="2" max="2" width="17.83203125" customWidth="1"/>
    <col min="3" max="4" width="14.33203125" customWidth="1"/>
    <col min="11" max="11" width="14" customWidth="1"/>
    <col min="12" max="12" width="12.6640625" customWidth="1"/>
    <col min="13" max="13" width="16.1640625" customWidth="1"/>
  </cols>
  <sheetData>
    <row r="1" spans="1:14">
      <c r="A1" s="28"/>
      <c r="B1" s="28" t="s">
        <v>47</v>
      </c>
      <c r="C1" s="28" t="s">
        <v>35</v>
      </c>
      <c r="D1" s="28" t="s">
        <v>18</v>
      </c>
      <c r="E1" s="28" t="s">
        <v>20</v>
      </c>
      <c r="F1" s="28" t="s">
        <v>21</v>
      </c>
      <c r="G1" s="28" t="s">
        <v>39</v>
      </c>
      <c r="H1" s="28" t="s">
        <v>63</v>
      </c>
      <c r="I1" s="28" t="s">
        <v>664</v>
      </c>
      <c r="J1" s="28" t="s">
        <v>669</v>
      </c>
      <c r="K1" s="28" t="s">
        <v>671</v>
      </c>
      <c r="L1" s="28" t="s">
        <v>673</v>
      </c>
      <c r="M1" s="28" t="s">
        <v>674</v>
      </c>
      <c r="N1" s="28" t="s">
        <v>1</v>
      </c>
    </row>
    <row r="2" spans="1:14">
      <c r="A2" s="26" t="s">
        <v>47</v>
      </c>
      <c r="B2" s="39">
        <v>1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</row>
    <row r="3" spans="1:14">
      <c r="A3" s="26" t="s">
        <v>35</v>
      </c>
      <c r="B3" s="39">
        <v>0.20817113014532806</v>
      </c>
      <c r="C3" s="39">
        <v>1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</row>
    <row r="4" spans="1:14">
      <c r="A4" s="26" t="s">
        <v>18</v>
      </c>
      <c r="B4" s="39">
        <v>0.59300743002865108</v>
      </c>
      <c r="C4" s="39">
        <v>0.23966596617889305</v>
      </c>
      <c r="D4" s="39">
        <v>1</v>
      </c>
      <c r="E4" s="39"/>
      <c r="F4" s="39"/>
      <c r="G4" s="39"/>
      <c r="H4" s="39"/>
      <c r="I4" s="39"/>
      <c r="J4" s="39"/>
      <c r="K4" s="39"/>
      <c r="L4" s="39"/>
      <c r="M4" s="39"/>
      <c r="N4" s="39"/>
    </row>
    <row r="5" spans="1:14">
      <c r="A5" s="26" t="s">
        <v>20</v>
      </c>
      <c r="B5" s="39">
        <v>0.19900971367645806</v>
      </c>
      <c r="C5" s="39">
        <v>0.24950319668479942</v>
      </c>
      <c r="D5" s="39">
        <v>0.57232276896236201</v>
      </c>
      <c r="E5" s="39">
        <v>1</v>
      </c>
      <c r="F5" s="39"/>
      <c r="G5" s="39"/>
      <c r="H5" s="39"/>
      <c r="I5" s="39"/>
      <c r="J5" s="39"/>
      <c r="K5" s="39"/>
      <c r="L5" s="39"/>
      <c r="M5" s="39"/>
      <c r="N5" s="39"/>
    </row>
    <row r="6" spans="1:14">
      <c r="A6" s="26" t="s">
        <v>21</v>
      </c>
      <c r="B6" s="39">
        <v>0.28738851965033274</v>
      </c>
      <c r="C6" s="39">
        <v>0.12845054712828971</v>
      </c>
      <c r="D6" s="39">
        <v>0.55068392419417389</v>
      </c>
      <c r="E6" s="39">
        <v>0.59285497634364981</v>
      </c>
      <c r="F6" s="39">
        <v>1</v>
      </c>
      <c r="G6" s="39"/>
      <c r="H6" s="39"/>
      <c r="I6" s="39"/>
      <c r="J6" s="39"/>
      <c r="K6" s="39"/>
      <c r="L6" s="39"/>
      <c r="M6" s="39"/>
      <c r="N6" s="39"/>
    </row>
    <row r="7" spans="1:14">
      <c r="A7" s="26" t="s">
        <v>39</v>
      </c>
      <c r="B7" s="39">
        <v>0.45486820254790267</v>
      </c>
      <c r="C7" s="39">
        <v>0.52239605199239081</v>
      </c>
      <c r="D7" s="39">
        <v>0.53780849861239277</v>
      </c>
      <c r="E7" s="39">
        <v>0.39145200206609476</v>
      </c>
      <c r="F7" s="39">
        <v>0.2910655826041666</v>
      </c>
      <c r="G7" s="39">
        <v>1</v>
      </c>
      <c r="H7" s="39"/>
      <c r="I7" s="39"/>
      <c r="J7" s="39"/>
      <c r="K7" s="39"/>
      <c r="L7" s="39"/>
      <c r="M7" s="39"/>
      <c r="N7" s="39"/>
    </row>
    <row r="8" spans="1:14">
      <c r="A8" s="26" t="s">
        <v>63</v>
      </c>
      <c r="B8" s="39">
        <v>0.46899747732296426</v>
      </c>
      <c r="C8" s="39">
        <v>0.29697038534451459</v>
      </c>
      <c r="D8" s="39">
        <v>0.56202175661260634</v>
      </c>
      <c r="E8" s="39">
        <v>0.47895381989349123</v>
      </c>
      <c r="F8" s="39">
        <v>0.37159980949730897</v>
      </c>
      <c r="G8" s="39">
        <v>0.48666546377379655</v>
      </c>
      <c r="H8" s="39">
        <v>1</v>
      </c>
      <c r="I8" s="39"/>
      <c r="J8" s="39"/>
      <c r="K8" s="39"/>
      <c r="L8" s="39"/>
      <c r="M8" s="39"/>
      <c r="N8" s="39"/>
    </row>
    <row r="9" spans="1:14">
      <c r="A9" s="26" t="s">
        <v>664</v>
      </c>
      <c r="B9" s="39">
        <v>6.2617877032752622E-2</v>
      </c>
      <c r="C9" s="39">
        <v>-2.8311910139423305E-2</v>
      </c>
      <c r="D9" s="39">
        <v>-1.9525200577097876E-2</v>
      </c>
      <c r="E9" s="39">
        <v>-0.1064425688851994</v>
      </c>
      <c r="F9" s="39">
        <v>-4.8202470473886358E-2</v>
      </c>
      <c r="G9" s="39">
        <v>-3.5616208884768651E-2</v>
      </c>
      <c r="H9" s="39">
        <v>5.7826007837447312E-3</v>
      </c>
      <c r="I9" s="39">
        <v>1</v>
      </c>
      <c r="J9" s="39"/>
      <c r="K9" s="39"/>
      <c r="L9" s="39"/>
      <c r="M9" s="39"/>
      <c r="N9" s="39"/>
    </row>
    <row r="10" spans="1:14">
      <c r="A10" s="26" t="s">
        <v>669</v>
      </c>
      <c r="B10" s="39">
        <v>-0.12672230958687747</v>
      </c>
      <c r="C10" s="39">
        <v>-7.0996072197026094E-3</v>
      </c>
      <c r="D10" s="39">
        <v>2.2988158582430387E-2</v>
      </c>
      <c r="E10" s="39">
        <v>0.19793354338348632</v>
      </c>
      <c r="F10" s="39">
        <v>8.2712595275093601E-2</v>
      </c>
      <c r="G10" s="39">
        <v>-8.1380100087281818E-2</v>
      </c>
      <c r="H10" s="39">
        <v>-8.4781577630123117E-2</v>
      </c>
      <c r="I10" s="39">
        <v>-8.8630448642826834E-2</v>
      </c>
      <c r="J10" s="39">
        <v>1</v>
      </c>
      <c r="K10" s="39"/>
      <c r="L10" s="39"/>
      <c r="M10" s="39"/>
      <c r="N10" s="39"/>
    </row>
    <row r="11" spans="1:14">
      <c r="A11" s="26" t="s">
        <v>671</v>
      </c>
      <c r="B11" s="39">
        <v>-4.5540918462640474E-2</v>
      </c>
      <c r="C11" s="39">
        <v>-5.748967467108388E-2</v>
      </c>
      <c r="D11" s="39">
        <v>-0.19428149726010352</v>
      </c>
      <c r="E11" s="39">
        <v>-0.3729261031706026</v>
      </c>
      <c r="F11" s="39">
        <v>-0.26452345776057951</v>
      </c>
      <c r="G11" s="39">
        <v>-0.15364402486868722</v>
      </c>
      <c r="H11" s="39">
        <v>-6.4488796952776345E-2</v>
      </c>
      <c r="I11" s="39">
        <v>5.468921861117583E-2</v>
      </c>
      <c r="J11" s="39">
        <v>-0.10533884982763804</v>
      </c>
      <c r="K11" s="39">
        <v>1</v>
      </c>
      <c r="L11" s="39"/>
      <c r="M11" s="39"/>
      <c r="N11" s="39"/>
    </row>
    <row r="12" spans="1:14">
      <c r="A12" s="26" t="s">
        <v>673</v>
      </c>
      <c r="B12" s="39">
        <v>-0.25464388192191345</v>
      </c>
      <c r="C12" s="39">
        <v>-8.5672091270944981E-2</v>
      </c>
      <c r="D12" s="39">
        <v>-0.45708254828661199</v>
      </c>
      <c r="E12" s="39">
        <v>-0.44885517379660389</v>
      </c>
      <c r="F12" s="39">
        <v>-0.55001728657746318</v>
      </c>
      <c r="G12" s="39">
        <v>-0.2656815053220663</v>
      </c>
      <c r="H12" s="39">
        <v>-0.29546233453513326</v>
      </c>
      <c r="I12" s="39">
        <v>4.8060177568702261E-2</v>
      </c>
      <c r="J12" s="39">
        <v>7.5160054889961154E-3</v>
      </c>
      <c r="K12" s="39">
        <v>0.15389166034328394</v>
      </c>
      <c r="L12" s="39">
        <v>1</v>
      </c>
      <c r="M12" s="39"/>
      <c r="N12" s="39"/>
    </row>
    <row r="13" spans="1:14">
      <c r="A13" s="26" t="s">
        <v>674</v>
      </c>
      <c r="B13" s="39">
        <v>-8.4949007663518331E-2</v>
      </c>
      <c r="C13" s="39">
        <v>1.9621215559717981E-2</v>
      </c>
      <c r="D13" s="39">
        <v>-0.21993763509476638</v>
      </c>
      <c r="E13" s="39">
        <v>-0.32854876214936241</v>
      </c>
      <c r="F13" s="39">
        <v>-0.37931780946648297</v>
      </c>
      <c r="G13" s="39">
        <v>-4.8569845014249075E-2</v>
      </c>
      <c r="H13" s="39">
        <v>-0.18796814167182324</v>
      </c>
      <c r="I13" s="39">
        <v>5.0974553449668392E-2</v>
      </c>
      <c r="J13" s="39">
        <v>-4.6907887594492374E-2</v>
      </c>
      <c r="K13" s="39">
        <v>0.35914603681431934</v>
      </c>
      <c r="L13" s="39">
        <v>0.29908871019730382</v>
      </c>
      <c r="M13" s="39">
        <v>1</v>
      </c>
      <c r="N13" s="39"/>
    </row>
    <row r="14" spans="1:14" ht="17" thickBot="1">
      <c r="A14" s="27" t="s">
        <v>1</v>
      </c>
      <c r="B14" s="38">
        <v>0.70862447761265124</v>
      </c>
      <c r="C14" s="38">
        <v>0.38641980624215638</v>
      </c>
      <c r="D14" s="38">
        <v>0.79098160058380473</v>
      </c>
      <c r="E14" s="38">
        <v>0.5228973328794968</v>
      </c>
      <c r="F14" s="38">
        <v>0.50710096711138675</v>
      </c>
      <c r="G14" s="38">
        <v>0.61358055155919444</v>
      </c>
      <c r="H14" s="38">
        <v>0.62343143891835995</v>
      </c>
      <c r="I14" s="38">
        <v>-4.4820363948187572E-2</v>
      </c>
      <c r="J14" s="38">
        <v>-0.11261070204133349</v>
      </c>
      <c r="K14" s="38">
        <v>-8.0199274093148573E-2</v>
      </c>
      <c r="L14" s="38">
        <v>-0.42764870739880489</v>
      </c>
      <c r="M14" s="38">
        <v>-0.11474570480987918</v>
      </c>
      <c r="N14" s="38">
        <v>1</v>
      </c>
    </row>
    <row r="18" spans="1:2">
      <c r="A18" t="s">
        <v>702</v>
      </c>
      <c r="B18" t="s">
        <v>703</v>
      </c>
    </row>
    <row r="19" spans="1:2" ht="17" thickBot="1">
      <c r="A19" s="26" t="s">
        <v>18</v>
      </c>
      <c r="B19" s="38">
        <v>0.79098160058380473</v>
      </c>
    </row>
    <row r="20" spans="1:2" ht="17" thickBot="1">
      <c r="A20" s="26" t="s">
        <v>47</v>
      </c>
      <c r="B20" s="38">
        <v>0.70862447761265124</v>
      </c>
    </row>
    <row r="21" spans="1:2" ht="17" thickBot="1">
      <c r="A21" s="26" t="s">
        <v>63</v>
      </c>
      <c r="B21" s="38">
        <v>0.62343143891835995</v>
      </c>
    </row>
    <row r="22" spans="1:2" ht="17" thickBot="1">
      <c r="A22" s="26" t="s">
        <v>39</v>
      </c>
      <c r="B22" s="38">
        <v>0.61358055155919444</v>
      </c>
    </row>
    <row r="23" spans="1:2" ht="17" thickBot="1">
      <c r="A23" s="26" t="s">
        <v>20</v>
      </c>
      <c r="B23" s="38">
        <v>0.5228973328794968</v>
      </c>
    </row>
    <row r="24" spans="1:2" ht="17" thickBot="1">
      <c r="A24" s="26" t="s">
        <v>21</v>
      </c>
      <c r="B24" s="38">
        <v>0.50710096711138675</v>
      </c>
    </row>
    <row r="25" spans="1:2" ht="17" thickBot="1">
      <c r="A25" s="26" t="s">
        <v>35</v>
      </c>
      <c r="B25" s="38">
        <v>0.38641980624215638</v>
      </c>
    </row>
    <row r="26" spans="1:2" ht="17" thickBot="1">
      <c r="A26" s="26" t="s">
        <v>664</v>
      </c>
      <c r="B26" s="38">
        <v>-4.4820363948187572E-2</v>
      </c>
    </row>
    <row r="27" spans="1:2" ht="17" thickBot="1">
      <c r="A27" s="26" t="s">
        <v>671</v>
      </c>
      <c r="B27" s="38">
        <v>-8.0199274093148573E-2</v>
      </c>
    </row>
    <row r="28" spans="1:2" ht="17" thickBot="1">
      <c r="A28" s="26" t="s">
        <v>669</v>
      </c>
      <c r="B28" s="38">
        <v>-0.11261070204133349</v>
      </c>
    </row>
    <row r="29" spans="1:2" ht="17" thickBot="1">
      <c r="A29" s="26" t="s">
        <v>674</v>
      </c>
      <c r="B29" s="38">
        <v>-0.11474570480987918</v>
      </c>
    </row>
    <row r="30" spans="1:2" ht="17" thickBot="1">
      <c r="A30" s="26" t="s">
        <v>673</v>
      </c>
      <c r="B30" s="38">
        <v>-0.42764870739880489</v>
      </c>
    </row>
  </sheetData>
  <autoFilter ref="A18:B30" xr:uid="{64A12977-50A1-A145-9EFC-BD2C0F26E971}">
    <sortState xmlns:xlrd2="http://schemas.microsoft.com/office/spreadsheetml/2017/richdata2" ref="A19:B30">
      <sortCondition descending="1" ref="B18:B30"/>
    </sortState>
  </autoFilter>
  <conditionalFormatting sqref="A14:N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08A94-5530-964F-941C-4262D0C0D860}">
  <dimension ref="A1:X1462"/>
  <sheetViews>
    <sheetView tabSelected="1" zoomScaleNormal="100" workbookViewId="0">
      <selection activeCell="S31" sqref="S31"/>
    </sheetView>
  </sheetViews>
  <sheetFormatPr baseColWidth="10" defaultColWidth="8.83203125" defaultRowHeight="16"/>
  <cols>
    <col min="1" max="1" width="11.6640625" customWidth="1"/>
    <col min="2" max="3" width="13.33203125" customWidth="1"/>
    <col min="4" max="4" width="11" customWidth="1"/>
    <col min="5" max="5" width="16.1640625" customWidth="1"/>
    <col min="6" max="6" width="14" customWidth="1"/>
    <col min="7" max="7" width="13.33203125" customWidth="1"/>
    <col min="8" max="8" width="12.6640625" customWidth="1"/>
    <col min="9" max="9" width="12.33203125" customWidth="1"/>
    <col min="10" max="10" width="14.5" customWidth="1"/>
    <col min="11" max="11" width="16.83203125" customWidth="1"/>
    <col min="12" max="12" width="14.5" customWidth="1"/>
    <col min="13" max="13" width="13.1640625" customWidth="1"/>
    <col min="14" max="14" width="13" customWidth="1"/>
    <col min="15" max="15" width="12.83203125" customWidth="1"/>
    <col min="16" max="16" width="19.33203125" customWidth="1"/>
    <col min="17" max="17" width="18.1640625" customWidth="1"/>
    <col min="18" max="18" width="14" customWidth="1"/>
    <col min="19" max="19" width="17.1640625" customWidth="1"/>
    <col min="20" max="21" width="14.1640625" customWidth="1"/>
    <col min="22" max="22" width="14" customWidth="1"/>
    <col min="23" max="23" width="10.33203125" customWidth="1"/>
    <col min="24" max="24" width="11.83203125" customWidth="1"/>
  </cols>
  <sheetData>
    <row r="1" spans="1:24">
      <c r="A1" t="s">
        <v>47</v>
      </c>
      <c r="B1" t="s">
        <v>35</v>
      </c>
      <c r="C1" s="17" t="s">
        <v>18</v>
      </c>
      <c r="D1" s="17" t="s">
        <v>20</v>
      </c>
      <c r="E1" s="17" t="s">
        <v>21</v>
      </c>
      <c r="F1" s="17" t="s">
        <v>39</v>
      </c>
      <c r="G1" s="17" t="s">
        <v>63</v>
      </c>
      <c r="H1" s="34" t="s">
        <v>664</v>
      </c>
      <c r="I1" s="34" t="s">
        <v>669</v>
      </c>
      <c r="J1" s="34" t="s">
        <v>671</v>
      </c>
      <c r="K1" s="34" t="s">
        <v>673</v>
      </c>
      <c r="L1" s="34" t="s">
        <v>674</v>
      </c>
      <c r="M1" s="34" t="s">
        <v>1</v>
      </c>
      <c r="N1" s="34" t="s">
        <v>701</v>
      </c>
      <c r="O1" s="43" t="s">
        <v>686</v>
      </c>
      <c r="P1" t="s">
        <v>677</v>
      </c>
    </row>
    <row r="2" spans="1:24" ht="17" thickBot="1">
      <c r="A2">
        <v>1710</v>
      </c>
      <c r="B2">
        <v>706</v>
      </c>
      <c r="C2" s="20">
        <v>7</v>
      </c>
      <c r="D2" s="20">
        <v>2003</v>
      </c>
      <c r="E2" s="20">
        <v>2003</v>
      </c>
      <c r="F2" s="20">
        <v>856</v>
      </c>
      <c r="G2" s="20">
        <v>548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208500</v>
      </c>
      <c r="N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227589.1170053079</v>
      </c>
      <c r="O2" s="31">
        <f>Table5[[#This Row],[SalePrice]]-Table5[[#This Row],[RegressionPrice]]</f>
        <v>-19089.117005307897</v>
      </c>
      <c r="S2" t="s">
        <v>705</v>
      </c>
      <c r="T2">
        <f>Table5[[#This Row],[SalePrice]]</f>
        <v>208500</v>
      </c>
      <c r="U2">
        <f>Table5[[#This Row],[RegressionPrice]]</f>
        <v>227589.1170053079</v>
      </c>
      <c r="V2" s="4">
        <f>Table5[[#This Row],[Residual]]</f>
        <v>-19089.117005307897</v>
      </c>
    </row>
    <row r="3" spans="1:24">
      <c r="A3">
        <v>1262</v>
      </c>
      <c r="B3">
        <v>978</v>
      </c>
      <c r="C3" s="23">
        <v>6</v>
      </c>
      <c r="D3" s="23">
        <v>1976</v>
      </c>
      <c r="E3" s="23">
        <v>1976</v>
      </c>
      <c r="F3" s="23">
        <v>1262</v>
      </c>
      <c r="G3" s="23">
        <v>460</v>
      </c>
      <c r="H3" s="31">
        <v>1</v>
      </c>
      <c r="I3" s="31">
        <v>0</v>
      </c>
      <c r="J3" s="31">
        <v>0</v>
      </c>
      <c r="K3" s="31">
        <v>0</v>
      </c>
      <c r="L3" s="31">
        <v>1</v>
      </c>
      <c r="M3" s="31">
        <v>181500</v>
      </c>
      <c r="N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178531.96732326972</v>
      </c>
      <c r="O3" s="31">
        <f>Table5[[#This Row],[SalePrice]]-Table5[[#This Row],[RegressionPrice]]</f>
        <v>2968.0326767302759</v>
      </c>
      <c r="P3" s="29" t="s">
        <v>678</v>
      </c>
      <c r="Q3" s="29"/>
    </row>
    <row r="4" spans="1:24">
      <c r="A4">
        <v>1786</v>
      </c>
      <c r="B4">
        <v>486</v>
      </c>
      <c r="C4" s="20">
        <v>7</v>
      </c>
      <c r="D4" s="20">
        <v>2001</v>
      </c>
      <c r="E4" s="20">
        <v>2002</v>
      </c>
      <c r="F4" s="20">
        <v>920</v>
      </c>
      <c r="G4" s="20">
        <v>608</v>
      </c>
      <c r="H4" s="32">
        <v>0</v>
      </c>
      <c r="I4" s="32">
        <v>0</v>
      </c>
      <c r="J4" s="32">
        <v>0</v>
      </c>
      <c r="K4" s="32">
        <v>0</v>
      </c>
      <c r="L4" s="32">
        <v>0</v>
      </c>
      <c r="M4" s="32">
        <v>223500</v>
      </c>
      <c r="N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228997.94773172538</v>
      </c>
      <c r="O4" s="31">
        <f>Table5[[#This Row],[SalePrice]]-Table5[[#This Row],[RegressionPrice]]</f>
        <v>-5497.9477317253768</v>
      </c>
      <c r="P4" s="26" t="s">
        <v>679</v>
      </c>
      <c r="Q4" s="26">
        <v>0.8956320297548761</v>
      </c>
    </row>
    <row r="5" spans="1:24">
      <c r="A5">
        <v>1717</v>
      </c>
      <c r="B5">
        <v>216</v>
      </c>
      <c r="C5" s="23">
        <v>7</v>
      </c>
      <c r="D5" s="23">
        <v>1915</v>
      </c>
      <c r="E5" s="23">
        <v>1970</v>
      </c>
      <c r="F5" s="23">
        <v>756</v>
      </c>
      <c r="G5" s="23">
        <v>642</v>
      </c>
      <c r="H5" s="31">
        <v>0</v>
      </c>
      <c r="I5" s="31">
        <v>0</v>
      </c>
      <c r="J5" s="31">
        <v>1</v>
      </c>
      <c r="K5" s="31">
        <v>1</v>
      </c>
      <c r="L5" s="31">
        <v>0</v>
      </c>
      <c r="M5" s="31">
        <v>140000</v>
      </c>
      <c r="N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178631.77327520822</v>
      </c>
      <c r="O5" s="31">
        <f>Table5[[#This Row],[SalePrice]]-Table5[[#This Row],[RegressionPrice]]</f>
        <v>-38631.773275208223</v>
      </c>
      <c r="P5" s="26" t="s">
        <v>680</v>
      </c>
      <c r="Q5" s="26">
        <v>0.80215673272283927</v>
      </c>
    </row>
    <row r="6" spans="1:24">
      <c r="A6">
        <v>2198</v>
      </c>
      <c r="B6">
        <v>655</v>
      </c>
      <c r="C6" s="20">
        <v>8</v>
      </c>
      <c r="D6" s="20">
        <v>2000</v>
      </c>
      <c r="E6" s="20">
        <v>2000</v>
      </c>
      <c r="F6" s="20">
        <v>1145</v>
      </c>
      <c r="G6" s="20">
        <v>836</v>
      </c>
      <c r="H6" s="32">
        <v>0</v>
      </c>
      <c r="I6" s="32">
        <v>0</v>
      </c>
      <c r="J6" s="32">
        <v>0</v>
      </c>
      <c r="K6" s="32">
        <v>0</v>
      </c>
      <c r="L6" s="32">
        <v>0</v>
      </c>
      <c r="M6" s="32">
        <v>250000</v>
      </c>
      <c r="N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283302.12588834739</v>
      </c>
      <c r="O6" s="31">
        <f>Table5[[#This Row],[SalePrice]]-Table5[[#This Row],[RegressionPrice]]</f>
        <v>-33302.125888347393</v>
      </c>
      <c r="P6" s="30" t="s">
        <v>681</v>
      </c>
      <c r="Q6" s="30">
        <v>0.80051601454224086</v>
      </c>
    </row>
    <row r="7" spans="1:24">
      <c r="A7">
        <v>1362</v>
      </c>
      <c r="B7">
        <v>732</v>
      </c>
      <c r="C7" s="23">
        <v>5</v>
      </c>
      <c r="D7" s="23">
        <v>1993</v>
      </c>
      <c r="E7" s="23">
        <v>1995</v>
      </c>
      <c r="F7" s="23">
        <v>796</v>
      </c>
      <c r="G7" s="23">
        <v>480</v>
      </c>
      <c r="H7" s="31">
        <v>0</v>
      </c>
      <c r="I7" s="31">
        <v>0</v>
      </c>
      <c r="J7" s="31">
        <v>0</v>
      </c>
      <c r="K7" s="31">
        <v>0</v>
      </c>
      <c r="L7" s="31">
        <v>1</v>
      </c>
      <c r="M7" s="31">
        <v>143000</v>
      </c>
      <c r="N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168600.47354717163</v>
      </c>
      <c r="O7" s="31">
        <f>Table5[[#This Row],[SalePrice]]-Table5[[#This Row],[RegressionPrice]]</f>
        <v>-25600.473547171627</v>
      </c>
      <c r="P7" s="26" t="s">
        <v>682</v>
      </c>
      <c r="Q7" s="26">
        <v>35481.905637513504</v>
      </c>
    </row>
    <row r="8" spans="1:24" ht="17" thickBot="1">
      <c r="A8">
        <v>1694</v>
      </c>
      <c r="B8">
        <v>1369</v>
      </c>
      <c r="C8" s="20">
        <v>8</v>
      </c>
      <c r="D8" s="20">
        <v>2004</v>
      </c>
      <c r="E8" s="20">
        <v>2005</v>
      </c>
      <c r="F8" s="20">
        <v>1686</v>
      </c>
      <c r="G8" s="20">
        <v>636</v>
      </c>
      <c r="H8" s="32">
        <v>0</v>
      </c>
      <c r="I8" s="32">
        <v>0</v>
      </c>
      <c r="J8" s="32">
        <v>2</v>
      </c>
      <c r="K8" s="32">
        <v>0</v>
      </c>
      <c r="L8" s="32">
        <v>0</v>
      </c>
      <c r="M8" s="32">
        <v>307000</v>
      </c>
      <c r="N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290745.88739644457</v>
      </c>
      <c r="O8" s="31">
        <f>Table5[[#This Row],[SalePrice]]-Table5[[#This Row],[RegressionPrice]]</f>
        <v>16254.112603555433</v>
      </c>
      <c r="P8" s="27" t="s">
        <v>683</v>
      </c>
      <c r="Q8" s="27">
        <v>1460</v>
      </c>
    </row>
    <row r="9" spans="1:24">
      <c r="A9">
        <v>2090</v>
      </c>
      <c r="B9">
        <v>859</v>
      </c>
      <c r="C9" s="23">
        <v>7</v>
      </c>
      <c r="D9" s="23">
        <v>1973</v>
      </c>
      <c r="E9" s="23">
        <v>1973</v>
      </c>
      <c r="F9" s="23">
        <v>1107</v>
      </c>
      <c r="G9" s="23">
        <v>484</v>
      </c>
      <c r="H9" s="31">
        <v>2</v>
      </c>
      <c r="I9" s="31">
        <v>0</v>
      </c>
      <c r="J9" s="31">
        <v>0</v>
      </c>
      <c r="K9" s="31">
        <v>0</v>
      </c>
      <c r="L9" s="31">
        <v>1</v>
      </c>
      <c r="M9" s="31">
        <v>200000</v>
      </c>
      <c r="N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231134.41426510521</v>
      </c>
      <c r="O9" s="31">
        <f>Table5[[#This Row],[SalePrice]]-Table5[[#This Row],[RegressionPrice]]</f>
        <v>-31134.41426510521</v>
      </c>
    </row>
    <row r="10" spans="1:24" ht="17" thickBot="1">
      <c r="A10">
        <v>1774</v>
      </c>
      <c r="B10">
        <v>0</v>
      </c>
      <c r="C10" s="20">
        <v>7</v>
      </c>
      <c r="D10" s="20">
        <v>1931</v>
      </c>
      <c r="E10" s="20">
        <v>1950</v>
      </c>
      <c r="F10" s="20">
        <v>952</v>
      </c>
      <c r="G10" s="20">
        <v>468</v>
      </c>
      <c r="H10" s="32">
        <v>3</v>
      </c>
      <c r="I10" s="32">
        <v>0</v>
      </c>
      <c r="J10" s="32">
        <v>1</v>
      </c>
      <c r="K10" s="32">
        <v>1</v>
      </c>
      <c r="L10" s="32">
        <v>1</v>
      </c>
      <c r="M10" s="32">
        <v>129900</v>
      </c>
      <c r="N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172249.96257104282</v>
      </c>
      <c r="O10" s="31">
        <f>Table5[[#This Row],[SalePrice]]-Table5[[#This Row],[RegressionPrice]]</f>
        <v>-42349.962571042823</v>
      </c>
      <c r="P10" t="s">
        <v>684</v>
      </c>
    </row>
    <row r="11" spans="1:24">
      <c r="A11">
        <v>1077</v>
      </c>
      <c r="B11">
        <v>851</v>
      </c>
      <c r="C11" s="23">
        <v>5</v>
      </c>
      <c r="D11" s="23">
        <v>1939</v>
      </c>
      <c r="E11" s="23">
        <v>1950</v>
      </c>
      <c r="F11" s="23">
        <v>991</v>
      </c>
      <c r="G11" s="23">
        <v>205</v>
      </c>
      <c r="H11" s="31">
        <v>3</v>
      </c>
      <c r="I11" s="31">
        <v>1</v>
      </c>
      <c r="J11" s="31">
        <v>1</v>
      </c>
      <c r="K11" s="31">
        <v>0</v>
      </c>
      <c r="L11" s="31">
        <v>1</v>
      </c>
      <c r="M11" s="31">
        <v>118000</v>
      </c>
      <c r="N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104419.76562030338</v>
      </c>
      <c r="O11" s="31">
        <f>Table5[[#This Row],[SalePrice]]-Table5[[#This Row],[RegressionPrice]]</f>
        <v>13580.234379696616</v>
      </c>
      <c r="P11" s="28"/>
      <c r="Q11" s="28" t="s">
        <v>689</v>
      </c>
      <c r="R11" s="28" t="s">
        <v>690</v>
      </c>
      <c r="S11" s="28" t="s">
        <v>691</v>
      </c>
      <c r="T11" s="28" t="s">
        <v>692</v>
      </c>
      <c r="U11" s="28" t="s">
        <v>693</v>
      </c>
    </row>
    <row r="12" spans="1:24">
      <c r="A12">
        <v>1040</v>
      </c>
      <c r="B12">
        <v>906</v>
      </c>
      <c r="C12" s="20">
        <v>5</v>
      </c>
      <c r="D12" s="20">
        <v>1965</v>
      </c>
      <c r="E12" s="20">
        <v>1965</v>
      </c>
      <c r="F12" s="20">
        <v>1040</v>
      </c>
      <c r="G12" s="20">
        <v>384</v>
      </c>
      <c r="H12" s="32">
        <v>0</v>
      </c>
      <c r="I12" s="32">
        <v>0</v>
      </c>
      <c r="J12" s="32">
        <v>1</v>
      </c>
      <c r="K12" s="32">
        <v>0</v>
      </c>
      <c r="L12" s="32">
        <v>1</v>
      </c>
      <c r="M12" s="32">
        <v>129500</v>
      </c>
      <c r="N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142024.89640956774</v>
      </c>
      <c r="O12" s="31">
        <f>Table5[[#This Row],[SalePrice]]-Table5[[#This Row],[RegressionPrice]]</f>
        <v>-12524.896409567737</v>
      </c>
      <c r="P12" s="26" t="s">
        <v>685</v>
      </c>
      <c r="Q12" s="26">
        <v>12</v>
      </c>
      <c r="R12" s="26">
        <v>7386188071372.3408</v>
      </c>
      <c r="S12" s="26">
        <v>615515672614.36169</v>
      </c>
      <c r="T12" s="26">
        <v>488.90585976822854</v>
      </c>
      <c r="U12" s="26">
        <v>0</v>
      </c>
    </row>
    <row r="13" spans="1:24">
      <c r="A13">
        <v>2324</v>
      </c>
      <c r="B13">
        <v>998</v>
      </c>
      <c r="C13" s="23">
        <v>9</v>
      </c>
      <c r="D13" s="23">
        <v>2005</v>
      </c>
      <c r="E13" s="23">
        <v>2006</v>
      </c>
      <c r="F13" s="23">
        <v>1175</v>
      </c>
      <c r="G13" s="23">
        <v>736</v>
      </c>
      <c r="H13" s="31">
        <v>0</v>
      </c>
      <c r="I13" s="31">
        <v>0</v>
      </c>
      <c r="J13" s="31">
        <v>2</v>
      </c>
      <c r="K13" s="31">
        <v>0</v>
      </c>
      <c r="L13" s="31">
        <v>2</v>
      </c>
      <c r="M13" s="31">
        <v>345000</v>
      </c>
      <c r="N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348565.88954363763</v>
      </c>
      <c r="O13" s="31">
        <f>Table5[[#This Row],[SalePrice]]-Table5[[#This Row],[RegressionPrice]]</f>
        <v>-3565.8895436376333</v>
      </c>
      <c r="P13" s="26" t="s">
        <v>686</v>
      </c>
      <c r="Q13" s="26">
        <v>1447</v>
      </c>
      <c r="R13" s="26">
        <v>1821723263237.6399</v>
      </c>
      <c r="S13" s="26">
        <v>1258965627.6694126</v>
      </c>
      <c r="T13" s="26"/>
      <c r="U13" s="26"/>
    </row>
    <row r="14" spans="1:24" ht="17" thickBot="1">
      <c r="A14">
        <v>912</v>
      </c>
      <c r="B14">
        <v>737</v>
      </c>
      <c r="C14" s="20">
        <v>5</v>
      </c>
      <c r="D14" s="20">
        <v>1962</v>
      </c>
      <c r="E14" s="20">
        <v>1962</v>
      </c>
      <c r="F14" s="20">
        <v>912</v>
      </c>
      <c r="G14" s="20">
        <v>352</v>
      </c>
      <c r="H14" s="32">
        <v>0</v>
      </c>
      <c r="I14" s="32">
        <v>0</v>
      </c>
      <c r="J14" s="32">
        <v>1</v>
      </c>
      <c r="K14" s="32">
        <v>2</v>
      </c>
      <c r="L14" s="32">
        <v>1</v>
      </c>
      <c r="M14" s="32">
        <v>144000</v>
      </c>
      <c r="N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120663.78191881155</v>
      </c>
      <c r="O14" s="31">
        <f>Table5[[#This Row],[SalePrice]]-Table5[[#This Row],[RegressionPrice]]</f>
        <v>23336.218081188446</v>
      </c>
      <c r="P14" s="27" t="s">
        <v>687</v>
      </c>
      <c r="Q14" s="27">
        <v>1459</v>
      </c>
      <c r="R14" s="27">
        <v>9207911334609.9805</v>
      </c>
      <c r="S14" s="27"/>
      <c r="T14" s="27"/>
      <c r="U14" s="27"/>
    </row>
    <row r="15" spans="1:24" ht="17" thickBot="1">
      <c r="A15">
        <v>1494</v>
      </c>
      <c r="B15">
        <v>0</v>
      </c>
      <c r="C15" s="23">
        <v>7</v>
      </c>
      <c r="D15" s="23">
        <v>2006</v>
      </c>
      <c r="E15" s="23">
        <v>2007</v>
      </c>
      <c r="F15" s="23">
        <v>1494</v>
      </c>
      <c r="G15" s="23">
        <v>840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279500</v>
      </c>
      <c r="N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225074.29384058187</v>
      </c>
      <c r="O15" s="31">
        <f>Table5[[#This Row],[SalePrice]]-Table5[[#This Row],[RegressionPrice]]</f>
        <v>54425.706159418129</v>
      </c>
    </row>
    <row r="16" spans="1:24">
      <c r="A16">
        <v>1253</v>
      </c>
      <c r="B16">
        <v>733</v>
      </c>
      <c r="C16" s="20">
        <v>6</v>
      </c>
      <c r="D16" s="20">
        <v>1960</v>
      </c>
      <c r="E16" s="20">
        <v>1960</v>
      </c>
      <c r="F16" s="20">
        <v>1253</v>
      </c>
      <c r="G16" s="20">
        <v>352</v>
      </c>
      <c r="H16" s="32">
        <v>0</v>
      </c>
      <c r="I16" s="32">
        <v>0</v>
      </c>
      <c r="J16" s="32">
        <v>1</v>
      </c>
      <c r="K16" s="32">
        <v>2</v>
      </c>
      <c r="L16" s="32">
        <v>1</v>
      </c>
      <c r="M16" s="32">
        <v>157000</v>
      </c>
      <c r="N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161512.56285662009</v>
      </c>
      <c r="O16" s="31">
        <f>Table5[[#This Row],[SalePrice]]-Table5[[#This Row],[RegressionPrice]]</f>
        <v>-4512.5628566200903</v>
      </c>
      <c r="P16" s="28"/>
      <c r="Q16" s="28" t="s">
        <v>694</v>
      </c>
      <c r="R16" s="28" t="s">
        <v>682</v>
      </c>
      <c r="S16" s="28" t="s">
        <v>695</v>
      </c>
      <c r="T16" s="36" t="s">
        <v>696</v>
      </c>
      <c r="U16" s="28" t="s">
        <v>697</v>
      </c>
      <c r="V16" s="28" t="s">
        <v>698</v>
      </c>
      <c r="W16" s="28" t="s">
        <v>699</v>
      </c>
      <c r="X16" s="28" t="s">
        <v>700</v>
      </c>
    </row>
    <row r="17" spans="1:24">
      <c r="A17">
        <v>854</v>
      </c>
      <c r="B17">
        <v>0</v>
      </c>
      <c r="C17" s="23">
        <v>7</v>
      </c>
      <c r="D17" s="23">
        <v>1929</v>
      </c>
      <c r="E17" s="23">
        <v>2001</v>
      </c>
      <c r="F17" s="23">
        <v>832</v>
      </c>
      <c r="G17" s="23">
        <v>576</v>
      </c>
      <c r="H17" s="31">
        <v>0</v>
      </c>
      <c r="I17" s="31">
        <v>0</v>
      </c>
      <c r="J17" s="31">
        <v>1</v>
      </c>
      <c r="K17" s="31">
        <v>0</v>
      </c>
      <c r="L17" s="31">
        <v>1</v>
      </c>
      <c r="M17" s="31">
        <v>132000</v>
      </c>
      <c r="N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157853.70421990991</v>
      </c>
      <c r="O17" s="31">
        <f>Table5[[#This Row],[SalePrice]]-Table5[[#This Row],[RegressionPrice]]</f>
        <v>-25853.704219909909</v>
      </c>
      <c r="P17" s="26" t="s">
        <v>688</v>
      </c>
      <c r="Q17" s="26">
        <v>-1519487.855121949</v>
      </c>
      <c r="R17" s="26">
        <v>134335.38980275899</v>
      </c>
      <c r="S17" s="26">
        <v>-11.311150824462354</v>
      </c>
      <c r="T17" s="30">
        <v>1.7437059732299608E-28</v>
      </c>
      <c r="U17" s="26">
        <v>-1783000.797140188</v>
      </c>
      <c r="V17" s="26">
        <v>-1255974.9131037099</v>
      </c>
      <c r="W17" s="26">
        <v>-1783000.797140188</v>
      </c>
      <c r="X17" s="26">
        <v>-1255974.9131037099</v>
      </c>
    </row>
    <row r="18" spans="1:24">
      <c r="A18">
        <v>1004</v>
      </c>
      <c r="B18">
        <v>578</v>
      </c>
      <c r="C18" s="20">
        <v>6</v>
      </c>
      <c r="D18" s="20">
        <v>1970</v>
      </c>
      <c r="E18" s="20">
        <v>1970</v>
      </c>
      <c r="F18" s="20">
        <v>1004</v>
      </c>
      <c r="G18" s="20">
        <v>480</v>
      </c>
      <c r="H18" s="32">
        <v>0</v>
      </c>
      <c r="I18" s="32">
        <v>0</v>
      </c>
      <c r="J18" s="32">
        <v>1</v>
      </c>
      <c r="K18" s="32">
        <v>0</v>
      </c>
      <c r="L18" s="32">
        <v>1</v>
      </c>
      <c r="M18" s="32">
        <v>149000</v>
      </c>
      <c r="N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160516.85001288782</v>
      </c>
      <c r="O18" s="31">
        <f>Table5[[#This Row],[SalePrice]]-Table5[[#This Row],[RegressionPrice]]</f>
        <v>-11516.850012887822</v>
      </c>
      <c r="P18" s="26" t="s">
        <v>47</v>
      </c>
      <c r="Q18" s="26">
        <v>50.10637873139892</v>
      </c>
      <c r="R18" s="26">
        <v>2.3830171993817402</v>
      </c>
      <c r="S18" s="26">
        <v>21.026444435398421</v>
      </c>
      <c r="T18" s="30">
        <v>7.2887853083694378E-86</v>
      </c>
      <c r="U18" s="26">
        <v>45.431840815432345</v>
      </c>
      <c r="V18" s="26">
        <v>54.780916647365494</v>
      </c>
      <c r="W18" s="26">
        <v>45.431840815432345</v>
      </c>
      <c r="X18" s="26">
        <v>54.780916647365494</v>
      </c>
    </row>
    <row r="19" spans="1:24">
      <c r="A19">
        <v>1296</v>
      </c>
      <c r="B19">
        <v>0</v>
      </c>
      <c r="C19" s="23">
        <v>4</v>
      </c>
      <c r="D19" s="23">
        <v>1967</v>
      </c>
      <c r="E19" s="23">
        <v>1967</v>
      </c>
      <c r="F19" s="23">
        <v>0</v>
      </c>
      <c r="G19" s="23">
        <v>516</v>
      </c>
      <c r="H19" s="31">
        <v>0</v>
      </c>
      <c r="I19" s="31">
        <v>2</v>
      </c>
      <c r="J19" s="31">
        <v>3</v>
      </c>
      <c r="K19" s="31">
        <v>2</v>
      </c>
      <c r="L19" s="31">
        <v>1</v>
      </c>
      <c r="M19" s="31">
        <v>90000</v>
      </c>
      <c r="N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101683.9086746853</v>
      </c>
      <c r="O19" s="31">
        <f>Table5[[#This Row],[SalePrice]]-Table5[[#This Row],[RegressionPrice]]</f>
        <v>-11683.908674685299</v>
      </c>
      <c r="P19" s="26" t="s">
        <v>35</v>
      </c>
      <c r="Q19" s="26">
        <v>19.531758463935667</v>
      </c>
      <c r="R19" s="26">
        <v>2.4224301310644387</v>
      </c>
      <c r="S19" s="26">
        <v>8.0628779395809556</v>
      </c>
      <c r="T19" s="30">
        <v>1.5476338114286225E-15</v>
      </c>
      <c r="U19" s="26">
        <v>14.779907953004196</v>
      </c>
      <c r="V19" s="26">
        <v>24.283608974867136</v>
      </c>
      <c r="W19" s="26">
        <v>14.779907953004196</v>
      </c>
      <c r="X19" s="26">
        <v>24.283608974867136</v>
      </c>
    </row>
    <row r="20" spans="1:24">
      <c r="A20">
        <v>1114</v>
      </c>
      <c r="B20">
        <v>646</v>
      </c>
      <c r="C20" s="20">
        <v>5</v>
      </c>
      <c r="D20" s="20">
        <v>2004</v>
      </c>
      <c r="E20" s="20">
        <v>2004</v>
      </c>
      <c r="F20" s="20">
        <v>1114</v>
      </c>
      <c r="G20" s="20">
        <v>576</v>
      </c>
      <c r="H20" s="32">
        <v>4</v>
      </c>
      <c r="I20" s="32">
        <v>0</v>
      </c>
      <c r="J20" s="32">
        <v>1</v>
      </c>
      <c r="K20" s="32">
        <v>0</v>
      </c>
      <c r="L20" s="32">
        <v>0</v>
      </c>
      <c r="M20" s="32">
        <v>159000</v>
      </c>
      <c r="N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156239.2910151385</v>
      </c>
      <c r="O20" s="31">
        <f>Table5[[#This Row],[SalePrice]]-Table5[[#This Row],[RegressionPrice]]</f>
        <v>2760.7089848614996</v>
      </c>
      <c r="P20" s="26" t="s">
        <v>18</v>
      </c>
      <c r="Q20" s="26">
        <v>20248.400157837426</v>
      </c>
      <c r="R20" s="26">
        <v>1107.9838344920918</v>
      </c>
      <c r="S20" s="26">
        <v>18.274996013023465</v>
      </c>
      <c r="T20" s="30">
        <v>2.7025642599773553E-67</v>
      </c>
      <c r="U20" s="26">
        <v>18074.973778055082</v>
      </c>
      <c r="V20" s="26">
        <v>22421.826537619771</v>
      </c>
      <c r="W20" s="26">
        <v>18074.973778055082</v>
      </c>
      <c r="X20" s="26">
        <v>22421.826537619771</v>
      </c>
    </row>
    <row r="21" spans="1:24">
      <c r="A21">
        <v>1339</v>
      </c>
      <c r="B21">
        <v>504</v>
      </c>
      <c r="C21" s="23">
        <v>5</v>
      </c>
      <c r="D21" s="23">
        <v>1958</v>
      </c>
      <c r="E21" s="23">
        <v>1965</v>
      </c>
      <c r="F21" s="23">
        <v>1029</v>
      </c>
      <c r="G21" s="23">
        <v>294</v>
      </c>
      <c r="H21" s="31">
        <v>0</v>
      </c>
      <c r="I21" s="31">
        <v>0</v>
      </c>
      <c r="J21" s="31">
        <v>1</v>
      </c>
      <c r="K21" s="31">
        <v>2</v>
      </c>
      <c r="L21" s="31">
        <v>1</v>
      </c>
      <c r="M21" s="31">
        <v>139000</v>
      </c>
      <c r="N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136764.41478713637</v>
      </c>
      <c r="O21" s="31">
        <f>Table5[[#This Row],[SalePrice]]-Table5[[#This Row],[RegressionPrice]]</f>
        <v>2235.5852128636325</v>
      </c>
      <c r="P21" s="26" t="s">
        <v>20</v>
      </c>
      <c r="Q21" s="26">
        <v>384.40348728990705</v>
      </c>
      <c r="R21" s="26">
        <v>47.687239280717428</v>
      </c>
      <c r="S21" s="26">
        <v>8.0609297809643277</v>
      </c>
      <c r="T21" s="30">
        <v>1.5714241011406673E-15</v>
      </c>
      <c r="U21" s="26">
        <v>290.85997103525369</v>
      </c>
      <c r="V21" s="26">
        <v>477.9470035445604</v>
      </c>
      <c r="W21" s="26">
        <v>290.85997103525369</v>
      </c>
      <c r="X21" s="26">
        <v>477.9470035445604</v>
      </c>
    </row>
    <row r="22" spans="1:24">
      <c r="A22">
        <v>2376</v>
      </c>
      <c r="B22">
        <v>0</v>
      </c>
      <c r="C22" s="20">
        <v>8</v>
      </c>
      <c r="D22" s="20">
        <v>2005</v>
      </c>
      <c r="E22" s="20">
        <v>2006</v>
      </c>
      <c r="F22" s="20">
        <v>1158</v>
      </c>
      <c r="G22" s="20">
        <v>853</v>
      </c>
      <c r="H22" s="32">
        <v>0</v>
      </c>
      <c r="I22" s="32">
        <v>0</v>
      </c>
      <c r="J22" s="32">
        <v>2</v>
      </c>
      <c r="K22" s="32">
        <v>0</v>
      </c>
      <c r="L22" s="32">
        <v>0</v>
      </c>
      <c r="M22" s="32">
        <v>325300</v>
      </c>
      <c r="N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298552.12597875105</v>
      </c>
      <c r="O22" s="31">
        <f>Table5[[#This Row],[SalePrice]]-Table5[[#This Row],[RegressionPrice]]</f>
        <v>26747.87402124895</v>
      </c>
      <c r="P22" s="26" t="s">
        <v>21</v>
      </c>
      <c r="Q22" s="26">
        <v>351.62710897403377</v>
      </c>
      <c r="R22" s="26">
        <v>64.034162739562362</v>
      </c>
      <c r="S22" s="26">
        <v>5.4912423920362627</v>
      </c>
      <c r="T22" s="30">
        <v>4.7077094090640588E-8</v>
      </c>
      <c r="U22" s="26">
        <v>226.01738961451008</v>
      </c>
      <c r="V22" s="26">
        <v>477.23682833355747</v>
      </c>
      <c r="W22" s="26">
        <v>226.01738961451008</v>
      </c>
      <c r="X22" s="26">
        <v>477.23682833355747</v>
      </c>
    </row>
    <row r="23" spans="1:24">
      <c r="A23">
        <v>1108</v>
      </c>
      <c r="B23">
        <v>0</v>
      </c>
      <c r="C23" s="23">
        <v>7</v>
      </c>
      <c r="D23" s="23">
        <v>1930</v>
      </c>
      <c r="E23" s="23">
        <v>1950</v>
      </c>
      <c r="F23" s="23">
        <v>637</v>
      </c>
      <c r="G23" s="23">
        <v>280</v>
      </c>
      <c r="H23" s="31">
        <v>0</v>
      </c>
      <c r="I23" s="31">
        <v>0</v>
      </c>
      <c r="J23" s="31">
        <v>1</v>
      </c>
      <c r="K23" s="31">
        <v>0</v>
      </c>
      <c r="L23" s="31">
        <v>0</v>
      </c>
      <c r="M23" s="31">
        <v>139400</v>
      </c>
      <c r="N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131606.71367511278</v>
      </c>
      <c r="O23" s="31">
        <f>Table5[[#This Row],[SalePrice]]-Table5[[#This Row],[RegressionPrice]]</f>
        <v>7793.2863248872163</v>
      </c>
      <c r="P23" s="26" t="s">
        <v>39</v>
      </c>
      <c r="Q23" s="26">
        <v>14.851301639142767</v>
      </c>
      <c r="R23" s="26">
        <v>3.0070632431839739</v>
      </c>
      <c r="S23" s="26">
        <v>4.9388058840484304</v>
      </c>
      <c r="T23" s="30">
        <v>8.7731599894059966E-7</v>
      </c>
      <c r="U23" s="26">
        <v>8.952632024160625</v>
      </c>
      <c r="V23" s="26">
        <v>20.749971254124908</v>
      </c>
      <c r="W23" s="26">
        <v>8.952632024160625</v>
      </c>
      <c r="X23" s="26">
        <v>20.749971254124908</v>
      </c>
    </row>
    <row r="24" spans="1:24">
      <c r="A24">
        <v>1795</v>
      </c>
      <c r="B24">
        <v>0</v>
      </c>
      <c r="C24" s="20">
        <v>8</v>
      </c>
      <c r="D24" s="20">
        <v>2002</v>
      </c>
      <c r="E24" s="20">
        <v>2002</v>
      </c>
      <c r="F24" s="20">
        <v>1777</v>
      </c>
      <c r="G24" s="20">
        <v>534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>
        <v>230000</v>
      </c>
      <c r="N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250766.69659033479</v>
      </c>
      <c r="O24" s="31">
        <f>Table5[[#This Row],[SalePrice]]-Table5[[#This Row],[RegressionPrice]]</f>
        <v>-20766.696590334788</v>
      </c>
      <c r="P24" s="26" t="s">
        <v>63</v>
      </c>
      <c r="Q24" s="26">
        <v>34.461393059095599</v>
      </c>
      <c r="R24" s="26">
        <v>5.873049066805816</v>
      </c>
      <c r="S24" s="26">
        <v>5.8677175462179765</v>
      </c>
      <c r="T24" s="30">
        <v>5.4684816100559051E-9</v>
      </c>
      <c r="U24" s="26">
        <v>22.940791968915203</v>
      </c>
      <c r="V24" s="26">
        <v>45.981994149275991</v>
      </c>
      <c r="W24" s="26">
        <v>22.940791968915203</v>
      </c>
      <c r="X24" s="26">
        <v>45.981994149275991</v>
      </c>
    </row>
    <row r="25" spans="1:24">
      <c r="A25">
        <v>1060</v>
      </c>
      <c r="B25">
        <v>840</v>
      </c>
      <c r="C25" s="23">
        <v>5</v>
      </c>
      <c r="D25" s="23">
        <v>1976</v>
      </c>
      <c r="E25" s="23">
        <v>1976</v>
      </c>
      <c r="F25" s="23">
        <v>1040</v>
      </c>
      <c r="G25" s="23">
        <v>572</v>
      </c>
      <c r="H25" s="31">
        <v>0</v>
      </c>
      <c r="I25" s="31">
        <v>3</v>
      </c>
      <c r="J25" s="31">
        <v>0</v>
      </c>
      <c r="K25" s="31">
        <v>2</v>
      </c>
      <c r="L25" s="31">
        <v>1</v>
      </c>
      <c r="M25" s="31">
        <v>129900</v>
      </c>
      <c r="N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122203.57065137207</v>
      </c>
      <c r="O25" s="31">
        <f>Table5[[#This Row],[SalePrice]]-Table5[[#This Row],[RegressionPrice]]</f>
        <v>7696.4293486279348</v>
      </c>
      <c r="P25" s="26" t="s">
        <v>664</v>
      </c>
      <c r="Q25" s="26">
        <v>-3126.785438951194</v>
      </c>
      <c r="R25" s="26">
        <v>778.48947885993925</v>
      </c>
      <c r="S25" s="26">
        <v>-4.0164774526307312</v>
      </c>
      <c r="T25" s="30">
        <v>6.210709267535744E-5</v>
      </c>
      <c r="U25" s="26">
        <v>-4653.8741175624873</v>
      </c>
      <c r="V25" s="26">
        <v>-1599.6967603399005</v>
      </c>
      <c r="W25" s="26">
        <v>-4653.8741175624873</v>
      </c>
      <c r="X25" s="26">
        <v>-1599.6967603399005</v>
      </c>
    </row>
    <row r="26" spans="1:24">
      <c r="A26">
        <v>1060</v>
      </c>
      <c r="B26">
        <v>188</v>
      </c>
      <c r="C26" s="20">
        <v>5</v>
      </c>
      <c r="D26" s="20">
        <v>1968</v>
      </c>
      <c r="E26" s="20">
        <v>2001</v>
      </c>
      <c r="F26" s="20">
        <v>1060</v>
      </c>
      <c r="G26" s="20">
        <v>270</v>
      </c>
      <c r="H26" s="32">
        <v>0</v>
      </c>
      <c r="I26" s="32">
        <v>0</v>
      </c>
      <c r="J26" s="32">
        <v>1</v>
      </c>
      <c r="K26" s="32">
        <v>0</v>
      </c>
      <c r="L26" s="32">
        <v>0</v>
      </c>
      <c r="M26" s="32">
        <v>154000</v>
      </c>
      <c r="N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130854.57950900933</v>
      </c>
      <c r="O26" s="31">
        <f>Table5[[#This Row],[SalePrice]]-Table5[[#This Row],[RegressionPrice]]</f>
        <v>23145.420490990669</v>
      </c>
      <c r="P26" s="26" t="s">
        <v>669</v>
      </c>
      <c r="Q26" s="26">
        <v>-6839.2633279119409</v>
      </c>
      <c r="R26" s="26">
        <v>920.49989588861013</v>
      </c>
      <c r="S26" s="26">
        <v>-7.4299447055446075</v>
      </c>
      <c r="T26" s="30">
        <v>1.8495949689469526E-13</v>
      </c>
      <c r="U26" s="26">
        <v>-8644.9203185920578</v>
      </c>
      <c r="V26" s="26">
        <v>-5033.6063372318231</v>
      </c>
      <c r="W26" s="26">
        <v>-8644.9203185920578</v>
      </c>
      <c r="X26" s="26">
        <v>-5033.6063372318231</v>
      </c>
    </row>
    <row r="27" spans="1:24">
      <c r="A27">
        <v>1600</v>
      </c>
      <c r="B27">
        <v>0</v>
      </c>
      <c r="C27" s="23">
        <v>8</v>
      </c>
      <c r="D27" s="23">
        <v>2007</v>
      </c>
      <c r="E27" s="23">
        <v>2007</v>
      </c>
      <c r="F27" s="23">
        <v>1566</v>
      </c>
      <c r="G27" s="23">
        <v>890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256300</v>
      </c>
      <c r="N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253810.73700221058</v>
      </c>
      <c r="O27" s="31">
        <f>Table5[[#This Row],[SalePrice]]-Table5[[#This Row],[RegressionPrice]]</f>
        <v>2489.2629977894248</v>
      </c>
      <c r="P27" s="26" t="s">
        <v>671</v>
      </c>
      <c r="Q27" s="26">
        <v>7156.8378882426659</v>
      </c>
      <c r="R27" s="26">
        <v>1204.6716766350933</v>
      </c>
      <c r="S27" s="26">
        <v>5.9409032577517316</v>
      </c>
      <c r="T27" s="30">
        <v>3.5451393056654028E-9</v>
      </c>
      <c r="U27" s="26">
        <v>4793.7481756787893</v>
      </c>
      <c r="V27" s="26">
        <v>9519.9276008065426</v>
      </c>
      <c r="W27" s="26">
        <v>4793.7481756787893</v>
      </c>
      <c r="X27" s="26">
        <v>9519.9276008065426</v>
      </c>
    </row>
    <row r="28" spans="1:24">
      <c r="A28">
        <v>900</v>
      </c>
      <c r="B28">
        <v>234</v>
      </c>
      <c r="C28" s="20">
        <v>5</v>
      </c>
      <c r="D28" s="20">
        <v>1951</v>
      </c>
      <c r="E28" s="20">
        <v>2000</v>
      </c>
      <c r="F28" s="20">
        <v>900</v>
      </c>
      <c r="G28" s="20">
        <v>576</v>
      </c>
      <c r="H28" s="32">
        <v>0</v>
      </c>
      <c r="I28" s="32">
        <v>0</v>
      </c>
      <c r="J28" s="32">
        <v>1</v>
      </c>
      <c r="K28" s="32">
        <v>2</v>
      </c>
      <c r="L28" s="32">
        <v>0</v>
      </c>
      <c r="M28" s="32">
        <v>134800</v>
      </c>
      <c r="N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118583.70356600558</v>
      </c>
      <c r="O28" s="31">
        <f>Table5[[#This Row],[SalePrice]]-Table5[[#This Row],[RegressionPrice]]</f>
        <v>16216.296433994416</v>
      </c>
      <c r="P28" s="26" t="s">
        <v>673</v>
      </c>
      <c r="Q28" s="26">
        <v>-3217.4039281194573</v>
      </c>
      <c r="R28" s="26">
        <v>1212.5959312856621</v>
      </c>
      <c r="S28" s="26">
        <v>-2.6533190860274334</v>
      </c>
      <c r="T28" s="30">
        <v>8.0576954475079354E-3</v>
      </c>
      <c r="U28" s="26">
        <v>-5596.037896440057</v>
      </c>
      <c r="V28" s="26">
        <v>-838.76995979885805</v>
      </c>
      <c r="W28" s="26">
        <v>-5596.037896440057</v>
      </c>
      <c r="X28" s="26">
        <v>-838.76995979885805</v>
      </c>
    </row>
    <row r="29" spans="1:24" ht="17" thickBot="1">
      <c r="A29">
        <v>1704</v>
      </c>
      <c r="B29">
        <v>1218</v>
      </c>
      <c r="C29" s="23">
        <v>8</v>
      </c>
      <c r="D29" s="23">
        <v>2007</v>
      </c>
      <c r="E29" s="23">
        <v>2008</v>
      </c>
      <c r="F29" s="23">
        <v>1704</v>
      </c>
      <c r="G29" s="23">
        <v>772</v>
      </c>
      <c r="H29" s="31">
        <v>0</v>
      </c>
      <c r="I29" s="31">
        <v>0</v>
      </c>
      <c r="J29" s="31">
        <v>2</v>
      </c>
      <c r="K29" s="31">
        <v>0</v>
      </c>
      <c r="L29" s="31">
        <v>0</v>
      </c>
      <c r="M29" s="31">
        <v>306000</v>
      </c>
      <c r="N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295459.82033003762</v>
      </c>
      <c r="O29" s="31">
        <f>Table5[[#This Row],[SalePrice]]-Table5[[#This Row],[RegressionPrice]]</f>
        <v>10540.179669962381</v>
      </c>
      <c r="P29" s="27" t="s">
        <v>674</v>
      </c>
      <c r="Q29" s="27">
        <v>8328.8555070615366</v>
      </c>
      <c r="R29" s="27">
        <v>1520.3529906873264</v>
      </c>
      <c r="S29" s="27">
        <v>5.4782379868876365</v>
      </c>
      <c r="T29" s="37">
        <v>5.0594668054821723E-8</v>
      </c>
      <c r="U29" s="27">
        <v>5346.5238216398193</v>
      </c>
      <c r="V29" s="27">
        <v>11311.187192483254</v>
      </c>
      <c r="W29" s="27">
        <v>5346.5238216398193</v>
      </c>
      <c r="X29" s="27">
        <v>11311.187192483254</v>
      </c>
    </row>
    <row r="30" spans="1:24">
      <c r="A30">
        <v>1600</v>
      </c>
      <c r="B30">
        <v>1277</v>
      </c>
      <c r="C30" s="20">
        <v>5</v>
      </c>
      <c r="D30" s="20">
        <v>1957</v>
      </c>
      <c r="E30" s="20">
        <v>1997</v>
      </c>
      <c r="F30" s="20">
        <v>1484</v>
      </c>
      <c r="G30" s="20">
        <v>319</v>
      </c>
      <c r="H30" s="32">
        <v>0</v>
      </c>
      <c r="I30" s="32">
        <v>0</v>
      </c>
      <c r="J30" s="32">
        <v>1</v>
      </c>
      <c r="K30" s="32">
        <v>2</v>
      </c>
      <c r="L30" s="32">
        <v>1</v>
      </c>
      <c r="M30" s="32">
        <v>207500</v>
      </c>
      <c r="N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183426.77000082048</v>
      </c>
      <c r="O30" s="31">
        <f>Table5[[#This Row],[SalePrice]]-Table5[[#This Row],[RegressionPrice]]</f>
        <v>24073.229999179515</v>
      </c>
    </row>
    <row r="31" spans="1:24">
      <c r="A31">
        <v>520</v>
      </c>
      <c r="B31">
        <v>0</v>
      </c>
      <c r="C31" s="23">
        <v>4</v>
      </c>
      <c r="D31" s="23">
        <v>1927</v>
      </c>
      <c r="E31" s="23">
        <v>1950</v>
      </c>
      <c r="F31" s="23">
        <v>520</v>
      </c>
      <c r="G31" s="23">
        <v>240</v>
      </c>
      <c r="H31" s="31">
        <v>1</v>
      </c>
      <c r="I31" s="31">
        <v>0</v>
      </c>
      <c r="J31" s="31">
        <v>1</v>
      </c>
      <c r="K31" s="31">
        <v>3</v>
      </c>
      <c r="L31" s="31">
        <v>3</v>
      </c>
      <c r="M31" s="31">
        <v>68500</v>
      </c>
      <c r="N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49337.263329399677</v>
      </c>
      <c r="O31" s="31">
        <f>Table5[[#This Row],[SalePrice]]-Table5[[#This Row],[RegressionPrice]]</f>
        <v>19162.736670600323</v>
      </c>
    </row>
    <row r="32" spans="1:24">
      <c r="A32">
        <v>1317</v>
      </c>
      <c r="B32">
        <v>0</v>
      </c>
      <c r="C32" s="20">
        <v>4</v>
      </c>
      <c r="D32" s="20">
        <v>1920</v>
      </c>
      <c r="E32" s="20">
        <v>1950</v>
      </c>
      <c r="F32" s="20">
        <v>649</v>
      </c>
      <c r="G32" s="20">
        <v>250</v>
      </c>
      <c r="H32" s="32">
        <v>1</v>
      </c>
      <c r="I32" s="32">
        <v>0</v>
      </c>
      <c r="J32" s="32">
        <v>1</v>
      </c>
      <c r="K32" s="32">
        <v>2</v>
      </c>
      <c r="L32" s="32">
        <v>1</v>
      </c>
      <c r="M32" s="32">
        <v>40000</v>
      </c>
      <c r="N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75401.347523332122</v>
      </c>
      <c r="O32" s="31">
        <f>Table5[[#This Row],[SalePrice]]-Table5[[#This Row],[RegressionPrice]]</f>
        <v>-35401.347523332122</v>
      </c>
    </row>
    <row r="33" spans="1:24" ht="17" thickBot="1">
      <c r="A33">
        <v>1228</v>
      </c>
      <c r="B33">
        <v>0</v>
      </c>
      <c r="C33" s="23">
        <v>5</v>
      </c>
      <c r="D33" s="23">
        <v>1966</v>
      </c>
      <c r="E33" s="23">
        <v>2006</v>
      </c>
      <c r="F33" s="23">
        <v>1228</v>
      </c>
      <c r="G33" s="23">
        <v>271</v>
      </c>
      <c r="H33" s="31">
        <v>0</v>
      </c>
      <c r="I33" s="31">
        <v>0</v>
      </c>
      <c r="J33" s="31">
        <v>1</v>
      </c>
      <c r="K33" s="31">
        <v>1</v>
      </c>
      <c r="L33" s="31">
        <v>0</v>
      </c>
      <c r="M33" s="31">
        <v>149350</v>
      </c>
      <c r="N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135901.88525527064</v>
      </c>
      <c r="O33" s="31">
        <f>Table5[[#This Row],[SalePrice]]-Table5[[#This Row],[RegressionPrice]]</f>
        <v>13448.114744729362</v>
      </c>
      <c r="P33" s="27"/>
      <c r="Q33" s="27"/>
      <c r="R33" s="27"/>
      <c r="S33" s="27"/>
      <c r="T33" s="27"/>
      <c r="U33" s="27"/>
      <c r="V33" s="27"/>
      <c r="W33" s="27"/>
      <c r="X33" s="27"/>
    </row>
    <row r="34" spans="1:24">
      <c r="A34">
        <v>1234</v>
      </c>
      <c r="B34">
        <v>0</v>
      </c>
      <c r="C34" s="20">
        <v>8</v>
      </c>
      <c r="D34" s="20">
        <v>2007</v>
      </c>
      <c r="E34" s="20">
        <v>2007</v>
      </c>
      <c r="F34" s="20">
        <v>1234</v>
      </c>
      <c r="G34" s="20">
        <v>484</v>
      </c>
      <c r="H34" s="32">
        <v>0</v>
      </c>
      <c r="I34" s="32">
        <v>0</v>
      </c>
      <c r="J34" s="32">
        <v>2</v>
      </c>
      <c r="K34" s="32">
        <v>0</v>
      </c>
      <c r="L34" s="32">
        <v>0</v>
      </c>
      <c r="M34" s="32">
        <v>179900</v>
      </c>
      <c r="N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230863.52043681583</v>
      </c>
      <c r="O34" s="31">
        <f>Table5[[#This Row],[SalePrice]]-Table5[[#This Row],[RegressionPrice]]</f>
        <v>-50963.52043681583</v>
      </c>
    </row>
    <row r="35" spans="1:24">
      <c r="A35">
        <v>1700</v>
      </c>
      <c r="B35">
        <v>1018</v>
      </c>
      <c r="C35" s="23">
        <v>5</v>
      </c>
      <c r="D35" s="23">
        <v>1959</v>
      </c>
      <c r="E35" s="23">
        <v>1959</v>
      </c>
      <c r="F35" s="23">
        <v>1398</v>
      </c>
      <c r="G35" s="23">
        <v>447</v>
      </c>
      <c r="H35" s="31">
        <v>0</v>
      </c>
      <c r="I35" s="31">
        <v>0</v>
      </c>
      <c r="J35" s="31">
        <v>1</v>
      </c>
      <c r="K35" s="31">
        <v>1</v>
      </c>
      <c r="L35" s="31">
        <v>0</v>
      </c>
      <c r="M35" s="31">
        <v>165500</v>
      </c>
      <c r="N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168808.05405702331</v>
      </c>
      <c r="O35" s="31">
        <f>Table5[[#This Row],[SalePrice]]-Table5[[#This Row],[RegressionPrice]]</f>
        <v>-3308.0540570233134</v>
      </c>
    </row>
    <row r="36" spans="1:24">
      <c r="A36">
        <v>1561</v>
      </c>
      <c r="B36">
        <v>1153</v>
      </c>
      <c r="C36" s="20">
        <v>9</v>
      </c>
      <c r="D36" s="20">
        <v>2005</v>
      </c>
      <c r="E36" s="20">
        <v>2005</v>
      </c>
      <c r="F36" s="20">
        <v>1561</v>
      </c>
      <c r="G36" s="20">
        <v>556</v>
      </c>
      <c r="H36" s="32">
        <v>0</v>
      </c>
      <c r="I36" s="32">
        <v>3</v>
      </c>
      <c r="J36" s="32">
        <v>2</v>
      </c>
      <c r="K36" s="32">
        <v>0</v>
      </c>
      <c r="L36" s="32">
        <v>2</v>
      </c>
      <c r="M36" s="32">
        <v>277500</v>
      </c>
      <c r="N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292022.27972285246</v>
      </c>
      <c r="O36" s="31">
        <f>Table5[[#This Row],[SalePrice]]-Table5[[#This Row],[RegressionPrice]]</f>
        <v>-14522.279722852458</v>
      </c>
    </row>
    <row r="37" spans="1:24">
      <c r="A37">
        <v>2452</v>
      </c>
      <c r="B37">
        <v>0</v>
      </c>
      <c r="C37" s="23">
        <v>8</v>
      </c>
      <c r="D37" s="23">
        <v>2004</v>
      </c>
      <c r="E37" s="23">
        <v>2005</v>
      </c>
      <c r="F37" s="23">
        <v>1117</v>
      </c>
      <c r="G37" s="23">
        <v>691</v>
      </c>
      <c r="H37" s="31">
        <v>0</v>
      </c>
      <c r="I37" s="31">
        <v>0</v>
      </c>
      <c r="J37" s="31">
        <v>2</v>
      </c>
      <c r="K37" s="31">
        <v>0</v>
      </c>
      <c r="L37" s="31">
        <v>0</v>
      </c>
      <c r="M37" s="31">
        <v>309000</v>
      </c>
      <c r="N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295432.53112329496</v>
      </c>
      <c r="O37" s="31">
        <f>Table5[[#This Row],[SalePrice]]-Table5[[#This Row],[RegressionPrice]]</f>
        <v>13567.468876705039</v>
      </c>
    </row>
    <row r="38" spans="1:24">
      <c r="A38">
        <v>1097</v>
      </c>
      <c r="B38">
        <v>0</v>
      </c>
      <c r="C38" s="20">
        <v>5</v>
      </c>
      <c r="D38" s="20">
        <v>1994</v>
      </c>
      <c r="E38" s="20">
        <v>1995</v>
      </c>
      <c r="F38" s="20">
        <v>1097</v>
      </c>
      <c r="G38" s="20">
        <v>672</v>
      </c>
      <c r="H38" s="32">
        <v>0</v>
      </c>
      <c r="I38" s="32">
        <v>0</v>
      </c>
      <c r="J38" s="32">
        <v>0</v>
      </c>
      <c r="K38" s="32">
        <v>0</v>
      </c>
      <c r="L38" s="32">
        <v>1</v>
      </c>
      <c r="M38" s="32">
        <v>145000</v>
      </c>
      <c r="N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152496.26873576824</v>
      </c>
      <c r="O38" s="31">
        <f>Table5[[#This Row],[SalePrice]]-Table5[[#This Row],[RegressionPrice]]</f>
        <v>-7496.2687357682444</v>
      </c>
    </row>
    <row r="39" spans="1:24">
      <c r="A39">
        <v>1297</v>
      </c>
      <c r="B39">
        <v>1213</v>
      </c>
      <c r="C39" s="23">
        <v>5</v>
      </c>
      <c r="D39" s="23">
        <v>1954</v>
      </c>
      <c r="E39" s="23">
        <v>1990</v>
      </c>
      <c r="F39" s="23">
        <v>1297</v>
      </c>
      <c r="G39" s="23">
        <v>498</v>
      </c>
      <c r="H39" s="31">
        <v>0</v>
      </c>
      <c r="I39" s="31">
        <v>0</v>
      </c>
      <c r="J39" s="31">
        <v>1</v>
      </c>
      <c r="K39" s="31">
        <v>1</v>
      </c>
      <c r="L39" s="31">
        <v>1</v>
      </c>
      <c r="M39" s="31">
        <v>153000</v>
      </c>
      <c r="N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169988.70435800488</v>
      </c>
      <c r="O39" s="31">
        <f>Table5[[#This Row],[SalePrice]]-Table5[[#This Row],[RegressionPrice]]</f>
        <v>-16988.704358004878</v>
      </c>
    </row>
    <row r="40" spans="1:24">
      <c r="A40">
        <v>1057</v>
      </c>
      <c r="B40">
        <v>731</v>
      </c>
      <c r="C40" s="20">
        <v>5</v>
      </c>
      <c r="D40" s="20">
        <v>1953</v>
      </c>
      <c r="E40" s="20">
        <v>2007</v>
      </c>
      <c r="F40" s="20">
        <v>1057</v>
      </c>
      <c r="G40" s="20">
        <v>246</v>
      </c>
      <c r="H40" s="32">
        <v>0</v>
      </c>
      <c r="I40" s="32">
        <v>0</v>
      </c>
      <c r="J40" s="32">
        <v>1</v>
      </c>
      <c r="K40" s="32">
        <v>2</v>
      </c>
      <c r="L40" s="32">
        <v>0</v>
      </c>
      <c r="M40" s="32">
        <v>109000</v>
      </c>
      <c r="N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130347.28036865333</v>
      </c>
      <c r="O40" s="31">
        <f>Table5[[#This Row],[SalePrice]]-Table5[[#This Row],[RegressionPrice]]</f>
        <v>-21347.28036865333</v>
      </c>
    </row>
    <row r="41" spans="1:24">
      <c r="A41">
        <v>1152</v>
      </c>
      <c r="B41">
        <v>0</v>
      </c>
      <c r="C41" s="23">
        <v>4</v>
      </c>
      <c r="D41" s="23">
        <v>1955</v>
      </c>
      <c r="E41" s="23">
        <v>1955</v>
      </c>
      <c r="F41" s="23">
        <v>0</v>
      </c>
      <c r="G41" s="23">
        <v>0</v>
      </c>
      <c r="H41" s="31">
        <v>0</v>
      </c>
      <c r="I41" s="31">
        <v>2</v>
      </c>
      <c r="J41" s="31">
        <v>3</v>
      </c>
      <c r="K41" s="31">
        <v>2</v>
      </c>
      <c r="L41" s="31">
        <v>3</v>
      </c>
      <c r="M41" s="31">
        <v>82000</v>
      </c>
      <c r="N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84511.85517782635</v>
      </c>
      <c r="O41" s="31">
        <f>Table5[[#This Row],[SalePrice]]-Table5[[#This Row],[RegressionPrice]]</f>
        <v>-2511.85517782635</v>
      </c>
    </row>
    <row r="42" spans="1:24">
      <c r="A42">
        <v>1324</v>
      </c>
      <c r="B42">
        <v>643</v>
      </c>
      <c r="C42" s="20">
        <v>6</v>
      </c>
      <c r="D42" s="20">
        <v>1965</v>
      </c>
      <c r="E42" s="20">
        <v>1965</v>
      </c>
      <c r="F42" s="20">
        <v>1088</v>
      </c>
      <c r="G42" s="20">
        <v>440</v>
      </c>
      <c r="H42" s="32">
        <v>0</v>
      </c>
      <c r="I42" s="32">
        <v>0</v>
      </c>
      <c r="J42" s="32">
        <v>1</v>
      </c>
      <c r="K42" s="32">
        <v>0</v>
      </c>
      <c r="L42" s="32">
        <v>1</v>
      </c>
      <c r="M42" s="32">
        <v>160000</v>
      </c>
      <c r="N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174009.35614109569</v>
      </c>
      <c r="O42" s="31">
        <f>Table5[[#This Row],[SalePrice]]-Table5[[#This Row],[RegressionPrice]]</f>
        <v>-14009.35614109569</v>
      </c>
    </row>
    <row r="43" spans="1:24">
      <c r="A43">
        <v>1328</v>
      </c>
      <c r="B43">
        <v>967</v>
      </c>
      <c r="C43" s="23">
        <v>5</v>
      </c>
      <c r="D43" s="23">
        <v>1959</v>
      </c>
      <c r="E43" s="23">
        <v>1959</v>
      </c>
      <c r="F43" s="23">
        <v>1350</v>
      </c>
      <c r="G43" s="23">
        <v>308</v>
      </c>
      <c r="H43" s="31">
        <v>0</v>
      </c>
      <c r="I43" s="31">
        <v>0</v>
      </c>
      <c r="J43" s="31">
        <v>1</v>
      </c>
      <c r="K43" s="31">
        <v>1</v>
      </c>
      <c r="L43" s="31">
        <v>1</v>
      </c>
      <c r="M43" s="31">
        <v>170000</v>
      </c>
      <c r="N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151998.22088045086</v>
      </c>
      <c r="O43" s="31">
        <f>Table5[[#This Row],[SalePrice]]-Table5[[#This Row],[RegressionPrice]]</f>
        <v>18001.779119549145</v>
      </c>
    </row>
    <row r="44" spans="1:24">
      <c r="A44">
        <v>884</v>
      </c>
      <c r="B44">
        <v>747</v>
      </c>
      <c r="C44" s="20">
        <v>5</v>
      </c>
      <c r="D44" s="20">
        <v>1983</v>
      </c>
      <c r="E44" s="20">
        <v>1983</v>
      </c>
      <c r="F44" s="20">
        <v>840</v>
      </c>
      <c r="G44" s="20">
        <v>504</v>
      </c>
      <c r="H44" s="32">
        <v>0</v>
      </c>
      <c r="I44" s="32">
        <v>0</v>
      </c>
      <c r="J44" s="32">
        <v>0</v>
      </c>
      <c r="K44" s="32">
        <v>1</v>
      </c>
      <c r="L44" s="32">
        <v>0</v>
      </c>
      <c r="M44" s="32">
        <v>144000</v>
      </c>
      <c r="N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126813.31198029409</v>
      </c>
      <c r="O44" s="31">
        <f>Table5[[#This Row],[SalePrice]]-Table5[[#This Row],[RegressionPrice]]</f>
        <v>17186.688019705907</v>
      </c>
    </row>
    <row r="45" spans="1:24">
      <c r="A45">
        <v>938</v>
      </c>
      <c r="B45">
        <v>280</v>
      </c>
      <c r="C45" s="23">
        <v>5</v>
      </c>
      <c r="D45" s="23">
        <v>1975</v>
      </c>
      <c r="E45" s="23">
        <v>1980</v>
      </c>
      <c r="F45" s="23">
        <v>938</v>
      </c>
      <c r="G45" s="23">
        <v>308</v>
      </c>
      <c r="H45" s="31">
        <v>0</v>
      </c>
      <c r="I45" s="31">
        <v>0</v>
      </c>
      <c r="J45" s="31">
        <v>0</v>
      </c>
      <c r="K45" s="31">
        <v>2</v>
      </c>
      <c r="L45" s="31">
        <v>1</v>
      </c>
      <c r="M45" s="31">
        <v>130250</v>
      </c>
      <c r="N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116080.06210388578</v>
      </c>
      <c r="O45" s="31">
        <f>Table5[[#This Row],[SalePrice]]-Table5[[#This Row],[RegressionPrice]]</f>
        <v>14169.937896114221</v>
      </c>
    </row>
    <row r="46" spans="1:24">
      <c r="A46">
        <v>1150</v>
      </c>
      <c r="B46">
        <v>179</v>
      </c>
      <c r="C46" s="20">
        <v>5</v>
      </c>
      <c r="D46" s="20">
        <v>1959</v>
      </c>
      <c r="E46" s="20">
        <v>1959</v>
      </c>
      <c r="F46" s="20">
        <v>1150</v>
      </c>
      <c r="G46" s="20">
        <v>300</v>
      </c>
      <c r="H46" s="32">
        <v>0</v>
      </c>
      <c r="I46" s="32">
        <v>0</v>
      </c>
      <c r="J46" s="32">
        <v>1</v>
      </c>
      <c r="K46" s="32">
        <v>0</v>
      </c>
      <c r="L46" s="32">
        <v>1</v>
      </c>
      <c r="M46" s="32">
        <v>141000</v>
      </c>
      <c r="N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127659.71225249875</v>
      </c>
      <c r="O46" s="31">
        <f>Table5[[#This Row],[SalePrice]]-Table5[[#This Row],[RegressionPrice]]</f>
        <v>13340.28774750125</v>
      </c>
    </row>
    <row r="47" spans="1:24">
      <c r="A47">
        <v>1752</v>
      </c>
      <c r="B47">
        <v>456</v>
      </c>
      <c r="C47" s="23">
        <v>9</v>
      </c>
      <c r="D47" s="23">
        <v>2005</v>
      </c>
      <c r="E47" s="23">
        <v>2005</v>
      </c>
      <c r="F47" s="23">
        <v>1752</v>
      </c>
      <c r="G47" s="23">
        <v>576</v>
      </c>
      <c r="H47" s="31">
        <v>0</v>
      </c>
      <c r="I47" s="31">
        <v>3</v>
      </c>
      <c r="J47" s="31">
        <v>2</v>
      </c>
      <c r="K47" s="31">
        <v>0</v>
      </c>
      <c r="L47" s="31">
        <v>2</v>
      </c>
      <c r="M47" s="31">
        <v>319900</v>
      </c>
      <c r="N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291504.78888544469</v>
      </c>
      <c r="O47" s="31">
        <f>Table5[[#This Row],[SalePrice]]-Table5[[#This Row],[RegressionPrice]]</f>
        <v>28395.211114555306</v>
      </c>
    </row>
    <row r="48" spans="1:24">
      <c r="A48">
        <v>2149</v>
      </c>
      <c r="B48">
        <v>1351</v>
      </c>
      <c r="C48" s="20">
        <v>7</v>
      </c>
      <c r="D48" s="20">
        <v>2003</v>
      </c>
      <c r="E48" s="20">
        <v>2003</v>
      </c>
      <c r="F48" s="20">
        <v>1434</v>
      </c>
      <c r="G48" s="20">
        <v>670</v>
      </c>
      <c r="H48" s="32">
        <v>0</v>
      </c>
      <c r="I48" s="32">
        <v>0</v>
      </c>
      <c r="J48" s="32">
        <v>2</v>
      </c>
      <c r="K48" s="32">
        <v>0</v>
      </c>
      <c r="L48" s="32">
        <v>0</v>
      </c>
      <c r="M48" s="32">
        <v>239686</v>
      </c>
      <c r="N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289285.81955475017</v>
      </c>
      <c r="O48" s="31">
        <f>Table5[[#This Row],[SalePrice]]-Table5[[#This Row],[RegressionPrice]]</f>
        <v>-49599.819554750167</v>
      </c>
    </row>
    <row r="49" spans="1:15">
      <c r="A49">
        <v>1656</v>
      </c>
      <c r="B49">
        <v>24</v>
      </c>
      <c r="C49" s="23">
        <v>8</v>
      </c>
      <c r="D49" s="23">
        <v>2006</v>
      </c>
      <c r="E49" s="23">
        <v>2006</v>
      </c>
      <c r="F49" s="23">
        <v>1656</v>
      </c>
      <c r="G49" s="23">
        <v>826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249700</v>
      </c>
      <c r="N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255480.51380978018</v>
      </c>
      <c r="O49" s="31">
        <f>Table5[[#This Row],[SalePrice]]-Table5[[#This Row],[RegressionPrice]]</f>
        <v>-5780.5138097801828</v>
      </c>
    </row>
    <row r="50" spans="1:15">
      <c r="A50">
        <v>1452</v>
      </c>
      <c r="B50">
        <v>0</v>
      </c>
      <c r="C50" s="20">
        <v>4</v>
      </c>
      <c r="D50" s="20">
        <v>1920</v>
      </c>
      <c r="E50" s="20">
        <v>2008</v>
      </c>
      <c r="F50" s="20">
        <v>736</v>
      </c>
      <c r="G50" s="20">
        <v>0</v>
      </c>
      <c r="H50" s="32">
        <v>0</v>
      </c>
      <c r="I50" s="32">
        <v>1</v>
      </c>
      <c r="J50" s="32">
        <v>1</v>
      </c>
      <c r="K50" s="32">
        <v>1</v>
      </c>
      <c r="L50" s="32">
        <v>1</v>
      </c>
      <c r="M50" s="32">
        <v>113000</v>
      </c>
      <c r="N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94741.721989555226</v>
      </c>
      <c r="O50" s="31">
        <f>Table5[[#This Row],[SalePrice]]-Table5[[#This Row],[RegressionPrice]]</f>
        <v>18258.278010444774</v>
      </c>
    </row>
    <row r="51" spans="1:15">
      <c r="A51">
        <v>955</v>
      </c>
      <c r="B51">
        <v>763</v>
      </c>
      <c r="C51" s="23">
        <v>5</v>
      </c>
      <c r="D51" s="23">
        <v>1966</v>
      </c>
      <c r="E51" s="23">
        <v>1966</v>
      </c>
      <c r="F51" s="23">
        <v>955</v>
      </c>
      <c r="G51" s="23">
        <v>386</v>
      </c>
      <c r="H51" s="31">
        <v>0</v>
      </c>
      <c r="I51" s="31">
        <v>0</v>
      </c>
      <c r="J51" s="31">
        <v>1</v>
      </c>
      <c r="K51" s="31">
        <v>0</v>
      </c>
      <c r="L51" s="31">
        <v>1</v>
      </c>
      <c r="M51" s="31">
        <v>127000</v>
      </c>
      <c r="N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134515.40550011123</v>
      </c>
      <c r="O51" s="31">
        <f>Table5[[#This Row],[SalePrice]]-Table5[[#This Row],[RegressionPrice]]</f>
        <v>-7515.4055001112283</v>
      </c>
    </row>
    <row r="52" spans="1:15">
      <c r="A52">
        <v>1470</v>
      </c>
      <c r="B52">
        <v>182</v>
      </c>
      <c r="C52" s="20">
        <v>6</v>
      </c>
      <c r="D52" s="20">
        <v>1997</v>
      </c>
      <c r="E52" s="20">
        <v>1997</v>
      </c>
      <c r="F52" s="20">
        <v>794</v>
      </c>
      <c r="G52" s="20">
        <v>388</v>
      </c>
      <c r="H52" s="32">
        <v>0</v>
      </c>
      <c r="I52" s="32">
        <v>0</v>
      </c>
      <c r="J52" s="32">
        <v>0</v>
      </c>
      <c r="K52" s="32">
        <v>1</v>
      </c>
      <c r="L52" s="32">
        <v>1</v>
      </c>
      <c r="M52" s="32">
        <v>177000</v>
      </c>
      <c r="N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179341.20892710859</v>
      </c>
      <c r="O52" s="31">
        <f>Table5[[#This Row],[SalePrice]]-Table5[[#This Row],[RegressionPrice]]</f>
        <v>-2341.2089271085861</v>
      </c>
    </row>
    <row r="53" spans="1:15">
      <c r="A53">
        <v>1176</v>
      </c>
      <c r="B53">
        <v>0</v>
      </c>
      <c r="C53" s="23">
        <v>6</v>
      </c>
      <c r="D53" s="23">
        <v>1934</v>
      </c>
      <c r="E53" s="23">
        <v>1950</v>
      </c>
      <c r="F53" s="23">
        <v>816</v>
      </c>
      <c r="G53" s="23">
        <v>528</v>
      </c>
      <c r="H53" s="31">
        <v>0</v>
      </c>
      <c r="I53" s="31">
        <v>0</v>
      </c>
      <c r="J53" s="31">
        <v>1</v>
      </c>
      <c r="K53" s="31">
        <v>2</v>
      </c>
      <c r="L53" s="31">
        <v>1</v>
      </c>
      <c r="M53" s="31">
        <v>114500</v>
      </c>
      <c r="N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129402.01734305506</v>
      </c>
      <c r="O53" s="31">
        <f>Table5[[#This Row],[SalePrice]]-Table5[[#This Row],[RegressionPrice]]</f>
        <v>-14902.017343055064</v>
      </c>
    </row>
    <row r="54" spans="1:15">
      <c r="A54">
        <v>816</v>
      </c>
      <c r="B54">
        <v>104</v>
      </c>
      <c r="C54" s="20">
        <v>5</v>
      </c>
      <c r="D54" s="20">
        <v>1963</v>
      </c>
      <c r="E54" s="20">
        <v>1963</v>
      </c>
      <c r="F54" s="20">
        <v>816</v>
      </c>
      <c r="G54" s="20">
        <v>516</v>
      </c>
      <c r="H54" s="32">
        <v>5</v>
      </c>
      <c r="I54" s="32">
        <v>2</v>
      </c>
      <c r="J54" s="32">
        <v>0</v>
      </c>
      <c r="K54" s="32">
        <v>2</v>
      </c>
      <c r="L54" s="32">
        <v>1</v>
      </c>
      <c r="M54" s="32">
        <v>110000</v>
      </c>
      <c r="N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71982.648814701271</v>
      </c>
      <c r="O54" s="31">
        <f>Table5[[#This Row],[SalePrice]]-Table5[[#This Row],[RegressionPrice]]</f>
        <v>38017.351185298729</v>
      </c>
    </row>
    <row r="55" spans="1:15">
      <c r="A55">
        <v>1842</v>
      </c>
      <c r="B55">
        <v>1810</v>
      </c>
      <c r="C55" s="23">
        <v>9</v>
      </c>
      <c r="D55" s="23">
        <v>1981</v>
      </c>
      <c r="E55" s="23">
        <v>1987</v>
      </c>
      <c r="F55" s="23">
        <v>1842</v>
      </c>
      <c r="G55" s="23">
        <v>894</v>
      </c>
      <c r="H55" s="31">
        <v>0</v>
      </c>
      <c r="I55" s="31">
        <v>0</v>
      </c>
      <c r="J55" s="31">
        <v>2</v>
      </c>
      <c r="K55" s="31">
        <v>1</v>
      </c>
      <c r="L55" s="31">
        <v>0</v>
      </c>
      <c r="M55" s="31">
        <v>385000</v>
      </c>
      <c r="N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319843.40745675785</v>
      </c>
      <c r="O55" s="31">
        <f>Table5[[#This Row],[SalePrice]]-Table5[[#This Row],[RegressionPrice]]</f>
        <v>65156.59254324215</v>
      </c>
    </row>
    <row r="56" spans="1:15">
      <c r="A56">
        <v>1360</v>
      </c>
      <c r="B56">
        <v>384</v>
      </c>
      <c r="C56" s="20">
        <v>5</v>
      </c>
      <c r="D56" s="20">
        <v>1955</v>
      </c>
      <c r="E56" s="20">
        <v>1955</v>
      </c>
      <c r="F56" s="20">
        <v>384</v>
      </c>
      <c r="G56" s="20">
        <v>572</v>
      </c>
      <c r="H56" s="32">
        <v>0</v>
      </c>
      <c r="I56" s="32">
        <v>0</v>
      </c>
      <c r="J56" s="32">
        <v>1</v>
      </c>
      <c r="K56" s="32">
        <v>2</v>
      </c>
      <c r="L56" s="32">
        <v>1</v>
      </c>
      <c r="M56" s="32">
        <v>130000</v>
      </c>
      <c r="N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130804.53388639507</v>
      </c>
      <c r="O56" s="31">
        <f>Table5[[#This Row],[SalePrice]]-Table5[[#This Row],[RegressionPrice]]</f>
        <v>-804.53388639507466</v>
      </c>
    </row>
    <row r="57" spans="1:15">
      <c r="A57">
        <v>1425</v>
      </c>
      <c r="B57">
        <v>490</v>
      </c>
      <c r="C57" s="23">
        <v>6</v>
      </c>
      <c r="D57" s="23">
        <v>1964</v>
      </c>
      <c r="E57" s="23">
        <v>1964</v>
      </c>
      <c r="F57" s="23">
        <v>1425</v>
      </c>
      <c r="G57" s="23">
        <v>576</v>
      </c>
      <c r="H57" s="31">
        <v>0</v>
      </c>
      <c r="I57" s="31">
        <v>0</v>
      </c>
      <c r="J57" s="31">
        <v>1</v>
      </c>
      <c r="K57" s="31">
        <v>1</v>
      </c>
      <c r="L57" s="31">
        <v>1</v>
      </c>
      <c r="M57" s="31">
        <v>180500</v>
      </c>
      <c r="N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181819.94493202952</v>
      </c>
      <c r="O57" s="31">
        <f>Table5[[#This Row],[SalePrice]]-Table5[[#This Row],[RegressionPrice]]</f>
        <v>-1319.9449320295244</v>
      </c>
    </row>
    <row r="58" spans="1:15">
      <c r="A58">
        <v>1739</v>
      </c>
      <c r="B58">
        <v>649</v>
      </c>
      <c r="C58" s="20">
        <v>8</v>
      </c>
      <c r="D58" s="20">
        <v>1999</v>
      </c>
      <c r="E58" s="20">
        <v>2000</v>
      </c>
      <c r="F58" s="20">
        <v>970</v>
      </c>
      <c r="G58" s="20">
        <v>480</v>
      </c>
      <c r="H58" s="32">
        <v>0</v>
      </c>
      <c r="I58" s="32">
        <v>4</v>
      </c>
      <c r="J58" s="32">
        <v>0</v>
      </c>
      <c r="K58" s="32">
        <v>0</v>
      </c>
      <c r="L58" s="32">
        <v>0</v>
      </c>
      <c r="M58" s="32">
        <v>172500</v>
      </c>
      <c r="N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217577.41698502595</v>
      </c>
      <c r="O58" s="31">
        <f>Table5[[#This Row],[SalePrice]]-Table5[[#This Row],[RegressionPrice]]</f>
        <v>-45077.41698502595</v>
      </c>
    </row>
    <row r="59" spans="1:15">
      <c r="A59">
        <v>1720</v>
      </c>
      <c r="B59">
        <v>0</v>
      </c>
      <c r="C59" s="23">
        <v>7</v>
      </c>
      <c r="D59" s="23">
        <v>2004</v>
      </c>
      <c r="E59" s="23">
        <v>2004</v>
      </c>
      <c r="F59" s="23">
        <v>860</v>
      </c>
      <c r="G59" s="23">
        <v>565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196500</v>
      </c>
      <c r="N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215682.03880190841</v>
      </c>
      <c r="O59" s="31">
        <f>Table5[[#This Row],[SalePrice]]-Table5[[#This Row],[RegressionPrice]]</f>
        <v>-19182.038801908406</v>
      </c>
    </row>
    <row r="60" spans="1:15">
      <c r="A60">
        <v>2945</v>
      </c>
      <c r="B60">
        <v>0</v>
      </c>
      <c r="C60" s="20">
        <v>10</v>
      </c>
      <c r="D60" s="20">
        <v>2006</v>
      </c>
      <c r="E60" s="20">
        <v>2006</v>
      </c>
      <c r="F60" s="20">
        <v>1410</v>
      </c>
      <c r="G60" s="20">
        <v>641</v>
      </c>
      <c r="H60" s="32">
        <v>0</v>
      </c>
      <c r="I60" s="32">
        <v>0</v>
      </c>
      <c r="J60" s="32">
        <v>2</v>
      </c>
      <c r="K60" s="32">
        <v>0</v>
      </c>
      <c r="L60" s="32">
        <v>0</v>
      </c>
      <c r="M60" s="32">
        <v>438780</v>
      </c>
      <c r="N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364380.57196441741</v>
      </c>
      <c r="O60" s="31">
        <f>Table5[[#This Row],[SalePrice]]-Table5[[#This Row],[RegressionPrice]]</f>
        <v>74399.42803558259</v>
      </c>
    </row>
    <row r="61" spans="1:15">
      <c r="A61">
        <v>780</v>
      </c>
      <c r="B61">
        <v>632</v>
      </c>
      <c r="C61" s="23">
        <v>5</v>
      </c>
      <c r="D61" s="23">
        <v>1972</v>
      </c>
      <c r="E61" s="23">
        <v>1972</v>
      </c>
      <c r="F61" s="23">
        <v>780</v>
      </c>
      <c r="G61" s="23">
        <v>352</v>
      </c>
      <c r="H61" s="31">
        <v>0</v>
      </c>
      <c r="I61" s="31">
        <v>0</v>
      </c>
      <c r="J61" s="31">
        <v>1</v>
      </c>
      <c r="K61" s="31">
        <v>0</v>
      </c>
      <c r="L61" s="31">
        <v>1</v>
      </c>
      <c r="M61" s="31">
        <v>124900</v>
      </c>
      <c r="N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123833.6472900653</v>
      </c>
      <c r="O61" s="31">
        <f>Table5[[#This Row],[SalePrice]]-Table5[[#This Row],[RegressionPrice]]</f>
        <v>1066.3527099346975</v>
      </c>
    </row>
    <row r="62" spans="1:15">
      <c r="A62">
        <v>1158</v>
      </c>
      <c r="B62">
        <v>941</v>
      </c>
      <c r="C62" s="20">
        <v>6</v>
      </c>
      <c r="D62" s="20">
        <v>2004</v>
      </c>
      <c r="E62" s="20">
        <v>2004</v>
      </c>
      <c r="F62" s="20">
        <v>1158</v>
      </c>
      <c r="G62" s="20">
        <v>576</v>
      </c>
      <c r="H62" s="32">
        <v>4</v>
      </c>
      <c r="I62" s="32">
        <v>0</v>
      </c>
      <c r="J62" s="32">
        <v>0</v>
      </c>
      <c r="K62" s="32">
        <v>0</v>
      </c>
      <c r="L62" s="32">
        <v>0</v>
      </c>
      <c r="M62" s="32">
        <v>158000</v>
      </c>
      <c r="N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177950.85996789794</v>
      </c>
      <c r="O62" s="31">
        <f>Table5[[#This Row],[SalePrice]]-Table5[[#This Row],[RegressionPrice]]</f>
        <v>-19950.859967897937</v>
      </c>
    </row>
    <row r="63" spans="1:15">
      <c r="A63">
        <v>1111</v>
      </c>
      <c r="B63">
        <v>0</v>
      </c>
      <c r="C63" s="23">
        <v>5</v>
      </c>
      <c r="D63" s="23">
        <v>1920</v>
      </c>
      <c r="E63" s="23">
        <v>1996</v>
      </c>
      <c r="F63" s="23">
        <v>530</v>
      </c>
      <c r="G63" s="23">
        <v>288</v>
      </c>
      <c r="H63" s="31">
        <v>0</v>
      </c>
      <c r="I63" s="31">
        <v>0</v>
      </c>
      <c r="J63" s="31">
        <v>1</v>
      </c>
      <c r="K63" s="31">
        <v>2</v>
      </c>
      <c r="L63" s="31">
        <v>3</v>
      </c>
      <c r="M63" s="31">
        <v>101000</v>
      </c>
      <c r="N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120829.40516956885</v>
      </c>
      <c r="O63" s="31">
        <f>Table5[[#This Row],[SalePrice]]-Table5[[#This Row],[RegressionPrice]]</f>
        <v>-19829.405169568854</v>
      </c>
    </row>
    <row r="64" spans="1:15">
      <c r="A64">
        <v>1370</v>
      </c>
      <c r="B64">
        <v>24</v>
      </c>
      <c r="C64" s="20">
        <v>8</v>
      </c>
      <c r="D64" s="20">
        <v>2006</v>
      </c>
      <c r="E64" s="20">
        <v>2006</v>
      </c>
      <c r="F64" s="20">
        <v>1370</v>
      </c>
      <c r="G64" s="20">
        <v>484</v>
      </c>
      <c r="H64" s="32">
        <v>0</v>
      </c>
      <c r="I64" s="32">
        <v>3</v>
      </c>
      <c r="J64" s="32">
        <v>0</v>
      </c>
      <c r="K64" s="32">
        <v>0</v>
      </c>
      <c r="L64" s="32">
        <v>0</v>
      </c>
      <c r="M64" s="32">
        <v>202500</v>
      </c>
      <c r="N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204599.03081385867</v>
      </c>
      <c r="O64" s="31">
        <f>Table5[[#This Row],[SalePrice]]-Table5[[#This Row],[RegressionPrice]]</f>
        <v>-2099.0308138586697</v>
      </c>
    </row>
    <row r="65" spans="1:15">
      <c r="A65">
        <v>1710</v>
      </c>
      <c r="B65">
        <v>0</v>
      </c>
      <c r="C65" s="23">
        <v>7</v>
      </c>
      <c r="D65" s="23">
        <v>1921</v>
      </c>
      <c r="E65" s="23">
        <v>1950</v>
      </c>
      <c r="F65" s="23">
        <v>576</v>
      </c>
      <c r="G65" s="23">
        <v>480</v>
      </c>
      <c r="H65" s="31">
        <v>6</v>
      </c>
      <c r="I65" s="31">
        <v>0</v>
      </c>
      <c r="J65" s="31">
        <v>1</v>
      </c>
      <c r="K65" s="31">
        <v>1</v>
      </c>
      <c r="L65" s="31">
        <v>1</v>
      </c>
      <c r="M65" s="31">
        <v>140000</v>
      </c>
      <c r="N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150648.21044287217</v>
      </c>
      <c r="O65" s="31">
        <f>Table5[[#This Row],[SalePrice]]-Table5[[#This Row],[RegressionPrice]]</f>
        <v>-10648.210442872165</v>
      </c>
    </row>
    <row r="66" spans="1:15">
      <c r="A66">
        <v>2034</v>
      </c>
      <c r="B66">
        <v>739</v>
      </c>
      <c r="C66" s="20">
        <v>7</v>
      </c>
      <c r="D66" s="20">
        <v>1997</v>
      </c>
      <c r="E66" s="20">
        <v>1998</v>
      </c>
      <c r="F66" s="20">
        <v>1057</v>
      </c>
      <c r="G66" s="20">
        <v>645</v>
      </c>
      <c r="H66" s="32">
        <v>0</v>
      </c>
      <c r="I66" s="32">
        <v>0</v>
      </c>
      <c r="J66" s="32">
        <v>0</v>
      </c>
      <c r="K66" s="32">
        <v>0</v>
      </c>
      <c r="L66" s="32">
        <v>0</v>
      </c>
      <c r="M66" s="32">
        <v>219500</v>
      </c>
      <c r="N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246731.44203118139</v>
      </c>
      <c r="O66" s="31">
        <f>Table5[[#This Row],[SalePrice]]-Table5[[#This Row],[RegressionPrice]]</f>
        <v>-27231.442031181388</v>
      </c>
    </row>
    <row r="67" spans="1:15">
      <c r="A67">
        <v>2473</v>
      </c>
      <c r="B67">
        <v>0</v>
      </c>
      <c r="C67" s="23">
        <v>8</v>
      </c>
      <c r="D67" s="23">
        <v>2004</v>
      </c>
      <c r="E67" s="23">
        <v>2005</v>
      </c>
      <c r="F67" s="23">
        <v>1143</v>
      </c>
      <c r="G67" s="23">
        <v>852</v>
      </c>
      <c r="H67" s="31">
        <v>0</v>
      </c>
      <c r="I67" s="31">
        <v>0</v>
      </c>
      <c r="J67" s="31">
        <v>2</v>
      </c>
      <c r="K67" s="31">
        <v>0</v>
      </c>
      <c r="L67" s="31">
        <v>0</v>
      </c>
      <c r="M67" s="31">
        <v>317000</v>
      </c>
      <c r="N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302419.18320178636</v>
      </c>
      <c r="O67" s="31">
        <f>Table5[[#This Row],[SalePrice]]-Table5[[#This Row],[RegressionPrice]]</f>
        <v>14580.816798213637</v>
      </c>
    </row>
    <row r="68" spans="1:15">
      <c r="A68">
        <v>2207</v>
      </c>
      <c r="B68">
        <v>912</v>
      </c>
      <c r="C68" s="20">
        <v>7</v>
      </c>
      <c r="D68" s="20">
        <v>1970</v>
      </c>
      <c r="E68" s="20">
        <v>1989</v>
      </c>
      <c r="F68" s="20">
        <v>1947</v>
      </c>
      <c r="G68" s="20">
        <v>576</v>
      </c>
      <c r="H68" s="32">
        <v>7</v>
      </c>
      <c r="I68" s="32">
        <v>0</v>
      </c>
      <c r="J68" s="32">
        <v>0</v>
      </c>
      <c r="K68" s="32">
        <v>2</v>
      </c>
      <c r="L68" s="32">
        <v>1</v>
      </c>
      <c r="M68" s="32">
        <v>180000</v>
      </c>
      <c r="N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236081.67354430421</v>
      </c>
      <c r="O68" s="31">
        <f>Table5[[#This Row],[SalePrice]]-Table5[[#This Row],[RegressionPrice]]</f>
        <v>-56081.673544304213</v>
      </c>
    </row>
    <row r="69" spans="1:15">
      <c r="A69">
        <v>1479</v>
      </c>
      <c r="B69">
        <v>1013</v>
      </c>
      <c r="C69" s="23">
        <v>7</v>
      </c>
      <c r="D69" s="23">
        <v>2003</v>
      </c>
      <c r="E69" s="23">
        <v>2003</v>
      </c>
      <c r="F69" s="23">
        <v>1453</v>
      </c>
      <c r="G69" s="23">
        <v>558</v>
      </c>
      <c r="H69" s="31">
        <v>0</v>
      </c>
      <c r="I69" s="31">
        <v>0</v>
      </c>
      <c r="J69" s="31">
        <v>0</v>
      </c>
      <c r="K69" s="31">
        <v>0</v>
      </c>
      <c r="L69" s="31">
        <v>0</v>
      </c>
      <c r="M69" s="31">
        <v>226000</v>
      </c>
      <c r="N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231221.63437594223</v>
      </c>
      <c r="O69" s="31">
        <f>Table5[[#This Row],[SalePrice]]-Table5[[#This Row],[RegressionPrice]]</f>
        <v>-5221.6343759422307</v>
      </c>
    </row>
    <row r="70" spans="1:15">
      <c r="A70">
        <v>747</v>
      </c>
      <c r="B70">
        <v>0</v>
      </c>
      <c r="C70" s="20">
        <v>4</v>
      </c>
      <c r="D70" s="20">
        <v>1945</v>
      </c>
      <c r="E70" s="20">
        <v>1950</v>
      </c>
      <c r="F70" s="20">
        <v>747</v>
      </c>
      <c r="G70" s="20">
        <v>220</v>
      </c>
      <c r="H70" s="32">
        <v>3</v>
      </c>
      <c r="I70" s="32">
        <v>0</v>
      </c>
      <c r="J70" s="32">
        <v>1</v>
      </c>
      <c r="K70" s="32">
        <v>2</v>
      </c>
      <c r="L70" s="32">
        <v>1</v>
      </c>
      <c r="M70" s="32">
        <v>80000</v>
      </c>
      <c r="N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50618.813719643033</v>
      </c>
      <c r="O70" s="31">
        <f>Table5[[#This Row],[SalePrice]]-Table5[[#This Row],[RegressionPrice]]</f>
        <v>29381.186280356967</v>
      </c>
    </row>
    <row r="71" spans="1:15">
      <c r="A71">
        <v>2287</v>
      </c>
      <c r="B71">
        <v>603</v>
      </c>
      <c r="C71" s="23">
        <v>7</v>
      </c>
      <c r="D71" s="23">
        <v>1953</v>
      </c>
      <c r="E71" s="23">
        <v>1953</v>
      </c>
      <c r="F71" s="23">
        <v>1304</v>
      </c>
      <c r="G71" s="23">
        <v>667</v>
      </c>
      <c r="H71" s="31">
        <v>0</v>
      </c>
      <c r="I71" s="31">
        <v>0</v>
      </c>
      <c r="J71" s="31">
        <v>1</v>
      </c>
      <c r="K71" s="31">
        <v>2</v>
      </c>
      <c r="L71" s="31">
        <v>1</v>
      </c>
      <c r="M71" s="31">
        <v>225000</v>
      </c>
      <c r="N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237492.37104577632</v>
      </c>
      <c r="O71" s="31">
        <f>Table5[[#This Row],[SalePrice]]-Table5[[#This Row],[RegressionPrice]]</f>
        <v>-12492.371045776323</v>
      </c>
    </row>
    <row r="72" spans="1:15">
      <c r="A72">
        <v>2223</v>
      </c>
      <c r="B72">
        <v>1880</v>
      </c>
      <c r="C72" s="20">
        <v>7</v>
      </c>
      <c r="D72" s="20">
        <v>1973</v>
      </c>
      <c r="E72" s="20">
        <v>1973</v>
      </c>
      <c r="F72" s="20">
        <v>2223</v>
      </c>
      <c r="G72" s="20">
        <v>516</v>
      </c>
      <c r="H72" s="32">
        <v>0</v>
      </c>
      <c r="I72" s="32">
        <v>0</v>
      </c>
      <c r="J72" s="32">
        <v>0</v>
      </c>
      <c r="K72" s="32">
        <v>0</v>
      </c>
      <c r="L72" s="32">
        <v>1</v>
      </c>
      <c r="M72" s="32">
        <v>244000</v>
      </c>
      <c r="N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281670.87611313642</v>
      </c>
      <c r="O72" s="31">
        <f>Table5[[#This Row],[SalePrice]]-Table5[[#This Row],[RegressionPrice]]</f>
        <v>-37670.876113136415</v>
      </c>
    </row>
    <row r="73" spans="1:15">
      <c r="A73">
        <v>845</v>
      </c>
      <c r="B73">
        <v>565</v>
      </c>
      <c r="C73" s="23">
        <v>4</v>
      </c>
      <c r="D73" s="23">
        <v>1982</v>
      </c>
      <c r="E73" s="23">
        <v>2006</v>
      </c>
      <c r="F73" s="23">
        <v>845</v>
      </c>
      <c r="G73" s="23">
        <v>360</v>
      </c>
      <c r="H73" s="31">
        <v>0</v>
      </c>
      <c r="I73" s="31">
        <v>0</v>
      </c>
      <c r="J73" s="31">
        <v>1</v>
      </c>
      <c r="K73" s="31">
        <v>2</v>
      </c>
      <c r="L73" s="31">
        <v>1</v>
      </c>
      <c r="M73" s="31">
        <v>129500</v>
      </c>
      <c r="N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116139.10840547938</v>
      </c>
      <c r="O73" s="31">
        <f>Table5[[#This Row],[SalePrice]]-Table5[[#This Row],[RegressionPrice]]</f>
        <v>13360.891594520624</v>
      </c>
    </row>
    <row r="74" spans="1:15">
      <c r="A74">
        <v>1718</v>
      </c>
      <c r="B74">
        <v>0</v>
      </c>
      <c r="C74" s="20">
        <v>7</v>
      </c>
      <c r="D74" s="20">
        <v>1998</v>
      </c>
      <c r="E74" s="20">
        <v>1998</v>
      </c>
      <c r="F74" s="20">
        <v>832</v>
      </c>
      <c r="G74" s="20">
        <v>427</v>
      </c>
      <c r="H74" s="32">
        <v>0</v>
      </c>
      <c r="I74" s="32">
        <v>0</v>
      </c>
      <c r="J74" s="32">
        <v>0</v>
      </c>
      <c r="K74" s="32">
        <v>1</v>
      </c>
      <c r="L74" s="32">
        <v>1</v>
      </c>
      <c r="M74" s="32">
        <v>185000</v>
      </c>
      <c r="N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211105.58535775275</v>
      </c>
      <c r="O74" s="31">
        <f>Table5[[#This Row],[SalePrice]]-Table5[[#This Row],[RegressionPrice]]</f>
        <v>-26105.585357752745</v>
      </c>
    </row>
    <row r="75" spans="1:15">
      <c r="A75">
        <v>1086</v>
      </c>
      <c r="B75">
        <v>320</v>
      </c>
      <c r="C75" s="23">
        <v>5</v>
      </c>
      <c r="D75" s="23">
        <v>1954</v>
      </c>
      <c r="E75" s="23">
        <v>2003</v>
      </c>
      <c r="F75" s="23">
        <v>1086</v>
      </c>
      <c r="G75" s="23">
        <v>490</v>
      </c>
      <c r="H75" s="31">
        <v>0</v>
      </c>
      <c r="I75" s="31">
        <v>0</v>
      </c>
      <c r="J75" s="31">
        <v>1</v>
      </c>
      <c r="K75" s="31">
        <v>1</v>
      </c>
      <c r="L75" s="31">
        <v>1</v>
      </c>
      <c r="M75" s="31">
        <v>144900</v>
      </c>
      <c r="N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143136.23476371547</v>
      </c>
      <c r="O75" s="31">
        <f>Table5[[#This Row],[SalePrice]]-Table5[[#This Row],[RegressionPrice]]</f>
        <v>1763.7652362845256</v>
      </c>
    </row>
    <row r="76" spans="1:15">
      <c r="A76">
        <v>1605</v>
      </c>
      <c r="B76">
        <v>0</v>
      </c>
      <c r="C76" s="20">
        <v>3</v>
      </c>
      <c r="D76" s="20">
        <v>1915</v>
      </c>
      <c r="E76" s="20">
        <v>1950</v>
      </c>
      <c r="F76" s="20">
        <v>840</v>
      </c>
      <c r="G76" s="20">
        <v>379</v>
      </c>
      <c r="H76" s="32">
        <v>0</v>
      </c>
      <c r="I76" s="32">
        <v>0</v>
      </c>
      <c r="J76" s="32">
        <v>4</v>
      </c>
      <c r="K76" s="32">
        <v>1</v>
      </c>
      <c r="L76" s="32">
        <v>1</v>
      </c>
      <c r="M76" s="32">
        <v>107400</v>
      </c>
      <c r="N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102758.38835318622</v>
      </c>
      <c r="O76" s="31">
        <f>Table5[[#This Row],[SalePrice]]-Table5[[#This Row],[RegressionPrice]]</f>
        <v>4641.611646813777</v>
      </c>
    </row>
    <row r="77" spans="1:15">
      <c r="A77">
        <v>988</v>
      </c>
      <c r="B77">
        <v>462</v>
      </c>
      <c r="C77" s="23">
        <v>4</v>
      </c>
      <c r="D77" s="23">
        <v>1973</v>
      </c>
      <c r="E77" s="23">
        <v>1973</v>
      </c>
      <c r="F77" s="23">
        <v>462</v>
      </c>
      <c r="G77" s="23">
        <v>297</v>
      </c>
      <c r="H77" s="31">
        <v>0</v>
      </c>
      <c r="I77" s="31">
        <v>4</v>
      </c>
      <c r="J77" s="31">
        <v>0</v>
      </c>
      <c r="K77" s="31">
        <v>2</v>
      </c>
      <c r="L77" s="31">
        <v>1</v>
      </c>
      <c r="M77" s="31">
        <v>91000</v>
      </c>
      <c r="N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63856.215970126577</v>
      </c>
      <c r="O77" s="31">
        <f>Table5[[#This Row],[SalePrice]]-Table5[[#This Row],[RegressionPrice]]</f>
        <v>27143.784029873423</v>
      </c>
    </row>
    <row r="78" spans="1:15">
      <c r="A78">
        <v>952</v>
      </c>
      <c r="B78">
        <v>228</v>
      </c>
      <c r="C78" s="20">
        <v>4</v>
      </c>
      <c r="D78" s="20">
        <v>1956</v>
      </c>
      <c r="E78" s="20">
        <v>1956</v>
      </c>
      <c r="F78" s="20">
        <v>952</v>
      </c>
      <c r="G78" s="20">
        <v>283</v>
      </c>
      <c r="H78" s="32">
        <v>0</v>
      </c>
      <c r="I78" s="32">
        <v>0</v>
      </c>
      <c r="J78" s="32">
        <v>1</v>
      </c>
      <c r="K78" s="32">
        <v>0</v>
      </c>
      <c r="L78" s="32">
        <v>1</v>
      </c>
      <c r="M78" s="32">
        <v>135750</v>
      </c>
      <c r="N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92712.812075230278</v>
      </c>
      <c r="O78" s="31">
        <f>Table5[[#This Row],[SalePrice]]-Table5[[#This Row],[RegressionPrice]]</f>
        <v>43037.187924769722</v>
      </c>
    </row>
    <row r="79" spans="1:15">
      <c r="A79">
        <v>1285</v>
      </c>
      <c r="B79">
        <v>336</v>
      </c>
      <c r="C79" s="23">
        <v>5</v>
      </c>
      <c r="D79" s="23">
        <v>1948</v>
      </c>
      <c r="E79" s="23">
        <v>2001</v>
      </c>
      <c r="F79" s="23">
        <v>672</v>
      </c>
      <c r="G79" s="23">
        <v>240</v>
      </c>
      <c r="H79" s="31">
        <v>0</v>
      </c>
      <c r="I79" s="31">
        <v>0</v>
      </c>
      <c r="J79" s="31">
        <v>1</v>
      </c>
      <c r="K79" s="31">
        <v>2</v>
      </c>
      <c r="L79" s="31">
        <v>1</v>
      </c>
      <c r="M79" s="31">
        <v>127000</v>
      </c>
      <c r="N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132429.04605350111</v>
      </c>
      <c r="O79" s="31">
        <f>Table5[[#This Row],[SalePrice]]-Table5[[#This Row],[RegressionPrice]]</f>
        <v>-5429.046053501108</v>
      </c>
    </row>
    <row r="80" spans="1:15">
      <c r="A80">
        <v>1768</v>
      </c>
      <c r="B80">
        <v>0</v>
      </c>
      <c r="C80" s="20">
        <v>4</v>
      </c>
      <c r="D80" s="20">
        <v>1968</v>
      </c>
      <c r="E80" s="20">
        <v>1968</v>
      </c>
      <c r="F80" s="20">
        <v>1768</v>
      </c>
      <c r="G80" s="20">
        <v>0</v>
      </c>
      <c r="H80" s="32">
        <v>0</v>
      </c>
      <c r="I80" s="32">
        <v>2</v>
      </c>
      <c r="J80" s="32">
        <v>1</v>
      </c>
      <c r="K80" s="32">
        <v>2</v>
      </c>
      <c r="L80" s="32">
        <v>1</v>
      </c>
      <c r="M80" s="32">
        <v>136500</v>
      </c>
      <c r="N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120231.49673519541</v>
      </c>
      <c r="O80" s="31">
        <f>Table5[[#This Row],[SalePrice]]-Table5[[#This Row],[RegressionPrice]]</f>
        <v>16268.503264804589</v>
      </c>
    </row>
    <row r="81" spans="1:15">
      <c r="A81">
        <v>1230</v>
      </c>
      <c r="B81">
        <v>0</v>
      </c>
      <c r="C81" s="23">
        <v>5</v>
      </c>
      <c r="D81" s="23">
        <v>1910</v>
      </c>
      <c r="E81" s="23">
        <v>1981</v>
      </c>
      <c r="F81" s="23">
        <v>440</v>
      </c>
      <c r="G81" s="23">
        <v>440</v>
      </c>
      <c r="H81" s="31">
        <v>0</v>
      </c>
      <c r="I81" s="31">
        <v>0</v>
      </c>
      <c r="J81" s="31">
        <v>1</v>
      </c>
      <c r="K81" s="31">
        <v>1</v>
      </c>
      <c r="L81" s="31">
        <v>1</v>
      </c>
      <c r="M81" s="31">
        <v>110000</v>
      </c>
      <c r="N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108134.83024255175</v>
      </c>
      <c r="O81" s="31">
        <f>Table5[[#This Row],[SalePrice]]-Table5[[#This Row],[RegressionPrice]]</f>
        <v>1865.1697574482532</v>
      </c>
    </row>
    <row r="82" spans="1:15">
      <c r="A82">
        <v>2142</v>
      </c>
      <c r="B82">
        <v>448</v>
      </c>
      <c r="C82" s="20">
        <v>6</v>
      </c>
      <c r="D82" s="20">
        <v>1968</v>
      </c>
      <c r="E82" s="20">
        <v>1968</v>
      </c>
      <c r="F82" s="20">
        <v>896</v>
      </c>
      <c r="G82" s="20">
        <v>509</v>
      </c>
      <c r="H82" s="32">
        <v>0</v>
      </c>
      <c r="I82" s="32">
        <v>0</v>
      </c>
      <c r="J82" s="32">
        <v>0</v>
      </c>
      <c r="K82" s="32">
        <v>2</v>
      </c>
      <c r="L82" s="32">
        <v>0</v>
      </c>
      <c r="M82" s="32">
        <v>193500</v>
      </c>
      <c r="N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191001.65778652349</v>
      </c>
      <c r="O82" s="31">
        <f>Table5[[#This Row],[SalePrice]]-Table5[[#This Row],[RegressionPrice]]</f>
        <v>2498.3422134765133</v>
      </c>
    </row>
    <row r="83" spans="1:15">
      <c r="A83">
        <v>1337</v>
      </c>
      <c r="B83">
        <v>1201</v>
      </c>
      <c r="C83" s="23">
        <v>6</v>
      </c>
      <c r="D83" s="23">
        <v>1998</v>
      </c>
      <c r="E83" s="23">
        <v>1998</v>
      </c>
      <c r="F83" s="23">
        <v>1237</v>
      </c>
      <c r="G83" s="23">
        <v>405</v>
      </c>
      <c r="H83" s="31">
        <v>0</v>
      </c>
      <c r="I83" s="31">
        <v>3</v>
      </c>
      <c r="J83" s="31">
        <v>2</v>
      </c>
      <c r="K83" s="31">
        <v>0</v>
      </c>
      <c r="L83" s="31">
        <v>1</v>
      </c>
      <c r="M83" s="31">
        <v>153500</v>
      </c>
      <c r="N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197494.21305586095</v>
      </c>
      <c r="O83" s="31">
        <f>Table5[[#This Row],[SalePrice]]-Table5[[#This Row],[RegressionPrice]]</f>
        <v>-43994.21305586095</v>
      </c>
    </row>
    <row r="84" spans="1:15">
      <c r="A84">
        <v>1563</v>
      </c>
      <c r="B84">
        <v>33</v>
      </c>
      <c r="C84" s="20">
        <v>8</v>
      </c>
      <c r="D84" s="20">
        <v>2007</v>
      </c>
      <c r="E84" s="20">
        <v>2007</v>
      </c>
      <c r="F84" s="20">
        <v>1563</v>
      </c>
      <c r="G84" s="20">
        <v>758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245000</v>
      </c>
      <c r="N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248007.89122974061</v>
      </c>
      <c r="O84" s="31">
        <f>Table5[[#This Row],[SalePrice]]-Table5[[#This Row],[RegressionPrice]]</f>
        <v>-3007.8912297406059</v>
      </c>
    </row>
    <row r="85" spans="1:15">
      <c r="A85">
        <v>1065</v>
      </c>
      <c r="B85">
        <v>0</v>
      </c>
      <c r="C85" s="23">
        <v>5</v>
      </c>
      <c r="D85" s="23">
        <v>1960</v>
      </c>
      <c r="E85" s="23">
        <v>1960</v>
      </c>
      <c r="F85" s="23">
        <v>1065</v>
      </c>
      <c r="G85" s="23">
        <v>461</v>
      </c>
      <c r="H85" s="31">
        <v>0</v>
      </c>
      <c r="I85" s="31">
        <v>0</v>
      </c>
      <c r="J85" s="31">
        <v>1</v>
      </c>
      <c r="K85" s="31">
        <v>1</v>
      </c>
      <c r="L85" s="31">
        <v>1</v>
      </c>
      <c r="M85" s="31">
        <v>126500</v>
      </c>
      <c r="N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121709.03560661689</v>
      </c>
      <c r="O85" s="31">
        <f>Table5[[#This Row],[SalePrice]]-Table5[[#This Row],[RegressionPrice]]</f>
        <v>4790.9643933831103</v>
      </c>
    </row>
    <row r="86" spans="1:15">
      <c r="A86">
        <v>1474</v>
      </c>
      <c r="B86">
        <v>0</v>
      </c>
      <c r="C86" s="20">
        <v>7</v>
      </c>
      <c r="D86" s="20">
        <v>1995</v>
      </c>
      <c r="E86" s="20">
        <v>1996</v>
      </c>
      <c r="F86" s="20">
        <v>384</v>
      </c>
      <c r="G86" s="20">
        <v>400</v>
      </c>
      <c r="H86" s="32">
        <v>0</v>
      </c>
      <c r="I86" s="32">
        <v>0</v>
      </c>
      <c r="J86" s="32">
        <v>0</v>
      </c>
      <c r="K86" s="32">
        <v>1</v>
      </c>
      <c r="L86" s="32">
        <v>1</v>
      </c>
      <c r="M86" s="32">
        <v>168500</v>
      </c>
      <c r="N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189439.32352054209</v>
      </c>
      <c r="O86" s="31">
        <f>Table5[[#This Row],[SalePrice]]-Table5[[#This Row],[RegressionPrice]]</f>
        <v>-20939.323520542093</v>
      </c>
    </row>
    <row r="87" spans="1:15">
      <c r="A87">
        <v>2417</v>
      </c>
      <c r="B87">
        <v>0</v>
      </c>
      <c r="C87" s="23">
        <v>8</v>
      </c>
      <c r="D87" s="23">
        <v>1991</v>
      </c>
      <c r="E87" s="23">
        <v>1992</v>
      </c>
      <c r="F87" s="23">
        <v>1288</v>
      </c>
      <c r="G87" s="23">
        <v>462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260000</v>
      </c>
      <c r="N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264444.64790953998</v>
      </c>
      <c r="O87" s="31">
        <f>Table5[[#This Row],[SalePrice]]-Table5[[#This Row],[RegressionPrice]]</f>
        <v>-4444.6479095399845</v>
      </c>
    </row>
    <row r="88" spans="1:15">
      <c r="A88">
        <v>1560</v>
      </c>
      <c r="B88">
        <v>0</v>
      </c>
      <c r="C88" s="20">
        <v>6</v>
      </c>
      <c r="D88" s="20">
        <v>2005</v>
      </c>
      <c r="E88" s="20">
        <v>2005</v>
      </c>
      <c r="F88" s="20">
        <v>684</v>
      </c>
      <c r="G88" s="20">
        <v>400</v>
      </c>
      <c r="H88" s="32">
        <v>0</v>
      </c>
      <c r="I88" s="32">
        <v>0</v>
      </c>
      <c r="J88" s="32">
        <v>0</v>
      </c>
      <c r="K88" s="32">
        <v>0</v>
      </c>
      <c r="L88" s="32">
        <v>0</v>
      </c>
      <c r="M88" s="32">
        <v>174000</v>
      </c>
      <c r="N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179852.68970007109</v>
      </c>
      <c r="O88" s="31">
        <f>Table5[[#This Row],[SalePrice]]-Table5[[#This Row],[RegressionPrice]]</f>
        <v>-5852.6897000710887</v>
      </c>
    </row>
    <row r="89" spans="1:15">
      <c r="A89">
        <v>1224</v>
      </c>
      <c r="B89">
        <v>0</v>
      </c>
      <c r="C89" s="23">
        <v>6</v>
      </c>
      <c r="D89" s="23">
        <v>2009</v>
      </c>
      <c r="E89" s="23">
        <v>2009</v>
      </c>
      <c r="F89" s="23">
        <v>612</v>
      </c>
      <c r="G89" s="23">
        <v>528</v>
      </c>
      <c r="H89" s="31">
        <v>0</v>
      </c>
      <c r="I89" s="31">
        <v>3</v>
      </c>
      <c r="J89" s="31">
        <v>0</v>
      </c>
      <c r="K89" s="31">
        <v>0</v>
      </c>
      <c r="L89" s="31">
        <v>0</v>
      </c>
      <c r="M89" s="31">
        <v>164500</v>
      </c>
      <c r="N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148785.04344118695</v>
      </c>
      <c r="O89" s="31">
        <f>Table5[[#This Row],[SalePrice]]-Table5[[#This Row],[RegressionPrice]]</f>
        <v>15714.95655881305</v>
      </c>
    </row>
    <row r="90" spans="1:15">
      <c r="A90">
        <v>1526</v>
      </c>
      <c r="B90">
        <v>0</v>
      </c>
      <c r="C90" s="20">
        <v>3</v>
      </c>
      <c r="D90" s="20">
        <v>1915</v>
      </c>
      <c r="E90" s="20">
        <v>1982</v>
      </c>
      <c r="F90" s="20">
        <v>1013</v>
      </c>
      <c r="G90" s="20">
        <v>0</v>
      </c>
      <c r="H90" s="32">
        <v>1</v>
      </c>
      <c r="I90" s="32">
        <v>0</v>
      </c>
      <c r="J90" s="32">
        <v>1</v>
      </c>
      <c r="K90" s="32">
        <v>2</v>
      </c>
      <c r="L90" s="32">
        <v>3</v>
      </c>
      <c r="M90" s="32">
        <v>85000</v>
      </c>
      <c r="N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88403.467117073887</v>
      </c>
      <c r="O90" s="31">
        <f>Table5[[#This Row],[SalePrice]]-Table5[[#This Row],[RegressionPrice]]</f>
        <v>-3403.4671170738875</v>
      </c>
    </row>
    <row r="91" spans="1:15">
      <c r="A91">
        <v>990</v>
      </c>
      <c r="B91">
        <v>588</v>
      </c>
      <c r="C91" s="23">
        <v>4</v>
      </c>
      <c r="D91" s="23">
        <v>1994</v>
      </c>
      <c r="E91" s="23">
        <v>1995</v>
      </c>
      <c r="F91" s="23">
        <v>990</v>
      </c>
      <c r="G91" s="23">
        <v>0</v>
      </c>
      <c r="H91" s="31">
        <v>0</v>
      </c>
      <c r="I91" s="31">
        <v>0</v>
      </c>
      <c r="J91" s="31">
        <v>0</v>
      </c>
      <c r="K91" s="31">
        <v>0</v>
      </c>
      <c r="L91" s="31">
        <v>1</v>
      </c>
      <c r="M91" s="31">
        <v>123600</v>
      </c>
      <c r="N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113624.0146193648</v>
      </c>
      <c r="O91" s="31">
        <f>Table5[[#This Row],[SalePrice]]-Table5[[#This Row],[RegressionPrice]]</f>
        <v>9975.9853806352039</v>
      </c>
    </row>
    <row r="92" spans="1:15">
      <c r="A92">
        <v>1040</v>
      </c>
      <c r="B92">
        <v>0</v>
      </c>
      <c r="C92" s="20">
        <v>4</v>
      </c>
      <c r="D92" s="20">
        <v>1950</v>
      </c>
      <c r="E92" s="20">
        <v>1950</v>
      </c>
      <c r="F92" s="20">
        <v>0</v>
      </c>
      <c r="G92" s="20">
        <v>420</v>
      </c>
      <c r="H92" s="32">
        <v>0</v>
      </c>
      <c r="I92" s="32">
        <v>0</v>
      </c>
      <c r="J92" s="32">
        <v>3</v>
      </c>
      <c r="K92" s="32">
        <v>2</v>
      </c>
      <c r="L92" s="32">
        <v>1</v>
      </c>
      <c r="M92" s="32">
        <v>109900</v>
      </c>
      <c r="N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86714.388505110939</v>
      </c>
      <c r="O92" s="31">
        <f>Table5[[#This Row],[SalePrice]]-Table5[[#This Row],[RegressionPrice]]</f>
        <v>23185.611494889061</v>
      </c>
    </row>
    <row r="93" spans="1:15">
      <c r="A93">
        <v>1235</v>
      </c>
      <c r="B93">
        <v>600</v>
      </c>
      <c r="C93" s="23">
        <v>5</v>
      </c>
      <c r="D93" s="23">
        <v>1961</v>
      </c>
      <c r="E93" s="23">
        <v>1961</v>
      </c>
      <c r="F93" s="23">
        <v>1235</v>
      </c>
      <c r="G93" s="23">
        <v>480</v>
      </c>
      <c r="H93" s="31">
        <v>0</v>
      </c>
      <c r="I93" s="31">
        <v>0</v>
      </c>
      <c r="J93" s="31">
        <v>1</v>
      </c>
      <c r="K93" s="31">
        <v>2</v>
      </c>
      <c r="L93" s="31">
        <v>1</v>
      </c>
      <c r="M93" s="31">
        <v>98600</v>
      </c>
      <c r="N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142644.28948423764</v>
      </c>
      <c r="O93" s="31">
        <f>Table5[[#This Row],[SalePrice]]-Table5[[#This Row],[RegressionPrice]]</f>
        <v>-44044.289484237641</v>
      </c>
    </row>
    <row r="94" spans="1:15">
      <c r="A94">
        <v>964</v>
      </c>
      <c r="B94">
        <v>713</v>
      </c>
      <c r="C94" s="20">
        <v>5</v>
      </c>
      <c r="D94" s="20">
        <v>1921</v>
      </c>
      <c r="E94" s="20">
        <v>2006</v>
      </c>
      <c r="F94" s="20">
        <v>876</v>
      </c>
      <c r="G94" s="20">
        <v>432</v>
      </c>
      <c r="H94" s="32">
        <v>0</v>
      </c>
      <c r="I94" s="32">
        <v>0</v>
      </c>
      <c r="J94" s="32">
        <v>0</v>
      </c>
      <c r="K94" s="32">
        <v>0</v>
      </c>
      <c r="L94" s="32">
        <v>1</v>
      </c>
      <c r="M94" s="32">
        <v>163500</v>
      </c>
      <c r="N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124011.83577939596</v>
      </c>
      <c r="O94" s="31">
        <f>Table5[[#This Row],[SalePrice]]-Table5[[#This Row],[RegressionPrice]]</f>
        <v>39488.164220604041</v>
      </c>
    </row>
    <row r="95" spans="1:15">
      <c r="A95">
        <v>2291</v>
      </c>
      <c r="B95">
        <v>1046</v>
      </c>
      <c r="C95" s="23">
        <v>6</v>
      </c>
      <c r="D95" s="23">
        <v>1910</v>
      </c>
      <c r="E95" s="23">
        <v>1998</v>
      </c>
      <c r="F95" s="23">
        <v>1214</v>
      </c>
      <c r="G95" s="23">
        <v>506</v>
      </c>
      <c r="H95" s="31">
        <v>0</v>
      </c>
      <c r="I95" s="31">
        <v>1</v>
      </c>
      <c r="J95" s="31">
        <v>1</v>
      </c>
      <c r="K95" s="31">
        <v>0</v>
      </c>
      <c r="L95" s="31">
        <v>1</v>
      </c>
      <c r="M95" s="31">
        <v>133900</v>
      </c>
      <c r="N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218101.47845104319</v>
      </c>
      <c r="O95" s="31">
        <f>Table5[[#This Row],[SalePrice]]-Table5[[#This Row],[RegressionPrice]]</f>
        <v>-84201.478451043193</v>
      </c>
    </row>
    <row r="96" spans="1:15">
      <c r="A96">
        <v>1786</v>
      </c>
      <c r="B96">
        <v>648</v>
      </c>
      <c r="C96" s="20">
        <v>6</v>
      </c>
      <c r="D96" s="20">
        <v>1997</v>
      </c>
      <c r="E96" s="20">
        <v>1997</v>
      </c>
      <c r="F96" s="20">
        <v>824</v>
      </c>
      <c r="G96" s="20">
        <v>684</v>
      </c>
      <c r="H96" s="32">
        <v>0</v>
      </c>
      <c r="I96" s="32">
        <v>0</v>
      </c>
      <c r="J96" s="32">
        <v>0</v>
      </c>
      <c r="K96" s="32">
        <v>0</v>
      </c>
      <c r="L96" s="32">
        <v>0</v>
      </c>
      <c r="M96" s="32">
        <v>204750</v>
      </c>
      <c r="N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209811.28386614934</v>
      </c>
      <c r="O96" s="31">
        <f>Table5[[#This Row],[SalePrice]]-Table5[[#This Row],[RegressionPrice]]</f>
        <v>-5061.2838661493442</v>
      </c>
    </row>
    <row r="97" spans="1:15">
      <c r="A97">
        <v>1470</v>
      </c>
      <c r="B97">
        <v>310</v>
      </c>
      <c r="C97" s="23">
        <v>6</v>
      </c>
      <c r="D97" s="23">
        <v>1993</v>
      </c>
      <c r="E97" s="23">
        <v>1993</v>
      </c>
      <c r="F97" s="23">
        <v>680</v>
      </c>
      <c r="G97" s="23">
        <v>420</v>
      </c>
      <c r="H97" s="31">
        <v>0</v>
      </c>
      <c r="I97" s="31">
        <v>0</v>
      </c>
      <c r="J97" s="31">
        <v>0</v>
      </c>
      <c r="K97" s="31">
        <v>1</v>
      </c>
      <c r="L97" s="31">
        <v>1</v>
      </c>
      <c r="M97" s="31">
        <v>185000</v>
      </c>
      <c r="N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178306.86781646544</v>
      </c>
      <c r="O97" s="31">
        <f>Table5[[#This Row],[SalePrice]]-Table5[[#This Row],[RegressionPrice]]</f>
        <v>6693.1321835345589</v>
      </c>
    </row>
    <row r="98" spans="1:15">
      <c r="A98">
        <v>1588</v>
      </c>
      <c r="B98">
        <v>1162</v>
      </c>
      <c r="C98" s="20">
        <v>7</v>
      </c>
      <c r="D98" s="20">
        <v>1999</v>
      </c>
      <c r="E98" s="20">
        <v>1999</v>
      </c>
      <c r="F98" s="20">
        <v>1588</v>
      </c>
      <c r="G98" s="20">
        <v>472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214000</v>
      </c>
      <c r="N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235690.58520193739</v>
      </c>
      <c r="O98" s="31">
        <f>Table5[[#This Row],[SalePrice]]-Table5[[#This Row],[RegressionPrice]]</f>
        <v>-21690.585201937385</v>
      </c>
    </row>
    <row r="99" spans="1:15">
      <c r="A99">
        <v>960</v>
      </c>
      <c r="B99">
        <v>520</v>
      </c>
      <c r="C99" s="23">
        <v>4</v>
      </c>
      <c r="D99" s="23">
        <v>1965</v>
      </c>
      <c r="E99" s="23">
        <v>1965</v>
      </c>
      <c r="F99" s="23">
        <v>960</v>
      </c>
      <c r="G99" s="23">
        <v>432</v>
      </c>
      <c r="H99" s="31">
        <v>0</v>
      </c>
      <c r="I99" s="31">
        <v>0</v>
      </c>
      <c r="J99" s="31">
        <v>1</v>
      </c>
      <c r="K99" s="31">
        <v>2</v>
      </c>
      <c r="L99" s="31">
        <v>1</v>
      </c>
      <c r="M99" s="31">
        <v>94750</v>
      </c>
      <c r="N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104259.9620656055</v>
      </c>
      <c r="O99" s="31">
        <f>Table5[[#This Row],[SalePrice]]-Table5[[#This Row],[RegressionPrice]]</f>
        <v>-9509.9620656055049</v>
      </c>
    </row>
    <row r="100" spans="1:15">
      <c r="A100">
        <v>835</v>
      </c>
      <c r="B100">
        <v>108</v>
      </c>
      <c r="C100" s="20">
        <v>5</v>
      </c>
      <c r="D100" s="20">
        <v>1920</v>
      </c>
      <c r="E100" s="20">
        <v>1950</v>
      </c>
      <c r="F100" s="20">
        <v>458</v>
      </c>
      <c r="G100" s="20">
        <v>366</v>
      </c>
      <c r="H100" s="32">
        <v>0</v>
      </c>
      <c r="I100" s="32">
        <v>0</v>
      </c>
      <c r="J100" s="32">
        <v>1</v>
      </c>
      <c r="K100" s="32">
        <v>3</v>
      </c>
      <c r="L100" s="32">
        <v>1</v>
      </c>
      <c r="M100" s="32">
        <v>83000</v>
      </c>
      <c r="N1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74678.207539350784</v>
      </c>
      <c r="O100" s="31">
        <f>Table5[[#This Row],[SalePrice]]-Table5[[#This Row],[RegressionPrice]]</f>
        <v>8321.7924606492161</v>
      </c>
    </row>
    <row r="101" spans="1:15">
      <c r="A101">
        <v>1225</v>
      </c>
      <c r="B101">
        <v>569</v>
      </c>
      <c r="C101" s="23">
        <v>4</v>
      </c>
      <c r="D101" s="23">
        <v>1959</v>
      </c>
      <c r="E101" s="23">
        <v>1959</v>
      </c>
      <c r="F101" s="23">
        <v>950</v>
      </c>
      <c r="G101" s="23">
        <v>0</v>
      </c>
      <c r="H101" s="31">
        <v>0</v>
      </c>
      <c r="I101" s="31">
        <v>0</v>
      </c>
      <c r="J101" s="31">
        <v>1</v>
      </c>
      <c r="K101" s="31">
        <v>3</v>
      </c>
      <c r="L101" s="31">
        <v>1</v>
      </c>
      <c r="M101" s="31">
        <v>128950</v>
      </c>
      <c r="N1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95825.786270535464</v>
      </c>
      <c r="O101" s="31">
        <f>Table5[[#This Row],[SalePrice]]-Table5[[#This Row],[RegressionPrice]]</f>
        <v>33124.213729464536</v>
      </c>
    </row>
    <row r="102" spans="1:15">
      <c r="A102">
        <v>1610</v>
      </c>
      <c r="B102">
        <v>1200</v>
      </c>
      <c r="C102" s="20">
        <v>6</v>
      </c>
      <c r="D102" s="20">
        <v>1977</v>
      </c>
      <c r="E102" s="20">
        <v>2001</v>
      </c>
      <c r="F102" s="20">
        <v>1610</v>
      </c>
      <c r="G102" s="20">
        <v>480</v>
      </c>
      <c r="H102" s="32">
        <v>0</v>
      </c>
      <c r="I102" s="32">
        <v>0</v>
      </c>
      <c r="J102" s="32">
        <v>1</v>
      </c>
      <c r="K102" s="32">
        <v>1</v>
      </c>
      <c r="L102" s="32">
        <v>0</v>
      </c>
      <c r="M102" s="32">
        <v>205000</v>
      </c>
      <c r="N1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214074.96343604758</v>
      </c>
      <c r="O102" s="31">
        <f>Table5[[#This Row],[SalePrice]]-Table5[[#This Row],[RegressionPrice]]</f>
        <v>-9074.9634360475757</v>
      </c>
    </row>
    <row r="103" spans="1:15">
      <c r="A103">
        <v>1732</v>
      </c>
      <c r="B103">
        <v>0</v>
      </c>
      <c r="C103" s="23">
        <v>6</v>
      </c>
      <c r="D103" s="23">
        <v>1985</v>
      </c>
      <c r="E103" s="23">
        <v>1985</v>
      </c>
      <c r="F103" s="23">
        <v>741</v>
      </c>
      <c r="G103" s="23">
        <v>476</v>
      </c>
      <c r="H103" s="31">
        <v>0</v>
      </c>
      <c r="I103" s="31">
        <v>0</v>
      </c>
      <c r="J103" s="31">
        <v>0</v>
      </c>
      <c r="K103" s="31">
        <v>2</v>
      </c>
      <c r="L103" s="31">
        <v>0</v>
      </c>
      <c r="M103" s="31">
        <v>178000</v>
      </c>
      <c r="N1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170781.15712627646</v>
      </c>
      <c r="O103" s="31">
        <f>Table5[[#This Row],[SalePrice]]-Table5[[#This Row],[RegressionPrice]]</f>
        <v>7218.8428737235372</v>
      </c>
    </row>
    <row r="104" spans="1:15">
      <c r="A104">
        <v>1535</v>
      </c>
      <c r="B104">
        <v>0</v>
      </c>
      <c r="C104" s="20">
        <v>5</v>
      </c>
      <c r="D104" s="20">
        <v>1979</v>
      </c>
      <c r="E104" s="20">
        <v>1979</v>
      </c>
      <c r="F104" s="20">
        <v>0</v>
      </c>
      <c r="G104" s="20">
        <v>410</v>
      </c>
      <c r="H104" s="32">
        <v>0</v>
      </c>
      <c r="I104" s="32">
        <v>2</v>
      </c>
      <c r="J104" s="32">
        <v>3</v>
      </c>
      <c r="K104" s="32">
        <v>2</v>
      </c>
      <c r="L104" s="32">
        <v>1</v>
      </c>
      <c r="M104" s="32">
        <v>118964</v>
      </c>
      <c r="N1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139087.19284023048</v>
      </c>
      <c r="O104" s="31">
        <f>Table5[[#This Row],[SalePrice]]-Table5[[#This Row],[RegressionPrice]]</f>
        <v>-20123.192840230477</v>
      </c>
    </row>
    <row r="105" spans="1:15">
      <c r="A105">
        <v>1226</v>
      </c>
      <c r="B105">
        <v>0</v>
      </c>
      <c r="C105" s="23">
        <v>7</v>
      </c>
      <c r="D105" s="23">
        <v>2009</v>
      </c>
      <c r="E105" s="23">
        <v>2009</v>
      </c>
      <c r="F105" s="23">
        <v>1226</v>
      </c>
      <c r="G105" s="23">
        <v>740</v>
      </c>
      <c r="H105" s="31">
        <v>0</v>
      </c>
      <c r="I105" s="31">
        <v>0</v>
      </c>
      <c r="J105" s="31">
        <v>0</v>
      </c>
      <c r="K105" s="31">
        <v>0</v>
      </c>
      <c r="L105" s="31">
        <v>0</v>
      </c>
      <c r="M105" s="31">
        <v>198900</v>
      </c>
      <c r="N1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206075.96087518503</v>
      </c>
      <c r="O105" s="31">
        <f>Table5[[#This Row],[SalePrice]]-Table5[[#This Row],[RegressionPrice]]</f>
        <v>-7175.9608751850319</v>
      </c>
    </row>
    <row r="106" spans="1:15">
      <c r="A106">
        <v>1818</v>
      </c>
      <c r="B106">
        <v>224</v>
      </c>
      <c r="C106" s="20">
        <v>7</v>
      </c>
      <c r="D106" s="20">
        <v>1931</v>
      </c>
      <c r="E106" s="20">
        <v>1950</v>
      </c>
      <c r="F106" s="20">
        <v>1040</v>
      </c>
      <c r="G106" s="20">
        <v>240</v>
      </c>
      <c r="H106" s="32">
        <v>0</v>
      </c>
      <c r="I106" s="32">
        <v>0</v>
      </c>
      <c r="J106" s="32">
        <v>1</v>
      </c>
      <c r="K106" s="32">
        <v>0</v>
      </c>
      <c r="L106" s="32">
        <v>1</v>
      </c>
      <c r="M106" s="32">
        <v>169500</v>
      </c>
      <c r="N1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184877.23430288961</v>
      </c>
      <c r="O106" s="31">
        <f>Table5[[#This Row],[SalePrice]]-Table5[[#This Row],[RegressionPrice]]</f>
        <v>-15377.234302889614</v>
      </c>
    </row>
    <row r="107" spans="1:15">
      <c r="A107">
        <v>1992</v>
      </c>
      <c r="B107">
        <v>0</v>
      </c>
      <c r="C107" s="23">
        <v>8</v>
      </c>
      <c r="D107" s="23">
        <v>2003</v>
      </c>
      <c r="E107" s="23">
        <v>2004</v>
      </c>
      <c r="F107" s="23">
        <v>1053</v>
      </c>
      <c r="G107" s="23">
        <v>648</v>
      </c>
      <c r="H107" s="31">
        <v>0</v>
      </c>
      <c r="I107" s="31">
        <v>0</v>
      </c>
      <c r="J107" s="31">
        <v>2</v>
      </c>
      <c r="K107" s="31">
        <v>0</v>
      </c>
      <c r="L107" s="31">
        <v>0</v>
      </c>
      <c r="M107" s="31">
        <v>250000</v>
      </c>
      <c r="N1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269215.24310414132</v>
      </c>
      <c r="O107" s="31">
        <f>Table5[[#This Row],[SalePrice]]-Table5[[#This Row],[RegressionPrice]]</f>
        <v>-19215.243104141322</v>
      </c>
    </row>
    <row r="108" spans="1:15">
      <c r="A108">
        <v>1047</v>
      </c>
      <c r="B108">
        <v>0</v>
      </c>
      <c r="C108" s="20">
        <v>4</v>
      </c>
      <c r="D108" s="20">
        <v>1885</v>
      </c>
      <c r="E108" s="20">
        <v>1995</v>
      </c>
      <c r="F108" s="20">
        <v>641</v>
      </c>
      <c r="G108" s="20">
        <v>273</v>
      </c>
      <c r="H108" s="32">
        <v>0</v>
      </c>
      <c r="I108" s="32">
        <v>0</v>
      </c>
      <c r="J108" s="32">
        <v>4</v>
      </c>
      <c r="K108" s="32">
        <v>1</v>
      </c>
      <c r="L108" s="32">
        <v>1</v>
      </c>
      <c r="M108" s="32">
        <v>100000</v>
      </c>
      <c r="N1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92730.227773584003</v>
      </c>
      <c r="O108" s="31">
        <f>Table5[[#This Row],[SalePrice]]-Table5[[#This Row],[RegressionPrice]]</f>
        <v>7269.7722264159966</v>
      </c>
    </row>
    <row r="109" spans="1:15">
      <c r="A109">
        <v>789</v>
      </c>
      <c r="B109">
        <v>104</v>
      </c>
      <c r="C109" s="23">
        <v>5</v>
      </c>
      <c r="D109" s="23">
        <v>1948</v>
      </c>
      <c r="E109" s="23">
        <v>1950</v>
      </c>
      <c r="F109" s="23">
        <v>789</v>
      </c>
      <c r="G109" s="23">
        <v>250</v>
      </c>
      <c r="H109" s="31">
        <v>0</v>
      </c>
      <c r="I109" s="31">
        <v>0</v>
      </c>
      <c r="J109" s="31">
        <v>1</v>
      </c>
      <c r="K109" s="31">
        <v>0</v>
      </c>
      <c r="L109" s="31">
        <v>1</v>
      </c>
      <c r="M109" s="31">
        <v>115000</v>
      </c>
      <c r="N1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93628.955760027718</v>
      </c>
      <c r="O109" s="31">
        <f>Table5[[#This Row],[SalePrice]]-Table5[[#This Row],[RegressionPrice]]</f>
        <v>21371.044239972282</v>
      </c>
    </row>
    <row r="110" spans="1:15">
      <c r="A110">
        <v>1517</v>
      </c>
      <c r="B110">
        <v>0</v>
      </c>
      <c r="C110" s="20">
        <v>5</v>
      </c>
      <c r="D110" s="20">
        <v>1919</v>
      </c>
      <c r="E110" s="20">
        <v>2005</v>
      </c>
      <c r="F110" s="20">
        <v>793</v>
      </c>
      <c r="G110" s="20">
        <v>0</v>
      </c>
      <c r="H110" s="32">
        <v>3</v>
      </c>
      <c r="I110" s="32">
        <v>0</v>
      </c>
      <c r="J110" s="32">
        <v>1</v>
      </c>
      <c r="K110" s="32">
        <v>2</v>
      </c>
      <c r="L110" s="32">
        <v>3</v>
      </c>
      <c r="M110" s="32">
        <v>115000</v>
      </c>
      <c r="N1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128553.49024121455</v>
      </c>
      <c r="O110" s="31">
        <f>Table5[[#This Row],[SalePrice]]-Table5[[#This Row],[RegressionPrice]]</f>
        <v>-13553.490241214546</v>
      </c>
    </row>
    <row r="111" spans="1:15">
      <c r="A111">
        <v>1844</v>
      </c>
      <c r="B111">
        <v>705</v>
      </c>
      <c r="C111" s="23">
        <v>6</v>
      </c>
      <c r="D111" s="23">
        <v>1977</v>
      </c>
      <c r="E111" s="23">
        <v>1977</v>
      </c>
      <c r="F111" s="23">
        <v>1844</v>
      </c>
      <c r="G111" s="23">
        <v>546</v>
      </c>
      <c r="H111" s="31">
        <v>0</v>
      </c>
      <c r="I111" s="31">
        <v>0</v>
      </c>
      <c r="J111" s="31">
        <v>0</v>
      </c>
      <c r="K111" s="31">
        <v>0</v>
      </c>
      <c r="L111" s="31">
        <v>1</v>
      </c>
      <c r="M111" s="31">
        <v>190000</v>
      </c>
      <c r="N1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217831.66307656778</v>
      </c>
      <c r="O111" s="31">
        <f>Table5[[#This Row],[SalePrice]]-Table5[[#This Row],[RegressionPrice]]</f>
        <v>-27831.663076567784</v>
      </c>
    </row>
    <row r="112" spans="1:15">
      <c r="A112">
        <v>1855</v>
      </c>
      <c r="B112">
        <v>444</v>
      </c>
      <c r="C112" s="20">
        <v>6</v>
      </c>
      <c r="D112" s="20">
        <v>1954</v>
      </c>
      <c r="E112" s="20">
        <v>1972</v>
      </c>
      <c r="F112" s="20">
        <v>994</v>
      </c>
      <c r="G112" s="20">
        <v>325</v>
      </c>
      <c r="H112" s="32">
        <v>0</v>
      </c>
      <c r="I112" s="32">
        <v>0</v>
      </c>
      <c r="J112" s="32">
        <v>1</v>
      </c>
      <c r="K112" s="32">
        <v>1</v>
      </c>
      <c r="L112" s="32">
        <v>1</v>
      </c>
      <c r="M112" s="32">
        <v>136900</v>
      </c>
      <c r="N1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186385.48823177983</v>
      </c>
      <c r="O112" s="31">
        <f>Table5[[#This Row],[SalePrice]]-Table5[[#This Row],[RegressionPrice]]</f>
        <v>-49485.488231779833</v>
      </c>
    </row>
    <row r="113" spans="1:15">
      <c r="A113">
        <v>1430</v>
      </c>
      <c r="B113">
        <v>250</v>
      </c>
      <c r="C113" s="23">
        <v>7</v>
      </c>
      <c r="D113" s="23">
        <v>2000</v>
      </c>
      <c r="E113" s="23">
        <v>2000</v>
      </c>
      <c r="F113" s="23">
        <v>384</v>
      </c>
      <c r="G113" s="23">
        <v>400</v>
      </c>
      <c r="H113" s="31">
        <v>0</v>
      </c>
      <c r="I113" s="31">
        <v>0</v>
      </c>
      <c r="J113" s="31">
        <v>0</v>
      </c>
      <c r="K113" s="31">
        <v>0</v>
      </c>
      <c r="L113" s="31">
        <v>1</v>
      </c>
      <c r="M113" s="31">
        <v>180000</v>
      </c>
      <c r="N1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198663.51227280972</v>
      </c>
      <c r="O113" s="31">
        <f>Table5[[#This Row],[SalePrice]]-Table5[[#This Row],[RegressionPrice]]</f>
        <v>-18663.512272809719</v>
      </c>
    </row>
    <row r="114" spans="1:15">
      <c r="A114">
        <v>2696</v>
      </c>
      <c r="B114">
        <v>984</v>
      </c>
      <c r="C114" s="20">
        <v>7</v>
      </c>
      <c r="D114" s="20">
        <v>2007</v>
      </c>
      <c r="E114" s="20">
        <v>2007</v>
      </c>
      <c r="F114" s="20">
        <v>1264</v>
      </c>
      <c r="G114" s="20">
        <v>792</v>
      </c>
      <c r="H114" s="32">
        <v>0</v>
      </c>
      <c r="I114" s="32">
        <v>0</v>
      </c>
      <c r="J114" s="32">
        <v>2</v>
      </c>
      <c r="K114" s="32">
        <v>0</v>
      </c>
      <c r="L114" s="32">
        <v>2</v>
      </c>
      <c r="M114" s="32">
        <v>383970</v>
      </c>
      <c r="N1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330807.25543829496</v>
      </c>
      <c r="O114" s="31">
        <f>Table5[[#This Row],[SalePrice]]-Table5[[#This Row],[RegressionPrice]]</f>
        <v>53162.74456170504</v>
      </c>
    </row>
    <row r="115" spans="1:15">
      <c r="A115">
        <v>2259</v>
      </c>
      <c r="B115">
        <v>35</v>
      </c>
      <c r="C115" s="23">
        <v>6</v>
      </c>
      <c r="D115" s="23">
        <v>1953</v>
      </c>
      <c r="E115" s="23">
        <v>1953</v>
      </c>
      <c r="F115" s="23">
        <v>1809</v>
      </c>
      <c r="G115" s="23">
        <v>450</v>
      </c>
      <c r="H115" s="31">
        <v>0</v>
      </c>
      <c r="I115" s="31">
        <v>0</v>
      </c>
      <c r="J115" s="31">
        <v>0</v>
      </c>
      <c r="K115" s="31">
        <v>2</v>
      </c>
      <c r="L115" s="31">
        <v>0</v>
      </c>
      <c r="M115" s="31">
        <v>217000</v>
      </c>
      <c r="N1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189283.04511458331</v>
      </c>
      <c r="O115" s="31">
        <f>Table5[[#This Row],[SalePrice]]-Table5[[#This Row],[RegressionPrice]]</f>
        <v>27716.954885416693</v>
      </c>
    </row>
    <row r="116" spans="1:15">
      <c r="A116">
        <v>2320</v>
      </c>
      <c r="B116">
        <v>774</v>
      </c>
      <c r="C116" s="20">
        <v>6</v>
      </c>
      <c r="D116" s="20">
        <v>1945</v>
      </c>
      <c r="E116" s="20">
        <v>2002</v>
      </c>
      <c r="F116" s="20">
        <v>1028</v>
      </c>
      <c r="G116" s="20">
        <v>180</v>
      </c>
      <c r="H116" s="32">
        <v>0</v>
      </c>
      <c r="I116" s="32">
        <v>0</v>
      </c>
      <c r="J116" s="32">
        <v>1</v>
      </c>
      <c r="K116" s="32">
        <v>0</v>
      </c>
      <c r="L116" s="32">
        <v>0</v>
      </c>
      <c r="M116" s="32">
        <v>259500</v>
      </c>
      <c r="N1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213616.20720181079</v>
      </c>
      <c r="O116" s="31">
        <f>Table5[[#This Row],[SalePrice]]-Table5[[#This Row],[RegressionPrice]]</f>
        <v>45883.792798189213</v>
      </c>
    </row>
    <row r="117" spans="1:15">
      <c r="A117">
        <v>1458</v>
      </c>
      <c r="B117">
        <v>419</v>
      </c>
      <c r="C117" s="23">
        <v>6</v>
      </c>
      <c r="D117" s="23">
        <v>1999</v>
      </c>
      <c r="E117" s="23">
        <v>1999</v>
      </c>
      <c r="F117" s="23">
        <v>729</v>
      </c>
      <c r="G117" s="23">
        <v>440</v>
      </c>
      <c r="H117" s="31">
        <v>0</v>
      </c>
      <c r="I117" s="31">
        <v>3</v>
      </c>
      <c r="J117" s="31">
        <v>0</v>
      </c>
      <c r="K117" s="31">
        <v>1</v>
      </c>
      <c r="L117" s="31">
        <v>1</v>
      </c>
      <c r="M117" s="31">
        <v>176000</v>
      </c>
      <c r="N1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165149.88817960533</v>
      </c>
      <c r="O117" s="31">
        <f>Table5[[#This Row],[SalePrice]]-Table5[[#This Row],[RegressionPrice]]</f>
        <v>10850.111820394668</v>
      </c>
    </row>
    <row r="118" spans="1:15">
      <c r="A118">
        <v>1092</v>
      </c>
      <c r="B118">
        <v>170</v>
      </c>
      <c r="C118" s="20">
        <v>5</v>
      </c>
      <c r="D118" s="20">
        <v>1962</v>
      </c>
      <c r="E118" s="20">
        <v>1962</v>
      </c>
      <c r="F118" s="20">
        <v>1092</v>
      </c>
      <c r="G118" s="20">
        <v>288</v>
      </c>
      <c r="H118" s="32">
        <v>0</v>
      </c>
      <c r="I118" s="32">
        <v>0</v>
      </c>
      <c r="J118" s="32">
        <v>1</v>
      </c>
      <c r="K118" s="32">
        <v>2</v>
      </c>
      <c r="L118" s="32">
        <v>1</v>
      </c>
      <c r="M118" s="32">
        <v>139000</v>
      </c>
      <c r="N1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119076.12818067544</v>
      </c>
      <c r="O118" s="31">
        <f>Table5[[#This Row],[SalePrice]]-Table5[[#This Row],[RegressionPrice]]</f>
        <v>19923.871819324559</v>
      </c>
    </row>
    <row r="119" spans="1:15">
      <c r="A119">
        <v>1125</v>
      </c>
      <c r="B119">
        <v>0</v>
      </c>
      <c r="C119" s="23">
        <v>5</v>
      </c>
      <c r="D119" s="23">
        <v>2006</v>
      </c>
      <c r="E119" s="23">
        <v>2007</v>
      </c>
      <c r="F119" s="23">
        <v>1125</v>
      </c>
      <c r="G119" s="23">
        <v>430</v>
      </c>
      <c r="H119" s="31">
        <v>0</v>
      </c>
      <c r="I119" s="31">
        <v>0</v>
      </c>
      <c r="J119" s="31">
        <v>0</v>
      </c>
      <c r="K119" s="31">
        <v>1</v>
      </c>
      <c r="L119" s="31">
        <v>1</v>
      </c>
      <c r="M119" s="31">
        <v>155000</v>
      </c>
      <c r="N1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151590.38989289012</v>
      </c>
      <c r="O119" s="31">
        <f>Table5[[#This Row],[SalePrice]]-Table5[[#This Row],[RegressionPrice]]</f>
        <v>3409.6101071098819</v>
      </c>
    </row>
    <row r="120" spans="1:15">
      <c r="A120">
        <v>3222</v>
      </c>
      <c r="B120">
        <v>1470</v>
      </c>
      <c r="C120" s="20">
        <v>7</v>
      </c>
      <c r="D120" s="20">
        <v>1990</v>
      </c>
      <c r="E120" s="20">
        <v>1990</v>
      </c>
      <c r="F120" s="20">
        <v>1673</v>
      </c>
      <c r="G120" s="20">
        <v>594</v>
      </c>
      <c r="H120" s="32">
        <v>0</v>
      </c>
      <c r="I120" s="32">
        <v>0</v>
      </c>
      <c r="J120" s="32">
        <v>0</v>
      </c>
      <c r="K120" s="32">
        <v>1</v>
      </c>
      <c r="L120" s="32">
        <v>0</v>
      </c>
      <c r="M120" s="32">
        <v>320000</v>
      </c>
      <c r="N1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319205.1609539772</v>
      </c>
      <c r="O120" s="31">
        <f>Table5[[#This Row],[SalePrice]]-Table5[[#This Row],[RegressionPrice]]</f>
        <v>794.83904602279654</v>
      </c>
    </row>
    <row r="121" spans="1:15">
      <c r="A121">
        <v>1456</v>
      </c>
      <c r="B121">
        <v>0</v>
      </c>
      <c r="C121" s="23">
        <v>6</v>
      </c>
      <c r="D121" s="23">
        <v>2005</v>
      </c>
      <c r="E121" s="23">
        <v>2006</v>
      </c>
      <c r="F121" s="23">
        <v>728</v>
      </c>
      <c r="G121" s="23">
        <v>390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163990</v>
      </c>
      <c r="N1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175302.09676251104</v>
      </c>
      <c r="O121" s="31">
        <f>Table5[[#This Row],[SalePrice]]-Table5[[#This Row],[RegressionPrice]]</f>
        <v>-11312.096762511035</v>
      </c>
    </row>
    <row r="122" spans="1:15">
      <c r="A122">
        <v>988</v>
      </c>
      <c r="B122">
        <v>938</v>
      </c>
      <c r="C122" s="20">
        <v>6</v>
      </c>
      <c r="D122" s="20">
        <v>1969</v>
      </c>
      <c r="E122" s="20">
        <v>1969</v>
      </c>
      <c r="F122" s="20">
        <v>938</v>
      </c>
      <c r="G122" s="20">
        <v>540</v>
      </c>
      <c r="H122" s="32">
        <v>0</v>
      </c>
      <c r="I122" s="32">
        <v>0</v>
      </c>
      <c r="J122" s="32">
        <v>1</v>
      </c>
      <c r="K122" s="32">
        <v>0</v>
      </c>
      <c r="L122" s="32">
        <v>1</v>
      </c>
      <c r="M122" s="32">
        <v>180000</v>
      </c>
      <c r="N1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167098.04807930044</v>
      </c>
      <c r="O122" s="31">
        <f>Table5[[#This Row],[SalePrice]]-Table5[[#This Row],[RegressionPrice]]</f>
        <v>12901.951920699561</v>
      </c>
    </row>
    <row r="123" spans="1:15">
      <c r="A123">
        <v>1123</v>
      </c>
      <c r="B123">
        <v>0</v>
      </c>
      <c r="C123" s="23">
        <v>4</v>
      </c>
      <c r="D123" s="23">
        <v>1939</v>
      </c>
      <c r="E123" s="23">
        <v>1950</v>
      </c>
      <c r="F123" s="23">
        <v>732</v>
      </c>
      <c r="G123" s="23">
        <v>264</v>
      </c>
      <c r="H123" s="31">
        <v>0</v>
      </c>
      <c r="I123" s="31">
        <v>0</v>
      </c>
      <c r="J123" s="31">
        <v>1</v>
      </c>
      <c r="K123" s="31">
        <v>1</v>
      </c>
      <c r="L123" s="31">
        <v>1</v>
      </c>
      <c r="M123" s="31">
        <v>100000</v>
      </c>
      <c r="N1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81043.683213895696</v>
      </c>
      <c r="O123" s="31">
        <f>Table5[[#This Row],[SalePrice]]-Table5[[#This Row],[RegressionPrice]]</f>
        <v>18956.316786104304</v>
      </c>
    </row>
    <row r="124" spans="1:15">
      <c r="A124">
        <v>1080</v>
      </c>
      <c r="B124">
        <v>570</v>
      </c>
      <c r="C124" s="20">
        <v>6</v>
      </c>
      <c r="D124" s="20">
        <v>1958</v>
      </c>
      <c r="E124" s="20">
        <v>1958</v>
      </c>
      <c r="F124" s="20">
        <v>1080</v>
      </c>
      <c r="G124" s="20">
        <v>288</v>
      </c>
      <c r="H124" s="32">
        <v>0</v>
      </c>
      <c r="I124" s="32">
        <v>0</v>
      </c>
      <c r="J124" s="32">
        <v>1</v>
      </c>
      <c r="K124" s="32">
        <v>1</v>
      </c>
      <c r="L124" s="32">
        <v>1</v>
      </c>
      <c r="M124" s="32">
        <v>136000</v>
      </c>
      <c r="N1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146631.02110270437</v>
      </c>
      <c r="O124" s="31">
        <f>Table5[[#This Row],[SalePrice]]-Table5[[#This Row],[RegressionPrice]]</f>
        <v>-10631.02110270437</v>
      </c>
    </row>
    <row r="125" spans="1:15">
      <c r="A125">
        <v>1199</v>
      </c>
      <c r="B125">
        <v>300</v>
      </c>
      <c r="C125" s="23">
        <v>6</v>
      </c>
      <c r="D125" s="23">
        <v>1993</v>
      </c>
      <c r="E125" s="23">
        <v>1993</v>
      </c>
      <c r="F125" s="23">
        <v>1199</v>
      </c>
      <c r="G125" s="23">
        <v>530</v>
      </c>
      <c r="H125" s="31">
        <v>0</v>
      </c>
      <c r="I125" s="31">
        <v>3</v>
      </c>
      <c r="J125" s="31">
        <v>0</v>
      </c>
      <c r="K125" s="31">
        <v>0</v>
      </c>
      <c r="L125" s="31">
        <v>0</v>
      </c>
      <c r="M125" s="31">
        <v>153900</v>
      </c>
      <c r="N1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150402.05882015472</v>
      </c>
      <c r="O125" s="31">
        <f>Table5[[#This Row],[SalePrice]]-Table5[[#This Row],[RegressionPrice]]</f>
        <v>3497.9411798452784</v>
      </c>
    </row>
    <row r="126" spans="1:15">
      <c r="A126">
        <v>1586</v>
      </c>
      <c r="B126">
        <v>0</v>
      </c>
      <c r="C126" s="20">
        <v>6</v>
      </c>
      <c r="D126" s="20">
        <v>1979</v>
      </c>
      <c r="E126" s="20">
        <v>1998</v>
      </c>
      <c r="F126" s="20">
        <v>1362</v>
      </c>
      <c r="G126" s="20">
        <v>435</v>
      </c>
      <c r="H126" s="32">
        <v>0</v>
      </c>
      <c r="I126" s="32">
        <v>0</v>
      </c>
      <c r="J126" s="32">
        <v>0</v>
      </c>
      <c r="K126" s="32">
        <v>2</v>
      </c>
      <c r="L126" s="32">
        <v>1</v>
      </c>
      <c r="M126" s="32">
        <v>181000</v>
      </c>
      <c r="N1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181868.95403396143</v>
      </c>
      <c r="O126" s="31">
        <f>Table5[[#This Row],[SalePrice]]-Table5[[#This Row],[RegressionPrice]]</f>
        <v>-868.95403396143229</v>
      </c>
    </row>
    <row r="127" spans="1:15">
      <c r="A127">
        <v>754</v>
      </c>
      <c r="B127">
        <v>490</v>
      </c>
      <c r="C127" s="23">
        <v>6</v>
      </c>
      <c r="D127" s="23">
        <v>1935</v>
      </c>
      <c r="E127" s="23">
        <v>1982</v>
      </c>
      <c r="F127" s="23">
        <v>520</v>
      </c>
      <c r="G127" s="23">
        <v>0</v>
      </c>
      <c r="H127" s="31">
        <v>0</v>
      </c>
      <c r="I127" s="31">
        <v>1</v>
      </c>
      <c r="J127" s="31">
        <v>1</v>
      </c>
      <c r="K127" s="31">
        <v>1</v>
      </c>
      <c r="L127" s="31">
        <v>1</v>
      </c>
      <c r="M127" s="31">
        <v>84500</v>
      </c>
      <c r="N1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103250.69792001112</v>
      </c>
      <c r="O127" s="31">
        <f>Table5[[#This Row],[SalePrice]]-Table5[[#This Row],[RegressionPrice]]</f>
        <v>-18750.697920011124</v>
      </c>
    </row>
    <row r="128" spans="1:15">
      <c r="A128">
        <v>958</v>
      </c>
      <c r="B128">
        <v>120</v>
      </c>
      <c r="C128" s="20">
        <v>6</v>
      </c>
      <c r="D128" s="20">
        <v>1976</v>
      </c>
      <c r="E128" s="20">
        <v>1976</v>
      </c>
      <c r="F128" s="20">
        <v>1078</v>
      </c>
      <c r="G128" s="20">
        <v>440</v>
      </c>
      <c r="H128" s="32">
        <v>0</v>
      </c>
      <c r="I128" s="32">
        <v>3</v>
      </c>
      <c r="J128" s="32">
        <v>0</v>
      </c>
      <c r="K128" s="32">
        <v>2</v>
      </c>
      <c r="L128" s="32">
        <v>1</v>
      </c>
      <c r="M128" s="32">
        <v>128000</v>
      </c>
      <c r="N1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119293.69966306003</v>
      </c>
      <c r="O128" s="31">
        <f>Table5[[#This Row],[SalePrice]]-Table5[[#This Row],[RegressionPrice]]</f>
        <v>8706.3003369399667</v>
      </c>
    </row>
    <row r="129" spans="1:15">
      <c r="A129">
        <v>840</v>
      </c>
      <c r="B129">
        <v>116</v>
      </c>
      <c r="C129" s="23">
        <v>5</v>
      </c>
      <c r="D129" s="23">
        <v>1930</v>
      </c>
      <c r="E129" s="23">
        <v>1950</v>
      </c>
      <c r="F129" s="23">
        <v>672</v>
      </c>
      <c r="G129" s="23">
        <v>0</v>
      </c>
      <c r="H129" s="31">
        <v>1</v>
      </c>
      <c r="I129" s="31">
        <v>0</v>
      </c>
      <c r="J129" s="31">
        <v>1</v>
      </c>
      <c r="K129" s="31">
        <v>0</v>
      </c>
      <c r="L129" s="31">
        <v>1</v>
      </c>
      <c r="M129" s="31">
        <v>87000</v>
      </c>
      <c r="N1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76019.763410173182</v>
      </c>
      <c r="O129" s="31">
        <f>Table5[[#This Row],[SalePrice]]-Table5[[#This Row],[RegressionPrice]]</f>
        <v>10980.236589826818</v>
      </c>
    </row>
    <row r="130" spans="1:15">
      <c r="A130">
        <v>1348</v>
      </c>
      <c r="B130">
        <v>512</v>
      </c>
      <c r="C130" s="20">
        <v>6</v>
      </c>
      <c r="D130" s="20">
        <v>1966</v>
      </c>
      <c r="E130" s="20">
        <v>1966</v>
      </c>
      <c r="F130" s="20">
        <v>660</v>
      </c>
      <c r="G130" s="20">
        <v>453</v>
      </c>
      <c r="H130" s="32">
        <v>2</v>
      </c>
      <c r="I130" s="32">
        <v>0</v>
      </c>
      <c r="J130" s="32">
        <v>1</v>
      </c>
      <c r="K130" s="32">
        <v>2</v>
      </c>
      <c r="L130" s="32">
        <v>1</v>
      </c>
      <c r="M130" s="32">
        <v>155000</v>
      </c>
      <c r="N1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154792.54174221156</v>
      </c>
      <c r="O130" s="31">
        <f>Table5[[#This Row],[SalePrice]]-Table5[[#This Row],[RegressionPrice]]</f>
        <v>207.45825778844301</v>
      </c>
    </row>
    <row r="131" spans="1:15">
      <c r="A131">
        <v>1053</v>
      </c>
      <c r="B131">
        <v>567</v>
      </c>
      <c r="C131" s="23">
        <v>5</v>
      </c>
      <c r="D131" s="23">
        <v>1958</v>
      </c>
      <c r="E131" s="23">
        <v>1991</v>
      </c>
      <c r="F131" s="23">
        <v>1008</v>
      </c>
      <c r="G131" s="23">
        <v>750</v>
      </c>
      <c r="H131" s="31">
        <v>0</v>
      </c>
      <c r="I131" s="31">
        <v>0</v>
      </c>
      <c r="J131" s="31">
        <v>1</v>
      </c>
      <c r="K131" s="31">
        <v>2</v>
      </c>
      <c r="L131" s="31">
        <v>2</v>
      </c>
      <c r="M131" s="31">
        <v>150000</v>
      </c>
      <c r="N1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156538.16949409663</v>
      </c>
      <c r="O131" s="31">
        <f>Table5[[#This Row],[SalePrice]]-Table5[[#This Row],[RegressionPrice]]</f>
        <v>-6538.1694940966263</v>
      </c>
    </row>
    <row r="132" spans="1:15">
      <c r="A132">
        <v>2157</v>
      </c>
      <c r="B132">
        <v>445</v>
      </c>
      <c r="C132" s="20">
        <v>7</v>
      </c>
      <c r="D132" s="20">
        <v>1966</v>
      </c>
      <c r="E132" s="20">
        <v>1966</v>
      </c>
      <c r="F132" s="20">
        <v>924</v>
      </c>
      <c r="G132" s="20">
        <v>487</v>
      </c>
      <c r="H132" s="32">
        <v>0</v>
      </c>
      <c r="I132" s="32">
        <v>0</v>
      </c>
      <c r="J132" s="32">
        <v>1</v>
      </c>
      <c r="K132" s="32">
        <v>0</v>
      </c>
      <c r="L132" s="32">
        <v>0</v>
      </c>
      <c r="M132" s="32">
        <v>226000</v>
      </c>
      <c r="N1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223720.32870048963</v>
      </c>
      <c r="O132" s="31">
        <f>Table5[[#This Row],[SalePrice]]-Table5[[#This Row],[RegressionPrice]]</f>
        <v>2279.6712995103735</v>
      </c>
    </row>
    <row r="133" spans="1:15">
      <c r="A133">
        <v>2054</v>
      </c>
      <c r="B133">
        <v>695</v>
      </c>
      <c r="C133" s="23">
        <v>6</v>
      </c>
      <c r="D133" s="23">
        <v>2000</v>
      </c>
      <c r="E133" s="23">
        <v>2000</v>
      </c>
      <c r="F133" s="23">
        <v>992</v>
      </c>
      <c r="G133" s="23">
        <v>390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244000</v>
      </c>
      <c r="N1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218729.24691876286</v>
      </c>
      <c r="O133" s="31">
        <f>Table5[[#This Row],[SalePrice]]-Table5[[#This Row],[RegressionPrice]]</f>
        <v>25270.753081237141</v>
      </c>
    </row>
    <row r="134" spans="1:15">
      <c r="A134">
        <v>1327</v>
      </c>
      <c r="B134">
        <v>405</v>
      </c>
      <c r="C134" s="20">
        <v>5</v>
      </c>
      <c r="D134" s="20">
        <v>1959</v>
      </c>
      <c r="E134" s="20">
        <v>2002</v>
      </c>
      <c r="F134" s="20">
        <v>1063</v>
      </c>
      <c r="G134" s="20">
        <v>624</v>
      </c>
      <c r="H134" s="32">
        <v>0</v>
      </c>
      <c r="I134" s="32">
        <v>0</v>
      </c>
      <c r="J134" s="32">
        <v>1</v>
      </c>
      <c r="K134" s="32">
        <v>1</v>
      </c>
      <c r="L134" s="32">
        <v>0</v>
      </c>
      <c r="M134" s="32">
        <v>150750</v>
      </c>
      <c r="N1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154389.8530600497</v>
      </c>
      <c r="O134" s="31">
        <f>Table5[[#This Row],[SalePrice]]-Table5[[#This Row],[RegressionPrice]]</f>
        <v>-3639.8530600497033</v>
      </c>
    </row>
    <row r="135" spans="1:15">
      <c r="A135">
        <v>1296</v>
      </c>
      <c r="B135">
        <v>1005</v>
      </c>
      <c r="C135" s="23">
        <v>8</v>
      </c>
      <c r="D135" s="23">
        <v>2001</v>
      </c>
      <c r="E135" s="23">
        <v>2002</v>
      </c>
      <c r="F135" s="23">
        <v>1267</v>
      </c>
      <c r="G135" s="23">
        <v>471</v>
      </c>
      <c r="H135" s="31">
        <v>0</v>
      </c>
      <c r="I135" s="31">
        <v>0</v>
      </c>
      <c r="J135" s="31">
        <v>2</v>
      </c>
      <c r="K135" s="31">
        <v>0</v>
      </c>
      <c r="L135" s="31">
        <v>0</v>
      </c>
      <c r="M135" s="31">
        <v>220000</v>
      </c>
      <c r="N1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249577.07155013166</v>
      </c>
      <c r="O135" s="31">
        <f>Table5[[#This Row],[SalePrice]]-Table5[[#This Row],[RegressionPrice]]</f>
        <v>-29577.071550131659</v>
      </c>
    </row>
    <row r="136" spans="1:15">
      <c r="A136">
        <v>1721</v>
      </c>
      <c r="B136">
        <v>570</v>
      </c>
      <c r="C136" s="20">
        <v>5</v>
      </c>
      <c r="D136" s="20">
        <v>1968</v>
      </c>
      <c r="E136" s="20">
        <v>1993</v>
      </c>
      <c r="F136" s="20">
        <v>1461</v>
      </c>
      <c r="G136" s="20">
        <v>440</v>
      </c>
      <c r="H136" s="32">
        <v>0</v>
      </c>
      <c r="I136" s="32">
        <v>0</v>
      </c>
      <c r="J136" s="32">
        <v>1</v>
      </c>
      <c r="K136" s="32">
        <v>1</v>
      </c>
      <c r="L136" s="32">
        <v>1</v>
      </c>
      <c r="M136" s="32">
        <v>180000</v>
      </c>
      <c r="N1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185548.27106817986</v>
      </c>
      <c r="O136" s="31">
        <f>Table5[[#This Row],[SalePrice]]-Table5[[#This Row],[RegressionPrice]]</f>
        <v>-5548.2710681798635</v>
      </c>
    </row>
    <row r="137" spans="1:15">
      <c r="A137">
        <v>1682</v>
      </c>
      <c r="B137">
        <v>0</v>
      </c>
      <c r="C137" s="23">
        <v>7</v>
      </c>
      <c r="D137" s="23">
        <v>1970</v>
      </c>
      <c r="E137" s="23">
        <v>1970</v>
      </c>
      <c r="F137" s="23">
        <v>1304</v>
      </c>
      <c r="G137" s="23">
        <v>530</v>
      </c>
      <c r="H137" s="31">
        <v>0</v>
      </c>
      <c r="I137" s="31">
        <v>0</v>
      </c>
      <c r="J137" s="31">
        <v>1</v>
      </c>
      <c r="K137" s="31">
        <v>1</v>
      </c>
      <c r="L137" s="31">
        <v>1</v>
      </c>
      <c r="M137" s="31">
        <v>174000</v>
      </c>
      <c r="N1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206409.07477503712</v>
      </c>
      <c r="O137" s="31">
        <f>Table5[[#This Row],[SalePrice]]-Table5[[#This Row],[RegressionPrice]]</f>
        <v>-32409.074775037123</v>
      </c>
    </row>
    <row r="138" spans="1:15">
      <c r="A138">
        <v>1214</v>
      </c>
      <c r="B138">
        <v>695</v>
      </c>
      <c r="C138" s="20">
        <v>5</v>
      </c>
      <c r="D138" s="20">
        <v>1967</v>
      </c>
      <c r="E138" s="20">
        <v>1967</v>
      </c>
      <c r="F138" s="20">
        <v>1214</v>
      </c>
      <c r="G138" s="20">
        <v>318</v>
      </c>
      <c r="H138" s="32">
        <v>0</v>
      </c>
      <c r="I138" s="32">
        <v>0</v>
      </c>
      <c r="J138" s="32">
        <v>1</v>
      </c>
      <c r="K138" s="32">
        <v>2</v>
      </c>
      <c r="L138" s="32">
        <v>1</v>
      </c>
      <c r="M138" s="32">
        <v>143000</v>
      </c>
      <c r="N1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141969.13315254048</v>
      </c>
      <c r="O138" s="31">
        <f>Table5[[#This Row],[SalePrice]]-Table5[[#This Row],[RegressionPrice]]</f>
        <v>1030.8668474595179</v>
      </c>
    </row>
    <row r="139" spans="1:15">
      <c r="A139">
        <v>1959</v>
      </c>
      <c r="B139">
        <v>0</v>
      </c>
      <c r="C139" s="23">
        <v>7</v>
      </c>
      <c r="D139" s="23">
        <v>1988</v>
      </c>
      <c r="E139" s="23">
        <v>1989</v>
      </c>
      <c r="F139" s="23">
        <v>1907</v>
      </c>
      <c r="G139" s="23">
        <v>766</v>
      </c>
      <c r="H139" s="31">
        <v>0</v>
      </c>
      <c r="I139" s="31">
        <v>2</v>
      </c>
      <c r="J139" s="31">
        <v>1</v>
      </c>
      <c r="K139" s="31">
        <v>1</v>
      </c>
      <c r="L139" s="31">
        <v>1</v>
      </c>
      <c r="M139" s="31">
        <v>171000</v>
      </c>
      <c r="N1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237298.41651988521</v>
      </c>
      <c r="O139" s="31">
        <f>Table5[[#This Row],[SalePrice]]-Table5[[#This Row],[RegressionPrice]]</f>
        <v>-66298.416519885213</v>
      </c>
    </row>
    <row r="140" spans="1:15">
      <c r="A140">
        <v>1852</v>
      </c>
      <c r="B140">
        <v>668</v>
      </c>
      <c r="C140" s="20">
        <v>8</v>
      </c>
      <c r="D140" s="20">
        <v>1999</v>
      </c>
      <c r="E140" s="20">
        <v>2000</v>
      </c>
      <c r="F140" s="20">
        <v>1004</v>
      </c>
      <c r="G140" s="20">
        <v>660</v>
      </c>
      <c r="H140" s="32">
        <v>0</v>
      </c>
      <c r="I140" s="32">
        <v>0</v>
      </c>
      <c r="J140" s="32">
        <v>0</v>
      </c>
      <c r="K140" s="32">
        <v>0</v>
      </c>
      <c r="L140" s="32">
        <v>0</v>
      </c>
      <c r="M140" s="32">
        <v>230000</v>
      </c>
      <c r="N1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257675.58951050445</v>
      </c>
      <c r="O140" s="31">
        <f>Table5[[#This Row],[SalePrice]]-Table5[[#This Row],[RegressionPrice]]</f>
        <v>-27675.589510504447</v>
      </c>
    </row>
    <row r="141" spans="1:15">
      <c r="A141">
        <v>1764</v>
      </c>
      <c r="B141">
        <v>821</v>
      </c>
      <c r="C141" s="23">
        <v>6</v>
      </c>
      <c r="D141" s="23">
        <v>1997</v>
      </c>
      <c r="E141" s="23">
        <v>1997</v>
      </c>
      <c r="F141" s="23">
        <v>928</v>
      </c>
      <c r="G141" s="23">
        <v>470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231500</v>
      </c>
      <c r="N1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206257.73500414359</v>
      </c>
      <c r="O141" s="31">
        <f>Table5[[#This Row],[SalePrice]]-Table5[[#This Row],[RegressionPrice]]</f>
        <v>25242.264995856414</v>
      </c>
    </row>
    <row r="142" spans="1:15">
      <c r="A142">
        <v>864</v>
      </c>
      <c r="B142">
        <v>432</v>
      </c>
      <c r="C142" s="20">
        <v>4</v>
      </c>
      <c r="D142" s="20">
        <v>1971</v>
      </c>
      <c r="E142" s="20">
        <v>1971</v>
      </c>
      <c r="F142" s="20">
        <v>864</v>
      </c>
      <c r="G142" s="20">
        <v>0</v>
      </c>
      <c r="H142" s="32">
        <v>0</v>
      </c>
      <c r="I142" s="32">
        <v>0</v>
      </c>
      <c r="J142" s="32">
        <v>1</v>
      </c>
      <c r="K142" s="32">
        <v>2</v>
      </c>
      <c r="L142" s="32">
        <v>1</v>
      </c>
      <c r="M142" s="32">
        <v>115000</v>
      </c>
      <c r="N1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85834.091781261683</v>
      </c>
      <c r="O142" s="31">
        <f>Table5[[#This Row],[SalePrice]]-Table5[[#This Row],[RegressionPrice]]</f>
        <v>29165.908218738317</v>
      </c>
    </row>
    <row r="143" spans="1:15">
      <c r="A143">
        <v>1734</v>
      </c>
      <c r="B143">
        <v>1300</v>
      </c>
      <c r="C143" s="23">
        <v>7</v>
      </c>
      <c r="D143" s="23">
        <v>2005</v>
      </c>
      <c r="E143" s="23">
        <v>2005</v>
      </c>
      <c r="F143" s="23">
        <v>1734</v>
      </c>
      <c r="G143" s="23">
        <v>660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260000</v>
      </c>
      <c r="N1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258764.71467675309</v>
      </c>
      <c r="O143" s="31">
        <f>Table5[[#This Row],[SalePrice]]-Table5[[#This Row],[RegressionPrice]]</f>
        <v>1235.285323246906</v>
      </c>
    </row>
    <row r="144" spans="1:15">
      <c r="A144">
        <v>1385</v>
      </c>
      <c r="B144">
        <v>507</v>
      </c>
      <c r="C144" s="20">
        <v>5</v>
      </c>
      <c r="D144" s="20">
        <v>1952</v>
      </c>
      <c r="E144" s="20">
        <v>1952</v>
      </c>
      <c r="F144" s="20">
        <v>910</v>
      </c>
      <c r="G144" s="20">
        <v>720</v>
      </c>
      <c r="H144" s="32">
        <v>3</v>
      </c>
      <c r="I144" s="32">
        <v>0</v>
      </c>
      <c r="J144" s="32">
        <v>1</v>
      </c>
      <c r="K144" s="32">
        <v>3</v>
      </c>
      <c r="L144" s="32">
        <v>1</v>
      </c>
      <c r="M144" s="32">
        <v>166000</v>
      </c>
      <c r="N1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132565.81844691437</v>
      </c>
      <c r="O144" s="31">
        <f>Table5[[#This Row],[SalePrice]]-Table5[[#This Row],[RegressionPrice]]</f>
        <v>33434.181553085626</v>
      </c>
    </row>
    <row r="145" spans="1:15">
      <c r="A145">
        <v>1501</v>
      </c>
      <c r="B145">
        <v>679</v>
      </c>
      <c r="C145" s="23">
        <v>7</v>
      </c>
      <c r="D145" s="23">
        <v>1999</v>
      </c>
      <c r="E145" s="23">
        <v>1999</v>
      </c>
      <c r="F145" s="23">
        <v>1490</v>
      </c>
      <c r="G145" s="23">
        <v>577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204000</v>
      </c>
      <c r="N1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224060.50962479381</v>
      </c>
      <c r="O145" s="31">
        <f>Table5[[#This Row],[SalePrice]]-Table5[[#This Row],[RegressionPrice]]</f>
        <v>-20060.509624793805</v>
      </c>
    </row>
    <row r="146" spans="1:15">
      <c r="A146">
        <v>1728</v>
      </c>
      <c r="B146">
        <v>1332</v>
      </c>
      <c r="C146" s="20">
        <v>5</v>
      </c>
      <c r="D146" s="20">
        <v>1963</v>
      </c>
      <c r="E146" s="20">
        <v>1963</v>
      </c>
      <c r="F146" s="20">
        <v>1728</v>
      </c>
      <c r="G146" s="20">
        <v>504</v>
      </c>
      <c r="H146" s="32">
        <v>4</v>
      </c>
      <c r="I146" s="32">
        <v>2</v>
      </c>
      <c r="J146" s="32">
        <v>1</v>
      </c>
      <c r="K146" s="32">
        <v>2</v>
      </c>
      <c r="L146" s="32">
        <v>1</v>
      </c>
      <c r="M146" s="32">
        <v>125000</v>
      </c>
      <c r="N1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165079.13931683326</v>
      </c>
      <c r="O146" s="31">
        <f>Table5[[#This Row],[SalePrice]]-Table5[[#This Row],[RegressionPrice]]</f>
        <v>-40079.139316833258</v>
      </c>
    </row>
    <row r="147" spans="1:15">
      <c r="A147">
        <v>1709</v>
      </c>
      <c r="B147">
        <v>0</v>
      </c>
      <c r="C147" s="23">
        <v>6</v>
      </c>
      <c r="D147" s="23">
        <v>2004</v>
      </c>
      <c r="E147" s="23">
        <v>2006</v>
      </c>
      <c r="F147" s="23">
        <v>970</v>
      </c>
      <c r="G147" s="23">
        <v>380</v>
      </c>
      <c r="H147" s="31">
        <v>0</v>
      </c>
      <c r="I147" s="31">
        <v>4</v>
      </c>
      <c r="J147" s="31">
        <v>0</v>
      </c>
      <c r="K147" s="31">
        <v>0</v>
      </c>
      <c r="L147" s="31">
        <v>0</v>
      </c>
      <c r="M147" s="31">
        <v>130000</v>
      </c>
      <c r="N1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163486.95484869886</v>
      </c>
      <c r="O147" s="31">
        <f>Table5[[#This Row],[SalePrice]]-Table5[[#This Row],[RegressionPrice]]</f>
        <v>-33486.954848698864</v>
      </c>
    </row>
    <row r="148" spans="1:15">
      <c r="A148">
        <v>875</v>
      </c>
      <c r="B148">
        <v>209</v>
      </c>
      <c r="C148" s="20">
        <v>5</v>
      </c>
      <c r="D148" s="20">
        <v>1931</v>
      </c>
      <c r="E148" s="20">
        <v>1993</v>
      </c>
      <c r="F148" s="20">
        <v>715</v>
      </c>
      <c r="G148" s="20">
        <v>180</v>
      </c>
      <c r="H148" s="32">
        <v>0</v>
      </c>
      <c r="I148" s="32">
        <v>0</v>
      </c>
      <c r="J148" s="32">
        <v>1</v>
      </c>
      <c r="K148" s="32">
        <v>2</v>
      </c>
      <c r="L148" s="32">
        <v>1</v>
      </c>
      <c r="M148" s="32">
        <v>105000</v>
      </c>
      <c r="N1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98627.943679924269</v>
      </c>
      <c r="O148" s="31">
        <f>Table5[[#This Row],[SalePrice]]-Table5[[#This Row],[RegressionPrice]]</f>
        <v>6372.0563200757315</v>
      </c>
    </row>
    <row r="149" spans="1:15">
      <c r="A149">
        <v>2035</v>
      </c>
      <c r="B149">
        <v>0</v>
      </c>
      <c r="C149" s="23">
        <v>7</v>
      </c>
      <c r="D149" s="23">
        <v>2001</v>
      </c>
      <c r="E149" s="23">
        <v>2001</v>
      </c>
      <c r="F149" s="23">
        <v>884</v>
      </c>
      <c r="G149" s="23">
        <v>434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222500</v>
      </c>
      <c r="N1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225099.44506210519</v>
      </c>
      <c r="O149" s="31">
        <f>Table5[[#This Row],[SalePrice]]-Table5[[#This Row],[RegressionPrice]]</f>
        <v>-2599.4450621051947</v>
      </c>
    </row>
    <row r="150" spans="1:15">
      <c r="A150">
        <v>1080</v>
      </c>
      <c r="B150">
        <v>680</v>
      </c>
      <c r="C150" s="20">
        <v>7</v>
      </c>
      <c r="D150" s="20">
        <v>2004</v>
      </c>
      <c r="E150" s="20">
        <v>2005</v>
      </c>
      <c r="F150" s="20">
        <v>1080</v>
      </c>
      <c r="G150" s="20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141000</v>
      </c>
      <c r="N1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181043.77856048578</v>
      </c>
      <c r="O150" s="31">
        <f>Table5[[#This Row],[SalePrice]]-Table5[[#This Row],[RegressionPrice]]</f>
        <v>-40043.778560485778</v>
      </c>
    </row>
    <row r="151" spans="1:15">
      <c r="A151">
        <v>1344</v>
      </c>
      <c r="B151">
        <v>0</v>
      </c>
      <c r="C151" s="23">
        <v>5</v>
      </c>
      <c r="D151" s="23">
        <v>1936</v>
      </c>
      <c r="E151" s="23">
        <v>1950</v>
      </c>
      <c r="F151" s="23">
        <v>896</v>
      </c>
      <c r="G151" s="23">
        <v>240</v>
      </c>
      <c r="H151" s="31">
        <v>0</v>
      </c>
      <c r="I151" s="31">
        <v>0</v>
      </c>
      <c r="J151" s="31">
        <v>0</v>
      </c>
      <c r="K151" s="31">
        <v>1</v>
      </c>
      <c r="L151" s="31">
        <v>1</v>
      </c>
      <c r="M151" s="31">
        <v>115000</v>
      </c>
      <c r="N1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105664.08475666103</v>
      </c>
      <c r="O151" s="31">
        <f>Table5[[#This Row],[SalePrice]]-Table5[[#This Row],[RegressionPrice]]</f>
        <v>9335.9152433389681</v>
      </c>
    </row>
    <row r="152" spans="1:15">
      <c r="A152">
        <v>969</v>
      </c>
      <c r="B152">
        <v>716</v>
      </c>
      <c r="C152" s="20">
        <v>5</v>
      </c>
      <c r="D152" s="20">
        <v>1975</v>
      </c>
      <c r="E152" s="20">
        <v>1975</v>
      </c>
      <c r="F152" s="20">
        <v>969</v>
      </c>
      <c r="G152" s="20">
        <v>440</v>
      </c>
      <c r="H152" s="32">
        <v>0</v>
      </c>
      <c r="I152" s="32">
        <v>0</v>
      </c>
      <c r="J152" s="32">
        <v>1</v>
      </c>
      <c r="K152" s="32">
        <v>2</v>
      </c>
      <c r="L152" s="32">
        <v>1</v>
      </c>
      <c r="M152" s="32">
        <v>122000</v>
      </c>
      <c r="N1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136557.20311282168</v>
      </c>
      <c r="O152" s="31">
        <f>Table5[[#This Row],[SalePrice]]-Table5[[#This Row],[RegressionPrice]]</f>
        <v>-14557.203112821677</v>
      </c>
    </row>
    <row r="153" spans="1:15">
      <c r="A153">
        <v>1710</v>
      </c>
      <c r="B153">
        <v>1400</v>
      </c>
      <c r="C153" s="23">
        <v>8</v>
      </c>
      <c r="D153" s="23">
        <v>2007</v>
      </c>
      <c r="E153" s="23">
        <v>2008</v>
      </c>
      <c r="F153" s="23">
        <v>1710</v>
      </c>
      <c r="G153" s="23">
        <v>866</v>
      </c>
      <c r="H153" s="31">
        <v>0</v>
      </c>
      <c r="I153" s="31">
        <v>0</v>
      </c>
      <c r="J153" s="31">
        <v>2</v>
      </c>
      <c r="K153" s="31">
        <v>0</v>
      </c>
      <c r="L153" s="31">
        <v>0</v>
      </c>
      <c r="M153" s="31">
        <v>372402</v>
      </c>
      <c r="N1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302643.71740025224</v>
      </c>
      <c r="O153" s="31">
        <f>Table5[[#This Row],[SalePrice]]-Table5[[#This Row],[RegressionPrice]]</f>
        <v>69758.282599747763</v>
      </c>
    </row>
    <row r="154" spans="1:15">
      <c r="A154">
        <v>1993</v>
      </c>
      <c r="B154">
        <v>416</v>
      </c>
      <c r="C154" s="20">
        <v>6</v>
      </c>
      <c r="D154" s="20">
        <v>1971</v>
      </c>
      <c r="E154" s="20">
        <v>1971</v>
      </c>
      <c r="F154" s="20">
        <v>825</v>
      </c>
      <c r="G154" s="20">
        <v>495</v>
      </c>
      <c r="H154" s="32">
        <v>0</v>
      </c>
      <c r="I154" s="32">
        <v>0</v>
      </c>
      <c r="J154" s="32">
        <v>1</v>
      </c>
      <c r="K154" s="32">
        <v>1</v>
      </c>
      <c r="L154" s="32">
        <v>1</v>
      </c>
      <c r="M154" s="32">
        <v>190000</v>
      </c>
      <c r="N1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202285.07827770823</v>
      </c>
      <c r="O154" s="31">
        <f>Table5[[#This Row],[SalePrice]]-Table5[[#This Row],[RegressionPrice]]</f>
        <v>-12285.078277708235</v>
      </c>
    </row>
    <row r="155" spans="1:15">
      <c r="A155">
        <v>1252</v>
      </c>
      <c r="B155">
        <v>429</v>
      </c>
      <c r="C155" s="23">
        <v>6</v>
      </c>
      <c r="D155" s="23">
        <v>1960</v>
      </c>
      <c r="E155" s="23">
        <v>1975</v>
      </c>
      <c r="F155" s="23">
        <v>1602</v>
      </c>
      <c r="G155" s="23">
        <v>564</v>
      </c>
      <c r="H155" s="31">
        <v>0</v>
      </c>
      <c r="I155" s="31">
        <v>0</v>
      </c>
      <c r="J155" s="31">
        <v>0</v>
      </c>
      <c r="K155" s="31">
        <v>1</v>
      </c>
      <c r="L155" s="31">
        <v>1</v>
      </c>
      <c r="M155" s="31">
        <v>235000</v>
      </c>
      <c r="N1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169348.69417992869</v>
      </c>
      <c r="O155" s="31">
        <f>Table5[[#This Row],[SalePrice]]-Table5[[#This Row],[RegressionPrice]]</f>
        <v>65651.305820071313</v>
      </c>
    </row>
    <row r="156" spans="1:15">
      <c r="A156">
        <v>1200</v>
      </c>
      <c r="B156">
        <v>0</v>
      </c>
      <c r="C156" s="20">
        <v>6</v>
      </c>
      <c r="D156" s="20">
        <v>1923</v>
      </c>
      <c r="E156" s="20">
        <v>1950</v>
      </c>
      <c r="F156" s="20">
        <v>1200</v>
      </c>
      <c r="G156" s="20">
        <v>312</v>
      </c>
      <c r="H156" s="32">
        <v>0</v>
      </c>
      <c r="I156" s="32">
        <v>0</v>
      </c>
      <c r="J156" s="32">
        <v>1</v>
      </c>
      <c r="K156" s="32">
        <v>2</v>
      </c>
      <c r="L156" s="32">
        <v>1</v>
      </c>
      <c r="M156" s="32">
        <v>125000</v>
      </c>
      <c r="N1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124635.37100108576</v>
      </c>
      <c r="O156" s="31">
        <f>Table5[[#This Row],[SalePrice]]-Table5[[#This Row],[RegressionPrice]]</f>
        <v>364.62899891423876</v>
      </c>
    </row>
    <row r="157" spans="1:15">
      <c r="A157">
        <v>1096</v>
      </c>
      <c r="B157">
        <v>0</v>
      </c>
      <c r="C157" s="23">
        <v>6</v>
      </c>
      <c r="D157" s="23">
        <v>1924</v>
      </c>
      <c r="E157" s="23">
        <v>1950</v>
      </c>
      <c r="F157" s="23">
        <v>572</v>
      </c>
      <c r="G157" s="23">
        <v>0</v>
      </c>
      <c r="H157" s="31">
        <v>3</v>
      </c>
      <c r="I157" s="31">
        <v>0</v>
      </c>
      <c r="J157" s="31">
        <v>1</v>
      </c>
      <c r="K157" s="31">
        <v>3</v>
      </c>
      <c r="L157" s="31">
        <v>1</v>
      </c>
      <c r="M157" s="31">
        <v>79000</v>
      </c>
      <c r="N1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87132.378791517709</v>
      </c>
      <c r="O157" s="31">
        <f>Table5[[#This Row],[SalePrice]]-Table5[[#This Row],[RegressionPrice]]</f>
        <v>-8132.378791517709</v>
      </c>
    </row>
    <row r="158" spans="1:15">
      <c r="A158">
        <v>1040</v>
      </c>
      <c r="B158">
        <v>0</v>
      </c>
      <c r="C158" s="20">
        <v>5</v>
      </c>
      <c r="D158" s="20">
        <v>1950</v>
      </c>
      <c r="E158" s="20">
        <v>1950</v>
      </c>
      <c r="F158" s="20">
        <v>0</v>
      </c>
      <c r="G158" s="20">
        <v>625</v>
      </c>
      <c r="H158" s="32">
        <v>0</v>
      </c>
      <c r="I158" s="32">
        <v>0</v>
      </c>
      <c r="J158" s="32">
        <v>3</v>
      </c>
      <c r="K158" s="32">
        <v>2</v>
      </c>
      <c r="L158" s="32">
        <v>1</v>
      </c>
      <c r="M158" s="32">
        <v>109500</v>
      </c>
      <c r="N1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114027.37424006297</v>
      </c>
      <c r="O158" s="31">
        <f>Table5[[#This Row],[SalePrice]]-Table5[[#This Row],[RegressionPrice]]</f>
        <v>-4527.3742400629708</v>
      </c>
    </row>
    <row r="159" spans="1:15">
      <c r="A159">
        <v>1968</v>
      </c>
      <c r="B159">
        <v>0</v>
      </c>
      <c r="C159" s="23">
        <v>8</v>
      </c>
      <c r="D159" s="23">
        <v>2009</v>
      </c>
      <c r="E159" s="23">
        <v>2010</v>
      </c>
      <c r="F159" s="23">
        <v>774</v>
      </c>
      <c r="G159" s="23">
        <v>680</v>
      </c>
      <c r="H159" s="31">
        <v>0</v>
      </c>
      <c r="I159" s="31">
        <v>0</v>
      </c>
      <c r="J159" s="31">
        <v>2</v>
      </c>
      <c r="K159" s="31">
        <v>0</v>
      </c>
      <c r="L159" s="31">
        <v>2</v>
      </c>
      <c r="M159" s="31">
        <v>269500</v>
      </c>
      <c r="N1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286045.83602686453</v>
      </c>
      <c r="O159" s="31">
        <f>Table5[[#This Row],[SalePrice]]-Table5[[#This Row],[RegressionPrice]]</f>
        <v>-16545.836026864534</v>
      </c>
    </row>
    <row r="160" spans="1:15">
      <c r="A160">
        <v>1947</v>
      </c>
      <c r="B160">
        <v>222</v>
      </c>
      <c r="C160" s="20">
        <v>7</v>
      </c>
      <c r="D160" s="20">
        <v>2004</v>
      </c>
      <c r="E160" s="20">
        <v>2005</v>
      </c>
      <c r="F160" s="20">
        <v>991</v>
      </c>
      <c r="G160" s="20">
        <v>678</v>
      </c>
      <c r="H160" s="32">
        <v>0</v>
      </c>
      <c r="I160" s="32">
        <v>0</v>
      </c>
      <c r="J160" s="32">
        <v>0</v>
      </c>
      <c r="K160" s="32">
        <v>0</v>
      </c>
      <c r="L160" s="32">
        <v>0</v>
      </c>
      <c r="M160" s="32">
        <v>254900</v>
      </c>
      <c r="N1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237583.52219230909</v>
      </c>
      <c r="O160" s="31">
        <f>Table5[[#This Row],[SalePrice]]-Table5[[#This Row],[RegressionPrice]]</f>
        <v>17316.477807690913</v>
      </c>
    </row>
    <row r="161" spans="1:15">
      <c r="A161">
        <v>2462</v>
      </c>
      <c r="B161">
        <v>57</v>
      </c>
      <c r="C161" s="23">
        <v>7</v>
      </c>
      <c r="D161" s="23">
        <v>2005</v>
      </c>
      <c r="E161" s="23">
        <v>2006</v>
      </c>
      <c r="F161" s="23">
        <v>1392</v>
      </c>
      <c r="G161" s="23">
        <v>576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320000</v>
      </c>
      <c r="N1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263341.90755396296</v>
      </c>
      <c r="O161" s="31">
        <f>Table5[[#This Row],[SalePrice]]-Table5[[#This Row],[RegressionPrice]]</f>
        <v>56658.092446037044</v>
      </c>
    </row>
    <row r="162" spans="1:15">
      <c r="A162">
        <v>1232</v>
      </c>
      <c r="B162">
        <v>660</v>
      </c>
      <c r="C162" s="20">
        <v>6</v>
      </c>
      <c r="D162" s="20">
        <v>1984</v>
      </c>
      <c r="E162" s="20">
        <v>1984</v>
      </c>
      <c r="F162" s="20">
        <v>1232</v>
      </c>
      <c r="G162" s="20">
        <v>516</v>
      </c>
      <c r="H162" s="32">
        <v>0</v>
      </c>
      <c r="I162" s="32">
        <v>0</v>
      </c>
      <c r="J162" s="32">
        <v>0</v>
      </c>
      <c r="K162" s="32">
        <v>2</v>
      </c>
      <c r="L162" s="32">
        <v>1</v>
      </c>
      <c r="M162" s="32">
        <v>162500</v>
      </c>
      <c r="N1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174882.19808475496</v>
      </c>
      <c r="O162" s="31">
        <f>Table5[[#This Row],[SalePrice]]-Table5[[#This Row],[RegressionPrice]]</f>
        <v>-12382.198084754957</v>
      </c>
    </row>
    <row r="163" spans="1:15">
      <c r="A163">
        <v>2668</v>
      </c>
      <c r="B163">
        <v>1016</v>
      </c>
      <c r="C163" s="23">
        <v>9</v>
      </c>
      <c r="D163" s="23">
        <v>2003</v>
      </c>
      <c r="E163" s="23">
        <v>2004</v>
      </c>
      <c r="F163" s="23">
        <v>1572</v>
      </c>
      <c r="G163" s="23">
        <v>726</v>
      </c>
      <c r="H163" s="31">
        <v>0</v>
      </c>
      <c r="I163" s="31">
        <v>0</v>
      </c>
      <c r="J163" s="31">
        <v>2</v>
      </c>
      <c r="K163" s="31">
        <v>0</v>
      </c>
      <c r="L163" s="31">
        <v>2</v>
      </c>
      <c r="M163" s="31">
        <v>412500</v>
      </c>
      <c r="N1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370233.34710721043</v>
      </c>
      <c r="O163" s="31">
        <f>Table5[[#This Row],[SalePrice]]-Table5[[#This Row],[RegressionPrice]]</f>
        <v>42266.652892789571</v>
      </c>
    </row>
    <row r="164" spans="1:15">
      <c r="A164">
        <v>1541</v>
      </c>
      <c r="B164">
        <v>1201</v>
      </c>
      <c r="C164" s="20">
        <v>7</v>
      </c>
      <c r="D164" s="20">
        <v>2005</v>
      </c>
      <c r="E164" s="20">
        <v>2005</v>
      </c>
      <c r="F164" s="20">
        <v>1541</v>
      </c>
      <c r="G164" s="20">
        <v>532</v>
      </c>
      <c r="H164" s="32">
        <v>0</v>
      </c>
      <c r="I164" s="32">
        <v>0</v>
      </c>
      <c r="J164" s="32">
        <v>0</v>
      </c>
      <c r="K164" s="32">
        <v>0</v>
      </c>
      <c r="L164" s="32">
        <v>0</v>
      </c>
      <c r="M164" s="32">
        <v>220000</v>
      </c>
      <c r="N1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239883.17996574487</v>
      </c>
      <c r="O164" s="31">
        <f>Table5[[#This Row],[SalePrice]]-Table5[[#This Row],[RegressionPrice]]</f>
        <v>-19883.179965744872</v>
      </c>
    </row>
    <row r="165" spans="1:15">
      <c r="A165">
        <v>882</v>
      </c>
      <c r="B165">
        <v>0</v>
      </c>
      <c r="C165" s="23">
        <v>4</v>
      </c>
      <c r="D165" s="23">
        <v>1956</v>
      </c>
      <c r="E165" s="23">
        <v>1956</v>
      </c>
      <c r="F165" s="23">
        <v>882</v>
      </c>
      <c r="G165" s="23">
        <v>0</v>
      </c>
      <c r="H165" s="31">
        <v>0</v>
      </c>
      <c r="I165" s="31">
        <v>0</v>
      </c>
      <c r="J165" s="31">
        <v>1</v>
      </c>
      <c r="K165" s="31">
        <v>0</v>
      </c>
      <c r="L165" s="31">
        <v>1</v>
      </c>
      <c r="M165" s="31">
        <v>103200</v>
      </c>
      <c r="N1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73959.9592837909</v>
      </c>
      <c r="O165" s="31">
        <f>Table5[[#This Row],[SalePrice]]-Table5[[#This Row],[RegressionPrice]]</f>
        <v>29240.0407162091</v>
      </c>
    </row>
    <row r="166" spans="1:15">
      <c r="A166">
        <v>1616</v>
      </c>
      <c r="B166">
        <v>370</v>
      </c>
      <c r="C166" s="20">
        <v>6</v>
      </c>
      <c r="D166" s="20">
        <v>1926</v>
      </c>
      <c r="E166" s="20">
        <v>2004</v>
      </c>
      <c r="F166" s="20">
        <v>1149</v>
      </c>
      <c r="G166" s="20">
        <v>216</v>
      </c>
      <c r="H166" s="32">
        <v>0</v>
      </c>
      <c r="I166" s="32">
        <v>0</v>
      </c>
      <c r="J166" s="32">
        <v>1</v>
      </c>
      <c r="K166" s="32">
        <v>1</v>
      </c>
      <c r="L166" s="32">
        <v>0</v>
      </c>
      <c r="M166" s="32">
        <v>152000</v>
      </c>
      <c r="N1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163670.2878352601</v>
      </c>
      <c r="O166" s="31">
        <f>Table5[[#This Row],[SalePrice]]-Table5[[#This Row],[RegressionPrice]]</f>
        <v>-11670.287835260096</v>
      </c>
    </row>
    <row r="167" spans="1:15">
      <c r="A167">
        <v>1355</v>
      </c>
      <c r="B167">
        <v>351</v>
      </c>
      <c r="C167" s="23">
        <v>5</v>
      </c>
      <c r="D167" s="23">
        <v>1940</v>
      </c>
      <c r="E167" s="23">
        <v>1999</v>
      </c>
      <c r="F167" s="23">
        <v>644</v>
      </c>
      <c r="G167" s="23">
        <v>0</v>
      </c>
      <c r="H167" s="31">
        <v>0</v>
      </c>
      <c r="I167" s="31">
        <v>1</v>
      </c>
      <c r="J167" s="31">
        <v>1</v>
      </c>
      <c r="K167" s="31">
        <v>1</v>
      </c>
      <c r="L167" s="31">
        <v>1</v>
      </c>
      <c r="M167" s="31">
        <v>127500</v>
      </c>
      <c r="N1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120142.55664551898</v>
      </c>
      <c r="O167" s="31">
        <f>Table5[[#This Row],[SalePrice]]-Table5[[#This Row],[RegressionPrice]]</f>
        <v>7357.4433544810163</v>
      </c>
    </row>
    <row r="168" spans="1:15">
      <c r="A168">
        <v>1867</v>
      </c>
      <c r="B168">
        <v>379</v>
      </c>
      <c r="C168" s="20">
        <v>5</v>
      </c>
      <c r="D168" s="20">
        <v>1955</v>
      </c>
      <c r="E168" s="20">
        <v>1993</v>
      </c>
      <c r="F168" s="20">
        <v>1617</v>
      </c>
      <c r="G168" s="20">
        <v>303</v>
      </c>
      <c r="H168" s="32">
        <v>0</v>
      </c>
      <c r="I168" s="32">
        <v>0</v>
      </c>
      <c r="J168" s="32">
        <v>1</v>
      </c>
      <c r="K168" s="32">
        <v>0</v>
      </c>
      <c r="L168" s="32">
        <v>1</v>
      </c>
      <c r="M168" s="32">
        <v>190000</v>
      </c>
      <c r="N1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184948.98729631308</v>
      </c>
      <c r="O168" s="31">
        <f>Table5[[#This Row],[SalePrice]]-Table5[[#This Row],[RegressionPrice]]</f>
        <v>5051.0127036869235</v>
      </c>
    </row>
    <row r="169" spans="1:15">
      <c r="A169">
        <v>2161</v>
      </c>
      <c r="B169">
        <v>1288</v>
      </c>
      <c r="C169" s="23">
        <v>8</v>
      </c>
      <c r="D169" s="23">
        <v>2007</v>
      </c>
      <c r="E169" s="23">
        <v>2007</v>
      </c>
      <c r="F169" s="23">
        <v>1582</v>
      </c>
      <c r="G169" s="23">
        <v>789</v>
      </c>
      <c r="H169" s="31">
        <v>0</v>
      </c>
      <c r="I169" s="31">
        <v>0</v>
      </c>
      <c r="J169" s="31">
        <v>2</v>
      </c>
      <c r="K169" s="31">
        <v>0</v>
      </c>
      <c r="L169" s="31">
        <v>2</v>
      </c>
      <c r="M169" s="31">
        <v>325624</v>
      </c>
      <c r="N1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334805.72728994075</v>
      </c>
      <c r="O169" s="31">
        <f>Table5[[#This Row],[SalePrice]]-Table5[[#This Row],[RegressionPrice]]</f>
        <v>-9181.7272899407544</v>
      </c>
    </row>
    <row r="170" spans="1:15">
      <c r="A170">
        <v>1720</v>
      </c>
      <c r="B170">
        <v>0</v>
      </c>
      <c r="C170" s="20">
        <v>7</v>
      </c>
      <c r="D170" s="20">
        <v>2004</v>
      </c>
      <c r="E170" s="20">
        <v>2004</v>
      </c>
      <c r="F170" s="20">
        <v>840</v>
      </c>
      <c r="G170" s="20">
        <v>440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183500</v>
      </c>
      <c r="N1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211077.3386367386</v>
      </c>
      <c r="O170" s="31">
        <f>Table5[[#This Row],[SalePrice]]-Table5[[#This Row],[RegressionPrice]]</f>
        <v>-27577.338636738597</v>
      </c>
    </row>
    <row r="171" spans="1:15">
      <c r="A171">
        <v>1707</v>
      </c>
      <c r="B171">
        <v>0</v>
      </c>
      <c r="C171" s="23">
        <v>8</v>
      </c>
      <c r="D171" s="23">
        <v>1981</v>
      </c>
      <c r="E171" s="23">
        <v>1981</v>
      </c>
      <c r="F171" s="23">
        <v>1686</v>
      </c>
      <c r="G171" s="23">
        <v>511</v>
      </c>
      <c r="H171" s="31">
        <v>0</v>
      </c>
      <c r="I171" s="31">
        <v>0</v>
      </c>
      <c r="J171" s="31">
        <v>0</v>
      </c>
      <c r="K171" s="31">
        <v>2</v>
      </c>
      <c r="L171" s="31">
        <v>1</v>
      </c>
      <c r="M171" s="31">
        <v>228000</v>
      </c>
      <c r="N1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230650.65990173054</v>
      </c>
      <c r="O171" s="31">
        <f>Table5[[#This Row],[SalePrice]]-Table5[[#This Row],[RegressionPrice]]</f>
        <v>-2650.6599017305416</v>
      </c>
    </row>
    <row r="172" spans="1:15">
      <c r="A172">
        <v>1382</v>
      </c>
      <c r="B172">
        <v>360</v>
      </c>
      <c r="C172" s="20">
        <v>5</v>
      </c>
      <c r="D172" s="20">
        <v>1941</v>
      </c>
      <c r="E172" s="20">
        <v>1950</v>
      </c>
      <c r="F172" s="20">
        <v>720</v>
      </c>
      <c r="G172" s="20">
        <v>660</v>
      </c>
      <c r="H172" s="32">
        <v>1</v>
      </c>
      <c r="I172" s="32">
        <v>0</v>
      </c>
      <c r="J172" s="32">
        <v>1</v>
      </c>
      <c r="K172" s="32">
        <v>2</v>
      </c>
      <c r="L172" s="32">
        <v>1</v>
      </c>
      <c r="M172" s="32">
        <v>128500</v>
      </c>
      <c r="N1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129194.18214942355</v>
      </c>
      <c r="O172" s="31">
        <f>Table5[[#This Row],[SalePrice]]-Table5[[#This Row],[RegressionPrice]]</f>
        <v>-694.18214942354825</v>
      </c>
    </row>
    <row r="173" spans="1:15">
      <c r="A173">
        <v>1656</v>
      </c>
      <c r="B173">
        <v>639</v>
      </c>
      <c r="C173" s="23">
        <v>6</v>
      </c>
      <c r="D173" s="23">
        <v>1960</v>
      </c>
      <c r="E173" s="23">
        <v>1960</v>
      </c>
      <c r="F173" s="23">
        <v>1080</v>
      </c>
      <c r="G173" s="23">
        <v>528</v>
      </c>
      <c r="H173" s="31">
        <v>0</v>
      </c>
      <c r="I173" s="31">
        <v>0</v>
      </c>
      <c r="J173" s="31">
        <v>1</v>
      </c>
      <c r="K173" s="31">
        <v>3</v>
      </c>
      <c r="L173" s="31">
        <v>1</v>
      </c>
      <c r="M173" s="31">
        <v>215000</v>
      </c>
      <c r="N1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180147.97425647365</v>
      </c>
      <c r="O173" s="31">
        <f>Table5[[#This Row],[SalePrice]]-Table5[[#This Row],[RegressionPrice]]</f>
        <v>34852.025743526348</v>
      </c>
    </row>
    <row r="174" spans="1:15">
      <c r="A174">
        <v>1767</v>
      </c>
      <c r="B174">
        <v>495</v>
      </c>
      <c r="C174" s="20">
        <v>7</v>
      </c>
      <c r="D174" s="20">
        <v>1987</v>
      </c>
      <c r="E174" s="20">
        <v>1987</v>
      </c>
      <c r="F174" s="20">
        <v>1064</v>
      </c>
      <c r="G174" s="20">
        <v>504</v>
      </c>
      <c r="H174" s="32">
        <v>0</v>
      </c>
      <c r="I174" s="32">
        <v>3</v>
      </c>
      <c r="J174" s="32">
        <v>0</v>
      </c>
      <c r="K174" s="32">
        <v>1</v>
      </c>
      <c r="L174" s="32">
        <v>0</v>
      </c>
      <c r="M174" s="32">
        <v>239000</v>
      </c>
      <c r="N1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192385.06555137035</v>
      </c>
      <c r="O174" s="31">
        <f>Table5[[#This Row],[SalePrice]]-Table5[[#This Row],[RegressionPrice]]</f>
        <v>46614.934448629647</v>
      </c>
    </row>
    <row r="175" spans="1:15">
      <c r="A175">
        <v>1362</v>
      </c>
      <c r="B175">
        <v>288</v>
      </c>
      <c r="C175" s="23">
        <v>6</v>
      </c>
      <c r="D175" s="23">
        <v>1961</v>
      </c>
      <c r="E175" s="23">
        <v>1961</v>
      </c>
      <c r="F175" s="23">
        <v>1362</v>
      </c>
      <c r="G175" s="23">
        <v>504</v>
      </c>
      <c r="H175" s="31">
        <v>0</v>
      </c>
      <c r="I175" s="31">
        <v>0</v>
      </c>
      <c r="J175" s="31">
        <v>1</v>
      </c>
      <c r="K175" s="31">
        <v>2</v>
      </c>
      <c r="L175" s="31">
        <v>1</v>
      </c>
      <c r="M175" s="31">
        <v>163000</v>
      </c>
      <c r="N1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165875.47984180422</v>
      </c>
      <c r="O175" s="31">
        <f>Table5[[#This Row],[SalePrice]]-Table5[[#This Row],[RegressionPrice]]</f>
        <v>-2875.4798418042192</v>
      </c>
    </row>
    <row r="176" spans="1:15">
      <c r="A176">
        <v>1651</v>
      </c>
      <c r="B176">
        <v>1398</v>
      </c>
      <c r="C176" s="20">
        <v>6</v>
      </c>
      <c r="D176" s="20">
        <v>1986</v>
      </c>
      <c r="E176" s="20">
        <v>1986</v>
      </c>
      <c r="F176" s="20">
        <v>1606</v>
      </c>
      <c r="G176" s="20">
        <v>616</v>
      </c>
      <c r="H176" s="32">
        <v>0</v>
      </c>
      <c r="I176" s="32">
        <v>0</v>
      </c>
      <c r="J176" s="32">
        <v>0</v>
      </c>
      <c r="K176" s="32">
        <v>2</v>
      </c>
      <c r="L176" s="32">
        <v>1</v>
      </c>
      <c r="M176" s="32">
        <v>184000</v>
      </c>
      <c r="N1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220763.79583107261</v>
      </c>
      <c r="O176" s="31">
        <f>Table5[[#This Row],[SalePrice]]-Table5[[#This Row],[RegressionPrice]]</f>
        <v>-36763.79583107261</v>
      </c>
    </row>
    <row r="177" spans="1:15">
      <c r="A177">
        <v>2158</v>
      </c>
      <c r="B177">
        <v>477</v>
      </c>
      <c r="C177" s="23">
        <v>6</v>
      </c>
      <c r="D177" s="23">
        <v>1950</v>
      </c>
      <c r="E177" s="23">
        <v>2001</v>
      </c>
      <c r="F177" s="23">
        <v>1202</v>
      </c>
      <c r="G177" s="23">
        <v>576</v>
      </c>
      <c r="H177" s="31">
        <v>0</v>
      </c>
      <c r="I177" s="31">
        <v>0</v>
      </c>
      <c r="J177" s="31">
        <v>1</v>
      </c>
      <c r="K177" s="31">
        <v>2</v>
      </c>
      <c r="L177" s="31">
        <v>0</v>
      </c>
      <c r="M177" s="31">
        <v>243000</v>
      </c>
      <c r="N1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211064.46219138469</v>
      </c>
      <c r="O177" s="31">
        <f>Table5[[#This Row],[SalePrice]]-Table5[[#This Row],[RegressionPrice]]</f>
        <v>31935.537808615307</v>
      </c>
    </row>
    <row r="178" spans="1:15">
      <c r="A178">
        <v>2060</v>
      </c>
      <c r="B178">
        <v>831</v>
      </c>
      <c r="C178" s="20">
        <v>6</v>
      </c>
      <c r="D178" s="20">
        <v>1988</v>
      </c>
      <c r="E178" s="20">
        <v>1989</v>
      </c>
      <c r="F178" s="20">
        <v>1151</v>
      </c>
      <c r="G178" s="20">
        <v>521</v>
      </c>
      <c r="H178" s="32">
        <v>0</v>
      </c>
      <c r="I178" s="32">
        <v>0</v>
      </c>
      <c r="J178" s="32">
        <v>0</v>
      </c>
      <c r="K178" s="32">
        <v>2</v>
      </c>
      <c r="L178" s="32">
        <v>1</v>
      </c>
      <c r="M178" s="32">
        <v>211000</v>
      </c>
      <c r="N1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221975.3113982412</v>
      </c>
      <c r="O178" s="31">
        <f>Table5[[#This Row],[SalePrice]]-Table5[[#This Row],[RegressionPrice]]</f>
        <v>-10975.311398241203</v>
      </c>
    </row>
    <row r="179" spans="1:15">
      <c r="A179">
        <v>1920</v>
      </c>
      <c r="B179">
        <v>57</v>
      </c>
      <c r="C179" s="23">
        <v>5</v>
      </c>
      <c r="D179" s="23">
        <v>1958</v>
      </c>
      <c r="E179" s="23">
        <v>1958</v>
      </c>
      <c r="F179" s="23">
        <v>1052</v>
      </c>
      <c r="G179" s="23">
        <v>451</v>
      </c>
      <c r="H179" s="31">
        <v>0</v>
      </c>
      <c r="I179" s="31">
        <v>0</v>
      </c>
      <c r="J179" s="31">
        <v>1</v>
      </c>
      <c r="K179" s="31">
        <v>0</v>
      </c>
      <c r="L179" s="31">
        <v>0</v>
      </c>
      <c r="M179" s="31">
        <v>172500</v>
      </c>
      <c r="N1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158542.10603103769</v>
      </c>
      <c r="O179" s="31">
        <f>Table5[[#This Row],[SalePrice]]-Table5[[#This Row],[RegressionPrice]]</f>
        <v>13957.893968962308</v>
      </c>
    </row>
    <row r="180" spans="1:15">
      <c r="A180">
        <v>2234</v>
      </c>
      <c r="B180">
        <v>1904</v>
      </c>
      <c r="C180" s="20">
        <v>9</v>
      </c>
      <c r="D180" s="20">
        <v>2008</v>
      </c>
      <c r="E180" s="20">
        <v>2009</v>
      </c>
      <c r="F180" s="20">
        <v>2216</v>
      </c>
      <c r="G180" s="20">
        <v>1166</v>
      </c>
      <c r="H180" s="32">
        <v>0</v>
      </c>
      <c r="I180" s="32">
        <v>0</v>
      </c>
      <c r="J180" s="32">
        <v>2</v>
      </c>
      <c r="K180" s="32">
        <v>0</v>
      </c>
      <c r="L180" s="32">
        <v>2</v>
      </c>
      <c r="M180" s="32">
        <v>501837</v>
      </c>
      <c r="N1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394238.784436688</v>
      </c>
      <c r="O180" s="31">
        <f>Table5[[#This Row],[SalePrice]]-Table5[[#This Row],[RegressionPrice]]</f>
        <v>107598.215563312</v>
      </c>
    </row>
    <row r="181" spans="1:15">
      <c r="A181">
        <v>968</v>
      </c>
      <c r="B181">
        <v>0</v>
      </c>
      <c r="C181" s="23">
        <v>5</v>
      </c>
      <c r="D181" s="23">
        <v>1923</v>
      </c>
      <c r="E181" s="23">
        <v>2006</v>
      </c>
      <c r="F181" s="23">
        <v>968</v>
      </c>
      <c r="G181" s="23">
        <v>480</v>
      </c>
      <c r="H181" s="31">
        <v>0</v>
      </c>
      <c r="I181" s="31">
        <v>0</v>
      </c>
      <c r="J181" s="31">
        <v>1</v>
      </c>
      <c r="K181" s="31">
        <v>2</v>
      </c>
      <c r="L181" s="31">
        <v>1</v>
      </c>
      <c r="M181" s="31">
        <v>100000</v>
      </c>
      <c r="N1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114797.42113375664</v>
      </c>
      <c r="O181" s="31">
        <f>Table5[[#This Row],[SalePrice]]-Table5[[#This Row],[RegressionPrice]]</f>
        <v>-14797.421133756638</v>
      </c>
    </row>
    <row r="182" spans="1:15">
      <c r="A182">
        <v>1525</v>
      </c>
      <c r="B182">
        <v>436</v>
      </c>
      <c r="C182" s="20">
        <v>6</v>
      </c>
      <c r="D182" s="20">
        <v>2000</v>
      </c>
      <c r="E182" s="20">
        <v>2000</v>
      </c>
      <c r="F182" s="20">
        <v>756</v>
      </c>
      <c r="G182" s="20">
        <v>440</v>
      </c>
      <c r="H182" s="32">
        <v>0</v>
      </c>
      <c r="I182" s="32">
        <v>4</v>
      </c>
      <c r="J182" s="32">
        <v>0</v>
      </c>
      <c r="K182" s="32">
        <v>0</v>
      </c>
      <c r="L182" s="32">
        <v>0</v>
      </c>
      <c r="M182" s="32">
        <v>177000</v>
      </c>
      <c r="N1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158025.35628216277</v>
      </c>
      <c r="O182" s="31">
        <f>Table5[[#This Row],[SalePrice]]-Table5[[#This Row],[RegressionPrice]]</f>
        <v>18974.643717837229</v>
      </c>
    </row>
    <row r="183" spans="1:15">
      <c r="A183">
        <v>1802</v>
      </c>
      <c r="B183">
        <v>352</v>
      </c>
      <c r="C183" s="23">
        <v>7</v>
      </c>
      <c r="D183" s="23">
        <v>1920</v>
      </c>
      <c r="E183" s="23">
        <v>1950</v>
      </c>
      <c r="F183" s="23">
        <v>793</v>
      </c>
      <c r="G183" s="23">
        <v>216</v>
      </c>
      <c r="H183" s="31">
        <v>0</v>
      </c>
      <c r="I183" s="31">
        <v>0</v>
      </c>
      <c r="J183" s="31">
        <v>4</v>
      </c>
      <c r="K183" s="31">
        <v>1</v>
      </c>
      <c r="L183" s="31">
        <v>1</v>
      </c>
      <c r="M183" s="31">
        <v>200100</v>
      </c>
      <c r="N1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196104.9237647042</v>
      </c>
      <c r="O183" s="31">
        <f>Table5[[#This Row],[SalePrice]]-Table5[[#This Row],[RegressionPrice]]</f>
        <v>3995.0762352957972</v>
      </c>
    </row>
    <row r="184" spans="1:15">
      <c r="A184">
        <v>1340</v>
      </c>
      <c r="B184">
        <v>0</v>
      </c>
      <c r="C184" s="20">
        <v>5</v>
      </c>
      <c r="D184" s="20">
        <v>1957</v>
      </c>
      <c r="E184" s="20">
        <v>2006</v>
      </c>
      <c r="F184" s="20">
        <v>0</v>
      </c>
      <c r="G184" s="20">
        <v>252</v>
      </c>
      <c r="H184" s="32">
        <v>3</v>
      </c>
      <c r="I184" s="32">
        <v>0</v>
      </c>
      <c r="J184" s="32">
        <v>3</v>
      </c>
      <c r="K184" s="32">
        <v>0</v>
      </c>
      <c r="L184" s="32">
        <v>1</v>
      </c>
      <c r="M184" s="32">
        <v>120000</v>
      </c>
      <c r="N1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135641.58230140075</v>
      </c>
      <c r="O184" s="31">
        <f>Table5[[#This Row],[SalePrice]]-Table5[[#This Row],[RegressionPrice]]</f>
        <v>-15641.582301400747</v>
      </c>
    </row>
    <row r="185" spans="1:15">
      <c r="A185">
        <v>2082</v>
      </c>
      <c r="B185">
        <v>0</v>
      </c>
      <c r="C185" s="23">
        <v>7</v>
      </c>
      <c r="D185" s="23">
        <v>2003</v>
      </c>
      <c r="E185" s="23">
        <v>2003</v>
      </c>
      <c r="F185" s="23">
        <v>1362</v>
      </c>
      <c r="G185" s="23">
        <v>484</v>
      </c>
      <c r="H185" s="31">
        <v>0</v>
      </c>
      <c r="I185" s="31">
        <v>0</v>
      </c>
      <c r="J185" s="31">
        <v>0</v>
      </c>
      <c r="K185" s="31">
        <v>0</v>
      </c>
      <c r="L185" s="31">
        <v>0</v>
      </c>
      <c r="M185" s="31">
        <v>200000</v>
      </c>
      <c r="N1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237748.49789147379</v>
      </c>
      <c r="O185" s="31">
        <f>Table5[[#This Row],[SalePrice]]-Table5[[#This Row],[RegressionPrice]]</f>
        <v>-37748.497891473788</v>
      </c>
    </row>
    <row r="186" spans="1:15">
      <c r="A186">
        <v>1252</v>
      </c>
      <c r="B186">
        <v>0</v>
      </c>
      <c r="C186" s="20">
        <v>5</v>
      </c>
      <c r="D186" s="20">
        <v>1908</v>
      </c>
      <c r="E186" s="20">
        <v>1991</v>
      </c>
      <c r="F186" s="20">
        <v>504</v>
      </c>
      <c r="G186" s="20">
        <v>576</v>
      </c>
      <c r="H186" s="32">
        <v>6</v>
      </c>
      <c r="I186" s="32">
        <v>0</v>
      </c>
      <c r="J186" s="32">
        <v>4</v>
      </c>
      <c r="K186" s="32">
        <v>1</v>
      </c>
      <c r="L186" s="32">
        <v>1</v>
      </c>
      <c r="M186" s="32">
        <v>127000</v>
      </c>
      <c r="N1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120331.66848176609</v>
      </c>
      <c r="O186" s="31">
        <f>Table5[[#This Row],[SalePrice]]-Table5[[#This Row],[RegressionPrice]]</f>
        <v>6668.3315182339138</v>
      </c>
    </row>
    <row r="187" spans="1:15">
      <c r="A187">
        <v>3608</v>
      </c>
      <c r="B187">
        <v>0</v>
      </c>
      <c r="C187" s="23">
        <v>10</v>
      </c>
      <c r="D187" s="23">
        <v>1892</v>
      </c>
      <c r="E187" s="23">
        <v>1993</v>
      </c>
      <c r="F187" s="23">
        <v>1107</v>
      </c>
      <c r="G187" s="23">
        <v>840</v>
      </c>
      <c r="H187" s="31">
        <v>3</v>
      </c>
      <c r="I187" s="31">
        <v>0</v>
      </c>
      <c r="J187" s="31">
        <v>1</v>
      </c>
      <c r="K187" s="31">
        <v>0</v>
      </c>
      <c r="L187" s="31">
        <v>2</v>
      </c>
      <c r="M187" s="31">
        <v>475000</v>
      </c>
      <c r="N1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351686.34072674956</v>
      </c>
      <c r="O187" s="31">
        <f>Table5[[#This Row],[SalePrice]]-Table5[[#This Row],[RegressionPrice]]</f>
        <v>123313.65927325044</v>
      </c>
    </row>
    <row r="188" spans="1:15">
      <c r="A188">
        <v>1217</v>
      </c>
      <c r="B188">
        <v>611</v>
      </c>
      <c r="C188" s="20">
        <v>7</v>
      </c>
      <c r="D188" s="20">
        <v>1990</v>
      </c>
      <c r="E188" s="20">
        <v>1991</v>
      </c>
      <c r="F188" s="20">
        <v>1188</v>
      </c>
      <c r="G188" s="20">
        <v>497</v>
      </c>
      <c r="H188" s="32">
        <v>0</v>
      </c>
      <c r="I188" s="32">
        <v>0</v>
      </c>
      <c r="J188" s="32">
        <v>0</v>
      </c>
      <c r="K188" s="32">
        <v>0</v>
      </c>
      <c r="L188" s="32">
        <v>0</v>
      </c>
      <c r="M188" s="32">
        <v>173000</v>
      </c>
      <c r="N1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194987.48569237877</v>
      </c>
      <c r="O188" s="31">
        <f>Table5[[#This Row],[SalePrice]]-Table5[[#This Row],[RegressionPrice]]</f>
        <v>-21987.485692378774</v>
      </c>
    </row>
    <row r="189" spans="1:15">
      <c r="A189">
        <v>1656</v>
      </c>
      <c r="B189">
        <v>0</v>
      </c>
      <c r="C189" s="23">
        <v>5</v>
      </c>
      <c r="D189" s="23">
        <v>1916</v>
      </c>
      <c r="E189" s="23">
        <v>1987</v>
      </c>
      <c r="F189" s="23">
        <v>660</v>
      </c>
      <c r="G189" s="23">
        <v>180</v>
      </c>
      <c r="H189" s="31">
        <v>0</v>
      </c>
      <c r="I189" s="31">
        <v>0</v>
      </c>
      <c r="J189" s="31">
        <v>4</v>
      </c>
      <c r="K189" s="31">
        <v>0</v>
      </c>
      <c r="L189" s="31">
        <v>1</v>
      </c>
      <c r="M189" s="31">
        <v>135000</v>
      </c>
      <c r="N1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152891.57291780546</v>
      </c>
      <c r="O189" s="31">
        <f>Table5[[#This Row],[SalePrice]]-Table5[[#This Row],[RegressionPrice]]</f>
        <v>-17891.572917805461</v>
      </c>
    </row>
    <row r="190" spans="1:15">
      <c r="A190">
        <v>1224</v>
      </c>
      <c r="B190">
        <v>1086</v>
      </c>
      <c r="C190" s="20">
        <v>5</v>
      </c>
      <c r="D190" s="20">
        <v>1979</v>
      </c>
      <c r="E190" s="20">
        <v>1979</v>
      </c>
      <c r="F190" s="20">
        <v>1086</v>
      </c>
      <c r="G190" s="20">
        <v>528</v>
      </c>
      <c r="H190" s="32">
        <v>1</v>
      </c>
      <c r="I190" s="32">
        <v>2</v>
      </c>
      <c r="J190" s="32">
        <v>0</v>
      </c>
      <c r="K190" s="32">
        <v>2</v>
      </c>
      <c r="L190" s="32">
        <v>1</v>
      </c>
      <c r="M190" s="32">
        <v>153337</v>
      </c>
      <c r="N1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140313.25760400257</v>
      </c>
      <c r="O190" s="31">
        <f>Table5[[#This Row],[SalePrice]]-Table5[[#This Row],[RegressionPrice]]</f>
        <v>13023.742395997426</v>
      </c>
    </row>
    <row r="191" spans="1:15">
      <c r="A191">
        <v>1593</v>
      </c>
      <c r="B191">
        <v>1153</v>
      </c>
      <c r="C191" s="23">
        <v>8</v>
      </c>
      <c r="D191" s="23">
        <v>2001</v>
      </c>
      <c r="E191" s="23">
        <v>2002</v>
      </c>
      <c r="F191" s="23">
        <v>1593</v>
      </c>
      <c r="G191" s="23">
        <v>682</v>
      </c>
      <c r="H191" s="31">
        <v>0</v>
      </c>
      <c r="I191" s="31">
        <v>3</v>
      </c>
      <c r="J191" s="31">
        <v>2</v>
      </c>
      <c r="K191" s="31">
        <v>0</v>
      </c>
      <c r="L191" s="31">
        <v>2</v>
      </c>
      <c r="M191" s="31">
        <v>286000</v>
      </c>
      <c r="N1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275602.16558623669</v>
      </c>
      <c r="O191" s="31">
        <f>Table5[[#This Row],[SalePrice]]-Table5[[#This Row],[RegressionPrice]]</f>
        <v>10397.83441376331</v>
      </c>
    </row>
    <row r="192" spans="1:15">
      <c r="A192">
        <v>2727</v>
      </c>
      <c r="B192">
        <v>297</v>
      </c>
      <c r="C192" s="20">
        <v>8</v>
      </c>
      <c r="D192" s="20">
        <v>1932</v>
      </c>
      <c r="E192" s="20">
        <v>1994</v>
      </c>
      <c r="F192" s="20">
        <v>853</v>
      </c>
      <c r="G192" s="20">
        <v>440</v>
      </c>
      <c r="H192" s="32">
        <v>0</v>
      </c>
      <c r="I192" s="32">
        <v>0</v>
      </c>
      <c r="J192" s="32">
        <v>0</v>
      </c>
      <c r="K192" s="32">
        <v>2</v>
      </c>
      <c r="L192" s="32">
        <v>0</v>
      </c>
      <c r="M192" s="32">
        <v>315000</v>
      </c>
      <c r="N1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250148.73133134001</v>
      </c>
      <c r="O192" s="31">
        <f>Table5[[#This Row],[SalePrice]]-Table5[[#This Row],[RegressionPrice]]</f>
        <v>64851.268668659992</v>
      </c>
    </row>
    <row r="193" spans="1:15">
      <c r="A193">
        <v>1479</v>
      </c>
      <c r="B193">
        <v>626</v>
      </c>
      <c r="C193" s="23">
        <v>7</v>
      </c>
      <c r="D193" s="23">
        <v>1972</v>
      </c>
      <c r="E193" s="23">
        <v>2004</v>
      </c>
      <c r="F193" s="23">
        <v>725</v>
      </c>
      <c r="G193" s="23">
        <v>484</v>
      </c>
      <c r="H193" s="31">
        <v>0</v>
      </c>
      <c r="I193" s="31">
        <v>0</v>
      </c>
      <c r="J193" s="31">
        <v>1</v>
      </c>
      <c r="K193" s="31">
        <v>1</v>
      </c>
      <c r="L193" s="31">
        <v>0</v>
      </c>
      <c r="M193" s="31">
        <v>184000</v>
      </c>
      <c r="N1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202675.5061338401</v>
      </c>
      <c r="O193" s="31">
        <f>Table5[[#This Row],[SalePrice]]-Table5[[#This Row],[RegressionPrice]]</f>
        <v>-18675.506133840099</v>
      </c>
    </row>
    <row r="194" spans="1:15">
      <c r="A194">
        <v>1431</v>
      </c>
      <c r="B194">
        <v>560</v>
      </c>
      <c r="C194" s="20">
        <v>7</v>
      </c>
      <c r="D194" s="20">
        <v>1999</v>
      </c>
      <c r="E194" s="20">
        <v>1999</v>
      </c>
      <c r="F194" s="20">
        <v>1431</v>
      </c>
      <c r="G194" s="20">
        <v>666</v>
      </c>
      <c r="H194" s="32">
        <v>0</v>
      </c>
      <c r="I194" s="32">
        <v>0</v>
      </c>
      <c r="J194" s="32">
        <v>0</v>
      </c>
      <c r="K194" s="32">
        <v>0</v>
      </c>
      <c r="L194" s="32">
        <v>0</v>
      </c>
      <c r="M194" s="32">
        <v>192000</v>
      </c>
      <c r="N1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220419.6210419375</v>
      </c>
      <c r="O194" s="31">
        <f>Table5[[#This Row],[SalePrice]]-Table5[[#This Row],[RegressionPrice]]</f>
        <v>-28419.621041937498</v>
      </c>
    </row>
    <row r="195" spans="1:15">
      <c r="A195">
        <v>1709</v>
      </c>
      <c r="B195">
        <v>0</v>
      </c>
      <c r="C195" s="23">
        <v>7</v>
      </c>
      <c r="D195" s="23">
        <v>2004</v>
      </c>
      <c r="E195" s="23">
        <v>2004</v>
      </c>
      <c r="F195" s="23">
        <v>970</v>
      </c>
      <c r="G195" s="23">
        <v>380</v>
      </c>
      <c r="H195" s="31">
        <v>0</v>
      </c>
      <c r="I195" s="31">
        <v>4</v>
      </c>
      <c r="J195" s="31">
        <v>0</v>
      </c>
      <c r="K195" s="31">
        <v>0</v>
      </c>
      <c r="L195" s="31">
        <v>0</v>
      </c>
      <c r="M195" s="31">
        <v>130000</v>
      </c>
      <c r="N1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183032.10078858823</v>
      </c>
      <c r="O195" s="31">
        <f>Table5[[#This Row],[SalePrice]]-Table5[[#This Row],[RegressionPrice]]</f>
        <v>-53032.100788588228</v>
      </c>
    </row>
    <row r="196" spans="1:15">
      <c r="A196">
        <v>864</v>
      </c>
      <c r="B196">
        <v>390</v>
      </c>
      <c r="C196" s="20">
        <v>5</v>
      </c>
      <c r="D196" s="20">
        <v>1972</v>
      </c>
      <c r="E196" s="20">
        <v>1972</v>
      </c>
      <c r="F196" s="20">
        <v>864</v>
      </c>
      <c r="G196" s="20">
        <v>352</v>
      </c>
      <c r="H196" s="32">
        <v>0</v>
      </c>
      <c r="I196" s="32">
        <v>0</v>
      </c>
      <c r="J196" s="32">
        <v>1</v>
      </c>
      <c r="K196" s="32">
        <v>2</v>
      </c>
      <c r="L196" s="32">
        <v>1</v>
      </c>
      <c r="M196" s="32">
        <v>127000</v>
      </c>
      <c r="N1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118128.5990366794</v>
      </c>
      <c r="O196" s="31">
        <f>Table5[[#This Row],[SalePrice]]-Table5[[#This Row],[RegressionPrice]]</f>
        <v>8871.4009633206006</v>
      </c>
    </row>
    <row r="197" spans="1:15">
      <c r="A197">
        <v>1456</v>
      </c>
      <c r="B197">
        <v>566</v>
      </c>
      <c r="C197" s="23">
        <v>6</v>
      </c>
      <c r="D197" s="23">
        <v>1976</v>
      </c>
      <c r="E197" s="23">
        <v>1976</v>
      </c>
      <c r="F197" s="23">
        <v>855</v>
      </c>
      <c r="G197" s="23">
        <v>440</v>
      </c>
      <c r="H197" s="31">
        <v>0</v>
      </c>
      <c r="I197" s="31">
        <v>4</v>
      </c>
      <c r="J197" s="31">
        <v>0</v>
      </c>
      <c r="K197" s="31">
        <v>2</v>
      </c>
      <c r="L197" s="31">
        <v>1</v>
      </c>
      <c r="M197" s="31">
        <v>148500</v>
      </c>
      <c r="N1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142806.73695277117</v>
      </c>
      <c r="O197" s="31">
        <f>Table5[[#This Row],[SalePrice]]-Table5[[#This Row],[RegressionPrice]]</f>
        <v>5693.2630472288292</v>
      </c>
    </row>
    <row r="198" spans="1:15">
      <c r="A198">
        <v>1726</v>
      </c>
      <c r="B198">
        <v>1126</v>
      </c>
      <c r="C198" s="20">
        <v>7</v>
      </c>
      <c r="D198" s="20">
        <v>2007</v>
      </c>
      <c r="E198" s="20">
        <v>2007</v>
      </c>
      <c r="F198" s="20">
        <v>1726</v>
      </c>
      <c r="G198" s="20">
        <v>786</v>
      </c>
      <c r="H198" s="32">
        <v>0</v>
      </c>
      <c r="I198" s="32">
        <v>0</v>
      </c>
      <c r="J198" s="32">
        <v>2</v>
      </c>
      <c r="K198" s="32">
        <v>0</v>
      </c>
      <c r="L198" s="32">
        <v>2</v>
      </c>
      <c r="M198" s="32">
        <v>311872</v>
      </c>
      <c r="N1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291632.11076964636</v>
      </c>
      <c r="O198" s="31">
        <f>Table5[[#This Row],[SalePrice]]-Table5[[#This Row],[RegressionPrice]]</f>
        <v>20239.889230353641</v>
      </c>
    </row>
    <row r="199" spans="1:15">
      <c r="A199">
        <v>3112</v>
      </c>
      <c r="B199">
        <v>1036</v>
      </c>
      <c r="C199" s="23">
        <v>8</v>
      </c>
      <c r="D199" s="23">
        <v>1918</v>
      </c>
      <c r="E199" s="23">
        <v>1990</v>
      </c>
      <c r="F199" s="23">
        <v>1360</v>
      </c>
      <c r="G199" s="23">
        <v>795</v>
      </c>
      <c r="H199" s="31">
        <v>3</v>
      </c>
      <c r="I199" s="31">
        <v>0</v>
      </c>
      <c r="J199" s="31">
        <v>1</v>
      </c>
      <c r="K199" s="31">
        <v>1</v>
      </c>
      <c r="L199" s="31">
        <v>0</v>
      </c>
      <c r="M199" s="31">
        <v>235000</v>
      </c>
      <c r="N1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297842.78935635497</v>
      </c>
      <c r="O199" s="31">
        <f>Table5[[#This Row],[SalePrice]]-Table5[[#This Row],[RegressionPrice]]</f>
        <v>-62842.789356354973</v>
      </c>
    </row>
    <row r="200" spans="1:15">
      <c r="A200">
        <v>2229</v>
      </c>
      <c r="B200">
        <v>0</v>
      </c>
      <c r="C200" s="20">
        <v>6</v>
      </c>
      <c r="D200" s="20">
        <v>1912</v>
      </c>
      <c r="E200" s="20">
        <v>1950</v>
      </c>
      <c r="F200" s="20">
        <v>755</v>
      </c>
      <c r="G200" s="20">
        <v>0</v>
      </c>
      <c r="H200" s="32">
        <v>0</v>
      </c>
      <c r="I200" s="32">
        <v>0</v>
      </c>
      <c r="J200" s="32">
        <v>1</v>
      </c>
      <c r="K200" s="32">
        <v>0</v>
      </c>
      <c r="L200" s="32">
        <v>1</v>
      </c>
      <c r="M200" s="32">
        <v>104000</v>
      </c>
      <c r="N2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161040.42034788872</v>
      </c>
      <c r="O200" s="31">
        <f>Table5[[#This Row],[SalePrice]]-Table5[[#This Row],[RegressionPrice]]</f>
        <v>-57040.420347888721</v>
      </c>
    </row>
    <row r="201" spans="1:15">
      <c r="A201">
        <v>1713</v>
      </c>
      <c r="B201">
        <v>1088</v>
      </c>
      <c r="C201" s="23">
        <v>8</v>
      </c>
      <c r="D201" s="23">
        <v>2004</v>
      </c>
      <c r="E201" s="23">
        <v>2005</v>
      </c>
      <c r="F201" s="23">
        <v>1713</v>
      </c>
      <c r="G201" s="23">
        <v>856</v>
      </c>
      <c r="H201" s="31">
        <v>0</v>
      </c>
      <c r="I201" s="31">
        <v>0</v>
      </c>
      <c r="J201" s="31">
        <v>2</v>
      </c>
      <c r="K201" s="31">
        <v>0</v>
      </c>
      <c r="L201" s="31">
        <v>2</v>
      </c>
      <c r="M201" s="31">
        <v>274900</v>
      </c>
      <c r="N2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310849.68709535623</v>
      </c>
      <c r="O201" s="31">
        <f>Table5[[#This Row],[SalePrice]]-Table5[[#This Row],[RegressionPrice]]</f>
        <v>-35949.687095356232</v>
      </c>
    </row>
    <row r="202" spans="1:15">
      <c r="A202">
        <v>1121</v>
      </c>
      <c r="B202">
        <v>0</v>
      </c>
      <c r="C202" s="20">
        <v>4</v>
      </c>
      <c r="D202" s="20">
        <v>2003</v>
      </c>
      <c r="E202" s="20">
        <v>2004</v>
      </c>
      <c r="F202" s="20">
        <v>1121</v>
      </c>
      <c r="G202" s="20">
        <v>440</v>
      </c>
      <c r="H202" s="32">
        <v>0</v>
      </c>
      <c r="I202" s="32">
        <v>0</v>
      </c>
      <c r="J202" s="32">
        <v>0</v>
      </c>
      <c r="K202" s="32">
        <v>0</v>
      </c>
      <c r="L202" s="32">
        <v>1</v>
      </c>
      <c r="M202" s="32">
        <v>140000</v>
      </c>
      <c r="N2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132436.08508348902</v>
      </c>
      <c r="O202" s="31">
        <f>Table5[[#This Row],[SalePrice]]-Table5[[#This Row],[RegressionPrice]]</f>
        <v>7563.9149165109848</v>
      </c>
    </row>
    <row r="203" spans="1:15">
      <c r="A203">
        <v>1279</v>
      </c>
      <c r="B203">
        <v>641</v>
      </c>
      <c r="C203" s="23">
        <v>6</v>
      </c>
      <c r="D203" s="23">
        <v>1977</v>
      </c>
      <c r="E203" s="23">
        <v>1977</v>
      </c>
      <c r="F203" s="23">
        <v>1196</v>
      </c>
      <c r="G203" s="23">
        <v>473</v>
      </c>
      <c r="H203" s="31">
        <v>0</v>
      </c>
      <c r="I203" s="31">
        <v>0</v>
      </c>
      <c r="J203" s="31">
        <v>1</v>
      </c>
      <c r="K203" s="31">
        <v>2</v>
      </c>
      <c r="L203" s="31">
        <v>1</v>
      </c>
      <c r="M203" s="31">
        <v>171500</v>
      </c>
      <c r="N2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176854.23142816083</v>
      </c>
      <c r="O203" s="31">
        <f>Table5[[#This Row],[SalePrice]]-Table5[[#This Row],[RegressionPrice]]</f>
        <v>-5354.2314281608269</v>
      </c>
    </row>
    <row r="204" spans="1:15">
      <c r="A204">
        <v>1310</v>
      </c>
      <c r="B204">
        <v>617</v>
      </c>
      <c r="C204" s="20">
        <v>6</v>
      </c>
      <c r="D204" s="20">
        <v>1924</v>
      </c>
      <c r="E204" s="20">
        <v>1950</v>
      </c>
      <c r="F204" s="20">
        <v>617</v>
      </c>
      <c r="G204" s="20">
        <v>398</v>
      </c>
      <c r="H204" s="32">
        <v>3</v>
      </c>
      <c r="I204" s="32">
        <v>0</v>
      </c>
      <c r="J204" s="32">
        <v>4</v>
      </c>
      <c r="K204" s="32">
        <v>1</v>
      </c>
      <c r="L204" s="32">
        <v>1</v>
      </c>
      <c r="M204" s="32">
        <v>112000</v>
      </c>
      <c r="N2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152195.50334453373</v>
      </c>
      <c r="O204" s="31">
        <f>Table5[[#This Row],[SalePrice]]-Table5[[#This Row],[RegressionPrice]]</f>
        <v>-40195.503344533732</v>
      </c>
    </row>
    <row r="205" spans="1:15">
      <c r="A205">
        <v>848</v>
      </c>
      <c r="B205">
        <v>662</v>
      </c>
      <c r="C205" s="23">
        <v>6</v>
      </c>
      <c r="D205" s="23">
        <v>2004</v>
      </c>
      <c r="E205" s="23">
        <v>2004</v>
      </c>
      <c r="F205" s="23">
        <v>848</v>
      </c>
      <c r="G205" s="23">
        <v>420</v>
      </c>
      <c r="H205" s="31">
        <v>0</v>
      </c>
      <c r="I205" s="31">
        <v>3</v>
      </c>
      <c r="J205" s="31">
        <v>0</v>
      </c>
      <c r="K205" s="31">
        <v>0</v>
      </c>
      <c r="L205" s="31">
        <v>0</v>
      </c>
      <c r="M205" s="31">
        <v>149000</v>
      </c>
      <c r="N2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138977.99289644195</v>
      </c>
      <c r="O205" s="31">
        <f>Table5[[#This Row],[SalePrice]]-Table5[[#This Row],[RegressionPrice]]</f>
        <v>10022.007103558048</v>
      </c>
    </row>
    <row r="206" spans="1:15">
      <c r="A206">
        <v>1284</v>
      </c>
      <c r="B206">
        <v>312</v>
      </c>
      <c r="C206" s="20">
        <v>5</v>
      </c>
      <c r="D206" s="20">
        <v>1947</v>
      </c>
      <c r="E206" s="20">
        <v>1950</v>
      </c>
      <c r="F206" s="20">
        <v>720</v>
      </c>
      <c r="G206" s="20">
        <v>240</v>
      </c>
      <c r="H206" s="32">
        <v>0</v>
      </c>
      <c r="I206" s="32">
        <v>0</v>
      </c>
      <c r="J206" s="32">
        <v>1</v>
      </c>
      <c r="K206" s="32">
        <v>2</v>
      </c>
      <c r="L206" s="32">
        <v>1</v>
      </c>
      <c r="M206" s="32">
        <v>110000</v>
      </c>
      <c r="N2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114305.65390534812</v>
      </c>
      <c r="O206" s="31">
        <f>Table5[[#This Row],[SalePrice]]-Table5[[#This Row],[RegressionPrice]]</f>
        <v>-4305.6539053481247</v>
      </c>
    </row>
    <row r="207" spans="1:15">
      <c r="A207">
        <v>1442</v>
      </c>
      <c r="B207">
        <v>0</v>
      </c>
      <c r="C207" s="23">
        <v>7</v>
      </c>
      <c r="D207" s="23">
        <v>1990</v>
      </c>
      <c r="E207" s="23">
        <v>1990</v>
      </c>
      <c r="F207" s="23">
        <v>1424</v>
      </c>
      <c r="G207" s="23">
        <v>500</v>
      </c>
      <c r="H207" s="31">
        <v>0</v>
      </c>
      <c r="I207" s="31">
        <v>0</v>
      </c>
      <c r="J207" s="31">
        <v>0</v>
      </c>
      <c r="K207" s="31">
        <v>0</v>
      </c>
      <c r="L207" s="31">
        <v>1</v>
      </c>
      <c r="M207" s="31">
        <v>180500</v>
      </c>
      <c r="N2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205913.03624958114</v>
      </c>
      <c r="O207" s="31">
        <f>Table5[[#This Row],[SalePrice]]-Table5[[#This Row],[RegressionPrice]]</f>
        <v>-25413.036249581142</v>
      </c>
    </row>
    <row r="208" spans="1:15">
      <c r="A208">
        <v>1696</v>
      </c>
      <c r="B208">
        <v>0</v>
      </c>
      <c r="C208" s="20">
        <v>5</v>
      </c>
      <c r="D208" s="20">
        <v>1962</v>
      </c>
      <c r="E208" s="20">
        <v>1962</v>
      </c>
      <c r="F208" s="20">
        <v>1140</v>
      </c>
      <c r="G208" s="20">
        <v>349</v>
      </c>
      <c r="H208" s="32">
        <v>4</v>
      </c>
      <c r="I208" s="32">
        <v>0</v>
      </c>
      <c r="J208" s="32">
        <v>1</v>
      </c>
      <c r="K208" s="32">
        <v>2</v>
      </c>
      <c r="L208" s="32">
        <v>1</v>
      </c>
      <c r="M208" s="32">
        <v>143900</v>
      </c>
      <c r="N2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136327.8476950503</v>
      </c>
      <c r="O208" s="31">
        <f>Table5[[#This Row],[SalePrice]]-Table5[[#This Row],[RegressionPrice]]</f>
        <v>7572.1523049497046</v>
      </c>
    </row>
    <row r="209" spans="1:15">
      <c r="A209">
        <v>1100</v>
      </c>
      <c r="B209">
        <v>419</v>
      </c>
      <c r="C209" s="23">
        <v>4</v>
      </c>
      <c r="D209" s="23">
        <v>1960</v>
      </c>
      <c r="E209" s="23">
        <v>1960</v>
      </c>
      <c r="F209" s="23">
        <v>1100</v>
      </c>
      <c r="G209" s="23">
        <v>312</v>
      </c>
      <c r="H209" s="31">
        <v>0</v>
      </c>
      <c r="I209" s="31">
        <v>0</v>
      </c>
      <c r="J209" s="31">
        <v>1</v>
      </c>
      <c r="K209" s="31">
        <v>2</v>
      </c>
      <c r="L209" s="31">
        <v>1</v>
      </c>
      <c r="M209" s="31">
        <v>141000</v>
      </c>
      <c r="N2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103565.80956421261</v>
      </c>
      <c r="O209" s="31">
        <f>Table5[[#This Row],[SalePrice]]-Table5[[#This Row],[RegressionPrice]]</f>
        <v>37434.190435787386</v>
      </c>
    </row>
    <row r="210" spans="1:15">
      <c r="A210">
        <v>2062</v>
      </c>
      <c r="B210">
        <v>1065</v>
      </c>
      <c r="C210" s="20">
        <v>7</v>
      </c>
      <c r="D210" s="20">
        <v>1988</v>
      </c>
      <c r="E210" s="20">
        <v>1989</v>
      </c>
      <c r="F210" s="20">
        <v>1157</v>
      </c>
      <c r="G210" s="20">
        <v>454</v>
      </c>
      <c r="H210" s="32">
        <v>0</v>
      </c>
      <c r="I210" s="32">
        <v>0</v>
      </c>
      <c r="J210" s="32">
        <v>0</v>
      </c>
      <c r="K210" s="32">
        <v>0</v>
      </c>
      <c r="L210" s="32">
        <v>1</v>
      </c>
      <c r="M210" s="32">
        <v>277000</v>
      </c>
      <c r="N2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251109.35812521656</v>
      </c>
      <c r="O210" s="31">
        <f>Table5[[#This Row],[SalePrice]]-Table5[[#This Row],[RegressionPrice]]</f>
        <v>25890.64187478344</v>
      </c>
    </row>
    <row r="211" spans="1:15">
      <c r="A211">
        <v>1092</v>
      </c>
      <c r="B211">
        <v>787</v>
      </c>
      <c r="C211" s="23">
        <v>6</v>
      </c>
      <c r="D211" s="23">
        <v>1964</v>
      </c>
      <c r="E211" s="23">
        <v>1964</v>
      </c>
      <c r="F211" s="23">
        <v>1092</v>
      </c>
      <c r="G211" s="23">
        <v>504</v>
      </c>
      <c r="H211" s="31">
        <v>0</v>
      </c>
      <c r="I211" s="31">
        <v>0</v>
      </c>
      <c r="J211" s="31">
        <v>0</v>
      </c>
      <c r="K211" s="31">
        <v>0</v>
      </c>
      <c r="L211" s="31">
        <v>1</v>
      </c>
      <c r="M211" s="31">
        <v>145000</v>
      </c>
      <c r="N2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159569.31537204981</v>
      </c>
      <c r="O211" s="31">
        <f>Table5[[#This Row],[SalePrice]]-Table5[[#This Row],[RegressionPrice]]</f>
        <v>-14569.315372049809</v>
      </c>
    </row>
    <row r="212" spans="1:15">
      <c r="A212">
        <v>864</v>
      </c>
      <c r="B212">
        <v>468</v>
      </c>
      <c r="C212" s="20">
        <v>5</v>
      </c>
      <c r="D212" s="20">
        <v>1925</v>
      </c>
      <c r="E212" s="20">
        <v>1950</v>
      </c>
      <c r="F212" s="20">
        <v>864</v>
      </c>
      <c r="G212" s="20">
        <v>0</v>
      </c>
      <c r="H212" s="32">
        <v>0</v>
      </c>
      <c r="I212" s="32">
        <v>0</v>
      </c>
      <c r="J212" s="32">
        <v>1</v>
      </c>
      <c r="K212" s="32">
        <v>2</v>
      </c>
      <c r="L212" s="32">
        <v>1</v>
      </c>
      <c r="M212" s="32">
        <v>98000</v>
      </c>
      <c r="N2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81718.90554001015</v>
      </c>
      <c r="O212" s="31">
        <f>Table5[[#This Row],[SalePrice]]-Table5[[#This Row],[RegressionPrice]]</f>
        <v>16281.09445998985</v>
      </c>
    </row>
    <row r="213" spans="1:15">
      <c r="A213">
        <v>1212</v>
      </c>
      <c r="B213">
        <v>36</v>
      </c>
      <c r="C213" s="23">
        <v>6</v>
      </c>
      <c r="D213" s="23">
        <v>2009</v>
      </c>
      <c r="E213" s="23">
        <v>2009</v>
      </c>
      <c r="F213" s="23">
        <v>1212</v>
      </c>
      <c r="G213" s="23">
        <v>460</v>
      </c>
      <c r="H213" s="31">
        <v>0</v>
      </c>
      <c r="I213" s="31">
        <v>0</v>
      </c>
      <c r="J213" s="31">
        <v>0</v>
      </c>
      <c r="K213" s="31">
        <v>0</v>
      </c>
      <c r="L213" s="31">
        <v>0</v>
      </c>
      <c r="M213" s="31">
        <v>186000</v>
      </c>
      <c r="N2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175972.10644031485</v>
      </c>
      <c r="O213" s="31">
        <f>Table5[[#This Row],[SalePrice]]-Table5[[#This Row],[RegressionPrice]]</f>
        <v>10027.893559685152</v>
      </c>
    </row>
    <row r="214" spans="1:15">
      <c r="A214">
        <v>1852</v>
      </c>
      <c r="B214">
        <v>822</v>
      </c>
      <c r="C214" s="20">
        <v>7</v>
      </c>
      <c r="D214" s="20">
        <v>2009</v>
      </c>
      <c r="E214" s="20">
        <v>2009</v>
      </c>
      <c r="F214" s="20">
        <v>900</v>
      </c>
      <c r="G214" s="20">
        <v>644</v>
      </c>
      <c r="H214" s="32">
        <v>0</v>
      </c>
      <c r="I214" s="32">
        <v>0</v>
      </c>
      <c r="J214" s="32">
        <v>0</v>
      </c>
      <c r="K214" s="32">
        <v>0</v>
      </c>
      <c r="L214" s="32">
        <v>0</v>
      </c>
      <c r="M214" s="32">
        <v>252678</v>
      </c>
      <c r="N2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245347.84135036205</v>
      </c>
      <c r="O214" s="31">
        <f>Table5[[#This Row],[SalePrice]]-Table5[[#This Row],[RegressionPrice]]</f>
        <v>7330.1586496379459</v>
      </c>
    </row>
    <row r="215" spans="1:15">
      <c r="A215">
        <v>990</v>
      </c>
      <c r="B215">
        <v>716</v>
      </c>
      <c r="C215" s="23">
        <v>5</v>
      </c>
      <c r="D215" s="23">
        <v>1995</v>
      </c>
      <c r="E215" s="23">
        <v>1995</v>
      </c>
      <c r="F215" s="23">
        <v>990</v>
      </c>
      <c r="G215" s="23">
        <v>576</v>
      </c>
      <c r="H215" s="31">
        <v>0</v>
      </c>
      <c r="I215" s="31">
        <v>0</v>
      </c>
      <c r="J215" s="31">
        <v>0</v>
      </c>
      <c r="K215" s="31">
        <v>0</v>
      </c>
      <c r="L215" s="31">
        <v>1</v>
      </c>
      <c r="M215" s="31">
        <v>156000</v>
      </c>
      <c r="N2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156606.64574991498</v>
      </c>
      <c r="O215" s="31">
        <f>Table5[[#This Row],[SalePrice]]-Table5[[#This Row],[RegressionPrice]]</f>
        <v>-606.64574991498375</v>
      </c>
    </row>
    <row r="216" spans="1:15">
      <c r="A216">
        <v>1392</v>
      </c>
      <c r="B216">
        <v>378</v>
      </c>
      <c r="C216" s="20">
        <v>6</v>
      </c>
      <c r="D216" s="20">
        <v>1977</v>
      </c>
      <c r="E216" s="20">
        <v>1977</v>
      </c>
      <c r="F216" s="20">
        <v>689</v>
      </c>
      <c r="G216" s="20">
        <v>299</v>
      </c>
      <c r="H216" s="32">
        <v>0</v>
      </c>
      <c r="I216" s="32">
        <v>0</v>
      </c>
      <c r="J216" s="32">
        <v>0</v>
      </c>
      <c r="K216" s="32">
        <v>0</v>
      </c>
      <c r="L216" s="32">
        <v>1</v>
      </c>
      <c r="M216" s="32">
        <v>161750</v>
      </c>
      <c r="N2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163131.47739346226</v>
      </c>
      <c r="O216" s="31">
        <f>Table5[[#This Row],[SalePrice]]-Table5[[#This Row],[RegressionPrice]]</f>
        <v>-1381.4773934622644</v>
      </c>
    </row>
    <row r="217" spans="1:15">
      <c r="A217">
        <v>1236</v>
      </c>
      <c r="B217">
        <v>360</v>
      </c>
      <c r="C217" s="23">
        <v>5</v>
      </c>
      <c r="D217" s="23">
        <v>1957</v>
      </c>
      <c r="E217" s="23">
        <v>1996</v>
      </c>
      <c r="F217" s="23">
        <v>1070</v>
      </c>
      <c r="G217" s="23">
        <v>447</v>
      </c>
      <c r="H217" s="31">
        <v>0</v>
      </c>
      <c r="I217" s="31">
        <v>0</v>
      </c>
      <c r="J217" s="31">
        <v>1</v>
      </c>
      <c r="K217" s="31">
        <v>2</v>
      </c>
      <c r="L217" s="31">
        <v>0</v>
      </c>
      <c r="M217" s="31">
        <v>134450</v>
      </c>
      <c r="N2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136859.56244808604</v>
      </c>
      <c r="O217" s="31">
        <f>Table5[[#This Row],[SalePrice]]-Table5[[#This Row],[RegressionPrice]]</f>
        <v>-2409.5624480860424</v>
      </c>
    </row>
    <row r="218" spans="1:15">
      <c r="A218">
        <v>1436</v>
      </c>
      <c r="B218">
        <v>946</v>
      </c>
      <c r="C218" s="20">
        <v>7</v>
      </c>
      <c r="D218" s="20">
        <v>2004</v>
      </c>
      <c r="E218" s="20">
        <v>2004</v>
      </c>
      <c r="F218" s="20">
        <v>1436</v>
      </c>
      <c r="G218" s="20">
        <v>484</v>
      </c>
      <c r="H218" s="32">
        <v>0</v>
      </c>
      <c r="I218" s="32">
        <v>0</v>
      </c>
      <c r="J218" s="32">
        <v>0</v>
      </c>
      <c r="K218" s="32">
        <v>0</v>
      </c>
      <c r="L218" s="32">
        <v>0</v>
      </c>
      <c r="M218" s="32">
        <v>210000</v>
      </c>
      <c r="N2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225691.84765543367</v>
      </c>
      <c r="O218" s="31">
        <f>Table5[[#This Row],[SalePrice]]-Table5[[#This Row],[RegressionPrice]]</f>
        <v>-15691.847655433667</v>
      </c>
    </row>
    <row r="219" spans="1:15">
      <c r="A219">
        <v>1328</v>
      </c>
      <c r="B219">
        <v>0</v>
      </c>
      <c r="C219" s="23">
        <v>4</v>
      </c>
      <c r="D219" s="23">
        <v>1925</v>
      </c>
      <c r="E219" s="23">
        <v>1950</v>
      </c>
      <c r="F219" s="23">
        <v>686</v>
      </c>
      <c r="G219" s="23">
        <v>210</v>
      </c>
      <c r="H219" s="31">
        <v>0</v>
      </c>
      <c r="I219" s="31">
        <v>0</v>
      </c>
      <c r="J219" s="31">
        <v>1</v>
      </c>
      <c r="K219" s="31">
        <v>3</v>
      </c>
      <c r="L219" s="31">
        <v>1</v>
      </c>
      <c r="M219" s="31">
        <v>107000</v>
      </c>
      <c r="N2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76954.959074943283</v>
      </c>
      <c r="O219" s="31">
        <f>Table5[[#This Row],[SalePrice]]-Table5[[#This Row],[RegressionPrice]]</f>
        <v>30045.040925056717</v>
      </c>
    </row>
    <row r="220" spans="1:15">
      <c r="A220">
        <v>1954</v>
      </c>
      <c r="B220">
        <v>341</v>
      </c>
      <c r="C220" s="20">
        <v>7</v>
      </c>
      <c r="D220" s="20">
        <v>1939</v>
      </c>
      <c r="E220" s="20">
        <v>2006</v>
      </c>
      <c r="F220" s="20">
        <v>798</v>
      </c>
      <c r="G220" s="20">
        <v>431</v>
      </c>
      <c r="H220" s="32">
        <v>0</v>
      </c>
      <c r="I220" s="32">
        <v>0</v>
      </c>
      <c r="J220" s="32">
        <v>1</v>
      </c>
      <c r="K220" s="32">
        <v>0</v>
      </c>
      <c r="L220" s="32">
        <v>0</v>
      </c>
      <c r="M220" s="32">
        <v>311500</v>
      </c>
      <c r="N2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211402.51912205887</v>
      </c>
      <c r="O220" s="31">
        <f>Table5[[#This Row],[SalePrice]]-Table5[[#This Row],[RegressionPrice]]</f>
        <v>100097.48087794113</v>
      </c>
    </row>
    <row r="221" spans="1:15">
      <c r="A221">
        <v>1248</v>
      </c>
      <c r="B221">
        <v>16</v>
      </c>
      <c r="C221" s="23">
        <v>7</v>
      </c>
      <c r="D221" s="23">
        <v>2005</v>
      </c>
      <c r="E221" s="23">
        <v>2006</v>
      </c>
      <c r="F221" s="23">
        <v>1248</v>
      </c>
      <c r="G221" s="23">
        <v>438</v>
      </c>
      <c r="H221" s="31">
        <v>0</v>
      </c>
      <c r="I221" s="31">
        <v>3</v>
      </c>
      <c r="J221" s="31">
        <v>0</v>
      </c>
      <c r="K221" s="31">
        <v>0</v>
      </c>
      <c r="L221" s="31">
        <v>0</v>
      </c>
      <c r="M221" s="31">
        <v>167240</v>
      </c>
      <c r="N2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174299.91201509564</v>
      </c>
      <c r="O221" s="31">
        <f>Table5[[#This Row],[SalePrice]]-Table5[[#This Row],[RegressionPrice]]</f>
        <v>-7059.9120150956442</v>
      </c>
    </row>
    <row r="222" spans="1:15">
      <c r="A222">
        <v>1498</v>
      </c>
      <c r="B222">
        <v>0</v>
      </c>
      <c r="C222" s="20">
        <v>7</v>
      </c>
      <c r="D222" s="20">
        <v>2006</v>
      </c>
      <c r="E222" s="20">
        <v>2006</v>
      </c>
      <c r="F222" s="20">
        <v>1498</v>
      </c>
      <c r="G222" s="20">
        <v>675</v>
      </c>
      <c r="H222" s="32">
        <v>0</v>
      </c>
      <c r="I222" s="32">
        <v>0</v>
      </c>
      <c r="J222" s="32">
        <v>0</v>
      </c>
      <c r="K222" s="32">
        <v>0</v>
      </c>
      <c r="L222" s="32">
        <v>0</v>
      </c>
      <c r="M222" s="32">
        <v>204900</v>
      </c>
      <c r="N2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219296.36759833939</v>
      </c>
      <c r="O222" s="31">
        <f>Table5[[#This Row],[SalePrice]]-Table5[[#This Row],[RegressionPrice]]</f>
        <v>-14396.367598339391</v>
      </c>
    </row>
    <row r="223" spans="1:15">
      <c r="A223">
        <v>2267</v>
      </c>
      <c r="B223">
        <v>0</v>
      </c>
      <c r="C223" s="23">
        <v>6</v>
      </c>
      <c r="D223" s="23">
        <v>2002</v>
      </c>
      <c r="E223" s="23">
        <v>2002</v>
      </c>
      <c r="F223" s="23">
        <v>1010</v>
      </c>
      <c r="G223" s="23">
        <v>390</v>
      </c>
      <c r="H223" s="31">
        <v>0</v>
      </c>
      <c r="I223" s="31">
        <v>0</v>
      </c>
      <c r="J223" s="31">
        <v>0</v>
      </c>
      <c r="K223" s="31">
        <v>0</v>
      </c>
      <c r="L223" s="31">
        <v>0</v>
      </c>
      <c r="M223" s="31">
        <v>200000</v>
      </c>
      <c r="N2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217566.71807814809</v>
      </c>
      <c r="O223" s="31">
        <f>Table5[[#This Row],[SalePrice]]-Table5[[#This Row],[RegressionPrice]]</f>
        <v>-17566.718078148086</v>
      </c>
    </row>
    <row r="224" spans="1:15">
      <c r="A224">
        <v>1552</v>
      </c>
      <c r="B224">
        <v>550</v>
      </c>
      <c r="C224" s="20">
        <v>6</v>
      </c>
      <c r="D224" s="20">
        <v>1975</v>
      </c>
      <c r="E224" s="20">
        <v>1975</v>
      </c>
      <c r="F224" s="20">
        <v>713</v>
      </c>
      <c r="G224" s="20">
        <v>434</v>
      </c>
      <c r="H224" s="32">
        <v>6</v>
      </c>
      <c r="I224" s="32">
        <v>0</v>
      </c>
      <c r="J224" s="32">
        <v>0</v>
      </c>
      <c r="K224" s="32">
        <v>2</v>
      </c>
      <c r="L224" s="32">
        <v>1</v>
      </c>
      <c r="M224" s="32">
        <v>179900</v>
      </c>
      <c r="N2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152849.09806612635</v>
      </c>
      <c r="O224" s="31">
        <f>Table5[[#This Row],[SalePrice]]-Table5[[#This Row],[RegressionPrice]]</f>
        <v>27050.901933873654</v>
      </c>
    </row>
    <row r="225" spans="1:15">
      <c r="A225">
        <v>864</v>
      </c>
      <c r="B225">
        <v>524</v>
      </c>
      <c r="C225" s="23">
        <v>4</v>
      </c>
      <c r="D225" s="23">
        <v>1971</v>
      </c>
      <c r="E225" s="23">
        <v>1971</v>
      </c>
      <c r="F225" s="23">
        <v>864</v>
      </c>
      <c r="G225" s="23">
        <v>576</v>
      </c>
      <c r="H225" s="31">
        <v>0</v>
      </c>
      <c r="I225" s="31">
        <v>0</v>
      </c>
      <c r="J225" s="31">
        <v>1</v>
      </c>
      <c r="K225" s="31">
        <v>1</v>
      </c>
      <c r="L225" s="31">
        <v>1</v>
      </c>
      <c r="M225" s="31">
        <v>97000</v>
      </c>
      <c r="N2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110698.17989010236</v>
      </c>
      <c r="O225" s="31">
        <f>Table5[[#This Row],[SalePrice]]-Table5[[#This Row],[RegressionPrice]]</f>
        <v>-13698.179890102358</v>
      </c>
    </row>
    <row r="226" spans="1:15">
      <c r="A226">
        <v>2392</v>
      </c>
      <c r="B226">
        <v>56</v>
      </c>
      <c r="C226" s="20">
        <v>10</v>
      </c>
      <c r="D226" s="20">
        <v>2003</v>
      </c>
      <c r="E226" s="20">
        <v>2003</v>
      </c>
      <c r="F226" s="20">
        <v>2392</v>
      </c>
      <c r="G226" s="20">
        <v>968</v>
      </c>
      <c r="H226" s="32">
        <v>0</v>
      </c>
      <c r="I226" s="32">
        <v>0</v>
      </c>
      <c r="J226" s="32">
        <v>2</v>
      </c>
      <c r="K226" s="32">
        <v>0</v>
      </c>
      <c r="L226" s="32">
        <v>2</v>
      </c>
      <c r="M226" s="32">
        <v>386250</v>
      </c>
      <c r="N2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378067.99596522795</v>
      </c>
      <c r="O226" s="31">
        <f>Table5[[#This Row],[SalePrice]]-Table5[[#This Row],[RegressionPrice]]</f>
        <v>8182.0040347720496</v>
      </c>
    </row>
    <row r="227" spans="1:15">
      <c r="A227">
        <v>1302</v>
      </c>
      <c r="B227">
        <v>0</v>
      </c>
      <c r="C227" s="23">
        <v>5</v>
      </c>
      <c r="D227" s="23">
        <v>1971</v>
      </c>
      <c r="E227" s="23">
        <v>1971</v>
      </c>
      <c r="F227" s="23">
        <v>630</v>
      </c>
      <c r="G227" s="23">
        <v>280</v>
      </c>
      <c r="H227" s="31">
        <v>0</v>
      </c>
      <c r="I227" s="31">
        <v>4</v>
      </c>
      <c r="J227" s="31">
        <v>1</v>
      </c>
      <c r="K227" s="31">
        <v>2</v>
      </c>
      <c r="L227" s="31">
        <v>1</v>
      </c>
      <c r="M227" s="31">
        <v>112000</v>
      </c>
      <c r="N2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98408.298328371369</v>
      </c>
      <c r="O227" s="31">
        <f>Table5[[#This Row],[SalePrice]]-Table5[[#This Row],[RegressionPrice]]</f>
        <v>13591.701671628631</v>
      </c>
    </row>
    <row r="228" spans="1:15">
      <c r="A228">
        <v>2520</v>
      </c>
      <c r="B228">
        <v>565</v>
      </c>
      <c r="C228" s="20">
        <v>7</v>
      </c>
      <c r="D228" s="20">
        <v>1995</v>
      </c>
      <c r="E228" s="20">
        <v>1995</v>
      </c>
      <c r="F228" s="20">
        <v>1203</v>
      </c>
      <c r="G228" s="20">
        <v>721</v>
      </c>
      <c r="H228" s="32">
        <v>0</v>
      </c>
      <c r="I228" s="32">
        <v>0</v>
      </c>
      <c r="J228" s="32">
        <v>0</v>
      </c>
      <c r="K228" s="32">
        <v>0</v>
      </c>
      <c r="L228" s="32">
        <v>0</v>
      </c>
      <c r="M228" s="32">
        <v>290000</v>
      </c>
      <c r="N2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270648.28373222076</v>
      </c>
      <c r="O228" s="31">
        <f>Table5[[#This Row],[SalePrice]]-Table5[[#This Row],[RegressionPrice]]</f>
        <v>19351.716267779237</v>
      </c>
    </row>
    <row r="229" spans="1:15">
      <c r="A229">
        <v>987</v>
      </c>
      <c r="B229">
        <v>321</v>
      </c>
      <c r="C229" s="23">
        <v>6</v>
      </c>
      <c r="D229" s="23">
        <v>1970</v>
      </c>
      <c r="E229" s="23">
        <v>1970</v>
      </c>
      <c r="F229" s="23">
        <v>483</v>
      </c>
      <c r="G229" s="23">
        <v>280</v>
      </c>
      <c r="H229" s="31">
        <v>0</v>
      </c>
      <c r="I229" s="31">
        <v>4</v>
      </c>
      <c r="J229" s="31">
        <v>1</v>
      </c>
      <c r="K229" s="31">
        <v>2</v>
      </c>
      <c r="L229" s="31">
        <v>1</v>
      </c>
      <c r="M229" s="31">
        <v>106000</v>
      </c>
      <c r="N2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106223.7117155235</v>
      </c>
      <c r="O229" s="31">
        <f>Table5[[#This Row],[SalePrice]]-Table5[[#This Row],[RegressionPrice]]</f>
        <v>-223.71171552350279</v>
      </c>
    </row>
    <row r="230" spans="1:15">
      <c r="A230">
        <v>912</v>
      </c>
      <c r="B230">
        <v>842</v>
      </c>
      <c r="C230" s="20">
        <v>5</v>
      </c>
      <c r="D230" s="20">
        <v>1967</v>
      </c>
      <c r="E230" s="20">
        <v>1967</v>
      </c>
      <c r="F230" s="20">
        <v>912</v>
      </c>
      <c r="G230" s="20">
        <v>336</v>
      </c>
      <c r="H230" s="32">
        <v>1</v>
      </c>
      <c r="I230" s="32">
        <v>0</v>
      </c>
      <c r="J230" s="32">
        <v>1</v>
      </c>
      <c r="K230" s="32">
        <v>2</v>
      </c>
      <c r="L230" s="32">
        <v>1</v>
      </c>
      <c r="M230" s="32">
        <v>125000</v>
      </c>
      <c r="N2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122716.60181094793</v>
      </c>
      <c r="O230" s="31">
        <f>Table5[[#This Row],[SalePrice]]-Table5[[#This Row],[RegressionPrice]]</f>
        <v>2283.3981890520663</v>
      </c>
    </row>
    <row r="231" spans="1:15">
      <c r="A231">
        <v>1555</v>
      </c>
      <c r="B231">
        <v>16</v>
      </c>
      <c r="C231" s="23">
        <v>7</v>
      </c>
      <c r="D231" s="23">
        <v>2005</v>
      </c>
      <c r="E231" s="23">
        <v>2006</v>
      </c>
      <c r="F231" s="23">
        <v>1373</v>
      </c>
      <c r="G231" s="23">
        <v>430</v>
      </c>
      <c r="H231" s="31">
        <v>0</v>
      </c>
      <c r="I231" s="31">
        <v>3</v>
      </c>
      <c r="J231" s="31">
        <v>0</v>
      </c>
      <c r="K231" s="31">
        <v>0</v>
      </c>
      <c r="L231" s="31">
        <v>0</v>
      </c>
      <c r="M231" s="31">
        <v>192500</v>
      </c>
      <c r="N2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191263.29184605522</v>
      </c>
      <c r="O231" s="31">
        <f>Table5[[#This Row],[SalePrice]]-Table5[[#This Row],[RegressionPrice]]</f>
        <v>1236.7081539447827</v>
      </c>
    </row>
    <row r="232" spans="1:15">
      <c r="A232">
        <v>1194</v>
      </c>
      <c r="B232">
        <v>0</v>
      </c>
      <c r="C232" s="20">
        <v>6</v>
      </c>
      <c r="D232" s="20">
        <v>1959</v>
      </c>
      <c r="E232" s="20">
        <v>1959</v>
      </c>
      <c r="F232" s="20">
        <v>1194</v>
      </c>
      <c r="G232" s="20">
        <v>312</v>
      </c>
      <c r="H232" s="32">
        <v>0</v>
      </c>
      <c r="I232" s="32">
        <v>0</v>
      </c>
      <c r="J232" s="32">
        <v>1</v>
      </c>
      <c r="K232" s="32">
        <v>2</v>
      </c>
      <c r="L232" s="32">
        <v>1</v>
      </c>
      <c r="M232" s="32">
        <v>148000</v>
      </c>
      <c r="N2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141248.79444206558</v>
      </c>
      <c r="O232" s="31">
        <f>Table5[[#This Row],[SalePrice]]-Table5[[#This Row],[RegressionPrice]]</f>
        <v>6751.205557934416</v>
      </c>
    </row>
    <row r="233" spans="1:15">
      <c r="A233">
        <v>2794</v>
      </c>
      <c r="B233">
        <v>689</v>
      </c>
      <c r="C233" s="23">
        <v>8</v>
      </c>
      <c r="D233" s="23">
        <v>1995</v>
      </c>
      <c r="E233" s="23">
        <v>1996</v>
      </c>
      <c r="F233" s="23">
        <v>1462</v>
      </c>
      <c r="G233" s="23">
        <v>810</v>
      </c>
      <c r="H233" s="31">
        <v>0</v>
      </c>
      <c r="I233" s="31">
        <v>0</v>
      </c>
      <c r="J233" s="31">
        <v>0</v>
      </c>
      <c r="K233" s="31">
        <v>0</v>
      </c>
      <c r="L233" s="31">
        <v>2</v>
      </c>
      <c r="M233" s="31">
        <v>403000</v>
      </c>
      <c r="N2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330970.658941884</v>
      </c>
      <c r="O233" s="31">
        <f>Table5[[#This Row],[SalePrice]]-Table5[[#This Row],[RegressionPrice]]</f>
        <v>72029.341058115999</v>
      </c>
    </row>
    <row r="234" spans="1:15">
      <c r="A234">
        <v>987</v>
      </c>
      <c r="B234">
        <v>0</v>
      </c>
      <c r="C234" s="20">
        <v>6</v>
      </c>
      <c r="D234" s="20">
        <v>1972</v>
      </c>
      <c r="E234" s="20">
        <v>1972</v>
      </c>
      <c r="F234" s="20">
        <v>483</v>
      </c>
      <c r="G234" s="20">
        <v>288</v>
      </c>
      <c r="H234" s="32">
        <v>0</v>
      </c>
      <c r="I234" s="32">
        <v>4</v>
      </c>
      <c r="J234" s="32">
        <v>1</v>
      </c>
      <c r="K234" s="32">
        <v>2</v>
      </c>
      <c r="L234" s="32">
        <v>1</v>
      </c>
      <c r="M234" s="32">
        <v>94500</v>
      </c>
      <c r="N2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101701.76958560079</v>
      </c>
      <c r="O234" s="31">
        <f>Table5[[#This Row],[SalePrice]]-Table5[[#This Row],[RegressionPrice]]</f>
        <v>-7201.7695856007922</v>
      </c>
    </row>
    <row r="235" spans="1:15">
      <c r="A235">
        <v>894</v>
      </c>
      <c r="B235">
        <v>182</v>
      </c>
      <c r="C235" s="23">
        <v>5</v>
      </c>
      <c r="D235" s="23">
        <v>1976</v>
      </c>
      <c r="E235" s="23">
        <v>1976</v>
      </c>
      <c r="F235" s="23">
        <v>894</v>
      </c>
      <c r="G235" s="23">
        <v>308</v>
      </c>
      <c r="H235" s="31">
        <v>0</v>
      </c>
      <c r="I235" s="31">
        <v>0</v>
      </c>
      <c r="J235" s="31">
        <v>1</v>
      </c>
      <c r="K235" s="31">
        <v>2</v>
      </c>
      <c r="L235" s="31">
        <v>1</v>
      </c>
      <c r="M235" s="31">
        <v>128200</v>
      </c>
      <c r="N2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117442.54477775242</v>
      </c>
      <c r="O235" s="31">
        <f>Table5[[#This Row],[SalePrice]]-Table5[[#This Row],[RegressionPrice]]</f>
        <v>10757.455222247576</v>
      </c>
    </row>
    <row r="236" spans="1:15">
      <c r="A236">
        <v>1960</v>
      </c>
      <c r="B236">
        <v>625</v>
      </c>
      <c r="C236" s="20">
        <v>6</v>
      </c>
      <c r="D236" s="20">
        <v>2002</v>
      </c>
      <c r="E236" s="20">
        <v>2002</v>
      </c>
      <c r="F236" s="20">
        <v>860</v>
      </c>
      <c r="G236" s="20">
        <v>440</v>
      </c>
      <c r="H236" s="32">
        <v>0</v>
      </c>
      <c r="I236" s="32">
        <v>0</v>
      </c>
      <c r="J236" s="32">
        <v>0</v>
      </c>
      <c r="K236" s="32">
        <v>0</v>
      </c>
      <c r="L236" s="32">
        <v>0</v>
      </c>
      <c r="M236" s="32">
        <v>216500</v>
      </c>
      <c r="N2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213886.7832546517</v>
      </c>
      <c r="O236" s="31">
        <f>Table5[[#This Row],[SalePrice]]-Table5[[#This Row],[RegressionPrice]]</f>
        <v>2613.216745348298</v>
      </c>
    </row>
    <row r="237" spans="1:15">
      <c r="A237">
        <v>987</v>
      </c>
      <c r="B237">
        <v>358</v>
      </c>
      <c r="C237" s="23">
        <v>6</v>
      </c>
      <c r="D237" s="23">
        <v>1971</v>
      </c>
      <c r="E237" s="23">
        <v>1971</v>
      </c>
      <c r="F237" s="23">
        <v>483</v>
      </c>
      <c r="G237" s="23">
        <v>264</v>
      </c>
      <c r="H237" s="31">
        <v>0</v>
      </c>
      <c r="I237" s="31">
        <v>3</v>
      </c>
      <c r="J237" s="31">
        <v>1</v>
      </c>
      <c r="K237" s="31">
        <v>2</v>
      </c>
      <c r="L237" s="31">
        <v>1</v>
      </c>
      <c r="M237" s="31">
        <v>89500</v>
      </c>
      <c r="N2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113970.29841391945</v>
      </c>
      <c r="O237" s="31">
        <f>Table5[[#This Row],[SalePrice]]-Table5[[#This Row],[RegressionPrice]]</f>
        <v>-24470.298413919445</v>
      </c>
    </row>
    <row r="238" spans="1:15">
      <c r="A238">
        <v>1414</v>
      </c>
      <c r="B238">
        <v>24</v>
      </c>
      <c r="C238" s="20">
        <v>7</v>
      </c>
      <c r="D238" s="20">
        <v>2004</v>
      </c>
      <c r="E238" s="20">
        <v>2004</v>
      </c>
      <c r="F238" s="20">
        <v>1414</v>
      </c>
      <c r="G238" s="20">
        <v>494</v>
      </c>
      <c r="H238" s="32">
        <v>0</v>
      </c>
      <c r="I238" s="32">
        <v>0</v>
      </c>
      <c r="J238" s="32">
        <v>0</v>
      </c>
      <c r="K238" s="32">
        <v>0</v>
      </c>
      <c r="L238" s="32">
        <v>0</v>
      </c>
      <c r="M238" s="32">
        <v>185500</v>
      </c>
      <c r="N2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206599.11131412414</v>
      </c>
      <c r="O238" s="31">
        <f>Table5[[#This Row],[SalePrice]]-Table5[[#This Row],[RegressionPrice]]</f>
        <v>-21099.111314124137</v>
      </c>
    </row>
    <row r="239" spans="1:15">
      <c r="A239">
        <v>1744</v>
      </c>
      <c r="B239">
        <v>402</v>
      </c>
      <c r="C239" s="23">
        <v>7</v>
      </c>
      <c r="D239" s="23">
        <v>1993</v>
      </c>
      <c r="E239" s="23">
        <v>2003</v>
      </c>
      <c r="F239" s="23">
        <v>996</v>
      </c>
      <c r="G239" s="23">
        <v>457</v>
      </c>
      <c r="H239" s="31">
        <v>8</v>
      </c>
      <c r="I239" s="31">
        <v>0</v>
      </c>
      <c r="J239" s="31">
        <v>0</v>
      </c>
      <c r="K239" s="31">
        <v>0</v>
      </c>
      <c r="L239" s="31">
        <v>0</v>
      </c>
      <c r="M239" s="31">
        <v>194500</v>
      </c>
      <c r="N2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193439.95638573257</v>
      </c>
      <c r="O239" s="31">
        <f>Table5[[#This Row],[SalePrice]]-Table5[[#This Row],[RegressionPrice]]</f>
        <v>1060.0436142674298</v>
      </c>
    </row>
    <row r="240" spans="1:15">
      <c r="A240">
        <v>1694</v>
      </c>
      <c r="B240">
        <v>0</v>
      </c>
      <c r="C240" s="20">
        <v>8</v>
      </c>
      <c r="D240" s="20">
        <v>2007</v>
      </c>
      <c r="E240" s="20">
        <v>2007</v>
      </c>
      <c r="F240" s="20">
        <v>1694</v>
      </c>
      <c r="G240" s="20">
        <v>818</v>
      </c>
      <c r="H240" s="32">
        <v>0</v>
      </c>
      <c r="I240" s="32">
        <v>0</v>
      </c>
      <c r="J240" s="32">
        <v>2</v>
      </c>
      <c r="K240" s="32">
        <v>0</v>
      </c>
      <c r="L240" s="32">
        <v>0</v>
      </c>
      <c r="M240" s="32">
        <v>318000</v>
      </c>
      <c r="N2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272254.15868900286</v>
      </c>
      <c r="O240" s="31">
        <f>Table5[[#This Row],[SalePrice]]-Table5[[#This Row],[RegressionPrice]]</f>
        <v>45745.841310997144</v>
      </c>
    </row>
    <row r="241" spans="1:15">
      <c r="A241">
        <v>1487</v>
      </c>
      <c r="B241">
        <v>94</v>
      </c>
      <c r="C241" s="23">
        <v>6</v>
      </c>
      <c r="D241" s="23">
        <v>1945</v>
      </c>
      <c r="E241" s="23">
        <v>1950</v>
      </c>
      <c r="F241" s="23">
        <v>735</v>
      </c>
      <c r="G241" s="23">
        <v>220</v>
      </c>
      <c r="H241" s="31">
        <v>0</v>
      </c>
      <c r="I241" s="31">
        <v>0</v>
      </c>
      <c r="J241" s="31">
        <v>1</v>
      </c>
      <c r="K241" s="31">
        <v>2</v>
      </c>
      <c r="L241" s="31">
        <v>1</v>
      </c>
      <c r="M241" s="31">
        <v>113000</v>
      </c>
      <c r="N2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139232.46028934704</v>
      </c>
      <c r="O241" s="31">
        <f>Table5[[#This Row],[SalePrice]]-Table5[[#This Row],[RegressionPrice]]</f>
        <v>-26232.460289347044</v>
      </c>
    </row>
    <row r="242" spans="1:15">
      <c r="A242">
        <v>1566</v>
      </c>
      <c r="B242">
        <v>1078</v>
      </c>
      <c r="C242" s="20">
        <v>8</v>
      </c>
      <c r="D242" s="20">
        <v>2008</v>
      </c>
      <c r="E242" s="20">
        <v>2008</v>
      </c>
      <c r="F242" s="20">
        <v>1566</v>
      </c>
      <c r="G242" s="20">
        <v>750</v>
      </c>
      <c r="H242" s="32">
        <v>0</v>
      </c>
      <c r="I242" s="32">
        <v>0</v>
      </c>
      <c r="J242" s="32">
        <v>0</v>
      </c>
      <c r="K242" s="32">
        <v>0</v>
      </c>
      <c r="L242" s="32">
        <v>0</v>
      </c>
      <c r="M242" s="32">
        <v>262500</v>
      </c>
      <c r="N2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269073.79131745617</v>
      </c>
      <c r="O242" s="31">
        <f>Table5[[#This Row],[SalePrice]]-Table5[[#This Row],[RegressionPrice]]</f>
        <v>-6573.7913174561691</v>
      </c>
    </row>
    <row r="243" spans="1:15">
      <c r="A243">
        <v>866</v>
      </c>
      <c r="B243">
        <v>329</v>
      </c>
      <c r="C243" s="23">
        <v>5</v>
      </c>
      <c r="D243" s="23">
        <v>1945</v>
      </c>
      <c r="E243" s="23">
        <v>1997</v>
      </c>
      <c r="F243" s="23">
        <v>686</v>
      </c>
      <c r="G243" s="23">
        <v>0</v>
      </c>
      <c r="H243" s="31">
        <v>0</v>
      </c>
      <c r="I243" s="31">
        <v>0</v>
      </c>
      <c r="J243" s="31">
        <v>1</v>
      </c>
      <c r="K243" s="31">
        <v>1</v>
      </c>
      <c r="L243" s="31">
        <v>0</v>
      </c>
      <c r="M243" s="31">
        <v>110500</v>
      </c>
      <c r="N2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95563.764467854387</v>
      </c>
      <c r="O243" s="31">
        <f>Table5[[#This Row],[SalePrice]]-Table5[[#This Row],[RegressionPrice]]</f>
        <v>14936.235532145613</v>
      </c>
    </row>
    <row r="244" spans="1:15">
      <c r="A244">
        <v>1440</v>
      </c>
      <c r="B244">
        <v>0</v>
      </c>
      <c r="C244" s="20">
        <v>5</v>
      </c>
      <c r="D244" s="20">
        <v>1900</v>
      </c>
      <c r="E244" s="20">
        <v>1950</v>
      </c>
      <c r="F244" s="20">
        <v>540</v>
      </c>
      <c r="G244" s="20">
        <v>352</v>
      </c>
      <c r="H244" s="32">
        <v>0</v>
      </c>
      <c r="I244" s="32">
        <v>0</v>
      </c>
      <c r="J244" s="32">
        <v>1</v>
      </c>
      <c r="K244" s="32">
        <v>1</v>
      </c>
      <c r="L244" s="32">
        <v>1</v>
      </c>
      <c r="M244" s="32">
        <v>79000</v>
      </c>
      <c r="N2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102365.22209976538</v>
      </c>
      <c r="O244" s="31">
        <f>Table5[[#This Row],[SalePrice]]-Table5[[#This Row],[RegressionPrice]]</f>
        <v>-23365.222099765379</v>
      </c>
    </row>
    <row r="245" spans="1:15">
      <c r="A245">
        <v>1217</v>
      </c>
      <c r="B245">
        <v>0</v>
      </c>
      <c r="C245" s="23">
        <v>6</v>
      </c>
      <c r="D245" s="23">
        <v>1980</v>
      </c>
      <c r="E245" s="23">
        <v>1980</v>
      </c>
      <c r="F245" s="23">
        <v>626</v>
      </c>
      <c r="G245" s="23">
        <v>288</v>
      </c>
      <c r="H245" s="31">
        <v>0</v>
      </c>
      <c r="I245" s="31">
        <v>3</v>
      </c>
      <c r="J245" s="31">
        <v>0</v>
      </c>
      <c r="K245" s="31">
        <v>2</v>
      </c>
      <c r="L245" s="31">
        <v>1</v>
      </c>
      <c r="M245" s="31">
        <v>120000</v>
      </c>
      <c r="N2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120920.64303800072</v>
      </c>
      <c r="O245" s="31">
        <f>Table5[[#This Row],[SalePrice]]-Table5[[#This Row],[RegressionPrice]]</f>
        <v>-920.6430380007223</v>
      </c>
    </row>
    <row r="246" spans="1:15">
      <c r="A246">
        <v>2110</v>
      </c>
      <c r="B246">
        <v>695</v>
      </c>
      <c r="C246" s="20">
        <v>7</v>
      </c>
      <c r="D246" s="20">
        <v>1994</v>
      </c>
      <c r="E246" s="20">
        <v>2002</v>
      </c>
      <c r="F246" s="20">
        <v>948</v>
      </c>
      <c r="G246" s="20">
        <v>463</v>
      </c>
      <c r="H246" s="32">
        <v>0</v>
      </c>
      <c r="I246" s="32">
        <v>0</v>
      </c>
      <c r="J246" s="32">
        <v>0</v>
      </c>
      <c r="K246" s="32">
        <v>0</v>
      </c>
      <c r="L246" s="32">
        <v>0</v>
      </c>
      <c r="M246" s="32">
        <v>205000</v>
      </c>
      <c r="N2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242042.6620009591</v>
      </c>
      <c r="O246" s="31">
        <f>Table5[[#This Row],[SalePrice]]-Table5[[#This Row],[RegressionPrice]]</f>
        <v>-37042.662000959099</v>
      </c>
    </row>
    <row r="247" spans="1:15">
      <c r="A247">
        <v>1872</v>
      </c>
      <c r="B247">
        <v>929</v>
      </c>
      <c r="C247" s="23">
        <v>7</v>
      </c>
      <c r="D247" s="23">
        <v>1988</v>
      </c>
      <c r="E247" s="23">
        <v>1988</v>
      </c>
      <c r="F247" s="23">
        <v>1845</v>
      </c>
      <c r="G247" s="23">
        <v>604</v>
      </c>
      <c r="H247" s="31">
        <v>0</v>
      </c>
      <c r="I247" s="31">
        <v>0</v>
      </c>
      <c r="J247" s="31">
        <v>0</v>
      </c>
      <c r="K247" s="31">
        <v>1</v>
      </c>
      <c r="L247" s="31">
        <v>1</v>
      </c>
      <c r="M247" s="31">
        <v>241500</v>
      </c>
      <c r="N2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250750.70046465675</v>
      </c>
      <c r="O247" s="31">
        <f>Table5[[#This Row],[SalePrice]]-Table5[[#This Row],[RegressionPrice]]</f>
        <v>-9250.7004646567511</v>
      </c>
    </row>
    <row r="248" spans="1:15">
      <c r="A248">
        <v>1928</v>
      </c>
      <c r="B248">
        <v>0</v>
      </c>
      <c r="C248" s="20">
        <v>6</v>
      </c>
      <c r="D248" s="20">
        <v>1910</v>
      </c>
      <c r="E248" s="20">
        <v>1950</v>
      </c>
      <c r="F248" s="20">
        <v>1020</v>
      </c>
      <c r="G248" s="20">
        <v>440</v>
      </c>
      <c r="H248" s="32">
        <v>0</v>
      </c>
      <c r="I248" s="32">
        <v>1</v>
      </c>
      <c r="J248" s="32">
        <v>4</v>
      </c>
      <c r="K248" s="32">
        <v>1</v>
      </c>
      <c r="L248" s="32">
        <v>3</v>
      </c>
      <c r="M248" s="32">
        <v>137000</v>
      </c>
      <c r="N2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192359.75867835261</v>
      </c>
      <c r="O248" s="31">
        <f>Table5[[#This Row],[SalePrice]]-Table5[[#This Row],[RegressionPrice]]</f>
        <v>-55359.758678352606</v>
      </c>
    </row>
    <row r="249" spans="1:15">
      <c r="A249">
        <v>1375</v>
      </c>
      <c r="B249">
        <v>0</v>
      </c>
      <c r="C249" s="23">
        <v>6</v>
      </c>
      <c r="D249" s="23">
        <v>1954</v>
      </c>
      <c r="E249" s="23">
        <v>1954</v>
      </c>
      <c r="F249" s="23">
        <v>1367</v>
      </c>
      <c r="G249" s="23">
        <v>451</v>
      </c>
      <c r="H249" s="31">
        <v>0</v>
      </c>
      <c r="I249" s="31">
        <v>0</v>
      </c>
      <c r="J249" s="31">
        <v>1</v>
      </c>
      <c r="K249" s="31">
        <v>0</v>
      </c>
      <c r="L249" s="31">
        <v>1</v>
      </c>
      <c r="M249" s="31">
        <v>140000</v>
      </c>
      <c r="N2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160432.11268615397</v>
      </c>
      <c r="O249" s="31">
        <f>Table5[[#This Row],[SalePrice]]-Table5[[#This Row],[RegressionPrice]]</f>
        <v>-20432.112686153967</v>
      </c>
    </row>
    <row r="250" spans="1:15">
      <c r="A250">
        <v>1668</v>
      </c>
      <c r="B250">
        <v>0</v>
      </c>
      <c r="C250" s="20">
        <v>7</v>
      </c>
      <c r="D250" s="20">
        <v>2003</v>
      </c>
      <c r="E250" s="20">
        <v>2003</v>
      </c>
      <c r="F250" s="20">
        <v>840</v>
      </c>
      <c r="G250" s="20">
        <v>500</v>
      </c>
      <c r="H250" s="32">
        <v>0</v>
      </c>
      <c r="I250" s="32">
        <v>0</v>
      </c>
      <c r="J250" s="32">
        <v>0</v>
      </c>
      <c r="K250" s="32">
        <v>0</v>
      </c>
      <c r="L250" s="32">
        <v>0</v>
      </c>
      <c r="M250" s="32">
        <v>180000</v>
      </c>
      <c r="N2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209803.45992998767</v>
      </c>
      <c r="O250" s="31">
        <f>Table5[[#This Row],[SalePrice]]-Table5[[#This Row],[RegressionPrice]]</f>
        <v>-29803.459929987672</v>
      </c>
    </row>
    <row r="251" spans="1:15">
      <c r="A251">
        <v>2144</v>
      </c>
      <c r="B251">
        <v>697</v>
      </c>
      <c r="C251" s="23">
        <v>6</v>
      </c>
      <c r="D251" s="23">
        <v>1958</v>
      </c>
      <c r="E251" s="23">
        <v>2006</v>
      </c>
      <c r="F251" s="23">
        <v>1444</v>
      </c>
      <c r="G251" s="23">
        <v>389</v>
      </c>
      <c r="H251" s="31">
        <v>0</v>
      </c>
      <c r="I251" s="31">
        <v>0</v>
      </c>
      <c r="J251" s="31">
        <v>0</v>
      </c>
      <c r="K251" s="31">
        <v>1</v>
      </c>
      <c r="L251" s="31">
        <v>0</v>
      </c>
      <c r="M251" s="31">
        <v>277000</v>
      </c>
      <c r="N2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212703.6237288987</v>
      </c>
      <c r="O251" s="31">
        <f>Table5[[#This Row],[SalePrice]]-Table5[[#This Row],[RegressionPrice]]</f>
        <v>64296.376271101297</v>
      </c>
    </row>
    <row r="252" spans="1:15">
      <c r="A252">
        <v>1306</v>
      </c>
      <c r="B252">
        <v>0</v>
      </c>
      <c r="C252" s="20">
        <v>3</v>
      </c>
      <c r="D252" s="20">
        <v>1940</v>
      </c>
      <c r="E252" s="20">
        <v>1966</v>
      </c>
      <c r="F252" s="20">
        <v>728</v>
      </c>
      <c r="G252" s="20">
        <v>0</v>
      </c>
      <c r="H252" s="32">
        <v>0</v>
      </c>
      <c r="I252" s="32">
        <v>0</v>
      </c>
      <c r="J252" s="32">
        <v>1</v>
      </c>
      <c r="K252" s="32">
        <v>0</v>
      </c>
      <c r="L252" s="32">
        <v>3</v>
      </c>
      <c r="M252" s="32">
        <v>76500</v>
      </c>
      <c r="N2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86693.089562863475</v>
      </c>
      <c r="O252" s="31">
        <f>Table5[[#This Row],[SalePrice]]-Table5[[#This Row],[RegressionPrice]]</f>
        <v>-10193.089562863475</v>
      </c>
    </row>
    <row r="253" spans="1:15">
      <c r="A253">
        <v>1625</v>
      </c>
      <c r="B253">
        <v>1573</v>
      </c>
      <c r="C253" s="23">
        <v>8</v>
      </c>
      <c r="D253" s="23">
        <v>2006</v>
      </c>
      <c r="E253" s="23">
        <v>2007</v>
      </c>
      <c r="F253" s="23">
        <v>1573</v>
      </c>
      <c r="G253" s="23">
        <v>538</v>
      </c>
      <c r="H253" s="31">
        <v>0</v>
      </c>
      <c r="I253" s="31">
        <v>3</v>
      </c>
      <c r="J253" s="31">
        <v>0</v>
      </c>
      <c r="K253" s="31">
        <v>0</v>
      </c>
      <c r="L253" s="31">
        <v>0</v>
      </c>
      <c r="M253" s="31">
        <v>235000</v>
      </c>
      <c r="N2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252858.20781791315</v>
      </c>
      <c r="O253" s="31">
        <f>Table5[[#This Row],[SalePrice]]-Table5[[#This Row],[RegressionPrice]]</f>
        <v>-17858.207817913149</v>
      </c>
    </row>
    <row r="254" spans="1:15">
      <c r="A254">
        <v>1640</v>
      </c>
      <c r="B254">
        <v>0</v>
      </c>
      <c r="C254" s="20">
        <v>6</v>
      </c>
      <c r="D254" s="20">
        <v>2004</v>
      </c>
      <c r="E254" s="20">
        <v>2004</v>
      </c>
      <c r="F254" s="20">
        <v>798</v>
      </c>
      <c r="G254" s="20">
        <v>520</v>
      </c>
      <c r="H254" s="32">
        <v>0</v>
      </c>
      <c r="I254" s="32">
        <v>0</v>
      </c>
      <c r="J254" s="32">
        <v>0</v>
      </c>
      <c r="K254" s="32">
        <v>0</v>
      </c>
      <c r="L254" s="32">
        <v>0</v>
      </c>
      <c r="M254" s="32">
        <v>173000</v>
      </c>
      <c r="N2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188953.58495627288</v>
      </c>
      <c r="O254" s="31">
        <f>Table5[[#This Row],[SalePrice]]-Table5[[#This Row],[RegressionPrice]]</f>
        <v>-15953.584956272884</v>
      </c>
    </row>
    <row r="255" spans="1:15">
      <c r="A255">
        <v>1302</v>
      </c>
      <c r="B255">
        <v>270</v>
      </c>
      <c r="C255" s="23">
        <v>6</v>
      </c>
      <c r="D255" s="23">
        <v>1964</v>
      </c>
      <c r="E255" s="23">
        <v>1991</v>
      </c>
      <c r="F255" s="23">
        <v>1302</v>
      </c>
      <c r="G255" s="23">
        <v>309</v>
      </c>
      <c r="H255" s="31">
        <v>0</v>
      </c>
      <c r="I255" s="31">
        <v>0</v>
      </c>
      <c r="J255" s="31">
        <v>0</v>
      </c>
      <c r="K255" s="31">
        <v>0</v>
      </c>
      <c r="L255" s="31">
        <v>0</v>
      </c>
      <c r="M255" s="31">
        <v>158000</v>
      </c>
      <c r="N2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157557.61391272288</v>
      </c>
      <c r="O255" s="31">
        <f>Table5[[#This Row],[SalePrice]]-Table5[[#This Row],[RegressionPrice]]</f>
        <v>442.38608727711835</v>
      </c>
    </row>
    <row r="256" spans="1:15">
      <c r="A256">
        <v>1314</v>
      </c>
      <c r="B256">
        <v>922</v>
      </c>
      <c r="C256" s="20">
        <v>5</v>
      </c>
      <c r="D256" s="20">
        <v>1957</v>
      </c>
      <c r="E256" s="20">
        <v>1957</v>
      </c>
      <c r="F256" s="20">
        <v>1314</v>
      </c>
      <c r="G256" s="20">
        <v>294</v>
      </c>
      <c r="H256" s="32">
        <v>0</v>
      </c>
      <c r="I256" s="32">
        <v>0</v>
      </c>
      <c r="J256" s="32">
        <v>1</v>
      </c>
      <c r="K256" s="32">
        <v>2</v>
      </c>
      <c r="L256" s="32">
        <v>1</v>
      </c>
      <c r="M256" s="32">
        <v>145000</v>
      </c>
      <c r="N2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144711.23096485031</v>
      </c>
      <c r="O256" s="31">
        <f>Table5[[#This Row],[SalePrice]]-Table5[[#This Row],[RegressionPrice]]</f>
        <v>288.76903514968581</v>
      </c>
    </row>
    <row r="257" spans="1:15">
      <c r="A257">
        <v>2291</v>
      </c>
      <c r="B257">
        <v>0</v>
      </c>
      <c r="C257" s="23">
        <v>7</v>
      </c>
      <c r="D257" s="23">
        <v>1999</v>
      </c>
      <c r="E257" s="23">
        <v>1999</v>
      </c>
      <c r="F257" s="23">
        <v>975</v>
      </c>
      <c r="G257" s="23">
        <v>429</v>
      </c>
      <c r="H257" s="31">
        <v>0</v>
      </c>
      <c r="I257" s="31">
        <v>0</v>
      </c>
      <c r="J257" s="31">
        <v>0</v>
      </c>
      <c r="K257" s="31">
        <v>0</v>
      </c>
      <c r="L257" s="31">
        <v>0</v>
      </c>
      <c r="M257" s="31">
        <v>230000</v>
      </c>
      <c r="N2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237633.77830868191</v>
      </c>
      <c r="O257" s="31">
        <f>Table5[[#This Row],[SalePrice]]-Table5[[#This Row],[RegressionPrice]]</f>
        <v>-7633.7783086819109</v>
      </c>
    </row>
    <row r="258" spans="1:15">
      <c r="A258">
        <v>1728</v>
      </c>
      <c r="B258">
        <v>503</v>
      </c>
      <c r="C258" s="20">
        <v>6</v>
      </c>
      <c r="D258" s="20">
        <v>2003</v>
      </c>
      <c r="E258" s="20">
        <v>2003</v>
      </c>
      <c r="F258" s="20">
        <v>864</v>
      </c>
      <c r="G258" s="20">
        <v>673</v>
      </c>
      <c r="H258" s="32">
        <v>0</v>
      </c>
      <c r="I258" s="32">
        <v>0</v>
      </c>
      <c r="J258" s="32">
        <v>0</v>
      </c>
      <c r="K258" s="32">
        <v>0</v>
      </c>
      <c r="L258" s="32">
        <v>0</v>
      </c>
      <c r="M258" s="32">
        <v>207500</v>
      </c>
      <c r="N2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208704.1692419567</v>
      </c>
      <c r="O258" s="31">
        <f>Table5[[#This Row],[SalePrice]]-Table5[[#This Row],[RegressionPrice]]</f>
        <v>-1204.1692419566971</v>
      </c>
    </row>
    <row r="259" spans="1:15">
      <c r="A259">
        <v>1604</v>
      </c>
      <c r="B259">
        <v>1334</v>
      </c>
      <c r="C259" s="23">
        <v>7</v>
      </c>
      <c r="D259" s="23">
        <v>2006</v>
      </c>
      <c r="E259" s="23">
        <v>2006</v>
      </c>
      <c r="F259" s="23">
        <v>1604</v>
      </c>
      <c r="G259" s="23">
        <v>660</v>
      </c>
      <c r="H259" s="31">
        <v>0</v>
      </c>
      <c r="I259" s="31">
        <v>0</v>
      </c>
      <c r="J259" s="31">
        <v>0</v>
      </c>
      <c r="K259" s="31">
        <v>0</v>
      </c>
      <c r="L259" s="31">
        <v>0</v>
      </c>
      <c r="M259" s="31">
        <v>220000</v>
      </c>
      <c r="N2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251720.32661262047</v>
      </c>
      <c r="O259" s="31">
        <f>Table5[[#This Row],[SalePrice]]-Table5[[#This Row],[RegressionPrice]]</f>
        <v>-31720.326612620469</v>
      </c>
    </row>
    <row r="260" spans="1:15">
      <c r="A260">
        <v>1792</v>
      </c>
      <c r="B260">
        <v>361</v>
      </c>
      <c r="C260" s="20">
        <v>7</v>
      </c>
      <c r="D260" s="20">
        <v>2001</v>
      </c>
      <c r="E260" s="20">
        <v>2001</v>
      </c>
      <c r="F260" s="20">
        <v>963</v>
      </c>
      <c r="G260" s="20">
        <v>564</v>
      </c>
      <c r="H260" s="32">
        <v>0</v>
      </c>
      <c r="I260" s="32">
        <v>0</v>
      </c>
      <c r="J260" s="32">
        <v>0</v>
      </c>
      <c r="K260" s="32">
        <v>0</v>
      </c>
      <c r="L260" s="32">
        <v>0</v>
      </c>
      <c r="M260" s="32">
        <v>231500</v>
      </c>
      <c r="N2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225627.79376303067</v>
      </c>
      <c r="O260" s="31">
        <f>Table5[[#This Row],[SalePrice]]-Table5[[#This Row],[RegressionPrice]]</f>
        <v>5872.2062369693303</v>
      </c>
    </row>
    <row r="261" spans="1:15">
      <c r="A261">
        <v>882</v>
      </c>
      <c r="B261">
        <v>0</v>
      </c>
      <c r="C261" s="23">
        <v>5</v>
      </c>
      <c r="D261" s="23">
        <v>1956</v>
      </c>
      <c r="E261" s="23">
        <v>1956</v>
      </c>
      <c r="F261" s="23">
        <v>0</v>
      </c>
      <c r="G261" s="23">
        <v>308</v>
      </c>
      <c r="H261" s="31">
        <v>0</v>
      </c>
      <c r="I261" s="31">
        <v>0</v>
      </c>
      <c r="J261" s="31">
        <v>3</v>
      </c>
      <c r="K261" s="31">
        <v>1</v>
      </c>
      <c r="L261" s="31">
        <v>1</v>
      </c>
      <c r="M261" s="31">
        <v>97000</v>
      </c>
      <c r="N2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102819.89230647174</v>
      </c>
      <c r="O261" s="31">
        <f>Table5[[#This Row],[SalePrice]]-Table5[[#This Row],[RegressionPrice]]</f>
        <v>-5819.8923064717383</v>
      </c>
    </row>
    <row r="262" spans="1:15">
      <c r="A262">
        <v>1382</v>
      </c>
      <c r="B262">
        <v>672</v>
      </c>
      <c r="C262" s="20">
        <v>6</v>
      </c>
      <c r="D262" s="20">
        <v>1962</v>
      </c>
      <c r="E262" s="20">
        <v>1962</v>
      </c>
      <c r="F262" s="20">
        <v>1362</v>
      </c>
      <c r="G262" s="20">
        <v>884</v>
      </c>
      <c r="H262" s="32">
        <v>3</v>
      </c>
      <c r="I262" s="32">
        <v>0</v>
      </c>
      <c r="J262" s="32">
        <v>1</v>
      </c>
      <c r="K262" s="32">
        <v>2</v>
      </c>
      <c r="L262" s="32">
        <v>1</v>
      </c>
      <c r="M262" s="32">
        <v>176000</v>
      </c>
      <c r="N2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178828.80630845012</v>
      </c>
      <c r="O262" s="31">
        <f>Table5[[#This Row],[SalePrice]]-Table5[[#This Row],[RegressionPrice]]</f>
        <v>-2828.8063084501191</v>
      </c>
    </row>
    <row r="263" spans="1:15">
      <c r="A263">
        <v>2574</v>
      </c>
      <c r="B263">
        <v>0</v>
      </c>
      <c r="C263" s="23">
        <v>8</v>
      </c>
      <c r="D263" s="23">
        <v>2007</v>
      </c>
      <c r="E263" s="23">
        <v>2007</v>
      </c>
      <c r="F263" s="23">
        <v>1482</v>
      </c>
      <c r="G263" s="23">
        <v>868</v>
      </c>
      <c r="H263" s="31">
        <v>0</v>
      </c>
      <c r="I263" s="31">
        <v>0</v>
      </c>
      <c r="J263" s="31">
        <v>2</v>
      </c>
      <c r="K263" s="31">
        <v>0</v>
      </c>
      <c r="L263" s="31">
        <v>2</v>
      </c>
      <c r="M263" s="31">
        <v>276000</v>
      </c>
      <c r="N2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331580.07669221365</v>
      </c>
      <c r="O263" s="31">
        <f>Table5[[#This Row],[SalePrice]]-Table5[[#This Row],[RegressionPrice]]</f>
        <v>-55580.076692213654</v>
      </c>
    </row>
    <row r="264" spans="1:15">
      <c r="A264">
        <v>1212</v>
      </c>
      <c r="B264">
        <v>506</v>
      </c>
      <c r="C264" s="20">
        <v>6</v>
      </c>
      <c r="D264" s="20">
        <v>1977</v>
      </c>
      <c r="E264" s="20">
        <v>1995</v>
      </c>
      <c r="F264" s="20">
        <v>506</v>
      </c>
      <c r="G264" s="20">
        <v>492</v>
      </c>
      <c r="H264" s="32">
        <v>0</v>
      </c>
      <c r="I264" s="32">
        <v>0</v>
      </c>
      <c r="J264" s="32">
        <v>0</v>
      </c>
      <c r="K264" s="32">
        <v>2</v>
      </c>
      <c r="L264" s="32">
        <v>1</v>
      </c>
      <c r="M264" s="32">
        <v>151000</v>
      </c>
      <c r="N2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160440.13507093</v>
      </c>
      <c r="O264" s="31">
        <f>Table5[[#This Row],[SalePrice]]-Table5[[#This Row],[RegressionPrice]]</f>
        <v>-9440.1350709300023</v>
      </c>
    </row>
    <row r="265" spans="1:15">
      <c r="A265">
        <v>1316</v>
      </c>
      <c r="B265">
        <v>234</v>
      </c>
      <c r="C265" s="23">
        <v>5</v>
      </c>
      <c r="D265" s="23">
        <v>1929</v>
      </c>
      <c r="E265" s="23">
        <v>2001</v>
      </c>
      <c r="F265" s="23">
        <v>926</v>
      </c>
      <c r="G265" s="23">
        <v>484</v>
      </c>
      <c r="H265" s="31">
        <v>0</v>
      </c>
      <c r="I265" s="31">
        <v>0</v>
      </c>
      <c r="J265" s="31">
        <v>1</v>
      </c>
      <c r="K265" s="31">
        <v>2</v>
      </c>
      <c r="L265" s="31">
        <v>1</v>
      </c>
      <c r="M265" s="31">
        <v>130000</v>
      </c>
      <c r="N2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136867.24869510598</v>
      </c>
      <c r="O265" s="31">
        <f>Table5[[#This Row],[SalePrice]]-Table5[[#This Row],[RegressionPrice]]</f>
        <v>-6867.2486951059836</v>
      </c>
    </row>
    <row r="266" spans="1:15">
      <c r="A266">
        <v>764</v>
      </c>
      <c r="B266">
        <v>0</v>
      </c>
      <c r="C266" s="20">
        <v>5</v>
      </c>
      <c r="D266" s="20">
        <v>1925</v>
      </c>
      <c r="E266" s="20">
        <v>2004</v>
      </c>
      <c r="F266" s="20">
        <v>680</v>
      </c>
      <c r="G266" s="20">
        <v>504</v>
      </c>
      <c r="H266" s="32">
        <v>3</v>
      </c>
      <c r="I266" s="32">
        <v>0</v>
      </c>
      <c r="J266" s="32">
        <v>4</v>
      </c>
      <c r="K266" s="32">
        <v>1</v>
      </c>
      <c r="L266" s="32">
        <v>1</v>
      </c>
      <c r="M266" s="32">
        <v>73000</v>
      </c>
      <c r="N2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116498.73246652208</v>
      </c>
      <c r="O266" s="31">
        <f>Table5[[#This Row],[SalePrice]]-Table5[[#This Row],[RegressionPrice]]</f>
        <v>-43498.73246652208</v>
      </c>
    </row>
    <row r="267" spans="1:15">
      <c r="A267">
        <v>1422</v>
      </c>
      <c r="B267">
        <v>588</v>
      </c>
      <c r="C267" s="23">
        <v>6</v>
      </c>
      <c r="D267" s="23">
        <v>1981</v>
      </c>
      <c r="E267" s="23">
        <v>1981</v>
      </c>
      <c r="F267" s="23">
        <v>1422</v>
      </c>
      <c r="G267" s="23">
        <v>576</v>
      </c>
      <c r="H267" s="31">
        <v>0</v>
      </c>
      <c r="I267" s="31">
        <v>0</v>
      </c>
      <c r="J267" s="31">
        <v>0</v>
      </c>
      <c r="K267" s="31">
        <v>2</v>
      </c>
      <c r="L267" s="31">
        <v>0</v>
      </c>
      <c r="M267" s="31">
        <v>175500</v>
      </c>
      <c r="N2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177348.6070334469</v>
      </c>
      <c r="O267" s="31">
        <f>Table5[[#This Row],[SalePrice]]-Table5[[#This Row],[RegressionPrice]]</f>
        <v>-1848.6070334468968</v>
      </c>
    </row>
    <row r="268" spans="1:15">
      <c r="A268">
        <v>1511</v>
      </c>
      <c r="B268">
        <v>714</v>
      </c>
      <c r="C268" s="20">
        <v>6</v>
      </c>
      <c r="D268" s="20">
        <v>1997</v>
      </c>
      <c r="E268" s="20">
        <v>1997</v>
      </c>
      <c r="F268" s="20">
        <v>802</v>
      </c>
      <c r="G268" s="20">
        <v>413</v>
      </c>
      <c r="H268" s="32">
        <v>0</v>
      </c>
      <c r="I268" s="32">
        <v>0</v>
      </c>
      <c r="J268" s="32">
        <v>0</v>
      </c>
      <c r="K268" s="32">
        <v>1</v>
      </c>
      <c r="L268" s="32">
        <v>1</v>
      </c>
      <c r="M268" s="32">
        <v>185000</v>
      </c>
      <c r="N2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192766.81119750027</v>
      </c>
      <c r="O268" s="31">
        <f>Table5[[#This Row],[SalePrice]]-Table5[[#This Row],[RegressionPrice]]</f>
        <v>-7766.8111975002685</v>
      </c>
    </row>
    <row r="269" spans="1:15">
      <c r="A269">
        <v>2192</v>
      </c>
      <c r="B269">
        <v>378</v>
      </c>
      <c r="C269" s="23">
        <v>5</v>
      </c>
      <c r="D269" s="23">
        <v>1939</v>
      </c>
      <c r="E269" s="23">
        <v>1997</v>
      </c>
      <c r="F269" s="23">
        <v>720</v>
      </c>
      <c r="G269" s="23">
        <v>240</v>
      </c>
      <c r="H269" s="31">
        <v>0</v>
      </c>
      <c r="I269" s="31">
        <v>0</v>
      </c>
      <c r="J269" s="31">
        <v>1</v>
      </c>
      <c r="K269" s="31">
        <v>0</v>
      </c>
      <c r="L269" s="31">
        <v>0</v>
      </c>
      <c r="M269" s="31">
        <v>179500</v>
      </c>
      <c r="N2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172648.54042471611</v>
      </c>
      <c r="O269" s="31">
        <f>Table5[[#This Row],[SalePrice]]-Table5[[#This Row],[RegressionPrice]]</f>
        <v>6851.4595752838941</v>
      </c>
    </row>
    <row r="270" spans="1:15">
      <c r="A270">
        <v>778</v>
      </c>
      <c r="B270">
        <v>403</v>
      </c>
      <c r="C270" s="20">
        <v>5</v>
      </c>
      <c r="D270" s="20">
        <v>1940</v>
      </c>
      <c r="E270" s="20">
        <v>1955</v>
      </c>
      <c r="F270" s="20">
        <v>740</v>
      </c>
      <c r="G270" s="20">
        <v>924</v>
      </c>
      <c r="H270" s="32">
        <v>0</v>
      </c>
      <c r="I270" s="32">
        <v>0</v>
      </c>
      <c r="J270" s="32">
        <v>1</v>
      </c>
      <c r="K270" s="32">
        <v>0</v>
      </c>
      <c r="L270" s="32">
        <v>1</v>
      </c>
      <c r="M270" s="32">
        <v>120500</v>
      </c>
      <c r="N2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120099.95416276241</v>
      </c>
      <c r="O270" s="31">
        <f>Table5[[#This Row],[SalePrice]]-Table5[[#This Row],[RegressionPrice]]</f>
        <v>400.04583723758697</v>
      </c>
    </row>
    <row r="271" spans="1:15">
      <c r="A271">
        <v>1113</v>
      </c>
      <c r="B271">
        <v>751</v>
      </c>
      <c r="C271" s="23">
        <v>6</v>
      </c>
      <c r="D271" s="23">
        <v>1976</v>
      </c>
      <c r="E271" s="23">
        <v>1976</v>
      </c>
      <c r="F271" s="23">
        <v>1143</v>
      </c>
      <c r="G271" s="23">
        <v>504</v>
      </c>
      <c r="H271" s="31">
        <v>0</v>
      </c>
      <c r="I271" s="31">
        <v>0</v>
      </c>
      <c r="J271" s="31">
        <v>1</v>
      </c>
      <c r="K271" s="31">
        <v>2</v>
      </c>
      <c r="L271" s="31">
        <v>1</v>
      </c>
      <c r="M271" s="31">
        <v>148000</v>
      </c>
      <c r="N2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170230.21959147512</v>
      </c>
      <c r="O271" s="31">
        <f>Table5[[#This Row],[SalePrice]]-Table5[[#This Row],[RegressionPrice]]</f>
        <v>-22230.219591475121</v>
      </c>
    </row>
    <row r="272" spans="1:15">
      <c r="A272">
        <v>1939</v>
      </c>
      <c r="B272">
        <v>0</v>
      </c>
      <c r="C272" s="20">
        <v>8</v>
      </c>
      <c r="D272" s="20">
        <v>2006</v>
      </c>
      <c r="E272" s="20">
        <v>2006</v>
      </c>
      <c r="F272" s="20">
        <v>1095</v>
      </c>
      <c r="G272" s="20">
        <v>1053</v>
      </c>
      <c r="H272" s="32">
        <v>0</v>
      </c>
      <c r="I272" s="32">
        <v>0</v>
      </c>
      <c r="J272" s="32">
        <v>0</v>
      </c>
      <c r="K272" s="32">
        <v>1</v>
      </c>
      <c r="L272" s="32">
        <v>0</v>
      </c>
      <c r="M272" s="32">
        <v>266000</v>
      </c>
      <c r="N2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265465.60886436776</v>
      </c>
      <c r="O272" s="31">
        <f>Table5[[#This Row],[SalePrice]]-Table5[[#This Row],[RegressionPrice]]</f>
        <v>534.39113563223509</v>
      </c>
    </row>
    <row r="273" spans="1:15">
      <c r="A273">
        <v>1363</v>
      </c>
      <c r="B273">
        <v>226</v>
      </c>
      <c r="C273" s="23">
        <v>7</v>
      </c>
      <c r="D273" s="23">
        <v>1954</v>
      </c>
      <c r="E273" s="23">
        <v>2005</v>
      </c>
      <c r="F273" s="23">
        <v>1385</v>
      </c>
      <c r="G273" s="23">
        <v>439</v>
      </c>
      <c r="H273" s="31">
        <v>0</v>
      </c>
      <c r="I273" s="31">
        <v>0</v>
      </c>
      <c r="J273" s="31">
        <v>0</v>
      </c>
      <c r="K273" s="31">
        <v>0</v>
      </c>
      <c r="L273" s="31">
        <v>1</v>
      </c>
      <c r="M273" s="31">
        <v>241500</v>
      </c>
      <c r="N2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195123.3450942926</v>
      </c>
      <c r="O273" s="31">
        <f>Table5[[#This Row],[SalePrice]]-Table5[[#This Row],[RegressionPrice]]</f>
        <v>46376.654905707401</v>
      </c>
    </row>
    <row r="274" spans="1:15">
      <c r="A274">
        <v>2270</v>
      </c>
      <c r="B274">
        <v>524</v>
      </c>
      <c r="C274" s="20">
        <v>8</v>
      </c>
      <c r="D274" s="20">
        <v>1999</v>
      </c>
      <c r="E274" s="20">
        <v>2007</v>
      </c>
      <c r="F274" s="20">
        <v>1152</v>
      </c>
      <c r="G274" s="20">
        <v>671</v>
      </c>
      <c r="H274" s="32">
        <v>0</v>
      </c>
      <c r="I274" s="32">
        <v>0</v>
      </c>
      <c r="J274" s="32">
        <v>0</v>
      </c>
      <c r="K274" s="32">
        <v>0</v>
      </c>
      <c r="L274" s="32">
        <v>0</v>
      </c>
      <c r="M274" s="32">
        <v>290000</v>
      </c>
      <c r="N2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280845.94033048407</v>
      </c>
      <c r="O274" s="31">
        <f>Table5[[#This Row],[SalePrice]]-Table5[[#This Row],[RegressionPrice]]</f>
        <v>9154.0596695159329</v>
      </c>
    </row>
    <row r="275" spans="1:15">
      <c r="A275">
        <v>1632</v>
      </c>
      <c r="B275">
        <v>620</v>
      </c>
      <c r="C275" s="23">
        <v>6</v>
      </c>
      <c r="D275" s="23">
        <v>1958</v>
      </c>
      <c r="E275" s="23">
        <v>1988</v>
      </c>
      <c r="F275" s="23">
        <v>1240</v>
      </c>
      <c r="G275" s="23">
        <v>338</v>
      </c>
      <c r="H275" s="31">
        <v>1</v>
      </c>
      <c r="I275" s="31">
        <v>0</v>
      </c>
      <c r="J275" s="31">
        <v>1</v>
      </c>
      <c r="K275" s="31">
        <v>1</v>
      </c>
      <c r="L275" s="31">
        <v>1</v>
      </c>
      <c r="M275" s="31">
        <v>139000</v>
      </c>
      <c r="N2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186787.63583112092</v>
      </c>
      <c r="O275" s="31">
        <f>Table5[[#This Row],[SalePrice]]-Table5[[#This Row],[RegressionPrice]]</f>
        <v>-47787.635831120919</v>
      </c>
    </row>
    <row r="276" spans="1:15">
      <c r="A276">
        <v>816</v>
      </c>
      <c r="B276">
        <v>546</v>
      </c>
      <c r="C276" s="20">
        <v>5</v>
      </c>
      <c r="D276" s="20">
        <v>1982</v>
      </c>
      <c r="E276" s="20">
        <v>1982</v>
      </c>
      <c r="F276" s="20">
        <v>816</v>
      </c>
      <c r="G276" s="20">
        <v>264</v>
      </c>
      <c r="H276" s="32">
        <v>0</v>
      </c>
      <c r="I276" s="32">
        <v>0</v>
      </c>
      <c r="J276" s="32">
        <v>1</v>
      </c>
      <c r="K276" s="32">
        <v>2</v>
      </c>
      <c r="L276" s="32">
        <v>1</v>
      </c>
      <c r="M276" s="32">
        <v>124500</v>
      </c>
      <c r="N2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122385.28807270624</v>
      </c>
      <c r="O276" s="31">
        <f>Table5[[#This Row],[SalePrice]]-Table5[[#This Row],[RegressionPrice]]</f>
        <v>2114.7119272937562</v>
      </c>
    </row>
    <row r="277" spans="1:15">
      <c r="A277">
        <v>1548</v>
      </c>
      <c r="B277">
        <v>0</v>
      </c>
      <c r="C277" s="23">
        <v>7</v>
      </c>
      <c r="D277" s="23">
        <v>1925</v>
      </c>
      <c r="E277" s="23">
        <v>2007</v>
      </c>
      <c r="F277" s="23">
        <v>952</v>
      </c>
      <c r="G277" s="23">
        <v>672</v>
      </c>
      <c r="H277" s="31">
        <v>0</v>
      </c>
      <c r="I277" s="31">
        <v>0</v>
      </c>
      <c r="J277" s="31">
        <v>1</v>
      </c>
      <c r="K277" s="31">
        <v>1</v>
      </c>
      <c r="L277" s="31">
        <v>2</v>
      </c>
      <c r="M277" s="31">
        <v>205000</v>
      </c>
      <c r="N2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203401.58127349781</v>
      </c>
      <c r="O277" s="31">
        <f>Table5[[#This Row],[SalePrice]]-Table5[[#This Row],[RegressionPrice]]</f>
        <v>1598.4187265021901</v>
      </c>
    </row>
    <row r="278" spans="1:15">
      <c r="A278">
        <v>1560</v>
      </c>
      <c r="B278">
        <v>0</v>
      </c>
      <c r="C278" s="20">
        <v>7</v>
      </c>
      <c r="D278" s="20">
        <v>2003</v>
      </c>
      <c r="E278" s="20">
        <v>2003</v>
      </c>
      <c r="F278" s="20">
        <v>1560</v>
      </c>
      <c r="G278" s="20">
        <v>573</v>
      </c>
      <c r="H278" s="32">
        <v>0</v>
      </c>
      <c r="I278" s="32">
        <v>0</v>
      </c>
      <c r="J278" s="32">
        <v>2</v>
      </c>
      <c r="K278" s="32">
        <v>0</v>
      </c>
      <c r="L278" s="32">
        <v>0</v>
      </c>
      <c r="M278" s="32">
        <v>201000</v>
      </c>
      <c r="N2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231914.2656769786</v>
      </c>
      <c r="O278" s="31">
        <f>Table5[[#This Row],[SalePrice]]-Table5[[#This Row],[RegressionPrice]]</f>
        <v>-30914.265676978597</v>
      </c>
    </row>
    <row r="279" spans="1:15">
      <c r="A279">
        <v>864</v>
      </c>
      <c r="B279">
        <v>120</v>
      </c>
      <c r="C279" s="23">
        <v>4</v>
      </c>
      <c r="D279" s="23">
        <v>1951</v>
      </c>
      <c r="E279" s="23">
        <v>1951</v>
      </c>
      <c r="F279" s="23">
        <v>864</v>
      </c>
      <c r="G279" s="23">
        <v>400</v>
      </c>
      <c r="H279" s="31">
        <v>0</v>
      </c>
      <c r="I279" s="31">
        <v>0</v>
      </c>
      <c r="J279" s="31">
        <v>1</v>
      </c>
      <c r="K279" s="31">
        <v>0</v>
      </c>
      <c r="L279" s="31">
        <v>1</v>
      </c>
      <c r="M279" s="31">
        <v>141000</v>
      </c>
      <c r="N2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85238.936295112042</v>
      </c>
      <c r="O279" s="31">
        <f>Table5[[#This Row],[SalePrice]]-Table5[[#This Row],[RegressionPrice]]</f>
        <v>55761.063704887958</v>
      </c>
    </row>
    <row r="280" spans="1:15">
      <c r="A280">
        <v>2121</v>
      </c>
      <c r="B280">
        <v>0</v>
      </c>
      <c r="C280" s="20">
        <v>9</v>
      </c>
      <c r="D280" s="20">
        <v>2006</v>
      </c>
      <c r="E280" s="20">
        <v>2007</v>
      </c>
      <c r="F280" s="20">
        <v>2121</v>
      </c>
      <c r="G280" s="20">
        <v>732</v>
      </c>
      <c r="H280" s="32">
        <v>0</v>
      </c>
      <c r="I280" s="32">
        <v>0</v>
      </c>
      <c r="J280" s="32">
        <v>2</v>
      </c>
      <c r="K280" s="32">
        <v>0</v>
      </c>
      <c r="L280" s="32">
        <v>2</v>
      </c>
      <c r="M280" s="32">
        <v>415298</v>
      </c>
      <c r="N2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333549.11608881259</v>
      </c>
      <c r="O280" s="31">
        <f>Table5[[#This Row],[SalePrice]]-Table5[[#This Row],[RegressionPrice]]</f>
        <v>81748.883911187411</v>
      </c>
    </row>
    <row r="281" spans="1:15">
      <c r="A281">
        <v>2022</v>
      </c>
      <c r="B281">
        <v>392</v>
      </c>
      <c r="C281" s="23">
        <v>7</v>
      </c>
      <c r="D281" s="23">
        <v>1977</v>
      </c>
      <c r="E281" s="23">
        <v>1977</v>
      </c>
      <c r="F281" s="23">
        <v>1160</v>
      </c>
      <c r="G281" s="23">
        <v>505</v>
      </c>
      <c r="H281" s="31">
        <v>0</v>
      </c>
      <c r="I281" s="31">
        <v>0</v>
      </c>
      <c r="J281" s="31">
        <v>0</v>
      </c>
      <c r="K281" s="31">
        <v>0</v>
      </c>
      <c r="L281" s="31">
        <v>1</v>
      </c>
      <c r="M281" s="31">
        <v>192000</v>
      </c>
      <c r="N2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229314.35081278582</v>
      </c>
      <c r="O281" s="31">
        <f>Table5[[#This Row],[SalePrice]]-Table5[[#This Row],[RegressionPrice]]</f>
        <v>-37314.350812785822</v>
      </c>
    </row>
    <row r="282" spans="1:15">
      <c r="A282">
        <v>1982</v>
      </c>
      <c r="B282">
        <v>421</v>
      </c>
      <c r="C282" s="20">
        <v>7</v>
      </c>
      <c r="D282" s="20">
        <v>1989</v>
      </c>
      <c r="E282" s="20">
        <v>1989</v>
      </c>
      <c r="F282" s="20">
        <v>807</v>
      </c>
      <c r="G282" s="20">
        <v>575</v>
      </c>
      <c r="H282" s="32">
        <v>0</v>
      </c>
      <c r="I282" s="32">
        <v>0</v>
      </c>
      <c r="J282" s="32">
        <v>0</v>
      </c>
      <c r="K282" s="32">
        <v>1</v>
      </c>
      <c r="L282" s="32">
        <v>0</v>
      </c>
      <c r="M282" s="32">
        <v>228500</v>
      </c>
      <c r="N2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222332.41241448949</v>
      </c>
      <c r="O282" s="31">
        <f>Table5[[#This Row],[SalePrice]]-Table5[[#This Row],[RegressionPrice]]</f>
        <v>6167.5875855105114</v>
      </c>
    </row>
    <row r="283" spans="1:15">
      <c r="A283">
        <v>1262</v>
      </c>
      <c r="B283">
        <v>905</v>
      </c>
      <c r="C283" s="23">
        <v>6</v>
      </c>
      <c r="D283" s="23">
        <v>2006</v>
      </c>
      <c r="E283" s="23">
        <v>2006</v>
      </c>
      <c r="F283" s="23">
        <v>1262</v>
      </c>
      <c r="G283" s="23">
        <v>572</v>
      </c>
      <c r="H283" s="31">
        <v>0</v>
      </c>
      <c r="I283" s="31">
        <v>0</v>
      </c>
      <c r="J283" s="31">
        <v>0</v>
      </c>
      <c r="K283" s="31">
        <v>1</v>
      </c>
      <c r="L283" s="31">
        <v>0</v>
      </c>
      <c r="M283" s="31">
        <v>185000</v>
      </c>
      <c r="N2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194627.26886970957</v>
      </c>
      <c r="O283" s="31">
        <f>Table5[[#This Row],[SalePrice]]-Table5[[#This Row],[RegressionPrice]]</f>
        <v>-9627.2688697095728</v>
      </c>
    </row>
    <row r="284" spans="1:15">
      <c r="A284">
        <v>1314</v>
      </c>
      <c r="B284">
        <v>904</v>
      </c>
      <c r="C284" s="20">
        <v>7</v>
      </c>
      <c r="D284" s="20">
        <v>2007</v>
      </c>
      <c r="E284" s="20">
        <v>2008</v>
      </c>
      <c r="F284" s="20">
        <v>1314</v>
      </c>
      <c r="G284" s="20">
        <v>626</v>
      </c>
      <c r="H284" s="32">
        <v>0</v>
      </c>
      <c r="I284" s="32">
        <v>4</v>
      </c>
      <c r="J284" s="32">
        <v>0</v>
      </c>
      <c r="K284" s="32">
        <v>0</v>
      </c>
      <c r="L284" s="32">
        <v>0</v>
      </c>
      <c r="M284" s="32">
        <v>207500</v>
      </c>
      <c r="N2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197042.86019525203</v>
      </c>
      <c r="O284" s="31">
        <f>Table5[[#This Row],[SalePrice]]-Table5[[#This Row],[RegressionPrice]]</f>
        <v>10457.139804747974</v>
      </c>
    </row>
    <row r="285" spans="1:15">
      <c r="A285">
        <v>1468</v>
      </c>
      <c r="B285">
        <v>0</v>
      </c>
      <c r="C285" s="23">
        <v>8</v>
      </c>
      <c r="D285" s="23">
        <v>2008</v>
      </c>
      <c r="E285" s="23">
        <v>2009</v>
      </c>
      <c r="F285" s="23">
        <v>1468</v>
      </c>
      <c r="G285" s="23">
        <v>898</v>
      </c>
      <c r="H285" s="31">
        <v>1</v>
      </c>
      <c r="I285" s="31">
        <v>0</v>
      </c>
      <c r="J285" s="31">
        <v>0</v>
      </c>
      <c r="K285" s="31">
        <v>0</v>
      </c>
      <c r="L285" s="31">
        <v>0</v>
      </c>
      <c r="M285" s="31">
        <v>244600</v>
      </c>
      <c r="N2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243977.83085978948</v>
      </c>
      <c r="O285" s="31">
        <f>Table5[[#This Row],[SalePrice]]-Table5[[#This Row],[RegressionPrice]]</f>
        <v>622.16914021052071</v>
      </c>
    </row>
    <row r="286" spans="1:15">
      <c r="A286">
        <v>1575</v>
      </c>
      <c r="B286">
        <v>430</v>
      </c>
      <c r="C286" s="20">
        <v>6</v>
      </c>
      <c r="D286" s="20">
        <v>1992</v>
      </c>
      <c r="E286" s="20">
        <v>1992</v>
      </c>
      <c r="F286" s="20">
        <v>1575</v>
      </c>
      <c r="G286" s="20">
        <v>529</v>
      </c>
      <c r="H286" s="32">
        <v>0</v>
      </c>
      <c r="I286" s="32">
        <v>3</v>
      </c>
      <c r="J286" s="32">
        <v>0</v>
      </c>
      <c r="K286" s="32">
        <v>1</v>
      </c>
      <c r="L286" s="32">
        <v>0</v>
      </c>
      <c r="M286" s="32">
        <v>179200</v>
      </c>
      <c r="N2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173377.37932234761</v>
      </c>
      <c r="O286" s="31">
        <f>Table5[[#This Row],[SalePrice]]-Table5[[#This Row],[RegressionPrice]]</f>
        <v>5822.6206776523904</v>
      </c>
    </row>
    <row r="287" spans="1:15">
      <c r="A287">
        <v>1250</v>
      </c>
      <c r="B287">
        <v>0</v>
      </c>
      <c r="C287" s="23">
        <v>7</v>
      </c>
      <c r="D287" s="23">
        <v>2006</v>
      </c>
      <c r="E287" s="23">
        <v>2007</v>
      </c>
      <c r="F287" s="23">
        <v>625</v>
      </c>
      <c r="G287" s="23">
        <v>528</v>
      </c>
      <c r="H287" s="31">
        <v>0</v>
      </c>
      <c r="I287" s="31">
        <v>3</v>
      </c>
      <c r="J287" s="31">
        <v>0</v>
      </c>
      <c r="K287" s="31">
        <v>0</v>
      </c>
      <c r="L287" s="31">
        <v>0</v>
      </c>
      <c r="M287" s="31">
        <v>164700</v>
      </c>
      <c r="N2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168672.81168753182</v>
      </c>
      <c r="O287" s="31">
        <f>Table5[[#This Row],[SalePrice]]-Table5[[#This Row],[RegressionPrice]]</f>
        <v>-3972.8116875318228</v>
      </c>
    </row>
    <row r="288" spans="1:15">
      <c r="A288">
        <v>1734</v>
      </c>
      <c r="B288">
        <v>600</v>
      </c>
      <c r="C288" s="20">
        <v>6</v>
      </c>
      <c r="D288" s="20">
        <v>1962</v>
      </c>
      <c r="E288" s="20">
        <v>1981</v>
      </c>
      <c r="F288" s="20">
        <v>912</v>
      </c>
      <c r="G288" s="20">
        <v>440</v>
      </c>
      <c r="H288" s="32">
        <v>0</v>
      </c>
      <c r="I288" s="32">
        <v>0</v>
      </c>
      <c r="J288" s="32">
        <v>1</v>
      </c>
      <c r="K288" s="32">
        <v>2</v>
      </c>
      <c r="L288" s="32">
        <v>0</v>
      </c>
      <c r="M288" s="32">
        <v>159000</v>
      </c>
      <c r="N2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180808.43663694541</v>
      </c>
      <c r="O288" s="31">
        <f>Table5[[#This Row],[SalePrice]]-Table5[[#This Row],[RegressionPrice]]</f>
        <v>-21808.436636945407</v>
      </c>
    </row>
    <row r="289" spans="1:15">
      <c r="A289">
        <v>858</v>
      </c>
      <c r="B289">
        <v>614</v>
      </c>
      <c r="C289" s="23">
        <v>4</v>
      </c>
      <c r="D289" s="23">
        <v>1971</v>
      </c>
      <c r="E289" s="23">
        <v>1971</v>
      </c>
      <c r="F289" s="23">
        <v>858</v>
      </c>
      <c r="G289" s="23">
        <v>0</v>
      </c>
      <c r="H289" s="31">
        <v>0</v>
      </c>
      <c r="I289" s="31">
        <v>0</v>
      </c>
      <c r="J289" s="31">
        <v>1</v>
      </c>
      <c r="K289" s="31">
        <v>2</v>
      </c>
      <c r="L289" s="31">
        <v>1</v>
      </c>
      <c r="M289" s="31">
        <v>88000</v>
      </c>
      <c r="N2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88999.125739474883</v>
      </c>
      <c r="O289" s="31">
        <f>Table5[[#This Row],[SalePrice]]-Table5[[#This Row],[RegressionPrice]]</f>
        <v>-999.12573947488272</v>
      </c>
    </row>
    <row r="290" spans="1:15">
      <c r="A290">
        <v>900</v>
      </c>
      <c r="B290">
        <v>450</v>
      </c>
      <c r="C290" s="20">
        <v>5</v>
      </c>
      <c r="D290" s="20">
        <v>1967</v>
      </c>
      <c r="E290" s="20">
        <v>1967</v>
      </c>
      <c r="F290" s="20">
        <v>882</v>
      </c>
      <c r="G290" s="20">
        <v>280</v>
      </c>
      <c r="H290" s="32">
        <v>0</v>
      </c>
      <c r="I290" s="32">
        <v>0</v>
      </c>
      <c r="J290" s="32">
        <v>1</v>
      </c>
      <c r="K290" s="32">
        <v>2</v>
      </c>
      <c r="L290" s="32">
        <v>1</v>
      </c>
      <c r="M290" s="32">
        <v>122000</v>
      </c>
      <c r="N2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115210.28432677576</v>
      </c>
      <c r="O290" s="31">
        <f>Table5[[#This Row],[SalePrice]]-Table5[[#This Row],[RegressionPrice]]</f>
        <v>6789.7156732242438</v>
      </c>
    </row>
    <row r="291" spans="1:15">
      <c r="A291">
        <v>1396</v>
      </c>
      <c r="B291">
        <v>0</v>
      </c>
      <c r="C291" s="23">
        <v>6</v>
      </c>
      <c r="D291" s="23">
        <v>1915</v>
      </c>
      <c r="E291" s="23">
        <v>2003</v>
      </c>
      <c r="F291" s="23">
        <v>698</v>
      </c>
      <c r="G291" s="23">
        <v>384</v>
      </c>
      <c r="H291" s="31">
        <v>6</v>
      </c>
      <c r="I291" s="31">
        <v>0</v>
      </c>
      <c r="J291" s="31">
        <v>1</v>
      </c>
      <c r="K291" s="31">
        <v>0</v>
      </c>
      <c r="L291" s="31">
        <v>1</v>
      </c>
      <c r="M291" s="31">
        <v>153575</v>
      </c>
      <c r="N2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132717.19220968144</v>
      </c>
      <c r="O291" s="31">
        <f>Table5[[#This Row],[SalePrice]]-Table5[[#This Row],[RegressionPrice]]</f>
        <v>20857.807790318562</v>
      </c>
    </row>
    <row r="292" spans="1:15">
      <c r="A292">
        <v>1919</v>
      </c>
      <c r="B292">
        <v>0</v>
      </c>
      <c r="C292" s="20">
        <v>8</v>
      </c>
      <c r="D292" s="20">
        <v>2006</v>
      </c>
      <c r="E292" s="20">
        <v>2006</v>
      </c>
      <c r="F292" s="20">
        <v>1079</v>
      </c>
      <c r="G292" s="20">
        <v>685</v>
      </c>
      <c r="H292" s="32">
        <v>0</v>
      </c>
      <c r="I292" s="32">
        <v>0</v>
      </c>
      <c r="J292" s="32">
        <v>0</v>
      </c>
      <c r="K292" s="32">
        <v>0</v>
      </c>
      <c r="L292" s="32">
        <v>0</v>
      </c>
      <c r="M292" s="32">
        <v>233230</v>
      </c>
      <c r="N2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254761.47174588573</v>
      </c>
      <c r="O292" s="31">
        <f>Table5[[#This Row],[SalePrice]]-Table5[[#This Row],[RegressionPrice]]</f>
        <v>-21531.471745885734</v>
      </c>
    </row>
    <row r="293" spans="1:15">
      <c r="A293">
        <v>1716</v>
      </c>
      <c r="B293">
        <v>210</v>
      </c>
      <c r="C293" s="23">
        <v>5</v>
      </c>
      <c r="D293" s="23">
        <v>1912</v>
      </c>
      <c r="E293" s="23">
        <v>2000</v>
      </c>
      <c r="F293" s="23">
        <v>780</v>
      </c>
      <c r="G293" s="23">
        <v>0</v>
      </c>
      <c r="H293" s="31">
        <v>0</v>
      </c>
      <c r="I293" s="31">
        <v>1</v>
      </c>
      <c r="J293" s="31">
        <v>1</v>
      </c>
      <c r="K293" s="31">
        <v>0</v>
      </c>
      <c r="L293" s="31">
        <v>3</v>
      </c>
      <c r="M293" s="31">
        <v>135900</v>
      </c>
      <c r="N2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146960.20285416182</v>
      </c>
      <c r="O293" s="31">
        <f>Table5[[#This Row],[SalePrice]]-Table5[[#This Row],[RegressionPrice]]</f>
        <v>-11060.20285416182</v>
      </c>
    </row>
    <row r="294" spans="1:15">
      <c r="A294">
        <v>1716</v>
      </c>
      <c r="B294">
        <v>292</v>
      </c>
      <c r="C294" s="20">
        <v>5</v>
      </c>
      <c r="D294" s="20">
        <v>1949</v>
      </c>
      <c r="E294" s="20">
        <v>2008</v>
      </c>
      <c r="F294" s="20">
        <v>768</v>
      </c>
      <c r="G294" s="20">
        <v>281</v>
      </c>
      <c r="H294" s="32">
        <v>0</v>
      </c>
      <c r="I294" s="32">
        <v>0</v>
      </c>
      <c r="J294" s="32">
        <v>1</v>
      </c>
      <c r="K294" s="32">
        <v>1</v>
      </c>
      <c r="L294" s="32">
        <v>1</v>
      </c>
      <c r="M294" s="32">
        <v>131000</v>
      </c>
      <c r="N2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162067.33716532905</v>
      </c>
      <c r="O294" s="31">
        <f>Table5[[#This Row],[SalePrice]]-Table5[[#This Row],[RegressionPrice]]</f>
        <v>-31067.337165329052</v>
      </c>
    </row>
    <row r="295" spans="1:15">
      <c r="A295">
        <v>2263</v>
      </c>
      <c r="B295">
        <v>795</v>
      </c>
      <c r="C295" s="23">
        <v>7</v>
      </c>
      <c r="D295" s="23">
        <v>1977</v>
      </c>
      <c r="E295" s="23">
        <v>1994</v>
      </c>
      <c r="F295" s="23">
        <v>795</v>
      </c>
      <c r="G295" s="23">
        <v>539</v>
      </c>
      <c r="H295" s="31">
        <v>7</v>
      </c>
      <c r="I295" s="31">
        <v>0</v>
      </c>
      <c r="J295" s="31">
        <v>1</v>
      </c>
      <c r="K295" s="31">
        <v>3</v>
      </c>
      <c r="L295" s="31">
        <v>0</v>
      </c>
      <c r="M295" s="31">
        <v>235000</v>
      </c>
      <c r="N2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218278.18239046418</v>
      </c>
      <c r="O295" s="31">
        <f>Table5[[#This Row],[SalePrice]]-Table5[[#This Row],[RegressionPrice]]</f>
        <v>16721.817609535821</v>
      </c>
    </row>
    <row r="296" spans="1:15">
      <c r="A296">
        <v>1644</v>
      </c>
      <c r="B296">
        <v>1285</v>
      </c>
      <c r="C296" s="20">
        <v>6</v>
      </c>
      <c r="D296" s="20">
        <v>1953</v>
      </c>
      <c r="E296" s="20">
        <v>1953</v>
      </c>
      <c r="F296" s="20">
        <v>1416</v>
      </c>
      <c r="G296" s="20">
        <v>418</v>
      </c>
      <c r="H296" s="32">
        <v>0</v>
      </c>
      <c r="I296" s="32">
        <v>0</v>
      </c>
      <c r="J296" s="32">
        <v>1</v>
      </c>
      <c r="K296" s="32">
        <v>2</v>
      </c>
      <c r="L296" s="32">
        <v>1</v>
      </c>
      <c r="M296" s="32">
        <v>167000</v>
      </c>
      <c r="N2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191428.68754792272</v>
      </c>
      <c r="O296" s="31">
        <f>Table5[[#This Row],[SalePrice]]-Table5[[#This Row],[RegressionPrice]]</f>
        <v>-24428.687547922716</v>
      </c>
    </row>
    <row r="297" spans="1:15">
      <c r="A297">
        <v>1003</v>
      </c>
      <c r="B297">
        <v>819</v>
      </c>
      <c r="C297" s="23">
        <v>6</v>
      </c>
      <c r="D297" s="23">
        <v>1984</v>
      </c>
      <c r="E297" s="23">
        <v>1984</v>
      </c>
      <c r="F297" s="23">
        <v>1003</v>
      </c>
      <c r="G297" s="23">
        <v>588</v>
      </c>
      <c r="H297" s="31">
        <v>0</v>
      </c>
      <c r="I297" s="31">
        <v>0</v>
      </c>
      <c r="J297" s="31">
        <v>1</v>
      </c>
      <c r="K297" s="31">
        <v>2</v>
      </c>
      <c r="L297" s="31">
        <v>1</v>
      </c>
      <c r="M297" s="31">
        <v>142500</v>
      </c>
      <c r="N2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172750.4970641642</v>
      </c>
      <c r="O297" s="31">
        <f>Table5[[#This Row],[SalePrice]]-Table5[[#This Row],[RegressionPrice]]</f>
        <v>-30250.497064164199</v>
      </c>
    </row>
    <row r="298" spans="1:15">
      <c r="A298">
        <v>1558</v>
      </c>
      <c r="B298">
        <v>420</v>
      </c>
      <c r="C298" s="20">
        <v>5</v>
      </c>
      <c r="D298" s="20">
        <v>1950</v>
      </c>
      <c r="E298" s="20">
        <v>1950</v>
      </c>
      <c r="F298" s="20">
        <v>910</v>
      </c>
      <c r="G298" s="20">
        <v>282</v>
      </c>
      <c r="H298" s="32">
        <v>0</v>
      </c>
      <c r="I298" s="32">
        <v>0</v>
      </c>
      <c r="J298" s="32">
        <v>1</v>
      </c>
      <c r="K298" s="32">
        <v>2</v>
      </c>
      <c r="L298" s="32">
        <v>1</v>
      </c>
      <c r="M298" s="32">
        <v>152000</v>
      </c>
      <c r="N2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135566.5678736454</v>
      </c>
      <c r="O298" s="31">
        <f>Table5[[#This Row],[SalePrice]]-Table5[[#This Row],[RegressionPrice]]</f>
        <v>16433.432126354601</v>
      </c>
    </row>
    <row r="299" spans="1:15">
      <c r="A299">
        <v>1950</v>
      </c>
      <c r="B299">
        <v>649</v>
      </c>
      <c r="C299" s="23">
        <v>7</v>
      </c>
      <c r="D299" s="23">
        <v>1997</v>
      </c>
      <c r="E299" s="23">
        <v>1998</v>
      </c>
      <c r="F299" s="23">
        <v>975</v>
      </c>
      <c r="G299" s="23">
        <v>576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239000</v>
      </c>
      <c r="N2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237169.00510050234</v>
      </c>
      <c r="O299" s="31">
        <f>Table5[[#This Row],[SalePrice]]-Table5[[#This Row],[RegressionPrice]]</f>
        <v>1830.9948994976585</v>
      </c>
    </row>
    <row r="300" spans="1:15">
      <c r="A300">
        <v>1743</v>
      </c>
      <c r="B300">
        <v>384</v>
      </c>
      <c r="C300" s="20">
        <v>6</v>
      </c>
      <c r="D300" s="20">
        <v>1968</v>
      </c>
      <c r="E300" s="20">
        <v>1968</v>
      </c>
      <c r="F300" s="20">
        <v>702</v>
      </c>
      <c r="G300" s="20">
        <v>539</v>
      </c>
      <c r="H300" s="32">
        <v>0</v>
      </c>
      <c r="I300" s="32">
        <v>0</v>
      </c>
      <c r="J300" s="32">
        <v>1</v>
      </c>
      <c r="K300" s="32">
        <v>1</v>
      </c>
      <c r="L300" s="32">
        <v>1</v>
      </c>
      <c r="M300" s="32">
        <v>175000</v>
      </c>
      <c r="N3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186614.96672820611</v>
      </c>
      <c r="O300" s="31">
        <f>Table5[[#This Row],[SalePrice]]-Table5[[#This Row],[RegressionPrice]]</f>
        <v>-11614.966728206113</v>
      </c>
    </row>
    <row r="301" spans="1:15">
      <c r="A301">
        <v>1152</v>
      </c>
      <c r="B301">
        <v>0</v>
      </c>
      <c r="C301" s="23">
        <v>6</v>
      </c>
      <c r="D301" s="23">
        <v>1950</v>
      </c>
      <c r="E301" s="23">
        <v>2004</v>
      </c>
      <c r="F301" s="23">
        <v>1092</v>
      </c>
      <c r="G301" s="23">
        <v>300</v>
      </c>
      <c r="H301" s="31">
        <v>0</v>
      </c>
      <c r="I301" s="31">
        <v>0</v>
      </c>
      <c r="J301" s="31">
        <v>1</v>
      </c>
      <c r="K301" s="31">
        <v>0</v>
      </c>
      <c r="L301" s="31">
        <v>0</v>
      </c>
      <c r="M301" s="31">
        <v>158500</v>
      </c>
      <c r="N3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147685.49791884486</v>
      </c>
      <c r="O301" s="31">
        <f>Table5[[#This Row],[SalePrice]]-Table5[[#This Row],[RegressionPrice]]</f>
        <v>10814.502081155137</v>
      </c>
    </row>
    <row r="302" spans="1:15">
      <c r="A302">
        <v>1336</v>
      </c>
      <c r="B302">
        <v>841</v>
      </c>
      <c r="C302" s="20">
        <v>5</v>
      </c>
      <c r="D302" s="20">
        <v>1953</v>
      </c>
      <c r="E302" s="20">
        <v>1953</v>
      </c>
      <c r="F302" s="20">
        <v>1165</v>
      </c>
      <c r="G302" s="20">
        <v>375</v>
      </c>
      <c r="H302" s="32">
        <v>0</v>
      </c>
      <c r="I302" s="32">
        <v>1</v>
      </c>
      <c r="J302" s="32">
        <v>1</v>
      </c>
      <c r="K302" s="32">
        <v>2</v>
      </c>
      <c r="L302" s="32">
        <v>1</v>
      </c>
      <c r="M302" s="32">
        <v>157000</v>
      </c>
      <c r="N3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135026.64204194889</v>
      </c>
      <c r="O302" s="31">
        <f>Table5[[#This Row],[SalePrice]]-Table5[[#This Row],[RegressionPrice]]</f>
        <v>21973.357958051114</v>
      </c>
    </row>
    <row r="303" spans="1:15">
      <c r="A303">
        <v>2452</v>
      </c>
      <c r="B303">
        <v>281</v>
      </c>
      <c r="C303" s="23">
        <v>8</v>
      </c>
      <c r="D303" s="23">
        <v>1998</v>
      </c>
      <c r="E303" s="23">
        <v>1999</v>
      </c>
      <c r="F303" s="23">
        <v>1028</v>
      </c>
      <c r="G303" s="23">
        <v>683</v>
      </c>
      <c r="H303" s="31">
        <v>0</v>
      </c>
      <c r="I303" s="31">
        <v>0</v>
      </c>
      <c r="J303" s="31">
        <v>0</v>
      </c>
      <c r="K303" s="31">
        <v>0</v>
      </c>
      <c r="L303" s="31">
        <v>0</v>
      </c>
      <c r="M303" s="31">
        <v>267000</v>
      </c>
      <c r="N3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280593.63890723541</v>
      </c>
      <c r="O303" s="31">
        <f>Table5[[#This Row],[SalePrice]]-Table5[[#This Row],[RegressionPrice]]</f>
        <v>-13593.638907235407</v>
      </c>
    </row>
    <row r="304" spans="1:15">
      <c r="A304">
        <v>1541</v>
      </c>
      <c r="B304">
        <v>0</v>
      </c>
      <c r="C304" s="20">
        <v>7</v>
      </c>
      <c r="D304" s="20">
        <v>2001</v>
      </c>
      <c r="E304" s="20">
        <v>2002</v>
      </c>
      <c r="F304" s="20">
        <v>1541</v>
      </c>
      <c r="G304" s="20">
        <v>843</v>
      </c>
      <c r="H304" s="32">
        <v>0</v>
      </c>
      <c r="I304" s="32">
        <v>0</v>
      </c>
      <c r="J304" s="32">
        <v>0</v>
      </c>
      <c r="K304" s="32">
        <v>0</v>
      </c>
      <c r="L304" s="32">
        <v>0</v>
      </c>
      <c r="M304" s="32">
        <v>205000</v>
      </c>
      <c r="N3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224550.53601585509</v>
      </c>
      <c r="O304" s="31">
        <f>Table5[[#This Row],[SalePrice]]-Table5[[#This Row],[RegressionPrice]]</f>
        <v>-19550.53601585509</v>
      </c>
    </row>
    <row r="305" spans="1:15">
      <c r="A305">
        <v>894</v>
      </c>
      <c r="B305">
        <v>894</v>
      </c>
      <c r="C305" s="23">
        <v>5</v>
      </c>
      <c r="D305" s="23">
        <v>1972</v>
      </c>
      <c r="E305" s="23">
        <v>1972</v>
      </c>
      <c r="F305" s="23">
        <v>894</v>
      </c>
      <c r="G305" s="23">
        <v>552</v>
      </c>
      <c r="H305" s="31">
        <v>0</v>
      </c>
      <c r="I305" s="31">
        <v>0</v>
      </c>
      <c r="J305" s="31">
        <v>1</v>
      </c>
      <c r="K305" s="31">
        <v>2</v>
      </c>
      <c r="L305" s="31">
        <v>1</v>
      </c>
      <c r="M305" s="31">
        <v>149900</v>
      </c>
      <c r="N3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136813.61432543839</v>
      </c>
      <c r="O305" s="31">
        <f>Table5[[#This Row],[SalePrice]]-Table5[[#This Row],[RegressionPrice]]</f>
        <v>13086.385674561607</v>
      </c>
    </row>
    <row r="306" spans="1:15">
      <c r="A306">
        <v>3493</v>
      </c>
      <c r="B306">
        <v>0</v>
      </c>
      <c r="C306" s="20">
        <v>7</v>
      </c>
      <c r="D306" s="20">
        <v>1880</v>
      </c>
      <c r="E306" s="20">
        <v>2002</v>
      </c>
      <c r="F306" s="20">
        <v>1470</v>
      </c>
      <c r="G306" s="20">
        <v>870</v>
      </c>
      <c r="H306" s="32">
        <v>0</v>
      </c>
      <c r="I306" s="32">
        <v>0</v>
      </c>
      <c r="J306" s="32">
        <v>1</v>
      </c>
      <c r="K306" s="32">
        <v>0</v>
      </c>
      <c r="L306" s="32">
        <v>0</v>
      </c>
      <c r="M306" s="32">
        <v>295000</v>
      </c>
      <c r="N3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282878.21842192614</v>
      </c>
      <c r="O306" s="31">
        <f>Table5[[#This Row],[SalePrice]]-Table5[[#This Row],[RegressionPrice]]</f>
        <v>12121.78157807386</v>
      </c>
    </row>
    <row r="307" spans="1:15">
      <c r="A307">
        <v>2000</v>
      </c>
      <c r="B307">
        <v>1464</v>
      </c>
      <c r="C307" s="23">
        <v>8</v>
      </c>
      <c r="D307" s="23">
        <v>2004</v>
      </c>
      <c r="E307" s="23">
        <v>2005</v>
      </c>
      <c r="F307" s="23">
        <v>2000</v>
      </c>
      <c r="G307" s="23">
        <v>888</v>
      </c>
      <c r="H307" s="31">
        <v>0</v>
      </c>
      <c r="I307" s="31">
        <v>0</v>
      </c>
      <c r="J307" s="31">
        <v>0</v>
      </c>
      <c r="K307" s="31">
        <v>0</v>
      </c>
      <c r="L307" s="31">
        <v>0</v>
      </c>
      <c r="M307" s="31">
        <v>305900</v>
      </c>
      <c r="N3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306967.86033142405</v>
      </c>
      <c r="O307" s="31">
        <f>Table5[[#This Row],[SalePrice]]-Table5[[#This Row],[RegressionPrice]]</f>
        <v>-1067.8603314240463</v>
      </c>
    </row>
    <row r="308" spans="1:15">
      <c r="A308">
        <v>2243</v>
      </c>
      <c r="B308">
        <v>700</v>
      </c>
      <c r="C308" s="20">
        <v>7</v>
      </c>
      <c r="D308" s="20">
        <v>1990</v>
      </c>
      <c r="E308" s="20">
        <v>1991</v>
      </c>
      <c r="F308" s="20">
        <v>700</v>
      </c>
      <c r="G308" s="20">
        <v>746</v>
      </c>
      <c r="H308" s="32">
        <v>1</v>
      </c>
      <c r="I308" s="32">
        <v>0</v>
      </c>
      <c r="J308" s="32">
        <v>0</v>
      </c>
      <c r="K308" s="32">
        <v>1</v>
      </c>
      <c r="L308" s="32">
        <v>0</v>
      </c>
      <c r="M308" s="32">
        <v>225000</v>
      </c>
      <c r="N3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243124.21907882654</v>
      </c>
      <c r="O308" s="31">
        <f>Table5[[#This Row],[SalePrice]]-Table5[[#This Row],[RegressionPrice]]</f>
        <v>-18124.219078826543</v>
      </c>
    </row>
    <row r="309" spans="1:15">
      <c r="A309">
        <v>1406</v>
      </c>
      <c r="B309">
        <v>0</v>
      </c>
      <c r="C309" s="23">
        <v>6</v>
      </c>
      <c r="D309" s="23">
        <v>1920</v>
      </c>
      <c r="E309" s="23">
        <v>1950</v>
      </c>
      <c r="F309" s="23">
        <v>319</v>
      </c>
      <c r="G309" s="23">
        <v>0</v>
      </c>
      <c r="H309" s="31">
        <v>3</v>
      </c>
      <c r="I309" s="31">
        <v>0</v>
      </c>
      <c r="J309" s="31">
        <v>1</v>
      </c>
      <c r="K309" s="31">
        <v>2</v>
      </c>
      <c r="L309" s="31">
        <v>3</v>
      </c>
      <c r="M309" s="31">
        <v>89500</v>
      </c>
      <c r="N3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117245.47787663115</v>
      </c>
      <c r="O309" s="31">
        <f>Table5[[#This Row],[SalePrice]]-Table5[[#This Row],[RegressionPrice]]</f>
        <v>-27745.47787663115</v>
      </c>
    </row>
    <row r="310" spans="1:15">
      <c r="A310">
        <v>861</v>
      </c>
      <c r="B310">
        <v>262</v>
      </c>
      <c r="C310" s="20">
        <v>4</v>
      </c>
      <c r="D310" s="20">
        <v>1940</v>
      </c>
      <c r="E310" s="20">
        <v>1950</v>
      </c>
      <c r="F310" s="20">
        <v>861</v>
      </c>
      <c r="G310" s="20">
        <v>539</v>
      </c>
      <c r="H310" s="32">
        <v>0</v>
      </c>
      <c r="I310" s="32">
        <v>0</v>
      </c>
      <c r="J310" s="32">
        <v>1</v>
      </c>
      <c r="K310" s="32">
        <v>0</v>
      </c>
      <c r="L310" s="32">
        <v>1</v>
      </c>
      <c r="M310" s="32">
        <v>82500</v>
      </c>
      <c r="N3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88027.641121930355</v>
      </c>
      <c r="O310" s="31">
        <f>Table5[[#This Row],[SalePrice]]-Table5[[#This Row],[RegressionPrice]]</f>
        <v>-5527.6411219303554</v>
      </c>
    </row>
    <row r="311" spans="1:15">
      <c r="A311">
        <v>1944</v>
      </c>
      <c r="B311">
        <v>1274</v>
      </c>
      <c r="C311" s="23">
        <v>9</v>
      </c>
      <c r="D311" s="23">
        <v>2003</v>
      </c>
      <c r="E311" s="23">
        <v>2004</v>
      </c>
      <c r="F311" s="23">
        <v>1896</v>
      </c>
      <c r="G311" s="23">
        <v>708</v>
      </c>
      <c r="H311" s="31">
        <v>0</v>
      </c>
      <c r="I311" s="31">
        <v>0</v>
      </c>
      <c r="J311" s="31">
        <v>2</v>
      </c>
      <c r="K311" s="31">
        <v>0</v>
      </c>
      <c r="L311" s="31">
        <v>2</v>
      </c>
      <c r="M311" s="31">
        <v>360000</v>
      </c>
      <c r="N3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343187.03924539173</v>
      </c>
      <c r="O311" s="31">
        <f>Table5[[#This Row],[SalePrice]]-Table5[[#This Row],[RegressionPrice]]</f>
        <v>16812.96075460827</v>
      </c>
    </row>
    <row r="312" spans="1:15">
      <c r="A312">
        <v>1501</v>
      </c>
      <c r="B312">
        <v>518</v>
      </c>
      <c r="C312" s="20">
        <v>6</v>
      </c>
      <c r="D312" s="20">
        <v>1993</v>
      </c>
      <c r="E312" s="20">
        <v>1994</v>
      </c>
      <c r="F312" s="20">
        <v>697</v>
      </c>
      <c r="G312" s="20">
        <v>420</v>
      </c>
      <c r="H312" s="32">
        <v>0</v>
      </c>
      <c r="I312" s="32">
        <v>0</v>
      </c>
      <c r="J312" s="32">
        <v>0</v>
      </c>
      <c r="K312" s="32">
        <v>1</v>
      </c>
      <c r="L312" s="32">
        <v>0</v>
      </c>
      <c r="M312" s="32">
        <v>165600</v>
      </c>
      <c r="N3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176198.01504741545</v>
      </c>
      <c r="O312" s="31">
        <f>Table5[[#This Row],[SalePrice]]-Table5[[#This Row],[RegressionPrice]]</f>
        <v>-10598.015047415451</v>
      </c>
    </row>
    <row r="313" spans="1:15">
      <c r="A313">
        <v>972</v>
      </c>
      <c r="B313">
        <v>680</v>
      </c>
      <c r="C313" s="23">
        <v>6</v>
      </c>
      <c r="D313" s="23">
        <v>1948</v>
      </c>
      <c r="E313" s="23">
        <v>2002</v>
      </c>
      <c r="F313" s="23">
        <v>972</v>
      </c>
      <c r="G313" s="23">
        <v>240</v>
      </c>
      <c r="H313" s="31">
        <v>0</v>
      </c>
      <c r="I313" s="31">
        <v>0</v>
      </c>
      <c r="J313" s="31">
        <v>1</v>
      </c>
      <c r="K313" s="31">
        <v>0</v>
      </c>
      <c r="L313" s="31">
        <v>1</v>
      </c>
      <c r="M313" s="31">
        <v>132000</v>
      </c>
      <c r="N3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154954.90003696029</v>
      </c>
      <c r="O313" s="31">
        <f>Table5[[#This Row],[SalePrice]]-Table5[[#This Row],[RegressionPrice]]</f>
        <v>-22954.900036960287</v>
      </c>
    </row>
    <row r="314" spans="1:15">
      <c r="A314">
        <v>1118</v>
      </c>
      <c r="B314">
        <v>507</v>
      </c>
      <c r="C314" s="20">
        <v>5</v>
      </c>
      <c r="D314" s="20">
        <v>1939</v>
      </c>
      <c r="E314" s="20">
        <v>1950</v>
      </c>
      <c r="F314" s="20">
        <v>793</v>
      </c>
      <c r="G314" s="20">
        <v>410</v>
      </c>
      <c r="H314" s="32">
        <v>3</v>
      </c>
      <c r="I314" s="32">
        <v>1</v>
      </c>
      <c r="J314" s="32">
        <v>0</v>
      </c>
      <c r="K314" s="32">
        <v>2</v>
      </c>
      <c r="L314" s="32">
        <v>1</v>
      </c>
      <c r="M314" s="32">
        <v>119900</v>
      </c>
      <c r="N3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90287.584344779403</v>
      </c>
      <c r="O314" s="31">
        <f>Table5[[#This Row],[SalePrice]]-Table5[[#This Row],[RegressionPrice]]</f>
        <v>29612.415655220597</v>
      </c>
    </row>
    <row r="315" spans="1:15">
      <c r="A315">
        <v>2036</v>
      </c>
      <c r="B315">
        <v>1236</v>
      </c>
      <c r="C315" s="23">
        <v>7</v>
      </c>
      <c r="D315" s="23">
        <v>1965</v>
      </c>
      <c r="E315" s="23">
        <v>1965</v>
      </c>
      <c r="F315" s="23">
        <v>2136</v>
      </c>
      <c r="G315" s="23">
        <v>513</v>
      </c>
      <c r="H315" s="31">
        <v>0</v>
      </c>
      <c r="I315" s="31">
        <v>0</v>
      </c>
      <c r="J315" s="31">
        <v>0</v>
      </c>
      <c r="K315" s="31">
        <v>2</v>
      </c>
      <c r="L315" s="31">
        <v>1</v>
      </c>
      <c r="M315" s="31">
        <v>375000</v>
      </c>
      <c r="N3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246004.03079145696</v>
      </c>
      <c r="O315" s="31">
        <f>Table5[[#This Row],[SalePrice]]-Table5[[#This Row],[RegressionPrice]]</f>
        <v>128995.96920854304</v>
      </c>
    </row>
    <row r="316" spans="1:15">
      <c r="A316">
        <v>1641</v>
      </c>
      <c r="B316">
        <v>16</v>
      </c>
      <c r="C316" s="20">
        <v>7</v>
      </c>
      <c r="D316" s="20">
        <v>1925</v>
      </c>
      <c r="E316" s="20">
        <v>1990</v>
      </c>
      <c r="F316" s="20">
        <v>728</v>
      </c>
      <c r="G316" s="20">
        <v>546</v>
      </c>
      <c r="H316" s="32">
        <v>0</v>
      </c>
      <c r="I316" s="32">
        <v>0</v>
      </c>
      <c r="J316" s="32">
        <v>1</v>
      </c>
      <c r="K316" s="32">
        <v>0</v>
      </c>
      <c r="L316" s="32">
        <v>2</v>
      </c>
      <c r="M316" s="32">
        <v>178000</v>
      </c>
      <c r="N3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197944.89861388796</v>
      </c>
      <c r="O316" s="31">
        <f>Table5[[#This Row],[SalePrice]]-Table5[[#This Row],[RegressionPrice]]</f>
        <v>-19944.898613887955</v>
      </c>
    </row>
    <row r="317" spans="1:15">
      <c r="A317">
        <v>1432</v>
      </c>
      <c r="B317">
        <v>425</v>
      </c>
      <c r="C317" s="23">
        <v>7</v>
      </c>
      <c r="D317" s="23">
        <v>2004</v>
      </c>
      <c r="E317" s="23">
        <v>2005</v>
      </c>
      <c r="F317" s="23">
        <v>716</v>
      </c>
      <c r="G317" s="23">
        <v>432</v>
      </c>
      <c r="H317" s="31">
        <v>0</v>
      </c>
      <c r="I317" s="31">
        <v>0</v>
      </c>
      <c r="J317" s="31">
        <v>0</v>
      </c>
      <c r="K317" s="31">
        <v>0</v>
      </c>
      <c r="L317" s="31">
        <v>0</v>
      </c>
      <c r="M317" s="31">
        <v>188500</v>
      </c>
      <c r="N3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203182.07347051593</v>
      </c>
      <c r="O317" s="31">
        <f>Table5[[#This Row],[SalePrice]]-Table5[[#This Row],[RegressionPrice]]</f>
        <v>-14682.073470515927</v>
      </c>
    </row>
    <row r="318" spans="1:15">
      <c r="A318">
        <v>2353</v>
      </c>
      <c r="B318">
        <v>692</v>
      </c>
      <c r="C318" s="20">
        <v>7</v>
      </c>
      <c r="D318" s="20">
        <v>1980</v>
      </c>
      <c r="E318" s="20">
        <v>1980</v>
      </c>
      <c r="F318" s="20">
        <v>845</v>
      </c>
      <c r="G318" s="20">
        <v>484</v>
      </c>
      <c r="H318" s="32">
        <v>0</v>
      </c>
      <c r="I318" s="32">
        <v>0</v>
      </c>
      <c r="J318" s="32">
        <v>0</v>
      </c>
      <c r="K318" s="32">
        <v>2</v>
      </c>
      <c r="L318" s="32">
        <v>2</v>
      </c>
      <c r="M318" s="32">
        <v>260000</v>
      </c>
      <c r="N3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250459.37988110335</v>
      </c>
      <c r="O318" s="31">
        <f>Table5[[#This Row],[SalePrice]]-Table5[[#This Row],[RegressionPrice]]</f>
        <v>9540.6201188966515</v>
      </c>
    </row>
    <row r="319" spans="1:15">
      <c r="A319">
        <v>1959</v>
      </c>
      <c r="B319">
        <v>0</v>
      </c>
      <c r="C319" s="23">
        <v>8</v>
      </c>
      <c r="D319" s="23">
        <v>2006</v>
      </c>
      <c r="E319" s="23">
        <v>2006</v>
      </c>
      <c r="F319" s="23">
        <v>1088</v>
      </c>
      <c r="G319" s="23">
        <v>1025</v>
      </c>
      <c r="H319" s="31">
        <v>0</v>
      </c>
      <c r="I319" s="31">
        <v>0</v>
      </c>
      <c r="J319" s="31">
        <v>0</v>
      </c>
      <c r="K319" s="31">
        <v>0</v>
      </c>
      <c r="L319" s="31">
        <v>0</v>
      </c>
      <c r="M319" s="31">
        <v>270000</v>
      </c>
      <c r="N3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268616.26224998652</v>
      </c>
      <c r="O319" s="31">
        <f>Table5[[#This Row],[SalePrice]]-Table5[[#This Row],[RegressionPrice]]</f>
        <v>1383.7377500134753</v>
      </c>
    </row>
    <row r="320" spans="1:15">
      <c r="A320">
        <v>2646</v>
      </c>
      <c r="B320">
        <v>987</v>
      </c>
      <c r="C320" s="20">
        <v>7</v>
      </c>
      <c r="D320" s="20">
        <v>1993</v>
      </c>
      <c r="E320" s="20">
        <v>1993</v>
      </c>
      <c r="F320" s="20">
        <v>1347</v>
      </c>
      <c r="G320" s="20">
        <v>656</v>
      </c>
      <c r="H320" s="32">
        <v>0</v>
      </c>
      <c r="I320" s="32">
        <v>0</v>
      </c>
      <c r="J320" s="32">
        <v>0</v>
      </c>
      <c r="K320" s="32">
        <v>0</v>
      </c>
      <c r="L320" s="32">
        <v>0</v>
      </c>
      <c r="M320" s="32">
        <v>260000</v>
      </c>
      <c r="N3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283630.62521882524</v>
      </c>
      <c r="O320" s="31">
        <f>Table5[[#This Row],[SalePrice]]-Table5[[#This Row],[RegressionPrice]]</f>
        <v>-23630.62521882524</v>
      </c>
    </row>
    <row r="321" spans="1:15">
      <c r="A321">
        <v>1472</v>
      </c>
      <c r="B321">
        <v>1036</v>
      </c>
      <c r="C321" s="23">
        <v>7</v>
      </c>
      <c r="D321" s="23">
        <v>1980</v>
      </c>
      <c r="E321" s="23">
        <v>1980</v>
      </c>
      <c r="F321" s="23">
        <v>1372</v>
      </c>
      <c r="G321" s="23">
        <v>588</v>
      </c>
      <c r="H321" s="31">
        <v>0</v>
      </c>
      <c r="I321" s="31">
        <v>0</v>
      </c>
      <c r="J321" s="31">
        <v>0</v>
      </c>
      <c r="K321" s="31">
        <v>2</v>
      </c>
      <c r="L321" s="31">
        <v>1</v>
      </c>
      <c r="M321" s="31">
        <v>187500</v>
      </c>
      <c r="N3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216116.35046524729</v>
      </c>
      <c r="O321" s="31">
        <f>Table5[[#This Row],[SalePrice]]-Table5[[#This Row],[RegressionPrice]]</f>
        <v>-28616.350465247291</v>
      </c>
    </row>
    <row r="322" spans="1:15">
      <c r="A322">
        <v>2596</v>
      </c>
      <c r="B322">
        <v>0</v>
      </c>
      <c r="C322" s="20">
        <v>9</v>
      </c>
      <c r="D322" s="20">
        <v>2006</v>
      </c>
      <c r="E322" s="20">
        <v>2006</v>
      </c>
      <c r="F322" s="20">
        <v>1249</v>
      </c>
      <c r="G322" s="20">
        <v>840</v>
      </c>
      <c r="H322" s="32">
        <v>0</v>
      </c>
      <c r="I322" s="32">
        <v>0</v>
      </c>
      <c r="J322" s="32">
        <v>2</v>
      </c>
      <c r="K322" s="32">
        <v>0</v>
      </c>
      <c r="L322" s="32">
        <v>0</v>
      </c>
      <c r="M322" s="32">
        <v>342643</v>
      </c>
      <c r="N3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331111.80328417971</v>
      </c>
      <c r="O322" s="31">
        <f>Table5[[#This Row],[SalePrice]]-Table5[[#This Row],[RegressionPrice]]</f>
        <v>11531.19671582029</v>
      </c>
    </row>
    <row r="323" spans="1:15">
      <c r="A323">
        <v>2468</v>
      </c>
      <c r="B323">
        <v>970</v>
      </c>
      <c r="C323" s="23">
        <v>8</v>
      </c>
      <c r="D323" s="23">
        <v>2004</v>
      </c>
      <c r="E323" s="23">
        <v>2004</v>
      </c>
      <c r="F323" s="23">
        <v>1136</v>
      </c>
      <c r="G323" s="23">
        <v>872</v>
      </c>
      <c r="H323" s="31">
        <v>0</v>
      </c>
      <c r="I323" s="31">
        <v>0</v>
      </c>
      <c r="J323" s="31">
        <v>2</v>
      </c>
      <c r="K323" s="31">
        <v>0</v>
      </c>
      <c r="L323" s="31">
        <v>0</v>
      </c>
      <c r="M323" s="31">
        <v>354000</v>
      </c>
      <c r="N3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321348.09865888115</v>
      </c>
      <c r="O323" s="31">
        <f>Table5[[#This Row],[SalePrice]]-Table5[[#This Row],[RegressionPrice]]</f>
        <v>32651.90134111885</v>
      </c>
    </row>
    <row r="324" spans="1:15">
      <c r="A324">
        <v>2730</v>
      </c>
      <c r="B324">
        <v>28</v>
      </c>
      <c r="C324" s="20">
        <v>7</v>
      </c>
      <c r="D324" s="20">
        <v>1986</v>
      </c>
      <c r="E324" s="20">
        <v>1987</v>
      </c>
      <c r="F324" s="20">
        <v>1502</v>
      </c>
      <c r="G324" s="20">
        <v>576</v>
      </c>
      <c r="H324" s="32">
        <v>0</v>
      </c>
      <c r="I324" s="32">
        <v>0</v>
      </c>
      <c r="J324" s="32">
        <v>1</v>
      </c>
      <c r="K324" s="32">
        <v>0</v>
      </c>
      <c r="L324" s="32">
        <v>0</v>
      </c>
      <c r="M324" s="32">
        <v>301000</v>
      </c>
      <c r="N3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271009.89579805697</v>
      </c>
      <c r="O324" s="31">
        <f>Table5[[#This Row],[SalePrice]]-Table5[[#This Row],[RegressionPrice]]</f>
        <v>29990.104201943032</v>
      </c>
    </row>
    <row r="325" spans="1:15">
      <c r="A325">
        <v>1163</v>
      </c>
      <c r="B325">
        <v>256</v>
      </c>
      <c r="C325" s="23">
        <v>3</v>
      </c>
      <c r="D325" s="23">
        <v>1955</v>
      </c>
      <c r="E325" s="23">
        <v>2005</v>
      </c>
      <c r="F325" s="23">
        <v>1162</v>
      </c>
      <c r="G325" s="23">
        <v>220</v>
      </c>
      <c r="H325" s="31">
        <v>0</v>
      </c>
      <c r="I325" s="31">
        <v>0</v>
      </c>
      <c r="J325" s="31">
        <v>1</v>
      </c>
      <c r="K325" s="31">
        <v>0</v>
      </c>
      <c r="L325" s="31">
        <v>1</v>
      </c>
      <c r="M325" s="31">
        <v>126175</v>
      </c>
      <c r="N3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101376.77750064306</v>
      </c>
      <c r="O325" s="31">
        <f>Table5[[#This Row],[SalePrice]]-Table5[[#This Row],[RegressionPrice]]</f>
        <v>24798.22249935694</v>
      </c>
    </row>
    <row r="326" spans="1:15">
      <c r="A326">
        <v>2978</v>
      </c>
      <c r="B326">
        <v>0</v>
      </c>
      <c r="C326" s="20">
        <v>7</v>
      </c>
      <c r="D326" s="20">
        <v>1967</v>
      </c>
      <c r="E326" s="20">
        <v>2007</v>
      </c>
      <c r="F326" s="20">
        <v>710</v>
      </c>
      <c r="G326" s="20">
        <v>564</v>
      </c>
      <c r="H326" s="32">
        <v>2</v>
      </c>
      <c r="I326" s="32">
        <v>0</v>
      </c>
      <c r="J326" s="32">
        <v>0</v>
      </c>
      <c r="K326" s="32">
        <v>0</v>
      </c>
      <c r="L326" s="32">
        <v>0</v>
      </c>
      <c r="M326" s="32">
        <v>242000</v>
      </c>
      <c r="N3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257032.08802637085</v>
      </c>
      <c r="O326" s="31">
        <f>Table5[[#This Row],[SalePrice]]-Table5[[#This Row],[RegressionPrice]]</f>
        <v>-15032.088026370853</v>
      </c>
    </row>
    <row r="327" spans="1:15">
      <c r="A327">
        <v>803</v>
      </c>
      <c r="B327">
        <v>116</v>
      </c>
      <c r="C327" s="23">
        <v>5</v>
      </c>
      <c r="D327" s="23">
        <v>1941</v>
      </c>
      <c r="E327" s="23">
        <v>1950</v>
      </c>
      <c r="F327" s="23">
        <v>720</v>
      </c>
      <c r="G327" s="23">
        <v>360</v>
      </c>
      <c r="H327" s="31">
        <v>4</v>
      </c>
      <c r="I327" s="31">
        <v>0</v>
      </c>
      <c r="J327" s="31">
        <v>1</v>
      </c>
      <c r="K327" s="31">
        <v>4</v>
      </c>
      <c r="L327" s="31">
        <v>1</v>
      </c>
      <c r="M327" s="31">
        <v>87000</v>
      </c>
      <c r="N3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69263.257707922225</v>
      </c>
      <c r="O327" s="31">
        <f>Table5[[#This Row],[SalePrice]]-Table5[[#This Row],[RegressionPrice]]</f>
        <v>17736.742292077775</v>
      </c>
    </row>
    <row r="328" spans="1:15">
      <c r="A328">
        <v>1719</v>
      </c>
      <c r="B328">
        <v>1619</v>
      </c>
      <c r="C328" s="20">
        <v>8</v>
      </c>
      <c r="D328" s="20">
        <v>1993</v>
      </c>
      <c r="E328" s="20">
        <v>1993</v>
      </c>
      <c r="F328" s="20">
        <v>1719</v>
      </c>
      <c r="G328" s="20">
        <v>473</v>
      </c>
      <c r="H328" s="32">
        <v>0</v>
      </c>
      <c r="I328" s="32">
        <v>3</v>
      </c>
      <c r="J328" s="32">
        <v>0</v>
      </c>
      <c r="K328" s="32">
        <v>0</v>
      </c>
      <c r="L328" s="32">
        <v>0</v>
      </c>
      <c r="M328" s="32">
        <v>324000</v>
      </c>
      <c r="N3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248474.94293807395</v>
      </c>
      <c r="O328" s="31">
        <f>Table5[[#This Row],[SalePrice]]-Table5[[#This Row],[RegressionPrice]]</f>
        <v>75525.057061926054</v>
      </c>
    </row>
    <row r="329" spans="1:15">
      <c r="A329">
        <v>1383</v>
      </c>
      <c r="B329">
        <v>565</v>
      </c>
      <c r="C329" s="23">
        <v>6</v>
      </c>
      <c r="D329" s="23">
        <v>1960</v>
      </c>
      <c r="E329" s="23">
        <v>1960</v>
      </c>
      <c r="F329" s="23">
        <v>1383</v>
      </c>
      <c r="G329" s="23">
        <v>292</v>
      </c>
      <c r="H329" s="31">
        <v>0</v>
      </c>
      <c r="I329" s="31">
        <v>0</v>
      </c>
      <c r="J329" s="31">
        <v>1</v>
      </c>
      <c r="K329" s="31">
        <v>2</v>
      </c>
      <c r="L329" s="31">
        <v>1</v>
      </c>
      <c r="M329" s="31">
        <v>145250</v>
      </c>
      <c r="N3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164608.04229930372</v>
      </c>
      <c r="O329" s="31">
        <f>Table5[[#This Row],[SalePrice]]-Table5[[#This Row],[RegressionPrice]]</f>
        <v>-19358.042299303721</v>
      </c>
    </row>
    <row r="330" spans="1:15">
      <c r="A330">
        <v>2134</v>
      </c>
      <c r="B330">
        <v>0</v>
      </c>
      <c r="C330" s="20">
        <v>6</v>
      </c>
      <c r="D330" s="20">
        <v>1916</v>
      </c>
      <c r="E330" s="20">
        <v>1994</v>
      </c>
      <c r="F330" s="20">
        <v>844</v>
      </c>
      <c r="G330" s="20">
        <v>441</v>
      </c>
      <c r="H330" s="32">
        <v>2</v>
      </c>
      <c r="I330" s="32">
        <v>0</v>
      </c>
      <c r="J330" s="32">
        <v>1</v>
      </c>
      <c r="K330" s="32">
        <v>1</v>
      </c>
      <c r="L330" s="32">
        <v>0</v>
      </c>
      <c r="M330" s="32">
        <v>214500</v>
      </c>
      <c r="N3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172008.93098428455</v>
      </c>
      <c r="O330" s="31">
        <f>Table5[[#This Row],[SalePrice]]-Table5[[#This Row],[RegressionPrice]]</f>
        <v>42491.069015715446</v>
      </c>
    </row>
    <row r="331" spans="1:15">
      <c r="A331">
        <v>1192</v>
      </c>
      <c r="B331">
        <v>0</v>
      </c>
      <c r="C331" s="23">
        <v>5</v>
      </c>
      <c r="D331" s="23">
        <v>1920</v>
      </c>
      <c r="E331" s="23">
        <v>1950</v>
      </c>
      <c r="F331" s="23">
        <v>596</v>
      </c>
      <c r="G331" s="23">
        <v>189</v>
      </c>
      <c r="H331" s="31">
        <v>0</v>
      </c>
      <c r="I331" s="31">
        <v>0</v>
      </c>
      <c r="J331" s="31">
        <v>1</v>
      </c>
      <c r="K331" s="31">
        <v>2</v>
      </c>
      <c r="L331" s="31">
        <v>1</v>
      </c>
      <c r="M331" s="31">
        <v>78000</v>
      </c>
      <c r="N3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89623.97181521637</v>
      </c>
      <c r="O331" s="31">
        <f>Table5[[#This Row],[SalePrice]]-Table5[[#This Row],[RegressionPrice]]</f>
        <v>-11623.97181521637</v>
      </c>
    </row>
    <row r="332" spans="1:15">
      <c r="A332">
        <v>1728</v>
      </c>
      <c r="B332">
        <v>40</v>
      </c>
      <c r="C332" s="20">
        <v>5</v>
      </c>
      <c r="D332" s="20">
        <v>1964</v>
      </c>
      <c r="E332" s="20">
        <v>1964</v>
      </c>
      <c r="F332" s="20">
        <v>1728</v>
      </c>
      <c r="G332" s="20">
        <v>352</v>
      </c>
      <c r="H332" s="32">
        <v>0</v>
      </c>
      <c r="I332" s="32">
        <v>2</v>
      </c>
      <c r="J332" s="32">
        <v>1</v>
      </c>
      <c r="K332" s="32">
        <v>2</v>
      </c>
      <c r="L332" s="32">
        <v>1</v>
      </c>
      <c r="M332" s="32">
        <v>119000</v>
      </c>
      <c r="N3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147849.14798851445</v>
      </c>
      <c r="O332" s="31">
        <f>Table5[[#This Row],[SalePrice]]-Table5[[#This Row],[RegressionPrice]]</f>
        <v>-28849.147988514451</v>
      </c>
    </row>
    <row r="333" spans="1:15">
      <c r="A333">
        <v>1056</v>
      </c>
      <c r="B333">
        <v>846</v>
      </c>
      <c r="C333" s="23">
        <v>5</v>
      </c>
      <c r="D333" s="23">
        <v>1958</v>
      </c>
      <c r="E333" s="23">
        <v>1992</v>
      </c>
      <c r="F333" s="23">
        <v>1056</v>
      </c>
      <c r="G333" s="23">
        <v>308</v>
      </c>
      <c r="H333" s="31">
        <v>0</v>
      </c>
      <c r="I333" s="31">
        <v>0</v>
      </c>
      <c r="J333" s="31">
        <v>1</v>
      </c>
      <c r="K333" s="31">
        <v>3</v>
      </c>
      <c r="L333" s="31">
        <v>1</v>
      </c>
      <c r="M333" s="31">
        <v>139000</v>
      </c>
      <c r="N3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136424.14366208049</v>
      </c>
      <c r="O333" s="31">
        <f>Table5[[#This Row],[SalePrice]]-Table5[[#This Row],[RegressionPrice]]</f>
        <v>2575.8563379195111</v>
      </c>
    </row>
    <row r="334" spans="1:15">
      <c r="A334">
        <v>1629</v>
      </c>
      <c r="B334">
        <v>1124</v>
      </c>
      <c r="C334" s="20">
        <v>8</v>
      </c>
      <c r="D334" s="20">
        <v>2003</v>
      </c>
      <c r="E334" s="20">
        <v>2004</v>
      </c>
      <c r="F334" s="20">
        <v>3206</v>
      </c>
      <c r="G334" s="20">
        <v>880</v>
      </c>
      <c r="H334" s="32">
        <v>0</v>
      </c>
      <c r="I334" s="32">
        <v>0</v>
      </c>
      <c r="J334" s="32">
        <v>0</v>
      </c>
      <c r="K334" s="32">
        <v>0</v>
      </c>
      <c r="L334" s="32">
        <v>0</v>
      </c>
      <c r="M334" s="32">
        <v>284000</v>
      </c>
      <c r="N3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298636.54398040636</v>
      </c>
      <c r="O334" s="31">
        <f>Table5[[#This Row],[SalePrice]]-Table5[[#This Row],[RegressionPrice]]</f>
        <v>-14636.543980406364</v>
      </c>
    </row>
    <row r="335" spans="1:15">
      <c r="A335">
        <v>1358</v>
      </c>
      <c r="B335">
        <v>720</v>
      </c>
      <c r="C335" s="23">
        <v>7</v>
      </c>
      <c r="D335" s="23">
        <v>2004</v>
      </c>
      <c r="E335" s="23">
        <v>2004</v>
      </c>
      <c r="F335" s="23">
        <v>1358</v>
      </c>
      <c r="G335" s="23">
        <v>484</v>
      </c>
      <c r="H335" s="31">
        <v>0</v>
      </c>
      <c r="I335" s="31">
        <v>3</v>
      </c>
      <c r="J335" s="31">
        <v>0</v>
      </c>
      <c r="K335" s="31">
        <v>0</v>
      </c>
      <c r="L335" s="31">
        <v>0</v>
      </c>
      <c r="M335" s="31">
        <v>207000</v>
      </c>
      <c r="N3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195693.18118994625</v>
      </c>
      <c r="O335" s="31">
        <f>Table5[[#This Row],[SalePrice]]-Table5[[#This Row],[RegressionPrice]]</f>
        <v>11306.818810053752</v>
      </c>
    </row>
    <row r="336" spans="1:15">
      <c r="A336">
        <v>1638</v>
      </c>
      <c r="B336">
        <v>828</v>
      </c>
      <c r="C336" s="20">
        <v>6</v>
      </c>
      <c r="D336" s="20">
        <v>1998</v>
      </c>
      <c r="E336" s="20">
        <v>1998</v>
      </c>
      <c r="F336" s="20">
        <v>943</v>
      </c>
      <c r="G336" s="20">
        <v>472</v>
      </c>
      <c r="H336" s="32">
        <v>0</v>
      </c>
      <c r="I336" s="32">
        <v>0</v>
      </c>
      <c r="J336" s="32">
        <v>0</v>
      </c>
      <c r="K336" s="32">
        <v>1</v>
      </c>
      <c r="L336" s="32">
        <v>1</v>
      </c>
      <c r="M336" s="32">
        <v>192000</v>
      </c>
      <c r="N3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206220.22807914647</v>
      </c>
      <c r="O336" s="31">
        <f>Table5[[#This Row],[SalePrice]]-Table5[[#This Row],[RegressionPrice]]</f>
        <v>-14220.228079146473</v>
      </c>
    </row>
    <row r="337" spans="1:15">
      <c r="A337">
        <v>1786</v>
      </c>
      <c r="B337">
        <v>1249</v>
      </c>
      <c r="C337" s="23">
        <v>5</v>
      </c>
      <c r="D337" s="23">
        <v>1965</v>
      </c>
      <c r="E337" s="23">
        <v>1965</v>
      </c>
      <c r="F337" s="23">
        <v>1499</v>
      </c>
      <c r="G337" s="23">
        <v>529</v>
      </c>
      <c r="H337" s="31">
        <v>0</v>
      </c>
      <c r="I337" s="31">
        <v>1</v>
      </c>
      <c r="J337" s="31">
        <v>1</v>
      </c>
      <c r="K337" s="31">
        <v>0</v>
      </c>
      <c r="L337" s="31">
        <v>1</v>
      </c>
      <c r="M337" s="31">
        <v>228950</v>
      </c>
      <c r="N3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191078.03421434489</v>
      </c>
      <c r="O337" s="31">
        <f>Table5[[#This Row],[SalePrice]]-Table5[[#This Row],[RegressionPrice]]</f>
        <v>37871.965785655106</v>
      </c>
    </row>
    <row r="338" spans="1:15">
      <c r="A338">
        <v>1922</v>
      </c>
      <c r="B338">
        <v>1249</v>
      </c>
      <c r="C338" s="20">
        <v>9</v>
      </c>
      <c r="D338" s="20">
        <v>2005</v>
      </c>
      <c r="E338" s="20">
        <v>2006</v>
      </c>
      <c r="F338" s="20">
        <v>1922</v>
      </c>
      <c r="G338" s="20">
        <v>676</v>
      </c>
      <c r="H338" s="32">
        <v>0</v>
      </c>
      <c r="I338" s="32">
        <v>0</v>
      </c>
      <c r="J338" s="32">
        <v>2</v>
      </c>
      <c r="K338" s="32">
        <v>0</v>
      </c>
      <c r="L338" s="32">
        <v>0</v>
      </c>
      <c r="M338" s="32">
        <v>377426</v>
      </c>
      <c r="N3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325694.12439483404</v>
      </c>
      <c r="O338" s="31">
        <f>Table5[[#This Row],[SalePrice]]-Table5[[#This Row],[RegressionPrice]]</f>
        <v>51731.875605165958</v>
      </c>
    </row>
    <row r="339" spans="1:15">
      <c r="A339">
        <v>1536</v>
      </c>
      <c r="B339">
        <v>810</v>
      </c>
      <c r="C339" s="23">
        <v>7</v>
      </c>
      <c r="D339" s="23">
        <v>2002</v>
      </c>
      <c r="E339" s="23">
        <v>2003</v>
      </c>
      <c r="F339" s="23">
        <v>1536</v>
      </c>
      <c r="G339" s="23">
        <v>532</v>
      </c>
      <c r="H339" s="31">
        <v>0</v>
      </c>
      <c r="I339" s="31">
        <v>0</v>
      </c>
      <c r="J339" s="31">
        <v>0</v>
      </c>
      <c r="K339" s="31">
        <v>0</v>
      </c>
      <c r="L339" s="31">
        <v>0</v>
      </c>
      <c r="M339" s="31">
        <v>214000</v>
      </c>
      <c r="N3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230065.00932467551</v>
      </c>
      <c r="O339" s="31">
        <f>Table5[[#This Row],[SalePrice]]-Table5[[#This Row],[RegressionPrice]]</f>
        <v>-16065.009324675513</v>
      </c>
    </row>
    <row r="340" spans="1:15">
      <c r="A340">
        <v>1621</v>
      </c>
      <c r="B340">
        <v>213</v>
      </c>
      <c r="C340" s="20">
        <v>7</v>
      </c>
      <c r="D340" s="20">
        <v>1984</v>
      </c>
      <c r="E340" s="20">
        <v>1998</v>
      </c>
      <c r="F340" s="20">
        <v>1208</v>
      </c>
      <c r="G340" s="20">
        <v>440</v>
      </c>
      <c r="H340" s="32">
        <v>0</v>
      </c>
      <c r="I340" s="32">
        <v>0</v>
      </c>
      <c r="J340" s="32">
        <v>0</v>
      </c>
      <c r="K340" s="32">
        <v>0</v>
      </c>
      <c r="L340" s="32">
        <v>0</v>
      </c>
      <c r="M340" s="32">
        <v>202500</v>
      </c>
      <c r="N3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205944.51829871081</v>
      </c>
      <c r="O340" s="31">
        <f>Table5[[#This Row],[SalePrice]]-Table5[[#This Row],[RegressionPrice]]</f>
        <v>-3444.5182987108128</v>
      </c>
    </row>
    <row r="341" spans="1:15">
      <c r="A341">
        <v>1215</v>
      </c>
      <c r="B341">
        <v>585</v>
      </c>
      <c r="C341" s="23">
        <v>6</v>
      </c>
      <c r="D341" s="23">
        <v>1958</v>
      </c>
      <c r="E341" s="23">
        <v>1998</v>
      </c>
      <c r="F341" s="23">
        <v>1215</v>
      </c>
      <c r="G341" s="23">
        <v>297</v>
      </c>
      <c r="H341" s="31">
        <v>1</v>
      </c>
      <c r="I341" s="31">
        <v>0</v>
      </c>
      <c r="J341" s="31">
        <v>1</v>
      </c>
      <c r="K341" s="31">
        <v>2</v>
      </c>
      <c r="L341" s="31">
        <v>1</v>
      </c>
      <c r="M341" s="31">
        <v>155000</v>
      </c>
      <c r="N3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163724.33185910905</v>
      </c>
      <c r="O341" s="31">
        <f>Table5[[#This Row],[SalePrice]]-Table5[[#This Row],[RegressionPrice]]</f>
        <v>-8724.3318591090501</v>
      </c>
    </row>
    <row r="342" spans="1:15">
      <c r="A342">
        <v>1908</v>
      </c>
      <c r="B342">
        <v>0</v>
      </c>
      <c r="C342" s="20">
        <v>8</v>
      </c>
      <c r="D342" s="20">
        <v>2002</v>
      </c>
      <c r="E342" s="20">
        <v>2002</v>
      </c>
      <c r="F342" s="20">
        <v>967</v>
      </c>
      <c r="G342" s="20">
        <v>431</v>
      </c>
      <c r="H342" s="32">
        <v>0</v>
      </c>
      <c r="I342" s="32">
        <v>0</v>
      </c>
      <c r="J342" s="32">
        <v>0</v>
      </c>
      <c r="K342" s="32">
        <v>0</v>
      </c>
      <c r="L342" s="32">
        <v>0</v>
      </c>
      <c r="M342" s="32">
        <v>202900</v>
      </c>
      <c r="N3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240849.63957419054</v>
      </c>
      <c r="O342" s="31">
        <f>Table5[[#This Row],[SalePrice]]-Table5[[#This Row],[RegressionPrice]]</f>
        <v>-37949.639574190543</v>
      </c>
    </row>
    <row r="343" spans="1:15">
      <c r="A343">
        <v>841</v>
      </c>
      <c r="B343">
        <v>0</v>
      </c>
      <c r="C343" s="23">
        <v>4</v>
      </c>
      <c r="D343" s="23">
        <v>1950</v>
      </c>
      <c r="E343" s="23">
        <v>1950</v>
      </c>
      <c r="F343" s="23">
        <v>721</v>
      </c>
      <c r="G343" s="23">
        <v>294</v>
      </c>
      <c r="H343" s="31">
        <v>1</v>
      </c>
      <c r="I343" s="31">
        <v>0</v>
      </c>
      <c r="J343" s="31">
        <v>1</v>
      </c>
      <c r="K343" s="31">
        <v>1</v>
      </c>
      <c r="L343" s="31">
        <v>1</v>
      </c>
      <c r="M343" s="31">
        <v>82000</v>
      </c>
      <c r="N3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68885.814806621449</v>
      </c>
      <c r="O343" s="31">
        <f>Table5[[#This Row],[SalePrice]]-Table5[[#This Row],[RegressionPrice]]</f>
        <v>13114.185193378551</v>
      </c>
    </row>
    <row r="344" spans="1:15">
      <c r="A344">
        <v>1040</v>
      </c>
      <c r="B344">
        <v>0</v>
      </c>
      <c r="C344" s="20">
        <v>3</v>
      </c>
      <c r="D344" s="20">
        <v>1949</v>
      </c>
      <c r="E344" s="20">
        <v>1950</v>
      </c>
      <c r="F344" s="20">
        <v>0</v>
      </c>
      <c r="G344" s="20">
        <v>400</v>
      </c>
      <c r="H344" s="32">
        <v>0</v>
      </c>
      <c r="I344" s="32">
        <v>2</v>
      </c>
      <c r="J344" s="32">
        <v>3</v>
      </c>
      <c r="K344" s="32">
        <v>3</v>
      </c>
      <c r="L344" s="32">
        <v>1</v>
      </c>
      <c r="M344" s="32">
        <v>87500</v>
      </c>
      <c r="N3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48496.426414858361</v>
      </c>
      <c r="O344" s="31">
        <f>Table5[[#This Row],[SalePrice]]-Table5[[#This Row],[RegressionPrice]]</f>
        <v>39003.573585141639</v>
      </c>
    </row>
    <row r="345" spans="1:15">
      <c r="A345">
        <v>1684</v>
      </c>
      <c r="B345">
        <v>28</v>
      </c>
      <c r="C345" s="23">
        <v>9</v>
      </c>
      <c r="D345" s="23">
        <v>2005</v>
      </c>
      <c r="E345" s="23">
        <v>2005</v>
      </c>
      <c r="F345" s="23">
        <v>1684</v>
      </c>
      <c r="G345" s="23">
        <v>564</v>
      </c>
      <c r="H345" s="31">
        <v>0</v>
      </c>
      <c r="I345" s="31">
        <v>3</v>
      </c>
      <c r="J345" s="31">
        <v>2</v>
      </c>
      <c r="K345" s="31">
        <v>0</v>
      </c>
      <c r="L345" s="31">
        <v>2</v>
      </c>
      <c r="M345" s="31">
        <v>266000</v>
      </c>
      <c r="N3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278314.53728097421</v>
      </c>
      <c r="O345" s="31">
        <f>Table5[[#This Row],[SalePrice]]-Table5[[#This Row],[RegressionPrice]]</f>
        <v>-12314.537280974211</v>
      </c>
    </row>
    <row r="346" spans="1:15">
      <c r="A346">
        <v>1112</v>
      </c>
      <c r="B346">
        <v>129</v>
      </c>
      <c r="C346" s="20">
        <v>5</v>
      </c>
      <c r="D346" s="20">
        <v>1976</v>
      </c>
      <c r="E346" s="20">
        <v>1976</v>
      </c>
      <c r="F346" s="20">
        <v>536</v>
      </c>
      <c r="G346" s="20">
        <v>336</v>
      </c>
      <c r="H346" s="32">
        <v>0</v>
      </c>
      <c r="I346" s="32">
        <v>3</v>
      </c>
      <c r="J346" s="32">
        <v>0</v>
      </c>
      <c r="K346" s="32">
        <v>2</v>
      </c>
      <c r="L346" s="32">
        <v>1</v>
      </c>
      <c r="M346" s="32">
        <v>85000</v>
      </c>
      <c r="N3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95304.077289472043</v>
      </c>
      <c r="O346" s="31">
        <f>Table5[[#This Row],[SalePrice]]-Table5[[#This Row],[RegressionPrice]]</f>
        <v>-10304.077289472043</v>
      </c>
    </row>
    <row r="347" spans="1:15">
      <c r="A347">
        <v>1577</v>
      </c>
      <c r="B347">
        <v>0</v>
      </c>
      <c r="C347" s="23">
        <v>6</v>
      </c>
      <c r="D347" s="23">
        <v>1939</v>
      </c>
      <c r="E347" s="23">
        <v>1950</v>
      </c>
      <c r="F347" s="23">
        <v>972</v>
      </c>
      <c r="G347" s="23">
        <v>312</v>
      </c>
      <c r="H347" s="31">
        <v>6</v>
      </c>
      <c r="I347" s="31">
        <v>0</v>
      </c>
      <c r="J347" s="31">
        <v>1</v>
      </c>
      <c r="K347" s="31">
        <v>1</v>
      </c>
      <c r="L347" s="31">
        <v>3</v>
      </c>
      <c r="M347" s="31">
        <v>140200</v>
      </c>
      <c r="N3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147404.23711427237</v>
      </c>
      <c r="O347" s="31">
        <f>Table5[[#This Row],[SalePrice]]-Table5[[#This Row],[RegressionPrice]]</f>
        <v>-7204.2371142723714</v>
      </c>
    </row>
    <row r="348" spans="1:15">
      <c r="A348">
        <v>958</v>
      </c>
      <c r="B348">
        <v>498</v>
      </c>
      <c r="C348" s="20">
        <v>6</v>
      </c>
      <c r="D348" s="20">
        <v>1960</v>
      </c>
      <c r="E348" s="20">
        <v>1998</v>
      </c>
      <c r="F348" s="20">
        <v>958</v>
      </c>
      <c r="G348" s="20">
        <v>301</v>
      </c>
      <c r="H348" s="32">
        <v>0</v>
      </c>
      <c r="I348" s="32">
        <v>0</v>
      </c>
      <c r="J348" s="32">
        <v>1</v>
      </c>
      <c r="K348" s="32">
        <v>2</v>
      </c>
      <c r="L348" s="32">
        <v>1</v>
      </c>
      <c r="M348" s="32">
        <v>151500</v>
      </c>
      <c r="N3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149364.38300328489</v>
      </c>
      <c r="O348" s="31">
        <f>Table5[[#This Row],[SalePrice]]-Table5[[#This Row],[RegressionPrice]]</f>
        <v>2135.6169967151072</v>
      </c>
    </row>
    <row r="349" spans="1:15">
      <c r="A349">
        <v>1478</v>
      </c>
      <c r="B349">
        <v>1270</v>
      </c>
      <c r="C349" s="23">
        <v>6</v>
      </c>
      <c r="D349" s="23">
        <v>1960</v>
      </c>
      <c r="E349" s="23">
        <v>1960</v>
      </c>
      <c r="F349" s="23">
        <v>1478</v>
      </c>
      <c r="G349" s="23">
        <v>498</v>
      </c>
      <c r="H349" s="31">
        <v>0</v>
      </c>
      <c r="I349" s="31">
        <v>0</v>
      </c>
      <c r="J349" s="31">
        <v>1</v>
      </c>
      <c r="K349" s="31">
        <v>0</v>
      </c>
      <c r="L349" s="31">
        <v>1</v>
      </c>
      <c r="M349" s="31">
        <v>157500</v>
      </c>
      <c r="N3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198082.76647799232</v>
      </c>
      <c r="O349" s="31">
        <f>Table5[[#This Row],[SalePrice]]-Table5[[#This Row],[RegressionPrice]]</f>
        <v>-40582.766477992322</v>
      </c>
    </row>
    <row r="350" spans="1:15">
      <c r="A350">
        <v>1626</v>
      </c>
      <c r="B350">
        <v>573</v>
      </c>
      <c r="C350" s="20">
        <v>7</v>
      </c>
      <c r="D350" s="20">
        <v>2003</v>
      </c>
      <c r="E350" s="20">
        <v>2004</v>
      </c>
      <c r="F350" s="20">
        <v>764</v>
      </c>
      <c r="G350" s="20">
        <v>474</v>
      </c>
      <c r="H350" s="32">
        <v>0</v>
      </c>
      <c r="I350" s="32">
        <v>4</v>
      </c>
      <c r="J350" s="32">
        <v>0</v>
      </c>
      <c r="K350" s="32">
        <v>0</v>
      </c>
      <c r="L350" s="32">
        <v>0</v>
      </c>
      <c r="M350" s="32">
        <v>154000</v>
      </c>
      <c r="N3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189860.56827631898</v>
      </c>
      <c r="O350" s="31">
        <f>Table5[[#This Row],[SalePrice]]-Table5[[#This Row],[RegressionPrice]]</f>
        <v>-35860.568276318983</v>
      </c>
    </row>
    <row r="351" spans="1:15">
      <c r="A351">
        <v>2728</v>
      </c>
      <c r="B351">
        <v>1410</v>
      </c>
      <c r="C351" s="23">
        <v>9</v>
      </c>
      <c r="D351" s="23">
        <v>2005</v>
      </c>
      <c r="E351" s="23">
        <v>2006</v>
      </c>
      <c r="F351" s="23">
        <v>1848</v>
      </c>
      <c r="G351" s="23">
        <v>706</v>
      </c>
      <c r="H351" s="31">
        <v>0</v>
      </c>
      <c r="I351" s="31">
        <v>0</v>
      </c>
      <c r="J351" s="31">
        <v>2</v>
      </c>
      <c r="K351" s="31">
        <v>0</v>
      </c>
      <c r="L351" s="31">
        <v>2</v>
      </c>
      <c r="M351" s="31">
        <v>437154</v>
      </c>
      <c r="N3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385817.03524963465</v>
      </c>
      <c r="O351" s="31">
        <f>Table5[[#This Row],[SalePrice]]-Table5[[#This Row],[RegressionPrice]]</f>
        <v>51336.964750365354</v>
      </c>
    </row>
    <row r="352" spans="1:15">
      <c r="A352">
        <v>1869</v>
      </c>
      <c r="B352">
        <v>0</v>
      </c>
      <c r="C352" s="20">
        <v>9</v>
      </c>
      <c r="D352" s="20">
        <v>2007</v>
      </c>
      <c r="E352" s="20">
        <v>2007</v>
      </c>
      <c r="F352" s="20">
        <v>1869</v>
      </c>
      <c r="G352" s="20">
        <v>617</v>
      </c>
      <c r="H352" s="32">
        <v>0</v>
      </c>
      <c r="I352" s="32">
        <v>3</v>
      </c>
      <c r="J352" s="32">
        <v>2</v>
      </c>
      <c r="K352" s="32">
        <v>0</v>
      </c>
      <c r="L352" s="32">
        <v>2</v>
      </c>
      <c r="M352" s="32">
        <v>318061</v>
      </c>
      <c r="N3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293083.33393719414</v>
      </c>
      <c r="O352" s="31">
        <f>Table5[[#This Row],[SalePrice]]-Table5[[#This Row],[RegressionPrice]]</f>
        <v>24977.66606280586</v>
      </c>
    </row>
    <row r="353" spans="1:15">
      <c r="A353">
        <v>1453</v>
      </c>
      <c r="B353">
        <v>1082</v>
      </c>
      <c r="C353" s="23">
        <v>7</v>
      </c>
      <c r="D353" s="23">
        <v>1986</v>
      </c>
      <c r="E353" s="23">
        <v>1986</v>
      </c>
      <c r="F353" s="23">
        <v>1453</v>
      </c>
      <c r="G353" s="23">
        <v>445</v>
      </c>
      <c r="H353" s="31">
        <v>0</v>
      </c>
      <c r="I353" s="31">
        <v>0</v>
      </c>
      <c r="J353" s="31">
        <v>0</v>
      </c>
      <c r="K353" s="31">
        <v>1</v>
      </c>
      <c r="L353" s="31">
        <v>0</v>
      </c>
      <c r="M353" s="31">
        <v>190000</v>
      </c>
      <c r="N3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211642.49838265311</v>
      </c>
      <c r="O353" s="31">
        <f>Table5[[#This Row],[SalePrice]]-Table5[[#This Row],[RegressionPrice]]</f>
        <v>-21642.49838265311</v>
      </c>
    </row>
    <row r="354" spans="1:15">
      <c r="A354">
        <v>1111</v>
      </c>
      <c r="B354">
        <v>236</v>
      </c>
      <c r="C354" s="20">
        <v>5</v>
      </c>
      <c r="D354" s="20">
        <v>1941</v>
      </c>
      <c r="E354" s="20">
        <v>1950</v>
      </c>
      <c r="F354" s="20">
        <v>616</v>
      </c>
      <c r="G354" s="20">
        <v>200</v>
      </c>
      <c r="H354" s="32">
        <v>3</v>
      </c>
      <c r="I354" s="32">
        <v>0</v>
      </c>
      <c r="J354" s="32">
        <v>1</v>
      </c>
      <c r="K354" s="32">
        <v>2</v>
      </c>
      <c r="L354" s="32">
        <v>1</v>
      </c>
      <c r="M354" s="32">
        <v>95000</v>
      </c>
      <c r="N3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89543.068408129271</v>
      </c>
      <c r="O354" s="31">
        <f>Table5[[#This Row],[SalePrice]]-Table5[[#This Row],[RegressionPrice]]</f>
        <v>5456.9315918707289</v>
      </c>
    </row>
    <row r="355" spans="1:15">
      <c r="A355">
        <v>720</v>
      </c>
      <c r="B355">
        <v>0</v>
      </c>
      <c r="C355" s="23">
        <v>6</v>
      </c>
      <c r="D355" s="23">
        <v>1928</v>
      </c>
      <c r="E355" s="23">
        <v>2003</v>
      </c>
      <c r="F355" s="23">
        <v>624</v>
      </c>
      <c r="G355" s="23">
        <v>484</v>
      </c>
      <c r="H355" s="31">
        <v>0</v>
      </c>
      <c r="I355" s="31">
        <v>0</v>
      </c>
      <c r="J355" s="31">
        <v>1</v>
      </c>
      <c r="K355" s="31">
        <v>1</v>
      </c>
      <c r="L355" s="31">
        <v>1</v>
      </c>
      <c r="M355" s="31">
        <v>105900</v>
      </c>
      <c r="N3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121732.97721222538</v>
      </c>
      <c r="O355" s="31">
        <f>Table5[[#This Row],[SalePrice]]-Table5[[#This Row],[RegressionPrice]]</f>
        <v>-15832.977212225378</v>
      </c>
    </row>
    <row r="356" spans="1:15">
      <c r="A356">
        <v>1595</v>
      </c>
      <c r="B356">
        <v>388</v>
      </c>
      <c r="C356" s="20">
        <v>6</v>
      </c>
      <c r="D356" s="20">
        <v>1940</v>
      </c>
      <c r="E356" s="20">
        <v>2000</v>
      </c>
      <c r="F356" s="20">
        <v>940</v>
      </c>
      <c r="G356" s="20">
        <v>240</v>
      </c>
      <c r="H356" s="32">
        <v>0</v>
      </c>
      <c r="I356" s="32">
        <v>0</v>
      </c>
      <c r="J356" s="32">
        <v>1</v>
      </c>
      <c r="K356" s="32">
        <v>0</v>
      </c>
      <c r="L356" s="32">
        <v>1</v>
      </c>
      <c r="M356" s="32">
        <v>140000</v>
      </c>
      <c r="N3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176214.17674643249</v>
      </c>
      <c r="O356" s="31">
        <f>Table5[[#This Row],[SalePrice]]-Table5[[#This Row],[RegressionPrice]]</f>
        <v>-36214.176746432495</v>
      </c>
    </row>
    <row r="357" spans="1:15">
      <c r="A357">
        <v>1200</v>
      </c>
      <c r="B357">
        <v>334</v>
      </c>
      <c r="C357" s="23">
        <v>6</v>
      </c>
      <c r="D357" s="23">
        <v>1995</v>
      </c>
      <c r="E357" s="23">
        <v>1995</v>
      </c>
      <c r="F357" s="23">
        <v>1200</v>
      </c>
      <c r="G357" s="23">
        <v>521</v>
      </c>
      <c r="H357" s="31">
        <v>0</v>
      </c>
      <c r="I357" s="31">
        <v>0</v>
      </c>
      <c r="J357" s="31">
        <v>0</v>
      </c>
      <c r="K357" s="31">
        <v>0</v>
      </c>
      <c r="L357" s="31">
        <v>0</v>
      </c>
      <c r="M357" s="31">
        <v>177500</v>
      </c>
      <c r="N3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172810.79492703103</v>
      </c>
      <c r="O357" s="31">
        <f>Table5[[#This Row],[SalePrice]]-Table5[[#This Row],[RegressionPrice]]</f>
        <v>4689.2050729689654</v>
      </c>
    </row>
    <row r="358" spans="1:15">
      <c r="A358">
        <v>1167</v>
      </c>
      <c r="B358">
        <v>560</v>
      </c>
      <c r="C358" s="20">
        <v>6</v>
      </c>
      <c r="D358" s="20">
        <v>1992</v>
      </c>
      <c r="E358" s="20">
        <v>1992</v>
      </c>
      <c r="F358" s="20">
        <v>1158</v>
      </c>
      <c r="G358" s="20">
        <v>400</v>
      </c>
      <c r="H358" s="32">
        <v>0</v>
      </c>
      <c r="I358" s="32">
        <v>0</v>
      </c>
      <c r="J358" s="32">
        <v>0</v>
      </c>
      <c r="K358" s="32">
        <v>1</v>
      </c>
      <c r="L358" s="32">
        <v>0</v>
      </c>
      <c r="M358" s="32">
        <v>173000</v>
      </c>
      <c r="N3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165352.38289583853</v>
      </c>
      <c r="O358" s="31">
        <f>Table5[[#This Row],[SalePrice]]-Table5[[#This Row],[RegressionPrice]]</f>
        <v>7647.6171041614725</v>
      </c>
    </row>
    <row r="359" spans="1:15">
      <c r="A359">
        <v>1142</v>
      </c>
      <c r="B359">
        <v>874</v>
      </c>
      <c r="C359" s="23">
        <v>5</v>
      </c>
      <c r="D359" s="23">
        <v>1976</v>
      </c>
      <c r="E359" s="23">
        <v>1976</v>
      </c>
      <c r="F359" s="23">
        <v>1142</v>
      </c>
      <c r="G359" s="23">
        <v>528</v>
      </c>
      <c r="H359" s="31">
        <v>0</v>
      </c>
      <c r="I359" s="31">
        <v>3</v>
      </c>
      <c r="J359" s="31">
        <v>0</v>
      </c>
      <c r="K359" s="31">
        <v>2</v>
      </c>
      <c r="L359" s="31">
        <v>1</v>
      </c>
      <c r="M359" s="31">
        <v>134000</v>
      </c>
      <c r="N3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126974.90496771301</v>
      </c>
      <c r="O359" s="31">
        <f>Table5[[#This Row],[SalePrice]]-Table5[[#This Row],[RegressionPrice]]</f>
        <v>7025.0950322869903</v>
      </c>
    </row>
    <row r="360" spans="1:15">
      <c r="A360">
        <v>1352</v>
      </c>
      <c r="B360">
        <v>300</v>
      </c>
      <c r="C360" s="20">
        <v>5</v>
      </c>
      <c r="D360" s="20">
        <v>1958</v>
      </c>
      <c r="E360" s="20">
        <v>1958</v>
      </c>
      <c r="F360" s="20">
        <v>1062</v>
      </c>
      <c r="G360" s="20">
        <v>288</v>
      </c>
      <c r="H360" s="32">
        <v>0</v>
      </c>
      <c r="I360" s="32">
        <v>0</v>
      </c>
      <c r="J360" s="32">
        <v>1</v>
      </c>
      <c r="K360" s="32">
        <v>0</v>
      </c>
      <c r="L360" s="32">
        <v>0</v>
      </c>
      <c r="M360" s="32">
        <v>130000</v>
      </c>
      <c r="N3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129359.20616609805</v>
      </c>
      <c r="O360" s="31">
        <f>Table5[[#This Row],[SalePrice]]-Table5[[#This Row],[RegressionPrice]]</f>
        <v>640.79383390194562</v>
      </c>
    </row>
    <row r="361" spans="1:15">
      <c r="A361">
        <v>1924</v>
      </c>
      <c r="B361">
        <v>956</v>
      </c>
      <c r="C361" s="23">
        <v>8</v>
      </c>
      <c r="D361" s="23">
        <v>1998</v>
      </c>
      <c r="E361" s="23">
        <v>1998</v>
      </c>
      <c r="F361" s="23">
        <v>1086</v>
      </c>
      <c r="G361" s="23">
        <v>592</v>
      </c>
      <c r="H361" s="31">
        <v>0</v>
      </c>
      <c r="I361" s="31">
        <v>0</v>
      </c>
      <c r="J361" s="31">
        <v>0</v>
      </c>
      <c r="K361" s="31">
        <v>0</v>
      </c>
      <c r="L361" s="31">
        <v>0</v>
      </c>
      <c r="M361" s="31">
        <v>280000</v>
      </c>
      <c r="N3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264695.16951793188</v>
      </c>
      <c r="O361" s="31">
        <f>Table5[[#This Row],[SalePrice]]-Table5[[#This Row],[RegressionPrice]]</f>
        <v>15304.830482068122</v>
      </c>
    </row>
    <row r="362" spans="1:15">
      <c r="A362">
        <v>912</v>
      </c>
      <c r="B362">
        <v>773</v>
      </c>
      <c r="C362" s="20">
        <v>6</v>
      </c>
      <c r="D362" s="20">
        <v>1978</v>
      </c>
      <c r="E362" s="20">
        <v>1978</v>
      </c>
      <c r="F362" s="20">
        <v>888</v>
      </c>
      <c r="G362" s="20">
        <v>470</v>
      </c>
      <c r="H362" s="32">
        <v>0</v>
      </c>
      <c r="I362" s="32">
        <v>0</v>
      </c>
      <c r="J362" s="32">
        <v>0</v>
      </c>
      <c r="K362" s="32">
        <v>0</v>
      </c>
      <c r="L362" s="32">
        <v>1</v>
      </c>
      <c r="M362" s="32">
        <v>156000</v>
      </c>
      <c r="N3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156379.79803120412</v>
      </c>
      <c r="O362" s="31">
        <f>Table5[[#This Row],[SalePrice]]-Table5[[#This Row],[RegressionPrice]]</f>
        <v>-379.79803120411816</v>
      </c>
    </row>
    <row r="363" spans="1:15">
      <c r="A363">
        <v>1505</v>
      </c>
      <c r="B363">
        <v>399</v>
      </c>
      <c r="C363" s="23">
        <v>5</v>
      </c>
      <c r="D363" s="23">
        <v>1940</v>
      </c>
      <c r="E363" s="23">
        <v>1982</v>
      </c>
      <c r="F363" s="23">
        <v>883</v>
      </c>
      <c r="G363" s="23">
        <v>240</v>
      </c>
      <c r="H363" s="31">
        <v>0</v>
      </c>
      <c r="I363" s="31">
        <v>0</v>
      </c>
      <c r="J363" s="31">
        <v>1</v>
      </c>
      <c r="K363" s="31">
        <v>1</v>
      </c>
      <c r="L363" s="31">
        <v>1</v>
      </c>
      <c r="M363" s="31">
        <v>145000</v>
      </c>
      <c r="N3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141277.83576278915</v>
      </c>
      <c r="O363" s="31">
        <f>Table5[[#This Row],[SalePrice]]-Table5[[#This Row],[RegressionPrice]]</f>
        <v>3722.1642372108472</v>
      </c>
    </row>
    <row r="364" spans="1:15">
      <c r="A364">
        <v>1922</v>
      </c>
      <c r="B364">
        <v>0</v>
      </c>
      <c r="C364" s="20">
        <v>7</v>
      </c>
      <c r="D364" s="20">
        <v>2003</v>
      </c>
      <c r="E364" s="20">
        <v>2003</v>
      </c>
      <c r="F364" s="20">
        <v>0</v>
      </c>
      <c r="G364" s="20">
        <v>672</v>
      </c>
      <c r="H364" s="32">
        <v>0</v>
      </c>
      <c r="I364" s="32">
        <v>0</v>
      </c>
      <c r="J364" s="32">
        <v>3</v>
      </c>
      <c r="K364" s="32">
        <v>0</v>
      </c>
      <c r="L364" s="32">
        <v>0</v>
      </c>
      <c r="M364" s="32">
        <v>198500</v>
      </c>
      <c r="N3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237453.26002177541</v>
      </c>
      <c r="O364" s="31">
        <f>Table5[[#This Row],[SalePrice]]-Table5[[#This Row],[RegressionPrice]]</f>
        <v>-38953.260021775408</v>
      </c>
    </row>
    <row r="365" spans="1:15">
      <c r="A365">
        <v>987</v>
      </c>
      <c r="B365">
        <v>162</v>
      </c>
      <c r="C365" s="23">
        <v>6</v>
      </c>
      <c r="D365" s="23">
        <v>1972</v>
      </c>
      <c r="E365" s="23">
        <v>2007</v>
      </c>
      <c r="F365" s="23">
        <v>483</v>
      </c>
      <c r="G365" s="23">
        <v>264</v>
      </c>
      <c r="H365" s="31">
        <v>0</v>
      </c>
      <c r="I365" s="31">
        <v>4</v>
      </c>
      <c r="J365" s="31">
        <v>1</v>
      </c>
      <c r="K365" s="31">
        <v>1</v>
      </c>
      <c r="L365" s="31">
        <v>0</v>
      </c>
      <c r="M365" s="31">
        <v>118000</v>
      </c>
      <c r="N3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111234.33825848917</v>
      </c>
      <c r="O365" s="31">
        <f>Table5[[#This Row],[SalePrice]]-Table5[[#This Row],[RegressionPrice]]</f>
        <v>6765.661741510834</v>
      </c>
    </row>
    <row r="366" spans="1:15">
      <c r="A366">
        <v>1574</v>
      </c>
      <c r="B366">
        <v>712</v>
      </c>
      <c r="C366" s="20">
        <v>6</v>
      </c>
      <c r="D366" s="20">
        <v>1976</v>
      </c>
      <c r="E366" s="20">
        <v>1976</v>
      </c>
      <c r="F366" s="20">
        <v>796</v>
      </c>
      <c r="G366" s="20">
        <v>566</v>
      </c>
      <c r="H366" s="32">
        <v>0</v>
      </c>
      <c r="I366" s="32">
        <v>0</v>
      </c>
      <c r="J366" s="32">
        <v>0</v>
      </c>
      <c r="K366" s="32">
        <v>2</v>
      </c>
      <c r="L366" s="32">
        <v>1</v>
      </c>
      <c r="M366" s="32">
        <v>190000</v>
      </c>
      <c r="N3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182393.88841919511</v>
      </c>
      <c r="O366" s="31">
        <f>Table5[[#This Row],[SalePrice]]-Table5[[#This Row],[RegressionPrice]]</f>
        <v>7606.1115808048926</v>
      </c>
    </row>
    <row r="367" spans="1:15">
      <c r="A367">
        <v>1344</v>
      </c>
      <c r="B367">
        <v>456</v>
      </c>
      <c r="C367" s="23">
        <v>5</v>
      </c>
      <c r="D367" s="23">
        <v>1920</v>
      </c>
      <c r="E367" s="23">
        <v>1997</v>
      </c>
      <c r="F367" s="23">
        <v>672</v>
      </c>
      <c r="G367" s="23">
        <v>468</v>
      </c>
      <c r="H367" s="31">
        <v>0</v>
      </c>
      <c r="I367" s="31">
        <v>0</v>
      </c>
      <c r="J367" s="31">
        <v>1</v>
      </c>
      <c r="K367" s="31">
        <v>1</v>
      </c>
      <c r="L367" s="31">
        <v>1</v>
      </c>
      <c r="M367" s="31">
        <v>147000</v>
      </c>
      <c r="N3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136633.92887990543</v>
      </c>
      <c r="O367" s="31">
        <f>Table5[[#This Row],[SalePrice]]-Table5[[#This Row],[RegressionPrice]]</f>
        <v>10366.071120094566</v>
      </c>
    </row>
    <row r="368" spans="1:15">
      <c r="A368">
        <v>1394</v>
      </c>
      <c r="B368">
        <v>609</v>
      </c>
      <c r="C368" s="20">
        <v>6</v>
      </c>
      <c r="D368" s="20">
        <v>1963</v>
      </c>
      <c r="E368" s="20">
        <v>1963</v>
      </c>
      <c r="F368" s="20">
        <v>1394</v>
      </c>
      <c r="G368" s="20">
        <v>514</v>
      </c>
      <c r="H368" s="32">
        <v>0</v>
      </c>
      <c r="I368" s="32">
        <v>0</v>
      </c>
      <c r="J368" s="32">
        <v>0</v>
      </c>
      <c r="K368" s="32">
        <v>1</v>
      </c>
      <c r="L368" s="32">
        <v>1</v>
      </c>
      <c r="M368" s="32">
        <v>159000</v>
      </c>
      <c r="N3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172101.06124358074</v>
      </c>
      <c r="O368" s="31">
        <f>Table5[[#This Row],[SalePrice]]-Table5[[#This Row],[RegressionPrice]]</f>
        <v>-13101.061243580742</v>
      </c>
    </row>
    <row r="369" spans="1:15">
      <c r="A369">
        <v>1431</v>
      </c>
      <c r="B369">
        <v>371</v>
      </c>
      <c r="C369" s="23">
        <v>6</v>
      </c>
      <c r="D369" s="23">
        <v>1962</v>
      </c>
      <c r="E369" s="23">
        <v>1962</v>
      </c>
      <c r="F369" s="23">
        <v>1099</v>
      </c>
      <c r="G369" s="23">
        <v>296</v>
      </c>
      <c r="H369" s="31">
        <v>0</v>
      </c>
      <c r="I369" s="31">
        <v>0</v>
      </c>
      <c r="J369" s="31">
        <v>0</v>
      </c>
      <c r="K369" s="31">
        <v>1</v>
      </c>
      <c r="L369" s="31">
        <v>1</v>
      </c>
      <c r="M369" s="31">
        <v>165000</v>
      </c>
      <c r="N3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156676.69047553168</v>
      </c>
      <c r="O369" s="31">
        <f>Table5[[#This Row],[SalePrice]]-Table5[[#This Row],[RegressionPrice]]</f>
        <v>8323.3095244683209</v>
      </c>
    </row>
    <row r="370" spans="1:15">
      <c r="A370">
        <v>1268</v>
      </c>
      <c r="B370">
        <v>540</v>
      </c>
      <c r="C370" s="20">
        <v>5</v>
      </c>
      <c r="D370" s="20">
        <v>1954</v>
      </c>
      <c r="E370" s="20">
        <v>1954</v>
      </c>
      <c r="F370" s="20">
        <v>1268</v>
      </c>
      <c r="G370" s="20">
        <v>244</v>
      </c>
      <c r="H370" s="32">
        <v>0</v>
      </c>
      <c r="I370" s="32">
        <v>0</v>
      </c>
      <c r="J370" s="32">
        <v>1</v>
      </c>
      <c r="K370" s="32">
        <v>1</v>
      </c>
      <c r="L370" s="32">
        <v>1</v>
      </c>
      <c r="M370" s="32">
        <v>132000</v>
      </c>
      <c r="N3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133548.28842095469</v>
      </c>
      <c r="O370" s="31">
        <f>Table5[[#This Row],[SalePrice]]-Table5[[#This Row],[RegressionPrice]]</f>
        <v>-1548.2884209546901</v>
      </c>
    </row>
    <row r="371" spans="1:15">
      <c r="A371">
        <v>1287</v>
      </c>
      <c r="B371">
        <v>72</v>
      </c>
      <c r="C371" s="23">
        <v>5</v>
      </c>
      <c r="D371" s="23">
        <v>1959</v>
      </c>
      <c r="E371" s="23">
        <v>2006</v>
      </c>
      <c r="F371" s="23">
        <v>1063</v>
      </c>
      <c r="G371" s="23">
        <v>576</v>
      </c>
      <c r="H371" s="31">
        <v>0</v>
      </c>
      <c r="I371" s="31">
        <v>0</v>
      </c>
      <c r="J371" s="31">
        <v>1</v>
      </c>
      <c r="K371" s="31">
        <v>0</v>
      </c>
      <c r="L371" s="31">
        <v>0</v>
      </c>
      <c r="M371" s="31">
        <v>162000</v>
      </c>
      <c r="N3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148851.28783948207</v>
      </c>
      <c r="O371" s="31">
        <f>Table5[[#This Row],[SalePrice]]-Table5[[#This Row],[RegressionPrice]]</f>
        <v>13148.712160517927</v>
      </c>
    </row>
    <row r="372" spans="1:15">
      <c r="A372">
        <v>1664</v>
      </c>
      <c r="B372">
        <v>0</v>
      </c>
      <c r="C372" s="20">
        <v>6</v>
      </c>
      <c r="D372" s="20">
        <v>2000</v>
      </c>
      <c r="E372" s="20">
        <v>2000</v>
      </c>
      <c r="F372" s="20">
        <v>953</v>
      </c>
      <c r="G372" s="20">
        <v>460</v>
      </c>
      <c r="H372" s="32">
        <v>0</v>
      </c>
      <c r="I372" s="32">
        <v>0</v>
      </c>
      <c r="J372" s="32">
        <v>0</v>
      </c>
      <c r="K372" s="32">
        <v>0</v>
      </c>
      <c r="L372" s="32">
        <v>1</v>
      </c>
      <c r="M372" s="32">
        <v>172400</v>
      </c>
      <c r="N3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195775.13933835377</v>
      </c>
      <c r="O372" s="31">
        <f>Table5[[#This Row],[SalePrice]]-Table5[[#This Row],[RegressionPrice]]</f>
        <v>-23375.139338353765</v>
      </c>
    </row>
    <row r="373" spans="1:15">
      <c r="A373">
        <v>1588</v>
      </c>
      <c r="B373">
        <v>0</v>
      </c>
      <c r="C373" s="23">
        <v>4</v>
      </c>
      <c r="D373" s="23">
        <v>1959</v>
      </c>
      <c r="E373" s="23">
        <v>1959</v>
      </c>
      <c r="F373" s="23">
        <v>0</v>
      </c>
      <c r="G373" s="23">
        <v>680</v>
      </c>
      <c r="H373" s="31">
        <v>1</v>
      </c>
      <c r="I373" s="31">
        <v>0</v>
      </c>
      <c r="J373" s="31">
        <v>3</v>
      </c>
      <c r="K373" s="31">
        <v>2</v>
      </c>
      <c r="L373" s="31">
        <v>1</v>
      </c>
      <c r="M373" s="31">
        <v>134432</v>
      </c>
      <c r="N3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126630.1361727067</v>
      </c>
      <c r="O373" s="31">
        <f>Table5[[#This Row],[SalePrice]]-Table5[[#This Row],[RegressionPrice]]</f>
        <v>7801.8638272933022</v>
      </c>
    </row>
    <row r="374" spans="1:15">
      <c r="A374">
        <v>752</v>
      </c>
      <c r="B374">
        <v>623</v>
      </c>
      <c r="C374" s="20">
        <v>6</v>
      </c>
      <c r="D374" s="20">
        <v>1984</v>
      </c>
      <c r="E374" s="20">
        <v>1984</v>
      </c>
      <c r="F374" s="20">
        <v>744</v>
      </c>
      <c r="G374" s="20">
        <v>264</v>
      </c>
      <c r="H374" s="32">
        <v>0</v>
      </c>
      <c r="I374" s="32">
        <v>3</v>
      </c>
      <c r="J374" s="32">
        <v>0</v>
      </c>
      <c r="K374" s="32">
        <v>2</v>
      </c>
      <c r="L374" s="32">
        <v>1</v>
      </c>
      <c r="M374" s="32">
        <v>125000</v>
      </c>
      <c r="N3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113658.96499598837</v>
      </c>
      <c r="O374" s="31">
        <f>Table5[[#This Row],[SalePrice]]-Table5[[#This Row],[RegressionPrice]]</f>
        <v>11341.035004011632</v>
      </c>
    </row>
    <row r="375" spans="1:15">
      <c r="A375">
        <v>1319</v>
      </c>
      <c r="B375">
        <v>428</v>
      </c>
      <c r="C375" s="23">
        <v>5</v>
      </c>
      <c r="D375" s="23">
        <v>1953</v>
      </c>
      <c r="E375" s="23">
        <v>1953</v>
      </c>
      <c r="F375" s="23">
        <v>608</v>
      </c>
      <c r="G375" s="23">
        <v>270</v>
      </c>
      <c r="H375" s="31">
        <v>0</v>
      </c>
      <c r="I375" s="31">
        <v>0</v>
      </c>
      <c r="J375" s="31">
        <v>1</v>
      </c>
      <c r="K375" s="31">
        <v>2</v>
      </c>
      <c r="L375" s="31">
        <v>1</v>
      </c>
      <c r="M375" s="31">
        <v>123000</v>
      </c>
      <c r="N3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121056.85940161397</v>
      </c>
      <c r="O375" s="31">
        <f>Table5[[#This Row],[SalePrice]]-Table5[[#This Row],[RegressionPrice]]</f>
        <v>1943.1405983860313</v>
      </c>
    </row>
    <row r="376" spans="1:15">
      <c r="A376">
        <v>1928</v>
      </c>
      <c r="B376">
        <v>0</v>
      </c>
      <c r="C376" s="20">
        <v>7</v>
      </c>
      <c r="D376" s="20">
        <v>2003</v>
      </c>
      <c r="E376" s="20">
        <v>2004</v>
      </c>
      <c r="F376" s="20">
        <v>847</v>
      </c>
      <c r="G376" s="20">
        <v>434</v>
      </c>
      <c r="H376" s="32">
        <v>0</v>
      </c>
      <c r="I376" s="32">
        <v>0</v>
      </c>
      <c r="J376" s="32">
        <v>0</v>
      </c>
      <c r="K376" s="32">
        <v>0</v>
      </c>
      <c r="L376" s="32">
        <v>0</v>
      </c>
      <c r="M376" s="32">
        <v>219500</v>
      </c>
      <c r="N3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221012.25267869921</v>
      </c>
      <c r="O376" s="31">
        <f>Table5[[#This Row],[SalePrice]]-Table5[[#This Row],[RegressionPrice]]</f>
        <v>-1512.2526786992094</v>
      </c>
    </row>
    <row r="377" spans="1:15">
      <c r="A377">
        <v>904</v>
      </c>
      <c r="B377">
        <v>350</v>
      </c>
      <c r="C377" s="23">
        <v>1</v>
      </c>
      <c r="D377" s="23">
        <v>1922</v>
      </c>
      <c r="E377" s="23">
        <v>1950</v>
      </c>
      <c r="F377" s="23">
        <v>683</v>
      </c>
      <c r="G377" s="23">
        <v>0</v>
      </c>
      <c r="H377" s="31">
        <v>0</v>
      </c>
      <c r="I377" s="31">
        <v>0</v>
      </c>
      <c r="J377" s="31">
        <v>4</v>
      </c>
      <c r="K377" s="31">
        <v>1</v>
      </c>
      <c r="L377" s="31">
        <v>3</v>
      </c>
      <c r="M377" s="31">
        <v>61000</v>
      </c>
      <c r="N3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37929.145107587967</v>
      </c>
      <c r="O377" s="31">
        <f>Table5[[#This Row],[SalePrice]]-Table5[[#This Row],[RegressionPrice]]</f>
        <v>23070.854892412033</v>
      </c>
    </row>
    <row r="378" spans="1:15">
      <c r="A378">
        <v>914</v>
      </c>
      <c r="B378">
        <v>298</v>
      </c>
      <c r="C378" s="20">
        <v>5</v>
      </c>
      <c r="D378" s="20">
        <v>1996</v>
      </c>
      <c r="E378" s="20">
        <v>1996</v>
      </c>
      <c r="F378" s="20">
        <v>870</v>
      </c>
      <c r="G378" s="20">
        <v>576</v>
      </c>
      <c r="H378" s="32">
        <v>0</v>
      </c>
      <c r="I378" s="32">
        <v>0</v>
      </c>
      <c r="J378" s="32">
        <v>0</v>
      </c>
      <c r="K378" s="32">
        <v>0</v>
      </c>
      <c r="L378" s="32">
        <v>1</v>
      </c>
      <c r="M378" s="32">
        <v>148000</v>
      </c>
      <c r="N3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143588.16032797037</v>
      </c>
      <c r="O378" s="31">
        <f>Table5[[#This Row],[SalePrice]]-Table5[[#This Row],[RegressionPrice]]</f>
        <v>4411.8396720296296</v>
      </c>
    </row>
    <row r="379" spans="1:15">
      <c r="A379">
        <v>2466</v>
      </c>
      <c r="B379">
        <v>0</v>
      </c>
      <c r="C379" s="23">
        <v>8</v>
      </c>
      <c r="D379" s="23">
        <v>2004</v>
      </c>
      <c r="E379" s="23">
        <v>2005</v>
      </c>
      <c r="F379" s="23">
        <v>1580</v>
      </c>
      <c r="G379" s="23">
        <v>610</v>
      </c>
      <c r="H379" s="31">
        <v>0</v>
      </c>
      <c r="I379" s="31">
        <v>0</v>
      </c>
      <c r="J379" s="31">
        <v>0</v>
      </c>
      <c r="K379" s="31">
        <v>0</v>
      </c>
      <c r="L379" s="31">
        <v>0</v>
      </c>
      <c r="M379" s="31">
        <v>340000</v>
      </c>
      <c r="N3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285905.12447018555</v>
      </c>
      <c r="O379" s="31">
        <f>Table5[[#This Row],[SalePrice]]-Table5[[#This Row],[RegressionPrice]]</f>
        <v>54094.875529814453</v>
      </c>
    </row>
    <row r="380" spans="1:15">
      <c r="A380">
        <v>1856</v>
      </c>
      <c r="B380">
        <v>1445</v>
      </c>
      <c r="C380" s="20">
        <v>9</v>
      </c>
      <c r="D380" s="20">
        <v>2010</v>
      </c>
      <c r="E380" s="20">
        <v>2010</v>
      </c>
      <c r="F380" s="20">
        <v>1856</v>
      </c>
      <c r="G380" s="20">
        <v>834</v>
      </c>
      <c r="H380" s="32">
        <v>0</v>
      </c>
      <c r="I380" s="32">
        <v>0</v>
      </c>
      <c r="J380" s="32">
        <v>2</v>
      </c>
      <c r="K380" s="32">
        <v>0</v>
      </c>
      <c r="L380" s="32">
        <v>2</v>
      </c>
      <c r="M380" s="32">
        <v>394432</v>
      </c>
      <c r="N3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350666.27913911571</v>
      </c>
      <c r="O380" s="31">
        <f>Table5[[#This Row],[SalePrice]]-Table5[[#This Row],[RegressionPrice]]</f>
        <v>43765.720860884292</v>
      </c>
    </row>
    <row r="381" spans="1:15">
      <c r="A381">
        <v>1800</v>
      </c>
      <c r="B381">
        <v>0</v>
      </c>
      <c r="C381" s="23">
        <v>6</v>
      </c>
      <c r="D381" s="23">
        <v>2000</v>
      </c>
      <c r="E381" s="23">
        <v>2000</v>
      </c>
      <c r="F381" s="23">
        <v>982</v>
      </c>
      <c r="G381" s="23">
        <v>463</v>
      </c>
      <c r="H381" s="31">
        <v>6</v>
      </c>
      <c r="I381" s="31">
        <v>0</v>
      </c>
      <c r="J381" s="31">
        <v>0</v>
      </c>
      <c r="K381" s="31">
        <v>0</v>
      </c>
      <c r="L381" s="31">
        <v>1</v>
      </c>
      <c r="M381" s="31">
        <v>179000</v>
      </c>
      <c r="N3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184362.96613882922</v>
      </c>
      <c r="O381" s="31">
        <f>Table5[[#This Row],[SalePrice]]-Table5[[#This Row],[RegressionPrice]]</f>
        <v>-5362.9661388292152</v>
      </c>
    </row>
    <row r="382" spans="1:15">
      <c r="A382">
        <v>1691</v>
      </c>
      <c r="B382">
        <v>218</v>
      </c>
      <c r="C382" s="20">
        <v>5</v>
      </c>
      <c r="D382" s="20">
        <v>1924</v>
      </c>
      <c r="E382" s="20">
        <v>1950</v>
      </c>
      <c r="F382" s="20">
        <v>1026</v>
      </c>
      <c r="G382" s="20">
        <v>308</v>
      </c>
      <c r="H382" s="32">
        <v>0</v>
      </c>
      <c r="I382" s="32">
        <v>0</v>
      </c>
      <c r="J382" s="32">
        <v>1</v>
      </c>
      <c r="K382" s="32">
        <v>2</v>
      </c>
      <c r="L382" s="32">
        <v>0</v>
      </c>
      <c r="M382" s="32">
        <v>127000</v>
      </c>
      <c r="N3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122580.70206828442</v>
      </c>
      <c r="O382" s="31">
        <f>Table5[[#This Row],[SalePrice]]-Table5[[#This Row],[RegressionPrice]]</f>
        <v>4419.2979317155841</v>
      </c>
    </row>
    <row r="383" spans="1:15">
      <c r="A383">
        <v>1301</v>
      </c>
      <c r="B383">
        <v>0</v>
      </c>
      <c r="C383" s="23">
        <v>7</v>
      </c>
      <c r="D383" s="23">
        <v>2006</v>
      </c>
      <c r="E383" s="23">
        <v>2006</v>
      </c>
      <c r="F383" s="23">
        <v>1293</v>
      </c>
      <c r="G383" s="23">
        <v>572</v>
      </c>
      <c r="H383" s="31">
        <v>0</v>
      </c>
      <c r="I383" s="31">
        <v>0</v>
      </c>
      <c r="J383" s="31">
        <v>0</v>
      </c>
      <c r="K383" s="31">
        <v>0</v>
      </c>
      <c r="L383" s="31">
        <v>0</v>
      </c>
      <c r="M383" s="31">
        <v>187750</v>
      </c>
      <c r="N3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202831.37066714259</v>
      </c>
      <c r="O383" s="31">
        <f>Table5[[#This Row],[SalePrice]]-Table5[[#This Row],[RegressionPrice]]</f>
        <v>-15081.37066714259</v>
      </c>
    </row>
    <row r="384" spans="1:15">
      <c r="A384">
        <v>1797</v>
      </c>
      <c r="B384">
        <v>0</v>
      </c>
      <c r="C384" s="20">
        <v>7</v>
      </c>
      <c r="D384" s="20">
        <v>2006</v>
      </c>
      <c r="E384" s="20">
        <v>2006</v>
      </c>
      <c r="F384" s="20">
        <v>939</v>
      </c>
      <c r="G384" s="20">
        <v>639</v>
      </c>
      <c r="H384" s="32">
        <v>0</v>
      </c>
      <c r="I384" s="32">
        <v>0</v>
      </c>
      <c r="J384" s="32">
        <v>0</v>
      </c>
      <c r="K384" s="32">
        <v>0</v>
      </c>
      <c r="L384" s="32">
        <v>0</v>
      </c>
      <c r="M384" s="32">
        <v>213500</v>
      </c>
      <c r="N3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224735.68707261939</v>
      </c>
      <c r="O384" s="31">
        <f>Table5[[#This Row],[SalePrice]]-Table5[[#This Row],[RegressionPrice]]</f>
        <v>-11235.687072619388</v>
      </c>
    </row>
    <row r="385" spans="1:15">
      <c r="A385">
        <v>784</v>
      </c>
      <c r="B385">
        <v>0</v>
      </c>
      <c r="C385" s="23">
        <v>6</v>
      </c>
      <c r="D385" s="23">
        <v>1928</v>
      </c>
      <c r="E385" s="23">
        <v>1950</v>
      </c>
      <c r="F385" s="23">
        <v>784</v>
      </c>
      <c r="G385" s="23">
        <v>360</v>
      </c>
      <c r="H385" s="31">
        <v>0</v>
      </c>
      <c r="I385" s="31">
        <v>0</v>
      </c>
      <c r="J385" s="31">
        <v>4</v>
      </c>
      <c r="K385" s="31">
        <v>2</v>
      </c>
      <c r="L385" s="31">
        <v>1</v>
      </c>
      <c r="M385" s="31">
        <v>76000</v>
      </c>
      <c r="N3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122659.65393495452</v>
      </c>
      <c r="O385" s="31">
        <f>Table5[[#This Row],[SalePrice]]-Table5[[#This Row],[RegressionPrice]]</f>
        <v>-46659.65393495452</v>
      </c>
    </row>
    <row r="386" spans="1:15">
      <c r="A386">
        <v>1953</v>
      </c>
      <c r="B386">
        <v>985</v>
      </c>
      <c r="C386" s="20">
        <v>6</v>
      </c>
      <c r="D386" s="20">
        <v>1992</v>
      </c>
      <c r="E386" s="20">
        <v>1992</v>
      </c>
      <c r="F386" s="20">
        <v>1580</v>
      </c>
      <c r="G386" s="20">
        <v>501</v>
      </c>
      <c r="H386" s="32">
        <v>1</v>
      </c>
      <c r="I386" s="32">
        <v>0</v>
      </c>
      <c r="J386" s="32">
        <v>0</v>
      </c>
      <c r="K386" s="32">
        <v>0</v>
      </c>
      <c r="L386" s="32">
        <v>0</v>
      </c>
      <c r="M386" s="32">
        <v>240000</v>
      </c>
      <c r="N3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222875.46240574564</v>
      </c>
      <c r="O386" s="31">
        <f>Table5[[#This Row],[SalePrice]]-Table5[[#This Row],[RegressionPrice]]</f>
        <v>17124.537594254361</v>
      </c>
    </row>
    <row r="387" spans="1:15">
      <c r="A387">
        <v>1269</v>
      </c>
      <c r="B387">
        <v>24</v>
      </c>
      <c r="C387" s="23">
        <v>8</v>
      </c>
      <c r="D387" s="23">
        <v>2004</v>
      </c>
      <c r="E387" s="23">
        <v>2005</v>
      </c>
      <c r="F387" s="23">
        <v>1256</v>
      </c>
      <c r="G387" s="23">
        <v>430</v>
      </c>
      <c r="H387" s="31">
        <v>0</v>
      </c>
      <c r="I387" s="31">
        <v>3</v>
      </c>
      <c r="J387" s="31">
        <v>0</v>
      </c>
      <c r="K387" s="31">
        <v>0</v>
      </c>
      <c r="L387" s="31">
        <v>0</v>
      </c>
      <c r="M387" s="31">
        <v>192000</v>
      </c>
      <c r="N3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194863.88886638012</v>
      </c>
      <c r="O387" s="31">
        <f>Table5[[#This Row],[SalePrice]]-Table5[[#This Row],[RegressionPrice]]</f>
        <v>-2863.888866380119</v>
      </c>
    </row>
    <row r="388" spans="1:15">
      <c r="A388">
        <v>1184</v>
      </c>
      <c r="B388">
        <v>0</v>
      </c>
      <c r="C388" s="20">
        <v>5</v>
      </c>
      <c r="D388" s="20">
        <v>1910</v>
      </c>
      <c r="E388" s="20">
        <v>1996</v>
      </c>
      <c r="F388" s="20">
        <v>658</v>
      </c>
      <c r="G388" s="20">
        <v>0</v>
      </c>
      <c r="H388" s="32">
        <v>1</v>
      </c>
      <c r="I388" s="32">
        <v>0</v>
      </c>
      <c r="J388" s="32">
        <v>1</v>
      </c>
      <c r="K388" s="32">
        <v>2</v>
      </c>
      <c r="L388" s="32">
        <v>1</v>
      </c>
      <c r="M388" s="32">
        <v>81000</v>
      </c>
      <c r="N3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92834.724899778303</v>
      </c>
      <c r="O388" s="31">
        <f>Table5[[#This Row],[SalePrice]]-Table5[[#This Row],[RegressionPrice]]</f>
        <v>-11834.724899778303</v>
      </c>
    </row>
    <row r="389" spans="1:15">
      <c r="A389">
        <v>1125</v>
      </c>
      <c r="B389">
        <v>631</v>
      </c>
      <c r="C389" s="23">
        <v>6</v>
      </c>
      <c r="D389" s="23">
        <v>1976</v>
      </c>
      <c r="E389" s="23">
        <v>1976</v>
      </c>
      <c r="F389" s="23">
        <v>1041</v>
      </c>
      <c r="G389" s="23">
        <v>352</v>
      </c>
      <c r="H389" s="31">
        <v>0</v>
      </c>
      <c r="I389" s="31">
        <v>0</v>
      </c>
      <c r="J389" s="31">
        <v>1</v>
      </c>
      <c r="K389" s="31">
        <v>0</v>
      </c>
      <c r="L389" s="31">
        <v>1</v>
      </c>
      <c r="M389" s="31">
        <v>125000</v>
      </c>
      <c r="N3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168169.5284646434</v>
      </c>
      <c r="O389" s="31">
        <f>Table5[[#This Row],[SalePrice]]-Table5[[#This Row],[RegressionPrice]]</f>
        <v>-43169.528464643401</v>
      </c>
    </row>
    <row r="390" spans="1:15">
      <c r="A390">
        <v>1479</v>
      </c>
      <c r="B390">
        <v>0</v>
      </c>
      <c r="C390" s="20">
        <v>7</v>
      </c>
      <c r="D390" s="20">
        <v>1999</v>
      </c>
      <c r="E390" s="20">
        <v>2000</v>
      </c>
      <c r="F390" s="20">
        <v>1468</v>
      </c>
      <c r="G390" s="20">
        <v>577</v>
      </c>
      <c r="H390" s="32">
        <v>0</v>
      </c>
      <c r="I390" s="32">
        <v>0</v>
      </c>
      <c r="J390" s="32">
        <v>0</v>
      </c>
      <c r="K390" s="32">
        <v>0</v>
      </c>
      <c r="L390" s="32">
        <v>0</v>
      </c>
      <c r="M390" s="32">
        <v>191000</v>
      </c>
      <c r="N3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209721.00376860352</v>
      </c>
      <c r="O390" s="31">
        <f>Table5[[#This Row],[SalePrice]]-Table5[[#This Row],[RegressionPrice]]</f>
        <v>-18721.003768603521</v>
      </c>
    </row>
    <row r="391" spans="1:15">
      <c r="A391">
        <v>2332</v>
      </c>
      <c r="B391">
        <v>1280</v>
      </c>
      <c r="C391" s="23">
        <v>10</v>
      </c>
      <c r="D391" s="23">
        <v>2007</v>
      </c>
      <c r="E391" s="23">
        <v>2008</v>
      </c>
      <c r="F391" s="23">
        <v>1682</v>
      </c>
      <c r="G391" s="23">
        <v>846</v>
      </c>
      <c r="H391" s="31">
        <v>0</v>
      </c>
      <c r="I391" s="31">
        <v>0</v>
      </c>
      <c r="J391" s="31">
        <v>2</v>
      </c>
      <c r="K391" s="31">
        <v>0</v>
      </c>
      <c r="L391" s="31">
        <v>2</v>
      </c>
      <c r="M391" s="31">
        <v>426000</v>
      </c>
      <c r="N3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387515.52097822994</v>
      </c>
      <c r="O391" s="31">
        <f>Table5[[#This Row],[SalePrice]]-Table5[[#This Row],[RegressionPrice]]</f>
        <v>38484.479021770065</v>
      </c>
    </row>
    <row r="392" spans="1:15">
      <c r="A392">
        <v>1367</v>
      </c>
      <c r="B392">
        <v>241</v>
      </c>
      <c r="C392" s="20">
        <v>5</v>
      </c>
      <c r="D392" s="20">
        <v>1900</v>
      </c>
      <c r="E392" s="20">
        <v>1950</v>
      </c>
      <c r="F392" s="20">
        <v>861</v>
      </c>
      <c r="G392" s="20">
        <v>384</v>
      </c>
      <c r="H392" s="32">
        <v>0</v>
      </c>
      <c r="I392" s="32">
        <v>0</v>
      </c>
      <c r="J392" s="32">
        <v>1</v>
      </c>
      <c r="K392" s="32">
        <v>0</v>
      </c>
      <c r="L392" s="32">
        <v>1</v>
      </c>
      <c r="M392" s="32">
        <v>119000</v>
      </c>
      <c r="N3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112502.04657435697</v>
      </c>
      <c r="O392" s="31">
        <f>Table5[[#This Row],[SalePrice]]-Table5[[#This Row],[RegressionPrice]]</f>
        <v>6497.9534256430343</v>
      </c>
    </row>
    <row r="393" spans="1:15">
      <c r="A393">
        <v>1961</v>
      </c>
      <c r="B393">
        <v>690</v>
      </c>
      <c r="C393" s="23">
        <v>6</v>
      </c>
      <c r="D393" s="23">
        <v>2001</v>
      </c>
      <c r="E393" s="23">
        <v>2002</v>
      </c>
      <c r="F393" s="23">
        <v>804</v>
      </c>
      <c r="G393" s="23">
        <v>560</v>
      </c>
      <c r="H393" s="31">
        <v>0</v>
      </c>
      <c r="I393" s="31">
        <v>0</v>
      </c>
      <c r="J393" s="31">
        <v>2</v>
      </c>
      <c r="K393" s="31">
        <v>0</v>
      </c>
      <c r="L393" s="31">
        <v>0</v>
      </c>
      <c r="M393" s="31">
        <v>215000</v>
      </c>
      <c r="N3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232439.42049803387</v>
      </c>
      <c r="O393" s="31">
        <f>Table5[[#This Row],[SalePrice]]-Table5[[#This Row],[RegressionPrice]]</f>
        <v>-17439.420498033869</v>
      </c>
    </row>
    <row r="394" spans="1:15">
      <c r="A394">
        <v>882</v>
      </c>
      <c r="B394">
        <v>0</v>
      </c>
      <c r="C394" s="20">
        <v>5</v>
      </c>
      <c r="D394" s="20">
        <v>1959</v>
      </c>
      <c r="E394" s="20">
        <v>1959</v>
      </c>
      <c r="F394" s="20">
        <v>0</v>
      </c>
      <c r="G394" s="20">
        <v>294</v>
      </c>
      <c r="H394" s="32">
        <v>0</v>
      </c>
      <c r="I394" s="32">
        <v>0</v>
      </c>
      <c r="J394" s="32">
        <v>3</v>
      </c>
      <c r="K394" s="32">
        <v>2</v>
      </c>
      <c r="L394" s="32">
        <v>1</v>
      </c>
      <c r="M394" s="32">
        <v>106500</v>
      </c>
      <c r="N3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101328.12066431677</v>
      </c>
      <c r="O394" s="31">
        <f>Table5[[#This Row],[SalePrice]]-Table5[[#This Row],[RegressionPrice]]</f>
        <v>5171.8793356832321</v>
      </c>
    </row>
    <row r="395" spans="1:15">
      <c r="A395">
        <v>788</v>
      </c>
      <c r="B395">
        <v>266</v>
      </c>
      <c r="C395" s="23">
        <v>4</v>
      </c>
      <c r="D395" s="23">
        <v>1941</v>
      </c>
      <c r="E395" s="23">
        <v>1950</v>
      </c>
      <c r="F395" s="23">
        <v>788</v>
      </c>
      <c r="G395" s="23">
        <v>0</v>
      </c>
      <c r="H395" s="31">
        <v>1</v>
      </c>
      <c r="I395" s="31">
        <v>0</v>
      </c>
      <c r="J395" s="31">
        <v>1</v>
      </c>
      <c r="K395" s="31">
        <v>2</v>
      </c>
      <c r="L395" s="31">
        <v>1</v>
      </c>
      <c r="M395" s="31">
        <v>100000</v>
      </c>
      <c r="N3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55611.976821983728</v>
      </c>
      <c r="O395" s="31">
        <f>Table5[[#This Row],[SalePrice]]-Table5[[#This Row],[RegressionPrice]]</f>
        <v>44388.023178016272</v>
      </c>
    </row>
    <row r="396" spans="1:15">
      <c r="A396">
        <v>1034</v>
      </c>
      <c r="B396">
        <v>0</v>
      </c>
      <c r="C396" s="20">
        <v>5</v>
      </c>
      <c r="D396" s="20">
        <v>1940</v>
      </c>
      <c r="E396" s="20">
        <v>1950</v>
      </c>
      <c r="F396" s="20">
        <v>735</v>
      </c>
      <c r="G396" s="20">
        <v>240</v>
      </c>
      <c r="H396" s="32">
        <v>0</v>
      </c>
      <c r="I396" s="32">
        <v>0</v>
      </c>
      <c r="J396" s="32">
        <v>1</v>
      </c>
      <c r="K396" s="32">
        <v>1</v>
      </c>
      <c r="L396" s="32">
        <v>1</v>
      </c>
      <c r="M396" s="32">
        <v>109000</v>
      </c>
      <c r="N3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96434.499623427662</v>
      </c>
      <c r="O396" s="31">
        <f>Table5[[#This Row],[SalePrice]]-Table5[[#This Row],[RegressionPrice]]</f>
        <v>12565.500376572338</v>
      </c>
    </row>
    <row r="397" spans="1:15">
      <c r="A397">
        <v>1144</v>
      </c>
      <c r="B397">
        <v>739</v>
      </c>
      <c r="C397" s="23">
        <v>5</v>
      </c>
      <c r="D397" s="23">
        <v>1956</v>
      </c>
      <c r="E397" s="23">
        <v>1956</v>
      </c>
      <c r="F397" s="23">
        <v>1144</v>
      </c>
      <c r="G397" s="23">
        <v>596</v>
      </c>
      <c r="H397" s="31">
        <v>0</v>
      </c>
      <c r="I397" s="31">
        <v>0</v>
      </c>
      <c r="J397" s="31">
        <v>1</v>
      </c>
      <c r="K397" s="31">
        <v>2</v>
      </c>
      <c r="L397" s="31">
        <v>1</v>
      </c>
      <c r="M397" s="31">
        <v>129000</v>
      </c>
      <c r="N3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139765.42361054083</v>
      </c>
      <c r="O397" s="31">
        <f>Table5[[#This Row],[SalePrice]]-Table5[[#This Row],[RegressionPrice]]</f>
        <v>-10765.423610540834</v>
      </c>
    </row>
    <row r="398" spans="1:15">
      <c r="A398">
        <v>894</v>
      </c>
      <c r="B398">
        <v>777</v>
      </c>
      <c r="C398" s="20">
        <v>5</v>
      </c>
      <c r="D398" s="20">
        <v>1972</v>
      </c>
      <c r="E398" s="20">
        <v>1972</v>
      </c>
      <c r="F398" s="20">
        <v>894</v>
      </c>
      <c r="G398" s="20">
        <v>600</v>
      </c>
      <c r="H398" s="32">
        <v>0</v>
      </c>
      <c r="I398" s="32">
        <v>0</v>
      </c>
      <c r="J398" s="32">
        <v>1</v>
      </c>
      <c r="K398" s="32">
        <v>2</v>
      </c>
      <c r="L398" s="32">
        <v>1</v>
      </c>
      <c r="M398" s="32">
        <v>123000</v>
      </c>
      <c r="N3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136182.54545199429</v>
      </c>
      <c r="O398" s="31">
        <f>Table5[[#This Row],[SalePrice]]-Table5[[#This Row],[RegressionPrice]]</f>
        <v>-13182.545451994287</v>
      </c>
    </row>
    <row r="399" spans="1:15">
      <c r="A399">
        <v>1812</v>
      </c>
      <c r="B399">
        <v>540</v>
      </c>
      <c r="C399" s="23">
        <v>5</v>
      </c>
      <c r="D399" s="23">
        <v>1962</v>
      </c>
      <c r="E399" s="23">
        <v>1962</v>
      </c>
      <c r="F399" s="23">
        <v>864</v>
      </c>
      <c r="G399" s="23">
        <v>264</v>
      </c>
      <c r="H399" s="31">
        <v>2</v>
      </c>
      <c r="I399" s="31">
        <v>0</v>
      </c>
      <c r="J399" s="31">
        <v>1</v>
      </c>
      <c r="K399" s="31">
        <v>2</v>
      </c>
      <c r="L399" s="31">
        <v>1</v>
      </c>
      <c r="M399" s="31">
        <v>169500</v>
      </c>
      <c r="N3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151912.7304138935</v>
      </c>
      <c r="O399" s="31">
        <f>Table5[[#This Row],[SalePrice]]-Table5[[#This Row],[RegressionPrice]]</f>
        <v>17587.2695861065</v>
      </c>
    </row>
    <row r="400" spans="1:15">
      <c r="A400">
        <v>1077</v>
      </c>
      <c r="B400">
        <v>0</v>
      </c>
      <c r="C400" s="20">
        <v>5</v>
      </c>
      <c r="D400" s="20">
        <v>1920</v>
      </c>
      <c r="E400" s="20">
        <v>1950</v>
      </c>
      <c r="F400" s="20">
        <v>961</v>
      </c>
      <c r="G400" s="20">
        <v>338</v>
      </c>
      <c r="H400" s="32">
        <v>0</v>
      </c>
      <c r="I400" s="32">
        <v>0</v>
      </c>
      <c r="J400" s="32">
        <v>4</v>
      </c>
      <c r="K400" s="32">
        <v>1</v>
      </c>
      <c r="L400" s="32">
        <v>1</v>
      </c>
      <c r="M400" s="32">
        <v>67000</v>
      </c>
      <c r="N4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119105.12851804533</v>
      </c>
      <c r="O400" s="31">
        <f>Table5[[#This Row],[SalePrice]]-Table5[[#This Row],[RegressionPrice]]</f>
        <v>-52105.128518045327</v>
      </c>
    </row>
    <row r="401" spans="1:15">
      <c r="A401">
        <v>1550</v>
      </c>
      <c r="B401">
        <v>812</v>
      </c>
      <c r="C401" s="23">
        <v>7</v>
      </c>
      <c r="D401" s="23">
        <v>2006</v>
      </c>
      <c r="E401" s="23">
        <v>2007</v>
      </c>
      <c r="F401" s="23">
        <v>1092</v>
      </c>
      <c r="G401" s="23">
        <v>438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241000</v>
      </c>
      <c r="N4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223916.33565356437</v>
      </c>
      <c r="O401" s="31">
        <f>Table5[[#This Row],[SalePrice]]-Table5[[#This Row],[RegressionPrice]]</f>
        <v>17083.664346435631</v>
      </c>
    </row>
    <row r="402" spans="1:15">
      <c r="A402">
        <v>1288</v>
      </c>
      <c r="B402">
        <v>786</v>
      </c>
      <c r="C402" s="20">
        <v>8</v>
      </c>
      <c r="D402" s="20">
        <v>1996</v>
      </c>
      <c r="E402" s="20">
        <v>1996</v>
      </c>
      <c r="F402" s="20">
        <v>1260</v>
      </c>
      <c r="G402" s="20">
        <v>500</v>
      </c>
      <c r="H402" s="32">
        <v>0</v>
      </c>
      <c r="I402" s="32">
        <v>3</v>
      </c>
      <c r="J402" s="32">
        <v>0</v>
      </c>
      <c r="K402" s="32">
        <v>0</v>
      </c>
      <c r="L402" s="32">
        <v>2</v>
      </c>
      <c r="M402" s="32">
        <v>245500</v>
      </c>
      <c r="N4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223588.65186752661</v>
      </c>
      <c r="O402" s="31">
        <f>Table5[[#This Row],[SalePrice]]-Table5[[#This Row],[RegressionPrice]]</f>
        <v>21911.348132473388</v>
      </c>
    </row>
    <row r="403" spans="1:15">
      <c r="A403">
        <v>1310</v>
      </c>
      <c r="B403">
        <v>24</v>
      </c>
      <c r="C403" s="23">
        <v>7</v>
      </c>
      <c r="D403" s="23">
        <v>2005</v>
      </c>
      <c r="E403" s="23">
        <v>2005</v>
      </c>
      <c r="F403" s="23">
        <v>1310</v>
      </c>
      <c r="G403" s="23">
        <v>400</v>
      </c>
      <c r="H403" s="31">
        <v>0</v>
      </c>
      <c r="I403" s="31">
        <v>0</v>
      </c>
      <c r="J403" s="31">
        <v>0</v>
      </c>
      <c r="K403" s="31">
        <v>0</v>
      </c>
      <c r="L403" s="31">
        <v>0</v>
      </c>
      <c r="M403" s="31">
        <v>164990</v>
      </c>
      <c r="N4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197340.17220429657</v>
      </c>
      <c r="O403" s="31">
        <f>Table5[[#This Row],[SalePrice]]-Table5[[#This Row],[RegressionPrice]]</f>
        <v>-32350.17220429657</v>
      </c>
    </row>
    <row r="404" spans="1:15">
      <c r="A404">
        <v>672</v>
      </c>
      <c r="B404">
        <v>0</v>
      </c>
      <c r="C404" s="20">
        <v>5</v>
      </c>
      <c r="D404" s="20">
        <v>1940</v>
      </c>
      <c r="E404" s="20">
        <v>1997</v>
      </c>
      <c r="F404" s="20">
        <v>672</v>
      </c>
      <c r="G404" s="20">
        <v>240</v>
      </c>
      <c r="H404" s="32">
        <v>0</v>
      </c>
      <c r="I404" s="32">
        <v>0</v>
      </c>
      <c r="J404" s="32">
        <v>1</v>
      </c>
      <c r="K404" s="32">
        <v>0</v>
      </c>
      <c r="L404" s="32">
        <v>1</v>
      </c>
      <c r="M404" s="32">
        <v>108000</v>
      </c>
      <c r="N4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97104.2365692944</v>
      </c>
      <c r="O404" s="31">
        <f>Table5[[#This Row],[SalePrice]]-Table5[[#This Row],[RegressionPrice]]</f>
        <v>10895.7634307056</v>
      </c>
    </row>
    <row r="405" spans="1:15">
      <c r="A405">
        <v>2263</v>
      </c>
      <c r="B405">
        <v>0</v>
      </c>
      <c r="C405" s="23">
        <v>8</v>
      </c>
      <c r="D405" s="23">
        <v>1998</v>
      </c>
      <c r="E405" s="23">
        <v>1998</v>
      </c>
      <c r="F405" s="23">
        <v>1141</v>
      </c>
      <c r="G405" s="23">
        <v>420</v>
      </c>
      <c r="H405" s="31">
        <v>0</v>
      </c>
      <c r="I405" s="31">
        <v>0</v>
      </c>
      <c r="J405" s="31">
        <v>0</v>
      </c>
      <c r="K405" s="31">
        <v>1</v>
      </c>
      <c r="L405" s="31">
        <v>0</v>
      </c>
      <c r="M405" s="31">
        <v>258000</v>
      </c>
      <c r="N4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254680.92887222258</v>
      </c>
      <c r="O405" s="31">
        <f>Table5[[#This Row],[SalePrice]]-Table5[[#This Row],[RegressionPrice]]</f>
        <v>3319.0711277774244</v>
      </c>
    </row>
    <row r="406" spans="1:15">
      <c r="A406">
        <v>1572</v>
      </c>
      <c r="B406">
        <v>0</v>
      </c>
      <c r="C406" s="20">
        <v>6</v>
      </c>
      <c r="D406" s="20">
        <v>1995</v>
      </c>
      <c r="E406" s="20">
        <v>1996</v>
      </c>
      <c r="F406" s="20">
        <v>806</v>
      </c>
      <c r="G406" s="20">
        <v>373</v>
      </c>
      <c r="H406" s="32">
        <v>0</v>
      </c>
      <c r="I406" s="32">
        <v>0</v>
      </c>
      <c r="J406" s="32">
        <v>0</v>
      </c>
      <c r="K406" s="32">
        <v>1</v>
      </c>
      <c r="L406" s="32">
        <v>1</v>
      </c>
      <c r="M406" s="32">
        <v>168000</v>
      </c>
      <c r="N4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179438.14015750462</v>
      </c>
      <c r="O406" s="31">
        <f>Table5[[#This Row],[SalePrice]]-Table5[[#This Row],[RegressionPrice]]</f>
        <v>-11438.140157504618</v>
      </c>
    </row>
    <row r="407" spans="1:15">
      <c r="A407">
        <v>1620</v>
      </c>
      <c r="B407">
        <v>1116</v>
      </c>
      <c r="C407" s="23">
        <v>4</v>
      </c>
      <c r="D407" s="23">
        <v>1976</v>
      </c>
      <c r="E407" s="23">
        <v>1993</v>
      </c>
      <c r="F407" s="23">
        <v>1281</v>
      </c>
      <c r="G407" s="23">
        <v>490</v>
      </c>
      <c r="H407" s="31">
        <v>1</v>
      </c>
      <c r="I407" s="31">
        <v>0</v>
      </c>
      <c r="J407" s="31">
        <v>1</v>
      </c>
      <c r="K407" s="31">
        <v>0</v>
      </c>
      <c r="L407" s="31">
        <v>1</v>
      </c>
      <c r="M407" s="31">
        <v>150000</v>
      </c>
      <c r="N4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173119.1485251766</v>
      </c>
      <c r="O407" s="31">
        <f>Table5[[#This Row],[SalePrice]]-Table5[[#This Row],[RegressionPrice]]</f>
        <v>-23119.148525176599</v>
      </c>
    </row>
    <row r="408" spans="1:15">
      <c r="A408">
        <v>1639</v>
      </c>
      <c r="B408">
        <v>0</v>
      </c>
      <c r="C408" s="20">
        <v>6</v>
      </c>
      <c r="D408" s="20">
        <v>1936</v>
      </c>
      <c r="E408" s="20">
        <v>1950</v>
      </c>
      <c r="F408" s="20">
        <v>1064</v>
      </c>
      <c r="G408" s="20">
        <v>240</v>
      </c>
      <c r="H408" s="32">
        <v>0</v>
      </c>
      <c r="I408" s="32">
        <v>0</v>
      </c>
      <c r="J408" s="32">
        <v>1</v>
      </c>
      <c r="K408" s="32">
        <v>0</v>
      </c>
      <c r="L408" s="32">
        <v>1</v>
      </c>
      <c r="M408" s="32">
        <v>115000</v>
      </c>
      <c r="N4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153563.1271319993</v>
      </c>
      <c r="O408" s="31">
        <f>Table5[[#This Row],[SalePrice]]-Table5[[#This Row],[RegressionPrice]]</f>
        <v>-38563.127131999296</v>
      </c>
    </row>
    <row r="409" spans="1:15">
      <c r="A409">
        <v>1680</v>
      </c>
      <c r="B409">
        <v>0</v>
      </c>
      <c r="C409" s="23">
        <v>6</v>
      </c>
      <c r="D409" s="23">
        <v>1915</v>
      </c>
      <c r="E409" s="23">
        <v>1976</v>
      </c>
      <c r="F409" s="23">
        <v>840</v>
      </c>
      <c r="G409" s="23">
        <v>308</v>
      </c>
      <c r="H409" s="31">
        <v>0</v>
      </c>
      <c r="I409" s="31">
        <v>0</v>
      </c>
      <c r="J409" s="31">
        <v>0</v>
      </c>
      <c r="K409" s="31">
        <v>0</v>
      </c>
      <c r="L409" s="31">
        <v>1</v>
      </c>
      <c r="M409" s="31">
        <v>177000</v>
      </c>
      <c r="N4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148547.16553283139</v>
      </c>
      <c r="O409" s="31">
        <f>Table5[[#This Row],[SalePrice]]-Table5[[#This Row],[RegressionPrice]]</f>
        <v>28452.834467168606</v>
      </c>
    </row>
    <row r="410" spans="1:15">
      <c r="A410">
        <v>2172</v>
      </c>
      <c r="B410">
        <v>0</v>
      </c>
      <c r="C410" s="20">
        <v>7</v>
      </c>
      <c r="D410" s="20">
        <v>2006</v>
      </c>
      <c r="E410" s="20">
        <v>2006</v>
      </c>
      <c r="F410" s="20">
        <v>1063</v>
      </c>
      <c r="G410" s="20">
        <v>947</v>
      </c>
      <c r="H410" s="32">
        <v>0</v>
      </c>
      <c r="I410" s="32">
        <v>0</v>
      </c>
      <c r="J410" s="32">
        <v>2</v>
      </c>
      <c r="K410" s="32">
        <v>0</v>
      </c>
      <c r="L410" s="32">
        <v>0</v>
      </c>
      <c r="M410" s="32">
        <v>280000</v>
      </c>
      <c r="N4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270294.92533883452</v>
      </c>
      <c r="O410" s="31">
        <f>Table5[[#This Row],[SalePrice]]-Table5[[#This Row],[RegressionPrice]]</f>
        <v>9705.0746611654758</v>
      </c>
    </row>
    <row r="411" spans="1:15">
      <c r="A411">
        <v>2078</v>
      </c>
      <c r="B411">
        <v>789</v>
      </c>
      <c r="C411" s="23">
        <v>8</v>
      </c>
      <c r="D411" s="23">
        <v>2007</v>
      </c>
      <c r="E411" s="23">
        <v>2008</v>
      </c>
      <c r="F411" s="23">
        <v>1034</v>
      </c>
      <c r="G411" s="23">
        <v>836</v>
      </c>
      <c r="H411" s="31">
        <v>0</v>
      </c>
      <c r="I411" s="31">
        <v>0</v>
      </c>
      <c r="J411" s="31">
        <v>2</v>
      </c>
      <c r="K411" s="31">
        <v>0</v>
      </c>
      <c r="L411" s="31">
        <v>2</v>
      </c>
      <c r="M411" s="31">
        <v>339750</v>
      </c>
      <c r="N4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314733.34966623189</v>
      </c>
      <c r="O411" s="31">
        <f>Table5[[#This Row],[SalePrice]]-Table5[[#This Row],[RegressionPrice]]</f>
        <v>25016.650333768106</v>
      </c>
    </row>
    <row r="412" spans="1:15">
      <c r="A412">
        <v>1276</v>
      </c>
      <c r="B412">
        <v>0</v>
      </c>
      <c r="C412" s="20">
        <v>5</v>
      </c>
      <c r="D412" s="20">
        <v>1958</v>
      </c>
      <c r="E412" s="20">
        <v>1958</v>
      </c>
      <c r="F412" s="20">
        <v>1276</v>
      </c>
      <c r="G412" s="20">
        <v>350</v>
      </c>
      <c r="H412" s="32">
        <v>0</v>
      </c>
      <c r="I412" s="32">
        <v>0</v>
      </c>
      <c r="J412" s="32">
        <v>1</v>
      </c>
      <c r="K412" s="32">
        <v>2</v>
      </c>
      <c r="L412" s="32">
        <v>1</v>
      </c>
      <c r="M412" s="32">
        <v>60000</v>
      </c>
      <c r="N4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126900.42641459413</v>
      </c>
      <c r="O412" s="31">
        <f>Table5[[#This Row],[SalePrice]]-Table5[[#This Row],[RegressionPrice]]</f>
        <v>-66900.426414594127</v>
      </c>
    </row>
    <row r="413" spans="1:15">
      <c r="A413">
        <v>1056</v>
      </c>
      <c r="B413">
        <v>1056</v>
      </c>
      <c r="C413" s="23">
        <v>5</v>
      </c>
      <c r="D413" s="23">
        <v>1955</v>
      </c>
      <c r="E413" s="23">
        <v>1955</v>
      </c>
      <c r="F413" s="23">
        <v>1056</v>
      </c>
      <c r="G413" s="23">
        <v>572</v>
      </c>
      <c r="H413" s="31">
        <v>0</v>
      </c>
      <c r="I413" s="31">
        <v>1</v>
      </c>
      <c r="J413" s="31">
        <v>1</v>
      </c>
      <c r="K413" s="31">
        <v>2</v>
      </c>
      <c r="L413" s="31">
        <v>1</v>
      </c>
      <c r="M413" s="31">
        <v>145000</v>
      </c>
      <c r="N4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131838.34781340649</v>
      </c>
      <c r="O413" s="31">
        <f>Table5[[#This Row],[SalePrice]]-Table5[[#This Row],[RegressionPrice]]</f>
        <v>13161.652186593506</v>
      </c>
    </row>
    <row r="414" spans="1:15">
      <c r="A414">
        <v>1478</v>
      </c>
      <c r="B414">
        <v>578</v>
      </c>
      <c r="C414" s="20">
        <v>7</v>
      </c>
      <c r="D414" s="20">
        <v>2009</v>
      </c>
      <c r="E414" s="20">
        <v>2009</v>
      </c>
      <c r="F414" s="20">
        <v>1470</v>
      </c>
      <c r="G414" s="20">
        <v>484</v>
      </c>
      <c r="H414" s="32">
        <v>0</v>
      </c>
      <c r="I414" s="32">
        <v>0</v>
      </c>
      <c r="J414" s="32">
        <v>2</v>
      </c>
      <c r="K414" s="32">
        <v>0</v>
      </c>
      <c r="L414" s="32">
        <v>0</v>
      </c>
      <c r="M414" s="32">
        <v>222000</v>
      </c>
      <c r="N4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239107.40146096001</v>
      </c>
      <c r="O414" s="31">
        <f>Table5[[#This Row],[SalePrice]]-Table5[[#This Row],[RegressionPrice]]</f>
        <v>-17107.401460960013</v>
      </c>
    </row>
    <row r="415" spans="1:15">
      <c r="A415">
        <v>1028</v>
      </c>
      <c r="B415">
        <v>0</v>
      </c>
      <c r="C415" s="23">
        <v>5</v>
      </c>
      <c r="D415" s="23">
        <v>1927</v>
      </c>
      <c r="E415" s="23">
        <v>1950</v>
      </c>
      <c r="F415" s="23">
        <v>1008</v>
      </c>
      <c r="G415" s="23">
        <v>360</v>
      </c>
      <c r="H415" s="31">
        <v>3</v>
      </c>
      <c r="I415" s="31">
        <v>0</v>
      </c>
      <c r="J415" s="31">
        <v>1</v>
      </c>
      <c r="K415" s="31">
        <v>1</v>
      </c>
      <c r="L415" s="31">
        <v>1</v>
      </c>
      <c r="M415" s="31">
        <v>115000</v>
      </c>
      <c r="N4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89946.032213994375</v>
      </c>
      <c r="O415" s="31">
        <f>Table5[[#This Row],[SalePrice]]-Table5[[#This Row],[RegressionPrice]]</f>
        <v>25053.967786005625</v>
      </c>
    </row>
    <row r="416" spans="1:15">
      <c r="A416">
        <v>2097</v>
      </c>
      <c r="B416">
        <v>50</v>
      </c>
      <c r="C416" s="20">
        <v>7</v>
      </c>
      <c r="D416" s="20">
        <v>1993</v>
      </c>
      <c r="E416" s="20">
        <v>1993</v>
      </c>
      <c r="F416" s="20">
        <v>1080</v>
      </c>
      <c r="G416" s="20">
        <v>678</v>
      </c>
      <c r="H416" s="32">
        <v>0</v>
      </c>
      <c r="I416" s="32">
        <v>0</v>
      </c>
      <c r="J416" s="32">
        <v>0</v>
      </c>
      <c r="K416" s="32">
        <v>0</v>
      </c>
      <c r="L416" s="32">
        <v>0</v>
      </c>
      <c r="M416" s="32">
        <v>228000</v>
      </c>
      <c r="N4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234613.81872422845</v>
      </c>
      <c r="O416" s="31">
        <f>Table5[[#This Row],[SalePrice]]-Table5[[#This Row],[RegressionPrice]]</f>
        <v>-6613.8187242284475</v>
      </c>
    </row>
    <row r="417" spans="1:15">
      <c r="A417">
        <v>1340</v>
      </c>
      <c r="B417">
        <v>24</v>
      </c>
      <c r="C417" s="23">
        <v>7</v>
      </c>
      <c r="D417" s="23">
        <v>2007</v>
      </c>
      <c r="E417" s="23">
        <v>2007</v>
      </c>
      <c r="F417" s="23">
        <v>1340</v>
      </c>
      <c r="G417" s="23">
        <v>396</v>
      </c>
      <c r="H417" s="31">
        <v>0</v>
      </c>
      <c r="I417" s="31">
        <v>0</v>
      </c>
      <c r="J417" s="31">
        <v>0</v>
      </c>
      <c r="K417" s="31">
        <v>0</v>
      </c>
      <c r="L417" s="31">
        <v>0</v>
      </c>
      <c r="M417" s="31">
        <v>181134</v>
      </c>
      <c r="N4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200623.11823570443</v>
      </c>
      <c r="O417" s="31">
        <f>Table5[[#This Row],[SalePrice]]-Table5[[#This Row],[RegressionPrice]]</f>
        <v>-19489.118235704431</v>
      </c>
    </row>
    <row r="418" spans="1:15">
      <c r="A418">
        <v>1400</v>
      </c>
      <c r="B418">
        <v>209</v>
      </c>
      <c r="C418" s="20">
        <v>6</v>
      </c>
      <c r="D418" s="20">
        <v>1978</v>
      </c>
      <c r="E418" s="20">
        <v>1978</v>
      </c>
      <c r="F418" s="20">
        <v>672</v>
      </c>
      <c r="G418" s="20">
        <v>440</v>
      </c>
      <c r="H418" s="32">
        <v>0</v>
      </c>
      <c r="I418" s="32">
        <v>0</v>
      </c>
      <c r="J418" s="32">
        <v>1</v>
      </c>
      <c r="K418" s="32">
        <v>2</v>
      </c>
      <c r="L418" s="32">
        <v>1</v>
      </c>
      <c r="M418" s="32">
        <v>149500</v>
      </c>
      <c r="N4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166296.1061646431</v>
      </c>
      <c r="O418" s="31">
        <f>Table5[[#This Row],[SalePrice]]-Table5[[#This Row],[RegressionPrice]]</f>
        <v>-16796.106164643104</v>
      </c>
    </row>
    <row r="419" spans="1:15">
      <c r="A419">
        <v>2624</v>
      </c>
      <c r="B419">
        <v>1128</v>
      </c>
      <c r="C419" s="23">
        <v>6</v>
      </c>
      <c r="D419" s="23">
        <v>1918</v>
      </c>
      <c r="E419" s="23">
        <v>1950</v>
      </c>
      <c r="F419" s="23">
        <v>1370</v>
      </c>
      <c r="G419" s="23">
        <v>864</v>
      </c>
      <c r="H419" s="31">
        <v>1</v>
      </c>
      <c r="I419" s="31">
        <v>0</v>
      </c>
      <c r="J419" s="31">
        <v>0</v>
      </c>
      <c r="K419" s="31">
        <v>2</v>
      </c>
      <c r="L419" s="31">
        <v>1</v>
      </c>
      <c r="M419" s="31">
        <v>239000</v>
      </c>
      <c r="N4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227360.44734554895</v>
      </c>
      <c r="O419" s="31">
        <f>Table5[[#This Row],[SalePrice]]-Table5[[#This Row],[RegressionPrice]]</f>
        <v>11639.55265445105</v>
      </c>
    </row>
    <row r="420" spans="1:15">
      <c r="A420">
        <v>1134</v>
      </c>
      <c r="B420">
        <v>312</v>
      </c>
      <c r="C420" s="20">
        <v>5</v>
      </c>
      <c r="D420" s="20">
        <v>1940</v>
      </c>
      <c r="E420" s="20">
        <v>1950</v>
      </c>
      <c r="F420" s="20">
        <v>756</v>
      </c>
      <c r="G420" s="20">
        <v>240</v>
      </c>
      <c r="H420" s="32">
        <v>0</v>
      </c>
      <c r="I420" s="32">
        <v>0</v>
      </c>
      <c r="J420" s="32">
        <v>1</v>
      </c>
      <c r="K420" s="32">
        <v>3</v>
      </c>
      <c r="L420" s="32">
        <v>1</v>
      </c>
      <c r="M420" s="32">
        <v>126000</v>
      </c>
      <c r="N4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101416.11561549857</v>
      </c>
      <c r="O420" s="31">
        <f>Table5[[#This Row],[SalePrice]]-Table5[[#This Row],[RegressionPrice]]</f>
        <v>24583.884384501434</v>
      </c>
    </row>
    <row r="421" spans="1:15">
      <c r="A421">
        <v>1056</v>
      </c>
      <c r="B421">
        <v>775</v>
      </c>
      <c r="C421" s="23">
        <v>5</v>
      </c>
      <c r="D421" s="23">
        <v>1968</v>
      </c>
      <c r="E421" s="23">
        <v>1968</v>
      </c>
      <c r="F421" s="23">
        <v>1056</v>
      </c>
      <c r="G421" s="23">
        <v>304</v>
      </c>
      <c r="H421" s="31">
        <v>0</v>
      </c>
      <c r="I421" s="31">
        <v>0</v>
      </c>
      <c r="J421" s="31">
        <v>1</v>
      </c>
      <c r="K421" s="31">
        <v>0</v>
      </c>
      <c r="L421" s="31">
        <v>1</v>
      </c>
      <c r="M421" s="31">
        <v>142000</v>
      </c>
      <c r="N4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139956.73928078526</v>
      </c>
      <c r="O421" s="31">
        <f>Table5[[#This Row],[SalePrice]]-Table5[[#This Row],[RegressionPrice]]</f>
        <v>2043.2607192147407</v>
      </c>
    </row>
    <row r="422" spans="1:15">
      <c r="A422">
        <v>1344</v>
      </c>
      <c r="B422">
        <v>1309</v>
      </c>
      <c r="C422" s="20">
        <v>7</v>
      </c>
      <c r="D422" s="20">
        <v>1997</v>
      </c>
      <c r="E422" s="20">
        <v>1998</v>
      </c>
      <c r="F422" s="20">
        <v>1344</v>
      </c>
      <c r="G422" s="20">
        <v>784</v>
      </c>
      <c r="H422" s="32">
        <v>0</v>
      </c>
      <c r="I422" s="32">
        <v>2</v>
      </c>
      <c r="J422" s="32">
        <v>0</v>
      </c>
      <c r="K422" s="32">
        <v>0</v>
      </c>
      <c r="L422" s="32">
        <v>1</v>
      </c>
      <c r="M422" s="32">
        <v>206300</v>
      </c>
      <c r="N4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226993.92908784526</v>
      </c>
      <c r="O422" s="31">
        <f>Table5[[#This Row],[SalePrice]]-Table5[[#This Row],[RegressionPrice]]</f>
        <v>-20693.929087845259</v>
      </c>
    </row>
    <row r="423" spans="1:15">
      <c r="A423">
        <v>1602</v>
      </c>
      <c r="B423">
        <v>1246</v>
      </c>
      <c r="C423" s="23">
        <v>6</v>
      </c>
      <c r="D423" s="23">
        <v>1977</v>
      </c>
      <c r="E423" s="23">
        <v>2000</v>
      </c>
      <c r="F423" s="23">
        <v>1602</v>
      </c>
      <c r="G423" s="23">
        <v>529</v>
      </c>
      <c r="H423" s="31">
        <v>0</v>
      </c>
      <c r="I423" s="31">
        <v>0</v>
      </c>
      <c r="J423" s="31">
        <v>0</v>
      </c>
      <c r="K423" s="31">
        <v>1</v>
      </c>
      <c r="L423" s="31">
        <v>0</v>
      </c>
      <c r="M423" s="31">
        <v>215000</v>
      </c>
      <c r="N4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208633.90614510325</v>
      </c>
      <c r="O423" s="31">
        <f>Table5[[#This Row],[SalePrice]]-Table5[[#This Row],[RegressionPrice]]</f>
        <v>6366.0938548967533</v>
      </c>
    </row>
    <row r="424" spans="1:15">
      <c r="A424">
        <v>988</v>
      </c>
      <c r="B424">
        <v>0</v>
      </c>
      <c r="C424" s="20">
        <v>5</v>
      </c>
      <c r="D424" s="20">
        <v>1954</v>
      </c>
      <c r="E424" s="20">
        <v>1954</v>
      </c>
      <c r="F424" s="20">
        <v>988</v>
      </c>
      <c r="G424" s="20">
        <v>520</v>
      </c>
      <c r="H424" s="32">
        <v>3</v>
      </c>
      <c r="I424" s="32">
        <v>0</v>
      </c>
      <c r="J424" s="32">
        <v>1</v>
      </c>
      <c r="K424" s="32">
        <v>0</v>
      </c>
      <c r="L424" s="32">
        <v>1</v>
      </c>
      <c r="M424" s="32">
        <v>113000</v>
      </c>
      <c r="N4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108161.38044225401</v>
      </c>
      <c r="O424" s="31">
        <f>Table5[[#This Row],[SalePrice]]-Table5[[#This Row],[RegressionPrice]]</f>
        <v>4838.6195577459875</v>
      </c>
    </row>
    <row r="425" spans="1:15">
      <c r="A425">
        <v>2630</v>
      </c>
      <c r="B425">
        <v>986</v>
      </c>
      <c r="C425" s="23">
        <v>8</v>
      </c>
      <c r="D425" s="23">
        <v>1998</v>
      </c>
      <c r="E425" s="23">
        <v>1998</v>
      </c>
      <c r="F425" s="23">
        <v>1470</v>
      </c>
      <c r="G425" s="23">
        <v>696</v>
      </c>
      <c r="H425" s="31">
        <v>0</v>
      </c>
      <c r="I425" s="31">
        <v>0</v>
      </c>
      <c r="J425" s="31">
        <v>0</v>
      </c>
      <c r="K425" s="31">
        <v>1</v>
      </c>
      <c r="L425" s="31">
        <v>0</v>
      </c>
      <c r="M425" s="31">
        <v>315000</v>
      </c>
      <c r="N4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306725.70643567486</v>
      </c>
      <c r="O425" s="31">
        <f>Table5[[#This Row],[SalePrice]]-Table5[[#This Row],[RegressionPrice]]</f>
        <v>8274.2935643251403</v>
      </c>
    </row>
    <row r="426" spans="1:15">
      <c r="A426">
        <v>1196</v>
      </c>
      <c r="B426">
        <v>616</v>
      </c>
      <c r="C426" s="20">
        <v>6</v>
      </c>
      <c r="D426" s="20">
        <v>1956</v>
      </c>
      <c r="E426" s="20">
        <v>1956</v>
      </c>
      <c r="F426" s="20">
        <v>1196</v>
      </c>
      <c r="G426" s="20">
        <v>297</v>
      </c>
      <c r="H426" s="32">
        <v>0</v>
      </c>
      <c r="I426" s="32">
        <v>0</v>
      </c>
      <c r="J426" s="32">
        <v>0</v>
      </c>
      <c r="K426" s="32">
        <v>1</v>
      </c>
      <c r="L426" s="32">
        <v>1</v>
      </c>
      <c r="M426" s="32">
        <v>139000</v>
      </c>
      <c r="N4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146745.82637178974</v>
      </c>
      <c r="O426" s="31">
        <f>Table5[[#This Row],[SalePrice]]-Table5[[#This Row],[RegressionPrice]]</f>
        <v>-7745.8263717897353</v>
      </c>
    </row>
    <row r="427" spans="1:15">
      <c r="A427">
        <v>1389</v>
      </c>
      <c r="B427">
        <v>0</v>
      </c>
      <c r="C427" s="23">
        <v>7</v>
      </c>
      <c r="D427" s="23">
        <v>1946</v>
      </c>
      <c r="E427" s="23">
        <v>1992</v>
      </c>
      <c r="F427" s="23">
        <v>651</v>
      </c>
      <c r="G427" s="23">
        <v>240</v>
      </c>
      <c r="H427" s="31">
        <v>0</v>
      </c>
      <c r="I427" s="31">
        <v>0</v>
      </c>
      <c r="J427" s="31">
        <v>1</v>
      </c>
      <c r="K427" s="31">
        <v>1</v>
      </c>
      <c r="L427" s="31">
        <v>1</v>
      </c>
      <c r="M427" s="31">
        <v>135000</v>
      </c>
      <c r="N4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170546.3145517103</v>
      </c>
      <c r="O427" s="31">
        <f>Table5[[#This Row],[SalePrice]]-Table5[[#This Row],[RegressionPrice]]</f>
        <v>-35546.314551710297</v>
      </c>
    </row>
    <row r="428" spans="1:15">
      <c r="A428">
        <v>1644</v>
      </c>
      <c r="B428">
        <v>1518</v>
      </c>
      <c r="C428" s="20">
        <v>7</v>
      </c>
      <c r="D428" s="20">
        <v>1989</v>
      </c>
      <c r="E428" s="20">
        <v>1989</v>
      </c>
      <c r="F428" s="20">
        <v>1518</v>
      </c>
      <c r="G428" s="20">
        <v>569</v>
      </c>
      <c r="H428" s="32">
        <v>0</v>
      </c>
      <c r="I428" s="32">
        <v>0</v>
      </c>
      <c r="J428" s="32">
        <v>0</v>
      </c>
      <c r="K428" s="32">
        <v>1</v>
      </c>
      <c r="L428" s="32">
        <v>0</v>
      </c>
      <c r="M428" s="32">
        <v>275000</v>
      </c>
      <c r="N4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237175.30254529032</v>
      </c>
      <c r="O428" s="31">
        <f>Table5[[#This Row],[SalePrice]]-Table5[[#This Row],[RegressionPrice]]</f>
        <v>37824.697454709676</v>
      </c>
    </row>
    <row r="429" spans="1:15">
      <c r="A429">
        <v>907</v>
      </c>
      <c r="B429">
        <v>288</v>
      </c>
      <c r="C429" s="23">
        <v>4</v>
      </c>
      <c r="D429" s="23">
        <v>1957</v>
      </c>
      <c r="E429" s="23">
        <v>1957</v>
      </c>
      <c r="F429" s="23">
        <v>907</v>
      </c>
      <c r="G429" s="23">
        <v>352</v>
      </c>
      <c r="H429" s="31">
        <v>0</v>
      </c>
      <c r="I429" s="31">
        <v>0</v>
      </c>
      <c r="J429" s="31">
        <v>1</v>
      </c>
      <c r="K429" s="31">
        <v>0</v>
      </c>
      <c r="L429" s="31">
        <v>1</v>
      </c>
      <c r="M429" s="31">
        <v>109008</v>
      </c>
      <c r="N4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94075.488683733623</v>
      </c>
      <c r="O429" s="31">
        <f>Table5[[#This Row],[SalePrice]]-Table5[[#This Row],[RegressionPrice]]</f>
        <v>14932.511316266377</v>
      </c>
    </row>
    <row r="430" spans="1:15">
      <c r="A430">
        <v>1208</v>
      </c>
      <c r="B430">
        <v>664</v>
      </c>
      <c r="C430" s="20">
        <v>7</v>
      </c>
      <c r="D430" s="20">
        <v>2007</v>
      </c>
      <c r="E430" s="20">
        <v>2007</v>
      </c>
      <c r="F430" s="20">
        <v>1208</v>
      </c>
      <c r="G430" s="20">
        <v>628</v>
      </c>
      <c r="H430" s="32">
        <v>0</v>
      </c>
      <c r="I430" s="32">
        <v>0</v>
      </c>
      <c r="J430" s="32">
        <v>0</v>
      </c>
      <c r="K430" s="32">
        <v>0</v>
      </c>
      <c r="L430" s="32">
        <v>0</v>
      </c>
      <c r="M430" s="32">
        <v>195400</v>
      </c>
      <c r="N4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212544.07303342197</v>
      </c>
      <c r="O430" s="31">
        <f>Table5[[#This Row],[SalePrice]]-Table5[[#This Row],[RegressionPrice]]</f>
        <v>-17144.07303342197</v>
      </c>
    </row>
    <row r="431" spans="1:15">
      <c r="A431">
        <v>1412</v>
      </c>
      <c r="B431">
        <v>1005</v>
      </c>
      <c r="C431" s="23">
        <v>6</v>
      </c>
      <c r="D431" s="23">
        <v>1988</v>
      </c>
      <c r="E431" s="23">
        <v>1988</v>
      </c>
      <c r="F431" s="23">
        <v>1392</v>
      </c>
      <c r="G431" s="23">
        <v>576</v>
      </c>
      <c r="H431" s="31">
        <v>0</v>
      </c>
      <c r="I431" s="31">
        <v>0</v>
      </c>
      <c r="J431" s="31">
        <v>0</v>
      </c>
      <c r="K431" s="31">
        <v>2</v>
      </c>
      <c r="L431" s="31">
        <v>0</v>
      </c>
      <c r="M431" s="31">
        <v>175000</v>
      </c>
      <c r="N4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189698.96165026765</v>
      </c>
      <c r="O431" s="31">
        <f>Table5[[#This Row],[SalePrice]]-Table5[[#This Row],[RegressionPrice]]</f>
        <v>-14698.961650267651</v>
      </c>
    </row>
    <row r="432" spans="1:15">
      <c r="A432">
        <v>987</v>
      </c>
      <c r="B432">
        <v>387</v>
      </c>
      <c r="C432" s="20">
        <v>6</v>
      </c>
      <c r="D432" s="20">
        <v>1971</v>
      </c>
      <c r="E432" s="20">
        <v>1971</v>
      </c>
      <c r="F432" s="20">
        <v>483</v>
      </c>
      <c r="G432" s="20">
        <v>264</v>
      </c>
      <c r="H432" s="32">
        <v>0</v>
      </c>
      <c r="I432" s="32">
        <v>4</v>
      </c>
      <c r="J432" s="32">
        <v>1</v>
      </c>
      <c r="K432" s="32">
        <v>2</v>
      </c>
      <c r="L432" s="32">
        <v>1</v>
      </c>
      <c r="M432" s="32">
        <v>85400</v>
      </c>
      <c r="N4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107697.45608146158</v>
      </c>
      <c r="O432" s="31">
        <f>Table5[[#This Row],[SalePrice]]-Table5[[#This Row],[RegressionPrice]]</f>
        <v>-22297.456081461583</v>
      </c>
    </row>
    <row r="433" spans="1:15">
      <c r="A433">
        <v>1198</v>
      </c>
      <c r="B433">
        <v>0</v>
      </c>
      <c r="C433" s="23">
        <v>6</v>
      </c>
      <c r="D433" s="23">
        <v>1920</v>
      </c>
      <c r="E433" s="23">
        <v>1998</v>
      </c>
      <c r="F433" s="23">
        <v>901</v>
      </c>
      <c r="G433" s="23">
        <v>0</v>
      </c>
      <c r="H433" s="31">
        <v>1</v>
      </c>
      <c r="I433" s="31">
        <v>0</v>
      </c>
      <c r="J433" s="31">
        <v>1</v>
      </c>
      <c r="K433" s="31">
        <v>1</v>
      </c>
      <c r="L433" s="31">
        <v>1</v>
      </c>
      <c r="M433" s="31">
        <v>79900</v>
      </c>
      <c r="N4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125158.17367713361</v>
      </c>
      <c r="O433" s="31">
        <f>Table5[[#This Row],[SalePrice]]-Table5[[#This Row],[RegressionPrice]]</f>
        <v>-45258.173677133615</v>
      </c>
    </row>
    <row r="434" spans="1:15">
      <c r="A434">
        <v>1365</v>
      </c>
      <c r="B434">
        <v>471</v>
      </c>
      <c r="C434" s="20">
        <v>5</v>
      </c>
      <c r="D434" s="20">
        <v>1971</v>
      </c>
      <c r="E434" s="20">
        <v>1971</v>
      </c>
      <c r="F434" s="20">
        <v>765</v>
      </c>
      <c r="G434" s="20">
        <v>440</v>
      </c>
      <c r="H434" s="32">
        <v>0</v>
      </c>
      <c r="I434" s="32">
        <v>3</v>
      </c>
      <c r="J434" s="32">
        <v>1</v>
      </c>
      <c r="K434" s="32">
        <v>0</v>
      </c>
      <c r="L434" s="32">
        <v>1</v>
      </c>
      <c r="M434" s="32">
        <v>122500</v>
      </c>
      <c r="N4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131557.27821985335</v>
      </c>
      <c r="O434" s="31">
        <f>Table5[[#This Row],[SalePrice]]-Table5[[#This Row],[RegressionPrice]]</f>
        <v>-9057.2782198533532</v>
      </c>
    </row>
    <row r="435" spans="1:15">
      <c r="A435">
        <v>1604</v>
      </c>
      <c r="B435">
        <v>0</v>
      </c>
      <c r="C435" s="23">
        <v>6</v>
      </c>
      <c r="D435" s="23">
        <v>1997</v>
      </c>
      <c r="E435" s="23">
        <v>1998</v>
      </c>
      <c r="F435" s="23">
        <v>926</v>
      </c>
      <c r="G435" s="23">
        <v>470</v>
      </c>
      <c r="H435" s="31">
        <v>0</v>
      </c>
      <c r="I435" s="31">
        <v>0</v>
      </c>
      <c r="J435" s="31">
        <v>0</v>
      </c>
      <c r="K435" s="31">
        <v>0</v>
      </c>
      <c r="L435" s="31">
        <v>1</v>
      </c>
      <c r="M435" s="31">
        <v>181000</v>
      </c>
      <c r="N4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190855.92072098612</v>
      </c>
      <c r="O435" s="31">
        <f>Table5[[#This Row],[SalePrice]]-Table5[[#This Row],[RegressionPrice]]</f>
        <v>-9855.9207209861197</v>
      </c>
    </row>
    <row r="436" spans="1:15">
      <c r="A436">
        <v>630</v>
      </c>
      <c r="B436">
        <v>495</v>
      </c>
      <c r="C436" s="20">
        <v>4</v>
      </c>
      <c r="D436" s="20">
        <v>1972</v>
      </c>
      <c r="E436" s="20">
        <v>1972</v>
      </c>
      <c r="F436" s="20">
        <v>630</v>
      </c>
      <c r="G436" s="20">
        <v>0</v>
      </c>
      <c r="H436" s="32">
        <v>0</v>
      </c>
      <c r="I436" s="32">
        <v>4</v>
      </c>
      <c r="J436" s="32">
        <v>0</v>
      </c>
      <c r="K436" s="32">
        <v>1</v>
      </c>
      <c r="L436" s="32">
        <v>1</v>
      </c>
      <c r="M436" s="32">
        <v>81000</v>
      </c>
      <c r="N4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41304.038682275874</v>
      </c>
      <c r="O436" s="31">
        <f>Table5[[#This Row],[SalePrice]]-Table5[[#This Row],[RegressionPrice]]</f>
        <v>39695.961317724126</v>
      </c>
    </row>
    <row r="437" spans="1:15">
      <c r="A437">
        <v>1661</v>
      </c>
      <c r="B437">
        <v>385</v>
      </c>
      <c r="C437" s="23">
        <v>7</v>
      </c>
      <c r="D437" s="23">
        <v>1996</v>
      </c>
      <c r="E437" s="23">
        <v>1996</v>
      </c>
      <c r="F437" s="23">
        <v>799</v>
      </c>
      <c r="G437" s="23">
        <v>550</v>
      </c>
      <c r="H437" s="31">
        <v>2</v>
      </c>
      <c r="I437" s="31">
        <v>0</v>
      </c>
      <c r="J437" s="31">
        <v>0</v>
      </c>
      <c r="K437" s="31">
        <v>0</v>
      </c>
      <c r="L437" s="31">
        <v>0</v>
      </c>
      <c r="M437" s="31">
        <v>212000</v>
      </c>
      <c r="N4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206680.82352148311</v>
      </c>
      <c r="O437" s="31">
        <f>Table5[[#This Row],[SalePrice]]-Table5[[#This Row],[RegressionPrice]]</f>
        <v>5319.1764785168925</v>
      </c>
    </row>
    <row r="438" spans="1:15">
      <c r="A438">
        <v>1118</v>
      </c>
      <c r="B438">
        <v>0</v>
      </c>
      <c r="C438" s="20">
        <v>6</v>
      </c>
      <c r="D438" s="20">
        <v>1920</v>
      </c>
      <c r="E438" s="20">
        <v>1950</v>
      </c>
      <c r="F438" s="20">
        <v>648</v>
      </c>
      <c r="G438" s="20">
        <v>440</v>
      </c>
      <c r="H438" s="32">
        <v>0</v>
      </c>
      <c r="I438" s="32">
        <v>0</v>
      </c>
      <c r="J438" s="32">
        <v>4</v>
      </c>
      <c r="K438" s="32">
        <v>2</v>
      </c>
      <c r="L438" s="32">
        <v>1</v>
      </c>
      <c r="M438" s="32">
        <v>116000</v>
      </c>
      <c r="N4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137057.09095472665</v>
      </c>
      <c r="O438" s="31">
        <f>Table5[[#This Row],[SalePrice]]-Table5[[#This Row],[RegressionPrice]]</f>
        <v>-21057.090954726649</v>
      </c>
    </row>
    <row r="439" spans="1:15">
      <c r="A439">
        <v>904</v>
      </c>
      <c r="B439">
        <v>0</v>
      </c>
      <c r="C439" s="23">
        <v>6</v>
      </c>
      <c r="D439" s="23">
        <v>1926</v>
      </c>
      <c r="E439" s="23">
        <v>2004</v>
      </c>
      <c r="F439" s="23">
        <v>884</v>
      </c>
      <c r="G439" s="23">
        <v>180</v>
      </c>
      <c r="H439" s="31">
        <v>0</v>
      </c>
      <c r="I439" s="31">
        <v>0</v>
      </c>
      <c r="J439" s="31">
        <v>1</v>
      </c>
      <c r="K439" s="31">
        <v>1</v>
      </c>
      <c r="L439" s="31">
        <v>1</v>
      </c>
      <c r="M439" s="31">
        <v>119000</v>
      </c>
      <c r="N4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123920.44596940905</v>
      </c>
      <c r="O439" s="31">
        <f>Table5[[#This Row],[SalePrice]]-Table5[[#This Row],[RegressionPrice]]</f>
        <v>-4920.4459694090474</v>
      </c>
    </row>
    <row r="440" spans="1:15">
      <c r="A440">
        <v>694</v>
      </c>
      <c r="B440">
        <v>365</v>
      </c>
      <c r="C440" s="20">
        <v>5</v>
      </c>
      <c r="D440" s="20">
        <v>1913</v>
      </c>
      <c r="E440" s="20">
        <v>2002</v>
      </c>
      <c r="F440" s="20">
        <v>440</v>
      </c>
      <c r="G440" s="20">
        <v>352</v>
      </c>
      <c r="H440" s="32">
        <v>0</v>
      </c>
      <c r="I440" s="32">
        <v>0</v>
      </c>
      <c r="J440" s="32">
        <v>1</v>
      </c>
      <c r="K440" s="32">
        <v>2</v>
      </c>
      <c r="L440" s="32">
        <v>0</v>
      </c>
      <c r="M440" s="32">
        <v>90350</v>
      </c>
      <c r="N4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82365.420807801638</v>
      </c>
      <c r="O440" s="31">
        <f>Table5[[#This Row],[SalePrice]]-Table5[[#This Row],[RegressionPrice]]</f>
        <v>7984.5791921983619</v>
      </c>
    </row>
    <row r="441" spans="1:15">
      <c r="A441">
        <v>1196</v>
      </c>
      <c r="B441">
        <v>0</v>
      </c>
      <c r="C441" s="23">
        <v>6</v>
      </c>
      <c r="D441" s="23">
        <v>1920</v>
      </c>
      <c r="E441" s="23">
        <v>2000</v>
      </c>
      <c r="F441" s="23">
        <v>684</v>
      </c>
      <c r="G441" s="23">
        <v>528</v>
      </c>
      <c r="H441" s="31">
        <v>0</v>
      </c>
      <c r="I441" s="31">
        <v>0</v>
      </c>
      <c r="J441" s="31">
        <v>1</v>
      </c>
      <c r="K441" s="31">
        <v>1</v>
      </c>
      <c r="L441" s="31">
        <v>0</v>
      </c>
      <c r="M441" s="31">
        <v>110000</v>
      </c>
      <c r="N4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135532.02814901722</v>
      </c>
      <c r="O441" s="31">
        <f>Table5[[#This Row],[SalePrice]]-Table5[[#This Row],[RegressionPrice]]</f>
        <v>-25532.02814901722</v>
      </c>
    </row>
    <row r="442" spans="1:15">
      <c r="A442">
        <v>2402</v>
      </c>
      <c r="B442">
        <v>1767</v>
      </c>
      <c r="C442" s="20">
        <v>10</v>
      </c>
      <c r="D442" s="20">
        <v>2008</v>
      </c>
      <c r="E442" s="20">
        <v>2008</v>
      </c>
      <c r="F442" s="20">
        <v>3094</v>
      </c>
      <c r="G442" s="20">
        <v>672</v>
      </c>
      <c r="H442" s="32">
        <v>0</v>
      </c>
      <c r="I442" s="32">
        <v>0</v>
      </c>
      <c r="J442" s="32">
        <v>2</v>
      </c>
      <c r="K442" s="32">
        <v>0</v>
      </c>
      <c r="L442" s="32">
        <v>2</v>
      </c>
      <c r="M442" s="32">
        <v>555000</v>
      </c>
      <c r="N4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415893.09287084162</v>
      </c>
      <c r="O442" s="31">
        <f>Table5[[#This Row],[SalePrice]]-Table5[[#This Row],[RegressionPrice]]</f>
        <v>139106.90712915838</v>
      </c>
    </row>
    <row r="443" spans="1:15">
      <c r="A443">
        <v>1440</v>
      </c>
      <c r="B443">
        <v>133</v>
      </c>
      <c r="C443" s="23">
        <v>4</v>
      </c>
      <c r="D443" s="23">
        <v>1955</v>
      </c>
      <c r="E443" s="23">
        <v>1955</v>
      </c>
      <c r="F443" s="23">
        <v>1440</v>
      </c>
      <c r="G443" s="23">
        <v>0</v>
      </c>
      <c r="H443" s="31">
        <v>0</v>
      </c>
      <c r="I443" s="31">
        <v>2</v>
      </c>
      <c r="J443" s="31">
        <v>1</v>
      </c>
      <c r="K443" s="31">
        <v>2</v>
      </c>
      <c r="L443" s="31">
        <v>3</v>
      </c>
      <c r="M443" s="31">
        <v>118000</v>
      </c>
      <c r="N4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108612.41471205317</v>
      </c>
      <c r="O443" s="31">
        <f>Table5[[#This Row],[SalePrice]]-Table5[[#This Row],[RegressionPrice]]</f>
        <v>9387.5852879468293</v>
      </c>
    </row>
    <row r="444" spans="1:15">
      <c r="A444">
        <v>1573</v>
      </c>
      <c r="B444">
        <v>0</v>
      </c>
      <c r="C444" s="20">
        <v>5</v>
      </c>
      <c r="D444" s="20">
        <v>1930</v>
      </c>
      <c r="E444" s="20">
        <v>1992</v>
      </c>
      <c r="F444" s="20">
        <v>1078</v>
      </c>
      <c r="G444" s="20">
        <v>360</v>
      </c>
      <c r="H444" s="32">
        <v>0</v>
      </c>
      <c r="I444" s="32">
        <v>0</v>
      </c>
      <c r="J444" s="32">
        <v>1</v>
      </c>
      <c r="K444" s="32">
        <v>2</v>
      </c>
      <c r="L444" s="32">
        <v>1</v>
      </c>
      <c r="M444" s="32">
        <v>162900</v>
      </c>
      <c r="N4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140378.10116486016</v>
      </c>
      <c r="O444" s="31">
        <f>Table5[[#This Row],[SalePrice]]-Table5[[#This Row],[RegressionPrice]]</f>
        <v>22521.898835139844</v>
      </c>
    </row>
    <row r="445" spans="1:15">
      <c r="A445">
        <v>1258</v>
      </c>
      <c r="B445">
        <v>0</v>
      </c>
      <c r="C445" s="23">
        <v>7</v>
      </c>
      <c r="D445" s="23">
        <v>2006</v>
      </c>
      <c r="E445" s="23">
        <v>2007</v>
      </c>
      <c r="F445" s="23">
        <v>1258</v>
      </c>
      <c r="G445" s="23">
        <v>648</v>
      </c>
      <c r="H445" s="31">
        <v>0</v>
      </c>
      <c r="I445" s="31">
        <v>3</v>
      </c>
      <c r="J445" s="31">
        <v>2</v>
      </c>
      <c r="K445" s="31">
        <v>0</v>
      </c>
      <c r="L445" s="31">
        <v>0</v>
      </c>
      <c r="M445" s="31">
        <v>172500</v>
      </c>
      <c r="N4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196923.57959853724</v>
      </c>
      <c r="O445" s="31">
        <f>Table5[[#This Row],[SalePrice]]-Table5[[#This Row],[RegressionPrice]]</f>
        <v>-24423.579598537239</v>
      </c>
    </row>
    <row r="446" spans="1:15">
      <c r="A446">
        <v>1908</v>
      </c>
      <c r="B446">
        <v>642</v>
      </c>
      <c r="C446" s="20">
        <v>7</v>
      </c>
      <c r="D446" s="20">
        <v>1994</v>
      </c>
      <c r="E446" s="20">
        <v>1995</v>
      </c>
      <c r="F446" s="20">
        <v>915</v>
      </c>
      <c r="G446" s="20">
        <v>493</v>
      </c>
      <c r="H446" s="32">
        <v>0</v>
      </c>
      <c r="I446" s="32">
        <v>0</v>
      </c>
      <c r="J446" s="32">
        <v>0</v>
      </c>
      <c r="K446" s="32">
        <v>0</v>
      </c>
      <c r="L446" s="32">
        <v>0</v>
      </c>
      <c r="M446" s="32">
        <v>210000</v>
      </c>
      <c r="N4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228968.34937349084</v>
      </c>
      <c r="O446" s="31">
        <f>Table5[[#This Row],[SalePrice]]-Table5[[#This Row],[RegressionPrice]]</f>
        <v>-18968.349373490841</v>
      </c>
    </row>
    <row r="447" spans="1:15">
      <c r="A447">
        <v>1689</v>
      </c>
      <c r="B447">
        <v>0</v>
      </c>
      <c r="C447" s="23">
        <v>6</v>
      </c>
      <c r="D447" s="23">
        <v>1956</v>
      </c>
      <c r="E447" s="23">
        <v>1956</v>
      </c>
      <c r="F447" s="23">
        <v>1436</v>
      </c>
      <c r="G447" s="23">
        <v>480</v>
      </c>
      <c r="H447" s="31">
        <v>0</v>
      </c>
      <c r="I447" s="31">
        <v>0</v>
      </c>
      <c r="J447" s="31">
        <v>1</v>
      </c>
      <c r="K447" s="31">
        <v>3</v>
      </c>
      <c r="L447" s="31">
        <v>1</v>
      </c>
      <c r="M447" s="31">
        <v>127500</v>
      </c>
      <c r="N4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170009.48522779727</v>
      </c>
      <c r="O447" s="31">
        <f>Table5[[#This Row],[SalePrice]]-Table5[[#This Row],[RegressionPrice]]</f>
        <v>-42509.485227797268</v>
      </c>
    </row>
    <row r="448" spans="1:15">
      <c r="A448">
        <v>1888</v>
      </c>
      <c r="B448">
        <v>247</v>
      </c>
      <c r="C448" s="20">
        <v>6</v>
      </c>
      <c r="D448" s="20">
        <v>1966</v>
      </c>
      <c r="E448" s="20">
        <v>2002</v>
      </c>
      <c r="F448" s="20">
        <v>1517</v>
      </c>
      <c r="G448" s="20">
        <v>578</v>
      </c>
      <c r="H448" s="32">
        <v>7</v>
      </c>
      <c r="I448" s="32">
        <v>0</v>
      </c>
      <c r="J448" s="32">
        <v>1</v>
      </c>
      <c r="K448" s="32">
        <v>0</v>
      </c>
      <c r="L448" s="32">
        <v>0</v>
      </c>
      <c r="M448" s="32">
        <v>190000</v>
      </c>
      <c r="N4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188839.91097884311</v>
      </c>
      <c r="O448" s="31">
        <f>Table5[[#This Row],[SalePrice]]-Table5[[#This Row],[RegressionPrice]]</f>
        <v>1160.0890211568912</v>
      </c>
    </row>
    <row r="449" spans="1:15">
      <c r="A449">
        <v>1886</v>
      </c>
      <c r="B449">
        <v>0</v>
      </c>
      <c r="C449" s="23">
        <v>7</v>
      </c>
      <c r="D449" s="23">
        <v>1998</v>
      </c>
      <c r="E449" s="23">
        <v>1999</v>
      </c>
      <c r="F449" s="23">
        <v>930</v>
      </c>
      <c r="G449" s="23">
        <v>431</v>
      </c>
      <c r="H449" s="31">
        <v>0</v>
      </c>
      <c r="I449" s="31">
        <v>0</v>
      </c>
      <c r="J449" s="31">
        <v>0</v>
      </c>
      <c r="K449" s="31">
        <v>1</v>
      </c>
      <c r="L449" s="31">
        <v>0</v>
      </c>
      <c r="M449" s="31">
        <v>199900</v>
      </c>
      <c r="N4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213139.50171941277</v>
      </c>
      <c r="O449" s="31">
        <f>Table5[[#This Row],[SalePrice]]-Table5[[#This Row],[RegressionPrice]]</f>
        <v>-13239.501719412772</v>
      </c>
    </row>
    <row r="450" spans="1:15">
      <c r="A450">
        <v>1376</v>
      </c>
      <c r="B450">
        <v>0</v>
      </c>
      <c r="C450" s="20">
        <v>6</v>
      </c>
      <c r="D450" s="20">
        <v>1937</v>
      </c>
      <c r="E450" s="20">
        <v>1950</v>
      </c>
      <c r="F450" s="20">
        <v>780</v>
      </c>
      <c r="G450" s="20">
        <v>198</v>
      </c>
      <c r="H450" s="32">
        <v>0</v>
      </c>
      <c r="I450" s="32">
        <v>0</v>
      </c>
      <c r="J450" s="32">
        <v>1</v>
      </c>
      <c r="K450" s="32">
        <v>2</v>
      </c>
      <c r="L450" s="32">
        <v>1</v>
      </c>
      <c r="M450" s="32">
        <v>119500</v>
      </c>
      <c r="N4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128669.59698269372</v>
      </c>
      <c r="O450" s="31">
        <f>Table5[[#This Row],[SalePrice]]-Table5[[#This Row],[RegressionPrice]]</f>
        <v>-9169.5969826937217</v>
      </c>
    </row>
    <row r="451" spans="1:15">
      <c r="A451">
        <v>1183</v>
      </c>
      <c r="B451">
        <v>331</v>
      </c>
      <c r="C451" s="23">
        <v>3</v>
      </c>
      <c r="D451" s="23">
        <v>1948</v>
      </c>
      <c r="E451" s="23">
        <v>2002</v>
      </c>
      <c r="F451" s="23">
        <v>649</v>
      </c>
      <c r="G451" s="23">
        <v>308</v>
      </c>
      <c r="H451" s="31">
        <v>0</v>
      </c>
      <c r="I451" s="31">
        <v>0</v>
      </c>
      <c r="J451" s="31">
        <v>1</v>
      </c>
      <c r="K451" s="31">
        <v>0</v>
      </c>
      <c r="L451" s="31">
        <v>1</v>
      </c>
      <c r="M451" s="31">
        <v>120000</v>
      </c>
      <c r="N4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95511.966070434923</v>
      </c>
      <c r="O451" s="31">
        <f>Table5[[#This Row],[SalePrice]]-Table5[[#This Row],[RegressionPrice]]</f>
        <v>24488.033929565077</v>
      </c>
    </row>
    <row r="452" spans="1:15">
      <c r="A452">
        <v>813</v>
      </c>
      <c r="B452">
        <v>0</v>
      </c>
      <c r="C452" s="20">
        <v>6</v>
      </c>
      <c r="D452" s="20">
        <v>1930</v>
      </c>
      <c r="E452" s="20">
        <v>2005</v>
      </c>
      <c r="F452" s="20">
        <v>813</v>
      </c>
      <c r="G452" s="20">
        <v>270</v>
      </c>
      <c r="H452" s="32">
        <v>0</v>
      </c>
      <c r="I452" s="32">
        <v>0</v>
      </c>
      <c r="J452" s="32">
        <v>1</v>
      </c>
      <c r="K452" s="32">
        <v>0</v>
      </c>
      <c r="L452" s="32">
        <v>0</v>
      </c>
      <c r="M452" s="32">
        <v>110000</v>
      </c>
      <c r="N4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118185.63794298271</v>
      </c>
      <c r="O452" s="31">
        <f>Table5[[#This Row],[SalePrice]]-Table5[[#This Row],[RegressionPrice]]</f>
        <v>-8185.6379429827066</v>
      </c>
    </row>
    <row r="453" spans="1:15">
      <c r="A453">
        <v>1533</v>
      </c>
      <c r="B453">
        <v>655</v>
      </c>
      <c r="C453" s="23">
        <v>7</v>
      </c>
      <c r="D453" s="23">
        <v>1975</v>
      </c>
      <c r="E453" s="23">
        <v>1975</v>
      </c>
      <c r="F453" s="23">
        <v>1533</v>
      </c>
      <c r="G453" s="23">
        <v>576</v>
      </c>
      <c r="H453" s="31">
        <v>0</v>
      </c>
      <c r="I453" s="31">
        <v>0</v>
      </c>
      <c r="J453" s="31">
        <v>0</v>
      </c>
      <c r="K453" s="31">
        <v>2</v>
      </c>
      <c r="L453" s="31">
        <v>0</v>
      </c>
      <c r="M453" s="31">
        <v>280000</v>
      </c>
      <c r="N4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201699.75395191478</v>
      </c>
      <c r="O453" s="31">
        <f>Table5[[#This Row],[SalePrice]]-Table5[[#This Row],[RegressionPrice]]</f>
        <v>78300.246048085217</v>
      </c>
    </row>
    <row r="454" spans="1:15">
      <c r="A454">
        <v>1756</v>
      </c>
      <c r="B454">
        <v>742</v>
      </c>
      <c r="C454" s="20">
        <v>6</v>
      </c>
      <c r="D454" s="20">
        <v>1996</v>
      </c>
      <c r="E454" s="20">
        <v>1997</v>
      </c>
      <c r="F454" s="20">
        <v>872</v>
      </c>
      <c r="G454" s="20">
        <v>422</v>
      </c>
      <c r="H454" s="32">
        <v>0</v>
      </c>
      <c r="I454" s="32">
        <v>0</v>
      </c>
      <c r="J454" s="32">
        <v>2</v>
      </c>
      <c r="K454" s="32">
        <v>0</v>
      </c>
      <c r="L454" s="32">
        <v>1</v>
      </c>
      <c r="M454" s="32">
        <v>204000</v>
      </c>
      <c r="N4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224086.18309327002</v>
      </c>
      <c r="O454" s="31">
        <f>Table5[[#This Row],[SalePrice]]-Table5[[#This Row],[RegressionPrice]]</f>
        <v>-20086.183093270025</v>
      </c>
    </row>
    <row r="455" spans="1:15">
      <c r="A455">
        <v>1590</v>
      </c>
      <c r="B455">
        <v>0</v>
      </c>
      <c r="C455" s="23">
        <v>8</v>
      </c>
      <c r="D455" s="23">
        <v>2008</v>
      </c>
      <c r="E455" s="23">
        <v>2008</v>
      </c>
      <c r="F455" s="23">
        <v>768</v>
      </c>
      <c r="G455" s="23">
        <v>676</v>
      </c>
      <c r="H455" s="31">
        <v>0</v>
      </c>
      <c r="I455" s="31">
        <v>0</v>
      </c>
      <c r="J455" s="31">
        <v>0</v>
      </c>
      <c r="K455" s="31">
        <v>0</v>
      </c>
      <c r="L455" s="31">
        <v>0</v>
      </c>
      <c r="M455" s="31">
        <v>210000</v>
      </c>
      <c r="N4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234819.62698847827</v>
      </c>
      <c r="O455" s="31">
        <f>Table5[[#This Row],[SalePrice]]-Table5[[#This Row],[RegressionPrice]]</f>
        <v>-24819.626988478267</v>
      </c>
    </row>
    <row r="456" spans="1:15">
      <c r="A456">
        <v>1728</v>
      </c>
      <c r="B456">
        <v>1606</v>
      </c>
      <c r="C456" s="20">
        <v>5</v>
      </c>
      <c r="D456" s="20">
        <v>1976</v>
      </c>
      <c r="E456" s="20">
        <v>1976</v>
      </c>
      <c r="F456" s="20">
        <v>1728</v>
      </c>
      <c r="G456" s="20">
        <v>560</v>
      </c>
      <c r="H456" s="32">
        <v>0</v>
      </c>
      <c r="I456" s="32">
        <v>2</v>
      </c>
      <c r="J456" s="32">
        <v>1</v>
      </c>
      <c r="K456" s="32">
        <v>2</v>
      </c>
      <c r="L456" s="32">
        <v>1</v>
      </c>
      <c r="M456" s="32">
        <v>188000</v>
      </c>
      <c r="N4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194436.21865449706</v>
      </c>
      <c r="O456" s="31">
        <f>Table5[[#This Row],[SalePrice]]-Table5[[#This Row],[RegressionPrice]]</f>
        <v>-6436.2186544970609</v>
      </c>
    </row>
    <row r="457" spans="1:15">
      <c r="A457">
        <v>1242</v>
      </c>
      <c r="B457">
        <v>916</v>
      </c>
      <c r="C457" s="23">
        <v>7</v>
      </c>
      <c r="D457" s="23">
        <v>1973</v>
      </c>
      <c r="E457" s="23">
        <v>1973</v>
      </c>
      <c r="F457" s="23">
        <v>1242</v>
      </c>
      <c r="G457" s="23">
        <v>528</v>
      </c>
      <c r="H457" s="31">
        <v>0</v>
      </c>
      <c r="I457" s="31">
        <v>0</v>
      </c>
      <c r="J457" s="31">
        <v>1</v>
      </c>
      <c r="K457" s="31">
        <v>3</v>
      </c>
      <c r="L457" s="31">
        <v>1</v>
      </c>
      <c r="M457" s="31">
        <v>175500</v>
      </c>
      <c r="N4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197036.93933099459</v>
      </c>
      <c r="O457" s="31">
        <f>Table5[[#This Row],[SalePrice]]-Table5[[#This Row],[RegressionPrice]]</f>
        <v>-21536.939330994588</v>
      </c>
    </row>
    <row r="458" spans="1:15">
      <c r="A458">
        <v>1344</v>
      </c>
      <c r="B458">
        <v>0</v>
      </c>
      <c r="C458" s="20">
        <v>5</v>
      </c>
      <c r="D458" s="20">
        <v>1916</v>
      </c>
      <c r="E458" s="20">
        <v>1950</v>
      </c>
      <c r="F458" s="20">
        <v>624</v>
      </c>
      <c r="G458" s="20">
        <v>513</v>
      </c>
      <c r="H458" s="32">
        <v>0</v>
      </c>
      <c r="I458" s="32">
        <v>0</v>
      </c>
      <c r="J458" s="32">
        <v>1</v>
      </c>
      <c r="K458" s="32">
        <v>3</v>
      </c>
      <c r="L458" s="32">
        <v>1</v>
      </c>
      <c r="M458" s="32">
        <v>98000</v>
      </c>
      <c r="N4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104066.45130215291</v>
      </c>
      <c r="O458" s="31">
        <f>Table5[[#This Row],[SalePrice]]-Table5[[#This Row],[RegressionPrice]]</f>
        <v>-6066.4513021529128</v>
      </c>
    </row>
    <row r="459" spans="1:15">
      <c r="A459">
        <v>1663</v>
      </c>
      <c r="B459">
        <v>1116</v>
      </c>
      <c r="C459" s="23">
        <v>4</v>
      </c>
      <c r="D459" s="23">
        <v>1954</v>
      </c>
      <c r="E459" s="23">
        <v>1994</v>
      </c>
      <c r="F459" s="23">
        <v>1364</v>
      </c>
      <c r="G459" s="23">
        <v>529</v>
      </c>
      <c r="H459" s="31">
        <v>0</v>
      </c>
      <c r="I459" s="31">
        <v>0</v>
      </c>
      <c r="J459" s="31">
        <v>0</v>
      </c>
      <c r="K459" s="31">
        <v>0</v>
      </c>
      <c r="L459" s="31">
        <v>0</v>
      </c>
      <c r="M459" s="31">
        <v>256000</v>
      </c>
      <c r="N4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157386.21760822341</v>
      </c>
      <c r="O459" s="31">
        <f>Table5[[#This Row],[SalePrice]]-Table5[[#This Row],[RegressionPrice]]</f>
        <v>98613.782391776593</v>
      </c>
    </row>
    <row r="460" spans="1:15">
      <c r="A460">
        <v>1666</v>
      </c>
      <c r="B460">
        <v>0</v>
      </c>
      <c r="C460" s="20">
        <v>8</v>
      </c>
      <c r="D460" s="20">
        <v>1925</v>
      </c>
      <c r="E460" s="20">
        <v>1996</v>
      </c>
      <c r="F460" s="20">
        <v>588</v>
      </c>
      <c r="G460" s="20">
        <v>228</v>
      </c>
      <c r="H460" s="32">
        <v>0</v>
      </c>
      <c r="I460" s="32">
        <v>0</v>
      </c>
      <c r="J460" s="32">
        <v>1</v>
      </c>
      <c r="K460" s="32">
        <v>3</v>
      </c>
      <c r="L460" s="32">
        <v>0</v>
      </c>
      <c r="M460" s="32">
        <v>161000</v>
      </c>
      <c r="N4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181895.38473767752</v>
      </c>
      <c r="O460" s="31">
        <f>Table5[[#This Row],[SalePrice]]-Table5[[#This Row],[RegressionPrice]]</f>
        <v>-20895.384737677523</v>
      </c>
    </row>
    <row r="461" spans="1:15">
      <c r="A461">
        <v>1203</v>
      </c>
      <c r="B461">
        <v>185</v>
      </c>
      <c r="C461" s="23">
        <v>5</v>
      </c>
      <c r="D461" s="23">
        <v>1950</v>
      </c>
      <c r="E461" s="23">
        <v>1950</v>
      </c>
      <c r="F461" s="23">
        <v>709</v>
      </c>
      <c r="G461" s="23">
        <v>352</v>
      </c>
      <c r="H461" s="31">
        <v>0</v>
      </c>
      <c r="I461" s="31">
        <v>0</v>
      </c>
      <c r="J461" s="31">
        <v>1</v>
      </c>
      <c r="K461" s="31">
        <v>2</v>
      </c>
      <c r="L461" s="31">
        <v>0</v>
      </c>
      <c r="M461" s="31">
        <v>110000</v>
      </c>
      <c r="N4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104287.17056258129</v>
      </c>
      <c r="O461" s="31">
        <f>Table5[[#This Row],[SalePrice]]-Table5[[#This Row],[RegressionPrice]]</f>
        <v>5712.8294374187099</v>
      </c>
    </row>
    <row r="462" spans="1:15">
      <c r="A462">
        <v>1935</v>
      </c>
      <c r="B462">
        <v>544</v>
      </c>
      <c r="C462" s="20">
        <v>8</v>
      </c>
      <c r="D462" s="20">
        <v>2009</v>
      </c>
      <c r="E462" s="20">
        <v>2009</v>
      </c>
      <c r="F462" s="20">
        <v>832</v>
      </c>
      <c r="G462" s="20">
        <v>552</v>
      </c>
      <c r="H462" s="32">
        <v>6</v>
      </c>
      <c r="I462" s="32">
        <v>0</v>
      </c>
      <c r="J462" s="32">
        <v>0</v>
      </c>
      <c r="K462" s="32">
        <v>0</v>
      </c>
      <c r="L462" s="32">
        <v>1</v>
      </c>
      <c r="M462" s="32">
        <v>263435</v>
      </c>
      <c r="N4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249713.04829038738</v>
      </c>
      <c r="O462" s="31">
        <f>Table5[[#This Row],[SalePrice]]-Table5[[#This Row],[RegressionPrice]]</f>
        <v>13721.951709612622</v>
      </c>
    </row>
    <row r="463" spans="1:15">
      <c r="A463">
        <v>1135</v>
      </c>
      <c r="B463">
        <v>350</v>
      </c>
      <c r="C463" s="23">
        <v>7</v>
      </c>
      <c r="D463" s="23">
        <v>1936</v>
      </c>
      <c r="E463" s="23">
        <v>2007</v>
      </c>
      <c r="F463" s="23">
        <v>560</v>
      </c>
      <c r="G463" s="23">
        <v>576</v>
      </c>
      <c r="H463" s="31">
        <v>1</v>
      </c>
      <c r="I463" s="31">
        <v>0</v>
      </c>
      <c r="J463" s="31">
        <v>0</v>
      </c>
      <c r="K463" s="31">
        <v>0</v>
      </c>
      <c r="L463" s="31">
        <v>0</v>
      </c>
      <c r="M463" s="31">
        <v>155000</v>
      </c>
      <c r="N4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160918.26629058176</v>
      </c>
      <c r="O463" s="31">
        <f>Table5[[#This Row],[SalePrice]]-Table5[[#This Row],[RegressionPrice]]</f>
        <v>-5918.266290581756</v>
      </c>
    </row>
    <row r="464" spans="1:15">
      <c r="A464">
        <v>864</v>
      </c>
      <c r="B464">
        <v>553</v>
      </c>
      <c r="C464" s="20">
        <v>5</v>
      </c>
      <c r="D464" s="20">
        <v>1965</v>
      </c>
      <c r="E464" s="20">
        <v>1965</v>
      </c>
      <c r="F464" s="20">
        <v>864</v>
      </c>
      <c r="G464" s="20">
        <v>360</v>
      </c>
      <c r="H464" s="32">
        <v>0</v>
      </c>
      <c r="I464" s="32">
        <v>0</v>
      </c>
      <c r="J464" s="32">
        <v>1</v>
      </c>
      <c r="K464" s="32">
        <v>1</v>
      </c>
      <c r="L464" s="32">
        <v>1</v>
      </c>
      <c r="M464" s="32">
        <v>62383</v>
      </c>
      <c r="N4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119653.15656504546</v>
      </c>
      <c r="O464" s="31">
        <f>Table5[[#This Row],[SalePrice]]-Table5[[#This Row],[RegressionPrice]]</f>
        <v>-57270.156565045458</v>
      </c>
    </row>
    <row r="465" spans="1:15">
      <c r="A465">
        <v>1660</v>
      </c>
      <c r="B465">
        <v>326</v>
      </c>
      <c r="C465" s="23">
        <v>6</v>
      </c>
      <c r="D465" s="23">
        <v>1934</v>
      </c>
      <c r="E465" s="23">
        <v>1995</v>
      </c>
      <c r="F465" s="23">
        <v>715</v>
      </c>
      <c r="G465" s="23">
        <v>240</v>
      </c>
      <c r="H465" s="31">
        <v>0</v>
      </c>
      <c r="I465" s="31">
        <v>0</v>
      </c>
      <c r="J465" s="31">
        <v>1</v>
      </c>
      <c r="K465" s="31">
        <v>3</v>
      </c>
      <c r="L465" s="31">
        <v>1</v>
      </c>
      <c r="M465" s="31">
        <v>188700</v>
      </c>
      <c r="N4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161201.81121743427</v>
      </c>
      <c r="O465" s="31">
        <f>Table5[[#This Row],[SalePrice]]-Table5[[#This Row],[RegressionPrice]]</f>
        <v>27498.188782565732</v>
      </c>
    </row>
    <row r="466" spans="1:15">
      <c r="A466">
        <v>1040</v>
      </c>
      <c r="B466">
        <v>616</v>
      </c>
      <c r="C466" s="20">
        <v>5</v>
      </c>
      <c r="D466" s="20">
        <v>1978</v>
      </c>
      <c r="E466" s="20">
        <v>1978</v>
      </c>
      <c r="F466" s="20">
        <v>1040</v>
      </c>
      <c r="G466" s="20">
        <v>0</v>
      </c>
      <c r="H466" s="32">
        <v>0</v>
      </c>
      <c r="I466" s="32">
        <v>0</v>
      </c>
      <c r="J466" s="32">
        <v>0</v>
      </c>
      <c r="K466" s="32">
        <v>2</v>
      </c>
      <c r="L466" s="32">
        <v>1</v>
      </c>
      <c r="M466" s="32">
        <v>124000</v>
      </c>
      <c r="N4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119104.26352728361</v>
      </c>
      <c r="O466" s="31">
        <f>Table5[[#This Row],[SalePrice]]-Table5[[#This Row],[RegressionPrice]]</f>
        <v>4895.7364727163949</v>
      </c>
    </row>
    <row r="467" spans="1:15">
      <c r="A467">
        <v>1414</v>
      </c>
      <c r="B467">
        <v>0</v>
      </c>
      <c r="C467" s="23">
        <v>7</v>
      </c>
      <c r="D467" s="23">
        <v>2004</v>
      </c>
      <c r="E467" s="23">
        <v>2004</v>
      </c>
      <c r="F467" s="23">
        <v>1375</v>
      </c>
      <c r="G467" s="23">
        <v>398</v>
      </c>
      <c r="H467" s="31">
        <v>0</v>
      </c>
      <c r="I467" s="31">
        <v>3</v>
      </c>
      <c r="J467" s="31">
        <v>0</v>
      </c>
      <c r="K467" s="31">
        <v>0</v>
      </c>
      <c r="L467" s="31">
        <v>0</v>
      </c>
      <c r="M467" s="31">
        <v>178740</v>
      </c>
      <c r="N4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181725.0646296542</v>
      </c>
      <c r="O467" s="31">
        <f>Table5[[#This Row],[SalePrice]]-Table5[[#This Row],[RegressionPrice]]</f>
        <v>-2985.0646296541963</v>
      </c>
    </row>
    <row r="468" spans="1:15">
      <c r="A468">
        <v>1277</v>
      </c>
      <c r="B468">
        <v>778</v>
      </c>
      <c r="C468" s="20">
        <v>7</v>
      </c>
      <c r="D468" s="20">
        <v>1970</v>
      </c>
      <c r="E468" s="20">
        <v>1970</v>
      </c>
      <c r="F468" s="20">
        <v>1277</v>
      </c>
      <c r="G468" s="20">
        <v>526</v>
      </c>
      <c r="H468" s="32">
        <v>0</v>
      </c>
      <c r="I468" s="32">
        <v>0</v>
      </c>
      <c r="J468" s="32">
        <v>1</v>
      </c>
      <c r="K468" s="32">
        <v>2</v>
      </c>
      <c r="L468" s="32">
        <v>1</v>
      </c>
      <c r="M468" s="32">
        <v>167000</v>
      </c>
      <c r="N4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197555.46482914974</v>
      </c>
      <c r="O468" s="31">
        <f>Table5[[#This Row],[SalePrice]]-Table5[[#This Row],[RegressionPrice]]</f>
        <v>-30555.464829149743</v>
      </c>
    </row>
    <row r="469" spans="1:15">
      <c r="A469">
        <v>1644</v>
      </c>
      <c r="B469">
        <v>386</v>
      </c>
      <c r="C469" s="23">
        <v>5</v>
      </c>
      <c r="D469" s="23">
        <v>1942</v>
      </c>
      <c r="E469" s="23">
        <v>1995</v>
      </c>
      <c r="F469" s="23">
        <v>728</v>
      </c>
      <c r="G469" s="23">
        <v>312</v>
      </c>
      <c r="H469" s="31">
        <v>3</v>
      </c>
      <c r="I469" s="31">
        <v>0</v>
      </c>
      <c r="J469" s="31">
        <v>1</v>
      </c>
      <c r="K469" s="31">
        <v>0</v>
      </c>
      <c r="L469" s="31">
        <v>0</v>
      </c>
      <c r="M469" s="31">
        <v>146500</v>
      </c>
      <c r="N4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139016.12958805688</v>
      </c>
      <c r="O469" s="31">
        <f>Table5[[#This Row],[SalePrice]]-Table5[[#This Row],[RegressionPrice]]</f>
        <v>7483.8704119431204</v>
      </c>
    </row>
    <row r="470" spans="1:15">
      <c r="A470">
        <v>1634</v>
      </c>
      <c r="B470">
        <v>0</v>
      </c>
      <c r="C470" s="20">
        <v>8</v>
      </c>
      <c r="D470" s="20">
        <v>2006</v>
      </c>
      <c r="E470" s="20">
        <v>2006</v>
      </c>
      <c r="F470" s="20">
        <v>1626</v>
      </c>
      <c r="G470" s="20">
        <v>866</v>
      </c>
      <c r="H470" s="32">
        <v>0</v>
      </c>
      <c r="I470" s="32">
        <v>0</v>
      </c>
      <c r="J470" s="32">
        <v>0</v>
      </c>
      <c r="K470" s="32">
        <v>0</v>
      </c>
      <c r="L470" s="32">
        <v>0</v>
      </c>
      <c r="M470" s="32">
        <v>250000</v>
      </c>
      <c r="N4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254842.32794774452</v>
      </c>
      <c r="O470" s="31">
        <f>Table5[[#This Row],[SalePrice]]-Table5[[#This Row],[RegressionPrice]]</f>
        <v>-4842.3279477445176</v>
      </c>
    </row>
    <row r="471" spans="1:15">
      <c r="A471">
        <v>1710</v>
      </c>
      <c r="B471">
        <v>426</v>
      </c>
      <c r="C471" s="23">
        <v>6</v>
      </c>
      <c r="D471" s="23">
        <v>1993</v>
      </c>
      <c r="E471" s="23">
        <v>1993</v>
      </c>
      <c r="F471" s="23">
        <v>832</v>
      </c>
      <c r="G471" s="23">
        <v>506</v>
      </c>
      <c r="H471" s="31">
        <v>8</v>
      </c>
      <c r="I471" s="31">
        <v>0</v>
      </c>
      <c r="J471" s="31">
        <v>0</v>
      </c>
      <c r="K471" s="31">
        <v>0</v>
      </c>
      <c r="L471" s="31">
        <v>0</v>
      </c>
      <c r="M471" s="31">
        <v>187000</v>
      </c>
      <c r="N4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167693.42525549809</v>
      </c>
      <c r="O471" s="31">
        <f>Table5[[#This Row],[SalePrice]]-Table5[[#This Row],[RegressionPrice]]</f>
        <v>19306.574744501908</v>
      </c>
    </row>
    <row r="472" spans="1:15">
      <c r="A472">
        <v>1502</v>
      </c>
      <c r="B472">
        <v>368</v>
      </c>
      <c r="C472" s="20">
        <v>8</v>
      </c>
      <c r="D472" s="20">
        <v>1985</v>
      </c>
      <c r="E472" s="20">
        <v>1985</v>
      </c>
      <c r="F472" s="20">
        <v>1488</v>
      </c>
      <c r="G472" s="20">
        <v>528</v>
      </c>
      <c r="H472" s="32">
        <v>0</v>
      </c>
      <c r="I472" s="32">
        <v>3</v>
      </c>
      <c r="J472" s="32">
        <v>0</v>
      </c>
      <c r="K472" s="32">
        <v>2</v>
      </c>
      <c r="L472" s="32">
        <v>0</v>
      </c>
      <c r="M472" s="32">
        <v>212000</v>
      </c>
      <c r="N4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199309.30222823474</v>
      </c>
      <c r="O472" s="31">
        <f>Table5[[#This Row],[SalePrice]]-Table5[[#This Row],[RegressionPrice]]</f>
        <v>12690.697771765263</v>
      </c>
    </row>
    <row r="473" spans="1:15">
      <c r="A473">
        <v>1969</v>
      </c>
      <c r="B473">
        <v>0</v>
      </c>
      <c r="C473" s="23">
        <v>7</v>
      </c>
      <c r="D473" s="23">
        <v>1977</v>
      </c>
      <c r="E473" s="23">
        <v>1977</v>
      </c>
      <c r="F473" s="23">
        <v>808</v>
      </c>
      <c r="G473" s="23">
        <v>534</v>
      </c>
      <c r="H473" s="31">
        <v>7</v>
      </c>
      <c r="I473" s="31">
        <v>0</v>
      </c>
      <c r="J473" s="31">
        <v>0</v>
      </c>
      <c r="K473" s="31">
        <v>2</v>
      </c>
      <c r="L473" s="31">
        <v>1</v>
      </c>
      <c r="M473" s="31">
        <v>190000</v>
      </c>
      <c r="N4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186451.6797149973</v>
      </c>
      <c r="O473" s="31">
        <f>Table5[[#This Row],[SalePrice]]-Table5[[#This Row],[RegressionPrice]]</f>
        <v>3548.320285002701</v>
      </c>
    </row>
    <row r="474" spans="1:15">
      <c r="A474">
        <v>1072</v>
      </c>
      <c r="B474">
        <v>459</v>
      </c>
      <c r="C474" s="20">
        <v>6</v>
      </c>
      <c r="D474" s="20">
        <v>2005</v>
      </c>
      <c r="E474" s="20">
        <v>2005</v>
      </c>
      <c r="F474" s="20">
        <v>547</v>
      </c>
      <c r="G474" s="20">
        <v>525</v>
      </c>
      <c r="H474" s="32">
        <v>0</v>
      </c>
      <c r="I474" s="32">
        <v>3</v>
      </c>
      <c r="J474" s="32">
        <v>0</v>
      </c>
      <c r="K474" s="32">
        <v>0</v>
      </c>
      <c r="L474" s="32">
        <v>1</v>
      </c>
      <c r="M474" s="32">
        <v>148000</v>
      </c>
      <c r="N4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154449.96534524488</v>
      </c>
      <c r="O474" s="31">
        <f>Table5[[#This Row],[SalePrice]]-Table5[[#This Row],[RegressionPrice]]</f>
        <v>-6449.9653452448838</v>
      </c>
    </row>
    <row r="475" spans="1:15">
      <c r="A475">
        <v>1976</v>
      </c>
      <c r="B475">
        <v>1350</v>
      </c>
      <c r="C475" s="23">
        <v>8</v>
      </c>
      <c r="D475" s="23">
        <v>2006</v>
      </c>
      <c r="E475" s="23">
        <v>2007</v>
      </c>
      <c r="F475" s="23">
        <v>1976</v>
      </c>
      <c r="G475" s="23">
        <v>908</v>
      </c>
      <c r="H475" s="31">
        <v>0</v>
      </c>
      <c r="I475" s="31">
        <v>0</v>
      </c>
      <c r="J475" s="31">
        <v>2</v>
      </c>
      <c r="K475" s="31">
        <v>0</v>
      </c>
      <c r="L475" s="31">
        <v>0</v>
      </c>
      <c r="M475" s="31">
        <v>440000</v>
      </c>
      <c r="N4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319657.22036783746</v>
      </c>
      <c r="O475" s="31">
        <f>Table5[[#This Row],[SalePrice]]-Table5[[#This Row],[RegressionPrice]]</f>
        <v>120342.77963216254</v>
      </c>
    </row>
    <row r="476" spans="1:15">
      <c r="A476">
        <v>1652</v>
      </c>
      <c r="B476">
        <v>1196</v>
      </c>
      <c r="C476" s="20">
        <v>8</v>
      </c>
      <c r="D476" s="20">
        <v>2000</v>
      </c>
      <c r="E476" s="20">
        <v>2000</v>
      </c>
      <c r="F476" s="20">
        <v>1494</v>
      </c>
      <c r="G476" s="20">
        <v>499</v>
      </c>
      <c r="H476" s="32">
        <v>0</v>
      </c>
      <c r="I476" s="32">
        <v>3</v>
      </c>
      <c r="J476" s="32">
        <v>0</v>
      </c>
      <c r="K476" s="32">
        <v>0</v>
      </c>
      <c r="L476" s="32">
        <v>2</v>
      </c>
      <c r="M476" s="32">
        <v>251000</v>
      </c>
      <c r="N4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256220.26027152539</v>
      </c>
      <c r="O476" s="31">
        <f>Table5[[#This Row],[SalePrice]]-Table5[[#This Row],[RegressionPrice]]</f>
        <v>-5220.2602715253888</v>
      </c>
    </row>
    <row r="477" spans="1:15">
      <c r="A477">
        <v>970</v>
      </c>
      <c r="B477">
        <v>630</v>
      </c>
      <c r="C477" s="23">
        <v>5</v>
      </c>
      <c r="D477" s="23">
        <v>1963</v>
      </c>
      <c r="E477" s="23">
        <v>1963</v>
      </c>
      <c r="F477" s="23">
        <v>970</v>
      </c>
      <c r="G477" s="23">
        <v>624</v>
      </c>
      <c r="H477" s="31">
        <v>0</v>
      </c>
      <c r="I477" s="31">
        <v>0</v>
      </c>
      <c r="J477" s="31">
        <v>1</v>
      </c>
      <c r="K477" s="31">
        <v>2</v>
      </c>
      <c r="L477" s="31">
        <v>1</v>
      </c>
      <c r="M477" s="31">
        <v>132500</v>
      </c>
      <c r="N4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132450.9587329998</v>
      </c>
      <c r="O477" s="31">
        <f>Table5[[#This Row],[SalePrice]]-Table5[[#This Row],[RegressionPrice]]</f>
        <v>49.041267000196967</v>
      </c>
    </row>
    <row r="478" spans="1:15">
      <c r="A478">
        <v>1493</v>
      </c>
      <c r="B478">
        <v>994</v>
      </c>
      <c r="C478" s="20">
        <v>6</v>
      </c>
      <c r="D478" s="20">
        <v>1997</v>
      </c>
      <c r="E478" s="20">
        <v>1998</v>
      </c>
      <c r="F478" s="20">
        <v>1478</v>
      </c>
      <c r="G478" s="20">
        <v>508</v>
      </c>
      <c r="H478" s="32">
        <v>0</v>
      </c>
      <c r="I478" s="32">
        <v>0</v>
      </c>
      <c r="J478" s="32">
        <v>0</v>
      </c>
      <c r="K478" s="32">
        <v>0</v>
      </c>
      <c r="L478" s="32">
        <v>0</v>
      </c>
      <c r="M478" s="32">
        <v>208900</v>
      </c>
      <c r="N4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205887.27652894371</v>
      </c>
      <c r="O478" s="31">
        <f>Table5[[#This Row],[SalePrice]]-Table5[[#This Row],[RegressionPrice]]</f>
        <v>3012.7234710562916</v>
      </c>
    </row>
    <row r="479" spans="1:15">
      <c r="A479">
        <v>2643</v>
      </c>
      <c r="B479">
        <v>0</v>
      </c>
      <c r="C479" s="23">
        <v>9</v>
      </c>
      <c r="D479" s="23">
        <v>2006</v>
      </c>
      <c r="E479" s="23">
        <v>2006</v>
      </c>
      <c r="F479" s="23">
        <v>2153</v>
      </c>
      <c r="G479" s="23">
        <v>694</v>
      </c>
      <c r="H479" s="31">
        <v>0</v>
      </c>
      <c r="I479" s="31">
        <v>0</v>
      </c>
      <c r="J479" s="31">
        <v>0</v>
      </c>
      <c r="K479" s="31">
        <v>0</v>
      </c>
      <c r="L479" s="31">
        <v>2</v>
      </c>
      <c r="M479" s="31">
        <v>380000</v>
      </c>
      <c r="N4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344205.05161735043</v>
      </c>
      <c r="O479" s="31">
        <f>Table5[[#This Row],[SalePrice]]-Table5[[#This Row],[RegressionPrice]]</f>
        <v>35794.948382649571</v>
      </c>
    </row>
    <row r="480" spans="1:15">
      <c r="A480">
        <v>1718</v>
      </c>
      <c r="B480">
        <v>1288</v>
      </c>
      <c r="C480" s="20">
        <v>8</v>
      </c>
      <c r="D480" s="20">
        <v>2007</v>
      </c>
      <c r="E480" s="20">
        <v>2008</v>
      </c>
      <c r="F480" s="20">
        <v>1705</v>
      </c>
      <c r="G480" s="20">
        <v>826</v>
      </c>
      <c r="H480" s="32">
        <v>0</v>
      </c>
      <c r="I480" s="32">
        <v>0</v>
      </c>
      <c r="J480" s="32">
        <v>2</v>
      </c>
      <c r="K480" s="32">
        <v>0</v>
      </c>
      <c r="L480" s="32">
        <v>0</v>
      </c>
      <c r="M480" s="32">
        <v>297000</v>
      </c>
      <c r="N4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299404.299251583</v>
      </c>
      <c r="O480" s="31">
        <f>Table5[[#This Row],[SalePrice]]-Table5[[#This Row],[RegressionPrice]]</f>
        <v>-2404.2992515829974</v>
      </c>
    </row>
    <row r="481" spans="1:15">
      <c r="A481">
        <v>1131</v>
      </c>
      <c r="B481">
        <v>168</v>
      </c>
      <c r="C481" s="23">
        <v>4</v>
      </c>
      <c r="D481" s="23">
        <v>1937</v>
      </c>
      <c r="E481" s="23">
        <v>2000</v>
      </c>
      <c r="F481" s="23">
        <v>907</v>
      </c>
      <c r="G481" s="23">
        <v>672</v>
      </c>
      <c r="H481" s="31">
        <v>0</v>
      </c>
      <c r="I481" s="31">
        <v>0</v>
      </c>
      <c r="J481" s="31">
        <v>4</v>
      </c>
      <c r="K481" s="31">
        <v>2</v>
      </c>
      <c r="L481" s="31">
        <v>1</v>
      </c>
      <c r="M481" s="31">
        <v>89471</v>
      </c>
      <c r="N4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136450.75403137965</v>
      </c>
      <c r="O481" s="31">
        <f>Table5[[#This Row],[SalePrice]]-Table5[[#This Row],[RegressionPrice]]</f>
        <v>-46979.754031379649</v>
      </c>
    </row>
    <row r="482" spans="1:15">
      <c r="A482">
        <v>1850</v>
      </c>
      <c r="B482">
        <v>1261</v>
      </c>
      <c r="C482" s="20">
        <v>9</v>
      </c>
      <c r="D482" s="20">
        <v>2004</v>
      </c>
      <c r="E482" s="20">
        <v>2005</v>
      </c>
      <c r="F482" s="20">
        <v>1833</v>
      </c>
      <c r="G482" s="20">
        <v>772</v>
      </c>
      <c r="H482" s="32">
        <v>0</v>
      </c>
      <c r="I482" s="32">
        <v>0</v>
      </c>
      <c r="J482" s="32">
        <v>2</v>
      </c>
      <c r="K482" s="32">
        <v>0</v>
      </c>
      <c r="L482" s="32">
        <v>0</v>
      </c>
      <c r="M482" s="32">
        <v>326000</v>
      </c>
      <c r="N4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323571.34351926594</v>
      </c>
      <c r="O482" s="31">
        <f>Table5[[#This Row],[SalePrice]]-Table5[[#This Row],[RegressionPrice]]</f>
        <v>2428.6564807340619</v>
      </c>
    </row>
    <row r="483" spans="1:15">
      <c r="A483">
        <v>1792</v>
      </c>
      <c r="B483">
        <v>1567</v>
      </c>
      <c r="C483" s="23">
        <v>9</v>
      </c>
      <c r="D483" s="23">
        <v>2003</v>
      </c>
      <c r="E483" s="23">
        <v>2004</v>
      </c>
      <c r="F483" s="23">
        <v>1792</v>
      </c>
      <c r="G483" s="23">
        <v>874</v>
      </c>
      <c r="H483" s="31">
        <v>0</v>
      </c>
      <c r="I483" s="31">
        <v>0</v>
      </c>
      <c r="J483" s="31">
        <v>2</v>
      </c>
      <c r="K483" s="31">
        <v>0</v>
      </c>
      <c r="L483" s="31">
        <v>2</v>
      </c>
      <c r="M483" s="31">
        <v>374000</v>
      </c>
      <c r="N4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345469.73078549135</v>
      </c>
      <c r="O483" s="31">
        <f>Table5[[#This Row],[SalePrice]]-Table5[[#This Row],[RegressionPrice]]</f>
        <v>28530.269214508648</v>
      </c>
    </row>
    <row r="484" spans="1:15">
      <c r="A484">
        <v>1826</v>
      </c>
      <c r="B484">
        <v>299</v>
      </c>
      <c r="C484" s="20">
        <v>7</v>
      </c>
      <c r="D484" s="20">
        <v>1915</v>
      </c>
      <c r="E484" s="20">
        <v>2005</v>
      </c>
      <c r="F484" s="20">
        <v>910</v>
      </c>
      <c r="G484" s="20">
        <v>164</v>
      </c>
      <c r="H484" s="32">
        <v>0</v>
      </c>
      <c r="I484" s="32">
        <v>0</v>
      </c>
      <c r="J484" s="32">
        <v>1</v>
      </c>
      <c r="K484" s="32">
        <v>0</v>
      </c>
      <c r="L484" s="32">
        <v>2</v>
      </c>
      <c r="M484" s="32">
        <v>155000</v>
      </c>
      <c r="N4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203711.12283595113</v>
      </c>
      <c r="O484" s="31">
        <f>Table5[[#This Row],[SalePrice]]-Table5[[#This Row],[RegressionPrice]]</f>
        <v>-48711.12283595113</v>
      </c>
    </row>
    <row r="485" spans="1:15">
      <c r="A485">
        <v>1216</v>
      </c>
      <c r="B485">
        <v>897</v>
      </c>
      <c r="C485" s="23">
        <v>6</v>
      </c>
      <c r="D485" s="23">
        <v>1998</v>
      </c>
      <c r="E485" s="23">
        <v>1998</v>
      </c>
      <c r="F485" s="23">
        <v>1216</v>
      </c>
      <c r="G485" s="23">
        <v>402</v>
      </c>
      <c r="H485" s="31">
        <v>0</v>
      </c>
      <c r="I485" s="31">
        <v>4</v>
      </c>
      <c r="J485" s="31">
        <v>2</v>
      </c>
      <c r="K485" s="31">
        <v>0</v>
      </c>
      <c r="L485" s="31">
        <v>1</v>
      </c>
      <c r="M485" s="31">
        <v>164000</v>
      </c>
      <c r="N4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178239.16181481391</v>
      </c>
      <c r="O485" s="31">
        <f>Table5[[#This Row],[SalePrice]]-Table5[[#This Row],[RegressionPrice]]</f>
        <v>-14239.16181481391</v>
      </c>
    </row>
    <row r="486" spans="1:15">
      <c r="A486">
        <v>999</v>
      </c>
      <c r="B486">
        <v>588</v>
      </c>
      <c r="C486" s="20">
        <v>5</v>
      </c>
      <c r="D486" s="20">
        <v>1962</v>
      </c>
      <c r="E486" s="20">
        <v>2001</v>
      </c>
      <c r="F486" s="20">
        <v>999</v>
      </c>
      <c r="G486" s="20">
        <v>264</v>
      </c>
      <c r="H486" s="32">
        <v>0</v>
      </c>
      <c r="I486" s="32">
        <v>0</v>
      </c>
      <c r="J486" s="32">
        <v>1</v>
      </c>
      <c r="K486" s="32">
        <v>1</v>
      </c>
      <c r="L486" s="32">
        <v>0</v>
      </c>
      <c r="M486" s="32">
        <v>132500</v>
      </c>
      <c r="N4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128974.27118176717</v>
      </c>
      <c r="O486" s="31">
        <f>Table5[[#This Row],[SalePrice]]-Table5[[#This Row],[RegressionPrice]]</f>
        <v>3525.7288182328339</v>
      </c>
    </row>
    <row r="487" spans="1:15">
      <c r="A487">
        <v>1113</v>
      </c>
      <c r="B487">
        <v>607</v>
      </c>
      <c r="C487" s="23">
        <v>5</v>
      </c>
      <c r="D487" s="23">
        <v>1950</v>
      </c>
      <c r="E487" s="23">
        <v>2007</v>
      </c>
      <c r="F487" s="23">
        <v>1113</v>
      </c>
      <c r="G487" s="23">
        <v>264</v>
      </c>
      <c r="H487" s="31">
        <v>0</v>
      </c>
      <c r="I487" s="31">
        <v>0</v>
      </c>
      <c r="J487" s="31">
        <v>1</v>
      </c>
      <c r="K487" s="31">
        <v>1</v>
      </c>
      <c r="L487" s="31">
        <v>0</v>
      </c>
      <c r="M487" s="31">
        <v>147000</v>
      </c>
      <c r="N4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134247.47096118919</v>
      </c>
      <c r="O487" s="31">
        <f>Table5[[#This Row],[SalePrice]]-Table5[[#This Row],[RegressionPrice]]</f>
        <v>12752.529038810811</v>
      </c>
    </row>
    <row r="488" spans="1:15">
      <c r="A488">
        <v>1073</v>
      </c>
      <c r="B488">
        <v>836</v>
      </c>
      <c r="C488" s="20">
        <v>5</v>
      </c>
      <c r="D488" s="20">
        <v>1965</v>
      </c>
      <c r="E488" s="20">
        <v>1965</v>
      </c>
      <c r="F488" s="20">
        <v>1073</v>
      </c>
      <c r="G488" s="20">
        <v>515</v>
      </c>
      <c r="H488" s="32">
        <v>0</v>
      </c>
      <c r="I488" s="32">
        <v>0</v>
      </c>
      <c r="J488" s="32">
        <v>1</v>
      </c>
      <c r="K488" s="32">
        <v>2</v>
      </c>
      <c r="L488" s="32">
        <v>1</v>
      </c>
      <c r="M488" s="32">
        <v>156000</v>
      </c>
      <c r="N4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140880.91140382289</v>
      </c>
      <c r="O488" s="31">
        <f>Table5[[#This Row],[SalePrice]]-Table5[[#This Row],[RegressionPrice]]</f>
        <v>15119.088596177113</v>
      </c>
    </row>
    <row r="489" spans="1:15">
      <c r="A489">
        <v>1484</v>
      </c>
      <c r="B489">
        <v>998</v>
      </c>
      <c r="C489" s="23">
        <v>5</v>
      </c>
      <c r="D489" s="23">
        <v>1971</v>
      </c>
      <c r="E489" s="23">
        <v>1971</v>
      </c>
      <c r="F489" s="23">
        <v>1484</v>
      </c>
      <c r="G489" s="23">
        <v>487</v>
      </c>
      <c r="H489" s="31">
        <v>0</v>
      </c>
      <c r="I489" s="31">
        <v>0</v>
      </c>
      <c r="J489" s="31">
        <v>0</v>
      </c>
      <c r="K489" s="31">
        <v>1</v>
      </c>
      <c r="L489" s="31">
        <v>1</v>
      </c>
      <c r="M489" s="31">
        <v>175000</v>
      </c>
      <c r="N4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170254.49351907894</v>
      </c>
      <c r="O489" s="31">
        <f>Table5[[#This Row],[SalePrice]]-Table5[[#This Row],[RegressionPrice]]</f>
        <v>4745.5064809210598</v>
      </c>
    </row>
    <row r="490" spans="1:15">
      <c r="A490">
        <v>2414</v>
      </c>
      <c r="B490">
        <v>664</v>
      </c>
      <c r="C490" s="20">
        <v>5</v>
      </c>
      <c r="D490" s="20">
        <v>1900</v>
      </c>
      <c r="E490" s="20">
        <v>1970</v>
      </c>
      <c r="F490" s="20">
        <v>954</v>
      </c>
      <c r="G490" s="20">
        <v>520</v>
      </c>
      <c r="H490" s="32">
        <v>0</v>
      </c>
      <c r="I490" s="32">
        <v>1</v>
      </c>
      <c r="J490" s="32">
        <v>1</v>
      </c>
      <c r="K490" s="32">
        <v>2</v>
      </c>
      <c r="L490" s="32">
        <v>1</v>
      </c>
      <c r="M490" s="32">
        <v>160000</v>
      </c>
      <c r="N4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173051.75044018362</v>
      </c>
      <c r="O490" s="31">
        <f>Table5[[#This Row],[SalePrice]]-Table5[[#This Row],[RegressionPrice]]</f>
        <v>-13051.75044018362</v>
      </c>
    </row>
    <row r="491" spans="1:15">
      <c r="A491">
        <v>630</v>
      </c>
      <c r="B491">
        <v>515</v>
      </c>
      <c r="C491" s="23">
        <v>4</v>
      </c>
      <c r="D491" s="23">
        <v>1970</v>
      </c>
      <c r="E491" s="23">
        <v>2002</v>
      </c>
      <c r="F491" s="23">
        <v>630</v>
      </c>
      <c r="G491" s="23">
        <v>286</v>
      </c>
      <c r="H491" s="31">
        <v>0</v>
      </c>
      <c r="I491" s="31">
        <v>4</v>
      </c>
      <c r="J491" s="31">
        <v>0</v>
      </c>
      <c r="K491" s="31">
        <v>2</v>
      </c>
      <c r="L491" s="31">
        <v>0</v>
      </c>
      <c r="M491" s="31">
        <v>86000</v>
      </c>
      <c r="N4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49784.379125915992</v>
      </c>
      <c r="O491" s="31">
        <f>Table5[[#This Row],[SalePrice]]-Table5[[#This Row],[RegressionPrice]]</f>
        <v>36215.620874084008</v>
      </c>
    </row>
    <row r="492" spans="1:15">
      <c r="A492">
        <v>1304</v>
      </c>
      <c r="B492">
        <v>0</v>
      </c>
      <c r="C492" s="20">
        <v>5</v>
      </c>
      <c r="D492" s="20">
        <v>1976</v>
      </c>
      <c r="E492" s="20">
        <v>1976</v>
      </c>
      <c r="F492" s="20">
        <v>264</v>
      </c>
      <c r="G492" s="20">
        <v>336</v>
      </c>
      <c r="H492" s="32">
        <v>0</v>
      </c>
      <c r="I492" s="32">
        <v>3</v>
      </c>
      <c r="J492" s="32">
        <v>0</v>
      </c>
      <c r="K492" s="32">
        <v>2</v>
      </c>
      <c r="L492" s="32">
        <v>1</v>
      </c>
      <c r="M492" s="32">
        <v>115000</v>
      </c>
      <c r="N4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98365.351118206076</v>
      </c>
      <c r="O492" s="31">
        <f>Table5[[#This Row],[SalePrice]]-Table5[[#This Row],[RegressionPrice]]</f>
        <v>16634.648881793924</v>
      </c>
    </row>
    <row r="493" spans="1:15">
      <c r="A493">
        <v>1578</v>
      </c>
      <c r="B493">
        <v>403</v>
      </c>
      <c r="C493" s="23">
        <v>6</v>
      </c>
      <c r="D493" s="23">
        <v>1941</v>
      </c>
      <c r="E493" s="23">
        <v>1950</v>
      </c>
      <c r="F493" s="23">
        <v>806</v>
      </c>
      <c r="G493" s="23">
        <v>240</v>
      </c>
      <c r="H493" s="31">
        <v>3</v>
      </c>
      <c r="I493" s="31">
        <v>0</v>
      </c>
      <c r="J493" s="31">
        <v>1</v>
      </c>
      <c r="K493" s="31">
        <v>2</v>
      </c>
      <c r="L493" s="31">
        <v>3</v>
      </c>
      <c r="M493" s="31">
        <v>133000</v>
      </c>
      <c r="N4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157310.86514493142</v>
      </c>
      <c r="O493" s="31">
        <f>Table5[[#This Row],[SalePrice]]-Table5[[#This Row],[RegressionPrice]]</f>
        <v>-24310.86514493142</v>
      </c>
    </row>
    <row r="494" spans="1:15">
      <c r="A494">
        <v>1456</v>
      </c>
      <c r="B494">
        <v>0</v>
      </c>
      <c r="C494" s="20">
        <v>6</v>
      </c>
      <c r="D494" s="20">
        <v>2006</v>
      </c>
      <c r="E494" s="20">
        <v>2006</v>
      </c>
      <c r="F494" s="20">
        <v>728</v>
      </c>
      <c r="G494" s="20">
        <v>429</v>
      </c>
      <c r="H494" s="32">
        <v>0</v>
      </c>
      <c r="I494" s="32">
        <v>0</v>
      </c>
      <c r="J494" s="32">
        <v>0</v>
      </c>
      <c r="K494" s="32">
        <v>1</v>
      </c>
      <c r="L494" s="32">
        <v>1</v>
      </c>
      <c r="M494" s="32">
        <v>172785</v>
      </c>
      <c r="N4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182141.94615804774</v>
      </c>
      <c r="O494" s="31">
        <f>Table5[[#This Row],[SalePrice]]-Table5[[#This Row],[RegressionPrice]]</f>
        <v>-9356.9461580477364</v>
      </c>
    </row>
    <row r="495" spans="1:15">
      <c r="A495">
        <v>1269</v>
      </c>
      <c r="B495">
        <v>374</v>
      </c>
      <c r="C495" s="23">
        <v>5</v>
      </c>
      <c r="D495" s="23">
        <v>1960</v>
      </c>
      <c r="E495" s="23">
        <v>1960</v>
      </c>
      <c r="F495" s="23">
        <v>1269</v>
      </c>
      <c r="G495" s="23">
        <v>308</v>
      </c>
      <c r="H495" s="31">
        <v>0</v>
      </c>
      <c r="I495" s="31">
        <v>0</v>
      </c>
      <c r="J495" s="31">
        <v>1</v>
      </c>
      <c r="K495" s="31">
        <v>2</v>
      </c>
      <c r="L495" s="31">
        <v>1</v>
      </c>
      <c r="M495" s="31">
        <v>155000</v>
      </c>
      <c r="N4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133775.28300155833</v>
      </c>
      <c r="O495" s="31">
        <f>Table5[[#This Row],[SalePrice]]-Table5[[#This Row],[RegressionPrice]]</f>
        <v>21224.716998441669</v>
      </c>
    </row>
    <row r="496" spans="1:15">
      <c r="A496">
        <v>886</v>
      </c>
      <c r="B496">
        <v>0</v>
      </c>
      <c r="C496" s="20">
        <v>5</v>
      </c>
      <c r="D496" s="20">
        <v>1938</v>
      </c>
      <c r="E496" s="20">
        <v>1996</v>
      </c>
      <c r="F496" s="20">
        <v>190</v>
      </c>
      <c r="G496" s="20">
        <v>273</v>
      </c>
      <c r="H496" s="32">
        <v>3</v>
      </c>
      <c r="I496" s="32">
        <v>0</v>
      </c>
      <c r="J496" s="32">
        <v>4</v>
      </c>
      <c r="K496" s="32">
        <v>1</v>
      </c>
      <c r="L496" s="32">
        <v>1</v>
      </c>
      <c r="M496" s="32">
        <v>91300</v>
      </c>
      <c r="N4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109558.21953489834</v>
      </c>
      <c r="O496" s="31">
        <f>Table5[[#This Row],[SalePrice]]-Table5[[#This Row],[RegressionPrice]]</f>
        <v>-18258.219534898337</v>
      </c>
    </row>
    <row r="497" spans="1:15">
      <c r="A497">
        <v>720</v>
      </c>
      <c r="B497">
        <v>495</v>
      </c>
      <c r="C497" s="23">
        <v>4</v>
      </c>
      <c r="D497" s="23">
        <v>1920</v>
      </c>
      <c r="E497" s="23">
        <v>1950</v>
      </c>
      <c r="F497" s="23">
        <v>720</v>
      </c>
      <c r="G497" s="23">
        <v>0</v>
      </c>
      <c r="H497" s="31">
        <v>0</v>
      </c>
      <c r="I497" s="31">
        <v>0</v>
      </c>
      <c r="J497" s="31">
        <v>1</v>
      </c>
      <c r="K497" s="31">
        <v>2</v>
      </c>
      <c r="L497" s="31">
        <v>1</v>
      </c>
      <c r="M497" s="31">
        <v>34900</v>
      </c>
      <c r="N4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50721.939450891645</v>
      </c>
      <c r="O497" s="31">
        <f>Table5[[#This Row],[SalePrice]]-Table5[[#This Row],[RegressionPrice]]</f>
        <v>-15821.939450891645</v>
      </c>
    </row>
    <row r="498" spans="1:15">
      <c r="A498">
        <v>3228</v>
      </c>
      <c r="B498">
        <v>1231</v>
      </c>
      <c r="C498" s="20">
        <v>8</v>
      </c>
      <c r="D498" s="20">
        <v>1992</v>
      </c>
      <c r="E498" s="20">
        <v>1993</v>
      </c>
      <c r="F498" s="20">
        <v>3200</v>
      </c>
      <c r="G498" s="20">
        <v>546</v>
      </c>
      <c r="H498" s="32">
        <v>0</v>
      </c>
      <c r="I498" s="32">
        <v>0</v>
      </c>
      <c r="J498" s="32">
        <v>0</v>
      </c>
      <c r="K498" s="32">
        <v>0</v>
      </c>
      <c r="L498" s="32">
        <v>0</v>
      </c>
      <c r="M498" s="32">
        <v>430000</v>
      </c>
      <c r="N4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361150.99207707815</v>
      </c>
      <c r="O498" s="31">
        <f>Table5[[#This Row],[SalePrice]]-Table5[[#This Row],[RegressionPrice]]</f>
        <v>68849.007922921854</v>
      </c>
    </row>
    <row r="499" spans="1:15">
      <c r="A499">
        <v>1820</v>
      </c>
      <c r="B499">
        <v>329</v>
      </c>
      <c r="C499" s="23">
        <v>7</v>
      </c>
      <c r="D499" s="23">
        <v>1925</v>
      </c>
      <c r="E499" s="23">
        <v>1950</v>
      </c>
      <c r="F499" s="23">
        <v>1026</v>
      </c>
      <c r="G499" s="23">
        <v>240</v>
      </c>
      <c r="H499" s="31">
        <v>0</v>
      </c>
      <c r="I499" s="31">
        <v>0</v>
      </c>
      <c r="J499" s="31">
        <v>1</v>
      </c>
      <c r="K499" s="31">
        <v>0</v>
      </c>
      <c r="L499" s="31">
        <v>1</v>
      </c>
      <c r="M499" s="31">
        <v>184000</v>
      </c>
      <c r="N4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184513.94255237843</v>
      </c>
      <c r="O499" s="31">
        <f>Table5[[#This Row],[SalePrice]]-Table5[[#This Row],[RegressionPrice]]</f>
        <v>-513.94255237843026</v>
      </c>
    </row>
    <row r="500" spans="1:15">
      <c r="A500">
        <v>899</v>
      </c>
      <c r="B500">
        <v>450</v>
      </c>
      <c r="C500" s="20">
        <v>5</v>
      </c>
      <c r="D500" s="20">
        <v>1967</v>
      </c>
      <c r="E500" s="20">
        <v>2004</v>
      </c>
      <c r="F500" s="20">
        <v>864</v>
      </c>
      <c r="G500" s="20">
        <v>288</v>
      </c>
      <c r="H500" s="32">
        <v>0</v>
      </c>
      <c r="I500" s="32">
        <v>0</v>
      </c>
      <c r="J500" s="32">
        <v>1</v>
      </c>
      <c r="K500" s="32">
        <v>0</v>
      </c>
      <c r="L500" s="32">
        <v>0</v>
      </c>
      <c r="M500" s="32">
        <v>130000</v>
      </c>
      <c r="N5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126284.70104422934</v>
      </c>
      <c r="O500" s="31">
        <f>Table5[[#This Row],[SalePrice]]-Table5[[#This Row],[RegressionPrice]]</f>
        <v>3715.2989557706605</v>
      </c>
    </row>
    <row r="501" spans="1:15">
      <c r="A501">
        <v>912</v>
      </c>
      <c r="B501">
        <v>111</v>
      </c>
      <c r="C501" s="23">
        <v>5</v>
      </c>
      <c r="D501" s="23">
        <v>1958</v>
      </c>
      <c r="E501" s="23">
        <v>1985</v>
      </c>
      <c r="F501" s="23">
        <v>912</v>
      </c>
      <c r="G501" s="23">
        <v>297</v>
      </c>
      <c r="H501" s="31">
        <v>0</v>
      </c>
      <c r="I501" s="31">
        <v>0</v>
      </c>
      <c r="J501" s="31">
        <v>1</v>
      </c>
      <c r="K501" s="31">
        <v>3</v>
      </c>
      <c r="L501" s="31">
        <v>1</v>
      </c>
      <c r="M501" s="31">
        <v>120000</v>
      </c>
      <c r="N5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109873.93013126144</v>
      </c>
      <c r="O501" s="31">
        <f>Table5[[#This Row],[SalePrice]]-Table5[[#This Row],[RegressionPrice]]</f>
        <v>10126.069868738559</v>
      </c>
    </row>
    <row r="502" spans="1:15">
      <c r="A502">
        <v>1218</v>
      </c>
      <c r="B502">
        <v>356</v>
      </c>
      <c r="C502" s="20">
        <v>6</v>
      </c>
      <c r="D502" s="20">
        <v>1973</v>
      </c>
      <c r="E502" s="20">
        <v>1973</v>
      </c>
      <c r="F502" s="20">
        <v>672</v>
      </c>
      <c r="G502" s="20">
        <v>264</v>
      </c>
      <c r="H502" s="32">
        <v>0</v>
      </c>
      <c r="I502" s="32">
        <v>4</v>
      </c>
      <c r="J502" s="32">
        <v>1</v>
      </c>
      <c r="K502" s="32">
        <v>2</v>
      </c>
      <c r="L502" s="32">
        <v>1</v>
      </c>
      <c r="M502" s="32">
        <v>113000</v>
      </c>
      <c r="N5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122945.50225835855</v>
      </c>
      <c r="O502" s="31">
        <f>Table5[[#This Row],[SalePrice]]-Table5[[#This Row],[RegressionPrice]]</f>
        <v>-9945.5022583585524</v>
      </c>
    </row>
    <row r="503" spans="1:15">
      <c r="A503">
        <v>1768</v>
      </c>
      <c r="B503">
        <v>400</v>
      </c>
      <c r="C503" s="23">
        <v>7</v>
      </c>
      <c r="D503" s="23">
        <v>2005</v>
      </c>
      <c r="E503" s="23">
        <v>2005</v>
      </c>
      <c r="F503" s="23">
        <v>866</v>
      </c>
      <c r="G503" s="23">
        <v>603</v>
      </c>
      <c r="H503" s="31">
        <v>0</v>
      </c>
      <c r="I503" s="31">
        <v>0</v>
      </c>
      <c r="J503" s="31">
        <v>0</v>
      </c>
      <c r="K503" s="31">
        <v>1</v>
      </c>
      <c r="L503" s="31">
        <v>0</v>
      </c>
      <c r="M503" s="31">
        <v>226700</v>
      </c>
      <c r="N5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224817.11578081487</v>
      </c>
      <c r="O503" s="31">
        <f>Table5[[#This Row],[SalePrice]]-Table5[[#This Row],[RegressionPrice]]</f>
        <v>1882.884219185129</v>
      </c>
    </row>
    <row r="504" spans="1:15">
      <c r="A504">
        <v>1214</v>
      </c>
      <c r="B504">
        <v>698</v>
      </c>
      <c r="C504" s="20">
        <v>5</v>
      </c>
      <c r="D504" s="20">
        <v>1965</v>
      </c>
      <c r="E504" s="20">
        <v>1965</v>
      </c>
      <c r="F504" s="20">
        <v>1214</v>
      </c>
      <c r="G504" s="20">
        <v>461</v>
      </c>
      <c r="H504" s="32">
        <v>1</v>
      </c>
      <c r="I504" s="32">
        <v>0</v>
      </c>
      <c r="J504" s="32">
        <v>1</v>
      </c>
      <c r="K504" s="32">
        <v>0</v>
      </c>
      <c r="L504" s="32">
        <v>1</v>
      </c>
      <c r="M504" s="32">
        <v>140000</v>
      </c>
      <c r="N5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148791.66886014258</v>
      </c>
      <c r="O504" s="31">
        <f>Table5[[#This Row],[SalePrice]]-Table5[[#This Row],[RegressionPrice]]</f>
        <v>-8791.6688601425849</v>
      </c>
    </row>
    <row r="505" spans="1:15">
      <c r="A505">
        <v>1801</v>
      </c>
      <c r="B505">
        <v>1247</v>
      </c>
      <c r="C505" s="23">
        <v>7</v>
      </c>
      <c r="D505" s="23">
        <v>1959</v>
      </c>
      <c r="E505" s="23">
        <v>1997</v>
      </c>
      <c r="F505" s="23">
        <v>1501</v>
      </c>
      <c r="G505" s="23">
        <v>484</v>
      </c>
      <c r="H505" s="31">
        <v>0</v>
      </c>
      <c r="I505" s="31">
        <v>0</v>
      </c>
      <c r="J505" s="31">
        <v>1</v>
      </c>
      <c r="K505" s="31">
        <v>2</v>
      </c>
      <c r="L505" s="31">
        <v>1</v>
      </c>
      <c r="M505" s="31">
        <v>289000</v>
      </c>
      <c r="N5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240116.40864478456</v>
      </c>
      <c r="O505" s="31">
        <f>Table5[[#This Row],[SalePrice]]-Table5[[#This Row],[RegressionPrice]]</f>
        <v>48883.591355215438</v>
      </c>
    </row>
    <row r="506" spans="1:15">
      <c r="A506">
        <v>1322</v>
      </c>
      <c r="B506">
        <v>257</v>
      </c>
      <c r="C506" s="20">
        <v>6</v>
      </c>
      <c r="D506" s="20">
        <v>1974</v>
      </c>
      <c r="E506" s="20">
        <v>1974</v>
      </c>
      <c r="F506" s="20">
        <v>855</v>
      </c>
      <c r="G506" s="20">
        <v>440</v>
      </c>
      <c r="H506" s="32">
        <v>0</v>
      </c>
      <c r="I506" s="32">
        <v>3</v>
      </c>
      <c r="J506" s="32">
        <v>1</v>
      </c>
      <c r="K506" s="32">
        <v>2</v>
      </c>
      <c r="L506" s="32">
        <v>1</v>
      </c>
      <c r="M506" s="32">
        <v>147000</v>
      </c>
      <c r="N5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142581.20886103454</v>
      </c>
      <c r="O506" s="31">
        <f>Table5[[#This Row],[SalePrice]]-Table5[[#This Row],[RegressionPrice]]</f>
        <v>4418.7911389654619</v>
      </c>
    </row>
    <row r="507" spans="1:15">
      <c r="A507">
        <v>1960</v>
      </c>
      <c r="B507">
        <v>0</v>
      </c>
      <c r="C507" s="23">
        <v>5</v>
      </c>
      <c r="D507" s="23">
        <v>1952</v>
      </c>
      <c r="E507" s="23">
        <v>1952</v>
      </c>
      <c r="F507" s="23">
        <v>960</v>
      </c>
      <c r="G507" s="23">
        <v>400</v>
      </c>
      <c r="H507" s="31">
        <v>3</v>
      </c>
      <c r="I507" s="31">
        <v>2</v>
      </c>
      <c r="J507" s="31">
        <v>1</v>
      </c>
      <c r="K507" s="31">
        <v>1</v>
      </c>
      <c r="L507" s="31">
        <v>1</v>
      </c>
      <c r="M507" s="31">
        <v>124500</v>
      </c>
      <c r="N5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133945.58517971516</v>
      </c>
      <c r="O507" s="31">
        <f>Table5[[#This Row],[SalePrice]]-Table5[[#This Row],[RegressionPrice]]</f>
        <v>-9445.5851797151554</v>
      </c>
    </row>
    <row r="508" spans="1:15">
      <c r="A508">
        <v>1911</v>
      </c>
      <c r="B508">
        <v>380</v>
      </c>
      <c r="C508" s="20">
        <v>8</v>
      </c>
      <c r="D508" s="20">
        <v>1993</v>
      </c>
      <c r="E508" s="20">
        <v>1994</v>
      </c>
      <c r="F508" s="20">
        <v>777</v>
      </c>
      <c r="G508" s="20">
        <v>471</v>
      </c>
      <c r="H508" s="32">
        <v>0</v>
      </c>
      <c r="I508" s="32">
        <v>0</v>
      </c>
      <c r="J508" s="32">
        <v>0</v>
      </c>
      <c r="K508" s="32">
        <v>0</v>
      </c>
      <c r="L508" s="32">
        <v>0</v>
      </c>
      <c r="M508" s="32">
        <v>215000</v>
      </c>
      <c r="N5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240706.08708020541</v>
      </c>
      <c r="O508" s="31">
        <f>Table5[[#This Row],[SalePrice]]-Table5[[#This Row],[RegressionPrice]]</f>
        <v>-25706.087080205412</v>
      </c>
    </row>
    <row r="509" spans="1:15">
      <c r="A509">
        <v>1218</v>
      </c>
      <c r="B509">
        <v>27</v>
      </c>
      <c r="C509" s="23">
        <v>6</v>
      </c>
      <c r="D509" s="23">
        <v>2009</v>
      </c>
      <c r="E509" s="23">
        <v>2009</v>
      </c>
      <c r="F509" s="23">
        <v>1218</v>
      </c>
      <c r="G509" s="23">
        <v>676</v>
      </c>
      <c r="H509" s="31">
        <v>0</v>
      </c>
      <c r="I509" s="31">
        <v>0</v>
      </c>
      <c r="J509" s="31">
        <v>0</v>
      </c>
      <c r="K509" s="31">
        <v>0</v>
      </c>
      <c r="L509" s="31">
        <v>0</v>
      </c>
      <c r="M509" s="31">
        <v>208300</v>
      </c>
      <c r="N5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183629.72759712729</v>
      </c>
      <c r="O509" s="31">
        <f>Table5[[#This Row],[SalePrice]]-Table5[[#This Row],[RegressionPrice]]</f>
        <v>24670.27240287271</v>
      </c>
    </row>
    <row r="510" spans="1:15">
      <c r="A510">
        <v>1378</v>
      </c>
      <c r="B510">
        <v>141</v>
      </c>
      <c r="C510" s="20">
        <v>7</v>
      </c>
      <c r="D510" s="20">
        <v>1928</v>
      </c>
      <c r="E510" s="20">
        <v>2005</v>
      </c>
      <c r="F510" s="20">
        <v>689</v>
      </c>
      <c r="G510" s="20">
        <v>360</v>
      </c>
      <c r="H510" s="32">
        <v>0</v>
      </c>
      <c r="I510" s="32">
        <v>0</v>
      </c>
      <c r="J510" s="32">
        <v>1</v>
      </c>
      <c r="K510" s="32">
        <v>0</v>
      </c>
      <c r="L510" s="32">
        <v>0</v>
      </c>
      <c r="M510" s="32">
        <v>161000</v>
      </c>
      <c r="N5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169989.27702496049</v>
      </c>
      <c r="O510" s="31">
        <f>Table5[[#This Row],[SalePrice]]-Table5[[#This Row],[RegressionPrice]]</f>
        <v>-8989.2770249604946</v>
      </c>
    </row>
    <row r="511" spans="1:15">
      <c r="A511">
        <v>1041</v>
      </c>
      <c r="B511">
        <v>991</v>
      </c>
      <c r="C511" s="23">
        <v>5</v>
      </c>
      <c r="D511" s="23">
        <v>1959</v>
      </c>
      <c r="E511" s="23">
        <v>1959</v>
      </c>
      <c r="F511" s="23">
        <v>1041</v>
      </c>
      <c r="G511" s="23">
        <v>270</v>
      </c>
      <c r="H511" s="31">
        <v>0</v>
      </c>
      <c r="I511" s="31">
        <v>0</v>
      </c>
      <c r="J511" s="31">
        <v>1</v>
      </c>
      <c r="K511" s="31">
        <v>0</v>
      </c>
      <c r="L511" s="31">
        <v>1</v>
      </c>
      <c r="M511" s="31">
        <v>124500</v>
      </c>
      <c r="N5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135405.27117305243</v>
      </c>
      <c r="O511" s="31">
        <f>Table5[[#This Row],[SalePrice]]-Table5[[#This Row],[RegressionPrice]]</f>
        <v>-10905.271173052432</v>
      </c>
    </row>
    <row r="512" spans="1:15">
      <c r="A512">
        <v>1363</v>
      </c>
      <c r="B512">
        <v>650</v>
      </c>
      <c r="C512" s="20">
        <v>5</v>
      </c>
      <c r="D512" s="20">
        <v>1951</v>
      </c>
      <c r="E512" s="20">
        <v>2000</v>
      </c>
      <c r="F512" s="20">
        <v>1008</v>
      </c>
      <c r="G512" s="20">
        <v>288</v>
      </c>
      <c r="H512" s="32">
        <v>0</v>
      </c>
      <c r="I512" s="32">
        <v>0</v>
      </c>
      <c r="J512" s="32">
        <v>1</v>
      </c>
      <c r="K512" s="32">
        <v>0</v>
      </c>
      <c r="L512" s="32">
        <v>1</v>
      </c>
      <c r="M512" s="32">
        <v>164900</v>
      </c>
      <c r="N5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156350.89117894912</v>
      </c>
      <c r="O512" s="31">
        <f>Table5[[#This Row],[SalePrice]]-Table5[[#This Row],[RegressionPrice]]</f>
        <v>8549.1088210508751</v>
      </c>
    </row>
    <row r="513" spans="1:15">
      <c r="A513">
        <v>1368</v>
      </c>
      <c r="B513">
        <v>0</v>
      </c>
      <c r="C513" s="23">
        <v>7</v>
      </c>
      <c r="D513" s="23">
        <v>2005</v>
      </c>
      <c r="E513" s="23">
        <v>2006</v>
      </c>
      <c r="F513" s="23">
        <v>1368</v>
      </c>
      <c r="G513" s="23">
        <v>474</v>
      </c>
      <c r="H513" s="31">
        <v>0</v>
      </c>
      <c r="I513" s="31">
        <v>3</v>
      </c>
      <c r="J513" s="31">
        <v>0</v>
      </c>
      <c r="K513" s="31">
        <v>0</v>
      </c>
      <c r="L513" s="31">
        <v>0</v>
      </c>
      <c r="M513" s="31">
        <v>202665</v>
      </c>
      <c r="N5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183022.93567426509</v>
      </c>
      <c r="O513" s="31">
        <f>Table5[[#This Row],[SalePrice]]-Table5[[#This Row],[RegressionPrice]]</f>
        <v>19642.064325734915</v>
      </c>
    </row>
    <row r="514" spans="1:15">
      <c r="A514">
        <v>864</v>
      </c>
      <c r="B514">
        <v>521</v>
      </c>
      <c r="C514" s="20">
        <v>5</v>
      </c>
      <c r="D514" s="20">
        <v>1958</v>
      </c>
      <c r="E514" s="20">
        <v>1958</v>
      </c>
      <c r="F514" s="20">
        <v>864</v>
      </c>
      <c r="G514" s="20">
        <v>624</v>
      </c>
      <c r="H514" s="32">
        <v>1</v>
      </c>
      <c r="I514" s="32">
        <v>0</v>
      </c>
      <c r="J514" s="32">
        <v>1</v>
      </c>
      <c r="K514" s="32">
        <v>2</v>
      </c>
      <c r="L514" s="32">
        <v>1</v>
      </c>
      <c r="M514" s="32">
        <v>129900</v>
      </c>
      <c r="N5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116629.54452088257</v>
      </c>
      <c r="O514" s="31">
        <f>Table5[[#This Row],[SalePrice]]-Table5[[#This Row],[RegressionPrice]]</f>
        <v>13270.455479117431</v>
      </c>
    </row>
    <row r="515" spans="1:15">
      <c r="A515">
        <v>1080</v>
      </c>
      <c r="B515">
        <v>336</v>
      </c>
      <c r="C515" s="23">
        <v>6</v>
      </c>
      <c r="D515" s="23">
        <v>1983</v>
      </c>
      <c r="E515" s="23">
        <v>1983</v>
      </c>
      <c r="F515" s="23">
        <v>1084</v>
      </c>
      <c r="G515" s="23">
        <v>484</v>
      </c>
      <c r="H515" s="31">
        <v>0</v>
      </c>
      <c r="I515" s="31">
        <v>0</v>
      </c>
      <c r="J515" s="31">
        <v>1</v>
      </c>
      <c r="K515" s="31">
        <v>2</v>
      </c>
      <c r="L515" s="31">
        <v>1</v>
      </c>
      <c r="M515" s="31">
        <v>134000</v>
      </c>
      <c r="N5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164057.78884676192</v>
      </c>
      <c r="O515" s="31">
        <f>Table5[[#This Row],[SalePrice]]-Table5[[#This Row],[RegressionPrice]]</f>
        <v>-30057.78884676192</v>
      </c>
    </row>
    <row r="516" spans="1:15">
      <c r="A516">
        <v>789</v>
      </c>
      <c r="B516">
        <v>0</v>
      </c>
      <c r="C516" s="20">
        <v>5</v>
      </c>
      <c r="D516" s="20">
        <v>1926</v>
      </c>
      <c r="E516" s="20">
        <v>1950</v>
      </c>
      <c r="F516" s="20">
        <v>768</v>
      </c>
      <c r="G516" s="20">
        <v>200</v>
      </c>
      <c r="H516" s="32">
        <v>0</v>
      </c>
      <c r="I516" s="32">
        <v>0</v>
      </c>
      <c r="J516" s="32">
        <v>1</v>
      </c>
      <c r="K516" s="32">
        <v>3</v>
      </c>
      <c r="L516" s="32">
        <v>1</v>
      </c>
      <c r="M516" s="32">
        <v>96500</v>
      </c>
      <c r="N5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71453.61738766529</v>
      </c>
      <c r="O516" s="31">
        <f>Table5[[#This Row],[SalePrice]]-Table5[[#This Row],[RegressionPrice]]</f>
        <v>25046.38261233471</v>
      </c>
    </row>
    <row r="517" spans="1:15">
      <c r="A517">
        <v>2020</v>
      </c>
      <c r="B517">
        <v>1436</v>
      </c>
      <c r="C517" s="23">
        <v>10</v>
      </c>
      <c r="D517" s="23">
        <v>2009</v>
      </c>
      <c r="E517" s="23">
        <v>2009</v>
      </c>
      <c r="F517" s="23">
        <v>2006</v>
      </c>
      <c r="G517" s="23">
        <v>900</v>
      </c>
      <c r="H517" s="31">
        <v>0</v>
      </c>
      <c r="I517" s="31">
        <v>0</v>
      </c>
      <c r="J517" s="31">
        <v>2</v>
      </c>
      <c r="K517" s="31">
        <v>0</v>
      </c>
      <c r="L517" s="31">
        <v>2</v>
      </c>
      <c r="M517" s="31">
        <v>402861</v>
      </c>
      <c r="N5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382722.45617423486</v>
      </c>
      <c r="O517" s="31">
        <f>Table5[[#This Row],[SalePrice]]-Table5[[#This Row],[RegressionPrice]]</f>
        <v>20138.54382576514</v>
      </c>
    </row>
    <row r="518" spans="1:15">
      <c r="A518">
        <v>2119</v>
      </c>
      <c r="B518">
        <v>0</v>
      </c>
      <c r="C518" s="20">
        <v>6</v>
      </c>
      <c r="D518" s="20">
        <v>1972</v>
      </c>
      <c r="E518" s="20">
        <v>1972</v>
      </c>
      <c r="F518" s="20">
        <v>689</v>
      </c>
      <c r="G518" s="20">
        <v>583</v>
      </c>
      <c r="H518" s="32">
        <v>0</v>
      </c>
      <c r="I518" s="32">
        <v>0</v>
      </c>
      <c r="J518" s="32">
        <v>1</v>
      </c>
      <c r="K518" s="32">
        <v>2</v>
      </c>
      <c r="L518" s="32">
        <v>1</v>
      </c>
      <c r="M518" s="32">
        <v>158000</v>
      </c>
      <c r="N5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199004.72271128866</v>
      </c>
      <c r="O518" s="31">
        <f>Table5[[#This Row],[SalePrice]]-Table5[[#This Row],[RegressionPrice]]</f>
        <v>-41004.722711288661</v>
      </c>
    </row>
    <row r="519" spans="1:15">
      <c r="A519">
        <v>2344</v>
      </c>
      <c r="B519">
        <v>0</v>
      </c>
      <c r="C519" s="23">
        <v>7</v>
      </c>
      <c r="D519" s="23">
        <v>1996</v>
      </c>
      <c r="E519" s="23">
        <v>1997</v>
      </c>
      <c r="F519" s="23">
        <v>1264</v>
      </c>
      <c r="G519" s="23">
        <v>889</v>
      </c>
      <c r="H519" s="31">
        <v>0</v>
      </c>
      <c r="I519" s="31">
        <v>0</v>
      </c>
      <c r="J519" s="31">
        <v>0</v>
      </c>
      <c r="K519" s="31">
        <v>0</v>
      </c>
      <c r="L519" s="31">
        <v>0</v>
      </c>
      <c r="M519" s="31">
        <v>265000</v>
      </c>
      <c r="N5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258577.21868252463</v>
      </c>
      <c r="O519" s="31">
        <f>Table5[[#This Row],[SalePrice]]-Table5[[#This Row],[RegressionPrice]]</f>
        <v>6422.7813174753683</v>
      </c>
    </row>
    <row r="520" spans="1:15">
      <c r="A520">
        <v>1796</v>
      </c>
      <c r="B520">
        <v>706</v>
      </c>
      <c r="C520" s="20">
        <v>6</v>
      </c>
      <c r="D520" s="20">
        <v>1998</v>
      </c>
      <c r="E520" s="20">
        <v>1998</v>
      </c>
      <c r="F520" s="20">
        <v>794</v>
      </c>
      <c r="G520" s="20">
        <v>546</v>
      </c>
      <c r="H520" s="32">
        <v>0</v>
      </c>
      <c r="I520" s="32">
        <v>0</v>
      </c>
      <c r="J520" s="32">
        <v>0</v>
      </c>
      <c r="K520" s="32">
        <v>0</v>
      </c>
      <c r="L520" s="32">
        <v>1</v>
      </c>
      <c r="M520" s="32">
        <v>211000</v>
      </c>
      <c r="N5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215308.86445636756</v>
      </c>
      <c r="O520" s="31">
        <f>Table5[[#This Row],[SalePrice]]-Table5[[#This Row],[RegressionPrice]]</f>
        <v>-4308.8644563675625</v>
      </c>
    </row>
    <row r="521" spans="1:15">
      <c r="A521">
        <v>2080</v>
      </c>
      <c r="B521">
        <v>0</v>
      </c>
      <c r="C521" s="23">
        <v>7</v>
      </c>
      <c r="D521" s="23">
        <v>1926</v>
      </c>
      <c r="E521" s="23">
        <v>2004</v>
      </c>
      <c r="F521" s="23">
        <v>1276</v>
      </c>
      <c r="G521" s="23">
        <v>282</v>
      </c>
      <c r="H521" s="31">
        <v>0</v>
      </c>
      <c r="I521" s="31">
        <v>0</v>
      </c>
      <c r="J521" s="31">
        <v>0</v>
      </c>
      <c r="K521" s="31">
        <v>0</v>
      </c>
      <c r="L521" s="31">
        <v>0</v>
      </c>
      <c r="M521" s="31">
        <v>234000</v>
      </c>
      <c r="N5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200162.43038275867</v>
      </c>
      <c r="O521" s="31">
        <f>Table5[[#This Row],[SalePrice]]-Table5[[#This Row],[RegressionPrice]]</f>
        <v>33837.56961724133</v>
      </c>
    </row>
    <row r="522" spans="1:15">
      <c r="A522">
        <v>1294</v>
      </c>
      <c r="B522">
        <v>0</v>
      </c>
      <c r="C522" s="20">
        <v>4</v>
      </c>
      <c r="D522" s="20">
        <v>1900</v>
      </c>
      <c r="E522" s="20">
        <v>2000</v>
      </c>
      <c r="F522" s="20">
        <v>0</v>
      </c>
      <c r="G522" s="20">
        <v>0</v>
      </c>
      <c r="H522" s="32">
        <v>0</v>
      </c>
      <c r="I522" s="32">
        <v>1</v>
      </c>
      <c r="J522" s="32">
        <v>3</v>
      </c>
      <c r="K522" s="32">
        <v>2</v>
      </c>
      <c r="L522" s="32">
        <v>1</v>
      </c>
      <c r="M522" s="32">
        <v>106250</v>
      </c>
      <c r="N5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76489.541374360619</v>
      </c>
      <c r="O522" s="31">
        <f>Table5[[#This Row],[SalePrice]]-Table5[[#This Row],[RegressionPrice]]</f>
        <v>29760.458625639381</v>
      </c>
    </row>
    <row r="523" spans="1:15">
      <c r="A523">
        <v>1244</v>
      </c>
      <c r="B523">
        <v>777</v>
      </c>
      <c r="C523" s="23">
        <v>6</v>
      </c>
      <c r="D523" s="23">
        <v>1957</v>
      </c>
      <c r="E523" s="23">
        <v>1957</v>
      </c>
      <c r="F523" s="23">
        <v>1244</v>
      </c>
      <c r="G523" s="23">
        <v>336</v>
      </c>
      <c r="H523" s="31">
        <v>1</v>
      </c>
      <c r="I523" s="31">
        <v>0</v>
      </c>
      <c r="J523" s="31">
        <v>1</v>
      </c>
      <c r="K523" s="31">
        <v>0</v>
      </c>
      <c r="L523" s="31">
        <v>1</v>
      </c>
      <c r="M523" s="31">
        <v>150000</v>
      </c>
      <c r="N5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162335.88944524861</v>
      </c>
      <c r="O523" s="31">
        <f>Table5[[#This Row],[SalePrice]]-Table5[[#This Row],[RegressionPrice]]</f>
        <v>-12335.889445248613</v>
      </c>
    </row>
    <row r="524" spans="1:15">
      <c r="A524">
        <v>1664</v>
      </c>
      <c r="B524">
        <v>399</v>
      </c>
      <c r="C524" s="20">
        <v>6</v>
      </c>
      <c r="D524" s="20">
        <v>1947</v>
      </c>
      <c r="E524" s="20">
        <v>1950</v>
      </c>
      <c r="F524" s="20">
        <v>1004</v>
      </c>
      <c r="G524" s="20">
        <v>420</v>
      </c>
      <c r="H524" s="32">
        <v>1</v>
      </c>
      <c r="I524" s="32">
        <v>0</v>
      </c>
      <c r="J524" s="32">
        <v>1</v>
      </c>
      <c r="K524" s="32">
        <v>0</v>
      </c>
      <c r="L524" s="32">
        <v>1</v>
      </c>
      <c r="M524" s="32">
        <v>159000</v>
      </c>
      <c r="N5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169022.58380092122</v>
      </c>
      <c r="O524" s="31">
        <f>Table5[[#This Row],[SalePrice]]-Table5[[#This Row],[RegressionPrice]]</f>
        <v>-10022.583800921217</v>
      </c>
    </row>
    <row r="525" spans="1:15">
      <c r="A525">
        <v>4676</v>
      </c>
      <c r="B525">
        <v>2260</v>
      </c>
      <c r="C525" s="23">
        <v>10</v>
      </c>
      <c r="D525" s="23">
        <v>2007</v>
      </c>
      <c r="E525" s="23">
        <v>2008</v>
      </c>
      <c r="F525" s="23">
        <v>3138</v>
      </c>
      <c r="G525" s="23">
        <v>884</v>
      </c>
      <c r="H525" s="31">
        <v>2</v>
      </c>
      <c r="I525" s="31">
        <v>0</v>
      </c>
      <c r="J525" s="31">
        <v>2</v>
      </c>
      <c r="K525" s="31">
        <v>0</v>
      </c>
      <c r="L525" s="31">
        <v>2</v>
      </c>
      <c r="M525" s="31">
        <v>184750</v>
      </c>
      <c r="N5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540785.4532642212</v>
      </c>
      <c r="O525" s="31">
        <f>Table5[[#This Row],[SalePrice]]-Table5[[#This Row],[RegressionPrice]]</f>
        <v>-356035.4532642212</v>
      </c>
    </row>
    <row r="526" spans="1:15">
      <c r="A526">
        <v>2398</v>
      </c>
      <c r="B526">
        <v>719</v>
      </c>
      <c r="C526" s="20">
        <v>7</v>
      </c>
      <c r="D526" s="20">
        <v>1996</v>
      </c>
      <c r="E526" s="20">
        <v>1997</v>
      </c>
      <c r="F526" s="20">
        <v>1379</v>
      </c>
      <c r="G526" s="20">
        <v>834</v>
      </c>
      <c r="H526" s="32">
        <v>0</v>
      </c>
      <c r="I526" s="32">
        <v>0</v>
      </c>
      <c r="J526" s="32">
        <v>0</v>
      </c>
      <c r="K526" s="32">
        <v>0</v>
      </c>
      <c r="L526" s="32">
        <v>0</v>
      </c>
      <c r="M526" s="32">
        <v>315750</v>
      </c>
      <c r="N5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275138.8205398409</v>
      </c>
      <c r="O526" s="31">
        <f>Table5[[#This Row],[SalePrice]]-Table5[[#This Row],[RegressionPrice]]</f>
        <v>40611.179460159095</v>
      </c>
    </row>
    <row r="527" spans="1:15">
      <c r="A527">
        <v>1266</v>
      </c>
      <c r="B527">
        <v>0</v>
      </c>
      <c r="C527" s="23">
        <v>7</v>
      </c>
      <c r="D527" s="23">
        <v>2005</v>
      </c>
      <c r="E527" s="23">
        <v>2005</v>
      </c>
      <c r="F527" s="23">
        <v>1257</v>
      </c>
      <c r="G527" s="23">
        <v>453</v>
      </c>
      <c r="H527" s="31">
        <v>0</v>
      </c>
      <c r="I527" s="31">
        <v>0</v>
      </c>
      <c r="J527" s="31">
        <v>0</v>
      </c>
      <c r="K527" s="31">
        <v>0</v>
      </c>
      <c r="L527" s="31">
        <v>0</v>
      </c>
      <c r="M527" s="31">
        <v>176000</v>
      </c>
      <c r="N5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195706.06418223822</v>
      </c>
      <c r="O527" s="31">
        <f>Table5[[#This Row],[SalePrice]]-Table5[[#This Row],[RegressionPrice]]</f>
        <v>-19706.064182238217</v>
      </c>
    </row>
    <row r="528" spans="1:15">
      <c r="A528">
        <v>928</v>
      </c>
      <c r="B528">
        <v>377</v>
      </c>
      <c r="C528" s="20">
        <v>5</v>
      </c>
      <c r="D528" s="20">
        <v>1956</v>
      </c>
      <c r="E528" s="20">
        <v>2000</v>
      </c>
      <c r="F528" s="20">
        <v>928</v>
      </c>
      <c r="G528" s="20">
        <v>252</v>
      </c>
      <c r="H528" s="32">
        <v>0</v>
      </c>
      <c r="I528" s="32">
        <v>0</v>
      </c>
      <c r="J528" s="32">
        <v>0</v>
      </c>
      <c r="K528" s="32">
        <v>2</v>
      </c>
      <c r="L528" s="32">
        <v>1</v>
      </c>
      <c r="M528" s="32">
        <v>132000</v>
      </c>
      <c r="N5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115124.10378084518</v>
      </c>
      <c r="O528" s="31">
        <f>Table5[[#This Row],[SalePrice]]-Table5[[#This Row],[RegressionPrice]]</f>
        <v>16875.89621915482</v>
      </c>
    </row>
    <row r="529" spans="1:15">
      <c r="A529">
        <v>2713</v>
      </c>
      <c r="B529">
        <v>1330</v>
      </c>
      <c r="C529" s="23">
        <v>9</v>
      </c>
      <c r="D529" s="23">
        <v>2008</v>
      </c>
      <c r="E529" s="23">
        <v>2008</v>
      </c>
      <c r="F529" s="23">
        <v>1452</v>
      </c>
      <c r="G529" s="23">
        <v>858</v>
      </c>
      <c r="H529" s="31">
        <v>0</v>
      </c>
      <c r="I529" s="31">
        <v>0</v>
      </c>
      <c r="J529" s="31">
        <v>2</v>
      </c>
      <c r="K529" s="31">
        <v>0</v>
      </c>
      <c r="L529" s="31">
        <v>2</v>
      </c>
      <c r="M529" s="31">
        <v>446261</v>
      </c>
      <c r="N5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384716.37986724864</v>
      </c>
      <c r="O529" s="31">
        <f>Table5[[#This Row],[SalePrice]]-Table5[[#This Row],[RegressionPrice]]</f>
        <v>61544.620132751355</v>
      </c>
    </row>
    <row r="530" spans="1:15">
      <c r="A530">
        <v>605</v>
      </c>
      <c r="B530">
        <v>348</v>
      </c>
      <c r="C530" s="20">
        <v>4</v>
      </c>
      <c r="D530" s="20">
        <v>1920</v>
      </c>
      <c r="E530" s="20">
        <v>2002</v>
      </c>
      <c r="F530" s="20">
        <v>528</v>
      </c>
      <c r="G530" s="20">
        <v>0</v>
      </c>
      <c r="H530" s="32">
        <v>0</v>
      </c>
      <c r="I530" s="32">
        <v>0</v>
      </c>
      <c r="J530" s="32">
        <v>1</v>
      </c>
      <c r="K530" s="32">
        <v>0</v>
      </c>
      <c r="L530" s="32">
        <v>1</v>
      </c>
      <c r="M530" s="32">
        <v>86000</v>
      </c>
      <c r="N5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63956.505010755413</v>
      </c>
      <c r="O530" s="31">
        <f>Table5[[#This Row],[SalePrice]]-Table5[[#This Row],[RegressionPrice]]</f>
        <v>22043.494989244587</v>
      </c>
    </row>
    <row r="531" spans="1:15">
      <c r="A531">
        <v>2515</v>
      </c>
      <c r="B531">
        <v>1219</v>
      </c>
      <c r="C531" s="23">
        <v>6</v>
      </c>
      <c r="D531" s="23">
        <v>1957</v>
      </c>
      <c r="E531" s="23">
        <v>1975</v>
      </c>
      <c r="F531" s="23">
        <v>2035</v>
      </c>
      <c r="G531" s="23">
        <v>484</v>
      </c>
      <c r="H531" s="31">
        <v>0</v>
      </c>
      <c r="I531" s="31">
        <v>0</v>
      </c>
      <c r="J531" s="31">
        <v>1</v>
      </c>
      <c r="K531" s="31">
        <v>2</v>
      </c>
      <c r="L531" s="31">
        <v>1</v>
      </c>
      <c r="M531" s="31">
        <v>200624</v>
      </c>
      <c r="N5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254523.06536746936</v>
      </c>
      <c r="O531" s="31">
        <f>Table5[[#This Row],[SalePrice]]-Table5[[#This Row],[RegressionPrice]]</f>
        <v>-53899.06536746936</v>
      </c>
    </row>
    <row r="532" spans="1:15">
      <c r="A532">
        <v>1509</v>
      </c>
      <c r="B532">
        <v>783</v>
      </c>
      <c r="C532" s="20">
        <v>6</v>
      </c>
      <c r="D532" s="20">
        <v>1988</v>
      </c>
      <c r="E532" s="20">
        <v>1989</v>
      </c>
      <c r="F532" s="20">
        <v>1461</v>
      </c>
      <c r="G532" s="20">
        <v>600</v>
      </c>
      <c r="H532" s="32">
        <v>0</v>
      </c>
      <c r="I532" s="32">
        <v>0</v>
      </c>
      <c r="J532" s="32">
        <v>0</v>
      </c>
      <c r="K532" s="32">
        <v>0</v>
      </c>
      <c r="L532" s="32">
        <v>0</v>
      </c>
      <c r="M532" s="32">
        <v>175000</v>
      </c>
      <c r="N5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198861.47821995162</v>
      </c>
      <c r="O532" s="31">
        <f>Table5[[#This Row],[SalePrice]]-Table5[[#This Row],[RegressionPrice]]</f>
        <v>-23861.478219951619</v>
      </c>
    </row>
    <row r="533" spans="1:15">
      <c r="A533">
        <v>1362</v>
      </c>
      <c r="B533">
        <v>0</v>
      </c>
      <c r="C533" s="23">
        <v>6</v>
      </c>
      <c r="D533" s="23">
        <v>1920</v>
      </c>
      <c r="E533" s="23">
        <v>1999</v>
      </c>
      <c r="F533" s="23">
        <v>611</v>
      </c>
      <c r="G533" s="23">
        <v>502</v>
      </c>
      <c r="H533" s="31">
        <v>5</v>
      </c>
      <c r="I533" s="31">
        <v>0</v>
      </c>
      <c r="J533" s="31">
        <v>4</v>
      </c>
      <c r="K533" s="31">
        <v>0</v>
      </c>
      <c r="L533" s="31">
        <v>1</v>
      </c>
      <c r="M533" s="31">
        <v>128000</v>
      </c>
      <c r="N5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158900.7645754143</v>
      </c>
      <c r="O533" s="31">
        <f>Table5[[#This Row],[SalePrice]]-Table5[[#This Row],[RegressionPrice]]</f>
        <v>-30900.764575414301</v>
      </c>
    </row>
    <row r="534" spans="1:15">
      <c r="A534">
        <v>827</v>
      </c>
      <c r="B534">
        <v>0</v>
      </c>
      <c r="C534" s="20">
        <v>5</v>
      </c>
      <c r="D534" s="20">
        <v>1955</v>
      </c>
      <c r="E534" s="20">
        <v>2007</v>
      </c>
      <c r="F534" s="20">
        <v>0</v>
      </c>
      <c r="G534" s="20">
        <v>392</v>
      </c>
      <c r="H534" s="32">
        <v>0</v>
      </c>
      <c r="I534" s="32">
        <v>0</v>
      </c>
      <c r="J534" s="32">
        <v>3</v>
      </c>
      <c r="K534" s="32">
        <v>0</v>
      </c>
      <c r="L534" s="32">
        <v>1</v>
      </c>
      <c r="M534" s="32">
        <v>107500</v>
      </c>
      <c r="N5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123724.78149171421</v>
      </c>
      <c r="O534" s="31">
        <f>Table5[[#This Row],[SalePrice]]-Table5[[#This Row],[RegressionPrice]]</f>
        <v>-16224.78149171421</v>
      </c>
    </row>
    <row r="535" spans="1:15">
      <c r="A535">
        <v>334</v>
      </c>
      <c r="B535">
        <v>0</v>
      </c>
      <c r="C535" s="23">
        <v>1</v>
      </c>
      <c r="D535" s="23">
        <v>1946</v>
      </c>
      <c r="E535" s="23">
        <v>1950</v>
      </c>
      <c r="F535" s="23">
        <v>0</v>
      </c>
      <c r="G535" s="23">
        <v>0</v>
      </c>
      <c r="H535" s="31">
        <v>0</v>
      </c>
      <c r="I535" s="31">
        <v>0</v>
      </c>
      <c r="J535" s="31">
        <v>3</v>
      </c>
      <c r="K535" s="31">
        <v>3</v>
      </c>
      <c r="L535" s="31">
        <v>3</v>
      </c>
      <c r="M535" s="31">
        <v>39300</v>
      </c>
      <c r="N5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-11977.007300745176</v>
      </c>
      <c r="O535" s="31">
        <f>Table5[[#This Row],[SalePrice]]-Table5[[#This Row],[RegressionPrice]]</f>
        <v>51277.007300745172</v>
      </c>
    </row>
    <row r="536" spans="1:15">
      <c r="A536">
        <v>1414</v>
      </c>
      <c r="B536">
        <v>0</v>
      </c>
      <c r="C536" s="20">
        <v>8</v>
      </c>
      <c r="D536" s="20">
        <v>2004</v>
      </c>
      <c r="E536" s="20">
        <v>2004</v>
      </c>
      <c r="F536" s="20">
        <v>707</v>
      </c>
      <c r="G536" s="20">
        <v>403</v>
      </c>
      <c r="H536" s="32">
        <v>0</v>
      </c>
      <c r="I536" s="32">
        <v>0</v>
      </c>
      <c r="J536" s="32">
        <v>2</v>
      </c>
      <c r="K536" s="32">
        <v>0</v>
      </c>
      <c r="L536" s="32">
        <v>0</v>
      </c>
      <c r="M536" s="32">
        <v>178000</v>
      </c>
      <c r="N5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227056.56801806088</v>
      </c>
      <c r="O536" s="31">
        <f>Table5[[#This Row],[SalePrice]]-Table5[[#This Row],[RegressionPrice]]</f>
        <v>-49056.568018060876</v>
      </c>
    </row>
    <row r="537" spans="1:15">
      <c r="A537">
        <v>1347</v>
      </c>
      <c r="B537">
        <v>969</v>
      </c>
      <c r="C537" s="23">
        <v>5</v>
      </c>
      <c r="D537" s="23">
        <v>1910</v>
      </c>
      <c r="E537" s="23">
        <v>1991</v>
      </c>
      <c r="F537" s="23">
        <v>1117</v>
      </c>
      <c r="G537" s="23">
        <v>0</v>
      </c>
      <c r="H537" s="31">
        <v>0</v>
      </c>
      <c r="I537" s="31">
        <v>1</v>
      </c>
      <c r="J537" s="31">
        <v>0</v>
      </c>
      <c r="K537" s="31">
        <v>2</v>
      </c>
      <c r="L537" s="31">
        <v>1</v>
      </c>
      <c r="M537" s="31">
        <v>107500</v>
      </c>
      <c r="N5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114117.63471484307</v>
      </c>
      <c r="O537" s="31">
        <f>Table5[[#This Row],[SalePrice]]-Table5[[#This Row],[RegressionPrice]]</f>
        <v>-6617.634714843065</v>
      </c>
    </row>
    <row r="538" spans="1:15">
      <c r="A538">
        <v>1724</v>
      </c>
      <c r="B538">
        <v>0</v>
      </c>
      <c r="C538" s="20">
        <v>7</v>
      </c>
      <c r="D538" s="20">
        <v>1998</v>
      </c>
      <c r="E538" s="20">
        <v>1999</v>
      </c>
      <c r="F538" s="20">
        <v>880</v>
      </c>
      <c r="G538" s="20">
        <v>527</v>
      </c>
      <c r="H538" s="32">
        <v>0</v>
      </c>
      <c r="I538" s="32">
        <v>0</v>
      </c>
      <c r="J538" s="32">
        <v>0</v>
      </c>
      <c r="K538" s="32">
        <v>0</v>
      </c>
      <c r="L538" s="32">
        <v>0</v>
      </c>
      <c r="M538" s="32">
        <v>188000</v>
      </c>
      <c r="N5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210805.40094476176</v>
      </c>
      <c r="O538" s="31">
        <f>Table5[[#This Row],[SalePrice]]-Table5[[#This Row],[RegressionPrice]]</f>
        <v>-22805.400944761757</v>
      </c>
    </row>
    <row r="539" spans="1:15">
      <c r="A539">
        <v>864</v>
      </c>
      <c r="B539">
        <v>600</v>
      </c>
      <c r="C539" s="23">
        <v>4</v>
      </c>
      <c r="D539" s="23">
        <v>1972</v>
      </c>
      <c r="E539" s="23">
        <v>1972</v>
      </c>
      <c r="F539" s="23">
        <v>864</v>
      </c>
      <c r="G539" s="23">
        <v>576</v>
      </c>
      <c r="H539" s="31">
        <v>0</v>
      </c>
      <c r="I539" s="31">
        <v>0</v>
      </c>
      <c r="J539" s="31">
        <v>1</v>
      </c>
      <c r="K539" s="31">
        <v>2</v>
      </c>
      <c r="L539" s="31">
        <v>1</v>
      </c>
      <c r="M539" s="31">
        <v>111250</v>
      </c>
      <c r="N5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109701.22020150593</v>
      </c>
      <c r="O539" s="31">
        <f>Table5[[#This Row],[SalePrice]]-Table5[[#This Row],[RegressionPrice]]</f>
        <v>1548.7797984940698</v>
      </c>
    </row>
    <row r="540" spans="1:15">
      <c r="A540">
        <v>1159</v>
      </c>
      <c r="B540">
        <v>673</v>
      </c>
      <c r="C540" s="20">
        <v>5</v>
      </c>
      <c r="D540" s="20">
        <v>1968</v>
      </c>
      <c r="E540" s="20">
        <v>1968</v>
      </c>
      <c r="F540" s="20">
        <v>1051</v>
      </c>
      <c r="G540" s="20">
        <v>336</v>
      </c>
      <c r="H540" s="32">
        <v>0</v>
      </c>
      <c r="I540" s="32">
        <v>0</v>
      </c>
      <c r="J540" s="32">
        <v>1</v>
      </c>
      <c r="K540" s="32">
        <v>2</v>
      </c>
      <c r="L540" s="32">
        <v>1</v>
      </c>
      <c r="M540" s="32">
        <v>158000</v>
      </c>
      <c r="N5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137719.15714025425</v>
      </c>
      <c r="O540" s="31">
        <f>Table5[[#This Row],[SalePrice]]-Table5[[#This Row],[RegressionPrice]]</f>
        <v>20280.842859745753</v>
      </c>
    </row>
    <row r="541" spans="1:15">
      <c r="A541">
        <v>1601</v>
      </c>
      <c r="B541">
        <v>1358</v>
      </c>
      <c r="C541" s="23">
        <v>8</v>
      </c>
      <c r="D541" s="23">
        <v>2001</v>
      </c>
      <c r="E541" s="23">
        <v>2002</v>
      </c>
      <c r="F541" s="23">
        <v>1581</v>
      </c>
      <c r="G541" s="23">
        <v>670</v>
      </c>
      <c r="H541" s="31">
        <v>0</v>
      </c>
      <c r="I541" s="31">
        <v>0</v>
      </c>
      <c r="J541" s="31">
        <v>0</v>
      </c>
      <c r="K541" s="31">
        <v>0</v>
      </c>
      <c r="L541" s="31">
        <v>0</v>
      </c>
      <c r="M541" s="31">
        <v>272000</v>
      </c>
      <c r="N5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268961.67795794329</v>
      </c>
      <c r="O541" s="31">
        <f>Table5[[#This Row],[SalePrice]]-Table5[[#This Row],[RegressionPrice]]</f>
        <v>3038.3220420567086</v>
      </c>
    </row>
    <row r="542" spans="1:15">
      <c r="A542">
        <v>1838</v>
      </c>
      <c r="B542">
        <v>1260</v>
      </c>
      <c r="C542" s="20">
        <v>9</v>
      </c>
      <c r="D542" s="20">
        <v>2006</v>
      </c>
      <c r="E542" s="20">
        <v>2006</v>
      </c>
      <c r="F542" s="20">
        <v>1838</v>
      </c>
      <c r="G542" s="20">
        <v>765</v>
      </c>
      <c r="H542" s="32">
        <v>0</v>
      </c>
      <c r="I542" s="32">
        <v>0</v>
      </c>
      <c r="J542" s="32">
        <v>2</v>
      </c>
      <c r="K542" s="32">
        <v>0</v>
      </c>
      <c r="L542" s="32">
        <v>2</v>
      </c>
      <c r="M542" s="32">
        <v>315000</v>
      </c>
      <c r="N5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340561.70707048418</v>
      </c>
      <c r="O542" s="31">
        <f>Table5[[#This Row],[SalePrice]]-Table5[[#This Row],[RegressionPrice]]</f>
        <v>-25561.707070484175</v>
      </c>
    </row>
    <row r="543" spans="1:15">
      <c r="A543">
        <v>2285</v>
      </c>
      <c r="B543">
        <v>0</v>
      </c>
      <c r="C543" s="23">
        <v>8</v>
      </c>
      <c r="D543" s="23">
        <v>2000</v>
      </c>
      <c r="E543" s="23">
        <v>2000</v>
      </c>
      <c r="F543" s="23">
        <v>969</v>
      </c>
      <c r="G543" s="23">
        <v>648</v>
      </c>
      <c r="H543" s="31">
        <v>0</v>
      </c>
      <c r="I543" s="31">
        <v>0</v>
      </c>
      <c r="J543" s="31">
        <v>0</v>
      </c>
      <c r="K543" s="31">
        <v>0</v>
      </c>
      <c r="L543" s="31">
        <v>0</v>
      </c>
      <c r="M543" s="31">
        <v>248000</v>
      </c>
      <c r="N5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265775.508060502</v>
      </c>
      <c r="O543" s="31">
        <f>Table5[[#This Row],[SalePrice]]-Table5[[#This Row],[RegressionPrice]]</f>
        <v>-17775.508060502005</v>
      </c>
    </row>
    <row r="544" spans="1:15">
      <c r="A544">
        <v>1680</v>
      </c>
      <c r="B544">
        <v>144</v>
      </c>
      <c r="C544" s="20">
        <v>7</v>
      </c>
      <c r="D544" s="20">
        <v>1998</v>
      </c>
      <c r="E544" s="20">
        <v>1999</v>
      </c>
      <c r="F544" s="20">
        <v>1650</v>
      </c>
      <c r="G544" s="20">
        <v>583</v>
      </c>
      <c r="H544" s="32">
        <v>6</v>
      </c>
      <c r="I544" s="32">
        <v>0</v>
      </c>
      <c r="J544" s="32">
        <v>2</v>
      </c>
      <c r="K544" s="32">
        <v>0</v>
      </c>
      <c r="L544" s="32">
        <v>0</v>
      </c>
      <c r="M544" s="32">
        <v>213250</v>
      </c>
      <c r="N5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220331.59691561415</v>
      </c>
      <c r="O544" s="31">
        <f>Table5[[#This Row],[SalePrice]]-Table5[[#This Row],[RegressionPrice]]</f>
        <v>-7081.5969156141509</v>
      </c>
    </row>
    <row r="545" spans="1:15">
      <c r="A545">
        <v>767</v>
      </c>
      <c r="B545">
        <v>584</v>
      </c>
      <c r="C545" s="23">
        <v>7</v>
      </c>
      <c r="D545" s="23">
        <v>1998</v>
      </c>
      <c r="E545" s="23">
        <v>1998</v>
      </c>
      <c r="F545" s="23">
        <v>723</v>
      </c>
      <c r="G545" s="23">
        <v>367</v>
      </c>
      <c r="H545" s="31">
        <v>0</v>
      </c>
      <c r="I545" s="31">
        <v>3</v>
      </c>
      <c r="J545" s="31">
        <v>0</v>
      </c>
      <c r="K545" s="31">
        <v>0</v>
      </c>
      <c r="L545" s="31">
        <v>1</v>
      </c>
      <c r="M545" s="31">
        <v>133000</v>
      </c>
      <c r="N5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153874.10460930213</v>
      </c>
      <c r="O545" s="31">
        <f>Table5[[#This Row],[SalePrice]]-Table5[[#This Row],[RegressionPrice]]</f>
        <v>-20874.104609302129</v>
      </c>
    </row>
    <row r="546" spans="1:15">
      <c r="A546">
        <v>1496</v>
      </c>
      <c r="B546">
        <v>554</v>
      </c>
      <c r="C546" s="20">
        <v>7</v>
      </c>
      <c r="D546" s="20">
        <v>2006</v>
      </c>
      <c r="E546" s="20">
        <v>2006</v>
      </c>
      <c r="F546" s="20">
        <v>654</v>
      </c>
      <c r="G546" s="20">
        <v>426</v>
      </c>
      <c r="H546" s="32">
        <v>0</v>
      </c>
      <c r="I546" s="32">
        <v>0</v>
      </c>
      <c r="J546" s="32">
        <v>0</v>
      </c>
      <c r="K546" s="32">
        <v>0</v>
      </c>
      <c r="L546" s="32">
        <v>0</v>
      </c>
      <c r="M546" s="32">
        <v>179665</v>
      </c>
      <c r="N5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208901.36357474557</v>
      </c>
      <c r="O546" s="31">
        <f>Table5[[#This Row],[SalePrice]]-Table5[[#This Row],[RegressionPrice]]</f>
        <v>-29236.36357474557</v>
      </c>
    </row>
    <row r="547" spans="1:15">
      <c r="A547">
        <v>2183</v>
      </c>
      <c r="B547">
        <v>1002</v>
      </c>
      <c r="C547" s="23">
        <v>7</v>
      </c>
      <c r="D547" s="23">
        <v>1988</v>
      </c>
      <c r="E547" s="23">
        <v>1988</v>
      </c>
      <c r="F547" s="23">
        <v>1204</v>
      </c>
      <c r="G547" s="23">
        <v>786</v>
      </c>
      <c r="H547" s="31">
        <v>0</v>
      </c>
      <c r="I547" s="31">
        <v>0</v>
      </c>
      <c r="J547" s="31">
        <v>0</v>
      </c>
      <c r="K547" s="31">
        <v>1</v>
      </c>
      <c r="L547" s="31">
        <v>0</v>
      </c>
      <c r="M547" s="31">
        <v>229000</v>
      </c>
      <c r="N5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256183.03629699236</v>
      </c>
      <c r="O547" s="31">
        <f>Table5[[#This Row],[SalePrice]]-Table5[[#This Row],[RegressionPrice]]</f>
        <v>-27183.036296992359</v>
      </c>
    </row>
    <row r="548" spans="1:15">
      <c r="A548">
        <v>1635</v>
      </c>
      <c r="B548">
        <v>300</v>
      </c>
      <c r="C548" s="20">
        <v>6</v>
      </c>
      <c r="D548" s="20">
        <v>1923</v>
      </c>
      <c r="E548" s="20">
        <v>1950</v>
      </c>
      <c r="F548" s="20">
        <v>1065</v>
      </c>
      <c r="G548" s="20">
        <v>440</v>
      </c>
      <c r="H548" s="32">
        <v>0</v>
      </c>
      <c r="I548" s="32">
        <v>0</v>
      </c>
      <c r="J548" s="32">
        <v>0</v>
      </c>
      <c r="K548" s="32">
        <v>0</v>
      </c>
      <c r="L548" s="32">
        <v>1</v>
      </c>
      <c r="M548" s="32">
        <v>210000</v>
      </c>
      <c r="N5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153975.27584670094</v>
      </c>
      <c r="O548" s="31">
        <f>Table5[[#This Row],[SalePrice]]-Table5[[#This Row],[RegressionPrice]]</f>
        <v>56024.724153299059</v>
      </c>
    </row>
    <row r="549" spans="1:15">
      <c r="A549">
        <v>768</v>
      </c>
      <c r="B549">
        <v>619</v>
      </c>
      <c r="C549" s="23">
        <v>5</v>
      </c>
      <c r="D549" s="23">
        <v>1970</v>
      </c>
      <c r="E549" s="23">
        <v>1970</v>
      </c>
      <c r="F549" s="23">
        <v>768</v>
      </c>
      <c r="G549" s="23">
        <v>624</v>
      </c>
      <c r="H549" s="31">
        <v>0</v>
      </c>
      <c r="I549" s="31">
        <v>0</v>
      </c>
      <c r="J549" s="31">
        <v>0</v>
      </c>
      <c r="K549" s="31">
        <v>0</v>
      </c>
      <c r="L549" s="31">
        <v>1</v>
      </c>
      <c r="M549" s="31">
        <v>129500</v>
      </c>
      <c r="N5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123544.84209689085</v>
      </c>
      <c r="O549" s="31">
        <f>Table5[[#This Row],[SalePrice]]-Table5[[#This Row],[RegressionPrice]]</f>
        <v>5955.1579031091533</v>
      </c>
    </row>
    <row r="550" spans="1:15">
      <c r="A550">
        <v>825</v>
      </c>
      <c r="B550">
        <v>180</v>
      </c>
      <c r="C550" s="20">
        <v>5</v>
      </c>
      <c r="D550" s="20">
        <v>1955</v>
      </c>
      <c r="E550" s="20">
        <v>1995</v>
      </c>
      <c r="F550" s="20">
        <v>825</v>
      </c>
      <c r="G550" s="20">
        <v>720</v>
      </c>
      <c r="H550" s="32">
        <v>1</v>
      </c>
      <c r="I550" s="32">
        <v>0</v>
      </c>
      <c r="J550" s="32">
        <v>1</v>
      </c>
      <c r="K550" s="32">
        <v>2</v>
      </c>
      <c r="L550" s="32">
        <v>1</v>
      </c>
      <c r="M550" s="32">
        <v>125000</v>
      </c>
      <c r="N5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122601.15165407196</v>
      </c>
      <c r="O550" s="31">
        <f>Table5[[#This Row],[SalePrice]]-Table5[[#This Row],[RegressionPrice]]</f>
        <v>2398.8483459280396</v>
      </c>
    </row>
    <row r="551" spans="1:15">
      <c r="A551">
        <v>2094</v>
      </c>
      <c r="B551">
        <v>0</v>
      </c>
      <c r="C551" s="23">
        <v>7</v>
      </c>
      <c r="D551" s="23">
        <v>2003</v>
      </c>
      <c r="E551" s="23">
        <v>2004</v>
      </c>
      <c r="F551" s="23">
        <v>912</v>
      </c>
      <c r="G551" s="23">
        <v>615</v>
      </c>
      <c r="H551" s="31">
        <v>0</v>
      </c>
      <c r="I551" s="31">
        <v>0</v>
      </c>
      <c r="J551" s="31">
        <v>0</v>
      </c>
      <c r="K551" s="31">
        <v>0</v>
      </c>
      <c r="L551" s="31">
        <v>0</v>
      </c>
      <c r="M551" s="31">
        <v>263000</v>
      </c>
      <c r="N5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236532.75829835184</v>
      </c>
      <c r="O551" s="31">
        <f>Table5[[#This Row],[SalePrice]]-Table5[[#This Row],[RegressionPrice]]</f>
        <v>26467.241701648163</v>
      </c>
    </row>
    <row r="552" spans="1:15">
      <c r="A552">
        <v>1069</v>
      </c>
      <c r="B552">
        <v>559</v>
      </c>
      <c r="C552" s="20">
        <v>6</v>
      </c>
      <c r="D552" s="20">
        <v>1977</v>
      </c>
      <c r="E552" s="20">
        <v>1977</v>
      </c>
      <c r="F552" s="20">
        <v>1069</v>
      </c>
      <c r="G552" s="20">
        <v>440</v>
      </c>
      <c r="H552" s="32">
        <v>0</v>
      </c>
      <c r="I552" s="32">
        <v>3</v>
      </c>
      <c r="J552" s="32">
        <v>0</v>
      </c>
      <c r="K552" s="32">
        <v>2</v>
      </c>
      <c r="L552" s="32">
        <v>1</v>
      </c>
      <c r="M552" s="32">
        <v>140000</v>
      </c>
      <c r="N5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134032.31854942456</v>
      </c>
      <c r="O552" s="31">
        <f>Table5[[#This Row],[SalePrice]]-Table5[[#This Row],[RegressionPrice]]</f>
        <v>5967.6814505754446</v>
      </c>
    </row>
    <row r="553" spans="1:15">
      <c r="A553">
        <v>928</v>
      </c>
      <c r="B553">
        <v>308</v>
      </c>
      <c r="C553" s="23">
        <v>5</v>
      </c>
      <c r="D553" s="23">
        <v>1957</v>
      </c>
      <c r="E553" s="23">
        <v>1957</v>
      </c>
      <c r="F553" s="23">
        <v>928</v>
      </c>
      <c r="G553" s="23">
        <v>288</v>
      </c>
      <c r="H553" s="31">
        <v>0</v>
      </c>
      <c r="I553" s="31">
        <v>0</v>
      </c>
      <c r="J553" s="31">
        <v>1</v>
      </c>
      <c r="K553" s="31">
        <v>1</v>
      </c>
      <c r="L553" s="31">
        <v>1</v>
      </c>
      <c r="M553" s="31">
        <v>112500</v>
      </c>
      <c r="N5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110655.70221472939</v>
      </c>
      <c r="O553" s="31">
        <f>Table5[[#This Row],[SalePrice]]-Table5[[#This Row],[RegressionPrice]]</f>
        <v>1844.2977852706099</v>
      </c>
    </row>
    <row r="554" spans="1:15">
      <c r="A554">
        <v>1717</v>
      </c>
      <c r="B554">
        <v>0</v>
      </c>
      <c r="C554" s="20">
        <v>8</v>
      </c>
      <c r="D554" s="20">
        <v>2006</v>
      </c>
      <c r="E554" s="20">
        <v>2006</v>
      </c>
      <c r="F554" s="20">
        <v>1709</v>
      </c>
      <c r="G554" s="20">
        <v>908</v>
      </c>
      <c r="H554" s="32">
        <v>0</v>
      </c>
      <c r="I554" s="32">
        <v>0</v>
      </c>
      <c r="J554" s="32">
        <v>2</v>
      </c>
      <c r="K554" s="32">
        <v>0</v>
      </c>
      <c r="L554" s="32">
        <v>0</v>
      </c>
      <c r="M554" s="32">
        <v>255500</v>
      </c>
      <c r="N5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275994.86970346683</v>
      </c>
      <c r="O554" s="31">
        <f>Table5[[#This Row],[SalePrice]]-Table5[[#This Row],[RegressionPrice]]</f>
        <v>-20494.869703466829</v>
      </c>
    </row>
    <row r="555" spans="1:15">
      <c r="A555">
        <v>1126</v>
      </c>
      <c r="B555">
        <v>0</v>
      </c>
      <c r="C555" s="23">
        <v>4</v>
      </c>
      <c r="D555" s="23">
        <v>1949</v>
      </c>
      <c r="E555" s="23">
        <v>2003</v>
      </c>
      <c r="F555" s="23">
        <v>0</v>
      </c>
      <c r="G555" s="23">
        <v>520</v>
      </c>
      <c r="H555" s="31">
        <v>1</v>
      </c>
      <c r="I555" s="31">
        <v>0</v>
      </c>
      <c r="J555" s="31">
        <v>3</v>
      </c>
      <c r="K555" s="31">
        <v>0</v>
      </c>
      <c r="L555" s="31">
        <v>0</v>
      </c>
      <c r="M555" s="31">
        <v>108000</v>
      </c>
      <c r="N5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107700.67658048097</v>
      </c>
      <c r="O555" s="31">
        <f>Table5[[#This Row],[SalePrice]]-Table5[[#This Row],[RegressionPrice]]</f>
        <v>299.32341951903072</v>
      </c>
    </row>
    <row r="556" spans="1:15">
      <c r="A556">
        <v>2046</v>
      </c>
      <c r="B556">
        <v>866</v>
      </c>
      <c r="C556" s="20">
        <v>7</v>
      </c>
      <c r="D556" s="20">
        <v>2003</v>
      </c>
      <c r="E556" s="20">
        <v>2004</v>
      </c>
      <c r="F556" s="20">
        <v>998</v>
      </c>
      <c r="G556" s="20">
        <v>871</v>
      </c>
      <c r="H556" s="32">
        <v>0</v>
      </c>
      <c r="I556" s="32">
        <v>0</v>
      </c>
      <c r="J556" s="32">
        <v>0</v>
      </c>
      <c r="K556" s="32">
        <v>0</v>
      </c>
      <c r="L556" s="32">
        <v>0</v>
      </c>
      <c r="M556" s="32">
        <v>284000</v>
      </c>
      <c r="N5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261141.48351310784</v>
      </c>
      <c r="O556" s="31">
        <f>Table5[[#This Row],[SalePrice]]-Table5[[#This Row],[RegressionPrice]]</f>
        <v>22858.516486892157</v>
      </c>
    </row>
    <row r="557" spans="1:15">
      <c r="A557">
        <v>1048</v>
      </c>
      <c r="B557">
        <v>0</v>
      </c>
      <c r="C557" s="23">
        <v>5</v>
      </c>
      <c r="D557" s="23">
        <v>1922</v>
      </c>
      <c r="E557" s="23">
        <v>1950</v>
      </c>
      <c r="F557" s="23">
        <v>993</v>
      </c>
      <c r="G557" s="23">
        <v>280</v>
      </c>
      <c r="H557" s="31">
        <v>0</v>
      </c>
      <c r="I557" s="31">
        <v>0</v>
      </c>
      <c r="J557" s="31">
        <v>1</v>
      </c>
      <c r="K557" s="31">
        <v>2</v>
      </c>
      <c r="L557" s="31">
        <v>1</v>
      </c>
      <c r="M557" s="31">
        <v>113000</v>
      </c>
      <c r="N5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92209.413771592153</v>
      </c>
      <c r="O557" s="31">
        <f>Table5[[#This Row],[SalePrice]]-Table5[[#This Row],[RegressionPrice]]</f>
        <v>20790.586228407847</v>
      </c>
    </row>
    <row r="558" spans="1:15">
      <c r="A558">
        <v>1092</v>
      </c>
      <c r="B558">
        <v>895</v>
      </c>
      <c r="C558" s="20">
        <v>5</v>
      </c>
      <c r="D558" s="20">
        <v>1957</v>
      </c>
      <c r="E558" s="20">
        <v>1957</v>
      </c>
      <c r="F558" s="20">
        <v>1092</v>
      </c>
      <c r="G558" s="20">
        <v>299</v>
      </c>
      <c r="H558" s="32">
        <v>0</v>
      </c>
      <c r="I558" s="32">
        <v>0</v>
      </c>
      <c r="J558" s="32">
        <v>1</v>
      </c>
      <c r="K558" s="32">
        <v>2</v>
      </c>
      <c r="L558" s="32">
        <v>1</v>
      </c>
      <c r="M558" s="32">
        <v>141000</v>
      </c>
      <c r="N5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129935.5754093592</v>
      </c>
      <c r="O558" s="31">
        <f>Table5[[#This Row],[SalePrice]]-Table5[[#This Row],[RegressionPrice]]</f>
        <v>11064.424590640803</v>
      </c>
    </row>
    <row r="559" spans="1:15">
      <c r="A559">
        <v>1336</v>
      </c>
      <c r="B559">
        <v>637</v>
      </c>
      <c r="C559" s="23">
        <v>4</v>
      </c>
      <c r="D559" s="23">
        <v>1920</v>
      </c>
      <c r="E559" s="23">
        <v>1950</v>
      </c>
      <c r="F559" s="23">
        <v>637</v>
      </c>
      <c r="G559" s="23">
        <v>570</v>
      </c>
      <c r="H559" s="31">
        <v>0</v>
      </c>
      <c r="I559" s="31">
        <v>0</v>
      </c>
      <c r="J559" s="31">
        <v>1</v>
      </c>
      <c r="K559" s="31">
        <v>1</v>
      </c>
      <c r="L559" s="31">
        <v>1</v>
      </c>
      <c r="M559" s="31">
        <v>108000</v>
      </c>
      <c r="N5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105988.7183870671</v>
      </c>
      <c r="O559" s="31">
        <f>Table5[[#This Row],[SalePrice]]-Table5[[#This Row],[RegressionPrice]]</f>
        <v>2011.2816129329003</v>
      </c>
    </row>
    <row r="560" spans="1:15">
      <c r="A560">
        <v>1446</v>
      </c>
      <c r="B560">
        <v>604</v>
      </c>
      <c r="C560" s="20">
        <v>7</v>
      </c>
      <c r="D560" s="20">
        <v>1996</v>
      </c>
      <c r="E560" s="20">
        <v>1997</v>
      </c>
      <c r="F560" s="20">
        <v>729</v>
      </c>
      <c r="G560" s="20">
        <v>406</v>
      </c>
      <c r="H560" s="32">
        <v>0</v>
      </c>
      <c r="I560" s="32">
        <v>0</v>
      </c>
      <c r="J560" s="32">
        <v>0</v>
      </c>
      <c r="K560" s="32">
        <v>0</v>
      </c>
      <c r="L560" s="32">
        <v>1</v>
      </c>
      <c r="M560" s="32">
        <v>175000</v>
      </c>
      <c r="N5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209117.4289765225</v>
      </c>
      <c r="O560" s="31">
        <f>Table5[[#This Row],[SalePrice]]-Table5[[#This Row],[RegressionPrice]]</f>
        <v>-34117.428976522497</v>
      </c>
    </row>
    <row r="561" spans="1:15">
      <c r="A561">
        <v>1557</v>
      </c>
      <c r="B561">
        <v>0</v>
      </c>
      <c r="C561" s="23">
        <v>7</v>
      </c>
      <c r="D561" s="23">
        <v>2003</v>
      </c>
      <c r="E561" s="23">
        <v>2004</v>
      </c>
      <c r="F561" s="23">
        <v>1374</v>
      </c>
      <c r="G561" s="23">
        <v>420</v>
      </c>
      <c r="H561" s="31">
        <v>0</v>
      </c>
      <c r="I561" s="31">
        <v>3</v>
      </c>
      <c r="J561" s="31">
        <v>0</v>
      </c>
      <c r="K561" s="31">
        <v>0</v>
      </c>
      <c r="L561" s="31">
        <v>0</v>
      </c>
      <c r="M561" s="31">
        <v>234000</v>
      </c>
      <c r="N5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189249.1726466151</v>
      </c>
      <c r="O561" s="31">
        <f>Table5[[#This Row],[SalePrice]]-Table5[[#This Row],[RegressionPrice]]</f>
        <v>44750.827353384899</v>
      </c>
    </row>
    <row r="562" spans="1:15">
      <c r="A562">
        <v>1392</v>
      </c>
      <c r="B562">
        <v>1302</v>
      </c>
      <c r="C562" s="20">
        <v>5</v>
      </c>
      <c r="D562" s="20">
        <v>1957</v>
      </c>
      <c r="E562" s="20">
        <v>1996</v>
      </c>
      <c r="F562" s="20">
        <v>1392</v>
      </c>
      <c r="G562" s="20">
        <v>528</v>
      </c>
      <c r="H562" s="32">
        <v>0</v>
      </c>
      <c r="I562" s="32">
        <v>0</v>
      </c>
      <c r="J562" s="32">
        <v>0</v>
      </c>
      <c r="K562" s="32">
        <v>2</v>
      </c>
      <c r="L562" s="32">
        <v>1</v>
      </c>
      <c r="M562" s="32">
        <v>121500</v>
      </c>
      <c r="N5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171820.58358762108</v>
      </c>
      <c r="O562" s="31">
        <f>Table5[[#This Row],[SalePrice]]-Table5[[#This Row],[RegressionPrice]]</f>
        <v>-50320.583587621077</v>
      </c>
    </row>
    <row r="563" spans="1:15">
      <c r="A563">
        <v>1389</v>
      </c>
      <c r="B563">
        <v>1071</v>
      </c>
      <c r="C563" s="23">
        <v>5</v>
      </c>
      <c r="D563" s="23">
        <v>1974</v>
      </c>
      <c r="E563" s="23">
        <v>1975</v>
      </c>
      <c r="F563" s="23">
        <v>1389</v>
      </c>
      <c r="G563" s="23">
        <v>418</v>
      </c>
      <c r="H563" s="31">
        <v>0</v>
      </c>
      <c r="I563" s="31">
        <v>0</v>
      </c>
      <c r="J563" s="31">
        <v>0</v>
      </c>
      <c r="K563" s="31">
        <v>1</v>
      </c>
      <c r="L563" s="31">
        <v>1</v>
      </c>
      <c r="M563" s="31">
        <v>170000</v>
      </c>
      <c r="N5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165691.21502843301</v>
      </c>
      <c r="O563" s="31">
        <f>Table5[[#This Row],[SalePrice]]-Table5[[#This Row],[RegressionPrice]]</f>
        <v>4308.7849715669872</v>
      </c>
    </row>
    <row r="564" spans="1:15">
      <c r="A564">
        <v>996</v>
      </c>
      <c r="B564">
        <v>290</v>
      </c>
      <c r="C564" s="20">
        <v>5</v>
      </c>
      <c r="D564" s="20">
        <v>1940</v>
      </c>
      <c r="E564" s="20">
        <v>1969</v>
      </c>
      <c r="F564" s="20">
        <v>996</v>
      </c>
      <c r="G564" s="20">
        <v>0</v>
      </c>
      <c r="H564" s="32">
        <v>0</v>
      </c>
      <c r="I564" s="32">
        <v>0</v>
      </c>
      <c r="J564" s="32">
        <v>1</v>
      </c>
      <c r="K564" s="32">
        <v>0</v>
      </c>
      <c r="L564" s="32">
        <v>1</v>
      </c>
      <c r="M564" s="32">
        <v>108000</v>
      </c>
      <c r="N5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105698.44157843536</v>
      </c>
      <c r="O564" s="31">
        <f>Table5[[#This Row],[SalePrice]]-Table5[[#This Row],[RegressionPrice]]</f>
        <v>2301.5584215646377</v>
      </c>
    </row>
    <row r="565" spans="1:15">
      <c r="A565">
        <v>1674</v>
      </c>
      <c r="B565">
        <v>0</v>
      </c>
      <c r="C565" s="23">
        <v>6</v>
      </c>
      <c r="D565" s="23">
        <v>1918</v>
      </c>
      <c r="E565" s="23">
        <v>1950</v>
      </c>
      <c r="F565" s="23">
        <v>1163</v>
      </c>
      <c r="G565" s="23">
        <v>396</v>
      </c>
      <c r="H565" s="31">
        <v>0</v>
      </c>
      <c r="I565" s="31">
        <v>0</v>
      </c>
      <c r="J565" s="31">
        <v>0</v>
      </c>
      <c r="K565" s="31">
        <v>0</v>
      </c>
      <c r="L565" s="31">
        <v>1</v>
      </c>
      <c r="M565" s="31">
        <v>185000</v>
      </c>
      <c r="N5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148087.00590763128</v>
      </c>
      <c r="O565" s="31">
        <f>Table5[[#This Row],[SalePrice]]-Table5[[#This Row],[RegressionPrice]]</f>
        <v>36912.994092368725</v>
      </c>
    </row>
    <row r="566" spans="1:15">
      <c r="A566">
        <v>2295</v>
      </c>
      <c r="B566">
        <v>728</v>
      </c>
      <c r="C566" s="20">
        <v>7</v>
      </c>
      <c r="D566" s="20">
        <v>1992</v>
      </c>
      <c r="E566" s="20">
        <v>2000</v>
      </c>
      <c r="F566" s="20">
        <v>1095</v>
      </c>
      <c r="G566" s="20">
        <v>590</v>
      </c>
      <c r="H566" s="32">
        <v>0</v>
      </c>
      <c r="I566" s="32">
        <v>0</v>
      </c>
      <c r="J566" s="32">
        <v>0</v>
      </c>
      <c r="K566" s="32">
        <v>0</v>
      </c>
      <c r="L566" s="32">
        <v>0</v>
      </c>
      <c r="M566" s="32">
        <v>268000</v>
      </c>
      <c r="N5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257044.56716250887</v>
      </c>
      <c r="O566" s="31">
        <f>Table5[[#This Row],[SalePrice]]-Table5[[#This Row],[RegressionPrice]]</f>
        <v>10955.432837491127</v>
      </c>
    </row>
    <row r="567" spans="1:15">
      <c r="A567">
        <v>1647</v>
      </c>
      <c r="B567">
        <v>0</v>
      </c>
      <c r="C567" s="23">
        <v>6</v>
      </c>
      <c r="D567" s="23">
        <v>1915</v>
      </c>
      <c r="E567" s="23">
        <v>1950</v>
      </c>
      <c r="F567" s="23">
        <v>806</v>
      </c>
      <c r="G567" s="23">
        <v>216</v>
      </c>
      <c r="H567" s="31">
        <v>0</v>
      </c>
      <c r="I567" s="31">
        <v>0</v>
      </c>
      <c r="J567" s="31">
        <v>0</v>
      </c>
      <c r="K567" s="31">
        <v>2</v>
      </c>
      <c r="L567" s="31">
        <v>3</v>
      </c>
      <c r="M567" s="31">
        <v>128000</v>
      </c>
      <c r="N5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144298.86094208687</v>
      </c>
      <c r="O567" s="31">
        <f>Table5[[#This Row],[SalePrice]]-Table5[[#This Row],[RegressionPrice]]</f>
        <v>-16298.860942086874</v>
      </c>
    </row>
    <row r="568" spans="1:15">
      <c r="A568">
        <v>2504</v>
      </c>
      <c r="B568">
        <v>0</v>
      </c>
      <c r="C568" s="20">
        <v>9</v>
      </c>
      <c r="D568" s="20">
        <v>2005</v>
      </c>
      <c r="E568" s="20">
        <v>2007</v>
      </c>
      <c r="F568" s="20">
        <v>1122</v>
      </c>
      <c r="G568" s="20">
        <v>656</v>
      </c>
      <c r="H568" s="32">
        <v>0</v>
      </c>
      <c r="I568" s="32">
        <v>0</v>
      </c>
      <c r="J568" s="32">
        <v>0</v>
      </c>
      <c r="K568" s="32">
        <v>0</v>
      </c>
      <c r="L568" s="32">
        <v>2</v>
      </c>
      <c r="M568" s="32">
        <v>325000</v>
      </c>
      <c r="N5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320586.26366916811</v>
      </c>
      <c r="O568" s="31">
        <f>Table5[[#This Row],[SalePrice]]-Table5[[#This Row],[RegressionPrice]]</f>
        <v>4413.7363308318891</v>
      </c>
    </row>
    <row r="569" spans="1:15">
      <c r="A569">
        <v>1535</v>
      </c>
      <c r="B569">
        <v>2</v>
      </c>
      <c r="C569" s="23">
        <v>7</v>
      </c>
      <c r="D569" s="23">
        <v>2004</v>
      </c>
      <c r="E569" s="23">
        <v>2004</v>
      </c>
      <c r="F569" s="23">
        <v>1517</v>
      </c>
      <c r="G569" s="23">
        <v>532</v>
      </c>
      <c r="H569" s="31">
        <v>0</v>
      </c>
      <c r="I569" s="31">
        <v>0</v>
      </c>
      <c r="J569" s="31">
        <v>0</v>
      </c>
      <c r="K569" s="31">
        <v>0</v>
      </c>
      <c r="L569" s="31">
        <v>0</v>
      </c>
      <c r="M569" s="31">
        <v>214000</v>
      </c>
      <c r="N5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215071.50145949423</v>
      </c>
      <c r="O569" s="31">
        <f>Table5[[#This Row],[SalePrice]]-Table5[[#This Row],[RegressionPrice]]</f>
        <v>-1071.5014594942331</v>
      </c>
    </row>
    <row r="570" spans="1:15">
      <c r="A570">
        <v>2132</v>
      </c>
      <c r="B570">
        <v>1441</v>
      </c>
      <c r="C570" s="20">
        <v>8</v>
      </c>
      <c r="D570" s="20">
        <v>1983</v>
      </c>
      <c r="E570" s="20">
        <v>2009</v>
      </c>
      <c r="F570" s="20">
        <v>1496</v>
      </c>
      <c r="G570" s="20">
        <v>612</v>
      </c>
      <c r="H570" s="32">
        <v>0</v>
      </c>
      <c r="I570" s="32">
        <v>0</v>
      </c>
      <c r="J570" s="32">
        <v>0</v>
      </c>
      <c r="K570" s="32">
        <v>0</v>
      </c>
      <c r="L570" s="32">
        <v>0</v>
      </c>
      <c r="M570" s="32">
        <v>316600</v>
      </c>
      <c r="N5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289470.30657166807</v>
      </c>
      <c r="O570" s="31">
        <f>Table5[[#This Row],[SalePrice]]-Table5[[#This Row],[RegressionPrice]]</f>
        <v>27129.693428331928</v>
      </c>
    </row>
    <row r="571" spans="1:15">
      <c r="A571">
        <v>943</v>
      </c>
      <c r="B571">
        <v>943</v>
      </c>
      <c r="C571" s="23">
        <v>5</v>
      </c>
      <c r="D571" s="23">
        <v>1979</v>
      </c>
      <c r="E571" s="23">
        <v>1979</v>
      </c>
      <c r="F571" s="23">
        <v>943</v>
      </c>
      <c r="G571" s="23">
        <v>600</v>
      </c>
      <c r="H571" s="31">
        <v>0</v>
      </c>
      <c r="I571" s="31">
        <v>2</v>
      </c>
      <c r="J571" s="31">
        <v>0</v>
      </c>
      <c r="K571" s="31">
        <v>2</v>
      </c>
      <c r="L571" s="31">
        <v>1</v>
      </c>
      <c r="M571" s="31">
        <v>135960</v>
      </c>
      <c r="N5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126924.59332494519</v>
      </c>
      <c r="O571" s="31">
        <f>Table5[[#This Row],[SalePrice]]-Table5[[#This Row],[RegressionPrice]]</f>
        <v>9035.4066750548081</v>
      </c>
    </row>
    <row r="572" spans="1:15">
      <c r="A572">
        <v>1728</v>
      </c>
      <c r="B572">
        <v>231</v>
      </c>
      <c r="C572" s="20">
        <v>5</v>
      </c>
      <c r="D572" s="20">
        <v>1965</v>
      </c>
      <c r="E572" s="20">
        <v>1965</v>
      </c>
      <c r="F572" s="20">
        <v>1728</v>
      </c>
      <c r="G572" s="20">
        <v>576</v>
      </c>
      <c r="H572" s="32">
        <v>0</v>
      </c>
      <c r="I572" s="32">
        <v>2</v>
      </c>
      <c r="J572" s="32">
        <v>1</v>
      </c>
      <c r="K572" s="32">
        <v>2</v>
      </c>
      <c r="L572" s="32">
        <v>1</v>
      </c>
      <c r="M572" s="32">
        <v>142600</v>
      </c>
      <c r="N5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160035.09649662746</v>
      </c>
      <c r="O572" s="31">
        <f>Table5[[#This Row],[SalePrice]]-Table5[[#This Row],[RegressionPrice]]</f>
        <v>-17435.096496627462</v>
      </c>
    </row>
    <row r="573" spans="1:15">
      <c r="A573">
        <v>864</v>
      </c>
      <c r="B573">
        <v>414</v>
      </c>
      <c r="C573" s="23">
        <v>6</v>
      </c>
      <c r="D573" s="23">
        <v>1959</v>
      </c>
      <c r="E573" s="23">
        <v>1959</v>
      </c>
      <c r="F573" s="23">
        <v>864</v>
      </c>
      <c r="G573" s="23">
        <v>288</v>
      </c>
      <c r="H573" s="31">
        <v>0</v>
      </c>
      <c r="I573" s="31">
        <v>0</v>
      </c>
      <c r="J573" s="31">
        <v>1</v>
      </c>
      <c r="K573" s="31">
        <v>0</v>
      </c>
      <c r="L573" s="31">
        <v>0</v>
      </c>
      <c r="M573" s="31">
        <v>120000</v>
      </c>
      <c r="N5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125177.78683961534</v>
      </c>
      <c r="O573" s="31">
        <f>Table5[[#This Row],[SalePrice]]-Table5[[#This Row],[RegressionPrice]]</f>
        <v>-5177.7868396153353</v>
      </c>
    </row>
    <row r="574" spans="1:15">
      <c r="A574">
        <v>1692</v>
      </c>
      <c r="B574">
        <v>0</v>
      </c>
      <c r="C574" s="20">
        <v>7</v>
      </c>
      <c r="D574" s="20">
        <v>2009</v>
      </c>
      <c r="E574" s="20">
        <v>2009</v>
      </c>
      <c r="F574" s="20">
        <v>846</v>
      </c>
      <c r="G574" s="20">
        <v>650</v>
      </c>
      <c r="H574" s="32">
        <v>0</v>
      </c>
      <c r="I574" s="32">
        <v>0</v>
      </c>
      <c r="J574" s="32">
        <v>2</v>
      </c>
      <c r="K574" s="32">
        <v>1</v>
      </c>
      <c r="L574" s="32">
        <v>0</v>
      </c>
      <c r="M574" s="32">
        <v>224500</v>
      </c>
      <c r="N5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231776.78521418985</v>
      </c>
      <c r="O574" s="31">
        <f>Table5[[#This Row],[SalePrice]]-Table5[[#This Row],[RegressionPrice]]</f>
        <v>-7276.7852141898475</v>
      </c>
    </row>
    <row r="575" spans="1:15">
      <c r="A575">
        <v>1430</v>
      </c>
      <c r="B575">
        <v>0</v>
      </c>
      <c r="C575" s="23">
        <v>7</v>
      </c>
      <c r="D575" s="23">
        <v>2000</v>
      </c>
      <c r="E575" s="23">
        <v>2000</v>
      </c>
      <c r="F575" s="23">
        <v>384</v>
      </c>
      <c r="G575" s="23">
        <v>400</v>
      </c>
      <c r="H575" s="31">
        <v>0</v>
      </c>
      <c r="I575" s="31">
        <v>0</v>
      </c>
      <c r="J575" s="31">
        <v>0</v>
      </c>
      <c r="K575" s="31">
        <v>0</v>
      </c>
      <c r="L575" s="31">
        <v>1</v>
      </c>
      <c r="M575" s="31">
        <v>170000</v>
      </c>
      <c r="N5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193780.57265682574</v>
      </c>
      <c r="O575" s="31">
        <f>Table5[[#This Row],[SalePrice]]-Table5[[#This Row],[RegressionPrice]]</f>
        <v>-23780.572656825738</v>
      </c>
    </row>
    <row r="576" spans="1:15">
      <c r="A576">
        <v>1109</v>
      </c>
      <c r="B576">
        <v>349</v>
      </c>
      <c r="C576" s="20">
        <v>5</v>
      </c>
      <c r="D576" s="20">
        <v>1971</v>
      </c>
      <c r="E576" s="20">
        <v>2005</v>
      </c>
      <c r="F576" s="20">
        <v>372</v>
      </c>
      <c r="G576" s="20">
        <v>288</v>
      </c>
      <c r="H576" s="32">
        <v>0</v>
      </c>
      <c r="I576" s="32">
        <v>0</v>
      </c>
      <c r="J576" s="32">
        <v>1</v>
      </c>
      <c r="K576" s="32">
        <v>2</v>
      </c>
      <c r="L576" s="32">
        <v>1</v>
      </c>
      <c r="M576" s="32">
        <v>139000</v>
      </c>
      <c r="N5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131310.78127546349</v>
      </c>
      <c r="O576" s="31">
        <f>Table5[[#This Row],[SalePrice]]-Table5[[#This Row],[RegressionPrice]]</f>
        <v>7689.2187245365058</v>
      </c>
    </row>
    <row r="577" spans="1:15">
      <c r="A577">
        <v>1216</v>
      </c>
      <c r="B577">
        <v>442</v>
      </c>
      <c r="C577" s="23">
        <v>5</v>
      </c>
      <c r="D577" s="23">
        <v>1947</v>
      </c>
      <c r="E577" s="23">
        <v>1950</v>
      </c>
      <c r="F577" s="23">
        <v>832</v>
      </c>
      <c r="G577" s="23">
        <v>336</v>
      </c>
      <c r="H577" s="31">
        <v>0</v>
      </c>
      <c r="I577" s="31">
        <v>0</v>
      </c>
      <c r="J577" s="31">
        <v>1</v>
      </c>
      <c r="K577" s="31">
        <v>2</v>
      </c>
      <c r="L577" s="31">
        <v>1</v>
      </c>
      <c r="M577" s="31">
        <v>118500</v>
      </c>
      <c r="N5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118409.18826918202</v>
      </c>
      <c r="O577" s="31">
        <f>Table5[[#This Row],[SalePrice]]-Table5[[#This Row],[RegressionPrice]]</f>
        <v>90.811730817978969</v>
      </c>
    </row>
    <row r="578" spans="1:15">
      <c r="A578">
        <v>1477</v>
      </c>
      <c r="B578">
        <v>0</v>
      </c>
      <c r="C578" s="20">
        <v>7</v>
      </c>
      <c r="D578" s="20">
        <v>1928</v>
      </c>
      <c r="E578" s="20">
        <v>1950</v>
      </c>
      <c r="F578" s="20">
        <v>861</v>
      </c>
      <c r="G578" s="20">
        <v>216</v>
      </c>
      <c r="H578" s="32">
        <v>0</v>
      </c>
      <c r="I578" s="32">
        <v>0</v>
      </c>
      <c r="J578" s="32">
        <v>1</v>
      </c>
      <c r="K578" s="32">
        <v>1</v>
      </c>
      <c r="L578" s="32">
        <v>1</v>
      </c>
      <c r="M578" s="32">
        <v>145000</v>
      </c>
      <c r="N5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155559.77444274724</v>
      </c>
      <c r="O578" s="31">
        <f>Table5[[#This Row],[SalePrice]]-Table5[[#This Row],[RegressionPrice]]</f>
        <v>-10559.774442747235</v>
      </c>
    </row>
    <row r="579" spans="1:15">
      <c r="A579">
        <v>1320</v>
      </c>
      <c r="B579">
        <v>328</v>
      </c>
      <c r="C579" s="23">
        <v>5</v>
      </c>
      <c r="D579" s="23">
        <v>1966</v>
      </c>
      <c r="E579" s="23">
        <v>1966</v>
      </c>
      <c r="F579" s="23">
        <v>1164</v>
      </c>
      <c r="G579" s="23">
        <v>564</v>
      </c>
      <c r="H579" s="31">
        <v>0</v>
      </c>
      <c r="I579" s="31">
        <v>0</v>
      </c>
      <c r="J579" s="31">
        <v>1</v>
      </c>
      <c r="K579" s="31">
        <v>0</v>
      </c>
      <c r="L579" s="31">
        <v>1</v>
      </c>
      <c r="M579" s="31">
        <v>164500</v>
      </c>
      <c r="N5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153545.96881235967</v>
      </c>
      <c r="O579" s="31">
        <f>Table5[[#This Row],[SalePrice]]-Table5[[#This Row],[RegressionPrice]]</f>
        <v>10954.031187640328</v>
      </c>
    </row>
    <row r="580" spans="1:15">
      <c r="A580">
        <v>1392</v>
      </c>
      <c r="B580">
        <v>0</v>
      </c>
      <c r="C580" s="20">
        <v>7</v>
      </c>
      <c r="D580" s="20">
        <v>2007</v>
      </c>
      <c r="E580" s="20">
        <v>2007</v>
      </c>
      <c r="F580" s="20">
        <v>689</v>
      </c>
      <c r="G580" s="20">
        <v>540</v>
      </c>
      <c r="H580" s="32">
        <v>0</v>
      </c>
      <c r="I580" s="32">
        <v>3</v>
      </c>
      <c r="J580" s="32">
        <v>0</v>
      </c>
      <c r="K580" s="32">
        <v>0</v>
      </c>
      <c r="L580" s="32">
        <v>0</v>
      </c>
      <c r="M580" s="32">
        <v>146000</v>
      </c>
      <c r="N5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177536.34097629477</v>
      </c>
      <c r="O580" s="31">
        <f>Table5[[#This Row],[SalePrice]]-Table5[[#This Row],[RegressionPrice]]</f>
        <v>-31536.34097629477</v>
      </c>
    </row>
    <row r="581" spans="1:15">
      <c r="A581">
        <v>1795</v>
      </c>
      <c r="B581">
        <v>0</v>
      </c>
      <c r="C581" s="23">
        <v>5</v>
      </c>
      <c r="D581" s="23">
        <v>1954</v>
      </c>
      <c r="E581" s="23">
        <v>1954</v>
      </c>
      <c r="F581" s="23">
        <v>1050</v>
      </c>
      <c r="G581" s="23">
        <v>352</v>
      </c>
      <c r="H581" s="31">
        <v>0</v>
      </c>
      <c r="I581" s="31">
        <v>0</v>
      </c>
      <c r="J581" s="31">
        <v>1</v>
      </c>
      <c r="K581" s="31">
        <v>0</v>
      </c>
      <c r="L581" s="31">
        <v>1</v>
      </c>
      <c r="M581" s="31">
        <v>131500</v>
      </c>
      <c r="N5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153108.85106304529</v>
      </c>
      <c r="O581" s="31">
        <f>Table5[[#This Row],[SalePrice]]-Table5[[#This Row],[RegressionPrice]]</f>
        <v>-21608.851063045295</v>
      </c>
    </row>
    <row r="582" spans="1:15">
      <c r="A582">
        <v>1429</v>
      </c>
      <c r="B582">
        <v>594</v>
      </c>
      <c r="C582" s="20">
        <v>6</v>
      </c>
      <c r="D582" s="20">
        <v>1960</v>
      </c>
      <c r="E582" s="20">
        <v>1987</v>
      </c>
      <c r="F582" s="20">
        <v>1144</v>
      </c>
      <c r="G582" s="20">
        <v>572</v>
      </c>
      <c r="H582" s="32">
        <v>0</v>
      </c>
      <c r="I582" s="32">
        <v>0</v>
      </c>
      <c r="J582" s="32">
        <v>1</v>
      </c>
      <c r="K582" s="32">
        <v>0</v>
      </c>
      <c r="L582" s="32">
        <v>0</v>
      </c>
      <c r="M582" s="32">
        <v>181900</v>
      </c>
      <c r="N5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181178.96997267017</v>
      </c>
      <c r="O582" s="31">
        <f>Table5[[#This Row],[SalePrice]]-Table5[[#This Row],[RegressionPrice]]</f>
        <v>721.03002732983441</v>
      </c>
    </row>
    <row r="583" spans="1:15">
      <c r="A583">
        <v>2042</v>
      </c>
      <c r="B583">
        <v>0</v>
      </c>
      <c r="C583" s="23">
        <v>8</v>
      </c>
      <c r="D583" s="23">
        <v>2008</v>
      </c>
      <c r="E583" s="23">
        <v>2009</v>
      </c>
      <c r="F583" s="23">
        <v>2042</v>
      </c>
      <c r="G583" s="23">
        <v>1390</v>
      </c>
      <c r="H583" s="31">
        <v>0</v>
      </c>
      <c r="I583" s="31">
        <v>0</v>
      </c>
      <c r="J583" s="31">
        <v>2</v>
      </c>
      <c r="K583" s="31">
        <v>0</v>
      </c>
      <c r="L583" s="31">
        <v>2</v>
      </c>
      <c r="M583" s="31">
        <v>253293</v>
      </c>
      <c r="N5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332316.71700711502</v>
      </c>
      <c r="O583" s="31">
        <f>Table5[[#This Row],[SalePrice]]-Table5[[#This Row],[RegressionPrice]]</f>
        <v>-79023.717007115018</v>
      </c>
    </row>
    <row r="584" spans="1:15">
      <c r="A584">
        <v>816</v>
      </c>
      <c r="B584">
        <v>816</v>
      </c>
      <c r="C584" s="20">
        <v>6</v>
      </c>
      <c r="D584" s="20">
        <v>1990</v>
      </c>
      <c r="E584" s="20">
        <v>1990</v>
      </c>
      <c r="F584" s="20">
        <v>816</v>
      </c>
      <c r="G584" s="20">
        <v>0</v>
      </c>
      <c r="H584" s="32">
        <v>0</v>
      </c>
      <c r="I584" s="32">
        <v>2</v>
      </c>
      <c r="J584" s="32">
        <v>0</v>
      </c>
      <c r="K584" s="32">
        <v>2</v>
      </c>
      <c r="L584" s="32">
        <v>1</v>
      </c>
      <c r="M584" s="32">
        <v>118500</v>
      </c>
      <c r="N5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123862.33547425023</v>
      </c>
      <c r="O584" s="31">
        <f>Table5[[#This Row],[SalePrice]]-Table5[[#This Row],[RegressionPrice]]</f>
        <v>-5362.335474250227</v>
      </c>
    </row>
    <row r="585" spans="1:15">
      <c r="A585">
        <v>2775</v>
      </c>
      <c r="B585">
        <v>0</v>
      </c>
      <c r="C585" s="23">
        <v>10</v>
      </c>
      <c r="D585" s="23">
        <v>1893</v>
      </c>
      <c r="E585" s="23">
        <v>2000</v>
      </c>
      <c r="F585" s="23">
        <v>1237</v>
      </c>
      <c r="G585" s="23">
        <v>880</v>
      </c>
      <c r="H585" s="31">
        <v>3</v>
      </c>
      <c r="I585" s="31">
        <v>0</v>
      </c>
      <c r="J585" s="31">
        <v>1</v>
      </c>
      <c r="K585" s="31">
        <v>1</v>
      </c>
      <c r="L585" s="31">
        <v>0</v>
      </c>
      <c r="M585" s="31">
        <v>325000</v>
      </c>
      <c r="N5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296227.53048681235</v>
      </c>
      <c r="O585" s="31">
        <f>Table5[[#This Row],[SalePrice]]-Table5[[#This Row],[RegressionPrice]]</f>
        <v>28772.469513187651</v>
      </c>
    </row>
    <row r="586" spans="1:15">
      <c r="A586">
        <v>1573</v>
      </c>
      <c r="B586">
        <v>0</v>
      </c>
      <c r="C586" s="20">
        <v>4</v>
      </c>
      <c r="D586" s="20">
        <v>1935</v>
      </c>
      <c r="E586" s="20">
        <v>1995</v>
      </c>
      <c r="F586" s="20">
        <v>884</v>
      </c>
      <c r="G586" s="20">
        <v>240</v>
      </c>
      <c r="H586" s="32">
        <v>0</v>
      </c>
      <c r="I586" s="32">
        <v>0</v>
      </c>
      <c r="J586" s="32">
        <v>1</v>
      </c>
      <c r="K586" s="32">
        <v>0</v>
      </c>
      <c r="L586" s="32">
        <v>0</v>
      </c>
      <c r="M586" s="32">
        <v>133000</v>
      </c>
      <c r="N5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114196.03243448657</v>
      </c>
      <c r="O586" s="31">
        <f>Table5[[#This Row],[SalePrice]]-Table5[[#This Row],[RegressionPrice]]</f>
        <v>18803.967565513434</v>
      </c>
    </row>
    <row r="587" spans="1:15">
      <c r="A587">
        <v>2028</v>
      </c>
      <c r="B587">
        <v>1460</v>
      </c>
      <c r="C587" s="23">
        <v>8</v>
      </c>
      <c r="D587" s="23">
        <v>2005</v>
      </c>
      <c r="E587" s="23">
        <v>2006</v>
      </c>
      <c r="F587" s="23">
        <v>1868</v>
      </c>
      <c r="G587" s="23">
        <v>880</v>
      </c>
      <c r="H587" s="31">
        <v>0</v>
      </c>
      <c r="I587" s="31">
        <v>0</v>
      </c>
      <c r="J587" s="31">
        <v>2</v>
      </c>
      <c r="K587" s="31">
        <v>0</v>
      </c>
      <c r="L587" s="31">
        <v>0</v>
      </c>
      <c r="M587" s="31">
        <v>369900</v>
      </c>
      <c r="N5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321106.35531395697</v>
      </c>
      <c r="O587" s="31">
        <f>Table5[[#This Row],[SalePrice]]-Table5[[#This Row],[RegressionPrice]]</f>
        <v>48793.64468604303</v>
      </c>
    </row>
    <row r="588" spans="1:15">
      <c r="A588">
        <v>838</v>
      </c>
      <c r="B588">
        <v>210</v>
      </c>
      <c r="C588" s="20">
        <v>6</v>
      </c>
      <c r="D588" s="20">
        <v>1918</v>
      </c>
      <c r="E588" s="20">
        <v>2000</v>
      </c>
      <c r="F588" s="20">
        <v>816</v>
      </c>
      <c r="G588" s="20">
        <v>275</v>
      </c>
      <c r="H588" s="32">
        <v>6</v>
      </c>
      <c r="I588" s="32">
        <v>0</v>
      </c>
      <c r="J588" s="32">
        <v>1</v>
      </c>
      <c r="K588" s="32">
        <v>0</v>
      </c>
      <c r="L588" s="32">
        <v>3</v>
      </c>
      <c r="M588" s="32">
        <v>130000</v>
      </c>
      <c r="N5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123611.70405403561</v>
      </c>
      <c r="O588" s="31">
        <f>Table5[[#This Row],[SalePrice]]-Table5[[#This Row],[RegressionPrice]]</f>
        <v>6388.2959459643898</v>
      </c>
    </row>
    <row r="589" spans="1:15">
      <c r="A589">
        <v>860</v>
      </c>
      <c r="B589">
        <v>672</v>
      </c>
      <c r="C589" s="23">
        <v>5</v>
      </c>
      <c r="D589" s="23">
        <v>1982</v>
      </c>
      <c r="E589" s="23">
        <v>1982</v>
      </c>
      <c r="F589" s="23">
        <v>840</v>
      </c>
      <c r="G589" s="23">
        <v>528</v>
      </c>
      <c r="H589" s="31">
        <v>0</v>
      </c>
      <c r="I589" s="31">
        <v>0</v>
      </c>
      <c r="J589" s="31">
        <v>1</v>
      </c>
      <c r="K589" s="31">
        <v>2</v>
      </c>
      <c r="L589" s="31">
        <v>1</v>
      </c>
      <c r="M589" s="31">
        <v>137000</v>
      </c>
      <c r="N5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136505.20931028455</v>
      </c>
      <c r="O589" s="31">
        <f>Table5[[#This Row],[SalePrice]]-Table5[[#This Row],[RegressionPrice]]</f>
        <v>494.79068971544621</v>
      </c>
    </row>
    <row r="590" spans="1:15">
      <c r="A590">
        <v>1473</v>
      </c>
      <c r="B590">
        <v>1324</v>
      </c>
      <c r="C590" s="20">
        <v>5</v>
      </c>
      <c r="D590" s="20">
        <v>1968</v>
      </c>
      <c r="E590" s="20">
        <v>2003</v>
      </c>
      <c r="F590" s="20">
        <v>1437</v>
      </c>
      <c r="G590" s="20">
        <v>452</v>
      </c>
      <c r="H590" s="32">
        <v>0</v>
      </c>
      <c r="I590" s="32">
        <v>0</v>
      </c>
      <c r="J590" s="32">
        <v>1</v>
      </c>
      <c r="K590" s="32">
        <v>0</v>
      </c>
      <c r="L590" s="32">
        <v>2</v>
      </c>
      <c r="M590" s="32">
        <v>143000</v>
      </c>
      <c r="N5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202968.47102689155</v>
      </c>
      <c r="O590" s="31">
        <f>Table5[[#This Row],[SalePrice]]-Table5[[#This Row],[RegressionPrice]]</f>
        <v>-59968.471026891551</v>
      </c>
    </row>
    <row r="591" spans="1:15">
      <c r="A591">
        <v>935</v>
      </c>
      <c r="B591">
        <v>0</v>
      </c>
      <c r="C591" s="23">
        <v>5</v>
      </c>
      <c r="D591" s="23">
        <v>1930</v>
      </c>
      <c r="E591" s="23">
        <v>1960</v>
      </c>
      <c r="F591" s="23">
        <v>742</v>
      </c>
      <c r="G591" s="23">
        <v>308</v>
      </c>
      <c r="H591" s="31">
        <v>6</v>
      </c>
      <c r="I591" s="31">
        <v>0</v>
      </c>
      <c r="J591" s="31">
        <v>1</v>
      </c>
      <c r="K591" s="31">
        <v>2</v>
      </c>
      <c r="L591" s="31">
        <v>1</v>
      </c>
      <c r="M591" s="31">
        <v>79500</v>
      </c>
      <c r="N5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71615.421623526418</v>
      </c>
      <c r="O591" s="31">
        <f>Table5[[#This Row],[SalePrice]]-Table5[[#This Row],[RegressionPrice]]</f>
        <v>7884.5783764735825</v>
      </c>
    </row>
    <row r="592" spans="1:15">
      <c r="A592">
        <v>1582</v>
      </c>
      <c r="B592">
        <v>490</v>
      </c>
      <c r="C592" s="20">
        <v>7</v>
      </c>
      <c r="D592" s="20">
        <v>2004</v>
      </c>
      <c r="E592" s="20">
        <v>2004</v>
      </c>
      <c r="F592" s="20">
        <v>770</v>
      </c>
      <c r="G592" s="20">
        <v>520</v>
      </c>
      <c r="H592" s="32">
        <v>0</v>
      </c>
      <c r="I592" s="32">
        <v>0</v>
      </c>
      <c r="J592" s="32">
        <v>0</v>
      </c>
      <c r="K592" s="32">
        <v>0</v>
      </c>
      <c r="L592" s="32">
        <v>0</v>
      </c>
      <c r="M592" s="32">
        <v>185900</v>
      </c>
      <c r="N5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215450.54034912176</v>
      </c>
      <c r="O592" s="31">
        <f>Table5[[#This Row],[SalePrice]]-Table5[[#This Row],[RegressionPrice]]</f>
        <v>-29550.540349121758</v>
      </c>
    </row>
    <row r="593" spans="1:15">
      <c r="A593">
        <v>2296</v>
      </c>
      <c r="B593">
        <v>1338</v>
      </c>
      <c r="C593" s="23">
        <v>10</v>
      </c>
      <c r="D593" s="23">
        <v>2008</v>
      </c>
      <c r="E593" s="23">
        <v>2008</v>
      </c>
      <c r="F593" s="23">
        <v>1722</v>
      </c>
      <c r="G593" s="23">
        <v>842</v>
      </c>
      <c r="H593" s="31">
        <v>0</v>
      </c>
      <c r="I593" s="31">
        <v>0</v>
      </c>
      <c r="J593" s="31">
        <v>2</v>
      </c>
      <c r="K593" s="31">
        <v>0</v>
      </c>
      <c r="L593" s="31">
        <v>2</v>
      </c>
      <c r="M593" s="31">
        <v>451950</v>
      </c>
      <c r="N5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387685.14331542706</v>
      </c>
      <c r="O593" s="31">
        <f>Table5[[#This Row],[SalePrice]]-Table5[[#This Row],[RegressionPrice]]</f>
        <v>64264.856684572937</v>
      </c>
    </row>
    <row r="594" spans="1:15">
      <c r="A594">
        <v>816</v>
      </c>
      <c r="B594">
        <v>816</v>
      </c>
      <c r="C594" s="20">
        <v>5</v>
      </c>
      <c r="D594" s="20">
        <v>1982</v>
      </c>
      <c r="E594" s="20">
        <v>2003</v>
      </c>
      <c r="F594" s="20">
        <v>816</v>
      </c>
      <c r="G594" s="20">
        <v>816</v>
      </c>
      <c r="H594" s="32">
        <v>0</v>
      </c>
      <c r="I594" s="32">
        <v>0</v>
      </c>
      <c r="J594" s="32">
        <v>1</v>
      </c>
      <c r="K594" s="32">
        <v>0</v>
      </c>
      <c r="L594" s="32">
        <v>1</v>
      </c>
      <c r="M594" s="32">
        <v>138000</v>
      </c>
      <c r="N5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160500.52897128343</v>
      </c>
      <c r="O594" s="31">
        <f>Table5[[#This Row],[SalePrice]]-Table5[[#This Row],[RegressionPrice]]</f>
        <v>-22500.528971283435</v>
      </c>
    </row>
    <row r="595" spans="1:15">
      <c r="A595">
        <v>848</v>
      </c>
      <c r="B595">
        <v>685</v>
      </c>
      <c r="C595" s="23">
        <v>6</v>
      </c>
      <c r="D595" s="23">
        <v>2003</v>
      </c>
      <c r="E595" s="23">
        <v>2003</v>
      </c>
      <c r="F595" s="23">
        <v>848</v>
      </c>
      <c r="G595" s="23">
        <v>420</v>
      </c>
      <c r="H595" s="31">
        <v>0</v>
      </c>
      <c r="I595" s="31">
        <v>3</v>
      </c>
      <c r="J595" s="31">
        <v>0</v>
      </c>
      <c r="K595" s="31">
        <v>0</v>
      </c>
      <c r="L595" s="31">
        <v>0</v>
      </c>
      <c r="M595" s="31">
        <v>140000</v>
      </c>
      <c r="N5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138691.19274484867</v>
      </c>
      <c r="O595" s="31">
        <f>Table5[[#This Row],[SalePrice]]-Table5[[#This Row],[RegressionPrice]]</f>
        <v>1308.8072551513324</v>
      </c>
    </row>
    <row r="596" spans="1:15">
      <c r="A596">
        <v>924</v>
      </c>
      <c r="B596">
        <v>0</v>
      </c>
      <c r="C596" s="20">
        <v>5</v>
      </c>
      <c r="D596" s="20">
        <v>1975</v>
      </c>
      <c r="E596" s="20">
        <v>1975</v>
      </c>
      <c r="F596" s="20">
        <v>924</v>
      </c>
      <c r="G596" s="20">
        <v>280</v>
      </c>
      <c r="H596" s="32">
        <v>0</v>
      </c>
      <c r="I596" s="32">
        <v>0</v>
      </c>
      <c r="J596" s="32">
        <v>0</v>
      </c>
      <c r="K596" s="32">
        <v>2</v>
      </c>
      <c r="L596" s="32">
        <v>1</v>
      </c>
      <c r="M596" s="32">
        <v>110000</v>
      </c>
      <c r="N5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106978.70765827132</v>
      </c>
      <c r="O596" s="31">
        <f>Table5[[#This Row],[SalePrice]]-Table5[[#This Row],[RegressionPrice]]</f>
        <v>3021.2923417286802</v>
      </c>
    </row>
    <row r="597" spans="1:15">
      <c r="A597">
        <v>1826</v>
      </c>
      <c r="B597">
        <v>1422</v>
      </c>
      <c r="C597" s="23">
        <v>8</v>
      </c>
      <c r="D597" s="23">
        <v>2005</v>
      </c>
      <c r="E597" s="23">
        <v>2006</v>
      </c>
      <c r="F597" s="23">
        <v>1814</v>
      </c>
      <c r="G597" s="23">
        <v>758</v>
      </c>
      <c r="H597" s="31">
        <v>0</v>
      </c>
      <c r="I597" s="31">
        <v>0</v>
      </c>
      <c r="J597" s="31">
        <v>0</v>
      </c>
      <c r="K597" s="31">
        <v>0</v>
      </c>
      <c r="L597" s="31">
        <v>0</v>
      </c>
      <c r="M597" s="31">
        <v>319000</v>
      </c>
      <c r="N5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290922.72397037619</v>
      </c>
      <c r="O597" s="31">
        <f>Table5[[#This Row],[SalePrice]]-Table5[[#This Row],[RegressionPrice]]</f>
        <v>28077.276029623812</v>
      </c>
    </row>
    <row r="598" spans="1:15">
      <c r="A598">
        <v>1368</v>
      </c>
      <c r="B598">
        <v>0</v>
      </c>
      <c r="C598" s="20">
        <v>6</v>
      </c>
      <c r="D598" s="20">
        <v>1910</v>
      </c>
      <c r="E598" s="20">
        <v>1993</v>
      </c>
      <c r="F598" s="20">
        <v>684</v>
      </c>
      <c r="G598" s="20">
        <v>216</v>
      </c>
      <c r="H598" s="32">
        <v>0</v>
      </c>
      <c r="I598" s="32">
        <v>0</v>
      </c>
      <c r="J598" s="32">
        <v>1</v>
      </c>
      <c r="K598" s="32">
        <v>0</v>
      </c>
      <c r="L598" s="32">
        <v>1</v>
      </c>
      <c r="M598" s="32">
        <v>114504</v>
      </c>
      <c r="N5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138639.20545584371</v>
      </c>
      <c r="O598" s="31">
        <f>Table5[[#This Row],[SalePrice]]-Table5[[#This Row],[RegressionPrice]]</f>
        <v>-24135.205455843708</v>
      </c>
    </row>
    <row r="599" spans="1:15">
      <c r="A599">
        <v>1402</v>
      </c>
      <c r="B599">
        <v>0</v>
      </c>
      <c r="C599" s="23">
        <v>7</v>
      </c>
      <c r="D599" s="23">
        <v>2006</v>
      </c>
      <c r="E599" s="23">
        <v>2007</v>
      </c>
      <c r="F599" s="23">
        <v>1258</v>
      </c>
      <c r="G599" s="23">
        <v>648</v>
      </c>
      <c r="H599" s="31">
        <v>0</v>
      </c>
      <c r="I599" s="31">
        <v>3</v>
      </c>
      <c r="J599" s="31">
        <v>2</v>
      </c>
      <c r="K599" s="31">
        <v>0</v>
      </c>
      <c r="L599" s="31">
        <v>0</v>
      </c>
      <c r="M599" s="31">
        <v>194201</v>
      </c>
      <c r="N5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204138.89813585865</v>
      </c>
      <c r="O599" s="31">
        <f>Table5[[#This Row],[SalePrice]]-Table5[[#This Row],[RegressionPrice]]</f>
        <v>-9937.8981358586461</v>
      </c>
    </row>
    <row r="600" spans="1:15">
      <c r="A600">
        <v>1647</v>
      </c>
      <c r="B600">
        <v>1283</v>
      </c>
      <c r="C600" s="20">
        <v>5</v>
      </c>
      <c r="D600" s="20">
        <v>1977</v>
      </c>
      <c r="E600" s="20">
        <v>1977</v>
      </c>
      <c r="F600" s="20">
        <v>1430</v>
      </c>
      <c r="G600" s="20">
        <v>621</v>
      </c>
      <c r="H600" s="32">
        <v>0</v>
      </c>
      <c r="I600" s="32">
        <v>0</v>
      </c>
      <c r="J600" s="32">
        <v>0</v>
      </c>
      <c r="K600" s="32">
        <v>0</v>
      </c>
      <c r="L600" s="32">
        <v>0</v>
      </c>
      <c r="M600" s="32">
        <v>217500</v>
      </c>
      <c r="N6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187108.9727945654</v>
      </c>
      <c r="O600" s="31">
        <f>Table5[[#This Row],[SalePrice]]-Table5[[#This Row],[RegressionPrice]]</f>
        <v>30391.027205434599</v>
      </c>
    </row>
    <row r="601" spans="1:15">
      <c r="A601">
        <v>1556</v>
      </c>
      <c r="B601">
        <v>81</v>
      </c>
      <c r="C601" s="23">
        <v>6</v>
      </c>
      <c r="D601" s="23">
        <v>1980</v>
      </c>
      <c r="E601" s="23">
        <v>1980</v>
      </c>
      <c r="F601" s="23">
        <v>716</v>
      </c>
      <c r="G601" s="23">
        <v>452</v>
      </c>
      <c r="H601" s="31">
        <v>0</v>
      </c>
      <c r="I601" s="31">
        <v>4</v>
      </c>
      <c r="J601" s="31">
        <v>0</v>
      </c>
      <c r="K601" s="31">
        <v>2</v>
      </c>
      <c r="L601" s="31">
        <v>1</v>
      </c>
      <c r="M601" s="31">
        <v>151000</v>
      </c>
      <c r="N6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139637.80014482632</v>
      </c>
      <c r="O601" s="31">
        <f>Table5[[#This Row],[SalePrice]]-Table5[[#This Row],[RegressionPrice]]</f>
        <v>11362.199855173676</v>
      </c>
    </row>
    <row r="602" spans="1:15">
      <c r="A602">
        <v>1904</v>
      </c>
      <c r="B602">
        <v>546</v>
      </c>
      <c r="C602" s="20">
        <v>8</v>
      </c>
      <c r="D602" s="20">
        <v>2005</v>
      </c>
      <c r="E602" s="20">
        <v>2005</v>
      </c>
      <c r="F602" s="20">
        <v>1058</v>
      </c>
      <c r="G602" s="20">
        <v>736</v>
      </c>
      <c r="H602" s="32">
        <v>0</v>
      </c>
      <c r="I602" s="32">
        <v>0</v>
      </c>
      <c r="J602" s="32">
        <v>0</v>
      </c>
      <c r="K602" s="32">
        <v>0</v>
      </c>
      <c r="L602" s="32">
        <v>2</v>
      </c>
      <c r="M602" s="32">
        <v>275000</v>
      </c>
      <c r="N6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282041.55031567463</v>
      </c>
      <c r="O602" s="31">
        <f>Table5[[#This Row],[SalePrice]]-Table5[[#This Row],[RegressionPrice]]</f>
        <v>-7041.5503156746272</v>
      </c>
    </row>
    <row r="603" spans="1:15">
      <c r="A603">
        <v>1375</v>
      </c>
      <c r="B603">
        <v>0</v>
      </c>
      <c r="C603" s="23">
        <v>6</v>
      </c>
      <c r="D603" s="23">
        <v>1937</v>
      </c>
      <c r="E603" s="23">
        <v>1950</v>
      </c>
      <c r="F603" s="23">
        <v>780</v>
      </c>
      <c r="G603" s="23">
        <v>544</v>
      </c>
      <c r="H603" s="31">
        <v>0</v>
      </c>
      <c r="I603" s="31">
        <v>0</v>
      </c>
      <c r="J603" s="31">
        <v>1</v>
      </c>
      <c r="K603" s="31">
        <v>2</v>
      </c>
      <c r="L603" s="31">
        <v>0</v>
      </c>
      <c r="M603" s="31">
        <v>141000</v>
      </c>
      <c r="N6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132214.27709534796</v>
      </c>
      <c r="O603" s="31">
        <f>Table5[[#This Row],[SalePrice]]-Table5[[#This Row],[RegressionPrice]]</f>
        <v>8785.722904652037</v>
      </c>
    </row>
    <row r="604" spans="1:15">
      <c r="A604">
        <v>1915</v>
      </c>
      <c r="B604">
        <v>789</v>
      </c>
      <c r="C604" s="20">
        <v>8</v>
      </c>
      <c r="D604" s="20">
        <v>1992</v>
      </c>
      <c r="E604" s="20">
        <v>1992</v>
      </c>
      <c r="F604" s="20">
        <v>908</v>
      </c>
      <c r="G604" s="20">
        <v>506</v>
      </c>
      <c r="H604" s="32">
        <v>0</v>
      </c>
      <c r="I604" s="32">
        <v>0</v>
      </c>
      <c r="J604" s="32">
        <v>0</v>
      </c>
      <c r="K604" s="32">
        <v>0</v>
      </c>
      <c r="L604" s="32">
        <v>0</v>
      </c>
      <c r="M604" s="32">
        <v>220000</v>
      </c>
      <c r="N6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250959.01337343876</v>
      </c>
      <c r="O604" s="31">
        <f>Table5[[#This Row],[SalePrice]]-Table5[[#This Row],[RegressionPrice]]</f>
        <v>-30959.013373438764</v>
      </c>
    </row>
    <row r="605" spans="1:15">
      <c r="A605">
        <v>1200</v>
      </c>
      <c r="B605">
        <v>0</v>
      </c>
      <c r="C605" s="23">
        <v>7</v>
      </c>
      <c r="D605" s="23">
        <v>2004</v>
      </c>
      <c r="E605" s="23">
        <v>2005</v>
      </c>
      <c r="F605" s="23">
        <v>600</v>
      </c>
      <c r="G605" s="23">
        <v>480</v>
      </c>
      <c r="H605" s="31">
        <v>0</v>
      </c>
      <c r="I605" s="31">
        <v>3</v>
      </c>
      <c r="J605" s="31">
        <v>0</v>
      </c>
      <c r="K605" s="31">
        <v>0</v>
      </c>
      <c r="L605" s="31">
        <v>0</v>
      </c>
      <c r="M605" s="31">
        <v>151000</v>
      </c>
      <c r="N6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162670.00215061894</v>
      </c>
      <c r="O605" s="31">
        <f>Table5[[#This Row],[SalePrice]]-Table5[[#This Row],[RegressionPrice]]</f>
        <v>-11670.002150618937</v>
      </c>
    </row>
    <row r="606" spans="1:15">
      <c r="A606">
        <v>1494</v>
      </c>
      <c r="B606">
        <v>922</v>
      </c>
      <c r="C606" s="20">
        <v>7</v>
      </c>
      <c r="D606" s="20">
        <v>2002</v>
      </c>
      <c r="E606" s="20">
        <v>2002</v>
      </c>
      <c r="F606" s="20">
        <v>1494</v>
      </c>
      <c r="G606" s="20">
        <v>530</v>
      </c>
      <c r="H606" s="32">
        <v>0</v>
      </c>
      <c r="I606" s="32">
        <v>0</v>
      </c>
      <c r="J606" s="32">
        <v>0</v>
      </c>
      <c r="K606" s="32">
        <v>0</v>
      </c>
      <c r="L606" s="32">
        <v>0</v>
      </c>
      <c r="M606" s="32">
        <v>221000</v>
      </c>
      <c r="N6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229103.79380198117</v>
      </c>
      <c r="O606" s="31">
        <f>Table5[[#This Row],[SalePrice]]-Table5[[#This Row],[RegressionPrice]]</f>
        <v>-8103.79380198117</v>
      </c>
    </row>
    <row r="607" spans="1:15">
      <c r="A607">
        <v>1986</v>
      </c>
      <c r="B607">
        <v>454</v>
      </c>
      <c r="C607" s="23">
        <v>7</v>
      </c>
      <c r="D607" s="23">
        <v>1965</v>
      </c>
      <c r="E607" s="23">
        <v>1990</v>
      </c>
      <c r="F607" s="23">
        <v>768</v>
      </c>
      <c r="G607" s="23">
        <v>486</v>
      </c>
      <c r="H607" s="31">
        <v>0</v>
      </c>
      <c r="I607" s="31">
        <v>0</v>
      </c>
      <c r="J607" s="31">
        <v>1</v>
      </c>
      <c r="K607" s="31">
        <v>2</v>
      </c>
      <c r="L607" s="31">
        <v>1</v>
      </c>
      <c r="M607" s="31">
        <v>205000</v>
      </c>
      <c r="N6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222925.35409374026</v>
      </c>
      <c r="O607" s="31">
        <f>Table5[[#This Row],[SalePrice]]-Table5[[#This Row],[RegressionPrice]]</f>
        <v>-17925.354093740258</v>
      </c>
    </row>
    <row r="608" spans="1:15">
      <c r="A608">
        <v>1040</v>
      </c>
      <c r="B608">
        <v>732</v>
      </c>
      <c r="C608" s="20">
        <v>5</v>
      </c>
      <c r="D608" s="20">
        <v>1996</v>
      </c>
      <c r="E608" s="20">
        <v>1996</v>
      </c>
      <c r="F608" s="20">
        <v>1040</v>
      </c>
      <c r="G608" s="20">
        <v>576</v>
      </c>
      <c r="H608" s="32">
        <v>0</v>
      </c>
      <c r="I608" s="32">
        <v>0</v>
      </c>
      <c r="J608" s="32">
        <v>0</v>
      </c>
      <c r="K608" s="32">
        <v>1</v>
      </c>
      <c r="L608" s="32">
        <v>0</v>
      </c>
      <c r="M608" s="32">
        <v>152000</v>
      </c>
      <c r="N6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149356.809064948</v>
      </c>
      <c r="O608" s="31">
        <f>Table5[[#This Row],[SalePrice]]-Table5[[#This Row],[RegressionPrice]]</f>
        <v>2643.190935052</v>
      </c>
    </row>
    <row r="609" spans="1:15">
      <c r="A609">
        <v>2008</v>
      </c>
      <c r="B609">
        <v>603</v>
      </c>
      <c r="C609" s="23">
        <v>5</v>
      </c>
      <c r="D609" s="23">
        <v>1948</v>
      </c>
      <c r="E609" s="23">
        <v>2002</v>
      </c>
      <c r="F609" s="23">
        <v>896</v>
      </c>
      <c r="G609" s="23">
        <v>230</v>
      </c>
      <c r="H609" s="31">
        <v>0</v>
      </c>
      <c r="I609" s="31">
        <v>0</v>
      </c>
      <c r="J609" s="31">
        <v>1</v>
      </c>
      <c r="K609" s="31">
        <v>0</v>
      </c>
      <c r="L609" s="31">
        <v>2</v>
      </c>
      <c r="M609" s="31">
        <v>225000</v>
      </c>
      <c r="N6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191968.30549502463</v>
      </c>
      <c r="O609" s="31">
        <f>Table5[[#This Row],[SalePrice]]-Table5[[#This Row],[RegressionPrice]]</f>
        <v>33031.69450497537</v>
      </c>
    </row>
    <row r="610" spans="1:15">
      <c r="A610">
        <v>3194</v>
      </c>
      <c r="B610">
        <v>428</v>
      </c>
      <c r="C610" s="20">
        <v>8</v>
      </c>
      <c r="D610" s="20">
        <v>1934</v>
      </c>
      <c r="E610" s="20">
        <v>1998</v>
      </c>
      <c r="F610" s="20">
        <v>965</v>
      </c>
      <c r="G610" s="20">
        <v>380</v>
      </c>
      <c r="H610" s="32">
        <v>0</v>
      </c>
      <c r="I610" s="32">
        <v>0</v>
      </c>
      <c r="J610" s="32">
        <v>0</v>
      </c>
      <c r="K610" s="32">
        <v>2</v>
      </c>
      <c r="L610" s="32">
        <v>1</v>
      </c>
      <c r="M610" s="32">
        <v>359100</v>
      </c>
      <c r="N6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286206.90367525455</v>
      </c>
      <c r="O610" s="31">
        <f>Table5[[#This Row],[SalePrice]]-Table5[[#This Row],[RegressionPrice]]</f>
        <v>72893.096324745449</v>
      </c>
    </row>
    <row r="611" spans="1:15">
      <c r="A611">
        <v>1029</v>
      </c>
      <c r="B611">
        <v>903</v>
      </c>
      <c r="C611" s="23">
        <v>4</v>
      </c>
      <c r="D611" s="23">
        <v>1961</v>
      </c>
      <c r="E611" s="23">
        <v>1961</v>
      </c>
      <c r="F611" s="23">
        <v>1029</v>
      </c>
      <c r="G611" s="23">
        <v>261</v>
      </c>
      <c r="H611" s="31">
        <v>1</v>
      </c>
      <c r="I611" s="31">
        <v>0</v>
      </c>
      <c r="J611" s="31">
        <v>1</v>
      </c>
      <c r="K611" s="31">
        <v>1</v>
      </c>
      <c r="L611" s="31">
        <v>1</v>
      </c>
      <c r="M611" s="31">
        <v>118500</v>
      </c>
      <c r="N6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107476.3033938673</v>
      </c>
      <c r="O611" s="31">
        <f>Table5[[#This Row],[SalePrice]]-Table5[[#This Row],[RegressionPrice]]</f>
        <v>11023.696606132697</v>
      </c>
    </row>
    <row r="612" spans="1:15">
      <c r="A612">
        <v>2153</v>
      </c>
      <c r="B612">
        <v>904</v>
      </c>
      <c r="C612" s="20">
        <v>9</v>
      </c>
      <c r="D612" s="20">
        <v>2000</v>
      </c>
      <c r="E612" s="20">
        <v>2000</v>
      </c>
      <c r="F612" s="20">
        <v>1440</v>
      </c>
      <c r="G612" s="20">
        <v>736</v>
      </c>
      <c r="H612" s="32">
        <v>2</v>
      </c>
      <c r="I612" s="32">
        <v>0</v>
      </c>
      <c r="J612" s="32">
        <v>2</v>
      </c>
      <c r="K612" s="32">
        <v>0</v>
      </c>
      <c r="L612" s="32">
        <v>2</v>
      </c>
      <c r="M612" s="32">
        <v>313000</v>
      </c>
      <c r="N6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331811.95745113521</v>
      </c>
      <c r="O612" s="31">
        <f>Table5[[#This Row],[SalePrice]]-Table5[[#This Row],[RegressionPrice]]</f>
        <v>-18811.957451135211</v>
      </c>
    </row>
    <row r="613" spans="1:15">
      <c r="A613">
        <v>1032</v>
      </c>
      <c r="B613">
        <v>605</v>
      </c>
      <c r="C613" s="23">
        <v>6</v>
      </c>
      <c r="D613" s="23">
        <v>1978</v>
      </c>
      <c r="E613" s="23">
        <v>1978</v>
      </c>
      <c r="F613" s="23">
        <v>1032</v>
      </c>
      <c r="G613" s="23">
        <v>564</v>
      </c>
      <c r="H613" s="31">
        <v>0</v>
      </c>
      <c r="I613" s="31">
        <v>0</v>
      </c>
      <c r="J613" s="31">
        <v>0</v>
      </c>
      <c r="K613" s="31">
        <v>2</v>
      </c>
      <c r="L613" s="31">
        <v>1</v>
      </c>
      <c r="M613" s="31">
        <v>148000</v>
      </c>
      <c r="N6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158054.37858438317</v>
      </c>
      <c r="O613" s="31">
        <f>Table5[[#This Row],[SalePrice]]-Table5[[#This Row],[RegressionPrice]]</f>
        <v>-10054.378584383172</v>
      </c>
    </row>
    <row r="614" spans="1:15">
      <c r="A614">
        <v>1872</v>
      </c>
      <c r="B614">
        <v>990</v>
      </c>
      <c r="C614" s="20">
        <v>8</v>
      </c>
      <c r="D614" s="20">
        <v>2001</v>
      </c>
      <c r="E614" s="20">
        <v>2001</v>
      </c>
      <c r="F614" s="20">
        <v>1299</v>
      </c>
      <c r="G614" s="20">
        <v>531</v>
      </c>
      <c r="H614" s="32">
        <v>0</v>
      </c>
      <c r="I614" s="32">
        <v>0</v>
      </c>
      <c r="J614" s="32">
        <v>0</v>
      </c>
      <c r="K614" s="32">
        <v>0</v>
      </c>
      <c r="L614" s="32">
        <v>2</v>
      </c>
      <c r="M614" s="32">
        <v>261500</v>
      </c>
      <c r="N6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282680.70268712041</v>
      </c>
      <c r="O614" s="31">
        <f>Table5[[#This Row],[SalePrice]]-Table5[[#This Row],[RegressionPrice]]</f>
        <v>-21180.702687120414</v>
      </c>
    </row>
    <row r="615" spans="1:15">
      <c r="A615">
        <v>1120</v>
      </c>
      <c r="B615">
        <v>206</v>
      </c>
      <c r="C615" s="23">
        <v>5</v>
      </c>
      <c r="D615" s="23">
        <v>2007</v>
      </c>
      <c r="E615" s="23">
        <v>2007</v>
      </c>
      <c r="F615" s="23">
        <v>1120</v>
      </c>
      <c r="G615" s="23">
        <v>0</v>
      </c>
      <c r="H615" s="31">
        <v>1</v>
      </c>
      <c r="I615" s="31">
        <v>0</v>
      </c>
      <c r="J615" s="31">
        <v>0</v>
      </c>
      <c r="K615" s="31">
        <v>0</v>
      </c>
      <c r="L615" s="31">
        <v>1</v>
      </c>
      <c r="M615" s="31">
        <v>147000</v>
      </c>
      <c r="N6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140945.76669565521</v>
      </c>
      <c r="O615" s="31">
        <f>Table5[[#This Row],[SalePrice]]-Table5[[#This Row],[RegressionPrice]]</f>
        <v>6054.233304344787</v>
      </c>
    </row>
    <row r="616" spans="1:15">
      <c r="A616">
        <v>630</v>
      </c>
      <c r="B616">
        <v>150</v>
      </c>
      <c r="C616" s="20">
        <v>4</v>
      </c>
      <c r="D616" s="20">
        <v>1972</v>
      </c>
      <c r="E616" s="20">
        <v>1972</v>
      </c>
      <c r="F616" s="20">
        <v>630</v>
      </c>
      <c r="G616" s="20">
        <v>0</v>
      </c>
      <c r="H616" s="32">
        <v>0</v>
      </c>
      <c r="I616" s="32">
        <v>3</v>
      </c>
      <c r="J616" s="32">
        <v>0</v>
      </c>
      <c r="K616" s="32">
        <v>0</v>
      </c>
      <c r="L616" s="32">
        <v>1</v>
      </c>
      <c r="M616" s="32">
        <v>75500</v>
      </c>
      <c r="N6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44622.249268249303</v>
      </c>
      <c r="O616" s="31">
        <f>Table5[[#This Row],[SalePrice]]-Table5[[#This Row],[RegressionPrice]]</f>
        <v>30877.750731750697</v>
      </c>
    </row>
    <row r="617" spans="1:15">
      <c r="A617">
        <v>1054</v>
      </c>
      <c r="B617">
        <v>763</v>
      </c>
      <c r="C617" s="23">
        <v>6</v>
      </c>
      <c r="D617" s="23">
        <v>1963</v>
      </c>
      <c r="E617" s="23">
        <v>1963</v>
      </c>
      <c r="F617" s="23">
        <v>936</v>
      </c>
      <c r="G617" s="23">
        <v>480</v>
      </c>
      <c r="H617" s="31">
        <v>1</v>
      </c>
      <c r="I617" s="31">
        <v>0</v>
      </c>
      <c r="J617" s="31">
        <v>1</v>
      </c>
      <c r="K617" s="31">
        <v>0</v>
      </c>
      <c r="L617" s="31">
        <v>0</v>
      </c>
      <c r="M617" s="31">
        <v>137500</v>
      </c>
      <c r="N6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149017.80063396381</v>
      </c>
      <c r="O617" s="31">
        <f>Table5[[#This Row],[SalePrice]]-Table5[[#This Row],[RegressionPrice]]</f>
        <v>-11517.800633963809</v>
      </c>
    </row>
    <row r="618" spans="1:15">
      <c r="A618">
        <v>1509</v>
      </c>
      <c r="B618">
        <v>457</v>
      </c>
      <c r="C618" s="20">
        <v>6</v>
      </c>
      <c r="D618" s="20">
        <v>2002</v>
      </c>
      <c r="E618" s="20">
        <v>2003</v>
      </c>
      <c r="F618" s="20">
        <v>783</v>
      </c>
      <c r="G618" s="20">
        <v>393</v>
      </c>
      <c r="H618" s="32">
        <v>0</v>
      </c>
      <c r="I618" s="32">
        <v>0</v>
      </c>
      <c r="J618" s="32">
        <v>0</v>
      </c>
      <c r="K618" s="32">
        <v>0</v>
      </c>
      <c r="L618" s="32">
        <v>0</v>
      </c>
      <c r="M618" s="32">
        <v>183200</v>
      </c>
      <c r="N6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185595.86243383234</v>
      </c>
      <c r="O618" s="31">
        <f>Table5[[#This Row],[SalePrice]]-Table5[[#This Row],[RegressionPrice]]</f>
        <v>-2395.8624338323425</v>
      </c>
    </row>
    <row r="619" spans="1:15">
      <c r="A619">
        <v>832</v>
      </c>
      <c r="B619">
        <v>0</v>
      </c>
      <c r="C619" s="23">
        <v>6</v>
      </c>
      <c r="D619" s="23">
        <v>1954</v>
      </c>
      <c r="E619" s="23">
        <v>1954</v>
      </c>
      <c r="F619" s="23">
        <v>832</v>
      </c>
      <c r="G619" s="23">
        <v>528</v>
      </c>
      <c r="H619" s="31">
        <v>3</v>
      </c>
      <c r="I619" s="31">
        <v>0</v>
      </c>
      <c r="J619" s="31">
        <v>1</v>
      </c>
      <c r="K619" s="31">
        <v>1</v>
      </c>
      <c r="L619" s="31">
        <v>0</v>
      </c>
      <c r="M619" s="31">
        <v>105500</v>
      </c>
      <c r="N6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107005.81417157879</v>
      </c>
      <c r="O619" s="31">
        <f>Table5[[#This Row],[SalePrice]]-Table5[[#This Row],[RegressionPrice]]</f>
        <v>-1505.8141715787933</v>
      </c>
    </row>
    <row r="620" spans="1:15">
      <c r="A620">
        <v>1828</v>
      </c>
      <c r="B620">
        <v>48</v>
      </c>
      <c r="C620" s="20">
        <v>9</v>
      </c>
      <c r="D620" s="20">
        <v>2007</v>
      </c>
      <c r="E620" s="20">
        <v>2007</v>
      </c>
      <c r="F620" s="20">
        <v>1822</v>
      </c>
      <c r="G620" s="20">
        <v>774</v>
      </c>
      <c r="H620" s="32">
        <v>0</v>
      </c>
      <c r="I620" s="32">
        <v>0</v>
      </c>
      <c r="J620" s="32">
        <v>2</v>
      </c>
      <c r="K620" s="32">
        <v>0</v>
      </c>
      <c r="L620" s="32">
        <v>0</v>
      </c>
      <c r="M620" s="32">
        <v>314813</v>
      </c>
      <c r="N6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300539.0033183269</v>
      </c>
      <c r="O620" s="31">
        <f>Table5[[#This Row],[SalePrice]]-Table5[[#This Row],[RegressionPrice]]</f>
        <v>14273.996681673103</v>
      </c>
    </row>
    <row r="621" spans="1:15">
      <c r="A621">
        <v>2262</v>
      </c>
      <c r="B621">
        <v>871</v>
      </c>
      <c r="C621" s="23">
        <v>8</v>
      </c>
      <c r="D621" s="23">
        <v>2003</v>
      </c>
      <c r="E621" s="23">
        <v>2003</v>
      </c>
      <c r="F621" s="23">
        <v>1482</v>
      </c>
      <c r="G621" s="23">
        <v>749</v>
      </c>
      <c r="H621" s="31">
        <v>0</v>
      </c>
      <c r="I621" s="31">
        <v>0</v>
      </c>
      <c r="J621" s="31">
        <v>0</v>
      </c>
      <c r="K621" s="31">
        <v>0</v>
      </c>
      <c r="L621" s="31">
        <v>0</v>
      </c>
      <c r="M621" s="31">
        <v>305000</v>
      </c>
      <c r="N6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294942.63320040848</v>
      </c>
      <c r="O621" s="31">
        <f>Table5[[#This Row],[SalePrice]]-Table5[[#This Row],[RegressionPrice]]</f>
        <v>10057.366799591517</v>
      </c>
    </row>
    <row r="622" spans="1:15">
      <c r="A622">
        <v>864</v>
      </c>
      <c r="B622">
        <v>41</v>
      </c>
      <c r="C622" s="20">
        <v>3</v>
      </c>
      <c r="D622" s="20">
        <v>1914</v>
      </c>
      <c r="E622" s="20">
        <v>1950</v>
      </c>
      <c r="F622" s="20">
        <v>864</v>
      </c>
      <c r="G622" s="20">
        <v>0</v>
      </c>
      <c r="H622" s="32">
        <v>0</v>
      </c>
      <c r="I622" s="32">
        <v>0</v>
      </c>
      <c r="J622" s="32">
        <v>1</v>
      </c>
      <c r="K622" s="32">
        <v>2</v>
      </c>
      <c r="L622" s="32">
        <v>1</v>
      </c>
      <c r="M622" s="32">
        <v>67000</v>
      </c>
      <c r="N6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28653.606000045849</v>
      </c>
      <c r="O622" s="31">
        <f>Table5[[#This Row],[SalePrice]]-Table5[[#This Row],[RegressionPrice]]</f>
        <v>38346.393999954147</v>
      </c>
    </row>
    <row r="623" spans="1:15">
      <c r="A623">
        <v>2614</v>
      </c>
      <c r="B623">
        <v>956</v>
      </c>
      <c r="C623" s="23">
        <v>6</v>
      </c>
      <c r="D623" s="23">
        <v>1974</v>
      </c>
      <c r="E623" s="23">
        <v>1997</v>
      </c>
      <c r="F623" s="23">
        <v>1522</v>
      </c>
      <c r="G623" s="23">
        <v>624</v>
      </c>
      <c r="H623" s="31">
        <v>0</v>
      </c>
      <c r="I623" s="31">
        <v>0</v>
      </c>
      <c r="J623" s="31">
        <v>1</v>
      </c>
      <c r="K623" s="31">
        <v>2</v>
      </c>
      <c r="L623" s="31">
        <v>1</v>
      </c>
      <c r="M623" s="31">
        <v>240000</v>
      </c>
      <c r="N6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265823.27735461324</v>
      </c>
      <c r="O623" s="31">
        <f>Table5[[#This Row],[SalePrice]]-Table5[[#This Row],[RegressionPrice]]</f>
        <v>-25823.277354613238</v>
      </c>
    </row>
    <row r="624" spans="1:15">
      <c r="A624">
        <v>980</v>
      </c>
      <c r="B624">
        <v>560</v>
      </c>
      <c r="C624" s="20">
        <v>5</v>
      </c>
      <c r="D624" s="20">
        <v>1977</v>
      </c>
      <c r="E624" s="20">
        <v>1977</v>
      </c>
      <c r="F624" s="20">
        <v>980</v>
      </c>
      <c r="G624" s="20">
        <v>484</v>
      </c>
      <c r="H624" s="32">
        <v>0</v>
      </c>
      <c r="I624" s="32">
        <v>0</v>
      </c>
      <c r="J624" s="32">
        <v>1</v>
      </c>
      <c r="K624" s="32">
        <v>2</v>
      </c>
      <c r="L624" s="32">
        <v>1</v>
      </c>
      <c r="M624" s="32">
        <v>135000</v>
      </c>
      <c r="N6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137213.14576365156</v>
      </c>
      <c r="O624" s="31">
        <f>Table5[[#This Row],[SalePrice]]-Table5[[#This Row],[RegressionPrice]]</f>
        <v>-2213.1457636515552</v>
      </c>
    </row>
    <row r="625" spans="1:15">
      <c r="A625">
        <v>1512</v>
      </c>
      <c r="B625">
        <v>420</v>
      </c>
      <c r="C625" s="23">
        <v>6</v>
      </c>
      <c r="D625" s="23">
        <v>2000</v>
      </c>
      <c r="E625" s="23">
        <v>2000</v>
      </c>
      <c r="F625" s="23">
        <v>756</v>
      </c>
      <c r="G625" s="23">
        <v>440</v>
      </c>
      <c r="H625" s="31">
        <v>0</v>
      </c>
      <c r="I625" s="31">
        <v>3</v>
      </c>
      <c r="J625" s="31">
        <v>0</v>
      </c>
      <c r="K625" s="31">
        <v>0</v>
      </c>
      <c r="L625" s="31">
        <v>0</v>
      </c>
      <c r="M625" s="31">
        <v>168500</v>
      </c>
      <c r="N6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163900.72855114358</v>
      </c>
      <c r="O625" s="31">
        <f>Table5[[#This Row],[SalePrice]]-Table5[[#This Row],[RegressionPrice]]</f>
        <v>4599.2714488564234</v>
      </c>
    </row>
    <row r="626" spans="1:15">
      <c r="A626">
        <v>1790</v>
      </c>
      <c r="B626">
        <v>247</v>
      </c>
      <c r="C626" s="20">
        <v>6</v>
      </c>
      <c r="D626" s="20">
        <v>1972</v>
      </c>
      <c r="E626" s="20">
        <v>1972</v>
      </c>
      <c r="F626" s="20">
        <v>732</v>
      </c>
      <c r="G626" s="20">
        <v>484</v>
      </c>
      <c r="H626" s="32">
        <v>0</v>
      </c>
      <c r="I626" s="32">
        <v>0</v>
      </c>
      <c r="J626" s="32">
        <v>1</v>
      </c>
      <c r="K626" s="32">
        <v>1</v>
      </c>
      <c r="L626" s="32">
        <v>1</v>
      </c>
      <c r="M626" s="32">
        <v>165150</v>
      </c>
      <c r="N6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187788.40043500264</v>
      </c>
      <c r="O626" s="31">
        <f>Table5[[#This Row],[SalePrice]]-Table5[[#This Row],[RegressionPrice]]</f>
        <v>-22638.400435002637</v>
      </c>
    </row>
    <row r="627" spans="1:15">
      <c r="A627">
        <v>1116</v>
      </c>
      <c r="B627">
        <v>0</v>
      </c>
      <c r="C627" s="23">
        <v>6</v>
      </c>
      <c r="D627" s="23">
        <v>1962</v>
      </c>
      <c r="E627" s="23">
        <v>1962</v>
      </c>
      <c r="F627" s="23">
        <v>1116</v>
      </c>
      <c r="G627" s="23">
        <v>440</v>
      </c>
      <c r="H627" s="31">
        <v>0</v>
      </c>
      <c r="I627" s="31">
        <v>0</v>
      </c>
      <c r="J627" s="31">
        <v>1</v>
      </c>
      <c r="K627" s="31">
        <v>2</v>
      </c>
      <c r="L627" s="31">
        <v>1</v>
      </c>
      <c r="M627" s="31">
        <v>160000</v>
      </c>
      <c r="N6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142801.2454735194</v>
      </c>
      <c r="O627" s="31">
        <f>Table5[[#This Row],[SalePrice]]-Table5[[#This Row],[RegressionPrice]]</f>
        <v>17198.754526480596</v>
      </c>
    </row>
    <row r="628" spans="1:15">
      <c r="A628">
        <v>1422</v>
      </c>
      <c r="B628">
        <v>0</v>
      </c>
      <c r="C628" s="20">
        <v>5</v>
      </c>
      <c r="D628" s="20">
        <v>1960</v>
      </c>
      <c r="E628" s="20">
        <v>1978</v>
      </c>
      <c r="F628" s="20">
        <v>978</v>
      </c>
      <c r="G628" s="20">
        <v>286</v>
      </c>
      <c r="H628" s="32">
        <v>0</v>
      </c>
      <c r="I628" s="32">
        <v>0</v>
      </c>
      <c r="J628" s="32">
        <v>1</v>
      </c>
      <c r="K628" s="32">
        <v>2</v>
      </c>
      <c r="L628" s="32">
        <v>1</v>
      </c>
      <c r="M628" s="32">
        <v>139900</v>
      </c>
      <c r="N6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135386.0898191923</v>
      </c>
      <c r="O628" s="31">
        <f>Table5[[#This Row],[SalePrice]]-Table5[[#This Row],[RegressionPrice]]</f>
        <v>4513.9101808076957</v>
      </c>
    </row>
    <row r="629" spans="1:15">
      <c r="A629">
        <v>1520</v>
      </c>
      <c r="B629">
        <v>674</v>
      </c>
      <c r="C629" s="23">
        <v>6</v>
      </c>
      <c r="D629" s="23">
        <v>1955</v>
      </c>
      <c r="E629" s="23">
        <v>1972</v>
      </c>
      <c r="F629" s="23">
        <v>1156</v>
      </c>
      <c r="G629" s="23">
        <v>364</v>
      </c>
      <c r="H629" s="31">
        <v>0</v>
      </c>
      <c r="I629" s="31">
        <v>0</v>
      </c>
      <c r="J629" s="31">
        <v>1</v>
      </c>
      <c r="K629" s="31">
        <v>0</v>
      </c>
      <c r="L629" s="31">
        <v>1</v>
      </c>
      <c r="M629" s="31">
        <v>153000</v>
      </c>
      <c r="N6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181443.86841372147</v>
      </c>
      <c r="O629" s="31">
        <f>Table5[[#This Row],[SalePrice]]-Table5[[#This Row],[RegressionPrice]]</f>
        <v>-28443.868413721473</v>
      </c>
    </row>
    <row r="630" spans="1:15">
      <c r="A630">
        <v>2080</v>
      </c>
      <c r="B630">
        <v>650</v>
      </c>
      <c r="C630" s="20">
        <v>5</v>
      </c>
      <c r="D630" s="20">
        <v>1969</v>
      </c>
      <c r="E630" s="20">
        <v>1969</v>
      </c>
      <c r="F630" s="20">
        <v>1040</v>
      </c>
      <c r="G630" s="20">
        <v>504</v>
      </c>
      <c r="H630" s="32">
        <v>0</v>
      </c>
      <c r="I630" s="32">
        <v>0</v>
      </c>
      <c r="J630" s="32">
        <v>0</v>
      </c>
      <c r="K630" s="32">
        <v>2</v>
      </c>
      <c r="L630" s="32">
        <v>3</v>
      </c>
      <c r="M630" s="32">
        <v>135000</v>
      </c>
      <c r="N6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199280.9549452441</v>
      </c>
      <c r="O630" s="31">
        <f>Table5[[#This Row],[SalePrice]]-Table5[[#This Row],[RegressionPrice]]</f>
        <v>-64280.954945244099</v>
      </c>
    </row>
    <row r="631" spans="1:15">
      <c r="A631">
        <v>1350</v>
      </c>
      <c r="B631">
        <v>624</v>
      </c>
      <c r="C631" s="23">
        <v>6</v>
      </c>
      <c r="D631" s="23">
        <v>1964</v>
      </c>
      <c r="E631" s="23">
        <v>1964</v>
      </c>
      <c r="F631" s="23">
        <v>1248</v>
      </c>
      <c r="G631" s="23">
        <v>520</v>
      </c>
      <c r="H631" s="31">
        <v>1</v>
      </c>
      <c r="I631" s="31">
        <v>0</v>
      </c>
      <c r="J631" s="31">
        <v>1</v>
      </c>
      <c r="K631" s="31">
        <v>2</v>
      </c>
      <c r="L631" s="31">
        <v>1</v>
      </c>
      <c r="M631" s="31">
        <v>168500</v>
      </c>
      <c r="N6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169776.5143928336</v>
      </c>
      <c r="O631" s="31">
        <f>Table5[[#This Row],[SalePrice]]-Table5[[#This Row],[RegressionPrice]]</f>
        <v>-1276.5143928336038</v>
      </c>
    </row>
    <row r="632" spans="1:15">
      <c r="A632">
        <v>1750</v>
      </c>
      <c r="B632">
        <v>0</v>
      </c>
      <c r="C632" s="20">
        <v>5</v>
      </c>
      <c r="D632" s="20">
        <v>1880</v>
      </c>
      <c r="E632" s="20">
        <v>1991</v>
      </c>
      <c r="F632" s="20">
        <v>636</v>
      </c>
      <c r="G632" s="20">
        <v>240</v>
      </c>
      <c r="H632" s="32">
        <v>3</v>
      </c>
      <c r="I632" s="32">
        <v>0</v>
      </c>
      <c r="J632" s="32">
        <v>4</v>
      </c>
      <c r="K632" s="32">
        <v>2</v>
      </c>
      <c r="L632" s="32">
        <v>2</v>
      </c>
      <c r="M632" s="32">
        <v>124000</v>
      </c>
      <c r="N6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139394.49909019188</v>
      </c>
      <c r="O632" s="31">
        <f>Table5[[#This Row],[SalePrice]]-Table5[[#This Row],[RegressionPrice]]</f>
        <v>-15394.499090191879</v>
      </c>
    </row>
    <row r="633" spans="1:15">
      <c r="A633">
        <v>1554</v>
      </c>
      <c r="B633">
        <v>24</v>
      </c>
      <c r="C633" s="23">
        <v>8</v>
      </c>
      <c r="D633" s="23">
        <v>2006</v>
      </c>
      <c r="E633" s="23">
        <v>2006</v>
      </c>
      <c r="F633" s="23">
        <v>1554</v>
      </c>
      <c r="G633" s="23">
        <v>627</v>
      </c>
      <c r="H633" s="31">
        <v>0</v>
      </c>
      <c r="I633" s="31">
        <v>4</v>
      </c>
      <c r="J633" s="31">
        <v>0</v>
      </c>
      <c r="K633" s="31">
        <v>0</v>
      </c>
      <c r="L633" s="31">
        <v>0</v>
      </c>
      <c r="M633" s="31">
        <v>209500</v>
      </c>
      <c r="N6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214639.95988157706</v>
      </c>
      <c r="O633" s="31">
        <f>Table5[[#This Row],[SalePrice]]-Table5[[#This Row],[RegressionPrice]]</f>
        <v>-5139.9598815770587</v>
      </c>
    </row>
    <row r="634" spans="1:15">
      <c r="A634">
        <v>1411</v>
      </c>
      <c r="B634">
        <v>822</v>
      </c>
      <c r="C634" s="20">
        <v>7</v>
      </c>
      <c r="D634" s="20">
        <v>1977</v>
      </c>
      <c r="E634" s="20">
        <v>1977</v>
      </c>
      <c r="F634" s="20">
        <v>1386</v>
      </c>
      <c r="G634" s="20">
        <v>544</v>
      </c>
      <c r="H634" s="32">
        <v>0</v>
      </c>
      <c r="I634" s="32">
        <v>0</v>
      </c>
      <c r="J634" s="32">
        <v>1</v>
      </c>
      <c r="K634" s="32">
        <v>2</v>
      </c>
      <c r="L634" s="32">
        <v>1</v>
      </c>
      <c r="M634" s="32">
        <v>82500</v>
      </c>
      <c r="N6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212520.42807914809</v>
      </c>
      <c r="O634" s="31">
        <f>Table5[[#This Row],[SalePrice]]-Table5[[#This Row],[RegressionPrice]]</f>
        <v>-130020.42807914809</v>
      </c>
    </row>
    <row r="635" spans="1:15">
      <c r="A635">
        <v>1056</v>
      </c>
      <c r="B635">
        <v>480</v>
      </c>
      <c r="C635" s="23">
        <v>5</v>
      </c>
      <c r="D635" s="23">
        <v>1954</v>
      </c>
      <c r="E635" s="23">
        <v>2005</v>
      </c>
      <c r="F635" s="23">
        <v>1056</v>
      </c>
      <c r="G635" s="23">
        <v>260</v>
      </c>
      <c r="H635" s="31">
        <v>0</v>
      </c>
      <c r="I635" s="31">
        <v>0</v>
      </c>
      <c r="J635" s="31">
        <v>1</v>
      </c>
      <c r="K635" s="31">
        <v>2</v>
      </c>
      <c r="L635" s="31">
        <v>1</v>
      </c>
      <c r="M635" s="31">
        <v>139400</v>
      </c>
      <c r="N6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133872.31559306566</v>
      </c>
      <c r="O635" s="31">
        <f>Table5[[#This Row],[SalePrice]]-Table5[[#This Row],[RegressionPrice]]</f>
        <v>5527.6844069343351</v>
      </c>
    </row>
    <row r="636" spans="1:15">
      <c r="A636">
        <v>1056</v>
      </c>
      <c r="B636">
        <v>1056</v>
      </c>
      <c r="C636" s="20">
        <v>6</v>
      </c>
      <c r="D636" s="20">
        <v>1980</v>
      </c>
      <c r="E636" s="20">
        <v>1980</v>
      </c>
      <c r="F636" s="20">
        <v>1056</v>
      </c>
      <c r="G636" s="20">
        <v>576</v>
      </c>
      <c r="H636" s="32">
        <v>0</v>
      </c>
      <c r="I636" s="32">
        <v>2</v>
      </c>
      <c r="J636" s="32">
        <v>1</v>
      </c>
      <c r="K636" s="32">
        <v>1</v>
      </c>
      <c r="L636" s="32">
        <v>1</v>
      </c>
      <c r="M636" s="32">
        <v>144000</v>
      </c>
      <c r="N6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167003.49905028645</v>
      </c>
      <c r="O636" s="31">
        <f>Table5[[#This Row],[SalePrice]]-Table5[[#This Row],[RegressionPrice]]</f>
        <v>-23003.499050286453</v>
      </c>
    </row>
    <row r="637" spans="1:15">
      <c r="A637">
        <v>3395</v>
      </c>
      <c r="B637">
        <v>256</v>
      </c>
      <c r="C637" s="23">
        <v>6</v>
      </c>
      <c r="D637" s="23">
        <v>1914</v>
      </c>
      <c r="E637" s="23">
        <v>1995</v>
      </c>
      <c r="F637" s="23">
        <v>1440</v>
      </c>
      <c r="G637" s="23">
        <v>0</v>
      </c>
      <c r="H637" s="31">
        <v>1</v>
      </c>
      <c r="I637" s="31">
        <v>1</v>
      </c>
      <c r="J637" s="31">
        <v>1</v>
      </c>
      <c r="K637" s="31">
        <v>0</v>
      </c>
      <c r="L637" s="31">
        <v>3</v>
      </c>
      <c r="M637" s="31">
        <v>200000</v>
      </c>
      <c r="N6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257921.41886395187</v>
      </c>
      <c r="O637" s="31">
        <f>Table5[[#This Row],[SalePrice]]-Table5[[#This Row],[RegressionPrice]]</f>
        <v>-57921.418863951869</v>
      </c>
    </row>
    <row r="638" spans="1:15">
      <c r="A638">
        <v>800</v>
      </c>
      <c r="B638">
        <v>0</v>
      </c>
      <c r="C638" s="20">
        <v>2</v>
      </c>
      <c r="D638" s="20">
        <v>1936</v>
      </c>
      <c r="E638" s="20">
        <v>1950</v>
      </c>
      <c r="F638" s="20">
        <v>264</v>
      </c>
      <c r="G638" s="20">
        <v>0</v>
      </c>
      <c r="H638" s="32">
        <v>0</v>
      </c>
      <c r="I638" s="32">
        <v>0</v>
      </c>
      <c r="J638" s="32">
        <v>1</v>
      </c>
      <c r="K638" s="32">
        <v>3</v>
      </c>
      <c r="L638" s="32">
        <v>3</v>
      </c>
      <c r="M638" s="32">
        <v>60000</v>
      </c>
      <c r="N6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17383.998329273487</v>
      </c>
      <c r="O638" s="31">
        <f>Table5[[#This Row],[SalePrice]]-Table5[[#This Row],[RegressionPrice]]</f>
        <v>42616.001670726517</v>
      </c>
    </row>
    <row r="639" spans="1:15">
      <c r="A639">
        <v>1387</v>
      </c>
      <c r="B639">
        <v>0</v>
      </c>
      <c r="C639" s="23">
        <v>5</v>
      </c>
      <c r="D639" s="23">
        <v>1954</v>
      </c>
      <c r="E639" s="23">
        <v>1954</v>
      </c>
      <c r="F639" s="23">
        <v>811</v>
      </c>
      <c r="G639" s="23">
        <v>256</v>
      </c>
      <c r="H639" s="31">
        <v>0</v>
      </c>
      <c r="I639" s="31">
        <v>1</v>
      </c>
      <c r="J639" s="31">
        <v>1</v>
      </c>
      <c r="K639" s="31">
        <v>2</v>
      </c>
      <c r="L639" s="31">
        <v>0</v>
      </c>
      <c r="M639" s="31">
        <v>93000</v>
      </c>
      <c r="N6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104204.76702399386</v>
      </c>
      <c r="O639" s="31">
        <f>Table5[[#This Row],[SalePrice]]-Table5[[#This Row],[RegressionPrice]]</f>
        <v>-11204.76702399386</v>
      </c>
    </row>
    <row r="640" spans="1:15">
      <c r="A640">
        <v>796</v>
      </c>
      <c r="B640">
        <v>0</v>
      </c>
      <c r="C640" s="20">
        <v>5</v>
      </c>
      <c r="D640" s="20">
        <v>1910</v>
      </c>
      <c r="E640" s="20">
        <v>1950</v>
      </c>
      <c r="F640" s="20">
        <v>796</v>
      </c>
      <c r="G640" s="20">
        <v>0</v>
      </c>
      <c r="H640" s="32">
        <v>1</v>
      </c>
      <c r="I640" s="32">
        <v>0</v>
      </c>
      <c r="J640" s="32">
        <v>4</v>
      </c>
      <c r="K640" s="32">
        <v>1</v>
      </c>
      <c r="L640" s="32">
        <v>1</v>
      </c>
      <c r="M640" s="32">
        <v>85000</v>
      </c>
      <c r="N6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83956.000158239083</v>
      </c>
      <c r="O640" s="31">
        <f>Table5[[#This Row],[SalePrice]]-Table5[[#This Row],[RegressionPrice]]</f>
        <v>1043.9998417609168</v>
      </c>
    </row>
    <row r="641" spans="1:15">
      <c r="A641">
        <v>1567</v>
      </c>
      <c r="B641">
        <v>1154</v>
      </c>
      <c r="C641" s="23">
        <v>8</v>
      </c>
      <c r="D641" s="23">
        <v>2006</v>
      </c>
      <c r="E641" s="23">
        <v>2006</v>
      </c>
      <c r="F641" s="23">
        <v>1520</v>
      </c>
      <c r="G641" s="23">
        <v>648</v>
      </c>
      <c r="H641" s="31">
        <v>0</v>
      </c>
      <c r="I641" s="31">
        <v>3</v>
      </c>
      <c r="J641" s="31">
        <v>0</v>
      </c>
      <c r="K641" s="31">
        <v>0</v>
      </c>
      <c r="L641" s="31">
        <v>2</v>
      </c>
      <c r="M641" s="31">
        <v>264561</v>
      </c>
      <c r="N6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261077.9492098779</v>
      </c>
      <c r="O641" s="31">
        <f>Table5[[#This Row],[SalePrice]]-Table5[[#This Row],[RegressionPrice]]</f>
        <v>3483.050790122099</v>
      </c>
    </row>
    <row r="642" spans="1:15">
      <c r="A642">
        <v>1518</v>
      </c>
      <c r="B642">
        <v>1218</v>
      </c>
      <c r="C642" s="20">
        <v>8</v>
      </c>
      <c r="D642" s="20">
        <v>2003</v>
      </c>
      <c r="E642" s="20">
        <v>2004</v>
      </c>
      <c r="F642" s="20">
        <v>1518</v>
      </c>
      <c r="G642" s="20">
        <v>588</v>
      </c>
      <c r="H642" s="32">
        <v>0</v>
      </c>
      <c r="I642" s="32">
        <v>3</v>
      </c>
      <c r="J642" s="32">
        <v>2</v>
      </c>
      <c r="K642" s="32">
        <v>0</v>
      </c>
      <c r="L642" s="32">
        <v>2</v>
      </c>
      <c r="M642" s="32">
        <v>274000</v>
      </c>
      <c r="N6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270232.59410357469</v>
      </c>
      <c r="O642" s="31">
        <f>Table5[[#This Row],[SalePrice]]-Table5[[#This Row],[RegressionPrice]]</f>
        <v>3767.4058964253054</v>
      </c>
    </row>
    <row r="643" spans="1:15">
      <c r="A643">
        <v>1929</v>
      </c>
      <c r="B643">
        <v>738</v>
      </c>
      <c r="C643" s="23">
        <v>7</v>
      </c>
      <c r="D643" s="23">
        <v>2001</v>
      </c>
      <c r="E643" s="23">
        <v>2001</v>
      </c>
      <c r="F643" s="23">
        <v>1057</v>
      </c>
      <c r="G643" s="23">
        <v>650</v>
      </c>
      <c r="H643" s="31">
        <v>0</v>
      </c>
      <c r="I643" s="31">
        <v>0</v>
      </c>
      <c r="J643" s="31">
        <v>0</v>
      </c>
      <c r="K643" s="31">
        <v>0</v>
      </c>
      <c r="L643" s="31">
        <v>0</v>
      </c>
      <c r="M643" s="31">
        <v>226000</v>
      </c>
      <c r="N6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244215.54274729764</v>
      </c>
      <c r="O643" s="31">
        <f>Table5[[#This Row],[SalePrice]]-Table5[[#This Row],[RegressionPrice]]</f>
        <v>-18215.542747297644</v>
      </c>
    </row>
    <row r="644" spans="1:15">
      <c r="A644">
        <v>2704</v>
      </c>
      <c r="B644">
        <v>1410</v>
      </c>
      <c r="C644" s="20">
        <v>8</v>
      </c>
      <c r="D644" s="20">
        <v>1972</v>
      </c>
      <c r="E644" s="20">
        <v>1995</v>
      </c>
      <c r="F644" s="20">
        <v>1952</v>
      </c>
      <c r="G644" s="20">
        <v>538</v>
      </c>
      <c r="H644" s="32">
        <v>0</v>
      </c>
      <c r="I644" s="32">
        <v>0</v>
      </c>
      <c r="J644" s="32">
        <v>0</v>
      </c>
      <c r="K644" s="32">
        <v>1</v>
      </c>
      <c r="L644" s="32">
        <v>2</v>
      </c>
      <c r="M644" s="32">
        <v>345000</v>
      </c>
      <c r="N6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326036.81035490037</v>
      </c>
      <c r="O644" s="31">
        <f>Table5[[#This Row],[SalePrice]]-Table5[[#This Row],[RegressionPrice]]</f>
        <v>18963.189645099628</v>
      </c>
    </row>
    <row r="645" spans="1:15">
      <c r="A645">
        <v>1620</v>
      </c>
      <c r="B645">
        <v>493</v>
      </c>
      <c r="C645" s="23">
        <v>5</v>
      </c>
      <c r="D645" s="23">
        <v>1969</v>
      </c>
      <c r="E645" s="23">
        <v>1969</v>
      </c>
      <c r="F645" s="23">
        <v>780</v>
      </c>
      <c r="G645" s="23">
        <v>462</v>
      </c>
      <c r="H645" s="31">
        <v>6</v>
      </c>
      <c r="I645" s="31">
        <v>0</v>
      </c>
      <c r="J645" s="31">
        <v>1</v>
      </c>
      <c r="K645" s="31">
        <v>0</v>
      </c>
      <c r="L645" s="31">
        <v>1</v>
      </c>
      <c r="M645" s="31">
        <v>152000</v>
      </c>
      <c r="N6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146030.03981195472</v>
      </c>
      <c r="O645" s="31">
        <f>Table5[[#This Row],[SalePrice]]-Table5[[#This Row],[RegressionPrice]]</f>
        <v>5969.9601880452828</v>
      </c>
    </row>
    <row r="646" spans="1:15">
      <c r="A646">
        <v>1766</v>
      </c>
      <c r="B646">
        <v>1121</v>
      </c>
      <c r="C646" s="20">
        <v>9</v>
      </c>
      <c r="D646" s="20">
        <v>2009</v>
      </c>
      <c r="E646" s="20">
        <v>2009</v>
      </c>
      <c r="F646" s="20">
        <v>1766</v>
      </c>
      <c r="G646" s="20">
        <v>478</v>
      </c>
      <c r="H646" s="32">
        <v>0</v>
      </c>
      <c r="I646" s="32">
        <v>0</v>
      </c>
      <c r="J646" s="32">
        <v>2</v>
      </c>
      <c r="K646" s="32">
        <v>0</v>
      </c>
      <c r="L646" s="32">
        <v>2</v>
      </c>
      <c r="M646" s="32">
        <v>370878</v>
      </c>
      <c r="N6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325487.51163814962</v>
      </c>
      <c r="O646" s="31">
        <f>Table5[[#This Row],[SalePrice]]-Table5[[#This Row],[RegressionPrice]]</f>
        <v>45390.488361850381</v>
      </c>
    </row>
    <row r="647" spans="1:15">
      <c r="A647">
        <v>981</v>
      </c>
      <c r="B647">
        <v>282</v>
      </c>
      <c r="C647" s="23">
        <v>6</v>
      </c>
      <c r="D647" s="23">
        <v>1971</v>
      </c>
      <c r="E647" s="23">
        <v>1971</v>
      </c>
      <c r="F647" s="23">
        <v>981</v>
      </c>
      <c r="G647" s="23">
        <v>576</v>
      </c>
      <c r="H647" s="31">
        <v>0</v>
      </c>
      <c r="I647" s="31">
        <v>0</v>
      </c>
      <c r="J647" s="31">
        <v>1</v>
      </c>
      <c r="K647" s="31">
        <v>2</v>
      </c>
      <c r="L647" s="31">
        <v>1</v>
      </c>
      <c r="M647" s="31">
        <v>143250</v>
      </c>
      <c r="N6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150850.93933273875</v>
      </c>
      <c r="O647" s="31">
        <f>Table5[[#This Row],[SalePrice]]-Table5[[#This Row],[RegressionPrice]]</f>
        <v>-7600.9393327387515</v>
      </c>
    </row>
    <row r="648" spans="1:15">
      <c r="A648">
        <v>1048</v>
      </c>
      <c r="B648">
        <v>0</v>
      </c>
      <c r="C648" s="20">
        <v>5</v>
      </c>
      <c r="D648" s="20">
        <v>1950</v>
      </c>
      <c r="E648" s="20">
        <v>1950</v>
      </c>
      <c r="F648" s="20">
        <v>0</v>
      </c>
      <c r="G648" s="20">
        <v>420</v>
      </c>
      <c r="H648" s="32">
        <v>0</v>
      </c>
      <c r="I648" s="32">
        <v>0</v>
      </c>
      <c r="J648" s="32">
        <v>3</v>
      </c>
      <c r="K648" s="32">
        <v>1</v>
      </c>
      <c r="L648" s="32">
        <v>1</v>
      </c>
      <c r="M648" s="32">
        <v>98300</v>
      </c>
      <c r="N6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110581.04362091907</v>
      </c>
      <c r="O648" s="31">
        <f>Table5[[#This Row],[SalePrice]]-Table5[[#This Row],[RegressionPrice]]</f>
        <v>-12281.043620919067</v>
      </c>
    </row>
    <row r="649" spans="1:15">
      <c r="A649">
        <v>1094</v>
      </c>
      <c r="B649">
        <v>500</v>
      </c>
      <c r="C649" s="23">
        <v>6</v>
      </c>
      <c r="D649" s="23">
        <v>1953</v>
      </c>
      <c r="E649" s="23">
        <v>1953</v>
      </c>
      <c r="F649" s="23">
        <v>1094</v>
      </c>
      <c r="G649" s="23">
        <v>495</v>
      </c>
      <c r="H649" s="31">
        <v>0</v>
      </c>
      <c r="I649" s="31">
        <v>0</v>
      </c>
      <c r="J649" s="31">
        <v>1</v>
      </c>
      <c r="K649" s="31">
        <v>0</v>
      </c>
      <c r="L649" s="31">
        <v>1</v>
      </c>
      <c r="M649" s="31">
        <v>155000</v>
      </c>
      <c r="N6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152843.96484544888</v>
      </c>
      <c r="O649" s="31">
        <f>Table5[[#This Row],[SalePrice]]-Table5[[#This Row],[RegressionPrice]]</f>
        <v>2156.0351545511221</v>
      </c>
    </row>
    <row r="650" spans="1:15">
      <c r="A650">
        <v>1839</v>
      </c>
      <c r="B650">
        <v>0</v>
      </c>
      <c r="C650" s="20">
        <v>6</v>
      </c>
      <c r="D650" s="20">
        <v>1966</v>
      </c>
      <c r="E650" s="20">
        <v>1966</v>
      </c>
      <c r="F650" s="20">
        <v>756</v>
      </c>
      <c r="G650" s="20">
        <v>442</v>
      </c>
      <c r="H650" s="32">
        <v>2</v>
      </c>
      <c r="I650" s="32">
        <v>0</v>
      </c>
      <c r="J650" s="32">
        <v>1</v>
      </c>
      <c r="K650" s="32">
        <v>2</v>
      </c>
      <c r="L650" s="32">
        <v>1</v>
      </c>
      <c r="M650" s="32">
        <v>155000</v>
      </c>
      <c r="N6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170441.16299950104</v>
      </c>
      <c r="O650" s="31">
        <f>Table5[[#This Row],[SalePrice]]-Table5[[#This Row],[RegressionPrice]]</f>
        <v>-15441.162999501044</v>
      </c>
    </row>
    <row r="651" spans="1:15">
      <c r="A651">
        <v>630</v>
      </c>
      <c r="B651">
        <v>131</v>
      </c>
      <c r="C651" s="23">
        <v>4</v>
      </c>
      <c r="D651" s="23">
        <v>1970</v>
      </c>
      <c r="E651" s="23">
        <v>1970</v>
      </c>
      <c r="F651" s="23">
        <v>630</v>
      </c>
      <c r="G651" s="23">
        <v>0</v>
      </c>
      <c r="H651" s="31">
        <v>0</v>
      </c>
      <c r="I651" s="31">
        <v>4</v>
      </c>
      <c r="J651" s="31">
        <v>0</v>
      </c>
      <c r="K651" s="31">
        <v>1</v>
      </c>
      <c r="L651" s="31">
        <v>1</v>
      </c>
      <c r="M651" s="31">
        <v>84500</v>
      </c>
      <c r="N6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32722.417408875372</v>
      </c>
      <c r="O651" s="31">
        <f>Table5[[#This Row],[SalePrice]]-Table5[[#This Row],[RegressionPrice]]</f>
        <v>51777.582591124628</v>
      </c>
    </row>
    <row r="652" spans="1:15">
      <c r="A652">
        <v>1665</v>
      </c>
      <c r="B652">
        <v>0</v>
      </c>
      <c r="C652" s="20">
        <v>7</v>
      </c>
      <c r="D652" s="20">
        <v>2007</v>
      </c>
      <c r="E652" s="20">
        <v>2007</v>
      </c>
      <c r="F652" s="20">
        <v>813</v>
      </c>
      <c r="G652" s="20">
        <v>562</v>
      </c>
      <c r="H652" s="32">
        <v>0</v>
      </c>
      <c r="I652" s="32">
        <v>0</v>
      </c>
      <c r="J652" s="32">
        <v>0</v>
      </c>
      <c r="K652" s="32">
        <v>0</v>
      </c>
      <c r="L652" s="32">
        <v>0</v>
      </c>
      <c r="M652" s="32">
        <v>205950</v>
      </c>
      <c r="N6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214332.88440425633</v>
      </c>
      <c r="O652" s="31">
        <f>Table5[[#This Row],[SalePrice]]-Table5[[#This Row],[RegressionPrice]]</f>
        <v>-8382.8844042563287</v>
      </c>
    </row>
    <row r="653" spans="1:15">
      <c r="A653">
        <v>1510</v>
      </c>
      <c r="B653">
        <v>0</v>
      </c>
      <c r="C653" s="23">
        <v>4</v>
      </c>
      <c r="D653" s="23">
        <v>1940</v>
      </c>
      <c r="E653" s="23">
        <v>1950</v>
      </c>
      <c r="F653" s="23">
        <v>755</v>
      </c>
      <c r="G653" s="23">
        <v>296</v>
      </c>
      <c r="H653" s="31">
        <v>3</v>
      </c>
      <c r="I653" s="31">
        <v>0</v>
      </c>
      <c r="J653" s="31">
        <v>1</v>
      </c>
      <c r="K653" s="31">
        <v>2</v>
      </c>
      <c r="L653" s="31">
        <v>1</v>
      </c>
      <c r="M653" s="31">
        <v>108000</v>
      </c>
      <c r="N6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89665.839540855333</v>
      </c>
      <c r="O653" s="31">
        <f>Table5[[#This Row],[SalePrice]]-Table5[[#This Row],[RegressionPrice]]</f>
        <v>18334.160459144667</v>
      </c>
    </row>
    <row r="654" spans="1:15">
      <c r="A654">
        <v>1716</v>
      </c>
      <c r="B654">
        <v>0</v>
      </c>
      <c r="C654" s="20">
        <v>7</v>
      </c>
      <c r="D654" s="20">
        <v>1996</v>
      </c>
      <c r="E654" s="20">
        <v>1996</v>
      </c>
      <c r="F654" s="20">
        <v>880</v>
      </c>
      <c r="G654" s="20">
        <v>512</v>
      </c>
      <c r="H654" s="32">
        <v>0</v>
      </c>
      <c r="I654" s="32">
        <v>0</v>
      </c>
      <c r="J654" s="32">
        <v>0</v>
      </c>
      <c r="K654" s="32">
        <v>0</v>
      </c>
      <c r="L654" s="32">
        <v>0</v>
      </c>
      <c r="M654" s="32">
        <v>191000</v>
      </c>
      <c r="N6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208063.94071752217</v>
      </c>
      <c r="O654" s="31">
        <f>Table5[[#This Row],[SalePrice]]-Table5[[#This Row],[RegressionPrice]]</f>
        <v>-17063.940717522171</v>
      </c>
    </row>
    <row r="655" spans="1:15">
      <c r="A655">
        <v>1469</v>
      </c>
      <c r="B655">
        <v>0</v>
      </c>
      <c r="C655" s="23">
        <v>6</v>
      </c>
      <c r="D655" s="23">
        <v>1906</v>
      </c>
      <c r="E655" s="23">
        <v>1995</v>
      </c>
      <c r="F655" s="23">
        <v>756</v>
      </c>
      <c r="G655" s="23">
        <v>216</v>
      </c>
      <c r="H655" s="31">
        <v>0</v>
      </c>
      <c r="I655" s="31">
        <v>0</v>
      </c>
      <c r="J655" s="31">
        <v>1</v>
      </c>
      <c r="K655" s="31">
        <v>0</v>
      </c>
      <c r="L655" s="31">
        <v>1</v>
      </c>
      <c r="M655" s="31">
        <v>135000</v>
      </c>
      <c r="N6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143934.88369452168</v>
      </c>
      <c r="O655" s="31">
        <f>Table5[[#This Row],[SalePrice]]-Table5[[#This Row],[RegressionPrice]]</f>
        <v>-8934.8836945216754</v>
      </c>
    </row>
    <row r="656" spans="1:15">
      <c r="A656">
        <v>2113</v>
      </c>
      <c r="B656">
        <v>1696</v>
      </c>
      <c r="C656" s="20">
        <v>8</v>
      </c>
      <c r="D656" s="20">
        <v>1995</v>
      </c>
      <c r="E656" s="20">
        <v>1995</v>
      </c>
      <c r="F656" s="20">
        <v>2109</v>
      </c>
      <c r="G656" s="20">
        <v>839</v>
      </c>
      <c r="H656" s="32">
        <v>0</v>
      </c>
      <c r="I656" s="32">
        <v>0</v>
      </c>
      <c r="J656" s="32">
        <v>0</v>
      </c>
      <c r="K656" s="32">
        <v>0</v>
      </c>
      <c r="L656" s="32">
        <v>0</v>
      </c>
      <c r="M656" s="32">
        <v>350000</v>
      </c>
      <c r="N6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310115.53023512644</v>
      </c>
      <c r="O656" s="31">
        <f>Table5[[#This Row],[SalePrice]]-Table5[[#This Row],[RegressionPrice]]</f>
        <v>39884.46976487356</v>
      </c>
    </row>
    <row r="657" spans="1:15">
      <c r="A657">
        <v>1092</v>
      </c>
      <c r="B657">
        <v>0</v>
      </c>
      <c r="C657" s="23">
        <v>6</v>
      </c>
      <c r="D657" s="23">
        <v>1971</v>
      </c>
      <c r="E657" s="23">
        <v>1971</v>
      </c>
      <c r="F657" s="23">
        <v>525</v>
      </c>
      <c r="G657" s="23">
        <v>264</v>
      </c>
      <c r="H657" s="31">
        <v>0</v>
      </c>
      <c r="I657" s="31">
        <v>4</v>
      </c>
      <c r="J657" s="31">
        <v>1</v>
      </c>
      <c r="K657" s="31">
        <v>2</v>
      </c>
      <c r="L657" s="31">
        <v>1</v>
      </c>
      <c r="M657" s="31">
        <v>88000</v>
      </c>
      <c r="N6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106023.5899915593</v>
      </c>
      <c r="O657" s="31">
        <f>Table5[[#This Row],[SalePrice]]-Table5[[#This Row],[RegressionPrice]]</f>
        <v>-18023.589991559304</v>
      </c>
    </row>
    <row r="658" spans="1:15">
      <c r="A658">
        <v>1053</v>
      </c>
      <c r="B658">
        <v>806</v>
      </c>
      <c r="C658" s="20">
        <v>5</v>
      </c>
      <c r="D658" s="20">
        <v>1959</v>
      </c>
      <c r="E658" s="20">
        <v>2006</v>
      </c>
      <c r="F658" s="20">
        <v>1053</v>
      </c>
      <c r="G658" s="20">
        <v>312</v>
      </c>
      <c r="H658" s="32">
        <v>0</v>
      </c>
      <c r="I658" s="32">
        <v>0</v>
      </c>
      <c r="J658" s="32">
        <v>1</v>
      </c>
      <c r="K658" s="32">
        <v>0</v>
      </c>
      <c r="L658" s="32">
        <v>0</v>
      </c>
      <c r="M658" s="32">
        <v>145500</v>
      </c>
      <c r="N6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142216.38514487105</v>
      </c>
      <c r="O658" s="31">
        <f>Table5[[#This Row],[SalePrice]]-Table5[[#This Row],[RegressionPrice]]</f>
        <v>3283.6148551289516</v>
      </c>
    </row>
    <row r="659" spans="1:15">
      <c r="A659">
        <v>1502</v>
      </c>
      <c r="B659">
        <v>0</v>
      </c>
      <c r="C659" s="23">
        <v>7</v>
      </c>
      <c r="D659" s="23">
        <v>1931</v>
      </c>
      <c r="E659" s="23">
        <v>2000</v>
      </c>
      <c r="F659" s="23">
        <v>776</v>
      </c>
      <c r="G659" s="23">
        <v>270</v>
      </c>
      <c r="H659" s="31">
        <v>0</v>
      </c>
      <c r="I659" s="31">
        <v>0</v>
      </c>
      <c r="J659" s="31">
        <v>0</v>
      </c>
      <c r="K659" s="31">
        <v>2</v>
      </c>
      <c r="L659" s="31">
        <v>1</v>
      </c>
      <c r="M659" s="31">
        <v>149000</v>
      </c>
      <c r="N6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165771.31259110541</v>
      </c>
      <c r="O659" s="31">
        <f>Table5[[#This Row],[SalePrice]]-Table5[[#This Row],[RegressionPrice]]</f>
        <v>-16771.312591105409</v>
      </c>
    </row>
    <row r="660" spans="1:15">
      <c r="A660">
        <v>1458</v>
      </c>
      <c r="B660">
        <v>0</v>
      </c>
      <c r="C660" s="20">
        <v>6</v>
      </c>
      <c r="D660" s="20">
        <v>1948</v>
      </c>
      <c r="E660" s="20">
        <v>1950</v>
      </c>
      <c r="F660" s="20">
        <v>912</v>
      </c>
      <c r="G660" s="20">
        <v>330</v>
      </c>
      <c r="H660" s="32">
        <v>3</v>
      </c>
      <c r="I660" s="32">
        <v>0</v>
      </c>
      <c r="J660" s="32">
        <v>1</v>
      </c>
      <c r="K660" s="32">
        <v>2</v>
      </c>
      <c r="L660" s="32">
        <v>1</v>
      </c>
      <c r="M660" s="32">
        <v>97500</v>
      </c>
      <c r="N6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134135.67778217152</v>
      </c>
      <c r="O660" s="31">
        <f>Table5[[#This Row],[SalePrice]]-Table5[[#This Row],[RegressionPrice]]</f>
        <v>-36635.677782171522</v>
      </c>
    </row>
    <row r="661" spans="1:15">
      <c r="A661">
        <v>1486</v>
      </c>
      <c r="B661">
        <v>637</v>
      </c>
      <c r="C661" s="23">
        <v>5</v>
      </c>
      <c r="D661" s="23">
        <v>1964</v>
      </c>
      <c r="E661" s="23">
        <v>1999</v>
      </c>
      <c r="F661" s="23">
        <v>1486</v>
      </c>
      <c r="G661" s="23">
        <v>480</v>
      </c>
      <c r="H661" s="31">
        <v>0</v>
      </c>
      <c r="I661" s="31">
        <v>0</v>
      </c>
      <c r="J661" s="31">
        <v>1</v>
      </c>
      <c r="K661" s="31">
        <v>0</v>
      </c>
      <c r="L661" s="31">
        <v>1</v>
      </c>
      <c r="M661" s="31">
        <v>167000</v>
      </c>
      <c r="N6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180621.19077953135</v>
      </c>
      <c r="O661" s="31">
        <f>Table5[[#This Row],[SalePrice]]-Table5[[#This Row],[RegressionPrice]]</f>
        <v>-13621.190779531345</v>
      </c>
    </row>
    <row r="662" spans="1:15">
      <c r="A662">
        <v>1935</v>
      </c>
      <c r="B662">
        <v>0</v>
      </c>
      <c r="C662" s="20">
        <v>7</v>
      </c>
      <c r="D662" s="20">
        <v>1976</v>
      </c>
      <c r="E662" s="20">
        <v>1976</v>
      </c>
      <c r="F662" s="20">
        <v>793</v>
      </c>
      <c r="G662" s="20">
        <v>550</v>
      </c>
      <c r="H662" s="32">
        <v>0</v>
      </c>
      <c r="I662" s="32">
        <v>0</v>
      </c>
      <c r="J662" s="32">
        <v>0</v>
      </c>
      <c r="K662" s="32">
        <v>2</v>
      </c>
      <c r="L662" s="32">
        <v>1</v>
      </c>
      <c r="M662" s="32">
        <v>197900</v>
      </c>
      <c r="N6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206228.14307888251</v>
      </c>
      <c r="O662" s="31">
        <f>Table5[[#This Row],[SalePrice]]-Table5[[#This Row],[RegressionPrice]]</f>
        <v>-8328.1430788825091</v>
      </c>
    </row>
    <row r="663" spans="1:15">
      <c r="A663">
        <v>2448</v>
      </c>
      <c r="B663">
        <v>1361</v>
      </c>
      <c r="C663" s="23">
        <v>8</v>
      </c>
      <c r="D663" s="23">
        <v>1994</v>
      </c>
      <c r="E663" s="23">
        <v>2005</v>
      </c>
      <c r="F663" s="23">
        <v>1629</v>
      </c>
      <c r="G663" s="23">
        <v>711</v>
      </c>
      <c r="H663" s="31">
        <v>0</v>
      </c>
      <c r="I663" s="31">
        <v>0</v>
      </c>
      <c r="J663" s="31">
        <v>0</v>
      </c>
      <c r="K663" s="31">
        <v>0</v>
      </c>
      <c r="L663" s="31">
        <v>0</v>
      </c>
      <c r="M663" s="31">
        <v>402000</v>
      </c>
      <c r="N6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311950.21252882452</v>
      </c>
      <c r="O663" s="31">
        <f>Table5[[#This Row],[SalePrice]]-Table5[[#This Row],[RegressionPrice]]</f>
        <v>90049.787471175485</v>
      </c>
    </row>
    <row r="664" spans="1:15">
      <c r="A664">
        <v>1392</v>
      </c>
      <c r="B664">
        <v>0</v>
      </c>
      <c r="C664" s="20">
        <v>6</v>
      </c>
      <c r="D664" s="20">
        <v>1968</v>
      </c>
      <c r="E664" s="20">
        <v>1968</v>
      </c>
      <c r="F664" s="20">
        <v>1392</v>
      </c>
      <c r="G664" s="20">
        <v>576</v>
      </c>
      <c r="H664" s="32">
        <v>0</v>
      </c>
      <c r="I664" s="32">
        <v>0</v>
      </c>
      <c r="J664" s="32">
        <v>4</v>
      </c>
      <c r="K664" s="32">
        <v>1</v>
      </c>
      <c r="L664" s="32">
        <v>1</v>
      </c>
      <c r="M664" s="32">
        <v>110000</v>
      </c>
      <c r="N6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194520.41588225699</v>
      </c>
      <c r="O664" s="31">
        <f>Table5[[#This Row],[SalePrice]]-Table5[[#This Row],[RegressionPrice]]</f>
        <v>-84520.415882256988</v>
      </c>
    </row>
    <row r="665" spans="1:15">
      <c r="A665">
        <v>1181</v>
      </c>
      <c r="B665">
        <v>920</v>
      </c>
      <c r="C665" s="23">
        <v>4</v>
      </c>
      <c r="D665" s="23">
        <v>1972</v>
      </c>
      <c r="E665" s="23">
        <v>1972</v>
      </c>
      <c r="F665" s="23">
        <v>1138</v>
      </c>
      <c r="G665" s="23">
        <v>588</v>
      </c>
      <c r="H665" s="31">
        <v>0</v>
      </c>
      <c r="I665" s="31">
        <v>0</v>
      </c>
      <c r="J665" s="31">
        <v>0</v>
      </c>
      <c r="K665" s="31">
        <v>2</v>
      </c>
      <c r="L665" s="31">
        <v>1</v>
      </c>
      <c r="M665" s="31">
        <v>137500</v>
      </c>
      <c r="N6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129161.06044541032</v>
      </c>
      <c r="O665" s="31">
        <f>Table5[[#This Row],[SalePrice]]-Table5[[#This Row],[RegressionPrice]]</f>
        <v>8338.9395545896841</v>
      </c>
    </row>
    <row r="666" spans="1:15">
      <c r="A666">
        <v>2097</v>
      </c>
      <c r="B666">
        <v>1721</v>
      </c>
      <c r="C666" s="20">
        <v>8</v>
      </c>
      <c r="D666" s="20">
        <v>2005</v>
      </c>
      <c r="E666" s="20">
        <v>2006</v>
      </c>
      <c r="F666" s="20">
        <v>2077</v>
      </c>
      <c r="G666" s="20">
        <v>1134</v>
      </c>
      <c r="H666" s="32">
        <v>6</v>
      </c>
      <c r="I666" s="32">
        <v>0</v>
      </c>
      <c r="J666" s="32">
        <v>2</v>
      </c>
      <c r="K666" s="32">
        <v>0</v>
      </c>
      <c r="L666" s="32">
        <v>2</v>
      </c>
      <c r="M666" s="32">
        <v>423000</v>
      </c>
      <c r="N6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339415.59866551781</v>
      </c>
      <c r="O666" s="31">
        <f>Table5[[#This Row],[SalePrice]]-Table5[[#This Row],[RegressionPrice]]</f>
        <v>83584.401334482187</v>
      </c>
    </row>
    <row r="667" spans="1:15">
      <c r="A667">
        <v>1936</v>
      </c>
      <c r="B667">
        <v>0</v>
      </c>
      <c r="C667" s="23">
        <v>8</v>
      </c>
      <c r="D667" s="23">
        <v>2000</v>
      </c>
      <c r="E667" s="23">
        <v>2000</v>
      </c>
      <c r="F667" s="23">
        <v>1406</v>
      </c>
      <c r="G667" s="23">
        <v>504</v>
      </c>
      <c r="H667" s="31">
        <v>0</v>
      </c>
      <c r="I667" s="31">
        <v>0</v>
      </c>
      <c r="J667" s="31">
        <v>0</v>
      </c>
      <c r="K667" s="31">
        <v>0</v>
      </c>
      <c r="L667" s="31">
        <v>0</v>
      </c>
      <c r="M667" s="31">
        <v>230500</v>
      </c>
      <c r="N6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249815.96009903928</v>
      </c>
      <c r="O667" s="31">
        <f>Table5[[#This Row],[SalePrice]]-Table5[[#This Row],[RegressionPrice]]</f>
        <v>-19315.960099039279</v>
      </c>
    </row>
    <row r="668" spans="1:15">
      <c r="A668">
        <v>2380</v>
      </c>
      <c r="B668">
        <v>187</v>
      </c>
      <c r="C668" s="20">
        <v>6</v>
      </c>
      <c r="D668" s="20">
        <v>1965</v>
      </c>
      <c r="E668" s="20">
        <v>1979</v>
      </c>
      <c r="F668" s="20">
        <v>1021</v>
      </c>
      <c r="G668" s="20">
        <v>596</v>
      </c>
      <c r="H668" s="32">
        <v>0</v>
      </c>
      <c r="I668" s="32">
        <v>0</v>
      </c>
      <c r="J668" s="32">
        <v>0</v>
      </c>
      <c r="K668" s="32">
        <v>2</v>
      </c>
      <c r="L668" s="32">
        <v>1</v>
      </c>
      <c r="M668" s="32">
        <v>129000</v>
      </c>
      <c r="N6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213727.28411044955</v>
      </c>
      <c r="O668" s="31">
        <f>Table5[[#This Row],[SalePrice]]-Table5[[#This Row],[RegressionPrice]]</f>
        <v>-84727.284110449546</v>
      </c>
    </row>
    <row r="669" spans="1:15">
      <c r="A669">
        <v>1679</v>
      </c>
      <c r="B669">
        <v>1138</v>
      </c>
      <c r="C669" s="23">
        <v>6</v>
      </c>
      <c r="D669" s="23">
        <v>1994</v>
      </c>
      <c r="E669" s="23">
        <v>1998</v>
      </c>
      <c r="F669" s="23">
        <v>1408</v>
      </c>
      <c r="G669" s="23">
        <v>575</v>
      </c>
      <c r="H669" s="31">
        <v>0</v>
      </c>
      <c r="I669" s="31">
        <v>0</v>
      </c>
      <c r="J669" s="31">
        <v>0</v>
      </c>
      <c r="K669" s="31">
        <v>0</v>
      </c>
      <c r="L669" s="31">
        <v>0</v>
      </c>
      <c r="M669" s="31">
        <v>193500</v>
      </c>
      <c r="N6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218135.7479501403</v>
      </c>
      <c r="O669" s="31">
        <f>Table5[[#This Row],[SalePrice]]-Table5[[#This Row],[RegressionPrice]]</f>
        <v>-24635.7479501403</v>
      </c>
    </row>
    <row r="670" spans="1:15">
      <c r="A670">
        <v>1437</v>
      </c>
      <c r="B670">
        <v>988</v>
      </c>
      <c r="C670" s="20">
        <v>5</v>
      </c>
      <c r="D670" s="20">
        <v>1956</v>
      </c>
      <c r="E670" s="20">
        <v>1987</v>
      </c>
      <c r="F670" s="20">
        <v>1188</v>
      </c>
      <c r="G670" s="20">
        <v>576</v>
      </c>
      <c r="H670" s="32">
        <v>0</v>
      </c>
      <c r="I670" s="32">
        <v>0</v>
      </c>
      <c r="J670" s="32">
        <v>1</v>
      </c>
      <c r="K670" s="32">
        <v>1</v>
      </c>
      <c r="L670" s="32">
        <v>1</v>
      </c>
      <c r="M670" s="32">
        <v>168000</v>
      </c>
      <c r="N6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173392.07415361574</v>
      </c>
      <c r="O670" s="31">
        <f>Table5[[#This Row],[SalePrice]]-Table5[[#This Row],[RegressionPrice]]</f>
        <v>-5392.0741536157439</v>
      </c>
    </row>
    <row r="671" spans="1:15">
      <c r="A671">
        <v>1180</v>
      </c>
      <c r="B671">
        <v>0</v>
      </c>
      <c r="C671" s="23">
        <v>4</v>
      </c>
      <c r="D671" s="23">
        <v>1922</v>
      </c>
      <c r="E671" s="23">
        <v>1950</v>
      </c>
      <c r="F671" s="23">
        <v>700</v>
      </c>
      <c r="G671" s="23">
        <v>252</v>
      </c>
      <c r="H671" s="31">
        <v>0</v>
      </c>
      <c r="I671" s="31">
        <v>0</v>
      </c>
      <c r="J671" s="31">
        <v>4</v>
      </c>
      <c r="K671" s="31">
        <v>0</v>
      </c>
      <c r="L671" s="31">
        <v>3</v>
      </c>
      <c r="M671" s="31">
        <v>137500</v>
      </c>
      <c r="N6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117821.73775546586</v>
      </c>
      <c r="O671" s="31">
        <f>Table5[[#This Row],[SalePrice]]-Table5[[#This Row],[RegressionPrice]]</f>
        <v>19678.26224453414</v>
      </c>
    </row>
    <row r="672" spans="1:15">
      <c r="A672">
        <v>1476</v>
      </c>
      <c r="B672">
        <v>193</v>
      </c>
      <c r="C672" s="20">
        <v>6</v>
      </c>
      <c r="D672" s="20">
        <v>2005</v>
      </c>
      <c r="E672" s="20">
        <v>2005</v>
      </c>
      <c r="F672" s="20">
        <v>738</v>
      </c>
      <c r="G672" s="20">
        <v>540</v>
      </c>
      <c r="H672" s="32">
        <v>0</v>
      </c>
      <c r="I672" s="32">
        <v>0</v>
      </c>
      <c r="J672" s="32">
        <v>0</v>
      </c>
      <c r="K672" s="32">
        <v>0</v>
      </c>
      <c r="L672" s="32">
        <v>0</v>
      </c>
      <c r="M672" s="32">
        <v>173500</v>
      </c>
      <c r="N6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185039.94858696029</v>
      </c>
      <c r="O672" s="31">
        <f>Table5[[#This Row],[SalePrice]]-Table5[[#This Row],[RegressionPrice]]</f>
        <v>-11539.948586960294</v>
      </c>
    </row>
    <row r="673" spans="1:15">
      <c r="A673">
        <v>1369</v>
      </c>
      <c r="B673">
        <v>551</v>
      </c>
      <c r="C673" s="23">
        <v>6</v>
      </c>
      <c r="D673" s="23">
        <v>1925</v>
      </c>
      <c r="E673" s="23">
        <v>1950</v>
      </c>
      <c r="F673" s="23">
        <v>672</v>
      </c>
      <c r="G673" s="23">
        <v>300</v>
      </c>
      <c r="H673" s="31">
        <v>3</v>
      </c>
      <c r="I673" s="31">
        <v>0</v>
      </c>
      <c r="J673" s="31">
        <v>1</v>
      </c>
      <c r="K673" s="31">
        <v>2</v>
      </c>
      <c r="L673" s="31">
        <v>1</v>
      </c>
      <c r="M673" s="31">
        <v>103600</v>
      </c>
      <c r="N6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126998.77459587043</v>
      </c>
      <c r="O673" s="31">
        <f>Table5[[#This Row],[SalePrice]]-Table5[[#This Row],[RegressionPrice]]</f>
        <v>-23398.774595870433</v>
      </c>
    </row>
    <row r="674" spans="1:15">
      <c r="A674">
        <v>1208</v>
      </c>
      <c r="B674">
        <v>767</v>
      </c>
      <c r="C674" s="20">
        <v>6</v>
      </c>
      <c r="D674" s="20">
        <v>1977</v>
      </c>
      <c r="E674" s="20">
        <v>1977</v>
      </c>
      <c r="F674" s="20">
        <v>1208</v>
      </c>
      <c r="G674" s="20">
        <v>546</v>
      </c>
      <c r="H674" s="32">
        <v>0</v>
      </c>
      <c r="I674" s="32">
        <v>0</v>
      </c>
      <c r="J674" s="32">
        <v>0</v>
      </c>
      <c r="K674" s="32">
        <v>2</v>
      </c>
      <c r="L674" s="32">
        <v>1</v>
      </c>
      <c r="M674" s="32">
        <v>165000</v>
      </c>
      <c r="N6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171294.73952942863</v>
      </c>
      <c r="O674" s="31">
        <f>Table5[[#This Row],[SalePrice]]-Table5[[#This Row],[RegressionPrice]]</f>
        <v>-6294.7395294286252</v>
      </c>
    </row>
    <row r="675" spans="1:15">
      <c r="A675">
        <v>1839</v>
      </c>
      <c r="B675">
        <v>1186</v>
      </c>
      <c r="C675" s="23">
        <v>6</v>
      </c>
      <c r="D675" s="23">
        <v>1957</v>
      </c>
      <c r="E675" s="23">
        <v>2004</v>
      </c>
      <c r="F675" s="23">
        <v>1477</v>
      </c>
      <c r="G675" s="23">
        <v>416</v>
      </c>
      <c r="H675" s="31">
        <v>0</v>
      </c>
      <c r="I675" s="31">
        <v>0</v>
      </c>
      <c r="J675" s="31">
        <v>1</v>
      </c>
      <c r="K675" s="31">
        <v>0</v>
      </c>
      <c r="L675" s="31">
        <v>0</v>
      </c>
      <c r="M675" s="31">
        <v>257500</v>
      </c>
      <c r="N6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217679.34278249813</v>
      </c>
      <c r="O675" s="31">
        <f>Table5[[#This Row],[SalePrice]]-Table5[[#This Row],[RegressionPrice]]</f>
        <v>39820.657217501866</v>
      </c>
    </row>
    <row r="676" spans="1:15">
      <c r="A676">
        <v>1136</v>
      </c>
      <c r="B676">
        <v>892</v>
      </c>
      <c r="C676" s="20">
        <v>6</v>
      </c>
      <c r="D676" s="20">
        <v>1965</v>
      </c>
      <c r="E676" s="20">
        <v>1965</v>
      </c>
      <c r="F676" s="20">
        <v>1136</v>
      </c>
      <c r="G676" s="20">
        <v>384</v>
      </c>
      <c r="H676" s="32">
        <v>0</v>
      </c>
      <c r="I676" s="32">
        <v>0</v>
      </c>
      <c r="J676" s="32">
        <v>1</v>
      </c>
      <c r="K676" s="32">
        <v>2</v>
      </c>
      <c r="L676" s="32">
        <v>1</v>
      </c>
      <c r="M676" s="32">
        <v>140000</v>
      </c>
      <c r="N6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161800.98140824345</v>
      </c>
      <c r="O676" s="31">
        <f>Table5[[#This Row],[SalePrice]]-Table5[[#This Row],[RegressionPrice]]</f>
        <v>-21800.981408243446</v>
      </c>
    </row>
    <row r="677" spans="1:15">
      <c r="A677">
        <v>1441</v>
      </c>
      <c r="B677">
        <v>311</v>
      </c>
      <c r="C677" s="23">
        <v>6</v>
      </c>
      <c r="D677" s="23">
        <v>1978</v>
      </c>
      <c r="E677" s="23">
        <v>1978</v>
      </c>
      <c r="F677" s="23">
        <v>855</v>
      </c>
      <c r="G677" s="23">
        <v>440</v>
      </c>
      <c r="H677" s="31">
        <v>0</v>
      </c>
      <c r="I677" s="31">
        <v>4</v>
      </c>
      <c r="J677" s="31">
        <v>1</v>
      </c>
      <c r="K677" s="31">
        <v>2</v>
      </c>
      <c r="L677" s="31">
        <v>1</v>
      </c>
      <c r="M677" s="31">
        <v>148500</v>
      </c>
      <c r="N6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145703.44194426711</v>
      </c>
      <c r="O677" s="31">
        <f>Table5[[#This Row],[SalePrice]]-Table5[[#This Row],[RegressionPrice]]</f>
        <v>2796.558055732894</v>
      </c>
    </row>
    <row r="678" spans="1:15">
      <c r="A678">
        <v>1774</v>
      </c>
      <c r="B678">
        <v>0</v>
      </c>
      <c r="C678" s="20">
        <v>4</v>
      </c>
      <c r="D678" s="20">
        <v>1900</v>
      </c>
      <c r="E678" s="20">
        <v>1950</v>
      </c>
      <c r="F678" s="20">
        <v>1095</v>
      </c>
      <c r="G678" s="20">
        <v>779</v>
      </c>
      <c r="H678" s="32">
        <v>0</v>
      </c>
      <c r="I678" s="32">
        <v>0</v>
      </c>
      <c r="J678" s="32">
        <v>1</v>
      </c>
      <c r="K678" s="32">
        <v>3</v>
      </c>
      <c r="L678" s="32">
        <v>1</v>
      </c>
      <c r="M678" s="32">
        <v>87000</v>
      </c>
      <c r="N6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115375.03182793423</v>
      </c>
      <c r="O678" s="31">
        <f>Table5[[#This Row],[SalePrice]]-Table5[[#This Row],[RegressionPrice]]</f>
        <v>-28375.031827934232</v>
      </c>
    </row>
    <row r="679" spans="1:15">
      <c r="A679">
        <v>792</v>
      </c>
      <c r="B679">
        <v>0</v>
      </c>
      <c r="C679" s="23">
        <v>5</v>
      </c>
      <c r="D679" s="23">
        <v>1924</v>
      </c>
      <c r="E679" s="23">
        <v>2006</v>
      </c>
      <c r="F679" s="23">
        <v>768</v>
      </c>
      <c r="G679" s="23">
        <v>240</v>
      </c>
      <c r="H679" s="31">
        <v>0</v>
      </c>
      <c r="I679" s="31">
        <v>0</v>
      </c>
      <c r="J679" s="31">
        <v>1</v>
      </c>
      <c r="K679" s="31">
        <v>0</v>
      </c>
      <c r="L679" s="31">
        <v>0</v>
      </c>
      <c r="M679" s="31">
        <v>109500</v>
      </c>
      <c r="N6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93228.059651486285</v>
      </c>
      <c r="O679" s="31">
        <f>Table5[[#This Row],[SalePrice]]-Table5[[#This Row],[RegressionPrice]]</f>
        <v>16271.940348513715</v>
      </c>
    </row>
    <row r="680" spans="1:15">
      <c r="A680">
        <v>2046</v>
      </c>
      <c r="B680">
        <v>0</v>
      </c>
      <c r="C680" s="20">
        <v>8</v>
      </c>
      <c r="D680" s="20">
        <v>2008</v>
      </c>
      <c r="E680" s="20">
        <v>2008</v>
      </c>
      <c r="F680" s="20">
        <v>2046</v>
      </c>
      <c r="G680" s="20">
        <v>834</v>
      </c>
      <c r="H680" s="32">
        <v>0</v>
      </c>
      <c r="I680" s="32">
        <v>0</v>
      </c>
      <c r="J680" s="32">
        <v>2</v>
      </c>
      <c r="K680" s="32">
        <v>0</v>
      </c>
      <c r="L680" s="32">
        <v>0</v>
      </c>
      <c r="M680" s="32">
        <v>372500</v>
      </c>
      <c r="N6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296406.67506464315</v>
      </c>
      <c r="O680" s="31">
        <f>Table5[[#This Row],[SalePrice]]-Table5[[#This Row],[RegressionPrice]]</f>
        <v>76093.324935356854</v>
      </c>
    </row>
    <row r="681" spans="1:15">
      <c r="A681">
        <v>988</v>
      </c>
      <c r="B681">
        <v>827</v>
      </c>
      <c r="C681" s="23">
        <v>5</v>
      </c>
      <c r="D681" s="23">
        <v>1961</v>
      </c>
      <c r="E681" s="23">
        <v>1961</v>
      </c>
      <c r="F681" s="23">
        <v>988</v>
      </c>
      <c r="G681" s="23">
        <v>572</v>
      </c>
      <c r="H681" s="31">
        <v>0</v>
      </c>
      <c r="I681" s="31">
        <v>0</v>
      </c>
      <c r="J681" s="31">
        <v>1</v>
      </c>
      <c r="K681" s="31">
        <v>2</v>
      </c>
      <c r="L681" s="31">
        <v>1</v>
      </c>
      <c r="M681" s="31">
        <v>128500</v>
      </c>
      <c r="N6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134203.89976546395</v>
      </c>
      <c r="O681" s="31">
        <f>Table5[[#This Row],[SalePrice]]-Table5[[#This Row],[RegressionPrice]]</f>
        <v>-5703.8997654639534</v>
      </c>
    </row>
    <row r="682" spans="1:15">
      <c r="A682">
        <v>923</v>
      </c>
      <c r="B682">
        <v>543</v>
      </c>
      <c r="C682" s="20">
        <v>6</v>
      </c>
      <c r="D682" s="20">
        <v>1980</v>
      </c>
      <c r="E682" s="20">
        <v>1980</v>
      </c>
      <c r="F682" s="20">
        <v>923</v>
      </c>
      <c r="G682" s="20">
        <v>264</v>
      </c>
      <c r="H682" s="32">
        <v>0</v>
      </c>
      <c r="I682" s="32">
        <v>3</v>
      </c>
      <c r="J682" s="32">
        <v>0</v>
      </c>
      <c r="K682" s="32">
        <v>2</v>
      </c>
      <c r="L682" s="32">
        <v>1</v>
      </c>
      <c r="M682" s="32">
        <v>143000</v>
      </c>
      <c r="N6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120378.8756902934</v>
      </c>
      <c r="O682" s="31">
        <f>Table5[[#This Row],[SalePrice]]-Table5[[#This Row],[RegressionPrice]]</f>
        <v>22621.124309706604</v>
      </c>
    </row>
    <row r="683" spans="1:15">
      <c r="A683">
        <v>1520</v>
      </c>
      <c r="B683">
        <v>182</v>
      </c>
      <c r="C683" s="23">
        <v>5</v>
      </c>
      <c r="D683" s="23">
        <v>1932</v>
      </c>
      <c r="E683" s="23">
        <v>2000</v>
      </c>
      <c r="F683" s="23">
        <v>793</v>
      </c>
      <c r="G683" s="23">
        <v>281</v>
      </c>
      <c r="H683" s="31">
        <v>0</v>
      </c>
      <c r="I683" s="31">
        <v>0</v>
      </c>
      <c r="J683" s="31">
        <v>1</v>
      </c>
      <c r="K683" s="31">
        <v>0</v>
      </c>
      <c r="L683" s="31">
        <v>1</v>
      </c>
      <c r="M683" s="31">
        <v>159434</v>
      </c>
      <c r="N6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144338.80381631883</v>
      </c>
      <c r="O683" s="31">
        <f>Table5[[#This Row],[SalePrice]]-Table5[[#This Row],[RegressionPrice]]</f>
        <v>15095.196183681168</v>
      </c>
    </row>
    <row r="684" spans="1:15">
      <c r="A684">
        <v>1291</v>
      </c>
      <c r="B684">
        <v>1003</v>
      </c>
      <c r="C684" s="20">
        <v>6</v>
      </c>
      <c r="D684" s="20">
        <v>1996</v>
      </c>
      <c r="E684" s="20">
        <v>1997</v>
      </c>
      <c r="F684" s="20">
        <v>1291</v>
      </c>
      <c r="G684" s="20">
        <v>431</v>
      </c>
      <c r="H684" s="32">
        <v>0</v>
      </c>
      <c r="I684" s="32">
        <v>0</v>
      </c>
      <c r="J684" s="32">
        <v>0</v>
      </c>
      <c r="K684" s="32">
        <v>0</v>
      </c>
      <c r="L684" s="32">
        <v>0</v>
      </c>
      <c r="M684" s="32">
        <v>173000</v>
      </c>
      <c r="N6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189774.8225830427</v>
      </c>
      <c r="O684" s="31">
        <f>Table5[[#This Row],[SalePrice]]-Table5[[#This Row],[RegressionPrice]]</f>
        <v>-16774.822583042696</v>
      </c>
    </row>
    <row r="685" spans="1:15">
      <c r="A685">
        <v>1668</v>
      </c>
      <c r="B685">
        <v>1059</v>
      </c>
      <c r="C685" s="23">
        <v>9</v>
      </c>
      <c r="D685" s="23">
        <v>2002</v>
      </c>
      <c r="E685" s="23">
        <v>2002</v>
      </c>
      <c r="F685" s="23">
        <v>1626</v>
      </c>
      <c r="G685" s="23">
        <v>702</v>
      </c>
      <c r="H685" s="31">
        <v>0</v>
      </c>
      <c r="I685" s="31">
        <v>0</v>
      </c>
      <c r="J685" s="31">
        <v>0</v>
      </c>
      <c r="K685" s="31">
        <v>0</v>
      </c>
      <c r="L685" s="31">
        <v>0</v>
      </c>
      <c r="M685" s="31">
        <v>285000</v>
      </c>
      <c r="N6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288882.68634900992</v>
      </c>
      <c r="O685" s="31">
        <f>Table5[[#This Row],[SalePrice]]-Table5[[#This Row],[RegressionPrice]]</f>
        <v>-3882.6863490099204</v>
      </c>
    </row>
    <row r="686" spans="1:15">
      <c r="A686">
        <v>1839</v>
      </c>
      <c r="B686">
        <v>0</v>
      </c>
      <c r="C686" s="20">
        <v>7</v>
      </c>
      <c r="D686" s="20">
        <v>1998</v>
      </c>
      <c r="E686" s="20">
        <v>1998</v>
      </c>
      <c r="F686" s="20">
        <v>1195</v>
      </c>
      <c r="G686" s="20">
        <v>486</v>
      </c>
      <c r="H686" s="32">
        <v>0</v>
      </c>
      <c r="I686" s="32">
        <v>0</v>
      </c>
      <c r="J686" s="32">
        <v>0</v>
      </c>
      <c r="K686" s="32">
        <v>1</v>
      </c>
      <c r="L686" s="32">
        <v>1</v>
      </c>
      <c r="M686" s="32">
        <v>221000</v>
      </c>
      <c r="N6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224592.70186974769</v>
      </c>
      <c r="O686" s="31">
        <f>Table5[[#This Row],[SalePrice]]-Table5[[#This Row],[RegressionPrice]]</f>
        <v>-3592.7018697476888</v>
      </c>
    </row>
    <row r="687" spans="1:15">
      <c r="A687">
        <v>2090</v>
      </c>
      <c r="B687">
        <v>828</v>
      </c>
      <c r="C687" s="23">
        <v>7</v>
      </c>
      <c r="D687" s="23">
        <v>1984</v>
      </c>
      <c r="E687" s="23">
        <v>1984</v>
      </c>
      <c r="F687" s="23">
        <v>1190</v>
      </c>
      <c r="G687" s="23">
        <v>577</v>
      </c>
      <c r="H687" s="31">
        <v>0</v>
      </c>
      <c r="I687" s="31">
        <v>3</v>
      </c>
      <c r="J687" s="31">
        <v>0</v>
      </c>
      <c r="K687" s="31">
        <v>1</v>
      </c>
      <c r="L687" s="31">
        <v>0</v>
      </c>
      <c r="M687" s="31">
        <v>207500</v>
      </c>
      <c r="N6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217252.35536115689</v>
      </c>
      <c r="O687" s="31">
        <f>Table5[[#This Row],[SalePrice]]-Table5[[#This Row],[RegressionPrice]]</f>
        <v>-9752.3553611568932</v>
      </c>
    </row>
    <row r="688" spans="1:15">
      <c r="A688">
        <v>1761</v>
      </c>
      <c r="B688">
        <v>0</v>
      </c>
      <c r="C688" s="20">
        <v>7</v>
      </c>
      <c r="D688" s="20">
        <v>2007</v>
      </c>
      <c r="E688" s="20">
        <v>2007</v>
      </c>
      <c r="F688" s="20">
        <v>874</v>
      </c>
      <c r="G688" s="20">
        <v>578</v>
      </c>
      <c r="H688" s="32">
        <v>0</v>
      </c>
      <c r="I688" s="32">
        <v>0</v>
      </c>
      <c r="J688" s="32">
        <v>0</v>
      </c>
      <c r="K688" s="32">
        <v>0</v>
      </c>
      <c r="L688" s="32">
        <v>0</v>
      </c>
      <c r="M688" s="32">
        <v>227875</v>
      </c>
      <c r="N6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220600.40845140372</v>
      </c>
      <c r="O688" s="31">
        <f>Table5[[#This Row],[SalePrice]]-Table5[[#This Row],[RegressionPrice]]</f>
        <v>7274.591548596276</v>
      </c>
    </row>
    <row r="689" spans="1:15">
      <c r="A689">
        <v>1102</v>
      </c>
      <c r="B689">
        <v>239</v>
      </c>
      <c r="C689" s="23">
        <v>7</v>
      </c>
      <c r="D689" s="23">
        <v>2004</v>
      </c>
      <c r="E689" s="23">
        <v>2004</v>
      </c>
      <c r="F689" s="23">
        <v>551</v>
      </c>
      <c r="G689" s="23">
        <v>480</v>
      </c>
      <c r="H689" s="31">
        <v>0</v>
      </c>
      <c r="I689" s="31">
        <v>3</v>
      </c>
      <c r="J689" s="31">
        <v>0</v>
      </c>
      <c r="K689" s="31">
        <v>0</v>
      </c>
      <c r="L689" s="31">
        <v>0</v>
      </c>
      <c r="M689" s="31">
        <v>148800</v>
      </c>
      <c r="N6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161348.32641853046</v>
      </c>
      <c r="O689" s="31">
        <f>Table5[[#This Row],[SalePrice]]-Table5[[#This Row],[RegressionPrice]]</f>
        <v>-12548.326418530458</v>
      </c>
    </row>
    <row r="690" spans="1:15">
      <c r="A690">
        <v>1419</v>
      </c>
      <c r="B690">
        <v>945</v>
      </c>
      <c r="C690" s="20">
        <v>8</v>
      </c>
      <c r="D690" s="20">
        <v>2007</v>
      </c>
      <c r="E690" s="20">
        <v>2007</v>
      </c>
      <c r="F690" s="20">
        <v>1419</v>
      </c>
      <c r="G690" s="20">
        <v>567</v>
      </c>
      <c r="H690" s="32">
        <v>0</v>
      </c>
      <c r="I690" s="32">
        <v>0</v>
      </c>
      <c r="J690" s="32">
        <v>0</v>
      </c>
      <c r="K690" s="32">
        <v>0</v>
      </c>
      <c r="L690" s="32">
        <v>0</v>
      </c>
      <c r="M690" s="32">
        <v>392000</v>
      </c>
      <c r="N6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249884.82290120469</v>
      </c>
      <c r="O690" s="31">
        <f>Table5[[#This Row],[SalePrice]]-Table5[[#This Row],[RegressionPrice]]</f>
        <v>142115.17709879531</v>
      </c>
    </row>
    <row r="691" spans="1:15">
      <c r="A691">
        <v>1362</v>
      </c>
      <c r="B691">
        <v>20</v>
      </c>
      <c r="C691" s="23">
        <v>6</v>
      </c>
      <c r="D691" s="23">
        <v>2005</v>
      </c>
      <c r="E691" s="23">
        <v>2006</v>
      </c>
      <c r="F691" s="23">
        <v>1362</v>
      </c>
      <c r="G691" s="23">
        <v>460</v>
      </c>
      <c r="H691" s="31">
        <v>0</v>
      </c>
      <c r="I691" s="31">
        <v>3</v>
      </c>
      <c r="J691" s="31">
        <v>0</v>
      </c>
      <c r="K691" s="31">
        <v>0</v>
      </c>
      <c r="L691" s="31">
        <v>0</v>
      </c>
      <c r="M691" s="31">
        <v>194700</v>
      </c>
      <c r="N6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162292.96510065545</v>
      </c>
      <c r="O691" s="31">
        <f>Table5[[#This Row],[SalePrice]]-Table5[[#This Row],[RegressionPrice]]</f>
        <v>32407.034899344551</v>
      </c>
    </row>
    <row r="692" spans="1:15">
      <c r="A692">
        <v>848</v>
      </c>
      <c r="B692">
        <v>697</v>
      </c>
      <c r="C692" s="20">
        <v>6</v>
      </c>
      <c r="D692" s="20">
        <v>2004</v>
      </c>
      <c r="E692" s="20">
        <v>2004</v>
      </c>
      <c r="F692" s="20">
        <v>848</v>
      </c>
      <c r="G692" s="20">
        <v>420</v>
      </c>
      <c r="H692" s="32">
        <v>0</v>
      </c>
      <c r="I692" s="32">
        <v>3</v>
      </c>
      <c r="J692" s="32">
        <v>0</v>
      </c>
      <c r="K692" s="32">
        <v>0</v>
      </c>
      <c r="L692" s="32">
        <v>0</v>
      </c>
      <c r="M692" s="32">
        <v>141000</v>
      </c>
      <c r="N6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139661.60444267967</v>
      </c>
      <c r="O692" s="31">
        <f>Table5[[#This Row],[SalePrice]]-Table5[[#This Row],[RegressionPrice]]</f>
        <v>1338.3955573203275</v>
      </c>
    </row>
    <row r="693" spans="1:15">
      <c r="A693">
        <v>4316</v>
      </c>
      <c r="B693">
        <v>1455</v>
      </c>
      <c r="C693" s="23">
        <v>10</v>
      </c>
      <c r="D693" s="23">
        <v>1994</v>
      </c>
      <c r="E693" s="23">
        <v>1995</v>
      </c>
      <c r="F693" s="23">
        <v>2444</v>
      </c>
      <c r="G693" s="23">
        <v>832</v>
      </c>
      <c r="H693" s="31">
        <v>0</v>
      </c>
      <c r="I693" s="31">
        <v>0</v>
      </c>
      <c r="J693" s="31">
        <v>2</v>
      </c>
      <c r="K693" s="31">
        <v>0</v>
      </c>
      <c r="L693" s="31">
        <v>2</v>
      </c>
      <c r="M693" s="31">
        <v>755000</v>
      </c>
      <c r="N6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491610.46870728221</v>
      </c>
      <c r="O693" s="31">
        <f>Table5[[#This Row],[SalePrice]]-Table5[[#This Row],[RegressionPrice]]</f>
        <v>263389.53129271779</v>
      </c>
    </row>
    <row r="694" spans="1:15">
      <c r="A694">
        <v>2519</v>
      </c>
      <c r="B694">
        <v>965</v>
      </c>
      <c r="C694" s="20">
        <v>7</v>
      </c>
      <c r="D694" s="20">
        <v>1989</v>
      </c>
      <c r="E694" s="20">
        <v>1990</v>
      </c>
      <c r="F694" s="20">
        <v>1210</v>
      </c>
      <c r="G694" s="20">
        <v>628</v>
      </c>
      <c r="H694" s="32">
        <v>0</v>
      </c>
      <c r="I694" s="32">
        <v>0</v>
      </c>
      <c r="J694" s="32">
        <v>0</v>
      </c>
      <c r="K694" s="32">
        <v>0</v>
      </c>
      <c r="L694" s="32">
        <v>0</v>
      </c>
      <c r="M694" s="32">
        <v>335000</v>
      </c>
      <c r="N6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271245.37382743193</v>
      </c>
      <c r="O694" s="31">
        <f>Table5[[#This Row],[SalePrice]]-Table5[[#This Row],[RegressionPrice]]</f>
        <v>63754.626172568067</v>
      </c>
    </row>
    <row r="695" spans="1:15">
      <c r="A695">
        <v>1073</v>
      </c>
      <c r="B695">
        <v>0</v>
      </c>
      <c r="C695" s="23">
        <v>5</v>
      </c>
      <c r="D695" s="23">
        <v>1921</v>
      </c>
      <c r="E695" s="23">
        <v>1968</v>
      </c>
      <c r="F695" s="23">
        <v>1073</v>
      </c>
      <c r="G695" s="23">
        <v>326</v>
      </c>
      <c r="H695" s="31">
        <v>0</v>
      </c>
      <c r="I695" s="31">
        <v>0</v>
      </c>
      <c r="J695" s="31">
        <v>1</v>
      </c>
      <c r="K695" s="31">
        <v>0</v>
      </c>
      <c r="L695" s="31">
        <v>1</v>
      </c>
      <c r="M695" s="31">
        <v>108480</v>
      </c>
      <c r="N6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108615.09378220861</v>
      </c>
      <c r="O695" s="31">
        <f>Table5[[#This Row],[SalePrice]]-Table5[[#This Row],[RegressionPrice]]</f>
        <v>-135.09378220861254</v>
      </c>
    </row>
    <row r="696" spans="1:15">
      <c r="A696">
        <v>1539</v>
      </c>
      <c r="B696">
        <v>0</v>
      </c>
      <c r="C696" s="20">
        <v>5</v>
      </c>
      <c r="D696" s="20">
        <v>1936</v>
      </c>
      <c r="E696" s="20">
        <v>1950</v>
      </c>
      <c r="F696" s="20">
        <v>927</v>
      </c>
      <c r="G696" s="20">
        <v>576</v>
      </c>
      <c r="H696" s="32">
        <v>0</v>
      </c>
      <c r="I696" s="32">
        <v>0</v>
      </c>
      <c r="J696" s="32">
        <v>1</v>
      </c>
      <c r="K696" s="32">
        <v>2</v>
      </c>
      <c r="L696" s="32">
        <v>1</v>
      </c>
      <c r="M696" s="32">
        <v>141500</v>
      </c>
      <c r="N6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131413.68098807658</v>
      </c>
      <c r="O696" s="31">
        <f>Table5[[#This Row],[SalePrice]]-Table5[[#This Row],[RegressionPrice]]</f>
        <v>10086.31901192342</v>
      </c>
    </row>
    <row r="697" spans="1:15">
      <c r="A697">
        <v>1137</v>
      </c>
      <c r="B697">
        <v>980</v>
      </c>
      <c r="C697" s="23">
        <v>6</v>
      </c>
      <c r="D697" s="23">
        <v>1987</v>
      </c>
      <c r="E697" s="23">
        <v>1987</v>
      </c>
      <c r="F697" s="23">
        <v>1112</v>
      </c>
      <c r="G697" s="23">
        <v>551</v>
      </c>
      <c r="H697" s="31">
        <v>0</v>
      </c>
      <c r="I697" s="31">
        <v>0</v>
      </c>
      <c r="J697" s="31">
        <v>0</v>
      </c>
      <c r="K697" s="31">
        <v>1</v>
      </c>
      <c r="L697" s="31">
        <v>0</v>
      </c>
      <c r="M697" s="31">
        <v>176000</v>
      </c>
      <c r="N6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172892.88758395248</v>
      </c>
      <c r="O697" s="31">
        <f>Table5[[#This Row],[SalePrice]]-Table5[[#This Row],[RegressionPrice]]</f>
        <v>3107.1124160475156</v>
      </c>
    </row>
    <row r="698" spans="1:15">
      <c r="A698">
        <v>616</v>
      </c>
      <c r="B698">
        <v>616</v>
      </c>
      <c r="C698" s="20">
        <v>5</v>
      </c>
      <c r="D698" s="20">
        <v>1921</v>
      </c>
      <c r="E698" s="20">
        <v>1950</v>
      </c>
      <c r="F698" s="20">
        <v>616</v>
      </c>
      <c r="G698" s="20">
        <v>205</v>
      </c>
      <c r="H698" s="32">
        <v>0</v>
      </c>
      <c r="I698" s="32">
        <v>0</v>
      </c>
      <c r="J698" s="32">
        <v>1</v>
      </c>
      <c r="K698" s="32">
        <v>1</v>
      </c>
      <c r="L698" s="32">
        <v>1</v>
      </c>
      <c r="M698" s="32">
        <v>89000</v>
      </c>
      <c r="N6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77244.476616852975</v>
      </c>
      <c r="O698" s="31">
        <f>Table5[[#This Row],[SalePrice]]-Table5[[#This Row],[RegressionPrice]]</f>
        <v>11755.523383147025</v>
      </c>
    </row>
    <row r="699" spans="1:15">
      <c r="A699">
        <v>1148</v>
      </c>
      <c r="B699">
        <v>210</v>
      </c>
      <c r="C699" s="23">
        <v>5</v>
      </c>
      <c r="D699" s="23">
        <v>1952</v>
      </c>
      <c r="E699" s="23">
        <v>1952</v>
      </c>
      <c r="F699" s="23">
        <v>980</v>
      </c>
      <c r="G699" s="23">
        <v>308</v>
      </c>
      <c r="H699" s="31">
        <v>0</v>
      </c>
      <c r="I699" s="31">
        <v>0</v>
      </c>
      <c r="J699" s="31">
        <v>2</v>
      </c>
      <c r="K699" s="31">
        <v>3</v>
      </c>
      <c r="L699" s="31">
        <v>1</v>
      </c>
      <c r="M699" s="31">
        <v>123500</v>
      </c>
      <c r="N6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118268.36580327306</v>
      </c>
      <c r="O699" s="31">
        <f>Table5[[#This Row],[SalePrice]]-Table5[[#This Row],[RegressionPrice]]</f>
        <v>5231.63419672694</v>
      </c>
    </row>
    <row r="700" spans="1:15">
      <c r="A700">
        <v>894</v>
      </c>
      <c r="B700">
        <v>553</v>
      </c>
      <c r="C700" s="20">
        <v>5</v>
      </c>
      <c r="D700" s="20">
        <v>1965</v>
      </c>
      <c r="E700" s="20">
        <v>2009</v>
      </c>
      <c r="F700" s="20">
        <v>894</v>
      </c>
      <c r="G700" s="20">
        <v>336</v>
      </c>
      <c r="H700" s="32">
        <v>4</v>
      </c>
      <c r="I700" s="32">
        <v>0</v>
      </c>
      <c r="J700" s="32">
        <v>1</v>
      </c>
      <c r="K700" s="32">
        <v>0</v>
      </c>
      <c r="L700" s="32">
        <v>1</v>
      </c>
      <c r="M700" s="32">
        <v>138500</v>
      </c>
      <c r="N7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126956.66850991556</v>
      </c>
      <c r="O700" s="31">
        <f>Table5[[#This Row],[SalePrice]]-Table5[[#This Row],[RegressionPrice]]</f>
        <v>11543.331490084442</v>
      </c>
    </row>
    <row r="701" spans="1:15">
      <c r="A701">
        <v>1391</v>
      </c>
      <c r="B701">
        <v>16</v>
      </c>
      <c r="C701" s="23">
        <v>7</v>
      </c>
      <c r="D701" s="23">
        <v>2004</v>
      </c>
      <c r="E701" s="23">
        <v>2004</v>
      </c>
      <c r="F701" s="23">
        <v>1391</v>
      </c>
      <c r="G701" s="23">
        <v>530</v>
      </c>
      <c r="H701" s="31">
        <v>0</v>
      </c>
      <c r="I701" s="31">
        <v>3</v>
      </c>
      <c r="J701" s="31">
        <v>0</v>
      </c>
      <c r="K701" s="31">
        <v>0</v>
      </c>
      <c r="L701" s="31">
        <v>0</v>
      </c>
      <c r="M701" s="31">
        <v>196000</v>
      </c>
      <c r="N7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185671.65076428198</v>
      </c>
      <c r="O701" s="31">
        <f>Table5[[#This Row],[SalePrice]]-Table5[[#This Row],[RegressionPrice]]</f>
        <v>10328.349235718022</v>
      </c>
    </row>
    <row r="702" spans="1:15">
      <c r="A702">
        <v>1800</v>
      </c>
      <c r="B702">
        <v>1274</v>
      </c>
      <c r="C702" s="20">
        <v>8</v>
      </c>
      <c r="D702" s="20">
        <v>2002</v>
      </c>
      <c r="E702" s="20">
        <v>2002</v>
      </c>
      <c r="F702" s="20">
        <v>1800</v>
      </c>
      <c r="G702" s="20">
        <v>765</v>
      </c>
      <c r="H702" s="32">
        <v>0</v>
      </c>
      <c r="I702" s="32">
        <v>0</v>
      </c>
      <c r="J702" s="32">
        <v>2</v>
      </c>
      <c r="K702" s="32">
        <v>0</v>
      </c>
      <c r="L702" s="32">
        <v>0</v>
      </c>
      <c r="M702" s="32">
        <v>312500</v>
      </c>
      <c r="N7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298516.52627788263</v>
      </c>
      <c r="O702" s="31">
        <f>Table5[[#This Row],[SalePrice]]-Table5[[#This Row],[RegressionPrice]]</f>
        <v>13983.473722117371</v>
      </c>
    </row>
    <row r="703" spans="1:15">
      <c r="A703">
        <v>1164</v>
      </c>
      <c r="B703">
        <v>0</v>
      </c>
      <c r="C703" s="23">
        <v>7</v>
      </c>
      <c r="D703" s="23">
        <v>1969</v>
      </c>
      <c r="E703" s="23">
        <v>1969</v>
      </c>
      <c r="F703" s="23">
        <v>1164</v>
      </c>
      <c r="G703" s="23">
        <v>528</v>
      </c>
      <c r="H703" s="31">
        <v>0</v>
      </c>
      <c r="I703" s="31">
        <v>0</v>
      </c>
      <c r="J703" s="31">
        <v>1</v>
      </c>
      <c r="K703" s="31">
        <v>2</v>
      </c>
      <c r="L703" s="31">
        <v>1</v>
      </c>
      <c r="M703" s="31">
        <v>140000</v>
      </c>
      <c r="N7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174352.43105219066</v>
      </c>
      <c r="O703" s="31">
        <f>Table5[[#This Row],[SalePrice]]-Table5[[#This Row],[RegressionPrice]]</f>
        <v>-34352.431052190659</v>
      </c>
    </row>
    <row r="704" spans="1:15">
      <c r="A704">
        <v>2576</v>
      </c>
      <c r="B704">
        <v>0</v>
      </c>
      <c r="C704" s="20">
        <v>8</v>
      </c>
      <c r="D704" s="20">
        <v>2006</v>
      </c>
      <c r="E704" s="20">
        <v>2006</v>
      </c>
      <c r="F704" s="20">
        <v>1234</v>
      </c>
      <c r="G704" s="20">
        <v>666</v>
      </c>
      <c r="H704" s="32">
        <v>0</v>
      </c>
      <c r="I704" s="32">
        <v>0</v>
      </c>
      <c r="J704" s="32">
        <v>2</v>
      </c>
      <c r="K704" s="32">
        <v>0</v>
      </c>
      <c r="L704" s="32">
        <v>2</v>
      </c>
      <c r="M704" s="32">
        <v>361919</v>
      </c>
      <c r="N7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320299.93464896758</v>
      </c>
      <c r="O704" s="31">
        <f>Table5[[#This Row],[SalePrice]]-Table5[[#This Row],[RegressionPrice]]</f>
        <v>41619.065351032419</v>
      </c>
    </row>
    <row r="705" spans="1:15">
      <c r="A705">
        <v>1812</v>
      </c>
      <c r="B705">
        <v>0</v>
      </c>
      <c r="C705" s="23">
        <v>5</v>
      </c>
      <c r="D705" s="23">
        <v>1900</v>
      </c>
      <c r="E705" s="23">
        <v>1996</v>
      </c>
      <c r="F705" s="23">
        <v>360</v>
      </c>
      <c r="G705" s="23">
        <v>672</v>
      </c>
      <c r="H705" s="31">
        <v>1</v>
      </c>
      <c r="I705" s="31">
        <v>1</v>
      </c>
      <c r="J705" s="31">
        <v>0</v>
      </c>
      <c r="K705" s="31">
        <v>1</v>
      </c>
      <c r="L705" s="31">
        <v>0</v>
      </c>
      <c r="M705" s="31">
        <v>140000</v>
      </c>
      <c r="N7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120082.31132234882</v>
      </c>
      <c r="O705" s="31">
        <f>Table5[[#This Row],[SalePrice]]-Table5[[#This Row],[RegressionPrice]]</f>
        <v>19917.688677651182</v>
      </c>
    </row>
    <row r="706" spans="1:15">
      <c r="A706">
        <v>1484</v>
      </c>
      <c r="B706">
        <v>712</v>
      </c>
      <c r="C706" s="20">
        <v>7</v>
      </c>
      <c r="D706" s="20">
        <v>2004</v>
      </c>
      <c r="E706" s="20">
        <v>2005</v>
      </c>
      <c r="F706" s="20">
        <v>1473</v>
      </c>
      <c r="G706" s="20">
        <v>606</v>
      </c>
      <c r="H706" s="32">
        <v>0</v>
      </c>
      <c r="I706" s="32">
        <v>0</v>
      </c>
      <c r="J706" s="32">
        <v>0</v>
      </c>
      <c r="K706" s="32">
        <v>0</v>
      </c>
      <c r="L706" s="32">
        <v>0</v>
      </c>
      <c r="M706" s="32">
        <v>213000</v>
      </c>
      <c r="N7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228631.93757681194</v>
      </c>
      <c r="O706" s="31">
        <f>Table5[[#This Row],[SalePrice]]-Table5[[#This Row],[RegressionPrice]]</f>
        <v>-15631.937576811935</v>
      </c>
    </row>
    <row r="707" spans="1:15">
      <c r="A707">
        <v>1092</v>
      </c>
      <c r="B707">
        <v>0</v>
      </c>
      <c r="C707" s="23">
        <v>4</v>
      </c>
      <c r="D707" s="23">
        <v>1930</v>
      </c>
      <c r="E707" s="23">
        <v>1950</v>
      </c>
      <c r="F707" s="23">
        <v>0</v>
      </c>
      <c r="G707" s="23">
        <v>0</v>
      </c>
      <c r="H707" s="31">
        <v>0</v>
      </c>
      <c r="I707" s="31">
        <v>1</v>
      </c>
      <c r="J707" s="31">
        <v>3</v>
      </c>
      <c r="K707" s="31">
        <v>3</v>
      </c>
      <c r="L707" s="31">
        <v>3</v>
      </c>
      <c r="M707" s="31">
        <v>55000</v>
      </c>
      <c r="N7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73759.109126616924</v>
      </c>
      <c r="O707" s="31">
        <f>Table5[[#This Row],[SalePrice]]-Table5[[#This Row],[RegressionPrice]]</f>
        <v>-18759.109126616924</v>
      </c>
    </row>
    <row r="708" spans="1:15">
      <c r="A708">
        <v>1824</v>
      </c>
      <c r="B708">
        <v>1219</v>
      </c>
      <c r="C708" s="20">
        <v>7</v>
      </c>
      <c r="D708" s="20">
        <v>1971</v>
      </c>
      <c r="E708" s="20">
        <v>2002</v>
      </c>
      <c r="F708" s="20">
        <v>1643</v>
      </c>
      <c r="G708" s="20">
        <v>739</v>
      </c>
      <c r="H708" s="32">
        <v>0</v>
      </c>
      <c r="I708" s="32">
        <v>0</v>
      </c>
      <c r="J708" s="32">
        <v>0</v>
      </c>
      <c r="K708" s="32">
        <v>2</v>
      </c>
      <c r="L708" s="32">
        <v>0</v>
      </c>
      <c r="M708" s="32">
        <v>302000</v>
      </c>
      <c r="N7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242503.79017848882</v>
      </c>
      <c r="O708" s="31">
        <f>Table5[[#This Row],[SalePrice]]-Table5[[#This Row],[RegressionPrice]]</f>
        <v>59496.209821511176</v>
      </c>
    </row>
    <row r="709" spans="1:15">
      <c r="A709">
        <v>1324</v>
      </c>
      <c r="B709">
        <v>863</v>
      </c>
      <c r="C709" s="23">
        <v>8</v>
      </c>
      <c r="D709" s="23">
        <v>2006</v>
      </c>
      <c r="E709" s="23">
        <v>2006</v>
      </c>
      <c r="F709" s="23">
        <v>1324</v>
      </c>
      <c r="G709" s="23">
        <v>550</v>
      </c>
      <c r="H709" s="31">
        <v>0</v>
      </c>
      <c r="I709" s="31">
        <v>3</v>
      </c>
      <c r="J709" s="31">
        <v>0</v>
      </c>
      <c r="K709" s="31">
        <v>0</v>
      </c>
      <c r="L709" s="31">
        <v>0</v>
      </c>
      <c r="M709" s="31">
        <v>254000</v>
      </c>
      <c r="N7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220272.5748099561</v>
      </c>
      <c r="O709" s="31">
        <f>Table5[[#This Row],[SalePrice]]-Table5[[#This Row],[RegressionPrice]]</f>
        <v>33727.425190043898</v>
      </c>
    </row>
    <row r="710" spans="1:15">
      <c r="A710">
        <v>1456</v>
      </c>
      <c r="B710">
        <v>0</v>
      </c>
      <c r="C710" s="20">
        <v>7</v>
      </c>
      <c r="D710" s="20">
        <v>2007</v>
      </c>
      <c r="E710" s="20">
        <v>2007</v>
      </c>
      <c r="F710" s="20">
        <v>728</v>
      </c>
      <c r="G710" s="20">
        <v>400</v>
      </c>
      <c r="H710" s="32">
        <v>0</v>
      </c>
      <c r="I710" s="32">
        <v>0</v>
      </c>
      <c r="J710" s="32">
        <v>0</v>
      </c>
      <c r="K710" s="32">
        <v>0</v>
      </c>
      <c r="L710" s="32">
        <v>0</v>
      </c>
      <c r="M710" s="32">
        <v>179540</v>
      </c>
      <c r="N7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197015.54493449326</v>
      </c>
      <c r="O710" s="31">
        <f>Table5[[#This Row],[SalePrice]]-Table5[[#This Row],[RegressionPrice]]</f>
        <v>-17475.544934493257</v>
      </c>
    </row>
    <row r="711" spans="1:15">
      <c r="A711">
        <v>904</v>
      </c>
      <c r="B711">
        <v>0</v>
      </c>
      <c r="C711" s="23">
        <v>5</v>
      </c>
      <c r="D711" s="23">
        <v>1966</v>
      </c>
      <c r="E711" s="23">
        <v>1966</v>
      </c>
      <c r="F711" s="23">
        <v>876</v>
      </c>
      <c r="G711" s="23">
        <v>408</v>
      </c>
      <c r="H711" s="31">
        <v>0</v>
      </c>
      <c r="I711" s="31">
        <v>0</v>
      </c>
      <c r="J711" s="31">
        <v>1</v>
      </c>
      <c r="K711" s="31">
        <v>2</v>
      </c>
      <c r="L711" s="31">
        <v>1</v>
      </c>
      <c r="M711" s="31">
        <v>109900</v>
      </c>
      <c r="N7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110207.33843839582</v>
      </c>
      <c r="O711" s="31">
        <f>Table5[[#This Row],[SalePrice]]-Table5[[#This Row],[RegressionPrice]]</f>
        <v>-307.33843839581823</v>
      </c>
    </row>
    <row r="712" spans="1:15">
      <c r="A712">
        <v>729</v>
      </c>
      <c r="B712">
        <v>0</v>
      </c>
      <c r="C712" s="20">
        <v>3</v>
      </c>
      <c r="D712" s="20">
        <v>1935</v>
      </c>
      <c r="E712" s="20">
        <v>2003</v>
      </c>
      <c r="F712" s="20">
        <v>270</v>
      </c>
      <c r="G712" s="20">
        <v>0</v>
      </c>
      <c r="H712" s="32">
        <v>0</v>
      </c>
      <c r="I712" s="32">
        <v>0</v>
      </c>
      <c r="J712" s="32">
        <v>1</v>
      </c>
      <c r="K712" s="32">
        <v>1</v>
      </c>
      <c r="L712" s="32">
        <v>1</v>
      </c>
      <c r="M712" s="32">
        <v>52000</v>
      </c>
      <c r="N7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42192.883537466187</v>
      </c>
      <c r="O712" s="31">
        <f>Table5[[#This Row],[SalePrice]]-Table5[[#This Row],[RegressionPrice]]</f>
        <v>9807.1164625338133</v>
      </c>
    </row>
    <row r="713" spans="1:15">
      <c r="A713">
        <v>1178</v>
      </c>
      <c r="B713">
        <v>0</v>
      </c>
      <c r="C713" s="23">
        <v>4</v>
      </c>
      <c r="D713" s="23">
        <v>1900</v>
      </c>
      <c r="E713" s="23">
        <v>1950</v>
      </c>
      <c r="F713" s="23">
        <v>859</v>
      </c>
      <c r="G713" s="23">
        <v>384</v>
      </c>
      <c r="H713" s="31">
        <v>0</v>
      </c>
      <c r="I713" s="31">
        <v>0</v>
      </c>
      <c r="J713" s="31">
        <v>1</v>
      </c>
      <c r="K713" s="31">
        <v>1</v>
      </c>
      <c r="L713" s="31">
        <v>1</v>
      </c>
      <c r="M713" s="31">
        <v>102776</v>
      </c>
      <c r="N7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74829.280515078848</v>
      </c>
      <c r="O713" s="31">
        <f>Table5[[#This Row],[SalePrice]]-Table5[[#This Row],[RegressionPrice]]</f>
        <v>27946.719484921152</v>
      </c>
    </row>
    <row r="714" spans="1:15">
      <c r="A714">
        <v>1228</v>
      </c>
      <c r="B714">
        <v>767</v>
      </c>
      <c r="C714" s="20">
        <v>8</v>
      </c>
      <c r="D714" s="20">
        <v>1988</v>
      </c>
      <c r="E714" s="20">
        <v>1989</v>
      </c>
      <c r="F714" s="20">
        <v>1228</v>
      </c>
      <c r="G714" s="20">
        <v>472</v>
      </c>
      <c r="H714" s="32">
        <v>0</v>
      </c>
      <c r="I714" s="32">
        <v>3</v>
      </c>
      <c r="J714" s="32">
        <v>0</v>
      </c>
      <c r="K714" s="32">
        <v>1</v>
      </c>
      <c r="L714" s="32">
        <v>0</v>
      </c>
      <c r="M714" s="32">
        <v>189000</v>
      </c>
      <c r="N7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193359.27247134075</v>
      </c>
      <c r="O714" s="31">
        <f>Table5[[#This Row],[SalePrice]]-Table5[[#This Row],[RegressionPrice]]</f>
        <v>-4359.2724713407515</v>
      </c>
    </row>
    <row r="715" spans="1:15">
      <c r="A715">
        <v>960</v>
      </c>
      <c r="B715">
        <v>789</v>
      </c>
      <c r="C715" s="23">
        <v>4</v>
      </c>
      <c r="D715" s="23">
        <v>1970</v>
      </c>
      <c r="E715" s="23">
        <v>1970</v>
      </c>
      <c r="F715" s="23">
        <v>960</v>
      </c>
      <c r="G715" s="23">
        <v>576</v>
      </c>
      <c r="H715" s="31">
        <v>6</v>
      </c>
      <c r="I715" s="31">
        <v>1</v>
      </c>
      <c r="J715" s="31">
        <v>1</v>
      </c>
      <c r="K715" s="31">
        <v>2</v>
      </c>
      <c r="L715" s="31">
        <v>1</v>
      </c>
      <c r="M715" s="31">
        <v>129000</v>
      </c>
      <c r="N7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92556.622712614611</v>
      </c>
      <c r="O715" s="31">
        <f>Table5[[#This Row],[SalePrice]]-Table5[[#This Row],[RegressionPrice]]</f>
        <v>36443.377287385389</v>
      </c>
    </row>
    <row r="716" spans="1:15">
      <c r="A716">
        <v>1479</v>
      </c>
      <c r="B716">
        <v>533</v>
      </c>
      <c r="C716" s="20">
        <v>6</v>
      </c>
      <c r="D716" s="20">
        <v>1976</v>
      </c>
      <c r="E716" s="20">
        <v>2005</v>
      </c>
      <c r="F716" s="20">
        <v>725</v>
      </c>
      <c r="G716" s="20">
        <v>475</v>
      </c>
      <c r="H716" s="32">
        <v>4</v>
      </c>
      <c r="I716" s="32">
        <v>0</v>
      </c>
      <c r="J716" s="32">
        <v>1</v>
      </c>
      <c r="K716" s="32">
        <v>0</v>
      </c>
      <c r="L716" s="32">
        <v>0</v>
      </c>
      <c r="M716" s="32">
        <v>130500</v>
      </c>
      <c r="N7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172900.00313177329</v>
      </c>
      <c r="O716" s="31">
        <f>Table5[[#This Row],[SalePrice]]-Table5[[#This Row],[RegressionPrice]]</f>
        <v>-42400.003131773294</v>
      </c>
    </row>
    <row r="717" spans="1:15">
      <c r="A717">
        <v>1350</v>
      </c>
      <c r="B717">
        <v>0</v>
      </c>
      <c r="C717" s="23">
        <v>6</v>
      </c>
      <c r="D717" s="23">
        <v>1974</v>
      </c>
      <c r="E717" s="23">
        <v>1974</v>
      </c>
      <c r="F717" s="23">
        <v>1064</v>
      </c>
      <c r="G717" s="23">
        <v>478</v>
      </c>
      <c r="H717" s="31">
        <v>0</v>
      </c>
      <c r="I717" s="31">
        <v>0</v>
      </c>
      <c r="J717" s="31">
        <v>0</v>
      </c>
      <c r="K717" s="31">
        <v>2</v>
      </c>
      <c r="L717" s="31">
        <v>1</v>
      </c>
      <c r="M717" s="31">
        <v>165000</v>
      </c>
      <c r="N7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156738.9326146016</v>
      </c>
      <c r="O717" s="31">
        <f>Table5[[#This Row],[SalePrice]]-Table5[[#This Row],[RegressionPrice]]</f>
        <v>8261.0673853984044</v>
      </c>
    </row>
    <row r="718" spans="1:15">
      <c r="A718">
        <v>2554</v>
      </c>
      <c r="B718">
        <v>0</v>
      </c>
      <c r="C718" s="20">
        <v>7</v>
      </c>
      <c r="D718" s="20">
        <v>1890</v>
      </c>
      <c r="E718" s="20">
        <v>1998</v>
      </c>
      <c r="F718" s="20">
        <v>718</v>
      </c>
      <c r="G718" s="20">
        <v>704</v>
      </c>
      <c r="H718" s="32">
        <v>0</v>
      </c>
      <c r="I718" s="32">
        <v>0</v>
      </c>
      <c r="J718" s="32">
        <v>1</v>
      </c>
      <c r="K718" s="32">
        <v>0</v>
      </c>
      <c r="L718" s="32">
        <v>1</v>
      </c>
      <c r="M718" s="32">
        <v>159500</v>
      </c>
      <c r="N7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229705.94065676176</v>
      </c>
      <c r="O718" s="31">
        <f>Table5[[#This Row],[SalePrice]]-Table5[[#This Row],[RegressionPrice]]</f>
        <v>-70205.940656761755</v>
      </c>
    </row>
    <row r="719" spans="1:15">
      <c r="A719">
        <v>1178</v>
      </c>
      <c r="B719">
        <v>1084</v>
      </c>
      <c r="C719" s="23">
        <v>5</v>
      </c>
      <c r="D719" s="23">
        <v>1973</v>
      </c>
      <c r="E719" s="23">
        <v>2000</v>
      </c>
      <c r="F719" s="23">
        <v>1176</v>
      </c>
      <c r="G719" s="23">
        <v>439</v>
      </c>
      <c r="H719" s="31">
        <v>0</v>
      </c>
      <c r="I719" s="31">
        <v>0</v>
      </c>
      <c r="J719" s="31">
        <v>0</v>
      </c>
      <c r="K719" s="31">
        <v>1</v>
      </c>
      <c r="L719" s="31">
        <v>0</v>
      </c>
      <c r="M719" s="31">
        <v>157000</v>
      </c>
      <c r="N7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153010.46271124197</v>
      </c>
      <c r="O719" s="31">
        <f>Table5[[#This Row],[SalePrice]]-Table5[[#This Row],[RegressionPrice]]</f>
        <v>3989.5372887580306</v>
      </c>
    </row>
    <row r="720" spans="1:15">
      <c r="A720">
        <v>2418</v>
      </c>
      <c r="B720">
        <v>1173</v>
      </c>
      <c r="C720" s="20">
        <v>7</v>
      </c>
      <c r="D720" s="20">
        <v>1993</v>
      </c>
      <c r="E720" s="20">
        <v>1994</v>
      </c>
      <c r="F720" s="20">
        <v>1311</v>
      </c>
      <c r="G720" s="20">
        <v>983</v>
      </c>
      <c r="H720" s="32">
        <v>0</v>
      </c>
      <c r="I720" s="32">
        <v>0</v>
      </c>
      <c r="J720" s="32">
        <v>0</v>
      </c>
      <c r="K720" s="32">
        <v>0</v>
      </c>
      <c r="L720" s="32">
        <v>0</v>
      </c>
      <c r="M720" s="32">
        <v>341000</v>
      </c>
      <c r="N7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286925.1337226475</v>
      </c>
      <c r="O720" s="31">
        <f>Table5[[#This Row],[SalePrice]]-Table5[[#This Row],[RegressionPrice]]</f>
        <v>54074.866277352499</v>
      </c>
    </row>
    <row r="721" spans="1:15">
      <c r="A721">
        <v>971</v>
      </c>
      <c r="B721">
        <v>523</v>
      </c>
      <c r="C721" s="23">
        <v>5</v>
      </c>
      <c r="D721" s="23">
        <v>1969</v>
      </c>
      <c r="E721" s="23">
        <v>1969</v>
      </c>
      <c r="F721" s="23">
        <v>971</v>
      </c>
      <c r="G721" s="23">
        <v>300</v>
      </c>
      <c r="H721" s="31">
        <v>0</v>
      </c>
      <c r="I721" s="31">
        <v>0</v>
      </c>
      <c r="J721" s="31">
        <v>0</v>
      </c>
      <c r="K721" s="31">
        <v>2</v>
      </c>
      <c r="L721" s="31">
        <v>1</v>
      </c>
      <c r="M721" s="31">
        <v>128500</v>
      </c>
      <c r="N7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116519.87259592324</v>
      </c>
      <c r="O721" s="31">
        <f>Table5[[#This Row],[SalePrice]]-Table5[[#This Row],[RegressionPrice]]</f>
        <v>11980.12740407676</v>
      </c>
    </row>
    <row r="722" spans="1:15">
      <c r="A722">
        <v>1742</v>
      </c>
      <c r="B722">
        <v>1148</v>
      </c>
      <c r="C722" s="20">
        <v>8</v>
      </c>
      <c r="D722" s="20">
        <v>1985</v>
      </c>
      <c r="E722" s="20">
        <v>1985</v>
      </c>
      <c r="F722" s="20">
        <v>1742</v>
      </c>
      <c r="G722" s="20">
        <v>564</v>
      </c>
      <c r="H722" s="32">
        <v>0</v>
      </c>
      <c r="I722" s="32">
        <v>0</v>
      </c>
      <c r="J722" s="32">
        <v>0</v>
      </c>
      <c r="K722" s="32">
        <v>2</v>
      </c>
      <c r="L722" s="32">
        <v>0</v>
      </c>
      <c r="M722" s="32">
        <v>275000</v>
      </c>
      <c r="N7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252100.23547584587</v>
      </c>
      <c r="O722" s="31">
        <f>Table5[[#This Row],[SalePrice]]-Table5[[#This Row],[RegressionPrice]]</f>
        <v>22899.764524154132</v>
      </c>
    </row>
    <row r="723" spans="1:15">
      <c r="A723">
        <v>848</v>
      </c>
      <c r="B723">
        <v>662</v>
      </c>
      <c r="C723" s="23">
        <v>6</v>
      </c>
      <c r="D723" s="23">
        <v>2004</v>
      </c>
      <c r="E723" s="23">
        <v>2004</v>
      </c>
      <c r="F723" s="23">
        <v>848</v>
      </c>
      <c r="G723" s="23">
        <v>420</v>
      </c>
      <c r="H723" s="31">
        <v>0</v>
      </c>
      <c r="I723" s="31">
        <v>3</v>
      </c>
      <c r="J723" s="31">
        <v>0</v>
      </c>
      <c r="K723" s="31">
        <v>0</v>
      </c>
      <c r="L723" s="31">
        <v>0</v>
      </c>
      <c r="M723" s="31">
        <v>143000</v>
      </c>
      <c r="N7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138977.99289644195</v>
      </c>
      <c r="O723" s="31">
        <f>Table5[[#This Row],[SalePrice]]-Table5[[#This Row],[RegressionPrice]]</f>
        <v>4022.0071035580477</v>
      </c>
    </row>
    <row r="724" spans="1:15">
      <c r="A724">
        <v>864</v>
      </c>
      <c r="B724">
        <v>191</v>
      </c>
      <c r="C724" s="20">
        <v>4</v>
      </c>
      <c r="D724" s="20">
        <v>1970</v>
      </c>
      <c r="E724" s="20">
        <v>1970</v>
      </c>
      <c r="F724" s="20">
        <v>864</v>
      </c>
      <c r="G724" s="20">
        <v>463</v>
      </c>
      <c r="H724" s="32">
        <v>0</v>
      </c>
      <c r="I724" s="32">
        <v>0</v>
      </c>
      <c r="J724" s="32">
        <v>1</v>
      </c>
      <c r="K724" s="32">
        <v>0</v>
      </c>
      <c r="L724" s="32">
        <v>1</v>
      </c>
      <c r="M724" s="32">
        <v>124500</v>
      </c>
      <c r="N7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102781.34023778941</v>
      </c>
      <c r="O724" s="31">
        <f>Table5[[#This Row],[SalePrice]]-Table5[[#This Row],[RegressionPrice]]</f>
        <v>21718.659762210591</v>
      </c>
    </row>
    <row r="725" spans="1:15">
      <c r="A725">
        <v>1470</v>
      </c>
      <c r="B725">
        <v>0</v>
      </c>
      <c r="C725" s="23">
        <v>4</v>
      </c>
      <c r="D725" s="23">
        <v>1954</v>
      </c>
      <c r="E725" s="23">
        <v>1972</v>
      </c>
      <c r="F725" s="23">
        <v>941</v>
      </c>
      <c r="G725" s="23">
        <v>548</v>
      </c>
      <c r="H725" s="31">
        <v>0</v>
      </c>
      <c r="I725" s="31">
        <v>0</v>
      </c>
      <c r="J725" s="31">
        <v>1</v>
      </c>
      <c r="K725" s="31">
        <v>0</v>
      </c>
      <c r="L725" s="31">
        <v>1</v>
      </c>
      <c r="M725" s="31">
        <v>135000</v>
      </c>
      <c r="N7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128040.80693995215</v>
      </c>
      <c r="O725" s="31">
        <f>Table5[[#This Row],[SalePrice]]-Table5[[#This Row],[RegressionPrice]]</f>
        <v>6959.1930600478518</v>
      </c>
    </row>
    <row r="726" spans="1:15">
      <c r="A726">
        <v>1698</v>
      </c>
      <c r="B726">
        <v>1234</v>
      </c>
      <c r="C726" s="20">
        <v>9</v>
      </c>
      <c r="D726" s="20">
        <v>2007</v>
      </c>
      <c r="E726" s="20">
        <v>2008</v>
      </c>
      <c r="F726" s="20">
        <v>1698</v>
      </c>
      <c r="G726" s="20">
        <v>768</v>
      </c>
      <c r="H726" s="32">
        <v>0</v>
      </c>
      <c r="I726" s="32">
        <v>0</v>
      </c>
      <c r="J726" s="32">
        <v>2</v>
      </c>
      <c r="K726" s="32">
        <v>0</v>
      </c>
      <c r="L726" s="32">
        <v>2</v>
      </c>
      <c r="M726" s="32">
        <v>320000</v>
      </c>
      <c r="N7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332150.84798296134</v>
      </c>
      <c r="O726" s="31">
        <f>Table5[[#This Row],[SalePrice]]-Table5[[#This Row],[RegressionPrice]]</f>
        <v>-12150.847982961335</v>
      </c>
    </row>
    <row r="727" spans="1:15">
      <c r="A727">
        <v>864</v>
      </c>
      <c r="B727">
        <v>375</v>
      </c>
      <c r="C727" s="23">
        <v>4</v>
      </c>
      <c r="D727" s="23">
        <v>1970</v>
      </c>
      <c r="E727" s="23">
        <v>1970</v>
      </c>
      <c r="F727" s="23">
        <v>864</v>
      </c>
      <c r="G727" s="23">
        <v>660</v>
      </c>
      <c r="H727" s="31">
        <v>0</v>
      </c>
      <c r="I727" s="31">
        <v>0</v>
      </c>
      <c r="J727" s="31">
        <v>1</v>
      </c>
      <c r="K727" s="31">
        <v>2</v>
      </c>
      <c r="L727" s="31">
        <v>0</v>
      </c>
      <c r="M727" s="31">
        <v>120500</v>
      </c>
      <c r="N7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98400.414864495091</v>
      </c>
      <c r="O727" s="31">
        <f>Table5[[#This Row],[SalePrice]]-Table5[[#This Row],[RegressionPrice]]</f>
        <v>22099.585135504909</v>
      </c>
    </row>
    <row r="728" spans="1:15">
      <c r="A728">
        <v>1680</v>
      </c>
      <c r="B728">
        <v>808</v>
      </c>
      <c r="C728" s="20">
        <v>6</v>
      </c>
      <c r="D728" s="20">
        <v>1988</v>
      </c>
      <c r="E728" s="20">
        <v>2007</v>
      </c>
      <c r="F728" s="20">
        <v>880</v>
      </c>
      <c r="G728" s="20">
        <v>540</v>
      </c>
      <c r="H728" s="32">
        <v>0</v>
      </c>
      <c r="I728" s="32">
        <v>0</v>
      </c>
      <c r="J728" s="32">
        <v>0</v>
      </c>
      <c r="K728" s="32">
        <v>0</v>
      </c>
      <c r="L728" s="32">
        <v>0</v>
      </c>
      <c r="M728" s="32">
        <v>222000</v>
      </c>
      <c r="N7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203550.96107026414</v>
      </c>
      <c r="O728" s="31">
        <f>Table5[[#This Row],[SalePrice]]-Table5[[#This Row],[RegressionPrice]]</f>
        <v>18449.038929735863</v>
      </c>
    </row>
    <row r="729" spans="1:15">
      <c r="A729">
        <v>1232</v>
      </c>
      <c r="B729">
        <v>724</v>
      </c>
      <c r="C729" s="23">
        <v>7</v>
      </c>
      <c r="D729" s="23">
        <v>2007</v>
      </c>
      <c r="E729" s="23">
        <v>2007</v>
      </c>
      <c r="F729" s="23">
        <v>1232</v>
      </c>
      <c r="G729" s="23">
        <v>632</v>
      </c>
      <c r="H729" s="31">
        <v>0</v>
      </c>
      <c r="I729" s="31">
        <v>0</v>
      </c>
      <c r="J729" s="31">
        <v>0</v>
      </c>
      <c r="K729" s="31">
        <v>0</v>
      </c>
      <c r="L729" s="31">
        <v>0</v>
      </c>
      <c r="M729" s="31">
        <v>194500</v>
      </c>
      <c r="N7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215412.8084423875</v>
      </c>
      <c r="O729" s="31">
        <f>Table5[[#This Row],[SalePrice]]-Table5[[#This Row],[RegressionPrice]]</f>
        <v>-20912.808442387497</v>
      </c>
    </row>
    <row r="730" spans="1:15">
      <c r="A730">
        <v>1776</v>
      </c>
      <c r="B730">
        <v>0</v>
      </c>
      <c r="C730" s="20">
        <v>5</v>
      </c>
      <c r="D730" s="20">
        <v>1958</v>
      </c>
      <c r="E730" s="20">
        <v>1958</v>
      </c>
      <c r="F730" s="20">
        <v>1584</v>
      </c>
      <c r="G730" s="20">
        <v>888</v>
      </c>
      <c r="H730" s="32">
        <v>0</v>
      </c>
      <c r="I730" s="32">
        <v>2</v>
      </c>
      <c r="J730" s="32">
        <v>1</v>
      </c>
      <c r="K730" s="32">
        <v>2</v>
      </c>
      <c r="L730" s="32">
        <v>1</v>
      </c>
      <c r="M730" s="32">
        <v>110000</v>
      </c>
      <c r="N7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161389.51949511928</v>
      </c>
      <c r="O730" s="31">
        <f>Table5[[#This Row],[SalePrice]]-Table5[[#This Row],[RegressionPrice]]</f>
        <v>-51389.519495119283</v>
      </c>
    </row>
    <row r="731" spans="1:15">
      <c r="A731">
        <v>1208</v>
      </c>
      <c r="B731">
        <v>152</v>
      </c>
      <c r="C731" s="23">
        <v>4</v>
      </c>
      <c r="D731" s="23">
        <v>1925</v>
      </c>
      <c r="E731" s="23">
        <v>1950</v>
      </c>
      <c r="F731" s="23">
        <v>780</v>
      </c>
      <c r="G731" s="23">
        <v>539</v>
      </c>
      <c r="H731" s="31">
        <v>0</v>
      </c>
      <c r="I731" s="31">
        <v>0</v>
      </c>
      <c r="J731" s="31">
        <v>1</v>
      </c>
      <c r="K731" s="31">
        <v>2</v>
      </c>
      <c r="L731" s="31">
        <v>1</v>
      </c>
      <c r="M731" s="31">
        <v>103000</v>
      </c>
      <c r="N7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89862.245512334863</v>
      </c>
      <c r="O731" s="31">
        <f>Table5[[#This Row],[SalePrice]]-Table5[[#This Row],[RegressionPrice]]</f>
        <v>13137.754487665137</v>
      </c>
    </row>
    <row r="732" spans="1:15">
      <c r="A732">
        <v>1616</v>
      </c>
      <c r="B732">
        <v>1180</v>
      </c>
      <c r="C732" s="20">
        <v>8</v>
      </c>
      <c r="D732" s="20">
        <v>1995</v>
      </c>
      <c r="E732" s="20">
        <v>1996</v>
      </c>
      <c r="F732" s="20">
        <v>1595</v>
      </c>
      <c r="G732" s="20">
        <v>608</v>
      </c>
      <c r="H732" s="32">
        <v>0</v>
      </c>
      <c r="I732" s="32">
        <v>3</v>
      </c>
      <c r="J732" s="32">
        <v>0</v>
      </c>
      <c r="K732" s="32">
        <v>0</v>
      </c>
      <c r="L732" s="32">
        <v>0</v>
      </c>
      <c r="M732" s="32">
        <v>236500</v>
      </c>
      <c r="N7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239373.95892429817</v>
      </c>
      <c r="O732" s="31">
        <f>Table5[[#This Row],[SalePrice]]-Table5[[#This Row],[RegressionPrice]]</f>
        <v>-2873.9589242981747</v>
      </c>
    </row>
    <row r="733" spans="1:15">
      <c r="A733">
        <v>1146</v>
      </c>
      <c r="B733">
        <v>786</v>
      </c>
      <c r="C733" s="23">
        <v>7</v>
      </c>
      <c r="D733" s="23">
        <v>2003</v>
      </c>
      <c r="E733" s="23">
        <v>2003</v>
      </c>
      <c r="F733" s="23">
        <v>868</v>
      </c>
      <c r="G733" s="23">
        <v>438</v>
      </c>
      <c r="H733" s="31">
        <v>0</v>
      </c>
      <c r="I733" s="31">
        <v>0</v>
      </c>
      <c r="J733" s="31">
        <v>2</v>
      </c>
      <c r="K733" s="31">
        <v>0</v>
      </c>
      <c r="L733" s="31">
        <v>0</v>
      </c>
      <c r="M733" s="31">
        <v>187500</v>
      </c>
      <c r="N7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211592.79823756815</v>
      </c>
      <c r="O733" s="31">
        <f>Table5[[#This Row],[SalePrice]]-Table5[[#This Row],[RegressionPrice]]</f>
        <v>-24092.798237568146</v>
      </c>
    </row>
    <row r="734" spans="1:15">
      <c r="A734">
        <v>2031</v>
      </c>
      <c r="B734">
        <v>252</v>
      </c>
      <c r="C734" s="20">
        <v>7</v>
      </c>
      <c r="D734" s="20">
        <v>1998</v>
      </c>
      <c r="E734" s="20">
        <v>1999</v>
      </c>
      <c r="F734" s="20">
        <v>1153</v>
      </c>
      <c r="G734" s="20">
        <v>541</v>
      </c>
      <c r="H734" s="32">
        <v>0</v>
      </c>
      <c r="I734" s="32">
        <v>0</v>
      </c>
      <c r="J734" s="32">
        <v>0</v>
      </c>
      <c r="K734" s="32">
        <v>0</v>
      </c>
      <c r="L734" s="32">
        <v>0</v>
      </c>
      <c r="M734" s="32">
        <v>222500</v>
      </c>
      <c r="N7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235646.92719852619</v>
      </c>
      <c r="O734" s="31">
        <f>Table5[[#This Row],[SalePrice]]-Table5[[#This Row],[RegressionPrice]]</f>
        <v>-13146.927198526188</v>
      </c>
    </row>
    <row r="735" spans="1:15">
      <c r="A735">
        <v>1144</v>
      </c>
      <c r="B735">
        <v>594</v>
      </c>
      <c r="C735" s="23">
        <v>5</v>
      </c>
      <c r="D735" s="23">
        <v>1961</v>
      </c>
      <c r="E735" s="23">
        <v>1983</v>
      </c>
      <c r="F735" s="23">
        <v>864</v>
      </c>
      <c r="G735" s="23">
        <v>264</v>
      </c>
      <c r="H735" s="31">
        <v>1</v>
      </c>
      <c r="I735" s="31">
        <v>0</v>
      </c>
      <c r="J735" s="31">
        <v>1</v>
      </c>
      <c r="K735" s="31">
        <v>0</v>
      </c>
      <c r="L735" s="31">
        <v>1</v>
      </c>
      <c r="M735" s="31">
        <v>131400</v>
      </c>
      <c r="N7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136057.7434747268</v>
      </c>
      <c r="O735" s="31">
        <f>Table5[[#This Row],[SalePrice]]-Table5[[#This Row],[RegressionPrice]]</f>
        <v>-4657.743474726798</v>
      </c>
    </row>
    <row r="736" spans="1:15">
      <c r="A736">
        <v>948</v>
      </c>
      <c r="B736">
        <v>0</v>
      </c>
      <c r="C736" s="20">
        <v>5</v>
      </c>
      <c r="D736" s="20">
        <v>1968</v>
      </c>
      <c r="E736" s="20">
        <v>1968</v>
      </c>
      <c r="F736" s="20">
        <v>948</v>
      </c>
      <c r="G736" s="20">
        <v>300</v>
      </c>
      <c r="H736" s="32">
        <v>0</v>
      </c>
      <c r="I736" s="32">
        <v>0</v>
      </c>
      <c r="J736" s="32">
        <v>1</v>
      </c>
      <c r="K736" s="32">
        <v>2</v>
      </c>
      <c r="L736" s="32">
        <v>1</v>
      </c>
      <c r="M736" s="32">
        <v>108000</v>
      </c>
      <c r="N7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111231.54356274114</v>
      </c>
      <c r="O736" s="31">
        <f>Table5[[#This Row],[SalePrice]]-Table5[[#This Row],[RegressionPrice]]</f>
        <v>-3231.5435627411352</v>
      </c>
    </row>
    <row r="737" spans="1:15">
      <c r="A737">
        <v>1768</v>
      </c>
      <c r="B737">
        <v>390</v>
      </c>
      <c r="C737" s="23">
        <v>7</v>
      </c>
      <c r="D737" s="23">
        <v>1914</v>
      </c>
      <c r="E737" s="23">
        <v>1970</v>
      </c>
      <c r="F737" s="23">
        <v>880</v>
      </c>
      <c r="G737" s="23">
        <v>320</v>
      </c>
      <c r="H737" s="31">
        <v>0</v>
      </c>
      <c r="I737" s="31">
        <v>0</v>
      </c>
      <c r="J737" s="31">
        <v>0</v>
      </c>
      <c r="K737" s="31">
        <v>3</v>
      </c>
      <c r="L737" s="31">
        <v>1</v>
      </c>
      <c r="M737" s="31">
        <v>163000</v>
      </c>
      <c r="N7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169683.52367674926</v>
      </c>
      <c r="O737" s="31">
        <f>Table5[[#This Row],[SalePrice]]-Table5[[#This Row],[RegressionPrice]]</f>
        <v>-6683.5236767492606</v>
      </c>
    </row>
    <row r="738" spans="1:15">
      <c r="A738">
        <v>1040</v>
      </c>
      <c r="B738">
        <v>0</v>
      </c>
      <c r="C738" s="20">
        <v>3</v>
      </c>
      <c r="D738" s="20">
        <v>1950</v>
      </c>
      <c r="E738" s="20">
        <v>1950</v>
      </c>
      <c r="F738" s="20">
        <v>0</v>
      </c>
      <c r="G738" s="20">
        <v>400</v>
      </c>
      <c r="H738" s="32">
        <v>0</v>
      </c>
      <c r="I738" s="32">
        <v>2</v>
      </c>
      <c r="J738" s="32">
        <v>3</v>
      </c>
      <c r="K738" s="32">
        <v>1</v>
      </c>
      <c r="L738" s="32">
        <v>1</v>
      </c>
      <c r="M738" s="32">
        <v>93500</v>
      </c>
      <c r="N7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55315.63775838718</v>
      </c>
      <c r="O738" s="31">
        <f>Table5[[#This Row],[SalePrice]]-Table5[[#This Row],[RegressionPrice]]</f>
        <v>38184.36224161282</v>
      </c>
    </row>
    <row r="739" spans="1:15">
      <c r="A739">
        <v>1801</v>
      </c>
      <c r="B739">
        <v>0</v>
      </c>
      <c r="C739" s="23">
        <v>8</v>
      </c>
      <c r="D739" s="23">
        <v>2005</v>
      </c>
      <c r="E739" s="23">
        <v>2005</v>
      </c>
      <c r="F739" s="23">
        <v>893</v>
      </c>
      <c r="G739" s="23">
        <v>800</v>
      </c>
      <c r="H739" s="31">
        <v>0</v>
      </c>
      <c r="I739" s="31">
        <v>0</v>
      </c>
      <c r="J739" s="31">
        <v>0</v>
      </c>
      <c r="K739" s="31">
        <v>0</v>
      </c>
      <c r="L739" s="31">
        <v>0</v>
      </c>
      <c r="M739" s="31">
        <v>239900</v>
      </c>
      <c r="N7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249313.6065562322</v>
      </c>
      <c r="O739" s="31">
        <f>Table5[[#This Row],[SalePrice]]-Table5[[#This Row],[RegressionPrice]]</f>
        <v>-9413.6065562322037</v>
      </c>
    </row>
    <row r="740" spans="1:15">
      <c r="A740">
        <v>1200</v>
      </c>
      <c r="B740">
        <v>1200</v>
      </c>
      <c r="C740" s="20">
        <v>5</v>
      </c>
      <c r="D740" s="20">
        <v>1987</v>
      </c>
      <c r="E740" s="20">
        <v>1988</v>
      </c>
      <c r="F740" s="20">
        <v>1200</v>
      </c>
      <c r="G740" s="20">
        <v>0</v>
      </c>
      <c r="H740" s="32">
        <v>0</v>
      </c>
      <c r="I740" s="32">
        <v>2</v>
      </c>
      <c r="J740" s="32">
        <v>0</v>
      </c>
      <c r="K740" s="32">
        <v>2</v>
      </c>
      <c r="L740" s="32">
        <v>1</v>
      </c>
      <c r="M740" s="32">
        <v>179000</v>
      </c>
      <c r="N7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134201.41514903426</v>
      </c>
      <c r="O740" s="31">
        <f>Table5[[#This Row],[SalePrice]]-Table5[[#This Row],[RegressionPrice]]</f>
        <v>44798.584850965737</v>
      </c>
    </row>
    <row r="741" spans="1:15">
      <c r="A741">
        <v>1728</v>
      </c>
      <c r="B741">
        <v>0</v>
      </c>
      <c r="C741" s="23">
        <v>7</v>
      </c>
      <c r="D741" s="23">
        <v>2004</v>
      </c>
      <c r="E741" s="23">
        <v>2004</v>
      </c>
      <c r="F741" s="23">
        <v>864</v>
      </c>
      <c r="G741" s="23">
        <v>572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190000</v>
      </c>
      <c r="N7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216383.52478972985</v>
      </c>
      <c r="O741" s="31">
        <f>Table5[[#This Row],[SalePrice]]-Table5[[#This Row],[RegressionPrice]]</f>
        <v>-26383.524789729854</v>
      </c>
    </row>
    <row r="742" spans="1:15">
      <c r="A742">
        <v>1432</v>
      </c>
      <c r="B742">
        <v>0</v>
      </c>
      <c r="C742" s="20">
        <v>5</v>
      </c>
      <c r="D742" s="20">
        <v>1910</v>
      </c>
      <c r="E742" s="20">
        <v>2002</v>
      </c>
      <c r="F742" s="20">
        <v>264</v>
      </c>
      <c r="G742" s="20">
        <v>360</v>
      </c>
      <c r="H742" s="32">
        <v>0</v>
      </c>
      <c r="I742" s="32">
        <v>0</v>
      </c>
      <c r="J742" s="32">
        <v>4</v>
      </c>
      <c r="K742" s="32">
        <v>0</v>
      </c>
      <c r="L742" s="32">
        <v>1</v>
      </c>
      <c r="M742" s="32">
        <v>132000</v>
      </c>
      <c r="N7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144957.66509437983</v>
      </c>
      <c r="O742" s="31">
        <f>Table5[[#This Row],[SalePrice]]-Table5[[#This Row],[RegressionPrice]]</f>
        <v>-12957.66509437983</v>
      </c>
    </row>
    <row r="743" spans="1:15">
      <c r="A743">
        <v>912</v>
      </c>
      <c r="B743">
        <v>832</v>
      </c>
      <c r="C743" s="23">
        <v>6</v>
      </c>
      <c r="D743" s="23">
        <v>1961</v>
      </c>
      <c r="E743" s="23">
        <v>1996</v>
      </c>
      <c r="F743" s="23">
        <v>912</v>
      </c>
      <c r="G743" s="23">
        <v>288</v>
      </c>
      <c r="H743" s="31">
        <v>1</v>
      </c>
      <c r="I743" s="31">
        <v>0</v>
      </c>
      <c r="J743" s="31">
        <v>1</v>
      </c>
      <c r="K743" s="31">
        <v>1</v>
      </c>
      <c r="L743" s="31">
        <v>0</v>
      </c>
      <c r="M743" s="31">
        <v>142000</v>
      </c>
      <c r="N7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143894.85117487493</v>
      </c>
      <c r="O743" s="31">
        <f>Table5[[#This Row],[SalePrice]]-Table5[[#This Row],[RegressionPrice]]</f>
        <v>-1894.8511748749297</v>
      </c>
    </row>
    <row r="744" spans="1:15">
      <c r="A744">
        <v>1349</v>
      </c>
      <c r="B744">
        <v>0</v>
      </c>
      <c r="C744" s="20">
        <v>7</v>
      </c>
      <c r="D744" s="20">
        <v>2000</v>
      </c>
      <c r="E744" s="20">
        <v>2001</v>
      </c>
      <c r="F744" s="20">
        <v>1349</v>
      </c>
      <c r="G744" s="20">
        <v>539</v>
      </c>
      <c r="H744" s="32">
        <v>0</v>
      </c>
      <c r="I744" s="32">
        <v>0</v>
      </c>
      <c r="J744" s="32">
        <v>0</v>
      </c>
      <c r="K744" s="32">
        <v>0</v>
      </c>
      <c r="L744" s="32">
        <v>1</v>
      </c>
      <c r="M744" s="32">
        <v>179000</v>
      </c>
      <c r="N7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209195.22280554357</v>
      </c>
      <c r="O744" s="31">
        <f>Table5[[#This Row],[SalePrice]]-Table5[[#This Row],[RegressionPrice]]</f>
        <v>-30195.22280554357</v>
      </c>
    </row>
    <row r="745" spans="1:15">
      <c r="A745">
        <v>1464</v>
      </c>
      <c r="B745">
        <v>444</v>
      </c>
      <c r="C745" s="23">
        <v>5</v>
      </c>
      <c r="D745" s="23">
        <v>1963</v>
      </c>
      <c r="E745" s="23">
        <v>1999</v>
      </c>
      <c r="F745" s="23">
        <v>520</v>
      </c>
      <c r="G745" s="23">
        <v>480</v>
      </c>
      <c r="H745" s="31">
        <v>0</v>
      </c>
      <c r="I745" s="31">
        <v>0</v>
      </c>
      <c r="J745" s="31">
        <v>0</v>
      </c>
      <c r="K745" s="31">
        <v>0</v>
      </c>
      <c r="L745" s="31">
        <v>1</v>
      </c>
      <c r="M745" s="31">
        <v>175000</v>
      </c>
      <c r="N7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153861.62230495646</v>
      </c>
      <c r="O745" s="31">
        <f>Table5[[#This Row],[SalePrice]]-Table5[[#This Row],[RegressionPrice]]</f>
        <v>21138.377695043542</v>
      </c>
    </row>
    <row r="746" spans="1:15">
      <c r="A746">
        <v>1337</v>
      </c>
      <c r="B746">
        <v>733</v>
      </c>
      <c r="C746" s="20">
        <v>8</v>
      </c>
      <c r="D746" s="20">
        <v>1993</v>
      </c>
      <c r="E746" s="20">
        <v>1993</v>
      </c>
      <c r="F746" s="20">
        <v>1337</v>
      </c>
      <c r="G746" s="20">
        <v>462</v>
      </c>
      <c r="H746" s="32">
        <v>0</v>
      </c>
      <c r="I746" s="32">
        <v>3</v>
      </c>
      <c r="J746" s="32">
        <v>0</v>
      </c>
      <c r="K746" s="32">
        <v>1</v>
      </c>
      <c r="L746" s="32">
        <v>0</v>
      </c>
      <c r="M746" s="32">
        <v>180000</v>
      </c>
      <c r="N7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202759.49178571071</v>
      </c>
      <c r="O746" s="31">
        <f>Table5[[#This Row],[SalePrice]]-Table5[[#This Row],[RegressionPrice]]</f>
        <v>-22759.491785710707</v>
      </c>
    </row>
    <row r="747" spans="1:15">
      <c r="A747">
        <v>2715</v>
      </c>
      <c r="B747">
        <v>575</v>
      </c>
      <c r="C747" s="23">
        <v>8</v>
      </c>
      <c r="D747" s="23">
        <v>1976</v>
      </c>
      <c r="E747" s="23">
        <v>1996</v>
      </c>
      <c r="F747" s="23">
        <v>1142</v>
      </c>
      <c r="G747" s="23">
        <v>831</v>
      </c>
      <c r="H747" s="31">
        <v>0</v>
      </c>
      <c r="I747" s="31">
        <v>0</v>
      </c>
      <c r="J747" s="31">
        <v>1</v>
      </c>
      <c r="K747" s="31">
        <v>0</v>
      </c>
      <c r="L747" s="31">
        <v>0</v>
      </c>
      <c r="M747" s="31">
        <v>299800</v>
      </c>
      <c r="N7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303952.36790254165</v>
      </c>
      <c r="O747" s="31">
        <f>Table5[[#This Row],[SalePrice]]-Table5[[#This Row],[RegressionPrice]]</f>
        <v>-4152.3679025416495</v>
      </c>
    </row>
    <row r="748" spans="1:15">
      <c r="A748">
        <v>2256</v>
      </c>
      <c r="B748">
        <v>300</v>
      </c>
      <c r="C748" s="20">
        <v>7</v>
      </c>
      <c r="D748" s="20">
        <v>2000</v>
      </c>
      <c r="E748" s="20">
        <v>2000</v>
      </c>
      <c r="F748" s="20">
        <v>952</v>
      </c>
      <c r="G748" s="20">
        <v>554</v>
      </c>
      <c r="H748" s="32">
        <v>0</v>
      </c>
      <c r="I748" s="32">
        <v>0</v>
      </c>
      <c r="J748" s="32">
        <v>0</v>
      </c>
      <c r="K748" s="32">
        <v>0</v>
      </c>
      <c r="L748" s="32">
        <v>0</v>
      </c>
      <c r="M748" s="32">
        <v>236000</v>
      </c>
      <c r="N7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246441.70738321421</v>
      </c>
      <c r="O748" s="31">
        <f>Table5[[#This Row],[SalePrice]]-Table5[[#This Row],[RegressionPrice]]</f>
        <v>-10441.707383214205</v>
      </c>
    </row>
    <row r="749" spans="1:15">
      <c r="A749">
        <v>2640</v>
      </c>
      <c r="B749">
        <v>0</v>
      </c>
      <c r="C749" s="23">
        <v>7</v>
      </c>
      <c r="D749" s="23">
        <v>1880</v>
      </c>
      <c r="E749" s="23">
        <v>2003</v>
      </c>
      <c r="F749" s="23">
        <v>1240</v>
      </c>
      <c r="G749" s="23">
        <v>864</v>
      </c>
      <c r="H749" s="31">
        <v>0</v>
      </c>
      <c r="I749" s="31">
        <v>0</v>
      </c>
      <c r="J749" s="31">
        <v>1</v>
      </c>
      <c r="K749" s="31">
        <v>2</v>
      </c>
      <c r="L749" s="31">
        <v>0</v>
      </c>
      <c r="M749" s="31">
        <v>265979</v>
      </c>
      <c r="N7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230431.72888142057</v>
      </c>
      <c r="O749" s="31">
        <f>Table5[[#This Row],[SalePrice]]-Table5[[#This Row],[RegressionPrice]]</f>
        <v>35547.271118579432</v>
      </c>
    </row>
    <row r="750" spans="1:15">
      <c r="A750">
        <v>1720</v>
      </c>
      <c r="B750">
        <v>919</v>
      </c>
      <c r="C750" s="20">
        <v>7</v>
      </c>
      <c r="D750" s="20">
        <v>1996</v>
      </c>
      <c r="E750" s="20">
        <v>1996</v>
      </c>
      <c r="F750" s="20">
        <v>1720</v>
      </c>
      <c r="G750" s="20">
        <v>527</v>
      </c>
      <c r="H750" s="32">
        <v>0</v>
      </c>
      <c r="I750" s="32">
        <v>0</v>
      </c>
      <c r="J750" s="32">
        <v>0</v>
      </c>
      <c r="K750" s="32">
        <v>0</v>
      </c>
      <c r="L750" s="32">
        <v>0</v>
      </c>
      <c r="M750" s="32">
        <v>260400</v>
      </c>
      <c r="N7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239206.06653357091</v>
      </c>
      <c r="O750" s="31">
        <f>Table5[[#This Row],[SalePrice]]-Table5[[#This Row],[RegressionPrice]]</f>
        <v>21193.933466429095</v>
      </c>
    </row>
    <row r="751" spans="1:15">
      <c r="A751">
        <v>1529</v>
      </c>
      <c r="B751">
        <v>0</v>
      </c>
      <c r="C751" s="23">
        <v>4</v>
      </c>
      <c r="D751" s="23">
        <v>1945</v>
      </c>
      <c r="E751" s="23">
        <v>1950</v>
      </c>
      <c r="F751" s="23">
        <v>0</v>
      </c>
      <c r="G751" s="23">
        <v>240</v>
      </c>
      <c r="H751" s="31">
        <v>0</v>
      </c>
      <c r="I751" s="31">
        <v>0</v>
      </c>
      <c r="J751" s="31">
        <v>3</v>
      </c>
      <c r="K751" s="31">
        <v>2</v>
      </c>
      <c r="L751" s="31">
        <v>1</v>
      </c>
      <c r="M751" s="31">
        <v>98000</v>
      </c>
      <c r="N7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103091.33951767831</v>
      </c>
      <c r="O751" s="31">
        <f>Table5[[#This Row],[SalePrice]]-Table5[[#This Row],[RegressionPrice]]</f>
        <v>-5091.3395176783088</v>
      </c>
    </row>
    <row r="752" spans="1:15">
      <c r="A752">
        <v>1140</v>
      </c>
      <c r="B752">
        <v>0</v>
      </c>
      <c r="C752" s="20">
        <v>4</v>
      </c>
      <c r="D752" s="20">
        <v>1910</v>
      </c>
      <c r="E752" s="20">
        <v>2004</v>
      </c>
      <c r="F752" s="20">
        <v>576</v>
      </c>
      <c r="G752" s="20">
        <v>0</v>
      </c>
      <c r="H752" s="32">
        <v>0</v>
      </c>
      <c r="I752" s="32">
        <v>0</v>
      </c>
      <c r="J752" s="32">
        <v>1</v>
      </c>
      <c r="K752" s="32">
        <v>1</v>
      </c>
      <c r="L752" s="32">
        <v>1</v>
      </c>
      <c r="M752" s="32">
        <v>96500</v>
      </c>
      <c r="N7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78321.043582212602</v>
      </c>
      <c r="O752" s="31">
        <f>Table5[[#This Row],[SalePrice]]-Table5[[#This Row],[RegressionPrice]]</f>
        <v>18178.956417787398</v>
      </c>
    </row>
    <row r="753" spans="1:15">
      <c r="A753">
        <v>1320</v>
      </c>
      <c r="B753">
        <v>0</v>
      </c>
      <c r="C753" s="23">
        <v>7</v>
      </c>
      <c r="D753" s="23">
        <v>2003</v>
      </c>
      <c r="E753" s="23">
        <v>2003</v>
      </c>
      <c r="F753" s="23">
        <v>660</v>
      </c>
      <c r="G753" s="23">
        <v>400</v>
      </c>
      <c r="H753" s="31">
        <v>6</v>
      </c>
      <c r="I753" s="31">
        <v>0</v>
      </c>
      <c r="J753" s="31">
        <v>0</v>
      </c>
      <c r="K753" s="31">
        <v>0</v>
      </c>
      <c r="L753" s="31">
        <v>0</v>
      </c>
      <c r="M753" s="31">
        <v>162000</v>
      </c>
      <c r="N7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167486.35389679848</v>
      </c>
      <c r="O753" s="31">
        <f>Table5[[#This Row],[SalePrice]]-Table5[[#This Row],[RegressionPrice]]</f>
        <v>-5486.3538967984787</v>
      </c>
    </row>
    <row r="754" spans="1:15">
      <c r="A754">
        <v>1494</v>
      </c>
      <c r="B754">
        <v>1200</v>
      </c>
      <c r="C754" s="20">
        <v>6</v>
      </c>
      <c r="D754" s="20">
        <v>1997</v>
      </c>
      <c r="E754" s="20">
        <v>1997</v>
      </c>
      <c r="F754" s="20">
        <v>1479</v>
      </c>
      <c r="G754" s="20">
        <v>576</v>
      </c>
      <c r="H754" s="32">
        <v>0</v>
      </c>
      <c r="I754" s="32">
        <v>0</v>
      </c>
      <c r="J754" s="32">
        <v>0</v>
      </c>
      <c r="K754" s="32">
        <v>0</v>
      </c>
      <c r="L754" s="32">
        <v>0</v>
      </c>
      <c r="M754" s="32">
        <v>217000</v>
      </c>
      <c r="N7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211967.52407192939</v>
      </c>
      <c r="O754" s="31">
        <f>Table5[[#This Row],[SalePrice]]-Table5[[#This Row],[RegressionPrice]]</f>
        <v>5032.4759280706057</v>
      </c>
    </row>
    <row r="755" spans="1:15">
      <c r="A755">
        <v>2098</v>
      </c>
      <c r="B755">
        <v>0</v>
      </c>
      <c r="C755" s="23">
        <v>8</v>
      </c>
      <c r="D755" s="23">
        <v>2005</v>
      </c>
      <c r="E755" s="23">
        <v>2005</v>
      </c>
      <c r="F755" s="23">
        <v>1030</v>
      </c>
      <c r="G755" s="23">
        <v>878</v>
      </c>
      <c r="H755" s="31">
        <v>0</v>
      </c>
      <c r="I755" s="31">
        <v>0</v>
      </c>
      <c r="J755" s="31">
        <v>0</v>
      </c>
      <c r="K755" s="31">
        <v>1</v>
      </c>
      <c r="L755" s="31">
        <v>2</v>
      </c>
      <c r="M755" s="31">
        <v>275500</v>
      </c>
      <c r="N7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282358.12510863342</v>
      </c>
      <c r="O755" s="31">
        <f>Table5[[#This Row],[SalePrice]]-Table5[[#This Row],[RegressionPrice]]</f>
        <v>-6858.1251086334232</v>
      </c>
    </row>
    <row r="756" spans="1:15">
      <c r="A756">
        <v>1026</v>
      </c>
      <c r="B756">
        <v>439</v>
      </c>
      <c r="C756" s="20">
        <v>6</v>
      </c>
      <c r="D756" s="20">
        <v>1969</v>
      </c>
      <c r="E756" s="20">
        <v>2005</v>
      </c>
      <c r="F756" s="20">
        <v>1026</v>
      </c>
      <c r="G756" s="20">
        <v>440</v>
      </c>
      <c r="H756" s="32">
        <v>0</v>
      </c>
      <c r="I756" s="32">
        <v>0</v>
      </c>
      <c r="J756" s="32">
        <v>1</v>
      </c>
      <c r="K756" s="32">
        <v>1</v>
      </c>
      <c r="L756" s="32">
        <v>0</v>
      </c>
      <c r="M756" s="32">
        <v>156000</v>
      </c>
      <c r="N7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158228.83472380909</v>
      </c>
      <c r="O756" s="31">
        <f>Table5[[#This Row],[SalePrice]]-Table5[[#This Row],[RegressionPrice]]</f>
        <v>-2228.8347238090937</v>
      </c>
    </row>
    <row r="757" spans="1:15">
      <c r="A757">
        <v>1471</v>
      </c>
      <c r="B757">
        <v>381</v>
      </c>
      <c r="C757" s="23">
        <v>6</v>
      </c>
      <c r="D757" s="23">
        <v>1999</v>
      </c>
      <c r="E757" s="23">
        <v>1999</v>
      </c>
      <c r="F757" s="23">
        <v>729</v>
      </c>
      <c r="G757" s="23">
        <v>440</v>
      </c>
      <c r="H757" s="31">
        <v>0</v>
      </c>
      <c r="I757" s="31">
        <v>3</v>
      </c>
      <c r="J757" s="31">
        <v>0</v>
      </c>
      <c r="K757" s="31">
        <v>1</v>
      </c>
      <c r="L757" s="31">
        <v>1</v>
      </c>
      <c r="M757" s="31">
        <v>172500</v>
      </c>
      <c r="N7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165059.06428148385</v>
      </c>
      <c r="O757" s="31">
        <f>Table5[[#This Row],[SalePrice]]-Table5[[#This Row],[RegressionPrice]]</f>
        <v>7440.9357185161498</v>
      </c>
    </row>
    <row r="758" spans="1:15">
      <c r="A758">
        <v>1768</v>
      </c>
      <c r="B758">
        <v>20</v>
      </c>
      <c r="C758" s="20">
        <v>8</v>
      </c>
      <c r="D758" s="20">
        <v>2007</v>
      </c>
      <c r="E758" s="20">
        <v>2007</v>
      </c>
      <c r="F758" s="20">
        <v>866</v>
      </c>
      <c r="G758" s="20">
        <v>578</v>
      </c>
      <c r="H758" s="32">
        <v>0</v>
      </c>
      <c r="I758" s="32">
        <v>0</v>
      </c>
      <c r="J758" s="32">
        <v>0</v>
      </c>
      <c r="K758" s="32">
        <v>0</v>
      </c>
      <c r="L758" s="32">
        <v>0</v>
      </c>
      <c r="M758" s="32">
        <v>212000</v>
      </c>
      <c r="N7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241471.37801652655</v>
      </c>
      <c r="O758" s="31">
        <f>Table5[[#This Row],[SalePrice]]-Table5[[#This Row],[RegressionPrice]]</f>
        <v>-29471.378016526549</v>
      </c>
    </row>
    <row r="759" spans="1:15">
      <c r="A759">
        <v>1386</v>
      </c>
      <c r="B759">
        <v>438</v>
      </c>
      <c r="C759" s="23">
        <v>6</v>
      </c>
      <c r="D759" s="23">
        <v>1978</v>
      </c>
      <c r="E759" s="23">
        <v>1978</v>
      </c>
      <c r="F759" s="23">
        <v>672</v>
      </c>
      <c r="G759" s="23">
        <v>440</v>
      </c>
      <c r="H759" s="31">
        <v>0</v>
      </c>
      <c r="I759" s="31">
        <v>0</v>
      </c>
      <c r="J759" s="31">
        <v>1</v>
      </c>
      <c r="K759" s="31">
        <v>2</v>
      </c>
      <c r="L759" s="31">
        <v>1</v>
      </c>
      <c r="M759" s="31">
        <v>158900</v>
      </c>
      <c r="N7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170067.3895506447</v>
      </c>
      <c r="O759" s="31">
        <f>Table5[[#This Row],[SalePrice]]-Table5[[#This Row],[RegressionPrice]]</f>
        <v>-11167.389550644701</v>
      </c>
    </row>
    <row r="760" spans="1:15">
      <c r="A760">
        <v>1501</v>
      </c>
      <c r="B760">
        <v>549</v>
      </c>
      <c r="C760" s="20">
        <v>7</v>
      </c>
      <c r="D760" s="20">
        <v>1999</v>
      </c>
      <c r="E760" s="20">
        <v>1999</v>
      </c>
      <c r="F760" s="20">
        <v>744</v>
      </c>
      <c r="G760" s="20">
        <v>440</v>
      </c>
      <c r="H760" s="32">
        <v>0</v>
      </c>
      <c r="I760" s="32">
        <v>4</v>
      </c>
      <c r="J760" s="32">
        <v>0</v>
      </c>
      <c r="K760" s="32">
        <v>1</v>
      </c>
      <c r="L760" s="32">
        <v>1</v>
      </c>
      <c r="M760" s="32">
        <v>179400</v>
      </c>
      <c r="N7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183475.49741987983</v>
      </c>
      <c r="O760" s="31">
        <f>Table5[[#This Row],[SalePrice]]-Table5[[#This Row],[RegressionPrice]]</f>
        <v>-4075.49741987983</v>
      </c>
    </row>
    <row r="761" spans="1:15">
      <c r="A761">
        <v>2531</v>
      </c>
      <c r="B761">
        <v>56</v>
      </c>
      <c r="C761" s="23">
        <v>8</v>
      </c>
      <c r="D761" s="23">
        <v>1995</v>
      </c>
      <c r="E761" s="23">
        <v>1995</v>
      </c>
      <c r="F761" s="23">
        <v>1318</v>
      </c>
      <c r="G761" s="23">
        <v>752</v>
      </c>
      <c r="H761" s="31">
        <v>0</v>
      </c>
      <c r="I761" s="31">
        <v>0</v>
      </c>
      <c r="J761" s="31">
        <v>0</v>
      </c>
      <c r="K761" s="31">
        <v>0</v>
      </c>
      <c r="L761" s="31">
        <v>0</v>
      </c>
      <c r="M761" s="31">
        <v>290000</v>
      </c>
      <c r="N7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284282.39187129377</v>
      </c>
      <c r="O761" s="31">
        <f>Table5[[#This Row],[SalePrice]]-Table5[[#This Row],[RegressionPrice]]</f>
        <v>5717.6081287062261</v>
      </c>
    </row>
    <row r="762" spans="1:15">
      <c r="A762">
        <v>864</v>
      </c>
      <c r="B762">
        <v>612</v>
      </c>
      <c r="C762" s="20">
        <v>6</v>
      </c>
      <c r="D762" s="20">
        <v>1959</v>
      </c>
      <c r="E762" s="20">
        <v>1959</v>
      </c>
      <c r="F762" s="20">
        <v>864</v>
      </c>
      <c r="G762" s="20">
        <v>300</v>
      </c>
      <c r="H762" s="32">
        <v>0</v>
      </c>
      <c r="I762" s="32">
        <v>0</v>
      </c>
      <c r="J762" s="32">
        <v>1</v>
      </c>
      <c r="K762" s="32">
        <v>0</v>
      </c>
      <c r="L762" s="32">
        <v>1</v>
      </c>
      <c r="M762" s="32">
        <v>127500</v>
      </c>
      <c r="N7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137787.46723924528</v>
      </c>
      <c r="O762" s="31">
        <f>Table5[[#This Row],[SalePrice]]-Table5[[#This Row],[RegressionPrice]]</f>
        <v>-10287.467239245278</v>
      </c>
    </row>
    <row r="763" spans="1:15">
      <c r="A763">
        <v>1301</v>
      </c>
      <c r="B763">
        <v>405</v>
      </c>
      <c r="C763" s="23">
        <v>5</v>
      </c>
      <c r="D763" s="23">
        <v>1924</v>
      </c>
      <c r="E763" s="23">
        <v>1950</v>
      </c>
      <c r="F763" s="23">
        <v>1145</v>
      </c>
      <c r="G763" s="23">
        <v>440</v>
      </c>
      <c r="H763" s="31">
        <v>1</v>
      </c>
      <c r="I763" s="31">
        <v>0</v>
      </c>
      <c r="J763" s="31">
        <v>1</v>
      </c>
      <c r="K763" s="31">
        <v>2</v>
      </c>
      <c r="L763" s="31">
        <v>3</v>
      </c>
      <c r="M763" s="31">
        <v>100000</v>
      </c>
      <c r="N7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134867.64305688674</v>
      </c>
      <c r="O763" s="31">
        <f>Table5[[#This Row],[SalePrice]]-Table5[[#This Row],[RegressionPrice]]</f>
        <v>-34867.643056886736</v>
      </c>
    </row>
    <row r="764" spans="1:15">
      <c r="A764">
        <v>1547</v>
      </c>
      <c r="B764">
        <v>24</v>
      </c>
      <c r="C764" s="20">
        <v>7</v>
      </c>
      <c r="D764" s="20">
        <v>2009</v>
      </c>
      <c r="E764" s="20">
        <v>2009</v>
      </c>
      <c r="F764" s="20">
        <v>756</v>
      </c>
      <c r="G764" s="20">
        <v>614</v>
      </c>
      <c r="H764" s="32">
        <v>0</v>
      </c>
      <c r="I764" s="32">
        <v>0</v>
      </c>
      <c r="J764" s="32">
        <v>0</v>
      </c>
      <c r="K764" s="32">
        <v>0</v>
      </c>
      <c r="L764" s="32">
        <v>0</v>
      </c>
      <c r="M764" s="32">
        <v>215200</v>
      </c>
      <c r="N7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211306.62335525532</v>
      </c>
      <c r="O764" s="31">
        <f>Table5[[#This Row],[SalePrice]]-Table5[[#This Row],[RegressionPrice]]</f>
        <v>3893.3766447446833</v>
      </c>
    </row>
    <row r="765" spans="1:15">
      <c r="A765">
        <v>2365</v>
      </c>
      <c r="B765">
        <v>1163</v>
      </c>
      <c r="C765" s="23">
        <v>8</v>
      </c>
      <c r="D765" s="23">
        <v>1999</v>
      </c>
      <c r="E765" s="23">
        <v>1999</v>
      </c>
      <c r="F765" s="23">
        <v>1252</v>
      </c>
      <c r="G765" s="23">
        <v>856</v>
      </c>
      <c r="H765" s="31">
        <v>0</v>
      </c>
      <c r="I765" s="31">
        <v>0</v>
      </c>
      <c r="J765" s="31">
        <v>0</v>
      </c>
      <c r="K765" s="31">
        <v>0</v>
      </c>
      <c r="L765" s="31">
        <v>0</v>
      </c>
      <c r="M765" s="31">
        <v>337000</v>
      </c>
      <c r="N7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303134.31097647652</v>
      </c>
      <c r="O765" s="31">
        <f>Table5[[#This Row],[SalePrice]]-Table5[[#This Row],[RegressionPrice]]</f>
        <v>33865.689023523475</v>
      </c>
    </row>
    <row r="766" spans="1:15">
      <c r="A766">
        <v>1494</v>
      </c>
      <c r="B766">
        <v>437</v>
      </c>
      <c r="C766" s="20">
        <v>8</v>
      </c>
      <c r="D766" s="20">
        <v>1995</v>
      </c>
      <c r="E766" s="20">
        <v>1996</v>
      </c>
      <c r="F766" s="20">
        <v>1494</v>
      </c>
      <c r="G766" s="20">
        <v>481</v>
      </c>
      <c r="H766" s="32">
        <v>0</v>
      </c>
      <c r="I766" s="32">
        <v>3</v>
      </c>
      <c r="J766" s="32">
        <v>0</v>
      </c>
      <c r="K766" s="32">
        <v>0</v>
      </c>
      <c r="L766" s="32">
        <v>2</v>
      </c>
      <c r="M766" s="32">
        <v>270000</v>
      </c>
      <c r="N7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229530.0168104278</v>
      </c>
      <c r="O766" s="31">
        <f>Table5[[#This Row],[SalePrice]]-Table5[[#This Row],[RegressionPrice]]</f>
        <v>40469.983189572202</v>
      </c>
    </row>
    <row r="767" spans="1:15">
      <c r="A767">
        <v>1506</v>
      </c>
      <c r="B767">
        <v>0</v>
      </c>
      <c r="C767" s="23">
        <v>9</v>
      </c>
      <c r="D767" s="23">
        <v>2008</v>
      </c>
      <c r="E767" s="23">
        <v>2008</v>
      </c>
      <c r="F767" s="23">
        <v>1498</v>
      </c>
      <c r="G767" s="23">
        <v>592</v>
      </c>
      <c r="H767" s="31">
        <v>0</v>
      </c>
      <c r="I767" s="31">
        <v>0</v>
      </c>
      <c r="J767" s="31">
        <v>0</v>
      </c>
      <c r="K767" s="31">
        <v>0</v>
      </c>
      <c r="L767" s="31">
        <v>2</v>
      </c>
      <c r="M767" s="31">
        <v>264132</v>
      </c>
      <c r="N7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275463.49552661151</v>
      </c>
      <c r="O767" s="31">
        <f>Table5[[#This Row],[SalePrice]]-Table5[[#This Row],[RegressionPrice]]</f>
        <v>-11331.495526611514</v>
      </c>
    </row>
    <row r="768" spans="1:15">
      <c r="A768">
        <v>1714</v>
      </c>
      <c r="B768">
        <v>394</v>
      </c>
      <c r="C768" s="20">
        <v>7</v>
      </c>
      <c r="D768" s="20">
        <v>1988</v>
      </c>
      <c r="E768" s="20">
        <v>1988</v>
      </c>
      <c r="F768" s="20">
        <v>980</v>
      </c>
      <c r="G768" s="20">
        <v>496</v>
      </c>
      <c r="H768" s="32">
        <v>0</v>
      </c>
      <c r="I768" s="32">
        <v>0</v>
      </c>
      <c r="J768" s="32">
        <v>0</v>
      </c>
      <c r="K768" s="32">
        <v>2</v>
      </c>
      <c r="L768" s="32">
        <v>1</v>
      </c>
      <c r="M768" s="32">
        <v>196500</v>
      </c>
      <c r="N7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212598.79155052977</v>
      </c>
      <c r="O768" s="31">
        <f>Table5[[#This Row],[SalePrice]]-Table5[[#This Row],[RegressionPrice]]</f>
        <v>-16098.791550529771</v>
      </c>
    </row>
    <row r="769" spans="1:15">
      <c r="A769">
        <v>1750</v>
      </c>
      <c r="B769">
        <v>660</v>
      </c>
      <c r="C769" s="23">
        <v>6</v>
      </c>
      <c r="D769" s="23">
        <v>1940</v>
      </c>
      <c r="E769" s="23">
        <v>1985</v>
      </c>
      <c r="F769" s="23">
        <v>983</v>
      </c>
      <c r="G769" s="23">
        <v>423</v>
      </c>
      <c r="H769" s="31">
        <v>0</v>
      </c>
      <c r="I769" s="31">
        <v>0</v>
      </c>
      <c r="J769" s="31">
        <v>0</v>
      </c>
      <c r="K769" s="31">
        <v>0</v>
      </c>
      <c r="L769" s="31">
        <v>1</v>
      </c>
      <c r="M769" s="31">
        <v>160000</v>
      </c>
      <c r="N7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183807.10012943426</v>
      </c>
      <c r="O769" s="31">
        <f>Table5[[#This Row],[SalePrice]]-Table5[[#This Row],[RegressionPrice]]</f>
        <v>-23807.100129434257</v>
      </c>
    </row>
    <row r="770" spans="1:15">
      <c r="A770">
        <v>1836</v>
      </c>
      <c r="B770">
        <v>24</v>
      </c>
      <c r="C770" s="20">
        <v>7</v>
      </c>
      <c r="D770" s="20">
        <v>2004</v>
      </c>
      <c r="E770" s="20">
        <v>2005</v>
      </c>
      <c r="F770" s="20">
        <v>1860</v>
      </c>
      <c r="G770" s="20">
        <v>484</v>
      </c>
      <c r="H770" s="32">
        <v>0</v>
      </c>
      <c r="I770" s="32">
        <v>0</v>
      </c>
      <c r="J770" s="32">
        <v>0</v>
      </c>
      <c r="K770" s="32">
        <v>0</v>
      </c>
      <c r="L770" s="32">
        <v>0</v>
      </c>
      <c r="M770" s="32">
        <v>216837</v>
      </c>
      <c r="N7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234374.69684821501</v>
      </c>
      <c r="O770" s="31">
        <f>Table5[[#This Row],[SalePrice]]-Table5[[#This Row],[RegressionPrice]]</f>
        <v>-17537.696848215011</v>
      </c>
    </row>
    <row r="771" spans="1:15">
      <c r="A771">
        <v>3279</v>
      </c>
      <c r="B771">
        <v>1416</v>
      </c>
      <c r="C771" s="23">
        <v>8</v>
      </c>
      <c r="D771" s="23">
        <v>2003</v>
      </c>
      <c r="E771" s="23">
        <v>2003</v>
      </c>
      <c r="F771" s="23">
        <v>1650</v>
      </c>
      <c r="G771" s="23">
        <v>841</v>
      </c>
      <c r="H771" s="31">
        <v>0</v>
      </c>
      <c r="I771" s="31">
        <v>0</v>
      </c>
      <c r="J771" s="31">
        <v>0</v>
      </c>
      <c r="K771" s="31">
        <v>0</v>
      </c>
      <c r="L771" s="31">
        <v>2</v>
      </c>
      <c r="M771" s="31">
        <v>538000</v>
      </c>
      <c r="N7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378868.80658402183</v>
      </c>
      <c r="O771" s="31">
        <f>Table5[[#This Row],[SalePrice]]-Table5[[#This Row],[RegressionPrice]]</f>
        <v>159131.19341597817</v>
      </c>
    </row>
    <row r="772" spans="1:15">
      <c r="A772">
        <v>858</v>
      </c>
      <c r="B772">
        <v>685</v>
      </c>
      <c r="C772" s="20">
        <v>5</v>
      </c>
      <c r="D772" s="20">
        <v>1982</v>
      </c>
      <c r="E772" s="20">
        <v>1982</v>
      </c>
      <c r="F772" s="20">
        <v>858</v>
      </c>
      <c r="G772" s="20">
        <v>576</v>
      </c>
      <c r="H772" s="32">
        <v>0</v>
      </c>
      <c r="I772" s="32">
        <v>0</v>
      </c>
      <c r="J772" s="32">
        <v>0</v>
      </c>
      <c r="K772" s="32">
        <v>2</v>
      </c>
      <c r="L772" s="32">
        <v>1</v>
      </c>
      <c r="M772" s="32">
        <v>134900</v>
      </c>
      <c r="N7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131423.54182095142</v>
      </c>
      <c r="O772" s="31">
        <f>Table5[[#This Row],[SalePrice]]-Table5[[#This Row],[RegressionPrice]]</f>
        <v>3476.4581790485827</v>
      </c>
    </row>
    <row r="773" spans="1:15">
      <c r="A773">
        <v>1220</v>
      </c>
      <c r="B773">
        <v>836</v>
      </c>
      <c r="C773" s="23">
        <v>4</v>
      </c>
      <c r="D773" s="23">
        <v>1951</v>
      </c>
      <c r="E773" s="23">
        <v>1951</v>
      </c>
      <c r="F773" s="23">
        <v>836</v>
      </c>
      <c r="G773" s="23">
        <v>396</v>
      </c>
      <c r="H773" s="31">
        <v>0</v>
      </c>
      <c r="I773" s="31">
        <v>0</v>
      </c>
      <c r="J773" s="31">
        <v>4</v>
      </c>
      <c r="K773" s="31">
        <v>2</v>
      </c>
      <c r="L773" s="31">
        <v>1</v>
      </c>
      <c r="M773" s="31">
        <v>102000</v>
      </c>
      <c r="N7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131543.56997402469</v>
      </c>
      <c r="O773" s="31">
        <f>Table5[[#This Row],[SalePrice]]-Table5[[#This Row],[RegressionPrice]]</f>
        <v>-29543.569974024693</v>
      </c>
    </row>
    <row r="774" spans="1:15">
      <c r="A774">
        <v>1117</v>
      </c>
      <c r="B774">
        <v>422</v>
      </c>
      <c r="C774" s="20">
        <v>6</v>
      </c>
      <c r="D774" s="20">
        <v>1976</v>
      </c>
      <c r="E774" s="20">
        <v>1976</v>
      </c>
      <c r="F774" s="20">
        <v>1029</v>
      </c>
      <c r="G774" s="20">
        <v>672</v>
      </c>
      <c r="H774" s="32">
        <v>0</v>
      </c>
      <c r="I774" s="32">
        <v>0</v>
      </c>
      <c r="J774" s="32">
        <v>1</v>
      </c>
      <c r="K774" s="32">
        <v>2</v>
      </c>
      <c r="L774" s="32">
        <v>1</v>
      </c>
      <c r="M774" s="32">
        <v>107000</v>
      </c>
      <c r="N7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168101.16221883154</v>
      </c>
      <c r="O774" s="31">
        <f>Table5[[#This Row],[SalePrice]]-Table5[[#This Row],[RegressionPrice]]</f>
        <v>-61101.162218831538</v>
      </c>
    </row>
    <row r="775" spans="1:15">
      <c r="A775">
        <v>912</v>
      </c>
      <c r="B775">
        <v>456</v>
      </c>
      <c r="C775" s="23">
        <v>5</v>
      </c>
      <c r="D775" s="23">
        <v>1958</v>
      </c>
      <c r="E775" s="23">
        <v>1958</v>
      </c>
      <c r="F775" s="23">
        <v>912</v>
      </c>
      <c r="G775" s="23">
        <v>275</v>
      </c>
      <c r="H775" s="31">
        <v>1</v>
      </c>
      <c r="I775" s="31">
        <v>0</v>
      </c>
      <c r="J775" s="31">
        <v>1</v>
      </c>
      <c r="K775" s="31">
        <v>0</v>
      </c>
      <c r="L775" s="31">
        <v>1</v>
      </c>
      <c r="M775" s="31">
        <v>114500</v>
      </c>
      <c r="N7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112885.73055712746</v>
      </c>
      <c r="O775" s="31">
        <f>Table5[[#This Row],[SalePrice]]-Table5[[#This Row],[RegressionPrice]]</f>
        <v>1614.2694428725372</v>
      </c>
    </row>
    <row r="776" spans="1:15">
      <c r="A776">
        <v>1973</v>
      </c>
      <c r="B776">
        <v>0</v>
      </c>
      <c r="C776" s="20">
        <v>8</v>
      </c>
      <c r="D776" s="20">
        <v>2006</v>
      </c>
      <c r="E776" s="20">
        <v>2006</v>
      </c>
      <c r="F776" s="20">
        <v>1935</v>
      </c>
      <c r="G776" s="20">
        <v>895</v>
      </c>
      <c r="H776" s="32">
        <v>0</v>
      </c>
      <c r="I776" s="32">
        <v>0</v>
      </c>
      <c r="J776" s="32">
        <v>0</v>
      </c>
      <c r="K776" s="32">
        <v>1</v>
      </c>
      <c r="L776" s="32">
        <v>0</v>
      </c>
      <c r="M776" s="32">
        <v>395000</v>
      </c>
      <c r="N7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274199.41901477816</v>
      </c>
      <c r="O776" s="31">
        <f>Table5[[#This Row],[SalePrice]]-Table5[[#This Row],[RegressionPrice]]</f>
        <v>120800.58098522184</v>
      </c>
    </row>
    <row r="777" spans="1:15">
      <c r="A777">
        <v>1204</v>
      </c>
      <c r="B777">
        <v>866</v>
      </c>
      <c r="C777" s="23">
        <v>6</v>
      </c>
      <c r="D777" s="23">
        <v>1998</v>
      </c>
      <c r="E777" s="23">
        <v>1998</v>
      </c>
      <c r="F777" s="23">
        <v>1204</v>
      </c>
      <c r="G777" s="23">
        <v>412</v>
      </c>
      <c r="H777" s="31">
        <v>0</v>
      </c>
      <c r="I777" s="31">
        <v>3</v>
      </c>
      <c r="J777" s="31">
        <v>2</v>
      </c>
      <c r="K777" s="31">
        <v>0</v>
      </c>
      <c r="L777" s="31">
        <v>1</v>
      </c>
      <c r="M777" s="31">
        <v>162000</v>
      </c>
      <c r="N7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184038.06239648815</v>
      </c>
      <c r="O777" s="31">
        <f>Table5[[#This Row],[SalePrice]]-Table5[[#This Row],[RegressionPrice]]</f>
        <v>-22038.062396488152</v>
      </c>
    </row>
    <row r="778" spans="1:15">
      <c r="A778">
        <v>1614</v>
      </c>
      <c r="B778">
        <v>20</v>
      </c>
      <c r="C778" s="20">
        <v>7</v>
      </c>
      <c r="D778" s="20">
        <v>2005</v>
      </c>
      <c r="E778" s="20">
        <v>2006</v>
      </c>
      <c r="F778" s="20">
        <v>1614</v>
      </c>
      <c r="G778" s="20">
        <v>865</v>
      </c>
      <c r="H778" s="32">
        <v>0</v>
      </c>
      <c r="I778" s="32">
        <v>0</v>
      </c>
      <c r="J778" s="32">
        <v>0</v>
      </c>
      <c r="K778" s="32">
        <v>0</v>
      </c>
      <c r="L778" s="32">
        <v>0</v>
      </c>
      <c r="M778" s="32">
        <v>221500</v>
      </c>
      <c r="N7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233385.354884539</v>
      </c>
      <c r="O778" s="31">
        <f>Table5[[#This Row],[SalePrice]]-Table5[[#This Row],[RegressionPrice]]</f>
        <v>-11885.354884539003</v>
      </c>
    </row>
    <row r="779" spans="1:15">
      <c r="A779">
        <v>894</v>
      </c>
      <c r="B779">
        <v>762</v>
      </c>
      <c r="C779" s="23">
        <v>5</v>
      </c>
      <c r="D779" s="23">
        <v>1974</v>
      </c>
      <c r="E779" s="23">
        <v>1974</v>
      </c>
      <c r="F779" s="23">
        <v>864</v>
      </c>
      <c r="G779" s="23">
        <v>440</v>
      </c>
      <c r="H779" s="31">
        <v>0</v>
      </c>
      <c r="I779" s="31">
        <v>0</v>
      </c>
      <c r="J779" s="31">
        <v>1</v>
      </c>
      <c r="K779" s="31">
        <v>2</v>
      </c>
      <c r="L779" s="31">
        <v>1</v>
      </c>
      <c r="M779" s="31">
        <v>142500</v>
      </c>
      <c r="N7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131402.26832893369</v>
      </c>
      <c r="O779" s="31">
        <f>Table5[[#This Row],[SalePrice]]-Table5[[#This Row],[RegressionPrice]]</f>
        <v>11097.731671066314</v>
      </c>
    </row>
    <row r="780" spans="1:15">
      <c r="A780">
        <v>2020</v>
      </c>
      <c r="B780">
        <v>0</v>
      </c>
      <c r="C780" s="20">
        <v>5</v>
      </c>
      <c r="D780" s="20">
        <v>1977</v>
      </c>
      <c r="E780" s="20">
        <v>1977</v>
      </c>
      <c r="F780" s="20">
        <v>0</v>
      </c>
      <c r="G780" s="20">
        <v>630</v>
      </c>
      <c r="H780" s="32">
        <v>1</v>
      </c>
      <c r="I780" s="32">
        <v>2</v>
      </c>
      <c r="J780" s="32">
        <v>3</v>
      </c>
      <c r="K780" s="32">
        <v>2</v>
      </c>
      <c r="L780" s="32">
        <v>1</v>
      </c>
      <c r="M780" s="32">
        <v>144000</v>
      </c>
      <c r="N7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166371.44636648093</v>
      </c>
      <c r="O780" s="31">
        <f>Table5[[#This Row],[SalePrice]]-Table5[[#This Row],[RegressionPrice]]</f>
        <v>-22371.44636648093</v>
      </c>
    </row>
    <row r="781" spans="1:15">
      <c r="A781">
        <v>1004</v>
      </c>
      <c r="B781">
        <v>975</v>
      </c>
      <c r="C781" s="23">
        <v>6</v>
      </c>
      <c r="D781" s="23">
        <v>1977</v>
      </c>
      <c r="E781" s="23">
        <v>1977</v>
      </c>
      <c r="F781" s="23">
        <v>975</v>
      </c>
      <c r="G781" s="23">
        <v>504</v>
      </c>
      <c r="H781" s="31">
        <v>0</v>
      </c>
      <c r="I781" s="31">
        <v>2</v>
      </c>
      <c r="J781" s="31">
        <v>0</v>
      </c>
      <c r="K781" s="31">
        <v>2</v>
      </c>
      <c r="L781" s="31">
        <v>1</v>
      </c>
      <c r="M781" s="31">
        <v>135000</v>
      </c>
      <c r="N7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146549.38558249574</v>
      </c>
      <c r="O781" s="31">
        <f>Table5[[#This Row],[SalePrice]]-Table5[[#This Row],[RegressionPrice]]</f>
        <v>-11549.385582495743</v>
      </c>
    </row>
    <row r="782" spans="1:15">
      <c r="A782">
        <v>1253</v>
      </c>
      <c r="B782">
        <v>0</v>
      </c>
      <c r="C782" s="20">
        <v>7</v>
      </c>
      <c r="D782" s="20">
        <v>1995</v>
      </c>
      <c r="E782" s="20">
        <v>1996</v>
      </c>
      <c r="F782" s="20">
        <v>1237</v>
      </c>
      <c r="G782" s="20">
        <v>402</v>
      </c>
      <c r="H782" s="32">
        <v>0</v>
      </c>
      <c r="I782" s="32">
        <v>0</v>
      </c>
      <c r="J782" s="32">
        <v>0</v>
      </c>
      <c r="K782" s="32">
        <v>1</v>
      </c>
      <c r="L782" s="32">
        <v>1</v>
      </c>
      <c r="M782" s="32">
        <v>176000</v>
      </c>
      <c r="N7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191102.8969052099</v>
      </c>
      <c r="O782" s="31">
        <f>Table5[[#This Row],[SalePrice]]-Table5[[#This Row],[RegressionPrice]]</f>
        <v>-15102.896905209898</v>
      </c>
    </row>
    <row r="783" spans="1:15">
      <c r="A783">
        <v>1603</v>
      </c>
      <c r="B783">
        <v>387</v>
      </c>
      <c r="C783" s="23">
        <v>6</v>
      </c>
      <c r="D783" s="23">
        <v>1992</v>
      </c>
      <c r="E783" s="23">
        <v>1992</v>
      </c>
      <c r="F783" s="23">
        <v>761</v>
      </c>
      <c r="G783" s="23">
        <v>484</v>
      </c>
      <c r="H783" s="31">
        <v>0</v>
      </c>
      <c r="I783" s="31">
        <v>0</v>
      </c>
      <c r="J783" s="31">
        <v>0</v>
      </c>
      <c r="K783" s="31">
        <v>0</v>
      </c>
      <c r="L783" s="31">
        <v>0</v>
      </c>
      <c r="M783" s="31">
        <v>175900</v>
      </c>
      <c r="N7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184035.96400281112</v>
      </c>
      <c r="O783" s="31">
        <f>Table5[[#This Row],[SalePrice]]-Table5[[#This Row],[RegressionPrice]]</f>
        <v>-8135.9640028111171</v>
      </c>
    </row>
    <row r="784" spans="1:15">
      <c r="A784">
        <v>1430</v>
      </c>
      <c r="B784">
        <v>0</v>
      </c>
      <c r="C784" s="20">
        <v>7</v>
      </c>
      <c r="D784" s="20">
        <v>2001</v>
      </c>
      <c r="E784" s="20">
        <v>2002</v>
      </c>
      <c r="F784" s="20">
        <v>1413</v>
      </c>
      <c r="G784" s="20">
        <v>605</v>
      </c>
      <c r="H784" s="32">
        <v>0</v>
      </c>
      <c r="I784" s="32">
        <v>0</v>
      </c>
      <c r="J784" s="32">
        <v>0</v>
      </c>
      <c r="K784" s="32">
        <v>0</v>
      </c>
      <c r="L784" s="32">
        <v>0</v>
      </c>
      <c r="M784" s="32">
        <v>187100</v>
      </c>
      <c r="N7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208885.94981879467</v>
      </c>
      <c r="O784" s="31">
        <f>Table5[[#This Row],[SalePrice]]-Table5[[#This Row],[RegressionPrice]]</f>
        <v>-21785.949818794674</v>
      </c>
    </row>
    <row r="785" spans="1:15">
      <c r="A785">
        <v>1110</v>
      </c>
      <c r="B785">
        <v>1097</v>
      </c>
      <c r="C785" s="23">
        <v>5</v>
      </c>
      <c r="D785" s="23">
        <v>1978</v>
      </c>
      <c r="E785" s="23">
        <v>1978</v>
      </c>
      <c r="F785" s="23">
        <v>1097</v>
      </c>
      <c r="G785" s="23">
        <v>602</v>
      </c>
      <c r="H785" s="31">
        <v>0</v>
      </c>
      <c r="I785" s="31">
        <v>0</v>
      </c>
      <c r="J785" s="31">
        <v>0</v>
      </c>
      <c r="K785" s="31">
        <v>0</v>
      </c>
      <c r="L785" s="31">
        <v>0</v>
      </c>
      <c r="M785" s="31">
        <v>165500</v>
      </c>
      <c r="N7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151704.72102381857</v>
      </c>
      <c r="O785" s="31">
        <f>Table5[[#This Row],[SalePrice]]-Table5[[#This Row],[RegressionPrice]]</f>
        <v>13795.278976181435</v>
      </c>
    </row>
    <row r="786" spans="1:15">
      <c r="A786">
        <v>1484</v>
      </c>
      <c r="B786">
        <v>0</v>
      </c>
      <c r="C786" s="20">
        <v>6</v>
      </c>
      <c r="D786" s="20">
        <v>1914</v>
      </c>
      <c r="E786" s="20">
        <v>2001</v>
      </c>
      <c r="F786" s="20">
        <v>742</v>
      </c>
      <c r="G786" s="20">
        <v>0</v>
      </c>
      <c r="H786" s="32">
        <v>0</v>
      </c>
      <c r="I786" s="32">
        <v>0</v>
      </c>
      <c r="J786" s="32">
        <v>1</v>
      </c>
      <c r="K786" s="32">
        <v>0</v>
      </c>
      <c r="L786" s="32">
        <v>1</v>
      </c>
      <c r="M786" s="32">
        <v>128000</v>
      </c>
      <c r="N7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142219.89080394339</v>
      </c>
      <c r="O786" s="31">
        <f>Table5[[#This Row],[SalePrice]]-Table5[[#This Row],[RegressionPrice]]</f>
        <v>-14219.890803943388</v>
      </c>
    </row>
    <row r="787" spans="1:15">
      <c r="A787">
        <v>1342</v>
      </c>
      <c r="B787">
        <v>251</v>
      </c>
      <c r="C787" s="23">
        <v>6</v>
      </c>
      <c r="D787" s="23">
        <v>1967</v>
      </c>
      <c r="E787" s="23">
        <v>1967</v>
      </c>
      <c r="F787" s="23">
        <v>1372</v>
      </c>
      <c r="G787" s="23">
        <v>457</v>
      </c>
      <c r="H787" s="31">
        <v>1</v>
      </c>
      <c r="I787" s="31">
        <v>0</v>
      </c>
      <c r="J787" s="31">
        <v>1</v>
      </c>
      <c r="K787" s="31">
        <v>2</v>
      </c>
      <c r="L787" s="31">
        <v>1</v>
      </c>
      <c r="M787" s="31">
        <v>161500</v>
      </c>
      <c r="N7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163968.902885257</v>
      </c>
      <c r="O787" s="31">
        <f>Table5[[#This Row],[SalePrice]]-Table5[[#This Row],[RegressionPrice]]</f>
        <v>-2468.9028852570045</v>
      </c>
    </row>
    <row r="788" spans="1:15">
      <c r="A788">
        <v>1652</v>
      </c>
      <c r="B788">
        <v>686</v>
      </c>
      <c r="C788" s="20">
        <v>5</v>
      </c>
      <c r="D788" s="20">
        <v>1915</v>
      </c>
      <c r="E788" s="20">
        <v>1950</v>
      </c>
      <c r="F788" s="20">
        <v>686</v>
      </c>
      <c r="G788" s="20">
        <v>416</v>
      </c>
      <c r="H788" s="32">
        <v>3</v>
      </c>
      <c r="I788" s="32">
        <v>0</v>
      </c>
      <c r="J788" s="32">
        <v>4</v>
      </c>
      <c r="K788" s="32">
        <v>2</v>
      </c>
      <c r="L788" s="32">
        <v>1</v>
      </c>
      <c r="M788" s="32">
        <v>139000</v>
      </c>
      <c r="N7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145399.1856212822</v>
      </c>
      <c r="O788" s="31">
        <f>Table5[[#This Row],[SalePrice]]-Table5[[#This Row],[RegressionPrice]]</f>
        <v>-6399.1856212822022</v>
      </c>
    </row>
    <row r="789" spans="1:15">
      <c r="A789">
        <v>2084</v>
      </c>
      <c r="B789">
        <v>656</v>
      </c>
      <c r="C789" s="23">
        <v>7</v>
      </c>
      <c r="D789" s="23">
        <v>2004</v>
      </c>
      <c r="E789" s="23">
        <v>2004</v>
      </c>
      <c r="F789" s="23">
        <v>956</v>
      </c>
      <c r="G789" s="23">
        <v>618</v>
      </c>
      <c r="H789" s="31">
        <v>0</v>
      </c>
      <c r="I789" s="31">
        <v>0</v>
      </c>
      <c r="J789" s="31">
        <v>0</v>
      </c>
      <c r="K789" s="31">
        <v>0</v>
      </c>
      <c r="L789" s="31">
        <v>0</v>
      </c>
      <c r="M789" s="31">
        <v>233000</v>
      </c>
      <c r="N7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249985.77300196933</v>
      </c>
      <c r="O789" s="31">
        <f>Table5[[#This Row],[SalePrice]]-Table5[[#This Row],[RegressionPrice]]</f>
        <v>-16985.773001969326</v>
      </c>
    </row>
    <row r="790" spans="1:15">
      <c r="A790">
        <v>901</v>
      </c>
      <c r="B790">
        <v>0</v>
      </c>
      <c r="C790" s="20">
        <v>4</v>
      </c>
      <c r="D790" s="20">
        <v>1954</v>
      </c>
      <c r="E790" s="20">
        <v>2000</v>
      </c>
      <c r="F790" s="20">
        <v>901</v>
      </c>
      <c r="G790" s="20">
        <v>281</v>
      </c>
      <c r="H790" s="32">
        <v>0</v>
      </c>
      <c r="I790" s="32">
        <v>0</v>
      </c>
      <c r="J790" s="32">
        <v>1</v>
      </c>
      <c r="K790" s="32">
        <v>0</v>
      </c>
      <c r="L790" s="32">
        <v>1</v>
      </c>
      <c r="M790" s="32">
        <v>107900</v>
      </c>
      <c r="N7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99580.592480714899</v>
      </c>
      <c r="O790" s="31">
        <f>Table5[[#This Row],[SalePrice]]-Table5[[#This Row],[RegressionPrice]]</f>
        <v>8319.4075192851014</v>
      </c>
    </row>
    <row r="791" spans="1:15">
      <c r="A791">
        <v>2087</v>
      </c>
      <c r="B791">
        <v>568</v>
      </c>
      <c r="C791" s="23">
        <v>6</v>
      </c>
      <c r="D791" s="23">
        <v>1966</v>
      </c>
      <c r="E791" s="23">
        <v>2007</v>
      </c>
      <c r="F791" s="23">
        <v>832</v>
      </c>
      <c r="G791" s="23">
        <v>444</v>
      </c>
      <c r="H791" s="31">
        <v>0</v>
      </c>
      <c r="I791" s="31">
        <v>0</v>
      </c>
      <c r="J791" s="31">
        <v>1</v>
      </c>
      <c r="K791" s="31">
        <v>1</v>
      </c>
      <c r="L791" s="31">
        <v>0</v>
      </c>
      <c r="M791" s="31">
        <v>187500</v>
      </c>
      <c r="N7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210718.03620999222</v>
      </c>
      <c r="O791" s="31">
        <f>Table5[[#This Row],[SalePrice]]-Table5[[#This Row],[RegressionPrice]]</f>
        <v>-23218.03620999222</v>
      </c>
    </row>
    <row r="792" spans="1:15">
      <c r="A792">
        <v>1145</v>
      </c>
      <c r="B792">
        <v>16</v>
      </c>
      <c r="C792" s="20">
        <v>7</v>
      </c>
      <c r="D792" s="20">
        <v>2005</v>
      </c>
      <c r="E792" s="20">
        <v>2006</v>
      </c>
      <c r="F792" s="20">
        <v>1145</v>
      </c>
      <c r="G792" s="20">
        <v>397</v>
      </c>
      <c r="H792" s="32">
        <v>0</v>
      </c>
      <c r="I792" s="32">
        <v>3</v>
      </c>
      <c r="J792" s="32">
        <v>0</v>
      </c>
      <c r="K792" s="32">
        <v>0</v>
      </c>
      <c r="L792" s="32">
        <v>0</v>
      </c>
      <c r="M792" s="32">
        <v>160200</v>
      </c>
      <c r="N7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166196.3538215069</v>
      </c>
      <c r="O792" s="31">
        <f>Table5[[#This Row],[SalePrice]]-Table5[[#This Row],[RegressionPrice]]</f>
        <v>-5996.3538215068984</v>
      </c>
    </row>
    <row r="793" spans="1:15">
      <c r="A793">
        <v>1062</v>
      </c>
      <c r="B793">
        <v>539</v>
      </c>
      <c r="C793" s="23">
        <v>6</v>
      </c>
      <c r="D793" s="23">
        <v>1976</v>
      </c>
      <c r="E793" s="23">
        <v>1976</v>
      </c>
      <c r="F793" s="23">
        <v>1029</v>
      </c>
      <c r="G793" s="23">
        <v>539</v>
      </c>
      <c r="H793" s="31">
        <v>0</v>
      </c>
      <c r="I793" s="31">
        <v>0</v>
      </c>
      <c r="J793" s="31">
        <v>0</v>
      </c>
      <c r="K793" s="31">
        <v>2</v>
      </c>
      <c r="L793" s="31">
        <v>1</v>
      </c>
      <c r="M793" s="31">
        <v>146800</v>
      </c>
      <c r="N7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155890.32396378269</v>
      </c>
      <c r="O793" s="31">
        <f>Table5[[#This Row],[SalePrice]]-Table5[[#This Row],[RegressionPrice]]</f>
        <v>-9090.3239637826919</v>
      </c>
    </row>
    <row r="794" spans="1:15">
      <c r="A794">
        <v>2013</v>
      </c>
      <c r="B794">
        <v>862</v>
      </c>
      <c r="C794" s="20">
        <v>7</v>
      </c>
      <c r="D794" s="20">
        <v>1996</v>
      </c>
      <c r="E794" s="20">
        <v>1997</v>
      </c>
      <c r="F794" s="20">
        <v>1117</v>
      </c>
      <c r="G794" s="20">
        <v>455</v>
      </c>
      <c r="H794" s="32">
        <v>0</v>
      </c>
      <c r="I794" s="32">
        <v>0</v>
      </c>
      <c r="J794" s="32">
        <v>0</v>
      </c>
      <c r="K794" s="32">
        <v>0</v>
      </c>
      <c r="L794" s="32">
        <v>1</v>
      </c>
      <c r="M794" s="32">
        <v>269790</v>
      </c>
      <c r="N7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250017.85269680395</v>
      </c>
      <c r="O794" s="31">
        <f>Table5[[#This Row],[SalePrice]]-Table5[[#This Row],[RegressionPrice]]</f>
        <v>19772.147303196049</v>
      </c>
    </row>
    <row r="795" spans="1:15">
      <c r="A795">
        <v>1496</v>
      </c>
      <c r="B795">
        <v>0</v>
      </c>
      <c r="C795" s="23">
        <v>8</v>
      </c>
      <c r="D795" s="23">
        <v>2007</v>
      </c>
      <c r="E795" s="23">
        <v>2007</v>
      </c>
      <c r="F795" s="23">
        <v>1496</v>
      </c>
      <c r="G795" s="23">
        <v>474</v>
      </c>
      <c r="H795" s="31">
        <v>0</v>
      </c>
      <c r="I795" s="31">
        <v>0</v>
      </c>
      <c r="J795" s="31">
        <v>0</v>
      </c>
      <c r="K795" s="31">
        <v>0</v>
      </c>
      <c r="L795" s="31">
        <v>0</v>
      </c>
      <c r="M795" s="31">
        <v>225000</v>
      </c>
      <c r="N7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233224.14298682139</v>
      </c>
      <c r="O795" s="31">
        <f>Table5[[#This Row],[SalePrice]]-Table5[[#This Row],[RegressionPrice]]</f>
        <v>-8224.1429868213891</v>
      </c>
    </row>
    <row r="796" spans="1:15">
      <c r="A796">
        <v>1895</v>
      </c>
      <c r="B796">
        <v>0</v>
      </c>
      <c r="C796" s="20">
        <v>7</v>
      </c>
      <c r="D796" s="20">
        <v>1994</v>
      </c>
      <c r="E796" s="20">
        <v>1996</v>
      </c>
      <c r="F796" s="20">
        <v>712</v>
      </c>
      <c r="G796" s="20">
        <v>409</v>
      </c>
      <c r="H796" s="32">
        <v>0</v>
      </c>
      <c r="I796" s="32">
        <v>0</v>
      </c>
      <c r="J796" s="32">
        <v>0</v>
      </c>
      <c r="K796" s="32">
        <v>0</v>
      </c>
      <c r="L796" s="32">
        <v>0</v>
      </c>
      <c r="M796" s="32">
        <v>194500</v>
      </c>
      <c r="N7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210219.63337539983</v>
      </c>
      <c r="O796" s="31">
        <f>Table5[[#This Row],[SalePrice]]-Table5[[#This Row],[RegressionPrice]]</f>
        <v>-15719.633375399833</v>
      </c>
    </row>
    <row r="797" spans="1:15">
      <c r="A797">
        <v>1564</v>
      </c>
      <c r="B797">
        <v>0</v>
      </c>
      <c r="C797" s="23">
        <v>6</v>
      </c>
      <c r="D797" s="23">
        <v>1980</v>
      </c>
      <c r="E797" s="23">
        <v>1981</v>
      </c>
      <c r="F797" s="23">
        <v>650</v>
      </c>
      <c r="G797" s="23">
        <v>476</v>
      </c>
      <c r="H797" s="31">
        <v>0</v>
      </c>
      <c r="I797" s="31">
        <v>0</v>
      </c>
      <c r="J797" s="31">
        <v>0</v>
      </c>
      <c r="K797" s="31">
        <v>2</v>
      </c>
      <c r="L797" s="31">
        <v>1</v>
      </c>
      <c r="M797" s="31">
        <v>171000</v>
      </c>
      <c r="N7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166012.14668495543</v>
      </c>
      <c r="O797" s="31">
        <f>Table5[[#This Row],[SalePrice]]-Table5[[#This Row],[RegressionPrice]]</f>
        <v>4987.8533150445728</v>
      </c>
    </row>
    <row r="798" spans="1:15">
      <c r="A798">
        <v>1285</v>
      </c>
      <c r="B798">
        <v>0</v>
      </c>
      <c r="C798" s="20">
        <v>6</v>
      </c>
      <c r="D798" s="20">
        <v>1977</v>
      </c>
      <c r="E798" s="20">
        <v>1977</v>
      </c>
      <c r="F798" s="20">
        <v>660</v>
      </c>
      <c r="G798" s="20">
        <v>528</v>
      </c>
      <c r="H798" s="32">
        <v>0</v>
      </c>
      <c r="I798" s="32">
        <v>0</v>
      </c>
      <c r="J798" s="32">
        <v>1</v>
      </c>
      <c r="K798" s="32">
        <v>0</v>
      </c>
      <c r="L798" s="32">
        <v>1</v>
      </c>
      <c r="M798" s="32">
        <v>143500</v>
      </c>
      <c r="N7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165004.8993210753</v>
      </c>
      <c r="O798" s="31">
        <f>Table5[[#This Row],[SalePrice]]-Table5[[#This Row],[RegressionPrice]]</f>
        <v>-21504.899321075296</v>
      </c>
    </row>
    <row r="799" spans="1:15">
      <c r="A799">
        <v>773</v>
      </c>
      <c r="B799">
        <v>570</v>
      </c>
      <c r="C799" s="23">
        <v>5</v>
      </c>
      <c r="D799" s="23">
        <v>1953</v>
      </c>
      <c r="E799" s="23">
        <v>1953</v>
      </c>
      <c r="F799" s="23">
        <v>773</v>
      </c>
      <c r="G799" s="23">
        <v>240</v>
      </c>
      <c r="H799" s="31">
        <v>0</v>
      </c>
      <c r="I799" s="31">
        <v>0</v>
      </c>
      <c r="J799" s="31">
        <v>1</v>
      </c>
      <c r="K799" s="31">
        <v>1</v>
      </c>
      <c r="L799" s="31">
        <v>1</v>
      </c>
      <c r="M799" s="31">
        <v>110000</v>
      </c>
      <c r="N7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101106.31322295436</v>
      </c>
      <c r="O799" s="31">
        <f>Table5[[#This Row],[SalePrice]]-Table5[[#This Row],[RegressionPrice]]</f>
        <v>8893.6867770456447</v>
      </c>
    </row>
    <row r="800" spans="1:15">
      <c r="A800">
        <v>3140</v>
      </c>
      <c r="B800">
        <v>0</v>
      </c>
      <c r="C800" s="20">
        <v>9</v>
      </c>
      <c r="D800" s="20">
        <v>2008</v>
      </c>
      <c r="E800" s="20">
        <v>2009</v>
      </c>
      <c r="F800" s="20">
        <v>1926</v>
      </c>
      <c r="G800" s="20">
        <v>820</v>
      </c>
      <c r="H800" s="32">
        <v>0</v>
      </c>
      <c r="I800" s="32">
        <v>0</v>
      </c>
      <c r="J800" s="32">
        <v>2</v>
      </c>
      <c r="K800" s="32">
        <v>0</v>
      </c>
      <c r="L800" s="32">
        <v>2</v>
      </c>
      <c r="M800" s="32">
        <v>485000</v>
      </c>
      <c r="N8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386216.1759782036</v>
      </c>
      <c r="O800" s="31">
        <f>Table5[[#This Row],[SalePrice]]-Table5[[#This Row],[RegressionPrice]]</f>
        <v>98783.824021796405</v>
      </c>
    </row>
    <row r="801" spans="1:15">
      <c r="A801">
        <v>1768</v>
      </c>
      <c r="B801">
        <v>569</v>
      </c>
      <c r="C801" s="23">
        <v>5</v>
      </c>
      <c r="D801" s="23">
        <v>1937</v>
      </c>
      <c r="E801" s="23">
        <v>1950</v>
      </c>
      <c r="F801" s="23">
        <v>731</v>
      </c>
      <c r="G801" s="23">
        <v>240</v>
      </c>
      <c r="H801" s="31">
        <v>1</v>
      </c>
      <c r="I801" s="31">
        <v>0</v>
      </c>
      <c r="J801" s="31">
        <v>0</v>
      </c>
      <c r="K801" s="31">
        <v>0</v>
      </c>
      <c r="L801" s="31">
        <v>0</v>
      </c>
      <c r="M801" s="31">
        <v>175000</v>
      </c>
      <c r="N8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127718.46160369177</v>
      </c>
      <c r="O801" s="31">
        <f>Table5[[#This Row],[SalePrice]]-Table5[[#This Row],[RegressionPrice]]</f>
        <v>47281.538396308228</v>
      </c>
    </row>
    <row r="802" spans="1:15">
      <c r="A802">
        <v>1688</v>
      </c>
      <c r="B802">
        <v>462</v>
      </c>
      <c r="C802" s="20">
        <v>6</v>
      </c>
      <c r="D802" s="20">
        <v>1997</v>
      </c>
      <c r="E802" s="20">
        <v>1997</v>
      </c>
      <c r="F802" s="20">
        <v>616</v>
      </c>
      <c r="G802" s="20">
        <v>603</v>
      </c>
      <c r="H802" s="32">
        <v>1</v>
      </c>
      <c r="I802" s="32">
        <v>0</v>
      </c>
      <c r="J802" s="32">
        <v>0</v>
      </c>
      <c r="K802" s="32">
        <v>1</v>
      </c>
      <c r="L802" s="32">
        <v>0</v>
      </c>
      <c r="M802" s="32">
        <v>200000</v>
      </c>
      <c r="N8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189043.318730381</v>
      </c>
      <c r="O802" s="31">
        <f>Table5[[#This Row],[SalePrice]]-Table5[[#This Row],[RegressionPrice]]</f>
        <v>10956.681269619003</v>
      </c>
    </row>
    <row r="803" spans="1:15">
      <c r="A803">
        <v>1196</v>
      </c>
      <c r="B803">
        <v>197</v>
      </c>
      <c r="C803" s="23">
        <v>4</v>
      </c>
      <c r="D803" s="23">
        <v>1916</v>
      </c>
      <c r="E803" s="23">
        <v>1990</v>
      </c>
      <c r="F803" s="23">
        <v>1196</v>
      </c>
      <c r="G803" s="23">
        <v>440</v>
      </c>
      <c r="H803" s="31">
        <v>0</v>
      </c>
      <c r="I803" s="31">
        <v>0</v>
      </c>
      <c r="J803" s="31">
        <v>1</v>
      </c>
      <c r="K803" s="31">
        <v>0</v>
      </c>
      <c r="L803" s="31">
        <v>1</v>
      </c>
      <c r="M803" s="31">
        <v>109900</v>
      </c>
      <c r="N8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109946.62249705938</v>
      </c>
      <c r="O803" s="31">
        <f>Table5[[#This Row],[SalePrice]]-Table5[[#This Row],[RegressionPrice]]</f>
        <v>-46.622497059375746</v>
      </c>
    </row>
    <row r="804" spans="1:15">
      <c r="A804">
        <v>1456</v>
      </c>
      <c r="B804">
        <v>648</v>
      </c>
      <c r="C804" s="20">
        <v>7</v>
      </c>
      <c r="D804" s="20">
        <v>2005</v>
      </c>
      <c r="E804" s="20">
        <v>2005</v>
      </c>
      <c r="F804" s="20">
        <v>728</v>
      </c>
      <c r="G804" s="20">
        <v>410</v>
      </c>
      <c r="H804" s="32">
        <v>0</v>
      </c>
      <c r="I804" s="32">
        <v>0</v>
      </c>
      <c r="J804" s="32">
        <v>0</v>
      </c>
      <c r="K804" s="32">
        <v>0</v>
      </c>
      <c r="L804" s="32">
        <v>0</v>
      </c>
      <c r="M804" s="32">
        <v>189000</v>
      </c>
      <c r="N8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208544.67715718673</v>
      </c>
      <c r="O804" s="31">
        <f>Table5[[#This Row],[SalePrice]]-Table5[[#This Row],[RegressionPrice]]</f>
        <v>-19544.677157186728</v>
      </c>
    </row>
    <row r="805" spans="1:15">
      <c r="A805">
        <v>2822</v>
      </c>
      <c r="B805">
        <v>0</v>
      </c>
      <c r="C805" s="23">
        <v>9</v>
      </c>
      <c r="D805" s="23">
        <v>2008</v>
      </c>
      <c r="E805" s="23">
        <v>2009</v>
      </c>
      <c r="F805" s="23">
        <v>1734</v>
      </c>
      <c r="G805" s="23">
        <v>1020</v>
      </c>
      <c r="H805" s="31">
        <v>0</v>
      </c>
      <c r="I805" s="31">
        <v>0</v>
      </c>
      <c r="J805" s="31">
        <v>2</v>
      </c>
      <c r="K805" s="31">
        <v>0</v>
      </c>
      <c r="L805" s="31">
        <v>2</v>
      </c>
      <c r="M805" s="31">
        <v>582933</v>
      </c>
      <c r="N8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374323.17623872234</v>
      </c>
      <c r="O805" s="31">
        <f>Table5[[#This Row],[SalePrice]]-Table5[[#This Row],[RegressionPrice]]</f>
        <v>208609.82376127766</v>
      </c>
    </row>
    <row r="806" spans="1:15">
      <c r="A806">
        <v>1128</v>
      </c>
      <c r="B806">
        <v>812</v>
      </c>
      <c r="C806" s="20">
        <v>5</v>
      </c>
      <c r="D806" s="20">
        <v>1954</v>
      </c>
      <c r="E806" s="20">
        <v>1954</v>
      </c>
      <c r="F806" s="20">
        <v>936</v>
      </c>
      <c r="G806" s="20">
        <v>286</v>
      </c>
      <c r="H806" s="32">
        <v>0</v>
      </c>
      <c r="I806" s="32">
        <v>0</v>
      </c>
      <c r="J806" s="32">
        <v>1</v>
      </c>
      <c r="K806" s="32">
        <v>2</v>
      </c>
      <c r="L806" s="32">
        <v>1</v>
      </c>
      <c r="M806" s="32">
        <v>118000</v>
      </c>
      <c r="N8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125145.37613691665</v>
      </c>
      <c r="O806" s="31">
        <f>Table5[[#This Row],[SalePrice]]-Table5[[#This Row],[RegressionPrice]]</f>
        <v>-7145.3761369166459</v>
      </c>
    </row>
    <row r="807" spans="1:15">
      <c r="A807">
        <v>1428</v>
      </c>
      <c r="B807">
        <v>0</v>
      </c>
      <c r="C807" s="23">
        <v>7</v>
      </c>
      <c r="D807" s="23">
        <v>2008</v>
      </c>
      <c r="E807" s="23">
        <v>2008</v>
      </c>
      <c r="F807" s="23">
        <v>1417</v>
      </c>
      <c r="G807" s="23">
        <v>554</v>
      </c>
      <c r="H807" s="31">
        <v>0</v>
      </c>
      <c r="I807" s="31">
        <v>0</v>
      </c>
      <c r="J807" s="31">
        <v>0</v>
      </c>
      <c r="K807" s="31">
        <v>0</v>
      </c>
      <c r="L807" s="31">
        <v>2</v>
      </c>
      <c r="M807" s="31">
        <v>227680</v>
      </c>
      <c r="N8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228545.90930087114</v>
      </c>
      <c r="O807" s="31">
        <f>Table5[[#This Row],[SalePrice]]-Table5[[#This Row],[RegressionPrice]]</f>
        <v>-865.9093008711352</v>
      </c>
    </row>
    <row r="808" spans="1:15">
      <c r="A808">
        <v>980</v>
      </c>
      <c r="B808">
        <v>400</v>
      </c>
      <c r="C808" s="20">
        <v>5</v>
      </c>
      <c r="D808" s="20">
        <v>1967</v>
      </c>
      <c r="E808" s="20">
        <v>1967</v>
      </c>
      <c r="F808" s="20">
        <v>980</v>
      </c>
      <c r="G808" s="20">
        <v>384</v>
      </c>
      <c r="H808" s="32">
        <v>0</v>
      </c>
      <c r="I808" s="32">
        <v>0</v>
      </c>
      <c r="J808" s="32">
        <v>1</v>
      </c>
      <c r="K808" s="32">
        <v>1</v>
      </c>
      <c r="L808" s="32">
        <v>1</v>
      </c>
      <c r="M808" s="32">
        <v>135500</v>
      </c>
      <c r="N8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126499.02306899225</v>
      </c>
      <c r="O808" s="31">
        <f>Table5[[#This Row],[SalePrice]]-Table5[[#This Row],[RegressionPrice]]</f>
        <v>9000.9769310077536</v>
      </c>
    </row>
    <row r="809" spans="1:15">
      <c r="A809">
        <v>1576</v>
      </c>
      <c r="B809">
        <v>1309</v>
      </c>
      <c r="C809" s="23">
        <v>5</v>
      </c>
      <c r="D809" s="23">
        <v>1923</v>
      </c>
      <c r="E809" s="23">
        <v>2004</v>
      </c>
      <c r="F809" s="23">
        <v>1324</v>
      </c>
      <c r="G809" s="23">
        <v>528</v>
      </c>
      <c r="H809" s="31">
        <v>0</v>
      </c>
      <c r="I809" s="31">
        <v>0</v>
      </c>
      <c r="J809" s="31">
        <v>1</v>
      </c>
      <c r="K809" s="31">
        <v>0</v>
      </c>
      <c r="L809" s="31">
        <v>0</v>
      </c>
      <c r="M809" s="31">
        <v>223500</v>
      </c>
      <c r="N8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175173.07961333971</v>
      </c>
      <c r="O809" s="31">
        <f>Table5[[#This Row],[SalePrice]]-Table5[[#This Row],[RegressionPrice]]</f>
        <v>48326.920386660291</v>
      </c>
    </row>
    <row r="810" spans="1:15">
      <c r="A810">
        <v>1086</v>
      </c>
      <c r="B810">
        <v>516</v>
      </c>
      <c r="C810" s="20">
        <v>5</v>
      </c>
      <c r="D810" s="20">
        <v>1966</v>
      </c>
      <c r="E810" s="20">
        <v>1966</v>
      </c>
      <c r="F810" s="20">
        <v>1024</v>
      </c>
      <c r="G810" s="20">
        <v>484</v>
      </c>
      <c r="H810" s="32">
        <v>0</v>
      </c>
      <c r="I810" s="32">
        <v>0</v>
      </c>
      <c r="J810" s="32">
        <v>1</v>
      </c>
      <c r="K810" s="32">
        <v>2</v>
      </c>
      <c r="L810" s="32">
        <v>1</v>
      </c>
      <c r="M810" s="32">
        <v>159950</v>
      </c>
      <c r="N8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134222.14524998551</v>
      </c>
      <c r="O810" s="31">
        <f>Table5[[#This Row],[SalePrice]]-Table5[[#This Row],[RegressionPrice]]</f>
        <v>25727.854750014492</v>
      </c>
    </row>
    <row r="811" spans="1:15">
      <c r="A811">
        <v>2138</v>
      </c>
      <c r="B811">
        <v>0</v>
      </c>
      <c r="C811" s="23">
        <v>5</v>
      </c>
      <c r="D811" s="23">
        <v>1898</v>
      </c>
      <c r="E811" s="23">
        <v>1965</v>
      </c>
      <c r="F811" s="23">
        <v>849</v>
      </c>
      <c r="G811" s="23">
        <v>360</v>
      </c>
      <c r="H811" s="31">
        <v>0</v>
      </c>
      <c r="I811" s="31">
        <v>0</v>
      </c>
      <c r="J811" s="31">
        <v>1</v>
      </c>
      <c r="K811" s="31">
        <v>2</v>
      </c>
      <c r="L811" s="31">
        <v>1</v>
      </c>
      <c r="M811" s="31">
        <v>106000</v>
      </c>
      <c r="N8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143492.41353716087</v>
      </c>
      <c r="O811" s="31">
        <f>Table5[[#This Row],[SalePrice]]-Table5[[#This Row],[RegressionPrice]]</f>
        <v>-37492.413537160872</v>
      </c>
    </row>
    <row r="812" spans="1:15">
      <c r="A812">
        <v>1309</v>
      </c>
      <c r="B812">
        <v>663</v>
      </c>
      <c r="C812" s="20">
        <v>6</v>
      </c>
      <c r="D812" s="20">
        <v>1974</v>
      </c>
      <c r="E812" s="20">
        <v>1999</v>
      </c>
      <c r="F812" s="20">
        <v>1040</v>
      </c>
      <c r="G812" s="20">
        <v>484</v>
      </c>
      <c r="H812" s="32">
        <v>0</v>
      </c>
      <c r="I812" s="32">
        <v>0</v>
      </c>
      <c r="J812" s="32">
        <v>1</v>
      </c>
      <c r="K812" s="32">
        <v>3</v>
      </c>
      <c r="L812" s="32">
        <v>0</v>
      </c>
      <c r="M812" s="32">
        <v>181000</v>
      </c>
      <c r="N8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171885.72024463123</v>
      </c>
      <c r="O812" s="31">
        <f>Table5[[#This Row],[SalePrice]]-Table5[[#This Row],[RegressionPrice]]</f>
        <v>9114.2797553687706</v>
      </c>
    </row>
    <row r="813" spans="1:15">
      <c r="A813">
        <v>848</v>
      </c>
      <c r="B813">
        <v>662</v>
      </c>
      <c r="C813" s="23">
        <v>6</v>
      </c>
      <c r="D813" s="23">
        <v>2004</v>
      </c>
      <c r="E813" s="23">
        <v>2004</v>
      </c>
      <c r="F813" s="23">
        <v>848</v>
      </c>
      <c r="G813" s="23">
        <v>420</v>
      </c>
      <c r="H813" s="31">
        <v>0</v>
      </c>
      <c r="I813" s="31">
        <v>3</v>
      </c>
      <c r="J813" s="31">
        <v>0</v>
      </c>
      <c r="K813" s="31">
        <v>0</v>
      </c>
      <c r="L813" s="31">
        <v>0</v>
      </c>
      <c r="M813" s="31">
        <v>144500</v>
      </c>
      <c r="N8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138977.99289644195</v>
      </c>
      <c r="O813" s="31">
        <f>Table5[[#This Row],[SalePrice]]-Table5[[#This Row],[RegressionPrice]]</f>
        <v>5522.0071035580477</v>
      </c>
    </row>
    <row r="814" spans="1:15">
      <c r="A814">
        <v>1044</v>
      </c>
      <c r="B814">
        <v>0</v>
      </c>
      <c r="C814" s="20">
        <v>5</v>
      </c>
      <c r="D814" s="20">
        <v>1952</v>
      </c>
      <c r="E814" s="20">
        <v>1952</v>
      </c>
      <c r="F814" s="20">
        <v>540</v>
      </c>
      <c r="G814" s="20">
        <v>504</v>
      </c>
      <c r="H814" s="32">
        <v>0</v>
      </c>
      <c r="I814" s="32">
        <v>0</v>
      </c>
      <c r="J814" s="32">
        <v>1</v>
      </c>
      <c r="K814" s="32">
        <v>2</v>
      </c>
      <c r="L814" s="32">
        <v>3</v>
      </c>
      <c r="M814" s="32">
        <v>55993</v>
      </c>
      <c r="N8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121893.77051014085</v>
      </c>
      <c r="O814" s="31">
        <f>Table5[[#This Row],[SalePrice]]-Table5[[#This Row],[RegressionPrice]]</f>
        <v>-65900.77051014085</v>
      </c>
    </row>
    <row r="815" spans="1:15">
      <c r="A815">
        <v>1442</v>
      </c>
      <c r="B815">
        <v>608</v>
      </c>
      <c r="C815" s="23">
        <v>6</v>
      </c>
      <c r="D815" s="23">
        <v>1958</v>
      </c>
      <c r="E815" s="23">
        <v>1958</v>
      </c>
      <c r="F815" s="23">
        <v>1442</v>
      </c>
      <c r="G815" s="23">
        <v>301</v>
      </c>
      <c r="H815" s="31">
        <v>0</v>
      </c>
      <c r="I815" s="31">
        <v>0</v>
      </c>
      <c r="J815" s="31">
        <v>1</v>
      </c>
      <c r="K815" s="31">
        <v>1</v>
      </c>
      <c r="L815" s="31">
        <v>1</v>
      </c>
      <c r="M815" s="31">
        <v>157900</v>
      </c>
      <c r="N8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171335.90632823823</v>
      </c>
      <c r="O815" s="31">
        <f>Table5[[#This Row],[SalePrice]]-Table5[[#This Row],[RegressionPrice]]</f>
        <v>-13435.906328238227</v>
      </c>
    </row>
    <row r="816" spans="1:15">
      <c r="A816">
        <v>1250</v>
      </c>
      <c r="B816">
        <v>0</v>
      </c>
      <c r="C816" s="20">
        <v>5</v>
      </c>
      <c r="D816" s="20">
        <v>1918</v>
      </c>
      <c r="E816" s="20">
        <v>1950</v>
      </c>
      <c r="F816" s="20">
        <v>686</v>
      </c>
      <c r="G816" s="20">
        <v>280</v>
      </c>
      <c r="H816" s="32">
        <v>0</v>
      </c>
      <c r="I816" s="32">
        <v>0</v>
      </c>
      <c r="J816" s="32">
        <v>1</v>
      </c>
      <c r="K816" s="32">
        <v>1</v>
      </c>
      <c r="L816" s="32">
        <v>3</v>
      </c>
      <c r="M816" s="32">
        <v>116000</v>
      </c>
      <c r="N8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116109.05366520073</v>
      </c>
      <c r="O816" s="31">
        <f>Table5[[#This Row],[SalePrice]]-Table5[[#This Row],[RegressionPrice]]</f>
        <v>-109.05366520072857</v>
      </c>
    </row>
    <row r="817" spans="1:15">
      <c r="A817">
        <v>1661</v>
      </c>
      <c r="B817">
        <v>0</v>
      </c>
      <c r="C817" s="23">
        <v>7</v>
      </c>
      <c r="D817" s="23">
        <v>1998</v>
      </c>
      <c r="E817" s="23">
        <v>1998</v>
      </c>
      <c r="F817" s="23">
        <v>1649</v>
      </c>
      <c r="G817" s="23">
        <v>598</v>
      </c>
      <c r="H817" s="31">
        <v>0</v>
      </c>
      <c r="I817" s="31">
        <v>0</v>
      </c>
      <c r="J817" s="31">
        <v>0</v>
      </c>
      <c r="K817" s="31">
        <v>0</v>
      </c>
      <c r="L817" s="31">
        <v>0</v>
      </c>
      <c r="M817" s="31">
        <v>224900</v>
      </c>
      <c r="N8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221164.48184340616</v>
      </c>
      <c r="O817" s="31">
        <f>Table5[[#This Row],[SalePrice]]-Table5[[#This Row],[RegressionPrice]]</f>
        <v>3735.5181565938401</v>
      </c>
    </row>
    <row r="818" spans="1:15">
      <c r="A818">
        <v>1008</v>
      </c>
      <c r="B818">
        <v>486</v>
      </c>
      <c r="C818" s="20">
        <v>5</v>
      </c>
      <c r="D818" s="20">
        <v>1954</v>
      </c>
      <c r="E818" s="20">
        <v>1954</v>
      </c>
      <c r="F818" s="20">
        <v>1008</v>
      </c>
      <c r="G818" s="20">
        <v>275</v>
      </c>
      <c r="H818" s="32">
        <v>0</v>
      </c>
      <c r="I818" s="32">
        <v>0</v>
      </c>
      <c r="J818" s="32">
        <v>1</v>
      </c>
      <c r="K818" s="32">
        <v>1</v>
      </c>
      <c r="L818" s="32">
        <v>1</v>
      </c>
      <c r="M818" s="32">
        <v>137000</v>
      </c>
      <c r="N8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116672.87975239335</v>
      </c>
      <c r="O818" s="31">
        <f>Table5[[#This Row],[SalePrice]]-Table5[[#This Row],[RegressionPrice]]</f>
        <v>20327.120247606654</v>
      </c>
    </row>
    <row r="819" spans="1:15">
      <c r="A819">
        <v>1689</v>
      </c>
      <c r="B819">
        <v>1218</v>
      </c>
      <c r="C819" s="23">
        <v>8</v>
      </c>
      <c r="D819" s="23">
        <v>2002</v>
      </c>
      <c r="E819" s="23">
        <v>2002</v>
      </c>
      <c r="F819" s="23">
        <v>1568</v>
      </c>
      <c r="G819" s="23">
        <v>857</v>
      </c>
      <c r="H819" s="31">
        <v>0</v>
      </c>
      <c r="I819" s="31">
        <v>0</v>
      </c>
      <c r="J819" s="31">
        <v>0</v>
      </c>
      <c r="K819" s="31">
        <v>0</v>
      </c>
      <c r="L819" s="31">
        <v>0</v>
      </c>
      <c r="M819" s="31">
        <v>271000</v>
      </c>
      <c r="N8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277272.21016938705</v>
      </c>
      <c r="O819" s="31">
        <f>Table5[[#This Row],[SalePrice]]-Table5[[#This Row],[RegressionPrice]]</f>
        <v>-6272.21016938705</v>
      </c>
    </row>
    <row r="820" spans="1:15">
      <c r="A820">
        <v>1052</v>
      </c>
      <c r="B820">
        <v>504</v>
      </c>
      <c r="C820" s="20">
        <v>6</v>
      </c>
      <c r="D820" s="20">
        <v>1971</v>
      </c>
      <c r="E820" s="20">
        <v>1971</v>
      </c>
      <c r="F820" s="20">
        <v>1010</v>
      </c>
      <c r="G820" s="20">
        <v>440</v>
      </c>
      <c r="H820" s="32">
        <v>0</v>
      </c>
      <c r="I820" s="32">
        <v>0</v>
      </c>
      <c r="J820" s="32">
        <v>1</v>
      </c>
      <c r="K820" s="32">
        <v>1</v>
      </c>
      <c r="L820" s="32">
        <v>1</v>
      </c>
      <c r="M820" s="32">
        <v>155000</v>
      </c>
      <c r="N8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157705.88482127912</v>
      </c>
      <c r="O820" s="31">
        <f>Table5[[#This Row],[SalePrice]]-Table5[[#This Row],[RegressionPrice]]</f>
        <v>-2705.8848212791199</v>
      </c>
    </row>
    <row r="821" spans="1:15">
      <c r="A821">
        <v>1358</v>
      </c>
      <c r="B821">
        <v>733</v>
      </c>
      <c r="C821" s="23">
        <v>7</v>
      </c>
      <c r="D821" s="23">
        <v>2009</v>
      </c>
      <c r="E821" s="23">
        <v>2010</v>
      </c>
      <c r="F821" s="23">
        <v>1358</v>
      </c>
      <c r="G821" s="23">
        <v>484</v>
      </c>
      <c r="H821" s="31">
        <v>0</v>
      </c>
      <c r="I821" s="31">
        <v>3</v>
      </c>
      <c r="J821" s="31">
        <v>0</v>
      </c>
      <c r="K821" s="31">
        <v>0</v>
      </c>
      <c r="L821" s="31">
        <v>0</v>
      </c>
      <c r="M821" s="31">
        <v>224000</v>
      </c>
      <c r="N8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199978.87414027122</v>
      </c>
      <c r="O821" s="31">
        <f>Table5[[#This Row],[SalePrice]]-Table5[[#This Row],[RegressionPrice]]</f>
        <v>24021.125859728782</v>
      </c>
    </row>
    <row r="822" spans="1:15">
      <c r="A822">
        <v>1640</v>
      </c>
      <c r="B822">
        <v>0</v>
      </c>
      <c r="C822" s="20">
        <v>7</v>
      </c>
      <c r="D822" s="20">
        <v>2003</v>
      </c>
      <c r="E822" s="20">
        <v>2003</v>
      </c>
      <c r="F822" s="20">
        <v>798</v>
      </c>
      <c r="G822" s="20">
        <v>595</v>
      </c>
      <c r="H822" s="32">
        <v>0</v>
      </c>
      <c r="I822" s="32">
        <v>0</v>
      </c>
      <c r="J822" s="32">
        <v>0</v>
      </c>
      <c r="K822" s="32">
        <v>0</v>
      </c>
      <c r="L822" s="32">
        <v>0</v>
      </c>
      <c r="M822" s="32">
        <v>183000</v>
      </c>
      <c r="N8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211050.55899727854</v>
      </c>
      <c r="O822" s="31">
        <f>Table5[[#This Row],[SalePrice]]-Table5[[#This Row],[RegressionPrice]]</f>
        <v>-28050.558997278538</v>
      </c>
    </row>
    <row r="823" spans="1:15">
      <c r="A823">
        <v>936</v>
      </c>
      <c r="B823">
        <v>0</v>
      </c>
      <c r="C823" s="23">
        <v>4</v>
      </c>
      <c r="D823" s="23">
        <v>1953</v>
      </c>
      <c r="E823" s="23">
        <v>1953</v>
      </c>
      <c r="F823" s="23">
        <v>936</v>
      </c>
      <c r="G823" s="23">
        <v>576</v>
      </c>
      <c r="H823" s="31">
        <v>0</v>
      </c>
      <c r="I823" s="31">
        <v>1</v>
      </c>
      <c r="J823" s="31">
        <v>4</v>
      </c>
      <c r="K823" s="31">
        <v>2</v>
      </c>
      <c r="L823" s="31">
        <v>1</v>
      </c>
      <c r="M823" s="31">
        <v>93000</v>
      </c>
      <c r="N8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103305.78711762458</v>
      </c>
      <c r="O823" s="31">
        <f>Table5[[#This Row],[SalePrice]]-Table5[[#This Row],[RegressionPrice]]</f>
        <v>-10305.787117624583</v>
      </c>
    </row>
    <row r="824" spans="1:15">
      <c r="A824">
        <v>1733</v>
      </c>
      <c r="B824">
        <v>0</v>
      </c>
      <c r="C824" s="20">
        <v>7</v>
      </c>
      <c r="D824" s="20">
        <v>2003</v>
      </c>
      <c r="E824" s="20">
        <v>2003</v>
      </c>
      <c r="F824" s="20">
        <v>847</v>
      </c>
      <c r="G824" s="20">
        <v>433</v>
      </c>
      <c r="H824" s="32">
        <v>0</v>
      </c>
      <c r="I824" s="32">
        <v>0</v>
      </c>
      <c r="J824" s="32">
        <v>0</v>
      </c>
      <c r="K824" s="32">
        <v>0</v>
      </c>
      <c r="L824" s="32">
        <v>0</v>
      </c>
      <c r="M824" s="32">
        <v>225000</v>
      </c>
      <c r="N8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210855.42032404325</v>
      </c>
      <c r="O824" s="31">
        <f>Table5[[#This Row],[SalePrice]]-Table5[[#This Row],[RegressionPrice]]</f>
        <v>14144.579675956746</v>
      </c>
    </row>
    <row r="825" spans="1:15">
      <c r="A825">
        <v>1489</v>
      </c>
      <c r="B825">
        <v>0</v>
      </c>
      <c r="C825" s="23">
        <v>6</v>
      </c>
      <c r="D825" s="23">
        <v>1940</v>
      </c>
      <c r="E825" s="23">
        <v>1950</v>
      </c>
      <c r="F825" s="23">
        <v>778</v>
      </c>
      <c r="G825" s="23">
        <v>240</v>
      </c>
      <c r="H825" s="31">
        <v>0</v>
      </c>
      <c r="I825" s="31">
        <v>0</v>
      </c>
      <c r="J825" s="31">
        <v>1</v>
      </c>
      <c r="K825" s="31">
        <v>2</v>
      </c>
      <c r="L825" s="31">
        <v>1</v>
      </c>
      <c r="M825" s="31">
        <v>139500</v>
      </c>
      <c r="N8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136902.50414641539</v>
      </c>
      <c r="O825" s="31">
        <f>Table5[[#This Row],[SalePrice]]-Table5[[#This Row],[RegressionPrice]]</f>
        <v>2597.495853584609</v>
      </c>
    </row>
    <row r="826" spans="1:15">
      <c r="A826">
        <v>1489</v>
      </c>
      <c r="B826">
        <v>0</v>
      </c>
      <c r="C826" s="20">
        <v>8</v>
      </c>
      <c r="D826" s="20">
        <v>2006</v>
      </c>
      <c r="E826" s="20">
        <v>2006</v>
      </c>
      <c r="F826" s="20">
        <v>1489</v>
      </c>
      <c r="G826" s="20">
        <v>776</v>
      </c>
      <c r="H826" s="32">
        <v>0</v>
      </c>
      <c r="I826" s="32">
        <v>0</v>
      </c>
      <c r="J826" s="32">
        <v>0</v>
      </c>
      <c r="K826" s="32">
        <v>0</v>
      </c>
      <c r="L826" s="32">
        <v>0</v>
      </c>
      <c r="M826" s="32">
        <v>232600</v>
      </c>
      <c r="N8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242440.74933181063</v>
      </c>
      <c r="O826" s="31">
        <f>Table5[[#This Row],[SalePrice]]-Table5[[#This Row],[RegressionPrice]]</f>
        <v>-9840.7493318106281</v>
      </c>
    </row>
    <row r="827" spans="1:15">
      <c r="A827">
        <v>2084</v>
      </c>
      <c r="B827">
        <v>1636</v>
      </c>
      <c r="C827" s="23">
        <v>10</v>
      </c>
      <c r="D827" s="23">
        <v>2007</v>
      </c>
      <c r="E827" s="23">
        <v>2008</v>
      </c>
      <c r="F827" s="23">
        <v>2078</v>
      </c>
      <c r="G827" s="23">
        <v>1220</v>
      </c>
      <c r="H827" s="31">
        <v>2</v>
      </c>
      <c r="I827" s="31">
        <v>0</v>
      </c>
      <c r="J827" s="31">
        <v>2</v>
      </c>
      <c r="K827" s="31">
        <v>0</v>
      </c>
      <c r="L827" s="31">
        <v>2</v>
      </c>
      <c r="M827" s="31">
        <v>385000</v>
      </c>
      <c r="N8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394558.55064130411</v>
      </c>
      <c r="O827" s="31">
        <f>Table5[[#This Row],[SalePrice]]-Table5[[#This Row],[RegressionPrice]]</f>
        <v>-9558.5506413041148</v>
      </c>
    </row>
    <row r="828" spans="1:15">
      <c r="A828">
        <v>784</v>
      </c>
      <c r="B828">
        <v>784</v>
      </c>
      <c r="C828" s="20">
        <v>5</v>
      </c>
      <c r="D828" s="20">
        <v>1924</v>
      </c>
      <c r="E828" s="20">
        <v>1950</v>
      </c>
      <c r="F828" s="20">
        <v>784</v>
      </c>
      <c r="G828" s="20">
        <v>0</v>
      </c>
      <c r="H828" s="32">
        <v>0</v>
      </c>
      <c r="I828" s="32">
        <v>0</v>
      </c>
      <c r="J828" s="32">
        <v>1</v>
      </c>
      <c r="K828" s="32">
        <v>1</v>
      </c>
      <c r="L828" s="32">
        <v>0</v>
      </c>
      <c r="M828" s="32">
        <v>109500</v>
      </c>
      <c r="N8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77198.471718738452</v>
      </c>
      <c r="O828" s="31">
        <f>Table5[[#This Row],[SalePrice]]-Table5[[#This Row],[RegressionPrice]]</f>
        <v>32301.528281261548</v>
      </c>
    </row>
    <row r="829" spans="1:15">
      <c r="A829">
        <v>1434</v>
      </c>
      <c r="B829">
        <v>20</v>
      </c>
      <c r="C829" s="23">
        <v>7</v>
      </c>
      <c r="D829" s="23">
        <v>2001</v>
      </c>
      <c r="E829" s="23">
        <v>2001</v>
      </c>
      <c r="F829" s="23">
        <v>1454</v>
      </c>
      <c r="G829" s="23">
        <v>527</v>
      </c>
      <c r="H829" s="31">
        <v>0</v>
      </c>
      <c r="I829" s="31">
        <v>0</v>
      </c>
      <c r="J829" s="31">
        <v>0</v>
      </c>
      <c r="K829" s="31">
        <v>0</v>
      </c>
      <c r="L829" s="31">
        <v>0</v>
      </c>
      <c r="M829" s="31">
        <v>189000</v>
      </c>
      <c r="N8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207046.29810262017</v>
      </c>
      <c r="O829" s="31">
        <f>Table5[[#This Row],[SalePrice]]-Table5[[#This Row],[RegressionPrice]]</f>
        <v>-18046.298102620174</v>
      </c>
    </row>
    <row r="830" spans="1:15">
      <c r="A830">
        <v>2126</v>
      </c>
      <c r="B830">
        <v>249</v>
      </c>
      <c r="C830" s="20">
        <v>5</v>
      </c>
      <c r="D830" s="20">
        <v>1967</v>
      </c>
      <c r="E830" s="20">
        <v>1967</v>
      </c>
      <c r="F830" s="20">
        <v>1013</v>
      </c>
      <c r="G830" s="20">
        <v>538</v>
      </c>
      <c r="H830" s="32">
        <v>0</v>
      </c>
      <c r="I830" s="32">
        <v>0</v>
      </c>
      <c r="J830" s="32">
        <v>1</v>
      </c>
      <c r="K830" s="32">
        <v>2</v>
      </c>
      <c r="L830" s="32">
        <v>1</v>
      </c>
      <c r="M830" s="32">
        <v>185000</v>
      </c>
      <c r="N8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183551.38112419436</v>
      </c>
      <c r="O830" s="31">
        <f>Table5[[#This Row],[SalePrice]]-Table5[[#This Row],[RegressionPrice]]</f>
        <v>1448.6188758056378</v>
      </c>
    </row>
    <row r="831" spans="1:15">
      <c r="A831">
        <v>1223</v>
      </c>
      <c r="B831">
        <v>0</v>
      </c>
      <c r="C831" s="23">
        <v>7</v>
      </c>
      <c r="D831" s="23">
        <v>2005</v>
      </c>
      <c r="E831" s="23">
        <v>2005</v>
      </c>
      <c r="F831" s="23">
        <v>600</v>
      </c>
      <c r="G831" s="23">
        <v>480</v>
      </c>
      <c r="H831" s="31">
        <v>0</v>
      </c>
      <c r="I831" s="31">
        <v>4</v>
      </c>
      <c r="J831" s="31">
        <v>0</v>
      </c>
      <c r="K831" s="31">
        <v>0</v>
      </c>
      <c r="L831" s="31">
        <v>0</v>
      </c>
      <c r="M831" s="31">
        <v>147400</v>
      </c>
      <c r="N8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157367.58902081908</v>
      </c>
      <c r="O831" s="31">
        <f>Table5[[#This Row],[SalePrice]]-Table5[[#This Row],[RegressionPrice]]</f>
        <v>-9967.5890208190831</v>
      </c>
    </row>
    <row r="832" spans="1:15">
      <c r="A832">
        <v>1392</v>
      </c>
      <c r="B832">
        <v>1040</v>
      </c>
      <c r="C832" s="20">
        <v>6</v>
      </c>
      <c r="D832" s="20">
        <v>1957</v>
      </c>
      <c r="E832" s="20">
        <v>1957</v>
      </c>
      <c r="F832" s="20">
        <v>1392</v>
      </c>
      <c r="G832" s="20">
        <v>458</v>
      </c>
      <c r="H832" s="32">
        <v>0</v>
      </c>
      <c r="I832" s="32">
        <v>0</v>
      </c>
      <c r="J832" s="32">
        <v>1</v>
      </c>
      <c r="K832" s="32">
        <v>2</v>
      </c>
      <c r="L832" s="32">
        <v>1</v>
      </c>
      <c r="M832" s="32">
        <v>166000</v>
      </c>
      <c r="N8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177982.74615202605</v>
      </c>
      <c r="O832" s="31">
        <f>Table5[[#This Row],[SalePrice]]-Table5[[#This Row],[RegressionPrice]]</f>
        <v>-11982.746152026055</v>
      </c>
    </row>
    <row r="833" spans="1:15">
      <c r="A833">
        <v>1200</v>
      </c>
      <c r="B833">
        <v>0</v>
      </c>
      <c r="C833" s="23">
        <v>7</v>
      </c>
      <c r="D833" s="23">
        <v>2005</v>
      </c>
      <c r="E833" s="23">
        <v>2005</v>
      </c>
      <c r="F833" s="23">
        <v>600</v>
      </c>
      <c r="G833" s="23">
        <v>480</v>
      </c>
      <c r="H833" s="31">
        <v>0</v>
      </c>
      <c r="I833" s="31">
        <v>3</v>
      </c>
      <c r="J833" s="31">
        <v>0</v>
      </c>
      <c r="K833" s="31">
        <v>0</v>
      </c>
      <c r="L833" s="31">
        <v>0</v>
      </c>
      <c r="M833" s="31">
        <v>151000</v>
      </c>
      <c r="N8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163054.40563790884</v>
      </c>
      <c r="O833" s="31">
        <f>Table5[[#This Row],[SalePrice]]-Table5[[#This Row],[RegressionPrice]]</f>
        <v>-12054.405637908843</v>
      </c>
    </row>
    <row r="834" spans="1:15">
      <c r="A834">
        <v>1829</v>
      </c>
      <c r="B834">
        <v>483</v>
      </c>
      <c r="C834" s="20">
        <v>7</v>
      </c>
      <c r="D834" s="20">
        <v>2003</v>
      </c>
      <c r="E834" s="20">
        <v>2003</v>
      </c>
      <c r="F834" s="20">
        <v>941</v>
      </c>
      <c r="G834" s="20">
        <v>613</v>
      </c>
      <c r="H834" s="32">
        <v>0</v>
      </c>
      <c r="I834" s="32">
        <v>0</v>
      </c>
      <c r="J834" s="32">
        <v>0</v>
      </c>
      <c r="K834" s="32">
        <v>0</v>
      </c>
      <c r="L834" s="32">
        <v>0</v>
      </c>
      <c r="M834" s="32">
        <v>237000</v>
      </c>
      <c r="N8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232698.54512505504</v>
      </c>
      <c r="O834" s="31">
        <f>Table5[[#This Row],[SalePrice]]-Table5[[#This Row],[RegressionPrice]]</f>
        <v>4301.4548749449605</v>
      </c>
    </row>
    <row r="835" spans="1:15">
      <c r="A835">
        <v>1516</v>
      </c>
      <c r="B835">
        <v>196</v>
      </c>
      <c r="C835" s="23">
        <v>6</v>
      </c>
      <c r="D835" s="23">
        <v>1964</v>
      </c>
      <c r="E835" s="23">
        <v>1964</v>
      </c>
      <c r="F835" s="23">
        <v>1516</v>
      </c>
      <c r="G835" s="23">
        <v>472</v>
      </c>
      <c r="H835" s="31">
        <v>0</v>
      </c>
      <c r="I835" s="31">
        <v>0</v>
      </c>
      <c r="J835" s="31">
        <v>1</v>
      </c>
      <c r="K835" s="31">
        <v>2</v>
      </c>
      <c r="L835" s="31">
        <v>1</v>
      </c>
      <c r="M835" s="31">
        <v>167000</v>
      </c>
      <c r="N8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175187.36805108635</v>
      </c>
      <c r="O835" s="31">
        <f>Table5[[#This Row],[SalePrice]]-Table5[[#This Row],[RegressionPrice]]</f>
        <v>-8187.3680510863487</v>
      </c>
    </row>
    <row r="836" spans="1:15">
      <c r="A836">
        <v>1144</v>
      </c>
      <c r="B836">
        <v>572</v>
      </c>
      <c r="C836" s="20">
        <v>5</v>
      </c>
      <c r="D836" s="20">
        <v>1961</v>
      </c>
      <c r="E836" s="20">
        <v>1961</v>
      </c>
      <c r="F836" s="20">
        <v>1144</v>
      </c>
      <c r="G836" s="20">
        <v>456</v>
      </c>
      <c r="H836" s="32">
        <v>0</v>
      </c>
      <c r="I836" s="32">
        <v>0</v>
      </c>
      <c r="J836" s="32">
        <v>1</v>
      </c>
      <c r="K836" s="32">
        <v>1</v>
      </c>
      <c r="L836" s="32">
        <v>1</v>
      </c>
      <c r="M836" s="32">
        <v>139950</v>
      </c>
      <c r="N8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138576.58182822954</v>
      </c>
      <c r="O836" s="31">
        <f>Table5[[#This Row],[SalePrice]]-Table5[[#This Row],[RegressionPrice]]</f>
        <v>1373.4181717704632</v>
      </c>
    </row>
    <row r="837" spans="1:15">
      <c r="A837">
        <v>1067</v>
      </c>
      <c r="B837">
        <v>442</v>
      </c>
      <c r="C837" s="23">
        <v>4</v>
      </c>
      <c r="D837" s="23">
        <v>1950</v>
      </c>
      <c r="E837" s="23">
        <v>1995</v>
      </c>
      <c r="F837" s="23">
        <v>1067</v>
      </c>
      <c r="G837" s="23">
        <v>436</v>
      </c>
      <c r="H837" s="31">
        <v>0</v>
      </c>
      <c r="I837" s="31">
        <v>0</v>
      </c>
      <c r="J837" s="31">
        <v>0</v>
      </c>
      <c r="K837" s="31">
        <v>2</v>
      </c>
      <c r="L837" s="31">
        <v>0</v>
      </c>
      <c r="M837" s="31">
        <v>128000</v>
      </c>
      <c r="N8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99121.869841871361</v>
      </c>
      <c r="O837" s="31">
        <f>Table5[[#This Row],[SalePrice]]-Table5[[#This Row],[RegressionPrice]]</f>
        <v>28878.130158128639</v>
      </c>
    </row>
    <row r="838" spans="1:15">
      <c r="A838">
        <v>1559</v>
      </c>
      <c r="B838">
        <v>338</v>
      </c>
      <c r="C838" s="20">
        <v>5</v>
      </c>
      <c r="D838" s="20">
        <v>1948</v>
      </c>
      <c r="E838" s="20">
        <v>1973</v>
      </c>
      <c r="F838" s="20">
        <v>1559</v>
      </c>
      <c r="G838" s="20">
        <v>812</v>
      </c>
      <c r="H838" s="32">
        <v>0</v>
      </c>
      <c r="I838" s="32">
        <v>0</v>
      </c>
      <c r="J838" s="32">
        <v>1</v>
      </c>
      <c r="K838" s="32">
        <v>1</v>
      </c>
      <c r="L838" s="32">
        <v>1</v>
      </c>
      <c r="M838" s="32">
        <v>153500</v>
      </c>
      <c r="N8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172454.12360340107</v>
      </c>
      <c r="O838" s="31">
        <f>Table5[[#This Row],[SalePrice]]-Table5[[#This Row],[RegressionPrice]]</f>
        <v>-18954.123603401065</v>
      </c>
    </row>
    <row r="839" spans="1:15">
      <c r="A839">
        <v>987</v>
      </c>
      <c r="B839">
        <v>330</v>
      </c>
      <c r="C839" s="23">
        <v>6</v>
      </c>
      <c r="D839" s="23">
        <v>1973</v>
      </c>
      <c r="E839" s="23">
        <v>1973</v>
      </c>
      <c r="F839" s="23">
        <v>483</v>
      </c>
      <c r="G839" s="23">
        <v>264</v>
      </c>
      <c r="H839" s="31">
        <v>0</v>
      </c>
      <c r="I839" s="31">
        <v>4</v>
      </c>
      <c r="J839" s="31">
        <v>1</v>
      </c>
      <c r="K839" s="31">
        <v>2</v>
      </c>
      <c r="L839" s="31">
        <v>1</v>
      </c>
      <c r="M839" s="31">
        <v>100000</v>
      </c>
      <c r="N8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108056.20704154526</v>
      </c>
      <c r="O839" s="31">
        <f>Table5[[#This Row],[SalePrice]]-Table5[[#This Row],[RegressionPrice]]</f>
        <v>-8056.2070415452617</v>
      </c>
    </row>
    <row r="840" spans="1:15">
      <c r="A840">
        <v>1099</v>
      </c>
      <c r="B840">
        <v>0</v>
      </c>
      <c r="C840" s="20">
        <v>5</v>
      </c>
      <c r="D840" s="20">
        <v>1995</v>
      </c>
      <c r="E840" s="20">
        <v>2006</v>
      </c>
      <c r="F840" s="20">
        <v>1099</v>
      </c>
      <c r="G840" s="20">
        <v>352</v>
      </c>
      <c r="H840" s="32">
        <v>0</v>
      </c>
      <c r="I840" s="32">
        <v>0</v>
      </c>
      <c r="J840" s="32">
        <v>0</v>
      </c>
      <c r="K840" s="32">
        <v>0</v>
      </c>
      <c r="L840" s="32">
        <v>0</v>
      </c>
      <c r="M840" s="32">
        <v>144000</v>
      </c>
      <c r="N8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137521.98449654155</v>
      </c>
      <c r="O840" s="31">
        <f>Table5[[#This Row],[SalePrice]]-Table5[[#This Row],[RegressionPrice]]</f>
        <v>6478.0155034584459</v>
      </c>
    </row>
    <row r="841" spans="1:15">
      <c r="A841">
        <v>1200</v>
      </c>
      <c r="B841">
        <v>352</v>
      </c>
      <c r="C841" s="23">
        <v>5</v>
      </c>
      <c r="D841" s="23">
        <v>1946</v>
      </c>
      <c r="E841" s="23">
        <v>1995</v>
      </c>
      <c r="F841" s="23">
        <v>768</v>
      </c>
      <c r="G841" s="23">
        <v>240</v>
      </c>
      <c r="H841" s="31">
        <v>0</v>
      </c>
      <c r="I841" s="31">
        <v>0</v>
      </c>
      <c r="J841" s="31">
        <v>1</v>
      </c>
      <c r="K841" s="31">
        <v>0</v>
      </c>
      <c r="L841" s="31">
        <v>1</v>
      </c>
      <c r="M841" s="31">
        <v>130500</v>
      </c>
      <c r="N8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133464.47518192756</v>
      </c>
      <c r="O841" s="31">
        <f>Table5[[#This Row],[SalePrice]]-Table5[[#This Row],[RegressionPrice]]</f>
        <v>-2964.4751819275552</v>
      </c>
    </row>
    <row r="842" spans="1:15">
      <c r="A842">
        <v>1482</v>
      </c>
      <c r="B842">
        <v>156</v>
      </c>
      <c r="C842" s="20">
        <v>6</v>
      </c>
      <c r="D842" s="20">
        <v>1925</v>
      </c>
      <c r="E842" s="20">
        <v>1950</v>
      </c>
      <c r="F842" s="20">
        <v>672</v>
      </c>
      <c r="G842" s="20">
        <v>400</v>
      </c>
      <c r="H842" s="32">
        <v>0</v>
      </c>
      <c r="I842" s="32">
        <v>0</v>
      </c>
      <c r="J842" s="32">
        <v>1</v>
      </c>
      <c r="K842" s="32">
        <v>2</v>
      </c>
      <c r="L842" s="32">
        <v>3</v>
      </c>
      <c r="M842" s="32">
        <v>140000</v>
      </c>
      <c r="N8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154429.95743615006</v>
      </c>
      <c r="O842" s="31">
        <f>Table5[[#This Row],[SalePrice]]-Table5[[#This Row],[RegressionPrice]]</f>
        <v>-14429.957436150056</v>
      </c>
    </row>
    <row r="843" spans="1:15">
      <c r="A843">
        <v>1539</v>
      </c>
      <c r="B843">
        <v>0</v>
      </c>
      <c r="C843" s="23">
        <v>5</v>
      </c>
      <c r="D843" s="23">
        <v>1904</v>
      </c>
      <c r="E843" s="23">
        <v>2002</v>
      </c>
      <c r="F843" s="23">
        <v>650</v>
      </c>
      <c r="G843" s="23">
        <v>686</v>
      </c>
      <c r="H843" s="31">
        <v>0</v>
      </c>
      <c r="I843" s="31">
        <v>0</v>
      </c>
      <c r="J843" s="31">
        <v>1</v>
      </c>
      <c r="K843" s="31">
        <v>1</v>
      </c>
      <c r="L843" s="31">
        <v>0</v>
      </c>
      <c r="M843" s="31">
        <v>157500</v>
      </c>
      <c r="N8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131962.87016496531</v>
      </c>
      <c r="O843" s="31">
        <f>Table5[[#This Row],[SalePrice]]-Table5[[#This Row],[RegressionPrice]]</f>
        <v>25537.129835034691</v>
      </c>
    </row>
    <row r="844" spans="1:15">
      <c r="A844">
        <v>1165</v>
      </c>
      <c r="B844">
        <v>312</v>
      </c>
      <c r="C844" s="20">
        <v>6</v>
      </c>
      <c r="D844" s="20">
        <v>1966</v>
      </c>
      <c r="E844" s="20">
        <v>1966</v>
      </c>
      <c r="F844" s="20">
        <v>1127</v>
      </c>
      <c r="G844" s="20">
        <v>490</v>
      </c>
      <c r="H844" s="32">
        <v>0</v>
      </c>
      <c r="I844" s="32">
        <v>0</v>
      </c>
      <c r="J844" s="32">
        <v>1</v>
      </c>
      <c r="K844" s="32">
        <v>2</v>
      </c>
      <c r="L844" s="32">
        <v>1</v>
      </c>
      <c r="M844" s="32">
        <v>174900</v>
      </c>
      <c r="N8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156180.92302814696</v>
      </c>
      <c r="O844" s="31">
        <f>Table5[[#This Row],[SalePrice]]-Table5[[#This Row],[RegressionPrice]]</f>
        <v>18719.076971853036</v>
      </c>
    </row>
    <row r="845" spans="1:15">
      <c r="A845">
        <v>1800</v>
      </c>
      <c r="B845">
        <v>0</v>
      </c>
      <c r="C845" s="23">
        <v>5</v>
      </c>
      <c r="D845" s="23">
        <v>1961</v>
      </c>
      <c r="E845" s="23">
        <v>1961</v>
      </c>
      <c r="F845" s="23">
        <v>1800</v>
      </c>
      <c r="G845" s="23">
        <v>0</v>
      </c>
      <c r="H845" s="31">
        <v>3</v>
      </c>
      <c r="I845" s="31">
        <v>2</v>
      </c>
      <c r="J845" s="31">
        <v>1</v>
      </c>
      <c r="K845" s="31">
        <v>0</v>
      </c>
      <c r="L845" s="31">
        <v>1</v>
      </c>
      <c r="M845" s="31">
        <v>141000</v>
      </c>
      <c r="N8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134460.78003042788</v>
      </c>
      <c r="O845" s="31">
        <f>Table5[[#This Row],[SalePrice]]-Table5[[#This Row],[RegressionPrice]]</f>
        <v>6539.219969572121</v>
      </c>
    </row>
    <row r="846" spans="1:15">
      <c r="A846">
        <v>1416</v>
      </c>
      <c r="B846">
        <v>0</v>
      </c>
      <c r="C846" s="20">
        <v>5</v>
      </c>
      <c r="D846" s="20">
        <v>1915</v>
      </c>
      <c r="E846" s="20">
        <v>1950</v>
      </c>
      <c r="F846" s="20">
        <v>876</v>
      </c>
      <c r="G846" s="20">
        <v>720</v>
      </c>
      <c r="H846" s="32">
        <v>3</v>
      </c>
      <c r="I846" s="32">
        <v>0</v>
      </c>
      <c r="J846" s="32">
        <v>1</v>
      </c>
      <c r="K846" s="32">
        <v>1</v>
      </c>
      <c r="L846" s="32">
        <v>1</v>
      </c>
      <c r="M846" s="32">
        <v>153900</v>
      </c>
      <c r="N8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115220.19499920582</v>
      </c>
      <c r="O846" s="31">
        <f>Table5[[#This Row],[SalePrice]]-Table5[[#This Row],[RegressionPrice]]</f>
        <v>38679.805000794178</v>
      </c>
    </row>
    <row r="847" spans="1:15">
      <c r="A847">
        <v>1701</v>
      </c>
      <c r="B847">
        <v>1390</v>
      </c>
      <c r="C847" s="23">
        <v>5</v>
      </c>
      <c r="D847" s="23">
        <v>1975</v>
      </c>
      <c r="E847" s="23">
        <v>1981</v>
      </c>
      <c r="F847" s="23">
        <v>1390</v>
      </c>
      <c r="G847" s="23">
        <v>611</v>
      </c>
      <c r="H847" s="31">
        <v>4</v>
      </c>
      <c r="I847" s="31">
        <v>0</v>
      </c>
      <c r="J847" s="31">
        <v>0</v>
      </c>
      <c r="K847" s="31">
        <v>2</v>
      </c>
      <c r="L847" s="31">
        <v>1</v>
      </c>
      <c r="M847" s="31">
        <v>171000</v>
      </c>
      <c r="N8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180990.5567618795</v>
      </c>
      <c r="O847" s="31">
        <f>Table5[[#This Row],[SalePrice]]-Table5[[#This Row],[RegressionPrice]]</f>
        <v>-9990.556761879503</v>
      </c>
    </row>
    <row r="848" spans="1:15">
      <c r="A848">
        <v>1775</v>
      </c>
      <c r="B848">
        <v>513</v>
      </c>
      <c r="C848" s="20">
        <v>7</v>
      </c>
      <c r="D848" s="20">
        <v>1993</v>
      </c>
      <c r="E848" s="20">
        <v>1993</v>
      </c>
      <c r="F848" s="20">
        <v>740</v>
      </c>
      <c r="G848" s="20">
        <v>425</v>
      </c>
      <c r="H848" s="32">
        <v>0</v>
      </c>
      <c r="I848" s="32">
        <v>0</v>
      </c>
      <c r="J848" s="32">
        <v>0</v>
      </c>
      <c r="K848" s="32">
        <v>0</v>
      </c>
      <c r="L848" s="32">
        <v>0</v>
      </c>
      <c r="M848" s="32">
        <v>213000</v>
      </c>
      <c r="N8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213754.59394026041</v>
      </c>
      <c r="O848" s="31">
        <f>Table5[[#This Row],[SalePrice]]-Table5[[#This Row],[RegressionPrice]]</f>
        <v>-754.59394026041264</v>
      </c>
    </row>
    <row r="849" spans="1:15">
      <c r="A849">
        <v>864</v>
      </c>
      <c r="B849">
        <v>460</v>
      </c>
      <c r="C849" s="23">
        <v>5</v>
      </c>
      <c r="D849" s="23">
        <v>1972</v>
      </c>
      <c r="E849" s="23">
        <v>1972</v>
      </c>
      <c r="F849" s="23">
        <v>864</v>
      </c>
      <c r="G849" s="23">
        <v>338</v>
      </c>
      <c r="H849" s="31">
        <v>0</v>
      </c>
      <c r="I849" s="31">
        <v>0</v>
      </c>
      <c r="J849" s="31">
        <v>1</v>
      </c>
      <c r="K849" s="31">
        <v>0</v>
      </c>
      <c r="L849" s="31">
        <v>1</v>
      </c>
      <c r="M849" s="31">
        <v>133500</v>
      </c>
      <c r="N8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125448.17048256641</v>
      </c>
      <c r="O849" s="31">
        <f>Table5[[#This Row],[SalePrice]]-Table5[[#This Row],[RegressionPrice]]</f>
        <v>8051.8295174335944</v>
      </c>
    </row>
    <row r="850" spans="1:15">
      <c r="A850">
        <v>2358</v>
      </c>
      <c r="B850">
        <v>0</v>
      </c>
      <c r="C850" s="20">
        <v>6</v>
      </c>
      <c r="D850" s="20">
        <v>1908</v>
      </c>
      <c r="E850" s="20">
        <v>1997</v>
      </c>
      <c r="F850" s="20">
        <v>907</v>
      </c>
      <c r="G850" s="20">
        <v>360</v>
      </c>
      <c r="H850" s="32">
        <v>0</v>
      </c>
      <c r="I850" s="32">
        <v>0</v>
      </c>
      <c r="J850" s="32">
        <v>1</v>
      </c>
      <c r="K850" s="32">
        <v>2</v>
      </c>
      <c r="L850" s="32">
        <v>1</v>
      </c>
      <c r="M850" s="32">
        <v>240000</v>
      </c>
      <c r="N8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190721.69487104446</v>
      </c>
      <c r="O850" s="31">
        <f>Table5[[#This Row],[SalePrice]]-Table5[[#This Row],[RegressionPrice]]</f>
        <v>49278.305128955544</v>
      </c>
    </row>
    <row r="851" spans="1:15">
      <c r="A851">
        <v>1855</v>
      </c>
      <c r="B851">
        <v>0</v>
      </c>
      <c r="C851" s="23">
        <v>6</v>
      </c>
      <c r="D851" s="23">
        <v>1976</v>
      </c>
      <c r="E851" s="23">
        <v>1994</v>
      </c>
      <c r="F851" s="23">
        <v>528</v>
      </c>
      <c r="G851" s="23">
        <v>512</v>
      </c>
      <c r="H851" s="31">
        <v>1</v>
      </c>
      <c r="I851" s="31">
        <v>0</v>
      </c>
      <c r="J851" s="31">
        <v>1</v>
      </c>
      <c r="K851" s="31">
        <v>0</v>
      </c>
      <c r="L851" s="31">
        <v>1</v>
      </c>
      <c r="M851" s="31">
        <v>187000</v>
      </c>
      <c r="N8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193520.25301897764</v>
      </c>
      <c r="O851" s="31">
        <f>Table5[[#This Row],[SalePrice]]-Table5[[#This Row],[RegressionPrice]]</f>
        <v>-6520.2530189776444</v>
      </c>
    </row>
    <row r="852" spans="1:15">
      <c r="A852">
        <v>848</v>
      </c>
      <c r="B852">
        <v>659</v>
      </c>
      <c r="C852" s="20">
        <v>6</v>
      </c>
      <c r="D852" s="20">
        <v>2003</v>
      </c>
      <c r="E852" s="20">
        <v>2003</v>
      </c>
      <c r="F852" s="20">
        <v>848</v>
      </c>
      <c r="G852" s="20">
        <v>420</v>
      </c>
      <c r="H852" s="32">
        <v>0</v>
      </c>
      <c r="I852" s="32">
        <v>3</v>
      </c>
      <c r="J852" s="32">
        <v>0</v>
      </c>
      <c r="K852" s="32">
        <v>0</v>
      </c>
      <c r="L852" s="32">
        <v>0</v>
      </c>
      <c r="M852" s="32">
        <v>131500</v>
      </c>
      <c r="N8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138183.36702478619</v>
      </c>
      <c r="O852" s="31">
        <f>Table5[[#This Row],[SalePrice]]-Table5[[#This Row],[RegressionPrice]]</f>
        <v>-6683.3670247861883</v>
      </c>
    </row>
    <row r="853" spans="1:15">
      <c r="A853">
        <v>1456</v>
      </c>
      <c r="B853">
        <v>0</v>
      </c>
      <c r="C853" s="23">
        <v>8</v>
      </c>
      <c r="D853" s="23">
        <v>2003</v>
      </c>
      <c r="E853" s="23">
        <v>2003</v>
      </c>
      <c r="F853" s="23">
        <v>1273</v>
      </c>
      <c r="G853" s="23">
        <v>400</v>
      </c>
      <c r="H853" s="31">
        <v>0</v>
      </c>
      <c r="I853" s="31">
        <v>3</v>
      </c>
      <c r="J853" s="31">
        <v>0</v>
      </c>
      <c r="K853" s="31">
        <v>0</v>
      </c>
      <c r="L853" s="31">
        <v>0</v>
      </c>
      <c r="M853" s="31">
        <v>215000</v>
      </c>
      <c r="N8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201895.9921168719</v>
      </c>
      <c r="O853" s="31">
        <f>Table5[[#This Row],[SalePrice]]-Table5[[#This Row],[RegressionPrice]]</f>
        <v>13104.007883128099</v>
      </c>
    </row>
    <row r="854" spans="1:15">
      <c r="A854">
        <v>1646</v>
      </c>
      <c r="B854">
        <v>364</v>
      </c>
      <c r="C854" s="20">
        <v>7</v>
      </c>
      <c r="D854" s="20">
        <v>1941</v>
      </c>
      <c r="E854" s="20">
        <v>1950</v>
      </c>
      <c r="F854" s="20">
        <v>918</v>
      </c>
      <c r="G854" s="20">
        <v>240</v>
      </c>
      <c r="H854" s="32">
        <v>0</v>
      </c>
      <c r="I854" s="32">
        <v>0</v>
      </c>
      <c r="J854" s="32">
        <v>1</v>
      </c>
      <c r="K854" s="32">
        <v>1</v>
      </c>
      <c r="L854" s="32">
        <v>1</v>
      </c>
      <c r="M854" s="32">
        <v>164000</v>
      </c>
      <c r="N8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177808.15549084428</v>
      </c>
      <c r="O854" s="31">
        <f>Table5[[#This Row],[SalePrice]]-Table5[[#This Row],[RegressionPrice]]</f>
        <v>-13808.155490844278</v>
      </c>
    </row>
    <row r="855" spans="1:15">
      <c r="A855">
        <v>1445</v>
      </c>
      <c r="B855">
        <v>564</v>
      </c>
      <c r="C855" s="23">
        <v>6</v>
      </c>
      <c r="D855" s="23">
        <v>1964</v>
      </c>
      <c r="E855" s="23">
        <v>1964</v>
      </c>
      <c r="F855" s="23">
        <v>1127</v>
      </c>
      <c r="G855" s="23">
        <v>645</v>
      </c>
      <c r="H855" s="31">
        <v>0</v>
      </c>
      <c r="I855" s="31">
        <v>0</v>
      </c>
      <c r="J855" s="31">
        <v>1</v>
      </c>
      <c r="K855" s="31">
        <v>2</v>
      </c>
      <c r="L855" s="31">
        <v>1</v>
      </c>
      <c r="M855" s="31">
        <v>158000</v>
      </c>
      <c r="N8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179002.16693748234</v>
      </c>
      <c r="O855" s="31">
        <f>Table5[[#This Row],[SalePrice]]-Table5[[#This Row],[RegressionPrice]]</f>
        <v>-21002.16693748234</v>
      </c>
    </row>
    <row r="856" spans="1:15">
      <c r="A856">
        <v>1779</v>
      </c>
      <c r="B856">
        <v>306</v>
      </c>
      <c r="C856" s="20">
        <v>5</v>
      </c>
      <c r="D856" s="20">
        <v>1955</v>
      </c>
      <c r="E856" s="20">
        <v>1974</v>
      </c>
      <c r="F856" s="20">
        <v>1763</v>
      </c>
      <c r="G856" s="20">
        <v>454</v>
      </c>
      <c r="H856" s="32">
        <v>0</v>
      </c>
      <c r="I856" s="32">
        <v>0</v>
      </c>
      <c r="J856" s="32">
        <v>1</v>
      </c>
      <c r="K856" s="32">
        <v>2</v>
      </c>
      <c r="L856" s="32">
        <v>1</v>
      </c>
      <c r="M856" s="32">
        <v>170000</v>
      </c>
      <c r="N8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173370.04506457562</v>
      </c>
      <c r="O856" s="31">
        <f>Table5[[#This Row],[SalePrice]]-Table5[[#This Row],[RegressionPrice]]</f>
        <v>-3370.0450645756209</v>
      </c>
    </row>
    <row r="857" spans="1:15">
      <c r="A857">
        <v>1040</v>
      </c>
      <c r="B857">
        <v>659</v>
      </c>
      <c r="C857" s="23">
        <v>5</v>
      </c>
      <c r="D857" s="23">
        <v>1962</v>
      </c>
      <c r="E857" s="23">
        <v>2010</v>
      </c>
      <c r="F857" s="23">
        <v>1040</v>
      </c>
      <c r="G857" s="23">
        <v>260</v>
      </c>
      <c r="H857" s="31">
        <v>0</v>
      </c>
      <c r="I857" s="31">
        <v>0</v>
      </c>
      <c r="J857" s="31">
        <v>1</v>
      </c>
      <c r="K857" s="31">
        <v>0</v>
      </c>
      <c r="L857" s="31">
        <v>1</v>
      </c>
      <c r="M857" s="31">
        <v>127000</v>
      </c>
      <c r="N8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147597.3487716096</v>
      </c>
      <c r="O857" s="31">
        <f>Table5[[#This Row],[SalePrice]]-Table5[[#This Row],[RegressionPrice]]</f>
        <v>-20597.348771609599</v>
      </c>
    </row>
    <row r="858" spans="1:15">
      <c r="A858">
        <v>1026</v>
      </c>
      <c r="B858">
        <v>505</v>
      </c>
      <c r="C858" s="20">
        <v>6</v>
      </c>
      <c r="D858" s="20">
        <v>1978</v>
      </c>
      <c r="E858" s="20">
        <v>1978</v>
      </c>
      <c r="F858" s="20">
        <v>940</v>
      </c>
      <c r="G858" s="20">
        <v>576</v>
      </c>
      <c r="H858" s="32">
        <v>0</v>
      </c>
      <c r="I858" s="32">
        <v>0</v>
      </c>
      <c r="J858" s="32">
        <v>0</v>
      </c>
      <c r="K858" s="32">
        <v>2</v>
      </c>
      <c r="L858" s="32">
        <v>1</v>
      </c>
      <c r="M858" s="32">
        <v>147000</v>
      </c>
      <c r="N8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154847.78143150912</v>
      </c>
      <c r="O858" s="31">
        <f>Table5[[#This Row],[SalePrice]]-Table5[[#This Row],[RegressionPrice]]</f>
        <v>-7847.7814315091236</v>
      </c>
    </row>
    <row r="859" spans="1:15">
      <c r="A859">
        <v>1481</v>
      </c>
      <c r="B859">
        <v>0</v>
      </c>
      <c r="C859" s="23">
        <v>6</v>
      </c>
      <c r="D859" s="23">
        <v>1994</v>
      </c>
      <c r="E859" s="23">
        <v>1995</v>
      </c>
      <c r="F859" s="23">
        <v>702</v>
      </c>
      <c r="G859" s="23">
        <v>343</v>
      </c>
      <c r="H859" s="31">
        <v>0</v>
      </c>
      <c r="I859" s="31">
        <v>0</v>
      </c>
      <c r="J859" s="31">
        <v>0</v>
      </c>
      <c r="K859" s="31">
        <v>1</v>
      </c>
      <c r="L859" s="31">
        <v>1</v>
      </c>
      <c r="M859" s="31">
        <v>174000</v>
      </c>
      <c r="N8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171564.0519344396</v>
      </c>
      <c r="O859" s="31">
        <f>Table5[[#This Row],[SalePrice]]-Table5[[#This Row],[RegressionPrice]]</f>
        <v>2435.9480655603984</v>
      </c>
    </row>
    <row r="860" spans="1:15">
      <c r="A860">
        <v>1370</v>
      </c>
      <c r="B860">
        <v>0</v>
      </c>
      <c r="C860" s="20">
        <v>7</v>
      </c>
      <c r="D860" s="20">
        <v>1976</v>
      </c>
      <c r="E860" s="20">
        <v>1976</v>
      </c>
      <c r="F860" s="20">
        <v>1090</v>
      </c>
      <c r="G860" s="20">
        <v>479</v>
      </c>
      <c r="H860" s="32">
        <v>0</v>
      </c>
      <c r="I860" s="32">
        <v>0</v>
      </c>
      <c r="J860" s="32">
        <v>0</v>
      </c>
      <c r="K860" s="32">
        <v>2</v>
      </c>
      <c r="L860" s="32">
        <v>1</v>
      </c>
      <c r="M860" s="32">
        <v>152000</v>
      </c>
      <c r="N8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179882.11677527169</v>
      </c>
      <c r="O860" s="31">
        <f>Table5[[#This Row],[SalePrice]]-Table5[[#This Row],[RegressionPrice]]</f>
        <v>-27882.116775271686</v>
      </c>
    </row>
    <row r="861" spans="1:15">
      <c r="A861">
        <v>2654</v>
      </c>
      <c r="B861">
        <v>619</v>
      </c>
      <c r="C861" s="23">
        <v>6</v>
      </c>
      <c r="D861" s="23">
        <v>1968</v>
      </c>
      <c r="E861" s="23">
        <v>1984</v>
      </c>
      <c r="F861" s="23">
        <v>1054</v>
      </c>
      <c r="G861" s="23">
        <v>619</v>
      </c>
      <c r="H861" s="31">
        <v>7</v>
      </c>
      <c r="I861" s="31">
        <v>0</v>
      </c>
      <c r="J861" s="31">
        <v>1</v>
      </c>
      <c r="K861" s="31">
        <v>2</v>
      </c>
      <c r="L861" s="31">
        <v>0</v>
      </c>
      <c r="M861" s="31">
        <v>250000</v>
      </c>
      <c r="N8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217028.68684898678</v>
      </c>
      <c r="O861" s="31">
        <f>Table5[[#This Row],[SalePrice]]-Table5[[#This Row],[RegressionPrice]]</f>
        <v>32971.313151013223</v>
      </c>
    </row>
    <row r="862" spans="1:15">
      <c r="A862">
        <v>1426</v>
      </c>
      <c r="B862">
        <v>0</v>
      </c>
      <c r="C862" s="20">
        <v>7</v>
      </c>
      <c r="D862" s="20">
        <v>1918</v>
      </c>
      <c r="E862" s="20">
        <v>1998</v>
      </c>
      <c r="F862" s="20">
        <v>912</v>
      </c>
      <c r="G862" s="20">
        <v>216</v>
      </c>
      <c r="H862" s="32">
        <v>0</v>
      </c>
      <c r="I862" s="32">
        <v>0</v>
      </c>
      <c r="J862" s="32">
        <v>1</v>
      </c>
      <c r="K862" s="32">
        <v>1</v>
      </c>
      <c r="L862" s="32">
        <v>0</v>
      </c>
      <c r="M862" s="32">
        <v>189950</v>
      </c>
      <c r="N8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158466.97636183523</v>
      </c>
      <c r="O862" s="31">
        <f>Table5[[#This Row],[SalePrice]]-Table5[[#This Row],[RegressionPrice]]</f>
        <v>31483.02363816477</v>
      </c>
    </row>
    <row r="863" spans="1:15">
      <c r="A863">
        <v>1039</v>
      </c>
      <c r="B863">
        <v>841</v>
      </c>
      <c r="C863" s="23">
        <v>5</v>
      </c>
      <c r="D863" s="23">
        <v>1965</v>
      </c>
      <c r="E863" s="23">
        <v>1965</v>
      </c>
      <c r="F863" s="23">
        <v>1039</v>
      </c>
      <c r="G863" s="23">
        <v>504</v>
      </c>
      <c r="H863" s="31">
        <v>0</v>
      </c>
      <c r="I863" s="31">
        <v>1</v>
      </c>
      <c r="J863" s="31">
        <v>1</v>
      </c>
      <c r="K863" s="31">
        <v>0</v>
      </c>
      <c r="L863" s="31">
        <v>1</v>
      </c>
      <c r="M863" s="31">
        <v>131500</v>
      </c>
      <c r="N8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137986.47826822105</v>
      </c>
      <c r="O863" s="31">
        <f>Table5[[#This Row],[SalePrice]]-Table5[[#This Row],[RegressionPrice]]</f>
        <v>-6486.4782682210498</v>
      </c>
    </row>
    <row r="864" spans="1:15">
      <c r="A864">
        <v>1097</v>
      </c>
      <c r="B864">
        <v>338</v>
      </c>
      <c r="C864" s="20">
        <v>6</v>
      </c>
      <c r="D864" s="20">
        <v>1984</v>
      </c>
      <c r="E864" s="20">
        <v>1985</v>
      </c>
      <c r="F864" s="20">
        <v>1040</v>
      </c>
      <c r="G864" s="20">
        <v>480</v>
      </c>
      <c r="H864" s="32">
        <v>0</v>
      </c>
      <c r="I864" s="32">
        <v>0</v>
      </c>
      <c r="J864" s="32">
        <v>0</v>
      </c>
      <c r="K864" s="32">
        <v>2</v>
      </c>
      <c r="L864" s="32">
        <v>1</v>
      </c>
      <c r="M864" s="32">
        <v>152000</v>
      </c>
      <c r="N8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158088.17777476023</v>
      </c>
      <c r="O864" s="31">
        <f>Table5[[#This Row],[SalePrice]]-Table5[[#This Row],[RegressionPrice]]</f>
        <v>-6088.1777747602318</v>
      </c>
    </row>
    <row r="865" spans="1:15">
      <c r="A865">
        <v>1148</v>
      </c>
      <c r="B865">
        <v>1148</v>
      </c>
      <c r="C865" s="23">
        <v>5</v>
      </c>
      <c r="D865" s="23">
        <v>1959</v>
      </c>
      <c r="E865" s="23">
        <v>1959</v>
      </c>
      <c r="F865" s="23">
        <v>1148</v>
      </c>
      <c r="G865" s="23">
        <v>672</v>
      </c>
      <c r="H865" s="31">
        <v>0</v>
      </c>
      <c r="I865" s="31">
        <v>0</v>
      </c>
      <c r="J865" s="31">
        <v>1</v>
      </c>
      <c r="K865" s="31">
        <v>2</v>
      </c>
      <c r="L865" s="31">
        <v>1</v>
      </c>
      <c r="M865" s="31">
        <v>132500</v>
      </c>
      <c r="N8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152840.90120505576</v>
      </c>
      <c r="O865" s="31">
        <f>Table5[[#This Row],[SalePrice]]-Table5[[#This Row],[RegressionPrice]]</f>
        <v>-20340.901205055765</v>
      </c>
    </row>
    <row r="866" spans="1:15">
      <c r="A866">
        <v>1372</v>
      </c>
      <c r="B866">
        <v>0</v>
      </c>
      <c r="C866" s="20">
        <v>7</v>
      </c>
      <c r="D866" s="20">
        <v>2007</v>
      </c>
      <c r="E866" s="20">
        <v>2008</v>
      </c>
      <c r="F866" s="20">
        <v>1372</v>
      </c>
      <c r="G866" s="20">
        <v>529</v>
      </c>
      <c r="H866" s="32">
        <v>0</v>
      </c>
      <c r="I866" s="32">
        <v>0</v>
      </c>
      <c r="J866" s="32">
        <v>2</v>
      </c>
      <c r="K866" s="32">
        <v>0</v>
      </c>
      <c r="L866" s="32">
        <v>0</v>
      </c>
      <c r="M866" s="32">
        <v>250580</v>
      </c>
      <c r="N8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221481.66996674647</v>
      </c>
      <c r="O866" s="31">
        <f>Table5[[#This Row],[SalePrice]]-Table5[[#This Row],[RegressionPrice]]</f>
        <v>29098.330033253529</v>
      </c>
    </row>
    <row r="867" spans="1:15">
      <c r="A867">
        <v>1002</v>
      </c>
      <c r="B867">
        <v>828</v>
      </c>
      <c r="C867" s="23">
        <v>5</v>
      </c>
      <c r="D867" s="23">
        <v>1970</v>
      </c>
      <c r="E867" s="23">
        <v>1970</v>
      </c>
      <c r="F867" s="23">
        <v>1002</v>
      </c>
      <c r="G867" s="23">
        <v>902</v>
      </c>
      <c r="H867" s="31">
        <v>0</v>
      </c>
      <c r="I867" s="31">
        <v>0</v>
      </c>
      <c r="J867" s="31">
        <v>1</v>
      </c>
      <c r="K867" s="31">
        <v>2</v>
      </c>
      <c r="L867" s="31">
        <v>1</v>
      </c>
      <c r="M867" s="31">
        <v>148500</v>
      </c>
      <c r="N8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153129.37412499264</v>
      </c>
      <c r="O867" s="31">
        <f>Table5[[#This Row],[SalePrice]]-Table5[[#This Row],[RegressionPrice]]</f>
        <v>-4629.3741249926388</v>
      </c>
    </row>
    <row r="868" spans="1:15">
      <c r="A868">
        <v>1646</v>
      </c>
      <c r="B868">
        <v>0</v>
      </c>
      <c r="C868" s="20">
        <v>8</v>
      </c>
      <c r="D868" s="20">
        <v>2006</v>
      </c>
      <c r="E868" s="20">
        <v>2007</v>
      </c>
      <c r="F868" s="20">
        <v>1638</v>
      </c>
      <c r="G868" s="20">
        <v>870</v>
      </c>
      <c r="H868" s="32">
        <v>0</v>
      </c>
      <c r="I868" s="32">
        <v>0</v>
      </c>
      <c r="J868" s="32">
        <v>0</v>
      </c>
      <c r="K868" s="32">
        <v>0</v>
      </c>
      <c r="L868" s="32">
        <v>0</v>
      </c>
      <c r="M868" s="32">
        <v>248900</v>
      </c>
      <c r="N8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256111.29279340137</v>
      </c>
      <c r="O868" s="31">
        <f>Table5[[#This Row],[SalePrice]]-Table5[[#This Row],[RegressionPrice]]</f>
        <v>-7211.2927934013715</v>
      </c>
    </row>
    <row r="869" spans="1:15">
      <c r="A869">
        <v>1120</v>
      </c>
      <c r="B869">
        <v>932</v>
      </c>
      <c r="C869" s="23">
        <v>4</v>
      </c>
      <c r="D869" s="23">
        <v>1961</v>
      </c>
      <c r="E869" s="23">
        <v>1961</v>
      </c>
      <c r="F869" s="23">
        <v>1040</v>
      </c>
      <c r="G869" s="23">
        <v>544</v>
      </c>
      <c r="H869" s="31">
        <v>1</v>
      </c>
      <c r="I869" s="31">
        <v>0</v>
      </c>
      <c r="J869" s="31">
        <v>1</v>
      </c>
      <c r="K869" s="31">
        <v>2</v>
      </c>
      <c r="L869" s="31">
        <v>3</v>
      </c>
      <c r="M869" s="31">
        <v>129000</v>
      </c>
      <c r="N8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135958.65049363725</v>
      </c>
      <c r="O869" s="31">
        <f>Table5[[#This Row],[SalePrice]]-Table5[[#This Row],[RegressionPrice]]</f>
        <v>-6958.6504936372512</v>
      </c>
    </row>
    <row r="870" spans="1:15">
      <c r="A870">
        <v>2320</v>
      </c>
      <c r="B870">
        <v>0</v>
      </c>
      <c r="C870" s="20">
        <v>5</v>
      </c>
      <c r="D870" s="20">
        <v>1948</v>
      </c>
      <c r="E870" s="20">
        <v>1950</v>
      </c>
      <c r="F870" s="20">
        <v>0</v>
      </c>
      <c r="G870" s="20">
        <v>672</v>
      </c>
      <c r="H870" s="32">
        <v>1</v>
      </c>
      <c r="I870" s="32">
        <v>0</v>
      </c>
      <c r="J870" s="32">
        <v>3</v>
      </c>
      <c r="K870" s="32">
        <v>1</v>
      </c>
      <c r="L870" s="32">
        <v>1</v>
      </c>
      <c r="M870" s="32">
        <v>169000</v>
      </c>
      <c r="N8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179105.03600461956</v>
      </c>
      <c r="O870" s="31">
        <f>Table5[[#This Row],[SalePrice]]-Table5[[#This Row],[RegressionPrice]]</f>
        <v>-10105.036004619556</v>
      </c>
    </row>
    <row r="871" spans="1:15">
      <c r="A871">
        <v>1949</v>
      </c>
      <c r="B871">
        <v>750</v>
      </c>
      <c r="C871" s="23">
        <v>7</v>
      </c>
      <c r="D871" s="23">
        <v>1993</v>
      </c>
      <c r="E871" s="23">
        <v>1994</v>
      </c>
      <c r="F871" s="23">
        <v>1050</v>
      </c>
      <c r="G871" s="23">
        <v>574</v>
      </c>
      <c r="H871" s="31">
        <v>0</v>
      </c>
      <c r="I871" s="31">
        <v>0</v>
      </c>
      <c r="J871" s="31">
        <v>0</v>
      </c>
      <c r="K871" s="31">
        <v>0</v>
      </c>
      <c r="L871" s="31">
        <v>0</v>
      </c>
      <c r="M871" s="31">
        <v>236000</v>
      </c>
      <c r="N8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237192.40877839021</v>
      </c>
      <c r="O871" s="31">
        <f>Table5[[#This Row],[SalePrice]]-Table5[[#This Row],[RegressionPrice]]</f>
        <v>-1192.4087783902069</v>
      </c>
    </row>
    <row r="872" spans="1:15">
      <c r="A872">
        <v>894</v>
      </c>
      <c r="B872">
        <v>0</v>
      </c>
      <c r="C872" s="20">
        <v>5</v>
      </c>
      <c r="D872" s="20">
        <v>1962</v>
      </c>
      <c r="E872" s="20">
        <v>1962</v>
      </c>
      <c r="F872" s="20">
        <v>894</v>
      </c>
      <c r="G872" s="20">
        <v>308</v>
      </c>
      <c r="H872" s="32">
        <v>2</v>
      </c>
      <c r="I872" s="32">
        <v>0</v>
      </c>
      <c r="J872" s="32">
        <v>1</v>
      </c>
      <c r="K872" s="32">
        <v>1</v>
      </c>
      <c r="L872" s="32">
        <v>1</v>
      </c>
      <c r="M872" s="32">
        <v>109500</v>
      </c>
      <c r="N8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100547.16943983804</v>
      </c>
      <c r="O872" s="31">
        <f>Table5[[#This Row],[SalePrice]]-Table5[[#This Row],[RegressionPrice]]</f>
        <v>8952.830560161965</v>
      </c>
    </row>
    <row r="873" spans="1:15">
      <c r="A873">
        <v>1682</v>
      </c>
      <c r="B873">
        <v>505</v>
      </c>
      <c r="C873" s="23">
        <v>6</v>
      </c>
      <c r="D873" s="23">
        <v>1998</v>
      </c>
      <c r="E873" s="23">
        <v>1998</v>
      </c>
      <c r="F873" s="23">
        <v>804</v>
      </c>
      <c r="G873" s="23">
        <v>523</v>
      </c>
      <c r="H873" s="31">
        <v>0</v>
      </c>
      <c r="I873" s="31">
        <v>0</v>
      </c>
      <c r="J873" s="31">
        <v>0</v>
      </c>
      <c r="K873" s="31">
        <v>0</v>
      </c>
      <c r="L873" s="31">
        <v>0</v>
      </c>
      <c r="M873" s="31">
        <v>200500</v>
      </c>
      <c r="N8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196697.89929870766</v>
      </c>
      <c r="O873" s="31">
        <f>Table5[[#This Row],[SalePrice]]-Table5[[#This Row],[RegressionPrice]]</f>
        <v>3802.1007012923365</v>
      </c>
    </row>
    <row r="874" spans="1:15">
      <c r="A874">
        <v>910</v>
      </c>
      <c r="B874">
        <v>0</v>
      </c>
      <c r="C874" s="20">
        <v>5</v>
      </c>
      <c r="D874" s="20">
        <v>1953</v>
      </c>
      <c r="E874" s="20">
        <v>1996</v>
      </c>
      <c r="F874" s="20">
        <v>105</v>
      </c>
      <c r="G874" s="20">
        <v>414</v>
      </c>
      <c r="H874" s="32">
        <v>0</v>
      </c>
      <c r="I874" s="32">
        <v>0</v>
      </c>
      <c r="J874" s="32">
        <v>1</v>
      </c>
      <c r="K874" s="32">
        <v>1</v>
      </c>
      <c r="L874" s="32">
        <v>0</v>
      </c>
      <c r="M874" s="32">
        <v>116000</v>
      </c>
      <c r="N8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99704.507860869926</v>
      </c>
      <c r="O874" s="31">
        <f>Table5[[#This Row],[SalePrice]]-Table5[[#This Row],[RegressionPrice]]</f>
        <v>16295.492139130074</v>
      </c>
    </row>
    <row r="875" spans="1:15">
      <c r="A875">
        <v>1268</v>
      </c>
      <c r="B875">
        <v>375</v>
      </c>
      <c r="C875" s="23">
        <v>5</v>
      </c>
      <c r="D875" s="23">
        <v>1949</v>
      </c>
      <c r="E875" s="23">
        <v>1950</v>
      </c>
      <c r="F875" s="23">
        <v>832</v>
      </c>
      <c r="G875" s="23">
        <v>288</v>
      </c>
      <c r="H875" s="31">
        <v>0</v>
      </c>
      <c r="I875" s="31">
        <v>0</v>
      </c>
      <c r="J875" s="31">
        <v>1</v>
      </c>
      <c r="K875" s="31">
        <v>1</v>
      </c>
      <c r="L875" s="31">
        <v>1</v>
      </c>
      <c r="M875" s="31">
        <v>133000</v>
      </c>
      <c r="N8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122038.15618199381</v>
      </c>
      <c r="O875" s="31">
        <f>Table5[[#This Row],[SalePrice]]-Table5[[#This Row],[RegressionPrice]]</f>
        <v>10961.843818006193</v>
      </c>
    </row>
    <row r="876" spans="1:15">
      <c r="A876">
        <v>1131</v>
      </c>
      <c r="B876">
        <v>0</v>
      </c>
      <c r="C876" s="20">
        <v>5</v>
      </c>
      <c r="D876" s="20">
        <v>1941</v>
      </c>
      <c r="E876" s="20">
        <v>1950</v>
      </c>
      <c r="F876" s="20">
        <v>676</v>
      </c>
      <c r="G876" s="20">
        <v>200</v>
      </c>
      <c r="H876" s="32">
        <v>3</v>
      </c>
      <c r="I876" s="32">
        <v>0</v>
      </c>
      <c r="J876" s="32">
        <v>1</v>
      </c>
      <c r="K876" s="32">
        <v>0</v>
      </c>
      <c r="L876" s="32">
        <v>1</v>
      </c>
      <c r="M876" s="32">
        <v>66500</v>
      </c>
      <c r="N8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93261.586939855944</v>
      </c>
      <c r="O876" s="31">
        <f>Table5[[#This Row],[SalePrice]]-Table5[[#This Row],[RegressionPrice]]</f>
        <v>-26761.586939855944</v>
      </c>
    </row>
    <row r="877" spans="1:15">
      <c r="A877">
        <v>2610</v>
      </c>
      <c r="B877">
        <v>64</v>
      </c>
      <c r="C877" s="23">
        <v>8</v>
      </c>
      <c r="D877" s="23">
        <v>2007</v>
      </c>
      <c r="E877" s="23">
        <v>2007</v>
      </c>
      <c r="F877" s="23">
        <v>1184</v>
      </c>
      <c r="G877" s="23">
        <v>550</v>
      </c>
      <c r="H877" s="31">
        <v>0</v>
      </c>
      <c r="I877" s="31">
        <v>0</v>
      </c>
      <c r="J877" s="31">
        <v>0</v>
      </c>
      <c r="K877" s="31">
        <v>0</v>
      </c>
      <c r="L877" s="31">
        <v>2</v>
      </c>
      <c r="M877" s="31">
        <v>303477</v>
      </c>
      <c r="N8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304935.85221049329</v>
      </c>
      <c r="O877" s="31">
        <f>Table5[[#This Row],[SalePrice]]-Table5[[#This Row],[RegressionPrice]]</f>
        <v>-1458.8522104932927</v>
      </c>
    </row>
    <row r="878" spans="1:15">
      <c r="A878">
        <v>1040</v>
      </c>
      <c r="B878">
        <v>633</v>
      </c>
      <c r="C878" s="20">
        <v>4</v>
      </c>
      <c r="D878" s="20">
        <v>1963</v>
      </c>
      <c r="E878" s="20">
        <v>1963</v>
      </c>
      <c r="F878" s="20">
        <v>1064</v>
      </c>
      <c r="G878" s="20">
        <v>648</v>
      </c>
      <c r="H878" s="32">
        <v>0</v>
      </c>
      <c r="I878" s="32">
        <v>0</v>
      </c>
      <c r="J878" s="32">
        <v>1</v>
      </c>
      <c r="K878" s="32">
        <v>1</v>
      </c>
      <c r="L878" s="32">
        <v>1</v>
      </c>
      <c r="M878" s="32">
        <v>132250</v>
      </c>
      <c r="N8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121209.10007736922</v>
      </c>
      <c r="O878" s="31">
        <f>Table5[[#This Row],[SalePrice]]-Table5[[#This Row],[RegressionPrice]]</f>
        <v>11040.899922630779</v>
      </c>
    </row>
    <row r="879" spans="1:15">
      <c r="A879">
        <v>2224</v>
      </c>
      <c r="B879">
        <v>1170</v>
      </c>
      <c r="C879" s="23">
        <v>9</v>
      </c>
      <c r="D879" s="23">
        <v>2004</v>
      </c>
      <c r="E879" s="23">
        <v>2005</v>
      </c>
      <c r="F879" s="23">
        <v>1462</v>
      </c>
      <c r="G879" s="23">
        <v>738</v>
      </c>
      <c r="H879" s="31">
        <v>0</v>
      </c>
      <c r="I879" s="31">
        <v>0</v>
      </c>
      <c r="J879" s="31">
        <v>2</v>
      </c>
      <c r="K879" s="31">
        <v>0</v>
      </c>
      <c r="L879" s="31">
        <v>2</v>
      </c>
      <c r="M879" s="31">
        <v>350000</v>
      </c>
      <c r="N8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350509.92988658318</v>
      </c>
      <c r="O879" s="31">
        <f>Table5[[#This Row],[SalePrice]]-Table5[[#This Row],[RegressionPrice]]</f>
        <v>-509.92988658318063</v>
      </c>
    </row>
    <row r="880" spans="1:15">
      <c r="A880">
        <v>1155</v>
      </c>
      <c r="B880">
        <v>899</v>
      </c>
      <c r="C880" s="20">
        <v>5</v>
      </c>
      <c r="D880" s="20">
        <v>1961</v>
      </c>
      <c r="E880" s="20">
        <v>1995</v>
      </c>
      <c r="F880" s="20">
        <v>1109</v>
      </c>
      <c r="G880" s="20">
        <v>576</v>
      </c>
      <c r="H880" s="32">
        <v>0</v>
      </c>
      <c r="I880" s="32">
        <v>0</v>
      </c>
      <c r="J880" s="32">
        <v>1</v>
      </c>
      <c r="K880" s="32">
        <v>2</v>
      </c>
      <c r="L880" s="32">
        <v>0</v>
      </c>
      <c r="M880" s="32">
        <v>148000</v>
      </c>
      <c r="N8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149539.27089163923</v>
      </c>
      <c r="O880" s="31">
        <f>Table5[[#This Row],[SalePrice]]-Table5[[#This Row],[RegressionPrice]]</f>
        <v>-1539.2708916392294</v>
      </c>
    </row>
    <row r="881" spans="1:15">
      <c r="A881">
        <v>864</v>
      </c>
      <c r="B881">
        <v>646</v>
      </c>
      <c r="C881" s="23">
        <v>5</v>
      </c>
      <c r="D881" s="23">
        <v>1978</v>
      </c>
      <c r="E881" s="23">
        <v>2005</v>
      </c>
      <c r="F881" s="23">
        <v>864</v>
      </c>
      <c r="G881" s="23">
        <v>336</v>
      </c>
      <c r="H881" s="31">
        <v>0</v>
      </c>
      <c r="I881" s="31">
        <v>0</v>
      </c>
      <c r="J881" s="31">
        <v>1</v>
      </c>
      <c r="K881" s="31">
        <v>0</v>
      </c>
      <c r="L881" s="31">
        <v>1</v>
      </c>
      <c r="M881" s="31">
        <v>136500</v>
      </c>
      <c r="N8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142922.27029062292</v>
      </c>
      <c r="O881" s="31">
        <f>Table5[[#This Row],[SalePrice]]-Table5[[#This Row],[RegressionPrice]]</f>
        <v>-6422.2702906229242</v>
      </c>
    </row>
    <row r="882" spans="1:15">
      <c r="A882">
        <v>1090</v>
      </c>
      <c r="B882">
        <v>980</v>
      </c>
      <c r="C882" s="20">
        <v>5</v>
      </c>
      <c r="D882" s="20">
        <v>2005</v>
      </c>
      <c r="E882" s="20">
        <v>2006</v>
      </c>
      <c r="F882" s="20">
        <v>1090</v>
      </c>
      <c r="G882" s="20">
        <v>450</v>
      </c>
      <c r="H882" s="32">
        <v>0</v>
      </c>
      <c r="I882" s="32">
        <v>0</v>
      </c>
      <c r="J882" s="32">
        <v>2</v>
      </c>
      <c r="K882" s="32">
        <v>1</v>
      </c>
      <c r="L882" s="32">
        <v>1</v>
      </c>
      <c r="M882" s="32">
        <v>157000</v>
      </c>
      <c r="N8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182724.8674159814</v>
      </c>
      <c r="O882" s="31">
        <f>Table5[[#This Row],[SalePrice]]-Table5[[#This Row],[RegressionPrice]]</f>
        <v>-25724.867415981396</v>
      </c>
    </row>
    <row r="883" spans="1:15">
      <c r="A883">
        <v>1717</v>
      </c>
      <c r="B883">
        <v>902</v>
      </c>
      <c r="C883" s="23">
        <v>7</v>
      </c>
      <c r="D883" s="23">
        <v>1990</v>
      </c>
      <c r="E883" s="23">
        <v>1991</v>
      </c>
      <c r="F883" s="23">
        <v>1156</v>
      </c>
      <c r="G883" s="23">
        <v>400</v>
      </c>
      <c r="H883" s="31">
        <v>0</v>
      </c>
      <c r="I883" s="31">
        <v>0</v>
      </c>
      <c r="J883" s="31">
        <v>0</v>
      </c>
      <c r="K883" s="31">
        <v>0</v>
      </c>
      <c r="L883" s="31">
        <v>0</v>
      </c>
      <c r="M883" s="31">
        <v>187500</v>
      </c>
      <c r="N8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221906.41999189844</v>
      </c>
      <c r="O883" s="31">
        <f>Table5[[#This Row],[SalePrice]]-Table5[[#This Row],[RegressionPrice]]</f>
        <v>-34406.419991898438</v>
      </c>
    </row>
    <row r="884" spans="1:15">
      <c r="A884">
        <v>1593</v>
      </c>
      <c r="B884">
        <v>0</v>
      </c>
      <c r="C884" s="20">
        <v>6</v>
      </c>
      <c r="D884" s="20">
        <v>1992</v>
      </c>
      <c r="E884" s="20">
        <v>1993</v>
      </c>
      <c r="F884" s="20">
        <v>808</v>
      </c>
      <c r="G884" s="20">
        <v>389</v>
      </c>
      <c r="H884" s="32">
        <v>0</v>
      </c>
      <c r="I884" s="32">
        <v>0</v>
      </c>
      <c r="J884" s="32">
        <v>0</v>
      </c>
      <c r="K884" s="32">
        <v>1</v>
      </c>
      <c r="L884" s="32">
        <v>1</v>
      </c>
      <c r="M884" s="32">
        <v>178000</v>
      </c>
      <c r="N8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178863.36721429595</v>
      </c>
      <c r="O884" s="31">
        <f>Table5[[#This Row],[SalePrice]]-Table5[[#This Row],[RegressionPrice]]</f>
        <v>-863.36721429595491</v>
      </c>
    </row>
    <row r="885" spans="1:15">
      <c r="A885">
        <v>2230</v>
      </c>
      <c r="B885">
        <v>0</v>
      </c>
      <c r="C885" s="23">
        <v>4</v>
      </c>
      <c r="D885" s="23">
        <v>1912</v>
      </c>
      <c r="E885" s="23">
        <v>1950</v>
      </c>
      <c r="F885" s="23">
        <v>795</v>
      </c>
      <c r="G885" s="23">
        <v>440</v>
      </c>
      <c r="H885" s="31">
        <v>0</v>
      </c>
      <c r="I885" s="31">
        <v>0</v>
      </c>
      <c r="J885" s="31">
        <v>1</v>
      </c>
      <c r="K885" s="31">
        <v>2</v>
      </c>
      <c r="L885" s="31">
        <v>1</v>
      </c>
      <c r="M885" s="31">
        <v>118500</v>
      </c>
      <c r="N8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129915.98356627428</v>
      </c>
      <c r="O885" s="31">
        <f>Table5[[#This Row],[SalePrice]]-Table5[[#This Row],[RegressionPrice]]</f>
        <v>-11415.983566274284</v>
      </c>
    </row>
    <row r="886" spans="1:15">
      <c r="A886">
        <v>892</v>
      </c>
      <c r="B886">
        <v>432</v>
      </c>
      <c r="C886" s="20">
        <v>5</v>
      </c>
      <c r="D886" s="20">
        <v>1967</v>
      </c>
      <c r="E886" s="20">
        <v>1967</v>
      </c>
      <c r="F886" s="20">
        <v>892</v>
      </c>
      <c r="G886" s="20">
        <v>288</v>
      </c>
      <c r="H886" s="32">
        <v>0</v>
      </c>
      <c r="I886" s="32">
        <v>0</v>
      </c>
      <c r="J886" s="32">
        <v>1</v>
      </c>
      <c r="K886" s="32">
        <v>2</v>
      </c>
      <c r="L886" s="32">
        <v>1</v>
      </c>
      <c r="M886" s="32">
        <v>100000</v>
      </c>
      <c r="N8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114882.065805438</v>
      </c>
      <c r="O886" s="31">
        <f>Table5[[#This Row],[SalePrice]]-Table5[[#This Row],[RegressionPrice]]</f>
        <v>-14882.065805438004</v>
      </c>
    </row>
    <row r="887" spans="1:15">
      <c r="A887">
        <v>1709</v>
      </c>
      <c r="B887">
        <v>1238</v>
      </c>
      <c r="C887" s="23">
        <v>9</v>
      </c>
      <c r="D887" s="23">
        <v>1999</v>
      </c>
      <c r="E887" s="23">
        <v>2000</v>
      </c>
      <c r="F887" s="23">
        <v>1698</v>
      </c>
      <c r="G887" s="23">
        <v>506</v>
      </c>
      <c r="H887" s="31">
        <v>0</v>
      </c>
      <c r="I887" s="31">
        <v>3</v>
      </c>
      <c r="J887" s="31">
        <v>2</v>
      </c>
      <c r="K887" s="31">
        <v>0</v>
      </c>
      <c r="L887" s="31">
        <v>0</v>
      </c>
      <c r="M887" s="31">
        <v>328900</v>
      </c>
      <c r="N8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280687.51443340909</v>
      </c>
      <c r="O887" s="31">
        <f>Table5[[#This Row],[SalePrice]]-Table5[[#This Row],[RegressionPrice]]</f>
        <v>48212.485566590913</v>
      </c>
    </row>
    <row r="888" spans="1:15">
      <c r="A888">
        <v>1712</v>
      </c>
      <c r="B888">
        <v>528</v>
      </c>
      <c r="C888" s="20">
        <v>5</v>
      </c>
      <c r="D888" s="20">
        <v>1959</v>
      </c>
      <c r="E888" s="20">
        <v>2005</v>
      </c>
      <c r="F888" s="20">
        <v>1626</v>
      </c>
      <c r="G888" s="20">
        <v>588</v>
      </c>
      <c r="H888" s="32">
        <v>0</v>
      </c>
      <c r="I888" s="32">
        <v>2</v>
      </c>
      <c r="J888" s="32">
        <v>1</v>
      </c>
      <c r="K888" s="32">
        <v>0</v>
      </c>
      <c r="L888" s="32">
        <v>1</v>
      </c>
      <c r="M888" s="32">
        <v>145000</v>
      </c>
      <c r="N8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182126.50194169147</v>
      </c>
      <c r="O888" s="31">
        <f>Table5[[#This Row],[SalePrice]]-Table5[[#This Row],[RegressionPrice]]</f>
        <v>-37126.501941691473</v>
      </c>
    </row>
    <row r="889" spans="1:15">
      <c r="A889">
        <v>1393</v>
      </c>
      <c r="B889">
        <v>0</v>
      </c>
      <c r="C889" s="23">
        <v>5</v>
      </c>
      <c r="D889" s="23">
        <v>1955</v>
      </c>
      <c r="E889" s="23">
        <v>1955</v>
      </c>
      <c r="F889" s="23">
        <v>816</v>
      </c>
      <c r="G889" s="23">
        <v>300</v>
      </c>
      <c r="H889" s="31">
        <v>0</v>
      </c>
      <c r="I889" s="31">
        <v>0</v>
      </c>
      <c r="J889" s="31">
        <v>1</v>
      </c>
      <c r="K889" s="31">
        <v>2</v>
      </c>
      <c r="L889" s="31">
        <v>1</v>
      </c>
      <c r="M889" s="31">
        <v>135500</v>
      </c>
      <c r="N8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122000.11253041559</v>
      </c>
      <c r="O889" s="31">
        <f>Table5[[#This Row],[SalePrice]]-Table5[[#This Row],[RegressionPrice]]</f>
        <v>13499.887469584413</v>
      </c>
    </row>
    <row r="890" spans="1:15">
      <c r="A890">
        <v>2217</v>
      </c>
      <c r="B890">
        <v>351</v>
      </c>
      <c r="C890" s="20">
        <v>8</v>
      </c>
      <c r="D890" s="20">
        <v>1970</v>
      </c>
      <c r="E890" s="20">
        <v>1970</v>
      </c>
      <c r="F890" s="20">
        <v>2217</v>
      </c>
      <c r="G890" s="20">
        <v>621</v>
      </c>
      <c r="H890" s="32">
        <v>0</v>
      </c>
      <c r="I890" s="32">
        <v>0</v>
      </c>
      <c r="J890" s="32">
        <v>1</v>
      </c>
      <c r="K890" s="32">
        <v>0</v>
      </c>
      <c r="L890" s="32">
        <v>0</v>
      </c>
      <c r="M890" s="32">
        <v>268000</v>
      </c>
      <c r="N8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271903.80836098723</v>
      </c>
      <c r="O890" s="31">
        <f>Table5[[#This Row],[SalePrice]]-Table5[[#This Row],[RegressionPrice]]</f>
        <v>-3903.8083609872265</v>
      </c>
    </row>
    <row r="891" spans="1:15">
      <c r="A891">
        <v>1505</v>
      </c>
      <c r="B891">
        <v>1024</v>
      </c>
      <c r="C891" s="23">
        <v>6</v>
      </c>
      <c r="D891" s="23">
        <v>1953</v>
      </c>
      <c r="E891" s="23">
        <v>1953</v>
      </c>
      <c r="F891" s="23">
        <v>1505</v>
      </c>
      <c r="G891" s="23">
        <v>505</v>
      </c>
      <c r="H891" s="31">
        <v>1</v>
      </c>
      <c r="I891" s="31">
        <v>0</v>
      </c>
      <c r="J891" s="31">
        <v>1</v>
      </c>
      <c r="K891" s="31">
        <v>0</v>
      </c>
      <c r="L891" s="31">
        <v>1</v>
      </c>
      <c r="M891" s="31">
        <v>149500</v>
      </c>
      <c r="N8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186994.04140448355</v>
      </c>
      <c r="O891" s="31">
        <f>Table5[[#This Row],[SalePrice]]-Table5[[#This Row],[RegressionPrice]]</f>
        <v>-37494.041404483549</v>
      </c>
    </row>
    <row r="892" spans="1:15">
      <c r="A892">
        <v>924</v>
      </c>
      <c r="B892">
        <v>0</v>
      </c>
      <c r="C892" s="20">
        <v>5</v>
      </c>
      <c r="D892" s="20">
        <v>1949</v>
      </c>
      <c r="E892" s="20">
        <v>2006</v>
      </c>
      <c r="F892" s="20">
        <v>672</v>
      </c>
      <c r="G892" s="20">
        <v>576</v>
      </c>
      <c r="H892" s="32">
        <v>3</v>
      </c>
      <c r="I892" s="32">
        <v>0</v>
      </c>
      <c r="J892" s="32">
        <v>1</v>
      </c>
      <c r="K892" s="32">
        <v>0</v>
      </c>
      <c r="L892" s="32">
        <v>1</v>
      </c>
      <c r="M892" s="32">
        <v>122900</v>
      </c>
      <c r="N8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118553.9911269851</v>
      </c>
      <c r="O892" s="31">
        <f>Table5[[#This Row],[SalePrice]]-Table5[[#This Row],[RegressionPrice]]</f>
        <v>4346.0088730149</v>
      </c>
    </row>
    <row r="893" spans="1:15">
      <c r="A893">
        <v>1683</v>
      </c>
      <c r="B893">
        <v>226</v>
      </c>
      <c r="C893" s="23">
        <v>6</v>
      </c>
      <c r="D893" s="23">
        <v>1978</v>
      </c>
      <c r="E893" s="23">
        <v>1978</v>
      </c>
      <c r="F893" s="23">
        <v>918</v>
      </c>
      <c r="G893" s="23">
        <v>440</v>
      </c>
      <c r="H893" s="31">
        <v>0</v>
      </c>
      <c r="I893" s="31">
        <v>0</v>
      </c>
      <c r="J893" s="31">
        <v>1</v>
      </c>
      <c r="K893" s="31">
        <v>1</v>
      </c>
      <c r="L893" s="31">
        <v>1</v>
      </c>
      <c r="M893" s="31">
        <v>172500</v>
      </c>
      <c r="N8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187679.07537086422</v>
      </c>
      <c r="O893" s="31">
        <f>Table5[[#This Row],[SalePrice]]-Table5[[#This Row],[RegressionPrice]]</f>
        <v>-15179.075370864215</v>
      </c>
    </row>
    <row r="894" spans="1:15">
      <c r="A894">
        <v>1068</v>
      </c>
      <c r="B894">
        <v>663</v>
      </c>
      <c r="C894" s="20">
        <v>6</v>
      </c>
      <c r="D894" s="20">
        <v>1963</v>
      </c>
      <c r="E894" s="20">
        <v>2003</v>
      </c>
      <c r="F894" s="20">
        <v>1059</v>
      </c>
      <c r="G894" s="20">
        <v>264</v>
      </c>
      <c r="H894" s="32">
        <v>0</v>
      </c>
      <c r="I894" s="32">
        <v>0</v>
      </c>
      <c r="J894" s="32">
        <v>1</v>
      </c>
      <c r="K894" s="32">
        <v>2</v>
      </c>
      <c r="L894" s="32">
        <v>1</v>
      </c>
      <c r="M894" s="32">
        <v>154500</v>
      </c>
      <c r="N8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161235.08073939491</v>
      </c>
      <c r="O894" s="31">
        <f>Table5[[#This Row],[SalePrice]]-Table5[[#This Row],[RegressionPrice]]</f>
        <v>-6735.0807393949071</v>
      </c>
    </row>
    <row r="895" spans="1:15">
      <c r="A895">
        <v>1383</v>
      </c>
      <c r="B895">
        <v>1064</v>
      </c>
      <c r="C895" s="23">
        <v>5</v>
      </c>
      <c r="D895" s="23">
        <v>1954</v>
      </c>
      <c r="E895" s="23">
        <v>1954</v>
      </c>
      <c r="F895" s="23">
        <v>1383</v>
      </c>
      <c r="G895" s="23">
        <v>354</v>
      </c>
      <c r="H895" s="31">
        <v>2</v>
      </c>
      <c r="I895" s="31">
        <v>0</v>
      </c>
      <c r="J895" s="31">
        <v>0</v>
      </c>
      <c r="K895" s="31">
        <v>2</v>
      </c>
      <c r="L895" s="31">
        <v>1</v>
      </c>
      <c r="M895" s="31">
        <v>165000</v>
      </c>
      <c r="N8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138416.00364090531</v>
      </c>
      <c r="O895" s="31">
        <f>Table5[[#This Row],[SalePrice]]-Table5[[#This Row],[RegressionPrice]]</f>
        <v>26583.996359094686</v>
      </c>
    </row>
    <row r="896" spans="1:15">
      <c r="A896">
        <v>1535</v>
      </c>
      <c r="B896">
        <v>0</v>
      </c>
      <c r="C896" s="20">
        <v>5</v>
      </c>
      <c r="D896" s="20">
        <v>1979</v>
      </c>
      <c r="E896" s="20">
        <v>1979</v>
      </c>
      <c r="F896" s="20">
        <v>0</v>
      </c>
      <c r="G896" s="20">
        <v>400</v>
      </c>
      <c r="H896" s="32">
        <v>0</v>
      </c>
      <c r="I896" s="32">
        <v>2</v>
      </c>
      <c r="J896" s="32">
        <v>3</v>
      </c>
      <c r="K896" s="32">
        <v>2</v>
      </c>
      <c r="L896" s="32">
        <v>1</v>
      </c>
      <c r="M896" s="32">
        <v>118858</v>
      </c>
      <c r="N8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138742.57890963953</v>
      </c>
      <c r="O896" s="31">
        <f>Table5[[#This Row],[SalePrice]]-Table5[[#This Row],[RegressionPrice]]</f>
        <v>-19884.578909639531</v>
      </c>
    </row>
    <row r="897" spans="1:15">
      <c r="A897">
        <v>1796</v>
      </c>
      <c r="B897">
        <v>400</v>
      </c>
      <c r="C897" s="23">
        <v>6</v>
      </c>
      <c r="D897" s="23">
        <v>1963</v>
      </c>
      <c r="E897" s="23">
        <v>1963</v>
      </c>
      <c r="F897" s="23">
        <v>780</v>
      </c>
      <c r="G897" s="23">
        <v>483</v>
      </c>
      <c r="H897" s="31">
        <v>0</v>
      </c>
      <c r="I897" s="31">
        <v>0</v>
      </c>
      <c r="J897" s="31">
        <v>1</v>
      </c>
      <c r="K897" s="31">
        <v>2</v>
      </c>
      <c r="L897" s="31">
        <v>1</v>
      </c>
      <c r="M897" s="31">
        <v>140000</v>
      </c>
      <c r="N8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181914.11954349806</v>
      </c>
      <c r="O897" s="31">
        <f>Table5[[#This Row],[SalePrice]]-Table5[[#This Row],[RegressionPrice]]</f>
        <v>-41914.119543498062</v>
      </c>
    </row>
    <row r="898" spans="1:15">
      <c r="A898">
        <v>951</v>
      </c>
      <c r="B898">
        <v>285</v>
      </c>
      <c r="C898" s="20">
        <v>4</v>
      </c>
      <c r="D898" s="20">
        <v>1936</v>
      </c>
      <c r="E898" s="20">
        <v>1950</v>
      </c>
      <c r="F898" s="20">
        <v>951</v>
      </c>
      <c r="G898" s="20">
        <v>327</v>
      </c>
      <c r="H898" s="32">
        <v>0</v>
      </c>
      <c r="I898" s="32">
        <v>0</v>
      </c>
      <c r="J898" s="32">
        <v>1</v>
      </c>
      <c r="K898" s="32">
        <v>0</v>
      </c>
      <c r="L898" s="32">
        <v>1</v>
      </c>
      <c r="M898" s="32">
        <v>106500</v>
      </c>
      <c r="N8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85479.633522261793</v>
      </c>
      <c r="O898" s="31">
        <f>Table5[[#This Row],[SalePrice]]-Table5[[#This Row],[RegressionPrice]]</f>
        <v>21020.366477738207</v>
      </c>
    </row>
    <row r="899" spans="1:15">
      <c r="A899">
        <v>2240</v>
      </c>
      <c r="B899">
        <v>0</v>
      </c>
      <c r="C899" s="23">
        <v>5</v>
      </c>
      <c r="D899" s="23">
        <v>1979</v>
      </c>
      <c r="E899" s="23">
        <v>1979</v>
      </c>
      <c r="F899" s="23">
        <v>0</v>
      </c>
      <c r="G899" s="23">
        <v>528</v>
      </c>
      <c r="H899" s="31">
        <v>1</v>
      </c>
      <c r="I899" s="31">
        <v>2</v>
      </c>
      <c r="J899" s="31">
        <v>3</v>
      </c>
      <c r="K899" s="31">
        <v>2</v>
      </c>
      <c r="L899" s="31">
        <v>1</v>
      </c>
      <c r="M899" s="31">
        <v>142953</v>
      </c>
      <c r="N8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175351.84878788865</v>
      </c>
      <c r="O899" s="31">
        <f>Table5[[#This Row],[SalePrice]]-Table5[[#This Row],[RegressionPrice]]</f>
        <v>-32398.848787888652</v>
      </c>
    </row>
    <row r="900" spans="1:15">
      <c r="A900">
        <v>2364</v>
      </c>
      <c r="B900">
        <v>2188</v>
      </c>
      <c r="C900" s="20">
        <v>9</v>
      </c>
      <c r="D900" s="20">
        <v>2009</v>
      </c>
      <c r="E900" s="20">
        <v>2010</v>
      </c>
      <c r="F900" s="20">
        <v>2330</v>
      </c>
      <c r="G900" s="20">
        <v>820</v>
      </c>
      <c r="H900" s="32">
        <v>0</v>
      </c>
      <c r="I900" s="32">
        <v>0</v>
      </c>
      <c r="J900" s="32">
        <v>2</v>
      </c>
      <c r="K900" s="32">
        <v>0</v>
      </c>
      <c r="L900" s="32">
        <v>2</v>
      </c>
      <c r="M900" s="32">
        <v>611657</v>
      </c>
      <c r="N9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396805.07006020669</v>
      </c>
      <c r="O900" s="31">
        <f>Table5[[#This Row],[SalePrice]]-Table5[[#This Row],[RegressionPrice]]</f>
        <v>214851.92993979331</v>
      </c>
    </row>
    <row r="901" spans="1:15">
      <c r="A901">
        <v>1236</v>
      </c>
      <c r="B901">
        <v>465</v>
      </c>
      <c r="C901" s="23">
        <v>5</v>
      </c>
      <c r="D901" s="23">
        <v>1961</v>
      </c>
      <c r="E901" s="23">
        <v>1994</v>
      </c>
      <c r="F901" s="23">
        <v>912</v>
      </c>
      <c r="G901" s="23">
        <v>288</v>
      </c>
      <c r="H901" s="31">
        <v>1</v>
      </c>
      <c r="I901" s="31">
        <v>0</v>
      </c>
      <c r="J901" s="31">
        <v>1</v>
      </c>
      <c r="K901" s="31">
        <v>2</v>
      </c>
      <c r="L901" s="31">
        <v>1</v>
      </c>
      <c r="M901" s="31">
        <v>135000</v>
      </c>
      <c r="N9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137120.95973074035</v>
      </c>
      <c r="O901" s="31">
        <f>Table5[[#This Row],[SalePrice]]-Table5[[#This Row],[RegressionPrice]]</f>
        <v>-2120.9597307403455</v>
      </c>
    </row>
    <row r="902" spans="1:15">
      <c r="A902">
        <v>858</v>
      </c>
      <c r="B902">
        <v>322</v>
      </c>
      <c r="C902" s="20">
        <v>4</v>
      </c>
      <c r="D902" s="20">
        <v>1971</v>
      </c>
      <c r="E902" s="20">
        <v>1971</v>
      </c>
      <c r="F902" s="20">
        <v>858</v>
      </c>
      <c r="G902" s="20">
        <v>684</v>
      </c>
      <c r="H902" s="32">
        <v>0</v>
      </c>
      <c r="I902" s="32">
        <v>0</v>
      </c>
      <c r="J902" s="32">
        <v>1</v>
      </c>
      <c r="K902" s="32">
        <v>2</v>
      </c>
      <c r="L902" s="32">
        <v>1</v>
      </c>
      <c r="M902" s="32">
        <v>110000</v>
      </c>
      <c r="N9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106867.44512042697</v>
      </c>
      <c r="O902" s="31">
        <f>Table5[[#This Row],[SalePrice]]-Table5[[#This Row],[RegressionPrice]]</f>
        <v>3132.5548795730283</v>
      </c>
    </row>
    <row r="903" spans="1:15">
      <c r="A903">
        <v>1306</v>
      </c>
      <c r="B903">
        <v>860</v>
      </c>
      <c r="C903" s="23">
        <v>5</v>
      </c>
      <c r="D903" s="23">
        <v>1957</v>
      </c>
      <c r="E903" s="23">
        <v>2000</v>
      </c>
      <c r="F903" s="23">
        <v>992</v>
      </c>
      <c r="G903" s="23">
        <v>756</v>
      </c>
      <c r="H903" s="31">
        <v>0</v>
      </c>
      <c r="I903" s="31">
        <v>0</v>
      </c>
      <c r="J903" s="31">
        <v>1</v>
      </c>
      <c r="K903" s="31">
        <v>2</v>
      </c>
      <c r="L903" s="31">
        <v>1</v>
      </c>
      <c r="M903" s="31">
        <v>153000</v>
      </c>
      <c r="N9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169358.42106161665</v>
      </c>
      <c r="O903" s="31">
        <f>Table5[[#This Row],[SalePrice]]-Table5[[#This Row],[RegressionPrice]]</f>
        <v>-16358.421061616653</v>
      </c>
    </row>
    <row r="904" spans="1:15">
      <c r="A904">
        <v>1509</v>
      </c>
      <c r="B904">
        <v>0</v>
      </c>
      <c r="C904" s="20">
        <v>7</v>
      </c>
      <c r="D904" s="20">
        <v>2003</v>
      </c>
      <c r="E904" s="20">
        <v>2003</v>
      </c>
      <c r="F904" s="20">
        <v>783</v>
      </c>
      <c r="G904" s="20">
        <v>393</v>
      </c>
      <c r="H904" s="32">
        <v>0</v>
      </c>
      <c r="I904" s="32">
        <v>0</v>
      </c>
      <c r="J904" s="32">
        <v>0</v>
      </c>
      <c r="K904" s="32">
        <v>0</v>
      </c>
      <c r="L904" s="32">
        <v>0</v>
      </c>
      <c r="M904" s="32">
        <v>180000</v>
      </c>
      <c r="N9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197302.65246094097</v>
      </c>
      <c r="O904" s="31">
        <f>Table5[[#This Row],[SalePrice]]-Table5[[#This Row],[RegressionPrice]]</f>
        <v>-17302.652460940968</v>
      </c>
    </row>
    <row r="905" spans="1:15">
      <c r="A905">
        <v>1670</v>
      </c>
      <c r="B905">
        <v>0</v>
      </c>
      <c r="C905" s="23">
        <v>7</v>
      </c>
      <c r="D905" s="23">
        <v>2006</v>
      </c>
      <c r="E905" s="23">
        <v>2006</v>
      </c>
      <c r="F905" s="23">
        <v>1670</v>
      </c>
      <c r="G905" s="23">
        <v>690</v>
      </c>
      <c r="H905" s="31">
        <v>0</v>
      </c>
      <c r="I905" s="31">
        <v>0</v>
      </c>
      <c r="J905" s="31">
        <v>0</v>
      </c>
      <c r="K905" s="31">
        <v>0</v>
      </c>
      <c r="L905" s="31">
        <v>0</v>
      </c>
      <c r="M905" s="31">
        <v>240000</v>
      </c>
      <c r="N9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230986.00951795903</v>
      </c>
      <c r="O905" s="31">
        <f>Table5[[#This Row],[SalePrice]]-Table5[[#This Row],[RegressionPrice]]</f>
        <v>9013.990482040972</v>
      </c>
    </row>
    <row r="906" spans="1:15">
      <c r="A906">
        <v>902</v>
      </c>
      <c r="B906">
        <v>599</v>
      </c>
      <c r="C906" s="20">
        <v>5</v>
      </c>
      <c r="D906" s="20">
        <v>1967</v>
      </c>
      <c r="E906" s="20">
        <v>1967</v>
      </c>
      <c r="F906" s="20">
        <v>876</v>
      </c>
      <c r="G906" s="20">
        <v>288</v>
      </c>
      <c r="H906" s="32">
        <v>0</v>
      </c>
      <c r="I906" s="32">
        <v>0</v>
      </c>
      <c r="J906" s="32">
        <v>1</v>
      </c>
      <c r="K906" s="32">
        <v>2</v>
      </c>
      <c r="L906" s="32">
        <v>1</v>
      </c>
      <c r="M906" s="32">
        <v>125500</v>
      </c>
      <c r="N9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118407.3124300029</v>
      </c>
      <c r="O906" s="31">
        <f>Table5[[#This Row],[SalePrice]]-Table5[[#This Row],[RegressionPrice]]</f>
        <v>7092.6875699970988</v>
      </c>
    </row>
    <row r="907" spans="1:15">
      <c r="A907">
        <v>1063</v>
      </c>
      <c r="B907">
        <v>354</v>
      </c>
      <c r="C907" s="23">
        <v>5</v>
      </c>
      <c r="D907" s="23">
        <v>1954</v>
      </c>
      <c r="E907" s="23">
        <v>1954</v>
      </c>
      <c r="F907" s="23">
        <v>1056</v>
      </c>
      <c r="G907" s="23">
        <v>280</v>
      </c>
      <c r="H907" s="31">
        <v>0</v>
      </c>
      <c r="I907" s="31">
        <v>0</v>
      </c>
      <c r="J907" s="31">
        <v>1</v>
      </c>
      <c r="K907" s="31">
        <v>2</v>
      </c>
      <c r="L907" s="31">
        <v>1</v>
      </c>
      <c r="M907" s="31">
        <v>128000</v>
      </c>
      <c r="N9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114518.30398123554</v>
      </c>
      <c r="O907" s="31">
        <f>Table5[[#This Row],[SalePrice]]-Table5[[#This Row],[RegressionPrice]]</f>
        <v>13481.696018764458</v>
      </c>
    </row>
    <row r="908" spans="1:15">
      <c r="A908">
        <v>1636</v>
      </c>
      <c r="B908">
        <v>63</v>
      </c>
      <c r="C908" s="20">
        <v>8</v>
      </c>
      <c r="D908" s="20">
        <v>2006</v>
      </c>
      <c r="E908" s="20">
        <v>2006</v>
      </c>
      <c r="F908" s="20">
        <v>1623</v>
      </c>
      <c r="G908" s="20">
        <v>865</v>
      </c>
      <c r="H908" s="32">
        <v>0</v>
      </c>
      <c r="I908" s="32">
        <v>0</v>
      </c>
      <c r="J908" s="32">
        <v>0</v>
      </c>
      <c r="K908" s="32">
        <v>0</v>
      </c>
      <c r="L908" s="32">
        <v>0</v>
      </c>
      <c r="M908" s="32">
        <v>255000</v>
      </c>
      <c r="N9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256094.02619045874</v>
      </c>
      <c r="O908" s="31">
        <f>Table5[[#This Row],[SalePrice]]-Table5[[#This Row],[RegressionPrice]]</f>
        <v>-1094.0261904587387</v>
      </c>
    </row>
    <row r="909" spans="1:15">
      <c r="A909">
        <v>2057</v>
      </c>
      <c r="B909">
        <v>223</v>
      </c>
      <c r="C909" s="23">
        <v>7</v>
      </c>
      <c r="D909" s="23">
        <v>1936</v>
      </c>
      <c r="E909" s="23">
        <v>1987</v>
      </c>
      <c r="F909" s="23">
        <v>1017</v>
      </c>
      <c r="G909" s="23">
        <v>180</v>
      </c>
      <c r="H909" s="31">
        <v>0</v>
      </c>
      <c r="I909" s="31">
        <v>0</v>
      </c>
      <c r="J909" s="31">
        <v>0</v>
      </c>
      <c r="K909" s="31">
        <v>1</v>
      </c>
      <c r="L909" s="31">
        <v>0</v>
      </c>
      <c r="M909" s="31">
        <v>250000</v>
      </c>
      <c r="N9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190652.98668504934</v>
      </c>
      <c r="O909" s="31">
        <f>Table5[[#This Row],[SalePrice]]-Table5[[#This Row],[RegressionPrice]]</f>
        <v>59347.013314950658</v>
      </c>
    </row>
    <row r="910" spans="1:15">
      <c r="A910">
        <v>902</v>
      </c>
      <c r="B910">
        <v>301</v>
      </c>
      <c r="C910" s="20">
        <v>5</v>
      </c>
      <c r="D910" s="20">
        <v>1983</v>
      </c>
      <c r="E910" s="20">
        <v>1983</v>
      </c>
      <c r="F910" s="20">
        <v>864</v>
      </c>
      <c r="G910" s="20">
        <v>484</v>
      </c>
      <c r="H910" s="32">
        <v>0</v>
      </c>
      <c r="I910" s="32">
        <v>0</v>
      </c>
      <c r="J910" s="32">
        <v>0</v>
      </c>
      <c r="K910" s="32">
        <v>2</v>
      </c>
      <c r="L910" s="32">
        <v>1</v>
      </c>
      <c r="M910" s="32">
        <v>131000</v>
      </c>
      <c r="N9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123782.71747964346</v>
      </c>
      <c r="O910" s="31">
        <f>Table5[[#This Row],[SalePrice]]-Table5[[#This Row],[RegressionPrice]]</f>
        <v>7217.2825203565444</v>
      </c>
    </row>
    <row r="911" spans="1:15">
      <c r="A911">
        <v>1484</v>
      </c>
      <c r="B911">
        <v>0</v>
      </c>
      <c r="C911" s="23">
        <v>6</v>
      </c>
      <c r="D911" s="23">
        <v>2005</v>
      </c>
      <c r="E911" s="23">
        <v>2005</v>
      </c>
      <c r="F911" s="23">
        <v>742</v>
      </c>
      <c r="G911" s="23">
        <v>390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174000</v>
      </c>
      <c r="N9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176561.36648096424</v>
      </c>
      <c r="O911" s="31">
        <f>Table5[[#This Row],[SalePrice]]-Table5[[#This Row],[RegressionPrice]]</f>
        <v>-2561.366480964236</v>
      </c>
    </row>
    <row r="912" spans="1:15">
      <c r="A912">
        <v>2274</v>
      </c>
      <c r="B912">
        <v>443</v>
      </c>
      <c r="C912" s="20">
        <v>5</v>
      </c>
      <c r="D912" s="20">
        <v>1960</v>
      </c>
      <c r="E912" s="20">
        <v>1960</v>
      </c>
      <c r="F912" s="20">
        <v>1105</v>
      </c>
      <c r="G912" s="20">
        <v>480</v>
      </c>
      <c r="H912" s="32">
        <v>1</v>
      </c>
      <c r="I912" s="32">
        <v>2</v>
      </c>
      <c r="J912" s="32">
        <v>1</v>
      </c>
      <c r="K912" s="32">
        <v>2</v>
      </c>
      <c r="L912" s="32">
        <v>1</v>
      </c>
      <c r="M912" s="32">
        <v>154300</v>
      </c>
      <c r="N9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172166.31900319565</v>
      </c>
      <c r="O912" s="31">
        <f>Table5[[#This Row],[SalePrice]]-Table5[[#This Row],[RegressionPrice]]</f>
        <v>-17866.319003195647</v>
      </c>
    </row>
    <row r="913" spans="1:15">
      <c r="A913">
        <v>1268</v>
      </c>
      <c r="B913">
        <v>196</v>
      </c>
      <c r="C913" s="23">
        <v>5</v>
      </c>
      <c r="D913" s="23">
        <v>1977</v>
      </c>
      <c r="E913" s="23">
        <v>1989</v>
      </c>
      <c r="F913" s="23">
        <v>1268</v>
      </c>
      <c r="G913" s="23">
        <v>252</v>
      </c>
      <c r="H913" s="31">
        <v>0</v>
      </c>
      <c r="I913" s="31">
        <v>0</v>
      </c>
      <c r="J913" s="31">
        <v>0</v>
      </c>
      <c r="K913" s="31">
        <v>2</v>
      </c>
      <c r="L913" s="31">
        <v>0</v>
      </c>
      <c r="M913" s="31">
        <v>143500</v>
      </c>
      <c r="N9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129550.18635216914</v>
      </c>
      <c r="O913" s="31">
        <f>Table5[[#This Row],[SalePrice]]-Table5[[#This Row],[RegressionPrice]]</f>
        <v>13949.813647830859</v>
      </c>
    </row>
    <row r="914" spans="1:15">
      <c r="A914">
        <v>1015</v>
      </c>
      <c r="B914">
        <v>489</v>
      </c>
      <c r="C914" s="20">
        <v>5</v>
      </c>
      <c r="D914" s="20">
        <v>1925</v>
      </c>
      <c r="E914" s="20">
        <v>1950</v>
      </c>
      <c r="F914" s="20">
        <v>768</v>
      </c>
      <c r="G914" s="20">
        <v>450</v>
      </c>
      <c r="H914" s="32">
        <v>0</v>
      </c>
      <c r="I914" s="32">
        <v>0</v>
      </c>
      <c r="J914" s="32">
        <v>1</v>
      </c>
      <c r="K914" s="32">
        <v>2</v>
      </c>
      <c r="L914" s="32">
        <v>1</v>
      </c>
      <c r="M914" s="32">
        <v>88000</v>
      </c>
      <c r="N9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103777.03757542957</v>
      </c>
      <c r="O914" s="31">
        <f>Table5[[#This Row],[SalePrice]]-Table5[[#This Row],[RegressionPrice]]</f>
        <v>-15777.037575429567</v>
      </c>
    </row>
    <row r="915" spans="1:15">
      <c r="A915">
        <v>2002</v>
      </c>
      <c r="B915">
        <v>284</v>
      </c>
      <c r="C915" s="23">
        <v>5</v>
      </c>
      <c r="D915" s="23">
        <v>1949</v>
      </c>
      <c r="E915" s="23">
        <v>1950</v>
      </c>
      <c r="F915" s="23">
        <v>1001</v>
      </c>
      <c r="G915" s="23">
        <v>871</v>
      </c>
      <c r="H915" s="31">
        <v>0</v>
      </c>
      <c r="I915" s="31">
        <v>2</v>
      </c>
      <c r="J915" s="31">
        <v>1</v>
      </c>
      <c r="K915" s="31">
        <v>2</v>
      </c>
      <c r="L915" s="31">
        <v>1</v>
      </c>
      <c r="M915" s="31">
        <v>145000</v>
      </c>
      <c r="N9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162743.77969714676</v>
      </c>
      <c r="O915" s="31">
        <f>Table5[[#This Row],[SalePrice]]-Table5[[#This Row],[RegressionPrice]]</f>
        <v>-17743.779697146761</v>
      </c>
    </row>
    <row r="916" spans="1:15">
      <c r="A916">
        <v>1224</v>
      </c>
      <c r="B916">
        <v>294</v>
      </c>
      <c r="C916" s="20">
        <v>6</v>
      </c>
      <c r="D916" s="20">
        <v>2009</v>
      </c>
      <c r="E916" s="20">
        <v>2009</v>
      </c>
      <c r="F916" s="20">
        <v>612</v>
      </c>
      <c r="G916" s="20">
        <v>528</v>
      </c>
      <c r="H916" s="32">
        <v>0</v>
      </c>
      <c r="I916" s="32">
        <v>3</v>
      </c>
      <c r="J916" s="32">
        <v>0</v>
      </c>
      <c r="K916" s="32">
        <v>0</v>
      </c>
      <c r="L916" s="32">
        <v>0</v>
      </c>
      <c r="M916" s="32">
        <v>173733</v>
      </c>
      <c r="N9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154527.38042958413</v>
      </c>
      <c r="O916" s="31">
        <f>Table5[[#This Row],[SalePrice]]-Table5[[#This Row],[RegressionPrice]]</f>
        <v>19205.619570415874</v>
      </c>
    </row>
    <row r="917" spans="1:15">
      <c r="A917">
        <v>1092</v>
      </c>
      <c r="B917">
        <v>0</v>
      </c>
      <c r="C917" s="23">
        <v>4</v>
      </c>
      <c r="D917" s="23">
        <v>1970</v>
      </c>
      <c r="E917" s="23">
        <v>1970</v>
      </c>
      <c r="F917" s="23">
        <v>546</v>
      </c>
      <c r="G917" s="23">
        <v>286</v>
      </c>
      <c r="H917" s="31">
        <v>0</v>
      </c>
      <c r="I917" s="31">
        <v>4</v>
      </c>
      <c r="J917" s="31">
        <v>1</v>
      </c>
      <c r="K917" s="31">
        <v>3</v>
      </c>
      <c r="L917" s="31">
        <v>1</v>
      </c>
      <c r="M917" s="31">
        <v>75000</v>
      </c>
      <c r="N9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62643.383133223149</v>
      </c>
      <c r="O917" s="31">
        <f>Table5[[#This Row],[SalePrice]]-Table5[[#This Row],[RegressionPrice]]</f>
        <v>12356.616866776851</v>
      </c>
    </row>
    <row r="918" spans="1:15">
      <c r="A918">
        <v>480</v>
      </c>
      <c r="B918">
        <v>50</v>
      </c>
      <c r="C918" s="20">
        <v>2</v>
      </c>
      <c r="D918" s="20">
        <v>1949</v>
      </c>
      <c r="E918" s="20">
        <v>1950</v>
      </c>
      <c r="F918" s="20">
        <v>480</v>
      </c>
      <c r="G918" s="20">
        <v>308</v>
      </c>
      <c r="H918" s="32">
        <v>0</v>
      </c>
      <c r="I918" s="32">
        <v>0</v>
      </c>
      <c r="J918" s="32">
        <v>1</v>
      </c>
      <c r="K918" s="32">
        <v>2</v>
      </c>
      <c r="L918" s="32">
        <v>1</v>
      </c>
      <c r="M918" s="32">
        <v>35311</v>
      </c>
      <c r="N9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7705.4735234441196</v>
      </c>
      <c r="O918" s="31">
        <f>Table5[[#This Row],[SalePrice]]-Table5[[#This Row],[RegressionPrice]]</f>
        <v>27605.526476555882</v>
      </c>
    </row>
    <row r="919" spans="1:15">
      <c r="A919">
        <v>1229</v>
      </c>
      <c r="B919">
        <v>1059</v>
      </c>
      <c r="C919" s="23">
        <v>4</v>
      </c>
      <c r="D919" s="23">
        <v>1956</v>
      </c>
      <c r="E919" s="23">
        <v>1956</v>
      </c>
      <c r="F919" s="23">
        <v>1134</v>
      </c>
      <c r="G919" s="23">
        <v>284</v>
      </c>
      <c r="H919" s="31">
        <v>0</v>
      </c>
      <c r="I919" s="31">
        <v>0</v>
      </c>
      <c r="J919" s="31">
        <v>1</v>
      </c>
      <c r="K919" s="31">
        <v>0</v>
      </c>
      <c r="L919" s="31">
        <v>1</v>
      </c>
      <c r="M919" s="31">
        <v>135000</v>
      </c>
      <c r="N9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125560.56855874126</v>
      </c>
      <c r="O919" s="31">
        <f>Table5[[#This Row],[SalePrice]]-Table5[[#This Row],[RegressionPrice]]</f>
        <v>9439.431441258741</v>
      </c>
    </row>
    <row r="920" spans="1:15">
      <c r="A920">
        <v>2127</v>
      </c>
      <c r="B920">
        <v>48</v>
      </c>
      <c r="C920" s="20">
        <v>7</v>
      </c>
      <c r="D920" s="20">
        <v>1991</v>
      </c>
      <c r="E920" s="20">
        <v>1991</v>
      </c>
      <c r="F920" s="20">
        <v>1104</v>
      </c>
      <c r="G920" s="20">
        <v>833</v>
      </c>
      <c r="H920" s="32">
        <v>0</v>
      </c>
      <c r="I920" s="32">
        <v>0</v>
      </c>
      <c r="J920" s="32">
        <v>2</v>
      </c>
      <c r="K920" s="32">
        <v>0</v>
      </c>
      <c r="L920" s="32">
        <v>0</v>
      </c>
      <c r="M920" s="32">
        <v>238000</v>
      </c>
      <c r="N9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254617.50831669933</v>
      </c>
      <c r="O920" s="31">
        <f>Table5[[#This Row],[SalePrice]]-Table5[[#This Row],[RegressionPrice]]</f>
        <v>-16617.508316699328</v>
      </c>
    </row>
    <row r="921" spans="1:15">
      <c r="A921">
        <v>1414</v>
      </c>
      <c r="B921">
        <v>528</v>
      </c>
      <c r="C921" s="23">
        <v>6</v>
      </c>
      <c r="D921" s="23">
        <v>1958</v>
      </c>
      <c r="E921" s="23">
        <v>2002</v>
      </c>
      <c r="F921" s="23">
        <v>1184</v>
      </c>
      <c r="G921" s="23">
        <v>601</v>
      </c>
      <c r="H921" s="31">
        <v>0</v>
      </c>
      <c r="I921" s="31">
        <v>0</v>
      </c>
      <c r="J921" s="31">
        <v>0</v>
      </c>
      <c r="K921" s="31">
        <v>0</v>
      </c>
      <c r="L921" s="31">
        <v>1</v>
      </c>
      <c r="M921" s="31">
        <v>176500</v>
      </c>
      <c r="N9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186409.32797620859</v>
      </c>
      <c r="O921" s="31">
        <f>Table5[[#This Row],[SalePrice]]-Table5[[#This Row],[RegressionPrice]]</f>
        <v>-9909.3279762085876</v>
      </c>
    </row>
    <row r="922" spans="1:15">
      <c r="A922">
        <v>1721</v>
      </c>
      <c r="B922">
        <v>814</v>
      </c>
      <c r="C922" s="20">
        <v>6</v>
      </c>
      <c r="D922" s="20">
        <v>1994</v>
      </c>
      <c r="E922" s="20">
        <v>1994</v>
      </c>
      <c r="F922" s="20">
        <v>928</v>
      </c>
      <c r="G922" s="20">
        <v>471</v>
      </c>
      <c r="H922" s="32">
        <v>0</v>
      </c>
      <c r="I922" s="32">
        <v>0</v>
      </c>
      <c r="J922" s="32">
        <v>0</v>
      </c>
      <c r="K922" s="32">
        <v>0</v>
      </c>
      <c r="L922" s="32">
        <v>0</v>
      </c>
      <c r="M922" s="32">
        <v>201000</v>
      </c>
      <c r="N9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201792.80801371334</v>
      </c>
      <c r="O922" s="31">
        <f>Table5[[#This Row],[SalePrice]]-Table5[[#This Row],[RegressionPrice]]</f>
        <v>-792.80801371333655</v>
      </c>
    </row>
    <row r="923" spans="1:15">
      <c r="A923">
        <v>2200</v>
      </c>
      <c r="B923">
        <v>1084</v>
      </c>
      <c r="C923" s="23">
        <v>5</v>
      </c>
      <c r="D923" s="23">
        <v>1900</v>
      </c>
      <c r="E923" s="23">
        <v>2003</v>
      </c>
      <c r="F923" s="23">
        <v>1272</v>
      </c>
      <c r="G923" s="23">
        <v>0</v>
      </c>
      <c r="H923" s="31">
        <v>1</v>
      </c>
      <c r="I923" s="31">
        <v>2</v>
      </c>
      <c r="J923" s="31">
        <v>1</v>
      </c>
      <c r="K923" s="31">
        <v>1</v>
      </c>
      <c r="L923" s="31">
        <v>1</v>
      </c>
      <c r="M923" s="31">
        <v>145900</v>
      </c>
      <c r="N9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162190.16323443432</v>
      </c>
      <c r="O923" s="31">
        <f>Table5[[#This Row],[SalePrice]]-Table5[[#This Row],[RegressionPrice]]</f>
        <v>-16290.163234434323</v>
      </c>
    </row>
    <row r="924" spans="1:15">
      <c r="A924">
        <v>1316</v>
      </c>
      <c r="B924">
        <v>28</v>
      </c>
      <c r="C924" s="20">
        <v>6</v>
      </c>
      <c r="D924" s="20">
        <v>2005</v>
      </c>
      <c r="E924" s="20">
        <v>2006</v>
      </c>
      <c r="F924" s="20">
        <v>1316</v>
      </c>
      <c r="G924" s="20">
        <v>397</v>
      </c>
      <c r="H924" s="32">
        <v>6</v>
      </c>
      <c r="I924" s="32">
        <v>0</v>
      </c>
      <c r="J924" s="32">
        <v>0</v>
      </c>
      <c r="K924" s="32">
        <v>0</v>
      </c>
      <c r="L924" s="32">
        <v>0</v>
      </c>
      <c r="M924" s="32">
        <v>169990</v>
      </c>
      <c r="N9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159047.17545862772</v>
      </c>
      <c r="O924" s="31">
        <f>Table5[[#This Row],[SalePrice]]-Table5[[#This Row],[RegressionPrice]]</f>
        <v>10942.824541372276</v>
      </c>
    </row>
    <row r="925" spans="1:15">
      <c r="A925">
        <v>1617</v>
      </c>
      <c r="B925">
        <v>165</v>
      </c>
      <c r="C925" s="23">
        <v>6</v>
      </c>
      <c r="D925" s="23">
        <v>1993</v>
      </c>
      <c r="E925" s="23">
        <v>1994</v>
      </c>
      <c r="F925" s="23">
        <v>1604</v>
      </c>
      <c r="G925" s="23">
        <v>533</v>
      </c>
      <c r="H925" s="31">
        <v>0</v>
      </c>
      <c r="I925" s="31">
        <v>3</v>
      </c>
      <c r="J925" s="31">
        <v>0</v>
      </c>
      <c r="K925" s="31">
        <v>0</v>
      </c>
      <c r="L925" s="31">
        <v>0</v>
      </c>
      <c r="M925" s="31">
        <v>193000</v>
      </c>
      <c r="N9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175179.5261892523</v>
      </c>
      <c r="O925" s="31">
        <f>Table5[[#This Row],[SalePrice]]-Table5[[#This Row],[RegressionPrice]]</f>
        <v>17820.473810747702</v>
      </c>
    </row>
    <row r="926" spans="1:15">
      <c r="A926">
        <v>1686</v>
      </c>
      <c r="B926">
        <v>625</v>
      </c>
      <c r="C926" s="20">
        <v>6</v>
      </c>
      <c r="D926" s="20">
        <v>1980</v>
      </c>
      <c r="E926" s="20">
        <v>1980</v>
      </c>
      <c r="F926" s="20">
        <v>1686</v>
      </c>
      <c r="G926" s="20">
        <v>612</v>
      </c>
      <c r="H926" s="32">
        <v>0</v>
      </c>
      <c r="I926" s="32">
        <v>0</v>
      </c>
      <c r="J926" s="32">
        <v>0</v>
      </c>
      <c r="K926" s="32">
        <v>2</v>
      </c>
      <c r="L926" s="32">
        <v>1</v>
      </c>
      <c r="M926" s="32">
        <v>207500</v>
      </c>
      <c r="N9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204053.54477536058</v>
      </c>
      <c r="O926" s="31">
        <f>Table5[[#This Row],[SalePrice]]-Table5[[#This Row],[RegressionPrice]]</f>
        <v>3446.455224639416</v>
      </c>
    </row>
    <row r="927" spans="1:15">
      <c r="A927">
        <v>1126</v>
      </c>
      <c r="B927">
        <v>767</v>
      </c>
      <c r="C927" s="23">
        <v>5</v>
      </c>
      <c r="D927" s="23">
        <v>1977</v>
      </c>
      <c r="E927" s="23">
        <v>1977</v>
      </c>
      <c r="F927" s="23">
        <v>1126</v>
      </c>
      <c r="G927" s="23">
        <v>540</v>
      </c>
      <c r="H927" s="31">
        <v>0</v>
      </c>
      <c r="I927" s="31">
        <v>0</v>
      </c>
      <c r="J927" s="31">
        <v>0</v>
      </c>
      <c r="K927" s="31">
        <v>2</v>
      </c>
      <c r="L927" s="31">
        <v>2</v>
      </c>
      <c r="M927" s="31">
        <v>175000</v>
      </c>
      <c r="N9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153841.89672991366</v>
      </c>
      <c r="O927" s="31">
        <f>Table5[[#This Row],[SalePrice]]-Table5[[#This Row],[RegressionPrice]]</f>
        <v>21158.103270086343</v>
      </c>
    </row>
    <row r="928" spans="1:15">
      <c r="A928">
        <v>2374</v>
      </c>
      <c r="B928">
        <v>0</v>
      </c>
      <c r="C928" s="20">
        <v>8</v>
      </c>
      <c r="D928" s="20">
        <v>2003</v>
      </c>
      <c r="E928" s="20">
        <v>2004</v>
      </c>
      <c r="F928" s="20">
        <v>1181</v>
      </c>
      <c r="G928" s="20">
        <v>656</v>
      </c>
      <c r="H928" s="32">
        <v>0</v>
      </c>
      <c r="I928" s="32">
        <v>0</v>
      </c>
      <c r="J928" s="32">
        <v>0</v>
      </c>
      <c r="K928" s="32">
        <v>0</v>
      </c>
      <c r="L928" s="32">
        <v>2</v>
      </c>
      <c r="M928" s="32">
        <v>285000</v>
      </c>
      <c r="N9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292876.57277145644</v>
      </c>
      <c r="O928" s="31">
        <f>Table5[[#This Row],[SalePrice]]-Table5[[#This Row],[RegressionPrice]]</f>
        <v>-7876.5727714564418</v>
      </c>
    </row>
    <row r="929" spans="1:15">
      <c r="A929">
        <v>1978</v>
      </c>
      <c r="B929">
        <v>552</v>
      </c>
      <c r="C929" s="23">
        <v>7</v>
      </c>
      <c r="D929" s="23">
        <v>1968</v>
      </c>
      <c r="E929" s="23">
        <v>1968</v>
      </c>
      <c r="F929" s="23">
        <v>832</v>
      </c>
      <c r="G929" s="23">
        <v>486</v>
      </c>
      <c r="H929" s="31">
        <v>1</v>
      </c>
      <c r="I929" s="31">
        <v>0</v>
      </c>
      <c r="J929" s="31">
        <v>1</v>
      </c>
      <c r="K929" s="31">
        <v>1</v>
      </c>
      <c r="L929" s="31">
        <v>1</v>
      </c>
      <c r="M929" s="31">
        <v>176000</v>
      </c>
      <c r="N9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218897.13125186885</v>
      </c>
      <c r="O929" s="31">
        <f>Table5[[#This Row],[SalePrice]]-Table5[[#This Row],[RegressionPrice]]</f>
        <v>-42897.13125186885</v>
      </c>
    </row>
    <row r="930" spans="1:15">
      <c r="A930">
        <v>1788</v>
      </c>
      <c r="B930">
        <v>0</v>
      </c>
      <c r="C930" s="20">
        <v>8</v>
      </c>
      <c r="D930" s="20">
        <v>2001</v>
      </c>
      <c r="E930" s="20">
        <v>2001</v>
      </c>
      <c r="F930" s="20">
        <v>1753</v>
      </c>
      <c r="G930" s="20">
        <v>522</v>
      </c>
      <c r="H930" s="32">
        <v>0</v>
      </c>
      <c r="I930" s="32">
        <v>0</v>
      </c>
      <c r="J930" s="32">
        <v>0</v>
      </c>
      <c r="K930" s="32">
        <v>0</v>
      </c>
      <c r="L930" s="32">
        <v>2</v>
      </c>
      <c r="M930" s="32">
        <v>236500</v>
      </c>
      <c r="N9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265567.66440102563</v>
      </c>
      <c r="O930" s="31">
        <f>Table5[[#This Row],[SalePrice]]-Table5[[#This Row],[RegressionPrice]]</f>
        <v>-29067.664401025628</v>
      </c>
    </row>
    <row r="931" spans="1:15">
      <c r="A931">
        <v>2236</v>
      </c>
      <c r="B931">
        <v>0</v>
      </c>
      <c r="C931" s="23">
        <v>7</v>
      </c>
      <c r="D931" s="23">
        <v>1997</v>
      </c>
      <c r="E931" s="23">
        <v>1997</v>
      </c>
      <c r="F931" s="23">
        <v>964</v>
      </c>
      <c r="G931" s="23">
        <v>642</v>
      </c>
      <c r="H931" s="31">
        <v>0</v>
      </c>
      <c r="I931" s="31">
        <v>0</v>
      </c>
      <c r="J931" s="31">
        <v>0</v>
      </c>
      <c r="K931" s="31">
        <v>1</v>
      </c>
      <c r="L931" s="31">
        <v>0</v>
      </c>
      <c r="M931" s="31">
        <v>222000</v>
      </c>
      <c r="N9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237365.37476136448</v>
      </c>
      <c r="O931" s="31">
        <f>Table5[[#This Row],[SalePrice]]-Table5[[#This Row],[RegressionPrice]]</f>
        <v>-15365.374761364481</v>
      </c>
    </row>
    <row r="932" spans="1:15">
      <c r="A932">
        <v>1466</v>
      </c>
      <c r="B932">
        <v>16</v>
      </c>
      <c r="C932" s="20">
        <v>8</v>
      </c>
      <c r="D932" s="20">
        <v>2007</v>
      </c>
      <c r="E932" s="20">
        <v>2007</v>
      </c>
      <c r="F932" s="20">
        <v>1466</v>
      </c>
      <c r="G932" s="20">
        <v>610</v>
      </c>
      <c r="H932" s="32">
        <v>0</v>
      </c>
      <c r="I932" s="32">
        <v>0</v>
      </c>
      <c r="J932" s="32">
        <v>0</v>
      </c>
      <c r="K932" s="32">
        <v>0</v>
      </c>
      <c r="L932" s="32">
        <v>0</v>
      </c>
      <c r="M932" s="32">
        <v>201000</v>
      </c>
      <c r="N9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236274.67016716531</v>
      </c>
      <c r="O932" s="31">
        <f>Table5[[#This Row],[SalePrice]]-Table5[[#This Row],[RegressionPrice]]</f>
        <v>-35274.670167165314</v>
      </c>
    </row>
    <row r="933" spans="1:15">
      <c r="A933">
        <v>925</v>
      </c>
      <c r="B933">
        <v>338</v>
      </c>
      <c r="C933" s="23">
        <v>5</v>
      </c>
      <c r="D933" s="23">
        <v>1965</v>
      </c>
      <c r="E933" s="23">
        <v>1965</v>
      </c>
      <c r="F933" s="23">
        <v>925</v>
      </c>
      <c r="G933" s="23">
        <v>429</v>
      </c>
      <c r="H933" s="31">
        <v>0</v>
      </c>
      <c r="I933" s="31">
        <v>0</v>
      </c>
      <c r="J933" s="31">
        <v>1</v>
      </c>
      <c r="K933" s="31">
        <v>0</v>
      </c>
      <c r="L933" s="31">
        <v>1</v>
      </c>
      <c r="M933" s="31">
        <v>117500</v>
      </c>
      <c r="N9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125011.48704709946</v>
      </c>
      <c r="O933" s="31">
        <f>Table5[[#This Row],[SalePrice]]-Table5[[#This Row],[RegressionPrice]]</f>
        <v>-7511.4870470994647</v>
      </c>
    </row>
    <row r="934" spans="1:15">
      <c r="A934">
        <v>1905</v>
      </c>
      <c r="B934">
        <v>0</v>
      </c>
      <c r="C934" s="20">
        <v>9</v>
      </c>
      <c r="D934" s="20">
        <v>2006</v>
      </c>
      <c r="E934" s="20">
        <v>2006</v>
      </c>
      <c r="F934" s="20">
        <v>1905</v>
      </c>
      <c r="G934" s="20">
        <v>788</v>
      </c>
      <c r="H934" s="32">
        <v>5</v>
      </c>
      <c r="I934" s="32">
        <v>0</v>
      </c>
      <c r="J934" s="32">
        <v>2</v>
      </c>
      <c r="K934" s="32">
        <v>0</v>
      </c>
      <c r="L934" s="32">
        <v>2</v>
      </c>
      <c r="M934" s="32">
        <v>320000</v>
      </c>
      <c r="N9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305462.54083635495</v>
      </c>
      <c r="O934" s="31">
        <f>Table5[[#This Row],[SalePrice]]-Table5[[#This Row],[RegressionPrice]]</f>
        <v>14537.45916364505</v>
      </c>
    </row>
    <row r="935" spans="1:15">
      <c r="A935">
        <v>1500</v>
      </c>
      <c r="B935">
        <v>20</v>
      </c>
      <c r="C935" s="23">
        <v>7</v>
      </c>
      <c r="D935" s="23">
        <v>2004</v>
      </c>
      <c r="E935" s="23">
        <v>2004</v>
      </c>
      <c r="F935" s="23">
        <v>1500</v>
      </c>
      <c r="G935" s="23">
        <v>570</v>
      </c>
      <c r="H935" s="31">
        <v>0</v>
      </c>
      <c r="I935" s="31">
        <v>0</v>
      </c>
      <c r="J935" s="31">
        <v>0</v>
      </c>
      <c r="K935" s="31">
        <v>0</v>
      </c>
      <c r="L935" s="31">
        <v>0</v>
      </c>
      <c r="M935" s="31">
        <v>190000</v>
      </c>
      <c r="N9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214726.41066462622</v>
      </c>
      <c r="O935" s="31">
        <f>Table5[[#This Row],[SalePrice]]-Table5[[#This Row],[RegressionPrice]]</f>
        <v>-24726.410664626223</v>
      </c>
    </row>
    <row r="936" spans="1:15">
      <c r="A936">
        <v>2069</v>
      </c>
      <c r="B936">
        <v>425</v>
      </c>
      <c r="C936" s="20">
        <v>7</v>
      </c>
      <c r="D936" s="20">
        <v>1960</v>
      </c>
      <c r="E936" s="20">
        <v>2007</v>
      </c>
      <c r="F936" s="20">
        <v>585</v>
      </c>
      <c r="G936" s="20">
        <v>505</v>
      </c>
      <c r="H936" s="32">
        <v>7</v>
      </c>
      <c r="I936" s="32">
        <v>0</v>
      </c>
      <c r="J936" s="32">
        <v>0</v>
      </c>
      <c r="K936" s="32">
        <v>0</v>
      </c>
      <c r="L936" s="32">
        <v>0</v>
      </c>
      <c r="M936" s="32">
        <v>242000</v>
      </c>
      <c r="N9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197572.00060553715</v>
      </c>
      <c r="O936" s="31">
        <f>Table5[[#This Row],[SalePrice]]-Table5[[#This Row],[RegressionPrice]]</f>
        <v>44427.999394462851</v>
      </c>
    </row>
    <row r="937" spans="1:15">
      <c r="A937">
        <v>747</v>
      </c>
      <c r="B937">
        <v>0</v>
      </c>
      <c r="C937" s="23">
        <v>4</v>
      </c>
      <c r="D937" s="23">
        <v>1926</v>
      </c>
      <c r="E937" s="23">
        <v>1953</v>
      </c>
      <c r="F937" s="23">
        <v>600</v>
      </c>
      <c r="G937" s="23">
        <v>528</v>
      </c>
      <c r="H937" s="31">
        <v>0</v>
      </c>
      <c r="I937" s="31">
        <v>0</v>
      </c>
      <c r="J937" s="31">
        <v>4</v>
      </c>
      <c r="K937" s="31">
        <v>1</v>
      </c>
      <c r="L937" s="31">
        <v>1</v>
      </c>
      <c r="M937" s="31">
        <v>79900</v>
      </c>
      <c r="N9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86869.270419005406</v>
      </c>
      <c r="O937" s="31">
        <f>Table5[[#This Row],[SalePrice]]-Table5[[#This Row],[RegressionPrice]]</f>
        <v>-6969.2704190054064</v>
      </c>
    </row>
    <row r="938" spans="1:15">
      <c r="A938">
        <v>1200</v>
      </c>
      <c r="B938">
        <v>833</v>
      </c>
      <c r="C938" s="20">
        <v>7</v>
      </c>
      <c r="D938" s="20">
        <v>2003</v>
      </c>
      <c r="E938" s="20">
        <v>2003</v>
      </c>
      <c r="F938" s="20">
        <v>1176</v>
      </c>
      <c r="G938" s="20">
        <v>555</v>
      </c>
      <c r="H938" s="32">
        <v>0</v>
      </c>
      <c r="I938" s="32">
        <v>0</v>
      </c>
      <c r="J938" s="32">
        <v>0</v>
      </c>
      <c r="K938" s="32">
        <v>0</v>
      </c>
      <c r="L938" s="32">
        <v>0</v>
      </c>
      <c r="M938" s="32">
        <v>184900</v>
      </c>
      <c r="N9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209509.04345315357</v>
      </c>
      <c r="O938" s="31">
        <f>Table5[[#This Row],[SalePrice]]-Table5[[#This Row],[RegressionPrice]]</f>
        <v>-24609.043453153572</v>
      </c>
    </row>
    <row r="939" spans="1:15">
      <c r="A939">
        <v>1971</v>
      </c>
      <c r="B939">
        <v>341</v>
      </c>
      <c r="C939" s="23">
        <v>7</v>
      </c>
      <c r="D939" s="23">
        <v>2005</v>
      </c>
      <c r="E939" s="23">
        <v>2005</v>
      </c>
      <c r="F939" s="23">
        <v>1113</v>
      </c>
      <c r="G939" s="23">
        <v>689</v>
      </c>
      <c r="H939" s="31">
        <v>0</v>
      </c>
      <c r="I939" s="31">
        <v>0</v>
      </c>
      <c r="J939" s="31">
        <v>0</v>
      </c>
      <c r="K939" s="31">
        <v>0</v>
      </c>
      <c r="L939" s="31">
        <v>0</v>
      </c>
      <c r="M939" s="31">
        <v>253000</v>
      </c>
      <c r="N9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243685.69214998651</v>
      </c>
      <c r="O939" s="31">
        <f>Table5[[#This Row],[SalePrice]]-Table5[[#This Row],[RegressionPrice]]</f>
        <v>9314.307850013487</v>
      </c>
    </row>
    <row r="940" spans="1:15">
      <c r="A940">
        <v>1962</v>
      </c>
      <c r="B940">
        <v>464</v>
      </c>
      <c r="C940" s="20">
        <v>7</v>
      </c>
      <c r="D940" s="20">
        <v>2006</v>
      </c>
      <c r="E940" s="20">
        <v>2006</v>
      </c>
      <c r="F940" s="20">
        <v>1391</v>
      </c>
      <c r="G940" s="20">
        <v>868</v>
      </c>
      <c r="H940" s="32">
        <v>0</v>
      </c>
      <c r="I940" s="32">
        <v>0</v>
      </c>
      <c r="J940" s="32">
        <v>0</v>
      </c>
      <c r="K940" s="32">
        <v>0</v>
      </c>
      <c r="L940" s="32">
        <v>0</v>
      </c>
      <c r="M940" s="32">
        <v>239799</v>
      </c>
      <c r="N9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256670.42284199159</v>
      </c>
      <c r="O940" s="31">
        <f>Table5[[#This Row],[SalePrice]]-Table5[[#This Row],[RegressionPrice]]</f>
        <v>-16871.422841991589</v>
      </c>
    </row>
    <row r="941" spans="1:15">
      <c r="A941">
        <v>2403</v>
      </c>
      <c r="B941">
        <v>0</v>
      </c>
      <c r="C941" s="23">
        <v>7</v>
      </c>
      <c r="D941" s="23">
        <v>1940</v>
      </c>
      <c r="E941" s="23">
        <v>1950</v>
      </c>
      <c r="F941" s="23">
        <v>1032</v>
      </c>
      <c r="G941" s="23">
        <v>349</v>
      </c>
      <c r="H941" s="31">
        <v>0</v>
      </c>
      <c r="I941" s="31">
        <v>0</v>
      </c>
      <c r="J941" s="31">
        <v>1</v>
      </c>
      <c r="K941" s="31">
        <v>0</v>
      </c>
      <c r="L941" s="31">
        <v>1</v>
      </c>
      <c r="M941" s="31">
        <v>244400</v>
      </c>
      <c r="N9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216911.46478077394</v>
      </c>
      <c r="O941" s="31">
        <f>Table5[[#This Row],[SalePrice]]-Table5[[#This Row],[RegressionPrice]]</f>
        <v>27488.535219226062</v>
      </c>
    </row>
    <row r="942" spans="1:15">
      <c r="A942">
        <v>1728</v>
      </c>
      <c r="B942">
        <v>936</v>
      </c>
      <c r="C942" s="20">
        <v>6</v>
      </c>
      <c r="D942" s="20">
        <v>1976</v>
      </c>
      <c r="E942" s="20">
        <v>1976</v>
      </c>
      <c r="F942" s="20">
        <v>1728</v>
      </c>
      <c r="G942" s="20">
        <v>574</v>
      </c>
      <c r="H942" s="32">
        <v>0</v>
      </c>
      <c r="I942" s="32">
        <v>2</v>
      </c>
      <c r="J942" s="32">
        <v>1</v>
      </c>
      <c r="K942" s="32">
        <v>2</v>
      </c>
      <c r="L942" s="32">
        <v>1</v>
      </c>
      <c r="M942" s="32">
        <v>150900</v>
      </c>
      <c r="N9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202080.80014432475</v>
      </c>
      <c r="O942" s="31">
        <f>Table5[[#This Row],[SalePrice]]-Table5[[#This Row],[RegressionPrice]]</f>
        <v>-51180.800144324749</v>
      </c>
    </row>
    <row r="943" spans="1:15">
      <c r="A943">
        <v>2060</v>
      </c>
      <c r="B943">
        <v>772</v>
      </c>
      <c r="C943" s="23">
        <v>7</v>
      </c>
      <c r="D943" s="23">
        <v>1999</v>
      </c>
      <c r="E943" s="23">
        <v>1999</v>
      </c>
      <c r="F943" s="23">
        <v>992</v>
      </c>
      <c r="G943" s="23">
        <v>390</v>
      </c>
      <c r="H943" s="31">
        <v>5</v>
      </c>
      <c r="I943" s="31">
        <v>0</v>
      </c>
      <c r="J943" s="31">
        <v>0</v>
      </c>
      <c r="K943" s="31">
        <v>0</v>
      </c>
      <c r="L943" s="31">
        <v>0</v>
      </c>
      <c r="M943" s="31">
        <v>214000</v>
      </c>
      <c r="N9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224412.27295969203</v>
      </c>
      <c r="O943" s="31">
        <f>Table5[[#This Row],[SalePrice]]-Table5[[#This Row],[RegressionPrice]]</f>
        <v>-10412.272959692025</v>
      </c>
    </row>
    <row r="944" spans="1:15">
      <c r="A944">
        <v>1440</v>
      </c>
      <c r="B944">
        <v>1440</v>
      </c>
      <c r="C944" s="20">
        <v>4</v>
      </c>
      <c r="D944" s="20">
        <v>1977</v>
      </c>
      <c r="E944" s="20">
        <v>1977</v>
      </c>
      <c r="F944" s="20">
        <v>1440</v>
      </c>
      <c r="G944" s="20">
        <v>0</v>
      </c>
      <c r="H944" s="32">
        <v>0</v>
      </c>
      <c r="I944" s="32">
        <v>2</v>
      </c>
      <c r="J944" s="32">
        <v>0</v>
      </c>
      <c r="K944" s="32">
        <v>2</v>
      </c>
      <c r="L944" s="32">
        <v>1</v>
      </c>
      <c r="M944" s="32">
        <v>150000</v>
      </c>
      <c r="N9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126518.5472398581</v>
      </c>
      <c r="O944" s="31">
        <f>Table5[[#This Row],[SalePrice]]-Table5[[#This Row],[RegressionPrice]]</f>
        <v>23481.452760141896</v>
      </c>
    </row>
    <row r="945" spans="1:15">
      <c r="A945">
        <v>1632</v>
      </c>
      <c r="B945">
        <v>0</v>
      </c>
      <c r="C945" s="23">
        <v>5</v>
      </c>
      <c r="D945" s="23">
        <v>1967</v>
      </c>
      <c r="E945" s="23">
        <v>1967</v>
      </c>
      <c r="F945" s="23">
        <v>1632</v>
      </c>
      <c r="G945" s="23">
        <v>576</v>
      </c>
      <c r="H945" s="31">
        <v>0</v>
      </c>
      <c r="I945" s="31">
        <v>2</v>
      </c>
      <c r="J945" s="31">
        <v>1</v>
      </c>
      <c r="K945" s="31">
        <v>2</v>
      </c>
      <c r="L945" s="31">
        <v>1</v>
      </c>
      <c r="M945" s="31">
        <v>143000</v>
      </c>
      <c r="N9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150759.38416841437</v>
      </c>
      <c r="O945" s="31">
        <f>Table5[[#This Row],[SalePrice]]-Table5[[#This Row],[RegressionPrice]]</f>
        <v>-7759.3841684143699</v>
      </c>
    </row>
    <row r="946" spans="1:15">
      <c r="A946">
        <v>1344</v>
      </c>
      <c r="B946">
        <v>111</v>
      </c>
      <c r="C946" s="20">
        <v>6</v>
      </c>
      <c r="D946" s="20">
        <v>1958</v>
      </c>
      <c r="E946" s="20">
        <v>1958</v>
      </c>
      <c r="F946" s="20">
        <v>819</v>
      </c>
      <c r="G946" s="20">
        <v>525</v>
      </c>
      <c r="H946" s="32">
        <v>0</v>
      </c>
      <c r="I946" s="32">
        <v>0</v>
      </c>
      <c r="J946" s="32">
        <v>1</v>
      </c>
      <c r="K946" s="32">
        <v>1</v>
      </c>
      <c r="L946" s="32">
        <v>0</v>
      </c>
      <c r="M946" s="32">
        <v>137500</v>
      </c>
      <c r="N9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146856.33287297498</v>
      </c>
      <c r="O946" s="31">
        <f>Table5[[#This Row],[SalePrice]]-Table5[[#This Row],[RegressionPrice]]</f>
        <v>-9356.3328729749774</v>
      </c>
    </row>
    <row r="947" spans="1:15">
      <c r="A947">
        <v>1869</v>
      </c>
      <c r="B947">
        <v>1088</v>
      </c>
      <c r="C947" s="23">
        <v>5</v>
      </c>
      <c r="D947" s="23">
        <v>1890</v>
      </c>
      <c r="E947" s="23">
        <v>1996</v>
      </c>
      <c r="F947" s="23">
        <v>1088</v>
      </c>
      <c r="G947" s="23">
        <v>456</v>
      </c>
      <c r="H947" s="31">
        <v>0</v>
      </c>
      <c r="I947" s="31">
        <v>0</v>
      </c>
      <c r="J947" s="31">
        <v>1</v>
      </c>
      <c r="K947" s="31">
        <v>2</v>
      </c>
      <c r="L947" s="31">
        <v>1</v>
      </c>
      <c r="M947" s="31">
        <v>124900</v>
      </c>
      <c r="N9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165947.31817248077</v>
      </c>
      <c r="O947" s="31">
        <f>Table5[[#This Row],[SalePrice]]-Table5[[#This Row],[RegressionPrice]]</f>
        <v>-41047.318172480765</v>
      </c>
    </row>
    <row r="948" spans="1:15">
      <c r="A948">
        <v>1144</v>
      </c>
      <c r="B948">
        <v>748</v>
      </c>
      <c r="C948" s="20">
        <v>5</v>
      </c>
      <c r="D948" s="20">
        <v>1959</v>
      </c>
      <c r="E948" s="20">
        <v>1959</v>
      </c>
      <c r="F948" s="20">
        <v>1144</v>
      </c>
      <c r="G948" s="20">
        <v>796</v>
      </c>
      <c r="H948" s="32">
        <v>0</v>
      </c>
      <c r="I948" s="32">
        <v>0</v>
      </c>
      <c r="J948" s="32">
        <v>1</v>
      </c>
      <c r="K948" s="32">
        <v>2</v>
      </c>
      <c r="L948" s="32">
        <v>1</v>
      </c>
      <c r="M948" s="32">
        <v>143000</v>
      </c>
      <c r="N9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149041.57983732724</v>
      </c>
      <c r="O948" s="31">
        <f>Table5[[#This Row],[SalePrice]]-Table5[[#This Row],[RegressionPrice]]</f>
        <v>-6041.579837327241</v>
      </c>
    </row>
    <row r="949" spans="1:15">
      <c r="A949">
        <v>1629</v>
      </c>
      <c r="B949">
        <v>1300</v>
      </c>
      <c r="C949" s="23">
        <v>8</v>
      </c>
      <c r="D949" s="23">
        <v>2002</v>
      </c>
      <c r="E949" s="23">
        <v>2003</v>
      </c>
      <c r="F949" s="23">
        <v>1616</v>
      </c>
      <c r="G949" s="23">
        <v>808</v>
      </c>
      <c r="H949" s="31">
        <v>0</v>
      </c>
      <c r="I949" s="31">
        <v>0</v>
      </c>
      <c r="J949" s="31">
        <v>0</v>
      </c>
      <c r="K949" s="31">
        <v>0</v>
      </c>
      <c r="L949" s="31">
        <v>0</v>
      </c>
      <c r="M949" s="31">
        <v>270000</v>
      </c>
      <c r="N9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275243.31296730303</v>
      </c>
      <c r="O949" s="31">
        <f>Table5[[#This Row],[SalePrice]]-Table5[[#This Row],[RegressionPrice]]</f>
        <v>-5243.3129673030344</v>
      </c>
    </row>
    <row r="950" spans="1:15">
      <c r="A950">
        <v>1776</v>
      </c>
      <c r="B950">
        <v>0</v>
      </c>
      <c r="C950" s="20">
        <v>7</v>
      </c>
      <c r="D950" s="20">
        <v>2002</v>
      </c>
      <c r="E950" s="20">
        <v>2002</v>
      </c>
      <c r="F950" s="20">
        <v>936</v>
      </c>
      <c r="G950" s="20">
        <v>474</v>
      </c>
      <c r="H950" s="32">
        <v>0</v>
      </c>
      <c r="I950" s="32">
        <v>0</v>
      </c>
      <c r="J950" s="32">
        <v>0</v>
      </c>
      <c r="K950" s="32">
        <v>0</v>
      </c>
      <c r="L950" s="32">
        <v>0</v>
      </c>
      <c r="M950" s="32">
        <v>192500</v>
      </c>
      <c r="N9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215008.6469745361</v>
      </c>
      <c r="O950" s="31">
        <f>Table5[[#This Row],[SalePrice]]-Table5[[#This Row],[RegressionPrice]]</f>
        <v>-22508.646974536096</v>
      </c>
    </row>
    <row r="951" spans="1:15">
      <c r="A951">
        <v>1381</v>
      </c>
      <c r="B951">
        <v>982</v>
      </c>
      <c r="C951" s="23">
        <v>6</v>
      </c>
      <c r="D951" s="23">
        <v>1972</v>
      </c>
      <c r="E951" s="23">
        <v>2006</v>
      </c>
      <c r="F951" s="23">
        <v>1161</v>
      </c>
      <c r="G951" s="23">
        <v>676</v>
      </c>
      <c r="H951" s="31">
        <v>0</v>
      </c>
      <c r="I951" s="31">
        <v>0</v>
      </c>
      <c r="J951" s="31">
        <v>1</v>
      </c>
      <c r="K951" s="31">
        <v>2</v>
      </c>
      <c r="L951" s="31">
        <v>0</v>
      </c>
      <c r="M951" s="31">
        <v>197500</v>
      </c>
      <c r="N9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195047.59214532789</v>
      </c>
      <c r="O951" s="31">
        <f>Table5[[#This Row],[SalePrice]]-Table5[[#This Row],[RegressionPrice]]</f>
        <v>2452.4078546721139</v>
      </c>
    </row>
    <row r="952" spans="1:15">
      <c r="A952">
        <v>864</v>
      </c>
      <c r="B952">
        <v>398</v>
      </c>
      <c r="C952" s="20">
        <v>5</v>
      </c>
      <c r="D952" s="20">
        <v>1950</v>
      </c>
      <c r="E952" s="20">
        <v>2002</v>
      </c>
      <c r="F952" s="20">
        <v>864</v>
      </c>
      <c r="G952" s="20">
        <v>720</v>
      </c>
      <c r="H952" s="32">
        <v>0</v>
      </c>
      <c r="I952" s="32">
        <v>0</v>
      </c>
      <c r="J952" s="32">
        <v>1</v>
      </c>
      <c r="K952" s="32">
        <v>1</v>
      </c>
      <c r="L952" s="32">
        <v>0</v>
      </c>
      <c r="M952" s="32">
        <v>129000</v>
      </c>
      <c r="N9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127947.13072003907</v>
      </c>
      <c r="O952" s="31">
        <f>Table5[[#This Row],[SalePrice]]-Table5[[#This Row],[RegressionPrice]]</f>
        <v>1052.8692799609271</v>
      </c>
    </row>
    <row r="953" spans="1:15">
      <c r="A953">
        <v>965</v>
      </c>
      <c r="B953">
        <v>641</v>
      </c>
      <c r="C953" s="23">
        <v>5</v>
      </c>
      <c r="D953" s="23">
        <v>1965</v>
      </c>
      <c r="E953" s="23">
        <v>1965</v>
      </c>
      <c r="F953" s="23">
        <v>828</v>
      </c>
      <c r="G953" s="23">
        <v>300</v>
      </c>
      <c r="H953" s="31">
        <v>0</v>
      </c>
      <c r="I953" s="31">
        <v>0</v>
      </c>
      <c r="J953" s="31">
        <v>1</v>
      </c>
      <c r="K953" s="31">
        <v>1</v>
      </c>
      <c r="L953" s="31">
        <v>1</v>
      </c>
      <c r="M953" s="31">
        <v>119900</v>
      </c>
      <c r="N9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123830.36511918821</v>
      </c>
      <c r="O953" s="31">
        <f>Table5[[#This Row],[SalePrice]]-Table5[[#This Row],[RegressionPrice]]</f>
        <v>-3930.3651191882091</v>
      </c>
    </row>
    <row r="954" spans="1:15">
      <c r="A954">
        <v>768</v>
      </c>
      <c r="B954">
        <v>660</v>
      </c>
      <c r="C954" s="20">
        <v>5</v>
      </c>
      <c r="D954" s="20">
        <v>1972</v>
      </c>
      <c r="E954" s="20">
        <v>2003</v>
      </c>
      <c r="F954" s="20">
        <v>768</v>
      </c>
      <c r="G954" s="20">
        <v>396</v>
      </c>
      <c r="H954" s="32">
        <v>0</v>
      </c>
      <c r="I954" s="32">
        <v>0</v>
      </c>
      <c r="J954" s="32">
        <v>0</v>
      </c>
      <c r="K954" s="32">
        <v>1</v>
      </c>
      <c r="L954" s="32">
        <v>1</v>
      </c>
      <c r="M954" s="32">
        <v>133900</v>
      </c>
      <c r="N9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125643.54421904187</v>
      </c>
      <c r="O954" s="31">
        <f>Table5[[#This Row],[SalePrice]]-Table5[[#This Row],[RegressionPrice]]</f>
        <v>8256.4557809581311</v>
      </c>
    </row>
    <row r="955" spans="1:15">
      <c r="A955">
        <v>1968</v>
      </c>
      <c r="B955">
        <v>562</v>
      </c>
      <c r="C955" s="23">
        <v>5</v>
      </c>
      <c r="D955" s="23">
        <v>1969</v>
      </c>
      <c r="E955" s="23">
        <v>1969</v>
      </c>
      <c r="F955" s="23">
        <v>784</v>
      </c>
      <c r="G955" s="23">
        <v>530</v>
      </c>
      <c r="H955" s="31">
        <v>0</v>
      </c>
      <c r="I955" s="31">
        <v>0</v>
      </c>
      <c r="J955" s="31">
        <v>1</v>
      </c>
      <c r="K955" s="31">
        <v>0</v>
      </c>
      <c r="L955" s="31">
        <v>1</v>
      </c>
      <c r="M955" s="31">
        <v>172000</v>
      </c>
      <c r="N9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185978.24351277525</v>
      </c>
      <c r="O955" s="31">
        <f>Table5[[#This Row],[SalePrice]]-Table5[[#This Row],[RegressionPrice]]</f>
        <v>-13978.243512775254</v>
      </c>
    </row>
    <row r="956" spans="1:15">
      <c r="A956">
        <v>980</v>
      </c>
      <c r="B956">
        <v>945</v>
      </c>
      <c r="C956" s="20">
        <v>6</v>
      </c>
      <c r="D956" s="20">
        <v>1975</v>
      </c>
      <c r="E956" s="20">
        <v>1975</v>
      </c>
      <c r="F956" s="20">
        <v>945</v>
      </c>
      <c r="G956" s="20">
        <v>0</v>
      </c>
      <c r="H956" s="32">
        <v>0</v>
      </c>
      <c r="I956" s="32">
        <v>2</v>
      </c>
      <c r="J956" s="32">
        <v>0</v>
      </c>
      <c r="K956" s="32">
        <v>2</v>
      </c>
      <c r="L956" s="32">
        <v>1</v>
      </c>
      <c r="M956" s="32">
        <v>127500</v>
      </c>
      <c r="N9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125474.73739553746</v>
      </c>
      <c r="O956" s="31">
        <f>Table5[[#This Row],[SalePrice]]-Table5[[#This Row],[RegressionPrice]]</f>
        <v>2025.2626044625358</v>
      </c>
    </row>
    <row r="957" spans="1:15">
      <c r="A957">
        <v>1958</v>
      </c>
      <c r="B957">
        <v>484</v>
      </c>
      <c r="C957" s="23">
        <v>6</v>
      </c>
      <c r="D957" s="23">
        <v>1946</v>
      </c>
      <c r="E957" s="23">
        <v>1950</v>
      </c>
      <c r="F957" s="23">
        <v>979</v>
      </c>
      <c r="G957" s="23">
        <v>492</v>
      </c>
      <c r="H957" s="31">
        <v>0</v>
      </c>
      <c r="I957" s="31">
        <v>2</v>
      </c>
      <c r="J957" s="31">
        <v>0</v>
      </c>
      <c r="K957" s="31">
        <v>2</v>
      </c>
      <c r="L957" s="31">
        <v>1</v>
      </c>
      <c r="M957" s="31">
        <v>145000</v>
      </c>
      <c r="N9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162996.20592801907</v>
      </c>
      <c r="O957" s="31">
        <f>Table5[[#This Row],[SalePrice]]-Table5[[#This Row],[RegressionPrice]]</f>
        <v>-17996.205928019073</v>
      </c>
    </row>
    <row r="958" spans="1:15">
      <c r="A958">
        <v>1229</v>
      </c>
      <c r="B958">
        <v>285</v>
      </c>
      <c r="C958" s="20">
        <v>6</v>
      </c>
      <c r="D958" s="20">
        <v>1980</v>
      </c>
      <c r="E958" s="20">
        <v>1980</v>
      </c>
      <c r="F958" s="20">
        <v>561</v>
      </c>
      <c r="G958" s="20">
        <v>462</v>
      </c>
      <c r="H958" s="32">
        <v>0</v>
      </c>
      <c r="I958" s="32">
        <v>3</v>
      </c>
      <c r="J958" s="32">
        <v>0</v>
      </c>
      <c r="K958" s="32">
        <v>2</v>
      </c>
      <c r="L958" s="32">
        <v>1</v>
      </c>
      <c r="M958" s="32">
        <v>124000</v>
      </c>
      <c r="N9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132119.41853073749</v>
      </c>
      <c r="O958" s="31">
        <f>Table5[[#This Row],[SalePrice]]-Table5[[#This Row],[RegressionPrice]]</f>
        <v>-8119.4185307374864</v>
      </c>
    </row>
    <row r="959" spans="1:15">
      <c r="A959">
        <v>1057</v>
      </c>
      <c r="B959">
        <v>417</v>
      </c>
      <c r="C959" s="23">
        <v>5</v>
      </c>
      <c r="D959" s="23">
        <v>1962</v>
      </c>
      <c r="E959" s="23">
        <v>1962</v>
      </c>
      <c r="F959" s="23">
        <v>1057</v>
      </c>
      <c r="G959" s="23">
        <v>576</v>
      </c>
      <c r="H959" s="31">
        <v>0</v>
      </c>
      <c r="I959" s="31">
        <v>0</v>
      </c>
      <c r="J959" s="31">
        <v>1</v>
      </c>
      <c r="K959" s="31">
        <v>2</v>
      </c>
      <c r="L959" s="31">
        <v>1</v>
      </c>
      <c r="M959" s="31">
        <v>132000</v>
      </c>
      <c r="N9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131551.83490931819</v>
      </c>
      <c r="O959" s="31">
        <f>Table5[[#This Row],[SalePrice]]-Table5[[#This Row],[RegressionPrice]]</f>
        <v>448.1650906818104</v>
      </c>
    </row>
    <row r="960" spans="1:15">
      <c r="A960">
        <v>1337</v>
      </c>
      <c r="B960">
        <v>699</v>
      </c>
      <c r="C960" s="20">
        <v>7</v>
      </c>
      <c r="D960" s="20">
        <v>2003</v>
      </c>
      <c r="E960" s="20">
        <v>2003</v>
      </c>
      <c r="F960" s="20">
        <v>1337</v>
      </c>
      <c r="G960" s="20">
        <v>531</v>
      </c>
      <c r="H960" s="32">
        <v>0</v>
      </c>
      <c r="I960" s="32">
        <v>0</v>
      </c>
      <c r="J960" s="32">
        <v>0</v>
      </c>
      <c r="K960" s="32">
        <v>0</v>
      </c>
      <c r="L960" s="32">
        <v>0</v>
      </c>
      <c r="M960" s="32">
        <v>185000</v>
      </c>
      <c r="N9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215320.34783567153</v>
      </c>
      <c r="O960" s="31">
        <f>Table5[[#This Row],[SalePrice]]-Table5[[#This Row],[RegressionPrice]]</f>
        <v>-30320.347835671535</v>
      </c>
    </row>
    <row r="961" spans="1:15">
      <c r="A961">
        <v>1416</v>
      </c>
      <c r="B961">
        <v>604</v>
      </c>
      <c r="C961" s="23">
        <v>7</v>
      </c>
      <c r="D961" s="23">
        <v>1999</v>
      </c>
      <c r="E961" s="23">
        <v>1999</v>
      </c>
      <c r="F961" s="23">
        <v>696</v>
      </c>
      <c r="G961" s="23">
        <v>484</v>
      </c>
      <c r="H961" s="31">
        <v>0</v>
      </c>
      <c r="I961" s="31">
        <v>4</v>
      </c>
      <c r="J961" s="31">
        <v>0</v>
      </c>
      <c r="K961" s="31">
        <v>0</v>
      </c>
      <c r="L961" s="31">
        <v>0</v>
      </c>
      <c r="M961" s="31">
        <v>155000</v>
      </c>
      <c r="N9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175982.68918020668</v>
      </c>
      <c r="O961" s="31">
        <f>Table5[[#This Row],[SalePrice]]-Table5[[#This Row],[RegressionPrice]]</f>
        <v>-20982.689180206682</v>
      </c>
    </row>
    <row r="962" spans="1:15">
      <c r="A962">
        <v>858</v>
      </c>
      <c r="B962">
        <v>696</v>
      </c>
      <c r="C962" s="20">
        <v>5</v>
      </c>
      <c r="D962" s="20">
        <v>1958</v>
      </c>
      <c r="E962" s="20">
        <v>2008</v>
      </c>
      <c r="F962" s="20">
        <v>858</v>
      </c>
      <c r="G962" s="20">
        <v>0</v>
      </c>
      <c r="H962" s="32">
        <v>0</v>
      </c>
      <c r="I962" s="32">
        <v>0</v>
      </c>
      <c r="J962" s="32">
        <v>1</v>
      </c>
      <c r="K962" s="32">
        <v>1</v>
      </c>
      <c r="L962" s="32">
        <v>1</v>
      </c>
      <c r="M962" s="32">
        <v>116500</v>
      </c>
      <c r="N9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122079.49171674495</v>
      </c>
      <c r="O962" s="31">
        <f>Table5[[#This Row],[SalePrice]]-Table5[[#This Row],[RegressionPrice]]</f>
        <v>-5579.4917167449457</v>
      </c>
    </row>
    <row r="963" spans="1:15">
      <c r="A963">
        <v>2872</v>
      </c>
      <c r="B963">
        <v>896</v>
      </c>
      <c r="C963" s="23">
        <v>6</v>
      </c>
      <c r="D963" s="23">
        <v>1977</v>
      </c>
      <c r="E963" s="23">
        <v>1995</v>
      </c>
      <c r="F963" s="23">
        <v>1330</v>
      </c>
      <c r="G963" s="23">
        <v>619</v>
      </c>
      <c r="H963" s="31">
        <v>2</v>
      </c>
      <c r="I963" s="31">
        <v>0</v>
      </c>
      <c r="J963" s="31">
        <v>0</v>
      </c>
      <c r="K963" s="31">
        <v>2</v>
      </c>
      <c r="L963" s="31">
        <v>1</v>
      </c>
      <c r="M963" s="31">
        <v>272000</v>
      </c>
      <c r="N9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261594.60815724341</v>
      </c>
      <c r="O963" s="31">
        <f>Table5[[#This Row],[SalePrice]]-Table5[[#This Row],[RegressionPrice]]</f>
        <v>10405.391842756595</v>
      </c>
    </row>
    <row r="964" spans="1:15">
      <c r="A964">
        <v>1548</v>
      </c>
      <c r="B964">
        <v>556</v>
      </c>
      <c r="C964" s="20">
        <v>6</v>
      </c>
      <c r="D964" s="20">
        <v>1976</v>
      </c>
      <c r="E964" s="20">
        <v>1976</v>
      </c>
      <c r="F964" s="20">
        <v>804</v>
      </c>
      <c r="G964" s="20">
        <v>440</v>
      </c>
      <c r="H964" s="32">
        <v>0</v>
      </c>
      <c r="I964" s="32">
        <v>3</v>
      </c>
      <c r="J964" s="32">
        <v>0</v>
      </c>
      <c r="K964" s="32">
        <v>2</v>
      </c>
      <c r="L964" s="32">
        <v>0</v>
      </c>
      <c r="M964" s="32">
        <v>155000</v>
      </c>
      <c r="N9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144974.19764867457</v>
      </c>
      <c r="O964" s="31">
        <f>Table5[[#This Row],[SalePrice]]-Table5[[#This Row],[RegressionPrice]]</f>
        <v>10025.80235132543</v>
      </c>
    </row>
    <row r="965" spans="1:15">
      <c r="A965">
        <v>1800</v>
      </c>
      <c r="B965">
        <v>0</v>
      </c>
      <c r="C965" s="23">
        <v>9</v>
      </c>
      <c r="D965" s="23">
        <v>2007</v>
      </c>
      <c r="E965" s="23">
        <v>2007</v>
      </c>
      <c r="F965" s="23">
        <v>1800</v>
      </c>
      <c r="G965" s="23">
        <v>702</v>
      </c>
      <c r="H965" s="31">
        <v>0</v>
      </c>
      <c r="I965" s="31">
        <v>0</v>
      </c>
      <c r="J965" s="31">
        <v>2</v>
      </c>
      <c r="K965" s="31">
        <v>0</v>
      </c>
      <c r="L965" s="31">
        <v>2</v>
      </c>
      <c r="M965" s="31">
        <v>239000</v>
      </c>
      <c r="N9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312048.26238538569</v>
      </c>
      <c r="O965" s="31">
        <f>Table5[[#This Row],[SalePrice]]-Table5[[#This Row],[RegressionPrice]]</f>
        <v>-73048.262385385693</v>
      </c>
    </row>
    <row r="966" spans="1:15">
      <c r="A966">
        <v>1894</v>
      </c>
      <c r="B966">
        <v>624</v>
      </c>
      <c r="C966" s="20">
        <v>7</v>
      </c>
      <c r="D966" s="20">
        <v>2002</v>
      </c>
      <c r="E966" s="20">
        <v>2003</v>
      </c>
      <c r="F966" s="20">
        <v>817</v>
      </c>
      <c r="G966" s="20">
        <v>510</v>
      </c>
      <c r="H966" s="32">
        <v>0</v>
      </c>
      <c r="I966" s="32">
        <v>0</v>
      </c>
      <c r="J966" s="32">
        <v>0</v>
      </c>
      <c r="K966" s="32">
        <v>0</v>
      </c>
      <c r="L966" s="32">
        <v>0</v>
      </c>
      <c r="M966" s="32">
        <v>214900</v>
      </c>
      <c r="N9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232933.94931038041</v>
      </c>
      <c r="O966" s="31">
        <f>Table5[[#This Row],[SalePrice]]-Table5[[#This Row],[RegressionPrice]]</f>
        <v>-18033.949310380412</v>
      </c>
    </row>
    <row r="967" spans="1:15">
      <c r="A967">
        <v>1484</v>
      </c>
      <c r="B967">
        <v>0</v>
      </c>
      <c r="C967" s="23">
        <v>6</v>
      </c>
      <c r="D967" s="23">
        <v>2005</v>
      </c>
      <c r="E967" s="23">
        <v>2007</v>
      </c>
      <c r="F967" s="23">
        <v>783</v>
      </c>
      <c r="G967" s="23">
        <v>393</v>
      </c>
      <c r="H967" s="31">
        <v>6</v>
      </c>
      <c r="I967" s="31">
        <v>0</v>
      </c>
      <c r="J967" s="31">
        <v>0</v>
      </c>
      <c r="K967" s="31">
        <v>0</v>
      </c>
      <c r="L967" s="31">
        <v>0</v>
      </c>
      <c r="M967" s="31">
        <v>178900</v>
      </c>
      <c r="N9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159216.19561158729</v>
      </c>
      <c r="O967" s="31">
        <f>Table5[[#This Row],[SalePrice]]-Table5[[#This Row],[RegressionPrice]]</f>
        <v>19683.804388412711</v>
      </c>
    </row>
    <row r="968" spans="1:15">
      <c r="A968">
        <v>1308</v>
      </c>
      <c r="B968">
        <v>428</v>
      </c>
      <c r="C968" s="20">
        <v>5</v>
      </c>
      <c r="D968" s="20">
        <v>1940</v>
      </c>
      <c r="E968" s="20">
        <v>1950</v>
      </c>
      <c r="F968" s="20">
        <v>728</v>
      </c>
      <c r="G968" s="20">
        <v>256</v>
      </c>
      <c r="H968" s="32">
        <v>0</v>
      </c>
      <c r="I968" s="32">
        <v>0</v>
      </c>
      <c r="J968" s="32">
        <v>1</v>
      </c>
      <c r="K968" s="32">
        <v>0</v>
      </c>
      <c r="L968" s="32">
        <v>1</v>
      </c>
      <c r="M968" s="32">
        <v>160000</v>
      </c>
      <c r="N9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122188.06712398649</v>
      </c>
      <c r="O968" s="31">
        <f>Table5[[#This Row],[SalePrice]]-Table5[[#This Row],[RegressionPrice]]</f>
        <v>37811.93287601351</v>
      </c>
    </row>
    <row r="969" spans="1:15">
      <c r="A969">
        <v>1098</v>
      </c>
      <c r="B969">
        <v>902</v>
      </c>
      <c r="C969" s="23">
        <v>5</v>
      </c>
      <c r="D969" s="23">
        <v>1955</v>
      </c>
      <c r="E969" s="23">
        <v>1955</v>
      </c>
      <c r="F969" s="23">
        <v>1098</v>
      </c>
      <c r="G969" s="23">
        <v>260</v>
      </c>
      <c r="H969" s="31">
        <v>0</v>
      </c>
      <c r="I969" s="31">
        <v>0</v>
      </c>
      <c r="J969" s="31">
        <v>1</v>
      </c>
      <c r="K969" s="31">
        <v>2</v>
      </c>
      <c r="L969" s="31">
        <v>1</v>
      </c>
      <c r="M969" s="31">
        <v>135000</v>
      </c>
      <c r="N9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127645.98827899717</v>
      </c>
      <c r="O969" s="31">
        <f>Table5[[#This Row],[SalePrice]]-Table5[[#This Row],[RegressionPrice]]</f>
        <v>7354.0117210028257</v>
      </c>
    </row>
    <row r="970" spans="1:15">
      <c r="A970">
        <v>968</v>
      </c>
      <c r="B970">
        <v>0</v>
      </c>
      <c r="C970" s="20">
        <v>3</v>
      </c>
      <c r="D970" s="20">
        <v>1910</v>
      </c>
      <c r="E970" s="20">
        <v>1950</v>
      </c>
      <c r="F970" s="20">
        <v>600</v>
      </c>
      <c r="G970" s="20">
        <v>0</v>
      </c>
      <c r="H970" s="32">
        <v>0</v>
      </c>
      <c r="I970" s="32">
        <v>0</v>
      </c>
      <c r="J970" s="32">
        <v>1</v>
      </c>
      <c r="K970" s="32">
        <v>3</v>
      </c>
      <c r="L970" s="32">
        <v>1</v>
      </c>
      <c r="M970" s="32">
        <v>37900</v>
      </c>
      <c r="N9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24388.105781077142</v>
      </c>
      <c r="O970" s="31">
        <f>Table5[[#This Row],[SalePrice]]-Table5[[#This Row],[RegressionPrice]]</f>
        <v>13511.894218922858</v>
      </c>
    </row>
    <row r="971" spans="1:15">
      <c r="A971">
        <v>1095</v>
      </c>
      <c r="B971">
        <v>513</v>
      </c>
      <c r="C971" s="23">
        <v>6</v>
      </c>
      <c r="D971" s="23">
        <v>1958</v>
      </c>
      <c r="E971" s="23">
        <v>1958</v>
      </c>
      <c r="F971" s="23">
        <v>588</v>
      </c>
      <c r="G971" s="23">
        <v>264</v>
      </c>
      <c r="H971" s="31">
        <v>0</v>
      </c>
      <c r="I971" s="31">
        <v>1</v>
      </c>
      <c r="J971" s="31">
        <v>1</v>
      </c>
      <c r="K971" s="31">
        <v>2</v>
      </c>
      <c r="L971" s="31">
        <v>1</v>
      </c>
      <c r="M971" s="31">
        <v>140000</v>
      </c>
      <c r="N9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128078.72545532293</v>
      </c>
      <c r="O971" s="31">
        <f>Table5[[#This Row],[SalePrice]]-Table5[[#This Row],[RegressionPrice]]</f>
        <v>11921.274544677071</v>
      </c>
    </row>
    <row r="972" spans="1:15">
      <c r="A972">
        <v>1192</v>
      </c>
      <c r="B972">
        <v>0</v>
      </c>
      <c r="C972" s="20">
        <v>4</v>
      </c>
      <c r="D972" s="20">
        <v>1949</v>
      </c>
      <c r="E972" s="20">
        <v>1950</v>
      </c>
      <c r="F972" s="20">
        <v>720</v>
      </c>
      <c r="G972" s="20">
        <v>0</v>
      </c>
      <c r="H972" s="32">
        <v>0</v>
      </c>
      <c r="I972" s="32">
        <v>0</v>
      </c>
      <c r="J972" s="32">
        <v>1</v>
      </c>
      <c r="K972" s="32">
        <v>2</v>
      </c>
      <c r="L972" s="32">
        <v>1</v>
      </c>
      <c r="M972" s="32">
        <v>135000</v>
      </c>
      <c r="N9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75851.630903870988</v>
      </c>
      <c r="O972" s="31">
        <f>Table5[[#This Row],[SalePrice]]-Table5[[#This Row],[RegressionPrice]]</f>
        <v>59148.369096129012</v>
      </c>
    </row>
    <row r="973" spans="1:15">
      <c r="A973">
        <v>1626</v>
      </c>
      <c r="B973">
        <v>567</v>
      </c>
      <c r="C973" s="23">
        <v>7</v>
      </c>
      <c r="D973" s="23">
        <v>2003</v>
      </c>
      <c r="E973" s="23">
        <v>2004</v>
      </c>
      <c r="F973" s="23">
        <v>764</v>
      </c>
      <c r="G973" s="23">
        <v>474</v>
      </c>
      <c r="H973" s="31">
        <v>0</v>
      </c>
      <c r="I973" s="31">
        <v>4</v>
      </c>
      <c r="J973" s="31">
        <v>0</v>
      </c>
      <c r="K973" s="31">
        <v>0</v>
      </c>
      <c r="L973" s="31">
        <v>0</v>
      </c>
      <c r="M973" s="31">
        <v>173000</v>
      </c>
      <c r="N9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189743.37772553533</v>
      </c>
      <c r="O973" s="31">
        <f>Table5[[#This Row],[SalePrice]]-Table5[[#This Row],[RegressionPrice]]</f>
        <v>-16743.377725535334</v>
      </c>
    </row>
    <row r="974" spans="1:15">
      <c r="A974">
        <v>918</v>
      </c>
      <c r="B974">
        <v>0</v>
      </c>
      <c r="C974" s="20">
        <v>6</v>
      </c>
      <c r="D974" s="20">
        <v>1979</v>
      </c>
      <c r="E974" s="20">
        <v>1979</v>
      </c>
      <c r="F974" s="20">
        <v>918</v>
      </c>
      <c r="G974" s="20">
        <v>264</v>
      </c>
      <c r="H974" s="32">
        <v>0</v>
      </c>
      <c r="I974" s="32">
        <v>3</v>
      </c>
      <c r="J974" s="32">
        <v>0</v>
      </c>
      <c r="K974" s="32">
        <v>2</v>
      </c>
      <c r="L974" s="32">
        <v>1</v>
      </c>
      <c r="M974" s="32">
        <v>99500</v>
      </c>
      <c r="N9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108712.31184625992</v>
      </c>
      <c r="O974" s="31">
        <f>Table5[[#This Row],[SalePrice]]-Table5[[#This Row],[RegressionPrice]]</f>
        <v>-9212.3118462599232</v>
      </c>
    </row>
    <row r="975" spans="1:15">
      <c r="A975">
        <v>1428</v>
      </c>
      <c r="B975">
        <v>0</v>
      </c>
      <c r="C975" s="23">
        <v>7</v>
      </c>
      <c r="D975" s="23">
        <v>2007</v>
      </c>
      <c r="E975" s="23">
        <v>2008</v>
      </c>
      <c r="F975" s="23">
        <v>1428</v>
      </c>
      <c r="G975" s="23">
        <v>480</v>
      </c>
      <c r="H975" s="31">
        <v>0</v>
      </c>
      <c r="I975" s="31">
        <v>0</v>
      </c>
      <c r="J975" s="31">
        <v>0</v>
      </c>
      <c r="K975" s="31">
        <v>0</v>
      </c>
      <c r="L975" s="31">
        <v>0</v>
      </c>
      <c r="M975" s="31">
        <v>182000</v>
      </c>
      <c r="N9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209117.01603111564</v>
      </c>
      <c r="O975" s="31">
        <f>Table5[[#This Row],[SalePrice]]-Table5[[#This Row],[RegressionPrice]]</f>
        <v>-27117.016031115636</v>
      </c>
    </row>
    <row r="976" spans="1:15">
      <c r="A976">
        <v>2019</v>
      </c>
      <c r="B976">
        <v>0</v>
      </c>
      <c r="C976" s="20">
        <v>7</v>
      </c>
      <c r="D976" s="20">
        <v>1910</v>
      </c>
      <c r="E976" s="20">
        <v>1993</v>
      </c>
      <c r="F976" s="20">
        <v>728</v>
      </c>
      <c r="G976" s="20">
        <v>532</v>
      </c>
      <c r="H976" s="32">
        <v>6</v>
      </c>
      <c r="I976" s="32">
        <v>0</v>
      </c>
      <c r="J976" s="32">
        <v>0</v>
      </c>
      <c r="K976" s="32">
        <v>2</v>
      </c>
      <c r="L976" s="32">
        <v>0</v>
      </c>
      <c r="M976" s="32">
        <v>167500</v>
      </c>
      <c r="N9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162368.90176136789</v>
      </c>
      <c r="O976" s="31">
        <f>Table5[[#This Row],[SalePrice]]-Table5[[#This Row],[RegressionPrice]]</f>
        <v>5131.098238632112</v>
      </c>
    </row>
    <row r="977" spans="1:15">
      <c r="A977">
        <v>1382</v>
      </c>
      <c r="B977">
        <v>641</v>
      </c>
      <c r="C977" s="23">
        <v>7</v>
      </c>
      <c r="D977" s="23">
        <v>2000</v>
      </c>
      <c r="E977" s="23">
        <v>2000</v>
      </c>
      <c r="F977" s="23">
        <v>673</v>
      </c>
      <c r="G977" s="23">
        <v>490</v>
      </c>
      <c r="H977" s="31">
        <v>0</v>
      </c>
      <c r="I977" s="31">
        <v>4</v>
      </c>
      <c r="J977" s="31">
        <v>0</v>
      </c>
      <c r="K977" s="31">
        <v>0</v>
      </c>
      <c r="L977" s="31">
        <v>0</v>
      </c>
      <c r="M977" s="31">
        <v>165000</v>
      </c>
      <c r="N9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175602.9663834229</v>
      </c>
      <c r="O977" s="31">
        <f>Table5[[#This Row],[SalePrice]]-Table5[[#This Row],[RegressionPrice]]</f>
        <v>-10602.9663834229</v>
      </c>
    </row>
    <row r="978" spans="1:15">
      <c r="A978">
        <v>869</v>
      </c>
      <c r="B978">
        <v>0</v>
      </c>
      <c r="C978" s="20">
        <v>4</v>
      </c>
      <c r="D978" s="20">
        <v>1923</v>
      </c>
      <c r="E978" s="20">
        <v>1958</v>
      </c>
      <c r="F978" s="20">
        <v>440</v>
      </c>
      <c r="G978" s="20">
        <v>0</v>
      </c>
      <c r="H978" s="32">
        <v>0</v>
      </c>
      <c r="I978" s="32">
        <v>0</v>
      </c>
      <c r="J978" s="32">
        <v>0</v>
      </c>
      <c r="K978" s="32">
        <v>2</v>
      </c>
      <c r="L978" s="32">
        <v>3</v>
      </c>
      <c r="M978" s="32">
        <v>85500</v>
      </c>
      <c r="N9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57828.305442804267</v>
      </c>
      <c r="O978" s="31">
        <f>Table5[[#This Row],[SalePrice]]-Table5[[#This Row],[RegressionPrice]]</f>
        <v>27671.694557195733</v>
      </c>
    </row>
    <row r="979" spans="1:15">
      <c r="A979">
        <v>1241</v>
      </c>
      <c r="B979">
        <v>1106</v>
      </c>
      <c r="C979" s="23">
        <v>7</v>
      </c>
      <c r="D979" s="23">
        <v>2006</v>
      </c>
      <c r="E979" s="23">
        <v>2007</v>
      </c>
      <c r="F979" s="23">
        <v>1241</v>
      </c>
      <c r="G979" s="23">
        <v>569</v>
      </c>
      <c r="H979" s="31">
        <v>0</v>
      </c>
      <c r="I979" s="31">
        <v>3</v>
      </c>
      <c r="J979" s="31">
        <v>0</v>
      </c>
      <c r="K979" s="31">
        <v>0</v>
      </c>
      <c r="L979" s="31">
        <v>0</v>
      </c>
      <c r="M979" s="31">
        <v>199900</v>
      </c>
      <c r="N9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200385.29806519693</v>
      </c>
      <c r="O979" s="31">
        <f>Table5[[#This Row],[SalePrice]]-Table5[[#This Row],[RegressionPrice]]</f>
        <v>-485.29806519692647</v>
      </c>
    </row>
    <row r="980" spans="1:15">
      <c r="A980">
        <v>894</v>
      </c>
      <c r="B980">
        <v>552</v>
      </c>
      <c r="C980" s="20">
        <v>4</v>
      </c>
      <c r="D980" s="20">
        <v>1954</v>
      </c>
      <c r="E980" s="20">
        <v>1954</v>
      </c>
      <c r="F980" s="20">
        <v>894</v>
      </c>
      <c r="G980" s="20">
        <v>400</v>
      </c>
      <c r="H980" s="32">
        <v>0</v>
      </c>
      <c r="I980" s="32">
        <v>0</v>
      </c>
      <c r="J980" s="32">
        <v>1</v>
      </c>
      <c r="K980" s="32">
        <v>0</v>
      </c>
      <c r="L980" s="32">
        <v>1</v>
      </c>
      <c r="M980" s="32">
        <v>110000</v>
      </c>
      <c r="N9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97833.478151440184</v>
      </c>
      <c r="O980" s="31">
        <f>Table5[[#This Row],[SalePrice]]-Table5[[#This Row],[RegressionPrice]]</f>
        <v>12166.521848559816</v>
      </c>
    </row>
    <row r="981" spans="1:15">
      <c r="A981">
        <v>1121</v>
      </c>
      <c r="B981">
        <v>651</v>
      </c>
      <c r="C981" s="23">
        <v>5</v>
      </c>
      <c r="D981" s="23">
        <v>1963</v>
      </c>
      <c r="E981" s="23">
        <v>1963</v>
      </c>
      <c r="F981" s="23">
        <v>1121</v>
      </c>
      <c r="G981" s="23">
        <v>480</v>
      </c>
      <c r="H981" s="31">
        <v>1</v>
      </c>
      <c r="I981" s="31">
        <v>0</v>
      </c>
      <c r="J981" s="31">
        <v>1</v>
      </c>
      <c r="K981" s="31">
        <v>2</v>
      </c>
      <c r="L981" s="31">
        <v>1</v>
      </c>
      <c r="M981" s="31">
        <v>139000</v>
      </c>
      <c r="N9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134580.5093572333</v>
      </c>
      <c r="O981" s="31">
        <f>Table5[[#This Row],[SalePrice]]-Table5[[#This Row],[RegressionPrice]]</f>
        <v>4419.4906427667011</v>
      </c>
    </row>
    <row r="982" spans="1:15">
      <c r="A982">
        <v>999</v>
      </c>
      <c r="B982">
        <v>867</v>
      </c>
      <c r="C982" s="20">
        <v>7</v>
      </c>
      <c r="D982" s="20">
        <v>1961</v>
      </c>
      <c r="E982" s="20">
        <v>2007</v>
      </c>
      <c r="F982" s="20">
        <v>944</v>
      </c>
      <c r="G982" s="20">
        <v>588</v>
      </c>
      <c r="H982" s="32">
        <v>0</v>
      </c>
      <c r="I982" s="32">
        <v>0</v>
      </c>
      <c r="J982" s="32">
        <v>1</v>
      </c>
      <c r="K982" s="32">
        <v>1</v>
      </c>
      <c r="L982" s="32">
        <v>2</v>
      </c>
      <c r="M982" s="32">
        <v>178400</v>
      </c>
      <c r="N9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203652.1720505516</v>
      </c>
      <c r="O982" s="31">
        <f>Table5[[#This Row],[SalePrice]]-Table5[[#This Row],[RegressionPrice]]</f>
        <v>-25252.172050551599</v>
      </c>
    </row>
    <row r="983" spans="1:15">
      <c r="A983">
        <v>2612</v>
      </c>
      <c r="B983">
        <v>854</v>
      </c>
      <c r="C983" s="23">
        <v>8</v>
      </c>
      <c r="D983" s="23">
        <v>1998</v>
      </c>
      <c r="E983" s="23">
        <v>1999</v>
      </c>
      <c r="F983" s="23">
        <v>1225</v>
      </c>
      <c r="G983" s="23">
        <v>676</v>
      </c>
      <c r="H983" s="31">
        <v>0</v>
      </c>
      <c r="I983" s="31">
        <v>0</v>
      </c>
      <c r="J983" s="31">
        <v>0</v>
      </c>
      <c r="K983" s="31">
        <v>0</v>
      </c>
      <c r="L983" s="31">
        <v>0</v>
      </c>
      <c r="M983" s="31">
        <v>336000</v>
      </c>
      <c r="N9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302486.83377559204</v>
      </c>
      <c r="O983" s="31">
        <f>Table5[[#This Row],[SalePrice]]-Table5[[#This Row],[RegressionPrice]]</f>
        <v>33513.166224407963</v>
      </c>
    </row>
    <row r="984" spans="1:15">
      <c r="A984">
        <v>1266</v>
      </c>
      <c r="B984">
        <v>0</v>
      </c>
      <c r="C984" s="20">
        <v>7</v>
      </c>
      <c r="D984" s="20">
        <v>2007</v>
      </c>
      <c r="E984" s="20">
        <v>2007</v>
      </c>
      <c r="F984" s="20">
        <v>1266</v>
      </c>
      <c r="G984" s="20">
        <v>388</v>
      </c>
      <c r="H984" s="32">
        <v>0</v>
      </c>
      <c r="I984" s="32">
        <v>0</v>
      </c>
      <c r="J984" s="32">
        <v>0</v>
      </c>
      <c r="K984" s="32">
        <v>0</v>
      </c>
      <c r="L984" s="32">
        <v>0</v>
      </c>
      <c r="M984" s="32">
        <v>159895</v>
      </c>
      <c r="N9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195071.79654067717</v>
      </c>
      <c r="O984" s="31">
        <f>Table5[[#This Row],[SalePrice]]-Table5[[#This Row],[RegressionPrice]]</f>
        <v>-35176.796540677169</v>
      </c>
    </row>
    <row r="985" spans="1:15">
      <c r="A985">
        <v>2290</v>
      </c>
      <c r="B985">
        <v>0</v>
      </c>
      <c r="C985" s="23">
        <v>8</v>
      </c>
      <c r="D985" s="23">
        <v>2002</v>
      </c>
      <c r="E985" s="23">
        <v>2002</v>
      </c>
      <c r="F985" s="23">
        <v>1128</v>
      </c>
      <c r="G985" s="23">
        <v>779</v>
      </c>
      <c r="H985" s="31">
        <v>0</v>
      </c>
      <c r="I985" s="31">
        <v>0</v>
      </c>
      <c r="J985" s="31">
        <v>0</v>
      </c>
      <c r="K985" s="31">
        <v>0</v>
      </c>
      <c r="L985" s="31">
        <v>0</v>
      </c>
      <c r="M985" s="31">
        <v>255900</v>
      </c>
      <c r="N9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274373.90059805213</v>
      </c>
      <c r="O985" s="31">
        <f>Table5[[#This Row],[SalePrice]]-Table5[[#This Row],[RegressionPrice]]</f>
        <v>-18473.900598052132</v>
      </c>
    </row>
    <row r="986" spans="1:15">
      <c r="A986">
        <v>1734</v>
      </c>
      <c r="B986">
        <v>0</v>
      </c>
      <c r="C986" s="20">
        <v>5</v>
      </c>
      <c r="D986" s="20">
        <v>1977</v>
      </c>
      <c r="E986" s="20">
        <v>1977</v>
      </c>
      <c r="F986" s="20">
        <v>0</v>
      </c>
      <c r="G986" s="20">
        <v>539</v>
      </c>
      <c r="H986" s="32">
        <v>0</v>
      </c>
      <c r="I986" s="32">
        <v>2</v>
      </c>
      <c r="J986" s="32">
        <v>3</v>
      </c>
      <c r="K986" s="32">
        <v>2</v>
      </c>
      <c r="L986" s="32">
        <v>0</v>
      </c>
      <c r="M986" s="32">
        <v>126000</v>
      </c>
      <c r="N9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143702.96521281271</v>
      </c>
      <c r="O986" s="31">
        <f>Table5[[#This Row],[SalePrice]]-Table5[[#This Row],[RegressionPrice]]</f>
        <v>-17702.965212812705</v>
      </c>
    </row>
    <row r="987" spans="1:15">
      <c r="A987">
        <v>1164</v>
      </c>
      <c r="B987">
        <v>1040</v>
      </c>
      <c r="C987" s="23">
        <v>5</v>
      </c>
      <c r="D987" s="23">
        <v>1950</v>
      </c>
      <c r="E987" s="23">
        <v>1950</v>
      </c>
      <c r="F987" s="23">
        <v>1164</v>
      </c>
      <c r="G987" s="23">
        <v>240</v>
      </c>
      <c r="H987" s="31">
        <v>0</v>
      </c>
      <c r="I987" s="31">
        <v>1</v>
      </c>
      <c r="J987" s="31">
        <v>1</v>
      </c>
      <c r="K987" s="31">
        <v>2</v>
      </c>
      <c r="L987" s="31">
        <v>1</v>
      </c>
      <c r="M987" s="31">
        <v>125000</v>
      </c>
      <c r="N9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123419.9336810626</v>
      </c>
      <c r="O987" s="31">
        <f>Table5[[#This Row],[SalePrice]]-Table5[[#This Row],[RegressionPrice]]</f>
        <v>1580.0663189374027</v>
      </c>
    </row>
    <row r="988" spans="1:15">
      <c r="A988">
        <v>1635</v>
      </c>
      <c r="B988">
        <v>0</v>
      </c>
      <c r="C988" s="20">
        <v>6</v>
      </c>
      <c r="D988" s="20">
        <v>1910</v>
      </c>
      <c r="E988" s="20">
        <v>2003</v>
      </c>
      <c r="F988" s="20">
        <v>485</v>
      </c>
      <c r="G988" s="20">
        <v>255</v>
      </c>
      <c r="H988" s="32">
        <v>1</v>
      </c>
      <c r="I988" s="32">
        <v>0</v>
      </c>
      <c r="J988" s="32">
        <v>1</v>
      </c>
      <c r="K988" s="32">
        <v>1</v>
      </c>
      <c r="L988" s="32">
        <v>0</v>
      </c>
      <c r="M988" s="32">
        <v>117000</v>
      </c>
      <c r="N9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139249.42009585045</v>
      </c>
      <c r="O988" s="31">
        <f>Table5[[#This Row],[SalePrice]]-Table5[[#This Row],[RegressionPrice]]</f>
        <v>-22249.420095850452</v>
      </c>
    </row>
    <row r="989" spans="1:15">
      <c r="A989">
        <v>1940</v>
      </c>
      <c r="B989">
        <v>1646</v>
      </c>
      <c r="C989" s="23">
        <v>9</v>
      </c>
      <c r="D989" s="23">
        <v>2009</v>
      </c>
      <c r="E989" s="23">
        <v>2010</v>
      </c>
      <c r="F989" s="23">
        <v>1930</v>
      </c>
      <c r="G989" s="23">
        <v>606</v>
      </c>
      <c r="H989" s="31">
        <v>0</v>
      </c>
      <c r="I989" s="31">
        <v>0</v>
      </c>
      <c r="J989" s="31">
        <v>2</v>
      </c>
      <c r="K989" s="31">
        <v>0</v>
      </c>
      <c r="L989" s="31">
        <v>2</v>
      </c>
      <c r="M989" s="31">
        <v>395192</v>
      </c>
      <c r="N9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351658.4936203371</v>
      </c>
      <c r="O989" s="31">
        <f>Table5[[#This Row],[SalePrice]]-Table5[[#This Row],[RegressionPrice]]</f>
        <v>43533.506379662897</v>
      </c>
    </row>
    <row r="990" spans="1:15">
      <c r="A990">
        <v>2030</v>
      </c>
      <c r="B990">
        <v>156</v>
      </c>
      <c r="C990" s="20">
        <v>6</v>
      </c>
      <c r="D990" s="20">
        <v>1976</v>
      </c>
      <c r="E990" s="20">
        <v>1976</v>
      </c>
      <c r="F990" s="20">
        <v>848</v>
      </c>
      <c r="G990" s="20">
        <v>551</v>
      </c>
      <c r="H990" s="32">
        <v>0</v>
      </c>
      <c r="I990" s="32">
        <v>0</v>
      </c>
      <c r="J990" s="32">
        <v>1</v>
      </c>
      <c r="K990" s="32">
        <v>2</v>
      </c>
      <c r="L990" s="32">
        <v>0</v>
      </c>
      <c r="M990" s="32">
        <v>195000</v>
      </c>
      <c r="N9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193466.06858529497</v>
      </c>
      <c r="O990" s="31">
        <f>Table5[[#This Row],[SalePrice]]-Table5[[#This Row],[RegressionPrice]]</f>
        <v>1533.9314147050318</v>
      </c>
    </row>
    <row r="991" spans="1:15">
      <c r="A991">
        <v>1576</v>
      </c>
      <c r="B991">
        <v>0</v>
      </c>
      <c r="C991" s="23">
        <v>7</v>
      </c>
      <c r="D991" s="23">
        <v>2006</v>
      </c>
      <c r="E991" s="23">
        <v>2006</v>
      </c>
      <c r="F991" s="23">
        <v>770</v>
      </c>
      <c r="G991" s="23">
        <v>614</v>
      </c>
      <c r="H991" s="31">
        <v>0</v>
      </c>
      <c r="I991" s="31">
        <v>0</v>
      </c>
      <c r="J991" s="31">
        <v>0</v>
      </c>
      <c r="K991" s="31">
        <v>0</v>
      </c>
      <c r="L991" s="31">
        <v>0</v>
      </c>
      <c r="M991" s="31">
        <v>197000</v>
      </c>
      <c r="N9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210290.77256948769</v>
      </c>
      <c r="O991" s="31">
        <f>Table5[[#This Row],[SalePrice]]-Table5[[#This Row],[RegressionPrice]]</f>
        <v>-13290.772569487686</v>
      </c>
    </row>
    <row r="992" spans="1:15">
      <c r="A992">
        <v>2392</v>
      </c>
      <c r="B992">
        <v>1074</v>
      </c>
      <c r="C992" s="20">
        <v>8</v>
      </c>
      <c r="D992" s="20">
        <v>1997</v>
      </c>
      <c r="E992" s="20">
        <v>1998</v>
      </c>
      <c r="F992" s="20">
        <v>1396</v>
      </c>
      <c r="G992" s="20">
        <v>870</v>
      </c>
      <c r="H992" s="32">
        <v>0</v>
      </c>
      <c r="I992" s="32">
        <v>0</v>
      </c>
      <c r="J992" s="32">
        <v>0</v>
      </c>
      <c r="K992" s="32">
        <v>0</v>
      </c>
      <c r="L992" s="32">
        <v>0</v>
      </c>
      <c r="M992" s="32">
        <v>348000</v>
      </c>
      <c r="N9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304249.4695542439</v>
      </c>
      <c r="O992" s="31">
        <f>Table5[[#This Row],[SalePrice]]-Table5[[#This Row],[RegressionPrice]]</f>
        <v>43750.5304457561</v>
      </c>
    </row>
    <row r="993" spans="1:15">
      <c r="A993">
        <v>1742</v>
      </c>
      <c r="B993">
        <v>216</v>
      </c>
      <c r="C993" s="23">
        <v>8</v>
      </c>
      <c r="D993" s="23">
        <v>1882</v>
      </c>
      <c r="E993" s="23">
        <v>1986</v>
      </c>
      <c r="F993" s="23">
        <v>916</v>
      </c>
      <c r="G993" s="23">
        <v>424</v>
      </c>
      <c r="H993" s="31">
        <v>3</v>
      </c>
      <c r="I993" s="31">
        <v>0</v>
      </c>
      <c r="J993" s="31">
        <v>1</v>
      </c>
      <c r="K993" s="31">
        <v>1</v>
      </c>
      <c r="L993" s="31">
        <v>0</v>
      </c>
      <c r="M993" s="31">
        <v>168000</v>
      </c>
      <c r="N9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178556.81982287474</v>
      </c>
      <c r="O993" s="31">
        <f>Table5[[#This Row],[SalePrice]]-Table5[[#This Row],[RegressionPrice]]</f>
        <v>-10556.819822874735</v>
      </c>
    </row>
    <row r="994" spans="1:15">
      <c r="A994">
        <v>1851</v>
      </c>
      <c r="B994">
        <v>536</v>
      </c>
      <c r="C994" s="20">
        <v>6</v>
      </c>
      <c r="D994" s="20">
        <v>1964</v>
      </c>
      <c r="E994" s="20">
        <v>1993</v>
      </c>
      <c r="F994" s="20">
        <v>822</v>
      </c>
      <c r="G994" s="20">
        <v>440</v>
      </c>
      <c r="H994" s="32">
        <v>0</v>
      </c>
      <c r="I994" s="32">
        <v>0</v>
      </c>
      <c r="J994" s="32">
        <v>1</v>
      </c>
      <c r="K994" s="32">
        <v>1</v>
      </c>
      <c r="L994" s="32">
        <v>0</v>
      </c>
      <c r="M994" s="32">
        <v>187000</v>
      </c>
      <c r="N9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192289.96946969215</v>
      </c>
      <c r="O994" s="31">
        <f>Table5[[#This Row],[SalePrice]]-Table5[[#This Row],[RegressionPrice]]</f>
        <v>-5289.9694696921506</v>
      </c>
    </row>
    <row r="995" spans="1:15">
      <c r="A995">
        <v>1500</v>
      </c>
      <c r="B995">
        <v>0</v>
      </c>
      <c r="C995" s="23">
        <v>6</v>
      </c>
      <c r="D995" s="23">
        <v>2005</v>
      </c>
      <c r="E995" s="23">
        <v>2006</v>
      </c>
      <c r="F995" s="23">
        <v>750</v>
      </c>
      <c r="G995" s="23">
        <v>564</v>
      </c>
      <c r="H995" s="31">
        <v>0</v>
      </c>
      <c r="I995" s="31">
        <v>0</v>
      </c>
      <c r="J995" s="31">
        <v>0</v>
      </c>
      <c r="K995" s="31">
        <v>0</v>
      </c>
      <c r="L995" s="31">
        <v>0</v>
      </c>
      <c r="M995" s="31">
        <v>173900</v>
      </c>
      <c r="N9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183829.78845503653</v>
      </c>
      <c r="O995" s="31">
        <f>Table5[[#This Row],[SalePrice]]-Table5[[#This Row],[RegressionPrice]]</f>
        <v>-9929.788455036527</v>
      </c>
    </row>
    <row r="996" spans="1:15">
      <c r="A996">
        <v>1718</v>
      </c>
      <c r="B996">
        <v>1172</v>
      </c>
      <c r="C996" s="20">
        <v>10</v>
      </c>
      <c r="D996" s="20">
        <v>2006</v>
      </c>
      <c r="E996" s="20">
        <v>2007</v>
      </c>
      <c r="F996" s="20">
        <v>1700</v>
      </c>
      <c r="G996" s="20">
        <v>786</v>
      </c>
      <c r="H996" s="32">
        <v>0</v>
      </c>
      <c r="I996" s="32">
        <v>0</v>
      </c>
      <c r="J996" s="32">
        <v>2</v>
      </c>
      <c r="K996" s="32">
        <v>0</v>
      </c>
      <c r="L996" s="32">
        <v>2</v>
      </c>
      <c r="M996" s="32">
        <v>337500</v>
      </c>
      <c r="N9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352104.3837727409</v>
      </c>
      <c r="O996" s="31">
        <f>Table5[[#This Row],[SalePrice]]-Table5[[#This Row],[RegressionPrice]]</f>
        <v>-14604.383772740897</v>
      </c>
    </row>
    <row r="997" spans="1:15">
      <c r="A997">
        <v>1230</v>
      </c>
      <c r="B997">
        <v>384</v>
      </c>
      <c r="C997" s="23">
        <v>4</v>
      </c>
      <c r="D997" s="23">
        <v>1946</v>
      </c>
      <c r="E997" s="23">
        <v>1950</v>
      </c>
      <c r="F997" s="23">
        <v>747</v>
      </c>
      <c r="G997" s="23">
        <v>305</v>
      </c>
      <c r="H997" s="31">
        <v>1</v>
      </c>
      <c r="I997" s="31">
        <v>0</v>
      </c>
      <c r="J997" s="31">
        <v>1</v>
      </c>
      <c r="K997" s="31">
        <v>2</v>
      </c>
      <c r="L997" s="31">
        <v>1</v>
      </c>
      <c r="M997" s="31">
        <v>121600</v>
      </c>
      <c r="N9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91887.582672275399</v>
      </c>
      <c r="O997" s="31">
        <f>Table5[[#This Row],[SalePrice]]-Table5[[#This Row],[RegressionPrice]]</f>
        <v>29712.417327724601</v>
      </c>
    </row>
    <row r="998" spans="1:15">
      <c r="A998">
        <v>1050</v>
      </c>
      <c r="B998">
        <v>915</v>
      </c>
      <c r="C998" s="20">
        <v>5</v>
      </c>
      <c r="D998" s="20">
        <v>1961</v>
      </c>
      <c r="E998" s="20">
        <v>1961</v>
      </c>
      <c r="F998" s="20">
        <v>1050</v>
      </c>
      <c r="G998" s="20">
        <v>368</v>
      </c>
      <c r="H998" s="32">
        <v>0</v>
      </c>
      <c r="I998" s="32">
        <v>0</v>
      </c>
      <c r="J998" s="32">
        <v>1</v>
      </c>
      <c r="K998" s="32">
        <v>2</v>
      </c>
      <c r="L998" s="32">
        <v>1</v>
      </c>
      <c r="M998" s="32">
        <v>136500</v>
      </c>
      <c r="N9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132919.94650920853</v>
      </c>
      <c r="O998" s="31">
        <f>Table5[[#This Row],[SalePrice]]-Table5[[#This Row],[RegressionPrice]]</f>
        <v>3580.0534907914698</v>
      </c>
    </row>
    <row r="999" spans="1:15">
      <c r="A999">
        <v>1442</v>
      </c>
      <c r="B999">
        <v>0</v>
      </c>
      <c r="C999" s="23">
        <v>6</v>
      </c>
      <c r="D999" s="23">
        <v>1970</v>
      </c>
      <c r="E999" s="23">
        <v>1970</v>
      </c>
      <c r="F999" s="23">
        <v>1442</v>
      </c>
      <c r="G999" s="23">
        <v>615</v>
      </c>
      <c r="H999" s="31">
        <v>7</v>
      </c>
      <c r="I999" s="31">
        <v>0</v>
      </c>
      <c r="J999" s="31">
        <v>1</v>
      </c>
      <c r="K999" s="31">
        <v>2</v>
      </c>
      <c r="L999" s="31">
        <v>1</v>
      </c>
      <c r="M999" s="31">
        <v>185000</v>
      </c>
      <c r="N9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154008.9397571109</v>
      </c>
      <c r="O999" s="31">
        <f>Table5[[#This Row],[SalePrice]]-Table5[[#This Row],[RegressionPrice]]</f>
        <v>30991.0602428891</v>
      </c>
    </row>
    <row r="1000" spans="1:15">
      <c r="A1000">
        <v>1077</v>
      </c>
      <c r="B1000">
        <v>0</v>
      </c>
      <c r="C1000" s="20">
        <v>3</v>
      </c>
      <c r="D1000" s="20">
        <v>1922</v>
      </c>
      <c r="E1000" s="20">
        <v>1950</v>
      </c>
      <c r="F1000" s="20">
        <v>1007</v>
      </c>
      <c r="G1000" s="20">
        <v>210</v>
      </c>
      <c r="H1000" s="32">
        <v>0</v>
      </c>
      <c r="I1000" s="32">
        <v>0</v>
      </c>
      <c r="J1000" s="32">
        <v>1</v>
      </c>
      <c r="K1000" s="32">
        <v>3</v>
      </c>
      <c r="L1000" s="32">
        <v>1</v>
      </c>
      <c r="M1000" s="32">
        <v>91000</v>
      </c>
      <c r="N10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47743.915219819697</v>
      </c>
      <c r="O1000" s="31">
        <f>Table5[[#This Row],[SalePrice]]-Table5[[#This Row],[RegressionPrice]]</f>
        <v>43256.084780180303</v>
      </c>
    </row>
    <row r="1001" spans="1:15">
      <c r="A1001">
        <v>1208</v>
      </c>
      <c r="B1001">
        <v>686</v>
      </c>
      <c r="C1001" s="23">
        <v>7</v>
      </c>
      <c r="D1001" s="23">
        <v>2006</v>
      </c>
      <c r="E1001" s="23">
        <v>2006</v>
      </c>
      <c r="F1001" s="23">
        <v>1187</v>
      </c>
      <c r="G1001" s="23">
        <v>632</v>
      </c>
      <c r="H1001" s="31">
        <v>0</v>
      </c>
      <c r="I1001" s="31">
        <v>0</v>
      </c>
      <c r="J1001" s="31">
        <v>0</v>
      </c>
      <c r="K1001" s="31">
        <v>0</v>
      </c>
      <c r="L1001" s="31">
        <v>0</v>
      </c>
      <c r="M1001" s="31">
        <v>206000</v>
      </c>
      <c r="N10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212063.70936117909</v>
      </c>
      <c r="O1001" s="31">
        <f>Table5[[#This Row],[SalePrice]]-Table5[[#This Row],[RegressionPrice]]</f>
        <v>-6063.7093611790915</v>
      </c>
    </row>
    <row r="1002" spans="1:15">
      <c r="A1002">
        <v>944</v>
      </c>
      <c r="B1002">
        <v>0</v>
      </c>
      <c r="C1002" s="20">
        <v>3</v>
      </c>
      <c r="D1002" s="20">
        <v>1952</v>
      </c>
      <c r="E1002" s="20">
        <v>1952</v>
      </c>
      <c r="F1002" s="20">
        <v>0</v>
      </c>
      <c r="G1002" s="20">
        <v>528</v>
      </c>
      <c r="H1002" s="32">
        <v>0</v>
      </c>
      <c r="I1002" s="32">
        <v>0</v>
      </c>
      <c r="J1002" s="32">
        <v>3</v>
      </c>
      <c r="K1002" s="32">
        <v>3</v>
      </c>
      <c r="L1002" s="32">
        <v>3</v>
      </c>
      <c r="M1002" s="32">
        <v>82000</v>
      </c>
      <c r="N10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80289.974717973135</v>
      </c>
      <c r="O1002" s="31">
        <f>Table5[[#This Row],[SalePrice]]-Table5[[#This Row],[RegressionPrice]]</f>
        <v>1710.0252820268652</v>
      </c>
    </row>
    <row r="1003" spans="1:15">
      <c r="A1003">
        <v>691</v>
      </c>
      <c r="B1003">
        <v>0</v>
      </c>
      <c r="C1003" s="23">
        <v>5</v>
      </c>
      <c r="D1003" s="23">
        <v>1920</v>
      </c>
      <c r="E1003" s="23">
        <v>1950</v>
      </c>
      <c r="F1003" s="23">
        <v>691</v>
      </c>
      <c r="G1003" s="23">
        <v>216</v>
      </c>
      <c r="H1003" s="31">
        <v>0</v>
      </c>
      <c r="I1003" s="31">
        <v>0</v>
      </c>
      <c r="J1003" s="31">
        <v>4</v>
      </c>
      <c r="K1003" s="31">
        <v>0</v>
      </c>
      <c r="L1003" s="31">
        <v>2</v>
      </c>
      <c r="M1003" s="31">
        <v>86000</v>
      </c>
      <c r="N10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103096.18436712824</v>
      </c>
      <c r="O1003" s="31">
        <f>Table5[[#This Row],[SalePrice]]-Table5[[#This Row],[RegressionPrice]]</f>
        <v>-17096.18436712824</v>
      </c>
    </row>
    <row r="1004" spans="1:15">
      <c r="A1004">
        <v>1574</v>
      </c>
      <c r="B1004">
        <v>24</v>
      </c>
      <c r="C1004" s="20">
        <v>8</v>
      </c>
      <c r="D1004" s="20">
        <v>2006</v>
      </c>
      <c r="E1004" s="20">
        <v>2006</v>
      </c>
      <c r="F1004" s="20">
        <v>1574</v>
      </c>
      <c r="G1004" s="20">
        <v>824</v>
      </c>
      <c r="H1004" s="32">
        <v>6</v>
      </c>
      <c r="I1004" s="32">
        <v>0</v>
      </c>
      <c r="J1004" s="32">
        <v>0</v>
      </c>
      <c r="K1004" s="32">
        <v>0</v>
      </c>
      <c r="L1004" s="32">
        <v>0</v>
      </c>
      <c r="M1004" s="32">
        <v>232000</v>
      </c>
      <c r="N10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231324.34859957034</v>
      </c>
      <c r="O1004" s="31">
        <f>Table5[[#This Row],[SalePrice]]-Table5[[#This Row],[RegressionPrice]]</f>
        <v>675.65140042966232</v>
      </c>
    </row>
    <row r="1005" spans="1:15">
      <c r="A1005">
        <v>1680</v>
      </c>
      <c r="B1005">
        <v>0</v>
      </c>
      <c r="C1005" s="23">
        <v>5</v>
      </c>
      <c r="D1005" s="23">
        <v>1976</v>
      </c>
      <c r="E1005" s="23">
        <v>1976</v>
      </c>
      <c r="F1005" s="23">
        <v>1680</v>
      </c>
      <c r="G1005" s="23">
        <v>528</v>
      </c>
      <c r="H1005" s="31">
        <v>1</v>
      </c>
      <c r="I1005" s="31">
        <v>2</v>
      </c>
      <c r="J1005" s="31">
        <v>1</v>
      </c>
      <c r="K1005" s="31">
        <v>3</v>
      </c>
      <c r="L1005" s="31">
        <v>1</v>
      </c>
      <c r="M1005" s="31">
        <v>136905</v>
      </c>
      <c r="N10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152503.29195866853</v>
      </c>
      <c r="O1005" s="31">
        <f>Table5[[#This Row],[SalePrice]]-Table5[[#This Row],[RegressionPrice]]</f>
        <v>-15598.291958668531</v>
      </c>
    </row>
    <row r="1006" spans="1:15">
      <c r="A1006">
        <v>1504</v>
      </c>
      <c r="B1006">
        <v>16</v>
      </c>
      <c r="C1006" s="20">
        <v>7</v>
      </c>
      <c r="D1006" s="20">
        <v>2005</v>
      </c>
      <c r="E1006" s="20">
        <v>2006</v>
      </c>
      <c r="F1006" s="20">
        <v>1346</v>
      </c>
      <c r="G1006" s="20">
        <v>457</v>
      </c>
      <c r="H1006" s="32">
        <v>0</v>
      </c>
      <c r="I1006" s="32">
        <v>3</v>
      </c>
      <c r="J1006" s="32">
        <v>0</v>
      </c>
      <c r="K1006" s="32">
        <v>0</v>
      </c>
      <c r="L1006" s="32">
        <v>0</v>
      </c>
      <c r="M1006" s="32">
        <v>181000</v>
      </c>
      <c r="N10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189237.33899909252</v>
      </c>
      <c r="O1006" s="31">
        <f>Table5[[#This Row],[SalePrice]]-Table5[[#This Row],[RegressionPrice]]</f>
        <v>-8237.3389990925207</v>
      </c>
    </row>
    <row r="1007" spans="1:15">
      <c r="A1007">
        <v>985</v>
      </c>
      <c r="B1007">
        <v>595</v>
      </c>
      <c r="C1007" s="23">
        <v>5</v>
      </c>
      <c r="D1007" s="23">
        <v>1977</v>
      </c>
      <c r="E1007" s="23">
        <v>1977</v>
      </c>
      <c r="F1007" s="23">
        <v>985</v>
      </c>
      <c r="G1007" s="23">
        <v>328</v>
      </c>
      <c r="H1007" s="31">
        <v>0</v>
      </c>
      <c r="I1007" s="31">
        <v>0</v>
      </c>
      <c r="J1007" s="31">
        <v>0</v>
      </c>
      <c r="K1007" s="31">
        <v>2</v>
      </c>
      <c r="L1007" s="31">
        <v>1</v>
      </c>
      <c r="M1007" s="31">
        <v>149900</v>
      </c>
      <c r="N10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125688.73050628048</v>
      </c>
      <c r="O1007" s="31">
        <f>Table5[[#This Row],[SalePrice]]-Table5[[#This Row],[RegressionPrice]]</f>
        <v>24211.269493719519</v>
      </c>
    </row>
    <row r="1008" spans="1:15">
      <c r="A1008">
        <v>1657</v>
      </c>
      <c r="B1008">
        <v>1237</v>
      </c>
      <c r="C1008" s="20">
        <v>6</v>
      </c>
      <c r="D1008" s="20">
        <v>1970</v>
      </c>
      <c r="E1008" s="20">
        <v>1970</v>
      </c>
      <c r="F1008" s="20">
        <v>1657</v>
      </c>
      <c r="G1008" s="20">
        <v>484</v>
      </c>
      <c r="H1008" s="32">
        <v>2</v>
      </c>
      <c r="I1008" s="32">
        <v>0</v>
      </c>
      <c r="J1008" s="32">
        <v>0</v>
      </c>
      <c r="K1008" s="32">
        <v>1</v>
      </c>
      <c r="L1008" s="32">
        <v>1</v>
      </c>
      <c r="M1008" s="32">
        <v>163500</v>
      </c>
      <c r="N10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199315.67700055704</v>
      </c>
      <c r="O1008" s="31">
        <f>Table5[[#This Row],[SalePrice]]-Table5[[#This Row],[RegressionPrice]]</f>
        <v>-35815.677000557043</v>
      </c>
    </row>
    <row r="1009" spans="1:15">
      <c r="A1009">
        <v>1092</v>
      </c>
      <c r="B1009">
        <v>273</v>
      </c>
      <c r="C1009" s="23">
        <v>4</v>
      </c>
      <c r="D1009" s="23">
        <v>1970</v>
      </c>
      <c r="E1009" s="23">
        <v>1970</v>
      </c>
      <c r="F1009" s="23">
        <v>546</v>
      </c>
      <c r="G1009" s="23">
        <v>286</v>
      </c>
      <c r="H1009" s="31">
        <v>0</v>
      </c>
      <c r="I1009" s="31">
        <v>3</v>
      </c>
      <c r="J1009" s="31">
        <v>1</v>
      </c>
      <c r="K1009" s="31">
        <v>2</v>
      </c>
      <c r="L1009" s="31">
        <v>1</v>
      </c>
      <c r="M1009" s="31">
        <v>88000</v>
      </c>
      <c r="N10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78032.220449908942</v>
      </c>
      <c r="O1009" s="31">
        <f>Table5[[#This Row],[SalePrice]]-Table5[[#This Row],[RegressionPrice]]</f>
        <v>9967.7795500910579</v>
      </c>
    </row>
    <row r="1010" spans="1:15">
      <c r="A1010">
        <v>1710</v>
      </c>
      <c r="B1010">
        <v>0</v>
      </c>
      <c r="C1010" s="20">
        <v>7</v>
      </c>
      <c r="D1010" s="20">
        <v>2004</v>
      </c>
      <c r="E1010" s="20">
        <v>2005</v>
      </c>
      <c r="F1010" s="20">
        <v>1710</v>
      </c>
      <c r="G1010" s="20">
        <v>550</v>
      </c>
      <c r="H1010" s="32">
        <v>0</v>
      </c>
      <c r="I1010" s="32">
        <v>0</v>
      </c>
      <c r="J1010" s="32">
        <v>2</v>
      </c>
      <c r="K1010" s="32">
        <v>0</v>
      </c>
      <c r="L1010" s="32">
        <v>0</v>
      </c>
      <c r="M1010" s="32">
        <v>240000</v>
      </c>
      <c r="N10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241952.96339743881</v>
      </c>
      <c r="O1010" s="31">
        <f>Table5[[#This Row],[SalePrice]]-Table5[[#This Row],[RegressionPrice]]</f>
        <v>-1952.9633974388125</v>
      </c>
    </row>
    <row r="1011" spans="1:15">
      <c r="A1011">
        <v>1522</v>
      </c>
      <c r="B1011">
        <v>0</v>
      </c>
      <c r="C1011" s="23">
        <v>5</v>
      </c>
      <c r="D1011" s="23">
        <v>1926</v>
      </c>
      <c r="E1011" s="23">
        <v>1950</v>
      </c>
      <c r="F1011" s="23">
        <v>1008</v>
      </c>
      <c r="G1011" s="23">
        <v>0</v>
      </c>
      <c r="H1011" s="31">
        <v>0</v>
      </c>
      <c r="I1011" s="31">
        <v>0</v>
      </c>
      <c r="J1011" s="31">
        <v>1</v>
      </c>
      <c r="K1011" s="31">
        <v>0</v>
      </c>
      <c r="L1011" s="31">
        <v>1</v>
      </c>
      <c r="M1011" s="31">
        <v>102000</v>
      </c>
      <c r="N10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114505.83856371413</v>
      </c>
      <c r="O1011" s="31">
        <f>Table5[[#This Row],[SalePrice]]-Table5[[#This Row],[RegressionPrice]]</f>
        <v>-12505.838563714133</v>
      </c>
    </row>
    <row r="1012" spans="1:15">
      <c r="A1012">
        <v>1271</v>
      </c>
      <c r="B1012">
        <v>0</v>
      </c>
      <c r="C1012" s="20">
        <v>5</v>
      </c>
      <c r="D1012" s="20">
        <v>1948</v>
      </c>
      <c r="E1012" s="20">
        <v>1950</v>
      </c>
      <c r="F1012" s="20">
        <v>720</v>
      </c>
      <c r="G1012" s="20">
        <v>312</v>
      </c>
      <c r="H1012" s="32">
        <v>0</v>
      </c>
      <c r="I1012" s="32">
        <v>0</v>
      </c>
      <c r="J1012" s="32">
        <v>1</v>
      </c>
      <c r="K1012" s="32">
        <v>2</v>
      </c>
      <c r="L1012" s="32">
        <v>1</v>
      </c>
      <c r="M1012" s="32">
        <v>135000</v>
      </c>
      <c r="N10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110425.98612863697</v>
      </c>
      <c r="O1012" s="31">
        <f>Table5[[#This Row],[SalePrice]]-Table5[[#This Row],[RegressionPrice]]</f>
        <v>24574.013871363029</v>
      </c>
    </row>
    <row r="1013" spans="1:15">
      <c r="A1013">
        <v>1664</v>
      </c>
      <c r="B1013">
        <v>0</v>
      </c>
      <c r="C1013" s="23">
        <v>5</v>
      </c>
      <c r="D1013" s="23">
        <v>1965</v>
      </c>
      <c r="E1013" s="23">
        <v>1965</v>
      </c>
      <c r="F1013" s="23">
        <v>0</v>
      </c>
      <c r="G1013" s="23">
        <v>0</v>
      </c>
      <c r="H1013" s="31">
        <v>0</v>
      </c>
      <c r="I1013" s="31">
        <v>2</v>
      </c>
      <c r="J1013" s="31">
        <v>3</v>
      </c>
      <c r="K1013" s="31">
        <v>2</v>
      </c>
      <c r="L1013" s="31">
        <v>1</v>
      </c>
      <c r="M1013" s="31">
        <v>100000</v>
      </c>
      <c r="N10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121117.31619465651</v>
      </c>
      <c r="O1013" s="31">
        <f>Table5[[#This Row],[SalePrice]]-Table5[[#This Row],[RegressionPrice]]</f>
        <v>-21117.316194656509</v>
      </c>
    </row>
    <row r="1014" spans="1:15">
      <c r="A1014">
        <v>1502</v>
      </c>
      <c r="B1014">
        <v>0</v>
      </c>
      <c r="C1014" s="20">
        <v>6</v>
      </c>
      <c r="D1014" s="20">
        <v>1923</v>
      </c>
      <c r="E1014" s="20">
        <v>1996</v>
      </c>
      <c r="F1014" s="20">
        <v>602</v>
      </c>
      <c r="G1014" s="20">
        <v>180</v>
      </c>
      <c r="H1014" s="32">
        <v>0</v>
      </c>
      <c r="I1014" s="32">
        <v>0</v>
      </c>
      <c r="J1014" s="32">
        <v>1</v>
      </c>
      <c r="K1014" s="32">
        <v>2</v>
      </c>
      <c r="L1014" s="32">
        <v>0</v>
      </c>
      <c r="M1014" s="32">
        <v>165000</v>
      </c>
      <c r="N10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134183.50661970431</v>
      </c>
      <c r="O1014" s="31">
        <f>Table5[[#This Row],[SalePrice]]-Table5[[#This Row],[RegressionPrice]]</f>
        <v>30816.493380295695</v>
      </c>
    </row>
    <row r="1015" spans="1:15">
      <c r="A1015">
        <v>1022</v>
      </c>
      <c r="B1015">
        <v>247</v>
      </c>
      <c r="C1015" s="23">
        <v>5</v>
      </c>
      <c r="D1015" s="23">
        <v>1910</v>
      </c>
      <c r="E1015" s="23">
        <v>2006</v>
      </c>
      <c r="F1015" s="23">
        <v>1022</v>
      </c>
      <c r="G1015" s="23">
        <v>280</v>
      </c>
      <c r="H1015" s="31">
        <v>0</v>
      </c>
      <c r="I1015" s="31">
        <v>0</v>
      </c>
      <c r="J1015" s="31">
        <v>1</v>
      </c>
      <c r="K1015" s="31">
        <v>2</v>
      </c>
      <c r="L1015" s="31">
        <v>1</v>
      </c>
      <c r="M1015" s="31">
        <v>85000</v>
      </c>
      <c r="N10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111239.95626777019</v>
      </c>
      <c r="O1015" s="31">
        <f>Table5[[#This Row],[SalePrice]]-Table5[[#This Row],[RegressionPrice]]</f>
        <v>-26239.956267770191</v>
      </c>
    </row>
    <row r="1016" spans="1:15">
      <c r="A1016">
        <v>1082</v>
      </c>
      <c r="B1016">
        <v>336</v>
      </c>
      <c r="C1016" s="20">
        <v>6</v>
      </c>
      <c r="D1016" s="20">
        <v>1948</v>
      </c>
      <c r="E1016" s="20">
        <v>1950</v>
      </c>
      <c r="F1016" s="20">
        <v>1082</v>
      </c>
      <c r="G1016" s="20">
        <v>240</v>
      </c>
      <c r="H1016" s="32">
        <v>3</v>
      </c>
      <c r="I1016" s="32">
        <v>0</v>
      </c>
      <c r="J1016" s="32">
        <v>1</v>
      </c>
      <c r="K1016" s="32">
        <v>2</v>
      </c>
      <c r="L1016" s="32">
        <v>1</v>
      </c>
      <c r="M1016" s="32">
        <v>119200</v>
      </c>
      <c r="N10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121281.54612638366</v>
      </c>
      <c r="O1016" s="31">
        <f>Table5[[#This Row],[SalePrice]]-Table5[[#This Row],[RegressionPrice]]</f>
        <v>-2081.5461263836623</v>
      </c>
    </row>
    <row r="1017" spans="1:15">
      <c r="A1017">
        <v>1665</v>
      </c>
      <c r="B1017">
        <v>643</v>
      </c>
      <c r="C1017" s="23">
        <v>8</v>
      </c>
      <c r="D1017" s="23">
        <v>2001</v>
      </c>
      <c r="E1017" s="23">
        <v>2001</v>
      </c>
      <c r="F1017" s="23">
        <v>810</v>
      </c>
      <c r="G1017" s="23">
        <v>528</v>
      </c>
      <c r="H1017" s="31">
        <v>0</v>
      </c>
      <c r="I1017" s="31">
        <v>0</v>
      </c>
      <c r="J1017" s="31">
        <v>0</v>
      </c>
      <c r="K1017" s="31">
        <v>0</v>
      </c>
      <c r="L1017" s="31">
        <v>0</v>
      </c>
      <c r="M1017" s="31">
        <v>227000</v>
      </c>
      <c r="N10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241507.78040789408</v>
      </c>
      <c r="O1017" s="31">
        <f>Table5[[#This Row],[SalePrice]]-Table5[[#This Row],[RegressionPrice]]</f>
        <v>-14507.780407894083</v>
      </c>
    </row>
    <row r="1018" spans="1:15">
      <c r="A1018">
        <v>1504</v>
      </c>
      <c r="B1018">
        <v>690</v>
      </c>
      <c r="C1018" s="20">
        <v>7</v>
      </c>
      <c r="D1018" s="20">
        <v>1996</v>
      </c>
      <c r="E1018" s="20">
        <v>1996</v>
      </c>
      <c r="F1018" s="20">
        <v>1504</v>
      </c>
      <c r="G1018" s="20">
        <v>478</v>
      </c>
      <c r="H1018" s="32">
        <v>0</v>
      </c>
      <c r="I1018" s="32">
        <v>0</v>
      </c>
      <c r="J1018" s="32">
        <v>0</v>
      </c>
      <c r="K1018" s="32">
        <v>0</v>
      </c>
      <c r="L1018" s="32">
        <v>0</v>
      </c>
      <c r="M1018" s="32">
        <v>203000</v>
      </c>
      <c r="N10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219013.82662539708</v>
      </c>
      <c r="O1018" s="31">
        <f>Table5[[#This Row],[SalePrice]]-Table5[[#This Row],[RegressionPrice]]</f>
        <v>-16013.82662539708</v>
      </c>
    </row>
    <row r="1019" spans="1:15">
      <c r="A1019">
        <v>1360</v>
      </c>
      <c r="B1019">
        <v>1036</v>
      </c>
      <c r="C1019" s="23">
        <v>8</v>
      </c>
      <c r="D1019" s="23">
        <v>1984</v>
      </c>
      <c r="E1019" s="23">
        <v>1984</v>
      </c>
      <c r="F1019" s="23">
        <v>1220</v>
      </c>
      <c r="G1019" s="23">
        <v>565</v>
      </c>
      <c r="H1019" s="31">
        <v>0</v>
      </c>
      <c r="I1019" s="31">
        <v>3</v>
      </c>
      <c r="J1019" s="31">
        <v>0</v>
      </c>
      <c r="K1019" s="31">
        <v>1</v>
      </c>
      <c r="L1019" s="31">
        <v>0</v>
      </c>
      <c r="M1019" s="31">
        <v>187500</v>
      </c>
      <c r="N10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205017.70713803699</v>
      </c>
      <c r="O1019" s="31">
        <f>Table5[[#This Row],[SalePrice]]-Table5[[#This Row],[RegressionPrice]]</f>
        <v>-17517.707138036989</v>
      </c>
    </row>
    <row r="1020" spans="1:15">
      <c r="A1020">
        <v>1472</v>
      </c>
      <c r="B1020">
        <v>0</v>
      </c>
      <c r="C1020" s="20">
        <v>7</v>
      </c>
      <c r="D1020" s="20">
        <v>1991</v>
      </c>
      <c r="E1020" s="20">
        <v>1992</v>
      </c>
      <c r="F1020" s="20">
        <v>384</v>
      </c>
      <c r="G1020" s="20">
        <v>402</v>
      </c>
      <c r="H1020" s="32">
        <v>0</v>
      </c>
      <c r="I1020" s="32">
        <v>0</v>
      </c>
      <c r="J1020" s="32">
        <v>0</v>
      </c>
      <c r="K1020" s="32">
        <v>1</v>
      </c>
      <c r="L1020" s="32">
        <v>0</v>
      </c>
      <c r="M1020" s="32">
        <v>160000</v>
      </c>
      <c r="N10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178135.05565708037</v>
      </c>
      <c r="O1020" s="31">
        <f>Table5[[#This Row],[SalePrice]]-Table5[[#This Row],[RegressionPrice]]</f>
        <v>-18135.055657080375</v>
      </c>
    </row>
    <row r="1021" spans="1:15">
      <c r="A1021">
        <v>1506</v>
      </c>
      <c r="B1021">
        <v>16</v>
      </c>
      <c r="C1021" s="23">
        <v>7</v>
      </c>
      <c r="D1021" s="23">
        <v>2005</v>
      </c>
      <c r="E1021" s="23">
        <v>2005</v>
      </c>
      <c r="F1021" s="23">
        <v>1362</v>
      </c>
      <c r="G1021" s="23">
        <v>440</v>
      </c>
      <c r="H1021" s="31">
        <v>0</v>
      </c>
      <c r="I1021" s="31">
        <v>3</v>
      </c>
      <c r="J1021" s="31">
        <v>0</v>
      </c>
      <c r="K1021" s="31">
        <v>0</v>
      </c>
      <c r="L1021" s="31">
        <v>0</v>
      </c>
      <c r="M1021" s="31">
        <v>213490</v>
      </c>
      <c r="N10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188637.70179180306</v>
      </c>
      <c r="O1021" s="31">
        <f>Table5[[#This Row],[SalePrice]]-Table5[[#This Row],[RegressionPrice]]</f>
        <v>24852.298208196939</v>
      </c>
    </row>
    <row r="1022" spans="1:15">
      <c r="A1022">
        <v>1132</v>
      </c>
      <c r="B1022">
        <v>1024</v>
      </c>
      <c r="C1022" s="20">
        <v>4</v>
      </c>
      <c r="D1022" s="20">
        <v>2005</v>
      </c>
      <c r="E1022" s="20">
        <v>2005</v>
      </c>
      <c r="F1022" s="20">
        <v>1132</v>
      </c>
      <c r="G1022" s="20">
        <v>451</v>
      </c>
      <c r="H1022" s="32">
        <v>0</v>
      </c>
      <c r="I1022" s="32">
        <v>0</v>
      </c>
      <c r="J1022" s="32">
        <v>0</v>
      </c>
      <c r="K1022" s="32">
        <v>0</v>
      </c>
      <c r="L1022" s="32">
        <v>0</v>
      </c>
      <c r="M1022" s="32">
        <v>176000</v>
      </c>
      <c r="N10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146321.79413477745</v>
      </c>
      <c r="O1022" s="31">
        <f>Table5[[#This Row],[SalePrice]]-Table5[[#This Row],[RegressionPrice]]</f>
        <v>29678.205865222553</v>
      </c>
    </row>
    <row r="1023" spans="1:15">
      <c r="A1023">
        <v>1220</v>
      </c>
      <c r="B1023">
        <v>684</v>
      </c>
      <c r="C1023" s="23">
        <v>7</v>
      </c>
      <c r="D1023" s="23">
        <v>2006</v>
      </c>
      <c r="E1023" s="23">
        <v>2006</v>
      </c>
      <c r="F1023" s="23">
        <v>1199</v>
      </c>
      <c r="G1023" s="23">
        <v>632</v>
      </c>
      <c r="H1023" s="31">
        <v>0</v>
      </c>
      <c r="I1023" s="31">
        <v>0</v>
      </c>
      <c r="J1023" s="31">
        <v>0</v>
      </c>
      <c r="K1023" s="31">
        <v>0</v>
      </c>
      <c r="L1023" s="31">
        <v>0</v>
      </c>
      <c r="M1023" s="31">
        <v>194000</v>
      </c>
      <c r="N10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212804.13800869769</v>
      </c>
      <c r="O1023" s="31">
        <f>Table5[[#This Row],[SalePrice]]-Table5[[#This Row],[RegressionPrice]]</f>
        <v>-18804.138008697686</v>
      </c>
    </row>
    <row r="1024" spans="1:15">
      <c r="A1024">
        <v>1248</v>
      </c>
      <c r="B1024">
        <v>324</v>
      </c>
      <c r="C1024" s="20">
        <v>5</v>
      </c>
      <c r="D1024" s="20">
        <v>1930</v>
      </c>
      <c r="E1024" s="20">
        <v>1950</v>
      </c>
      <c r="F1024" s="20">
        <v>912</v>
      </c>
      <c r="G1024" s="20">
        <v>160</v>
      </c>
      <c r="H1024" s="32">
        <v>0</v>
      </c>
      <c r="I1024" s="32">
        <v>0</v>
      </c>
      <c r="J1024" s="32">
        <v>1</v>
      </c>
      <c r="K1024" s="32">
        <v>1</v>
      </c>
      <c r="L1024" s="32">
        <v>1</v>
      </c>
      <c r="M1024" s="32">
        <v>87000</v>
      </c>
      <c r="N10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109513.28848676389</v>
      </c>
      <c r="O1024" s="31">
        <f>Table5[[#This Row],[SalePrice]]-Table5[[#This Row],[RegressionPrice]]</f>
        <v>-22513.288486763893</v>
      </c>
    </row>
    <row r="1025" spans="1:15">
      <c r="A1025">
        <v>1504</v>
      </c>
      <c r="B1025">
        <v>16</v>
      </c>
      <c r="C1025" s="23">
        <v>7</v>
      </c>
      <c r="D1025" s="23">
        <v>2005</v>
      </c>
      <c r="E1025" s="23">
        <v>2006</v>
      </c>
      <c r="F1025" s="23">
        <v>1346</v>
      </c>
      <c r="G1025" s="23">
        <v>437</v>
      </c>
      <c r="H1025" s="31">
        <v>0</v>
      </c>
      <c r="I1025" s="31">
        <v>3</v>
      </c>
      <c r="J1025" s="31">
        <v>0</v>
      </c>
      <c r="K1025" s="31">
        <v>0</v>
      </c>
      <c r="L1025" s="31">
        <v>0</v>
      </c>
      <c r="M1025" s="31">
        <v>191000</v>
      </c>
      <c r="N10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188548.11113791063</v>
      </c>
      <c r="O1025" s="31">
        <f>Table5[[#This Row],[SalePrice]]-Table5[[#This Row],[RegressionPrice]]</f>
        <v>2451.8888620893704</v>
      </c>
    </row>
    <row r="1026" spans="1:15">
      <c r="A1026">
        <v>2898</v>
      </c>
      <c r="B1026">
        <v>1165</v>
      </c>
      <c r="C1026" s="20">
        <v>8</v>
      </c>
      <c r="D1026" s="20">
        <v>1976</v>
      </c>
      <c r="E1026" s="20">
        <v>1976</v>
      </c>
      <c r="F1026" s="20">
        <v>1565</v>
      </c>
      <c r="G1026" s="20">
        <v>665</v>
      </c>
      <c r="H1026" s="32">
        <v>0</v>
      </c>
      <c r="I1026" s="32">
        <v>0</v>
      </c>
      <c r="J1026" s="32">
        <v>0</v>
      </c>
      <c r="K1026" s="32">
        <v>2</v>
      </c>
      <c r="L1026" s="32">
        <v>0</v>
      </c>
      <c r="M1026" s="32">
        <v>287000</v>
      </c>
      <c r="N10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304582.89412569476</v>
      </c>
      <c r="O1026" s="31">
        <f>Table5[[#This Row],[SalePrice]]-Table5[[#This Row],[RegressionPrice]]</f>
        <v>-17582.894125694758</v>
      </c>
    </row>
    <row r="1027" spans="1:15">
      <c r="A1027">
        <v>882</v>
      </c>
      <c r="B1027">
        <v>138</v>
      </c>
      <c r="C1027" s="23">
        <v>5</v>
      </c>
      <c r="D1027" s="23">
        <v>1972</v>
      </c>
      <c r="E1027" s="23">
        <v>1972</v>
      </c>
      <c r="F1027" s="23">
        <v>882</v>
      </c>
      <c r="G1027" s="23">
        <v>461</v>
      </c>
      <c r="H1027" s="31">
        <v>0</v>
      </c>
      <c r="I1027" s="31">
        <v>0</v>
      </c>
      <c r="J1027" s="31">
        <v>1</v>
      </c>
      <c r="K1027" s="31">
        <v>2</v>
      </c>
      <c r="L1027" s="31">
        <v>1</v>
      </c>
      <c r="M1027" s="31">
        <v>112500</v>
      </c>
      <c r="N10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118132.12599387887</v>
      </c>
      <c r="O1027" s="31">
        <f>Table5[[#This Row],[SalePrice]]-Table5[[#This Row],[RegressionPrice]]</f>
        <v>-5632.1259938788717</v>
      </c>
    </row>
    <row r="1028" spans="1:15">
      <c r="A1028">
        <v>1264</v>
      </c>
      <c r="B1028">
        <v>697</v>
      </c>
      <c r="C1028" s="20">
        <v>5</v>
      </c>
      <c r="D1028" s="20">
        <v>1960</v>
      </c>
      <c r="E1028" s="20">
        <v>1960</v>
      </c>
      <c r="F1028" s="20">
        <v>1268</v>
      </c>
      <c r="G1028" s="20">
        <v>461</v>
      </c>
      <c r="H1028" s="32">
        <v>1</v>
      </c>
      <c r="I1028" s="32">
        <v>0</v>
      </c>
      <c r="J1028" s="32">
        <v>1</v>
      </c>
      <c r="K1028" s="32">
        <v>2</v>
      </c>
      <c r="L1028" s="32">
        <v>1</v>
      </c>
      <c r="M1028" s="32">
        <v>167500</v>
      </c>
      <c r="N10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141964.46548920358</v>
      </c>
      <c r="O1028" s="31">
        <f>Table5[[#This Row],[SalePrice]]-Table5[[#This Row],[RegressionPrice]]</f>
        <v>25535.534510796424</v>
      </c>
    </row>
    <row r="1029" spans="1:15">
      <c r="A1029">
        <v>1646</v>
      </c>
      <c r="B1029">
        <v>1513</v>
      </c>
      <c r="C1029" s="23">
        <v>8</v>
      </c>
      <c r="D1029" s="23">
        <v>2007</v>
      </c>
      <c r="E1029" s="23">
        <v>2008</v>
      </c>
      <c r="F1029" s="23">
        <v>1638</v>
      </c>
      <c r="G1029" s="23">
        <v>800</v>
      </c>
      <c r="H1029" s="31">
        <v>0</v>
      </c>
      <c r="I1029" s="31">
        <v>0</v>
      </c>
      <c r="J1029" s="31">
        <v>0</v>
      </c>
      <c r="K1029" s="31">
        <v>0</v>
      </c>
      <c r="L1029" s="31">
        <v>0</v>
      </c>
      <c r="M1029" s="31">
        <v>293077</v>
      </c>
      <c r="N10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283986.5764314633</v>
      </c>
      <c r="O1029" s="31">
        <f>Table5[[#This Row],[SalePrice]]-Table5[[#This Row],[RegressionPrice]]</f>
        <v>9090.4235685367021</v>
      </c>
    </row>
    <row r="1030" spans="1:15">
      <c r="A1030">
        <v>1376</v>
      </c>
      <c r="B1030">
        <v>368</v>
      </c>
      <c r="C1030" s="20">
        <v>5</v>
      </c>
      <c r="D1030" s="20">
        <v>1941</v>
      </c>
      <c r="E1030" s="20">
        <v>1950</v>
      </c>
      <c r="F1030" s="20">
        <v>768</v>
      </c>
      <c r="G1030" s="20">
        <v>240</v>
      </c>
      <c r="H1030" s="32">
        <v>3</v>
      </c>
      <c r="I1030" s="32">
        <v>0</v>
      </c>
      <c r="J1030" s="32">
        <v>1</v>
      </c>
      <c r="K1030" s="32">
        <v>2</v>
      </c>
      <c r="L1030" s="32">
        <v>1</v>
      </c>
      <c r="M1030" s="32">
        <v>105000</v>
      </c>
      <c r="N10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109035.30446070303</v>
      </c>
      <c r="O1030" s="31">
        <f>Table5[[#This Row],[SalePrice]]-Table5[[#This Row],[RegressionPrice]]</f>
        <v>-4035.3044607030315</v>
      </c>
    </row>
    <row r="1031" spans="1:15">
      <c r="A1031">
        <v>1218</v>
      </c>
      <c r="B1031">
        <v>317</v>
      </c>
      <c r="C1031" s="23">
        <v>6</v>
      </c>
      <c r="D1031" s="23">
        <v>1972</v>
      </c>
      <c r="E1031" s="23">
        <v>1972</v>
      </c>
      <c r="F1031" s="23">
        <v>672</v>
      </c>
      <c r="G1031" s="23">
        <v>264</v>
      </c>
      <c r="H1031" s="31">
        <v>0</v>
      </c>
      <c r="I1031" s="31">
        <v>4</v>
      </c>
      <c r="J1031" s="31">
        <v>1</v>
      </c>
      <c r="K1031" s="31">
        <v>1</v>
      </c>
      <c r="L1031" s="31">
        <v>1</v>
      </c>
      <c r="M1031" s="31">
        <v>118000</v>
      </c>
      <c r="N10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124665.13701012058</v>
      </c>
      <c r="O1031" s="31">
        <f>Table5[[#This Row],[SalePrice]]-Table5[[#This Row],[RegressionPrice]]</f>
        <v>-6665.137010120583</v>
      </c>
    </row>
    <row r="1032" spans="1:15">
      <c r="A1032">
        <v>1928</v>
      </c>
      <c r="B1032">
        <v>0</v>
      </c>
      <c r="C1032" s="20">
        <v>5</v>
      </c>
      <c r="D1032" s="20">
        <v>1916</v>
      </c>
      <c r="E1032" s="20">
        <v>1995</v>
      </c>
      <c r="F1032" s="20">
        <v>686</v>
      </c>
      <c r="G1032" s="20">
        <v>0</v>
      </c>
      <c r="H1032" s="32">
        <v>0</v>
      </c>
      <c r="I1032" s="32">
        <v>1</v>
      </c>
      <c r="J1032" s="32">
        <v>1</v>
      </c>
      <c r="K1032" s="32">
        <v>1</v>
      </c>
      <c r="L1032" s="32">
        <v>1</v>
      </c>
      <c r="M1032" s="32">
        <v>160000</v>
      </c>
      <c r="N10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131989.42697575939</v>
      </c>
      <c r="O1032" s="31">
        <f>Table5[[#This Row],[SalePrice]]-Table5[[#This Row],[RegressionPrice]]</f>
        <v>28010.573024240613</v>
      </c>
    </row>
    <row r="1033" spans="1:15">
      <c r="A1033">
        <v>3082</v>
      </c>
      <c r="B1033">
        <v>523</v>
      </c>
      <c r="C1033" s="23">
        <v>7</v>
      </c>
      <c r="D1033" s="23">
        <v>1920</v>
      </c>
      <c r="E1033" s="23">
        <v>1970</v>
      </c>
      <c r="F1033" s="23">
        <v>824</v>
      </c>
      <c r="G1033" s="23">
        <v>672</v>
      </c>
      <c r="H1033" s="31">
        <v>0</v>
      </c>
      <c r="I1033" s="31">
        <v>0</v>
      </c>
      <c r="J1033" s="31">
        <v>1</v>
      </c>
      <c r="K1033" s="31">
        <v>0</v>
      </c>
      <c r="L1033" s="31">
        <v>1</v>
      </c>
      <c r="M1033" s="31">
        <v>197000</v>
      </c>
      <c r="N10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268535.23726686096</v>
      </c>
      <c r="O1033" s="31">
        <f>Table5[[#This Row],[SalePrice]]-Table5[[#This Row],[RegressionPrice]]</f>
        <v>-71535.237266860961</v>
      </c>
    </row>
    <row r="1034" spans="1:15">
      <c r="A1034">
        <v>2520</v>
      </c>
      <c r="B1034">
        <v>1012</v>
      </c>
      <c r="C1034" s="20">
        <v>8</v>
      </c>
      <c r="D1034" s="20">
        <v>1993</v>
      </c>
      <c r="E1034" s="20">
        <v>1993</v>
      </c>
      <c r="F1034" s="20">
        <v>1338</v>
      </c>
      <c r="G1034" s="20">
        <v>796</v>
      </c>
      <c r="H1034" s="32">
        <v>0</v>
      </c>
      <c r="I1034" s="32">
        <v>0</v>
      </c>
      <c r="J1034" s="32">
        <v>0</v>
      </c>
      <c r="K1034" s="32">
        <v>0</v>
      </c>
      <c r="L1034" s="32">
        <v>0</v>
      </c>
      <c r="M1034" s="32">
        <v>310000</v>
      </c>
      <c r="N10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302744.84893162601</v>
      </c>
      <c r="O1034" s="31">
        <f>Table5[[#This Row],[SalePrice]]-Table5[[#This Row],[RegressionPrice]]</f>
        <v>7255.1510683739907</v>
      </c>
    </row>
    <row r="1035" spans="1:15">
      <c r="A1035">
        <v>1654</v>
      </c>
      <c r="B1035">
        <v>986</v>
      </c>
      <c r="C1035" s="23">
        <v>7</v>
      </c>
      <c r="D1035" s="23">
        <v>2002</v>
      </c>
      <c r="E1035" s="23">
        <v>2002</v>
      </c>
      <c r="F1035" s="23">
        <v>1654</v>
      </c>
      <c r="G1035" s="23">
        <v>900</v>
      </c>
      <c r="H1035" s="31">
        <v>0</v>
      </c>
      <c r="I1035" s="31">
        <v>0</v>
      </c>
      <c r="J1035" s="31">
        <v>0</v>
      </c>
      <c r="K1035" s="31">
        <v>0</v>
      </c>
      <c r="L1035" s="31">
        <v>0</v>
      </c>
      <c r="M1035" s="31">
        <v>230000</v>
      </c>
      <c r="N10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253497.77063482505</v>
      </c>
      <c r="O1035" s="31">
        <f>Table5[[#This Row],[SalePrice]]-Table5[[#This Row],[RegressionPrice]]</f>
        <v>-23497.77063482505</v>
      </c>
    </row>
    <row r="1036" spans="1:15">
      <c r="A1036">
        <v>954</v>
      </c>
      <c r="B1036">
        <v>0</v>
      </c>
      <c r="C1036" s="20">
        <v>5</v>
      </c>
      <c r="D1036" s="20">
        <v>1938</v>
      </c>
      <c r="E1036" s="20">
        <v>1950</v>
      </c>
      <c r="F1036" s="20">
        <v>920</v>
      </c>
      <c r="G1036" s="20">
        <v>240</v>
      </c>
      <c r="H1036" s="32">
        <v>0</v>
      </c>
      <c r="I1036" s="32">
        <v>0</v>
      </c>
      <c r="J1036" s="32">
        <v>4</v>
      </c>
      <c r="K1036" s="32">
        <v>0</v>
      </c>
      <c r="L1036" s="32">
        <v>3</v>
      </c>
      <c r="M1036" s="32">
        <v>119750</v>
      </c>
      <c r="N10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135750.30176054785</v>
      </c>
      <c r="O1036" s="31">
        <f>Table5[[#This Row],[SalePrice]]-Table5[[#This Row],[RegressionPrice]]</f>
        <v>-16000.301760547853</v>
      </c>
    </row>
    <row r="1037" spans="1:15">
      <c r="A1037">
        <v>845</v>
      </c>
      <c r="B1037">
        <v>0</v>
      </c>
      <c r="C1037" s="23">
        <v>4</v>
      </c>
      <c r="D1037" s="23">
        <v>1957</v>
      </c>
      <c r="E1037" s="23">
        <v>1957</v>
      </c>
      <c r="F1037" s="23">
        <v>0</v>
      </c>
      <c r="G1037" s="23">
        <v>290</v>
      </c>
      <c r="H1037" s="31">
        <v>0</v>
      </c>
      <c r="I1037" s="31">
        <v>0</v>
      </c>
      <c r="J1037" s="31">
        <v>3</v>
      </c>
      <c r="K1037" s="31">
        <v>0</v>
      </c>
      <c r="L1037" s="31">
        <v>1</v>
      </c>
      <c r="M1037" s="31">
        <v>84000</v>
      </c>
      <c r="N10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84050.685584892199</v>
      </c>
      <c r="O1037" s="31">
        <f>Table5[[#This Row],[SalePrice]]-Table5[[#This Row],[RegressionPrice]]</f>
        <v>-50.685584892198676</v>
      </c>
    </row>
    <row r="1038" spans="1:15">
      <c r="A1038">
        <v>1620</v>
      </c>
      <c r="B1038">
        <v>1022</v>
      </c>
      <c r="C1038" s="20">
        <v>9</v>
      </c>
      <c r="D1038" s="20">
        <v>2007</v>
      </c>
      <c r="E1038" s="20">
        <v>2008</v>
      </c>
      <c r="F1038" s="20">
        <v>1620</v>
      </c>
      <c r="G1038" s="20">
        <v>912</v>
      </c>
      <c r="H1038" s="32">
        <v>0</v>
      </c>
      <c r="I1038" s="32">
        <v>0</v>
      </c>
      <c r="J1038" s="32">
        <v>2</v>
      </c>
      <c r="K1038" s="32">
        <v>0</v>
      </c>
      <c r="L1038" s="32">
        <v>2</v>
      </c>
      <c r="M1038" s="32">
        <v>315500</v>
      </c>
      <c r="N10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327905.85672021442</v>
      </c>
      <c r="O1038" s="31">
        <f>Table5[[#This Row],[SalePrice]]-Table5[[#This Row],[RegressionPrice]]</f>
        <v>-12405.856720214419</v>
      </c>
    </row>
    <row r="1039" spans="1:15">
      <c r="A1039">
        <v>2263</v>
      </c>
      <c r="B1039">
        <v>0</v>
      </c>
      <c r="C1039" s="23">
        <v>8</v>
      </c>
      <c r="D1039" s="23">
        <v>2001</v>
      </c>
      <c r="E1039" s="23">
        <v>2002</v>
      </c>
      <c r="F1039" s="23">
        <v>1055</v>
      </c>
      <c r="G1039" s="23">
        <v>905</v>
      </c>
      <c r="H1039" s="31">
        <v>0</v>
      </c>
      <c r="I1039" s="31">
        <v>0</v>
      </c>
      <c r="J1039" s="31">
        <v>0</v>
      </c>
      <c r="K1039" s="31">
        <v>0</v>
      </c>
      <c r="L1039" s="31">
        <v>0</v>
      </c>
      <c r="M1039" s="31">
        <v>287000</v>
      </c>
      <c r="N10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275894.61539080297</v>
      </c>
      <c r="O1039" s="31">
        <f>Table5[[#This Row],[SalePrice]]-Table5[[#This Row],[RegressionPrice]]</f>
        <v>11105.384609197034</v>
      </c>
    </row>
    <row r="1040" spans="1:15">
      <c r="A1040">
        <v>1344</v>
      </c>
      <c r="B1040">
        <v>0</v>
      </c>
      <c r="C1040" s="20">
        <v>4</v>
      </c>
      <c r="D1040" s="20">
        <v>1970</v>
      </c>
      <c r="E1040" s="20">
        <v>2008</v>
      </c>
      <c r="F1040" s="20">
        <v>546</v>
      </c>
      <c r="G1040" s="20">
        <v>0</v>
      </c>
      <c r="H1040" s="32">
        <v>0</v>
      </c>
      <c r="I1040" s="32">
        <v>4</v>
      </c>
      <c r="J1040" s="32">
        <v>1</v>
      </c>
      <c r="K1040" s="32">
        <v>2</v>
      </c>
      <c r="L1040" s="32">
        <v>1</v>
      </c>
      <c r="M1040" s="32">
        <v>97000</v>
      </c>
      <c r="N10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81993.466227767101</v>
      </c>
      <c r="O1040" s="31">
        <f>Table5[[#This Row],[SalePrice]]-Table5[[#This Row],[RegressionPrice]]</f>
        <v>15006.533772232899</v>
      </c>
    </row>
    <row r="1041" spans="1:15">
      <c r="A1041">
        <v>630</v>
      </c>
      <c r="B1041">
        <v>509</v>
      </c>
      <c r="C1041" s="23">
        <v>4</v>
      </c>
      <c r="D1041" s="23">
        <v>1970</v>
      </c>
      <c r="E1041" s="23">
        <v>1970</v>
      </c>
      <c r="F1041" s="23">
        <v>630</v>
      </c>
      <c r="G1041" s="23">
        <v>286</v>
      </c>
      <c r="H1041" s="31">
        <v>0</v>
      </c>
      <c r="I1041" s="31">
        <v>3</v>
      </c>
      <c r="J1041" s="31">
        <v>0</v>
      </c>
      <c r="K1041" s="31">
        <v>2</v>
      </c>
      <c r="L1041" s="31">
        <v>1</v>
      </c>
      <c r="M1041" s="31">
        <v>80000</v>
      </c>
      <c r="N10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53583.239922936758</v>
      </c>
      <c r="O1041" s="31">
        <f>Table5[[#This Row],[SalePrice]]-Table5[[#This Row],[RegressionPrice]]</f>
        <v>26416.760077063242</v>
      </c>
    </row>
    <row r="1042" spans="1:15">
      <c r="A1042">
        <v>1803</v>
      </c>
      <c r="B1042">
        <v>168</v>
      </c>
      <c r="C1042" s="20">
        <v>5</v>
      </c>
      <c r="D1042" s="20">
        <v>1957</v>
      </c>
      <c r="E1042" s="20">
        <v>2000</v>
      </c>
      <c r="F1042" s="20">
        <v>1134</v>
      </c>
      <c r="G1042" s="20">
        <v>484</v>
      </c>
      <c r="H1042" s="32">
        <v>0</v>
      </c>
      <c r="I1042" s="32">
        <v>0</v>
      </c>
      <c r="J1042" s="32">
        <v>1</v>
      </c>
      <c r="K1042" s="32">
        <v>0</v>
      </c>
      <c r="L1042" s="32">
        <v>1</v>
      </c>
      <c r="M1042" s="32">
        <v>155000</v>
      </c>
      <c r="N10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179915.50821100175</v>
      </c>
      <c r="O1042" s="31">
        <f>Table5[[#This Row],[SalePrice]]-Table5[[#This Row],[RegressionPrice]]</f>
        <v>-24915.508211001754</v>
      </c>
    </row>
    <row r="1043" spans="1:15">
      <c r="A1043">
        <v>1632</v>
      </c>
      <c r="B1043">
        <v>400</v>
      </c>
      <c r="C1043" s="23">
        <v>6</v>
      </c>
      <c r="D1043" s="23">
        <v>1966</v>
      </c>
      <c r="E1043" s="23">
        <v>2000</v>
      </c>
      <c r="F1043" s="23">
        <v>800</v>
      </c>
      <c r="G1043" s="23">
        <v>484</v>
      </c>
      <c r="H1043" s="31">
        <v>1</v>
      </c>
      <c r="I1043" s="31">
        <v>0</v>
      </c>
      <c r="J1043" s="31">
        <v>1</v>
      </c>
      <c r="K1043" s="31">
        <v>1</v>
      </c>
      <c r="L1043" s="31">
        <v>0</v>
      </c>
      <c r="M1043" s="31">
        <v>173000</v>
      </c>
      <c r="N10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179953.33733340644</v>
      </c>
      <c r="O1043" s="31">
        <f>Table5[[#This Row],[SalePrice]]-Table5[[#This Row],[RegressionPrice]]</f>
        <v>-6953.3373334064381</v>
      </c>
    </row>
    <row r="1044" spans="1:15">
      <c r="A1044">
        <v>1306</v>
      </c>
      <c r="B1044">
        <v>900</v>
      </c>
      <c r="C1044" s="20">
        <v>6</v>
      </c>
      <c r="D1044" s="20">
        <v>2005</v>
      </c>
      <c r="E1044" s="20">
        <v>2005</v>
      </c>
      <c r="F1044" s="20">
        <v>1306</v>
      </c>
      <c r="G1044" s="20">
        <v>624</v>
      </c>
      <c r="H1044" s="32">
        <v>0</v>
      </c>
      <c r="I1044" s="32">
        <v>4</v>
      </c>
      <c r="J1044" s="32">
        <v>0</v>
      </c>
      <c r="K1044" s="32">
        <v>0</v>
      </c>
      <c r="L1044" s="32">
        <v>0</v>
      </c>
      <c r="M1044" s="32">
        <v>196000</v>
      </c>
      <c r="N10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174304.06047297438</v>
      </c>
      <c r="O1044" s="31">
        <f>Table5[[#This Row],[SalePrice]]-Table5[[#This Row],[RegressionPrice]]</f>
        <v>21695.939527025621</v>
      </c>
    </row>
    <row r="1045" spans="1:15">
      <c r="A1045">
        <v>2329</v>
      </c>
      <c r="B1045">
        <v>1085</v>
      </c>
      <c r="C1045" s="23">
        <v>7</v>
      </c>
      <c r="D1045" s="23">
        <v>1990</v>
      </c>
      <c r="E1045" s="23">
        <v>1990</v>
      </c>
      <c r="F1045" s="23">
        <v>1475</v>
      </c>
      <c r="G1045" s="23">
        <v>514</v>
      </c>
      <c r="H1045" s="31">
        <v>0</v>
      </c>
      <c r="I1045" s="31">
        <v>0</v>
      </c>
      <c r="J1045" s="31">
        <v>0</v>
      </c>
      <c r="K1045" s="31">
        <v>0</v>
      </c>
      <c r="L1045" s="31">
        <v>0</v>
      </c>
      <c r="M1045" s="31">
        <v>262280</v>
      </c>
      <c r="N10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264460.37249706435</v>
      </c>
      <c r="O1045" s="31">
        <f>Table5[[#This Row],[SalePrice]]-Table5[[#This Row],[RegressionPrice]]</f>
        <v>-2180.3724970643525</v>
      </c>
    </row>
    <row r="1046" spans="1:15">
      <c r="A1046">
        <v>2524</v>
      </c>
      <c r="B1046">
        <v>1104</v>
      </c>
      <c r="C1046" s="20">
        <v>8</v>
      </c>
      <c r="D1046" s="20">
        <v>1981</v>
      </c>
      <c r="E1046" s="20">
        <v>1981</v>
      </c>
      <c r="F1046" s="20">
        <v>2524</v>
      </c>
      <c r="G1046" s="20">
        <v>542</v>
      </c>
      <c r="H1046" s="32">
        <v>2</v>
      </c>
      <c r="I1046" s="32">
        <v>0</v>
      </c>
      <c r="J1046" s="32">
        <v>0</v>
      </c>
      <c r="K1046" s="32">
        <v>2</v>
      </c>
      <c r="L1046" s="32">
        <v>0</v>
      </c>
      <c r="M1046" s="32">
        <v>278000</v>
      </c>
      <c r="N10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292081.9002429379</v>
      </c>
      <c r="O1046" s="31">
        <f>Table5[[#This Row],[SalePrice]]-Table5[[#This Row],[RegressionPrice]]</f>
        <v>-14081.900242937903</v>
      </c>
    </row>
    <row r="1047" spans="1:15">
      <c r="A1047">
        <v>1733</v>
      </c>
      <c r="B1047">
        <v>0</v>
      </c>
      <c r="C1047" s="23">
        <v>3</v>
      </c>
      <c r="D1047" s="23">
        <v>1955</v>
      </c>
      <c r="E1047" s="23">
        <v>1955</v>
      </c>
      <c r="F1047" s="23">
        <v>0</v>
      </c>
      <c r="G1047" s="23">
        <v>452</v>
      </c>
      <c r="H1047" s="31">
        <v>0</v>
      </c>
      <c r="I1047" s="31">
        <v>0</v>
      </c>
      <c r="J1047" s="31">
        <v>3</v>
      </c>
      <c r="K1047" s="31">
        <v>0</v>
      </c>
      <c r="L1047" s="31">
        <v>1</v>
      </c>
      <c r="M1047" s="31">
        <v>139600</v>
      </c>
      <c r="N10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112407.43422358278</v>
      </c>
      <c r="O1047" s="31">
        <f>Table5[[#This Row],[SalePrice]]-Table5[[#This Row],[RegressionPrice]]</f>
        <v>27192.565776417221</v>
      </c>
    </row>
    <row r="1048" spans="1:15">
      <c r="A1048">
        <v>2868</v>
      </c>
      <c r="B1048">
        <v>240</v>
      </c>
      <c r="C1048" s="20">
        <v>9</v>
      </c>
      <c r="D1048" s="20">
        <v>2005</v>
      </c>
      <c r="E1048" s="20">
        <v>2006</v>
      </c>
      <c r="F1048" s="20">
        <v>1992</v>
      </c>
      <c r="G1048" s="20">
        <v>716</v>
      </c>
      <c r="H1048" s="32">
        <v>0</v>
      </c>
      <c r="I1048" s="32">
        <v>0</v>
      </c>
      <c r="J1048" s="32">
        <v>2</v>
      </c>
      <c r="K1048" s="32">
        <v>0</v>
      </c>
      <c r="L1048" s="32">
        <v>2</v>
      </c>
      <c r="M1048" s="32">
        <v>556581</v>
      </c>
      <c r="N10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372462.9722358532</v>
      </c>
      <c r="O1048" s="31">
        <f>Table5[[#This Row],[SalePrice]]-Table5[[#This Row],[RegressionPrice]]</f>
        <v>184118.0277641468</v>
      </c>
    </row>
    <row r="1049" spans="1:15">
      <c r="A1049">
        <v>990</v>
      </c>
      <c r="B1049">
        <v>686</v>
      </c>
      <c r="C1049" s="23">
        <v>5</v>
      </c>
      <c r="D1049" s="23">
        <v>1994</v>
      </c>
      <c r="E1049" s="23">
        <v>1995</v>
      </c>
      <c r="F1049" s="23">
        <v>990</v>
      </c>
      <c r="G1049" s="23">
        <v>672</v>
      </c>
      <c r="H1049" s="31">
        <v>0</v>
      </c>
      <c r="I1049" s="31">
        <v>0</v>
      </c>
      <c r="J1049" s="31">
        <v>0</v>
      </c>
      <c r="K1049" s="31">
        <v>0</v>
      </c>
      <c r="L1049" s="31">
        <v>1</v>
      </c>
      <c r="M1049" s="31">
        <v>145000</v>
      </c>
      <c r="N10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158944.58324238026</v>
      </c>
      <c r="O1049" s="31">
        <f>Table5[[#This Row],[SalePrice]]-Table5[[#This Row],[RegressionPrice]]</f>
        <v>-13944.583242380264</v>
      </c>
    </row>
    <row r="1050" spans="1:15">
      <c r="A1050">
        <v>1771</v>
      </c>
      <c r="B1050">
        <v>0</v>
      </c>
      <c r="C1050" s="20">
        <v>5</v>
      </c>
      <c r="D1050" s="20">
        <v>1960</v>
      </c>
      <c r="E1050" s="20">
        <v>2006</v>
      </c>
      <c r="F1050" s="20">
        <v>0</v>
      </c>
      <c r="G1050" s="20">
        <v>336</v>
      </c>
      <c r="H1050" s="32">
        <v>0</v>
      </c>
      <c r="I1050" s="32">
        <v>0</v>
      </c>
      <c r="J1050" s="32">
        <v>3</v>
      </c>
      <c r="K1050" s="32">
        <v>2</v>
      </c>
      <c r="L1050" s="32">
        <v>1</v>
      </c>
      <c r="M1050" s="32">
        <v>115000</v>
      </c>
      <c r="N10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164230.94747408206</v>
      </c>
      <c r="O1050" s="31">
        <f>Table5[[#This Row],[SalePrice]]-Table5[[#This Row],[RegressionPrice]]</f>
        <v>-49230.947474082059</v>
      </c>
    </row>
    <row r="1051" spans="1:15">
      <c r="A1051">
        <v>930</v>
      </c>
      <c r="B1051">
        <v>0</v>
      </c>
      <c r="C1051" s="23">
        <v>4</v>
      </c>
      <c r="D1051" s="23">
        <v>1946</v>
      </c>
      <c r="E1051" s="23">
        <v>2006</v>
      </c>
      <c r="F1051" s="23">
        <v>0</v>
      </c>
      <c r="G1051" s="23">
        <v>308</v>
      </c>
      <c r="H1051" s="31">
        <v>0</v>
      </c>
      <c r="I1051" s="31">
        <v>0</v>
      </c>
      <c r="J1051" s="31">
        <v>3</v>
      </c>
      <c r="K1051" s="31">
        <v>0</v>
      </c>
      <c r="L1051" s="31">
        <v>0</v>
      </c>
      <c r="M1051" s="31">
        <v>84900</v>
      </c>
      <c r="N10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93602.467324602141</v>
      </c>
      <c r="O1051" s="31">
        <f>Table5[[#This Row],[SalePrice]]-Table5[[#This Row],[RegressionPrice]]</f>
        <v>-8702.4673246021412</v>
      </c>
    </row>
    <row r="1052" spans="1:15">
      <c r="A1052">
        <v>1302</v>
      </c>
      <c r="B1052">
        <v>0</v>
      </c>
      <c r="C1052" s="20">
        <v>7</v>
      </c>
      <c r="D1052" s="20">
        <v>2007</v>
      </c>
      <c r="E1052" s="20">
        <v>2007</v>
      </c>
      <c r="F1052" s="20">
        <v>1302</v>
      </c>
      <c r="G1052" s="20">
        <v>436</v>
      </c>
      <c r="H1052" s="32">
        <v>0</v>
      </c>
      <c r="I1052" s="32">
        <v>0</v>
      </c>
      <c r="J1052" s="32">
        <v>0</v>
      </c>
      <c r="K1052" s="32">
        <v>0</v>
      </c>
      <c r="L1052" s="32">
        <v>0</v>
      </c>
      <c r="M1052" s="32">
        <v>176485</v>
      </c>
      <c r="N10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199064.41990085336</v>
      </c>
      <c r="O1052" s="31">
        <f>Table5[[#This Row],[SalePrice]]-Table5[[#This Row],[RegressionPrice]]</f>
        <v>-22579.419900853361</v>
      </c>
    </row>
    <row r="1053" spans="1:15">
      <c r="A1053">
        <v>1316</v>
      </c>
      <c r="B1053">
        <v>0</v>
      </c>
      <c r="C1053" s="23">
        <v>7</v>
      </c>
      <c r="D1053" s="23">
        <v>2007</v>
      </c>
      <c r="E1053" s="23">
        <v>2007</v>
      </c>
      <c r="F1053" s="23">
        <v>1316</v>
      </c>
      <c r="G1053" s="23">
        <v>440</v>
      </c>
      <c r="H1053" s="31">
        <v>0</v>
      </c>
      <c r="I1053" s="31">
        <v>0</v>
      </c>
      <c r="J1053" s="31">
        <v>0</v>
      </c>
      <c r="K1053" s="31">
        <v>0</v>
      </c>
      <c r="L1053" s="31">
        <v>0</v>
      </c>
      <c r="M1053" s="31">
        <v>200141</v>
      </c>
      <c r="N10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200111.67299827715</v>
      </c>
      <c r="O1053" s="31">
        <f>Table5[[#This Row],[SalePrice]]-Table5[[#This Row],[RegressionPrice]]</f>
        <v>29.327001722849673</v>
      </c>
    </row>
    <row r="1054" spans="1:15">
      <c r="A1054">
        <v>1977</v>
      </c>
      <c r="B1054">
        <v>442</v>
      </c>
      <c r="C1054" s="20">
        <v>6</v>
      </c>
      <c r="D1054" s="20">
        <v>1964</v>
      </c>
      <c r="E1054" s="20">
        <v>1978</v>
      </c>
      <c r="F1054" s="20">
        <v>816</v>
      </c>
      <c r="G1054" s="20">
        <v>540</v>
      </c>
      <c r="H1054" s="32">
        <v>3</v>
      </c>
      <c r="I1054" s="32">
        <v>0</v>
      </c>
      <c r="J1054" s="32">
        <v>1</v>
      </c>
      <c r="K1054" s="32">
        <v>2</v>
      </c>
      <c r="L1054" s="32">
        <v>1</v>
      </c>
      <c r="M1054" s="32">
        <v>165000</v>
      </c>
      <c r="N10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190581.10801779109</v>
      </c>
      <c r="O1054" s="31">
        <f>Table5[[#This Row],[SalePrice]]-Table5[[#This Row],[RegressionPrice]]</f>
        <v>-25581.108017791092</v>
      </c>
    </row>
    <row r="1055" spans="1:15">
      <c r="A1055">
        <v>1526</v>
      </c>
      <c r="B1055">
        <v>383</v>
      </c>
      <c r="C1055" s="23">
        <v>5</v>
      </c>
      <c r="D1055" s="23">
        <v>1957</v>
      </c>
      <c r="E1055" s="23">
        <v>2002</v>
      </c>
      <c r="F1055" s="23">
        <v>1216</v>
      </c>
      <c r="G1055" s="23">
        <v>364</v>
      </c>
      <c r="H1055" s="31">
        <v>0</v>
      </c>
      <c r="I1055" s="31">
        <v>0</v>
      </c>
      <c r="J1055" s="31">
        <v>1</v>
      </c>
      <c r="K1055" s="31">
        <v>0</v>
      </c>
      <c r="L1055" s="31">
        <v>1</v>
      </c>
      <c r="M1055" s="31">
        <v>144500</v>
      </c>
      <c r="N10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168021.06315741668</v>
      </c>
      <c r="O1055" s="31">
        <f>Table5[[#This Row],[SalePrice]]-Table5[[#This Row],[RegressionPrice]]</f>
        <v>-23521.063157416676</v>
      </c>
    </row>
    <row r="1056" spans="1:15">
      <c r="A1056">
        <v>1989</v>
      </c>
      <c r="B1056">
        <v>932</v>
      </c>
      <c r="C1056" s="20">
        <v>8</v>
      </c>
      <c r="D1056" s="20">
        <v>2002</v>
      </c>
      <c r="E1056" s="20">
        <v>2002</v>
      </c>
      <c r="F1056" s="20">
        <v>1065</v>
      </c>
      <c r="G1056" s="20">
        <v>586</v>
      </c>
      <c r="H1056" s="32">
        <v>0</v>
      </c>
      <c r="I1056" s="32">
        <v>0</v>
      </c>
      <c r="J1056" s="32">
        <v>0</v>
      </c>
      <c r="K1056" s="32">
        <v>0</v>
      </c>
      <c r="L1056" s="32">
        <v>0</v>
      </c>
      <c r="M1056" s="32">
        <v>255000</v>
      </c>
      <c r="N10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269908.79862461775</v>
      </c>
      <c r="O1056" s="31">
        <f>Table5[[#This Row],[SalePrice]]-Table5[[#This Row],[RegressionPrice]]</f>
        <v>-14908.798624617746</v>
      </c>
    </row>
    <row r="1057" spans="1:15">
      <c r="A1057">
        <v>1523</v>
      </c>
      <c r="B1057">
        <v>644</v>
      </c>
      <c r="C1057" s="23">
        <v>6</v>
      </c>
      <c r="D1057" s="23">
        <v>1976</v>
      </c>
      <c r="E1057" s="23">
        <v>1976</v>
      </c>
      <c r="F1057" s="23">
        <v>1193</v>
      </c>
      <c r="G1057" s="23">
        <v>478</v>
      </c>
      <c r="H1057" s="31">
        <v>0</v>
      </c>
      <c r="I1057" s="31">
        <v>0</v>
      </c>
      <c r="J1057" s="31">
        <v>0</v>
      </c>
      <c r="K1057" s="31">
        <v>2</v>
      </c>
      <c r="L1057" s="31">
        <v>1</v>
      </c>
      <c r="M1057" s="31">
        <v>180000</v>
      </c>
      <c r="N10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181373.66768988568</v>
      </c>
      <c r="O1057" s="31">
        <f>Table5[[#This Row],[SalePrice]]-Table5[[#This Row],[RegressionPrice]]</f>
        <v>-1373.6676898856822</v>
      </c>
    </row>
    <row r="1058" spans="1:15">
      <c r="A1058">
        <v>1364</v>
      </c>
      <c r="B1058">
        <v>659</v>
      </c>
      <c r="C1058" s="20">
        <v>7</v>
      </c>
      <c r="D1058" s="20">
        <v>2005</v>
      </c>
      <c r="E1058" s="20">
        <v>2005</v>
      </c>
      <c r="F1058" s="20">
        <v>1364</v>
      </c>
      <c r="G1058" s="20">
        <v>484</v>
      </c>
      <c r="H1058" s="32">
        <v>0</v>
      </c>
      <c r="I1058" s="32">
        <v>3</v>
      </c>
      <c r="J1058" s="32">
        <v>0</v>
      </c>
      <c r="K1058" s="32">
        <v>0</v>
      </c>
      <c r="L1058" s="32">
        <v>0</v>
      </c>
      <c r="M1058" s="32">
        <v>185850</v>
      </c>
      <c r="N10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195627.52060213321</v>
      </c>
      <c r="O1058" s="31">
        <f>Table5[[#This Row],[SalePrice]]-Table5[[#This Row],[RegressionPrice]]</f>
        <v>-9777.5206021332124</v>
      </c>
    </row>
    <row r="1059" spans="1:15">
      <c r="A1059">
        <v>1850</v>
      </c>
      <c r="B1059">
        <v>595</v>
      </c>
      <c r="C1059" s="23">
        <v>7</v>
      </c>
      <c r="D1059" s="23">
        <v>1994</v>
      </c>
      <c r="E1059" s="23">
        <v>1994</v>
      </c>
      <c r="F1059" s="23">
        <v>973</v>
      </c>
      <c r="G1059" s="23">
        <v>467</v>
      </c>
      <c r="H1059" s="31">
        <v>0</v>
      </c>
      <c r="I1059" s="31">
        <v>0</v>
      </c>
      <c r="J1059" s="31">
        <v>0</v>
      </c>
      <c r="K1059" s="31">
        <v>0</v>
      </c>
      <c r="L1059" s="31">
        <v>0</v>
      </c>
      <c r="M1059" s="31">
        <v>248000</v>
      </c>
      <c r="N10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224757.93892582427</v>
      </c>
      <c r="O1059" s="31">
        <f>Table5[[#This Row],[SalePrice]]-Table5[[#This Row],[RegressionPrice]]</f>
        <v>23242.061074175726</v>
      </c>
    </row>
    <row r="1060" spans="1:15">
      <c r="A1060">
        <v>2184</v>
      </c>
      <c r="B1060">
        <v>936</v>
      </c>
      <c r="C1060" s="20">
        <v>9</v>
      </c>
      <c r="D1060" s="20">
        <v>2008</v>
      </c>
      <c r="E1060" s="20">
        <v>2008</v>
      </c>
      <c r="F1060" s="20">
        <v>1104</v>
      </c>
      <c r="G1060" s="20">
        <v>836</v>
      </c>
      <c r="H1060" s="32">
        <v>0</v>
      </c>
      <c r="I1060" s="32">
        <v>0</v>
      </c>
      <c r="J1060" s="32">
        <v>2</v>
      </c>
      <c r="K1060" s="32">
        <v>0</v>
      </c>
      <c r="L1060" s="32">
        <v>2</v>
      </c>
      <c r="M1060" s="32">
        <v>335000</v>
      </c>
      <c r="N10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344588.18906582601</v>
      </c>
      <c r="O1060" s="31">
        <f>Table5[[#This Row],[SalePrice]]-Table5[[#This Row],[RegressionPrice]]</f>
        <v>-9588.189065826009</v>
      </c>
    </row>
    <row r="1061" spans="1:15">
      <c r="A1061">
        <v>1991</v>
      </c>
      <c r="B1061">
        <v>297</v>
      </c>
      <c r="C1061" s="23">
        <v>6</v>
      </c>
      <c r="D1061" s="23">
        <v>1932</v>
      </c>
      <c r="E1061" s="23">
        <v>1950</v>
      </c>
      <c r="F1061" s="23">
        <v>854</v>
      </c>
      <c r="G1061" s="23">
        <v>432</v>
      </c>
      <c r="H1061" s="31">
        <v>0</v>
      </c>
      <c r="I1061" s="31">
        <v>0</v>
      </c>
      <c r="J1061" s="31">
        <v>1</v>
      </c>
      <c r="K1061" s="31">
        <v>2</v>
      </c>
      <c r="L1061" s="31">
        <v>1</v>
      </c>
      <c r="M1061" s="31">
        <v>220000</v>
      </c>
      <c r="N10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172526.89702696842</v>
      </c>
      <c r="O1061" s="31">
        <f>Table5[[#This Row],[SalePrice]]-Table5[[#This Row],[RegressionPrice]]</f>
        <v>47473.102973031579</v>
      </c>
    </row>
    <row r="1062" spans="1:15">
      <c r="A1062">
        <v>1338</v>
      </c>
      <c r="B1062">
        <v>616</v>
      </c>
      <c r="C1062" s="20">
        <v>8</v>
      </c>
      <c r="D1062" s="20">
        <v>2001</v>
      </c>
      <c r="E1062" s="20">
        <v>2001</v>
      </c>
      <c r="F1062" s="20">
        <v>1338</v>
      </c>
      <c r="G1062" s="20">
        <v>582</v>
      </c>
      <c r="H1062" s="32">
        <v>0</v>
      </c>
      <c r="I1062" s="32">
        <v>3</v>
      </c>
      <c r="J1062" s="32">
        <v>0</v>
      </c>
      <c r="K1062" s="32">
        <v>0</v>
      </c>
      <c r="L1062" s="32">
        <v>0</v>
      </c>
      <c r="M1062" s="32">
        <v>213500</v>
      </c>
      <c r="N10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213780.24959112314</v>
      </c>
      <c r="O1062" s="31">
        <f>Table5[[#This Row],[SalePrice]]-Table5[[#This Row],[RegressionPrice]]</f>
        <v>-280.24959112313809</v>
      </c>
    </row>
    <row r="1063" spans="1:15">
      <c r="A1063">
        <v>894</v>
      </c>
      <c r="B1063">
        <v>0</v>
      </c>
      <c r="C1063" s="23">
        <v>3</v>
      </c>
      <c r="D1063" s="23">
        <v>1935</v>
      </c>
      <c r="E1063" s="23">
        <v>1950</v>
      </c>
      <c r="F1063" s="23">
        <v>894</v>
      </c>
      <c r="G1063" s="23">
        <v>1248</v>
      </c>
      <c r="H1063" s="31">
        <v>0</v>
      </c>
      <c r="I1063" s="31">
        <v>0</v>
      </c>
      <c r="J1063" s="31">
        <v>1</v>
      </c>
      <c r="K1063" s="31">
        <v>2</v>
      </c>
      <c r="L1063" s="31">
        <v>1</v>
      </c>
      <c r="M1063" s="31">
        <v>81000</v>
      </c>
      <c r="N10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80881.82608497997</v>
      </c>
      <c r="O1063" s="31">
        <f>Table5[[#This Row],[SalePrice]]-Table5[[#This Row],[RegressionPrice]]</f>
        <v>118.17391502003011</v>
      </c>
    </row>
    <row r="1064" spans="1:15">
      <c r="A1064">
        <v>2337</v>
      </c>
      <c r="B1064">
        <v>0</v>
      </c>
      <c r="C1064" s="20">
        <v>5</v>
      </c>
      <c r="D1064" s="20">
        <v>1900</v>
      </c>
      <c r="E1064" s="20">
        <v>1950</v>
      </c>
      <c r="F1064" s="20">
        <v>662</v>
      </c>
      <c r="G1064" s="20">
        <v>560</v>
      </c>
      <c r="H1064" s="32">
        <v>0</v>
      </c>
      <c r="I1064" s="32">
        <v>1</v>
      </c>
      <c r="J1064" s="32">
        <v>1</v>
      </c>
      <c r="K1064" s="32">
        <v>2</v>
      </c>
      <c r="L1064" s="32">
        <v>1</v>
      </c>
      <c r="M1064" s="32">
        <v>90000</v>
      </c>
      <c r="N10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146233.805122066</v>
      </c>
      <c r="O1064" s="31">
        <f>Table5[[#This Row],[SalePrice]]-Table5[[#This Row],[RegressionPrice]]</f>
        <v>-56233.805122065998</v>
      </c>
    </row>
    <row r="1065" spans="1:15">
      <c r="A1065">
        <v>1103</v>
      </c>
      <c r="B1065">
        <v>397</v>
      </c>
      <c r="C1065" s="23">
        <v>6</v>
      </c>
      <c r="D1065" s="23">
        <v>1925</v>
      </c>
      <c r="E1065" s="23">
        <v>1980</v>
      </c>
      <c r="F1065" s="23">
        <v>1103</v>
      </c>
      <c r="G1065" s="23">
        <v>440</v>
      </c>
      <c r="H1065" s="31">
        <v>3</v>
      </c>
      <c r="I1065" s="31">
        <v>0</v>
      </c>
      <c r="J1065" s="31">
        <v>1</v>
      </c>
      <c r="K1065" s="31">
        <v>1</v>
      </c>
      <c r="L1065" s="31">
        <v>0</v>
      </c>
      <c r="M1065" s="31">
        <v>110500</v>
      </c>
      <c r="N10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127325.45477489512</v>
      </c>
      <c r="O1065" s="31">
        <f>Table5[[#This Row],[SalePrice]]-Table5[[#This Row],[RegressionPrice]]</f>
        <v>-16825.454774895115</v>
      </c>
    </row>
    <row r="1066" spans="1:15">
      <c r="A1066">
        <v>1154</v>
      </c>
      <c r="B1066">
        <v>740</v>
      </c>
      <c r="C1066" s="20">
        <v>5</v>
      </c>
      <c r="D1066" s="20">
        <v>1966</v>
      </c>
      <c r="E1066" s="20">
        <v>1966</v>
      </c>
      <c r="F1066" s="20">
        <v>1154</v>
      </c>
      <c r="G1066" s="20">
        <v>480</v>
      </c>
      <c r="H1066" s="32">
        <v>0</v>
      </c>
      <c r="I1066" s="32">
        <v>0</v>
      </c>
      <c r="J1066" s="32">
        <v>1</v>
      </c>
      <c r="K1066" s="32">
        <v>0</v>
      </c>
      <c r="L1066" s="32">
        <v>1</v>
      </c>
      <c r="M1066" s="32">
        <v>154000</v>
      </c>
      <c r="N10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150232.1243967333</v>
      </c>
      <c r="O1066" s="31">
        <f>Table5[[#This Row],[SalePrice]]-Table5[[#This Row],[RegressionPrice]]</f>
        <v>3767.8756032667006</v>
      </c>
    </row>
    <row r="1067" spans="1:15">
      <c r="A1067">
        <v>2260</v>
      </c>
      <c r="B1067">
        <v>1201</v>
      </c>
      <c r="C1067" s="23">
        <v>7</v>
      </c>
      <c r="D1067" s="23">
        <v>1996</v>
      </c>
      <c r="E1067" s="23">
        <v>1997</v>
      </c>
      <c r="F1067" s="23">
        <v>1306</v>
      </c>
      <c r="G1067" s="23">
        <v>533</v>
      </c>
      <c r="H1067" s="31">
        <v>0</v>
      </c>
      <c r="I1067" s="31">
        <v>0</v>
      </c>
      <c r="J1067" s="31">
        <v>2</v>
      </c>
      <c r="K1067" s="31">
        <v>0</v>
      </c>
      <c r="L1067" s="31">
        <v>0</v>
      </c>
      <c r="M1067" s="31">
        <v>328000</v>
      </c>
      <c r="N10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280495.09930056508</v>
      </c>
      <c r="O1067" s="31">
        <f>Table5[[#This Row],[SalePrice]]-Table5[[#This Row],[RegressionPrice]]</f>
        <v>47504.900699434918</v>
      </c>
    </row>
    <row r="1068" spans="1:15">
      <c r="A1068">
        <v>1571</v>
      </c>
      <c r="B1068">
        <v>0</v>
      </c>
      <c r="C1068" s="20">
        <v>6</v>
      </c>
      <c r="D1068" s="20">
        <v>1993</v>
      </c>
      <c r="E1068" s="20">
        <v>1994</v>
      </c>
      <c r="F1068" s="20">
        <v>799</v>
      </c>
      <c r="G1068" s="20">
        <v>380</v>
      </c>
      <c r="H1068" s="32">
        <v>0</v>
      </c>
      <c r="I1068" s="32">
        <v>0</v>
      </c>
      <c r="J1068" s="32">
        <v>0</v>
      </c>
      <c r="K1068" s="32">
        <v>1</v>
      </c>
      <c r="L1068" s="32">
        <v>1</v>
      </c>
      <c r="M1068" s="32">
        <v>178000</v>
      </c>
      <c r="N10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178053.24322618489</v>
      </c>
      <c r="O1068" s="31">
        <f>Table5[[#This Row],[SalePrice]]-Table5[[#This Row],[RegressionPrice]]</f>
        <v>-53.243226184888044</v>
      </c>
    </row>
    <row r="1069" spans="1:15">
      <c r="A1069">
        <v>1611</v>
      </c>
      <c r="B1069">
        <v>674</v>
      </c>
      <c r="C1069" s="23">
        <v>6</v>
      </c>
      <c r="D1069" s="23">
        <v>1964</v>
      </c>
      <c r="E1069" s="23">
        <v>1964</v>
      </c>
      <c r="F1069" s="23">
        <v>780</v>
      </c>
      <c r="G1069" s="23">
        <v>442</v>
      </c>
      <c r="H1069" s="31">
        <v>0</v>
      </c>
      <c r="I1069" s="31">
        <v>0</v>
      </c>
      <c r="J1069" s="31">
        <v>1</v>
      </c>
      <c r="K1069" s="31">
        <v>2</v>
      </c>
      <c r="L1069" s="31">
        <v>1</v>
      </c>
      <c r="M1069" s="31">
        <v>167900</v>
      </c>
      <c r="N10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177319.25477814849</v>
      </c>
      <c r="O1069" s="31">
        <f>Table5[[#This Row],[SalePrice]]-Table5[[#This Row],[RegressionPrice]]</f>
        <v>-9419.25477814849</v>
      </c>
    </row>
    <row r="1070" spans="1:15">
      <c r="A1070">
        <v>2521</v>
      </c>
      <c r="B1070">
        <v>837</v>
      </c>
      <c r="C1070" s="20">
        <v>6</v>
      </c>
      <c r="D1070" s="20">
        <v>1973</v>
      </c>
      <c r="E1070" s="20">
        <v>1973</v>
      </c>
      <c r="F1070" s="20">
        <v>942</v>
      </c>
      <c r="G1070" s="20">
        <v>576</v>
      </c>
      <c r="H1070" s="32">
        <v>0</v>
      </c>
      <c r="I1070" s="32">
        <v>3</v>
      </c>
      <c r="J1070" s="32">
        <v>0</v>
      </c>
      <c r="K1070" s="32">
        <v>1</v>
      </c>
      <c r="L1070" s="32">
        <v>1</v>
      </c>
      <c r="M1070" s="32">
        <v>151400</v>
      </c>
      <c r="N10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215290.52501131955</v>
      </c>
      <c r="O1070" s="31">
        <f>Table5[[#This Row],[SalePrice]]-Table5[[#This Row],[RegressionPrice]]</f>
        <v>-63890.525011319551</v>
      </c>
    </row>
    <row r="1071" spans="1:15">
      <c r="A1071">
        <v>893</v>
      </c>
      <c r="B1071">
        <v>220</v>
      </c>
      <c r="C1071" s="23">
        <v>5</v>
      </c>
      <c r="D1071" s="23">
        <v>1949</v>
      </c>
      <c r="E1071" s="23">
        <v>2003</v>
      </c>
      <c r="F1071" s="23">
        <v>845</v>
      </c>
      <c r="G1071" s="23">
        <v>576</v>
      </c>
      <c r="H1071" s="31">
        <v>0</v>
      </c>
      <c r="I1071" s="31">
        <v>0</v>
      </c>
      <c r="J1071" s="31">
        <v>1</v>
      </c>
      <c r="K1071" s="31">
        <v>2</v>
      </c>
      <c r="L1071" s="31">
        <v>0</v>
      </c>
      <c r="M1071" s="31">
        <v>135000</v>
      </c>
      <c r="N10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117428.76705858015</v>
      </c>
      <c r="O1071" s="31">
        <f>Table5[[#This Row],[SalePrice]]-Table5[[#This Row],[RegressionPrice]]</f>
        <v>17571.232941419847</v>
      </c>
    </row>
    <row r="1072" spans="1:15">
      <c r="A1072">
        <v>1048</v>
      </c>
      <c r="B1072">
        <v>586</v>
      </c>
      <c r="C1072" s="20">
        <v>5</v>
      </c>
      <c r="D1072" s="20">
        <v>1956</v>
      </c>
      <c r="E1072" s="20">
        <v>1956</v>
      </c>
      <c r="F1072" s="20">
        <v>1048</v>
      </c>
      <c r="G1072" s="20">
        <v>286</v>
      </c>
      <c r="H1072" s="32">
        <v>0</v>
      </c>
      <c r="I1072" s="32">
        <v>0</v>
      </c>
      <c r="J1072" s="32">
        <v>1</v>
      </c>
      <c r="K1072" s="32">
        <v>2</v>
      </c>
      <c r="L1072" s="32">
        <v>1</v>
      </c>
      <c r="M1072" s="32">
        <v>135000</v>
      </c>
      <c r="N10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119858.09540166696</v>
      </c>
      <c r="O1072" s="31">
        <f>Table5[[#This Row],[SalePrice]]-Table5[[#This Row],[RegressionPrice]]</f>
        <v>15141.904598333043</v>
      </c>
    </row>
    <row r="1073" spans="1:15">
      <c r="A1073">
        <v>1556</v>
      </c>
      <c r="B1073">
        <v>298</v>
      </c>
      <c r="C1073" s="23">
        <v>6</v>
      </c>
      <c r="D1073" s="23">
        <v>1968</v>
      </c>
      <c r="E1073" s="23">
        <v>1968</v>
      </c>
      <c r="F1073" s="23">
        <v>727</v>
      </c>
      <c r="G1073" s="23">
        <v>441</v>
      </c>
      <c r="H1073" s="31">
        <v>6</v>
      </c>
      <c r="I1073" s="31">
        <v>0</v>
      </c>
      <c r="J1073" s="31">
        <v>1</v>
      </c>
      <c r="K1073" s="31">
        <v>0</v>
      </c>
      <c r="L1073" s="31">
        <v>1</v>
      </c>
      <c r="M1073" s="31">
        <v>154000</v>
      </c>
      <c r="N10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157016.09999313578</v>
      </c>
      <c r="O1073" s="31">
        <f>Table5[[#This Row],[SalePrice]]-Table5[[#This Row],[RegressionPrice]]</f>
        <v>-3016.0999931357801</v>
      </c>
    </row>
    <row r="1074" spans="1:15">
      <c r="A1074">
        <v>1456</v>
      </c>
      <c r="B1074">
        <v>0</v>
      </c>
      <c r="C1074" s="20">
        <v>5</v>
      </c>
      <c r="D1074" s="20">
        <v>1948</v>
      </c>
      <c r="E1074" s="20">
        <v>1950</v>
      </c>
      <c r="F1074" s="20">
        <v>810</v>
      </c>
      <c r="G1074" s="20">
        <v>280</v>
      </c>
      <c r="H1074" s="32">
        <v>3</v>
      </c>
      <c r="I1074" s="32">
        <v>0</v>
      </c>
      <c r="J1074" s="32">
        <v>4</v>
      </c>
      <c r="K1074" s="32">
        <v>3</v>
      </c>
      <c r="L1074" s="32">
        <v>1</v>
      </c>
      <c r="M1074" s="32">
        <v>91500</v>
      </c>
      <c r="N10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128802.27218333242</v>
      </c>
      <c r="O1074" s="31">
        <f>Table5[[#This Row],[SalePrice]]-Table5[[#This Row],[RegressionPrice]]</f>
        <v>-37302.272183332418</v>
      </c>
    </row>
    <row r="1075" spans="1:15">
      <c r="A1075">
        <v>1426</v>
      </c>
      <c r="B1075">
        <v>535</v>
      </c>
      <c r="C1075" s="23">
        <v>6</v>
      </c>
      <c r="D1075" s="23">
        <v>1977</v>
      </c>
      <c r="E1075" s="23">
        <v>1977</v>
      </c>
      <c r="F1075" s="23">
        <v>690</v>
      </c>
      <c r="G1075" s="23">
        <v>440</v>
      </c>
      <c r="H1075" s="31">
        <v>0</v>
      </c>
      <c r="I1075" s="31">
        <v>0</v>
      </c>
      <c r="J1075" s="31">
        <v>1</v>
      </c>
      <c r="K1075" s="31">
        <v>2</v>
      </c>
      <c r="L1075" s="31">
        <v>1</v>
      </c>
      <c r="M1075" s="31">
        <v>159500</v>
      </c>
      <c r="N10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173497.51810414318</v>
      </c>
      <c r="O1075" s="31">
        <f>Table5[[#This Row],[SalePrice]]-Table5[[#This Row],[RegressionPrice]]</f>
        <v>-13997.518104143179</v>
      </c>
    </row>
    <row r="1076" spans="1:15">
      <c r="A1076">
        <v>1240</v>
      </c>
      <c r="B1076">
        <v>0</v>
      </c>
      <c r="C1076" s="20">
        <v>7</v>
      </c>
      <c r="D1076" s="20">
        <v>2006</v>
      </c>
      <c r="E1076" s="20">
        <v>2006</v>
      </c>
      <c r="F1076" s="20">
        <v>1240</v>
      </c>
      <c r="G1076" s="20">
        <v>826</v>
      </c>
      <c r="H1076" s="32">
        <v>0</v>
      </c>
      <c r="I1076" s="32">
        <v>0</v>
      </c>
      <c r="J1076" s="32">
        <v>0</v>
      </c>
      <c r="K1076" s="32">
        <v>0</v>
      </c>
      <c r="L1076" s="32">
        <v>0</v>
      </c>
      <c r="M1076" s="32">
        <v>194000</v>
      </c>
      <c r="N10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207740.95641466306</v>
      </c>
      <c r="O1076" s="31">
        <f>Table5[[#This Row],[SalePrice]]-Table5[[#This Row],[RegressionPrice]]</f>
        <v>-13740.956414663058</v>
      </c>
    </row>
    <row r="1077" spans="1:15">
      <c r="A1077">
        <v>1740</v>
      </c>
      <c r="B1077">
        <v>410</v>
      </c>
      <c r="C1077" s="23">
        <v>7</v>
      </c>
      <c r="D1077" s="23">
        <v>1940</v>
      </c>
      <c r="E1077" s="23">
        <v>1984</v>
      </c>
      <c r="F1077" s="23">
        <v>800</v>
      </c>
      <c r="G1077" s="23">
        <v>240</v>
      </c>
      <c r="H1077" s="31">
        <v>0</v>
      </c>
      <c r="I1077" s="31">
        <v>0</v>
      </c>
      <c r="J1077" s="31">
        <v>1</v>
      </c>
      <c r="K1077" s="31">
        <v>2</v>
      </c>
      <c r="L1077" s="31">
        <v>1</v>
      </c>
      <c r="M1077" s="31">
        <v>219500</v>
      </c>
      <c r="N10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190017.67667722594</v>
      </c>
      <c r="O1077" s="31">
        <f>Table5[[#This Row],[SalePrice]]-Table5[[#This Row],[RegressionPrice]]</f>
        <v>29482.323322774057</v>
      </c>
    </row>
    <row r="1078" spans="1:15">
      <c r="A1078">
        <v>1466</v>
      </c>
      <c r="B1078">
        <v>626</v>
      </c>
      <c r="C1078" s="20">
        <v>5</v>
      </c>
      <c r="D1078" s="20">
        <v>1936</v>
      </c>
      <c r="E1078" s="20">
        <v>1989</v>
      </c>
      <c r="F1078" s="20">
        <v>796</v>
      </c>
      <c r="G1078" s="20">
        <v>566</v>
      </c>
      <c r="H1078" s="32">
        <v>0</v>
      </c>
      <c r="I1078" s="32">
        <v>0</v>
      </c>
      <c r="J1078" s="32">
        <v>4</v>
      </c>
      <c r="K1078" s="32">
        <v>1</v>
      </c>
      <c r="L1078" s="32">
        <v>0</v>
      </c>
      <c r="M1078" s="32">
        <v>170000</v>
      </c>
      <c r="N10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167765.1810295629</v>
      </c>
      <c r="O1078" s="31">
        <f>Table5[[#This Row],[SalePrice]]-Table5[[#This Row],[RegressionPrice]]</f>
        <v>2234.8189704371034</v>
      </c>
    </row>
    <row r="1079" spans="1:15">
      <c r="A1079">
        <v>1096</v>
      </c>
      <c r="B1079">
        <v>75</v>
      </c>
      <c r="C1079" s="23">
        <v>5</v>
      </c>
      <c r="D1079" s="23">
        <v>1969</v>
      </c>
      <c r="E1079" s="23">
        <v>1969</v>
      </c>
      <c r="F1079" s="23">
        <v>1096</v>
      </c>
      <c r="G1079" s="23">
        <v>299</v>
      </c>
      <c r="H1079" s="31">
        <v>0</v>
      </c>
      <c r="I1079" s="31">
        <v>0</v>
      </c>
      <c r="J1079" s="31">
        <v>1</v>
      </c>
      <c r="K1079" s="31">
        <v>0</v>
      </c>
      <c r="L1079" s="31">
        <v>1</v>
      </c>
      <c r="M1079" s="31">
        <v>138800</v>
      </c>
      <c r="N10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129446.53920182031</v>
      </c>
      <c r="O1079" s="31">
        <f>Table5[[#This Row],[SalePrice]]-Table5[[#This Row],[RegressionPrice]]</f>
        <v>9353.4607981796871</v>
      </c>
    </row>
    <row r="1080" spans="1:15">
      <c r="A1080">
        <v>848</v>
      </c>
      <c r="B1080">
        <v>662</v>
      </c>
      <c r="C1080" s="20">
        <v>6</v>
      </c>
      <c r="D1080" s="20">
        <v>2004</v>
      </c>
      <c r="E1080" s="20">
        <v>2004</v>
      </c>
      <c r="F1080" s="20">
        <v>848</v>
      </c>
      <c r="G1080" s="20">
        <v>420</v>
      </c>
      <c r="H1080" s="32">
        <v>0</v>
      </c>
      <c r="I1080" s="32">
        <v>3</v>
      </c>
      <c r="J1080" s="32">
        <v>0</v>
      </c>
      <c r="K1080" s="32">
        <v>0</v>
      </c>
      <c r="L1080" s="32">
        <v>0</v>
      </c>
      <c r="M1080" s="32">
        <v>155900</v>
      </c>
      <c r="N10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138977.99289644195</v>
      </c>
      <c r="O1080" s="31">
        <f>Table5[[#This Row],[SalePrice]]-Table5[[#This Row],[RegressionPrice]]</f>
        <v>16922.007103558048</v>
      </c>
    </row>
    <row r="1081" spans="1:15">
      <c r="A1081">
        <v>990</v>
      </c>
      <c r="B1081">
        <v>495</v>
      </c>
      <c r="C1081" s="23">
        <v>5</v>
      </c>
      <c r="D1081" s="23">
        <v>1994</v>
      </c>
      <c r="E1081" s="23">
        <v>1994</v>
      </c>
      <c r="F1081" s="23">
        <v>990</v>
      </c>
      <c r="G1081" s="23">
        <v>299</v>
      </c>
      <c r="H1081" s="31">
        <v>0</v>
      </c>
      <c r="I1081" s="31">
        <v>0</v>
      </c>
      <c r="J1081" s="31">
        <v>0</v>
      </c>
      <c r="K1081" s="31">
        <v>1</v>
      </c>
      <c r="L1081" s="31">
        <v>1</v>
      </c>
      <c r="M1081" s="31">
        <v>126000</v>
      </c>
      <c r="N10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138790.88672763243</v>
      </c>
      <c r="O1081" s="31">
        <f>Table5[[#This Row],[SalePrice]]-Table5[[#This Row],[RegressionPrice]]</f>
        <v>-12790.886727632431</v>
      </c>
    </row>
    <row r="1082" spans="1:15">
      <c r="A1082">
        <v>1258</v>
      </c>
      <c r="B1082">
        <v>656</v>
      </c>
      <c r="C1082" s="20">
        <v>6</v>
      </c>
      <c r="D1082" s="20">
        <v>1971</v>
      </c>
      <c r="E1082" s="20">
        <v>2004</v>
      </c>
      <c r="F1082" s="20">
        <v>1258</v>
      </c>
      <c r="G1082" s="20">
        <v>528</v>
      </c>
      <c r="H1082" s="32">
        <v>0</v>
      </c>
      <c r="I1082" s="32">
        <v>0</v>
      </c>
      <c r="J1082" s="32">
        <v>1</v>
      </c>
      <c r="K1082" s="32">
        <v>0</v>
      </c>
      <c r="L1082" s="32">
        <v>0</v>
      </c>
      <c r="M1082" s="32">
        <v>145000</v>
      </c>
      <c r="N10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184204.59453937458</v>
      </c>
      <c r="O1082" s="31">
        <f>Table5[[#This Row],[SalePrice]]-Table5[[#This Row],[RegressionPrice]]</f>
        <v>-39204.594539374579</v>
      </c>
    </row>
    <row r="1083" spans="1:15">
      <c r="A1083">
        <v>1040</v>
      </c>
      <c r="B1083">
        <v>824</v>
      </c>
      <c r="C1083" s="23">
        <v>5</v>
      </c>
      <c r="D1083" s="23">
        <v>1963</v>
      </c>
      <c r="E1083" s="23">
        <v>1963</v>
      </c>
      <c r="F1083" s="23">
        <v>1040</v>
      </c>
      <c r="G1083" s="23">
        <v>308</v>
      </c>
      <c r="H1083" s="31">
        <v>1</v>
      </c>
      <c r="I1083" s="31">
        <v>0</v>
      </c>
      <c r="J1083" s="31">
        <v>1</v>
      </c>
      <c r="K1083" s="31">
        <v>3</v>
      </c>
      <c r="L1083" s="31">
        <v>1</v>
      </c>
      <c r="M1083" s="31">
        <v>133000</v>
      </c>
      <c r="N10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123553.16792719629</v>
      </c>
      <c r="O1083" s="31">
        <f>Table5[[#This Row],[SalePrice]]-Table5[[#This Row],[RegressionPrice]]</f>
        <v>9446.832072803707</v>
      </c>
    </row>
    <row r="1084" spans="1:15">
      <c r="A1084">
        <v>1459</v>
      </c>
      <c r="B1084">
        <v>0</v>
      </c>
      <c r="C1084" s="20">
        <v>7</v>
      </c>
      <c r="D1084" s="20">
        <v>2002</v>
      </c>
      <c r="E1084" s="20">
        <v>2002</v>
      </c>
      <c r="F1084" s="20">
        <v>1459</v>
      </c>
      <c r="G1084" s="20">
        <v>527</v>
      </c>
      <c r="H1084" s="32">
        <v>0</v>
      </c>
      <c r="I1084" s="32">
        <v>0</v>
      </c>
      <c r="J1084" s="32">
        <v>0</v>
      </c>
      <c r="K1084" s="32">
        <v>0</v>
      </c>
      <c r="L1084" s="32">
        <v>0</v>
      </c>
      <c r="M1084" s="32">
        <v>192000</v>
      </c>
      <c r="N10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208718.60950608627</v>
      </c>
      <c r="O1084" s="31">
        <f>Table5[[#This Row],[SalePrice]]-Table5[[#This Row],[RegressionPrice]]</f>
        <v>-16718.609506086272</v>
      </c>
    </row>
    <row r="1085" spans="1:15">
      <c r="A1085">
        <v>1251</v>
      </c>
      <c r="B1085">
        <v>553</v>
      </c>
      <c r="C1085" s="23">
        <v>6</v>
      </c>
      <c r="D1085" s="23">
        <v>1964</v>
      </c>
      <c r="E1085" s="23">
        <v>1964</v>
      </c>
      <c r="F1085" s="23">
        <v>1251</v>
      </c>
      <c r="G1085" s="23">
        <v>461</v>
      </c>
      <c r="H1085" s="31">
        <v>0</v>
      </c>
      <c r="I1085" s="31">
        <v>0</v>
      </c>
      <c r="J1085" s="31">
        <v>1</v>
      </c>
      <c r="K1085" s="31">
        <v>2</v>
      </c>
      <c r="L1085" s="31">
        <v>1</v>
      </c>
      <c r="M1085" s="31">
        <v>160000</v>
      </c>
      <c r="N10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164567.34520086783</v>
      </c>
      <c r="O1085" s="31">
        <f>Table5[[#This Row],[SalePrice]]-Table5[[#This Row],[RegressionPrice]]</f>
        <v>-4567.3452008678287</v>
      </c>
    </row>
    <row r="1086" spans="1:15">
      <c r="A1086">
        <v>1498</v>
      </c>
      <c r="B1086">
        <v>592</v>
      </c>
      <c r="C1086" s="20">
        <v>6</v>
      </c>
      <c r="D1086" s="20">
        <v>1995</v>
      </c>
      <c r="E1086" s="20">
        <v>1996</v>
      </c>
      <c r="F1086" s="20">
        <v>691</v>
      </c>
      <c r="G1086" s="20">
        <v>409</v>
      </c>
      <c r="H1086" s="32">
        <v>0</v>
      </c>
      <c r="I1086" s="32">
        <v>0</v>
      </c>
      <c r="J1086" s="32">
        <v>0</v>
      </c>
      <c r="K1086" s="32">
        <v>1</v>
      </c>
      <c r="L1086" s="32">
        <v>1</v>
      </c>
      <c r="M1086" s="32">
        <v>187500</v>
      </c>
      <c r="N10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186825.77960365696</v>
      </c>
      <c r="O1086" s="31">
        <f>Table5[[#This Row],[SalePrice]]-Table5[[#This Row],[RegressionPrice]]</f>
        <v>674.22039634303655</v>
      </c>
    </row>
    <row r="1087" spans="1:15">
      <c r="A1087">
        <v>996</v>
      </c>
      <c r="B1087">
        <v>747</v>
      </c>
      <c r="C1087" s="23">
        <v>6</v>
      </c>
      <c r="D1087" s="23">
        <v>1992</v>
      </c>
      <c r="E1087" s="23">
        <v>1992</v>
      </c>
      <c r="F1087" s="23">
        <v>936</v>
      </c>
      <c r="G1087" s="23">
        <v>564</v>
      </c>
      <c r="H1087" s="31">
        <v>0</v>
      </c>
      <c r="I1087" s="31">
        <v>0</v>
      </c>
      <c r="J1087" s="31">
        <v>0</v>
      </c>
      <c r="K1087" s="31">
        <v>0</v>
      </c>
      <c r="L1087" s="31">
        <v>0</v>
      </c>
      <c r="M1087" s="31">
        <v>147000</v>
      </c>
      <c r="N10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166008.71439144656</v>
      </c>
      <c r="O1087" s="31">
        <f>Table5[[#This Row],[SalePrice]]-Table5[[#This Row],[RegressionPrice]]</f>
        <v>-19008.714391446556</v>
      </c>
    </row>
    <row r="1088" spans="1:15">
      <c r="A1088">
        <v>1092</v>
      </c>
      <c r="B1088">
        <v>334</v>
      </c>
      <c r="C1088" s="20">
        <v>4</v>
      </c>
      <c r="D1088" s="20">
        <v>1973</v>
      </c>
      <c r="E1088" s="20">
        <v>1973</v>
      </c>
      <c r="F1088" s="20">
        <v>546</v>
      </c>
      <c r="G1088" s="20">
        <v>286</v>
      </c>
      <c r="H1088" s="32">
        <v>0</v>
      </c>
      <c r="I1088" s="32">
        <v>3</v>
      </c>
      <c r="J1088" s="32">
        <v>1</v>
      </c>
      <c r="K1088" s="32">
        <v>2</v>
      </c>
      <c r="L1088" s="32">
        <v>1</v>
      </c>
      <c r="M1088" s="32">
        <v>83500</v>
      </c>
      <c r="N10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81431.74950500096</v>
      </c>
      <c r="O1088" s="31">
        <f>Table5[[#This Row],[SalePrice]]-Table5[[#This Row],[RegressionPrice]]</f>
        <v>2068.2504949990398</v>
      </c>
    </row>
    <row r="1089" spans="1:15">
      <c r="A1089">
        <v>1953</v>
      </c>
      <c r="B1089">
        <v>0</v>
      </c>
      <c r="C1089" s="23">
        <v>8</v>
      </c>
      <c r="D1089" s="23">
        <v>2005</v>
      </c>
      <c r="E1089" s="23">
        <v>2006</v>
      </c>
      <c r="F1089" s="23">
        <v>1082</v>
      </c>
      <c r="G1089" s="23">
        <v>1043</v>
      </c>
      <c r="H1089" s="31">
        <v>0</v>
      </c>
      <c r="I1089" s="31">
        <v>0</v>
      </c>
      <c r="J1089" s="31">
        <v>0</v>
      </c>
      <c r="K1089" s="31">
        <v>0</v>
      </c>
      <c r="L1089" s="31">
        <v>0</v>
      </c>
      <c r="M1089" s="31">
        <v>252000</v>
      </c>
      <c r="N10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268462.41775553708</v>
      </c>
      <c r="O1089" s="31">
        <f>Table5[[#This Row],[SalePrice]]-Table5[[#This Row],[RegressionPrice]]</f>
        <v>-16462.417755537084</v>
      </c>
    </row>
    <row r="1090" spans="1:15">
      <c r="A1090">
        <v>1709</v>
      </c>
      <c r="B1090">
        <v>0</v>
      </c>
      <c r="C1090" s="20">
        <v>7</v>
      </c>
      <c r="D1090" s="20">
        <v>2004</v>
      </c>
      <c r="E1090" s="20">
        <v>2004</v>
      </c>
      <c r="F1090" s="20">
        <v>970</v>
      </c>
      <c r="G1090" s="20">
        <v>380</v>
      </c>
      <c r="H1090" s="32">
        <v>0</v>
      </c>
      <c r="I1090" s="32">
        <v>4</v>
      </c>
      <c r="J1090" s="32">
        <v>0</v>
      </c>
      <c r="K1090" s="32">
        <v>0</v>
      </c>
      <c r="L1090" s="32">
        <v>0</v>
      </c>
      <c r="M1090" s="32">
        <v>137500</v>
      </c>
      <c r="N10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183032.10078858823</v>
      </c>
      <c r="O1090" s="31">
        <f>Table5[[#This Row],[SalePrice]]-Table5[[#This Row],[RegressionPrice]]</f>
        <v>-45532.100788588228</v>
      </c>
    </row>
    <row r="1091" spans="1:15">
      <c r="A1091">
        <v>1247</v>
      </c>
      <c r="B1091">
        <v>1039</v>
      </c>
      <c r="C1091" s="23">
        <v>8</v>
      </c>
      <c r="D1091" s="23">
        <v>2005</v>
      </c>
      <c r="E1091" s="23">
        <v>2005</v>
      </c>
      <c r="F1091" s="23">
        <v>1247</v>
      </c>
      <c r="G1091" s="23">
        <v>550</v>
      </c>
      <c r="H1091" s="31">
        <v>0</v>
      </c>
      <c r="I1091" s="31">
        <v>3</v>
      </c>
      <c r="J1091" s="31">
        <v>0</v>
      </c>
      <c r="K1091" s="31">
        <v>0</v>
      </c>
      <c r="L1091" s="31">
        <v>0</v>
      </c>
      <c r="M1091" s="31">
        <v>197000</v>
      </c>
      <c r="N10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217972.39231481319</v>
      </c>
      <c r="O1091" s="31">
        <f>Table5[[#This Row],[SalePrice]]-Table5[[#This Row],[RegressionPrice]]</f>
        <v>-20972.392314813187</v>
      </c>
    </row>
    <row r="1092" spans="1:15">
      <c r="A1092">
        <v>1040</v>
      </c>
      <c r="B1092">
        <v>0</v>
      </c>
      <c r="C1092" s="20">
        <v>3</v>
      </c>
      <c r="D1092" s="20">
        <v>1950</v>
      </c>
      <c r="E1092" s="20">
        <v>1950</v>
      </c>
      <c r="F1092" s="20">
        <v>0</v>
      </c>
      <c r="G1092" s="20">
        <v>400</v>
      </c>
      <c r="H1092" s="32">
        <v>0</v>
      </c>
      <c r="I1092" s="32">
        <v>2</v>
      </c>
      <c r="J1092" s="32">
        <v>3</v>
      </c>
      <c r="K1092" s="32">
        <v>3</v>
      </c>
      <c r="L1092" s="32">
        <v>1</v>
      </c>
      <c r="M1092" s="32">
        <v>92900</v>
      </c>
      <c r="N10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48880.829902148267</v>
      </c>
      <c r="O1092" s="31">
        <f>Table5[[#This Row],[SalePrice]]-Table5[[#This Row],[RegressionPrice]]</f>
        <v>44019.170097851733</v>
      </c>
    </row>
    <row r="1093" spans="1:15">
      <c r="A1093">
        <v>1252</v>
      </c>
      <c r="B1093">
        <v>510</v>
      </c>
      <c r="C1093" s="23">
        <v>7</v>
      </c>
      <c r="D1093" s="23">
        <v>1999</v>
      </c>
      <c r="E1093" s="23">
        <v>2000</v>
      </c>
      <c r="F1093" s="23">
        <v>600</v>
      </c>
      <c r="G1093" s="23">
        <v>462</v>
      </c>
      <c r="H1093" s="31">
        <v>0</v>
      </c>
      <c r="I1093" s="31">
        <v>4</v>
      </c>
      <c r="J1093" s="31">
        <v>0</v>
      </c>
      <c r="K1093" s="31">
        <v>0</v>
      </c>
      <c r="L1093" s="31">
        <v>0</v>
      </c>
      <c r="M1093" s="31">
        <v>160000</v>
      </c>
      <c r="N10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164097.00927696345</v>
      </c>
      <c r="O1093" s="31">
        <f>Table5[[#This Row],[SalePrice]]-Table5[[#This Row],[RegressionPrice]]</f>
        <v>-4097.0092769634502</v>
      </c>
    </row>
    <row r="1094" spans="1:15">
      <c r="A1094">
        <v>1694</v>
      </c>
      <c r="B1094">
        <v>423</v>
      </c>
      <c r="C1094" s="20">
        <v>6</v>
      </c>
      <c r="D1094" s="20">
        <v>1925</v>
      </c>
      <c r="E1094" s="20">
        <v>1950</v>
      </c>
      <c r="F1094" s="20">
        <v>1181</v>
      </c>
      <c r="G1094" s="20">
        <v>576</v>
      </c>
      <c r="H1094" s="32">
        <v>0</v>
      </c>
      <c r="I1094" s="32">
        <v>0</v>
      </c>
      <c r="J1094" s="32">
        <v>1</v>
      </c>
      <c r="K1094" s="32">
        <v>3</v>
      </c>
      <c r="L1094" s="32">
        <v>1</v>
      </c>
      <c r="M1094" s="32">
        <v>136500</v>
      </c>
      <c r="N10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164016.89200755936</v>
      </c>
      <c r="O1094" s="31">
        <f>Table5[[#This Row],[SalePrice]]-Table5[[#This Row],[RegressionPrice]]</f>
        <v>-27516.892007559363</v>
      </c>
    </row>
    <row r="1095" spans="1:15">
      <c r="A1095">
        <v>1200</v>
      </c>
      <c r="B1095">
        <v>661</v>
      </c>
      <c r="C1095" s="23">
        <v>5</v>
      </c>
      <c r="D1095" s="23">
        <v>1965</v>
      </c>
      <c r="E1095" s="23">
        <v>1998</v>
      </c>
      <c r="F1095" s="23">
        <v>864</v>
      </c>
      <c r="G1095" s="23">
        <v>884</v>
      </c>
      <c r="H1095" s="31">
        <v>1</v>
      </c>
      <c r="I1095" s="31">
        <v>0</v>
      </c>
      <c r="J1095" s="31">
        <v>1</v>
      </c>
      <c r="K1095" s="31">
        <v>1</v>
      </c>
      <c r="L1095" s="31">
        <v>0</v>
      </c>
      <c r="M1095" s="31">
        <v>146000</v>
      </c>
      <c r="N10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156804.15334599707</v>
      </c>
      <c r="O1095" s="31">
        <f>Table5[[#This Row],[SalePrice]]-Table5[[#This Row],[RegressionPrice]]</f>
        <v>-10804.153345997067</v>
      </c>
    </row>
    <row r="1096" spans="1:15">
      <c r="A1096">
        <v>936</v>
      </c>
      <c r="B1096">
        <v>248</v>
      </c>
      <c r="C1096" s="20">
        <v>5</v>
      </c>
      <c r="D1096" s="20">
        <v>1956</v>
      </c>
      <c r="E1096" s="20">
        <v>2000</v>
      </c>
      <c r="F1096" s="20">
        <v>936</v>
      </c>
      <c r="G1096" s="20">
        <v>308</v>
      </c>
      <c r="H1096" s="32">
        <v>0</v>
      </c>
      <c r="I1096" s="32">
        <v>0</v>
      </c>
      <c r="J1096" s="32">
        <v>1</v>
      </c>
      <c r="K1096" s="32">
        <v>0</v>
      </c>
      <c r="L1096" s="32">
        <v>1</v>
      </c>
      <c r="M1096" s="32">
        <v>129000</v>
      </c>
      <c r="N10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128645.65213775274</v>
      </c>
      <c r="O1096" s="31">
        <f>Table5[[#This Row],[SalePrice]]-Table5[[#This Row],[RegressionPrice]]</f>
        <v>354.34786224726122</v>
      </c>
    </row>
    <row r="1097" spans="1:15">
      <c r="A1097">
        <v>1314</v>
      </c>
      <c r="B1097">
        <v>24</v>
      </c>
      <c r="C1097" s="23">
        <v>6</v>
      </c>
      <c r="D1097" s="23">
        <v>2006</v>
      </c>
      <c r="E1097" s="23">
        <v>2006</v>
      </c>
      <c r="F1097" s="23">
        <v>1314</v>
      </c>
      <c r="G1097" s="23">
        <v>440</v>
      </c>
      <c r="H1097" s="31">
        <v>0</v>
      </c>
      <c r="I1097" s="31">
        <v>0</v>
      </c>
      <c r="J1097" s="31">
        <v>0</v>
      </c>
      <c r="K1097" s="31">
        <v>1</v>
      </c>
      <c r="L1097" s="31">
        <v>0</v>
      </c>
      <c r="M1097" s="31">
        <v>176432</v>
      </c>
      <c r="N10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176248.68515844975</v>
      </c>
      <c r="O1097" s="31">
        <f>Table5[[#This Row],[SalePrice]]-Table5[[#This Row],[RegressionPrice]]</f>
        <v>183.314841550251</v>
      </c>
    </row>
    <row r="1098" spans="1:15">
      <c r="A1098">
        <v>1355</v>
      </c>
      <c r="B1098">
        <v>0</v>
      </c>
      <c r="C1098" s="20">
        <v>6</v>
      </c>
      <c r="D1098" s="20">
        <v>1914</v>
      </c>
      <c r="E1098" s="20">
        <v>2006</v>
      </c>
      <c r="F1098" s="20">
        <v>684</v>
      </c>
      <c r="G1098" s="20">
        <v>0</v>
      </c>
      <c r="H1098" s="32">
        <v>0</v>
      </c>
      <c r="I1098" s="32">
        <v>0</v>
      </c>
      <c r="J1098" s="32">
        <v>1</v>
      </c>
      <c r="K1098" s="32">
        <v>2</v>
      </c>
      <c r="L1098" s="32">
        <v>0</v>
      </c>
      <c r="M1098" s="32">
        <v>127000</v>
      </c>
      <c r="N10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121889.26463409237</v>
      </c>
      <c r="O1098" s="31">
        <f>Table5[[#This Row],[SalePrice]]-Table5[[#This Row],[RegressionPrice]]</f>
        <v>5110.7353659076325</v>
      </c>
    </row>
    <row r="1099" spans="1:15">
      <c r="A1099">
        <v>1088</v>
      </c>
      <c r="B1099">
        <v>0</v>
      </c>
      <c r="C1099" s="23">
        <v>8</v>
      </c>
      <c r="D1099" s="23">
        <v>1986</v>
      </c>
      <c r="E1099" s="23">
        <v>1986</v>
      </c>
      <c r="F1099" s="23">
        <v>1074</v>
      </c>
      <c r="G1099" s="23">
        <v>461</v>
      </c>
      <c r="H1099" s="31">
        <v>0</v>
      </c>
      <c r="I1099" s="31">
        <v>3</v>
      </c>
      <c r="J1099" s="31">
        <v>0</v>
      </c>
      <c r="K1099" s="31">
        <v>0</v>
      </c>
      <c r="L1099" s="31">
        <v>0</v>
      </c>
      <c r="M1099" s="31">
        <v>170000</v>
      </c>
      <c r="N10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170091.0605576456</v>
      </c>
      <c r="O1099" s="31">
        <f>Table5[[#This Row],[SalePrice]]-Table5[[#This Row],[RegressionPrice]]</f>
        <v>-91.060557645600056</v>
      </c>
    </row>
    <row r="1100" spans="1:15">
      <c r="A1100">
        <v>1324</v>
      </c>
      <c r="B1100">
        <v>672</v>
      </c>
      <c r="C1100" s="20">
        <v>4</v>
      </c>
      <c r="D1100" s="20">
        <v>1936</v>
      </c>
      <c r="E1100" s="20">
        <v>1950</v>
      </c>
      <c r="F1100" s="20">
        <v>672</v>
      </c>
      <c r="G1100" s="20">
        <v>240</v>
      </c>
      <c r="H1100" s="32">
        <v>0</v>
      </c>
      <c r="I1100" s="32">
        <v>0</v>
      </c>
      <c r="J1100" s="32">
        <v>1</v>
      </c>
      <c r="K1100" s="32">
        <v>2</v>
      </c>
      <c r="L1100" s="32">
        <v>1</v>
      </c>
      <c r="M1100" s="32">
        <v>128000</v>
      </c>
      <c r="N11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98151.641104915572</v>
      </c>
      <c r="O1100" s="31">
        <f>Table5[[#This Row],[SalePrice]]-Table5[[#This Row],[RegressionPrice]]</f>
        <v>29848.358895084428</v>
      </c>
    </row>
    <row r="1101" spans="1:15">
      <c r="A1101">
        <v>1601</v>
      </c>
      <c r="B1101">
        <v>704</v>
      </c>
      <c r="C1101" s="23">
        <v>7</v>
      </c>
      <c r="D1101" s="23">
        <v>1978</v>
      </c>
      <c r="E1101" s="23">
        <v>1978</v>
      </c>
      <c r="F1101" s="23">
        <v>1271</v>
      </c>
      <c r="G1101" s="23">
        <v>478</v>
      </c>
      <c r="H1101" s="31">
        <v>6</v>
      </c>
      <c r="I1101" s="31">
        <v>0</v>
      </c>
      <c r="J1101" s="31">
        <v>0</v>
      </c>
      <c r="K1101" s="31">
        <v>2</v>
      </c>
      <c r="L1101" s="31">
        <v>1</v>
      </c>
      <c r="M1101" s="31">
        <v>157000</v>
      </c>
      <c r="N11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190572.02098328207</v>
      </c>
      <c r="O1101" s="31">
        <f>Table5[[#This Row],[SalePrice]]-Table5[[#This Row],[RegressionPrice]]</f>
        <v>-33572.020983282069</v>
      </c>
    </row>
    <row r="1102" spans="1:15">
      <c r="A1102">
        <v>438</v>
      </c>
      <c r="B1102">
        <v>290</v>
      </c>
      <c r="C1102" s="20">
        <v>2</v>
      </c>
      <c r="D1102" s="20">
        <v>1920</v>
      </c>
      <c r="E1102" s="20">
        <v>1950</v>
      </c>
      <c r="F1102" s="20">
        <v>290</v>
      </c>
      <c r="G1102" s="20">
        <v>246</v>
      </c>
      <c r="H1102" s="32">
        <v>0</v>
      </c>
      <c r="I1102" s="32">
        <v>0</v>
      </c>
      <c r="J1102" s="32">
        <v>1</v>
      </c>
      <c r="K1102" s="32">
        <v>2</v>
      </c>
      <c r="L1102" s="32">
        <v>3</v>
      </c>
      <c r="M1102" s="32">
        <v>60000</v>
      </c>
      <c r="N11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10840.283849684691</v>
      </c>
      <c r="O1102" s="31">
        <f>Table5[[#This Row],[SalePrice]]-Table5[[#This Row],[RegressionPrice]]</f>
        <v>49159.716150315311</v>
      </c>
    </row>
    <row r="1103" spans="1:15">
      <c r="A1103">
        <v>950</v>
      </c>
      <c r="B1103">
        <v>412</v>
      </c>
      <c r="C1103" s="23">
        <v>5</v>
      </c>
      <c r="D1103" s="23">
        <v>1971</v>
      </c>
      <c r="E1103" s="23">
        <v>1971</v>
      </c>
      <c r="F1103" s="23">
        <v>950</v>
      </c>
      <c r="G1103" s="23">
        <v>280</v>
      </c>
      <c r="H1103" s="31">
        <v>0</v>
      </c>
      <c r="I1103" s="31">
        <v>0</v>
      </c>
      <c r="J1103" s="31">
        <v>1</v>
      </c>
      <c r="K1103" s="31">
        <v>2</v>
      </c>
      <c r="L1103" s="31">
        <v>1</v>
      </c>
      <c r="M1103" s="31">
        <v>119500</v>
      </c>
      <c r="N11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120927.40733823387</v>
      </c>
      <c r="O1103" s="31">
        <f>Table5[[#This Row],[SalePrice]]-Table5[[#This Row],[RegressionPrice]]</f>
        <v>-1427.4073382338684</v>
      </c>
    </row>
    <row r="1104" spans="1:15">
      <c r="A1104">
        <v>1134</v>
      </c>
      <c r="B1104">
        <v>588</v>
      </c>
      <c r="C1104" s="20">
        <v>5</v>
      </c>
      <c r="D1104" s="20">
        <v>1960</v>
      </c>
      <c r="E1104" s="20">
        <v>2002</v>
      </c>
      <c r="F1104" s="20">
        <v>1010</v>
      </c>
      <c r="G1104" s="20">
        <v>254</v>
      </c>
      <c r="H1104" s="32">
        <v>0</v>
      </c>
      <c r="I1104" s="32">
        <v>0</v>
      </c>
      <c r="J1104" s="32">
        <v>1</v>
      </c>
      <c r="K1104" s="32">
        <v>0</v>
      </c>
      <c r="L1104" s="32">
        <v>1</v>
      </c>
      <c r="M1104" s="32">
        <v>135000</v>
      </c>
      <c r="N11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146686.46226752084</v>
      </c>
      <c r="O1104" s="31">
        <f>Table5[[#This Row],[SalePrice]]-Table5[[#This Row],[RegressionPrice]]</f>
        <v>-11686.462267520837</v>
      </c>
    </row>
    <row r="1105" spans="1:15">
      <c r="A1105">
        <v>1194</v>
      </c>
      <c r="B1105">
        <v>655</v>
      </c>
      <c r="C1105" s="23">
        <v>6</v>
      </c>
      <c r="D1105" s="23">
        <v>1959</v>
      </c>
      <c r="E1105" s="23">
        <v>1959</v>
      </c>
      <c r="F1105" s="23">
        <v>655</v>
      </c>
      <c r="G1105" s="23">
        <v>539</v>
      </c>
      <c r="H1105" s="31">
        <v>0</v>
      </c>
      <c r="I1105" s="31">
        <v>0</v>
      </c>
      <c r="J1105" s="31">
        <v>1</v>
      </c>
      <c r="K1105" s="31">
        <v>0</v>
      </c>
      <c r="L1105" s="31">
        <v>1</v>
      </c>
      <c r="M1105" s="31">
        <v>159500</v>
      </c>
      <c r="N11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160294.78873309921</v>
      </c>
      <c r="O1105" s="31">
        <f>Table5[[#This Row],[SalePrice]]-Table5[[#This Row],[RegressionPrice]]</f>
        <v>-794.78873309920891</v>
      </c>
    </row>
    <row r="1106" spans="1:15">
      <c r="A1106">
        <v>1302</v>
      </c>
      <c r="B1106">
        <v>0</v>
      </c>
      <c r="C1106" s="20">
        <v>5</v>
      </c>
      <c r="D1106" s="20">
        <v>1970</v>
      </c>
      <c r="E1106" s="20">
        <v>1970</v>
      </c>
      <c r="F1106" s="20">
        <v>630</v>
      </c>
      <c r="G1106" s="20">
        <v>440</v>
      </c>
      <c r="H1106" s="32">
        <v>0</v>
      </c>
      <c r="I1106" s="32">
        <v>3</v>
      </c>
      <c r="J1106" s="32">
        <v>1</v>
      </c>
      <c r="K1106" s="32">
        <v>2</v>
      </c>
      <c r="L1106" s="32">
        <v>1</v>
      </c>
      <c r="M1106" s="32">
        <v>106000</v>
      </c>
      <c r="N11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110025.35394947467</v>
      </c>
      <c r="O1106" s="31">
        <f>Table5[[#This Row],[SalePrice]]-Table5[[#This Row],[RegressionPrice]]</f>
        <v>-4025.3539494746656</v>
      </c>
    </row>
    <row r="1107" spans="1:15">
      <c r="A1107">
        <v>2622</v>
      </c>
      <c r="B1107">
        <v>1032</v>
      </c>
      <c r="C1107" s="23">
        <v>8</v>
      </c>
      <c r="D1107" s="23">
        <v>1994</v>
      </c>
      <c r="E1107" s="23">
        <v>1995</v>
      </c>
      <c r="F1107" s="23">
        <v>1463</v>
      </c>
      <c r="G1107" s="23">
        <v>712</v>
      </c>
      <c r="H1107" s="31">
        <v>0</v>
      </c>
      <c r="I1107" s="31">
        <v>0</v>
      </c>
      <c r="J1107" s="31">
        <v>2</v>
      </c>
      <c r="K1107" s="31">
        <v>0</v>
      </c>
      <c r="L1107" s="31">
        <v>0</v>
      </c>
      <c r="M1107" s="31">
        <v>325000</v>
      </c>
      <c r="N11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322609.32390115934</v>
      </c>
      <c r="O1107" s="31">
        <f>Table5[[#This Row],[SalePrice]]-Table5[[#This Row],[RegressionPrice]]</f>
        <v>2390.6760988406604</v>
      </c>
    </row>
    <row r="1108" spans="1:15">
      <c r="A1108">
        <v>1442</v>
      </c>
      <c r="B1108">
        <v>738</v>
      </c>
      <c r="C1108" s="20">
        <v>7</v>
      </c>
      <c r="D1108" s="20">
        <v>1990</v>
      </c>
      <c r="E1108" s="20">
        <v>1991</v>
      </c>
      <c r="F1108" s="20">
        <v>910</v>
      </c>
      <c r="G1108" s="20">
        <v>719</v>
      </c>
      <c r="H1108" s="32">
        <v>1</v>
      </c>
      <c r="I1108" s="32">
        <v>0</v>
      </c>
      <c r="J1108" s="32">
        <v>0</v>
      </c>
      <c r="K1108" s="32">
        <v>1</v>
      </c>
      <c r="L1108" s="32">
        <v>0</v>
      </c>
      <c r="M1108" s="32">
        <v>179900</v>
      </c>
      <c r="N11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205919.53226822996</v>
      </c>
      <c r="O1108" s="31">
        <f>Table5[[#This Row],[SalePrice]]-Table5[[#This Row],[RegressionPrice]]</f>
        <v>-26019.532268229959</v>
      </c>
    </row>
    <row r="1109" spans="1:15">
      <c r="A1109">
        <v>2021</v>
      </c>
      <c r="B1109">
        <v>0</v>
      </c>
      <c r="C1109" s="23">
        <v>7</v>
      </c>
      <c r="D1109" s="23">
        <v>2006</v>
      </c>
      <c r="E1109" s="23">
        <v>2006</v>
      </c>
      <c r="F1109" s="23">
        <v>868</v>
      </c>
      <c r="G1109" s="23">
        <v>422</v>
      </c>
      <c r="H1109" s="31">
        <v>0</v>
      </c>
      <c r="I1109" s="31">
        <v>0</v>
      </c>
      <c r="J1109" s="31">
        <v>2</v>
      </c>
      <c r="K1109" s="31">
        <v>0</v>
      </c>
      <c r="L1109" s="31">
        <v>0</v>
      </c>
      <c r="M1109" s="31">
        <v>274725</v>
      </c>
      <c r="N11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241740.62697473518</v>
      </c>
      <c r="O1109" s="31">
        <f>Table5[[#This Row],[SalePrice]]-Table5[[#This Row],[RegressionPrice]]</f>
        <v>32984.373025264824</v>
      </c>
    </row>
    <row r="1110" spans="1:15">
      <c r="A1110">
        <v>1690</v>
      </c>
      <c r="B1110">
        <v>0</v>
      </c>
      <c r="C1110" s="20">
        <v>6</v>
      </c>
      <c r="D1110" s="20">
        <v>2000</v>
      </c>
      <c r="E1110" s="20">
        <v>2000</v>
      </c>
      <c r="F1110" s="20">
        <v>924</v>
      </c>
      <c r="G1110" s="20">
        <v>463</v>
      </c>
      <c r="H1110" s="32">
        <v>0</v>
      </c>
      <c r="I1110" s="32">
        <v>0</v>
      </c>
      <c r="J1110" s="32">
        <v>0</v>
      </c>
      <c r="K1110" s="32">
        <v>0</v>
      </c>
      <c r="L1110" s="32">
        <v>1</v>
      </c>
      <c r="M1110" s="32">
        <v>181000</v>
      </c>
      <c r="N11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196750.60161701226</v>
      </c>
      <c r="O1110" s="31">
        <f>Table5[[#This Row],[SalePrice]]-Table5[[#This Row],[RegressionPrice]]</f>
        <v>-15750.60161701226</v>
      </c>
    </row>
    <row r="1111" spans="1:15">
      <c r="A1111">
        <v>1836</v>
      </c>
      <c r="B1111">
        <v>1039</v>
      </c>
      <c r="C1111" s="23">
        <v>8</v>
      </c>
      <c r="D1111" s="23">
        <v>2004</v>
      </c>
      <c r="E1111" s="23">
        <v>2005</v>
      </c>
      <c r="F1111" s="23">
        <v>1836</v>
      </c>
      <c r="G1111" s="23">
        <v>862</v>
      </c>
      <c r="H1111" s="31">
        <v>0</v>
      </c>
      <c r="I1111" s="31">
        <v>0</v>
      </c>
      <c r="J1111" s="31">
        <v>2</v>
      </c>
      <c r="K1111" s="31">
        <v>0</v>
      </c>
      <c r="L1111" s="31">
        <v>0</v>
      </c>
      <c r="M1111" s="31">
        <v>280000</v>
      </c>
      <c r="N11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301431.48296043131</v>
      </c>
      <c r="O1111" s="31">
        <f>Table5[[#This Row],[SalePrice]]-Table5[[#This Row],[RegressionPrice]]</f>
        <v>-21431.482960431313</v>
      </c>
    </row>
    <row r="1112" spans="1:15">
      <c r="A1112">
        <v>1658</v>
      </c>
      <c r="B1112">
        <v>219</v>
      </c>
      <c r="C1112" s="20">
        <v>6</v>
      </c>
      <c r="D1112" s="20">
        <v>1995</v>
      </c>
      <c r="E1112" s="20">
        <v>1996</v>
      </c>
      <c r="F1112" s="20">
        <v>773</v>
      </c>
      <c r="G1112" s="20">
        <v>431</v>
      </c>
      <c r="H1112" s="32">
        <v>0</v>
      </c>
      <c r="I1112" s="32">
        <v>0</v>
      </c>
      <c r="J1112" s="32">
        <v>0</v>
      </c>
      <c r="K1112" s="32">
        <v>1</v>
      </c>
      <c r="L1112" s="32">
        <v>1</v>
      </c>
      <c r="M1112" s="32">
        <v>188000</v>
      </c>
      <c r="N11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189533.41167534236</v>
      </c>
      <c r="O1112" s="31">
        <f>Table5[[#This Row],[SalePrice]]-Table5[[#This Row],[RegressionPrice]]</f>
        <v>-1533.4116753423586</v>
      </c>
    </row>
    <row r="1113" spans="1:15">
      <c r="A1113">
        <v>1964</v>
      </c>
      <c r="B1113">
        <v>403</v>
      </c>
      <c r="C1113" s="23">
        <v>7</v>
      </c>
      <c r="D1113" s="23">
        <v>1976</v>
      </c>
      <c r="E1113" s="23">
        <v>1976</v>
      </c>
      <c r="F1113" s="23">
        <v>803</v>
      </c>
      <c r="G1113" s="23">
        <v>483</v>
      </c>
      <c r="H1113" s="31">
        <v>0</v>
      </c>
      <c r="I1113" s="31">
        <v>0</v>
      </c>
      <c r="J1113" s="31">
        <v>1</v>
      </c>
      <c r="K1113" s="31">
        <v>2</v>
      </c>
      <c r="L1113" s="31">
        <v>1</v>
      </c>
      <c r="M1113" s="31">
        <v>205000</v>
      </c>
      <c r="N11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220548.96429273384</v>
      </c>
      <c r="O1113" s="31">
        <f>Table5[[#This Row],[SalePrice]]-Table5[[#This Row],[RegressionPrice]]</f>
        <v>-15548.964292733843</v>
      </c>
    </row>
    <row r="1114" spans="1:15">
      <c r="A1114">
        <v>816</v>
      </c>
      <c r="B1114">
        <v>708</v>
      </c>
      <c r="C1114" s="20">
        <v>5</v>
      </c>
      <c r="D1114" s="20">
        <v>1957</v>
      </c>
      <c r="E1114" s="20">
        <v>1957</v>
      </c>
      <c r="F1114" s="20">
        <v>816</v>
      </c>
      <c r="G1114" s="20">
        <v>308</v>
      </c>
      <c r="H1114" s="32">
        <v>0</v>
      </c>
      <c r="I1114" s="32">
        <v>0</v>
      </c>
      <c r="J1114" s="32">
        <v>1</v>
      </c>
      <c r="K1114" s="32">
        <v>2</v>
      </c>
      <c r="L1114" s="32">
        <v>1</v>
      </c>
      <c r="M1114" s="32">
        <v>129900</v>
      </c>
      <c r="N11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108664.96933186545</v>
      </c>
      <c r="O1114" s="31">
        <f>Table5[[#This Row],[SalePrice]]-Table5[[#This Row],[RegressionPrice]]</f>
        <v>21235.030668134554</v>
      </c>
    </row>
    <row r="1115" spans="1:15">
      <c r="A1115">
        <v>1008</v>
      </c>
      <c r="B1115">
        <v>643</v>
      </c>
      <c r="C1115" s="23">
        <v>5</v>
      </c>
      <c r="D1115" s="23">
        <v>1953</v>
      </c>
      <c r="E1115" s="23">
        <v>2006</v>
      </c>
      <c r="F1115" s="23">
        <v>1008</v>
      </c>
      <c r="G1115" s="23">
        <v>240</v>
      </c>
      <c r="H1115" s="31">
        <v>0</v>
      </c>
      <c r="I1115" s="31">
        <v>0</v>
      </c>
      <c r="J1115" s="31">
        <v>1</v>
      </c>
      <c r="K1115" s="31">
        <v>1</v>
      </c>
      <c r="L1115" s="31">
        <v>0</v>
      </c>
      <c r="M1115" s="31">
        <v>134500</v>
      </c>
      <c r="N11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128104.56774646128</v>
      </c>
      <c r="O1115" s="31">
        <f>Table5[[#This Row],[SalePrice]]-Table5[[#This Row],[RegressionPrice]]</f>
        <v>6395.4322535387182</v>
      </c>
    </row>
    <row r="1116" spans="1:15">
      <c r="A1116">
        <v>833</v>
      </c>
      <c r="B1116">
        <v>415</v>
      </c>
      <c r="C1116" s="20">
        <v>5</v>
      </c>
      <c r="D1116" s="20">
        <v>1954</v>
      </c>
      <c r="E1116" s="20">
        <v>2000</v>
      </c>
      <c r="F1116" s="20">
        <v>833</v>
      </c>
      <c r="G1116" s="20">
        <v>326</v>
      </c>
      <c r="H1116" s="32">
        <v>0</v>
      </c>
      <c r="I1116" s="32">
        <v>0</v>
      </c>
      <c r="J1116" s="32">
        <v>1</v>
      </c>
      <c r="K1116" s="32">
        <v>0</v>
      </c>
      <c r="L1116" s="32">
        <v>0</v>
      </c>
      <c r="M1116" s="32">
        <v>117000</v>
      </c>
      <c r="N11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116739.45731648659</v>
      </c>
      <c r="O1116" s="31">
        <f>Table5[[#This Row],[SalePrice]]-Table5[[#This Row],[RegressionPrice]]</f>
        <v>260.54268351341307</v>
      </c>
    </row>
    <row r="1117" spans="1:15">
      <c r="A1117">
        <v>1734</v>
      </c>
      <c r="B1117">
        <v>1004</v>
      </c>
      <c r="C1117" s="23">
        <v>8</v>
      </c>
      <c r="D1117" s="23">
        <v>2007</v>
      </c>
      <c r="E1117" s="23">
        <v>2007</v>
      </c>
      <c r="F1117" s="23">
        <v>1734</v>
      </c>
      <c r="G1117" s="23">
        <v>928</v>
      </c>
      <c r="H1117" s="31">
        <v>0</v>
      </c>
      <c r="I1117" s="31">
        <v>0</v>
      </c>
      <c r="J1117" s="31">
        <v>2</v>
      </c>
      <c r="K1117" s="31">
        <v>0</v>
      </c>
      <c r="L1117" s="31">
        <v>2</v>
      </c>
      <c r="M1117" s="31">
        <v>318000</v>
      </c>
      <c r="N11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314910.8156522396</v>
      </c>
      <c r="O1117" s="31">
        <f>Table5[[#This Row],[SalePrice]]-Table5[[#This Row],[RegressionPrice]]</f>
        <v>3089.1843477603979</v>
      </c>
    </row>
    <row r="1118" spans="1:15">
      <c r="A1118">
        <v>1419</v>
      </c>
      <c r="B1118">
        <v>353</v>
      </c>
      <c r="C1118" s="20">
        <v>8</v>
      </c>
      <c r="D1118" s="20">
        <v>2002</v>
      </c>
      <c r="E1118" s="20">
        <v>2002</v>
      </c>
      <c r="F1118" s="20">
        <v>408</v>
      </c>
      <c r="G1118" s="20">
        <v>527</v>
      </c>
      <c r="H1118" s="32">
        <v>0</v>
      </c>
      <c r="I1118" s="32">
        <v>0</v>
      </c>
      <c r="J1118" s="32">
        <v>0</v>
      </c>
      <c r="K1118" s="32">
        <v>0</v>
      </c>
      <c r="L1118" s="32">
        <v>0</v>
      </c>
      <c r="M1118" s="32">
        <v>184100</v>
      </c>
      <c r="N11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218248.74722969794</v>
      </c>
      <c r="O1118" s="31">
        <f>Table5[[#This Row],[SalePrice]]-Table5[[#This Row],[RegressionPrice]]</f>
        <v>-34148.747229697939</v>
      </c>
    </row>
    <row r="1119" spans="1:15">
      <c r="A1119">
        <v>894</v>
      </c>
      <c r="B1119">
        <v>702</v>
      </c>
      <c r="C1119" s="23">
        <v>5</v>
      </c>
      <c r="D1119" s="23">
        <v>1967</v>
      </c>
      <c r="E1119" s="23">
        <v>2003</v>
      </c>
      <c r="F1119" s="23">
        <v>894</v>
      </c>
      <c r="G1119" s="23">
        <v>450</v>
      </c>
      <c r="H1119" s="31">
        <v>1</v>
      </c>
      <c r="I1119" s="31">
        <v>0</v>
      </c>
      <c r="J1119" s="31">
        <v>1</v>
      </c>
      <c r="K1119" s="31">
        <v>0</v>
      </c>
      <c r="L1119" s="31">
        <v>0</v>
      </c>
      <c r="M1119" s="31">
        <v>130000</v>
      </c>
      <c r="N11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133506.04446030647</v>
      </c>
      <c r="O1119" s="31">
        <f>Table5[[#This Row],[SalePrice]]-Table5[[#This Row],[RegressionPrice]]</f>
        <v>-3506.044460306468</v>
      </c>
    </row>
    <row r="1120" spans="1:15">
      <c r="A1120">
        <v>1601</v>
      </c>
      <c r="B1120">
        <v>0</v>
      </c>
      <c r="C1120" s="20">
        <v>5</v>
      </c>
      <c r="D1120" s="20">
        <v>1958</v>
      </c>
      <c r="E1120" s="20">
        <v>1987</v>
      </c>
      <c r="F1120" s="20">
        <v>533</v>
      </c>
      <c r="G1120" s="20">
        <v>300</v>
      </c>
      <c r="H1120" s="32">
        <v>0</v>
      </c>
      <c r="I1120" s="32">
        <v>0</v>
      </c>
      <c r="J1120" s="32">
        <v>1</v>
      </c>
      <c r="K1120" s="32">
        <v>2</v>
      </c>
      <c r="L1120" s="32">
        <v>1</v>
      </c>
      <c r="M1120" s="32">
        <v>140000</v>
      </c>
      <c r="N11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140624.59889170818</v>
      </c>
      <c r="O1120" s="31">
        <f>Table5[[#This Row],[SalePrice]]-Table5[[#This Row],[RegressionPrice]]</f>
        <v>-624.59889170818496</v>
      </c>
    </row>
    <row r="1121" spans="1:15">
      <c r="A1121">
        <v>1040</v>
      </c>
      <c r="B1121">
        <v>369</v>
      </c>
      <c r="C1121" s="23">
        <v>5</v>
      </c>
      <c r="D1121" s="23">
        <v>1959</v>
      </c>
      <c r="E1121" s="23">
        <v>1959</v>
      </c>
      <c r="F1121" s="23">
        <v>1040</v>
      </c>
      <c r="G1121" s="23">
        <v>286</v>
      </c>
      <c r="H1121" s="31">
        <v>0</v>
      </c>
      <c r="I1121" s="31">
        <v>0</v>
      </c>
      <c r="J1121" s="31">
        <v>1</v>
      </c>
      <c r="K1121" s="31">
        <v>2</v>
      </c>
      <c r="L1121" s="31">
        <v>1</v>
      </c>
      <c r="M1121" s="31">
        <v>133700</v>
      </c>
      <c r="N11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117308.13416082048</v>
      </c>
      <c r="O1121" s="31">
        <f>Table5[[#This Row],[SalePrice]]-Table5[[#This Row],[RegressionPrice]]</f>
        <v>16391.865839179518</v>
      </c>
    </row>
    <row r="1122" spans="1:15">
      <c r="A1122">
        <v>1012</v>
      </c>
      <c r="B1122">
        <v>0</v>
      </c>
      <c r="C1122" s="20">
        <v>6</v>
      </c>
      <c r="D1122" s="20">
        <v>1920</v>
      </c>
      <c r="E1122" s="20">
        <v>1950</v>
      </c>
      <c r="F1122" s="20">
        <v>1012</v>
      </c>
      <c r="G1122" s="20">
        <v>308</v>
      </c>
      <c r="H1122" s="32">
        <v>0</v>
      </c>
      <c r="I1122" s="32">
        <v>0</v>
      </c>
      <c r="J1122" s="32">
        <v>1</v>
      </c>
      <c r="K1122" s="32">
        <v>2</v>
      </c>
      <c r="L1122" s="32">
        <v>1</v>
      </c>
      <c r="M1122" s="32">
        <v>118400</v>
      </c>
      <c r="N11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111132.27105731794</v>
      </c>
      <c r="O1122" s="31">
        <f>Table5[[#This Row],[SalePrice]]-Table5[[#This Row],[RegressionPrice]]</f>
        <v>7267.7289426820644</v>
      </c>
    </row>
    <row r="1123" spans="1:15">
      <c r="A1123">
        <v>1552</v>
      </c>
      <c r="B1123">
        <v>24</v>
      </c>
      <c r="C1123" s="23">
        <v>7</v>
      </c>
      <c r="D1123" s="23">
        <v>2005</v>
      </c>
      <c r="E1123" s="23">
        <v>2006</v>
      </c>
      <c r="F1123" s="23">
        <v>1552</v>
      </c>
      <c r="G1123" s="23">
        <v>782</v>
      </c>
      <c r="H1123" s="31">
        <v>0</v>
      </c>
      <c r="I1123" s="31">
        <v>0</v>
      </c>
      <c r="J1123" s="31">
        <v>0</v>
      </c>
      <c r="K1123" s="31">
        <v>0</v>
      </c>
      <c r="L1123" s="31">
        <v>0</v>
      </c>
      <c r="M1123" s="31">
        <v>212900</v>
      </c>
      <c r="N11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226575.81011151639</v>
      </c>
      <c r="O1123" s="31">
        <f>Table5[[#This Row],[SalePrice]]-Table5[[#This Row],[RegressionPrice]]</f>
        <v>-13675.810111516388</v>
      </c>
    </row>
    <row r="1124" spans="1:15">
      <c r="A1124">
        <v>960</v>
      </c>
      <c r="B1124">
        <v>0</v>
      </c>
      <c r="C1124" s="20">
        <v>4</v>
      </c>
      <c r="D1124" s="20">
        <v>1956</v>
      </c>
      <c r="E1124" s="20">
        <v>1956</v>
      </c>
      <c r="F1124" s="20">
        <v>672</v>
      </c>
      <c r="G1124" s="20">
        <v>288</v>
      </c>
      <c r="H1124" s="32">
        <v>0</v>
      </c>
      <c r="I1124" s="32">
        <v>0</v>
      </c>
      <c r="J1124" s="32">
        <v>1</v>
      </c>
      <c r="K1124" s="32">
        <v>0</v>
      </c>
      <c r="L1124" s="32">
        <v>1</v>
      </c>
      <c r="M1124" s="32">
        <v>112000</v>
      </c>
      <c r="N11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84674.364681639534</v>
      </c>
      <c r="O1124" s="31">
        <f>Table5[[#This Row],[SalePrice]]-Table5[[#This Row],[RegressionPrice]]</f>
        <v>27325.635318360466</v>
      </c>
    </row>
    <row r="1125" spans="1:15">
      <c r="A1125">
        <v>698</v>
      </c>
      <c r="B1125">
        <v>0</v>
      </c>
      <c r="C1125" s="23">
        <v>5</v>
      </c>
      <c r="D1125" s="23">
        <v>1947</v>
      </c>
      <c r="E1125" s="23">
        <v>2008</v>
      </c>
      <c r="F1125" s="23">
        <v>698</v>
      </c>
      <c r="G1125" s="23">
        <v>0</v>
      </c>
      <c r="H1125" s="31">
        <v>0</v>
      </c>
      <c r="I1125" s="31">
        <v>0</v>
      </c>
      <c r="J1125" s="31">
        <v>1</v>
      </c>
      <c r="K1125" s="31">
        <v>0</v>
      </c>
      <c r="L1125" s="31">
        <v>1</v>
      </c>
      <c r="M1125" s="31">
        <v>118000</v>
      </c>
      <c r="N11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97081.124534489354</v>
      </c>
      <c r="O1125" s="31">
        <f>Table5[[#This Row],[SalePrice]]-Table5[[#This Row],[RegressionPrice]]</f>
        <v>20918.875465510646</v>
      </c>
    </row>
    <row r="1126" spans="1:15">
      <c r="A1126">
        <v>1482</v>
      </c>
      <c r="B1126">
        <v>0</v>
      </c>
      <c r="C1126" s="20">
        <v>7</v>
      </c>
      <c r="D1126" s="20">
        <v>1992</v>
      </c>
      <c r="E1126" s="20">
        <v>1992</v>
      </c>
      <c r="F1126" s="20">
        <v>384</v>
      </c>
      <c r="G1126" s="20">
        <v>392</v>
      </c>
      <c r="H1126" s="32">
        <v>0</v>
      </c>
      <c r="I1126" s="32">
        <v>0</v>
      </c>
      <c r="J1126" s="32">
        <v>0</v>
      </c>
      <c r="K1126" s="32">
        <v>1</v>
      </c>
      <c r="L1126" s="32">
        <v>0</v>
      </c>
      <c r="M1126" s="32">
        <v>163900</v>
      </c>
      <c r="N11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178675.90900109321</v>
      </c>
      <c r="O1126" s="31">
        <f>Table5[[#This Row],[SalePrice]]-Table5[[#This Row],[RegressionPrice]]</f>
        <v>-14775.909001093212</v>
      </c>
    </row>
    <row r="1127" spans="1:15">
      <c r="A1127">
        <v>1005</v>
      </c>
      <c r="B1127">
        <v>0</v>
      </c>
      <c r="C1127" s="23">
        <v>4</v>
      </c>
      <c r="D1127" s="23">
        <v>1955</v>
      </c>
      <c r="E1127" s="23">
        <v>1955</v>
      </c>
      <c r="F1127" s="23">
        <v>1005</v>
      </c>
      <c r="G1127" s="23">
        <v>672</v>
      </c>
      <c r="H1127" s="31">
        <v>0</v>
      </c>
      <c r="I1127" s="31">
        <v>0</v>
      </c>
      <c r="J1127" s="31">
        <v>1</v>
      </c>
      <c r="K1127" s="31">
        <v>2</v>
      </c>
      <c r="L1127" s="31">
        <v>3</v>
      </c>
      <c r="M1127" s="31">
        <v>115000</v>
      </c>
      <c r="N11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114594.68266670003</v>
      </c>
      <c r="O1127" s="31">
        <f>Table5[[#This Row],[SalePrice]]-Table5[[#This Row],[RegressionPrice]]</f>
        <v>405.31733329997223</v>
      </c>
    </row>
    <row r="1128" spans="1:15">
      <c r="A1128">
        <v>1555</v>
      </c>
      <c r="B1128">
        <v>0</v>
      </c>
      <c r="C1128" s="20">
        <v>7</v>
      </c>
      <c r="D1128" s="20">
        <v>2007</v>
      </c>
      <c r="E1128" s="20">
        <v>2007</v>
      </c>
      <c r="F1128" s="20">
        <v>1373</v>
      </c>
      <c r="G1128" s="20">
        <v>660</v>
      </c>
      <c r="H1128" s="32">
        <v>0</v>
      </c>
      <c r="I1128" s="32">
        <v>3</v>
      </c>
      <c r="J1128" s="32">
        <v>0</v>
      </c>
      <c r="K1128" s="32">
        <v>0</v>
      </c>
      <c r="L1128" s="32">
        <v>0</v>
      </c>
      <c r="M1128" s="32">
        <v>174000</v>
      </c>
      <c r="N11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199997.33819777801</v>
      </c>
      <c r="O1128" s="31">
        <f>Table5[[#This Row],[SalePrice]]-Table5[[#This Row],[RegressionPrice]]</f>
        <v>-25997.338197778008</v>
      </c>
    </row>
    <row r="1129" spans="1:15">
      <c r="A1129">
        <v>1530</v>
      </c>
      <c r="B1129">
        <v>1300</v>
      </c>
      <c r="C1129" s="23">
        <v>7</v>
      </c>
      <c r="D1129" s="23">
        <v>2004</v>
      </c>
      <c r="E1129" s="23">
        <v>2004</v>
      </c>
      <c r="F1129" s="23">
        <v>1530</v>
      </c>
      <c r="G1129" s="23">
        <v>630</v>
      </c>
      <c r="H1129" s="31">
        <v>0</v>
      </c>
      <c r="I1129" s="31">
        <v>0</v>
      </c>
      <c r="J1129" s="31">
        <v>0</v>
      </c>
      <c r="K1129" s="31">
        <v>0</v>
      </c>
      <c r="L1129" s="31">
        <v>0</v>
      </c>
      <c r="M1129" s="31">
        <v>259000</v>
      </c>
      <c r="N11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243743.47549312579</v>
      </c>
      <c r="O1129" s="31">
        <f>Table5[[#This Row],[SalePrice]]-Table5[[#This Row],[RegressionPrice]]</f>
        <v>15256.524506874208</v>
      </c>
    </row>
    <row r="1130" spans="1:15">
      <c r="A1130">
        <v>1959</v>
      </c>
      <c r="B1130">
        <v>0</v>
      </c>
      <c r="C1130" s="20">
        <v>7</v>
      </c>
      <c r="D1130" s="20">
        <v>2004</v>
      </c>
      <c r="E1130" s="20">
        <v>2005</v>
      </c>
      <c r="F1130" s="20">
        <v>847</v>
      </c>
      <c r="G1130" s="20">
        <v>434</v>
      </c>
      <c r="H1130" s="32">
        <v>0</v>
      </c>
      <c r="I1130" s="32">
        <v>0</v>
      </c>
      <c r="J1130" s="32">
        <v>0</v>
      </c>
      <c r="K1130" s="32">
        <v>0</v>
      </c>
      <c r="L1130" s="32">
        <v>0</v>
      </c>
      <c r="M1130" s="32">
        <v>215000</v>
      </c>
      <c r="N11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223301.58101563633</v>
      </c>
      <c r="O1130" s="31">
        <f>Table5[[#This Row],[SalePrice]]-Table5[[#This Row],[RegressionPrice]]</f>
        <v>-8301.5810156363295</v>
      </c>
    </row>
    <row r="1131" spans="1:15">
      <c r="A1131">
        <v>936</v>
      </c>
      <c r="B1131">
        <v>936</v>
      </c>
      <c r="C1131" s="23">
        <v>5</v>
      </c>
      <c r="D1131" s="23">
        <v>1980</v>
      </c>
      <c r="E1131" s="23">
        <v>1980</v>
      </c>
      <c r="F1131" s="23">
        <v>936</v>
      </c>
      <c r="G1131" s="23">
        <v>672</v>
      </c>
      <c r="H1131" s="31">
        <v>0</v>
      </c>
      <c r="I1131" s="31">
        <v>2</v>
      </c>
      <c r="J1131" s="31">
        <v>0</v>
      </c>
      <c r="K1131" s="31">
        <v>2</v>
      </c>
      <c r="L1131" s="31">
        <v>1</v>
      </c>
      <c r="M1131" s="31">
        <v>140000</v>
      </c>
      <c r="N11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129550.41814962274</v>
      </c>
      <c r="O1131" s="31">
        <f>Table5[[#This Row],[SalePrice]]-Table5[[#This Row],[RegressionPrice]]</f>
        <v>10449.581850377261</v>
      </c>
    </row>
    <row r="1132" spans="1:15">
      <c r="A1132">
        <v>1981</v>
      </c>
      <c r="B1132">
        <v>622</v>
      </c>
      <c r="C1132" s="20">
        <v>4</v>
      </c>
      <c r="D1132" s="20">
        <v>1928</v>
      </c>
      <c r="E1132" s="20">
        <v>1950</v>
      </c>
      <c r="F1132" s="20">
        <v>1122</v>
      </c>
      <c r="G1132" s="20">
        <v>576</v>
      </c>
      <c r="H1132" s="32">
        <v>0</v>
      </c>
      <c r="I1132" s="32">
        <v>0</v>
      </c>
      <c r="J1132" s="32">
        <v>1</v>
      </c>
      <c r="K1132" s="32">
        <v>2</v>
      </c>
      <c r="L1132" s="32">
        <v>0</v>
      </c>
      <c r="M1132" s="32">
        <v>135000</v>
      </c>
      <c r="N11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136952.97440833744</v>
      </c>
      <c r="O1132" s="31">
        <f>Table5[[#This Row],[SalePrice]]-Table5[[#This Row],[RegressionPrice]]</f>
        <v>-1952.9744083374389</v>
      </c>
    </row>
    <row r="1133" spans="1:15">
      <c r="A1133">
        <v>974</v>
      </c>
      <c r="B1133">
        <v>212</v>
      </c>
      <c r="C1133" s="23">
        <v>5</v>
      </c>
      <c r="D1133" s="23">
        <v>1991</v>
      </c>
      <c r="E1133" s="23">
        <v>1992</v>
      </c>
      <c r="F1133" s="23">
        <v>974</v>
      </c>
      <c r="G1133" s="23">
        <v>0</v>
      </c>
      <c r="H1133" s="31">
        <v>0</v>
      </c>
      <c r="I1133" s="31">
        <v>0</v>
      </c>
      <c r="J1133" s="31">
        <v>0</v>
      </c>
      <c r="K1133" s="31">
        <v>2</v>
      </c>
      <c r="L1133" s="31">
        <v>1</v>
      </c>
      <c r="M1133" s="31">
        <v>93500</v>
      </c>
      <c r="N11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116846.25106380305</v>
      </c>
      <c r="O1133" s="31">
        <f>Table5[[#This Row],[SalePrice]]-Table5[[#This Row],[RegressionPrice]]</f>
        <v>-23346.251063803051</v>
      </c>
    </row>
    <row r="1134" spans="1:15">
      <c r="A1134">
        <v>2210</v>
      </c>
      <c r="B1134">
        <v>0</v>
      </c>
      <c r="C1134" s="20">
        <v>6</v>
      </c>
      <c r="D1134" s="20">
        <v>1880</v>
      </c>
      <c r="E1134" s="20">
        <v>1950</v>
      </c>
      <c r="F1134" s="20">
        <v>1008</v>
      </c>
      <c r="G1134" s="20">
        <v>205</v>
      </c>
      <c r="H1134" s="32">
        <v>0</v>
      </c>
      <c r="I1134" s="32">
        <v>0</v>
      </c>
      <c r="J1134" s="32">
        <v>1</v>
      </c>
      <c r="K1134" s="32">
        <v>2</v>
      </c>
      <c r="L1134" s="32">
        <v>3</v>
      </c>
      <c r="M1134" s="32">
        <v>117500</v>
      </c>
      <c r="N11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168832.35560841719</v>
      </c>
      <c r="O1134" s="31">
        <f>Table5[[#This Row],[SalePrice]]-Table5[[#This Row],[RegressionPrice]]</f>
        <v>-51332.355608417187</v>
      </c>
    </row>
    <row r="1135" spans="1:15">
      <c r="A1135">
        <v>2020</v>
      </c>
      <c r="B1135">
        <v>584</v>
      </c>
      <c r="C1135" s="23">
        <v>8</v>
      </c>
      <c r="D1135" s="23">
        <v>1995</v>
      </c>
      <c r="E1135" s="23">
        <v>1995</v>
      </c>
      <c r="F1135" s="23">
        <v>1128</v>
      </c>
      <c r="G1135" s="23">
        <v>466</v>
      </c>
      <c r="H1135" s="31">
        <v>0</v>
      </c>
      <c r="I1135" s="31">
        <v>0</v>
      </c>
      <c r="J1135" s="31">
        <v>0</v>
      </c>
      <c r="K1135" s="31">
        <v>0</v>
      </c>
      <c r="L1135" s="31">
        <v>0</v>
      </c>
      <c r="M1135" s="31">
        <v>239500</v>
      </c>
      <c r="N11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256313.09508216832</v>
      </c>
      <c r="O1135" s="31">
        <f>Table5[[#This Row],[SalePrice]]-Table5[[#This Row],[RegressionPrice]]</f>
        <v>-16813.095082168322</v>
      </c>
    </row>
    <row r="1136" spans="1:15">
      <c r="A1136">
        <v>1600</v>
      </c>
      <c r="B1136">
        <v>0</v>
      </c>
      <c r="C1136" s="20">
        <v>6</v>
      </c>
      <c r="D1136" s="20">
        <v>1997</v>
      </c>
      <c r="E1136" s="20">
        <v>1997</v>
      </c>
      <c r="F1136" s="20">
        <v>916</v>
      </c>
      <c r="G1136" s="20">
        <v>460</v>
      </c>
      <c r="H1136" s="32">
        <v>0</v>
      </c>
      <c r="I1136" s="32">
        <v>0</v>
      </c>
      <c r="J1136" s="32">
        <v>0</v>
      </c>
      <c r="K1136" s="32">
        <v>1</v>
      </c>
      <c r="L1136" s="32">
        <v>1</v>
      </c>
      <c r="M1136" s="32">
        <v>169000</v>
      </c>
      <c r="N11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186593.33722198452</v>
      </c>
      <c r="O1136" s="31">
        <f>Table5[[#This Row],[SalePrice]]-Table5[[#This Row],[RegressionPrice]]</f>
        <v>-17593.337221984519</v>
      </c>
    </row>
    <row r="1137" spans="1:15">
      <c r="A1137">
        <v>986</v>
      </c>
      <c r="B1137">
        <v>0</v>
      </c>
      <c r="C1137" s="23">
        <v>6</v>
      </c>
      <c r="D1137" s="23">
        <v>1926</v>
      </c>
      <c r="E1137" s="23">
        <v>1950</v>
      </c>
      <c r="F1137" s="23">
        <v>960</v>
      </c>
      <c r="G1137" s="23">
        <v>180</v>
      </c>
      <c r="H1137" s="31">
        <v>0</v>
      </c>
      <c r="I1137" s="31">
        <v>0</v>
      </c>
      <c r="J1137" s="31">
        <v>1</v>
      </c>
      <c r="K1137" s="31">
        <v>2</v>
      </c>
      <c r="L1137" s="31">
        <v>1</v>
      </c>
      <c r="M1137" s="31">
        <v>102000</v>
      </c>
      <c r="N11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106952.60013724111</v>
      </c>
      <c r="O1137" s="31">
        <f>Table5[[#This Row],[SalePrice]]-Table5[[#This Row],[RegressionPrice]]</f>
        <v>-4952.600137241112</v>
      </c>
    </row>
    <row r="1138" spans="1:15">
      <c r="A1138">
        <v>1252</v>
      </c>
      <c r="B1138">
        <v>280</v>
      </c>
      <c r="C1138" s="20">
        <v>6</v>
      </c>
      <c r="D1138" s="20">
        <v>1950</v>
      </c>
      <c r="E1138" s="20">
        <v>1950</v>
      </c>
      <c r="F1138" s="20">
        <v>1032</v>
      </c>
      <c r="G1138" s="20">
        <v>288</v>
      </c>
      <c r="H1138" s="32">
        <v>0</v>
      </c>
      <c r="I1138" s="32">
        <v>0</v>
      </c>
      <c r="J1138" s="32">
        <v>1</v>
      </c>
      <c r="K1138" s="32">
        <v>2</v>
      </c>
      <c r="L1138" s="32">
        <v>1</v>
      </c>
      <c r="M1138" s="32">
        <v>119000</v>
      </c>
      <c r="N11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139766.59711305378</v>
      </c>
      <c r="O1138" s="31">
        <f>Table5[[#This Row],[SalePrice]]-Table5[[#This Row],[RegressionPrice]]</f>
        <v>-20766.59711305378</v>
      </c>
    </row>
    <row r="1139" spans="1:15">
      <c r="A1139">
        <v>1020</v>
      </c>
      <c r="B1139">
        <v>0</v>
      </c>
      <c r="C1139" s="23">
        <v>5</v>
      </c>
      <c r="D1139" s="23">
        <v>1875</v>
      </c>
      <c r="E1139" s="23">
        <v>1996</v>
      </c>
      <c r="F1139" s="23">
        <v>780</v>
      </c>
      <c r="G1139" s="23">
        <v>0</v>
      </c>
      <c r="H1139" s="31">
        <v>1</v>
      </c>
      <c r="I1139" s="31">
        <v>0</v>
      </c>
      <c r="J1139" s="31">
        <v>1</v>
      </c>
      <c r="K1139" s="31">
        <v>1</v>
      </c>
      <c r="L1139" s="31">
        <v>1</v>
      </c>
      <c r="M1139" s="31">
        <v>94000</v>
      </c>
      <c r="N11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76192.419460777048</v>
      </c>
      <c r="O1139" s="31">
        <f>Table5[[#This Row],[SalePrice]]-Table5[[#This Row],[RegressionPrice]]</f>
        <v>17807.580539222952</v>
      </c>
    </row>
    <row r="1140" spans="1:15">
      <c r="A1140">
        <v>1567</v>
      </c>
      <c r="B1140">
        <v>1567</v>
      </c>
      <c r="C1140" s="20">
        <v>6</v>
      </c>
      <c r="D1140" s="20">
        <v>1977</v>
      </c>
      <c r="E1140" s="20">
        <v>1977</v>
      </c>
      <c r="F1140" s="20">
        <v>1567</v>
      </c>
      <c r="G1140" s="20">
        <v>714</v>
      </c>
      <c r="H1140" s="32">
        <v>0</v>
      </c>
      <c r="I1140" s="32">
        <v>0</v>
      </c>
      <c r="J1140" s="32">
        <v>1</v>
      </c>
      <c r="K1140" s="32">
        <v>2</v>
      </c>
      <c r="L1140" s="32">
        <v>0</v>
      </c>
      <c r="M1140" s="32">
        <v>196000</v>
      </c>
      <c r="N11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214857.44996871086</v>
      </c>
      <c r="O1140" s="31">
        <f>Table5[[#This Row],[SalePrice]]-Table5[[#This Row],[RegressionPrice]]</f>
        <v>-18857.449968710862</v>
      </c>
    </row>
    <row r="1141" spans="1:15">
      <c r="A1141">
        <v>1167</v>
      </c>
      <c r="B1141">
        <v>645</v>
      </c>
      <c r="C1141" s="23">
        <v>5</v>
      </c>
      <c r="D1141" s="23">
        <v>1920</v>
      </c>
      <c r="E1141" s="23">
        <v>1950</v>
      </c>
      <c r="F1141" s="23">
        <v>915</v>
      </c>
      <c r="G1141" s="23">
        <v>495</v>
      </c>
      <c r="H1141" s="31">
        <v>0</v>
      </c>
      <c r="I1141" s="31">
        <v>0</v>
      </c>
      <c r="J1141" s="31">
        <v>1</v>
      </c>
      <c r="K1141" s="31">
        <v>2</v>
      </c>
      <c r="L1141" s="31">
        <v>1</v>
      </c>
      <c r="M1141" s="31">
        <v>144000</v>
      </c>
      <c r="N11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116252.04805513992</v>
      </c>
      <c r="O1141" s="31">
        <f>Table5[[#This Row],[SalePrice]]-Table5[[#This Row],[RegressionPrice]]</f>
        <v>27747.951944860077</v>
      </c>
    </row>
    <row r="1142" spans="1:15">
      <c r="A1142">
        <v>952</v>
      </c>
      <c r="B1142">
        <v>852</v>
      </c>
      <c r="C1142" s="20">
        <v>5</v>
      </c>
      <c r="D1142" s="20">
        <v>1951</v>
      </c>
      <c r="E1142" s="20">
        <v>1951</v>
      </c>
      <c r="F1142" s="20">
        <v>952</v>
      </c>
      <c r="G1142" s="20">
        <v>840</v>
      </c>
      <c r="H1142" s="32">
        <v>0</v>
      </c>
      <c r="I1142" s="32">
        <v>0</v>
      </c>
      <c r="J1142" s="32">
        <v>1</v>
      </c>
      <c r="K1142" s="32">
        <v>2</v>
      </c>
      <c r="L1142" s="32">
        <v>1</v>
      </c>
      <c r="M1142" s="32">
        <v>139000</v>
      </c>
      <c r="N11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134229.06461092137</v>
      </c>
      <c r="O1142" s="31">
        <f>Table5[[#This Row],[SalePrice]]-Table5[[#This Row],[RegressionPrice]]</f>
        <v>4770.9353890786297</v>
      </c>
    </row>
    <row r="1143" spans="1:15">
      <c r="A1143">
        <v>1868</v>
      </c>
      <c r="B1143">
        <v>381</v>
      </c>
      <c r="C1143" s="23">
        <v>5</v>
      </c>
      <c r="D1143" s="23">
        <v>1976</v>
      </c>
      <c r="E1143" s="23">
        <v>1976</v>
      </c>
      <c r="F1143" s="23">
        <v>780</v>
      </c>
      <c r="G1143" s="23">
        <v>484</v>
      </c>
      <c r="H1143" s="31">
        <v>2</v>
      </c>
      <c r="I1143" s="31">
        <v>0</v>
      </c>
      <c r="J1143" s="31">
        <v>1</v>
      </c>
      <c r="K1143" s="31">
        <v>0</v>
      </c>
      <c r="L1143" s="31">
        <v>0</v>
      </c>
      <c r="M1143" s="31">
        <v>197500</v>
      </c>
      <c r="N11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166357.51585927189</v>
      </c>
      <c r="O1143" s="31">
        <f>Table5[[#This Row],[SalePrice]]-Table5[[#This Row],[RegressionPrice]]</f>
        <v>31142.484140728106</v>
      </c>
    </row>
    <row r="1144" spans="1:15">
      <c r="A1144">
        <v>2828</v>
      </c>
      <c r="B1144">
        <v>1150</v>
      </c>
      <c r="C1144" s="20">
        <v>8</v>
      </c>
      <c r="D1144" s="20">
        <v>2006</v>
      </c>
      <c r="E1144" s="20">
        <v>2007</v>
      </c>
      <c r="F1144" s="20">
        <v>1466</v>
      </c>
      <c r="G1144" s="20">
        <v>1052</v>
      </c>
      <c r="H1144" s="32">
        <v>0</v>
      </c>
      <c r="I1144" s="32">
        <v>0</v>
      </c>
      <c r="J1144" s="32">
        <v>2</v>
      </c>
      <c r="K1144" s="32">
        <v>0</v>
      </c>
      <c r="L1144" s="32">
        <v>0</v>
      </c>
      <c r="M1144" s="32">
        <v>424870</v>
      </c>
      <c r="N11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355829.78011874919</v>
      </c>
      <c r="O1144" s="31">
        <f>Table5[[#This Row],[SalePrice]]-Table5[[#This Row],[RegressionPrice]]</f>
        <v>69040.219881250814</v>
      </c>
    </row>
    <row r="1145" spans="1:15">
      <c r="A1145">
        <v>1006</v>
      </c>
      <c r="B1145">
        <v>288</v>
      </c>
      <c r="C1145" s="23">
        <v>5</v>
      </c>
      <c r="D1145" s="23">
        <v>1959</v>
      </c>
      <c r="E1145" s="23">
        <v>1959</v>
      </c>
      <c r="F1145" s="23">
        <v>1006</v>
      </c>
      <c r="G1145" s="23">
        <v>0</v>
      </c>
      <c r="H1145" s="31">
        <v>0</v>
      </c>
      <c r="I1145" s="31">
        <v>0</v>
      </c>
      <c r="J1145" s="31">
        <v>1</v>
      </c>
      <c r="K1145" s="31">
        <v>2</v>
      </c>
      <c r="L1145" s="31">
        <v>1</v>
      </c>
      <c r="M1145" s="31">
        <v>80000</v>
      </c>
      <c r="N11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103661.54217774188</v>
      </c>
      <c r="O1145" s="31">
        <f>Table5[[#This Row],[SalePrice]]-Table5[[#This Row],[RegressionPrice]]</f>
        <v>-23661.542177741881</v>
      </c>
    </row>
    <row r="1146" spans="1:15">
      <c r="A1146">
        <v>924</v>
      </c>
      <c r="B1146">
        <v>348</v>
      </c>
      <c r="C1146" s="20">
        <v>4</v>
      </c>
      <c r="D1146" s="20">
        <v>1941</v>
      </c>
      <c r="E1146" s="20">
        <v>1950</v>
      </c>
      <c r="F1146" s="20">
        <v>672</v>
      </c>
      <c r="G1146" s="20">
        <v>280</v>
      </c>
      <c r="H1146" s="32">
        <v>0</v>
      </c>
      <c r="I1146" s="32">
        <v>1</v>
      </c>
      <c r="J1146" s="32">
        <v>0</v>
      </c>
      <c r="K1146" s="32">
        <v>3</v>
      </c>
      <c r="L1146" s="32">
        <v>3</v>
      </c>
      <c r="M1146" s="32">
        <v>80000</v>
      </c>
      <c r="N11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74525.478898703252</v>
      </c>
      <c r="O1146" s="31">
        <f>Table5[[#This Row],[SalePrice]]-Table5[[#This Row],[RegressionPrice]]</f>
        <v>5474.5211012967484</v>
      </c>
    </row>
    <row r="1147" spans="1:15">
      <c r="A1147">
        <v>1576</v>
      </c>
      <c r="B1147">
        <v>0</v>
      </c>
      <c r="C1147" s="23">
        <v>5</v>
      </c>
      <c r="D1147" s="23">
        <v>1928</v>
      </c>
      <c r="E1147" s="23">
        <v>1950</v>
      </c>
      <c r="F1147" s="23">
        <v>1042</v>
      </c>
      <c r="G1147" s="23">
        <v>225</v>
      </c>
      <c r="H1147" s="31">
        <v>0</v>
      </c>
      <c r="I1147" s="31">
        <v>0</v>
      </c>
      <c r="J1147" s="31">
        <v>1</v>
      </c>
      <c r="K1147" s="31">
        <v>0</v>
      </c>
      <c r="L1147" s="31">
        <v>1</v>
      </c>
      <c r="M1147" s="31">
        <v>149000</v>
      </c>
      <c r="N11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126239.14768381689</v>
      </c>
      <c r="O1147" s="31">
        <f>Table5[[#This Row],[SalePrice]]-Table5[[#This Row],[RegressionPrice]]</f>
        <v>22760.852316183111</v>
      </c>
    </row>
    <row r="1148" spans="1:15">
      <c r="A1148">
        <v>1298</v>
      </c>
      <c r="B1148">
        <v>1258</v>
      </c>
      <c r="C1148" s="20">
        <v>6</v>
      </c>
      <c r="D1148" s="20">
        <v>1985</v>
      </c>
      <c r="E1148" s="20">
        <v>1985</v>
      </c>
      <c r="F1148" s="20">
        <v>1298</v>
      </c>
      <c r="G1148" s="20">
        <v>403</v>
      </c>
      <c r="H1148" s="32">
        <v>0</v>
      </c>
      <c r="I1148" s="32">
        <v>0</v>
      </c>
      <c r="J1148" s="32">
        <v>0</v>
      </c>
      <c r="K1148" s="32">
        <v>2</v>
      </c>
      <c r="L1148" s="32">
        <v>0</v>
      </c>
      <c r="M1148" s="32">
        <v>180000</v>
      </c>
      <c r="N11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179362.43422416886</v>
      </c>
      <c r="O1148" s="31">
        <f>Table5[[#This Row],[SalePrice]]-Table5[[#This Row],[RegressionPrice]]</f>
        <v>637.56577583114267</v>
      </c>
    </row>
    <row r="1149" spans="1:15">
      <c r="A1149">
        <v>1564</v>
      </c>
      <c r="B1149">
        <v>275</v>
      </c>
      <c r="C1149" s="23">
        <v>7</v>
      </c>
      <c r="D1149" s="23">
        <v>1941</v>
      </c>
      <c r="E1149" s="23">
        <v>1950</v>
      </c>
      <c r="F1149" s="23">
        <v>704</v>
      </c>
      <c r="G1149" s="23">
        <v>234</v>
      </c>
      <c r="H1149" s="31">
        <v>0</v>
      </c>
      <c r="I1149" s="31">
        <v>0</v>
      </c>
      <c r="J1149" s="31">
        <v>1</v>
      </c>
      <c r="K1149" s="31">
        <v>0</v>
      </c>
      <c r="L1149" s="31">
        <v>3</v>
      </c>
      <c r="M1149" s="31">
        <v>174500</v>
      </c>
      <c r="N11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188451.27396469077</v>
      </c>
      <c r="O1149" s="31">
        <f>Table5[[#This Row],[SalePrice]]-Table5[[#This Row],[RegressionPrice]]</f>
        <v>-13951.273964690772</v>
      </c>
    </row>
    <row r="1150" spans="1:15">
      <c r="A1150">
        <v>1111</v>
      </c>
      <c r="B1150">
        <v>0</v>
      </c>
      <c r="C1150" s="20">
        <v>7</v>
      </c>
      <c r="D1150" s="20">
        <v>1926</v>
      </c>
      <c r="E1150" s="20">
        <v>1950</v>
      </c>
      <c r="F1150" s="20">
        <v>572</v>
      </c>
      <c r="G1150" s="20">
        <v>288</v>
      </c>
      <c r="H1150" s="32">
        <v>0</v>
      </c>
      <c r="I1150" s="32">
        <v>0</v>
      </c>
      <c r="J1150" s="32">
        <v>1</v>
      </c>
      <c r="K1150" s="32">
        <v>2</v>
      </c>
      <c r="L1150" s="32">
        <v>1</v>
      </c>
      <c r="M1150" s="32">
        <v>116900</v>
      </c>
      <c r="N11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131423.82305089844</v>
      </c>
      <c r="O1150" s="31">
        <f>Table5[[#This Row],[SalePrice]]-Table5[[#This Row],[RegressionPrice]]</f>
        <v>-14523.823050898442</v>
      </c>
    </row>
    <row r="1151" spans="1:15">
      <c r="A1151">
        <v>1482</v>
      </c>
      <c r="B1151">
        <v>624</v>
      </c>
      <c r="C1151" s="23">
        <v>7</v>
      </c>
      <c r="D1151" s="23">
        <v>1920</v>
      </c>
      <c r="E1151" s="23">
        <v>1988</v>
      </c>
      <c r="F1151" s="23">
        <v>650</v>
      </c>
      <c r="G1151" s="23">
        <v>324</v>
      </c>
      <c r="H1151" s="31">
        <v>3</v>
      </c>
      <c r="I1151" s="31">
        <v>0</v>
      </c>
      <c r="J1151" s="31">
        <v>1</v>
      </c>
      <c r="K1151" s="31">
        <v>0</v>
      </c>
      <c r="L1151" s="31">
        <v>1</v>
      </c>
      <c r="M1151" s="31">
        <v>143000</v>
      </c>
      <c r="N11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172709.97927638303</v>
      </c>
      <c r="O1151" s="31">
        <f>Table5[[#This Row],[SalePrice]]-Table5[[#This Row],[RegressionPrice]]</f>
        <v>-29709.979276383034</v>
      </c>
    </row>
    <row r="1152" spans="1:15">
      <c r="A1152">
        <v>932</v>
      </c>
      <c r="B1152">
        <v>0</v>
      </c>
      <c r="C1152" s="20">
        <v>6</v>
      </c>
      <c r="D1152" s="20">
        <v>1950</v>
      </c>
      <c r="E1152" s="20">
        <v>1950</v>
      </c>
      <c r="F1152" s="20">
        <v>932</v>
      </c>
      <c r="G1152" s="20">
        <v>306</v>
      </c>
      <c r="H1152" s="32">
        <v>0</v>
      </c>
      <c r="I1152" s="32">
        <v>0</v>
      </c>
      <c r="J1152" s="32">
        <v>1</v>
      </c>
      <c r="K1152" s="32">
        <v>0</v>
      </c>
      <c r="L1152" s="32">
        <v>0</v>
      </c>
      <c r="M1152" s="32">
        <v>124000</v>
      </c>
      <c r="N11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115504.79080943107</v>
      </c>
      <c r="O1152" s="31">
        <f>Table5[[#This Row],[SalePrice]]-Table5[[#This Row],[RegressionPrice]]</f>
        <v>8495.2091905689304</v>
      </c>
    </row>
    <row r="1153" spans="1:15">
      <c r="A1153">
        <v>1466</v>
      </c>
      <c r="B1153">
        <v>176</v>
      </c>
      <c r="C1153" s="23">
        <v>5</v>
      </c>
      <c r="D1153" s="23">
        <v>1959</v>
      </c>
      <c r="E1153" s="23">
        <v>1959</v>
      </c>
      <c r="F1153" s="23">
        <v>1466</v>
      </c>
      <c r="G1153" s="23">
        <v>528</v>
      </c>
      <c r="H1153" s="31">
        <v>0</v>
      </c>
      <c r="I1153" s="31">
        <v>0</v>
      </c>
      <c r="J1153" s="31">
        <v>1</v>
      </c>
      <c r="K1153" s="31">
        <v>2</v>
      </c>
      <c r="L1153" s="31">
        <v>3</v>
      </c>
      <c r="M1153" s="31">
        <v>149900</v>
      </c>
      <c r="N11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166207.84474955604</v>
      </c>
      <c r="O1153" s="31">
        <f>Table5[[#This Row],[SalePrice]]-Table5[[#This Row],[RegressionPrice]]</f>
        <v>-16307.844749556039</v>
      </c>
    </row>
    <row r="1154" spans="1:15">
      <c r="A1154">
        <v>1811</v>
      </c>
      <c r="B1154">
        <v>296</v>
      </c>
      <c r="C1154" s="20">
        <v>6</v>
      </c>
      <c r="D1154" s="20">
        <v>1956</v>
      </c>
      <c r="E1154" s="20">
        <v>2004</v>
      </c>
      <c r="F1154" s="20">
        <v>1073</v>
      </c>
      <c r="G1154" s="20">
        <v>470</v>
      </c>
      <c r="H1154" s="32">
        <v>0</v>
      </c>
      <c r="I1154" s="32">
        <v>0</v>
      </c>
      <c r="J1154" s="32">
        <v>1</v>
      </c>
      <c r="K1154" s="32">
        <v>0</v>
      </c>
      <c r="L1154" s="32">
        <v>2</v>
      </c>
      <c r="M1154" s="32">
        <v>230000</v>
      </c>
      <c r="N11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211027.39603492696</v>
      </c>
      <c r="O1154" s="31">
        <f>Table5[[#This Row],[SalePrice]]-Table5[[#This Row],[RegressionPrice]]</f>
        <v>18972.603965073038</v>
      </c>
    </row>
    <row r="1155" spans="1:15">
      <c r="A1155">
        <v>816</v>
      </c>
      <c r="B1155">
        <v>538</v>
      </c>
      <c r="C1155" s="23">
        <v>6</v>
      </c>
      <c r="D1155" s="23">
        <v>1930</v>
      </c>
      <c r="E1155" s="23">
        <v>2007</v>
      </c>
      <c r="F1155" s="23">
        <v>816</v>
      </c>
      <c r="G1155" s="23">
        <v>432</v>
      </c>
      <c r="H1155" s="31">
        <v>0</v>
      </c>
      <c r="I1155" s="31">
        <v>0</v>
      </c>
      <c r="J1155" s="31">
        <v>1</v>
      </c>
      <c r="K1155" s="31">
        <v>0</v>
      </c>
      <c r="L1155" s="31">
        <v>1</v>
      </c>
      <c r="M1155" s="31">
        <v>120500</v>
      </c>
      <c r="N11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143503.45243827469</v>
      </c>
      <c r="O1155" s="31">
        <f>Table5[[#This Row],[SalePrice]]-Table5[[#This Row],[RegressionPrice]]</f>
        <v>-23003.452438274689</v>
      </c>
    </row>
    <row r="1156" spans="1:15">
      <c r="A1156">
        <v>1820</v>
      </c>
      <c r="B1156">
        <v>454</v>
      </c>
      <c r="C1156" s="20">
        <v>7</v>
      </c>
      <c r="D1156" s="20">
        <v>1965</v>
      </c>
      <c r="E1156" s="20">
        <v>1988</v>
      </c>
      <c r="F1156" s="20">
        <v>864</v>
      </c>
      <c r="G1156" s="20">
        <v>492</v>
      </c>
      <c r="H1156" s="32">
        <v>0</v>
      </c>
      <c r="I1156" s="32">
        <v>0</v>
      </c>
      <c r="J1156" s="32">
        <v>1</v>
      </c>
      <c r="K1156" s="32">
        <v>2</v>
      </c>
      <c r="L1156" s="32">
        <v>0</v>
      </c>
      <c r="M1156" s="32">
        <v>201800</v>
      </c>
      <c r="N11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207208.07881503066</v>
      </c>
      <c r="O1156" s="31">
        <f>Table5[[#This Row],[SalePrice]]-Table5[[#This Row],[RegressionPrice]]</f>
        <v>-5408.0788150306616</v>
      </c>
    </row>
    <row r="1157" spans="1:15">
      <c r="A1157">
        <v>1437</v>
      </c>
      <c r="B1157">
        <v>1157</v>
      </c>
      <c r="C1157" s="23">
        <v>5</v>
      </c>
      <c r="D1157" s="23">
        <v>1976</v>
      </c>
      <c r="E1157" s="23">
        <v>2004</v>
      </c>
      <c r="F1157" s="23">
        <v>1437</v>
      </c>
      <c r="G1157" s="23">
        <v>528</v>
      </c>
      <c r="H1157" s="31">
        <v>0</v>
      </c>
      <c r="I1157" s="31">
        <v>0</v>
      </c>
      <c r="J1157" s="31">
        <v>0</v>
      </c>
      <c r="K1157" s="31">
        <v>2</v>
      </c>
      <c r="L1157" s="31">
        <v>0</v>
      </c>
      <c r="M1157" s="31">
        <v>218000</v>
      </c>
      <c r="N11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173699.40185026388</v>
      </c>
      <c r="O1157" s="31">
        <f>Table5[[#This Row],[SalePrice]]-Table5[[#This Row],[RegressionPrice]]</f>
        <v>44300.598149736121</v>
      </c>
    </row>
    <row r="1158" spans="1:15">
      <c r="A1158">
        <v>1265</v>
      </c>
      <c r="B1158">
        <v>633</v>
      </c>
      <c r="C1158" s="20">
        <v>5</v>
      </c>
      <c r="D1158" s="20">
        <v>1965</v>
      </c>
      <c r="E1158" s="20">
        <v>1999</v>
      </c>
      <c r="F1158" s="20">
        <v>1219</v>
      </c>
      <c r="G1158" s="20">
        <v>502</v>
      </c>
      <c r="H1158" s="32">
        <v>0</v>
      </c>
      <c r="I1158" s="32">
        <v>0</v>
      </c>
      <c r="J1158" s="32">
        <v>1</v>
      </c>
      <c r="K1158" s="32">
        <v>1</v>
      </c>
      <c r="L1158" s="32">
        <v>0</v>
      </c>
      <c r="M1158" s="32">
        <v>179900</v>
      </c>
      <c r="N11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155100.55120779434</v>
      </c>
      <c r="O1158" s="31">
        <f>Table5[[#This Row],[SalePrice]]-Table5[[#This Row],[RegressionPrice]]</f>
        <v>24799.448792205658</v>
      </c>
    </row>
    <row r="1159" spans="1:15">
      <c r="A1159">
        <v>1314</v>
      </c>
      <c r="B1159">
        <v>904</v>
      </c>
      <c r="C1159" s="23">
        <v>7</v>
      </c>
      <c r="D1159" s="23">
        <v>2007</v>
      </c>
      <c r="E1159" s="23">
        <v>2008</v>
      </c>
      <c r="F1159" s="23">
        <v>1314</v>
      </c>
      <c r="G1159" s="23">
        <v>626</v>
      </c>
      <c r="H1159" s="31">
        <v>0</v>
      </c>
      <c r="I1159" s="31">
        <v>4</v>
      </c>
      <c r="J1159" s="31">
        <v>0</v>
      </c>
      <c r="K1159" s="31">
        <v>0</v>
      </c>
      <c r="L1159" s="31">
        <v>0</v>
      </c>
      <c r="M1159" s="31">
        <v>230000</v>
      </c>
      <c r="N11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197042.86019525203</v>
      </c>
      <c r="O1159" s="31">
        <f>Table5[[#This Row],[SalePrice]]-Table5[[#This Row],[RegressionPrice]]</f>
        <v>32957.139804747974</v>
      </c>
    </row>
    <row r="1160" spans="1:15">
      <c r="A1160">
        <v>1580</v>
      </c>
      <c r="B1160">
        <v>0</v>
      </c>
      <c r="C1160" s="20">
        <v>8</v>
      </c>
      <c r="D1160" s="20">
        <v>2007</v>
      </c>
      <c r="E1160" s="20">
        <v>2008</v>
      </c>
      <c r="F1160" s="20">
        <v>1580</v>
      </c>
      <c r="G1160" s="20">
        <v>830</v>
      </c>
      <c r="H1160" s="32">
        <v>1</v>
      </c>
      <c r="I1160" s="32">
        <v>0</v>
      </c>
      <c r="J1160" s="32">
        <v>0</v>
      </c>
      <c r="K1160" s="32">
        <v>0</v>
      </c>
      <c r="L1160" s="32">
        <v>0</v>
      </c>
      <c r="M1160" s="32">
        <v>235128</v>
      </c>
      <c r="N11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248173.68573700771</v>
      </c>
      <c r="O1160" s="31">
        <f>Table5[[#This Row],[SalePrice]]-Table5[[#This Row],[RegressionPrice]]</f>
        <v>-13045.685737007705</v>
      </c>
    </row>
    <row r="1161" spans="1:15">
      <c r="A1161">
        <v>1876</v>
      </c>
      <c r="B1161">
        <v>442</v>
      </c>
      <c r="C1161" s="23">
        <v>6</v>
      </c>
      <c r="D1161" s="23">
        <v>1974</v>
      </c>
      <c r="E1161" s="23">
        <v>1974</v>
      </c>
      <c r="F1161" s="23">
        <v>901</v>
      </c>
      <c r="G1161" s="23">
        <v>540</v>
      </c>
      <c r="H1161" s="31">
        <v>0</v>
      </c>
      <c r="I1161" s="31">
        <v>0</v>
      </c>
      <c r="J1161" s="31">
        <v>1</v>
      </c>
      <c r="K1161" s="31">
        <v>2</v>
      </c>
      <c r="L1161" s="31">
        <v>0</v>
      </c>
      <c r="M1161" s="31">
        <v>185000</v>
      </c>
      <c r="N11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190271.75165204174</v>
      </c>
      <c r="O1161" s="31">
        <f>Table5[[#This Row],[SalePrice]]-Table5[[#This Row],[RegressionPrice]]</f>
        <v>-5271.7516520417412</v>
      </c>
    </row>
    <row r="1162" spans="1:15">
      <c r="A1162">
        <v>1456</v>
      </c>
      <c r="B1162">
        <v>311</v>
      </c>
      <c r="C1162" s="20">
        <v>6</v>
      </c>
      <c r="D1162" s="20">
        <v>1978</v>
      </c>
      <c r="E1162" s="20">
        <v>1978</v>
      </c>
      <c r="F1162" s="20">
        <v>855</v>
      </c>
      <c r="G1162" s="20">
        <v>440</v>
      </c>
      <c r="H1162" s="32">
        <v>0</v>
      </c>
      <c r="I1162" s="32">
        <v>4</v>
      </c>
      <c r="J1162" s="32">
        <v>0</v>
      </c>
      <c r="K1162" s="32">
        <v>3</v>
      </c>
      <c r="L1162" s="32">
        <v>1</v>
      </c>
      <c r="M1162" s="32">
        <v>146000</v>
      </c>
      <c r="N11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136080.7958088759</v>
      </c>
      <c r="O1162" s="31">
        <f>Table5[[#This Row],[SalePrice]]-Table5[[#This Row],[RegressionPrice]]</f>
        <v>9919.2041911240958</v>
      </c>
    </row>
    <row r="1163" spans="1:15">
      <c r="A1163">
        <v>1640</v>
      </c>
      <c r="B1163">
        <v>728</v>
      </c>
      <c r="C1163" s="23">
        <v>6</v>
      </c>
      <c r="D1163" s="23">
        <v>1954</v>
      </c>
      <c r="E1163" s="23">
        <v>2006</v>
      </c>
      <c r="F1163" s="23">
        <v>1296</v>
      </c>
      <c r="G1163" s="23">
        <v>924</v>
      </c>
      <c r="H1163" s="31">
        <v>2</v>
      </c>
      <c r="I1163" s="31">
        <v>0</v>
      </c>
      <c r="J1163" s="31">
        <v>1</v>
      </c>
      <c r="K1163" s="31">
        <v>0</v>
      </c>
      <c r="L1163" s="31">
        <v>0</v>
      </c>
      <c r="M1163" s="31">
        <v>224000</v>
      </c>
      <c r="N11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206877.40299397885</v>
      </c>
      <c r="O1163" s="31">
        <f>Table5[[#This Row],[SalePrice]]-Table5[[#This Row],[RegressionPrice]]</f>
        <v>17122.597006021155</v>
      </c>
    </row>
    <row r="1164" spans="1:15">
      <c r="A1164">
        <v>894</v>
      </c>
      <c r="B1164">
        <v>492</v>
      </c>
      <c r="C1164" s="20">
        <v>5</v>
      </c>
      <c r="D1164" s="20">
        <v>1968</v>
      </c>
      <c r="E1164" s="20">
        <v>1968</v>
      </c>
      <c r="F1164" s="20">
        <v>894</v>
      </c>
      <c r="G1164" s="20">
        <v>450</v>
      </c>
      <c r="H1164" s="32">
        <v>0</v>
      </c>
      <c r="I1164" s="32">
        <v>0</v>
      </c>
      <c r="J1164" s="32">
        <v>0</v>
      </c>
      <c r="K1164" s="32">
        <v>1</v>
      </c>
      <c r="L1164" s="32">
        <v>1</v>
      </c>
      <c r="M1164" s="32">
        <v>129000</v>
      </c>
      <c r="N11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118563.22898572939</v>
      </c>
      <c r="O1164" s="31">
        <f>Table5[[#This Row],[SalePrice]]-Table5[[#This Row],[RegressionPrice]]</f>
        <v>10436.771014270606</v>
      </c>
    </row>
    <row r="1165" spans="1:15">
      <c r="A1165">
        <v>1258</v>
      </c>
      <c r="B1165">
        <v>1198</v>
      </c>
      <c r="C1165" s="23">
        <v>4</v>
      </c>
      <c r="D1165" s="23">
        <v>1969</v>
      </c>
      <c r="E1165" s="23">
        <v>1969</v>
      </c>
      <c r="F1165" s="23">
        <v>1198</v>
      </c>
      <c r="G1165" s="23">
        <v>400</v>
      </c>
      <c r="H1165" s="31">
        <v>1</v>
      </c>
      <c r="I1165" s="31">
        <v>2</v>
      </c>
      <c r="J1165" s="31">
        <v>0</v>
      </c>
      <c r="K1165" s="31">
        <v>2</v>
      </c>
      <c r="L1165" s="31">
        <v>1</v>
      </c>
      <c r="M1165" s="31">
        <v>108959</v>
      </c>
      <c r="N11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113848.01278037377</v>
      </c>
      <c r="O1165" s="31">
        <f>Table5[[#This Row],[SalePrice]]-Table5[[#This Row],[RegressionPrice]]</f>
        <v>-4889.0127803737705</v>
      </c>
    </row>
    <row r="1166" spans="1:15">
      <c r="A1166">
        <v>1432</v>
      </c>
      <c r="B1166">
        <v>680</v>
      </c>
      <c r="C1166" s="20">
        <v>5</v>
      </c>
      <c r="D1166" s="20">
        <v>1978</v>
      </c>
      <c r="E1166" s="20">
        <v>1978</v>
      </c>
      <c r="F1166" s="20">
        <v>1360</v>
      </c>
      <c r="G1166" s="20">
        <v>588</v>
      </c>
      <c r="H1166" s="32">
        <v>1</v>
      </c>
      <c r="I1166" s="32">
        <v>0</v>
      </c>
      <c r="J1166" s="32">
        <v>0</v>
      </c>
      <c r="K1166" s="32">
        <v>0</v>
      </c>
      <c r="L1166" s="32">
        <v>0</v>
      </c>
      <c r="M1166" s="32">
        <v>194000</v>
      </c>
      <c r="N11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159990.87908518393</v>
      </c>
      <c r="O1166" s="31">
        <f>Table5[[#This Row],[SalePrice]]-Table5[[#This Row],[RegressionPrice]]</f>
        <v>34009.120914816071</v>
      </c>
    </row>
    <row r="1167" spans="1:15">
      <c r="A1167">
        <v>1502</v>
      </c>
      <c r="B1167">
        <v>0</v>
      </c>
      <c r="C1167" s="23">
        <v>7</v>
      </c>
      <c r="D1167" s="23">
        <v>2009</v>
      </c>
      <c r="E1167" s="23">
        <v>2009</v>
      </c>
      <c r="F1167" s="23">
        <v>1502</v>
      </c>
      <c r="G1167" s="23">
        <v>644</v>
      </c>
      <c r="H1167" s="31">
        <v>0</v>
      </c>
      <c r="I1167" s="31">
        <v>0</v>
      </c>
      <c r="J1167" s="31">
        <v>0</v>
      </c>
      <c r="K1167" s="31">
        <v>0</v>
      </c>
      <c r="L1167" s="31">
        <v>0</v>
      </c>
      <c r="M1167" s="31">
        <v>233170</v>
      </c>
      <c r="N11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220695.98692378131</v>
      </c>
      <c r="O1167" s="31">
        <f>Table5[[#This Row],[SalePrice]]-Table5[[#This Row],[RegressionPrice]]</f>
        <v>12474.013076218689</v>
      </c>
    </row>
    <row r="1168" spans="1:15">
      <c r="A1168">
        <v>1694</v>
      </c>
      <c r="B1168">
        <v>0</v>
      </c>
      <c r="C1168" s="20">
        <v>8</v>
      </c>
      <c r="D1168" s="20">
        <v>2008</v>
      </c>
      <c r="E1168" s="20">
        <v>2008</v>
      </c>
      <c r="F1168" s="20">
        <v>1694</v>
      </c>
      <c r="G1168" s="20">
        <v>776</v>
      </c>
      <c r="H1168" s="32">
        <v>0</v>
      </c>
      <c r="I1168" s="32">
        <v>0</v>
      </c>
      <c r="J1168" s="32">
        <v>0</v>
      </c>
      <c r="K1168" s="32">
        <v>0</v>
      </c>
      <c r="L1168" s="32">
        <v>0</v>
      </c>
      <c r="M1168" s="32">
        <v>245350</v>
      </c>
      <c r="N11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257229.13500029946</v>
      </c>
      <c r="O1168" s="31">
        <f>Table5[[#This Row],[SalePrice]]-Table5[[#This Row],[RegressionPrice]]</f>
        <v>-11879.135000299459</v>
      </c>
    </row>
    <row r="1169" spans="1:15">
      <c r="A1169">
        <v>1671</v>
      </c>
      <c r="B1169">
        <v>786</v>
      </c>
      <c r="C1169" s="23">
        <v>6</v>
      </c>
      <c r="D1169" s="23">
        <v>2000</v>
      </c>
      <c r="E1169" s="23">
        <v>2000</v>
      </c>
      <c r="F1169" s="23">
        <v>959</v>
      </c>
      <c r="G1169" s="23">
        <v>472</v>
      </c>
      <c r="H1169" s="31">
        <v>6</v>
      </c>
      <c r="I1169" s="31">
        <v>0</v>
      </c>
      <c r="J1169" s="31">
        <v>0</v>
      </c>
      <c r="K1169" s="31">
        <v>0</v>
      </c>
      <c r="L1169" s="31">
        <v>1</v>
      </c>
      <c r="M1169" s="31">
        <v>173000</v>
      </c>
      <c r="N11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193219.77803496367</v>
      </c>
      <c r="O1169" s="31">
        <f>Table5[[#This Row],[SalePrice]]-Table5[[#This Row],[RegressionPrice]]</f>
        <v>-20219.778034963674</v>
      </c>
    </row>
    <row r="1170" spans="1:15">
      <c r="A1170">
        <v>2108</v>
      </c>
      <c r="B1170">
        <v>626</v>
      </c>
      <c r="C1170" s="20">
        <v>6</v>
      </c>
      <c r="D1170" s="20">
        <v>1935</v>
      </c>
      <c r="E1170" s="20">
        <v>1986</v>
      </c>
      <c r="F1170" s="20">
        <v>1127</v>
      </c>
      <c r="G1170" s="20">
        <v>540</v>
      </c>
      <c r="H1170" s="32">
        <v>0</v>
      </c>
      <c r="I1170" s="32">
        <v>0</v>
      </c>
      <c r="J1170" s="32">
        <v>1</v>
      </c>
      <c r="K1170" s="32">
        <v>0</v>
      </c>
      <c r="L1170" s="32">
        <v>0</v>
      </c>
      <c r="M1170" s="32">
        <v>235000</v>
      </c>
      <c r="N11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204509.26640515751</v>
      </c>
      <c r="O1170" s="31">
        <f>Table5[[#This Row],[SalePrice]]-Table5[[#This Row],[RegressionPrice]]</f>
        <v>30490.733594842488</v>
      </c>
    </row>
    <row r="1171" spans="1:15">
      <c r="A1171">
        <v>3627</v>
      </c>
      <c r="B1171">
        <v>1387</v>
      </c>
      <c r="C1171" s="23">
        <v>10</v>
      </c>
      <c r="D1171" s="23">
        <v>1995</v>
      </c>
      <c r="E1171" s="23">
        <v>1996</v>
      </c>
      <c r="F1171" s="23">
        <v>1930</v>
      </c>
      <c r="G1171" s="23">
        <v>807</v>
      </c>
      <c r="H1171" s="31">
        <v>0</v>
      </c>
      <c r="I1171" s="31">
        <v>0</v>
      </c>
      <c r="J1171" s="31">
        <v>2</v>
      </c>
      <c r="K1171" s="31">
        <v>0</v>
      </c>
      <c r="L1171" s="31">
        <v>0</v>
      </c>
      <c r="M1171" s="31">
        <v>625000</v>
      </c>
      <c r="N11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431342.2298989449</v>
      </c>
      <c r="O1171" s="31">
        <f>Table5[[#This Row],[SalePrice]]-Table5[[#This Row],[RegressionPrice]]</f>
        <v>193657.7701010551</v>
      </c>
    </row>
    <row r="1172" spans="1:15">
      <c r="A1172">
        <v>1118</v>
      </c>
      <c r="B1172">
        <v>522</v>
      </c>
      <c r="C1172" s="20">
        <v>6</v>
      </c>
      <c r="D1172" s="20">
        <v>1977</v>
      </c>
      <c r="E1172" s="20">
        <v>1977</v>
      </c>
      <c r="F1172" s="20">
        <v>1096</v>
      </c>
      <c r="G1172" s="20">
        <v>358</v>
      </c>
      <c r="H1172" s="32">
        <v>0</v>
      </c>
      <c r="I1172" s="32">
        <v>0</v>
      </c>
      <c r="J1172" s="32">
        <v>1</v>
      </c>
      <c r="K1172" s="32">
        <v>2</v>
      </c>
      <c r="L1172" s="32">
        <v>1</v>
      </c>
      <c r="M1172" s="32">
        <v>171000</v>
      </c>
      <c r="N11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161014.63482948701</v>
      </c>
      <c r="O1172" s="31">
        <f>Table5[[#This Row],[SalePrice]]-Table5[[#This Row],[RegressionPrice]]</f>
        <v>9985.3651705129887</v>
      </c>
    </row>
    <row r="1173" spans="1:15">
      <c r="A1173">
        <v>1261</v>
      </c>
      <c r="B1173">
        <v>662</v>
      </c>
      <c r="C1173" s="23">
        <v>6</v>
      </c>
      <c r="D1173" s="23">
        <v>1958</v>
      </c>
      <c r="E1173" s="23">
        <v>1958</v>
      </c>
      <c r="F1173" s="23">
        <v>1261</v>
      </c>
      <c r="G1173" s="23">
        <v>433</v>
      </c>
      <c r="H1173" s="31">
        <v>0</v>
      </c>
      <c r="I1173" s="31">
        <v>0</v>
      </c>
      <c r="J1173" s="31">
        <v>1</v>
      </c>
      <c r="K1173" s="31">
        <v>0</v>
      </c>
      <c r="L1173" s="31">
        <v>1</v>
      </c>
      <c r="M1173" s="31">
        <v>163000</v>
      </c>
      <c r="N11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168399.58895014264</v>
      </c>
      <c r="O1173" s="31">
        <f>Table5[[#This Row],[SalePrice]]-Table5[[#This Row],[RegressionPrice]]</f>
        <v>-5399.5889501426427</v>
      </c>
    </row>
    <row r="1174" spans="1:15">
      <c r="A1174">
        <v>1250</v>
      </c>
      <c r="B1174">
        <v>0</v>
      </c>
      <c r="C1174" s="20">
        <v>7</v>
      </c>
      <c r="D1174" s="20">
        <v>2006</v>
      </c>
      <c r="E1174" s="20">
        <v>2007</v>
      </c>
      <c r="F1174" s="20">
        <v>625</v>
      </c>
      <c r="G1174" s="20">
        <v>625</v>
      </c>
      <c r="H1174" s="32">
        <v>0</v>
      </c>
      <c r="I1174" s="32">
        <v>3</v>
      </c>
      <c r="J1174" s="32">
        <v>0</v>
      </c>
      <c r="K1174" s="32">
        <v>0</v>
      </c>
      <c r="L1174" s="32">
        <v>0</v>
      </c>
      <c r="M1174" s="32">
        <v>171900</v>
      </c>
      <c r="N11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172015.56681426411</v>
      </c>
      <c r="O1174" s="31">
        <f>Table5[[#This Row],[SalePrice]]-Table5[[#This Row],[RegressionPrice]]</f>
        <v>-115.56681426410796</v>
      </c>
    </row>
    <row r="1175" spans="1:15">
      <c r="A1175">
        <v>3086</v>
      </c>
      <c r="B1175">
        <v>152</v>
      </c>
      <c r="C1175" s="23">
        <v>5</v>
      </c>
      <c r="D1175" s="23">
        <v>1946</v>
      </c>
      <c r="E1175" s="23">
        <v>1994</v>
      </c>
      <c r="F1175" s="23">
        <v>1598</v>
      </c>
      <c r="G1175" s="23">
        <v>0</v>
      </c>
      <c r="H1175" s="31">
        <v>0</v>
      </c>
      <c r="I1175" s="31">
        <v>0</v>
      </c>
      <c r="J1175" s="31">
        <v>1</v>
      </c>
      <c r="K1175" s="31">
        <v>2</v>
      </c>
      <c r="L1175" s="31">
        <v>2</v>
      </c>
      <c r="M1175" s="31">
        <v>200500</v>
      </c>
      <c r="N11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229657.02034471298</v>
      </c>
      <c r="O1175" s="31">
        <f>Table5[[#This Row],[SalePrice]]-Table5[[#This Row],[RegressionPrice]]</f>
        <v>-29157.020344712975</v>
      </c>
    </row>
    <row r="1176" spans="1:15">
      <c r="A1176">
        <v>2345</v>
      </c>
      <c r="B1176">
        <v>503</v>
      </c>
      <c r="C1176" s="20">
        <v>6</v>
      </c>
      <c r="D1176" s="20">
        <v>1932</v>
      </c>
      <c r="E1176" s="20">
        <v>1950</v>
      </c>
      <c r="F1176" s="20">
        <v>952</v>
      </c>
      <c r="G1176" s="20">
        <v>360</v>
      </c>
      <c r="H1176" s="32">
        <v>0</v>
      </c>
      <c r="I1176" s="32">
        <v>0</v>
      </c>
      <c r="J1176" s="32">
        <v>0</v>
      </c>
      <c r="K1176" s="32">
        <v>2</v>
      </c>
      <c r="L1176" s="32">
        <v>1</v>
      </c>
      <c r="M1176" s="32">
        <v>239000</v>
      </c>
      <c r="N11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186105.46671359279</v>
      </c>
      <c r="O1176" s="31">
        <f>Table5[[#This Row],[SalePrice]]-Table5[[#This Row],[RegressionPrice]]</f>
        <v>52894.533286407212</v>
      </c>
    </row>
    <row r="1177" spans="1:15">
      <c r="A1177">
        <v>2872</v>
      </c>
      <c r="B1177">
        <v>700</v>
      </c>
      <c r="C1177" s="23">
        <v>8</v>
      </c>
      <c r="D1177" s="23">
        <v>1992</v>
      </c>
      <c r="E1177" s="23">
        <v>2000</v>
      </c>
      <c r="F1177" s="23">
        <v>1683</v>
      </c>
      <c r="G1177" s="23">
        <v>541</v>
      </c>
      <c r="H1177" s="31">
        <v>0</v>
      </c>
      <c r="I1177" s="31">
        <v>0</v>
      </c>
      <c r="J1177" s="31">
        <v>0</v>
      </c>
      <c r="K1177" s="31">
        <v>0</v>
      </c>
      <c r="L1177" s="31">
        <v>0</v>
      </c>
      <c r="M1177" s="31">
        <v>285000</v>
      </c>
      <c r="N11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312701.41571529338</v>
      </c>
      <c r="O1177" s="31">
        <f>Table5[[#This Row],[SalePrice]]-Table5[[#This Row],[RegressionPrice]]</f>
        <v>-27701.415715293377</v>
      </c>
    </row>
    <row r="1178" spans="1:15">
      <c r="A1178">
        <v>923</v>
      </c>
      <c r="B1178">
        <v>658</v>
      </c>
      <c r="C1178" s="20">
        <v>5</v>
      </c>
      <c r="D1178" s="20">
        <v>1984</v>
      </c>
      <c r="E1178" s="20">
        <v>1985</v>
      </c>
      <c r="F1178" s="20">
        <v>876</v>
      </c>
      <c r="G1178" s="20">
        <v>264</v>
      </c>
      <c r="H1178" s="32">
        <v>0</v>
      </c>
      <c r="I1178" s="32">
        <v>0</v>
      </c>
      <c r="J1178" s="32">
        <v>1</v>
      </c>
      <c r="K1178" s="32">
        <v>2</v>
      </c>
      <c r="L1178" s="32">
        <v>1</v>
      </c>
      <c r="M1178" s="32">
        <v>119500</v>
      </c>
      <c r="N11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132648.99394477709</v>
      </c>
      <c r="O1178" s="31">
        <f>Table5[[#This Row],[SalePrice]]-Table5[[#This Row],[RegressionPrice]]</f>
        <v>-13148.993944777088</v>
      </c>
    </row>
    <row r="1179" spans="1:15">
      <c r="A1179">
        <v>1224</v>
      </c>
      <c r="B1179">
        <v>468</v>
      </c>
      <c r="C1179" s="23">
        <v>6</v>
      </c>
      <c r="D1179" s="23">
        <v>1926</v>
      </c>
      <c r="E1179" s="23">
        <v>2004</v>
      </c>
      <c r="F1179" s="23">
        <v>818</v>
      </c>
      <c r="G1179" s="23">
        <v>210</v>
      </c>
      <c r="H1179" s="31">
        <v>3</v>
      </c>
      <c r="I1179" s="31">
        <v>0</v>
      </c>
      <c r="J1179" s="31">
        <v>1</v>
      </c>
      <c r="K1179" s="31">
        <v>2</v>
      </c>
      <c r="L1179" s="31">
        <v>1</v>
      </c>
      <c r="M1179" s="31">
        <v>115000</v>
      </c>
      <c r="N11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136551.24576319483</v>
      </c>
      <c r="O1179" s="31">
        <f>Table5[[#This Row],[SalePrice]]-Table5[[#This Row],[RegressionPrice]]</f>
        <v>-21551.245763194835</v>
      </c>
    </row>
    <row r="1180" spans="1:15">
      <c r="A1180">
        <v>1343</v>
      </c>
      <c r="B1180">
        <v>0</v>
      </c>
      <c r="C1180" s="20">
        <v>5</v>
      </c>
      <c r="D1180" s="20">
        <v>1921</v>
      </c>
      <c r="E1180" s="20">
        <v>1950</v>
      </c>
      <c r="F1180" s="20">
        <v>731</v>
      </c>
      <c r="G1180" s="20">
        <v>186</v>
      </c>
      <c r="H1180" s="32">
        <v>0</v>
      </c>
      <c r="I1180" s="32">
        <v>0</v>
      </c>
      <c r="J1180" s="32">
        <v>1</v>
      </c>
      <c r="K1180" s="32">
        <v>0</v>
      </c>
      <c r="L1180" s="32">
        <v>1</v>
      </c>
      <c r="M1180" s="32">
        <v>154900</v>
      </c>
      <c r="N11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105910.78788929351</v>
      </c>
      <c r="O1180" s="31">
        <f>Table5[[#This Row],[SalePrice]]-Table5[[#This Row],[RegressionPrice]]</f>
        <v>48989.212110706489</v>
      </c>
    </row>
    <row r="1181" spans="1:15">
      <c r="A1181">
        <v>1124</v>
      </c>
      <c r="B1181">
        <v>0</v>
      </c>
      <c r="C1181" s="23">
        <v>5</v>
      </c>
      <c r="D1181" s="23">
        <v>1954</v>
      </c>
      <c r="E1181" s="23">
        <v>1954</v>
      </c>
      <c r="F1181" s="23">
        <v>0</v>
      </c>
      <c r="G1181" s="23">
        <v>0</v>
      </c>
      <c r="H1181" s="31">
        <v>0</v>
      </c>
      <c r="I1181" s="31">
        <v>0</v>
      </c>
      <c r="J1181" s="31">
        <v>3</v>
      </c>
      <c r="K1181" s="31">
        <v>1</v>
      </c>
      <c r="L1181" s="31">
        <v>1</v>
      </c>
      <c r="M1181" s="31">
        <v>93000</v>
      </c>
      <c r="N11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102859.46570474112</v>
      </c>
      <c r="O1181" s="31">
        <f>Table5[[#This Row],[SalePrice]]-Table5[[#This Row],[RegressionPrice]]</f>
        <v>-9859.4657047411165</v>
      </c>
    </row>
    <row r="1182" spans="1:15">
      <c r="A1182">
        <v>2514</v>
      </c>
      <c r="B1182">
        <v>1216</v>
      </c>
      <c r="C1182" s="20">
        <v>7</v>
      </c>
      <c r="D1182" s="20">
        <v>1990</v>
      </c>
      <c r="E1182" s="20">
        <v>1991</v>
      </c>
      <c r="F1182" s="20">
        <v>1216</v>
      </c>
      <c r="G1182" s="20">
        <v>693</v>
      </c>
      <c r="H1182" s="32">
        <v>0</v>
      </c>
      <c r="I1182" s="32">
        <v>0</v>
      </c>
      <c r="J1182" s="32">
        <v>0</v>
      </c>
      <c r="K1182" s="32">
        <v>0</v>
      </c>
      <c r="L1182" s="32">
        <v>1</v>
      </c>
      <c r="M1182" s="32">
        <v>250000</v>
      </c>
      <c r="N11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287291.29777022434</v>
      </c>
      <c r="O1182" s="31">
        <f>Table5[[#This Row],[SalePrice]]-Table5[[#This Row],[RegressionPrice]]</f>
        <v>-37291.297770224337</v>
      </c>
    </row>
    <row r="1183" spans="1:15">
      <c r="A1183">
        <v>1652</v>
      </c>
      <c r="B1183">
        <v>1480</v>
      </c>
      <c r="C1183" s="23">
        <v>8</v>
      </c>
      <c r="D1183" s="23">
        <v>2008</v>
      </c>
      <c r="E1183" s="23">
        <v>2008</v>
      </c>
      <c r="F1183" s="23">
        <v>1600</v>
      </c>
      <c r="G1183" s="23">
        <v>482</v>
      </c>
      <c r="H1183" s="31">
        <v>0</v>
      </c>
      <c r="I1183" s="31">
        <v>3</v>
      </c>
      <c r="J1183" s="31">
        <v>2</v>
      </c>
      <c r="K1183" s="31">
        <v>0</v>
      </c>
      <c r="L1183" s="31">
        <v>0</v>
      </c>
      <c r="M1183" s="31">
        <v>392500</v>
      </c>
      <c r="N11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266299.88349950145</v>
      </c>
      <c r="O1183" s="31">
        <f>Table5[[#This Row],[SalePrice]]-Table5[[#This Row],[RegressionPrice]]</f>
        <v>126200.11650049855</v>
      </c>
    </row>
    <row r="1184" spans="1:15">
      <c r="A1184">
        <v>4476</v>
      </c>
      <c r="B1184">
        <v>2096</v>
      </c>
      <c r="C1184" s="20">
        <v>10</v>
      </c>
      <c r="D1184" s="20">
        <v>1996</v>
      </c>
      <c r="E1184" s="20">
        <v>1996</v>
      </c>
      <c r="F1184" s="20">
        <v>2396</v>
      </c>
      <c r="G1184" s="20">
        <v>813</v>
      </c>
      <c r="H1184" s="32">
        <v>0</v>
      </c>
      <c r="I1184" s="32">
        <v>0</v>
      </c>
      <c r="J1184" s="32">
        <v>2</v>
      </c>
      <c r="K1184" s="32">
        <v>0</v>
      </c>
      <c r="L1184" s="32">
        <v>2</v>
      </c>
      <c r="M1184" s="32">
        <v>745000</v>
      </c>
      <c r="N11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511900.15161644109</v>
      </c>
      <c r="O1184" s="31">
        <f>Table5[[#This Row],[SalePrice]]-Table5[[#This Row],[RegressionPrice]]</f>
        <v>233099.84838355891</v>
      </c>
    </row>
    <row r="1185" spans="1:15">
      <c r="A1185">
        <v>1130</v>
      </c>
      <c r="B1185">
        <v>821</v>
      </c>
      <c r="C1185" s="23">
        <v>5</v>
      </c>
      <c r="D1185" s="23">
        <v>1920</v>
      </c>
      <c r="E1185" s="23">
        <v>1950</v>
      </c>
      <c r="F1185" s="23">
        <v>1120</v>
      </c>
      <c r="G1185" s="23">
        <v>720</v>
      </c>
      <c r="H1185" s="31">
        <v>0</v>
      </c>
      <c r="I1185" s="31">
        <v>0</v>
      </c>
      <c r="J1185" s="31">
        <v>1</v>
      </c>
      <c r="K1185" s="31">
        <v>0</v>
      </c>
      <c r="L1185" s="31">
        <v>1</v>
      </c>
      <c r="M1185" s="31">
        <v>120000</v>
      </c>
      <c r="N11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135068.83966229035</v>
      </c>
      <c r="O1185" s="31">
        <f>Table5[[#This Row],[SalePrice]]-Table5[[#This Row],[RegressionPrice]]</f>
        <v>-15068.839662290353</v>
      </c>
    </row>
    <row r="1186" spans="1:15">
      <c r="A1186">
        <v>1572</v>
      </c>
      <c r="B1186">
        <v>1159</v>
      </c>
      <c r="C1186" s="20">
        <v>5</v>
      </c>
      <c r="D1186" s="20">
        <v>1963</v>
      </c>
      <c r="E1186" s="20">
        <v>1963</v>
      </c>
      <c r="F1186" s="20">
        <v>1572</v>
      </c>
      <c r="G1186" s="20">
        <v>995</v>
      </c>
      <c r="H1186" s="32">
        <v>0</v>
      </c>
      <c r="I1186" s="32">
        <v>0</v>
      </c>
      <c r="J1186" s="32">
        <v>1</v>
      </c>
      <c r="K1186" s="32">
        <v>1</v>
      </c>
      <c r="L1186" s="32">
        <v>1</v>
      </c>
      <c r="M1186" s="32">
        <v>186700</v>
      </c>
      <c r="N11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197890.36329653193</v>
      </c>
      <c r="O1186" s="31">
        <f>Table5[[#This Row],[SalePrice]]-Table5[[#This Row],[RegressionPrice]]</f>
        <v>-11190.363296531927</v>
      </c>
    </row>
    <row r="1187" spans="1:15">
      <c r="A1187">
        <v>1221</v>
      </c>
      <c r="B1187">
        <v>392</v>
      </c>
      <c r="C1187" s="23">
        <v>5</v>
      </c>
      <c r="D1187" s="23">
        <v>1924</v>
      </c>
      <c r="E1187" s="23">
        <v>1950</v>
      </c>
      <c r="F1187" s="23">
        <v>784</v>
      </c>
      <c r="G1187" s="23">
        <v>392</v>
      </c>
      <c r="H1187" s="31">
        <v>0</v>
      </c>
      <c r="I1187" s="31">
        <v>0</v>
      </c>
      <c r="J1187" s="31">
        <v>1</v>
      </c>
      <c r="K1187" s="31">
        <v>1</v>
      </c>
      <c r="L1187" s="31">
        <v>1</v>
      </c>
      <c r="M1187" s="31">
        <v>104900</v>
      </c>
      <c r="N11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113276.23149272399</v>
      </c>
      <c r="O1187" s="31">
        <f>Table5[[#This Row],[SalePrice]]-Table5[[#This Row],[RegressionPrice]]</f>
        <v>-8376.2314927239931</v>
      </c>
    </row>
    <row r="1188" spans="1:15">
      <c r="A1188">
        <v>1699</v>
      </c>
      <c r="B1188">
        <v>440</v>
      </c>
      <c r="C1188" s="20">
        <v>3</v>
      </c>
      <c r="D1188" s="20">
        <v>1900</v>
      </c>
      <c r="E1188" s="20">
        <v>1970</v>
      </c>
      <c r="F1188" s="20">
        <v>978</v>
      </c>
      <c r="G1188" s="20">
        <v>420</v>
      </c>
      <c r="H1188" s="32">
        <v>3</v>
      </c>
      <c r="I1188" s="32">
        <v>1</v>
      </c>
      <c r="J1188" s="32">
        <v>4</v>
      </c>
      <c r="K1188" s="32">
        <v>2</v>
      </c>
      <c r="L1188" s="32">
        <v>1</v>
      </c>
      <c r="M1188" s="32">
        <v>95000</v>
      </c>
      <c r="N11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101354.2247169413</v>
      </c>
      <c r="O1188" s="31">
        <f>Table5[[#This Row],[SalePrice]]-Table5[[#This Row],[RegressionPrice]]</f>
        <v>-6354.2247169413022</v>
      </c>
    </row>
    <row r="1189" spans="1:15">
      <c r="A1189">
        <v>1624</v>
      </c>
      <c r="B1189">
        <v>1456</v>
      </c>
      <c r="C1189" s="23">
        <v>8</v>
      </c>
      <c r="D1189" s="23">
        <v>1994</v>
      </c>
      <c r="E1189" s="23">
        <v>1995</v>
      </c>
      <c r="F1189" s="23">
        <v>1624</v>
      </c>
      <c r="G1189" s="23">
        <v>757</v>
      </c>
      <c r="H1189" s="31">
        <v>0</v>
      </c>
      <c r="I1189" s="31">
        <v>0</v>
      </c>
      <c r="J1189" s="31">
        <v>0</v>
      </c>
      <c r="K1189" s="31">
        <v>0</v>
      </c>
      <c r="L1189" s="31">
        <v>0</v>
      </c>
      <c r="M1189" s="31">
        <v>262000</v>
      </c>
      <c r="N11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270512.76999100792</v>
      </c>
      <c r="O1189" s="31">
        <f>Table5[[#This Row],[SalePrice]]-Table5[[#This Row],[RegressionPrice]]</f>
        <v>-8512.7699910079245</v>
      </c>
    </row>
    <row r="1190" spans="1:15">
      <c r="A1190">
        <v>1660</v>
      </c>
      <c r="B1190">
        <v>0</v>
      </c>
      <c r="C1190" s="20">
        <v>7</v>
      </c>
      <c r="D1190" s="20">
        <v>2002</v>
      </c>
      <c r="E1190" s="20">
        <v>2002</v>
      </c>
      <c r="F1190" s="20">
        <v>831</v>
      </c>
      <c r="G1190" s="20">
        <v>493</v>
      </c>
      <c r="H1190" s="32">
        <v>0</v>
      </c>
      <c r="I1190" s="32">
        <v>0</v>
      </c>
      <c r="J1190" s="32">
        <v>0</v>
      </c>
      <c r="K1190" s="32">
        <v>0</v>
      </c>
      <c r="L1190" s="32">
        <v>0</v>
      </c>
      <c r="M1190" s="32">
        <v>195000</v>
      </c>
      <c r="N11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208291.68683770654</v>
      </c>
      <c r="O1190" s="31">
        <f>Table5[[#This Row],[SalePrice]]-Table5[[#This Row],[RegressionPrice]]</f>
        <v>-13291.68683770654</v>
      </c>
    </row>
    <row r="1191" spans="1:15">
      <c r="A1191">
        <v>1804</v>
      </c>
      <c r="B1191">
        <v>0</v>
      </c>
      <c r="C1191" s="23">
        <v>7</v>
      </c>
      <c r="D1191" s="23">
        <v>1999</v>
      </c>
      <c r="E1191" s="23">
        <v>1999</v>
      </c>
      <c r="F1191" s="23">
        <v>994</v>
      </c>
      <c r="G1191" s="23">
        <v>442</v>
      </c>
      <c r="H1191" s="31">
        <v>0</v>
      </c>
      <c r="I1191" s="31">
        <v>0</v>
      </c>
      <c r="J1191" s="31">
        <v>1</v>
      </c>
      <c r="K1191" s="31">
        <v>1</v>
      </c>
      <c r="L1191" s="31">
        <v>0</v>
      </c>
      <c r="M1191" s="31">
        <v>189000</v>
      </c>
      <c r="N11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217901.57866752573</v>
      </c>
      <c r="O1191" s="31">
        <f>Table5[[#This Row],[SalePrice]]-Table5[[#This Row],[RegressionPrice]]</f>
        <v>-28901.578667525726</v>
      </c>
    </row>
    <row r="1192" spans="1:15">
      <c r="A1192">
        <v>1622</v>
      </c>
      <c r="B1192">
        <v>1159</v>
      </c>
      <c r="C1192" s="20">
        <v>4</v>
      </c>
      <c r="D1192" s="20">
        <v>1961</v>
      </c>
      <c r="E1192" s="20">
        <v>1975</v>
      </c>
      <c r="F1192" s="20">
        <v>1249</v>
      </c>
      <c r="G1192" s="20">
        <v>1356</v>
      </c>
      <c r="H1192" s="32">
        <v>0</v>
      </c>
      <c r="I1192" s="32">
        <v>1</v>
      </c>
      <c r="J1192" s="32">
        <v>1</v>
      </c>
      <c r="K1192" s="32">
        <v>0</v>
      </c>
      <c r="L1192" s="32">
        <v>1</v>
      </c>
      <c r="M1192" s="32">
        <v>168000</v>
      </c>
      <c r="N11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187619.73347347099</v>
      </c>
      <c r="O1192" s="31">
        <f>Table5[[#This Row],[SalePrice]]-Table5[[#This Row],[RegressionPrice]]</f>
        <v>-19619.733473470988</v>
      </c>
    </row>
    <row r="1193" spans="1:15">
      <c r="A1193">
        <v>1441</v>
      </c>
      <c r="B1193">
        <v>0</v>
      </c>
      <c r="C1193" s="23">
        <v>8</v>
      </c>
      <c r="D1193" s="23">
        <v>1999</v>
      </c>
      <c r="E1193" s="23">
        <v>2000</v>
      </c>
      <c r="F1193" s="23">
        <v>776</v>
      </c>
      <c r="G1193" s="23">
        <v>492</v>
      </c>
      <c r="H1193" s="31">
        <v>0</v>
      </c>
      <c r="I1193" s="31">
        <v>4</v>
      </c>
      <c r="J1193" s="31">
        <v>0</v>
      </c>
      <c r="K1193" s="31">
        <v>0</v>
      </c>
      <c r="L1193" s="31">
        <v>0</v>
      </c>
      <c r="M1193" s="31">
        <v>174000</v>
      </c>
      <c r="N11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187501.98907869015</v>
      </c>
      <c r="O1193" s="31">
        <f>Table5[[#This Row],[SalePrice]]-Table5[[#This Row],[RegressionPrice]]</f>
        <v>-13501.989078690152</v>
      </c>
    </row>
    <row r="1194" spans="1:15">
      <c r="A1194">
        <v>1472</v>
      </c>
      <c r="B1194">
        <v>0</v>
      </c>
      <c r="C1194" s="20">
        <v>5</v>
      </c>
      <c r="D1194" s="20">
        <v>1925</v>
      </c>
      <c r="E1194" s="20">
        <v>1994</v>
      </c>
      <c r="F1194" s="20">
        <v>702</v>
      </c>
      <c r="G1194" s="20">
        <v>250</v>
      </c>
      <c r="H1194" s="32">
        <v>0</v>
      </c>
      <c r="I1194" s="32">
        <v>0</v>
      </c>
      <c r="J1194" s="32">
        <v>1</v>
      </c>
      <c r="K1194" s="32">
        <v>1</v>
      </c>
      <c r="L1194" s="32">
        <v>0</v>
      </c>
      <c r="M1194" s="32">
        <v>125000</v>
      </c>
      <c r="N11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119612.29946272717</v>
      </c>
      <c r="O1194" s="31">
        <f>Table5[[#This Row],[SalePrice]]-Table5[[#This Row],[RegressionPrice]]</f>
        <v>5387.7005372728308</v>
      </c>
    </row>
    <row r="1195" spans="1:15">
      <c r="A1195">
        <v>1224</v>
      </c>
      <c r="B1195">
        <v>883</v>
      </c>
      <c r="C1195" s="23">
        <v>6</v>
      </c>
      <c r="D1195" s="23">
        <v>1999</v>
      </c>
      <c r="E1195" s="23">
        <v>1999</v>
      </c>
      <c r="F1195" s="23">
        <v>1224</v>
      </c>
      <c r="G1195" s="23">
        <v>402</v>
      </c>
      <c r="H1195" s="31">
        <v>0</v>
      </c>
      <c r="I1195" s="31">
        <v>3</v>
      </c>
      <c r="J1195" s="31">
        <v>2</v>
      </c>
      <c r="K1195" s="31">
        <v>0</v>
      </c>
      <c r="L1195" s="31">
        <v>1</v>
      </c>
      <c r="M1195" s="31">
        <v>165000</v>
      </c>
      <c r="N11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186060.672563459</v>
      </c>
      <c r="O1195" s="31">
        <f>Table5[[#This Row],[SalePrice]]-Table5[[#This Row],[RegressionPrice]]</f>
        <v>-21060.672563458997</v>
      </c>
    </row>
    <row r="1196" spans="1:15">
      <c r="A1196">
        <v>1352</v>
      </c>
      <c r="B1196">
        <v>371</v>
      </c>
      <c r="C1196" s="20">
        <v>6</v>
      </c>
      <c r="D1196" s="20">
        <v>1969</v>
      </c>
      <c r="E1196" s="20">
        <v>1969</v>
      </c>
      <c r="F1196" s="20">
        <v>663</v>
      </c>
      <c r="G1196" s="20">
        <v>299</v>
      </c>
      <c r="H1196" s="32">
        <v>0</v>
      </c>
      <c r="I1196" s="32">
        <v>0</v>
      </c>
      <c r="J1196" s="32">
        <v>1</v>
      </c>
      <c r="K1196" s="32">
        <v>2</v>
      </c>
      <c r="L1196" s="32">
        <v>1</v>
      </c>
      <c r="M1196" s="32">
        <v>158000</v>
      </c>
      <c r="N11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155438.15135423312</v>
      </c>
      <c r="O1196" s="31">
        <f>Table5[[#This Row],[SalePrice]]-Table5[[#This Row],[RegressionPrice]]</f>
        <v>2561.8486457668769</v>
      </c>
    </row>
    <row r="1197" spans="1:15">
      <c r="A1197">
        <v>1456</v>
      </c>
      <c r="B1197">
        <v>0</v>
      </c>
      <c r="C1197" s="23">
        <v>6</v>
      </c>
      <c r="D1197" s="23">
        <v>2005</v>
      </c>
      <c r="E1197" s="23">
        <v>2005</v>
      </c>
      <c r="F1197" s="23">
        <v>728</v>
      </c>
      <c r="G1197" s="23">
        <v>400</v>
      </c>
      <c r="H1197" s="31">
        <v>0</v>
      </c>
      <c r="I1197" s="31">
        <v>0</v>
      </c>
      <c r="J1197" s="31">
        <v>0</v>
      </c>
      <c r="K1197" s="31">
        <v>0</v>
      </c>
      <c r="L1197" s="31">
        <v>0</v>
      </c>
      <c r="M1197" s="31">
        <v>176000</v>
      </c>
      <c r="N11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175295.08358412795</v>
      </c>
      <c r="O1197" s="31">
        <f>Table5[[#This Row],[SalePrice]]-Table5[[#This Row],[RegressionPrice]]</f>
        <v>704.91641587205231</v>
      </c>
    </row>
    <row r="1198" spans="1:15">
      <c r="A1198">
        <v>1863</v>
      </c>
      <c r="B1198">
        <v>0</v>
      </c>
      <c r="C1198" s="20">
        <v>7</v>
      </c>
      <c r="D1198" s="20">
        <v>2006</v>
      </c>
      <c r="E1198" s="20">
        <v>2006</v>
      </c>
      <c r="F1198" s="20">
        <v>879</v>
      </c>
      <c r="G1198" s="20">
        <v>660</v>
      </c>
      <c r="H1198" s="32">
        <v>0</v>
      </c>
      <c r="I1198" s="32">
        <v>0</v>
      </c>
      <c r="J1198" s="32">
        <v>0</v>
      </c>
      <c r="K1198" s="32">
        <v>0</v>
      </c>
      <c r="L1198" s="32">
        <v>0</v>
      </c>
      <c r="M1198" s="32">
        <v>219210</v>
      </c>
      <c r="N11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227875.31922478415</v>
      </c>
      <c r="O1198" s="31">
        <f>Table5[[#This Row],[SalePrice]]-Table5[[#This Row],[RegressionPrice]]</f>
        <v>-8665.3192247841507</v>
      </c>
    </row>
    <row r="1199" spans="1:15">
      <c r="A1199">
        <v>1690</v>
      </c>
      <c r="B1199">
        <v>0</v>
      </c>
      <c r="C1199" s="23">
        <v>7</v>
      </c>
      <c r="D1199" s="23">
        <v>1916</v>
      </c>
      <c r="E1199" s="23">
        <v>1950</v>
      </c>
      <c r="F1199" s="23">
        <v>815</v>
      </c>
      <c r="G1199" s="23">
        <v>225</v>
      </c>
      <c r="H1199" s="31">
        <v>0</v>
      </c>
      <c r="I1199" s="31">
        <v>0</v>
      </c>
      <c r="J1199" s="31">
        <v>1</v>
      </c>
      <c r="K1199" s="31">
        <v>0</v>
      </c>
      <c r="L1199" s="31">
        <v>1</v>
      </c>
      <c r="M1199" s="31">
        <v>144000</v>
      </c>
      <c r="N11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164463.98785530703</v>
      </c>
      <c r="O1199" s="31">
        <f>Table5[[#This Row],[SalePrice]]-Table5[[#This Row],[RegressionPrice]]</f>
        <v>-20463.98785530703</v>
      </c>
    </row>
    <row r="1200" spans="1:15">
      <c r="A1200">
        <v>1212</v>
      </c>
      <c r="B1200">
        <v>0</v>
      </c>
      <c r="C1200" s="20">
        <v>7</v>
      </c>
      <c r="D1200" s="20">
        <v>2001</v>
      </c>
      <c r="E1200" s="20">
        <v>2001</v>
      </c>
      <c r="F1200" s="20">
        <v>1212</v>
      </c>
      <c r="G1200" s="20">
        <v>573</v>
      </c>
      <c r="H1200" s="32">
        <v>0</v>
      </c>
      <c r="I1200" s="32">
        <v>0</v>
      </c>
      <c r="J1200" s="32">
        <v>0</v>
      </c>
      <c r="K1200" s="32">
        <v>0</v>
      </c>
      <c r="L1200" s="32">
        <v>0</v>
      </c>
      <c r="M1200" s="32">
        <v>178000</v>
      </c>
      <c r="N12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193523.25593901693</v>
      </c>
      <c r="O1200" s="31">
        <f>Table5[[#This Row],[SalePrice]]-Table5[[#This Row],[RegressionPrice]]</f>
        <v>-15523.255939016934</v>
      </c>
    </row>
    <row r="1201" spans="1:15">
      <c r="A1201">
        <v>1382</v>
      </c>
      <c r="B1201">
        <v>547</v>
      </c>
      <c r="C1201" s="23">
        <v>4</v>
      </c>
      <c r="D1201" s="23">
        <v>1963</v>
      </c>
      <c r="E1201" s="23">
        <v>1979</v>
      </c>
      <c r="F1201" s="23">
        <v>1051</v>
      </c>
      <c r="G1201" s="23">
        <v>459</v>
      </c>
      <c r="H1201" s="31">
        <v>0</v>
      </c>
      <c r="I1201" s="31">
        <v>0</v>
      </c>
      <c r="J1201" s="31">
        <v>1</v>
      </c>
      <c r="K1201" s="31">
        <v>1</v>
      </c>
      <c r="L1201" s="31">
        <v>1</v>
      </c>
      <c r="M1201" s="31">
        <v>148000</v>
      </c>
      <c r="N12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135585.51390971584</v>
      </c>
      <c r="O1201" s="31">
        <f>Table5[[#This Row],[SalePrice]]-Table5[[#This Row],[RegressionPrice]]</f>
        <v>12414.486090284161</v>
      </c>
    </row>
    <row r="1202" spans="1:15">
      <c r="A1202">
        <v>864</v>
      </c>
      <c r="B1202">
        <v>0</v>
      </c>
      <c r="C1202" s="20">
        <v>4</v>
      </c>
      <c r="D1202" s="20">
        <v>1970</v>
      </c>
      <c r="E1202" s="20">
        <v>1970</v>
      </c>
      <c r="F1202" s="20">
        <v>864</v>
      </c>
      <c r="G1202" s="20">
        <v>280</v>
      </c>
      <c r="H1202" s="32">
        <v>0</v>
      </c>
      <c r="I1202" s="32">
        <v>0</v>
      </c>
      <c r="J1202" s="32">
        <v>1</v>
      </c>
      <c r="K1202" s="32">
        <v>1</v>
      </c>
      <c r="L1202" s="32">
        <v>1</v>
      </c>
      <c r="M1202" s="32">
        <v>116050</v>
      </c>
      <c r="N12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89526.935513243792</v>
      </c>
      <c r="O1202" s="31">
        <f>Table5[[#This Row],[SalePrice]]-Table5[[#This Row],[RegressionPrice]]</f>
        <v>26523.064486756208</v>
      </c>
    </row>
    <row r="1203" spans="1:15">
      <c r="A1203">
        <v>1779</v>
      </c>
      <c r="B1203">
        <v>0</v>
      </c>
      <c r="C1203" s="23">
        <v>7</v>
      </c>
      <c r="D1203" s="23">
        <v>1998</v>
      </c>
      <c r="E1203" s="23">
        <v>1998</v>
      </c>
      <c r="F1203" s="23">
        <v>866</v>
      </c>
      <c r="G1203" s="23">
        <v>546</v>
      </c>
      <c r="H1203" s="31">
        <v>0</v>
      </c>
      <c r="I1203" s="31">
        <v>0</v>
      </c>
      <c r="J1203" s="31">
        <v>0</v>
      </c>
      <c r="K1203" s="31">
        <v>0</v>
      </c>
      <c r="L1203" s="31">
        <v>0</v>
      </c>
      <c r="M1203" s="31">
        <v>197900</v>
      </c>
      <c r="N12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213656.47291118943</v>
      </c>
      <c r="O1203" s="31">
        <f>Table5[[#This Row],[SalePrice]]-Table5[[#This Row],[RegressionPrice]]</f>
        <v>-15756.472911189427</v>
      </c>
    </row>
    <row r="1204" spans="1:15">
      <c r="A1204">
        <v>1348</v>
      </c>
      <c r="B1204">
        <v>0</v>
      </c>
      <c r="C1204" s="20">
        <v>5</v>
      </c>
      <c r="D1204" s="20">
        <v>1925</v>
      </c>
      <c r="E1204" s="20">
        <v>1997</v>
      </c>
      <c r="F1204" s="20">
        <v>884</v>
      </c>
      <c r="G1204" s="20">
        <v>216</v>
      </c>
      <c r="H1204" s="32">
        <v>0</v>
      </c>
      <c r="I1204" s="32">
        <v>0</v>
      </c>
      <c r="J1204" s="32">
        <v>1</v>
      </c>
      <c r="K1204" s="32">
        <v>0</v>
      </c>
      <c r="L1204" s="32">
        <v>1</v>
      </c>
      <c r="M1204" s="32">
        <v>117000</v>
      </c>
      <c r="N12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127531.49879645157</v>
      </c>
      <c r="O1204" s="31">
        <f>Table5[[#This Row],[SalePrice]]-Table5[[#This Row],[RegressionPrice]]</f>
        <v>-10531.498796451575</v>
      </c>
    </row>
    <row r="1205" spans="1:15">
      <c r="A1205">
        <v>1630</v>
      </c>
      <c r="B1205">
        <v>0</v>
      </c>
      <c r="C1205" s="23">
        <v>7</v>
      </c>
      <c r="D1205" s="23">
        <v>2000</v>
      </c>
      <c r="E1205" s="23">
        <v>2001</v>
      </c>
      <c r="F1205" s="23">
        <v>1630</v>
      </c>
      <c r="G1205" s="23">
        <v>451</v>
      </c>
      <c r="H1205" s="31">
        <v>0</v>
      </c>
      <c r="I1205" s="31">
        <v>0</v>
      </c>
      <c r="J1205" s="31">
        <v>0</v>
      </c>
      <c r="K1205" s="31">
        <v>0</v>
      </c>
      <c r="L1205" s="31">
        <v>0</v>
      </c>
      <c r="M1205" s="31">
        <v>213000</v>
      </c>
      <c r="N12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216086.87289340387</v>
      </c>
      <c r="O1205" s="31">
        <f>Table5[[#This Row],[SalePrice]]-Table5[[#This Row],[RegressionPrice]]</f>
        <v>-3086.8728934038663</v>
      </c>
    </row>
    <row r="1206" spans="1:15">
      <c r="A1206">
        <v>1074</v>
      </c>
      <c r="B1206">
        <v>788</v>
      </c>
      <c r="C1206" s="20">
        <v>5</v>
      </c>
      <c r="D1206" s="20">
        <v>1975</v>
      </c>
      <c r="E1206" s="20">
        <v>1975</v>
      </c>
      <c r="F1206" s="20">
        <v>1056</v>
      </c>
      <c r="G1206" s="20">
        <v>495</v>
      </c>
      <c r="H1206" s="32">
        <v>0</v>
      </c>
      <c r="I1206" s="32">
        <v>0</v>
      </c>
      <c r="J1206" s="32">
        <v>0</v>
      </c>
      <c r="K1206" s="32">
        <v>0</v>
      </c>
      <c r="L1206" s="32">
        <v>1</v>
      </c>
      <c r="M1206" s="32">
        <v>153500</v>
      </c>
      <c r="N12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145690.06931787365</v>
      </c>
      <c r="O1206" s="31">
        <f>Table5[[#This Row],[SalePrice]]-Table5[[#This Row],[RegressionPrice]]</f>
        <v>7809.9306821263453</v>
      </c>
    </row>
    <row r="1207" spans="1:15">
      <c r="A1207">
        <v>2196</v>
      </c>
      <c r="B1207">
        <v>485</v>
      </c>
      <c r="C1207" s="23">
        <v>7</v>
      </c>
      <c r="D1207" s="23">
        <v>1990</v>
      </c>
      <c r="E1207" s="23">
        <v>1991</v>
      </c>
      <c r="F1207" s="23">
        <v>2158</v>
      </c>
      <c r="G1207" s="23">
        <v>701</v>
      </c>
      <c r="H1207" s="31">
        <v>0</v>
      </c>
      <c r="I1207" s="31">
        <v>0</v>
      </c>
      <c r="J1207" s="31">
        <v>0</v>
      </c>
      <c r="K1207" s="31">
        <v>1</v>
      </c>
      <c r="L1207" s="31">
        <v>0</v>
      </c>
      <c r="M1207" s="31">
        <v>271900</v>
      </c>
      <c r="N12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259799.11174986692</v>
      </c>
      <c r="O1207" s="31">
        <f>Table5[[#This Row],[SalePrice]]-Table5[[#This Row],[RegressionPrice]]</f>
        <v>12100.888250133081</v>
      </c>
    </row>
    <row r="1208" spans="1:15">
      <c r="A1208">
        <v>1056</v>
      </c>
      <c r="B1208">
        <v>1056</v>
      </c>
      <c r="C1208" s="20">
        <v>4</v>
      </c>
      <c r="D1208" s="20">
        <v>1966</v>
      </c>
      <c r="E1208" s="20">
        <v>1966</v>
      </c>
      <c r="F1208" s="20">
        <v>1056</v>
      </c>
      <c r="G1208" s="20">
        <v>384</v>
      </c>
      <c r="H1208" s="32">
        <v>0</v>
      </c>
      <c r="I1208" s="32">
        <v>0</v>
      </c>
      <c r="J1208" s="32">
        <v>1</v>
      </c>
      <c r="K1208" s="32">
        <v>2</v>
      </c>
      <c r="L1208" s="32">
        <v>1</v>
      </c>
      <c r="M1208" s="32">
        <v>107000</v>
      </c>
      <c r="N12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120046.80564727439</v>
      </c>
      <c r="O1208" s="31">
        <f>Table5[[#This Row],[SalePrice]]-Table5[[#This Row],[RegressionPrice]]</f>
        <v>-13046.805647274392</v>
      </c>
    </row>
    <row r="1209" spans="1:15">
      <c r="A1209">
        <v>1700</v>
      </c>
      <c r="B1209">
        <v>340</v>
      </c>
      <c r="C1209" s="23">
        <v>6</v>
      </c>
      <c r="D1209" s="23">
        <v>2003</v>
      </c>
      <c r="E1209" s="23">
        <v>2003</v>
      </c>
      <c r="F1209" s="23">
        <v>1682</v>
      </c>
      <c r="G1209" s="23">
        <v>544</v>
      </c>
      <c r="H1209" s="31">
        <v>0</v>
      </c>
      <c r="I1209" s="31">
        <v>0</v>
      </c>
      <c r="J1209" s="31">
        <v>0</v>
      </c>
      <c r="K1209" s="31">
        <v>0</v>
      </c>
      <c r="L1209" s="31">
        <v>0</v>
      </c>
      <c r="M1209" s="31">
        <v>200000</v>
      </c>
      <c r="N12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211820.35904405141</v>
      </c>
      <c r="O1209" s="31">
        <f>Table5[[#This Row],[SalePrice]]-Table5[[#This Row],[RegressionPrice]]</f>
        <v>-11820.359044051409</v>
      </c>
    </row>
    <row r="1210" spans="1:15">
      <c r="A1210">
        <v>1283</v>
      </c>
      <c r="B1210">
        <v>504</v>
      </c>
      <c r="C1210" s="20">
        <v>5</v>
      </c>
      <c r="D1210" s="20">
        <v>1962</v>
      </c>
      <c r="E1210" s="20">
        <v>1980</v>
      </c>
      <c r="F1210" s="20">
        <v>931</v>
      </c>
      <c r="G1210" s="20">
        <v>506</v>
      </c>
      <c r="H1210" s="32">
        <v>0</v>
      </c>
      <c r="I1210" s="32">
        <v>0</v>
      </c>
      <c r="J1210" s="32">
        <v>1</v>
      </c>
      <c r="K1210" s="32">
        <v>2</v>
      </c>
      <c r="L1210" s="32">
        <v>1</v>
      </c>
      <c r="M1210" s="32">
        <v>140000</v>
      </c>
      <c r="N12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146620.86592984066</v>
      </c>
      <c r="O1210" s="31">
        <f>Table5[[#This Row],[SalePrice]]-Table5[[#This Row],[RegressionPrice]]</f>
        <v>-6620.8659298406565</v>
      </c>
    </row>
    <row r="1211" spans="1:15">
      <c r="A1211">
        <v>1660</v>
      </c>
      <c r="B1211">
        <v>1220</v>
      </c>
      <c r="C1211" s="23">
        <v>8</v>
      </c>
      <c r="D1211" s="23">
        <v>2006</v>
      </c>
      <c r="E1211" s="23">
        <v>2006</v>
      </c>
      <c r="F1211" s="23">
        <v>1660</v>
      </c>
      <c r="G1211" s="23">
        <v>500</v>
      </c>
      <c r="H1211" s="31">
        <v>5</v>
      </c>
      <c r="I1211" s="31">
        <v>0</v>
      </c>
      <c r="J1211" s="31">
        <v>2</v>
      </c>
      <c r="K1211" s="31">
        <v>0</v>
      </c>
      <c r="L1211" s="31">
        <v>0</v>
      </c>
      <c r="M1211" s="31">
        <v>290000</v>
      </c>
      <c r="N12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266545.66209859354</v>
      </c>
      <c r="O1211" s="31">
        <f>Table5[[#This Row],[SalePrice]]-Table5[[#This Row],[RegressionPrice]]</f>
        <v>23454.337901406456</v>
      </c>
    </row>
    <row r="1212" spans="1:15">
      <c r="A1212">
        <v>1845</v>
      </c>
      <c r="B1212">
        <v>0</v>
      </c>
      <c r="C1212" s="20">
        <v>6</v>
      </c>
      <c r="D1212" s="20">
        <v>1992</v>
      </c>
      <c r="E1212" s="20">
        <v>1992</v>
      </c>
      <c r="F1212" s="20">
        <v>1055</v>
      </c>
      <c r="G1212" s="20">
        <v>462</v>
      </c>
      <c r="H1212" s="32">
        <v>0</v>
      </c>
      <c r="I1212" s="32">
        <v>0</v>
      </c>
      <c r="J1212" s="32">
        <v>0</v>
      </c>
      <c r="K1212" s="32">
        <v>0</v>
      </c>
      <c r="L1212" s="32">
        <v>0</v>
      </c>
      <c r="M1212" s="32">
        <v>189000</v>
      </c>
      <c r="N12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192211.04916487465</v>
      </c>
      <c r="O1212" s="31">
        <f>Table5[[#This Row],[SalePrice]]-Table5[[#This Row],[RegressionPrice]]</f>
        <v>-3211.0491648746538</v>
      </c>
    </row>
    <row r="1213" spans="1:15">
      <c r="A1213">
        <v>1752</v>
      </c>
      <c r="B1213">
        <v>427</v>
      </c>
      <c r="C1213" s="23">
        <v>8</v>
      </c>
      <c r="D1213" s="23">
        <v>1988</v>
      </c>
      <c r="E1213" s="23">
        <v>2005</v>
      </c>
      <c r="F1213" s="23">
        <v>559</v>
      </c>
      <c r="G1213" s="23">
        <v>492</v>
      </c>
      <c r="H1213" s="31">
        <v>0</v>
      </c>
      <c r="I1213" s="31">
        <v>0</v>
      </c>
      <c r="J1213" s="31">
        <v>0</v>
      </c>
      <c r="K1213" s="31">
        <v>1</v>
      </c>
      <c r="L1213" s="31">
        <v>1</v>
      </c>
      <c r="M1213" s="31">
        <v>164000</v>
      </c>
      <c r="N12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238200.60334783266</v>
      </c>
      <c r="O1213" s="31">
        <f>Table5[[#This Row],[SalePrice]]-Table5[[#This Row],[RegressionPrice]]</f>
        <v>-74200.603347832657</v>
      </c>
    </row>
    <row r="1214" spans="1:15">
      <c r="A1214">
        <v>672</v>
      </c>
      <c r="B1214">
        <v>344</v>
      </c>
      <c r="C1214" s="20">
        <v>4</v>
      </c>
      <c r="D1214" s="20">
        <v>1941</v>
      </c>
      <c r="E1214" s="20">
        <v>1950</v>
      </c>
      <c r="F1214" s="20">
        <v>672</v>
      </c>
      <c r="G1214" s="20">
        <v>234</v>
      </c>
      <c r="H1214" s="32">
        <v>0</v>
      </c>
      <c r="I1214" s="32">
        <v>0</v>
      </c>
      <c r="J1214" s="32">
        <v>1</v>
      </c>
      <c r="K1214" s="32">
        <v>2</v>
      </c>
      <c r="L1214" s="32">
        <v>1</v>
      </c>
      <c r="M1214" s="32">
        <v>113000</v>
      </c>
      <c r="N12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60791.114473967507</v>
      </c>
      <c r="O1214" s="31">
        <f>Table5[[#This Row],[SalePrice]]-Table5[[#This Row],[RegressionPrice]]</f>
        <v>52208.885526032493</v>
      </c>
    </row>
    <row r="1215" spans="1:15">
      <c r="A1215">
        <v>960</v>
      </c>
      <c r="B1215">
        <v>648</v>
      </c>
      <c r="C1215" s="23">
        <v>4</v>
      </c>
      <c r="D1215" s="23">
        <v>1965</v>
      </c>
      <c r="E1215" s="23">
        <v>2001</v>
      </c>
      <c r="F1215" s="23">
        <v>648</v>
      </c>
      <c r="G1215" s="23">
        <v>364</v>
      </c>
      <c r="H1215" s="31">
        <v>0</v>
      </c>
      <c r="I1215" s="31">
        <v>0</v>
      </c>
      <c r="J1215" s="31">
        <v>1</v>
      </c>
      <c r="K1215" s="31">
        <v>0</v>
      </c>
      <c r="L1215" s="31">
        <v>1</v>
      </c>
      <c r="M1215" s="31">
        <v>145000</v>
      </c>
      <c r="N12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118876.43008886251</v>
      </c>
      <c r="O1215" s="31">
        <f>Table5[[#This Row],[SalePrice]]-Table5[[#This Row],[RegressionPrice]]</f>
        <v>26123.569911137485</v>
      </c>
    </row>
    <row r="1216" spans="1:15">
      <c r="A1216">
        <v>999</v>
      </c>
      <c r="B1216">
        <v>784</v>
      </c>
      <c r="C1216" s="20">
        <v>5</v>
      </c>
      <c r="D1216" s="20">
        <v>1962</v>
      </c>
      <c r="E1216" s="20">
        <v>1962</v>
      </c>
      <c r="F1216" s="20">
        <v>925</v>
      </c>
      <c r="G1216" s="20">
        <v>300</v>
      </c>
      <c r="H1216" s="32">
        <v>0</v>
      </c>
      <c r="I1216" s="32">
        <v>0</v>
      </c>
      <c r="J1216" s="32">
        <v>1</v>
      </c>
      <c r="K1216" s="32">
        <v>2</v>
      </c>
      <c r="L1216" s="32">
        <v>1</v>
      </c>
      <c r="M1216" s="32">
        <v>134500</v>
      </c>
      <c r="N12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124342.10399848409</v>
      </c>
      <c r="O1216" s="31">
        <f>Table5[[#This Row],[SalePrice]]-Table5[[#This Row],[RegressionPrice]]</f>
        <v>10157.89600151591</v>
      </c>
    </row>
    <row r="1217" spans="1:15">
      <c r="A1217">
        <v>894</v>
      </c>
      <c r="B1217">
        <v>180</v>
      </c>
      <c r="C1217" s="23">
        <v>5</v>
      </c>
      <c r="D1217" s="23">
        <v>1966</v>
      </c>
      <c r="E1217" s="23">
        <v>1966</v>
      </c>
      <c r="F1217" s="23">
        <v>894</v>
      </c>
      <c r="G1217" s="23">
        <v>384</v>
      </c>
      <c r="H1217" s="31">
        <v>0</v>
      </c>
      <c r="I1217" s="31">
        <v>0</v>
      </c>
      <c r="J1217" s="31">
        <v>1</v>
      </c>
      <c r="K1217" s="31">
        <v>2</v>
      </c>
      <c r="L1217" s="31">
        <v>1</v>
      </c>
      <c r="M1217" s="31">
        <v>125000</v>
      </c>
      <c r="N12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112662.24117067629</v>
      </c>
      <c r="O1217" s="31">
        <f>Table5[[#This Row],[SalePrice]]-Table5[[#This Row],[RegressionPrice]]</f>
        <v>12337.758829323706</v>
      </c>
    </row>
    <row r="1218" spans="1:15">
      <c r="A1218">
        <v>1902</v>
      </c>
      <c r="B1218">
        <v>0</v>
      </c>
      <c r="C1218" s="20">
        <v>6</v>
      </c>
      <c r="D1218" s="20">
        <v>1978</v>
      </c>
      <c r="E1218" s="20">
        <v>1978</v>
      </c>
      <c r="F1218" s="20">
        <v>0</v>
      </c>
      <c r="G1218" s="20">
        <v>539</v>
      </c>
      <c r="H1218" s="32">
        <v>4</v>
      </c>
      <c r="I1218" s="32">
        <v>2</v>
      </c>
      <c r="J1218" s="32">
        <v>3</v>
      </c>
      <c r="K1218" s="32">
        <v>2</v>
      </c>
      <c r="L1218" s="32">
        <v>1</v>
      </c>
      <c r="M1218" s="32">
        <v>112000</v>
      </c>
      <c r="N12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168926.98134504596</v>
      </c>
      <c r="O1218" s="31">
        <f>Table5[[#This Row],[SalePrice]]-Table5[[#This Row],[RegressionPrice]]</f>
        <v>-56926.981345045962</v>
      </c>
    </row>
    <row r="1219" spans="1:15">
      <c r="A1219">
        <v>1314</v>
      </c>
      <c r="B1219">
        <v>936</v>
      </c>
      <c r="C1219" s="23">
        <v>8</v>
      </c>
      <c r="D1219" s="23">
        <v>2009</v>
      </c>
      <c r="E1219" s="23">
        <v>2009</v>
      </c>
      <c r="F1219" s="23">
        <v>1300</v>
      </c>
      <c r="G1219" s="23">
        <v>552</v>
      </c>
      <c r="H1219" s="31">
        <v>0</v>
      </c>
      <c r="I1219" s="31">
        <v>0</v>
      </c>
      <c r="J1219" s="31">
        <v>0</v>
      </c>
      <c r="K1219" s="31">
        <v>0</v>
      </c>
      <c r="L1219" s="31">
        <v>0</v>
      </c>
      <c r="M1219" s="31">
        <v>229456</v>
      </c>
      <c r="N12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243635.70270981593</v>
      </c>
      <c r="O1219" s="31">
        <f>Table5[[#This Row],[SalePrice]]-Table5[[#This Row],[RegressionPrice]]</f>
        <v>-14179.702709815931</v>
      </c>
    </row>
    <row r="1220" spans="1:15">
      <c r="A1220">
        <v>912</v>
      </c>
      <c r="B1220">
        <v>0</v>
      </c>
      <c r="C1220" s="20">
        <v>4</v>
      </c>
      <c r="D1220" s="20">
        <v>1947</v>
      </c>
      <c r="E1220" s="20">
        <v>1950</v>
      </c>
      <c r="F1220" s="20">
        <v>0</v>
      </c>
      <c r="G1220" s="20">
        <v>0</v>
      </c>
      <c r="H1220" s="32">
        <v>0</v>
      </c>
      <c r="I1220" s="32">
        <v>0</v>
      </c>
      <c r="J1220" s="32">
        <v>3</v>
      </c>
      <c r="K1220" s="32">
        <v>1</v>
      </c>
      <c r="L1220" s="32">
        <v>1</v>
      </c>
      <c r="M1220" s="32">
        <v>80500</v>
      </c>
      <c r="N12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67891.180408921602</v>
      </c>
      <c r="O1220" s="31">
        <f>Table5[[#This Row],[SalePrice]]-Table5[[#This Row],[RegressionPrice]]</f>
        <v>12608.819591078398</v>
      </c>
    </row>
    <row r="1221" spans="1:15">
      <c r="A1221">
        <v>1218</v>
      </c>
      <c r="B1221">
        <v>0</v>
      </c>
      <c r="C1221" s="23">
        <v>6</v>
      </c>
      <c r="D1221" s="23">
        <v>1971</v>
      </c>
      <c r="E1221" s="23">
        <v>1971</v>
      </c>
      <c r="F1221" s="23">
        <v>672</v>
      </c>
      <c r="G1221" s="23">
        <v>0</v>
      </c>
      <c r="H1221" s="31">
        <v>0</v>
      </c>
      <c r="I1221" s="31">
        <v>4</v>
      </c>
      <c r="J1221" s="31">
        <v>1</v>
      </c>
      <c r="K1221" s="31">
        <v>2</v>
      </c>
      <c r="L1221" s="31">
        <v>1</v>
      </c>
      <c r="M1221" s="31">
        <v>91500</v>
      </c>
      <c r="N12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105422.32728506834</v>
      </c>
      <c r="O1221" s="31">
        <f>Table5[[#This Row],[SalePrice]]-Table5[[#This Row],[RegressionPrice]]</f>
        <v>-13922.327285068342</v>
      </c>
    </row>
    <row r="1222" spans="1:15">
      <c r="A1222">
        <v>912</v>
      </c>
      <c r="B1222">
        <v>312</v>
      </c>
      <c r="C1222" s="20">
        <v>5</v>
      </c>
      <c r="D1222" s="20">
        <v>1964</v>
      </c>
      <c r="E1222" s="20">
        <v>1964</v>
      </c>
      <c r="F1222" s="20">
        <v>912</v>
      </c>
      <c r="G1222" s="20">
        <v>288</v>
      </c>
      <c r="H1222" s="32">
        <v>0</v>
      </c>
      <c r="I1222" s="32">
        <v>0</v>
      </c>
      <c r="J1222" s="32">
        <v>1</v>
      </c>
      <c r="K1222" s="32">
        <v>2</v>
      </c>
      <c r="L1222" s="32">
        <v>1</v>
      </c>
      <c r="M1222" s="32">
        <v>115000</v>
      </c>
      <c r="N12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111629.31660838475</v>
      </c>
      <c r="O1222" s="31">
        <f>Table5[[#This Row],[SalePrice]]-Table5[[#This Row],[RegressionPrice]]</f>
        <v>3370.6833916152536</v>
      </c>
    </row>
    <row r="1223" spans="1:15">
      <c r="A1223">
        <v>1211</v>
      </c>
      <c r="B1223">
        <v>250</v>
      </c>
      <c r="C1223" s="23">
        <v>5</v>
      </c>
      <c r="D1223" s="23">
        <v>1968</v>
      </c>
      <c r="E1223" s="23">
        <v>1968</v>
      </c>
      <c r="F1223" s="23">
        <v>952</v>
      </c>
      <c r="G1223" s="23">
        <v>322</v>
      </c>
      <c r="H1223" s="31">
        <v>1</v>
      </c>
      <c r="I1223" s="31">
        <v>0</v>
      </c>
      <c r="J1223" s="31">
        <v>1</v>
      </c>
      <c r="K1223" s="31">
        <v>0</v>
      </c>
      <c r="L1223" s="31">
        <v>1</v>
      </c>
      <c r="M1223" s="31">
        <v>134000</v>
      </c>
      <c r="N12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133418.03905622748</v>
      </c>
      <c r="O1223" s="31">
        <f>Table5[[#This Row],[SalePrice]]-Table5[[#This Row],[RegressionPrice]]</f>
        <v>581.96094377251575</v>
      </c>
    </row>
    <row r="1224" spans="1:15">
      <c r="A1224">
        <v>1846</v>
      </c>
      <c r="B1224">
        <v>196</v>
      </c>
      <c r="C1224" s="20">
        <v>6</v>
      </c>
      <c r="D1224" s="20">
        <v>1949</v>
      </c>
      <c r="E1224" s="20">
        <v>1950</v>
      </c>
      <c r="F1224" s="20">
        <v>1040</v>
      </c>
      <c r="G1224" s="20">
        <v>315</v>
      </c>
      <c r="H1224" s="32">
        <v>3</v>
      </c>
      <c r="I1224" s="32">
        <v>0</v>
      </c>
      <c r="J1224" s="32">
        <v>1</v>
      </c>
      <c r="K1224" s="32">
        <v>0</v>
      </c>
      <c r="L1224" s="32">
        <v>1</v>
      </c>
      <c r="M1224" s="32">
        <v>143000</v>
      </c>
      <c r="N12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165608.4344463383</v>
      </c>
      <c r="O1224" s="31">
        <f>Table5[[#This Row],[SalePrice]]-Table5[[#This Row],[RegressionPrice]]</f>
        <v>-22608.434446338302</v>
      </c>
    </row>
    <row r="1225" spans="1:15">
      <c r="A1225">
        <v>2136</v>
      </c>
      <c r="B1225">
        <v>756</v>
      </c>
      <c r="C1225" s="23">
        <v>5</v>
      </c>
      <c r="D1225" s="23">
        <v>1951</v>
      </c>
      <c r="E1225" s="23">
        <v>1951</v>
      </c>
      <c r="F1225" s="23">
        <v>2136</v>
      </c>
      <c r="G1225" s="23">
        <v>528</v>
      </c>
      <c r="H1225" s="31">
        <v>0</v>
      </c>
      <c r="I1225" s="31">
        <v>0</v>
      </c>
      <c r="J1225" s="31">
        <v>1</v>
      </c>
      <c r="K1225" s="31">
        <v>2</v>
      </c>
      <c r="L1225" s="31">
        <v>1</v>
      </c>
      <c r="M1225" s="31">
        <v>137900</v>
      </c>
      <c r="N12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198511.95472266685</v>
      </c>
      <c r="O1225" s="31">
        <f>Table5[[#This Row],[SalePrice]]-Table5[[#This Row],[RegressionPrice]]</f>
        <v>-60611.954722666851</v>
      </c>
    </row>
    <row r="1226" spans="1:15">
      <c r="A1226">
        <v>1490</v>
      </c>
      <c r="B1226">
        <v>724</v>
      </c>
      <c r="C1226" s="20">
        <v>7</v>
      </c>
      <c r="D1226" s="20">
        <v>2004</v>
      </c>
      <c r="E1226" s="20">
        <v>2005</v>
      </c>
      <c r="F1226" s="20">
        <v>788</v>
      </c>
      <c r="G1226" s="20">
        <v>388</v>
      </c>
      <c r="H1226" s="32">
        <v>6</v>
      </c>
      <c r="I1226" s="32">
        <v>0</v>
      </c>
      <c r="J1226" s="32">
        <v>0</v>
      </c>
      <c r="K1226" s="32">
        <v>0</v>
      </c>
      <c r="L1226" s="32">
        <v>0</v>
      </c>
      <c r="M1226" s="32">
        <v>184000</v>
      </c>
      <c r="N12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192720.51900736481</v>
      </c>
      <c r="O1226" s="31">
        <f>Table5[[#This Row],[SalePrice]]-Table5[[#This Row],[RegressionPrice]]</f>
        <v>-8720.5190073648118</v>
      </c>
    </row>
    <row r="1227" spans="1:15">
      <c r="A1227">
        <v>1138</v>
      </c>
      <c r="B1227">
        <v>507</v>
      </c>
      <c r="C1227" s="23">
        <v>6</v>
      </c>
      <c r="D1227" s="23">
        <v>1958</v>
      </c>
      <c r="E1227" s="23">
        <v>1958</v>
      </c>
      <c r="F1227" s="23">
        <v>588</v>
      </c>
      <c r="G1227" s="23">
        <v>264</v>
      </c>
      <c r="H1227" s="31">
        <v>0</v>
      </c>
      <c r="I1227" s="31">
        <v>0</v>
      </c>
      <c r="J1227" s="31">
        <v>1</v>
      </c>
      <c r="K1227" s="31">
        <v>0</v>
      </c>
      <c r="L1227" s="31">
        <v>1</v>
      </c>
      <c r="M1227" s="31">
        <v>145000</v>
      </c>
      <c r="N12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143390.1803741403</v>
      </c>
      <c r="O1227" s="31">
        <f>Table5[[#This Row],[SalePrice]]-Table5[[#This Row],[RegressionPrice]]</f>
        <v>1609.8196258597018</v>
      </c>
    </row>
    <row r="1228" spans="1:15">
      <c r="A1228">
        <v>1933</v>
      </c>
      <c r="B1228">
        <v>0</v>
      </c>
      <c r="C1228" s="20">
        <v>6</v>
      </c>
      <c r="D1228" s="20">
        <v>2007</v>
      </c>
      <c r="E1228" s="20">
        <v>2007</v>
      </c>
      <c r="F1228" s="20">
        <v>894</v>
      </c>
      <c r="G1228" s="20">
        <v>668</v>
      </c>
      <c r="H1228" s="32">
        <v>1</v>
      </c>
      <c r="I1228" s="32">
        <v>0</v>
      </c>
      <c r="J1228" s="32">
        <v>0</v>
      </c>
      <c r="K1228" s="32">
        <v>0</v>
      </c>
      <c r="L1228" s="32">
        <v>0</v>
      </c>
      <c r="M1228" s="32">
        <v>214000</v>
      </c>
      <c r="N12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209242.07140451719</v>
      </c>
      <c r="O1228" s="31">
        <f>Table5[[#This Row],[SalePrice]]-Table5[[#This Row],[RegressionPrice]]</f>
        <v>4757.9285954828083</v>
      </c>
    </row>
    <row r="1229" spans="1:15">
      <c r="A1229">
        <v>912</v>
      </c>
      <c r="B1229">
        <v>595</v>
      </c>
      <c r="C1229" s="23">
        <v>5</v>
      </c>
      <c r="D1229" s="23">
        <v>1965</v>
      </c>
      <c r="E1229" s="23">
        <v>2008</v>
      </c>
      <c r="F1229" s="23">
        <v>912</v>
      </c>
      <c r="G1229" s="23">
        <v>576</v>
      </c>
      <c r="H1229" s="31">
        <v>0</v>
      </c>
      <c r="I1229" s="31">
        <v>0</v>
      </c>
      <c r="J1229" s="31">
        <v>1</v>
      </c>
      <c r="K1229" s="31">
        <v>0</v>
      </c>
      <c r="L1229" s="31">
        <v>0</v>
      </c>
      <c r="M1229" s="31">
        <v>147000</v>
      </c>
      <c r="N12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141043.63408602297</v>
      </c>
      <c r="O1229" s="31">
        <f>Table5[[#This Row],[SalePrice]]-Table5[[#This Row],[RegressionPrice]]</f>
        <v>5956.3659139770316</v>
      </c>
    </row>
    <row r="1230" spans="1:15">
      <c r="A1230">
        <v>1702</v>
      </c>
      <c r="B1230">
        <v>1540</v>
      </c>
      <c r="C1230" s="20">
        <v>9</v>
      </c>
      <c r="D1230" s="20">
        <v>2008</v>
      </c>
      <c r="E1230" s="20">
        <v>2008</v>
      </c>
      <c r="F1230" s="20">
        <v>1702</v>
      </c>
      <c r="G1230" s="20">
        <v>1052</v>
      </c>
      <c r="H1230" s="32">
        <v>0</v>
      </c>
      <c r="I1230" s="32">
        <v>3</v>
      </c>
      <c r="J1230" s="32">
        <v>2</v>
      </c>
      <c r="K1230" s="32">
        <v>0</v>
      </c>
      <c r="L1230" s="32">
        <v>2</v>
      </c>
      <c r="M1230" s="32">
        <v>367294</v>
      </c>
      <c r="N12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328041.04592674511</v>
      </c>
      <c r="O1230" s="31">
        <f>Table5[[#This Row],[SalePrice]]-Table5[[#This Row],[RegressionPrice]]</f>
        <v>39252.954073254892</v>
      </c>
    </row>
    <row r="1231" spans="1:15">
      <c r="A1231">
        <v>1507</v>
      </c>
      <c r="B1231">
        <v>666</v>
      </c>
      <c r="C1231" s="23">
        <v>5</v>
      </c>
      <c r="D1231" s="23">
        <v>1960</v>
      </c>
      <c r="E1231" s="23">
        <v>1960</v>
      </c>
      <c r="F1231" s="23">
        <v>1075</v>
      </c>
      <c r="G1231" s="23">
        <v>404</v>
      </c>
      <c r="H1231" s="31">
        <v>0</v>
      </c>
      <c r="I1231" s="31">
        <v>0</v>
      </c>
      <c r="J1231" s="31">
        <v>1</v>
      </c>
      <c r="K1231" s="31">
        <v>1</v>
      </c>
      <c r="L1231" s="31">
        <v>1</v>
      </c>
      <c r="M1231" s="31">
        <v>127000</v>
      </c>
      <c r="N12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155048.41975489928</v>
      </c>
      <c r="O1231" s="31">
        <f>Table5[[#This Row],[SalePrice]]-Table5[[#This Row],[RegressionPrice]]</f>
        <v>-28048.419754899282</v>
      </c>
    </row>
    <row r="1232" spans="1:15">
      <c r="A1232">
        <v>2620</v>
      </c>
      <c r="B1232">
        <v>498</v>
      </c>
      <c r="C1232" s="20">
        <v>5</v>
      </c>
      <c r="D1232" s="20">
        <v>1977</v>
      </c>
      <c r="E1232" s="20">
        <v>1977</v>
      </c>
      <c r="F1232" s="20">
        <v>1361</v>
      </c>
      <c r="G1232" s="20">
        <v>600</v>
      </c>
      <c r="H1232" s="32">
        <v>1</v>
      </c>
      <c r="I1232" s="32">
        <v>2</v>
      </c>
      <c r="J1232" s="32">
        <v>0</v>
      </c>
      <c r="K1232" s="32">
        <v>0</v>
      </c>
      <c r="L1232" s="32">
        <v>1</v>
      </c>
      <c r="M1232" s="32">
        <v>190000</v>
      </c>
      <c r="N12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210305.16325097147</v>
      </c>
      <c r="O1232" s="31">
        <f>Table5[[#This Row],[SalePrice]]-Table5[[#This Row],[RegressionPrice]]</f>
        <v>-20305.163250971469</v>
      </c>
    </row>
    <row r="1233" spans="1:15">
      <c r="A1233">
        <v>1190</v>
      </c>
      <c r="B1233">
        <v>803</v>
      </c>
      <c r="C1233" s="23">
        <v>5</v>
      </c>
      <c r="D1233" s="23">
        <v>1962</v>
      </c>
      <c r="E1233" s="23">
        <v>1962</v>
      </c>
      <c r="F1233" s="23">
        <v>1106</v>
      </c>
      <c r="G1233" s="23">
        <v>540</v>
      </c>
      <c r="H1233" s="31">
        <v>0</v>
      </c>
      <c r="I1233" s="31">
        <v>2</v>
      </c>
      <c r="J1233" s="31">
        <v>1</v>
      </c>
      <c r="K1233" s="31">
        <v>2</v>
      </c>
      <c r="L1233" s="31">
        <v>1</v>
      </c>
      <c r="M1233" s="31">
        <v>132500</v>
      </c>
      <c r="N12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131563.81902204017</v>
      </c>
      <c r="O1233" s="31">
        <f>Table5[[#This Row],[SalePrice]]-Table5[[#This Row],[RegressionPrice]]</f>
        <v>936.18097795982612</v>
      </c>
    </row>
    <row r="1234" spans="1:15">
      <c r="A1234">
        <v>1224</v>
      </c>
      <c r="B1234">
        <v>0</v>
      </c>
      <c r="C1234" s="20">
        <v>4</v>
      </c>
      <c r="D1234" s="20">
        <v>1962</v>
      </c>
      <c r="E1234" s="20">
        <v>1962</v>
      </c>
      <c r="F1234" s="20">
        <v>0</v>
      </c>
      <c r="G1234" s="20">
        <v>462</v>
      </c>
      <c r="H1234" s="32">
        <v>0</v>
      </c>
      <c r="I1234" s="32">
        <v>2</v>
      </c>
      <c r="J1234" s="32">
        <v>3</v>
      </c>
      <c r="K1234" s="32">
        <v>2</v>
      </c>
      <c r="L1234" s="32">
        <v>1</v>
      </c>
      <c r="M1234" s="32">
        <v>101800</v>
      </c>
      <c r="N12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92535.181199513725</v>
      </c>
      <c r="O1234" s="31">
        <f>Table5[[#This Row],[SalePrice]]-Table5[[#This Row],[RegressionPrice]]</f>
        <v>9264.818800486275</v>
      </c>
    </row>
    <row r="1235" spans="1:15">
      <c r="A1235">
        <v>1188</v>
      </c>
      <c r="B1235">
        <v>1000</v>
      </c>
      <c r="C1235" s="23">
        <v>5</v>
      </c>
      <c r="D1235" s="23">
        <v>1959</v>
      </c>
      <c r="E1235" s="23">
        <v>1959</v>
      </c>
      <c r="F1235" s="23">
        <v>1188</v>
      </c>
      <c r="G1235" s="23">
        <v>531</v>
      </c>
      <c r="H1235" s="31">
        <v>0</v>
      </c>
      <c r="I1235" s="31">
        <v>0</v>
      </c>
      <c r="J1235" s="31">
        <v>1</v>
      </c>
      <c r="K1235" s="31">
        <v>3</v>
      </c>
      <c r="L1235" s="31">
        <v>1</v>
      </c>
      <c r="M1235" s="31">
        <v>142000</v>
      </c>
      <c r="N12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144472.04781776309</v>
      </c>
      <c r="O1235" s="31">
        <f>Table5[[#This Row],[SalePrice]]-Table5[[#This Row],[RegressionPrice]]</f>
        <v>-2472.0478177630866</v>
      </c>
    </row>
    <row r="1236" spans="1:15">
      <c r="A1236">
        <v>1964</v>
      </c>
      <c r="B1236">
        <v>0</v>
      </c>
      <c r="C1236" s="20">
        <v>5</v>
      </c>
      <c r="D1236" s="20">
        <v>1911</v>
      </c>
      <c r="E1236" s="20">
        <v>1950</v>
      </c>
      <c r="F1236" s="20">
        <v>940</v>
      </c>
      <c r="G1236" s="20">
        <v>0</v>
      </c>
      <c r="H1236" s="32">
        <v>0</v>
      </c>
      <c r="I1236" s="32">
        <v>0</v>
      </c>
      <c r="J1236" s="32">
        <v>1</v>
      </c>
      <c r="K1236" s="32">
        <v>2</v>
      </c>
      <c r="L1236" s="32">
        <v>1</v>
      </c>
      <c r="M1236" s="32">
        <v>130000</v>
      </c>
      <c r="N12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123442.10928594325</v>
      </c>
      <c r="O1236" s="31">
        <f>Table5[[#This Row],[SalePrice]]-Table5[[#This Row],[RegressionPrice]]</f>
        <v>6557.8907140567462</v>
      </c>
    </row>
    <row r="1237" spans="1:15">
      <c r="A1237">
        <v>1784</v>
      </c>
      <c r="B1237">
        <v>0</v>
      </c>
      <c r="C1237" s="23">
        <v>5</v>
      </c>
      <c r="D1237" s="23">
        <v>1914</v>
      </c>
      <c r="E1237" s="23">
        <v>1950</v>
      </c>
      <c r="F1237" s="23">
        <v>747</v>
      </c>
      <c r="G1237" s="23">
        <v>180</v>
      </c>
      <c r="H1237" s="31">
        <v>0</v>
      </c>
      <c r="I1237" s="31">
        <v>0</v>
      </c>
      <c r="J1237" s="31">
        <v>0</v>
      </c>
      <c r="K1237" s="31">
        <v>1</v>
      </c>
      <c r="L1237" s="31">
        <v>1</v>
      </c>
      <c r="M1237" s="31">
        <v>138887</v>
      </c>
      <c r="N12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114973.48715032054</v>
      </c>
      <c r="O1237" s="31">
        <f>Table5[[#This Row],[SalePrice]]-Table5[[#This Row],[RegressionPrice]]</f>
        <v>23913.512849679464</v>
      </c>
    </row>
    <row r="1238" spans="1:15">
      <c r="A1238">
        <v>1626</v>
      </c>
      <c r="B1238">
        <v>0</v>
      </c>
      <c r="C1238" s="20">
        <v>7</v>
      </c>
      <c r="D1238" s="20">
        <v>2003</v>
      </c>
      <c r="E1238" s="20">
        <v>2003</v>
      </c>
      <c r="F1238" s="20">
        <v>764</v>
      </c>
      <c r="G1238" s="20">
        <v>474</v>
      </c>
      <c r="H1238" s="32">
        <v>0</v>
      </c>
      <c r="I1238" s="32">
        <v>4</v>
      </c>
      <c r="J1238" s="32">
        <v>0</v>
      </c>
      <c r="K1238" s="32">
        <v>0</v>
      </c>
      <c r="L1238" s="32">
        <v>0</v>
      </c>
      <c r="M1238" s="32">
        <v>175500</v>
      </c>
      <c r="N12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178317.24356750972</v>
      </c>
      <c r="O1238" s="31">
        <f>Table5[[#This Row],[SalePrice]]-Table5[[#This Row],[RegressionPrice]]</f>
        <v>-2817.2435675097222</v>
      </c>
    </row>
    <row r="1239" spans="1:15">
      <c r="A1239">
        <v>1948</v>
      </c>
      <c r="B1239">
        <v>0</v>
      </c>
      <c r="C1239" s="23">
        <v>7</v>
      </c>
      <c r="D1239" s="23">
        <v>2004</v>
      </c>
      <c r="E1239" s="23">
        <v>2005</v>
      </c>
      <c r="F1239" s="23">
        <v>847</v>
      </c>
      <c r="G1239" s="23">
        <v>434</v>
      </c>
      <c r="H1239" s="31">
        <v>0</v>
      </c>
      <c r="I1239" s="31">
        <v>0</v>
      </c>
      <c r="J1239" s="31">
        <v>0</v>
      </c>
      <c r="K1239" s="31">
        <v>0</v>
      </c>
      <c r="L1239" s="31">
        <v>0</v>
      </c>
      <c r="M1239" s="31">
        <v>195000</v>
      </c>
      <c r="N12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222750.41084959114</v>
      </c>
      <c r="O1239" s="31">
        <f>Table5[[#This Row],[SalePrice]]-Table5[[#This Row],[RegressionPrice]]</f>
        <v>-27750.410849591135</v>
      </c>
    </row>
    <row r="1240" spans="1:15">
      <c r="A1240">
        <v>1141</v>
      </c>
      <c r="B1240">
        <v>0</v>
      </c>
      <c r="C1240" s="20">
        <v>6</v>
      </c>
      <c r="D1240" s="20">
        <v>2005</v>
      </c>
      <c r="E1240" s="20">
        <v>2005</v>
      </c>
      <c r="F1240" s="20">
        <v>1141</v>
      </c>
      <c r="G1240" s="20">
        <v>484</v>
      </c>
      <c r="H1240" s="32">
        <v>4</v>
      </c>
      <c r="I1240" s="32">
        <v>0</v>
      </c>
      <c r="J1240" s="32">
        <v>0</v>
      </c>
      <c r="K1240" s="32">
        <v>0</v>
      </c>
      <c r="L1240" s="32">
        <v>1</v>
      </c>
      <c r="M1240" s="32">
        <v>142500</v>
      </c>
      <c r="N12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164361.63262892401</v>
      </c>
      <c r="O1240" s="31">
        <f>Table5[[#This Row],[SalePrice]]-Table5[[#This Row],[RegressionPrice]]</f>
        <v>-21861.63262892401</v>
      </c>
    </row>
    <row r="1241" spans="1:15">
      <c r="A1241">
        <v>1484</v>
      </c>
      <c r="B1241">
        <v>428</v>
      </c>
      <c r="C1241" s="23">
        <v>8</v>
      </c>
      <c r="D1241" s="23">
        <v>2006</v>
      </c>
      <c r="E1241" s="23">
        <v>2006</v>
      </c>
      <c r="F1241" s="23">
        <v>1476</v>
      </c>
      <c r="G1241" s="23">
        <v>472</v>
      </c>
      <c r="H1241" s="31">
        <v>0</v>
      </c>
      <c r="I1241" s="31">
        <v>0</v>
      </c>
      <c r="J1241" s="31">
        <v>0</v>
      </c>
      <c r="K1241" s="31">
        <v>0</v>
      </c>
      <c r="L1241" s="31">
        <v>2</v>
      </c>
      <c r="M1241" s="31">
        <v>265900</v>
      </c>
      <c r="N12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256538.19066356716</v>
      </c>
      <c r="O1241" s="31">
        <f>Table5[[#This Row],[SalePrice]]-Table5[[#This Row],[RegressionPrice]]</f>
        <v>9361.8093364328379</v>
      </c>
    </row>
    <row r="1242" spans="1:15">
      <c r="A1242">
        <v>1768</v>
      </c>
      <c r="B1242">
        <v>550</v>
      </c>
      <c r="C1242" s="20">
        <v>7</v>
      </c>
      <c r="D1242" s="20">
        <v>2003</v>
      </c>
      <c r="E1242" s="20">
        <v>2003</v>
      </c>
      <c r="F1242" s="20">
        <v>884</v>
      </c>
      <c r="G1242" s="20">
        <v>543</v>
      </c>
      <c r="H1242" s="32">
        <v>0</v>
      </c>
      <c r="I1242" s="32">
        <v>0</v>
      </c>
      <c r="J1242" s="32">
        <v>0</v>
      </c>
      <c r="K1242" s="32">
        <v>0</v>
      </c>
      <c r="L1242" s="32">
        <v>0</v>
      </c>
      <c r="M1242" s="32">
        <v>224900</v>
      </c>
      <c r="N12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227691.86213195554</v>
      </c>
      <c r="O1242" s="31">
        <f>Table5[[#This Row],[SalePrice]]-Table5[[#This Row],[RegressionPrice]]</f>
        <v>-2791.8621319555386</v>
      </c>
    </row>
    <row r="1243" spans="1:15">
      <c r="A1243">
        <v>1689</v>
      </c>
      <c r="B1243">
        <v>0</v>
      </c>
      <c r="C1243" s="23">
        <v>7</v>
      </c>
      <c r="D1243" s="23">
        <v>2007</v>
      </c>
      <c r="E1243" s="23">
        <v>2007</v>
      </c>
      <c r="F1243" s="23">
        <v>1689</v>
      </c>
      <c r="G1243" s="23">
        <v>954</v>
      </c>
      <c r="H1243" s="31">
        <v>0</v>
      </c>
      <c r="I1243" s="31">
        <v>0</v>
      </c>
      <c r="J1243" s="31">
        <v>0</v>
      </c>
      <c r="K1243" s="31">
        <v>0</v>
      </c>
      <c r="L1243" s="31">
        <v>0</v>
      </c>
      <c r="M1243" s="31">
        <v>248328</v>
      </c>
      <c r="N12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242054.04380886431</v>
      </c>
      <c r="O1243" s="31">
        <f>Table5[[#This Row],[SalePrice]]-Table5[[#This Row],[RegressionPrice]]</f>
        <v>6273.9561911356868</v>
      </c>
    </row>
    <row r="1244" spans="1:15">
      <c r="A1244">
        <v>1173</v>
      </c>
      <c r="B1244">
        <v>885</v>
      </c>
      <c r="C1244" s="20">
        <v>7</v>
      </c>
      <c r="D1244" s="20">
        <v>1974</v>
      </c>
      <c r="E1244" s="20">
        <v>1974</v>
      </c>
      <c r="F1244" s="20">
        <v>1053</v>
      </c>
      <c r="G1244" s="20">
        <v>528</v>
      </c>
      <c r="H1244" s="32">
        <v>0</v>
      </c>
      <c r="I1244" s="32">
        <v>0</v>
      </c>
      <c r="J1244" s="32">
        <v>0</v>
      </c>
      <c r="K1244" s="32">
        <v>2</v>
      </c>
      <c r="L1244" s="32">
        <v>0</v>
      </c>
      <c r="M1244" s="32">
        <v>170000</v>
      </c>
      <c r="N12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178634.95980542732</v>
      </c>
      <c r="O1244" s="31">
        <f>Table5[[#This Row],[SalePrice]]-Table5[[#This Row],[RegressionPrice]]</f>
        <v>-8634.9598054273229</v>
      </c>
    </row>
    <row r="1245" spans="1:15">
      <c r="A1245">
        <v>2076</v>
      </c>
      <c r="B1245">
        <v>1386</v>
      </c>
      <c r="C1245" s="23">
        <v>10</v>
      </c>
      <c r="D1245" s="23">
        <v>2006</v>
      </c>
      <c r="E1245" s="23">
        <v>2006</v>
      </c>
      <c r="F1245" s="23">
        <v>2076</v>
      </c>
      <c r="G1245" s="23">
        <v>850</v>
      </c>
      <c r="H1245" s="31">
        <v>0</v>
      </c>
      <c r="I1245" s="31">
        <v>0</v>
      </c>
      <c r="J1245" s="31">
        <v>2</v>
      </c>
      <c r="K1245" s="31">
        <v>0</v>
      </c>
      <c r="L1245" s="31">
        <v>2</v>
      </c>
      <c r="M1245" s="31">
        <v>465000</v>
      </c>
      <c r="N12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381660.25513298961</v>
      </c>
      <c r="O1245" s="31">
        <f>Table5[[#This Row],[SalePrice]]-Table5[[#This Row],[RegressionPrice]]</f>
        <v>83339.744867010391</v>
      </c>
    </row>
    <row r="1246" spans="1:15">
      <c r="A1246">
        <v>1517</v>
      </c>
      <c r="B1246">
        <v>0</v>
      </c>
      <c r="C1246" s="20">
        <v>8</v>
      </c>
      <c r="D1246" s="20">
        <v>1929</v>
      </c>
      <c r="E1246" s="20">
        <v>1950</v>
      </c>
      <c r="F1246" s="20">
        <v>792</v>
      </c>
      <c r="G1246" s="20">
        <v>400</v>
      </c>
      <c r="H1246" s="32">
        <v>0</v>
      </c>
      <c r="I1246" s="32">
        <v>0</v>
      </c>
      <c r="J1246" s="32">
        <v>0</v>
      </c>
      <c r="K1246" s="32">
        <v>3</v>
      </c>
      <c r="L1246" s="32">
        <v>0</v>
      </c>
      <c r="M1246" s="32">
        <v>230000</v>
      </c>
      <c r="N12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161592.4884953599</v>
      </c>
      <c r="O1246" s="31">
        <f>Table5[[#This Row],[SalePrice]]-Table5[[#This Row],[RegressionPrice]]</f>
        <v>68407.511504640104</v>
      </c>
    </row>
    <row r="1247" spans="1:15">
      <c r="A1247">
        <v>1868</v>
      </c>
      <c r="B1247">
        <v>0</v>
      </c>
      <c r="C1247" s="23">
        <v>6</v>
      </c>
      <c r="D1247" s="23">
        <v>1984</v>
      </c>
      <c r="E1247" s="23">
        <v>2003</v>
      </c>
      <c r="F1247" s="23">
        <v>585</v>
      </c>
      <c r="G1247" s="23">
        <v>477</v>
      </c>
      <c r="H1247" s="31">
        <v>0</v>
      </c>
      <c r="I1247" s="31">
        <v>0</v>
      </c>
      <c r="J1247" s="31">
        <v>0</v>
      </c>
      <c r="K1247" s="31">
        <v>0</v>
      </c>
      <c r="L1247" s="31">
        <v>1</v>
      </c>
      <c r="M1247" s="31">
        <v>178000</v>
      </c>
      <c r="N12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196021.83080864279</v>
      </c>
      <c r="O1247" s="31">
        <f>Table5[[#This Row],[SalePrice]]-Table5[[#This Row],[RegressionPrice]]</f>
        <v>-18021.830808642786</v>
      </c>
    </row>
    <row r="1248" spans="1:15">
      <c r="A1248">
        <v>1553</v>
      </c>
      <c r="B1248">
        <v>0</v>
      </c>
      <c r="C1248" s="20">
        <v>7</v>
      </c>
      <c r="D1248" s="20">
        <v>2005</v>
      </c>
      <c r="E1248" s="20">
        <v>2006</v>
      </c>
      <c r="F1248" s="20">
        <v>756</v>
      </c>
      <c r="G1248" s="20">
        <v>615</v>
      </c>
      <c r="H1248" s="32">
        <v>0</v>
      </c>
      <c r="I1248" s="32">
        <v>0</v>
      </c>
      <c r="J1248" s="32">
        <v>0</v>
      </c>
      <c r="K1248" s="32">
        <v>0</v>
      </c>
      <c r="L1248" s="32">
        <v>0</v>
      </c>
      <c r="M1248" s="32">
        <v>186500</v>
      </c>
      <c r="N12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208580.46554148672</v>
      </c>
      <c r="O1248" s="31">
        <f>Table5[[#This Row],[SalePrice]]-Table5[[#This Row],[RegressionPrice]]</f>
        <v>-22080.465541486716</v>
      </c>
    </row>
    <row r="1249" spans="1:15">
      <c r="A1249">
        <v>1034</v>
      </c>
      <c r="B1249">
        <v>539</v>
      </c>
      <c r="C1249" s="23">
        <v>6</v>
      </c>
      <c r="D1249" s="23">
        <v>1976</v>
      </c>
      <c r="E1249" s="23">
        <v>1976</v>
      </c>
      <c r="F1249" s="23">
        <v>1012</v>
      </c>
      <c r="G1249" s="23">
        <v>888</v>
      </c>
      <c r="H1249" s="31">
        <v>0</v>
      </c>
      <c r="I1249" s="31">
        <v>0</v>
      </c>
      <c r="J1249" s="31">
        <v>1</v>
      </c>
      <c r="K1249" s="31">
        <v>2</v>
      </c>
      <c r="L1249" s="31">
        <v>1</v>
      </c>
      <c r="M1249" s="31">
        <v>169900</v>
      </c>
      <c r="N12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173418.73729730505</v>
      </c>
      <c r="O1249" s="31">
        <f>Table5[[#This Row],[SalePrice]]-Table5[[#This Row],[RegressionPrice]]</f>
        <v>-3518.7372973050515</v>
      </c>
    </row>
    <row r="1250" spans="1:15">
      <c r="A1250">
        <v>2058</v>
      </c>
      <c r="B1250">
        <v>319</v>
      </c>
      <c r="C1250" s="20">
        <v>6</v>
      </c>
      <c r="D1250" s="20">
        <v>1917</v>
      </c>
      <c r="E1250" s="20">
        <v>1950</v>
      </c>
      <c r="F1250" s="20">
        <v>735</v>
      </c>
      <c r="G1250" s="20">
        <v>396</v>
      </c>
      <c r="H1250" s="32">
        <v>0</v>
      </c>
      <c r="I1250" s="32">
        <v>0</v>
      </c>
      <c r="J1250" s="32">
        <v>0</v>
      </c>
      <c r="K1250" s="32">
        <v>3</v>
      </c>
      <c r="L1250" s="32">
        <v>1</v>
      </c>
      <c r="M1250" s="32">
        <v>129500</v>
      </c>
      <c r="N12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157165.5139172826</v>
      </c>
      <c r="O1250" s="31">
        <f>Table5[[#This Row],[SalePrice]]-Table5[[#This Row],[RegressionPrice]]</f>
        <v>-27665.513917282602</v>
      </c>
    </row>
    <row r="1251" spans="1:15">
      <c r="A1251">
        <v>988</v>
      </c>
      <c r="B1251">
        <v>534</v>
      </c>
      <c r="C1251" s="23">
        <v>5</v>
      </c>
      <c r="D1251" s="23">
        <v>1950</v>
      </c>
      <c r="E1251" s="23">
        <v>1950</v>
      </c>
      <c r="F1251" s="23">
        <v>876</v>
      </c>
      <c r="G1251" s="23">
        <v>276</v>
      </c>
      <c r="H1251" s="31">
        <v>0</v>
      </c>
      <c r="I1251" s="31">
        <v>0</v>
      </c>
      <c r="J1251" s="31">
        <v>1</v>
      </c>
      <c r="K1251" s="31">
        <v>2</v>
      </c>
      <c r="L1251" s="31">
        <v>1</v>
      </c>
      <c r="M1251" s="31">
        <v>119000</v>
      </c>
      <c r="N12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108520.83984755137</v>
      </c>
      <c r="O1251" s="31">
        <f>Table5[[#This Row],[SalePrice]]-Table5[[#This Row],[RegressionPrice]]</f>
        <v>10479.160152448632</v>
      </c>
    </row>
    <row r="1252" spans="1:15">
      <c r="A1252">
        <v>2110</v>
      </c>
      <c r="B1252">
        <v>1065</v>
      </c>
      <c r="C1252" s="20">
        <v>7</v>
      </c>
      <c r="D1252" s="20">
        <v>1968</v>
      </c>
      <c r="E1252" s="20">
        <v>1968</v>
      </c>
      <c r="F1252" s="20">
        <v>2110</v>
      </c>
      <c r="G1252" s="20">
        <v>522</v>
      </c>
      <c r="H1252" s="32">
        <v>0</v>
      </c>
      <c r="I1252" s="32">
        <v>0</v>
      </c>
      <c r="J1252" s="32">
        <v>1</v>
      </c>
      <c r="K1252" s="32">
        <v>0</v>
      </c>
      <c r="L1252" s="32">
        <v>2</v>
      </c>
      <c r="M1252" s="32">
        <v>244000</v>
      </c>
      <c r="N12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270424.5838554966</v>
      </c>
      <c r="O1252" s="31">
        <f>Table5[[#This Row],[SalePrice]]-Table5[[#This Row],[RegressionPrice]]</f>
        <v>-26424.583855496603</v>
      </c>
    </row>
    <row r="1253" spans="1:15">
      <c r="A1253">
        <v>1405</v>
      </c>
      <c r="B1253">
        <v>0</v>
      </c>
      <c r="C1253" s="23">
        <v>7</v>
      </c>
      <c r="D1253" s="23">
        <v>2003</v>
      </c>
      <c r="E1253" s="23">
        <v>2003</v>
      </c>
      <c r="F1253" s="23">
        <v>1405</v>
      </c>
      <c r="G1253" s="23">
        <v>478</v>
      </c>
      <c r="H1253" s="31">
        <v>0</v>
      </c>
      <c r="I1253" s="31">
        <v>3</v>
      </c>
      <c r="J1253" s="31">
        <v>0</v>
      </c>
      <c r="K1253" s="31">
        <v>0</v>
      </c>
      <c r="L1253" s="31">
        <v>0</v>
      </c>
      <c r="M1253" s="31">
        <v>171750</v>
      </c>
      <c r="N12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183740.5271187094</v>
      </c>
      <c r="O1253" s="31">
        <f>Table5[[#This Row],[SalePrice]]-Table5[[#This Row],[RegressionPrice]]</f>
        <v>-11990.527118709404</v>
      </c>
    </row>
    <row r="1254" spans="1:15">
      <c r="A1254">
        <v>874</v>
      </c>
      <c r="B1254">
        <v>510</v>
      </c>
      <c r="C1254" s="20">
        <v>5</v>
      </c>
      <c r="D1254" s="20">
        <v>1968</v>
      </c>
      <c r="E1254" s="20">
        <v>1968</v>
      </c>
      <c r="F1254" s="20">
        <v>864</v>
      </c>
      <c r="G1254" s="20">
        <v>288</v>
      </c>
      <c r="H1254" s="32">
        <v>0</v>
      </c>
      <c r="I1254" s="32">
        <v>0</v>
      </c>
      <c r="J1254" s="32">
        <v>1</v>
      </c>
      <c r="K1254" s="32">
        <v>2</v>
      </c>
      <c r="L1254" s="32">
        <v>1</v>
      </c>
      <c r="M1254" s="32">
        <v>130000</v>
      </c>
      <c r="N12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115823.82229882755</v>
      </c>
      <c r="O1254" s="31">
        <f>Table5[[#This Row],[SalePrice]]-Table5[[#This Row],[RegressionPrice]]</f>
        <v>14176.177701172448</v>
      </c>
    </row>
    <row r="1255" spans="1:15">
      <c r="A1255">
        <v>2167</v>
      </c>
      <c r="B1255">
        <v>125</v>
      </c>
      <c r="C1255" s="23">
        <v>7</v>
      </c>
      <c r="D1255" s="23">
        <v>1974</v>
      </c>
      <c r="E1255" s="23">
        <v>2003</v>
      </c>
      <c r="F1255" s="23">
        <v>1192</v>
      </c>
      <c r="G1255" s="23">
        <v>518</v>
      </c>
      <c r="H1255" s="31">
        <v>0</v>
      </c>
      <c r="I1255" s="31">
        <v>0</v>
      </c>
      <c r="J1255" s="31">
        <v>1</v>
      </c>
      <c r="K1255" s="31">
        <v>2</v>
      </c>
      <c r="L1255" s="31">
        <v>0</v>
      </c>
      <c r="M1255" s="31">
        <v>294000</v>
      </c>
      <c r="N12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232670.3048775862</v>
      </c>
      <c r="O1255" s="31">
        <f>Table5[[#This Row],[SalePrice]]-Table5[[#This Row],[RegressionPrice]]</f>
        <v>61329.695122413803</v>
      </c>
    </row>
    <row r="1256" spans="1:15">
      <c r="A1256">
        <v>1656</v>
      </c>
      <c r="B1256">
        <v>0</v>
      </c>
      <c r="C1256" s="20">
        <v>7</v>
      </c>
      <c r="D1256" s="20">
        <v>2003</v>
      </c>
      <c r="E1256" s="20">
        <v>2004</v>
      </c>
      <c r="F1256" s="20">
        <v>746</v>
      </c>
      <c r="G1256" s="20">
        <v>397</v>
      </c>
      <c r="H1256" s="32">
        <v>0</v>
      </c>
      <c r="I1256" s="32">
        <v>0</v>
      </c>
      <c r="J1256" s="32">
        <v>0</v>
      </c>
      <c r="K1256" s="32">
        <v>0</v>
      </c>
      <c r="L1256" s="32">
        <v>0</v>
      </c>
      <c r="M1256" s="32">
        <v>165400</v>
      </c>
      <c r="N12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204608.26465501869</v>
      </c>
      <c r="O1256" s="31">
        <f>Table5[[#This Row],[SalePrice]]-Table5[[#This Row],[RegressionPrice]]</f>
        <v>-39208.264655018691</v>
      </c>
    </row>
    <row r="1257" spans="1:15">
      <c r="A1257">
        <v>1367</v>
      </c>
      <c r="B1257">
        <v>425</v>
      </c>
      <c r="C1257" s="23">
        <v>6</v>
      </c>
      <c r="D1257" s="23">
        <v>1931</v>
      </c>
      <c r="E1257" s="23">
        <v>1950</v>
      </c>
      <c r="F1257" s="23">
        <v>884</v>
      </c>
      <c r="G1257" s="23">
        <v>560</v>
      </c>
      <c r="H1257" s="31">
        <v>0</v>
      </c>
      <c r="I1257" s="31">
        <v>0</v>
      </c>
      <c r="J1257" s="31">
        <v>1</v>
      </c>
      <c r="K1257" s="31">
        <v>2</v>
      </c>
      <c r="L1257" s="31">
        <v>1</v>
      </c>
      <c r="M1257" s="31">
        <v>127500</v>
      </c>
      <c r="N12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148232.77565540778</v>
      </c>
      <c r="O1257" s="31">
        <f>Table5[[#This Row],[SalePrice]]-Table5[[#This Row],[RegressionPrice]]</f>
        <v>-20732.775655407779</v>
      </c>
    </row>
    <row r="1258" spans="1:15">
      <c r="A1258">
        <v>1987</v>
      </c>
      <c r="B1258">
        <v>1314</v>
      </c>
      <c r="C1258" s="20">
        <v>8</v>
      </c>
      <c r="D1258" s="20">
        <v>1994</v>
      </c>
      <c r="E1258" s="20">
        <v>1994</v>
      </c>
      <c r="F1258" s="20">
        <v>1986</v>
      </c>
      <c r="G1258" s="20">
        <v>691</v>
      </c>
      <c r="H1258" s="32">
        <v>0</v>
      </c>
      <c r="I1258" s="32">
        <v>0</v>
      </c>
      <c r="J1258" s="32">
        <v>0</v>
      </c>
      <c r="K1258" s="32">
        <v>0</v>
      </c>
      <c r="L1258" s="32">
        <v>0</v>
      </c>
      <c r="M1258" s="32">
        <v>301500</v>
      </c>
      <c r="N12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288677.96791112225</v>
      </c>
      <c r="O1258" s="31">
        <f>Table5[[#This Row],[SalePrice]]-Table5[[#This Row],[RegressionPrice]]</f>
        <v>12822.03208887775</v>
      </c>
    </row>
    <row r="1259" spans="1:15">
      <c r="A1259">
        <v>864</v>
      </c>
      <c r="B1259">
        <v>0</v>
      </c>
      <c r="C1259" s="23">
        <v>5</v>
      </c>
      <c r="D1259" s="23">
        <v>1922</v>
      </c>
      <c r="E1259" s="23">
        <v>1950</v>
      </c>
      <c r="F1259" s="23">
        <v>864</v>
      </c>
      <c r="G1259" s="23">
        <v>0</v>
      </c>
      <c r="H1259" s="31">
        <v>1</v>
      </c>
      <c r="I1259" s="31">
        <v>0</v>
      </c>
      <c r="J1259" s="31">
        <v>4</v>
      </c>
      <c r="K1259" s="31">
        <v>0</v>
      </c>
      <c r="L1259" s="31">
        <v>1</v>
      </c>
      <c r="M1259" s="31">
        <v>99900</v>
      </c>
      <c r="N12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96203.368199034318</v>
      </c>
      <c r="O1259" s="31">
        <f>Table5[[#This Row],[SalePrice]]-Table5[[#This Row],[RegressionPrice]]</f>
        <v>3696.6318009656825</v>
      </c>
    </row>
    <row r="1260" spans="1:15">
      <c r="A1260">
        <v>1166</v>
      </c>
      <c r="B1260">
        <v>655</v>
      </c>
      <c r="C1260" s="20">
        <v>7</v>
      </c>
      <c r="D1260" s="20">
        <v>2005</v>
      </c>
      <c r="E1260" s="20">
        <v>2005</v>
      </c>
      <c r="F1260" s="20">
        <v>856</v>
      </c>
      <c r="G1260" s="20">
        <v>400</v>
      </c>
      <c r="H1260" s="32">
        <v>0</v>
      </c>
      <c r="I1260" s="32">
        <v>0</v>
      </c>
      <c r="J1260" s="32">
        <v>0</v>
      </c>
      <c r="K1260" s="32">
        <v>0</v>
      </c>
      <c r="L1260" s="32">
        <v>0</v>
      </c>
      <c r="M1260" s="32">
        <v>190000</v>
      </c>
      <c r="N12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195706.90231354794</v>
      </c>
      <c r="O1260" s="31">
        <f>Table5[[#This Row],[SalePrice]]-Table5[[#This Row],[RegressionPrice]]</f>
        <v>-5706.9023135479365</v>
      </c>
    </row>
    <row r="1261" spans="1:15">
      <c r="A1261">
        <v>1054</v>
      </c>
      <c r="B1261">
        <v>602</v>
      </c>
      <c r="C1261" s="23">
        <v>6</v>
      </c>
      <c r="D1261" s="23">
        <v>1969</v>
      </c>
      <c r="E1261" s="23">
        <v>1969</v>
      </c>
      <c r="F1261" s="23">
        <v>1054</v>
      </c>
      <c r="G1261" s="23">
        <v>460</v>
      </c>
      <c r="H1261" s="31">
        <v>0</v>
      </c>
      <c r="I1261" s="31">
        <v>0</v>
      </c>
      <c r="J1261" s="31">
        <v>0</v>
      </c>
      <c r="K1261" s="31">
        <v>1</v>
      </c>
      <c r="L1261" s="31">
        <v>1</v>
      </c>
      <c r="M1261" s="31">
        <v>151000</v>
      </c>
      <c r="N12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152433.9959607413</v>
      </c>
      <c r="O1261" s="31">
        <f>Table5[[#This Row],[SalePrice]]-Table5[[#This Row],[RegressionPrice]]</f>
        <v>-1433.9959607413039</v>
      </c>
    </row>
    <row r="1262" spans="1:15">
      <c r="A1262">
        <v>1675</v>
      </c>
      <c r="B1262">
        <v>0</v>
      </c>
      <c r="C1262" s="20">
        <v>6</v>
      </c>
      <c r="D1262" s="20">
        <v>1999</v>
      </c>
      <c r="E1262" s="20">
        <v>1999</v>
      </c>
      <c r="F1262" s="20">
        <v>841</v>
      </c>
      <c r="G1262" s="20">
        <v>502</v>
      </c>
      <c r="H1262" s="32">
        <v>6</v>
      </c>
      <c r="I1262" s="32">
        <v>0</v>
      </c>
      <c r="J1262" s="32">
        <v>0</v>
      </c>
      <c r="K1262" s="32">
        <v>0</v>
      </c>
      <c r="L1262" s="32">
        <v>1</v>
      </c>
      <c r="M1262" s="32">
        <v>181000</v>
      </c>
      <c r="N12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176613.59899932588</v>
      </c>
      <c r="O1262" s="31">
        <f>Table5[[#This Row],[SalePrice]]-Table5[[#This Row],[RegressionPrice]]</f>
        <v>4386.4010006741155</v>
      </c>
    </row>
    <row r="1263" spans="1:15">
      <c r="A1263">
        <v>1050</v>
      </c>
      <c r="B1263">
        <v>504</v>
      </c>
      <c r="C1263" s="23">
        <v>5</v>
      </c>
      <c r="D1263" s="23">
        <v>1956</v>
      </c>
      <c r="E1263" s="23">
        <v>1956</v>
      </c>
      <c r="F1263" s="23">
        <v>1050</v>
      </c>
      <c r="G1263" s="23">
        <v>338</v>
      </c>
      <c r="H1263" s="31">
        <v>0</v>
      </c>
      <c r="I1263" s="31">
        <v>0</v>
      </c>
      <c r="J1263" s="31">
        <v>1</v>
      </c>
      <c r="K1263" s="31">
        <v>1</v>
      </c>
      <c r="L1263" s="31">
        <v>1</v>
      </c>
      <c r="M1263" s="31">
        <v>128900</v>
      </c>
      <c r="N12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123395.8029355578</v>
      </c>
      <c r="O1263" s="31">
        <f>Table5[[#This Row],[SalePrice]]-Table5[[#This Row],[RegressionPrice]]</f>
        <v>5504.1970644421963</v>
      </c>
    </row>
    <row r="1264" spans="1:15">
      <c r="A1264">
        <v>1788</v>
      </c>
      <c r="B1264">
        <v>0</v>
      </c>
      <c r="C1264" s="20">
        <v>4</v>
      </c>
      <c r="D1264" s="20">
        <v>1957</v>
      </c>
      <c r="E1264" s="20">
        <v>1989</v>
      </c>
      <c r="F1264" s="20">
        <v>1104</v>
      </c>
      <c r="G1264" s="20">
        <v>304</v>
      </c>
      <c r="H1264" s="32">
        <v>0</v>
      </c>
      <c r="I1264" s="32">
        <v>0</v>
      </c>
      <c r="J1264" s="32">
        <v>1</v>
      </c>
      <c r="K1264" s="32">
        <v>0</v>
      </c>
      <c r="L1264" s="32">
        <v>1</v>
      </c>
      <c r="M1264" s="32">
        <v>161500</v>
      </c>
      <c r="N12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145117.68895172628</v>
      </c>
      <c r="O1264" s="31">
        <f>Table5[[#This Row],[SalePrice]]-Table5[[#This Row],[RegressionPrice]]</f>
        <v>16382.311048273725</v>
      </c>
    </row>
    <row r="1265" spans="1:15">
      <c r="A1265">
        <v>1824</v>
      </c>
      <c r="B1265">
        <v>0</v>
      </c>
      <c r="C1265" s="23">
        <v>6</v>
      </c>
      <c r="D1265" s="23">
        <v>1919</v>
      </c>
      <c r="E1265" s="23">
        <v>1950</v>
      </c>
      <c r="F1265" s="23">
        <v>764</v>
      </c>
      <c r="G1265" s="23">
        <v>520</v>
      </c>
      <c r="H1265" s="31">
        <v>0</v>
      </c>
      <c r="I1265" s="31">
        <v>0</v>
      </c>
      <c r="J1265" s="31">
        <v>1</v>
      </c>
      <c r="K1265" s="31">
        <v>0</v>
      </c>
      <c r="L1265" s="31">
        <v>1</v>
      </c>
      <c r="M1265" s="31">
        <v>180500</v>
      </c>
      <c r="N12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161491.74747818353</v>
      </c>
      <c r="O1265" s="31">
        <f>Table5[[#This Row],[SalePrice]]-Table5[[#This Row],[RegressionPrice]]</f>
        <v>19008.252521816466</v>
      </c>
    </row>
    <row r="1266" spans="1:15">
      <c r="A1266">
        <v>1337</v>
      </c>
      <c r="B1266">
        <v>266</v>
      </c>
      <c r="C1266" s="20">
        <v>6</v>
      </c>
      <c r="D1266" s="20">
        <v>1998</v>
      </c>
      <c r="E1266" s="20">
        <v>1999</v>
      </c>
      <c r="F1266" s="20">
        <v>1405</v>
      </c>
      <c r="G1266" s="20">
        <v>511</v>
      </c>
      <c r="H1266" s="32">
        <v>0</v>
      </c>
      <c r="I1266" s="32">
        <v>3</v>
      </c>
      <c r="J1266" s="32">
        <v>0</v>
      </c>
      <c r="K1266" s="32">
        <v>0</v>
      </c>
      <c r="L1266" s="32">
        <v>0</v>
      </c>
      <c r="M1266" s="32">
        <v>181000</v>
      </c>
      <c r="N12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163089.04105714831</v>
      </c>
      <c r="O1266" s="31">
        <f>Table5[[#This Row],[SalePrice]]-Table5[[#This Row],[RegressionPrice]]</f>
        <v>17910.958942851692</v>
      </c>
    </row>
    <row r="1267" spans="1:15">
      <c r="A1267">
        <v>1452</v>
      </c>
      <c r="B1267">
        <v>450</v>
      </c>
      <c r="C1267" s="23">
        <v>7</v>
      </c>
      <c r="D1267" s="23">
        <v>1999</v>
      </c>
      <c r="E1267" s="23">
        <v>1999</v>
      </c>
      <c r="F1267" s="23">
        <v>691</v>
      </c>
      <c r="G1267" s="23">
        <v>506</v>
      </c>
      <c r="H1267" s="31">
        <v>0</v>
      </c>
      <c r="I1267" s="31">
        <v>3</v>
      </c>
      <c r="J1267" s="31">
        <v>0</v>
      </c>
      <c r="K1267" s="31">
        <v>0</v>
      </c>
      <c r="L1267" s="31">
        <v>0</v>
      </c>
      <c r="M1267" s="31">
        <v>183900</v>
      </c>
      <c r="N12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182301.7854781074</v>
      </c>
      <c r="O1267" s="31">
        <f>Table5[[#This Row],[SalePrice]]-Table5[[#This Row],[RegressionPrice]]</f>
        <v>1598.2145218926016</v>
      </c>
    </row>
    <row r="1268" spans="1:15">
      <c r="A1268">
        <v>1889</v>
      </c>
      <c r="B1268">
        <v>0</v>
      </c>
      <c r="C1268" s="20">
        <v>7</v>
      </c>
      <c r="D1268" s="20">
        <v>1910</v>
      </c>
      <c r="E1268" s="20">
        <v>1950</v>
      </c>
      <c r="F1268" s="20">
        <v>925</v>
      </c>
      <c r="G1268" s="20">
        <v>308</v>
      </c>
      <c r="H1268" s="32">
        <v>1</v>
      </c>
      <c r="I1268" s="32">
        <v>1</v>
      </c>
      <c r="J1268" s="32">
        <v>1</v>
      </c>
      <c r="K1268" s="32">
        <v>2</v>
      </c>
      <c r="L1268" s="32">
        <v>1</v>
      </c>
      <c r="M1268" s="32">
        <v>122000</v>
      </c>
      <c r="N12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160221.81848022447</v>
      </c>
      <c r="O1268" s="31">
        <f>Table5[[#This Row],[SalePrice]]-Table5[[#This Row],[RegressionPrice]]</f>
        <v>-38221.818480224465</v>
      </c>
    </row>
    <row r="1269" spans="1:15">
      <c r="A1269">
        <v>2018</v>
      </c>
      <c r="B1269">
        <v>0</v>
      </c>
      <c r="C1269" s="23">
        <v>9</v>
      </c>
      <c r="D1269" s="23">
        <v>2008</v>
      </c>
      <c r="E1269" s="23">
        <v>2009</v>
      </c>
      <c r="F1269" s="23">
        <v>2002</v>
      </c>
      <c r="G1269" s="23">
        <v>746</v>
      </c>
      <c r="H1269" s="31">
        <v>0</v>
      </c>
      <c r="I1269" s="31">
        <v>0</v>
      </c>
      <c r="J1269" s="31">
        <v>2</v>
      </c>
      <c r="K1269" s="31">
        <v>0</v>
      </c>
      <c r="L1269" s="31">
        <v>2</v>
      </c>
      <c r="M1269" s="31">
        <v>378500</v>
      </c>
      <c r="N12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328575.37487977569</v>
      </c>
      <c r="O1269" s="31">
        <f>Table5[[#This Row],[SalePrice]]-Table5[[#This Row],[RegressionPrice]]</f>
        <v>49924.625120224315</v>
      </c>
    </row>
    <row r="1270" spans="1:15">
      <c r="A1270">
        <v>3447</v>
      </c>
      <c r="B1270">
        <v>192</v>
      </c>
      <c r="C1270" s="20">
        <v>8</v>
      </c>
      <c r="D1270" s="20">
        <v>1935</v>
      </c>
      <c r="E1270" s="20">
        <v>1997</v>
      </c>
      <c r="F1270" s="20">
        <v>728</v>
      </c>
      <c r="G1270" s="20">
        <v>1014</v>
      </c>
      <c r="H1270" s="32">
        <v>0</v>
      </c>
      <c r="I1270" s="32">
        <v>0</v>
      </c>
      <c r="J1270" s="32">
        <v>1</v>
      </c>
      <c r="K1270" s="32">
        <v>0</v>
      </c>
      <c r="L1270" s="32">
        <v>0</v>
      </c>
      <c r="M1270" s="32">
        <v>381000</v>
      </c>
      <c r="N12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317898.65382353531</v>
      </c>
      <c r="O1270" s="31">
        <f>Table5[[#This Row],[SalePrice]]-Table5[[#This Row],[RegressionPrice]]</f>
        <v>63101.346176464693</v>
      </c>
    </row>
    <row r="1271" spans="1:15">
      <c r="A1271">
        <v>1524</v>
      </c>
      <c r="B1271">
        <v>460</v>
      </c>
      <c r="C1271" s="23">
        <v>5</v>
      </c>
      <c r="D1271" s="23">
        <v>1958</v>
      </c>
      <c r="E1271" s="23">
        <v>1958</v>
      </c>
      <c r="F1271" s="23">
        <v>874</v>
      </c>
      <c r="G1271" s="23">
        <v>315</v>
      </c>
      <c r="H1271" s="31">
        <v>1</v>
      </c>
      <c r="I1271" s="31">
        <v>0</v>
      </c>
      <c r="J1271" s="31">
        <v>1</v>
      </c>
      <c r="K1271" s="31">
        <v>2</v>
      </c>
      <c r="L1271" s="31">
        <v>1</v>
      </c>
      <c r="M1271" s="31">
        <v>144000</v>
      </c>
      <c r="N12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138008.25977843656</v>
      </c>
      <c r="O1271" s="31">
        <f>Table5[[#This Row],[SalePrice]]-Table5[[#This Row],[RegressionPrice]]</f>
        <v>5991.7402215634356</v>
      </c>
    </row>
    <row r="1272" spans="1:15">
      <c r="A1272">
        <v>1524</v>
      </c>
      <c r="B1272">
        <v>1258</v>
      </c>
      <c r="C1272" s="20">
        <v>7</v>
      </c>
      <c r="D1272" s="20">
        <v>1979</v>
      </c>
      <c r="E1272" s="20">
        <v>1979</v>
      </c>
      <c r="F1272" s="20">
        <v>1332</v>
      </c>
      <c r="G1272" s="20">
        <v>586</v>
      </c>
      <c r="H1272" s="32">
        <v>0</v>
      </c>
      <c r="I1272" s="32">
        <v>0</v>
      </c>
      <c r="J1272" s="32">
        <v>0</v>
      </c>
      <c r="K1272" s="32">
        <v>2</v>
      </c>
      <c r="L1272" s="32">
        <v>0</v>
      </c>
      <c r="M1272" s="32">
        <v>260000</v>
      </c>
      <c r="N12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213330.07158326425</v>
      </c>
      <c r="O1272" s="31">
        <f>Table5[[#This Row],[SalePrice]]-Table5[[#This Row],[RegressionPrice]]</f>
        <v>46669.928416735755</v>
      </c>
    </row>
    <row r="1273" spans="1:15">
      <c r="A1273">
        <v>1489</v>
      </c>
      <c r="B1273">
        <v>0</v>
      </c>
      <c r="C1273" s="23">
        <v>6</v>
      </c>
      <c r="D1273" s="23">
        <v>1968</v>
      </c>
      <c r="E1273" s="23">
        <v>1968</v>
      </c>
      <c r="F1273" s="23">
        <v>1489</v>
      </c>
      <c r="G1273" s="23">
        <v>462</v>
      </c>
      <c r="H1273" s="31">
        <v>2</v>
      </c>
      <c r="I1273" s="31">
        <v>0</v>
      </c>
      <c r="J1273" s="31">
        <v>1</v>
      </c>
      <c r="K1273" s="31">
        <v>1</v>
      </c>
      <c r="L1273" s="31">
        <v>0</v>
      </c>
      <c r="M1273" s="31">
        <v>185750</v>
      </c>
      <c r="N12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160839.77201977075</v>
      </c>
      <c r="O1273" s="31">
        <f>Table5[[#This Row],[SalePrice]]-Table5[[#This Row],[RegressionPrice]]</f>
        <v>24910.227980229247</v>
      </c>
    </row>
    <row r="1274" spans="1:15">
      <c r="A1274">
        <v>935</v>
      </c>
      <c r="B1274">
        <v>560</v>
      </c>
      <c r="C1274" s="20">
        <v>5</v>
      </c>
      <c r="D1274" s="20">
        <v>1965</v>
      </c>
      <c r="E1274" s="20">
        <v>1965</v>
      </c>
      <c r="F1274" s="20">
        <v>935</v>
      </c>
      <c r="G1274" s="20">
        <v>288</v>
      </c>
      <c r="H1274" s="32">
        <v>0</v>
      </c>
      <c r="I1274" s="32">
        <v>0</v>
      </c>
      <c r="J1274" s="32">
        <v>1</v>
      </c>
      <c r="K1274" s="32">
        <v>2</v>
      </c>
      <c r="L1274" s="32">
        <v>1</v>
      </c>
      <c r="M1274" s="32">
        <v>137000</v>
      </c>
      <c r="N12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118703.24995222723</v>
      </c>
      <c r="O1274" s="31">
        <f>Table5[[#This Row],[SalePrice]]-Table5[[#This Row],[RegressionPrice]]</f>
        <v>18296.750047772774</v>
      </c>
    </row>
    <row r="1275" spans="1:15">
      <c r="A1275">
        <v>1357</v>
      </c>
      <c r="B1275">
        <v>719</v>
      </c>
      <c r="C1275" s="23">
        <v>6</v>
      </c>
      <c r="D1275" s="23">
        <v>1959</v>
      </c>
      <c r="E1275" s="23">
        <v>2006</v>
      </c>
      <c r="F1275" s="23">
        <v>1019</v>
      </c>
      <c r="G1275" s="23">
        <v>312</v>
      </c>
      <c r="H1275" s="31">
        <v>0</v>
      </c>
      <c r="I1275" s="31">
        <v>0</v>
      </c>
      <c r="J1275" s="31">
        <v>1</v>
      </c>
      <c r="K1275" s="31">
        <v>1</v>
      </c>
      <c r="L1275" s="31">
        <v>2</v>
      </c>
      <c r="M1275" s="31">
        <v>177000</v>
      </c>
      <c r="N12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188933.22428096412</v>
      </c>
      <c r="O1275" s="31">
        <f>Table5[[#This Row],[SalePrice]]-Table5[[#This Row],[RegressionPrice]]</f>
        <v>-11933.224280964117</v>
      </c>
    </row>
    <row r="1276" spans="1:15">
      <c r="A1276">
        <v>1250</v>
      </c>
      <c r="B1276">
        <v>0</v>
      </c>
      <c r="C1276" s="20">
        <v>5</v>
      </c>
      <c r="D1276" s="20">
        <v>1910</v>
      </c>
      <c r="E1276" s="20">
        <v>2003</v>
      </c>
      <c r="F1276" s="20">
        <v>661</v>
      </c>
      <c r="G1276" s="20">
        <v>552</v>
      </c>
      <c r="H1276" s="32">
        <v>0</v>
      </c>
      <c r="I1276" s="32">
        <v>0</v>
      </c>
      <c r="J1276" s="32">
        <v>1</v>
      </c>
      <c r="K1276" s="32">
        <v>0</v>
      </c>
      <c r="L1276" s="32">
        <v>1</v>
      </c>
      <c r="M1276" s="32">
        <v>139000</v>
      </c>
      <c r="N12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127231.97182759717</v>
      </c>
      <c r="O1276" s="31">
        <f>Table5[[#This Row],[SalePrice]]-Table5[[#This Row],[RegressionPrice]]</f>
        <v>11768.028172402832</v>
      </c>
    </row>
    <row r="1277" spans="1:15">
      <c r="A1277">
        <v>1920</v>
      </c>
      <c r="B1277">
        <v>220</v>
      </c>
      <c r="C1277" s="23">
        <v>5</v>
      </c>
      <c r="D1277" s="23">
        <v>1948</v>
      </c>
      <c r="E1277" s="23">
        <v>1950</v>
      </c>
      <c r="F1277" s="23">
        <v>928</v>
      </c>
      <c r="G1277" s="23">
        <v>400</v>
      </c>
      <c r="H1277" s="31">
        <v>1</v>
      </c>
      <c r="I1277" s="31">
        <v>2</v>
      </c>
      <c r="J1277" s="31">
        <v>1</v>
      </c>
      <c r="K1277" s="31">
        <v>1</v>
      </c>
      <c r="L1277" s="31">
        <v>1</v>
      </c>
      <c r="M1277" s="31">
        <v>137000</v>
      </c>
      <c r="N12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139775.77795086705</v>
      </c>
      <c r="O1277" s="31">
        <f>Table5[[#This Row],[SalePrice]]-Table5[[#This Row],[RegressionPrice]]</f>
        <v>-2775.7779508670501</v>
      </c>
    </row>
    <row r="1278" spans="1:15">
      <c r="A1278">
        <v>1395</v>
      </c>
      <c r="B1278">
        <v>593</v>
      </c>
      <c r="C1278" s="20">
        <v>6</v>
      </c>
      <c r="D1278" s="20">
        <v>1972</v>
      </c>
      <c r="E1278" s="20">
        <v>1972</v>
      </c>
      <c r="F1278" s="20">
        <v>723</v>
      </c>
      <c r="G1278" s="20">
        <v>497</v>
      </c>
      <c r="H1278" s="32">
        <v>0</v>
      </c>
      <c r="I1278" s="32">
        <v>0</v>
      </c>
      <c r="J1278" s="32">
        <v>1</v>
      </c>
      <c r="K1278" s="32">
        <v>2</v>
      </c>
      <c r="L1278" s="32">
        <v>1</v>
      </c>
      <c r="M1278" s="32">
        <v>162000</v>
      </c>
      <c r="N12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171851.30173151835</v>
      </c>
      <c r="O1278" s="31">
        <f>Table5[[#This Row],[SalePrice]]-Table5[[#This Row],[RegressionPrice]]</f>
        <v>-9851.3017315183533</v>
      </c>
    </row>
    <row r="1279" spans="1:15">
      <c r="A1279">
        <v>1724</v>
      </c>
      <c r="B1279">
        <v>528</v>
      </c>
      <c r="C1279" s="23">
        <v>6</v>
      </c>
      <c r="D1279" s="23">
        <v>1967</v>
      </c>
      <c r="E1279" s="23">
        <v>1976</v>
      </c>
      <c r="F1279" s="23">
        <v>1680</v>
      </c>
      <c r="G1279" s="23">
        <v>480</v>
      </c>
      <c r="H1279" s="31">
        <v>0</v>
      </c>
      <c r="I1279" s="31">
        <v>0</v>
      </c>
      <c r="J1279" s="31">
        <v>0</v>
      </c>
      <c r="K1279" s="31">
        <v>3</v>
      </c>
      <c r="L1279" s="31">
        <v>1</v>
      </c>
      <c r="M1279" s="31">
        <v>197900</v>
      </c>
      <c r="N12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189803.83720373243</v>
      </c>
      <c r="O1279" s="31">
        <f>Table5[[#This Row],[SalePrice]]-Table5[[#This Row],[RegressionPrice]]</f>
        <v>8096.1627962675702</v>
      </c>
    </row>
    <row r="1280" spans="1:15">
      <c r="A1280">
        <v>2031</v>
      </c>
      <c r="B1280">
        <v>804</v>
      </c>
      <c r="C1280" s="20">
        <v>8</v>
      </c>
      <c r="D1280" s="20">
        <v>2002</v>
      </c>
      <c r="E1280" s="20">
        <v>2002</v>
      </c>
      <c r="F1280" s="20">
        <v>1128</v>
      </c>
      <c r="G1280" s="20">
        <v>577</v>
      </c>
      <c r="H1280" s="32">
        <v>0</v>
      </c>
      <c r="I1280" s="32">
        <v>0</v>
      </c>
      <c r="J1280" s="32">
        <v>0</v>
      </c>
      <c r="K1280" s="32">
        <v>0</v>
      </c>
      <c r="L1280" s="32">
        <v>0</v>
      </c>
      <c r="M1280" s="32">
        <v>237000</v>
      </c>
      <c r="N12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270138.68091368664</v>
      </c>
      <c r="O1280" s="31">
        <f>Table5[[#This Row],[SalePrice]]-Table5[[#This Row],[RegressionPrice]]</f>
        <v>-33138.680913686636</v>
      </c>
    </row>
    <row r="1281" spans="1:15">
      <c r="A1281">
        <v>1128</v>
      </c>
      <c r="B1281">
        <v>0</v>
      </c>
      <c r="C1281" s="23">
        <v>4</v>
      </c>
      <c r="D1281" s="23">
        <v>1920</v>
      </c>
      <c r="E1281" s="23">
        <v>1950</v>
      </c>
      <c r="F1281" s="23">
        <v>698</v>
      </c>
      <c r="G1281" s="23">
        <v>528</v>
      </c>
      <c r="H1281" s="31">
        <v>0</v>
      </c>
      <c r="I1281" s="31">
        <v>0</v>
      </c>
      <c r="J1281" s="31">
        <v>1</v>
      </c>
      <c r="K1281" s="31">
        <v>2</v>
      </c>
      <c r="L1281" s="31">
        <v>1</v>
      </c>
      <c r="M1281" s="31">
        <v>68400</v>
      </c>
      <c r="N12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79366.008432795454</v>
      </c>
      <c r="O1281" s="31">
        <f>Table5[[#This Row],[SalePrice]]-Table5[[#This Row],[RegressionPrice]]</f>
        <v>-10966.008432795454</v>
      </c>
    </row>
    <row r="1282" spans="1:15">
      <c r="A1282">
        <v>1573</v>
      </c>
      <c r="B1282">
        <v>788</v>
      </c>
      <c r="C1282" s="20">
        <v>7</v>
      </c>
      <c r="D1282" s="20">
        <v>2002</v>
      </c>
      <c r="E1282" s="20">
        <v>2002</v>
      </c>
      <c r="F1282" s="20">
        <v>1573</v>
      </c>
      <c r="G1282" s="20">
        <v>544</v>
      </c>
      <c r="H1282" s="32">
        <v>0</v>
      </c>
      <c r="I1282" s="32">
        <v>0</v>
      </c>
      <c r="J1282" s="32">
        <v>0</v>
      </c>
      <c r="K1282" s="32">
        <v>0</v>
      </c>
      <c r="L1282" s="32">
        <v>0</v>
      </c>
      <c r="M1282" s="32">
        <v>227000</v>
      </c>
      <c r="N12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232100.65441991398</v>
      </c>
      <c r="O1282" s="31">
        <f>Table5[[#This Row],[SalePrice]]-Table5[[#This Row],[RegressionPrice]]</f>
        <v>-5100.6544199139753</v>
      </c>
    </row>
    <row r="1283" spans="1:15">
      <c r="A1283">
        <v>1339</v>
      </c>
      <c r="B1283">
        <v>1053</v>
      </c>
      <c r="C1283" s="23">
        <v>7</v>
      </c>
      <c r="D1283" s="23">
        <v>1990</v>
      </c>
      <c r="E1283" s="23">
        <v>1990</v>
      </c>
      <c r="F1283" s="23">
        <v>1309</v>
      </c>
      <c r="G1283" s="23">
        <v>484</v>
      </c>
      <c r="H1283" s="31">
        <v>0</v>
      </c>
      <c r="I1283" s="31">
        <v>0</v>
      </c>
      <c r="J1283" s="31">
        <v>0</v>
      </c>
      <c r="K1283" s="31">
        <v>2</v>
      </c>
      <c r="L1283" s="31">
        <v>1</v>
      </c>
      <c r="M1283" s="31">
        <v>180000</v>
      </c>
      <c r="N12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212624.93106908552</v>
      </c>
      <c r="O1283" s="31">
        <f>Table5[[#This Row],[SalePrice]]-Table5[[#This Row],[RegressionPrice]]</f>
        <v>-32624.93106908552</v>
      </c>
    </row>
    <row r="1284" spans="1:15">
      <c r="A1284">
        <v>1040</v>
      </c>
      <c r="B1284">
        <v>532</v>
      </c>
      <c r="C1284" s="20">
        <v>5</v>
      </c>
      <c r="D1284" s="20">
        <v>1977</v>
      </c>
      <c r="E1284" s="20">
        <v>2008</v>
      </c>
      <c r="F1284" s="20">
        <v>1040</v>
      </c>
      <c r="G1284" s="20">
        <v>484</v>
      </c>
      <c r="H1284" s="32">
        <v>0</v>
      </c>
      <c r="I1284" s="32">
        <v>0</v>
      </c>
      <c r="J1284" s="32">
        <v>0</v>
      </c>
      <c r="K1284" s="32">
        <v>2</v>
      </c>
      <c r="L1284" s="32">
        <v>0</v>
      </c>
      <c r="M1284" s="32">
        <v>150500</v>
      </c>
      <c r="N12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135978.46433178481</v>
      </c>
      <c r="O1284" s="31">
        <f>Table5[[#This Row],[SalePrice]]-Table5[[#This Row],[RegressionPrice]]</f>
        <v>14521.535668215191</v>
      </c>
    </row>
    <row r="1285" spans="1:15">
      <c r="A1285">
        <v>1824</v>
      </c>
      <c r="B1285">
        <v>0</v>
      </c>
      <c r="C1285" s="23">
        <v>6</v>
      </c>
      <c r="D1285" s="23">
        <v>1971</v>
      </c>
      <c r="E1285" s="23">
        <v>1971</v>
      </c>
      <c r="F1285" s="23">
        <v>912</v>
      </c>
      <c r="G1285" s="23">
        <v>0</v>
      </c>
      <c r="H1285" s="31">
        <v>0</v>
      </c>
      <c r="I1285" s="31">
        <v>2</v>
      </c>
      <c r="J1285" s="31">
        <v>1</v>
      </c>
      <c r="K1285" s="31">
        <v>2</v>
      </c>
      <c r="L1285" s="31">
        <v>1</v>
      </c>
      <c r="M1285" s="31">
        <v>139000</v>
      </c>
      <c r="N12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153029.6318455142</v>
      </c>
      <c r="O1285" s="31">
        <f>Table5[[#This Row],[SalePrice]]-Table5[[#This Row],[RegressionPrice]]</f>
        <v>-14029.631845514203</v>
      </c>
    </row>
    <row r="1286" spans="1:15">
      <c r="A1286">
        <v>2447</v>
      </c>
      <c r="B1286">
        <v>0</v>
      </c>
      <c r="C1286" s="20">
        <v>6</v>
      </c>
      <c r="D1286" s="20">
        <v>1919</v>
      </c>
      <c r="E1286" s="20">
        <v>1990</v>
      </c>
      <c r="F1286" s="20">
        <v>804</v>
      </c>
      <c r="G1286" s="20">
        <v>336</v>
      </c>
      <c r="H1286" s="32">
        <v>1</v>
      </c>
      <c r="I1286" s="32">
        <v>0</v>
      </c>
      <c r="J1286" s="32">
        <v>1</v>
      </c>
      <c r="K1286" s="32">
        <v>0</v>
      </c>
      <c r="L1286" s="32">
        <v>0</v>
      </c>
      <c r="M1286" s="32">
        <v>169000</v>
      </c>
      <c r="N12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189570.6205834859</v>
      </c>
      <c r="O1286" s="31">
        <f>Table5[[#This Row],[SalePrice]]-Table5[[#This Row],[RegressionPrice]]</f>
        <v>-20570.620583485899</v>
      </c>
    </row>
    <row r="1287" spans="1:15">
      <c r="A1287">
        <v>1412</v>
      </c>
      <c r="B1287">
        <v>0</v>
      </c>
      <c r="C1287" s="23">
        <v>6</v>
      </c>
      <c r="D1287" s="23">
        <v>1939</v>
      </c>
      <c r="E1287" s="23">
        <v>1950</v>
      </c>
      <c r="F1287" s="23">
        <v>780</v>
      </c>
      <c r="G1287" s="23">
        <v>280</v>
      </c>
      <c r="H1287" s="31">
        <v>0</v>
      </c>
      <c r="I1287" s="31">
        <v>0</v>
      </c>
      <c r="J1287" s="31">
        <v>1</v>
      </c>
      <c r="K1287" s="31">
        <v>0</v>
      </c>
      <c r="L1287" s="31">
        <v>1</v>
      </c>
      <c r="M1287" s="31">
        <v>132500</v>
      </c>
      <c r="N12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140502.87567868875</v>
      </c>
      <c r="O1287" s="31">
        <f>Table5[[#This Row],[SalePrice]]-Table5[[#This Row],[RegressionPrice]]</f>
        <v>-8002.8756786887534</v>
      </c>
    </row>
    <row r="1288" spans="1:15">
      <c r="A1288">
        <v>1328</v>
      </c>
      <c r="B1288">
        <v>569</v>
      </c>
      <c r="C1288" s="20">
        <v>6</v>
      </c>
      <c r="D1288" s="20">
        <v>1963</v>
      </c>
      <c r="E1288" s="20">
        <v>1963</v>
      </c>
      <c r="F1288" s="20">
        <v>1328</v>
      </c>
      <c r="G1288" s="20">
        <v>528</v>
      </c>
      <c r="H1288" s="32">
        <v>1</v>
      </c>
      <c r="I1288" s="32">
        <v>0</v>
      </c>
      <c r="J1288" s="32">
        <v>1</v>
      </c>
      <c r="K1288" s="32">
        <v>2</v>
      </c>
      <c r="L1288" s="32">
        <v>1</v>
      </c>
      <c r="M1288" s="32">
        <v>143000</v>
      </c>
      <c r="N12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168327.6920245669</v>
      </c>
      <c r="O1288" s="31">
        <f>Table5[[#This Row],[SalePrice]]-Table5[[#This Row],[RegressionPrice]]</f>
        <v>-25327.692024566903</v>
      </c>
    </row>
    <row r="1289" spans="1:15">
      <c r="A1289">
        <v>1582</v>
      </c>
      <c r="B1289">
        <v>812</v>
      </c>
      <c r="C1289" s="23">
        <v>5</v>
      </c>
      <c r="D1289" s="23">
        <v>1964</v>
      </c>
      <c r="E1289" s="23">
        <v>1964</v>
      </c>
      <c r="F1289" s="23">
        <v>1624</v>
      </c>
      <c r="G1289" s="23">
        <v>390</v>
      </c>
      <c r="H1289" s="31">
        <v>0</v>
      </c>
      <c r="I1289" s="31">
        <v>0</v>
      </c>
      <c r="J1289" s="31">
        <v>1</v>
      </c>
      <c r="K1289" s="31">
        <v>3</v>
      </c>
      <c r="L1289" s="31">
        <v>1</v>
      </c>
      <c r="M1289" s="31">
        <v>190000</v>
      </c>
      <c r="N12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165838.25452136784</v>
      </c>
      <c r="O1289" s="31">
        <f>Table5[[#This Row],[SalePrice]]-Table5[[#This Row],[RegressionPrice]]</f>
        <v>24161.745478632161</v>
      </c>
    </row>
    <row r="1290" spans="1:15">
      <c r="A1290">
        <v>1659</v>
      </c>
      <c r="B1290">
        <v>1158</v>
      </c>
      <c r="C1290" s="20">
        <v>8</v>
      </c>
      <c r="D1290" s="20">
        <v>2000</v>
      </c>
      <c r="E1290" s="20">
        <v>2000</v>
      </c>
      <c r="F1290" s="20">
        <v>1501</v>
      </c>
      <c r="G1290" s="20">
        <v>499</v>
      </c>
      <c r="H1290" s="32">
        <v>0</v>
      </c>
      <c r="I1290" s="32">
        <v>3</v>
      </c>
      <c r="J1290" s="32">
        <v>0</v>
      </c>
      <c r="K1290" s="32">
        <v>0</v>
      </c>
      <c r="L1290" s="32">
        <v>2</v>
      </c>
      <c r="M1290" s="32">
        <v>278000</v>
      </c>
      <c r="N12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255932.75721248979</v>
      </c>
      <c r="O1290" s="31">
        <f>Table5[[#This Row],[SalePrice]]-Table5[[#This Row],[RegressionPrice]]</f>
        <v>22067.242787510215</v>
      </c>
    </row>
    <row r="1291" spans="1:15">
      <c r="A1291">
        <v>1970</v>
      </c>
      <c r="B1291">
        <v>0</v>
      </c>
      <c r="C1291" s="23">
        <v>8</v>
      </c>
      <c r="D1291" s="23">
        <v>2006</v>
      </c>
      <c r="E1291" s="23">
        <v>2006</v>
      </c>
      <c r="F1291" s="23">
        <v>1085</v>
      </c>
      <c r="G1291" s="23">
        <v>753</v>
      </c>
      <c r="H1291" s="31">
        <v>0</v>
      </c>
      <c r="I1291" s="31">
        <v>0</v>
      </c>
      <c r="J1291" s="31">
        <v>0</v>
      </c>
      <c r="K1291" s="31">
        <v>0</v>
      </c>
      <c r="L1291" s="31">
        <v>2</v>
      </c>
      <c r="M1291" s="31">
        <v>281000</v>
      </c>
      <c r="N12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276407.0906131636</v>
      </c>
      <c r="O1291" s="31">
        <f>Table5[[#This Row],[SalePrice]]-Table5[[#This Row],[RegressionPrice]]</f>
        <v>4592.9093868363998</v>
      </c>
    </row>
    <row r="1292" spans="1:15">
      <c r="A1292">
        <v>1152</v>
      </c>
      <c r="B1292">
        <v>1014</v>
      </c>
      <c r="C1292" s="20">
        <v>5</v>
      </c>
      <c r="D1292" s="20">
        <v>1964</v>
      </c>
      <c r="E1292" s="20">
        <v>1964</v>
      </c>
      <c r="F1292" s="20">
        <v>1152</v>
      </c>
      <c r="G1292" s="20">
        <v>484</v>
      </c>
      <c r="H1292" s="32">
        <v>0</v>
      </c>
      <c r="I1292" s="32">
        <v>0</v>
      </c>
      <c r="J1292" s="32">
        <v>1</v>
      </c>
      <c r="K1292" s="32">
        <v>2</v>
      </c>
      <c r="L1292" s="32">
        <v>1</v>
      </c>
      <c r="M1292" s="32">
        <v>180500</v>
      </c>
      <c r="N12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147684.88737858032</v>
      </c>
      <c r="O1292" s="31">
        <f>Table5[[#This Row],[SalePrice]]-Table5[[#This Row],[RegressionPrice]]</f>
        <v>32815.112621419685</v>
      </c>
    </row>
    <row r="1293" spans="1:15">
      <c r="A1293">
        <v>1302</v>
      </c>
      <c r="B1293">
        <v>231</v>
      </c>
      <c r="C1293" s="23">
        <v>5</v>
      </c>
      <c r="D1293" s="23">
        <v>1972</v>
      </c>
      <c r="E1293" s="23">
        <v>1972</v>
      </c>
      <c r="F1293" s="23">
        <v>630</v>
      </c>
      <c r="G1293" s="23">
        <v>264</v>
      </c>
      <c r="H1293" s="31">
        <v>0</v>
      </c>
      <c r="I1293" s="31">
        <v>4</v>
      </c>
      <c r="J1293" s="31">
        <v>1</v>
      </c>
      <c r="K1293" s="31">
        <v>2</v>
      </c>
      <c r="L1293" s="31">
        <v>1</v>
      </c>
      <c r="M1293" s="31">
        <v>119500</v>
      </c>
      <c r="N12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103104.78284085887</v>
      </c>
      <c r="O1293" s="31">
        <f>Table5[[#This Row],[SalePrice]]-Table5[[#This Row],[RegressionPrice]]</f>
        <v>16395.217159141132</v>
      </c>
    </row>
    <row r="1294" spans="1:15">
      <c r="A1294">
        <v>2372</v>
      </c>
      <c r="B1294">
        <v>0</v>
      </c>
      <c r="C1294" s="20">
        <v>5</v>
      </c>
      <c r="D1294" s="20">
        <v>1892</v>
      </c>
      <c r="E1294" s="20">
        <v>1965</v>
      </c>
      <c r="F1294" s="20">
        <v>994</v>
      </c>
      <c r="G1294" s="20">
        <v>432</v>
      </c>
      <c r="H1294" s="32">
        <v>0</v>
      </c>
      <c r="I1294" s="32">
        <v>0</v>
      </c>
      <c r="J1294" s="32">
        <v>1</v>
      </c>
      <c r="K1294" s="32">
        <v>2</v>
      </c>
      <c r="L1294" s="32">
        <v>1</v>
      </c>
      <c r="M1294" s="32">
        <v>107500</v>
      </c>
      <c r="N12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157545.54427449926</v>
      </c>
      <c r="O1294" s="31">
        <f>Table5[[#This Row],[SalePrice]]-Table5[[#This Row],[RegressionPrice]]</f>
        <v>-50045.544274499262</v>
      </c>
    </row>
    <row r="1295" spans="1:15">
      <c r="A1295">
        <v>1664</v>
      </c>
      <c r="B1295">
        <v>194</v>
      </c>
      <c r="C1295" s="23">
        <v>7</v>
      </c>
      <c r="D1295" s="23">
        <v>1976</v>
      </c>
      <c r="E1295" s="23">
        <v>1976</v>
      </c>
      <c r="F1295" s="23">
        <v>832</v>
      </c>
      <c r="G1295" s="23">
        <v>528</v>
      </c>
      <c r="H1295" s="31">
        <v>0</v>
      </c>
      <c r="I1295" s="31">
        <v>0</v>
      </c>
      <c r="J1295" s="31">
        <v>0</v>
      </c>
      <c r="K1295" s="31">
        <v>2</v>
      </c>
      <c r="L1295" s="31">
        <v>1</v>
      </c>
      <c r="M1295" s="31">
        <v>162900</v>
      </c>
      <c r="N12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196259.52570130341</v>
      </c>
      <c r="O1295" s="31">
        <f>Table5[[#This Row],[SalePrice]]-Table5[[#This Row],[RegressionPrice]]</f>
        <v>-33359.525701303413</v>
      </c>
    </row>
    <row r="1296" spans="1:15">
      <c r="A1296">
        <v>864</v>
      </c>
      <c r="B1296">
        <v>167</v>
      </c>
      <c r="C1296" s="20">
        <v>5</v>
      </c>
      <c r="D1296" s="20">
        <v>1955</v>
      </c>
      <c r="E1296" s="20">
        <v>1990</v>
      </c>
      <c r="F1296" s="20">
        <v>864</v>
      </c>
      <c r="G1296" s="20">
        <v>572</v>
      </c>
      <c r="H1296" s="32">
        <v>0</v>
      </c>
      <c r="I1296" s="32">
        <v>0</v>
      </c>
      <c r="J1296" s="32">
        <v>1</v>
      </c>
      <c r="K1296" s="32">
        <v>2</v>
      </c>
      <c r="L1296" s="32">
        <v>1</v>
      </c>
      <c r="M1296" s="32">
        <v>115000</v>
      </c>
      <c r="N12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121148.95204982704</v>
      </c>
      <c r="O1296" s="31">
        <f>Table5[[#This Row],[SalePrice]]-Table5[[#This Row],[RegressionPrice]]</f>
        <v>-6148.9520498270431</v>
      </c>
    </row>
    <row r="1297" spans="1:15">
      <c r="A1297">
        <v>1052</v>
      </c>
      <c r="B1297">
        <v>1016</v>
      </c>
      <c r="C1297" s="23">
        <v>5</v>
      </c>
      <c r="D1297" s="23">
        <v>1968</v>
      </c>
      <c r="E1297" s="23">
        <v>1968</v>
      </c>
      <c r="F1297" s="23">
        <v>1052</v>
      </c>
      <c r="G1297" s="23">
        <v>288</v>
      </c>
      <c r="H1297" s="31">
        <v>1</v>
      </c>
      <c r="I1297" s="31">
        <v>0</v>
      </c>
      <c r="J1297" s="31">
        <v>1</v>
      </c>
      <c r="K1297" s="31">
        <v>1</v>
      </c>
      <c r="L1297" s="31">
        <v>1</v>
      </c>
      <c r="M1297" s="31">
        <v>138500</v>
      </c>
      <c r="N12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137508.49069309505</v>
      </c>
      <c r="O1297" s="31">
        <f>Table5[[#This Row],[SalePrice]]-Table5[[#This Row],[RegressionPrice]]</f>
        <v>991.50930690494715</v>
      </c>
    </row>
    <row r="1298" spans="1:15">
      <c r="A1298">
        <v>1128</v>
      </c>
      <c r="B1298">
        <v>776</v>
      </c>
      <c r="C1298" s="20">
        <v>5</v>
      </c>
      <c r="D1298" s="20">
        <v>1963</v>
      </c>
      <c r="E1298" s="20">
        <v>1963</v>
      </c>
      <c r="F1298" s="20">
        <v>1120</v>
      </c>
      <c r="G1298" s="20">
        <v>525</v>
      </c>
      <c r="H1298" s="32">
        <v>0</v>
      </c>
      <c r="I1298" s="32">
        <v>0</v>
      </c>
      <c r="J1298" s="32">
        <v>1</v>
      </c>
      <c r="K1298" s="32">
        <v>1</v>
      </c>
      <c r="L1298" s="32">
        <v>1</v>
      </c>
      <c r="M1298" s="32">
        <v>155000</v>
      </c>
      <c r="N12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145252.82456943602</v>
      </c>
      <c r="O1298" s="31">
        <f>Table5[[#This Row],[SalePrice]]-Table5[[#This Row],[RegressionPrice]]</f>
        <v>9747.175430563977</v>
      </c>
    </row>
    <row r="1299" spans="1:15">
      <c r="A1299">
        <v>1072</v>
      </c>
      <c r="B1299">
        <v>547</v>
      </c>
      <c r="C1299" s="23">
        <v>6</v>
      </c>
      <c r="D1299" s="23">
        <v>2005</v>
      </c>
      <c r="E1299" s="23">
        <v>2006</v>
      </c>
      <c r="F1299" s="23">
        <v>547</v>
      </c>
      <c r="G1299" s="23">
        <v>525</v>
      </c>
      <c r="H1299" s="31">
        <v>0</v>
      </c>
      <c r="I1299" s="31">
        <v>3</v>
      </c>
      <c r="J1299" s="31">
        <v>0</v>
      </c>
      <c r="K1299" s="31">
        <v>1</v>
      </c>
      <c r="L1299" s="31">
        <v>1</v>
      </c>
      <c r="M1299" s="31">
        <v>140000</v>
      </c>
      <c r="N12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153302.98327092585</v>
      </c>
      <c r="O1299" s="31">
        <f>Table5[[#This Row],[SalePrice]]-Table5[[#This Row],[RegressionPrice]]</f>
        <v>-13302.983270925848</v>
      </c>
    </row>
    <row r="1300" spans="1:15">
      <c r="A1300">
        <v>5642</v>
      </c>
      <c r="B1300">
        <v>5644</v>
      </c>
      <c r="C1300" s="20">
        <v>10</v>
      </c>
      <c r="D1300" s="20">
        <v>2008</v>
      </c>
      <c r="E1300" s="20">
        <v>2008</v>
      </c>
      <c r="F1300" s="20">
        <v>6110</v>
      </c>
      <c r="G1300" s="20">
        <v>1418</v>
      </c>
      <c r="H1300" s="32">
        <v>1</v>
      </c>
      <c r="I1300" s="32">
        <v>0</v>
      </c>
      <c r="J1300" s="32">
        <v>2</v>
      </c>
      <c r="K1300" s="32">
        <v>0</v>
      </c>
      <c r="L1300" s="32">
        <v>2</v>
      </c>
      <c r="M1300" s="32">
        <v>160000</v>
      </c>
      <c r="N13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721335.32705204107</v>
      </c>
      <c r="O1300" s="31">
        <f>Table5[[#This Row],[SalePrice]]-Table5[[#This Row],[RegressionPrice]]</f>
        <v>-561335.32705204107</v>
      </c>
    </row>
    <row r="1301" spans="1:15">
      <c r="A1301">
        <v>1246</v>
      </c>
      <c r="B1301">
        <v>340</v>
      </c>
      <c r="C1301" s="23">
        <v>5</v>
      </c>
      <c r="D1301" s="23">
        <v>1959</v>
      </c>
      <c r="E1301" s="23">
        <v>1994</v>
      </c>
      <c r="F1301" s="23">
        <v>1246</v>
      </c>
      <c r="G1301" s="23">
        <v>305</v>
      </c>
      <c r="H1301" s="31">
        <v>0</v>
      </c>
      <c r="I1301" s="31">
        <v>0</v>
      </c>
      <c r="J1301" s="31">
        <v>1</v>
      </c>
      <c r="K1301" s="31">
        <v>0</v>
      </c>
      <c r="L1301" s="31">
        <v>0</v>
      </c>
      <c r="M1301" s="31">
        <v>154000</v>
      </c>
      <c r="N13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141190.66295308928</v>
      </c>
      <c r="O1301" s="31">
        <f>Table5[[#This Row],[SalePrice]]-Table5[[#This Row],[RegressionPrice]]</f>
        <v>12809.337046910718</v>
      </c>
    </row>
    <row r="1302" spans="1:15">
      <c r="A1302">
        <v>1983</v>
      </c>
      <c r="B1302">
        <v>694</v>
      </c>
      <c r="C1302" s="20">
        <v>7</v>
      </c>
      <c r="D1302" s="20">
        <v>1999</v>
      </c>
      <c r="E1302" s="20">
        <v>1999</v>
      </c>
      <c r="F1302" s="20">
        <v>978</v>
      </c>
      <c r="G1302" s="20">
        <v>490</v>
      </c>
      <c r="H1302" s="32">
        <v>0</v>
      </c>
      <c r="I1302" s="32">
        <v>0</v>
      </c>
      <c r="J1302" s="32">
        <v>0</v>
      </c>
      <c r="K1302" s="32">
        <v>0</v>
      </c>
      <c r="L1302" s="32">
        <v>0</v>
      </c>
      <c r="M1302" s="32">
        <v>225000</v>
      </c>
      <c r="N13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237902.75291490485</v>
      </c>
      <c r="O1302" s="31">
        <f>Table5[[#This Row],[SalePrice]]-Table5[[#This Row],[RegressionPrice]]</f>
        <v>-12902.75291490485</v>
      </c>
    </row>
    <row r="1303" spans="1:15">
      <c r="A1303">
        <v>1494</v>
      </c>
      <c r="B1303">
        <v>547</v>
      </c>
      <c r="C1303" s="23">
        <v>6</v>
      </c>
      <c r="D1303" s="23">
        <v>1942</v>
      </c>
      <c r="E1303" s="23">
        <v>1950</v>
      </c>
      <c r="F1303" s="23">
        <v>771</v>
      </c>
      <c r="G1303" s="23">
        <v>213</v>
      </c>
      <c r="H1303" s="31">
        <v>0</v>
      </c>
      <c r="I1303" s="31">
        <v>0</v>
      </c>
      <c r="J1303" s="31">
        <v>1</v>
      </c>
      <c r="K1303" s="31">
        <v>3</v>
      </c>
      <c r="L1303" s="31">
        <v>0</v>
      </c>
      <c r="M1303" s="31">
        <v>177500</v>
      </c>
      <c r="N13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136025.03873517422</v>
      </c>
      <c r="O1303" s="31">
        <f>Table5[[#This Row],[SalePrice]]-Table5[[#This Row],[RegressionPrice]]</f>
        <v>41474.961264825775</v>
      </c>
    </row>
    <row r="1304" spans="1:15">
      <c r="A1304">
        <v>2526</v>
      </c>
      <c r="B1304">
        <v>740</v>
      </c>
      <c r="C1304" s="20">
        <v>8</v>
      </c>
      <c r="D1304" s="20">
        <v>1994</v>
      </c>
      <c r="E1304" s="20">
        <v>1994</v>
      </c>
      <c r="F1304" s="20">
        <v>1165</v>
      </c>
      <c r="G1304" s="20">
        <v>844</v>
      </c>
      <c r="H1304" s="32">
        <v>0</v>
      </c>
      <c r="I1304" s="32">
        <v>0</v>
      </c>
      <c r="J1304" s="32">
        <v>0</v>
      </c>
      <c r="K1304" s="32">
        <v>0</v>
      </c>
      <c r="L1304" s="32">
        <v>0</v>
      </c>
      <c r="M1304" s="32">
        <v>290000</v>
      </c>
      <c r="N13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297553.75118135253</v>
      </c>
      <c r="O1304" s="31">
        <f>Table5[[#This Row],[SalePrice]]-Table5[[#This Row],[RegressionPrice]]</f>
        <v>-7553.7511813525343</v>
      </c>
    </row>
    <row r="1305" spans="1:15">
      <c r="A1305">
        <v>1616</v>
      </c>
      <c r="B1305">
        <v>0</v>
      </c>
      <c r="C1305" s="23">
        <v>7</v>
      </c>
      <c r="D1305" s="23">
        <v>2005</v>
      </c>
      <c r="E1305" s="23">
        <v>2005</v>
      </c>
      <c r="F1305" s="23">
        <v>1616</v>
      </c>
      <c r="G1305" s="23">
        <v>834</v>
      </c>
      <c r="H1305" s="31">
        <v>0</v>
      </c>
      <c r="I1305" s="31">
        <v>0</v>
      </c>
      <c r="J1305" s="31">
        <v>0</v>
      </c>
      <c r="K1305" s="31">
        <v>0</v>
      </c>
      <c r="L1305" s="31">
        <v>0</v>
      </c>
      <c r="M1305" s="31">
        <v>232000</v>
      </c>
      <c r="N13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231704.70478219553</v>
      </c>
      <c r="O1305" s="31">
        <f>Table5[[#This Row],[SalePrice]]-Table5[[#This Row],[RegressionPrice]]</f>
        <v>295.29521780446521</v>
      </c>
    </row>
    <row r="1306" spans="1:15">
      <c r="A1306">
        <v>1708</v>
      </c>
      <c r="B1306">
        <v>0</v>
      </c>
      <c r="C1306" s="20">
        <v>7</v>
      </c>
      <c r="D1306" s="20">
        <v>2004</v>
      </c>
      <c r="E1306" s="20">
        <v>2004</v>
      </c>
      <c r="F1306" s="20">
        <v>976</v>
      </c>
      <c r="G1306" s="20">
        <v>380</v>
      </c>
      <c r="H1306" s="32">
        <v>0</v>
      </c>
      <c r="I1306" s="32">
        <v>3</v>
      </c>
      <c r="J1306" s="32">
        <v>0</v>
      </c>
      <c r="K1306" s="32">
        <v>0</v>
      </c>
      <c r="L1306" s="32">
        <v>0</v>
      </c>
      <c r="M1306" s="32">
        <v>130000</v>
      </c>
      <c r="N13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189910.36554760369</v>
      </c>
      <c r="O1306" s="31">
        <f>Table5[[#This Row],[SalePrice]]-Table5[[#This Row],[RegressionPrice]]</f>
        <v>-59910.365547603695</v>
      </c>
    </row>
    <row r="1307" spans="1:15">
      <c r="A1307">
        <v>1652</v>
      </c>
      <c r="B1307">
        <v>1572</v>
      </c>
      <c r="C1307" s="23">
        <v>9</v>
      </c>
      <c r="D1307" s="23">
        <v>2006</v>
      </c>
      <c r="E1307" s="23">
        <v>2007</v>
      </c>
      <c r="F1307" s="23">
        <v>1652</v>
      </c>
      <c r="G1307" s="23">
        <v>840</v>
      </c>
      <c r="H1307" s="31">
        <v>0</v>
      </c>
      <c r="I1307" s="31">
        <v>0</v>
      </c>
      <c r="J1307" s="31">
        <v>2</v>
      </c>
      <c r="K1307" s="31">
        <v>0</v>
      </c>
      <c r="L1307" s="31">
        <v>2</v>
      </c>
      <c r="M1307" s="31">
        <v>325000</v>
      </c>
      <c r="N13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337509.7187507177</v>
      </c>
      <c r="O1307" s="31">
        <f>Table5[[#This Row],[SalePrice]]-Table5[[#This Row],[RegressionPrice]]</f>
        <v>-12509.7187507177</v>
      </c>
    </row>
    <row r="1308" spans="1:15">
      <c r="A1308">
        <v>1368</v>
      </c>
      <c r="B1308">
        <v>0</v>
      </c>
      <c r="C1308" s="20">
        <v>7</v>
      </c>
      <c r="D1308" s="20">
        <v>2005</v>
      </c>
      <c r="E1308" s="20">
        <v>2006</v>
      </c>
      <c r="F1308" s="20">
        <v>1368</v>
      </c>
      <c r="G1308" s="20">
        <v>474</v>
      </c>
      <c r="H1308" s="32">
        <v>0</v>
      </c>
      <c r="I1308" s="32">
        <v>3</v>
      </c>
      <c r="J1308" s="32">
        <v>0</v>
      </c>
      <c r="K1308" s="32">
        <v>0</v>
      </c>
      <c r="L1308" s="32">
        <v>0</v>
      </c>
      <c r="M1308" s="32">
        <v>202500</v>
      </c>
      <c r="N13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183022.93567426509</v>
      </c>
      <c r="O1308" s="31">
        <f>Table5[[#This Row],[SalePrice]]-Table5[[#This Row],[RegressionPrice]]</f>
        <v>19477.064325734915</v>
      </c>
    </row>
    <row r="1309" spans="1:15">
      <c r="A1309">
        <v>990</v>
      </c>
      <c r="B1309">
        <v>746</v>
      </c>
      <c r="C1309" s="23">
        <v>5</v>
      </c>
      <c r="D1309" s="23">
        <v>1994</v>
      </c>
      <c r="E1309" s="23">
        <v>1995</v>
      </c>
      <c r="F1309" s="23">
        <v>990</v>
      </c>
      <c r="G1309" s="23">
        <v>480</v>
      </c>
      <c r="H1309" s="31">
        <v>0</v>
      </c>
      <c r="I1309" s="31">
        <v>0</v>
      </c>
      <c r="J1309" s="31">
        <v>0</v>
      </c>
      <c r="K1309" s="31">
        <v>0</v>
      </c>
      <c r="L1309" s="31">
        <v>1</v>
      </c>
      <c r="M1309" s="31">
        <v>138000</v>
      </c>
      <c r="N13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153499.90128286992</v>
      </c>
      <c r="O1309" s="31">
        <f>Table5[[#This Row],[SalePrice]]-Table5[[#This Row],[RegressionPrice]]</f>
        <v>-15499.90128286992</v>
      </c>
    </row>
    <row r="1310" spans="1:15">
      <c r="A1310">
        <v>1122</v>
      </c>
      <c r="B1310">
        <v>144</v>
      </c>
      <c r="C1310" s="20">
        <v>5</v>
      </c>
      <c r="D1310" s="20">
        <v>1948</v>
      </c>
      <c r="E1310" s="20">
        <v>2005</v>
      </c>
      <c r="F1310" s="20">
        <v>924</v>
      </c>
      <c r="G1310" s="20">
        <v>528</v>
      </c>
      <c r="H1310" s="32">
        <v>0</v>
      </c>
      <c r="I1310" s="32">
        <v>0</v>
      </c>
      <c r="J1310" s="32">
        <v>1</v>
      </c>
      <c r="K1310" s="32">
        <v>0</v>
      </c>
      <c r="L1310" s="32">
        <v>0</v>
      </c>
      <c r="M1310" s="32">
        <v>147000</v>
      </c>
      <c r="N13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133691.47869436422</v>
      </c>
      <c r="O1310" s="31">
        <f>Table5[[#This Row],[SalePrice]]-Table5[[#This Row],[RegressionPrice]]</f>
        <v>13308.521305635775</v>
      </c>
    </row>
    <row r="1311" spans="1:15">
      <c r="A1311">
        <v>1294</v>
      </c>
      <c r="B1311">
        <v>1200</v>
      </c>
      <c r="C1311" s="23">
        <v>6</v>
      </c>
      <c r="D1311" s="23">
        <v>1991</v>
      </c>
      <c r="E1311" s="23">
        <v>1991</v>
      </c>
      <c r="F1311" s="23">
        <v>1278</v>
      </c>
      <c r="G1311" s="23">
        <v>496</v>
      </c>
      <c r="H1311" s="31">
        <v>0</v>
      </c>
      <c r="I1311" s="31">
        <v>0</v>
      </c>
      <c r="J1311" s="31">
        <v>0</v>
      </c>
      <c r="K1311" s="31">
        <v>1</v>
      </c>
      <c r="L1311" s="31">
        <v>0</v>
      </c>
      <c r="M1311" s="31">
        <v>179200</v>
      </c>
      <c r="N13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188570.63774575136</v>
      </c>
      <c r="O1311" s="31">
        <f>Table5[[#This Row],[SalePrice]]-Table5[[#This Row],[RegressionPrice]]</f>
        <v>-9370.637745751359</v>
      </c>
    </row>
    <row r="1312" spans="1:15">
      <c r="A1312">
        <v>1902</v>
      </c>
      <c r="B1312">
        <v>1406</v>
      </c>
      <c r="C1312" s="20">
        <v>7</v>
      </c>
      <c r="D1312" s="20">
        <v>1959</v>
      </c>
      <c r="E1312" s="20">
        <v>2002</v>
      </c>
      <c r="F1312" s="20">
        <v>1902</v>
      </c>
      <c r="G1312" s="20">
        <v>567</v>
      </c>
      <c r="H1312" s="32">
        <v>7</v>
      </c>
      <c r="I1312" s="32">
        <v>0</v>
      </c>
      <c r="J1312" s="32">
        <v>0</v>
      </c>
      <c r="K1312" s="32">
        <v>2</v>
      </c>
      <c r="L1312" s="32">
        <v>2</v>
      </c>
      <c r="M1312" s="32">
        <v>335000</v>
      </c>
      <c r="N13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238141.02516465363</v>
      </c>
      <c r="O1312" s="31">
        <f>Table5[[#This Row],[SalePrice]]-Table5[[#This Row],[RegressionPrice]]</f>
        <v>96858.974835346366</v>
      </c>
    </row>
    <row r="1313" spans="1:15">
      <c r="A1313">
        <v>1274</v>
      </c>
      <c r="B1313">
        <v>925</v>
      </c>
      <c r="C1313" s="23">
        <v>7</v>
      </c>
      <c r="D1313" s="23">
        <v>2005</v>
      </c>
      <c r="E1313" s="23">
        <v>2007</v>
      </c>
      <c r="F1313" s="23">
        <v>1274</v>
      </c>
      <c r="G1313" s="23">
        <v>508</v>
      </c>
      <c r="H1313" s="31">
        <v>0</v>
      </c>
      <c r="I1313" s="31">
        <v>0</v>
      </c>
      <c r="J1313" s="31">
        <v>0</v>
      </c>
      <c r="K1313" s="31">
        <v>0</v>
      </c>
      <c r="L1313" s="31">
        <v>0</v>
      </c>
      <c r="M1313" s="31">
        <v>203000</v>
      </c>
      <c r="N13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217024.89475529376</v>
      </c>
      <c r="O1313" s="31">
        <f>Table5[[#This Row],[SalePrice]]-Table5[[#This Row],[RegressionPrice]]</f>
        <v>-14024.894755293761</v>
      </c>
    </row>
    <row r="1314" spans="1:15">
      <c r="A1314">
        <v>2810</v>
      </c>
      <c r="B1314">
        <v>482</v>
      </c>
      <c r="C1314" s="20">
        <v>8</v>
      </c>
      <c r="D1314" s="20">
        <v>1990</v>
      </c>
      <c r="E1314" s="20">
        <v>1990</v>
      </c>
      <c r="F1314" s="20">
        <v>1453</v>
      </c>
      <c r="G1314" s="20">
        <v>750</v>
      </c>
      <c r="H1314" s="32">
        <v>0</v>
      </c>
      <c r="I1314" s="32">
        <v>0</v>
      </c>
      <c r="J1314" s="32">
        <v>2</v>
      </c>
      <c r="K1314" s="32">
        <v>0</v>
      </c>
      <c r="L1314" s="32">
        <v>0</v>
      </c>
      <c r="M1314" s="32">
        <v>302000</v>
      </c>
      <c r="N13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319152.12637332227</v>
      </c>
      <c r="O1314" s="31">
        <f>Table5[[#This Row],[SalePrice]]-Table5[[#This Row],[RegressionPrice]]</f>
        <v>-17152.126373322273</v>
      </c>
    </row>
    <row r="1315" spans="1:15">
      <c r="A1315">
        <v>2599</v>
      </c>
      <c r="B1315">
        <v>0</v>
      </c>
      <c r="C1315" s="23">
        <v>9</v>
      </c>
      <c r="D1315" s="23">
        <v>1999</v>
      </c>
      <c r="E1315" s="23">
        <v>1999</v>
      </c>
      <c r="F1315" s="23">
        <v>1393</v>
      </c>
      <c r="G1315" s="23">
        <v>779</v>
      </c>
      <c r="H1315" s="31">
        <v>0</v>
      </c>
      <c r="I1315" s="31">
        <v>0</v>
      </c>
      <c r="J1315" s="31">
        <v>0</v>
      </c>
      <c r="K1315" s="31">
        <v>0</v>
      </c>
      <c r="L1315" s="31">
        <v>0</v>
      </c>
      <c r="M1315" s="31">
        <v>333168</v>
      </c>
      <c r="N13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311832.67492947268</v>
      </c>
      <c r="O1315" s="31">
        <f>Table5[[#This Row],[SalePrice]]-Table5[[#This Row],[RegressionPrice]]</f>
        <v>21335.325070527324</v>
      </c>
    </row>
    <row r="1316" spans="1:15">
      <c r="A1316">
        <v>948</v>
      </c>
      <c r="B1316">
        <v>732</v>
      </c>
      <c r="C1316" s="20">
        <v>4</v>
      </c>
      <c r="D1316" s="20">
        <v>1954</v>
      </c>
      <c r="E1316" s="20">
        <v>1954</v>
      </c>
      <c r="F1316" s="20">
        <v>948</v>
      </c>
      <c r="G1316" s="20">
        <v>280</v>
      </c>
      <c r="H1316" s="32">
        <v>0</v>
      </c>
      <c r="I1316" s="32">
        <v>0</v>
      </c>
      <c r="J1316" s="32">
        <v>1</v>
      </c>
      <c r="K1316" s="32">
        <v>0</v>
      </c>
      <c r="L1316" s="32">
        <v>1</v>
      </c>
      <c r="M1316" s="32">
        <v>119000</v>
      </c>
      <c r="N13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100721.54224786654</v>
      </c>
      <c r="O1316" s="31">
        <f>Table5[[#This Row],[SalePrice]]-Table5[[#This Row],[RegressionPrice]]</f>
        <v>18278.457752133458</v>
      </c>
    </row>
    <row r="1317" spans="1:15">
      <c r="A1317">
        <v>2112</v>
      </c>
      <c r="B1317">
        <v>500</v>
      </c>
      <c r="C1317" s="23">
        <v>6</v>
      </c>
      <c r="D1317" s="23">
        <v>1969</v>
      </c>
      <c r="E1317" s="23">
        <v>1969</v>
      </c>
      <c r="F1317" s="23">
        <v>952</v>
      </c>
      <c r="G1317" s="23">
        <v>576</v>
      </c>
      <c r="H1317" s="31">
        <v>0</v>
      </c>
      <c r="I1317" s="31">
        <v>0</v>
      </c>
      <c r="J1317" s="31">
        <v>4</v>
      </c>
      <c r="K1317" s="31">
        <v>2</v>
      </c>
      <c r="L1317" s="31">
        <v>1</v>
      </c>
      <c r="M1317" s="31">
        <v>206900</v>
      </c>
      <c r="N13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231346.94174775365</v>
      </c>
      <c r="O1317" s="31">
        <f>Table5[[#This Row],[SalePrice]]-Table5[[#This Row],[RegressionPrice]]</f>
        <v>-24446.941747753648</v>
      </c>
    </row>
    <row r="1318" spans="1:15">
      <c r="A1318">
        <v>1630</v>
      </c>
      <c r="B1318">
        <v>0</v>
      </c>
      <c r="C1318" s="20">
        <v>8</v>
      </c>
      <c r="D1318" s="20">
        <v>2008</v>
      </c>
      <c r="E1318" s="20">
        <v>2008</v>
      </c>
      <c r="F1318" s="20">
        <v>1622</v>
      </c>
      <c r="G1318" s="20">
        <v>860</v>
      </c>
      <c r="H1318" s="32">
        <v>0</v>
      </c>
      <c r="I1318" s="32">
        <v>0</v>
      </c>
      <c r="J1318" s="32">
        <v>2</v>
      </c>
      <c r="K1318" s="32">
        <v>0</v>
      </c>
      <c r="L1318" s="32">
        <v>2</v>
      </c>
      <c r="M1318" s="32">
        <v>295493</v>
      </c>
      <c r="N13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286819.17685104412</v>
      </c>
      <c r="O1318" s="31">
        <f>Table5[[#This Row],[SalePrice]]-Table5[[#This Row],[RegressionPrice]]</f>
        <v>8673.8231489558821</v>
      </c>
    </row>
    <row r="1319" spans="1:15">
      <c r="A1319">
        <v>1352</v>
      </c>
      <c r="B1319">
        <v>0</v>
      </c>
      <c r="C1319" s="23">
        <v>7</v>
      </c>
      <c r="D1319" s="23">
        <v>2006</v>
      </c>
      <c r="E1319" s="23">
        <v>2007</v>
      </c>
      <c r="F1319" s="23">
        <v>1352</v>
      </c>
      <c r="G1319" s="23">
        <v>466</v>
      </c>
      <c r="H1319" s="31">
        <v>0</v>
      </c>
      <c r="I1319" s="31">
        <v>3</v>
      </c>
      <c r="J1319" s="31">
        <v>2</v>
      </c>
      <c r="K1319" s="31">
        <v>0</v>
      </c>
      <c r="L1319" s="31">
        <v>0</v>
      </c>
      <c r="M1319" s="31">
        <v>208900</v>
      </c>
      <c r="N13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196757.62801661284</v>
      </c>
      <c r="O1319" s="31">
        <f>Table5[[#This Row],[SalePrice]]-Table5[[#This Row],[RegressionPrice]]</f>
        <v>12142.371983387158</v>
      </c>
    </row>
    <row r="1320" spans="1:15">
      <c r="A1320">
        <v>1787</v>
      </c>
      <c r="B1320">
        <v>0</v>
      </c>
      <c r="C1320" s="20">
        <v>8</v>
      </c>
      <c r="D1320" s="20">
        <v>2001</v>
      </c>
      <c r="E1320" s="20">
        <v>2002</v>
      </c>
      <c r="F1320" s="20">
        <v>1753</v>
      </c>
      <c r="G1320" s="20">
        <v>748</v>
      </c>
      <c r="H1320" s="32">
        <v>0</v>
      </c>
      <c r="I1320" s="32">
        <v>0</v>
      </c>
      <c r="J1320" s="32">
        <v>0</v>
      </c>
      <c r="K1320" s="32">
        <v>0</v>
      </c>
      <c r="L1320" s="32">
        <v>0</v>
      </c>
      <c r="M1320" s="32">
        <v>275000</v>
      </c>
      <c r="N13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256999.74894850067</v>
      </c>
      <c r="O1320" s="31">
        <f>Table5[[#This Row],[SalePrice]]-Table5[[#This Row],[RegressionPrice]]</f>
        <v>18000.251051499334</v>
      </c>
    </row>
    <row r="1321" spans="1:15">
      <c r="A1321">
        <v>948</v>
      </c>
      <c r="B1321">
        <v>492</v>
      </c>
      <c r="C1321" s="23">
        <v>4</v>
      </c>
      <c r="D1321" s="23">
        <v>1954</v>
      </c>
      <c r="E1321" s="23">
        <v>1954</v>
      </c>
      <c r="F1321" s="23">
        <v>864</v>
      </c>
      <c r="G1321" s="23">
        <v>248</v>
      </c>
      <c r="H1321" s="31">
        <v>0</v>
      </c>
      <c r="I1321" s="31">
        <v>0</v>
      </c>
      <c r="J1321" s="31">
        <v>1</v>
      </c>
      <c r="K1321" s="31">
        <v>0</v>
      </c>
      <c r="L1321" s="31">
        <v>1</v>
      </c>
      <c r="M1321" s="31">
        <v>111000</v>
      </c>
      <c r="N13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93683.646300942928</v>
      </c>
      <c r="O1321" s="31">
        <f>Table5[[#This Row],[SalePrice]]-Table5[[#This Row],[RegressionPrice]]</f>
        <v>17316.353699057072</v>
      </c>
    </row>
    <row r="1322" spans="1:15">
      <c r="A1322">
        <v>1478</v>
      </c>
      <c r="B1322">
        <v>189</v>
      </c>
      <c r="C1322" s="20">
        <v>6</v>
      </c>
      <c r="D1322" s="20">
        <v>1957</v>
      </c>
      <c r="E1322" s="20">
        <v>1957</v>
      </c>
      <c r="F1322" s="20">
        <v>1478</v>
      </c>
      <c r="G1322" s="20">
        <v>442</v>
      </c>
      <c r="H1322" s="32">
        <v>0</v>
      </c>
      <c r="I1322" s="32">
        <v>0</v>
      </c>
      <c r="J1322" s="32">
        <v>1</v>
      </c>
      <c r="K1322" s="32">
        <v>1</v>
      </c>
      <c r="L1322" s="32">
        <v>1</v>
      </c>
      <c r="M1322" s="32">
        <v>156500</v>
      </c>
      <c r="N13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169613.6018502572</v>
      </c>
      <c r="O1322" s="31">
        <f>Table5[[#This Row],[SalePrice]]-Table5[[#This Row],[RegressionPrice]]</f>
        <v>-13113.601850257197</v>
      </c>
    </row>
    <row r="1323" spans="1:15">
      <c r="A1323">
        <v>720</v>
      </c>
      <c r="B1323">
        <v>0</v>
      </c>
      <c r="C1323" s="23">
        <v>3</v>
      </c>
      <c r="D1323" s="23">
        <v>1949</v>
      </c>
      <c r="E1323" s="23">
        <v>1950</v>
      </c>
      <c r="F1323" s="23">
        <v>0</v>
      </c>
      <c r="G1323" s="23">
        <v>287</v>
      </c>
      <c r="H1323" s="31">
        <v>1</v>
      </c>
      <c r="I1323" s="31">
        <v>0</v>
      </c>
      <c r="J1323" s="31">
        <v>3</v>
      </c>
      <c r="K1323" s="31">
        <v>2</v>
      </c>
      <c r="L1323" s="31">
        <v>1</v>
      </c>
      <c r="M1323" s="31">
        <v>72500</v>
      </c>
      <c r="N13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42337.392950125155</v>
      </c>
      <c r="O1323" s="31">
        <f>Table5[[#This Row],[SalePrice]]-Table5[[#This Row],[RegressionPrice]]</f>
        <v>30162.607049874845</v>
      </c>
    </row>
    <row r="1324" spans="1:15">
      <c r="A1324">
        <v>1923</v>
      </c>
      <c r="B1324">
        <v>674</v>
      </c>
      <c r="C1324" s="20">
        <v>7</v>
      </c>
      <c r="D1324" s="20">
        <v>1992</v>
      </c>
      <c r="E1324" s="20">
        <v>1992</v>
      </c>
      <c r="F1324" s="20">
        <v>750</v>
      </c>
      <c r="G1324" s="20">
        <v>564</v>
      </c>
      <c r="H1324" s="32">
        <v>0</v>
      </c>
      <c r="I1324" s="32">
        <v>0</v>
      </c>
      <c r="J1324" s="32">
        <v>0</v>
      </c>
      <c r="K1324" s="32">
        <v>0</v>
      </c>
      <c r="L1324" s="32">
        <v>0</v>
      </c>
      <c r="M1324" s="32">
        <v>190000</v>
      </c>
      <c r="N13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228517.567160543</v>
      </c>
      <c r="O1324" s="31">
        <f>Table5[[#This Row],[SalePrice]]-Table5[[#This Row],[RegressionPrice]]</f>
        <v>-38517.567160542996</v>
      </c>
    </row>
    <row r="1325" spans="1:15">
      <c r="A1325">
        <v>708</v>
      </c>
      <c r="B1325">
        <v>280</v>
      </c>
      <c r="C1325" s="23">
        <v>4</v>
      </c>
      <c r="D1325" s="23">
        <v>1940</v>
      </c>
      <c r="E1325" s="23">
        <v>1950</v>
      </c>
      <c r="F1325" s="23">
        <v>420</v>
      </c>
      <c r="G1325" s="23">
        <v>0</v>
      </c>
      <c r="H1325" s="31">
        <v>0</v>
      </c>
      <c r="I1325" s="31">
        <v>0</v>
      </c>
      <c r="J1325" s="31">
        <v>1</v>
      </c>
      <c r="K1325" s="31">
        <v>1</v>
      </c>
      <c r="L1325" s="31">
        <v>3</v>
      </c>
      <c r="M1325" s="31">
        <v>82500</v>
      </c>
      <c r="N13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69029.12903266646</v>
      </c>
      <c r="O1325" s="31">
        <f>Table5[[#This Row],[SalePrice]]-Table5[[#This Row],[RegressionPrice]]</f>
        <v>13470.87096733354</v>
      </c>
    </row>
    <row r="1326" spans="1:15">
      <c r="A1326">
        <v>1795</v>
      </c>
      <c r="B1326">
        <v>0</v>
      </c>
      <c r="C1326" s="20">
        <v>8</v>
      </c>
      <c r="D1326" s="20">
        <v>2006</v>
      </c>
      <c r="E1326" s="20">
        <v>2007</v>
      </c>
      <c r="F1326" s="20">
        <v>1795</v>
      </c>
      <c r="G1326" s="20">
        <v>895</v>
      </c>
      <c r="H1326" s="32">
        <v>0</v>
      </c>
      <c r="I1326" s="32">
        <v>0</v>
      </c>
      <c r="J1326" s="32">
        <v>2</v>
      </c>
      <c r="K1326" s="32">
        <v>0</v>
      </c>
      <c r="L1326" s="32">
        <v>0</v>
      </c>
      <c r="M1326" s="32">
        <v>147000</v>
      </c>
      <c r="N13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281084.00818468799</v>
      </c>
      <c r="O1326" s="31">
        <f>Table5[[#This Row],[SalePrice]]-Table5[[#This Row],[RegressionPrice]]</f>
        <v>-134084.00818468799</v>
      </c>
    </row>
    <row r="1327" spans="1:15">
      <c r="A1327">
        <v>796</v>
      </c>
      <c r="B1327">
        <v>0</v>
      </c>
      <c r="C1327" s="23">
        <v>4</v>
      </c>
      <c r="D1327" s="23">
        <v>1922</v>
      </c>
      <c r="E1327" s="23">
        <v>1950</v>
      </c>
      <c r="F1327" s="23">
        <v>796</v>
      </c>
      <c r="G1327" s="23">
        <v>0</v>
      </c>
      <c r="H1327" s="31">
        <v>0</v>
      </c>
      <c r="I1327" s="31">
        <v>0</v>
      </c>
      <c r="J1327" s="31">
        <v>1</v>
      </c>
      <c r="K1327" s="31">
        <v>3</v>
      </c>
      <c r="L1327" s="31">
        <v>1</v>
      </c>
      <c r="M1327" s="31">
        <v>55000</v>
      </c>
      <c r="N13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43541.905765864809</v>
      </c>
      <c r="O1327" s="31">
        <f>Table5[[#This Row],[SalePrice]]-Table5[[#This Row],[RegressionPrice]]</f>
        <v>11458.094234135191</v>
      </c>
    </row>
    <row r="1328" spans="1:15">
      <c r="A1328">
        <v>774</v>
      </c>
      <c r="B1328">
        <v>544</v>
      </c>
      <c r="C1328" s="20">
        <v>3</v>
      </c>
      <c r="D1328" s="20">
        <v>1931</v>
      </c>
      <c r="E1328" s="20">
        <v>2006</v>
      </c>
      <c r="F1328" s="20">
        <v>544</v>
      </c>
      <c r="G1328" s="20">
        <v>0</v>
      </c>
      <c r="H1328" s="32">
        <v>0</v>
      </c>
      <c r="I1328" s="32">
        <v>0</v>
      </c>
      <c r="J1328" s="32">
        <v>1</v>
      </c>
      <c r="K1328" s="32">
        <v>0</v>
      </c>
      <c r="L1328" s="32">
        <v>0</v>
      </c>
      <c r="M1328" s="32">
        <v>79000</v>
      </c>
      <c r="N13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53548.019632705647</v>
      </c>
      <c r="O1328" s="31">
        <f>Table5[[#This Row],[SalePrice]]-Table5[[#This Row],[RegressionPrice]]</f>
        <v>25451.980367294353</v>
      </c>
    </row>
    <row r="1329" spans="1:15">
      <c r="A1329">
        <v>816</v>
      </c>
      <c r="B1329">
        <v>641</v>
      </c>
      <c r="C1329" s="23">
        <v>5</v>
      </c>
      <c r="D1329" s="23">
        <v>1982</v>
      </c>
      <c r="E1329" s="23">
        <v>2008</v>
      </c>
      <c r="F1329" s="23">
        <v>816</v>
      </c>
      <c r="G1329" s="23">
        <v>264</v>
      </c>
      <c r="H1329" s="31">
        <v>0</v>
      </c>
      <c r="I1329" s="31">
        <v>0</v>
      </c>
      <c r="J1329" s="31">
        <v>1</v>
      </c>
      <c r="K1329" s="31">
        <v>0</v>
      </c>
      <c r="L1329" s="31">
        <v>0</v>
      </c>
      <c r="M1329" s="31">
        <v>130500</v>
      </c>
      <c r="N13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131489.06230928245</v>
      </c>
      <c r="O1329" s="31">
        <f>Table5[[#This Row],[SalePrice]]-Table5[[#This Row],[RegressionPrice]]</f>
        <v>-989.0623092824535</v>
      </c>
    </row>
    <row r="1330" spans="1:15">
      <c r="A1330">
        <v>2792</v>
      </c>
      <c r="B1330">
        <v>493</v>
      </c>
      <c r="C1330" s="20">
        <v>6</v>
      </c>
      <c r="D1330" s="20">
        <v>1920</v>
      </c>
      <c r="E1330" s="20">
        <v>1950</v>
      </c>
      <c r="F1330" s="20">
        <v>1510</v>
      </c>
      <c r="G1330" s="20">
        <v>520</v>
      </c>
      <c r="H1330" s="32">
        <v>0</v>
      </c>
      <c r="I1330" s="32">
        <v>0</v>
      </c>
      <c r="J1330" s="32">
        <v>0</v>
      </c>
      <c r="K1330" s="32">
        <v>0</v>
      </c>
      <c r="L1330" s="32">
        <v>1</v>
      </c>
      <c r="M1330" s="32">
        <v>256000</v>
      </c>
      <c r="N13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223930.51563474597</v>
      </c>
      <c r="O1330" s="31">
        <f>Table5[[#This Row],[SalePrice]]-Table5[[#This Row],[RegressionPrice]]</f>
        <v>32069.484365254029</v>
      </c>
    </row>
    <row r="1331" spans="1:15">
      <c r="A1331">
        <v>1632</v>
      </c>
      <c r="B1331">
        <v>0</v>
      </c>
      <c r="C1331" s="23">
        <v>7</v>
      </c>
      <c r="D1331" s="23">
        <v>1998</v>
      </c>
      <c r="E1331" s="23">
        <v>1998</v>
      </c>
      <c r="F1331" s="23">
        <v>935</v>
      </c>
      <c r="G1331" s="23">
        <v>462</v>
      </c>
      <c r="H1331" s="31">
        <v>0</v>
      </c>
      <c r="I1331" s="31">
        <v>0</v>
      </c>
      <c r="J1331" s="31">
        <v>0</v>
      </c>
      <c r="K1331" s="31">
        <v>1</v>
      </c>
      <c r="L1331" s="31">
        <v>1</v>
      </c>
      <c r="M1331" s="31">
        <v>176500</v>
      </c>
      <c r="N13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209532.26961275272</v>
      </c>
      <c r="O1331" s="31">
        <f>Table5[[#This Row],[SalePrice]]-Table5[[#This Row],[RegressionPrice]]</f>
        <v>-33032.269612752716</v>
      </c>
    </row>
    <row r="1332" spans="1:15">
      <c r="A1332">
        <v>1588</v>
      </c>
      <c r="B1332">
        <v>0</v>
      </c>
      <c r="C1332" s="20">
        <v>8</v>
      </c>
      <c r="D1332" s="20">
        <v>2006</v>
      </c>
      <c r="E1332" s="20">
        <v>2006</v>
      </c>
      <c r="F1332" s="20">
        <v>1588</v>
      </c>
      <c r="G1332" s="20">
        <v>825</v>
      </c>
      <c r="H1332" s="32">
        <v>0</v>
      </c>
      <c r="I1332" s="32">
        <v>0</v>
      </c>
      <c r="J1332" s="32">
        <v>0</v>
      </c>
      <c r="K1332" s="32">
        <v>0</v>
      </c>
      <c r="L1332" s="32">
        <v>0</v>
      </c>
      <c r="M1332" s="32">
        <v>227000</v>
      </c>
      <c r="N13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250560.16794838983</v>
      </c>
      <c r="O1332" s="31">
        <f>Table5[[#This Row],[SalePrice]]-Table5[[#This Row],[RegressionPrice]]</f>
        <v>-23560.167948389833</v>
      </c>
    </row>
    <row r="1333" spans="1:15">
      <c r="A1333">
        <v>954</v>
      </c>
      <c r="B1333">
        <v>483</v>
      </c>
      <c r="C1333" s="23">
        <v>5</v>
      </c>
      <c r="D1333" s="23">
        <v>1976</v>
      </c>
      <c r="E1333" s="23">
        <v>1976</v>
      </c>
      <c r="F1333" s="23">
        <v>911</v>
      </c>
      <c r="G1333" s="23">
        <v>576</v>
      </c>
      <c r="H1333" s="31">
        <v>0</v>
      </c>
      <c r="I1333" s="31">
        <v>0</v>
      </c>
      <c r="J1333" s="31">
        <v>1</v>
      </c>
      <c r="K1333" s="31">
        <v>1</v>
      </c>
      <c r="L1333" s="31">
        <v>1</v>
      </c>
      <c r="M1333" s="31">
        <v>132500</v>
      </c>
      <c r="N13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139033.51619510364</v>
      </c>
      <c r="O1333" s="31">
        <f>Table5[[#This Row],[SalePrice]]-Table5[[#This Row],[RegressionPrice]]</f>
        <v>-6533.5161951036425</v>
      </c>
    </row>
    <row r="1334" spans="1:15">
      <c r="A1334">
        <v>816</v>
      </c>
      <c r="B1334">
        <v>690</v>
      </c>
      <c r="C1334" s="20">
        <v>4</v>
      </c>
      <c r="D1334" s="20">
        <v>1938</v>
      </c>
      <c r="E1334" s="20">
        <v>1958</v>
      </c>
      <c r="F1334" s="20">
        <v>816</v>
      </c>
      <c r="G1334" s="20">
        <v>288</v>
      </c>
      <c r="H1334" s="32">
        <v>0</v>
      </c>
      <c r="I1334" s="32">
        <v>0</v>
      </c>
      <c r="J1334" s="32">
        <v>1</v>
      </c>
      <c r="K1334" s="32">
        <v>0</v>
      </c>
      <c r="L1334" s="32">
        <v>1</v>
      </c>
      <c r="M1334" s="32">
        <v>100000</v>
      </c>
      <c r="N13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86858.538367200003</v>
      </c>
      <c r="O1334" s="31">
        <f>Table5[[#This Row],[SalePrice]]-Table5[[#This Row],[RegressionPrice]]</f>
        <v>13141.461632799997</v>
      </c>
    </row>
    <row r="1335" spans="1:15">
      <c r="A1335">
        <v>1360</v>
      </c>
      <c r="B1335">
        <v>0</v>
      </c>
      <c r="C1335" s="23">
        <v>5</v>
      </c>
      <c r="D1335" s="23">
        <v>1938</v>
      </c>
      <c r="E1335" s="23">
        <v>1995</v>
      </c>
      <c r="F1335" s="23">
        <v>803</v>
      </c>
      <c r="G1335" s="23">
        <v>297</v>
      </c>
      <c r="H1335" s="31">
        <v>0</v>
      </c>
      <c r="I1335" s="31">
        <v>0</v>
      </c>
      <c r="J1335" s="31">
        <v>1</v>
      </c>
      <c r="K1335" s="31">
        <v>0</v>
      </c>
      <c r="L1335" s="31">
        <v>0</v>
      </c>
      <c r="M1335" s="31">
        <v>125500</v>
      </c>
      <c r="N13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125686.32835600367</v>
      </c>
      <c r="O1335" s="31">
        <f>Table5[[#This Row],[SalePrice]]-Table5[[#This Row],[RegressionPrice]]</f>
        <v>-186.32835600366525</v>
      </c>
    </row>
    <row r="1336" spans="1:15">
      <c r="A1336">
        <v>1365</v>
      </c>
      <c r="B1336">
        <v>765</v>
      </c>
      <c r="C1336" s="20">
        <v>5</v>
      </c>
      <c r="D1336" s="20">
        <v>1970</v>
      </c>
      <c r="E1336" s="20">
        <v>1970</v>
      </c>
      <c r="F1336" s="20">
        <v>765</v>
      </c>
      <c r="G1336" s="20">
        <v>440</v>
      </c>
      <c r="H1336" s="32">
        <v>0</v>
      </c>
      <c r="I1336" s="32">
        <v>3</v>
      </c>
      <c r="J1336" s="32">
        <v>1</v>
      </c>
      <c r="K1336" s="32">
        <v>2</v>
      </c>
      <c r="L1336" s="32">
        <v>1</v>
      </c>
      <c r="M1336" s="32">
        <v>125000</v>
      </c>
      <c r="N13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130128.77675574768</v>
      </c>
      <c r="O1336" s="31">
        <f>Table5[[#This Row],[SalePrice]]-Table5[[#This Row],[RegressionPrice]]</f>
        <v>-5128.7767557476764</v>
      </c>
    </row>
    <row r="1337" spans="1:15">
      <c r="A1337">
        <v>1334</v>
      </c>
      <c r="B1337">
        <v>686</v>
      </c>
      <c r="C1337" s="23">
        <v>6</v>
      </c>
      <c r="D1337" s="23">
        <v>1977</v>
      </c>
      <c r="E1337" s="23">
        <v>1977</v>
      </c>
      <c r="F1337" s="23">
        <v>1350</v>
      </c>
      <c r="G1337" s="23">
        <v>630</v>
      </c>
      <c r="H1337" s="31">
        <v>0</v>
      </c>
      <c r="I1337" s="31">
        <v>0</v>
      </c>
      <c r="J1337" s="31">
        <v>0</v>
      </c>
      <c r="K1337" s="31">
        <v>2</v>
      </c>
      <c r="L1337" s="31">
        <v>1</v>
      </c>
      <c r="M1337" s="31">
        <v>167900</v>
      </c>
      <c r="N13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181029.71266372842</v>
      </c>
      <c r="O1337" s="31">
        <f>Table5[[#This Row],[SalePrice]]-Table5[[#This Row],[RegressionPrice]]</f>
        <v>-13129.712663728424</v>
      </c>
    </row>
    <row r="1338" spans="1:15">
      <c r="A1338">
        <v>1656</v>
      </c>
      <c r="B1338">
        <v>0</v>
      </c>
      <c r="C1338" s="20">
        <v>5</v>
      </c>
      <c r="D1338" s="20">
        <v>1973</v>
      </c>
      <c r="E1338" s="20">
        <v>1973</v>
      </c>
      <c r="F1338" s="20">
        <v>1656</v>
      </c>
      <c r="G1338" s="20">
        <v>506</v>
      </c>
      <c r="H1338" s="32">
        <v>1</v>
      </c>
      <c r="I1338" s="32">
        <v>2</v>
      </c>
      <c r="J1338" s="32">
        <v>1</v>
      </c>
      <c r="K1338" s="32">
        <v>2</v>
      </c>
      <c r="L1338" s="32">
        <v>1</v>
      </c>
      <c r="M1338" s="32">
        <v>135000</v>
      </c>
      <c r="N13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151195.46912180315</v>
      </c>
      <c r="O1338" s="31">
        <f>Table5[[#This Row],[SalePrice]]-Table5[[#This Row],[RegressionPrice]]</f>
        <v>-16195.469121803151</v>
      </c>
    </row>
    <row r="1339" spans="1:15">
      <c r="A1339">
        <v>693</v>
      </c>
      <c r="B1339">
        <v>0</v>
      </c>
      <c r="C1339" s="23">
        <v>4</v>
      </c>
      <c r="D1339" s="23">
        <v>1941</v>
      </c>
      <c r="E1339" s="23">
        <v>1950</v>
      </c>
      <c r="F1339" s="23">
        <v>693</v>
      </c>
      <c r="G1339" s="23">
        <v>0</v>
      </c>
      <c r="H1339" s="31">
        <v>1</v>
      </c>
      <c r="I1339" s="31">
        <v>0</v>
      </c>
      <c r="J1339" s="31">
        <v>1</v>
      </c>
      <c r="K1339" s="31">
        <v>3</v>
      </c>
      <c r="L1339" s="31">
        <v>3</v>
      </c>
      <c r="M1339" s="31">
        <v>52500</v>
      </c>
      <c r="N13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57685.856521379072</v>
      </c>
      <c r="O1339" s="31">
        <f>Table5[[#This Row],[SalePrice]]-Table5[[#This Row],[RegressionPrice]]</f>
        <v>-5185.8565213790716</v>
      </c>
    </row>
    <row r="1340" spans="1:15">
      <c r="A1340">
        <v>1861</v>
      </c>
      <c r="B1340">
        <v>700</v>
      </c>
      <c r="C1340" s="20">
        <v>7</v>
      </c>
      <c r="D1340" s="20">
        <v>2002</v>
      </c>
      <c r="E1340" s="20">
        <v>2002</v>
      </c>
      <c r="F1340" s="20">
        <v>916</v>
      </c>
      <c r="G1340" s="20">
        <v>492</v>
      </c>
      <c r="H1340" s="32">
        <v>0</v>
      </c>
      <c r="I1340" s="32">
        <v>0</v>
      </c>
      <c r="J1340" s="32">
        <v>0</v>
      </c>
      <c r="K1340" s="32">
        <v>0</v>
      </c>
      <c r="L1340" s="32">
        <v>0</v>
      </c>
      <c r="M1340" s="32">
        <v>200000</v>
      </c>
      <c r="N13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233263.19913374062</v>
      </c>
      <c r="O1340" s="31">
        <f>Table5[[#This Row],[SalePrice]]-Table5[[#This Row],[RegressionPrice]]</f>
        <v>-33263.199133740622</v>
      </c>
    </row>
    <row r="1341" spans="1:15">
      <c r="A1341">
        <v>864</v>
      </c>
      <c r="B1341">
        <v>360</v>
      </c>
      <c r="C1341" s="23">
        <v>5</v>
      </c>
      <c r="D1341" s="23">
        <v>1972</v>
      </c>
      <c r="E1341" s="23">
        <v>1972</v>
      </c>
      <c r="F1341" s="23">
        <v>864</v>
      </c>
      <c r="G1341" s="23">
        <v>288</v>
      </c>
      <c r="H1341" s="31">
        <v>0</v>
      </c>
      <c r="I1341" s="31">
        <v>0</v>
      </c>
      <c r="J1341" s="31">
        <v>1</v>
      </c>
      <c r="K1341" s="31">
        <v>0</v>
      </c>
      <c r="L1341" s="31">
        <v>1</v>
      </c>
      <c r="M1341" s="31">
        <v>128500</v>
      </c>
      <c r="N13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121771.92498321817</v>
      </c>
      <c r="O1341" s="31">
        <f>Table5[[#This Row],[SalePrice]]-Table5[[#This Row],[RegressionPrice]]</f>
        <v>6728.0750167818333</v>
      </c>
    </row>
    <row r="1342" spans="1:15">
      <c r="A1342">
        <v>872</v>
      </c>
      <c r="B1342">
        <v>0</v>
      </c>
      <c r="C1342" s="20">
        <v>4</v>
      </c>
      <c r="D1342" s="20">
        <v>1971</v>
      </c>
      <c r="E1342" s="20">
        <v>1971</v>
      </c>
      <c r="F1342" s="20">
        <v>858</v>
      </c>
      <c r="G1342" s="20">
        <v>480</v>
      </c>
      <c r="H1342" s="32">
        <v>0</v>
      </c>
      <c r="I1342" s="32">
        <v>0</v>
      </c>
      <c r="J1342" s="32">
        <v>1</v>
      </c>
      <c r="K1342" s="32">
        <v>2</v>
      </c>
      <c r="L1342" s="32">
        <v>1</v>
      </c>
      <c r="M1342" s="32">
        <v>123000</v>
      </c>
      <c r="N13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94249.584013223794</v>
      </c>
      <c r="O1342" s="31">
        <f>Table5[[#This Row],[SalePrice]]-Table5[[#This Row],[RegressionPrice]]</f>
        <v>28750.415986776206</v>
      </c>
    </row>
    <row r="1343" spans="1:15">
      <c r="A1343">
        <v>1114</v>
      </c>
      <c r="B1343">
        <v>814</v>
      </c>
      <c r="C1343" s="23">
        <v>6</v>
      </c>
      <c r="D1343" s="23">
        <v>2003</v>
      </c>
      <c r="E1343" s="23">
        <v>2004</v>
      </c>
      <c r="F1343" s="23">
        <v>1114</v>
      </c>
      <c r="G1343" s="23">
        <v>576</v>
      </c>
      <c r="H1343" s="31">
        <v>4</v>
      </c>
      <c r="I1343" s="31">
        <v>0</v>
      </c>
      <c r="J1343" s="31">
        <v>0</v>
      </c>
      <c r="K1343" s="31">
        <v>0</v>
      </c>
      <c r="L1343" s="31">
        <v>0</v>
      </c>
      <c r="M1343" s="31">
        <v>155000</v>
      </c>
      <c r="N13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172227.78521938459</v>
      </c>
      <c r="O1343" s="31">
        <f>Table5[[#This Row],[SalePrice]]-Table5[[#This Row],[RegressionPrice]]</f>
        <v>-17227.78521938459</v>
      </c>
    </row>
    <row r="1344" spans="1:15">
      <c r="A1344">
        <v>2169</v>
      </c>
      <c r="B1344">
        <v>0</v>
      </c>
      <c r="C1344" s="20">
        <v>8</v>
      </c>
      <c r="D1344" s="20">
        <v>2002</v>
      </c>
      <c r="E1344" s="20">
        <v>2002</v>
      </c>
      <c r="F1344" s="20">
        <v>1284</v>
      </c>
      <c r="G1344" s="20">
        <v>647</v>
      </c>
      <c r="H1344" s="32">
        <v>0</v>
      </c>
      <c r="I1344" s="32">
        <v>0</v>
      </c>
      <c r="J1344" s="32">
        <v>0</v>
      </c>
      <c r="K1344" s="32">
        <v>0</v>
      </c>
      <c r="L1344" s="32">
        <v>0</v>
      </c>
      <c r="M1344" s="32">
        <v>228500</v>
      </c>
      <c r="N13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266078.92794345831</v>
      </c>
      <c r="O1344" s="31">
        <f>Table5[[#This Row],[SalePrice]]-Table5[[#This Row],[RegressionPrice]]</f>
        <v>-37578.927943458315</v>
      </c>
    </row>
    <row r="1345" spans="1:15">
      <c r="A1345">
        <v>1913</v>
      </c>
      <c r="B1345">
        <v>0</v>
      </c>
      <c r="C1345" s="23">
        <v>6</v>
      </c>
      <c r="D1345" s="23">
        <v>1928</v>
      </c>
      <c r="E1345" s="23">
        <v>1950</v>
      </c>
      <c r="F1345" s="23">
        <v>896</v>
      </c>
      <c r="G1345" s="23">
        <v>342</v>
      </c>
      <c r="H1345" s="31">
        <v>0</v>
      </c>
      <c r="I1345" s="31">
        <v>0</v>
      </c>
      <c r="J1345" s="31">
        <v>1</v>
      </c>
      <c r="K1345" s="31">
        <v>1</v>
      </c>
      <c r="L1345" s="31">
        <v>1</v>
      </c>
      <c r="M1345" s="31">
        <v>177000</v>
      </c>
      <c r="N13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162019.68649461557</v>
      </c>
      <c r="O1345" s="31">
        <f>Table5[[#This Row],[SalePrice]]-Table5[[#This Row],[RegressionPrice]]</f>
        <v>14980.313505384431</v>
      </c>
    </row>
    <row r="1346" spans="1:15">
      <c r="A1346">
        <v>1456</v>
      </c>
      <c r="B1346">
        <v>0</v>
      </c>
      <c r="C1346" s="20">
        <v>7</v>
      </c>
      <c r="D1346" s="20">
        <v>2006</v>
      </c>
      <c r="E1346" s="20">
        <v>2006</v>
      </c>
      <c r="F1346" s="20">
        <v>728</v>
      </c>
      <c r="G1346" s="20">
        <v>440</v>
      </c>
      <c r="H1346" s="32">
        <v>0</v>
      </c>
      <c r="I1346" s="32">
        <v>0</v>
      </c>
      <c r="J1346" s="32">
        <v>0</v>
      </c>
      <c r="K1346" s="32">
        <v>0</v>
      </c>
      <c r="L1346" s="32">
        <v>0</v>
      </c>
      <c r="M1346" s="32">
        <v>155835</v>
      </c>
      <c r="N13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197657.97006059316</v>
      </c>
      <c r="O1346" s="31">
        <f>Table5[[#This Row],[SalePrice]]-Table5[[#This Row],[RegressionPrice]]</f>
        <v>-41822.970060593158</v>
      </c>
    </row>
    <row r="1347" spans="1:15">
      <c r="A1347">
        <v>960</v>
      </c>
      <c r="B1347">
        <v>250</v>
      </c>
      <c r="C1347" s="23">
        <v>4</v>
      </c>
      <c r="D1347" s="23">
        <v>1920</v>
      </c>
      <c r="E1347" s="23">
        <v>1950</v>
      </c>
      <c r="F1347" s="23">
        <v>960</v>
      </c>
      <c r="G1347" s="23">
        <v>308</v>
      </c>
      <c r="H1347" s="31">
        <v>0</v>
      </c>
      <c r="I1347" s="31">
        <v>0</v>
      </c>
      <c r="J1347" s="31">
        <v>1</v>
      </c>
      <c r="K1347" s="31">
        <v>1</v>
      </c>
      <c r="L1347" s="31">
        <v>3</v>
      </c>
      <c r="M1347" s="31">
        <v>108500</v>
      </c>
      <c r="N13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92015.72592060121</v>
      </c>
      <c r="O1347" s="31">
        <f>Table5[[#This Row],[SalePrice]]-Table5[[#This Row],[RegressionPrice]]</f>
        <v>16484.27407939879</v>
      </c>
    </row>
    <row r="1348" spans="1:15">
      <c r="A1348">
        <v>2156</v>
      </c>
      <c r="B1348">
        <v>297</v>
      </c>
      <c r="C1348" s="20">
        <v>7</v>
      </c>
      <c r="D1348" s="20">
        <v>1968</v>
      </c>
      <c r="E1348" s="20">
        <v>2003</v>
      </c>
      <c r="F1348" s="20">
        <v>1568</v>
      </c>
      <c r="G1348" s="20">
        <v>508</v>
      </c>
      <c r="H1348" s="32">
        <v>2</v>
      </c>
      <c r="I1348" s="32">
        <v>0</v>
      </c>
      <c r="J1348" s="32">
        <v>1</v>
      </c>
      <c r="K1348" s="32">
        <v>2</v>
      </c>
      <c r="L1348" s="32">
        <v>1</v>
      </c>
      <c r="M1348" s="32">
        <v>262500</v>
      </c>
      <c r="N13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240486.93635848424</v>
      </c>
      <c r="O1348" s="31">
        <f>Table5[[#This Row],[SalePrice]]-Table5[[#This Row],[RegressionPrice]]</f>
        <v>22013.063641515764</v>
      </c>
    </row>
    <row r="1349" spans="1:15">
      <c r="A1349">
        <v>1776</v>
      </c>
      <c r="B1349">
        <v>80</v>
      </c>
      <c r="C1349" s="23">
        <v>8</v>
      </c>
      <c r="D1349" s="23">
        <v>2006</v>
      </c>
      <c r="E1349" s="23">
        <v>2007</v>
      </c>
      <c r="F1349" s="23">
        <v>1732</v>
      </c>
      <c r="G1349" s="23">
        <v>712</v>
      </c>
      <c r="H1349" s="31">
        <v>0</v>
      </c>
      <c r="I1349" s="31">
        <v>0</v>
      </c>
      <c r="J1349" s="31">
        <v>2</v>
      </c>
      <c r="K1349" s="31">
        <v>0</v>
      </c>
      <c r="L1349" s="31">
        <v>0</v>
      </c>
      <c r="M1349" s="31">
        <v>283463</v>
      </c>
      <c r="N13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274452.46073282592</v>
      </c>
      <c r="O1349" s="31">
        <f>Table5[[#This Row],[SalePrice]]-Table5[[#This Row],[RegressionPrice]]</f>
        <v>9010.5392671740847</v>
      </c>
    </row>
    <row r="1350" spans="1:15">
      <c r="A1350">
        <v>1494</v>
      </c>
      <c r="B1350">
        <v>1443</v>
      </c>
      <c r="C1350" s="20">
        <v>7</v>
      </c>
      <c r="D1350" s="20">
        <v>1998</v>
      </c>
      <c r="E1350" s="20">
        <v>1998</v>
      </c>
      <c r="F1350" s="20">
        <v>1482</v>
      </c>
      <c r="G1350" s="20">
        <v>514</v>
      </c>
      <c r="H1350" s="32">
        <v>0</v>
      </c>
      <c r="I1350" s="32">
        <v>0</v>
      </c>
      <c r="J1350" s="32">
        <v>0</v>
      </c>
      <c r="K1350" s="32">
        <v>0</v>
      </c>
      <c r="L1350" s="32">
        <v>0</v>
      </c>
      <c r="M1350" s="32">
        <v>215000</v>
      </c>
      <c r="N13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235606.11966802069</v>
      </c>
      <c r="O1350" s="31">
        <f>Table5[[#This Row],[SalePrice]]-Table5[[#This Row],[RegressionPrice]]</f>
        <v>-20606.119668020692</v>
      </c>
    </row>
    <row r="1351" spans="1:15">
      <c r="A1351">
        <v>2358</v>
      </c>
      <c r="B1351">
        <v>259</v>
      </c>
      <c r="C1351" s="23">
        <v>8</v>
      </c>
      <c r="D1351" s="23">
        <v>1872</v>
      </c>
      <c r="E1351" s="23">
        <v>1987</v>
      </c>
      <c r="F1351" s="23">
        <v>684</v>
      </c>
      <c r="G1351" s="23">
        <v>0</v>
      </c>
      <c r="H1351" s="31">
        <v>0</v>
      </c>
      <c r="I1351" s="31">
        <v>0</v>
      </c>
      <c r="J1351" s="31">
        <v>1</v>
      </c>
      <c r="K1351" s="31">
        <v>3</v>
      </c>
      <c r="L1351" s="31">
        <v>1</v>
      </c>
      <c r="M1351" s="31">
        <v>122000</v>
      </c>
      <c r="N13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199987.07830177885</v>
      </c>
      <c r="O1351" s="31">
        <f>Table5[[#This Row],[SalePrice]]-Table5[[#This Row],[RegressionPrice]]</f>
        <v>-77987.078301778849</v>
      </c>
    </row>
    <row r="1352" spans="1:15">
      <c r="A1352">
        <v>2634</v>
      </c>
      <c r="B1352">
        <v>500</v>
      </c>
      <c r="C1352" s="20">
        <v>5</v>
      </c>
      <c r="D1352" s="20">
        <v>1969</v>
      </c>
      <c r="E1352" s="20">
        <v>1969</v>
      </c>
      <c r="F1352" s="20">
        <v>1248</v>
      </c>
      <c r="G1352" s="20">
        <v>968</v>
      </c>
      <c r="H1352" s="32">
        <v>3</v>
      </c>
      <c r="I1352" s="32">
        <v>2</v>
      </c>
      <c r="J1352" s="32">
        <v>1</v>
      </c>
      <c r="K1352" s="32">
        <v>2</v>
      </c>
      <c r="L1352" s="32">
        <v>1</v>
      </c>
      <c r="M1352" s="32">
        <v>200000</v>
      </c>
      <c r="N13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210629.52601465251</v>
      </c>
      <c r="O1352" s="31">
        <f>Table5[[#This Row],[SalePrice]]-Table5[[#This Row],[RegressionPrice]]</f>
        <v>-10629.526014652511</v>
      </c>
    </row>
    <row r="1353" spans="1:15">
      <c r="A1353">
        <v>1716</v>
      </c>
      <c r="B1353">
        <v>319</v>
      </c>
      <c r="C1353" s="23">
        <v>6</v>
      </c>
      <c r="D1353" s="23">
        <v>1962</v>
      </c>
      <c r="E1353" s="23">
        <v>1962</v>
      </c>
      <c r="F1353" s="23">
        <v>858</v>
      </c>
      <c r="G1353" s="23">
        <v>490</v>
      </c>
      <c r="H1353" s="31">
        <v>0</v>
      </c>
      <c r="I1353" s="31">
        <v>0</v>
      </c>
      <c r="J1353" s="31">
        <v>1</v>
      </c>
      <c r="K1353" s="31">
        <v>0</v>
      </c>
      <c r="L1353" s="31">
        <v>1</v>
      </c>
      <c r="M1353" s="31">
        <v>171000</v>
      </c>
      <c r="N13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183421.94534864911</v>
      </c>
      <c r="O1353" s="31">
        <f>Table5[[#This Row],[SalePrice]]-Table5[[#This Row],[RegressionPrice]]</f>
        <v>-12421.945348649111</v>
      </c>
    </row>
    <row r="1354" spans="1:15">
      <c r="A1354">
        <v>1176</v>
      </c>
      <c r="B1354">
        <v>0</v>
      </c>
      <c r="C1354" s="20">
        <v>6</v>
      </c>
      <c r="D1354" s="20">
        <v>1937</v>
      </c>
      <c r="E1354" s="20">
        <v>2000</v>
      </c>
      <c r="F1354" s="20">
        <v>698</v>
      </c>
      <c r="G1354" s="20">
        <v>624</v>
      </c>
      <c r="H1354" s="32">
        <v>0</v>
      </c>
      <c r="I1354" s="32">
        <v>0</v>
      </c>
      <c r="J1354" s="32">
        <v>1</v>
      </c>
      <c r="K1354" s="32">
        <v>2</v>
      </c>
      <c r="L1354" s="32">
        <v>1</v>
      </c>
      <c r="M1354" s="32">
        <v>134900</v>
      </c>
      <c r="N13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149692.42339388089</v>
      </c>
      <c r="O1354" s="31">
        <f>Table5[[#This Row],[SalePrice]]-Table5[[#This Row],[RegressionPrice]]</f>
        <v>-14792.42339388089</v>
      </c>
    </row>
    <row r="1355" spans="1:15">
      <c r="A1355">
        <v>3238</v>
      </c>
      <c r="B1355">
        <v>816</v>
      </c>
      <c r="C1355" s="23">
        <v>8</v>
      </c>
      <c r="D1355" s="23">
        <v>1995</v>
      </c>
      <c r="E1355" s="23">
        <v>1996</v>
      </c>
      <c r="F1355" s="23">
        <v>2033</v>
      </c>
      <c r="G1355" s="23">
        <v>666</v>
      </c>
      <c r="H1355" s="31">
        <v>0</v>
      </c>
      <c r="I1355" s="31">
        <v>0</v>
      </c>
      <c r="J1355" s="31">
        <v>0</v>
      </c>
      <c r="K1355" s="31">
        <v>0</v>
      </c>
      <c r="L1355" s="31">
        <v>0</v>
      </c>
      <c r="M1355" s="31">
        <v>410000</v>
      </c>
      <c r="N13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342558.36604486278</v>
      </c>
      <c r="O1355" s="31">
        <f>Table5[[#This Row],[SalePrice]]-Table5[[#This Row],[RegressionPrice]]</f>
        <v>67441.633955137222</v>
      </c>
    </row>
    <row r="1356" spans="1:15">
      <c r="A1356">
        <v>1865</v>
      </c>
      <c r="B1356">
        <v>735</v>
      </c>
      <c r="C1356" s="20">
        <v>7</v>
      </c>
      <c r="D1356" s="20">
        <v>2000</v>
      </c>
      <c r="E1356" s="20">
        <v>2000</v>
      </c>
      <c r="F1356" s="20">
        <v>992</v>
      </c>
      <c r="G1356" s="20">
        <v>839</v>
      </c>
      <c r="H1356" s="32">
        <v>0</v>
      </c>
      <c r="I1356" s="32">
        <v>0</v>
      </c>
      <c r="J1356" s="32">
        <v>0</v>
      </c>
      <c r="K1356" s="32">
        <v>0</v>
      </c>
      <c r="L1356" s="32">
        <v>0</v>
      </c>
      <c r="M1356" s="32">
        <v>235000</v>
      </c>
      <c r="N13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245761.97731845744</v>
      </c>
      <c r="O1356" s="31">
        <f>Table5[[#This Row],[SalePrice]]-Table5[[#This Row],[RegressionPrice]]</f>
        <v>-10761.977318457444</v>
      </c>
    </row>
    <row r="1357" spans="1:15">
      <c r="A1357">
        <v>1920</v>
      </c>
      <c r="B1357">
        <v>0</v>
      </c>
      <c r="C1357" s="23">
        <v>7</v>
      </c>
      <c r="D1357" s="23">
        <v>1968</v>
      </c>
      <c r="E1357" s="23">
        <v>1992</v>
      </c>
      <c r="F1357" s="23">
        <v>570</v>
      </c>
      <c r="G1357" s="23">
        <v>487</v>
      </c>
      <c r="H1357" s="31">
        <v>0</v>
      </c>
      <c r="I1357" s="31">
        <v>0</v>
      </c>
      <c r="J1357" s="31">
        <v>1</v>
      </c>
      <c r="K1357" s="31">
        <v>1</v>
      </c>
      <c r="L1357" s="31">
        <v>0</v>
      </c>
      <c r="M1357" s="31">
        <v>170000</v>
      </c>
      <c r="N13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204589.83152422559</v>
      </c>
      <c r="O1357" s="31">
        <f>Table5[[#This Row],[SalePrice]]-Table5[[#This Row],[RegressionPrice]]</f>
        <v>-34589.831524225592</v>
      </c>
    </row>
    <row r="1358" spans="1:15">
      <c r="A1358">
        <v>892</v>
      </c>
      <c r="B1358">
        <v>340</v>
      </c>
      <c r="C1358" s="20">
        <v>5</v>
      </c>
      <c r="D1358" s="20">
        <v>1966</v>
      </c>
      <c r="E1358" s="20">
        <v>1966</v>
      </c>
      <c r="F1358" s="20">
        <v>864</v>
      </c>
      <c r="G1358" s="20">
        <v>264</v>
      </c>
      <c r="H1358" s="32">
        <v>0</v>
      </c>
      <c r="I1358" s="32">
        <v>0</v>
      </c>
      <c r="J1358" s="32">
        <v>1</v>
      </c>
      <c r="K1358" s="32">
        <v>2</v>
      </c>
      <c r="L1358" s="32">
        <v>1</v>
      </c>
      <c r="M1358" s="32">
        <v>110000</v>
      </c>
      <c r="N13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111106.2035511776</v>
      </c>
      <c r="O1358" s="31">
        <f>Table5[[#This Row],[SalePrice]]-Table5[[#This Row],[RegressionPrice]]</f>
        <v>-1106.2035511776048</v>
      </c>
    </row>
    <row r="1359" spans="1:15">
      <c r="A1359">
        <v>1078</v>
      </c>
      <c r="B1359">
        <v>734</v>
      </c>
      <c r="C1359" s="23">
        <v>5</v>
      </c>
      <c r="D1359" s="23">
        <v>1971</v>
      </c>
      <c r="E1359" s="23">
        <v>2008</v>
      </c>
      <c r="F1359" s="23">
        <v>1078</v>
      </c>
      <c r="G1359" s="23">
        <v>500</v>
      </c>
      <c r="H1359" s="31">
        <v>0</v>
      </c>
      <c r="I1359" s="31">
        <v>0</v>
      </c>
      <c r="J1359" s="31">
        <v>1</v>
      </c>
      <c r="K1359" s="31">
        <v>0</v>
      </c>
      <c r="L1359" s="31">
        <v>1</v>
      </c>
      <c r="M1359" s="31">
        <v>149900</v>
      </c>
      <c r="N13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162557.73401232954</v>
      </c>
      <c r="O1359" s="31">
        <f>Table5[[#This Row],[SalePrice]]-Table5[[#This Row],[RegressionPrice]]</f>
        <v>-12657.734012329543</v>
      </c>
    </row>
    <row r="1360" spans="1:15">
      <c r="A1360">
        <v>1573</v>
      </c>
      <c r="B1360">
        <v>378</v>
      </c>
      <c r="C1360" s="20">
        <v>6</v>
      </c>
      <c r="D1360" s="20">
        <v>2000</v>
      </c>
      <c r="E1360" s="20">
        <v>2000</v>
      </c>
      <c r="F1360" s="20">
        <v>756</v>
      </c>
      <c r="G1360" s="20">
        <v>440</v>
      </c>
      <c r="H1360" s="32">
        <v>0</v>
      </c>
      <c r="I1360" s="32">
        <v>4</v>
      </c>
      <c r="J1360" s="32">
        <v>0</v>
      </c>
      <c r="K1360" s="32">
        <v>0</v>
      </c>
      <c r="L1360" s="32">
        <v>0</v>
      </c>
      <c r="M1360" s="32">
        <v>177500</v>
      </c>
      <c r="N13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159297.62047036184</v>
      </c>
      <c r="O1360" s="31">
        <f>Table5[[#This Row],[SalePrice]]-Table5[[#This Row],[RegressionPrice]]</f>
        <v>18202.379529638158</v>
      </c>
    </row>
    <row r="1361" spans="1:15">
      <c r="A1361">
        <v>1980</v>
      </c>
      <c r="B1361">
        <v>1447</v>
      </c>
      <c r="C1361" s="23">
        <v>9</v>
      </c>
      <c r="D1361" s="23">
        <v>2004</v>
      </c>
      <c r="E1361" s="23">
        <v>2005</v>
      </c>
      <c r="F1361" s="23">
        <v>1980</v>
      </c>
      <c r="G1361" s="23">
        <v>770</v>
      </c>
      <c r="H1361" s="31">
        <v>0</v>
      </c>
      <c r="I1361" s="31">
        <v>0</v>
      </c>
      <c r="J1361" s="31">
        <v>2</v>
      </c>
      <c r="K1361" s="31">
        <v>0</v>
      </c>
      <c r="L1361" s="31">
        <v>2</v>
      </c>
      <c r="M1361" s="31">
        <v>315000</v>
      </c>
      <c r="N13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352490.00939759897</v>
      </c>
      <c r="O1361" s="31">
        <f>Table5[[#This Row],[SalePrice]]-Table5[[#This Row],[RegressionPrice]]</f>
        <v>-37490.009397598973</v>
      </c>
    </row>
    <row r="1362" spans="1:15">
      <c r="A1362">
        <v>2601</v>
      </c>
      <c r="B1362">
        <v>0</v>
      </c>
      <c r="C1362" s="20">
        <v>5</v>
      </c>
      <c r="D1362" s="20">
        <v>1921</v>
      </c>
      <c r="E1362" s="20">
        <v>1998</v>
      </c>
      <c r="F1362" s="20">
        <v>612</v>
      </c>
      <c r="G1362" s="20">
        <v>621</v>
      </c>
      <c r="H1362" s="32">
        <v>1</v>
      </c>
      <c r="I1362" s="32">
        <v>0</v>
      </c>
      <c r="J1362" s="32">
        <v>1</v>
      </c>
      <c r="K1362" s="32">
        <v>0</v>
      </c>
      <c r="L1362" s="32">
        <v>1</v>
      </c>
      <c r="M1362" s="32">
        <v>189000</v>
      </c>
      <c r="N136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195919.32921084441</v>
      </c>
      <c r="O1362" s="31">
        <f>Table5[[#This Row],[SalePrice]]-Table5[[#This Row],[RegressionPrice]]</f>
        <v>-6919.3292108444148</v>
      </c>
    </row>
    <row r="1363" spans="1:15">
      <c r="A1363">
        <v>1530</v>
      </c>
      <c r="B1363">
        <v>1274</v>
      </c>
      <c r="C1363" s="23">
        <v>7</v>
      </c>
      <c r="D1363" s="23">
        <v>2005</v>
      </c>
      <c r="E1363" s="23">
        <v>2005</v>
      </c>
      <c r="F1363" s="23">
        <v>1530</v>
      </c>
      <c r="G1363" s="23">
        <v>430</v>
      </c>
      <c r="H1363" s="31">
        <v>0</v>
      </c>
      <c r="I1363" s="31">
        <v>0</v>
      </c>
      <c r="J1363" s="31">
        <v>2</v>
      </c>
      <c r="K1363" s="31">
        <v>0</v>
      </c>
      <c r="L1363" s="31">
        <v>0</v>
      </c>
      <c r="M1363" s="31">
        <v>260000</v>
      </c>
      <c r="N136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251393.07753399367</v>
      </c>
      <c r="O1363" s="31">
        <f>Table5[[#This Row],[SalePrice]]-Table5[[#This Row],[RegressionPrice]]</f>
        <v>8606.9224660063337</v>
      </c>
    </row>
    <row r="1364" spans="1:15">
      <c r="A1364">
        <v>1738</v>
      </c>
      <c r="B1364">
        <v>0</v>
      </c>
      <c r="C1364" s="20">
        <v>4</v>
      </c>
      <c r="D1364" s="20">
        <v>1920</v>
      </c>
      <c r="E1364" s="20">
        <v>2007</v>
      </c>
      <c r="F1364" s="20">
        <v>715</v>
      </c>
      <c r="G1364" s="20">
        <v>368</v>
      </c>
      <c r="H1364" s="32">
        <v>1</v>
      </c>
      <c r="I1364" s="32">
        <v>0</v>
      </c>
      <c r="J1364" s="32">
        <v>1</v>
      </c>
      <c r="K1364" s="32">
        <v>1</v>
      </c>
      <c r="L1364" s="32">
        <v>1</v>
      </c>
      <c r="M1364" s="32">
        <v>104900</v>
      </c>
      <c r="N136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124802.91239804708</v>
      </c>
      <c r="O1364" s="31">
        <f>Table5[[#This Row],[SalePrice]]-Table5[[#This Row],[RegressionPrice]]</f>
        <v>-19902.912398047076</v>
      </c>
    </row>
    <row r="1365" spans="1:15">
      <c r="A1365">
        <v>1412</v>
      </c>
      <c r="B1365">
        <v>0</v>
      </c>
      <c r="C1365" s="23">
        <v>6</v>
      </c>
      <c r="D1365" s="23">
        <v>2006</v>
      </c>
      <c r="E1365" s="23">
        <v>2007</v>
      </c>
      <c r="F1365" s="23">
        <v>616</v>
      </c>
      <c r="G1365" s="23">
        <v>432</v>
      </c>
      <c r="H1365" s="31">
        <v>0</v>
      </c>
      <c r="I1365" s="31">
        <v>0</v>
      </c>
      <c r="J1365" s="31">
        <v>0</v>
      </c>
      <c r="K1365" s="31">
        <v>0</v>
      </c>
      <c r="L1365" s="31">
        <v>0</v>
      </c>
      <c r="M1365" s="31">
        <v>156932</v>
      </c>
      <c r="N136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173617.47941949152</v>
      </c>
      <c r="O1365" s="31">
        <f>Table5[[#This Row],[SalePrice]]-Table5[[#This Row],[RegressionPrice]]</f>
        <v>-16685.479419491516</v>
      </c>
    </row>
    <row r="1366" spans="1:15">
      <c r="A1366">
        <v>1200</v>
      </c>
      <c r="B1366">
        <v>0</v>
      </c>
      <c r="C1366" s="20">
        <v>7</v>
      </c>
      <c r="D1366" s="20">
        <v>2005</v>
      </c>
      <c r="E1366" s="20">
        <v>2005</v>
      </c>
      <c r="F1366" s="20">
        <v>600</v>
      </c>
      <c r="G1366" s="20">
        <v>480</v>
      </c>
      <c r="H1366" s="32">
        <v>0</v>
      </c>
      <c r="I1366" s="32">
        <v>3</v>
      </c>
      <c r="J1366" s="32">
        <v>0</v>
      </c>
      <c r="K1366" s="32">
        <v>0</v>
      </c>
      <c r="L1366" s="32">
        <v>0</v>
      </c>
      <c r="M1366" s="32">
        <v>144152</v>
      </c>
      <c r="N136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163054.40563790884</v>
      </c>
      <c r="O1366" s="31">
        <f>Table5[[#This Row],[SalePrice]]-Table5[[#This Row],[RegressionPrice]]</f>
        <v>-18902.405637908843</v>
      </c>
    </row>
    <row r="1367" spans="1:15">
      <c r="A1367">
        <v>1674</v>
      </c>
      <c r="B1367">
        <v>533</v>
      </c>
      <c r="C1367" s="23">
        <v>7</v>
      </c>
      <c r="D1367" s="23">
        <v>2000</v>
      </c>
      <c r="E1367" s="23">
        <v>2000</v>
      </c>
      <c r="F1367" s="23">
        <v>814</v>
      </c>
      <c r="G1367" s="23">
        <v>663</v>
      </c>
      <c r="H1367" s="31">
        <v>0</v>
      </c>
      <c r="I1367" s="31">
        <v>0</v>
      </c>
      <c r="J1367" s="31">
        <v>0</v>
      </c>
      <c r="K1367" s="31">
        <v>0</v>
      </c>
      <c r="L1367" s="31">
        <v>0</v>
      </c>
      <c r="M1367" s="31">
        <v>216000</v>
      </c>
      <c r="N136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223537.50690087691</v>
      </c>
      <c r="O1367" s="31">
        <f>Table5[[#This Row],[SalePrice]]-Table5[[#This Row],[RegressionPrice]]</f>
        <v>-7537.506900876906</v>
      </c>
    </row>
    <row r="1368" spans="1:15">
      <c r="A1368">
        <v>1790</v>
      </c>
      <c r="B1368">
        <v>633</v>
      </c>
      <c r="C1368" s="20">
        <v>7</v>
      </c>
      <c r="D1368" s="20">
        <v>1999</v>
      </c>
      <c r="E1368" s="20">
        <v>1999</v>
      </c>
      <c r="F1368" s="20">
        <v>873</v>
      </c>
      <c r="G1368" s="20">
        <v>588</v>
      </c>
      <c r="H1368" s="32">
        <v>0</v>
      </c>
      <c r="I1368" s="32">
        <v>0</v>
      </c>
      <c r="J1368" s="32">
        <v>0</v>
      </c>
      <c r="K1368" s="32">
        <v>0</v>
      </c>
      <c r="L1368" s="32">
        <v>0</v>
      </c>
      <c r="M1368" s="32">
        <v>193000</v>
      </c>
      <c r="N136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228858.61440112581</v>
      </c>
      <c r="O1368" s="31">
        <f>Table5[[#This Row],[SalePrice]]-Table5[[#This Row],[RegressionPrice]]</f>
        <v>-35858.614401125815</v>
      </c>
    </row>
    <row r="1369" spans="1:15">
      <c r="A1369">
        <v>1475</v>
      </c>
      <c r="B1369">
        <v>548</v>
      </c>
      <c r="C1369" s="23">
        <v>5</v>
      </c>
      <c r="D1369" s="23">
        <v>1977</v>
      </c>
      <c r="E1369" s="23">
        <v>1977</v>
      </c>
      <c r="F1369" s="23">
        <v>757</v>
      </c>
      <c r="G1369" s="23">
        <v>336</v>
      </c>
      <c r="H1369" s="31">
        <v>0</v>
      </c>
      <c r="I1369" s="31">
        <v>3</v>
      </c>
      <c r="J1369" s="31">
        <v>1</v>
      </c>
      <c r="K1369" s="31">
        <v>0</v>
      </c>
      <c r="L1369" s="31">
        <v>1</v>
      </c>
      <c r="M1369" s="31">
        <v>127000</v>
      </c>
      <c r="N136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139286.31356835499</v>
      </c>
      <c r="O1369" s="31">
        <f>Table5[[#This Row],[SalePrice]]-Table5[[#This Row],[RegressionPrice]]</f>
        <v>-12286.313568354992</v>
      </c>
    </row>
    <row r="1370" spans="1:15">
      <c r="A1370">
        <v>848</v>
      </c>
      <c r="B1370">
        <v>685</v>
      </c>
      <c r="C1370" s="20">
        <v>6</v>
      </c>
      <c r="D1370" s="20">
        <v>2003</v>
      </c>
      <c r="E1370" s="20">
        <v>2004</v>
      </c>
      <c r="F1370" s="20">
        <v>848</v>
      </c>
      <c r="G1370" s="20">
        <v>420</v>
      </c>
      <c r="H1370" s="32">
        <v>0</v>
      </c>
      <c r="I1370" s="32">
        <v>3</v>
      </c>
      <c r="J1370" s="32">
        <v>0</v>
      </c>
      <c r="K1370" s="32">
        <v>0</v>
      </c>
      <c r="L1370" s="32">
        <v>0</v>
      </c>
      <c r="M1370" s="32">
        <v>144000</v>
      </c>
      <c r="N137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139042.8198538227</v>
      </c>
      <c r="O1370" s="31">
        <f>Table5[[#This Row],[SalePrice]]-Table5[[#This Row],[RegressionPrice]]</f>
        <v>4957.1801461772993</v>
      </c>
    </row>
    <row r="1371" spans="1:15">
      <c r="A1371">
        <v>1668</v>
      </c>
      <c r="B1371">
        <v>370</v>
      </c>
      <c r="C1371" s="23">
        <v>8</v>
      </c>
      <c r="D1371" s="23">
        <v>2003</v>
      </c>
      <c r="E1371" s="23">
        <v>2003</v>
      </c>
      <c r="F1371" s="23">
        <v>1657</v>
      </c>
      <c r="G1371" s="23">
        <v>502</v>
      </c>
      <c r="H1371" s="31">
        <v>0</v>
      </c>
      <c r="I1371" s="31">
        <v>0</v>
      </c>
      <c r="J1371" s="31">
        <v>0</v>
      </c>
      <c r="K1371" s="31">
        <v>0</v>
      </c>
      <c r="L1371" s="31">
        <v>0</v>
      </c>
      <c r="M1371" s="31">
        <v>232000</v>
      </c>
      <c r="N137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249481.0469447792</v>
      </c>
      <c r="O1371" s="31">
        <f>Table5[[#This Row],[SalePrice]]-Table5[[#This Row],[RegressionPrice]]</f>
        <v>-17481.046944779198</v>
      </c>
    </row>
    <row r="1372" spans="1:15">
      <c r="A1372">
        <v>1374</v>
      </c>
      <c r="B1372">
        <v>315</v>
      </c>
      <c r="C1372" s="20">
        <v>4</v>
      </c>
      <c r="D1372" s="20">
        <v>1920</v>
      </c>
      <c r="E1372" s="20">
        <v>1950</v>
      </c>
      <c r="F1372" s="20">
        <v>840</v>
      </c>
      <c r="G1372" s="20">
        <v>338</v>
      </c>
      <c r="H1372" s="32">
        <v>3</v>
      </c>
      <c r="I1372" s="32">
        <v>0</v>
      </c>
      <c r="J1372" s="32">
        <v>1</v>
      </c>
      <c r="K1372" s="32">
        <v>0</v>
      </c>
      <c r="L1372" s="32">
        <v>1</v>
      </c>
      <c r="M1372" s="32">
        <v>105000</v>
      </c>
      <c r="N137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90460.353207774824</v>
      </c>
      <c r="O1372" s="31">
        <f>Table5[[#This Row],[SalePrice]]-Table5[[#This Row],[RegressionPrice]]</f>
        <v>14539.646792225176</v>
      </c>
    </row>
    <row r="1373" spans="1:15">
      <c r="A1373">
        <v>1661</v>
      </c>
      <c r="B1373">
        <v>831</v>
      </c>
      <c r="C1373" s="23">
        <v>6</v>
      </c>
      <c r="D1373" s="23">
        <v>1955</v>
      </c>
      <c r="E1373" s="23">
        <v>1996</v>
      </c>
      <c r="F1373" s="23">
        <v>992</v>
      </c>
      <c r="G1373" s="23">
        <v>377</v>
      </c>
      <c r="H1373" s="31">
        <v>0</v>
      </c>
      <c r="I1373" s="31">
        <v>0</v>
      </c>
      <c r="J1373" s="31">
        <v>1</v>
      </c>
      <c r="K1373" s="31">
        <v>1</v>
      </c>
      <c r="L1373" s="31">
        <v>0</v>
      </c>
      <c r="M1373" s="31">
        <v>165500</v>
      </c>
      <c r="N137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186480.52971483147</v>
      </c>
      <c r="O1373" s="31">
        <f>Table5[[#This Row],[SalePrice]]-Table5[[#This Row],[RegressionPrice]]</f>
        <v>-20980.529714831471</v>
      </c>
    </row>
    <row r="1374" spans="1:15">
      <c r="A1374">
        <v>2097</v>
      </c>
      <c r="B1374">
        <v>975</v>
      </c>
      <c r="C1374" s="20">
        <v>7</v>
      </c>
      <c r="D1374" s="20">
        <v>1998</v>
      </c>
      <c r="E1374" s="20">
        <v>1998</v>
      </c>
      <c r="F1374" s="20">
        <v>1108</v>
      </c>
      <c r="G1374" s="20">
        <v>583</v>
      </c>
      <c r="H1374" s="32">
        <v>0</v>
      </c>
      <c r="I1374" s="32">
        <v>0</v>
      </c>
      <c r="J1374" s="32">
        <v>0</v>
      </c>
      <c r="K1374" s="32">
        <v>0</v>
      </c>
      <c r="L1374" s="32">
        <v>0</v>
      </c>
      <c r="M1374" s="32">
        <v>274300</v>
      </c>
      <c r="N137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253502.85238997059</v>
      </c>
      <c r="O1374" s="31">
        <f>Table5[[#This Row],[SalePrice]]-Table5[[#This Row],[RegressionPrice]]</f>
        <v>20797.147610029409</v>
      </c>
    </row>
    <row r="1375" spans="1:15">
      <c r="A1375">
        <v>2633</v>
      </c>
      <c r="B1375">
        <v>1282</v>
      </c>
      <c r="C1375" s="23">
        <v>10</v>
      </c>
      <c r="D1375" s="23">
        <v>2001</v>
      </c>
      <c r="E1375" s="23">
        <v>2002</v>
      </c>
      <c r="F1375" s="23">
        <v>2633</v>
      </c>
      <c r="G1375" s="23">
        <v>804</v>
      </c>
      <c r="H1375" s="31">
        <v>0</v>
      </c>
      <c r="I1375" s="31">
        <v>0</v>
      </c>
      <c r="J1375" s="31">
        <v>2</v>
      </c>
      <c r="K1375" s="31">
        <v>0</v>
      </c>
      <c r="L1375" s="31">
        <v>2</v>
      </c>
      <c r="M1375" s="31">
        <v>466500</v>
      </c>
      <c r="N137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410896.63026606804</v>
      </c>
      <c r="O1375" s="31">
        <f>Table5[[#This Row],[SalePrice]]-Table5[[#This Row],[RegressionPrice]]</f>
        <v>55603.369733931962</v>
      </c>
    </row>
    <row r="1376" spans="1:15">
      <c r="A1376">
        <v>1958</v>
      </c>
      <c r="B1376">
        <v>0</v>
      </c>
      <c r="C1376" s="20">
        <v>7</v>
      </c>
      <c r="D1376" s="20">
        <v>2005</v>
      </c>
      <c r="E1376" s="20">
        <v>2005</v>
      </c>
      <c r="F1376" s="20">
        <v>1026</v>
      </c>
      <c r="G1376" s="20">
        <v>936</v>
      </c>
      <c r="H1376" s="32">
        <v>0</v>
      </c>
      <c r="I1376" s="32">
        <v>0</v>
      </c>
      <c r="J1376" s="32">
        <v>0</v>
      </c>
      <c r="K1376" s="32">
        <v>0</v>
      </c>
      <c r="L1376" s="32">
        <v>0</v>
      </c>
      <c r="M1376" s="32">
        <v>250000</v>
      </c>
      <c r="N137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243593.88043326745</v>
      </c>
      <c r="O1376" s="31">
        <f>Table5[[#This Row],[SalePrice]]-Table5[[#This Row],[RegressionPrice]]</f>
        <v>6406.1195667325519</v>
      </c>
    </row>
    <row r="1377" spans="1:15">
      <c r="A1377">
        <v>1571</v>
      </c>
      <c r="B1377">
        <v>0</v>
      </c>
      <c r="C1377" s="23">
        <v>8</v>
      </c>
      <c r="D1377" s="23">
        <v>2007</v>
      </c>
      <c r="E1377" s="23">
        <v>2007</v>
      </c>
      <c r="F1377" s="23">
        <v>1571</v>
      </c>
      <c r="G1377" s="23">
        <v>722</v>
      </c>
      <c r="H1377" s="31">
        <v>0</v>
      </c>
      <c r="I1377" s="31">
        <v>0</v>
      </c>
      <c r="J1377" s="31">
        <v>0</v>
      </c>
      <c r="K1377" s="31">
        <v>0</v>
      </c>
      <c r="L1377" s="31">
        <v>0</v>
      </c>
      <c r="M1377" s="31">
        <v>239000</v>
      </c>
      <c r="N137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246642.3944932677</v>
      </c>
      <c r="O1377" s="31">
        <f>Table5[[#This Row],[SalePrice]]-Table5[[#This Row],[RegressionPrice]]</f>
        <v>-7642.3944932676968</v>
      </c>
    </row>
    <row r="1378" spans="1:15">
      <c r="A1378">
        <v>790</v>
      </c>
      <c r="B1378">
        <v>384</v>
      </c>
      <c r="C1378" s="20">
        <v>6</v>
      </c>
      <c r="D1378" s="20">
        <v>1930</v>
      </c>
      <c r="E1378" s="20">
        <v>1950</v>
      </c>
      <c r="F1378" s="20">
        <v>768</v>
      </c>
      <c r="G1378" s="20">
        <v>160</v>
      </c>
      <c r="H1378" s="32">
        <v>0</v>
      </c>
      <c r="I1378" s="32">
        <v>0</v>
      </c>
      <c r="J1378" s="32">
        <v>0</v>
      </c>
      <c r="K1378" s="32">
        <v>2</v>
      </c>
      <c r="L1378" s="32">
        <v>1</v>
      </c>
      <c r="M1378" s="32">
        <v>91000</v>
      </c>
      <c r="N137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95472.04344105786</v>
      </c>
      <c r="O1378" s="31">
        <f>Table5[[#This Row],[SalePrice]]-Table5[[#This Row],[RegressionPrice]]</f>
        <v>-4472.04344105786</v>
      </c>
    </row>
    <row r="1379" spans="1:15">
      <c r="A1379">
        <v>1604</v>
      </c>
      <c r="B1379">
        <v>408</v>
      </c>
      <c r="C1379" s="23">
        <v>5</v>
      </c>
      <c r="D1379" s="23">
        <v>1941</v>
      </c>
      <c r="E1379" s="23">
        <v>1960</v>
      </c>
      <c r="F1379" s="23">
        <v>984</v>
      </c>
      <c r="G1379" s="23">
        <v>660</v>
      </c>
      <c r="H1379" s="31">
        <v>0</v>
      </c>
      <c r="I1379" s="31">
        <v>0</v>
      </c>
      <c r="J1379" s="31">
        <v>1</v>
      </c>
      <c r="K1379" s="31">
        <v>0</v>
      </c>
      <c r="L1379" s="31">
        <v>1</v>
      </c>
      <c r="M1379" s="31">
        <v>117000</v>
      </c>
      <c r="N137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158253.93065172737</v>
      </c>
      <c r="O1379" s="31">
        <f>Table5[[#This Row],[SalePrice]]-Table5[[#This Row],[RegressionPrice]]</f>
        <v>-41253.930651727365</v>
      </c>
    </row>
    <row r="1380" spans="1:15">
      <c r="A1380">
        <v>987</v>
      </c>
      <c r="B1380">
        <v>309</v>
      </c>
      <c r="C1380" s="20">
        <v>6</v>
      </c>
      <c r="D1380" s="20">
        <v>1973</v>
      </c>
      <c r="E1380" s="20">
        <v>1973</v>
      </c>
      <c r="F1380" s="20">
        <v>483</v>
      </c>
      <c r="G1380" s="20">
        <v>264</v>
      </c>
      <c r="H1380" s="32">
        <v>0</v>
      </c>
      <c r="I1380" s="32">
        <v>4</v>
      </c>
      <c r="J1380" s="32">
        <v>1</v>
      </c>
      <c r="K1380" s="32">
        <v>2</v>
      </c>
      <c r="L1380" s="32">
        <v>1</v>
      </c>
      <c r="M1380" s="32">
        <v>83000</v>
      </c>
      <c r="N138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107646.04011380249</v>
      </c>
      <c r="O1380" s="31">
        <f>Table5[[#This Row],[SalePrice]]-Table5[[#This Row],[RegressionPrice]]</f>
        <v>-24646.04011380249</v>
      </c>
    </row>
    <row r="1381" spans="1:15">
      <c r="A1381">
        <v>1394</v>
      </c>
      <c r="B1381">
        <v>0</v>
      </c>
      <c r="C1381" s="23">
        <v>5</v>
      </c>
      <c r="D1381" s="23">
        <v>2006</v>
      </c>
      <c r="E1381" s="23">
        <v>2007</v>
      </c>
      <c r="F1381" s="23">
        <v>384</v>
      </c>
      <c r="G1381" s="23">
        <v>400</v>
      </c>
      <c r="H1381" s="31">
        <v>0</v>
      </c>
      <c r="I1381" s="31">
        <v>0</v>
      </c>
      <c r="J1381" s="31">
        <v>0</v>
      </c>
      <c r="K1381" s="31">
        <v>1</v>
      </c>
      <c r="L1381" s="31">
        <v>0</v>
      </c>
      <c r="M1381" s="31">
        <v>167500</v>
      </c>
      <c r="N138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144701.49395819733</v>
      </c>
      <c r="O1381" s="31">
        <f>Table5[[#This Row],[SalePrice]]-Table5[[#This Row],[RegressionPrice]]</f>
        <v>22798.50604180267</v>
      </c>
    </row>
    <row r="1382" spans="1:15">
      <c r="A1382">
        <v>864</v>
      </c>
      <c r="B1382">
        <v>203</v>
      </c>
      <c r="C1382" s="20">
        <v>3</v>
      </c>
      <c r="D1382" s="20">
        <v>1914</v>
      </c>
      <c r="E1382" s="20">
        <v>1950</v>
      </c>
      <c r="F1382" s="20">
        <v>864</v>
      </c>
      <c r="G1382" s="20">
        <v>200</v>
      </c>
      <c r="H1382" s="32">
        <v>0</v>
      </c>
      <c r="I1382" s="32">
        <v>0</v>
      </c>
      <c r="J1382" s="32">
        <v>1</v>
      </c>
      <c r="K1382" s="32">
        <v>2</v>
      </c>
      <c r="L1382" s="32">
        <v>1</v>
      </c>
      <c r="M1382" s="32">
        <v>58500</v>
      </c>
      <c r="N138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38710.029483022576</v>
      </c>
      <c r="O1382" s="31">
        <f>Table5[[#This Row],[SalePrice]]-Table5[[#This Row],[RegressionPrice]]</f>
        <v>19789.970516977424</v>
      </c>
    </row>
    <row r="1383" spans="1:15">
      <c r="A1383">
        <v>2117</v>
      </c>
      <c r="B1383">
        <v>865</v>
      </c>
      <c r="C1383" s="23">
        <v>6</v>
      </c>
      <c r="D1383" s="23">
        <v>1970</v>
      </c>
      <c r="E1383" s="23">
        <v>1970</v>
      </c>
      <c r="F1383" s="23">
        <v>1205</v>
      </c>
      <c r="G1383" s="23">
        <v>550</v>
      </c>
      <c r="H1383" s="31">
        <v>0</v>
      </c>
      <c r="I1383" s="31">
        <v>0</v>
      </c>
      <c r="J1383" s="31">
        <v>1</v>
      </c>
      <c r="K1383" s="31">
        <v>0</v>
      </c>
      <c r="L1383" s="31">
        <v>1</v>
      </c>
      <c r="M1383" s="31">
        <v>237500</v>
      </c>
      <c r="N138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227288.27336368864</v>
      </c>
      <c r="O1383" s="31">
        <f>Table5[[#This Row],[SalePrice]]-Table5[[#This Row],[RegressionPrice]]</f>
        <v>10211.726636311359</v>
      </c>
    </row>
    <row r="1384" spans="1:15">
      <c r="A1384">
        <v>1762</v>
      </c>
      <c r="B1384">
        <v>0</v>
      </c>
      <c r="C1384" s="20">
        <v>7</v>
      </c>
      <c r="D1384" s="20">
        <v>1920</v>
      </c>
      <c r="E1384" s="20">
        <v>1950</v>
      </c>
      <c r="F1384" s="20">
        <v>596</v>
      </c>
      <c r="G1384" s="20">
        <v>576</v>
      </c>
      <c r="H1384" s="32">
        <v>0</v>
      </c>
      <c r="I1384" s="32">
        <v>0</v>
      </c>
      <c r="J1384" s="32">
        <v>4</v>
      </c>
      <c r="K1384" s="32">
        <v>0</v>
      </c>
      <c r="L1384" s="32">
        <v>0</v>
      </c>
      <c r="M1384" s="32">
        <v>157000</v>
      </c>
      <c r="N138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191594.43313556409</v>
      </c>
      <c r="O1384" s="31">
        <f>Table5[[#This Row],[SalePrice]]-Table5[[#This Row],[RegressionPrice]]</f>
        <v>-34594.43313556409</v>
      </c>
    </row>
    <row r="1385" spans="1:15">
      <c r="A1385">
        <v>1416</v>
      </c>
      <c r="B1385">
        <v>0</v>
      </c>
      <c r="C1385" s="23">
        <v>5</v>
      </c>
      <c r="D1385" s="23">
        <v>1918</v>
      </c>
      <c r="E1385" s="23">
        <v>2007</v>
      </c>
      <c r="F1385" s="23">
        <v>816</v>
      </c>
      <c r="G1385" s="23">
        <v>576</v>
      </c>
      <c r="H1385" s="31">
        <v>0</v>
      </c>
      <c r="I1385" s="31">
        <v>0</v>
      </c>
      <c r="J1385" s="31">
        <v>1</v>
      </c>
      <c r="K1385" s="31">
        <v>0</v>
      </c>
      <c r="L1385" s="31">
        <v>0</v>
      </c>
      <c r="M1385" s="31">
        <v>112000</v>
      </c>
      <c r="N138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134831.53671164869</v>
      </c>
      <c r="O1385" s="31">
        <f>Table5[[#This Row],[SalePrice]]-Table5[[#This Row],[RegressionPrice]]</f>
        <v>-22831.536711648689</v>
      </c>
    </row>
    <row r="1386" spans="1:15">
      <c r="A1386">
        <v>1258</v>
      </c>
      <c r="B1386">
        <v>204</v>
      </c>
      <c r="C1386" s="20">
        <v>6</v>
      </c>
      <c r="D1386" s="20">
        <v>1939</v>
      </c>
      <c r="E1386" s="20">
        <v>1950</v>
      </c>
      <c r="F1386" s="20">
        <v>560</v>
      </c>
      <c r="G1386" s="20">
        <v>280</v>
      </c>
      <c r="H1386" s="32">
        <v>0</v>
      </c>
      <c r="I1386" s="32">
        <v>0</v>
      </c>
      <c r="J1386" s="32">
        <v>1</v>
      </c>
      <c r="K1386" s="32">
        <v>2</v>
      </c>
      <c r="L1386" s="32">
        <v>1</v>
      </c>
      <c r="M1386" s="32">
        <v>105000</v>
      </c>
      <c r="N138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127068.87786384582</v>
      </c>
      <c r="O1386" s="31">
        <f>Table5[[#This Row],[SalePrice]]-Table5[[#This Row],[RegressionPrice]]</f>
        <v>-22068.877863845817</v>
      </c>
    </row>
    <row r="1387" spans="1:15">
      <c r="A1387">
        <v>1154</v>
      </c>
      <c r="B1387">
        <v>735</v>
      </c>
      <c r="C1387" s="23">
        <v>4</v>
      </c>
      <c r="D1387" s="23">
        <v>1922</v>
      </c>
      <c r="E1387" s="23">
        <v>2007</v>
      </c>
      <c r="F1387" s="23">
        <v>796</v>
      </c>
      <c r="G1387" s="23">
        <v>240</v>
      </c>
      <c r="H1387" s="31">
        <v>0</v>
      </c>
      <c r="I1387" s="31">
        <v>0</v>
      </c>
      <c r="J1387" s="31">
        <v>1</v>
      </c>
      <c r="K1387" s="31">
        <v>1</v>
      </c>
      <c r="L1387" s="31">
        <v>0</v>
      </c>
      <c r="M1387" s="31">
        <v>125500</v>
      </c>
      <c r="N138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102255.26371757881</v>
      </c>
      <c r="O1387" s="31">
        <f>Table5[[#This Row],[SalePrice]]-Table5[[#This Row],[RegressionPrice]]</f>
        <v>23244.736282421189</v>
      </c>
    </row>
    <row r="1388" spans="1:15">
      <c r="A1388">
        <v>2784</v>
      </c>
      <c r="B1388">
        <v>790</v>
      </c>
      <c r="C1388" s="20">
        <v>7</v>
      </c>
      <c r="D1388" s="20">
        <v>1978</v>
      </c>
      <c r="E1388" s="20">
        <v>1978</v>
      </c>
      <c r="F1388" s="20">
        <v>1392</v>
      </c>
      <c r="G1388" s="20">
        <v>564</v>
      </c>
      <c r="H1388" s="32">
        <v>6</v>
      </c>
      <c r="I1388" s="32">
        <v>0</v>
      </c>
      <c r="J1388" s="32">
        <v>0</v>
      </c>
      <c r="K1388" s="32">
        <v>2</v>
      </c>
      <c r="L1388" s="32">
        <v>0</v>
      </c>
      <c r="M1388" s="32">
        <v>250000</v>
      </c>
      <c r="N138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247959.43004478246</v>
      </c>
      <c r="O1388" s="31">
        <f>Table5[[#This Row],[SalePrice]]-Table5[[#This Row],[RegressionPrice]]</f>
        <v>2040.5699552175356</v>
      </c>
    </row>
    <row r="1389" spans="1:15">
      <c r="A1389">
        <v>2526</v>
      </c>
      <c r="B1389">
        <v>168</v>
      </c>
      <c r="C1389" s="23">
        <v>6</v>
      </c>
      <c r="D1389" s="23">
        <v>1916</v>
      </c>
      <c r="E1389" s="23">
        <v>1950</v>
      </c>
      <c r="F1389" s="23">
        <v>714</v>
      </c>
      <c r="G1389" s="23">
        <v>216</v>
      </c>
      <c r="H1389" s="31">
        <v>3</v>
      </c>
      <c r="I1389" s="31">
        <v>0</v>
      </c>
      <c r="J1389" s="31">
        <v>1</v>
      </c>
      <c r="K1389" s="31">
        <v>2</v>
      </c>
      <c r="L1389" s="31">
        <v>0</v>
      </c>
      <c r="M1389" s="31">
        <v>136000</v>
      </c>
      <c r="N138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163431.70205562099</v>
      </c>
      <c r="O1389" s="31">
        <f>Table5[[#This Row],[SalePrice]]-Table5[[#This Row],[RegressionPrice]]</f>
        <v>-27431.70205562099</v>
      </c>
    </row>
    <row r="1390" spans="1:15">
      <c r="A1390">
        <v>1746</v>
      </c>
      <c r="B1390">
        <v>1320</v>
      </c>
      <c r="C1390" s="20">
        <v>9</v>
      </c>
      <c r="D1390" s="20">
        <v>2006</v>
      </c>
      <c r="E1390" s="20">
        <v>2007</v>
      </c>
      <c r="F1390" s="20">
        <v>1746</v>
      </c>
      <c r="G1390" s="20">
        <v>758</v>
      </c>
      <c r="H1390" s="32">
        <v>0</v>
      </c>
      <c r="I1390" s="32">
        <v>0</v>
      </c>
      <c r="J1390" s="32">
        <v>2</v>
      </c>
      <c r="K1390" s="32">
        <v>0</v>
      </c>
      <c r="L1390" s="32">
        <v>2</v>
      </c>
      <c r="M1390" s="32">
        <v>377500</v>
      </c>
      <c r="N139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335867.90334179095</v>
      </c>
      <c r="O1390" s="31">
        <f>Table5[[#This Row],[SalePrice]]-Table5[[#This Row],[RegressionPrice]]</f>
        <v>41632.096658209048</v>
      </c>
    </row>
    <row r="1391" spans="1:15">
      <c r="A1391">
        <v>1218</v>
      </c>
      <c r="B1391">
        <v>375</v>
      </c>
      <c r="C1391" s="23">
        <v>6</v>
      </c>
      <c r="D1391" s="23">
        <v>1941</v>
      </c>
      <c r="E1391" s="23">
        <v>1950</v>
      </c>
      <c r="F1391" s="23">
        <v>735</v>
      </c>
      <c r="G1391" s="23">
        <v>440</v>
      </c>
      <c r="H1391" s="31">
        <v>0</v>
      </c>
      <c r="I1391" s="31">
        <v>0</v>
      </c>
      <c r="J1391" s="31">
        <v>1</v>
      </c>
      <c r="K1391" s="31">
        <v>0</v>
      </c>
      <c r="L1391" s="31">
        <v>1</v>
      </c>
      <c r="M1391" s="31">
        <v>131000</v>
      </c>
      <c r="N139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143720.96891904692</v>
      </c>
      <c r="O1391" s="31">
        <f>Table5[[#This Row],[SalePrice]]-Table5[[#This Row],[RegressionPrice]]</f>
        <v>-12720.968919046922</v>
      </c>
    </row>
    <row r="1392" spans="1:15">
      <c r="A1392">
        <v>1525</v>
      </c>
      <c r="B1392">
        <v>1400</v>
      </c>
      <c r="C1392" s="20">
        <v>7</v>
      </c>
      <c r="D1392" s="20">
        <v>2000</v>
      </c>
      <c r="E1392" s="20">
        <v>2000</v>
      </c>
      <c r="F1392" s="20">
        <v>1525</v>
      </c>
      <c r="G1392" s="20">
        <v>541</v>
      </c>
      <c r="H1392" s="32">
        <v>0</v>
      </c>
      <c r="I1392" s="32">
        <v>0</v>
      </c>
      <c r="J1392" s="32">
        <v>0</v>
      </c>
      <c r="K1392" s="32">
        <v>0</v>
      </c>
      <c r="L1392" s="32">
        <v>0</v>
      </c>
      <c r="M1392" s="32">
        <v>235000</v>
      </c>
      <c r="N139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239360.67657035144</v>
      </c>
      <c r="O1392" s="31">
        <f>Table5[[#This Row],[SalePrice]]-Table5[[#This Row],[RegressionPrice]]</f>
        <v>-4360.6765703514393</v>
      </c>
    </row>
    <row r="1393" spans="1:15">
      <c r="A1393">
        <v>1584</v>
      </c>
      <c r="B1393">
        <v>0</v>
      </c>
      <c r="C1393" s="23">
        <v>5</v>
      </c>
      <c r="D1393" s="23">
        <v>1967</v>
      </c>
      <c r="E1393" s="23">
        <v>1967</v>
      </c>
      <c r="F1393" s="23">
        <v>1584</v>
      </c>
      <c r="G1393" s="23">
        <v>792</v>
      </c>
      <c r="H1393" s="31">
        <v>0</v>
      </c>
      <c r="I1393" s="31">
        <v>2</v>
      </c>
      <c r="J1393" s="31">
        <v>1</v>
      </c>
      <c r="K1393" s="31">
        <v>2</v>
      </c>
      <c r="L1393" s="31">
        <v>1</v>
      </c>
      <c r="M1393" s="31">
        <v>124000</v>
      </c>
      <c r="N139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155085.07641139295</v>
      </c>
      <c r="O1393" s="31">
        <f>Table5[[#This Row],[SalePrice]]-Table5[[#This Row],[RegressionPrice]]</f>
        <v>-31085.076411392947</v>
      </c>
    </row>
    <row r="1394" spans="1:15">
      <c r="A1394">
        <v>900</v>
      </c>
      <c r="B1394">
        <v>769</v>
      </c>
      <c r="C1394" s="20">
        <v>5</v>
      </c>
      <c r="D1394" s="20">
        <v>1967</v>
      </c>
      <c r="E1394" s="20">
        <v>1967</v>
      </c>
      <c r="F1394" s="20">
        <v>864</v>
      </c>
      <c r="G1394" s="20">
        <v>288</v>
      </c>
      <c r="H1394" s="32">
        <v>0</v>
      </c>
      <c r="I1394" s="32">
        <v>0</v>
      </c>
      <c r="J1394" s="32">
        <v>1</v>
      </c>
      <c r="K1394" s="32">
        <v>2</v>
      </c>
      <c r="L1394" s="32">
        <v>1</v>
      </c>
      <c r="M1394" s="32">
        <v>123000</v>
      </c>
      <c r="N139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121449.28299173943</v>
      </c>
      <c r="O1394" s="31">
        <f>Table5[[#This Row],[SalePrice]]-Table5[[#This Row],[RegressionPrice]]</f>
        <v>1550.7170082605735</v>
      </c>
    </row>
    <row r="1395" spans="1:15">
      <c r="A1395">
        <v>1912</v>
      </c>
      <c r="B1395">
        <v>0</v>
      </c>
      <c r="C1395" s="23">
        <v>6</v>
      </c>
      <c r="D1395" s="23">
        <v>1905</v>
      </c>
      <c r="E1395" s="23">
        <v>2000</v>
      </c>
      <c r="F1395" s="23">
        <v>482</v>
      </c>
      <c r="G1395" s="23">
        <v>672</v>
      </c>
      <c r="H1395" s="31">
        <v>0</v>
      </c>
      <c r="I1395" s="31">
        <v>1</v>
      </c>
      <c r="J1395" s="31">
        <v>4</v>
      </c>
      <c r="K1395" s="31">
        <v>0</v>
      </c>
      <c r="L1395" s="31">
        <v>1</v>
      </c>
      <c r="M1395" s="31">
        <v>163000</v>
      </c>
      <c r="N139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193782.13045275013</v>
      </c>
      <c r="O1395" s="31">
        <f>Table5[[#This Row],[SalePrice]]-Table5[[#This Row],[RegressionPrice]]</f>
        <v>-30782.130452750134</v>
      </c>
    </row>
    <row r="1396" spans="1:15">
      <c r="A1396">
        <v>1500</v>
      </c>
      <c r="B1396">
        <v>1070</v>
      </c>
      <c r="C1396" s="20">
        <v>7</v>
      </c>
      <c r="D1396" s="20">
        <v>2006</v>
      </c>
      <c r="E1396" s="20">
        <v>2006</v>
      </c>
      <c r="F1396" s="20">
        <v>1356</v>
      </c>
      <c r="G1396" s="20">
        <v>648</v>
      </c>
      <c r="H1396" s="32">
        <v>0</v>
      </c>
      <c r="I1396" s="32">
        <v>3</v>
      </c>
      <c r="J1396" s="32">
        <v>0</v>
      </c>
      <c r="K1396" s="32">
        <v>0</v>
      </c>
      <c r="L1396" s="32">
        <v>0</v>
      </c>
      <c r="M1396" s="32">
        <v>246578</v>
      </c>
      <c r="N139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216738.42948312371</v>
      </c>
      <c r="O1396" s="31">
        <f>Table5[[#This Row],[SalePrice]]-Table5[[#This Row],[RegressionPrice]]</f>
        <v>29839.570516876294</v>
      </c>
    </row>
    <row r="1397" spans="1:15">
      <c r="A1397">
        <v>2482</v>
      </c>
      <c r="B1397">
        <v>0</v>
      </c>
      <c r="C1397" s="23">
        <v>8</v>
      </c>
      <c r="D1397" s="23">
        <v>2005</v>
      </c>
      <c r="E1397" s="23">
        <v>2006</v>
      </c>
      <c r="F1397" s="23">
        <v>1094</v>
      </c>
      <c r="G1397" s="23">
        <v>642</v>
      </c>
      <c r="H1397" s="31">
        <v>0</v>
      </c>
      <c r="I1397" s="31">
        <v>0</v>
      </c>
      <c r="J1397" s="31">
        <v>0</v>
      </c>
      <c r="K1397" s="31">
        <v>0</v>
      </c>
      <c r="L1397" s="31">
        <v>0</v>
      </c>
      <c r="M1397" s="31">
        <v>281213</v>
      </c>
      <c r="N139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281327.88910741964</v>
      </c>
      <c r="O1397" s="31">
        <f>Table5[[#This Row],[SalePrice]]-Table5[[#This Row],[RegressionPrice]]</f>
        <v>-114.88910741964355</v>
      </c>
    </row>
    <row r="1398" spans="1:15">
      <c r="A1398">
        <v>1687</v>
      </c>
      <c r="B1398">
        <v>353</v>
      </c>
      <c r="C1398" s="20">
        <v>5</v>
      </c>
      <c r="D1398" s="20">
        <v>1948</v>
      </c>
      <c r="E1398" s="20">
        <v>1950</v>
      </c>
      <c r="F1398" s="20">
        <v>747</v>
      </c>
      <c r="G1398" s="20">
        <v>572</v>
      </c>
      <c r="H1398" s="32">
        <v>0</v>
      </c>
      <c r="I1398" s="32">
        <v>0</v>
      </c>
      <c r="J1398" s="32">
        <v>1</v>
      </c>
      <c r="K1398" s="32">
        <v>2</v>
      </c>
      <c r="L1398" s="32">
        <v>1</v>
      </c>
      <c r="M1398" s="32">
        <v>160000</v>
      </c>
      <c r="N139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147525.89775828991</v>
      </c>
      <c r="O1398" s="31">
        <f>Table5[[#This Row],[SalePrice]]-Table5[[#This Row],[RegressionPrice]]</f>
        <v>12474.10224171009</v>
      </c>
    </row>
    <row r="1399" spans="1:15">
      <c r="A1399">
        <v>1513</v>
      </c>
      <c r="B1399">
        <v>0</v>
      </c>
      <c r="C1399" s="23">
        <v>5</v>
      </c>
      <c r="D1399" s="23">
        <v>1920</v>
      </c>
      <c r="E1399" s="23">
        <v>2004</v>
      </c>
      <c r="F1399" s="23">
        <v>939</v>
      </c>
      <c r="G1399" s="23">
        <v>180</v>
      </c>
      <c r="H1399" s="31">
        <v>0</v>
      </c>
      <c r="I1399" s="31">
        <v>0</v>
      </c>
      <c r="J1399" s="31">
        <v>1</v>
      </c>
      <c r="K1399" s="31">
        <v>0</v>
      </c>
      <c r="L1399" s="31">
        <v>1</v>
      </c>
      <c r="M1399" s="31">
        <v>137500</v>
      </c>
      <c r="N139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135914.63505352638</v>
      </c>
      <c r="O1399" s="31">
        <f>Table5[[#This Row],[SalePrice]]-Table5[[#This Row],[RegressionPrice]]</f>
        <v>1585.3649464736227</v>
      </c>
    </row>
    <row r="1400" spans="1:15">
      <c r="A1400">
        <v>1904</v>
      </c>
      <c r="B1400">
        <v>180</v>
      </c>
      <c r="C1400" s="20">
        <v>5</v>
      </c>
      <c r="D1400" s="20">
        <v>1950</v>
      </c>
      <c r="E1400" s="20">
        <v>1982</v>
      </c>
      <c r="F1400" s="20">
        <v>1208</v>
      </c>
      <c r="G1400" s="20">
        <v>240</v>
      </c>
      <c r="H1400" s="32">
        <v>0</v>
      </c>
      <c r="I1400" s="32">
        <v>0</v>
      </c>
      <c r="J1400" s="32">
        <v>1</v>
      </c>
      <c r="K1400" s="32">
        <v>1</v>
      </c>
      <c r="L1400" s="32">
        <v>1</v>
      </c>
      <c r="M1400" s="32">
        <v>138000</v>
      </c>
      <c r="N140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165663.53367863593</v>
      </c>
      <c r="O1400" s="31">
        <f>Table5[[#This Row],[SalePrice]]-Table5[[#This Row],[RegressionPrice]]</f>
        <v>-27663.533678635926</v>
      </c>
    </row>
    <row r="1401" spans="1:15">
      <c r="A1401">
        <v>1608</v>
      </c>
      <c r="B1401">
        <v>264</v>
      </c>
      <c r="C1401" s="23">
        <v>6</v>
      </c>
      <c r="D1401" s="23">
        <v>1925</v>
      </c>
      <c r="E1401" s="23">
        <v>1990</v>
      </c>
      <c r="F1401" s="23">
        <v>976</v>
      </c>
      <c r="G1401" s="23">
        <v>216</v>
      </c>
      <c r="H1401" s="31">
        <v>0</v>
      </c>
      <c r="I1401" s="31">
        <v>0</v>
      </c>
      <c r="J1401" s="31">
        <v>1</v>
      </c>
      <c r="K1401" s="31">
        <v>0</v>
      </c>
      <c r="L1401" s="31">
        <v>0</v>
      </c>
      <c r="M1401" s="31">
        <v>137450</v>
      </c>
      <c r="N140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156540.0161398529</v>
      </c>
      <c r="O1401" s="31">
        <f>Table5[[#This Row],[SalePrice]]-Table5[[#This Row],[RegressionPrice]]</f>
        <v>-19090.016139852902</v>
      </c>
    </row>
    <row r="1402" spans="1:15">
      <c r="A1402">
        <v>1158</v>
      </c>
      <c r="B1402">
        <v>0</v>
      </c>
      <c r="C1402" s="20">
        <v>6</v>
      </c>
      <c r="D1402" s="20">
        <v>1929</v>
      </c>
      <c r="E1402" s="20">
        <v>1950</v>
      </c>
      <c r="F1402" s="20">
        <v>862</v>
      </c>
      <c r="G1402" s="20">
        <v>208</v>
      </c>
      <c r="H1402" s="32">
        <v>0</v>
      </c>
      <c r="I1402" s="32">
        <v>0</v>
      </c>
      <c r="J1402" s="32">
        <v>1</v>
      </c>
      <c r="K1402" s="32">
        <v>2</v>
      </c>
      <c r="L1402" s="32">
        <v>1</v>
      </c>
      <c r="M1402" s="32">
        <v>120000</v>
      </c>
      <c r="N140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116233.59918593016</v>
      </c>
      <c r="O1402" s="31">
        <f>Table5[[#This Row],[SalePrice]]-Table5[[#This Row],[RegressionPrice]]</f>
        <v>3766.4008140698425</v>
      </c>
    </row>
    <row r="1403" spans="1:15">
      <c r="A1403">
        <v>1593</v>
      </c>
      <c r="B1403">
        <v>759</v>
      </c>
      <c r="C1403" s="23">
        <v>6</v>
      </c>
      <c r="D1403" s="23">
        <v>2004</v>
      </c>
      <c r="E1403" s="23">
        <v>2004</v>
      </c>
      <c r="F1403" s="23">
        <v>839</v>
      </c>
      <c r="G1403" s="23">
        <v>398</v>
      </c>
      <c r="H1403" s="31">
        <v>0</v>
      </c>
      <c r="I1403" s="31">
        <v>0</v>
      </c>
      <c r="J1403" s="31">
        <v>1</v>
      </c>
      <c r="K1403" s="31">
        <v>0</v>
      </c>
      <c r="L1403" s="31">
        <v>1</v>
      </c>
      <c r="M1403" s="31">
        <v>193000</v>
      </c>
      <c r="N140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213313.4966393238</v>
      </c>
      <c r="O1403" s="31">
        <f>Table5[[#This Row],[SalePrice]]-Table5[[#This Row],[RegressionPrice]]</f>
        <v>-20313.496639323799</v>
      </c>
    </row>
    <row r="1404" spans="1:15">
      <c r="A1404">
        <v>1294</v>
      </c>
      <c r="B1404">
        <v>0</v>
      </c>
      <c r="C1404" s="20">
        <v>7</v>
      </c>
      <c r="D1404" s="20">
        <v>2006</v>
      </c>
      <c r="E1404" s="20">
        <v>2006</v>
      </c>
      <c r="F1404" s="20">
        <v>1286</v>
      </c>
      <c r="G1404" s="20">
        <v>662</v>
      </c>
      <c r="H1404" s="32">
        <v>0</v>
      </c>
      <c r="I1404" s="32">
        <v>0</v>
      </c>
      <c r="J1404" s="32">
        <v>0</v>
      </c>
      <c r="K1404" s="32">
        <v>0</v>
      </c>
      <c r="L1404" s="32">
        <v>0</v>
      </c>
      <c r="M1404" s="32">
        <v>193879</v>
      </c>
      <c r="N140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205478.19227986751</v>
      </c>
      <c r="O1404" s="31">
        <f>Table5[[#This Row],[SalePrice]]-Table5[[#This Row],[RegressionPrice]]</f>
        <v>-11599.192279867508</v>
      </c>
    </row>
    <row r="1405" spans="1:15">
      <c r="A1405">
        <v>1464</v>
      </c>
      <c r="B1405">
        <v>929</v>
      </c>
      <c r="C1405" s="23">
        <v>8</v>
      </c>
      <c r="D1405" s="23">
        <v>2007</v>
      </c>
      <c r="E1405" s="23">
        <v>2007</v>
      </c>
      <c r="F1405" s="23">
        <v>1485</v>
      </c>
      <c r="G1405" s="23">
        <v>754</v>
      </c>
      <c r="H1405" s="31">
        <v>6</v>
      </c>
      <c r="I1405" s="31">
        <v>0</v>
      </c>
      <c r="J1405" s="31">
        <v>0</v>
      </c>
      <c r="K1405" s="31">
        <v>0</v>
      </c>
      <c r="L1405" s="31">
        <v>0</v>
      </c>
      <c r="M1405" s="31">
        <v>282922</v>
      </c>
      <c r="N140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240490.85558522202</v>
      </c>
      <c r="O1405" s="31">
        <f>Table5[[#This Row],[SalePrice]]-Table5[[#This Row],[RegressionPrice]]</f>
        <v>42431.144414777984</v>
      </c>
    </row>
    <row r="1406" spans="1:15">
      <c r="A1406">
        <v>1214</v>
      </c>
      <c r="B1406">
        <v>0</v>
      </c>
      <c r="C1406" s="20">
        <v>3</v>
      </c>
      <c r="D1406" s="20">
        <v>1915</v>
      </c>
      <c r="E1406" s="20">
        <v>1950</v>
      </c>
      <c r="F1406" s="20">
        <v>672</v>
      </c>
      <c r="G1406" s="20">
        <v>936</v>
      </c>
      <c r="H1406" s="32">
        <v>3</v>
      </c>
      <c r="I1406" s="32">
        <v>0</v>
      </c>
      <c r="J1406" s="32">
        <v>1</v>
      </c>
      <c r="K1406" s="32">
        <v>2</v>
      </c>
      <c r="L1406" s="32">
        <v>1</v>
      </c>
      <c r="M1406" s="32">
        <v>105000</v>
      </c>
      <c r="N140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65798.497618048525</v>
      </c>
      <c r="O1406" s="31">
        <f>Table5[[#This Row],[SalePrice]]-Table5[[#This Row],[RegressionPrice]]</f>
        <v>39201.502381951475</v>
      </c>
    </row>
    <row r="1407" spans="1:15">
      <c r="A1407">
        <v>1646</v>
      </c>
      <c r="B1407">
        <v>1373</v>
      </c>
      <c r="C1407" s="23">
        <v>8</v>
      </c>
      <c r="D1407" s="23">
        <v>2004</v>
      </c>
      <c r="E1407" s="23">
        <v>2005</v>
      </c>
      <c r="F1407" s="23">
        <v>1594</v>
      </c>
      <c r="G1407" s="23">
        <v>482</v>
      </c>
      <c r="H1407" s="31">
        <v>0</v>
      </c>
      <c r="I1407" s="31">
        <v>3</v>
      </c>
      <c r="J1407" s="31">
        <v>2</v>
      </c>
      <c r="K1407" s="31">
        <v>0</v>
      </c>
      <c r="L1407" s="31">
        <v>0</v>
      </c>
      <c r="M1407" s="31">
        <v>275000</v>
      </c>
      <c r="N140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261227.7439855554</v>
      </c>
      <c r="O1407" s="31">
        <f>Table5[[#This Row],[SalePrice]]-Table5[[#This Row],[RegressionPrice]]</f>
        <v>13772.256014444603</v>
      </c>
    </row>
    <row r="1408" spans="1:15">
      <c r="A1408">
        <v>768</v>
      </c>
      <c r="B1408">
        <v>656</v>
      </c>
      <c r="C1408" s="20">
        <v>5</v>
      </c>
      <c r="D1408" s="20">
        <v>1972</v>
      </c>
      <c r="E1408" s="20">
        <v>2007</v>
      </c>
      <c r="F1408" s="20">
        <v>768</v>
      </c>
      <c r="G1408" s="20">
        <v>396</v>
      </c>
      <c r="H1408" s="32">
        <v>0</v>
      </c>
      <c r="I1408" s="32">
        <v>0</v>
      </c>
      <c r="J1408" s="32">
        <v>0</v>
      </c>
      <c r="K1408" s="32">
        <v>2</v>
      </c>
      <c r="L1408" s="32">
        <v>1</v>
      </c>
      <c r="M1408" s="32">
        <v>133000</v>
      </c>
      <c r="N140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123754.52169296301</v>
      </c>
      <c r="O1408" s="31">
        <f>Table5[[#This Row],[SalePrice]]-Table5[[#This Row],[RegressionPrice]]</f>
        <v>9245.4783070369886</v>
      </c>
    </row>
    <row r="1409" spans="1:15">
      <c r="A1409">
        <v>833</v>
      </c>
      <c r="B1409">
        <v>625</v>
      </c>
      <c r="C1409" s="23">
        <v>5</v>
      </c>
      <c r="D1409" s="23">
        <v>1985</v>
      </c>
      <c r="E1409" s="23">
        <v>1985</v>
      </c>
      <c r="F1409" s="23">
        <v>833</v>
      </c>
      <c r="G1409" s="23">
        <v>0</v>
      </c>
      <c r="H1409" s="31">
        <v>0</v>
      </c>
      <c r="I1409" s="31">
        <v>0</v>
      </c>
      <c r="J1409" s="31">
        <v>1</v>
      </c>
      <c r="K1409" s="31">
        <v>0</v>
      </c>
      <c r="L1409" s="31">
        <v>1</v>
      </c>
      <c r="M1409" s="31">
        <v>112000</v>
      </c>
      <c r="N140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124577.66943508589</v>
      </c>
      <c r="O1409" s="31">
        <f>Table5[[#This Row],[SalePrice]]-Table5[[#This Row],[RegressionPrice]]</f>
        <v>-12577.669435085889</v>
      </c>
    </row>
    <row r="1410" spans="1:15">
      <c r="A1410">
        <v>1363</v>
      </c>
      <c r="B1410">
        <v>0</v>
      </c>
      <c r="C1410" s="20">
        <v>4</v>
      </c>
      <c r="D1410" s="20">
        <v>1910</v>
      </c>
      <c r="E1410" s="20">
        <v>1950</v>
      </c>
      <c r="F1410" s="20">
        <v>622</v>
      </c>
      <c r="G1410" s="20">
        <v>528</v>
      </c>
      <c r="H1410" s="32">
        <v>0</v>
      </c>
      <c r="I1410" s="32">
        <v>0</v>
      </c>
      <c r="J1410" s="32">
        <v>4</v>
      </c>
      <c r="K1410" s="32">
        <v>1</v>
      </c>
      <c r="L1410" s="32">
        <v>1</v>
      </c>
      <c r="M1410" s="32">
        <v>125500</v>
      </c>
      <c r="N141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110856.19123004777</v>
      </c>
      <c r="O1410" s="31">
        <f>Table5[[#This Row],[SalePrice]]-Table5[[#This Row],[RegressionPrice]]</f>
        <v>14643.808769952229</v>
      </c>
    </row>
    <row r="1411" spans="1:15">
      <c r="A1411">
        <v>2093</v>
      </c>
      <c r="B1411">
        <v>0</v>
      </c>
      <c r="C1411" s="23">
        <v>7</v>
      </c>
      <c r="D1411" s="23">
        <v>1986</v>
      </c>
      <c r="E1411" s="23">
        <v>1991</v>
      </c>
      <c r="F1411" s="23">
        <v>791</v>
      </c>
      <c r="G1411" s="23">
        <v>542</v>
      </c>
      <c r="H1411" s="31">
        <v>0</v>
      </c>
      <c r="I1411" s="31">
        <v>0</v>
      </c>
      <c r="J1411" s="31">
        <v>0</v>
      </c>
      <c r="K1411" s="31">
        <v>1</v>
      </c>
      <c r="L1411" s="31">
        <v>1</v>
      </c>
      <c r="M1411" s="31">
        <v>215000</v>
      </c>
      <c r="N141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226175.40260632147</v>
      </c>
      <c r="O1411" s="31">
        <f>Table5[[#This Row],[SalePrice]]-Table5[[#This Row],[RegressionPrice]]</f>
        <v>-11175.40260632147</v>
      </c>
    </row>
    <row r="1412" spans="1:15">
      <c r="A1412">
        <v>1840</v>
      </c>
      <c r="B1412">
        <v>666</v>
      </c>
      <c r="C1412" s="20">
        <v>7</v>
      </c>
      <c r="D1412" s="20">
        <v>2001</v>
      </c>
      <c r="E1412" s="20">
        <v>2001</v>
      </c>
      <c r="F1412" s="20">
        <v>944</v>
      </c>
      <c r="G1412" s="20">
        <v>622</v>
      </c>
      <c r="H1412" s="32">
        <v>0</v>
      </c>
      <c r="I1412" s="32">
        <v>0</v>
      </c>
      <c r="J1412" s="32">
        <v>0</v>
      </c>
      <c r="K1412" s="32">
        <v>0</v>
      </c>
      <c r="L1412" s="32">
        <v>0</v>
      </c>
      <c r="M1412" s="32">
        <v>230000</v>
      </c>
      <c r="N141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235706.67233992202</v>
      </c>
      <c r="O1412" s="31">
        <f>Table5[[#This Row],[SalePrice]]-Table5[[#This Row],[RegressionPrice]]</f>
        <v>-5706.6723399220209</v>
      </c>
    </row>
    <row r="1413" spans="1:15">
      <c r="A1413">
        <v>1668</v>
      </c>
      <c r="B1413">
        <v>120</v>
      </c>
      <c r="C1413" s="23">
        <v>6</v>
      </c>
      <c r="D1413" s="23">
        <v>1950</v>
      </c>
      <c r="E1413" s="23">
        <v>2005</v>
      </c>
      <c r="F1413" s="23">
        <v>856</v>
      </c>
      <c r="G1413" s="23">
        <v>271</v>
      </c>
      <c r="H1413" s="31">
        <v>0</v>
      </c>
      <c r="I1413" s="31">
        <v>0</v>
      </c>
      <c r="J1413" s="31">
        <v>1</v>
      </c>
      <c r="K1413" s="31">
        <v>0</v>
      </c>
      <c r="L1413" s="31">
        <v>1</v>
      </c>
      <c r="M1413" s="31">
        <v>140000</v>
      </c>
      <c r="N141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180060.39539040314</v>
      </c>
      <c r="O1413" s="31">
        <f>Table5[[#This Row],[SalePrice]]-Table5[[#This Row],[RegressionPrice]]</f>
        <v>-40060.395390403137</v>
      </c>
    </row>
    <row r="1414" spans="1:15">
      <c r="A1414">
        <v>1040</v>
      </c>
      <c r="B1414">
        <v>0</v>
      </c>
      <c r="C1414" s="20">
        <v>4</v>
      </c>
      <c r="D1414" s="20">
        <v>1949</v>
      </c>
      <c r="E1414" s="20">
        <v>1950</v>
      </c>
      <c r="F1414" s="20">
        <v>0</v>
      </c>
      <c r="G1414" s="20">
        <v>420</v>
      </c>
      <c r="H1414" s="32">
        <v>0</v>
      </c>
      <c r="I1414" s="32">
        <v>2</v>
      </c>
      <c r="J1414" s="32">
        <v>3</v>
      </c>
      <c r="K1414" s="32">
        <v>3</v>
      </c>
      <c r="L1414" s="32">
        <v>1</v>
      </c>
      <c r="M1414" s="32">
        <v>90000</v>
      </c>
      <c r="N141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69434.054433877696</v>
      </c>
      <c r="O1414" s="31">
        <f>Table5[[#This Row],[SalePrice]]-Table5[[#This Row],[RegressionPrice]]</f>
        <v>20565.945566122304</v>
      </c>
    </row>
    <row r="1415" spans="1:15">
      <c r="A1415">
        <v>1844</v>
      </c>
      <c r="B1415">
        <v>976</v>
      </c>
      <c r="C1415" s="23">
        <v>8</v>
      </c>
      <c r="D1415" s="23">
        <v>2005</v>
      </c>
      <c r="E1415" s="23">
        <v>2006</v>
      </c>
      <c r="F1415" s="23">
        <v>1844</v>
      </c>
      <c r="G1415" s="23">
        <v>620</v>
      </c>
      <c r="H1415" s="31">
        <v>0</v>
      </c>
      <c r="I1415" s="31">
        <v>0</v>
      </c>
      <c r="J1415" s="31">
        <v>0</v>
      </c>
      <c r="K1415" s="31">
        <v>0</v>
      </c>
      <c r="L1415" s="31">
        <v>0</v>
      </c>
      <c r="M1415" s="31">
        <v>257000</v>
      </c>
      <c r="N141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278803.34131964506</v>
      </c>
      <c r="O1415" s="31">
        <f>Table5[[#This Row],[SalePrice]]-Table5[[#This Row],[RegressionPrice]]</f>
        <v>-21803.341319645057</v>
      </c>
    </row>
    <row r="1416" spans="1:15">
      <c r="A1416">
        <v>1848</v>
      </c>
      <c r="B1416">
        <v>0</v>
      </c>
      <c r="C1416" s="20">
        <v>6</v>
      </c>
      <c r="D1416" s="20">
        <v>1923</v>
      </c>
      <c r="E1416" s="20">
        <v>2000</v>
      </c>
      <c r="F1416" s="20">
        <v>833</v>
      </c>
      <c r="G1416" s="20">
        <v>370</v>
      </c>
      <c r="H1416" s="32">
        <v>0</v>
      </c>
      <c r="I1416" s="32">
        <v>0</v>
      </c>
      <c r="J1416" s="32">
        <v>1</v>
      </c>
      <c r="K1416" s="32">
        <v>1</v>
      </c>
      <c r="L1416" s="32">
        <v>0</v>
      </c>
      <c r="M1416" s="32">
        <v>207000</v>
      </c>
      <c r="N141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166122.54138465415</v>
      </c>
      <c r="O1416" s="31">
        <f>Table5[[#This Row],[SalePrice]]-Table5[[#This Row],[RegressionPrice]]</f>
        <v>40877.458615345851</v>
      </c>
    </row>
    <row r="1417" spans="1:15">
      <c r="A1417">
        <v>1569</v>
      </c>
      <c r="B1417">
        <v>988</v>
      </c>
      <c r="C1417" s="23">
        <v>7</v>
      </c>
      <c r="D1417" s="23">
        <v>2007</v>
      </c>
      <c r="E1417" s="23">
        <v>2007</v>
      </c>
      <c r="F1417" s="23">
        <v>1386</v>
      </c>
      <c r="G1417" s="23">
        <v>660</v>
      </c>
      <c r="H1417" s="31">
        <v>0</v>
      </c>
      <c r="I1417" s="31">
        <v>3</v>
      </c>
      <c r="J1417" s="31">
        <v>0</v>
      </c>
      <c r="K1417" s="31">
        <v>0</v>
      </c>
      <c r="L1417" s="31">
        <v>0</v>
      </c>
      <c r="M1417" s="31">
        <v>175900</v>
      </c>
      <c r="N141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220189.27178369486</v>
      </c>
      <c r="O1417" s="31">
        <f>Table5[[#This Row],[SalePrice]]-Table5[[#This Row],[RegressionPrice]]</f>
        <v>-44289.271783694858</v>
      </c>
    </row>
    <row r="1418" spans="1:15">
      <c r="A1418">
        <v>2290</v>
      </c>
      <c r="B1418">
        <v>0</v>
      </c>
      <c r="C1418" s="20">
        <v>4</v>
      </c>
      <c r="D1418" s="20">
        <v>1885</v>
      </c>
      <c r="E1418" s="20">
        <v>1950</v>
      </c>
      <c r="F1418" s="20">
        <v>777</v>
      </c>
      <c r="G1418" s="20">
        <v>560</v>
      </c>
      <c r="H1418" s="32">
        <v>0</v>
      </c>
      <c r="I1418" s="32">
        <v>1</v>
      </c>
      <c r="J1418" s="32">
        <v>1</v>
      </c>
      <c r="K1418" s="32">
        <v>1</v>
      </c>
      <c r="L1418" s="32">
        <v>1</v>
      </c>
      <c r="M1418" s="32">
        <v>122500</v>
      </c>
      <c r="N141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122789.65647112517</v>
      </c>
      <c r="O1418" s="31">
        <f>Table5[[#This Row],[SalePrice]]-Table5[[#This Row],[RegressionPrice]]</f>
        <v>-289.65647112517036</v>
      </c>
    </row>
    <row r="1419" spans="1:15">
      <c r="A1419">
        <v>2450</v>
      </c>
      <c r="B1419">
        <v>781</v>
      </c>
      <c r="C1419" s="23">
        <v>8</v>
      </c>
      <c r="D1419" s="23">
        <v>1998</v>
      </c>
      <c r="E1419" s="23">
        <v>1998</v>
      </c>
      <c r="F1419" s="23">
        <v>1284</v>
      </c>
      <c r="G1419" s="23">
        <v>1069</v>
      </c>
      <c r="H1419" s="31">
        <v>0</v>
      </c>
      <c r="I1419" s="31">
        <v>0</v>
      </c>
      <c r="J1419" s="31">
        <v>0</v>
      </c>
      <c r="K1419" s="31">
        <v>0</v>
      </c>
      <c r="L1419" s="31">
        <v>0</v>
      </c>
      <c r="M1419" s="31">
        <v>340000</v>
      </c>
      <c r="N141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307011.7092131977</v>
      </c>
      <c r="O1419" s="31">
        <f>Table5[[#This Row],[SalePrice]]-Table5[[#This Row],[RegressionPrice]]</f>
        <v>32988.290786802303</v>
      </c>
    </row>
    <row r="1420" spans="1:15">
      <c r="A1420">
        <v>1144</v>
      </c>
      <c r="B1420">
        <v>25</v>
      </c>
      <c r="C1420" s="20">
        <v>5</v>
      </c>
      <c r="D1420" s="20">
        <v>1963</v>
      </c>
      <c r="E1420" s="20">
        <v>1963</v>
      </c>
      <c r="F1420" s="20">
        <v>1144</v>
      </c>
      <c r="G1420" s="20">
        <v>336</v>
      </c>
      <c r="H1420" s="32">
        <v>0</v>
      </c>
      <c r="I1420" s="32">
        <v>0</v>
      </c>
      <c r="J1420" s="32">
        <v>1</v>
      </c>
      <c r="K1420" s="32">
        <v>2</v>
      </c>
      <c r="L1420" s="32">
        <v>1</v>
      </c>
      <c r="M1420" s="32">
        <v>124000</v>
      </c>
      <c r="N142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122012.00004577352</v>
      </c>
      <c r="O1420" s="31">
        <f>Table5[[#This Row],[SalePrice]]-Table5[[#This Row],[RegressionPrice]]</f>
        <v>1987.999954226485</v>
      </c>
    </row>
    <row r="1421" spans="1:15">
      <c r="A1421">
        <v>1844</v>
      </c>
      <c r="B1421">
        <v>1110</v>
      </c>
      <c r="C1421" s="23">
        <v>6</v>
      </c>
      <c r="D1421" s="23">
        <v>1969</v>
      </c>
      <c r="E1421" s="23">
        <v>1969</v>
      </c>
      <c r="F1421" s="23">
        <v>1844</v>
      </c>
      <c r="G1421" s="23">
        <v>540</v>
      </c>
      <c r="H1421" s="31">
        <v>0</v>
      </c>
      <c r="I1421" s="31">
        <v>0</v>
      </c>
      <c r="J1421" s="31">
        <v>1</v>
      </c>
      <c r="K1421" s="31">
        <v>1</v>
      </c>
      <c r="L1421" s="31">
        <v>0</v>
      </c>
      <c r="M1421" s="31">
        <v>223000</v>
      </c>
      <c r="N142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215257.59057905726</v>
      </c>
      <c r="O1421" s="31">
        <f>Table5[[#This Row],[SalePrice]]-Table5[[#This Row],[RegressionPrice]]</f>
        <v>7742.4094209427421</v>
      </c>
    </row>
    <row r="1422" spans="1:15">
      <c r="A1422">
        <v>1416</v>
      </c>
      <c r="B1422">
        <v>404</v>
      </c>
      <c r="C1422" s="20">
        <v>6</v>
      </c>
      <c r="D1422" s="20">
        <v>1968</v>
      </c>
      <c r="E1422" s="20">
        <v>1968</v>
      </c>
      <c r="F1422" s="20">
        <v>708</v>
      </c>
      <c r="G1422" s="20">
        <v>776</v>
      </c>
      <c r="H1422" s="32">
        <v>0</v>
      </c>
      <c r="I1422" s="32">
        <v>0</v>
      </c>
      <c r="J1422" s="32">
        <v>1</v>
      </c>
      <c r="K1422" s="32">
        <v>1</v>
      </c>
      <c r="L1422" s="32">
        <v>1</v>
      </c>
      <c r="M1422" s="32">
        <v>179900</v>
      </c>
      <c r="N142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178877.27401715799</v>
      </c>
      <c r="O1422" s="31">
        <f>Table5[[#This Row],[SalePrice]]-Table5[[#This Row],[RegressionPrice]]</f>
        <v>1022.7259828420065</v>
      </c>
    </row>
    <row r="1423" spans="1:15">
      <c r="A1423">
        <v>1069</v>
      </c>
      <c r="B1423">
        <v>360</v>
      </c>
      <c r="C1423" s="23">
        <v>6</v>
      </c>
      <c r="D1423" s="23">
        <v>1977</v>
      </c>
      <c r="E1423" s="23">
        <v>1977</v>
      </c>
      <c r="F1423" s="23">
        <v>1069</v>
      </c>
      <c r="G1423" s="23">
        <v>440</v>
      </c>
      <c r="H1423" s="31">
        <v>0</v>
      </c>
      <c r="I1423" s="31">
        <v>3</v>
      </c>
      <c r="J1423" s="31">
        <v>0</v>
      </c>
      <c r="K1423" s="31">
        <v>2</v>
      </c>
      <c r="L1423" s="31">
        <v>1</v>
      </c>
      <c r="M1423" s="31">
        <v>127500</v>
      </c>
      <c r="N142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130145.49861510137</v>
      </c>
      <c r="O1423" s="31">
        <f>Table5[[#This Row],[SalePrice]]-Table5[[#This Row],[RegressionPrice]]</f>
        <v>-2645.4986151013727</v>
      </c>
    </row>
    <row r="1424" spans="1:15">
      <c r="A1424">
        <v>848</v>
      </c>
      <c r="B1424">
        <v>686</v>
      </c>
      <c r="C1424" s="20">
        <v>6</v>
      </c>
      <c r="D1424" s="20">
        <v>2003</v>
      </c>
      <c r="E1424" s="20">
        <v>2003</v>
      </c>
      <c r="F1424" s="20">
        <v>848</v>
      </c>
      <c r="G1424" s="20">
        <v>420</v>
      </c>
      <c r="H1424" s="32">
        <v>0</v>
      </c>
      <c r="I1424" s="32">
        <v>3</v>
      </c>
      <c r="J1424" s="32">
        <v>0</v>
      </c>
      <c r="K1424" s="32">
        <v>0</v>
      </c>
      <c r="L1424" s="32">
        <v>0</v>
      </c>
      <c r="M1424" s="32">
        <v>136500</v>
      </c>
      <c r="N142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138710.72450331261</v>
      </c>
      <c r="O1424" s="31">
        <f>Table5[[#This Row],[SalePrice]]-Table5[[#This Row],[RegressionPrice]]</f>
        <v>-2210.7245033126092</v>
      </c>
    </row>
    <row r="1425" spans="1:15">
      <c r="A1425">
        <v>2201</v>
      </c>
      <c r="B1425">
        <v>0</v>
      </c>
      <c r="C1425" s="23">
        <v>6</v>
      </c>
      <c r="D1425" s="23">
        <v>1966</v>
      </c>
      <c r="E1425" s="23">
        <v>1966</v>
      </c>
      <c r="F1425" s="23">
        <v>697</v>
      </c>
      <c r="G1425" s="23">
        <v>432</v>
      </c>
      <c r="H1425" s="31">
        <v>0</v>
      </c>
      <c r="I1425" s="31">
        <v>0</v>
      </c>
      <c r="J1425" s="31">
        <v>0</v>
      </c>
      <c r="K1425" s="31">
        <v>2</v>
      </c>
      <c r="L1425" s="31">
        <v>0</v>
      </c>
      <c r="M1425" s="31">
        <v>274970</v>
      </c>
      <c r="N142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178126.70885556523</v>
      </c>
      <c r="O1425" s="31">
        <f>Table5[[#This Row],[SalePrice]]-Table5[[#This Row],[RegressionPrice]]</f>
        <v>96843.29114443477</v>
      </c>
    </row>
    <row r="1426" spans="1:15">
      <c r="A1426">
        <v>1344</v>
      </c>
      <c r="B1426">
        <v>457</v>
      </c>
      <c r="C1426" s="20">
        <v>5</v>
      </c>
      <c r="D1426" s="20">
        <v>1958</v>
      </c>
      <c r="E1426" s="20">
        <v>1983</v>
      </c>
      <c r="F1426" s="20">
        <v>1024</v>
      </c>
      <c r="G1426" s="20">
        <v>484</v>
      </c>
      <c r="H1426" s="32">
        <v>0</v>
      </c>
      <c r="I1426" s="32">
        <v>0</v>
      </c>
      <c r="J1426" s="32">
        <v>1</v>
      </c>
      <c r="K1426" s="32">
        <v>2</v>
      </c>
      <c r="L1426" s="32">
        <v>1</v>
      </c>
      <c r="M1426" s="32">
        <v>144000</v>
      </c>
      <c r="N142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148899.6501675538</v>
      </c>
      <c r="O1426" s="31">
        <f>Table5[[#This Row],[SalePrice]]-Table5[[#This Row],[RegressionPrice]]</f>
        <v>-4899.650167553802</v>
      </c>
    </row>
    <row r="1427" spans="1:15">
      <c r="A1427">
        <v>1252</v>
      </c>
      <c r="B1427">
        <v>0</v>
      </c>
      <c r="C1427" s="23">
        <v>6</v>
      </c>
      <c r="D1427" s="23">
        <v>1959</v>
      </c>
      <c r="E1427" s="23">
        <v>1959</v>
      </c>
      <c r="F1427" s="23">
        <v>1252</v>
      </c>
      <c r="G1427" s="23">
        <v>528</v>
      </c>
      <c r="H1427" s="31">
        <v>0</v>
      </c>
      <c r="I1427" s="31">
        <v>0</v>
      </c>
      <c r="J1427" s="31">
        <v>1</v>
      </c>
      <c r="K1427" s="31">
        <v>0</v>
      </c>
      <c r="L1427" s="31">
        <v>0</v>
      </c>
      <c r="M1427" s="31">
        <v>142000</v>
      </c>
      <c r="N142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150565.95315349897</v>
      </c>
      <c r="O1427" s="31">
        <f>Table5[[#This Row],[SalePrice]]-Table5[[#This Row],[RegressionPrice]]</f>
        <v>-8565.9531534989655</v>
      </c>
    </row>
    <row r="1428" spans="1:15">
      <c r="A1428">
        <v>2127</v>
      </c>
      <c r="B1428">
        <v>1000</v>
      </c>
      <c r="C1428" s="20">
        <v>7</v>
      </c>
      <c r="D1428" s="20">
        <v>1994</v>
      </c>
      <c r="E1428" s="20">
        <v>1994</v>
      </c>
      <c r="F1428" s="20">
        <v>1223</v>
      </c>
      <c r="G1428" s="20">
        <v>525</v>
      </c>
      <c r="H1428" s="32">
        <v>0</v>
      </c>
      <c r="I1428" s="32">
        <v>0</v>
      </c>
      <c r="J1428" s="32">
        <v>0</v>
      </c>
      <c r="K1428" s="32">
        <v>0</v>
      </c>
      <c r="L1428" s="32">
        <v>0</v>
      </c>
      <c r="M1428" s="32">
        <v>271000</v>
      </c>
      <c r="N142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252259.35421952911</v>
      </c>
      <c r="O1428" s="31">
        <f>Table5[[#This Row],[SalePrice]]-Table5[[#This Row],[RegressionPrice]]</f>
        <v>18740.645780470892</v>
      </c>
    </row>
    <row r="1429" spans="1:15">
      <c r="A1429">
        <v>1558</v>
      </c>
      <c r="B1429">
        <v>580</v>
      </c>
      <c r="C1429" s="23">
        <v>5</v>
      </c>
      <c r="D1429" s="23">
        <v>1945</v>
      </c>
      <c r="E1429" s="23">
        <v>1950</v>
      </c>
      <c r="F1429" s="23">
        <v>913</v>
      </c>
      <c r="G1429" s="23">
        <v>288</v>
      </c>
      <c r="H1429" s="31">
        <v>3</v>
      </c>
      <c r="I1429" s="31">
        <v>0</v>
      </c>
      <c r="J1429" s="31">
        <v>1</v>
      </c>
      <c r="K1429" s="31">
        <v>2</v>
      </c>
      <c r="L1429" s="31">
        <v>1</v>
      </c>
      <c r="M1429" s="31">
        <v>140000</v>
      </c>
      <c r="N142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127640.5977378439</v>
      </c>
      <c r="O1429" s="31">
        <f>Table5[[#This Row],[SalePrice]]-Table5[[#This Row],[RegressionPrice]]</f>
        <v>12359.402262156102</v>
      </c>
    </row>
    <row r="1430" spans="1:15">
      <c r="A1430">
        <v>804</v>
      </c>
      <c r="B1430">
        <v>510</v>
      </c>
      <c r="C1430" s="20">
        <v>5</v>
      </c>
      <c r="D1430" s="20">
        <v>1940</v>
      </c>
      <c r="E1430" s="20">
        <v>1992</v>
      </c>
      <c r="F1430" s="20">
        <v>788</v>
      </c>
      <c r="G1430" s="20">
        <v>240</v>
      </c>
      <c r="H1430" s="32">
        <v>0</v>
      </c>
      <c r="I1430" s="32">
        <v>0</v>
      </c>
      <c r="J1430" s="32">
        <v>1</v>
      </c>
      <c r="K1430" s="32">
        <v>2</v>
      </c>
      <c r="L1430" s="32">
        <v>0</v>
      </c>
      <c r="M1430" s="32">
        <v>119000</v>
      </c>
      <c r="N143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98880.427460416147</v>
      </c>
      <c r="O1430" s="31">
        <f>Table5[[#This Row],[SalePrice]]-Table5[[#This Row],[RegressionPrice]]</f>
        <v>20119.572539583853</v>
      </c>
    </row>
    <row r="1431" spans="1:15">
      <c r="A1431">
        <v>1440</v>
      </c>
      <c r="B1431">
        <v>678</v>
      </c>
      <c r="C1431" s="23">
        <v>6</v>
      </c>
      <c r="D1431" s="23">
        <v>1981</v>
      </c>
      <c r="E1431" s="23">
        <v>1981</v>
      </c>
      <c r="F1431" s="23">
        <v>1440</v>
      </c>
      <c r="G1431" s="23">
        <v>467</v>
      </c>
      <c r="H1431" s="31">
        <v>0</v>
      </c>
      <c r="I1431" s="31">
        <v>0</v>
      </c>
      <c r="J1431" s="31">
        <v>0</v>
      </c>
      <c r="K1431" s="31">
        <v>0</v>
      </c>
      <c r="L1431" s="31">
        <v>0</v>
      </c>
      <c r="M1431" s="31">
        <v>182900</v>
      </c>
      <c r="N143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182954.21955466861</v>
      </c>
      <c r="O1431" s="31">
        <f>Table5[[#This Row],[SalePrice]]-Table5[[#This Row],[RegressionPrice]]</f>
        <v>-54.219554668612545</v>
      </c>
    </row>
    <row r="1432" spans="1:15">
      <c r="A1432">
        <v>1838</v>
      </c>
      <c r="B1432">
        <v>0</v>
      </c>
      <c r="C1432" s="20">
        <v>5</v>
      </c>
      <c r="D1432" s="20">
        <v>2005</v>
      </c>
      <c r="E1432" s="20">
        <v>2005</v>
      </c>
      <c r="F1432" s="20">
        <v>732</v>
      </c>
      <c r="G1432" s="20">
        <v>372</v>
      </c>
      <c r="H1432" s="32">
        <v>6</v>
      </c>
      <c r="I1432" s="32">
        <v>0</v>
      </c>
      <c r="J1432" s="32">
        <v>0</v>
      </c>
      <c r="K1432" s="32">
        <v>0</v>
      </c>
      <c r="L1432" s="32">
        <v>1</v>
      </c>
      <c r="M1432" s="32">
        <v>192140</v>
      </c>
      <c r="N143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162849.94917594118</v>
      </c>
      <c r="O1432" s="31">
        <f>Table5[[#This Row],[SalePrice]]-Table5[[#This Row],[RegressionPrice]]</f>
        <v>29290.050824058824</v>
      </c>
    </row>
    <row r="1433" spans="1:15">
      <c r="A1433">
        <v>958</v>
      </c>
      <c r="B1433">
        <v>958</v>
      </c>
      <c r="C1433" s="23">
        <v>6</v>
      </c>
      <c r="D1433" s="23">
        <v>1976</v>
      </c>
      <c r="E1433" s="23">
        <v>1976</v>
      </c>
      <c r="F1433" s="23">
        <v>958</v>
      </c>
      <c r="G1433" s="23">
        <v>440</v>
      </c>
      <c r="H1433" s="31">
        <v>0</v>
      </c>
      <c r="I1433" s="31">
        <v>3</v>
      </c>
      <c r="J1433" s="31">
        <v>0</v>
      </c>
      <c r="K1433" s="31">
        <v>2</v>
      </c>
      <c r="L1433" s="31">
        <v>1</v>
      </c>
      <c r="M1433" s="31">
        <v>143750</v>
      </c>
      <c r="N143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133879.157059141</v>
      </c>
      <c r="O1433" s="31">
        <f>Table5[[#This Row],[SalePrice]]-Table5[[#This Row],[RegressionPrice]]</f>
        <v>9870.8429408590018</v>
      </c>
    </row>
    <row r="1434" spans="1:15">
      <c r="A1434">
        <v>968</v>
      </c>
      <c r="B1434">
        <v>0</v>
      </c>
      <c r="C1434" s="20">
        <v>4</v>
      </c>
      <c r="D1434" s="20">
        <v>1927</v>
      </c>
      <c r="E1434" s="20">
        <v>2007</v>
      </c>
      <c r="F1434" s="20">
        <v>656</v>
      </c>
      <c r="G1434" s="20">
        <v>216</v>
      </c>
      <c r="H1434" s="32">
        <v>0</v>
      </c>
      <c r="I1434" s="32">
        <v>0</v>
      </c>
      <c r="J1434" s="32">
        <v>1</v>
      </c>
      <c r="K1434" s="32">
        <v>2</v>
      </c>
      <c r="L1434" s="32">
        <v>1</v>
      </c>
      <c r="M1434" s="32">
        <v>64500</v>
      </c>
      <c r="N143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82706.848155039086</v>
      </c>
      <c r="O1434" s="31">
        <f>Table5[[#This Row],[SalePrice]]-Table5[[#This Row],[RegressionPrice]]</f>
        <v>-18206.848155039086</v>
      </c>
    </row>
    <row r="1435" spans="1:15">
      <c r="A1435">
        <v>1792</v>
      </c>
      <c r="B1435">
        <v>0</v>
      </c>
      <c r="C1435" s="23">
        <v>6</v>
      </c>
      <c r="D1435" s="23">
        <v>2000</v>
      </c>
      <c r="E1435" s="23">
        <v>2000</v>
      </c>
      <c r="F1435" s="23">
        <v>936</v>
      </c>
      <c r="G1435" s="23">
        <v>451</v>
      </c>
      <c r="H1435" s="31">
        <v>0</v>
      </c>
      <c r="I1435" s="31">
        <v>0</v>
      </c>
      <c r="J1435" s="31">
        <v>0</v>
      </c>
      <c r="K1435" s="31">
        <v>0</v>
      </c>
      <c r="L1435" s="31">
        <v>1</v>
      </c>
      <c r="M1435" s="31">
        <v>186500</v>
      </c>
      <c r="N143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201626.13115057535</v>
      </c>
      <c r="O1435" s="31">
        <f>Table5[[#This Row],[SalePrice]]-Table5[[#This Row],[RegressionPrice]]</f>
        <v>-15126.131150575355</v>
      </c>
    </row>
    <row r="1436" spans="1:15">
      <c r="A1436">
        <v>1126</v>
      </c>
      <c r="B1436">
        <v>936</v>
      </c>
      <c r="C1436" s="20">
        <v>5</v>
      </c>
      <c r="D1436" s="20">
        <v>1977</v>
      </c>
      <c r="E1436" s="20">
        <v>1977</v>
      </c>
      <c r="F1436" s="20">
        <v>1126</v>
      </c>
      <c r="G1436" s="20">
        <v>484</v>
      </c>
      <c r="H1436" s="32">
        <v>0</v>
      </c>
      <c r="I1436" s="32">
        <v>0</v>
      </c>
      <c r="J1436" s="32">
        <v>1</v>
      </c>
      <c r="K1436" s="32">
        <v>3</v>
      </c>
      <c r="L1436" s="32">
        <v>1</v>
      </c>
      <c r="M1436" s="32">
        <v>160000</v>
      </c>
      <c r="N143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150823.50435207092</v>
      </c>
      <c r="O1436" s="31">
        <f>Table5[[#This Row],[SalePrice]]-Table5[[#This Row],[RegressionPrice]]</f>
        <v>9176.495647929085</v>
      </c>
    </row>
    <row r="1437" spans="1:15">
      <c r="A1437">
        <v>1537</v>
      </c>
      <c r="B1437">
        <v>0</v>
      </c>
      <c r="C1437" s="23">
        <v>6</v>
      </c>
      <c r="D1437" s="23">
        <v>1962</v>
      </c>
      <c r="E1437" s="23">
        <v>2005</v>
      </c>
      <c r="F1437" s="23">
        <v>1319</v>
      </c>
      <c r="G1437" s="23">
        <v>462</v>
      </c>
      <c r="H1437" s="31">
        <v>0</v>
      </c>
      <c r="I1437" s="31">
        <v>0</v>
      </c>
      <c r="J1437" s="31">
        <v>1</v>
      </c>
      <c r="K1437" s="31">
        <v>2</v>
      </c>
      <c r="L1437" s="31">
        <v>0</v>
      </c>
      <c r="M1437" s="31">
        <v>174000</v>
      </c>
      <c r="N143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174460.1059783063</v>
      </c>
      <c r="O1437" s="31">
        <f>Table5[[#This Row],[SalePrice]]-Table5[[#This Row],[RegressionPrice]]</f>
        <v>-460.10597830629558</v>
      </c>
    </row>
    <row r="1438" spans="1:15">
      <c r="A1438">
        <v>864</v>
      </c>
      <c r="B1438">
        <v>616</v>
      </c>
      <c r="C1438" s="20">
        <v>4</v>
      </c>
      <c r="D1438" s="20">
        <v>1971</v>
      </c>
      <c r="E1438" s="20">
        <v>1971</v>
      </c>
      <c r="F1438" s="20">
        <v>864</v>
      </c>
      <c r="G1438" s="20">
        <v>528</v>
      </c>
      <c r="H1438" s="32">
        <v>0</v>
      </c>
      <c r="I1438" s="32">
        <v>0</v>
      </c>
      <c r="J1438" s="32">
        <v>1</v>
      </c>
      <c r="K1438" s="32">
        <v>2</v>
      </c>
      <c r="L1438" s="32">
        <v>1</v>
      </c>
      <c r="M1438" s="32">
        <v>120500</v>
      </c>
      <c r="N143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107623.55087382847</v>
      </c>
      <c r="O1438" s="31">
        <f>Table5[[#This Row],[SalePrice]]-Table5[[#This Row],[RegressionPrice]]</f>
        <v>12876.44912617153</v>
      </c>
    </row>
    <row r="1439" spans="1:15">
      <c r="A1439">
        <v>1932</v>
      </c>
      <c r="B1439">
        <v>1336</v>
      </c>
      <c r="C1439" s="23">
        <v>8</v>
      </c>
      <c r="D1439" s="23">
        <v>2008</v>
      </c>
      <c r="E1439" s="23">
        <v>2008</v>
      </c>
      <c r="F1439" s="23">
        <v>1932</v>
      </c>
      <c r="G1439" s="23">
        <v>774</v>
      </c>
      <c r="H1439" s="31">
        <v>0</v>
      </c>
      <c r="I1439" s="31">
        <v>0</v>
      </c>
      <c r="J1439" s="31">
        <v>2</v>
      </c>
      <c r="K1439" s="31">
        <v>0</v>
      </c>
      <c r="L1439" s="31">
        <v>2</v>
      </c>
      <c r="M1439" s="31">
        <v>394617</v>
      </c>
      <c r="N143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329685.95624079654</v>
      </c>
      <c r="O1439" s="31">
        <f>Table5[[#This Row],[SalePrice]]-Table5[[#This Row],[RegressionPrice]]</f>
        <v>64931.043759203458</v>
      </c>
    </row>
    <row r="1440" spans="1:15">
      <c r="A1440">
        <v>1236</v>
      </c>
      <c r="B1440">
        <v>600</v>
      </c>
      <c r="C1440" s="20">
        <v>6</v>
      </c>
      <c r="D1440" s="20">
        <v>1957</v>
      </c>
      <c r="E1440" s="20">
        <v>1996</v>
      </c>
      <c r="F1440" s="20">
        <v>912</v>
      </c>
      <c r="G1440" s="20">
        <v>923</v>
      </c>
      <c r="H1440" s="32">
        <v>3</v>
      </c>
      <c r="I1440" s="32">
        <v>0</v>
      </c>
      <c r="J1440" s="32">
        <v>1</v>
      </c>
      <c r="K1440" s="32">
        <v>2</v>
      </c>
      <c r="L1440" s="32">
        <v>1</v>
      </c>
      <c r="M1440" s="32">
        <v>149700</v>
      </c>
      <c r="N144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174801.20126462093</v>
      </c>
      <c r="O1440" s="31">
        <f>Table5[[#This Row],[SalePrice]]-Table5[[#This Row],[RegressionPrice]]</f>
        <v>-25101.201264620933</v>
      </c>
    </row>
    <row r="1441" spans="1:15">
      <c r="A1441">
        <v>1725</v>
      </c>
      <c r="B1441">
        <v>315</v>
      </c>
      <c r="C1441" s="23">
        <v>7</v>
      </c>
      <c r="D1441" s="23">
        <v>1979</v>
      </c>
      <c r="E1441" s="23">
        <v>1979</v>
      </c>
      <c r="F1441" s="23">
        <v>539</v>
      </c>
      <c r="G1441" s="23">
        <v>550</v>
      </c>
      <c r="H1441" s="31">
        <v>0</v>
      </c>
      <c r="I1441" s="31">
        <v>0</v>
      </c>
      <c r="J1441" s="31">
        <v>1</v>
      </c>
      <c r="K1441" s="31">
        <v>2</v>
      </c>
      <c r="L1441" s="31">
        <v>1</v>
      </c>
      <c r="M1441" s="31">
        <v>197000</v>
      </c>
      <c r="N144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207451.0065221207</v>
      </c>
      <c r="O1441" s="31">
        <f>Table5[[#This Row],[SalePrice]]-Table5[[#This Row],[RegressionPrice]]</f>
        <v>-10451.006522120704</v>
      </c>
    </row>
    <row r="1442" spans="1:15">
      <c r="A1442">
        <v>2555</v>
      </c>
      <c r="B1442">
        <v>0</v>
      </c>
      <c r="C1442" s="20">
        <v>6</v>
      </c>
      <c r="D1442" s="20">
        <v>1922</v>
      </c>
      <c r="E1442" s="20">
        <v>1994</v>
      </c>
      <c r="F1442" s="20">
        <v>588</v>
      </c>
      <c r="G1442" s="20">
        <v>672</v>
      </c>
      <c r="H1442" s="32">
        <v>0</v>
      </c>
      <c r="I1442" s="32">
        <v>0</v>
      </c>
      <c r="J1442" s="32">
        <v>2</v>
      </c>
      <c r="K1442" s="32">
        <v>3</v>
      </c>
      <c r="L1442" s="32">
        <v>1</v>
      </c>
      <c r="M1442" s="32">
        <v>191000</v>
      </c>
      <c r="N144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214873.24234794121</v>
      </c>
      <c r="O1442" s="31">
        <f>Table5[[#This Row],[SalePrice]]-Table5[[#This Row],[RegressionPrice]]</f>
        <v>-23873.24234794121</v>
      </c>
    </row>
    <row r="1443" spans="1:15">
      <c r="A1443">
        <v>848</v>
      </c>
      <c r="B1443">
        <v>697</v>
      </c>
      <c r="C1443" s="23">
        <v>6</v>
      </c>
      <c r="D1443" s="23">
        <v>2004</v>
      </c>
      <c r="E1443" s="23">
        <v>2004</v>
      </c>
      <c r="F1443" s="23">
        <v>848</v>
      </c>
      <c r="G1443" s="23">
        <v>420</v>
      </c>
      <c r="H1443" s="31">
        <v>0</v>
      </c>
      <c r="I1443" s="31">
        <v>3</v>
      </c>
      <c r="J1443" s="31">
        <v>0</v>
      </c>
      <c r="K1443" s="31">
        <v>0</v>
      </c>
      <c r="L1443" s="31">
        <v>0</v>
      </c>
      <c r="M1443" s="31">
        <v>149300</v>
      </c>
      <c r="N144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139661.60444267967</v>
      </c>
      <c r="O1443" s="31">
        <f>Table5[[#This Row],[SalePrice]]-Table5[[#This Row],[RegressionPrice]]</f>
        <v>9638.3955573203275</v>
      </c>
    </row>
    <row r="1444" spans="1:15">
      <c r="A1444">
        <v>2007</v>
      </c>
      <c r="B1444">
        <v>765</v>
      </c>
      <c r="C1444" s="20">
        <v>10</v>
      </c>
      <c r="D1444" s="20">
        <v>2008</v>
      </c>
      <c r="E1444" s="20">
        <v>2008</v>
      </c>
      <c r="F1444" s="20">
        <v>1017</v>
      </c>
      <c r="G1444" s="20">
        <v>812</v>
      </c>
      <c r="H1444" s="32">
        <v>0</v>
      </c>
      <c r="I1444" s="32">
        <v>0</v>
      </c>
      <c r="J1444" s="32">
        <v>2</v>
      </c>
      <c r="K1444" s="32">
        <v>0</v>
      </c>
      <c r="L1444" s="32">
        <v>2</v>
      </c>
      <c r="M1444" s="32">
        <v>310000</v>
      </c>
      <c r="N144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350508.6928148492</v>
      </c>
      <c r="O1444" s="31">
        <f>Table5[[#This Row],[SalePrice]]-Table5[[#This Row],[RegressionPrice]]</f>
        <v>-40508.692814849201</v>
      </c>
    </row>
    <row r="1445" spans="1:15">
      <c r="A1445">
        <v>952</v>
      </c>
      <c r="B1445">
        <v>0</v>
      </c>
      <c r="C1445" s="23">
        <v>6</v>
      </c>
      <c r="D1445" s="23">
        <v>1916</v>
      </c>
      <c r="E1445" s="23">
        <v>1950</v>
      </c>
      <c r="F1445" s="23">
        <v>952</v>
      </c>
      <c r="G1445" s="23">
        <v>192</v>
      </c>
      <c r="H1445" s="31">
        <v>0</v>
      </c>
      <c r="I1445" s="31">
        <v>0</v>
      </c>
      <c r="J1445" s="31">
        <v>1</v>
      </c>
      <c r="K1445" s="31">
        <v>3</v>
      </c>
      <c r="L1445" s="31">
        <v>3</v>
      </c>
      <c r="M1445" s="31">
        <v>121000</v>
      </c>
      <c r="N144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115139.9817770743</v>
      </c>
      <c r="O1445" s="31">
        <f>Table5[[#This Row],[SalePrice]]-Table5[[#This Row],[RegressionPrice]]</f>
        <v>5860.0182229257043</v>
      </c>
    </row>
    <row r="1446" spans="1:15">
      <c r="A1446">
        <v>1422</v>
      </c>
      <c r="B1446">
        <v>0</v>
      </c>
      <c r="C1446" s="20">
        <v>7</v>
      </c>
      <c r="D1446" s="20">
        <v>2004</v>
      </c>
      <c r="E1446" s="20">
        <v>2004</v>
      </c>
      <c r="F1446" s="20">
        <v>1422</v>
      </c>
      <c r="G1446" s="20">
        <v>626</v>
      </c>
      <c r="H1446" s="32">
        <v>0</v>
      </c>
      <c r="I1446" s="32">
        <v>0</v>
      </c>
      <c r="J1446" s="32">
        <v>0</v>
      </c>
      <c r="K1446" s="32">
        <v>0</v>
      </c>
      <c r="L1446" s="32">
        <v>0</v>
      </c>
      <c r="M1446" s="32">
        <v>179600</v>
      </c>
      <c r="N144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211198.91443775452</v>
      </c>
      <c r="O1446" s="31">
        <f>Table5[[#This Row],[SalePrice]]-Table5[[#This Row],[RegressionPrice]]</f>
        <v>-31598.914437754516</v>
      </c>
    </row>
    <row r="1447" spans="1:15">
      <c r="A1447">
        <v>913</v>
      </c>
      <c r="B1447">
        <v>187</v>
      </c>
      <c r="C1447" s="23">
        <v>6</v>
      </c>
      <c r="D1447" s="23">
        <v>1966</v>
      </c>
      <c r="E1447" s="23">
        <v>1966</v>
      </c>
      <c r="F1447" s="23">
        <v>814</v>
      </c>
      <c r="G1447" s="23">
        <v>240</v>
      </c>
      <c r="H1447" s="31">
        <v>0</v>
      </c>
      <c r="I1447" s="31">
        <v>0</v>
      </c>
      <c r="J1447" s="31">
        <v>1</v>
      </c>
      <c r="K1447" s="31">
        <v>1</v>
      </c>
      <c r="L1447" s="31">
        <v>1</v>
      </c>
      <c r="M1447" s="31">
        <v>129000</v>
      </c>
      <c r="N144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131066.24403013625</v>
      </c>
      <c r="O1447" s="31">
        <f>Table5[[#This Row],[SalePrice]]-Table5[[#This Row],[RegressionPrice]]</f>
        <v>-2066.2440301362512</v>
      </c>
    </row>
    <row r="1448" spans="1:15">
      <c r="A1448">
        <v>1188</v>
      </c>
      <c r="B1448">
        <v>593</v>
      </c>
      <c r="C1448" s="20">
        <v>5</v>
      </c>
      <c r="D1448" s="20">
        <v>1962</v>
      </c>
      <c r="E1448" s="20">
        <v>1962</v>
      </c>
      <c r="F1448" s="20">
        <v>1188</v>
      </c>
      <c r="G1448" s="20">
        <v>312</v>
      </c>
      <c r="H1448" s="32">
        <v>0</v>
      </c>
      <c r="I1448" s="32">
        <v>0</v>
      </c>
      <c r="J1448" s="32">
        <v>1</v>
      </c>
      <c r="K1448" s="32">
        <v>2</v>
      </c>
      <c r="L1448" s="32">
        <v>1</v>
      </c>
      <c r="M1448" s="32">
        <v>157900</v>
      </c>
      <c r="N144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134401.07275991054</v>
      </c>
      <c r="O1448" s="31">
        <f>Table5[[#This Row],[SalePrice]]-Table5[[#This Row],[RegressionPrice]]</f>
        <v>23498.927240089455</v>
      </c>
    </row>
    <row r="1449" spans="1:15">
      <c r="A1449">
        <v>2090</v>
      </c>
      <c r="B1449">
        <v>1079</v>
      </c>
      <c r="C1449" s="23">
        <v>8</v>
      </c>
      <c r="D1449" s="23">
        <v>1995</v>
      </c>
      <c r="E1449" s="23">
        <v>1996</v>
      </c>
      <c r="F1449" s="23">
        <v>1220</v>
      </c>
      <c r="G1449" s="23">
        <v>556</v>
      </c>
      <c r="H1449" s="31">
        <v>0</v>
      </c>
      <c r="I1449" s="31">
        <v>0</v>
      </c>
      <c r="J1449" s="31">
        <v>0</v>
      </c>
      <c r="K1449" s="31">
        <v>0</v>
      </c>
      <c r="L1449" s="31">
        <v>0</v>
      </c>
      <c r="M1449" s="31">
        <v>240000</v>
      </c>
      <c r="N144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274308.23426810815</v>
      </c>
      <c r="O1449" s="31">
        <f>Table5[[#This Row],[SalePrice]]-Table5[[#This Row],[RegressionPrice]]</f>
        <v>-34308.23426810815</v>
      </c>
    </row>
    <row r="1450" spans="1:15">
      <c r="A1450">
        <v>1346</v>
      </c>
      <c r="B1450">
        <v>0</v>
      </c>
      <c r="C1450" s="20">
        <v>4</v>
      </c>
      <c r="D1450" s="20">
        <v>1910</v>
      </c>
      <c r="E1450" s="20">
        <v>2000</v>
      </c>
      <c r="F1450" s="20">
        <v>560</v>
      </c>
      <c r="G1450" s="20">
        <v>384</v>
      </c>
      <c r="H1450" s="32">
        <v>0</v>
      </c>
      <c r="I1450" s="32">
        <v>0</v>
      </c>
      <c r="J1450" s="32">
        <v>4</v>
      </c>
      <c r="K1450" s="32">
        <v>1</v>
      </c>
      <c r="L1450" s="32">
        <v>1</v>
      </c>
      <c r="M1450" s="32">
        <v>112000</v>
      </c>
      <c r="N145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121702.51693817912</v>
      </c>
      <c r="O1450" s="31">
        <f>Table5[[#This Row],[SalePrice]]-Table5[[#This Row],[RegressionPrice]]</f>
        <v>-9702.5169381791202</v>
      </c>
    </row>
    <row r="1451" spans="1:15">
      <c r="A1451">
        <v>630</v>
      </c>
      <c r="B1451">
        <v>553</v>
      </c>
      <c r="C1451" s="23">
        <v>5</v>
      </c>
      <c r="D1451" s="23">
        <v>1970</v>
      </c>
      <c r="E1451" s="23">
        <v>1970</v>
      </c>
      <c r="F1451" s="23">
        <v>630</v>
      </c>
      <c r="G1451" s="23">
        <v>0</v>
      </c>
      <c r="H1451" s="31">
        <v>0</v>
      </c>
      <c r="I1451" s="31">
        <v>4</v>
      </c>
      <c r="J1451" s="31">
        <v>0</v>
      </c>
      <c r="K1451" s="31">
        <v>0</v>
      </c>
      <c r="L1451" s="31">
        <v>2</v>
      </c>
      <c r="M1451" s="31">
        <v>92000</v>
      </c>
      <c r="N145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72759.479073674564</v>
      </c>
      <c r="O1451" s="31">
        <f>Table5[[#This Row],[SalePrice]]-Table5[[#This Row],[RegressionPrice]]</f>
        <v>19240.520926325436</v>
      </c>
    </row>
    <row r="1452" spans="1:15">
      <c r="A1452">
        <v>1792</v>
      </c>
      <c r="B1452">
        <v>0</v>
      </c>
      <c r="C1452" s="20">
        <v>5</v>
      </c>
      <c r="D1452" s="20">
        <v>1974</v>
      </c>
      <c r="E1452" s="20">
        <v>1974</v>
      </c>
      <c r="F1452" s="20">
        <v>896</v>
      </c>
      <c r="G1452" s="20">
        <v>0</v>
      </c>
      <c r="H1452" s="32">
        <v>0</v>
      </c>
      <c r="I1452" s="32">
        <v>2</v>
      </c>
      <c r="J1452" s="32">
        <v>0</v>
      </c>
      <c r="K1452" s="32">
        <v>2</v>
      </c>
      <c r="L1452" s="32">
        <v>1</v>
      </c>
      <c r="M1452" s="32">
        <v>136000</v>
      </c>
      <c r="N1452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125991.46064259493</v>
      </c>
      <c r="O1452" s="31">
        <f>Table5[[#This Row],[SalePrice]]-Table5[[#This Row],[RegressionPrice]]</f>
        <v>10008.539357405069</v>
      </c>
    </row>
    <row r="1453" spans="1:15">
      <c r="A1453">
        <v>1578</v>
      </c>
      <c r="B1453">
        <v>0</v>
      </c>
      <c r="C1453" s="23">
        <v>8</v>
      </c>
      <c r="D1453" s="23">
        <v>2008</v>
      </c>
      <c r="E1453" s="23">
        <v>2009</v>
      </c>
      <c r="F1453" s="23">
        <v>1573</v>
      </c>
      <c r="G1453" s="23">
        <v>840</v>
      </c>
      <c r="H1453" s="31">
        <v>0</v>
      </c>
      <c r="I1453" s="31">
        <v>0</v>
      </c>
      <c r="J1453" s="31">
        <v>0</v>
      </c>
      <c r="K1453" s="31">
        <v>0</v>
      </c>
      <c r="L1453" s="31">
        <v>2</v>
      </c>
      <c r="M1453" s="31">
        <v>287090</v>
      </c>
      <c r="N1453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268834.65484800021</v>
      </c>
      <c r="O1453" s="31">
        <f>Table5[[#This Row],[SalePrice]]-Table5[[#This Row],[RegressionPrice]]</f>
        <v>18255.345151999791</v>
      </c>
    </row>
    <row r="1454" spans="1:15">
      <c r="A1454">
        <v>1072</v>
      </c>
      <c r="B1454">
        <v>547</v>
      </c>
      <c r="C1454" s="20">
        <v>5</v>
      </c>
      <c r="D1454" s="20">
        <v>2005</v>
      </c>
      <c r="E1454" s="20">
        <v>2005</v>
      </c>
      <c r="F1454" s="20">
        <v>547</v>
      </c>
      <c r="G1454" s="20">
        <v>525</v>
      </c>
      <c r="H1454" s="32">
        <v>0</v>
      </c>
      <c r="I1454" s="32">
        <v>3</v>
      </c>
      <c r="J1454" s="32">
        <v>0</v>
      </c>
      <c r="K1454" s="32">
        <v>1</v>
      </c>
      <c r="L1454" s="32">
        <v>1</v>
      </c>
      <c r="M1454" s="32">
        <v>145000</v>
      </c>
      <c r="N1454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132702.95600411438</v>
      </c>
      <c r="O1454" s="31">
        <f>Table5[[#This Row],[SalePrice]]-Table5[[#This Row],[RegressionPrice]]</f>
        <v>12297.043995885615</v>
      </c>
    </row>
    <row r="1455" spans="1:15">
      <c r="A1455">
        <v>1140</v>
      </c>
      <c r="B1455">
        <v>0</v>
      </c>
      <c r="C1455" s="23">
        <v>5</v>
      </c>
      <c r="D1455" s="23">
        <v>2006</v>
      </c>
      <c r="E1455" s="23">
        <v>2006</v>
      </c>
      <c r="F1455" s="23">
        <v>1140</v>
      </c>
      <c r="G1455" s="23">
        <v>0</v>
      </c>
      <c r="H1455" s="31">
        <v>0</v>
      </c>
      <c r="I1455" s="31">
        <v>0</v>
      </c>
      <c r="J1455" s="31">
        <v>0</v>
      </c>
      <c r="K1455" s="31">
        <v>0</v>
      </c>
      <c r="L1455" s="31">
        <v>1</v>
      </c>
      <c r="M1455" s="31">
        <v>84500</v>
      </c>
      <c r="N1455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140612.13290218252</v>
      </c>
      <c r="O1455" s="31">
        <f>Table5[[#This Row],[SalePrice]]-Table5[[#This Row],[RegressionPrice]]</f>
        <v>-56112.132902182522</v>
      </c>
    </row>
    <row r="1456" spans="1:15">
      <c r="A1456">
        <v>1221</v>
      </c>
      <c r="B1456">
        <v>410</v>
      </c>
      <c r="C1456" s="20">
        <v>7</v>
      </c>
      <c r="D1456" s="20">
        <v>2004</v>
      </c>
      <c r="E1456" s="20">
        <v>2005</v>
      </c>
      <c r="F1456" s="20">
        <v>1221</v>
      </c>
      <c r="G1456" s="20">
        <v>400</v>
      </c>
      <c r="H1456" s="32">
        <v>0</v>
      </c>
      <c r="I1456" s="32">
        <v>0</v>
      </c>
      <c r="J1456" s="32">
        <v>0</v>
      </c>
      <c r="K1456" s="32">
        <v>0</v>
      </c>
      <c r="L1456" s="32">
        <v>0</v>
      </c>
      <c r="M1456" s="32">
        <v>185000</v>
      </c>
      <c r="N1456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198713.79393110776</v>
      </c>
      <c r="O1456" s="31">
        <f>Table5[[#This Row],[SalePrice]]-Table5[[#This Row],[RegressionPrice]]</f>
        <v>-13713.793931107764</v>
      </c>
    </row>
    <row r="1457" spans="1:15">
      <c r="A1457">
        <v>1647</v>
      </c>
      <c r="B1457">
        <v>0</v>
      </c>
      <c r="C1457" s="23">
        <v>6</v>
      </c>
      <c r="D1457" s="23">
        <v>1999</v>
      </c>
      <c r="E1457" s="23">
        <v>2000</v>
      </c>
      <c r="F1457" s="23">
        <v>953</v>
      </c>
      <c r="G1457" s="23">
        <v>460</v>
      </c>
      <c r="H1457" s="31">
        <v>0</v>
      </c>
      <c r="I1457" s="31">
        <v>0</v>
      </c>
      <c r="J1457" s="31">
        <v>0</v>
      </c>
      <c r="K1457" s="31">
        <v>0</v>
      </c>
      <c r="L1457" s="31">
        <v>1</v>
      </c>
      <c r="M1457" s="31">
        <v>175000</v>
      </c>
      <c r="N1457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194538.92741263006</v>
      </c>
      <c r="O1457" s="31">
        <f>Table5[[#This Row],[SalePrice]]-Table5[[#This Row],[RegressionPrice]]</f>
        <v>-19538.927412630059</v>
      </c>
    </row>
    <row r="1458" spans="1:15">
      <c r="A1458">
        <v>2073</v>
      </c>
      <c r="B1458">
        <v>790</v>
      </c>
      <c r="C1458" s="20">
        <v>6</v>
      </c>
      <c r="D1458" s="20">
        <v>1978</v>
      </c>
      <c r="E1458" s="20">
        <v>1988</v>
      </c>
      <c r="F1458" s="20">
        <v>1542</v>
      </c>
      <c r="G1458" s="20">
        <v>500</v>
      </c>
      <c r="H1458" s="32">
        <v>0</v>
      </c>
      <c r="I1458" s="32">
        <v>0</v>
      </c>
      <c r="J1458" s="32">
        <v>0</v>
      </c>
      <c r="K1458" s="32">
        <v>2</v>
      </c>
      <c r="L1458" s="32">
        <v>1</v>
      </c>
      <c r="M1458" s="32">
        <v>210000</v>
      </c>
      <c r="N1458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222713.39992951861</v>
      </c>
      <c r="O1458" s="31">
        <f>Table5[[#This Row],[SalePrice]]-Table5[[#This Row],[RegressionPrice]]</f>
        <v>-12713.399929518608</v>
      </c>
    </row>
    <row r="1459" spans="1:15">
      <c r="A1459">
        <v>2340</v>
      </c>
      <c r="B1459">
        <v>275</v>
      </c>
      <c r="C1459" s="23">
        <v>7</v>
      </c>
      <c r="D1459" s="23">
        <v>1941</v>
      </c>
      <c r="E1459" s="23">
        <v>2006</v>
      </c>
      <c r="F1459" s="23">
        <v>1152</v>
      </c>
      <c r="G1459" s="23">
        <v>252</v>
      </c>
      <c r="H1459" s="31">
        <v>0</v>
      </c>
      <c r="I1459" s="31">
        <v>0</v>
      </c>
      <c r="J1459" s="31">
        <v>1</v>
      </c>
      <c r="K1459" s="31">
        <v>0</v>
      </c>
      <c r="L1459" s="31">
        <v>0</v>
      </c>
      <c r="M1459" s="31">
        <v>266500</v>
      </c>
      <c r="N1459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229312.06365101732</v>
      </c>
      <c r="O1459" s="31">
        <f>Table5[[#This Row],[SalePrice]]-Table5[[#This Row],[RegressionPrice]]</f>
        <v>37187.936348982679</v>
      </c>
    </row>
    <row r="1460" spans="1:15">
      <c r="A1460">
        <v>1078</v>
      </c>
      <c r="B1460">
        <v>49</v>
      </c>
      <c r="C1460" s="20">
        <v>5</v>
      </c>
      <c r="D1460" s="20">
        <v>1950</v>
      </c>
      <c r="E1460" s="20">
        <v>1996</v>
      </c>
      <c r="F1460" s="20">
        <v>1078</v>
      </c>
      <c r="G1460" s="20">
        <v>240</v>
      </c>
      <c r="H1460" s="32">
        <v>0</v>
      </c>
      <c r="I1460" s="32">
        <v>0</v>
      </c>
      <c r="J1460" s="32">
        <v>1</v>
      </c>
      <c r="K1460" s="32">
        <v>1</v>
      </c>
      <c r="L1460" s="32">
        <v>0</v>
      </c>
      <c r="M1460" s="32">
        <v>142125</v>
      </c>
      <c r="N1460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116380.25929321127</v>
      </c>
      <c r="O1460" s="31">
        <f>Table5[[#This Row],[SalePrice]]-Table5[[#This Row],[RegressionPrice]]</f>
        <v>25744.740706788725</v>
      </c>
    </row>
    <row r="1461" spans="1:15">
      <c r="A1461">
        <v>1256</v>
      </c>
      <c r="B1461">
        <v>830</v>
      </c>
      <c r="C1461" s="13">
        <v>5</v>
      </c>
      <c r="D1461" s="13">
        <v>1965</v>
      </c>
      <c r="E1461" s="13">
        <v>1965</v>
      </c>
      <c r="F1461" s="13">
        <v>1256</v>
      </c>
      <c r="G1461" s="13">
        <v>276</v>
      </c>
      <c r="H1461" s="33">
        <v>0</v>
      </c>
      <c r="I1461" s="33">
        <v>0</v>
      </c>
      <c r="J1461" s="33">
        <v>1</v>
      </c>
      <c r="K1461" s="33">
        <v>1</v>
      </c>
      <c r="L1461" s="33">
        <v>1</v>
      </c>
      <c r="M1461" s="33">
        <v>147500</v>
      </c>
      <c r="N1461" s="31">
        <f>$Q$17+$Q$18*Table5[[#This Row],[GrLivArea]]+Table5[[#This Row],[BsmtFinSF1]]*$Q$19+$Q$20*Table5[[#This Row],[OverallQual]]+Table5[[#This Row],[YearBuilt]]*$Q$21+$Q$22*Table5[[#This Row],[YearRemodAdd]]+Table5[[#This Row],[TotalBsmtSF]]*$Q$23+$Q$24*Table5[[#This Row],[GarageArea]]+Table5[[#This Row],[cnd1_score]]*$Q$25+$Q$26*Table5[[#This Row],[bldg_score]]+Table5[[#This Row],[bsmtql_score]]*$Q$27+Table5[[#This Row],[heatingqc_score]]*$Q$28+Table5[[#This Row],[kitqual_score]]*$Q$29</f>
        <v>147632.10734784382</v>
      </c>
      <c r="O1461" s="31">
        <f>Table5[[#This Row],[SalePrice]]-Table5[[#This Row],[RegressionPrice]]</f>
        <v>-132.1073478438193</v>
      </c>
    </row>
    <row r="1462" spans="1:15">
      <c r="C1462" s="23"/>
      <c r="D1462" s="23"/>
      <c r="E1462" s="23"/>
      <c r="F1462" s="23"/>
      <c r="G1462" s="23"/>
      <c r="H1462" s="31"/>
      <c r="I1462" s="31"/>
      <c r="J1462" s="31"/>
      <c r="K1462" s="31"/>
      <c r="L1462" s="31"/>
      <c r="M1462" s="44"/>
      <c r="N1462" s="44"/>
      <c r="O1462" s="44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1DA1E-4591-4E27-B89B-91FB44898FDB}">
  <dimension ref="A1:Z1461"/>
  <sheetViews>
    <sheetView topLeftCell="N1" zoomScale="97" zoomScaleNormal="97" workbookViewId="0">
      <selection activeCell="AD8" sqref="AD8"/>
    </sheetView>
  </sheetViews>
  <sheetFormatPr baseColWidth="10" defaultColWidth="8.83203125" defaultRowHeight="16"/>
  <cols>
    <col min="1" max="1" width="12.83203125" customWidth="1"/>
    <col min="2" max="2" width="10.5" customWidth="1"/>
    <col min="3" max="3" width="16" customWidth="1"/>
    <col min="4" max="4" width="13.1640625" customWidth="1"/>
    <col min="5" max="5" width="12.6640625" customWidth="1"/>
    <col min="6" max="6" width="11.33203125" customWidth="1"/>
    <col min="7" max="7" width="12" customWidth="1"/>
    <col min="8" max="8" width="11.6640625" customWidth="1"/>
    <col min="9" max="9" width="16.83203125" customWidth="1"/>
    <col min="10" max="10" width="13.6640625" customWidth="1"/>
    <col min="11" max="11" width="14" customWidth="1"/>
    <col min="12" max="12" width="16.1640625" customWidth="1"/>
    <col min="13" max="13" width="13.6640625" customWidth="1"/>
    <col min="14" max="14" width="15.6640625" customWidth="1"/>
    <col min="15" max="15" width="13.1640625" style="42" customWidth="1"/>
    <col min="16" max="16" width="13" style="42" customWidth="1"/>
    <col min="18" max="18" width="16.83203125" customWidth="1"/>
    <col min="19" max="19" width="18.83203125" customWidth="1"/>
    <col min="21" max="21" width="17.1640625" customWidth="1"/>
    <col min="22" max="22" width="18" customWidth="1"/>
    <col min="23" max="23" width="11.6640625" customWidth="1"/>
  </cols>
  <sheetData>
    <row r="1" spans="1:26">
      <c r="A1" s="9" t="s">
        <v>18</v>
      </c>
      <c r="B1" s="9" t="s">
        <v>20</v>
      </c>
      <c r="C1" s="9" t="s">
        <v>21</v>
      </c>
      <c r="D1" s="9" t="s">
        <v>39</v>
      </c>
      <c r="E1" s="9" t="s">
        <v>63</v>
      </c>
      <c r="F1" t="s">
        <v>663</v>
      </c>
      <c r="G1" t="s">
        <v>664</v>
      </c>
      <c r="H1" t="s">
        <v>669</v>
      </c>
      <c r="I1" t="s">
        <v>670</v>
      </c>
      <c r="J1" t="s">
        <v>671</v>
      </c>
      <c r="K1" t="s">
        <v>672</v>
      </c>
      <c r="L1" t="s">
        <v>673</v>
      </c>
      <c r="M1" t="s">
        <v>674</v>
      </c>
      <c r="N1" t="s">
        <v>676</v>
      </c>
      <c r="O1" s="42" t="s">
        <v>1</v>
      </c>
      <c r="P1" s="42" t="s">
        <v>704</v>
      </c>
      <c r="R1" t="s">
        <v>677</v>
      </c>
    </row>
    <row r="2" spans="1:26" ht="17" thickBot="1">
      <c r="A2" s="7">
        <v>7</v>
      </c>
      <c r="B2" s="7">
        <v>2003</v>
      </c>
      <c r="C2" s="7">
        <v>2003</v>
      </c>
      <c r="D2" s="7">
        <v>856</v>
      </c>
      <c r="E2" s="7">
        <v>548</v>
      </c>
      <c r="F2" s="6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42">
        <v>208500</v>
      </c>
      <c r="P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213189.95625808771</v>
      </c>
    </row>
    <row r="3" spans="1:26">
      <c r="A3" s="13">
        <v>6</v>
      </c>
      <c r="B3" s="13">
        <v>1976</v>
      </c>
      <c r="C3" s="13">
        <v>1976</v>
      </c>
      <c r="D3" s="13">
        <v>1262</v>
      </c>
      <c r="E3" s="13">
        <v>460</v>
      </c>
      <c r="F3">
        <v>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 s="42">
        <v>181500</v>
      </c>
      <c r="P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182494.77352574235</v>
      </c>
      <c r="R3" s="29" t="s">
        <v>678</v>
      </c>
      <c r="S3" s="29"/>
    </row>
    <row r="4" spans="1:26">
      <c r="A4" s="7">
        <v>7</v>
      </c>
      <c r="B4" s="7">
        <v>2001</v>
      </c>
      <c r="C4" s="7">
        <v>2002</v>
      </c>
      <c r="D4" s="7">
        <v>920</v>
      </c>
      <c r="E4" s="7">
        <v>608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s="42">
        <v>223500</v>
      </c>
      <c r="P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218606.20791678349</v>
      </c>
      <c r="R4" s="26" t="s">
        <v>679</v>
      </c>
      <c r="S4" s="26">
        <v>0.8569760054929797</v>
      </c>
    </row>
    <row r="5" spans="1:26">
      <c r="A5" s="13">
        <v>7</v>
      </c>
      <c r="B5" s="13">
        <v>1915</v>
      </c>
      <c r="C5" s="13">
        <v>1970</v>
      </c>
      <c r="D5" s="13">
        <v>756</v>
      </c>
      <c r="E5" s="13">
        <v>642</v>
      </c>
      <c r="F5">
        <v>2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 s="42">
        <v>140000</v>
      </c>
      <c r="P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193144.61944616272</v>
      </c>
      <c r="R5" s="26" t="s">
        <v>680</v>
      </c>
      <c r="S5" s="26">
        <v>0.73440787399070362</v>
      </c>
    </row>
    <row r="6" spans="1:26">
      <c r="A6" s="7">
        <v>8</v>
      </c>
      <c r="B6" s="7">
        <v>2000</v>
      </c>
      <c r="C6" s="7">
        <v>2000</v>
      </c>
      <c r="D6" s="7">
        <v>1145</v>
      </c>
      <c r="E6" s="7">
        <v>836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s="42">
        <v>250000</v>
      </c>
      <c r="P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270188.43443637923</v>
      </c>
      <c r="R6" s="30" t="s">
        <v>681</v>
      </c>
      <c r="S6" s="30">
        <v>0.73183466308127099</v>
      </c>
    </row>
    <row r="7" spans="1:26">
      <c r="A7" s="13">
        <v>5</v>
      </c>
      <c r="B7" s="13">
        <v>1993</v>
      </c>
      <c r="C7" s="13">
        <v>1995</v>
      </c>
      <c r="D7" s="13">
        <v>796</v>
      </c>
      <c r="E7" s="13">
        <v>480</v>
      </c>
      <c r="F7">
        <v>4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 s="42">
        <v>143000</v>
      </c>
      <c r="P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148378.75315774814</v>
      </c>
      <c r="R7" s="26" t="s">
        <v>682</v>
      </c>
      <c r="S7" s="26">
        <v>41139.048099365536</v>
      </c>
    </row>
    <row r="8" spans="1:26" ht="17" thickBot="1">
      <c r="A8" s="7">
        <v>8</v>
      </c>
      <c r="B8" s="7">
        <v>2004</v>
      </c>
      <c r="C8" s="7">
        <v>2005</v>
      </c>
      <c r="D8" s="7">
        <v>1686</v>
      </c>
      <c r="E8" s="7">
        <v>636</v>
      </c>
      <c r="F8">
        <v>5</v>
      </c>
      <c r="G8">
        <v>0</v>
      </c>
      <c r="H8">
        <v>0</v>
      </c>
      <c r="I8">
        <v>1</v>
      </c>
      <c r="J8">
        <v>2</v>
      </c>
      <c r="K8">
        <v>0</v>
      </c>
      <c r="L8">
        <v>0</v>
      </c>
      <c r="M8">
        <v>0</v>
      </c>
      <c r="N8">
        <v>0</v>
      </c>
      <c r="O8" s="42">
        <v>307000</v>
      </c>
      <c r="P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291131.47862686787</v>
      </c>
      <c r="R8" s="27" t="s">
        <v>683</v>
      </c>
      <c r="S8" s="27">
        <v>1460</v>
      </c>
    </row>
    <row r="9" spans="1:26">
      <c r="A9" s="13">
        <v>7</v>
      </c>
      <c r="B9" s="13">
        <v>1973</v>
      </c>
      <c r="C9" s="13">
        <v>1973</v>
      </c>
      <c r="D9" s="13">
        <v>1107</v>
      </c>
      <c r="E9" s="13">
        <v>484</v>
      </c>
      <c r="F9">
        <v>6</v>
      </c>
      <c r="G9">
        <v>2</v>
      </c>
      <c r="H9">
        <v>0</v>
      </c>
      <c r="I9" s="7">
        <v>0</v>
      </c>
      <c r="J9">
        <v>0</v>
      </c>
      <c r="K9">
        <v>0</v>
      </c>
      <c r="L9">
        <v>0</v>
      </c>
      <c r="M9">
        <v>1</v>
      </c>
      <c r="N9">
        <v>0</v>
      </c>
      <c r="O9" s="42">
        <v>200000</v>
      </c>
      <c r="P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207258.82389183308</v>
      </c>
    </row>
    <row r="10" spans="1:26" ht="17" thickBot="1">
      <c r="A10" s="7">
        <v>7</v>
      </c>
      <c r="B10" s="7">
        <v>1931</v>
      </c>
      <c r="C10" s="7">
        <v>1950</v>
      </c>
      <c r="D10" s="7">
        <v>952</v>
      </c>
      <c r="E10" s="7">
        <v>468</v>
      </c>
      <c r="F10">
        <v>7</v>
      </c>
      <c r="G10">
        <v>3</v>
      </c>
      <c r="H10">
        <v>0</v>
      </c>
      <c r="I10">
        <v>2</v>
      </c>
      <c r="J10">
        <v>1</v>
      </c>
      <c r="K10">
        <v>0</v>
      </c>
      <c r="L10">
        <v>1</v>
      </c>
      <c r="M10">
        <v>1</v>
      </c>
      <c r="N10">
        <v>1</v>
      </c>
      <c r="O10" s="42">
        <v>129900</v>
      </c>
      <c r="P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182085.15349484343</v>
      </c>
      <c r="R10" t="s">
        <v>684</v>
      </c>
    </row>
    <row r="11" spans="1:26">
      <c r="A11" s="13">
        <v>5</v>
      </c>
      <c r="B11" s="13">
        <v>1939</v>
      </c>
      <c r="C11" s="13">
        <v>1950</v>
      </c>
      <c r="D11" s="13">
        <v>991</v>
      </c>
      <c r="E11" s="13">
        <v>205</v>
      </c>
      <c r="F11">
        <v>8</v>
      </c>
      <c r="G11">
        <v>3</v>
      </c>
      <c r="H11">
        <v>1</v>
      </c>
      <c r="I11">
        <v>3</v>
      </c>
      <c r="J11">
        <v>1</v>
      </c>
      <c r="K11">
        <v>0</v>
      </c>
      <c r="L11">
        <v>0</v>
      </c>
      <c r="M11">
        <v>1</v>
      </c>
      <c r="N11">
        <v>0</v>
      </c>
      <c r="O11" s="42">
        <v>118000</v>
      </c>
      <c r="P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102156.55731471375</v>
      </c>
      <c r="R11" s="28"/>
      <c r="S11" s="28" t="s">
        <v>689</v>
      </c>
      <c r="T11" s="28" t="s">
        <v>690</v>
      </c>
      <c r="U11" s="28" t="s">
        <v>691</v>
      </c>
      <c r="V11" s="28" t="s">
        <v>692</v>
      </c>
      <c r="W11" s="28" t="s">
        <v>693</v>
      </c>
    </row>
    <row r="12" spans="1:26">
      <c r="A12" s="7">
        <v>5</v>
      </c>
      <c r="B12" s="7">
        <v>1965</v>
      </c>
      <c r="C12" s="7">
        <v>1965</v>
      </c>
      <c r="D12" s="7">
        <v>1040</v>
      </c>
      <c r="E12" s="7">
        <v>384</v>
      </c>
      <c r="F12">
        <v>9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1</v>
      </c>
      <c r="N12">
        <v>0</v>
      </c>
      <c r="O12" s="42">
        <v>129500</v>
      </c>
      <c r="P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145170.1993822855</v>
      </c>
      <c r="R12" s="26" t="s">
        <v>685</v>
      </c>
      <c r="S12" s="26">
        <v>14</v>
      </c>
      <c r="T12" s="26">
        <v>6762362587145.8184</v>
      </c>
      <c r="U12" s="26">
        <v>483025899081.84418</v>
      </c>
      <c r="V12" s="26">
        <v>285.40523876165065</v>
      </c>
      <c r="W12" s="26">
        <v>0</v>
      </c>
    </row>
    <row r="13" spans="1:26">
      <c r="A13" s="13">
        <v>9</v>
      </c>
      <c r="B13" s="13">
        <v>2005</v>
      </c>
      <c r="C13" s="13">
        <v>2006</v>
      </c>
      <c r="D13" s="13">
        <v>1175</v>
      </c>
      <c r="E13" s="13">
        <v>736</v>
      </c>
      <c r="F13">
        <v>10</v>
      </c>
      <c r="G13">
        <v>0</v>
      </c>
      <c r="H13">
        <v>0</v>
      </c>
      <c r="I13">
        <v>0</v>
      </c>
      <c r="J13">
        <v>2</v>
      </c>
      <c r="K13">
        <v>0</v>
      </c>
      <c r="L13">
        <v>0</v>
      </c>
      <c r="M13">
        <v>2</v>
      </c>
      <c r="N13">
        <v>2</v>
      </c>
      <c r="O13" s="42">
        <v>345000</v>
      </c>
      <c r="P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330306.85546494642</v>
      </c>
      <c r="R13" s="26" t="s">
        <v>686</v>
      </c>
      <c r="S13" s="26">
        <v>1445</v>
      </c>
      <c r="T13" s="26">
        <v>2445548747464.1621</v>
      </c>
      <c r="U13" s="26">
        <v>1692421278.5219114</v>
      </c>
      <c r="V13" s="26"/>
      <c r="W13" s="26"/>
    </row>
    <row r="14" spans="1:26" ht="17" thickBot="1">
      <c r="A14" s="7">
        <v>5</v>
      </c>
      <c r="B14" s="7">
        <v>1962</v>
      </c>
      <c r="C14" s="7">
        <v>1962</v>
      </c>
      <c r="D14" s="7">
        <v>912</v>
      </c>
      <c r="E14" s="7">
        <v>352</v>
      </c>
      <c r="F14">
        <v>9</v>
      </c>
      <c r="G14">
        <v>0</v>
      </c>
      <c r="H14">
        <v>0</v>
      </c>
      <c r="I14">
        <v>1</v>
      </c>
      <c r="J14">
        <v>1</v>
      </c>
      <c r="K14">
        <v>0</v>
      </c>
      <c r="L14">
        <v>2</v>
      </c>
      <c r="M14">
        <v>1</v>
      </c>
      <c r="N14">
        <v>0</v>
      </c>
      <c r="O14" s="42">
        <v>144000</v>
      </c>
      <c r="P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130597.1019177642</v>
      </c>
      <c r="R14" s="27" t="s">
        <v>687</v>
      </c>
      <c r="S14" s="27">
        <v>1459</v>
      </c>
      <c r="T14" s="27">
        <v>9207911334609.9805</v>
      </c>
      <c r="U14" s="27"/>
      <c r="V14" s="27"/>
      <c r="W14" s="27"/>
    </row>
    <row r="15" spans="1:26" ht="17" thickBot="1">
      <c r="A15" s="13">
        <v>7</v>
      </c>
      <c r="B15" s="13">
        <v>2006</v>
      </c>
      <c r="C15" s="13">
        <v>2007</v>
      </c>
      <c r="D15" s="13">
        <v>1494</v>
      </c>
      <c r="E15" s="13">
        <v>840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2</v>
      </c>
      <c r="O15" s="42">
        <v>279500</v>
      </c>
      <c r="P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253972.88942366131</v>
      </c>
    </row>
    <row r="16" spans="1:26">
      <c r="A16" s="7">
        <v>6</v>
      </c>
      <c r="B16" s="7">
        <v>1960</v>
      </c>
      <c r="C16" s="7">
        <v>1960</v>
      </c>
      <c r="D16" s="7">
        <v>1253</v>
      </c>
      <c r="E16" s="7">
        <v>352</v>
      </c>
      <c r="F16">
        <v>11</v>
      </c>
      <c r="G16">
        <v>0</v>
      </c>
      <c r="H16">
        <v>0</v>
      </c>
      <c r="I16">
        <v>1</v>
      </c>
      <c r="J16">
        <v>1</v>
      </c>
      <c r="K16">
        <v>0</v>
      </c>
      <c r="L16">
        <v>2</v>
      </c>
      <c r="M16">
        <v>1</v>
      </c>
      <c r="N16">
        <v>0</v>
      </c>
      <c r="O16" s="42">
        <v>157000</v>
      </c>
      <c r="P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171388.99495869284</v>
      </c>
      <c r="R16" s="28"/>
      <c r="S16" s="28" t="s">
        <v>694</v>
      </c>
      <c r="T16" s="28" t="s">
        <v>682</v>
      </c>
      <c r="U16" s="28" t="s">
        <v>695</v>
      </c>
      <c r="V16" s="28" t="s">
        <v>696</v>
      </c>
      <c r="W16" s="28" t="s">
        <v>697</v>
      </c>
      <c r="X16" s="28" t="s">
        <v>698</v>
      </c>
      <c r="Y16" s="28" t="s">
        <v>699</v>
      </c>
      <c r="Z16" s="28" t="s">
        <v>700</v>
      </c>
    </row>
    <row r="17" spans="1:26">
      <c r="A17" s="13">
        <v>7</v>
      </c>
      <c r="B17" s="13">
        <v>1929</v>
      </c>
      <c r="C17" s="13">
        <v>2001</v>
      </c>
      <c r="D17" s="13">
        <v>832</v>
      </c>
      <c r="E17" s="13">
        <v>576</v>
      </c>
      <c r="F17">
        <v>8</v>
      </c>
      <c r="G17">
        <v>0</v>
      </c>
      <c r="H17">
        <v>0</v>
      </c>
      <c r="I17">
        <v>3</v>
      </c>
      <c r="J17">
        <v>1</v>
      </c>
      <c r="K17">
        <v>0</v>
      </c>
      <c r="L17">
        <v>0</v>
      </c>
      <c r="M17">
        <v>1</v>
      </c>
      <c r="N17">
        <v>0</v>
      </c>
      <c r="O17" s="42">
        <v>132000</v>
      </c>
      <c r="P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212384.33115391803</v>
      </c>
      <c r="R17" s="26" t="s">
        <v>688</v>
      </c>
      <c r="S17" s="26">
        <v>-1148288.6270077031</v>
      </c>
      <c r="T17" s="26">
        <v>157224.66295035821</v>
      </c>
      <c r="U17" s="26">
        <v>-7.3034891947598668</v>
      </c>
      <c r="V17" s="26">
        <v>4.6158205829356244E-13</v>
      </c>
      <c r="W17" s="26">
        <v>-1456701.6338662624</v>
      </c>
      <c r="X17" s="26">
        <v>-839875.62014914374</v>
      </c>
      <c r="Y17" s="26">
        <v>-1456701.6338662624</v>
      </c>
      <c r="Z17" s="26">
        <v>-839875.62014914374</v>
      </c>
    </row>
    <row r="18" spans="1:26">
      <c r="A18" s="7">
        <v>6</v>
      </c>
      <c r="B18" s="7">
        <v>1970</v>
      </c>
      <c r="C18" s="7">
        <v>1970</v>
      </c>
      <c r="D18" s="7">
        <v>1004</v>
      </c>
      <c r="E18" s="7">
        <v>480</v>
      </c>
      <c r="F18">
        <v>11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1</v>
      </c>
      <c r="N18">
        <v>0</v>
      </c>
      <c r="O18" s="42">
        <v>149000</v>
      </c>
      <c r="P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182487.10662844038</v>
      </c>
      <c r="R18" s="26" t="s">
        <v>18</v>
      </c>
      <c r="S18" s="26">
        <v>29354.638269237836</v>
      </c>
      <c r="T18" s="26">
        <v>1159.5014738162292</v>
      </c>
      <c r="U18" s="26">
        <v>25.316602809157178</v>
      </c>
      <c r="V18" s="26">
        <v>2.442918875810407E-117</v>
      </c>
      <c r="W18" s="26">
        <v>27080.152006802637</v>
      </c>
      <c r="X18" s="26">
        <v>31629.124531673035</v>
      </c>
      <c r="Y18" s="26">
        <v>27080.152006802637</v>
      </c>
      <c r="Z18" s="26">
        <v>31629.124531673035</v>
      </c>
    </row>
    <row r="19" spans="1:26">
      <c r="A19" s="13">
        <v>4</v>
      </c>
      <c r="B19" s="13">
        <v>1967</v>
      </c>
      <c r="C19" s="13">
        <v>1967</v>
      </c>
      <c r="D19" s="13">
        <v>0</v>
      </c>
      <c r="E19" s="13">
        <v>516</v>
      </c>
      <c r="F19">
        <v>9</v>
      </c>
      <c r="G19">
        <v>0</v>
      </c>
      <c r="H19">
        <v>2</v>
      </c>
      <c r="I19">
        <v>1</v>
      </c>
      <c r="J19">
        <v>3</v>
      </c>
      <c r="K19">
        <v>2</v>
      </c>
      <c r="L19">
        <v>2</v>
      </c>
      <c r="M19">
        <v>1</v>
      </c>
      <c r="N19">
        <v>0</v>
      </c>
      <c r="O19" s="42">
        <v>90000</v>
      </c>
      <c r="P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79316.734292454959</v>
      </c>
      <c r="R19" s="26" t="s">
        <v>20</v>
      </c>
      <c r="S19" s="26">
        <v>153.32142354934371</v>
      </c>
      <c r="T19" s="26">
        <v>54.340484321914907</v>
      </c>
      <c r="U19" s="26">
        <v>2.821495344816257</v>
      </c>
      <c r="V19" s="26">
        <v>4.8454362379802456E-3</v>
      </c>
      <c r="W19" s="26">
        <v>46.726746547786206</v>
      </c>
      <c r="X19" s="26">
        <v>259.91610055090121</v>
      </c>
      <c r="Y19" s="26">
        <v>46.726746547786206</v>
      </c>
      <c r="Z19" s="26">
        <v>259.91610055090121</v>
      </c>
    </row>
    <row r="20" spans="1:26">
      <c r="A20" s="7">
        <v>5</v>
      </c>
      <c r="B20" s="7">
        <v>2004</v>
      </c>
      <c r="C20" s="7">
        <v>2004</v>
      </c>
      <c r="D20" s="7">
        <v>1114</v>
      </c>
      <c r="E20" s="7">
        <v>576</v>
      </c>
      <c r="F20">
        <v>12</v>
      </c>
      <c r="G20">
        <v>4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0</v>
      </c>
      <c r="O20" s="42">
        <v>159000</v>
      </c>
      <c r="P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163680.62531618046</v>
      </c>
      <c r="R20" s="26" t="s">
        <v>21</v>
      </c>
      <c r="S20" s="26">
        <v>391.10678511078402</v>
      </c>
      <c r="T20" s="26">
        <v>74.702931952464752</v>
      </c>
      <c r="U20" s="26">
        <v>5.2354944429711878</v>
      </c>
      <c r="V20" s="26">
        <v>1.8882222503711422E-7</v>
      </c>
      <c r="W20" s="26">
        <v>244.56898733611555</v>
      </c>
      <c r="X20" s="26">
        <v>537.64458288545245</v>
      </c>
      <c r="Y20" s="26">
        <v>244.56898733611555</v>
      </c>
      <c r="Z20" s="26">
        <v>537.64458288545245</v>
      </c>
    </row>
    <row r="21" spans="1:26">
      <c r="A21" s="13">
        <v>5</v>
      </c>
      <c r="B21" s="13">
        <v>1958</v>
      </c>
      <c r="C21" s="13">
        <v>1965</v>
      </c>
      <c r="D21" s="13">
        <v>1029</v>
      </c>
      <c r="E21" s="13">
        <v>294</v>
      </c>
      <c r="F21">
        <v>11</v>
      </c>
      <c r="G21">
        <v>0</v>
      </c>
      <c r="H21">
        <v>0</v>
      </c>
      <c r="I21">
        <v>1</v>
      </c>
      <c r="J21">
        <v>1</v>
      </c>
      <c r="K21">
        <v>0</v>
      </c>
      <c r="L21">
        <v>2</v>
      </c>
      <c r="M21">
        <v>1</v>
      </c>
      <c r="N21">
        <v>1</v>
      </c>
      <c r="O21" s="42">
        <v>139000</v>
      </c>
      <c r="P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131872.09064149956</v>
      </c>
      <c r="R21" s="26" t="s">
        <v>39</v>
      </c>
      <c r="S21" s="26">
        <v>35.603640635884602</v>
      </c>
      <c r="T21" s="26">
        <v>3.133100506151139</v>
      </c>
      <c r="U21" s="26">
        <v>11.363708430669508</v>
      </c>
      <c r="V21" s="26">
        <v>1.0082157856229554E-28</v>
      </c>
      <c r="W21" s="26">
        <v>29.457728603004362</v>
      </c>
      <c r="X21" s="26">
        <v>41.749552668764842</v>
      </c>
      <c r="Y21" s="26">
        <v>29.457728603004362</v>
      </c>
      <c r="Z21" s="26">
        <v>41.749552668764842</v>
      </c>
    </row>
    <row r="22" spans="1:26">
      <c r="A22" s="7">
        <v>8</v>
      </c>
      <c r="B22" s="7">
        <v>2005</v>
      </c>
      <c r="C22" s="7">
        <v>2006</v>
      </c>
      <c r="D22" s="7">
        <v>1158</v>
      </c>
      <c r="E22" s="7">
        <v>853</v>
      </c>
      <c r="F22">
        <v>10</v>
      </c>
      <c r="G22">
        <v>0</v>
      </c>
      <c r="H22">
        <v>0</v>
      </c>
      <c r="I22">
        <v>0</v>
      </c>
      <c r="J22">
        <v>2</v>
      </c>
      <c r="K22">
        <v>0</v>
      </c>
      <c r="L22">
        <v>0</v>
      </c>
      <c r="M22">
        <v>0</v>
      </c>
      <c r="N22">
        <v>2</v>
      </c>
      <c r="O22" s="42">
        <v>325300</v>
      </c>
      <c r="P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289819.97176961589</v>
      </c>
      <c r="R22" s="26" t="s">
        <v>63</v>
      </c>
      <c r="S22" s="26">
        <v>63.922804836811729</v>
      </c>
      <c r="T22" s="26">
        <v>6.6882378752382063</v>
      </c>
      <c r="U22" s="26">
        <v>9.5574957154966729</v>
      </c>
      <c r="V22" s="26">
        <v>4.9711325207360165E-21</v>
      </c>
      <c r="W22" s="26">
        <v>50.803110286480255</v>
      </c>
      <c r="X22" s="26">
        <v>77.042499387143195</v>
      </c>
      <c r="Y22" s="26">
        <v>50.803110286480255</v>
      </c>
      <c r="Z22" s="26">
        <v>77.042499387143195</v>
      </c>
    </row>
    <row r="23" spans="1:26">
      <c r="A23" s="13">
        <v>7</v>
      </c>
      <c r="B23" s="13">
        <v>1930</v>
      </c>
      <c r="C23" s="13">
        <v>1950</v>
      </c>
      <c r="D23" s="13">
        <v>637</v>
      </c>
      <c r="E23" s="13">
        <v>280</v>
      </c>
      <c r="F23">
        <v>13</v>
      </c>
      <c r="G23">
        <v>0</v>
      </c>
      <c r="H23">
        <v>0</v>
      </c>
      <c r="I23">
        <v>3</v>
      </c>
      <c r="J23">
        <v>1</v>
      </c>
      <c r="K23">
        <v>0</v>
      </c>
      <c r="L23">
        <v>0</v>
      </c>
      <c r="M23">
        <v>0</v>
      </c>
      <c r="N23">
        <v>0</v>
      </c>
      <c r="O23" s="42">
        <v>139400</v>
      </c>
      <c r="P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158687.54486096484</v>
      </c>
      <c r="R23" s="40" t="s">
        <v>663</v>
      </c>
      <c r="S23" s="40">
        <v>192.63486608722596</v>
      </c>
      <c r="T23" s="40">
        <v>193.9354218494268</v>
      </c>
      <c r="U23" s="40">
        <v>0.9932938720023482</v>
      </c>
      <c r="V23" s="40">
        <v>0.32073306146681646</v>
      </c>
      <c r="W23" s="26">
        <v>-187.79022414082462</v>
      </c>
      <c r="X23" s="26">
        <v>573.05995631527651</v>
      </c>
      <c r="Y23" s="26">
        <v>-187.79022414082462</v>
      </c>
      <c r="Z23" s="26">
        <v>573.05995631527651</v>
      </c>
    </row>
    <row r="24" spans="1:26">
      <c r="A24" s="7">
        <v>8</v>
      </c>
      <c r="B24" s="7">
        <v>2002</v>
      </c>
      <c r="C24" s="7">
        <v>2002</v>
      </c>
      <c r="D24" s="7">
        <v>1777</v>
      </c>
      <c r="E24" s="7">
        <v>534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 s="42">
        <v>230000</v>
      </c>
      <c r="P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271530.99797991384</v>
      </c>
      <c r="R24" s="26" t="s">
        <v>664</v>
      </c>
      <c r="S24" s="26">
        <v>-2301.2627218100288</v>
      </c>
      <c r="T24" s="26">
        <v>902.51261402990133</v>
      </c>
      <c r="U24" s="26">
        <v>-2.5498399535208991</v>
      </c>
      <c r="V24" s="26">
        <v>1.0879728368097674E-2</v>
      </c>
      <c r="W24" s="26">
        <v>-4071.6378258013465</v>
      </c>
      <c r="X24" s="26">
        <v>-530.88761781871131</v>
      </c>
      <c r="Y24" s="26">
        <v>-4071.6378258013465</v>
      </c>
      <c r="Z24" s="26">
        <v>-530.88761781871131</v>
      </c>
    </row>
    <row r="25" spans="1:26">
      <c r="A25" s="13">
        <v>5</v>
      </c>
      <c r="B25" s="13">
        <v>1976</v>
      </c>
      <c r="C25" s="13">
        <v>1976</v>
      </c>
      <c r="D25" s="13">
        <v>1040</v>
      </c>
      <c r="E25" s="13">
        <v>572</v>
      </c>
      <c r="F25">
        <v>14</v>
      </c>
      <c r="G25">
        <v>0</v>
      </c>
      <c r="H25">
        <v>3</v>
      </c>
      <c r="I25">
        <v>1</v>
      </c>
      <c r="J25">
        <v>0</v>
      </c>
      <c r="K25">
        <v>0</v>
      </c>
      <c r="L25">
        <v>2</v>
      </c>
      <c r="M25">
        <v>1</v>
      </c>
      <c r="N25">
        <v>0</v>
      </c>
      <c r="O25" s="42">
        <v>129900</v>
      </c>
      <c r="P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126422.69328526412</v>
      </c>
      <c r="R25" s="26" t="s">
        <v>669</v>
      </c>
      <c r="S25" s="26">
        <v>-8147.0955967904401</v>
      </c>
      <c r="T25" s="26">
        <v>1083.2268833184921</v>
      </c>
      <c r="U25" s="26">
        <v>-7.5211349738954159</v>
      </c>
      <c r="V25" s="26">
        <v>9.4935612978267764E-14</v>
      </c>
      <c r="W25" s="26">
        <v>-10271.961084972558</v>
      </c>
      <c r="X25" s="26">
        <v>-6022.2301086083216</v>
      </c>
      <c r="Y25" s="26">
        <v>-10271.961084972558</v>
      </c>
      <c r="Z25" s="26">
        <v>-6022.2301086083216</v>
      </c>
    </row>
    <row r="26" spans="1:26">
      <c r="A26" s="7">
        <v>5</v>
      </c>
      <c r="B26" s="7">
        <v>1968</v>
      </c>
      <c r="C26" s="7">
        <v>2001</v>
      </c>
      <c r="D26" s="7">
        <v>1060</v>
      </c>
      <c r="E26" s="7">
        <v>270</v>
      </c>
      <c r="F26">
        <v>9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 s="42">
        <v>154000</v>
      </c>
      <c r="P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144131.90512764809</v>
      </c>
      <c r="R26" s="26" t="s">
        <v>670</v>
      </c>
      <c r="S26" s="26">
        <v>-2365.2020966858449</v>
      </c>
      <c r="T26" s="26">
        <v>846.77884859015785</v>
      </c>
      <c r="U26" s="26">
        <v>-2.7931756923590871</v>
      </c>
      <c r="V26" s="26">
        <v>5.2881821466970267E-3</v>
      </c>
      <c r="W26" s="26">
        <v>-4026.2494536159511</v>
      </c>
      <c r="X26" s="26">
        <v>-704.15473975573855</v>
      </c>
      <c r="Y26" s="26">
        <v>-4026.2494536159511</v>
      </c>
      <c r="Z26" s="26">
        <v>-704.15473975573855</v>
      </c>
    </row>
    <row r="27" spans="1:26">
      <c r="A27" s="13">
        <v>8</v>
      </c>
      <c r="B27" s="13">
        <v>2007</v>
      </c>
      <c r="C27" s="13">
        <v>2007</v>
      </c>
      <c r="D27" s="13">
        <v>1566</v>
      </c>
      <c r="E27" s="13">
        <v>890</v>
      </c>
      <c r="F27">
        <v>10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 s="42">
        <v>256300</v>
      </c>
      <c r="P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291423.63803182018</v>
      </c>
      <c r="R27" s="26" t="s">
        <v>671</v>
      </c>
      <c r="S27" s="26">
        <v>6938.5741592986924</v>
      </c>
      <c r="T27" s="26">
        <v>1457.1655947664276</v>
      </c>
      <c r="U27" s="26">
        <v>4.7616922772671506</v>
      </c>
      <c r="V27" s="26">
        <v>2.1125241296734758E-6</v>
      </c>
      <c r="W27" s="26">
        <v>4080.1878594683003</v>
      </c>
      <c r="X27" s="26">
        <v>9796.9604591290845</v>
      </c>
      <c r="Y27" s="26">
        <v>4080.1878594683003</v>
      </c>
      <c r="Z27" s="26">
        <v>9796.9604591290845</v>
      </c>
    </row>
    <row r="28" spans="1:26">
      <c r="A28" s="7">
        <v>5</v>
      </c>
      <c r="B28" s="7">
        <v>1951</v>
      </c>
      <c r="C28" s="7">
        <v>2000</v>
      </c>
      <c r="D28" s="7">
        <v>900</v>
      </c>
      <c r="E28" s="7">
        <v>576</v>
      </c>
      <c r="F28">
        <v>11</v>
      </c>
      <c r="G28">
        <v>0</v>
      </c>
      <c r="H28">
        <v>0</v>
      </c>
      <c r="I28">
        <v>1</v>
      </c>
      <c r="J28">
        <v>1</v>
      </c>
      <c r="K28">
        <v>0</v>
      </c>
      <c r="L28">
        <v>2</v>
      </c>
      <c r="M28">
        <v>0</v>
      </c>
      <c r="N28">
        <v>0</v>
      </c>
      <c r="O28" s="42">
        <v>134800</v>
      </c>
      <c r="P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149046.38257032618</v>
      </c>
      <c r="R28" s="40" t="s">
        <v>672</v>
      </c>
      <c r="S28" s="40">
        <v>-121.82362884938789</v>
      </c>
      <c r="T28" s="40">
        <v>1842.5181912192756</v>
      </c>
      <c r="U28" s="40">
        <v>-6.6118006014785569E-2</v>
      </c>
      <c r="V28" s="40">
        <v>0.94729302166448703</v>
      </c>
      <c r="W28" s="26">
        <v>-3736.1202975911801</v>
      </c>
      <c r="X28" s="26">
        <v>3492.4730398924048</v>
      </c>
      <c r="Y28" s="26">
        <v>-3736.1202975911801</v>
      </c>
      <c r="Z28" s="26">
        <v>3492.4730398924048</v>
      </c>
    </row>
    <row r="29" spans="1:26">
      <c r="A29" s="13">
        <v>8</v>
      </c>
      <c r="B29" s="13">
        <v>2007</v>
      </c>
      <c r="C29" s="13">
        <v>2008</v>
      </c>
      <c r="D29" s="13">
        <v>1704</v>
      </c>
      <c r="E29" s="13">
        <v>772</v>
      </c>
      <c r="F29">
        <v>10</v>
      </c>
      <c r="G29">
        <v>0</v>
      </c>
      <c r="H29">
        <v>0</v>
      </c>
      <c r="I29">
        <v>1</v>
      </c>
      <c r="J29">
        <v>2</v>
      </c>
      <c r="K29">
        <v>0</v>
      </c>
      <c r="L29">
        <v>0</v>
      </c>
      <c r="M29">
        <v>0</v>
      </c>
      <c r="N29">
        <v>0</v>
      </c>
      <c r="O29" s="42">
        <v>306000</v>
      </c>
      <c r="P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303062.30457253667</v>
      </c>
      <c r="R29" s="26" t="s">
        <v>673</v>
      </c>
      <c r="S29" s="26">
        <v>-3168.5085411848336</v>
      </c>
      <c r="T29" s="26">
        <v>1407.8898592495391</v>
      </c>
      <c r="U29" s="26">
        <v>-2.2505372280142524</v>
      </c>
      <c r="V29" s="26">
        <v>2.4564715950056357E-2</v>
      </c>
      <c r="W29" s="26">
        <v>-5930.2352109625972</v>
      </c>
      <c r="X29" s="26">
        <v>-406.7818714070695</v>
      </c>
      <c r="Y29" s="26">
        <v>-5930.2352109625972</v>
      </c>
      <c r="Z29" s="26">
        <v>-406.7818714070695</v>
      </c>
    </row>
    <row r="30" spans="1:26">
      <c r="A30" s="7">
        <v>5</v>
      </c>
      <c r="B30" s="7">
        <v>1957</v>
      </c>
      <c r="C30" s="7">
        <v>1997</v>
      </c>
      <c r="D30" s="7">
        <v>1484</v>
      </c>
      <c r="E30" s="7">
        <v>319</v>
      </c>
      <c r="F30">
        <v>11</v>
      </c>
      <c r="G30">
        <v>0</v>
      </c>
      <c r="H30">
        <v>0</v>
      </c>
      <c r="I30">
        <v>1</v>
      </c>
      <c r="J30">
        <v>1</v>
      </c>
      <c r="K30">
        <v>0</v>
      </c>
      <c r="L30">
        <v>2</v>
      </c>
      <c r="M30">
        <v>1</v>
      </c>
      <c r="N30">
        <v>0</v>
      </c>
      <c r="O30" s="42">
        <v>207500</v>
      </c>
      <c r="P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162160.3318951806</v>
      </c>
      <c r="R30" s="26" t="s">
        <v>674</v>
      </c>
      <c r="S30" s="26">
        <v>9002.9758505948012</v>
      </c>
      <c r="T30" s="26">
        <v>1770.9168629300266</v>
      </c>
      <c r="U30" s="26">
        <v>5.0837936207231946</v>
      </c>
      <c r="V30" s="26">
        <v>4.1836677812885115E-7</v>
      </c>
      <c r="W30" s="26">
        <v>5529.1328520238676</v>
      </c>
      <c r="X30" s="26">
        <v>12476.818849165735</v>
      </c>
      <c r="Y30" s="26">
        <v>5529.1328520238676</v>
      </c>
      <c r="Z30" s="26">
        <v>12476.818849165735</v>
      </c>
    </row>
    <row r="31" spans="1:26" ht="17" thickBot="1">
      <c r="A31" s="13">
        <v>4</v>
      </c>
      <c r="B31" s="13">
        <v>1927</v>
      </c>
      <c r="C31" s="13">
        <v>1950</v>
      </c>
      <c r="D31" s="13">
        <v>520</v>
      </c>
      <c r="E31" s="13">
        <v>240</v>
      </c>
      <c r="F31">
        <v>8</v>
      </c>
      <c r="G31">
        <v>1</v>
      </c>
      <c r="H31">
        <v>0</v>
      </c>
      <c r="I31">
        <v>1</v>
      </c>
      <c r="J31">
        <v>1</v>
      </c>
      <c r="K31">
        <v>0</v>
      </c>
      <c r="L31">
        <v>3</v>
      </c>
      <c r="M31">
        <v>3</v>
      </c>
      <c r="N31">
        <v>0</v>
      </c>
      <c r="O31" s="42">
        <v>68500</v>
      </c>
      <c r="P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82410.496704087767</v>
      </c>
      <c r="R31" s="41" t="s">
        <v>676</v>
      </c>
      <c r="S31" s="41">
        <v>-128.41894343757755</v>
      </c>
      <c r="T31" s="41">
        <v>1246.1524238637562</v>
      </c>
      <c r="U31" s="41">
        <v>-0.10305235617919706</v>
      </c>
      <c r="V31" s="41">
        <v>0.91793571715875766</v>
      </c>
      <c r="W31" s="27">
        <v>-2572.8803201444266</v>
      </c>
      <c r="X31" s="27">
        <v>2316.0424332692714</v>
      </c>
      <c r="Y31" s="27">
        <v>-2572.8803201444266</v>
      </c>
      <c r="Z31" s="27">
        <v>2316.0424332692714</v>
      </c>
    </row>
    <row r="32" spans="1:26">
      <c r="A32" s="7">
        <v>4</v>
      </c>
      <c r="B32" s="7">
        <v>1920</v>
      </c>
      <c r="C32" s="7">
        <v>1950</v>
      </c>
      <c r="D32" s="7">
        <v>649</v>
      </c>
      <c r="E32" s="7">
        <v>250</v>
      </c>
      <c r="F32">
        <v>13</v>
      </c>
      <c r="G32">
        <v>1</v>
      </c>
      <c r="H32">
        <v>0</v>
      </c>
      <c r="I32">
        <v>0</v>
      </c>
      <c r="J32">
        <v>1</v>
      </c>
      <c r="K32">
        <v>0</v>
      </c>
      <c r="L32">
        <v>2</v>
      </c>
      <c r="M32">
        <v>1</v>
      </c>
      <c r="N32">
        <v>0</v>
      </c>
      <c r="O32" s="42">
        <v>40000</v>
      </c>
      <c r="P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75060.277696756733</v>
      </c>
    </row>
    <row r="33" spans="1:16">
      <c r="A33" s="13">
        <v>5</v>
      </c>
      <c r="B33" s="13">
        <v>1966</v>
      </c>
      <c r="C33" s="13">
        <v>2006</v>
      </c>
      <c r="D33" s="13">
        <v>1228</v>
      </c>
      <c r="E33" s="13">
        <v>271</v>
      </c>
      <c r="F33">
        <v>9</v>
      </c>
      <c r="G33">
        <v>0</v>
      </c>
      <c r="H33">
        <v>0</v>
      </c>
      <c r="I33">
        <v>1</v>
      </c>
      <c r="J33">
        <v>1</v>
      </c>
      <c r="K33">
        <v>0</v>
      </c>
      <c r="L33">
        <v>1</v>
      </c>
      <c r="M33">
        <v>0</v>
      </c>
      <c r="N33">
        <v>0</v>
      </c>
      <c r="O33" s="42">
        <v>149350</v>
      </c>
      <c r="P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148657.62209658409</v>
      </c>
    </row>
    <row r="34" spans="1:16">
      <c r="A34" s="7">
        <v>8</v>
      </c>
      <c r="B34" s="7">
        <v>2007</v>
      </c>
      <c r="C34" s="7">
        <v>2007</v>
      </c>
      <c r="D34" s="7">
        <v>1234</v>
      </c>
      <c r="E34" s="7">
        <v>484</v>
      </c>
      <c r="F34">
        <v>0</v>
      </c>
      <c r="G34">
        <v>0</v>
      </c>
      <c r="H34">
        <v>0</v>
      </c>
      <c r="I34">
        <v>1</v>
      </c>
      <c r="J34">
        <v>2</v>
      </c>
      <c r="K34">
        <v>0</v>
      </c>
      <c r="L34">
        <v>0</v>
      </c>
      <c r="M34">
        <v>0</v>
      </c>
      <c r="N34">
        <v>0</v>
      </c>
      <c r="O34" s="42">
        <v>179900</v>
      </c>
      <c r="P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265601.37023468607</v>
      </c>
    </row>
    <row r="35" spans="1:16">
      <c r="A35" s="13">
        <v>5</v>
      </c>
      <c r="B35" s="13">
        <v>1959</v>
      </c>
      <c r="C35" s="13">
        <v>1959</v>
      </c>
      <c r="D35" s="13">
        <v>1398</v>
      </c>
      <c r="E35" s="13">
        <v>447</v>
      </c>
      <c r="F35">
        <v>11</v>
      </c>
      <c r="G35">
        <v>0</v>
      </c>
      <c r="H35">
        <v>0</v>
      </c>
      <c r="I35">
        <v>1</v>
      </c>
      <c r="J35">
        <v>1</v>
      </c>
      <c r="K35">
        <v>0</v>
      </c>
      <c r="L35">
        <v>1</v>
      </c>
      <c r="M35">
        <v>0</v>
      </c>
      <c r="N35">
        <v>0</v>
      </c>
      <c r="O35" s="42">
        <v>165500</v>
      </c>
      <c r="P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146890.65552308544</v>
      </c>
    </row>
    <row r="36" spans="1:16">
      <c r="A36" s="7">
        <v>9</v>
      </c>
      <c r="B36" s="7">
        <v>2005</v>
      </c>
      <c r="C36" s="7">
        <v>2005</v>
      </c>
      <c r="D36" s="7">
        <v>1561</v>
      </c>
      <c r="E36" s="7">
        <v>556</v>
      </c>
      <c r="F36">
        <v>10</v>
      </c>
      <c r="G36">
        <v>0</v>
      </c>
      <c r="H36">
        <v>3</v>
      </c>
      <c r="I36">
        <v>1</v>
      </c>
      <c r="J36">
        <v>2</v>
      </c>
      <c r="K36">
        <v>0</v>
      </c>
      <c r="L36">
        <v>0</v>
      </c>
      <c r="M36">
        <v>2</v>
      </c>
      <c r="N36">
        <v>0</v>
      </c>
      <c r="O36" s="42">
        <v>277500</v>
      </c>
      <c r="P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305602.99809447897</v>
      </c>
    </row>
    <row r="37" spans="1:16">
      <c r="A37" s="13">
        <v>8</v>
      </c>
      <c r="B37" s="13">
        <v>2004</v>
      </c>
      <c r="C37" s="13">
        <v>2005</v>
      </c>
      <c r="D37" s="13">
        <v>1117</v>
      </c>
      <c r="E37" s="13">
        <v>691</v>
      </c>
      <c r="F37">
        <v>10</v>
      </c>
      <c r="G37">
        <v>0</v>
      </c>
      <c r="H37">
        <v>0</v>
      </c>
      <c r="I37">
        <v>0</v>
      </c>
      <c r="J37">
        <v>2</v>
      </c>
      <c r="K37">
        <v>0</v>
      </c>
      <c r="L37">
        <v>0</v>
      </c>
      <c r="M37">
        <v>0</v>
      </c>
      <c r="N37">
        <v>0</v>
      </c>
      <c r="O37" s="42">
        <v>309000</v>
      </c>
      <c r="P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277717.13779819617</v>
      </c>
    </row>
    <row r="38" spans="1:16">
      <c r="A38" s="7">
        <v>5</v>
      </c>
      <c r="B38" s="7">
        <v>1994</v>
      </c>
      <c r="C38" s="7">
        <v>1995</v>
      </c>
      <c r="D38" s="7">
        <v>1097</v>
      </c>
      <c r="E38" s="7">
        <v>672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1</v>
      </c>
      <c r="N38">
        <v>0</v>
      </c>
      <c r="O38" s="42">
        <v>145000</v>
      </c>
      <c r="P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173116.61157370338</v>
      </c>
    </row>
    <row r="39" spans="1:16">
      <c r="A39" s="13">
        <v>5</v>
      </c>
      <c r="B39" s="13">
        <v>1954</v>
      </c>
      <c r="C39" s="13">
        <v>1990</v>
      </c>
      <c r="D39" s="13">
        <v>1297</v>
      </c>
      <c r="E39" s="13">
        <v>498</v>
      </c>
      <c r="F39">
        <v>11</v>
      </c>
      <c r="G39">
        <v>0</v>
      </c>
      <c r="H39">
        <v>0</v>
      </c>
      <c r="I39">
        <v>1</v>
      </c>
      <c r="J39">
        <v>1</v>
      </c>
      <c r="K39">
        <v>0</v>
      </c>
      <c r="L39">
        <v>1</v>
      </c>
      <c r="M39">
        <v>1</v>
      </c>
      <c r="N39">
        <v>0</v>
      </c>
      <c r="O39" s="42">
        <v>153000</v>
      </c>
      <c r="P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166915.42993682087</v>
      </c>
    </row>
    <row r="40" spans="1:16">
      <c r="A40" s="7">
        <v>5</v>
      </c>
      <c r="B40" s="7">
        <v>1953</v>
      </c>
      <c r="C40" s="7">
        <v>2007</v>
      </c>
      <c r="D40" s="7">
        <v>1057</v>
      </c>
      <c r="E40" s="7">
        <v>246</v>
      </c>
      <c r="F40">
        <v>11</v>
      </c>
      <c r="G40">
        <v>0</v>
      </c>
      <c r="H40">
        <v>0</v>
      </c>
      <c r="I40">
        <v>1</v>
      </c>
      <c r="J40">
        <v>1</v>
      </c>
      <c r="K40">
        <v>0</v>
      </c>
      <c r="L40">
        <v>2</v>
      </c>
      <c r="M40">
        <v>0</v>
      </c>
      <c r="N40">
        <v>1</v>
      </c>
      <c r="O40" s="42">
        <v>109000</v>
      </c>
      <c r="P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136457.59995344884</v>
      </c>
    </row>
    <row r="41" spans="1:16">
      <c r="A41" s="13">
        <v>4</v>
      </c>
      <c r="B41" s="13">
        <v>1955</v>
      </c>
      <c r="C41" s="13">
        <v>1955</v>
      </c>
      <c r="D41" s="13">
        <v>0</v>
      </c>
      <c r="E41" s="13">
        <v>0</v>
      </c>
      <c r="F41">
        <v>15</v>
      </c>
      <c r="G41">
        <v>0</v>
      </c>
      <c r="H41">
        <v>2</v>
      </c>
      <c r="I41">
        <v>1</v>
      </c>
      <c r="J41">
        <v>3</v>
      </c>
      <c r="K41">
        <v>2</v>
      </c>
      <c r="L41">
        <v>2</v>
      </c>
      <c r="M41">
        <v>3</v>
      </c>
      <c r="N41">
        <v>3</v>
      </c>
      <c r="O41" s="42">
        <v>82000</v>
      </c>
      <c r="P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58575.932560138899</v>
      </c>
    </row>
    <row r="42" spans="1:16">
      <c r="A42" s="7">
        <v>6</v>
      </c>
      <c r="B42" s="7">
        <v>1965</v>
      </c>
      <c r="C42" s="7">
        <v>1965</v>
      </c>
      <c r="D42" s="7">
        <v>1088</v>
      </c>
      <c r="E42" s="7">
        <v>440</v>
      </c>
      <c r="F42">
        <v>11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1</v>
      </c>
      <c r="N42">
        <v>1</v>
      </c>
      <c r="O42" s="42">
        <v>160000</v>
      </c>
      <c r="P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180070.34026164401</v>
      </c>
    </row>
    <row r="43" spans="1:16">
      <c r="A43" s="13">
        <v>5</v>
      </c>
      <c r="B43" s="13">
        <v>1959</v>
      </c>
      <c r="C43" s="13">
        <v>1959</v>
      </c>
      <c r="D43" s="13">
        <v>1350</v>
      </c>
      <c r="E43" s="13">
        <v>308</v>
      </c>
      <c r="F43">
        <v>16</v>
      </c>
      <c r="G43">
        <v>0</v>
      </c>
      <c r="H43">
        <v>0</v>
      </c>
      <c r="I43">
        <v>1</v>
      </c>
      <c r="J43">
        <v>1</v>
      </c>
      <c r="K43">
        <v>0</v>
      </c>
      <c r="L43">
        <v>1</v>
      </c>
      <c r="M43">
        <v>1</v>
      </c>
      <c r="N43">
        <v>0</v>
      </c>
      <c r="O43" s="42">
        <v>170000</v>
      </c>
      <c r="P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146262.56108127706</v>
      </c>
    </row>
    <row r="44" spans="1:16">
      <c r="A44" s="7">
        <v>5</v>
      </c>
      <c r="B44" s="7">
        <v>1983</v>
      </c>
      <c r="C44" s="7">
        <v>1983</v>
      </c>
      <c r="D44" s="7">
        <v>840</v>
      </c>
      <c r="E44" s="7">
        <v>504</v>
      </c>
      <c r="F44">
        <v>12</v>
      </c>
      <c r="G44">
        <v>0</v>
      </c>
      <c r="H44">
        <v>0</v>
      </c>
      <c r="I44">
        <v>4</v>
      </c>
      <c r="J44">
        <v>0</v>
      </c>
      <c r="K44">
        <v>0</v>
      </c>
      <c r="L44">
        <v>1</v>
      </c>
      <c r="M44">
        <v>0</v>
      </c>
      <c r="N44">
        <v>0</v>
      </c>
      <c r="O44" s="42">
        <v>144000</v>
      </c>
      <c r="P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129892.1553485342</v>
      </c>
    </row>
    <row r="45" spans="1:16">
      <c r="A45" s="13">
        <v>5</v>
      </c>
      <c r="B45" s="13">
        <v>1975</v>
      </c>
      <c r="C45" s="13">
        <v>1980</v>
      </c>
      <c r="D45" s="13">
        <v>938</v>
      </c>
      <c r="E45" s="13">
        <v>308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2</v>
      </c>
      <c r="M45">
        <v>1</v>
      </c>
      <c r="N45">
        <v>0</v>
      </c>
      <c r="O45" s="42">
        <v>130250</v>
      </c>
      <c r="P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129071.00584552943</v>
      </c>
    </row>
    <row r="46" spans="1:16">
      <c r="A46" s="7">
        <v>5</v>
      </c>
      <c r="B46" s="7">
        <v>1959</v>
      </c>
      <c r="C46" s="7">
        <v>1959</v>
      </c>
      <c r="D46" s="7">
        <v>1150</v>
      </c>
      <c r="E46" s="7">
        <v>300</v>
      </c>
      <c r="F46">
        <v>11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1</v>
      </c>
      <c r="N46">
        <v>0</v>
      </c>
      <c r="O46" s="42">
        <v>141000</v>
      </c>
      <c r="P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140835.78472615435</v>
      </c>
    </row>
    <row r="47" spans="1:16">
      <c r="A47" s="13">
        <v>9</v>
      </c>
      <c r="B47" s="13">
        <v>2005</v>
      </c>
      <c r="C47" s="13">
        <v>2005</v>
      </c>
      <c r="D47" s="13">
        <v>1752</v>
      </c>
      <c r="E47" s="13">
        <v>576</v>
      </c>
      <c r="F47">
        <v>10</v>
      </c>
      <c r="G47">
        <v>0</v>
      </c>
      <c r="H47">
        <v>3</v>
      </c>
      <c r="I47">
        <v>1</v>
      </c>
      <c r="J47">
        <v>2</v>
      </c>
      <c r="K47">
        <v>0</v>
      </c>
      <c r="L47">
        <v>0</v>
      </c>
      <c r="M47">
        <v>2</v>
      </c>
      <c r="N47">
        <v>0</v>
      </c>
      <c r="O47" s="42">
        <v>319900</v>
      </c>
      <c r="P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313681.74955266912</v>
      </c>
    </row>
    <row r="48" spans="1:16">
      <c r="A48" s="7">
        <v>7</v>
      </c>
      <c r="B48" s="7">
        <v>2003</v>
      </c>
      <c r="C48" s="7">
        <v>2003</v>
      </c>
      <c r="D48" s="7">
        <v>1434</v>
      </c>
      <c r="E48" s="7">
        <v>670</v>
      </c>
      <c r="F48">
        <v>4</v>
      </c>
      <c r="G48">
        <v>0</v>
      </c>
      <c r="H48">
        <v>0</v>
      </c>
      <c r="I48">
        <v>2</v>
      </c>
      <c r="J48">
        <v>2</v>
      </c>
      <c r="K48">
        <v>0</v>
      </c>
      <c r="L48">
        <v>0</v>
      </c>
      <c r="M48">
        <v>0</v>
      </c>
      <c r="N48">
        <v>1</v>
      </c>
      <c r="O48" s="42">
        <v>239686</v>
      </c>
      <c r="P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251356.30738185707</v>
      </c>
    </row>
    <row r="49" spans="1:16">
      <c r="A49" s="13">
        <v>8</v>
      </c>
      <c r="B49" s="13">
        <v>2006</v>
      </c>
      <c r="C49" s="13">
        <v>2006</v>
      </c>
      <c r="D49" s="13">
        <v>1656</v>
      </c>
      <c r="E49" s="13">
        <v>826</v>
      </c>
      <c r="F49">
        <v>5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 s="42">
        <v>249700</v>
      </c>
      <c r="P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289029.30364039756</v>
      </c>
    </row>
    <row r="50" spans="1:16">
      <c r="A50" s="7">
        <v>4</v>
      </c>
      <c r="B50" s="7">
        <v>1920</v>
      </c>
      <c r="C50" s="7">
        <v>2008</v>
      </c>
      <c r="D50" s="7">
        <v>736</v>
      </c>
      <c r="E50" s="7">
        <v>0</v>
      </c>
      <c r="F50">
        <v>7</v>
      </c>
      <c r="G50">
        <v>0</v>
      </c>
      <c r="H50">
        <v>1</v>
      </c>
      <c r="I50">
        <v>0</v>
      </c>
      <c r="J50">
        <v>1</v>
      </c>
      <c r="K50">
        <v>0</v>
      </c>
      <c r="L50">
        <v>1</v>
      </c>
      <c r="M50">
        <v>1</v>
      </c>
      <c r="N50">
        <v>2</v>
      </c>
      <c r="O50" s="42">
        <v>113000</v>
      </c>
      <c r="P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80771.315342107133</v>
      </c>
    </row>
    <row r="51" spans="1:16">
      <c r="A51" s="13">
        <v>5</v>
      </c>
      <c r="B51" s="13">
        <v>1966</v>
      </c>
      <c r="C51" s="13">
        <v>1966</v>
      </c>
      <c r="D51" s="13">
        <v>955</v>
      </c>
      <c r="E51" s="13">
        <v>386</v>
      </c>
      <c r="F51">
        <v>9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1</v>
      </c>
      <c r="N51">
        <v>0</v>
      </c>
      <c r="O51" s="42">
        <v>127000</v>
      </c>
      <c r="P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142816.16374656913</v>
      </c>
    </row>
    <row r="52" spans="1:16">
      <c r="A52" s="7">
        <v>6</v>
      </c>
      <c r="B52" s="7">
        <v>1997</v>
      </c>
      <c r="C52" s="7">
        <v>1997</v>
      </c>
      <c r="D52" s="7">
        <v>794</v>
      </c>
      <c r="E52" s="7">
        <v>388</v>
      </c>
      <c r="F52">
        <v>17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 s="42">
        <v>177000</v>
      </c>
      <c r="P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177242.93427646704</v>
      </c>
    </row>
    <row r="53" spans="1:16">
      <c r="A53" s="13">
        <v>6</v>
      </c>
      <c r="B53" s="13">
        <v>1934</v>
      </c>
      <c r="C53" s="13">
        <v>1950</v>
      </c>
      <c r="D53" s="13">
        <v>816</v>
      </c>
      <c r="E53" s="13">
        <v>528</v>
      </c>
      <c r="F53">
        <v>8</v>
      </c>
      <c r="G53">
        <v>0</v>
      </c>
      <c r="H53">
        <v>0</v>
      </c>
      <c r="I53">
        <v>2</v>
      </c>
      <c r="J53">
        <v>1</v>
      </c>
      <c r="K53">
        <v>0</v>
      </c>
      <c r="L53">
        <v>2</v>
      </c>
      <c r="M53">
        <v>1</v>
      </c>
      <c r="N53">
        <v>0</v>
      </c>
      <c r="O53" s="42">
        <v>114500</v>
      </c>
      <c r="P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156240.08609375186</v>
      </c>
    </row>
    <row r="54" spans="1:16">
      <c r="A54" s="7">
        <v>5</v>
      </c>
      <c r="B54" s="7">
        <v>1963</v>
      </c>
      <c r="C54" s="7">
        <v>1963</v>
      </c>
      <c r="D54" s="7">
        <v>816</v>
      </c>
      <c r="E54" s="7">
        <v>516</v>
      </c>
      <c r="F54">
        <v>13</v>
      </c>
      <c r="G54">
        <v>5</v>
      </c>
      <c r="H54">
        <v>2</v>
      </c>
      <c r="I54">
        <v>1</v>
      </c>
      <c r="J54">
        <v>0</v>
      </c>
      <c r="K54">
        <v>0</v>
      </c>
      <c r="L54">
        <v>2</v>
      </c>
      <c r="M54">
        <v>1</v>
      </c>
      <c r="N54">
        <v>0</v>
      </c>
      <c r="O54" s="42">
        <v>110000</v>
      </c>
      <c r="P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104238.38112103578</v>
      </c>
    </row>
    <row r="55" spans="1:16">
      <c r="A55" s="13">
        <v>9</v>
      </c>
      <c r="B55" s="13">
        <v>1981</v>
      </c>
      <c r="C55" s="13">
        <v>1987</v>
      </c>
      <c r="D55" s="13">
        <v>1842</v>
      </c>
      <c r="E55" s="13">
        <v>894</v>
      </c>
      <c r="F55">
        <v>1</v>
      </c>
      <c r="G55">
        <v>0</v>
      </c>
      <c r="H55">
        <v>0</v>
      </c>
      <c r="I55">
        <v>1</v>
      </c>
      <c r="J55">
        <v>2</v>
      </c>
      <c r="K55">
        <v>0</v>
      </c>
      <c r="L55">
        <v>1</v>
      </c>
      <c r="M55">
        <v>0</v>
      </c>
      <c r="N55">
        <v>0</v>
      </c>
      <c r="O55" s="42">
        <v>385000</v>
      </c>
      <c r="P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328027.00560403825</v>
      </c>
    </row>
    <row r="56" spans="1:16">
      <c r="A56" s="7">
        <v>5</v>
      </c>
      <c r="B56" s="7">
        <v>1955</v>
      </c>
      <c r="C56" s="7">
        <v>1955</v>
      </c>
      <c r="D56" s="7">
        <v>384</v>
      </c>
      <c r="E56" s="7">
        <v>572</v>
      </c>
      <c r="F56">
        <v>11</v>
      </c>
      <c r="G56">
        <v>0</v>
      </c>
      <c r="H56">
        <v>0</v>
      </c>
      <c r="I56">
        <v>5</v>
      </c>
      <c r="J56">
        <v>1</v>
      </c>
      <c r="K56">
        <v>0</v>
      </c>
      <c r="L56">
        <v>2</v>
      </c>
      <c r="M56">
        <v>1</v>
      </c>
      <c r="N56">
        <v>0</v>
      </c>
      <c r="O56" s="42">
        <v>130000</v>
      </c>
      <c r="P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112974.86061092594</v>
      </c>
    </row>
    <row r="57" spans="1:16">
      <c r="A57" s="13">
        <v>6</v>
      </c>
      <c r="B57" s="13">
        <v>1964</v>
      </c>
      <c r="C57" s="13">
        <v>1964</v>
      </c>
      <c r="D57" s="13">
        <v>1425</v>
      </c>
      <c r="E57" s="13">
        <v>576</v>
      </c>
      <c r="F57">
        <v>11</v>
      </c>
      <c r="G57">
        <v>0</v>
      </c>
      <c r="H57">
        <v>0</v>
      </c>
      <c r="I57">
        <v>1</v>
      </c>
      <c r="J57">
        <v>1</v>
      </c>
      <c r="K57">
        <v>0</v>
      </c>
      <c r="L57">
        <v>1</v>
      </c>
      <c r="M57">
        <v>1</v>
      </c>
      <c r="N57">
        <v>0</v>
      </c>
      <c r="O57" s="42">
        <v>180500</v>
      </c>
      <c r="P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197177.75080733618</v>
      </c>
    </row>
    <row r="58" spans="1:16">
      <c r="A58" s="7">
        <v>8</v>
      </c>
      <c r="B58" s="7">
        <v>1999</v>
      </c>
      <c r="C58" s="7">
        <v>2000</v>
      </c>
      <c r="D58" s="7">
        <v>970</v>
      </c>
      <c r="E58" s="7">
        <v>480</v>
      </c>
      <c r="F58">
        <v>5</v>
      </c>
      <c r="G58">
        <v>0</v>
      </c>
      <c r="H58">
        <v>4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 s="42">
        <v>172500</v>
      </c>
      <c r="P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208716.42578122026</v>
      </c>
    </row>
    <row r="59" spans="1:16">
      <c r="A59" s="13">
        <v>7</v>
      </c>
      <c r="B59" s="13">
        <v>2004</v>
      </c>
      <c r="C59" s="13">
        <v>2004</v>
      </c>
      <c r="D59" s="13">
        <v>860</v>
      </c>
      <c r="E59" s="13">
        <v>565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 s="42">
        <v>196500</v>
      </c>
      <c r="P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214963.48671151703</v>
      </c>
    </row>
    <row r="60" spans="1:16">
      <c r="A60" s="7">
        <v>10</v>
      </c>
      <c r="B60" s="7">
        <v>2006</v>
      </c>
      <c r="C60" s="7">
        <v>2006</v>
      </c>
      <c r="D60" s="7">
        <v>1410</v>
      </c>
      <c r="E60" s="7">
        <v>641</v>
      </c>
      <c r="F60">
        <v>18</v>
      </c>
      <c r="G60">
        <v>0</v>
      </c>
      <c r="H60">
        <v>0</v>
      </c>
      <c r="I60">
        <v>0</v>
      </c>
      <c r="J60">
        <v>2</v>
      </c>
      <c r="K60">
        <v>0</v>
      </c>
      <c r="L60">
        <v>0</v>
      </c>
      <c r="M60">
        <v>0</v>
      </c>
      <c r="N60">
        <v>2</v>
      </c>
      <c r="O60" s="42">
        <v>438780</v>
      </c>
      <c r="P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345644.13147517748</v>
      </c>
    </row>
    <row r="61" spans="1:16">
      <c r="A61" s="13">
        <v>5</v>
      </c>
      <c r="B61" s="13">
        <v>1972</v>
      </c>
      <c r="C61" s="13">
        <v>1972</v>
      </c>
      <c r="D61" s="13">
        <v>780</v>
      </c>
      <c r="E61" s="13">
        <v>352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1</v>
      </c>
      <c r="N61">
        <v>0</v>
      </c>
      <c r="O61" s="42">
        <v>124900</v>
      </c>
      <c r="P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135945.00672801334</v>
      </c>
    </row>
    <row r="62" spans="1:16">
      <c r="A62" s="7">
        <v>6</v>
      </c>
      <c r="B62" s="7">
        <v>2004</v>
      </c>
      <c r="C62" s="7">
        <v>2004</v>
      </c>
      <c r="D62" s="7">
        <v>1158</v>
      </c>
      <c r="E62" s="7">
        <v>576</v>
      </c>
      <c r="F62">
        <v>12</v>
      </c>
      <c r="G62">
        <v>4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2</v>
      </c>
      <c r="O62" s="42">
        <v>158000</v>
      </c>
      <c r="P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187406.41172722325</v>
      </c>
    </row>
    <row r="63" spans="1:16">
      <c r="A63" s="13">
        <v>5</v>
      </c>
      <c r="B63" s="13">
        <v>1920</v>
      </c>
      <c r="C63" s="13">
        <v>1996</v>
      </c>
      <c r="D63" s="13">
        <v>530</v>
      </c>
      <c r="E63" s="13">
        <v>288</v>
      </c>
      <c r="F63">
        <v>13</v>
      </c>
      <c r="G63">
        <v>0</v>
      </c>
      <c r="H63">
        <v>0</v>
      </c>
      <c r="I63">
        <v>6</v>
      </c>
      <c r="J63">
        <v>1</v>
      </c>
      <c r="K63">
        <v>3</v>
      </c>
      <c r="L63">
        <v>2</v>
      </c>
      <c r="M63">
        <v>3</v>
      </c>
      <c r="N63">
        <v>0</v>
      </c>
      <c r="O63" s="42">
        <v>101000</v>
      </c>
      <c r="P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126348.59238555565</v>
      </c>
    </row>
    <row r="64" spans="1:16">
      <c r="A64" s="7">
        <v>8</v>
      </c>
      <c r="B64" s="7">
        <v>2006</v>
      </c>
      <c r="C64" s="7">
        <v>2006</v>
      </c>
      <c r="D64" s="7">
        <v>1370</v>
      </c>
      <c r="E64" s="7">
        <v>484</v>
      </c>
      <c r="F64">
        <v>10</v>
      </c>
      <c r="G64">
        <v>0</v>
      </c>
      <c r="H64">
        <v>3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 s="42">
        <v>202500</v>
      </c>
      <c r="P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233385.12707556042</v>
      </c>
    </row>
    <row r="65" spans="1:16">
      <c r="A65" s="13">
        <v>7</v>
      </c>
      <c r="B65" s="13">
        <v>1921</v>
      </c>
      <c r="C65" s="13">
        <v>1950</v>
      </c>
      <c r="D65" s="13">
        <v>576</v>
      </c>
      <c r="E65" s="13">
        <v>480</v>
      </c>
      <c r="F65">
        <v>7</v>
      </c>
      <c r="G65">
        <v>6</v>
      </c>
      <c r="H65">
        <v>0</v>
      </c>
      <c r="I65">
        <v>0</v>
      </c>
      <c r="J65">
        <v>1</v>
      </c>
      <c r="K65">
        <v>0</v>
      </c>
      <c r="L65">
        <v>1</v>
      </c>
      <c r="M65">
        <v>1</v>
      </c>
      <c r="N65">
        <v>0</v>
      </c>
      <c r="O65" s="42">
        <v>140000</v>
      </c>
      <c r="P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165887.07900967824</v>
      </c>
    </row>
    <row r="66" spans="1:16">
      <c r="A66" s="7">
        <v>7</v>
      </c>
      <c r="B66" s="7">
        <v>1997</v>
      </c>
      <c r="C66" s="7">
        <v>1998</v>
      </c>
      <c r="D66" s="7">
        <v>1057</v>
      </c>
      <c r="E66" s="7">
        <v>645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s="42">
        <v>219500</v>
      </c>
      <c r="P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223671.3376282212</v>
      </c>
    </row>
    <row r="67" spans="1:16">
      <c r="A67" s="13">
        <v>8</v>
      </c>
      <c r="B67" s="13">
        <v>2004</v>
      </c>
      <c r="C67" s="13">
        <v>2005</v>
      </c>
      <c r="D67" s="13">
        <v>1143</v>
      </c>
      <c r="E67" s="13">
        <v>852</v>
      </c>
      <c r="F67">
        <v>10</v>
      </c>
      <c r="G67">
        <v>0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0</v>
      </c>
      <c r="O67" s="42">
        <v>317000</v>
      </c>
      <c r="P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288934.40403345582</v>
      </c>
    </row>
    <row r="68" spans="1:16">
      <c r="A68" s="7">
        <v>7</v>
      </c>
      <c r="B68" s="7">
        <v>1970</v>
      </c>
      <c r="C68" s="7">
        <v>1989</v>
      </c>
      <c r="D68" s="7">
        <v>1947</v>
      </c>
      <c r="E68" s="7">
        <v>576</v>
      </c>
      <c r="F68">
        <v>11</v>
      </c>
      <c r="G68">
        <v>7</v>
      </c>
      <c r="H68">
        <v>0</v>
      </c>
      <c r="I68">
        <v>1</v>
      </c>
      <c r="J68">
        <v>0</v>
      </c>
      <c r="K68">
        <v>0</v>
      </c>
      <c r="L68">
        <v>2</v>
      </c>
      <c r="M68">
        <v>1</v>
      </c>
      <c r="N68">
        <v>0</v>
      </c>
      <c r="O68" s="42">
        <v>180000</v>
      </c>
      <c r="P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229599.16590441781</v>
      </c>
    </row>
    <row r="69" spans="1:16">
      <c r="A69" s="13">
        <v>7</v>
      </c>
      <c r="B69" s="13">
        <v>2003</v>
      </c>
      <c r="C69" s="13">
        <v>2003</v>
      </c>
      <c r="D69" s="13">
        <v>1453</v>
      </c>
      <c r="E69" s="13">
        <v>558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 s="42">
        <v>226000</v>
      </c>
      <c r="P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232719.35566939309</v>
      </c>
    </row>
    <row r="70" spans="1:16">
      <c r="A70" s="7">
        <v>4</v>
      </c>
      <c r="B70" s="7">
        <v>1945</v>
      </c>
      <c r="C70" s="7">
        <v>1950</v>
      </c>
      <c r="D70" s="7">
        <v>747</v>
      </c>
      <c r="E70" s="7">
        <v>220</v>
      </c>
      <c r="F70">
        <v>7</v>
      </c>
      <c r="G70">
        <v>3</v>
      </c>
      <c r="H70">
        <v>0</v>
      </c>
      <c r="I70">
        <v>1</v>
      </c>
      <c r="J70">
        <v>1</v>
      </c>
      <c r="K70">
        <v>0</v>
      </c>
      <c r="L70">
        <v>2</v>
      </c>
      <c r="M70">
        <v>1</v>
      </c>
      <c r="N70">
        <v>0</v>
      </c>
      <c r="O70" s="42">
        <v>80000</v>
      </c>
      <c r="P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72341.249185873428</v>
      </c>
    </row>
    <row r="71" spans="1:16">
      <c r="A71" s="13">
        <v>7</v>
      </c>
      <c r="B71" s="13">
        <v>1953</v>
      </c>
      <c r="C71" s="13">
        <v>1953</v>
      </c>
      <c r="D71" s="13">
        <v>1304</v>
      </c>
      <c r="E71" s="13">
        <v>667</v>
      </c>
      <c r="F71">
        <v>19</v>
      </c>
      <c r="G71">
        <v>0</v>
      </c>
      <c r="H71">
        <v>0</v>
      </c>
      <c r="I71">
        <v>2</v>
      </c>
      <c r="J71">
        <v>1</v>
      </c>
      <c r="K71">
        <v>0</v>
      </c>
      <c r="L71">
        <v>2</v>
      </c>
      <c r="M71">
        <v>1</v>
      </c>
      <c r="N71">
        <v>0</v>
      </c>
      <c r="O71" s="42">
        <v>225000</v>
      </c>
      <c r="P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218059.98179534773</v>
      </c>
    </row>
    <row r="72" spans="1:16">
      <c r="A72" s="7">
        <v>7</v>
      </c>
      <c r="B72" s="7">
        <v>1973</v>
      </c>
      <c r="C72" s="7">
        <v>1973</v>
      </c>
      <c r="D72" s="7">
        <v>2223</v>
      </c>
      <c r="E72" s="7">
        <v>516</v>
      </c>
      <c r="F72">
        <v>11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 s="42">
        <v>244000</v>
      </c>
      <c r="P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252238.51427362859</v>
      </c>
    </row>
    <row r="73" spans="1:16">
      <c r="A73" s="13">
        <v>4</v>
      </c>
      <c r="B73" s="13">
        <v>1982</v>
      </c>
      <c r="C73" s="13">
        <v>2006</v>
      </c>
      <c r="D73" s="13">
        <v>845</v>
      </c>
      <c r="E73" s="13">
        <v>360</v>
      </c>
      <c r="F73">
        <v>4</v>
      </c>
      <c r="G73">
        <v>0</v>
      </c>
      <c r="H73">
        <v>0</v>
      </c>
      <c r="I73">
        <v>1</v>
      </c>
      <c r="J73">
        <v>1</v>
      </c>
      <c r="K73">
        <v>0</v>
      </c>
      <c r="L73">
        <v>2</v>
      </c>
      <c r="M73">
        <v>1</v>
      </c>
      <c r="N73">
        <v>0</v>
      </c>
      <c r="O73" s="42">
        <v>129500</v>
      </c>
      <c r="P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118680.3548500418</v>
      </c>
    </row>
    <row r="74" spans="1:16">
      <c r="A74" s="7">
        <v>7</v>
      </c>
      <c r="B74" s="7">
        <v>1998</v>
      </c>
      <c r="C74" s="7">
        <v>1998</v>
      </c>
      <c r="D74" s="7">
        <v>832</v>
      </c>
      <c r="E74" s="7">
        <v>427</v>
      </c>
      <c r="F74">
        <v>17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 s="42">
        <v>185000</v>
      </c>
      <c r="P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210987.92848716449</v>
      </c>
    </row>
    <row r="75" spans="1:16">
      <c r="A75" s="13">
        <v>5</v>
      </c>
      <c r="B75" s="13">
        <v>1954</v>
      </c>
      <c r="C75" s="13">
        <v>2003</v>
      </c>
      <c r="D75" s="13">
        <v>1086</v>
      </c>
      <c r="E75" s="13">
        <v>490</v>
      </c>
      <c r="F75">
        <v>11</v>
      </c>
      <c r="G75">
        <v>0</v>
      </c>
      <c r="H75">
        <v>0</v>
      </c>
      <c r="I75">
        <v>1</v>
      </c>
      <c r="J75">
        <v>1</v>
      </c>
      <c r="K75">
        <v>0</v>
      </c>
      <c r="L75">
        <v>1</v>
      </c>
      <c r="M75">
        <v>1</v>
      </c>
      <c r="N75">
        <v>0</v>
      </c>
      <c r="O75" s="42">
        <v>144900</v>
      </c>
      <c r="P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163976.06753039485</v>
      </c>
    </row>
    <row r="76" spans="1:16">
      <c r="A76" s="7">
        <v>3</v>
      </c>
      <c r="B76" s="7">
        <v>1915</v>
      </c>
      <c r="C76" s="7">
        <v>1950</v>
      </c>
      <c r="D76" s="7">
        <v>840</v>
      </c>
      <c r="E76" s="7">
        <v>379</v>
      </c>
      <c r="F76">
        <v>7</v>
      </c>
      <c r="G76">
        <v>0</v>
      </c>
      <c r="H76">
        <v>0</v>
      </c>
      <c r="I76">
        <v>0</v>
      </c>
      <c r="J76">
        <v>4</v>
      </c>
      <c r="K76">
        <v>0</v>
      </c>
      <c r="L76">
        <v>1</v>
      </c>
      <c r="M76">
        <v>1</v>
      </c>
      <c r="N76">
        <v>0</v>
      </c>
      <c r="O76" s="42">
        <v>107400</v>
      </c>
      <c r="P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85115.054039542549</v>
      </c>
    </row>
    <row r="77" spans="1:16">
      <c r="A77" s="13">
        <v>4</v>
      </c>
      <c r="B77" s="13">
        <v>1973</v>
      </c>
      <c r="C77" s="13">
        <v>1973</v>
      </c>
      <c r="D77" s="13">
        <v>462</v>
      </c>
      <c r="E77" s="13">
        <v>297</v>
      </c>
      <c r="F77">
        <v>14</v>
      </c>
      <c r="G77">
        <v>0</v>
      </c>
      <c r="H77">
        <v>4</v>
      </c>
      <c r="I77">
        <v>5</v>
      </c>
      <c r="J77">
        <v>0</v>
      </c>
      <c r="K77">
        <v>0</v>
      </c>
      <c r="L77">
        <v>2</v>
      </c>
      <c r="M77">
        <v>1</v>
      </c>
      <c r="N77">
        <v>0</v>
      </c>
      <c r="O77" s="42">
        <v>91000</v>
      </c>
      <c r="P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39669.190788847278</v>
      </c>
    </row>
    <row r="78" spans="1:16">
      <c r="A78" s="7">
        <v>4</v>
      </c>
      <c r="B78" s="7">
        <v>1956</v>
      </c>
      <c r="C78" s="7">
        <v>1956</v>
      </c>
      <c r="D78" s="7">
        <v>952</v>
      </c>
      <c r="E78" s="7">
        <v>283</v>
      </c>
      <c r="F78">
        <v>11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1</v>
      </c>
      <c r="N78">
        <v>0</v>
      </c>
      <c r="O78" s="42">
        <v>135750</v>
      </c>
      <c r="P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101711.65330280513</v>
      </c>
    </row>
    <row r="79" spans="1:16">
      <c r="A79" s="13">
        <v>5</v>
      </c>
      <c r="B79" s="13">
        <v>1948</v>
      </c>
      <c r="C79" s="13">
        <v>2001</v>
      </c>
      <c r="D79" s="13">
        <v>672</v>
      </c>
      <c r="E79" s="13">
        <v>240</v>
      </c>
      <c r="F79">
        <v>8</v>
      </c>
      <c r="G79">
        <v>0</v>
      </c>
      <c r="H79">
        <v>0</v>
      </c>
      <c r="I79">
        <v>2</v>
      </c>
      <c r="J79">
        <v>1</v>
      </c>
      <c r="K79">
        <v>0</v>
      </c>
      <c r="L79">
        <v>2</v>
      </c>
      <c r="M79">
        <v>1</v>
      </c>
      <c r="N79">
        <v>0</v>
      </c>
      <c r="O79" s="42">
        <v>127000</v>
      </c>
      <c r="P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125441.70175028571</v>
      </c>
    </row>
    <row r="80" spans="1:16">
      <c r="A80" s="7">
        <v>4</v>
      </c>
      <c r="B80" s="7">
        <v>1968</v>
      </c>
      <c r="C80" s="7">
        <v>1968</v>
      </c>
      <c r="D80" s="7">
        <v>1768</v>
      </c>
      <c r="E80" s="7">
        <v>0</v>
      </c>
      <c r="F80">
        <v>9</v>
      </c>
      <c r="G80">
        <v>0</v>
      </c>
      <c r="H80">
        <v>2</v>
      </c>
      <c r="I80">
        <v>1</v>
      </c>
      <c r="J80">
        <v>1</v>
      </c>
      <c r="K80">
        <v>0</v>
      </c>
      <c r="L80">
        <v>2</v>
      </c>
      <c r="M80">
        <v>1</v>
      </c>
      <c r="N80">
        <v>0</v>
      </c>
      <c r="O80" s="42">
        <v>136500</v>
      </c>
      <c r="P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96190.730788665693</v>
      </c>
    </row>
    <row r="81" spans="1:16">
      <c r="A81" s="13">
        <v>5</v>
      </c>
      <c r="B81" s="13">
        <v>1910</v>
      </c>
      <c r="C81" s="13">
        <v>1981</v>
      </c>
      <c r="D81" s="13">
        <v>440</v>
      </c>
      <c r="E81" s="13">
        <v>440</v>
      </c>
      <c r="F81">
        <v>7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1</v>
      </c>
      <c r="N81">
        <v>0</v>
      </c>
      <c r="O81" s="42">
        <v>110000</v>
      </c>
      <c r="P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124024.14616150138</v>
      </c>
    </row>
    <row r="82" spans="1:16">
      <c r="A82" s="7">
        <v>6</v>
      </c>
      <c r="B82" s="7">
        <v>1968</v>
      </c>
      <c r="C82" s="7">
        <v>1968</v>
      </c>
      <c r="D82" s="7">
        <v>896</v>
      </c>
      <c r="E82" s="7">
        <v>509</v>
      </c>
      <c r="F82">
        <v>11</v>
      </c>
      <c r="G82">
        <v>0</v>
      </c>
      <c r="H82">
        <v>0</v>
      </c>
      <c r="I82">
        <v>0</v>
      </c>
      <c r="J82">
        <v>0</v>
      </c>
      <c r="K82">
        <v>0</v>
      </c>
      <c r="L82">
        <v>2</v>
      </c>
      <c r="M82">
        <v>0</v>
      </c>
      <c r="N82">
        <v>0</v>
      </c>
      <c r="O82" s="42">
        <v>193500</v>
      </c>
      <c r="P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159493.45336713485</v>
      </c>
    </row>
    <row r="83" spans="1:16">
      <c r="A83" s="13">
        <v>6</v>
      </c>
      <c r="B83" s="13">
        <v>1998</v>
      </c>
      <c r="C83" s="13">
        <v>1998</v>
      </c>
      <c r="D83" s="13">
        <v>1237</v>
      </c>
      <c r="E83" s="13">
        <v>405</v>
      </c>
      <c r="F83">
        <v>4</v>
      </c>
      <c r="G83">
        <v>0</v>
      </c>
      <c r="H83">
        <v>3</v>
      </c>
      <c r="I83">
        <v>1</v>
      </c>
      <c r="J83">
        <v>2</v>
      </c>
      <c r="K83">
        <v>1</v>
      </c>
      <c r="L83">
        <v>0</v>
      </c>
      <c r="M83">
        <v>1</v>
      </c>
      <c r="N83">
        <v>0</v>
      </c>
      <c r="O83" s="42">
        <v>153500</v>
      </c>
      <c r="P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182259.55405379162</v>
      </c>
    </row>
    <row r="84" spans="1:16">
      <c r="A84" s="7">
        <v>8</v>
      </c>
      <c r="B84" s="7">
        <v>2007</v>
      </c>
      <c r="C84" s="7">
        <v>2007</v>
      </c>
      <c r="D84" s="7">
        <v>1563</v>
      </c>
      <c r="E84" s="7">
        <v>758</v>
      </c>
      <c r="F84">
        <v>5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 s="42">
        <v>245000</v>
      </c>
      <c r="P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281915.84254101728</v>
      </c>
    </row>
    <row r="85" spans="1:16">
      <c r="A85" s="13">
        <v>5</v>
      </c>
      <c r="B85" s="13">
        <v>1960</v>
      </c>
      <c r="C85" s="13">
        <v>1960</v>
      </c>
      <c r="D85" s="13">
        <v>1065</v>
      </c>
      <c r="E85" s="13">
        <v>461</v>
      </c>
      <c r="F85">
        <v>11</v>
      </c>
      <c r="G85">
        <v>0</v>
      </c>
      <c r="H85">
        <v>0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  <c r="O85" s="42">
        <v>126500</v>
      </c>
      <c r="P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145476.96651830612</v>
      </c>
    </row>
    <row r="86" spans="1:16">
      <c r="A86" s="7">
        <v>7</v>
      </c>
      <c r="B86" s="7">
        <v>1995</v>
      </c>
      <c r="C86" s="7">
        <v>1996</v>
      </c>
      <c r="D86" s="7">
        <v>384</v>
      </c>
      <c r="E86" s="7">
        <v>400</v>
      </c>
      <c r="F86">
        <v>17</v>
      </c>
      <c r="G86">
        <v>0</v>
      </c>
      <c r="H86">
        <v>0</v>
      </c>
      <c r="I86">
        <v>5</v>
      </c>
      <c r="J86">
        <v>0</v>
      </c>
      <c r="K86">
        <v>0</v>
      </c>
      <c r="L86">
        <v>1</v>
      </c>
      <c r="M86">
        <v>1</v>
      </c>
      <c r="N86">
        <v>0</v>
      </c>
      <c r="O86" s="42">
        <v>168500</v>
      </c>
      <c r="P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180243.39342739541</v>
      </c>
    </row>
    <row r="87" spans="1:16">
      <c r="A87" s="13">
        <v>8</v>
      </c>
      <c r="B87" s="13">
        <v>1991</v>
      </c>
      <c r="C87" s="13">
        <v>1992</v>
      </c>
      <c r="D87" s="13">
        <v>1288</v>
      </c>
      <c r="E87" s="13">
        <v>462</v>
      </c>
      <c r="F87">
        <v>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s="42">
        <v>260000</v>
      </c>
      <c r="P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246863.87894551276</v>
      </c>
    </row>
    <row r="88" spans="1:16">
      <c r="A88" s="7">
        <v>6</v>
      </c>
      <c r="B88" s="7">
        <v>2005</v>
      </c>
      <c r="C88" s="7">
        <v>2005</v>
      </c>
      <c r="D88" s="7">
        <v>684</v>
      </c>
      <c r="E88" s="7">
        <v>400</v>
      </c>
      <c r="F88">
        <v>17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s="42">
        <v>174000</v>
      </c>
      <c r="P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172614.56582443265</v>
      </c>
    </row>
    <row r="89" spans="1:16">
      <c r="A89" s="13">
        <v>6</v>
      </c>
      <c r="B89" s="13">
        <v>2009</v>
      </c>
      <c r="C89" s="13">
        <v>2009</v>
      </c>
      <c r="D89" s="13">
        <v>612</v>
      </c>
      <c r="E89" s="13">
        <v>528</v>
      </c>
      <c r="F89">
        <v>5</v>
      </c>
      <c r="G89">
        <v>0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 s="42">
        <v>164500</v>
      </c>
      <c r="P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153401.19248210808</v>
      </c>
    </row>
    <row r="90" spans="1:16">
      <c r="A90" s="7">
        <v>3</v>
      </c>
      <c r="B90" s="7">
        <v>1915</v>
      </c>
      <c r="C90" s="7">
        <v>1982</v>
      </c>
      <c r="D90" s="7">
        <v>1013</v>
      </c>
      <c r="E90" s="7">
        <v>0</v>
      </c>
      <c r="F90">
        <v>13</v>
      </c>
      <c r="G90">
        <v>1</v>
      </c>
      <c r="H90">
        <v>0</v>
      </c>
      <c r="I90">
        <v>2</v>
      </c>
      <c r="J90">
        <v>1</v>
      </c>
      <c r="K90">
        <v>3</v>
      </c>
      <c r="L90">
        <v>2</v>
      </c>
      <c r="M90">
        <v>3</v>
      </c>
      <c r="N90">
        <v>1</v>
      </c>
      <c r="O90" s="42">
        <v>85000</v>
      </c>
      <c r="P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67215.131093408621</v>
      </c>
    </row>
    <row r="91" spans="1:16">
      <c r="A91" s="13">
        <v>4</v>
      </c>
      <c r="B91" s="13">
        <v>1994</v>
      </c>
      <c r="C91" s="13">
        <v>1995</v>
      </c>
      <c r="D91" s="13">
        <v>990</v>
      </c>
      <c r="E91" s="13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 s="42">
        <v>123600</v>
      </c>
      <c r="P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96996.258906088304</v>
      </c>
    </row>
    <row r="92" spans="1:16">
      <c r="A92" s="7">
        <v>4</v>
      </c>
      <c r="B92" s="7">
        <v>1950</v>
      </c>
      <c r="C92" s="7">
        <v>1950</v>
      </c>
      <c r="D92" s="7">
        <v>0</v>
      </c>
      <c r="E92" s="7">
        <v>420</v>
      </c>
      <c r="F92">
        <v>11</v>
      </c>
      <c r="G92">
        <v>0</v>
      </c>
      <c r="H92">
        <v>0</v>
      </c>
      <c r="I92">
        <v>1</v>
      </c>
      <c r="J92">
        <v>3</v>
      </c>
      <c r="K92">
        <v>2</v>
      </c>
      <c r="L92">
        <v>2</v>
      </c>
      <c r="M92">
        <v>1</v>
      </c>
      <c r="N92">
        <v>0</v>
      </c>
      <c r="O92" s="42">
        <v>109900</v>
      </c>
      <c r="P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80604.326406654305</v>
      </c>
    </row>
    <row r="93" spans="1:16">
      <c r="A93" s="13">
        <v>5</v>
      </c>
      <c r="B93" s="13">
        <v>1961</v>
      </c>
      <c r="C93" s="13">
        <v>1961</v>
      </c>
      <c r="D93" s="13">
        <v>1235</v>
      </c>
      <c r="E93" s="13">
        <v>480</v>
      </c>
      <c r="F93">
        <v>11</v>
      </c>
      <c r="G93">
        <v>0</v>
      </c>
      <c r="H93">
        <v>0</v>
      </c>
      <c r="I93">
        <v>1</v>
      </c>
      <c r="J93">
        <v>1</v>
      </c>
      <c r="K93">
        <v>0</v>
      </c>
      <c r="L93">
        <v>2</v>
      </c>
      <c r="M93">
        <v>1</v>
      </c>
      <c r="N93">
        <v>1</v>
      </c>
      <c r="O93" s="42">
        <v>98600</v>
      </c>
      <c r="P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149991.61944234377</v>
      </c>
    </row>
    <row r="94" spans="1:16">
      <c r="A94" s="7">
        <v>5</v>
      </c>
      <c r="B94" s="7">
        <v>1921</v>
      </c>
      <c r="C94" s="7">
        <v>2006</v>
      </c>
      <c r="D94" s="7">
        <v>876</v>
      </c>
      <c r="E94" s="7">
        <v>432</v>
      </c>
      <c r="F94">
        <v>2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 s="42">
        <v>163500</v>
      </c>
      <c r="P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143401.71428162925</v>
      </c>
    </row>
    <row r="95" spans="1:16">
      <c r="A95" s="13">
        <v>6</v>
      </c>
      <c r="B95" s="13">
        <v>1910</v>
      </c>
      <c r="C95" s="13">
        <v>1998</v>
      </c>
      <c r="D95" s="13">
        <v>1214</v>
      </c>
      <c r="E95" s="13">
        <v>506</v>
      </c>
      <c r="F95">
        <v>7</v>
      </c>
      <c r="G95">
        <v>0</v>
      </c>
      <c r="H95">
        <v>1</v>
      </c>
      <c r="I95">
        <v>6</v>
      </c>
      <c r="J95">
        <v>1</v>
      </c>
      <c r="K95">
        <v>3</v>
      </c>
      <c r="L95">
        <v>0</v>
      </c>
      <c r="M95">
        <v>1</v>
      </c>
      <c r="N95">
        <v>0</v>
      </c>
      <c r="O95" s="42">
        <v>133900</v>
      </c>
      <c r="P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172268.4522267578</v>
      </c>
    </row>
    <row r="96" spans="1:16">
      <c r="A96" s="7">
        <v>6</v>
      </c>
      <c r="B96" s="7">
        <v>1997</v>
      </c>
      <c r="C96" s="7">
        <v>1997</v>
      </c>
      <c r="D96" s="7">
        <v>824</v>
      </c>
      <c r="E96" s="7">
        <v>684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42">
        <v>204750</v>
      </c>
      <c r="P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188122.93369434701</v>
      </c>
    </row>
    <row r="97" spans="1:16">
      <c r="A97" s="13">
        <v>6</v>
      </c>
      <c r="B97" s="13">
        <v>1993</v>
      </c>
      <c r="C97" s="13">
        <v>1993</v>
      </c>
      <c r="D97" s="13">
        <v>680</v>
      </c>
      <c r="E97" s="13">
        <v>420</v>
      </c>
      <c r="F97">
        <v>17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0</v>
      </c>
      <c r="O97" s="42">
        <v>185000</v>
      </c>
      <c r="P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172930.1125352644</v>
      </c>
    </row>
    <row r="98" spans="1:16">
      <c r="A98" s="7">
        <v>7</v>
      </c>
      <c r="B98" s="7">
        <v>1999</v>
      </c>
      <c r="C98" s="7">
        <v>1999</v>
      </c>
      <c r="D98" s="7">
        <v>1588</v>
      </c>
      <c r="E98" s="7">
        <v>472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 s="42">
        <v>214000</v>
      </c>
      <c r="P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229850.77310463108</v>
      </c>
    </row>
    <row r="99" spans="1:16">
      <c r="A99" s="13">
        <v>4</v>
      </c>
      <c r="B99" s="13">
        <v>1965</v>
      </c>
      <c r="C99" s="13">
        <v>1965</v>
      </c>
      <c r="D99" s="13">
        <v>960</v>
      </c>
      <c r="E99" s="13">
        <v>432</v>
      </c>
      <c r="F99">
        <v>15</v>
      </c>
      <c r="G99">
        <v>0</v>
      </c>
      <c r="H99">
        <v>0</v>
      </c>
      <c r="I99">
        <v>1</v>
      </c>
      <c r="J99">
        <v>1</v>
      </c>
      <c r="K99">
        <v>0</v>
      </c>
      <c r="L99">
        <v>2</v>
      </c>
      <c r="M99">
        <v>1</v>
      </c>
      <c r="N99">
        <v>0</v>
      </c>
      <c r="O99" s="42">
        <v>94750</v>
      </c>
      <c r="P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110854.35660849742</v>
      </c>
    </row>
    <row r="100" spans="1:16">
      <c r="A100" s="7">
        <v>5</v>
      </c>
      <c r="B100" s="7">
        <v>1920</v>
      </c>
      <c r="C100" s="7">
        <v>1950</v>
      </c>
      <c r="D100" s="7">
        <v>458</v>
      </c>
      <c r="E100" s="7">
        <v>366</v>
      </c>
      <c r="F100">
        <v>15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3</v>
      </c>
      <c r="M100">
        <v>1</v>
      </c>
      <c r="N100">
        <v>1</v>
      </c>
      <c r="O100" s="42">
        <v>83000</v>
      </c>
      <c r="P1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102054.06883828712</v>
      </c>
    </row>
    <row r="101" spans="1:16">
      <c r="A101" s="13">
        <v>4</v>
      </c>
      <c r="B101" s="13">
        <v>1959</v>
      </c>
      <c r="C101" s="13">
        <v>1959</v>
      </c>
      <c r="D101" s="13">
        <v>950</v>
      </c>
      <c r="E101" s="13">
        <v>0</v>
      </c>
      <c r="F101">
        <v>11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3</v>
      </c>
      <c r="M101">
        <v>1</v>
      </c>
      <c r="N101">
        <v>0</v>
      </c>
      <c r="O101" s="42">
        <v>128950</v>
      </c>
      <c r="P1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75678.051255141472</v>
      </c>
    </row>
    <row r="102" spans="1:16">
      <c r="A102" s="7">
        <v>6</v>
      </c>
      <c r="B102" s="7">
        <v>1977</v>
      </c>
      <c r="C102" s="7">
        <v>2001</v>
      </c>
      <c r="D102" s="7">
        <v>1610</v>
      </c>
      <c r="E102" s="7">
        <v>480</v>
      </c>
      <c r="F102">
        <v>6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0</v>
      </c>
      <c r="O102" s="42">
        <v>205000</v>
      </c>
      <c r="P1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204125.81443485033</v>
      </c>
    </row>
    <row r="103" spans="1:16">
      <c r="A103" s="13">
        <v>6</v>
      </c>
      <c r="B103" s="13">
        <v>1985</v>
      </c>
      <c r="C103" s="13">
        <v>1985</v>
      </c>
      <c r="D103" s="13">
        <v>741</v>
      </c>
      <c r="E103" s="13">
        <v>476</v>
      </c>
      <c r="F103">
        <v>12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0</v>
      </c>
      <c r="N103">
        <v>0</v>
      </c>
      <c r="O103" s="42">
        <v>178000</v>
      </c>
      <c r="P1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161313.35092226736</v>
      </c>
    </row>
    <row r="104" spans="1:16">
      <c r="A104" s="7">
        <v>5</v>
      </c>
      <c r="B104" s="7">
        <v>1979</v>
      </c>
      <c r="C104" s="7">
        <v>1979</v>
      </c>
      <c r="D104" s="7">
        <v>0</v>
      </c>
      <c r="E104" s="7">
        <v>410</v>
      </c>
      <c r="F104">
        <v>12</v>
      </c>
      <c r="G104">
        <v>0</v>
      </c>
      <c r="H104">
        <v>2</v>
      </c>
      <c r="I104">
        <v>1</v>
      </c>
      <c r="J104">
        <v>3</v>
      </c>
      <c r="K104">
        <v>2</v>
      </c>
      <c r="L104">
        <v>2</v>
      </c>
      <c r="M104">
        <v>1</v>
      </c>
      <c r="N104">
        <v>4</v>
      </c>
      <c r="O104" s="42">
        <v>118964</v>
      </c>
      <c r="P1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108492.92257742393</v>
      </c>
    </row>
    <row r="105" spans="1:16">
      <c r="A105" s="13">
        <v>7</v>
      </c>
      <c r="B105" s="13">
        <v>2009</v>
      </c>
      <c r="C105" s="13">
        <v>2009</v>
      </c>
      <c r="D105" s="13">
        <v>1226</v>
      </c>
      <c r="E105" s="13">
        <v>740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 s="42">
        <v>198900</v>
      </c>
      <c r="P1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239537.84897730773</v>
      </c>
    </row>
    <row r="106" spans="1:16">
      <c r="A106" s="7">
        <v>7</v>
      </c>
      <c r="B106" s="7">
        <v>1931</v>
      </c>
      <c r="C106" s="7">
        <v>1950</v>
      </c>
      <c r="D106" s="7">
        <v>1040</v>
      </c>
      <c r="E106" s="7">
        <v>240</v>
      </c>
      <c r="F106">
        <v>13</v>
      </c>
      <c r="G106">
        <v>0</v>
      </c>
      <c r="H106">
        <v>0</v>
      </c>
      <c r="I106">
        <v>2</v>
      </c>
      <c r="J106">
        <v>1</v>
      </c>
      <c r="K106">
        <v>0</v>
      </c>
      <c r="L106">
        <v>0</v>
      </c>
      <c r="M106">
        <v>1</v>
      </c>
      <c r="N106">
        <v>0</v>
      </c>
      <c r="O106" s="42">
        <v>169500</v>
      </c>
      <c r="P1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182000.399214584</v>
      </c>
    </row>
    <row r="107" spans="1:16">
      <c r="A107" s="13">
        <v>8</v>
      </c>
      <c r="B107" s="13">
        <v>2003</v>
      </c>
      <c r="C107" s="13">
        <v>2004</v>
      </c>
      <c r="D107" s="13">
        <v>1053</v>
      </c>
      <c r="E107" s="13">
        <v>648</v>
      </c>
      <c r="F107">
        <v>5</v>
      </c>
      <c r="G107">
        <v>0</v>
      </c>
      <c r="H107">
        <v>0</v>
      </c>
      <c r="I107">
        <v>0</v>
      </c>
      <c r="J107">
        <v>2</v>
      </c>
      <c r="K107">
        <v>0</v>
      </c>
      <c r="L107">
        <v>0</v>
      </c>
      <c r="M107">
        <v>0</v>
      </c>
      <c r="N107">
        <v>0</v>
      </c>
      <c r="O107" s="42">
        <v>250000</v>
      </c>
      <c r="P1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271182.22165042016</v>
      </c>
    </row>
    <row r="108" spans="1:16">
      <c r="A108" s="7">
        <v>4</v>
      </c>
      <c r="B108" s="7">
        <v>1885</v>
      </c>
      <c r="C108" s="7">
        <v>1995</v>
      </c>
      <c r="D108" s="7">
        <v>641</v>
      </c>
      <c r="E108" s="7">
        <v>273</v>
      </c>
      <c r="F108">
        <v>7</v>
      </c>
      <c r="G108">
        <v>0</v>
      </c>
      <c r="H108">
        <v>0</v>
      </c>
      <c r="I108">
        <v>1</v>
      </c>
      <c r="J108">
        <v>4</v>
      </c>
      <c r="K108">
        <v>0</v>
      </c>
      <c r="L108">
        <v>1</v>
      </c>
      <c r="M108">
        <v>1</v>
      </c>
      <c r="N108">
        <v>0</v>
      </c>
      <c r="O108" s="42">
        <v>100000</v>
      </c>
      <c r="P1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111243.71103635634</v>
      </c>
    </row>
    <row r="109" spans="1:16">
      <c r="A109" s="13">
        <v>5</v>
      </c>
      <c r="B109" s="13">
        <v>1948</v>
      </c>
      <c r="C109" s="13">
        <v>1950</v>
      </c>
      <c r="D109" s="13">
        <v>789</v>
      </c>
      <c r="E109" s="13">
        <v>250</v>
      </c>
      <c r="F109">
        <v>7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2</v>
      </c>
      <c r="O109" s="42">
        <v>115000</v>
      </c>
      <c r="P1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118552.85613849554</v>
      </c>
    </row>
    <row r="110" spans="1:16">
      <c r="A110" s="7">
        <v>5</v>
      </c>
      <c r="B110" s="7">
        <v>1919</v>
      </c>
      <c r="C110" s="7">
        <v>2005</v>
      </c>
      <c r="D110" s="7">
        <v>793</v>
      </c>
      <c r="E110" s="7">
        <v>0</v>
      </c>
      <c r="F110">
        <v>13</v>
      </c>
      <c r="G110">
        <v>3</v>
      </c>
      <c r="H110">
        <v>0</v>
      </c>
      <c r="I110">
        <v>2</v>
      </c>
      <c r="J110">
        <v>1</v>
      </c>
      <c r="K110">
        <v>0</v>
      </c>
      <c r="L110">
        <v>2</v>
      </c>
      <c r="M110">
        <v>3</v>
      </c>
      <c r="N110">
        <v>0</v>
      </c>
      <c r="O110" s="42">
        <v>115000</v>
      </c>
      <c r="P1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123591.71283010091</v>
      </c>
    </row>
    <row r="111" spans="1:16">
      <c r="A111" s="13">
        <v>6</v>
      </c>
      <c r="B111" s="13">
        <v>1977</v>
      </c>
      <c r="C111" s="13">
        <v>1977</v>
      </c>
      <c r="D111" s="13">
        <v>1844</v>
      </c>
      <c r="E111" s="13">
        <v>546</v>
      </c>
      <c r="F111">
        <v>6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 s="42">
        <v>190000</v>
      </c>
      <c r="P1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212522.31885269913</v>
      </c>
    </row>
    <row r="112" spans="1:16">
      <c r="A112" s="7">
        <v>6</v>
      </c>
      <c r="B112" s="7">
        <v>1954</v>
      </c>
      <c r="C112" s="7">
        <v>1972</v>
      </c>
      <c r="D112" s="7">
        <v>994</v>
      </c>
      <c r="E112" s="7">
        <v>325</v>
      </c>
      <c r="F112">
        <v>15</v>
      </c>
      <c r="G112">
        <v>0</v>
      </c>
      <c r="H112">
        <v>0</v>
      </c>
      <c r="I112">
        <v>2</v>
      </c>
      <c r="J112">
        <v>1</v>
      </c>
      <c r="K112">
        <v>3</v>
      </c>
      <c r="L112">
        <v>1</v>
      </c>
      <c r="M112">
        <v>1</v>
      </c>
      <c r="N112">
        <v>0</v>
      </c>
      <c r="O112" s="42">
        <v>136900</v>
      </c>
      <c r="P1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165423.46420573784</v>
      </c>
    </row>
    <row r="113" spans="1:16">
      <c r="A113" s="13">
        <v>7</v>
      </c>
      <c r="B113" s="13">
        <v>2000</v>
      </c>
      <c r="C113" s="13">
        <v>2000</v>
      </c>
      <c r="D113" s="13">
        <v>384</v>
      </c>
      <c r="E113" s="13">
        <v>400</v>
      </c>
      <c r="F113">
        <v>17</v>
      </c>
      <c r="G113">
        <v>0</v>
      </c>
      <c r="H113">
        <v>0</v>
      </c>
      <c r="I113">
        <v>5</v>
      </c>
      <c r="J113">
        <v>0</v>
      </c>
      <c r="K113">
        <v>0</v>
      </c>
      <c r="L113">
        <v>0</v>
      </c>
      <c r="M113">
        <v>1</v>
      </c>
      <c r="N113">
        <v>0</v>
      </c>
      <c r="O113" s="42">
        <v>180000</v>
      </c>
      <c r="P1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185742.93622677008</v>
      </c>
    </row>
    <row r="114" spans="1:16">
      <c r="A114" s="7">
        <v>7</v>
      </c>
      <c r="B114" s="7">
        <v>2007</v>
      </c>
      <c r="C114" s="7">
        <v>2007</v>
      </c>
      <c r="D114" s="7">
        <v>1264</v>
      </c>
      <c r="E114" s="7">
        <v>792</v>
      </c>
      <c r="F114">
        <v>0</v>
      </c>
      <c r="G114">
        <v>0</v>
      </c>
      <c r="H114">
        <v>0</v>
      </c>
      <c r="I114">
        <v>0</v>
      </c>
      <c r="J114">
        <v>2</v>
      </c>
      <c r="K114">
        <v>0</v>
      </c>
      <c r="L114">
        <v>0</v>
      </c>
      <c r="M114">
        <v>2</v>
      </c>
      <c r="N114">
        <v>2</v>
      </c>
      <c r="O114" s="42">
        <v>383970</v>
      </c>
      <c r="P1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277117.38098526304</v>
      </c>
    </row>
    <row r="115" spans="1:16">
      <c r="A115" s="13">
        <v>6</v>
      </c>
      <c r="B115" s="13">
        <v>1953</v>
      </c>
      <c r="C115" s="13">
        <v>1953</v>
      </c>
      <c r="D115" s="13">
        <v>1809</v>
      </c>
      <c r="E115" s="13">
        <v>450</v>
      </c>
      <c r="F115">
        <v>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2</v>
      </c>
      <c r="M115">
        <v>0</v>
      </c>
      <c r="N115">
        <v>1</v>
      </c>
      <c r="O115" s="42">
        <v>217000</v>
      </c>
      <c r="P1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175834.37381751527</v>
      </c>
    </row>
    <row r="116" spans="1:16">
      <c r="A116" s="7">
        <v>6</v>
      </c>
      <c r="B116" s="7">
        <v>1945</v>
      </c>
      <c r="C116" s="7">
        <v>2002</v>
      </c>
      <c r="D116" s="7">
        <v>1028</v>
      </c>
      <c r="E116" s="7">
        <v>180</v>
      </c>
      <c r="F116">
        <v>2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 s="42">
        <v>259500</v>
      </c>
      <c r="P1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164475.64653877556</v>
      </c>
    </row>
    <row r="117" spans="1:16">
      <c r="A117" s="13">
        <v>6</v>
      </c>
      <c r="B117" s="13">
        <v>1999</v>
      </c>
      <c r="C117" s="13">
        <v>1999</v>
      </c>
      <c r="D117" s="13">
        <v>729</v>
      </c>
      <c r="E117" s="13">
        <v>440</v>
      </c>
      <c r="F117">
        <v>5</v>
      </c>
      <c r="G117">
        <v>0</v>
      </c>
      <c r="H117">
        <v>3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 s="42">
        <v>176000</v>
      </c>
      <c r="P1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152588.63472055091</v>
      </c>
    </row>
    <row r="118" spans="1:16">
      <c r="A118" s="7">
        <v>5</v>
      </c>
      <c r="B118" s="7">
        <v>1962</v>
      </c>
      <c r="C118" s="7">
        <v>1962</v>
      </c>
      <c r="D118" s="7">
        <v>1092</v>
      </c>
      <c r="E118" s="7">
        <v>288</v>
      </c>
      <c r="F118">
        <v>9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2</v>
      </c>
      <c r="M118">
        <v>1</v>
      </c>
      <c r="N118">
        <v>0</v>
      </c>
      <c r="O118" s="42">
        <v>139000</v>
      </c>
      <c r="P1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132914.69772266748</v>
      </c>
    </row>
    <row r="119" spans="1:16">
      <c r="A119" s="13">
        <v>5</v>
      </c>
      <c r="B119" s="13">
        <v>2006</v>
      </c>
      <c r="C119" s="13">
        <v>2007</v>
      </c>
      <c r="D119" s="13">
        <v>1125</v>
      </c>
      <c r="E119" s="13">
        <v>430</v>
      </c>
      <c r="F119">
        <v>15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2</v>
      </c>
      <c r="O119" s="42">
        <v>155000</v>
      </c>
      <c r="P1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164641.50980816982</v>
      </c>
    </row>
    <row r="120" spans="1:16">
      <c r="A120" s="7">
        <v>7</v>
      </c>
      <c r="B120" s="7">
        <v>1990</v>
      </c>
      <c r="C120" s="7">
        <v>1990</v>
      </c>
      <c r="D120" s="7">
        <v>1673</v>
      </c>
      <c r="E120" s="7">
        <v>594</v>
      </c>
      <c r="F120">
        <v>12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 s="42">
        <v>320000</v>
      </c>
      <c r="P1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237284.122819379</v>
      </c>
    </row>
    <row r="121" spans="1:16">
      <c r="A121" s="13">
        <v>6</v>
      </c>
      <c r="B121" s="13">
        <v>2005</v>
      </c>
      <c r="C121" s="13">
        <v>2006</v>
      </c>
      <c r="D121" s="13">
        <v>728</v>
      </c>
      <c r="E121" s="13">
        <v>390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</v>
      </c>
      <c r="O121" s="42">
        <v>163990</v>
      </c>
      <c r="P1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170401.37413879627</v>
      </c>
    </row>
    <row r="122" spans="1:16">
      <c r="A122" s="7">
        <v>6</v>
      </c>
      <c r="B122" s="7">
        <v>1969</v>
      </c>
      <c r="C122" s="7">
        <v>1969</v>
      </c>
      <c r="D122" s="7">
        <v>938</v>
      </c>
      <c r="E122" s="7">
        <v>540</v>
      </c>
      <c r="F122">
        <v>19</v>
      </c>
      <c r="G122">
        <v>0</v>
      </c>
      <c r="H122">
        <v>0</v>
      </c>
      <c r="I122">
        <v>5</v>
      </c>
      <c r="J122">
        <v>1</v>
      </c>
      <c r="K122">
        <v>0</v>
      </c>
      <c r="L122">
        <v>0</v>
      </c>
      <c r="M122">
        <v>1</v>
      </c>
      <c r="N122">
        <v>0</v>
      </c>
      <c r="O122" s="42">
        <v>180000</v>
      </c>
      <c r="P1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175508.47696997502</v>
      </c>
    </row>
    <row r="123" spans="1:16">
      <c r="A123" s="13">
        <v>4</v>
      </c>
      <c r="B123" s="13">
        <v>1939</v>
      </c>
      <c r="C123" s="13">
        <v>1950</v>
      </c>
      <c r="D123" s="13">
        <v>732</v>
      </c>
      <c r="E123" s="13">
        <v>264</v>
      </c>
      <c r="F123">
        <v>13</v>
      </c>
      <c r="G123">
        <v>0</v>
      </c>
      <c r="H123">
        <v>0</v>
      </c>
      <c r="I123">
        <v>2</v>
      </c>
      <c r="J123">
        <v>1</v>
      </c>
      <c r="K123">
        <v>0</v>
      </c>
      <c r="L123">
        <v>1</v>
      </c>
      <c r="M123">
        <v>1</v>
      </c>
      <c r="N123">
        <v>0</v>
      </c>
      <c r="O123" s="42">
        <v>100000</v>
      </c>
      <c r="P1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82562.773254311265</v>
      </c>
    </row>
    <row r="124" spans="1:16">
      <c r="A124" s="7">
        <v>6</v>
      </c>
      <c r="B124" s="7">
        <v>1958</v>
      </c>
      <c r="C124" s="7">
        <v>1958</v>
      </c>
      <c r="D124" s="7">
        <v>1080</v>
      </c>
      <c r="E124" s="7">
        <v>288</v>
      </c>
      <c r="F124">
        <v>11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1</v>
      </c>
      <c r="M124">
        <v>1</v>
      </c>
      <c r="N124">
        <v>0</v>
      </c>
      <c r="O124" s="42">
        <v>136000</v>
      </c>
      <c r="P1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163218.15774299347</v>
      </c>
    </row>
    <row r="125" spans="1:16">
      <c r="A125" s="13">
        <v>6</v>
      </c>
      <c r="B125" s="13">
        <v>1993</v>
      </c>
      <c r="C125" s="13">
        <v>1993</v>
      </c>
      <c r="D125" s="13">
        <v>1199</v>
      </c>
      <c r="E125" s="13">
        <v>530</v>
      </c>
      <c r="F125">
        <v>12</v>
      </c>
      <c r="G125">
        <v>0</v>
      </c>
      <c r="H125">
        <v>3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 s="42">
        <v>153900</v>
      </c>
      <c r="P1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164957.60365928386</v>
      </c>
    </row>
    <row r="126" spans="1:16">
      <c r="A126" s="7">
        <v>6</v>
      </c>
      <c r="B126" s="7">
        <v>1979</v>
      </c>
      <c r="C126" s="7">
        <v>1998</v>
      </c>
      <c r="D126" s="7">
        <v>1362</v>
      </c>
      <c r="E126" s="7">
        <v>435</v>
      </c>
      <c r="F126">
        <v>6</v>
      </c>
      <c r="G126">
        <v>0</v>
      </c>
      <c r="H126">
        <v>0</v>
      </c>
      <c r="I126">
        <v>1</v>
      </c>
      <c r="J126">
        <v>0</v>
      </c>
      <c r="K126">
        <v>3</v>
      </c>
      <c r="L126">
        <v>2</v>
      </c>
      <c r="M126">
        <v>1</v>
      </c>
      <c r="N126">
        <v>0</v>
      </c>
      <c r="O126" s="42">
        <v>181000</v>
      </c>
      <c r="P1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190083.33009482396</v>
      </c>
    </row>
    <row r="127" spans="1:16">
      <c r="A127" s="13">
        <v>6</v>
      </c>
      <c r="B127" s="13">
        <v>1935</v>
      </c>
      <c r="C127" s="13">
        <v>1982</v>
      </c>
      <c r="D127" s="13">
        <v>520</v>
      </c>
      <c r="E127" s="13">
        <v>0</v>
      </c>
      <c r="F127">
        <v>13</v>
      </c>
      <c r="G127">
        <v>0</v>
      </c>
      <c r="H127">
        <v>1</v>
      </c>
      <c r="I127">
        <v>2</v>
      </c>
      <c r="J127">
        <v>1</v>
      </c>
      <c r="K127">
        <v>0</v>
      </c>
      <c r="L127">
        <v>1</v>
      </c>
      <c r="M127">
        <v>1</v>
      </c>
      <c r="N127">
        <v>0</v>
      </c>
      <c r="O127" s="42">
        <v>84500</v>
      </c>
      <c r="P1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120603.49333361832</v>
      </c>
    </row>
    <row r="128" spans="1:16">
      <c r="A128" s="7">
        <v>6</v>
      </c>
      <c r="B128" s="7">
        <v>1976</v>
      </c>
      <c r="C128" s="7">
        <v>1976</v>
      </c>
      <c r="D128" s="7">
        <v>1078</v>
      </c>
      <c r="E128" s="7">
        <v>440</v>
      </c>
      <c r="F128">
        <v>20</v>
      </c>
      <c r="G128">
        <v>0</v>
      </c>
      <c r="H128">
        <v>3</v>
      </c>
      <c r="I128">
        <v>1</v>
      </c>
      <c r="J128">
        <v>0</v>
      </c>
      <c r="K128">
        <v>0</v>
      </c>
      <c r="L128">
        <v>2</v>
      </c>
      <c r="M128">
        <v>1</v>
      </c>
      <c r="N128">
        <v>0</v>
      </c>
      <c r="O128" s="42">
        <v>128000</v>
      </c>
      <c r="P1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149848.26885672964</v>
      </c>
    </row>
    <row r="129" spans="1:16">
      <c r="A129" s="13">
        <v>5</v>
      </c>
      <c r="B129" s="13">
        <v>1930</v>
      </c>
      <c r="C129" s="13">
        <v>1950</v>
      </c>
      <c r="D129" s="13">
        <v>672</v>
      </c>
      <c r="E129" s="13">
        <v>0</v>
      </c>
      <c r="F129">
        <v>7</v>
      </c>
      <c r="G129">
        <v>1</v>
      </c>
      <c r="H129">
        <v>0</v>
      </c>
      <c r="I129">
        <v>3</v>
      </c>
      <c r="J129">
        <v>1</v>
      </c>
      <c r="K129">
        <v>0</v>
      </c>
      <c r="L129">
        <v>0</v>
      </c>
      <c r="M129">
        <v>1</v>
      </c>
      <c r="N129">
        <v>0</v>
      </c>
      <c r="O129" s="42">
        <v>87000</v>
      </c>
      <c r="P1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88871.914322699304</v>
      </c>
    </row>
    <row r="130" spans="1:16">
      <c r="A130" s="7">
        <v>6</v>
      </c>
      <c r="B130" s="7">
        <v>1966</v>
      </c>
      <c r="C130" s="7">
        <v>1966</v>
      </c>
      <c r="D130" s="7">
        <v>660</v>
      </c>
      <c r="E130" s="7">
        <v>453</v>
      </c>
      <c r="F130">
        <v>11</v>
      </c>
      <c r="G130">
        <v>2</v>
      </c>
      <c r="H130">
        <v>0</v>
      </c>
      <c r="I130">
        <v>0</v>
      </c>
      <c r="J130">
        <v>1</v>
      </c>
      <c r="K130">
        <v>0</v>
      </c>
      <c r="L130">
        <v>2</v>
      </c>
      <c r="M130">
        <v>1</v>
      </c>
      <c r="N130">
        <v>0</v>
      </c>
      <c r="O130" s="42">
        <v>155000</v>
      </c>
      <c r="P1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157761.4852551579</v>
      </c>
    </row>
    <row r="131" spans="1:16">
      <c r="A131" s="13">
        <v>5</v>
      </c>
      <c r="B131" s="13">
        <v>1958</v>
      </c>
      <c r="C131" s="13">
        <v>1991</v>
      </c>
      <c r="D131" s="13">
        <v>1008</v>
      </c>
      <c r="E131" s="13">
        <v>750</v>
      </c>
      <c r="F131">
        <v>11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2</v>
      </c>
      <c r="M131">
        <v>2</v>
      </c>
      <c r="N131">
        <v>1</v>
      </c>
      <c r="O131" s="42">
        <v>150000</v>
      </c>
      <c r="P1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179444.96545720732</v>
      </c>
    </row>
    <row r="132" spans="1:16">
      <c r="A132" s="7">
        <v>7</v>
      </c>
      <c r="B132" s="7">
        <v>1966</v>
      </c>
      <c r="C132" s="7">
        <v>1966</v>
      </c>
      <c r="D132" s="7">
        <v>924</v>
      </c>
      <c r="E132" s="7">
        <v>487</v>
      </c>
      <c r="F132">
        <v>11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 s="42">
        <v>226000</v>
      </c>
      <c r="P1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200625.42669211587</v>
      </c>
    </row>
    <row r="133" spans="1:16">
      <c r="A133" s="13">
        <v>6</v>
      </c>
      <c r="B133" s="13">
        <v>2000</v>
      </c>
      <c r="C133" s="13">
        <v>2000</v>
      </c>
      <c r="D133" s="13">
        <v>992</v>
      </c>
      <c r="E133" s="13">
        <v>390</v>
      </c>
      <c r="F133">
        <v>17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42">
        <v>244000</v>
      </c>
      <c r="P1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180219.11804861628</v>
      </c>
    </row>
    <row r="134" spans="1:16">
      <c r="A134" s="7">
        <v>5</v>
      </c>
      <c r="B134" s="7">
        <v>1959</v>
      </c>
      <c r="C134" s="7">
        <v>2002</v>
      </c>
      <c r="D134" s="7">
        <v>1063</v>
      </c>
      <c r="E134" s="7">
        <v>624</v>
      </c>
      <c r="F134">
        <v>11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1</v>
      </c>
      <c r="M134">
        <v>0</v>
      </c>
      <c r="N134">
        <v>0</v>
      </c>
      <c r="O134" s="42">
        <v>150750</v>
      </c>
      <c r="P1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163095.36412594339</v>
      </c>
    </row>
    <row r="135" spans="1:16">
      <c r="A135" s="13">
        <v>8</v>
      </c>
      <c r="B135" s="13">
        <v>2001</v>
      </c>
      <c r="C135" s="13">
        <v>2002</v>
      </c>
      <c r="D135" s="13">
        <v>1267</v>
      </c>
      <c r="E135" s="13">
        <v>471</v>
      </c>
      <c r="F135">
        <v>16</v>
      </c>
      <c r="G135">
        <v>0</v>
      </c>
      <c r="H135">
        <v>0</v>
      </c>
      <c r="I135">
        <v>1</v>
      </c>
      <c r="J135">
        <v>2</v>
      </c>
      <c r="K135">
        <v>0</v>
      </c>
      <c r="L135">
        <v>0</v>
      </c>
      <c r="M135">
        <v>0</v>
      </c>
      <c r="N135">
        <v>0</v>
      </c>
      <c r="O135" s="42">
        <v>220000</v>
      </c>
      <c r="P1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266151.98930333724</v>
      </c>
    </row>
    <row r="136" spans="1:16">
      <c r="A136" s="7">
        <v>5</v>
      </c>
      <c r="B136" s="7">
        <v>1968</v>
      </c>
      <c r="C136" s="7">
        <v>1993</v>
      </c>
      <c r="D136" s="7">
        <v>1461</v>
      </c>
      <c r="E136" s="7">
        <v>440</v>
      </c>
      <c r="F136">
        <v>9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1</v>
      </c>
      <c r="M136">
        <v>1</v>
      </c>
      <c r="N136">
        <v>0</v>
      </c>
      <c r="O136" s="42">
        <v>180000</v>
      </c>
      <c r="P1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171981.45487341957</v>
      </c>
    </row>
    <row r="137" spans="1:16">
      <c r="A137" s="13">
        <v>7</v>
      </c>
      <c r="B137" s="13">
        <v>1970</v>
      </c>
      <c r="C137" s="13">
        <v>1970</v>
      </c>
      <c r="D137" s="13">
        <v>1304</v>
      </c>
      <c r="E137" s="13">
        <v>530</v>
      </c>
      <c r="F137">
        <v>6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1</v>
      </c>
      <c r="M137">
        <v>1</v>
      </c>
      <c r="N137">
        <v>0</v>
      </c>
      <c r="O137" s="42">
        <v>174000</v>
      </c>
      <c r="P1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221587.29445866332</v>
      </c>
    </row>
    <row r="138" spans="1:16">
      <c r="A138" s="7">
        <v>5</v>
      </c>
      <c r="B138" s="7">
        <v>1967</v>
      </c>
      <c r="C138" s="7">
        <v>1967</v>
      </c>
      <c r="D138" s="7">
        <v>1214</v>
      </c>
      <c r="E138" s="7">
        <v>318</v>
      </c>
      <c r="F138">
        <v>11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2</v>
      </c>
      <c r="M138">
        <v>1</v>
      </c>
      <c r="N138">
        <v>0</v>
      </c>
      <c r="O138" s="42">
        <v>143000</v>
      </c>
      <c r="P1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142283.43680082486</v>
      </c>
    </row>
    <row r="139" spans="1:16">
      <c r="A139" s="13">
        <v>7</v>
      </c>
      <c r="B139" s="13">
        <v>1988</v>
      </c>
      <c r="C139" s="13">
        <v>1989</v>
      </c>
      <c r="D139" s="13">
        <v>1907</v>
      </c>
      <c r="E139" s="13">
        <v>766</v>
      </c>
      <c r="F139">
        <v>4</v>
      </c>
      <c r="G139">
        <v>0</v>
      </c>
      <c r="H139">
        <v>2</v>
      </c>
      <c r="I139">
        <v>1</v>
      </c>
      <c r="J139">
        <v>1</v>
      </c>
      <c r="K139">
        <v>0</v>
      </c>
      <c r="L139">
        <v>1</v>
      </c>
      <c r="M139">
        <v>1</v>
      </c>
      <c r="N139">
        <v>5</v>
      </c>
      <c r="O139" s="42">
        <v>171000</v>
      </c>
      <c r="P1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251011.33060163923</v>
      </c>
    </row>
    <row r="140" spans="1:16">
      <c r="A140" s="7">
        <v>8</v>
      </c>
      <c r="B140" s="7">
        <v>1999</v>
      </c>
      <c r="C140" s="7">
        <v>2000</v>
      </c>
      <c r="D140" s="7">
        <v>1004</v>
      </c>
      <c r="E140" s="7">
        <v>660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s="42">
        <v>230000</v>
      </c>
      <c r="P1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253186.68143362962</v>
      </c>
    </row>
    <row r="141" spans="1:16">
      <c r="A141" s="13">
        <v>6</v>
      </c>
      <c r="B141" s="13">
        <v>1997</v>
      </c>
      <c r="C141" s="13">
        <v>1997</v>
      </c>
      <c r="D141" s="13">
        <v>928</v>
      </c>
      <c r="E141" s="13">
        <v>470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 s="42">
        <v>231500</v>
      </c>
      <c r="P1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178146.23208540131</v>
      </c>
    </row>
    <row r="142" spans="1:16">
      <c r="A142" s="7">
        <v>4</v>
      </c>
      <c r="B142" s="7">
        <v>1971</v>
      </c>
      <c r="C142" s="7">
        <v>1971</v>
      </c>
      <c r="D142" s="7">
        <v>864</v>
      </c>
      <c r="E142" s="7">
        <v>0</v>
      </c>
      <c r="F142">
        <v>11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2</v>
      </c>
      <c r="M142">
        <v>1</v>
      </c>
      <c r="N142">
        <v>0</v>
      </c>
      <c r="O142" s="42">
        <v>115000</v>
      </c>
      <c r="P1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82317.785205561784</v>
      </c>
    </row>
    <row r="143" spans="1:16">
      <c r="A143" s="13">
        <v>7</v>
      </c>
      <c r="B143" s="13">
        <v>2005</v>
      </c>
      <c r="C143" s="13">
        <v>2005</v>
      </c>
      <c r="D143" s="13">
        <v>1734</v>
      </c>
      <c r="E143" s="13">
        <v>660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 s="42">
        <v>260000</v>
      </c>
      <c r="P1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250332.96119875179</v>
      </c>
    </row>
    <row r="144" spans="1:16">
      <c r="A144" s="7">
        <v>5</v>
      </c>
      <c r="B144" s="7">
        <v>1952</v>
      </c>
      <c r="C144" s="7">
        <v>1952</v>
      </c>
      <c r="D144" s="7">
        <v>910</v>
      </c>
      <c r="E144" s="7">
        <v>720</v>
      </c>
      <c r="F144">
        <v>11</v>
      </c>
      <c r="G144">
        <v>3</v>
      </c>
      <c r="H144">
        <v>0</v>
      </c>
      <c r="I144">
        <v>2</v>
      </c>
      <c r="J144">
        <v>1</v>
      </c>
      <c r="K144">
        <v>0</v>
      </c>
      <c r="L144">
        <v>3</v>
      </c>
      <c r="M144">
        <v>1</v>
      </c>
      <c r="N144">
        <v>0</v>
      </c>
      <c r="O144" s="42">
        <v>166000</v>
      </c>
      <c r="P1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136552.9756587116</v>
      </c>
    </row>
    <row r="145" spans="1:16">
      <c r="A145" s="13">
        <v>7</v>
      </c>
      <c r="B145" s="13">
        <v>1999</v>
      </c>
      <c r="C145" s="13">
        <v>1999</v>
      </c>
      <c r="D145" s="13">
        <v>1490</v>
      </c>
      <c r="E145" s="13">
        <v>577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 s="42">
        <v>204000</v>
      </c>
      <c r="P1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233073.51083017958</v>
      </c>
    </row>
    <row r="146" spans="1:16">
      <c r="A146" s="7">
        <v>5</v>
      </c>
      <c r="B146" s="7">
        <v>1963</v>
      </c>
      <c r="C146" s="7">
        <v>1963</v>
      </c>
      <c r="D146" s="7">
        <v>1728</v>
      </c>
      <c r="E146" s="7">
        <v>504</v>
      </c>
      <c r="F146">
        <v>9</v>
      </c>
      <c r="G146">
        <v>4</v>
      </c>
      <c r="H146">
        <v>2</v>
      </c>
      <c r="I146">
        <v>1</v>
      </c>
      <c r="J146">
        <v>1</v>
      </c>
      <c r="K146">
        <v>0</v>
      </c>
      <c r="L146">
        <v>2</v>
      </c>
      <c r="M146">
        <v>1</v>
      </c>
      <c r="N146">
        <v>1</v>
      </c>
      <c r="O146" s="42">
        <v>125000</v>
      </c>
      <c r="P1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144282.70619624306</v>
      </c>
    </row>
    <row r="147" spans="1:16">
      <c r="A147" s="13">
        <v>6</v>
      </c>
      <c r="B147" s="13">
        <v>2004</v>
      </c>
      <c r="C147" s="13">
        <v>2006</v>
      </c>
      <c r="D147" s="13">
        <v>970</v>
      </c>
      <c r="E147" s="13">
        <v>380</v>
      </c>
      <c r="F147">
        <v>15</v>
      </c>
      <c r="G147">
        <v>0</v>
      </c>
      <c r="H147">
        <v>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s="42">
        <v>130000</v>
      </c>
      <c r="P1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148782.88419178457</v>
      </c>
    </row>
    <row r="148" spans="1:16">
      <c r="A148" s="7">
        <v>5</v>
      </c>
      <c r="B148" s="7">
        <v>1931</v>
      </c>
      <c r="C148" s="7">
        <v>1993</v>
      </c>
      <c r="D148" s="7">
        <v>715</v>
      </c>
      <c r="E148" s="7">
        <v>180</v>
      </c>
      <c r="F148">
        <v>8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2</v>
      </c>
      <c r="M148">
        <v>1</v>
      </c>
      <c r="N148">
        <v>0</v>
      </c>
      <c r="O148" s="42">
        <v>105000</v>
      </c>
      <c r="P1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119767.17362288083</v>
      </c>
    </row>
    <row r="149" spans="1:16">
      <c r="A149" s="13">
        <v>7</v>
      </c>
      <c r="B149" s="13">
        <v>2001</v>
      </c>
      <c r="C149" s="13">
        <v>2001</v>
      </c>
      <c r="D149" s="13">
        <v>884</v>
      </c>
      <c r="E149" s="13">
        <v>434</v>
      </c>
      <c r="F149">
        <v>17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s="42">
        <v>222500</v>
      </c>
      <c r="P1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209085.59475065849</v>
      </c>
    </row>
    <row r="150" spans="1:16">
      <c r="A150" s="7">
        <v>7</v>
      </c>
      <c r="B150" s="7">
        <v>2004</v>
      </c>
      <c r="C150" s="7">
        <v>2005</v>
      </c>
      <c r="D150" s="7">
        <v>1080</v>
      </c>
      <c r="E150" s="7">
        <v>0</v>
      </c>
      <c r="F150">
        <v>12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 s="42">
        <v>141000</v>
      </c>
      <c r="P1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187017.42600008479</v>
      </c>
    </row>
    <row r="151" spans="1:16">
      <c r="A151" s="13">
        <v>5</v>
      </c>
      <c r="B151" s="13">
        <v>1936</v>
      </c>
      <c r="C151" s="13">
        <v>1950</v>
      </c>
      <c r="D151" s="13">
        <v>896</v>
      </c>
      <c r="E151" s="13">
        <v>240</v>
      </c>
      <c r="F151">
        <v>8</v>
      </c>
      <c r="G151">
        <v>0</v>
      </c>
      <c r="H151">
        <v>0</v>
      </c>
      <c r="I151">
        <v>2</v>
      </c>
      <c r="J151">
        <v>0</v>
      </c>
      <c r="K151">
        <v>0</v>
      </c>
      <c r="L151">
        <v>1</v>
      </c>
      <c r="M151">
        <v>1</v>
      </c>
      <c r="N151">
        <v>0</v>
      </c>
      <c r="O151" s="42">
        <v>115000</v>
      </c>
      <c r="P1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107860.548511368</v>
      </c>
    </row>
    <row r="152" spans="1:16">
      <c r="A152" s="7">
        <v>5</v>
      </c>
      <c r="B152" s="7">
        <v>1975</v>
      </c>
      <c r="C152" s="7">
        <v>1975</v>
      </c>
      <c r="D152" s="7">
        <v>969</v>
      </c>
      <c r="E152" s="7">
        <v>440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2</v>
      </c>
      <c r="M152">
        <v>1</v>
      </c>
      <c r="N152">
        <v>0</v>
      </c>
      <c r="O152" s="42">
        <v>122000</v>
      </c>
      <c r="P1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143595.56917744581</v>
      </c>
    </row>
    <row r="153" spans="1:16">
      <c r="A153" s="13">
        <v>8</v>
      </c>
      <c r="B153" s="13">
        <v>2007</v>
      </c>
      <c r="C153" s="13">
        <v>2008</v>
      </c>
      <c r="D153" s="13">
        <v>1710</v>
      </c>
      <c r="E153" s="13">
        <v>866</v>
      </c>
      <c r="F153">
        <v>10</v>
      </c>
      <c r="G153">
        <v>0</v>
      </c>
      <c r="H153">
        <v>0</v>
      </c>
      <c r="I153">
        <v>1</v>
      </c>
      <c r="J153">
        <v>2</v>
      </c>
      <c r="K153">
        <v>0</v>
      </c>
      <c r="L153">
        <v>0</v>
      </c>
      <c r="M153">
        <v>0</v>
      </c>
      <c r="N153">
        <v>2</v>
      </c>
      <c r="O153" s="42">
        <v>372402</v>
      </c>
      <c r="P1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309027.83218413714</v>
      </c>
    </row>
    <row r="154" spans="1:16">
      <c r="A154" s="7">
        <v>6</v>
      </c>
      <c r="B154" s="7">
        <v>1971</v>
      </c>
      <c r="C154" s="7">
        <v>1971</v>
      </c>
      <c r="D154" s="7">
        <v>825</v>
      </c>
      <c r="E154" s="7">
        <v>495</v>
      </c>
      <c r="F154">
        <v>6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1</v>
      </c>
      <c r="N154">
        <v>0</v>
      </c>
      <c r="O154" s="42">
        <v>190000</v>
      </c>
      <c r="P1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175850.84446089432</v>
      </c>
    </row>
    <row r="155" spans="1:16">
      <c r="A155" s="13">
        <v>6</v>
      </c>
      <c r="B155" s="13">
        <v>1960</v>
      </c>
      <c r="C155" s="13">
        <v>1975</v>
      </c>
      <c r="D155" s="13">
        <v>1602</v>
      </c>
      <c r="E155" s="13">
        <v>564</v>
      </c>
      <c r="F155">
        <v>19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1</v>
      </c>
      <c r="N155">
        <v>0</v>
      </c>
      <c r="O155" s="42">
        <v>235000</v>
      </c>
      <c r="P1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201003.9152532664</v>
      </c>
    </row>
    <row r="156" spans="1:16">
      <c r="A156" s="7">
        <v>6</v>
      </c>
      <c r="B156" s="7">
        <v>1923</v>
      </c>
      <c r="C156" s="7">
        <v>1950</v>
      </c>
      <c r="D156" s="7">
        <v>1200</v>
      </c>
      <c r="E156" s="7">
        <v>312</v>
      </c>
      <c r="F156">
        <v>7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2</v>
      </c>
      <c r="M156">
        <v>1</v>
      </c>
      <c r="N156">
        <v>5</v>
      </c>
      <c r="O156" s="42">
        <v>125000</v>
      </c>
      <c r="P1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155948.49510754819</v>
      </c>
    </row>
    <row r="157" spans="1:16">
      <c r="A157" s="13">
        <v>6</v>
      </c>
      <c r="B157" s="13">
        <v>1924</v>
      </c>
      <c r="C157" s="13">
        <v>1950</v>
      </c>
      <c r="D157" s="13">
        <v>572</v>
      </c>
      <c r="E157" s="13">
        <v>0</v>
      </c>
      <c r="F157">
        <v>15</v>
      </c>
      <c r="G157">
        <v>3</v>
      </c>
      <c r="H157">
        <v>0</v>
      </c>
      <c r="I157">
        <v>2</v>
      </c>
      <c r="J157">
        <v>1</v>
      </c>
      <c r="K157">
        <v>0</v>
      </c>
      <c r="L157">
        <v>3</v>
      </c>
      <c r="M157">
        <v>1</v>
      </c>
      <c r="N157">
        <v>0</v>
      </c>
      <c r="O157" s="42">
        <v>79000</v>
      </c>
      <c r="P1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103544.48994526172</v>
      </c>
    </row>
    <row r="158" spans="1:16">
      <c r="A158" s="7">
        <v>5</v>
      </c>
      <c r="B158" s="7">
        <v>1950</v>
      </c>
      <c r="C158" s="7">
        <v>1950</v>
      </c>
      <c r="D158" s="7">
        <v>0</v>
      </c>
      <c r="E158" s="7">
        <v>625</v>
      </c>
      <c r="F158">
        <v>11</v>
      </c>
      <c r="G158">
        <v>0</v>
      </c>
      <c r="H158">
        <v>0</v>
      </c>
      <c r="I158">
        <v>1</v>
      </c>
      <c r="J158">
        <v>3</v>
      </c>
      <c r="K158">
        <v>2</v>
      </c>
      <c r="L158">
        <v>2</v>
      </c>
      <c r="M158">
        <v>1</v>
      </c>
      <c r="N158">
        <v>0</v>
      </c>
      <c r="O158" s="42">
        <v>109500</v>
      </c>
      <c r="P1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123063.13966743866</v>
      </c>
    </row>
    <row r="159" spans="1:16">
      <c r="A159" s="13">
        <v>8</v>
      </c>
      <c r="B159" s="13">
        <v>2009</v>
      </c>
      <c r="C159" s="13">
        <v>2010</v>
      </c>
      <c r="D159" s="13">
        <v>774</v>
      </c>
      <c r="E159" s="13">
        <v>680</v>
      </c>
      <c r="F159">
        <v>16</v>
      </c>
      <c r="G159">
        <v>0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2</v>
      </c>
      <c r="N159">
        <v>2</v>
      </c>
      <c r="O159" s="42">
        <v>269500</v>
      </c>
      <c r="P1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286429.00226102129</v>
      </c>
    </row>
    <row r="160" spans="1:16">
      <c r="A160" s="7">
        <v>7</v>
      </c>
      <c r="B160" s="7">
        <v>2004</v>
      </c>
      <c r="C160" s="7">
        <v>2005</v>
      </c>
      <c r="D160" s="7">
        <v>991</v>
      </c>
      <c r="E160" s="7">
        <v>678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s="42">
        <v>254900</v>
      </c>
      <c r="P1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228205.12169692465</v>
      </c>
    </row>
    <row r="161" spans="1:16">
      <c r="A161" s="13">
        <v>7</v>
      </c>
      <c r="B161" s="13">
        <v>2005</v>
      </c>
      <c r="C161" s="13">
        <v>2006</v>
      </c>
      <c r="D161" s="13">
        <v>1392</v>
      </c>
      <c r="E161" s="13">
        <v>576</v>
      </c>
      <c r="F161">
        <v>17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</v>
      </c>
      <c r="O161" s="42">
        <v>320000</v>
      </c>
      <c r="P1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238561.26421339141</v>
      </c>
    </row>
    <row r="162" spans="1:16">
      <c r="A162" s="7">
        <v>6</v>
      </c>
      <c r="B162" s="7">
        <v>1984</v>
      </c>
      <c r="C162" s="7">
        <v>1984</v>
      </c>
      <c r="D162" s="7">
        <v>1232</v>
      </c>
      <c r="E162" s="7">
        <v>516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2</v>
      </c>
      <c r="M162">
        <v>1</v>
      </c>
      <c r="N162">
        <v>0</v>
      </c>
      <c r="O162" s="42">
        <v>162500</v>
      </c>
      <c r="P1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185326.01268624855</v>
      </c>
    </row>
    <row r="163" spans="1:16">
      <c r="A163" s="13">
        <v>9</v>
      </c>
      <c r="B163" s="13">
        <v>2003</v>
      </c>
      <c r="C163" s="13">
        <v>2004</v>
      </c>
      <c r="D163" s="13">
        <v>1572</v>
      </c>
      <c r="E163" s="13">
        <v>726</v>
      </c>
      <c r="F163">
        <v>10</v>
      </c>
      <c r="G163">
        <v>0</v>
      </c>
      <c r="H163">
        <v>0</v>
      </c>
      <c r="I163">
        <v>0</v>
      </c>
      <c r="J163">
        <v>2</v>
      </c>
      <c r="K163">
        <v>0</v>
      </c>
      <c r="L163">
        <v>0</v>
      </c>
      <c r="M163">
        <v>2</v>
      </c>
      <c r="N163">
        <v>0</v>
      </c>
      <c r="O163" s="42">
        <v>412500</v>
      </c>
      <c r="P1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342970.25421857927</v>
      </c>
    </row>
    <row r="164" spans="1:16">
      <c r="A164" s="7">
        <v>7</v>
      </c>
      <c r="B164" s="7">
        <v>2005</v>
      </c>
      <c r="C164" s="7">
        <v>2005</v>
      </c>
      <c r="D164" s="7">
        <v>1541</v>
      </c>
      <c r="E164" s="7">
        <v>532</v>
      </c>
      <c r="F164">
        <v>10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2</v>
      </c>
      <c r="O164" s="42">
        <v>220000</v>
      </c>
      <c r="P1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236948.85031091128</v>
      </c>
    </row>
    <row r="165" spans="1:16">
      <c r="A165" s="13">
        <v>4</v>
      </c>
      <c r="B165" s="13">
        <v>1956</v>
      </c>
      <c r="C165" s="13">
        <v>1956</v>
      </c>
      <c r="D165" s="13">
        <v>882</v>
      </c>
      <c r="E165" s="13">
        <v>0</v>
      </c>
      <c r="F165">
        <v>7</v>
      </c>
      <c r="G165">
        <v>0</v>
      </c>
      <c r="H165">
        <v>0</v>
      </c>
      <c r="I165">
        <v>3</v>
      </c>
      <c r="J165">
        <v>1</v>
      </c>
      <c r="K165">
        <v>0</v>
      </c>
      <c r="L165">
        <v>0</v>
      </c>
      <c r="M165">
        <v>1</v>
      </c>
      <c r="N165">
        <v>0</v>
      </c>
      <c r="O165" s="42">
        <v>103200</v>
      </c>
      <c r="P1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75628.301031754891</v>
      </c>
    </row>
    <row r="166" spans="1:16">
      <c r="A166" s="7">
        <v>6</v>
      </c>
      <c r="B166" s="7">
        <v>1926</v>
      </c>
      <c r="C166" s="7">
        <v>2004</v>
      </c>
      <c r="D166" s="7">
        <v>1149</v>
      </c>
      <c r="E166" s="7">
        <v>216</v>
      </c>
      <c r="F166">
        <v>7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1</v>
      </c>
      <c r="M166">
        <v>0</v>
      </c>
      <c r="N166">
        <v>0</v>
      </c>
      <c r="O166" s="42">
        <v>152000</v>
      </c>
      <c r="P1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164383.47824519235</v>
      </c>
    </row>
    <row r="167" spans="1:16">
      <c r="A167" s="13">
        <v>5</v>
      </c>
      <c r="B167" s="13">
        <v>1940</v>
      </c>
      <c r="C167" s="13">
        <v>1999</v>
      </c>
      <c r="D167" s="13">
        <v>644</v>
      </c>
      <c r="E167" s="13">
        <v>0</v>
      </c>
      <c r="F167">
        <v>15</v>
      </c>
      <c r="G167">
        <v>0</v>
      </c>
      <c r="H167">
        <v>1</v>
      </c>
      <c r="I167">
        <v>2</v>
      </c>
      <c r="J167">
        <v>1</v>
      </c>
      <c r="K167">
        <v>0</v>
      </c>
      <c r="L167">
        <v>1</v>
      </c>
      <c r="M167">
        <v>1</v>
      </c>
      <c r="N167">
        <v>0</v>
      </c>
      <c r="O167" s="42">
        <v>127500</v>
      </c>
      <c r="P1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103464.39870003473</v>
      </c>
    </row>
    <row r="168" spans="1:16">
      <c r="A168" s="7">
        <v>5</v>
      </c>
      <c r="B168" s="7">
        <v>1955</v>
      </c>
      <c r="C168" s="7">
        <v>1993</v>
      </c>
      <c r="D168" s="7">
        <v>1617</v>
      </c>
      <c r="E168" s="7">
        <v>303</v>
      </c>
      <c r="F168">
        <v>19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0</v>
      </c>
      <c r="O168" s="42">
        <v>190000</v>
      </c>
      <c r="P1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171879.87724588992</v>
      </c>
    </row>
    <row r="169" spans="1:16">
      <c r="A169" s="13">
        <v>8</v>
      </c>
      <c r="B169" s="13">
        <v>2007</v>
      </c>
      <c r="C169" s="13">
        <v>2007</v>
      </c>
      <c r="D169" s="13">
        <v>1582</v>
      </c>
      <c r="E169" s="13">
        <v>789</v>
      </c>
      <c r="F169">
        <v>10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2</v>
      </c>
      <c r="N169">
        <v>2</v>
      </c>
      <c r="O169" s="42">
        <v>325624</v>
      </c>
      <c r="P1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319528.55722307408</v>
      </c>
    </row>
    <row r="170" spans="1:16">
      <c r="A170" s="7">
        <v>7</v>
      </c>
      <c r="B170" s="7">
        <v>2004</v>
      </c>
      <c r="C170" s="7">
        <v>2004</v>
      </c>
      <c r="D170" s="7">
        <v>840</v>
      </c>
      <c r="E170" s="7">
        <v>440</v>
      </c>
      <c r="F170">
        <v>17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s="42">
        <v>183500</v>
      </c>
      <c r="P1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209535.85601768072</v>
      </c>
    </row>
    <row r="171" spans="1:16">
      <c r="A171" s="13">
        <v>8</v>
      </c>
      <c r="B171" s="13">
        <v>1981</v>
      </c>
      <c r="C171" s="13">
        <v>1981</v>
      </c>
      <c r="D171" s="13">
        <v>1686</v>
      </c>
      <c r="E171" s="13">
        <v>511</v>
      </c>
      <c r="F171">
        <v>16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2</v>
      </c>
      <c r="M171">
        <v>1</v>
      </c>
      <c r="N171">
        <v>0</v>
      </c>
      <c r="O171" s="42">
        <v>228000</v>
      </c>
      <c r="P1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261135.96641455984</v>
      </c>
    </row>
    <row r="172" spans="1:16">
      <c r="A172" s="7">
        <v>5</v>
      </c>
      <c r="B172" s="7">
        <v>1941</v>
      </c>
      <c r="C172" s="7">
        <v>1950</v>
      </c>
      <c r="D172" s="7">
        <v>720</v>
      </c>
      <c r="E172" s="7">
        <v>660</v>
      </c>
      <c r="F172">
        <v>7</v>
      </c>
      <c r="G172">
        <v>1</v>
      </c>
      <c r="H172">
        <v>0</v>
      </c>
      <c r="I172">
        <v>2</v>
      </c>
      <c r="J172">
        <v>1</v>
      </c>
      <c r="K172">
        <v>0</v>
      </c>
      <c r="L172">
        <v>2</v>
      </c>
      <c r="M172">
        <v>1</v>
      </c>
      <c r="N172">
        <v>0</v>
      </c>
      <c r="O172" s="42">
        <v>128500</v>
      </c>
      <c r="P1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130484.66093887656</v>
      </c>
    </row>
    <row r="173" spans="1:16">
      <c r="A173" s="13">
        <v>6</v>
      </c>
      <c r="B173" s="13">
        <v>1960</v>
      </c>
      <c r="C173" s="13">
        <v>1960</v>
      </c>
      <c r="D173" s="13">
        <v>1080</v>
      </c>
      <c r="E173" s="13">
        <v>528</v>
      </c>
      <c r="F173">
        <v>11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3</v>
      </c>
      <c r="M173">
        <v>1</v>
      </c>
      <c r="N173">
        <v>0</v>
      </c>
      <c r="O173" s="42">
        <v>215000</v>
      </c>
      <c r="P1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173189.64660992942</v>
      </c>
    </row>
    <row r="174" spans="1:16">
      <c r="A174" s="7">
        <v>7</v>
      </c>
      <c r="B174" s="7">
        <v>1987</v>
      </c>
      <c r="C174" s="7">
        <v>1987</v>
      </c>
      <c r="D174" s="7">
        <v>1064</v>
      </c>
      <c r="E174" s="7">
        <v>504</v>
      </c>
      <c r="F174">
        <v>18</v>
      </c>
      <c r="G174">
        <v>0</v>
      </c>
      <c r="H174">
        <v>3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 s="42">
        <v>239000</v>
      </c>
      <c r="P1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184807.86738813441</v>
      </c>
    </row>
    <row r="175" spans="1:16">
      <c r="A175" s="13">
        <v>6</v>
      </c>
      <c r="B175" s="13">
        <v>1961</v>
      </c>
      <c r="C175" s="13">
        <v>1961</v>
      </c>
      <c r="D175" s="13">
        <v>1362</v>
      </c>
      <c r="E175" s="13">
        <v>504</v>
      </c>
      <c r="F175">
        <v>11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2</v>
      </c>
      <c r="M175">
        <v>1</v>
      </c>
      <c r="N175">
        <v>0</v>
      </c>
      <c r="O175" s="42">
        <v>163000</v>
      </c>
      <c r="P1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185530.48633185984</v>
      </c>
    </row>
    <row r="176" spans="1:16">
      <c r="A176" s="7">
        <v>6</v>
      </c>
      <c r="B176" s="7">
        <v>1986</v>
      </c>
      <c r="C176" s="7">
        <v>1986</v>
      </c>
      <c r="D176" s="7">
        <v>1606</v>
      </c>
      <c r="E176" s="7">
        <v>616</v>
      </c>
      <c r="F176">
        <v>16</v>
      </c>
      <c r="G176">
        <v>0</v>
      </c>
      <c r="H176">
        <v>0</v>
      </c>
      <c r="I176">
        <v>1</v>
      </c>
      <c r="J176">
        <v>0</v>
      </c>
      <c r="K176">
        <v>3</v>
      </c>
      <c r="L176">
        <v>2</v>
      </c>
      <c r="M176">
        <v>1</v>
      </c>
      <c r="N176">
        <v>0</v>
      </c>
      <c r="O176" s="42">
        <v>184000</v>
      </c>
      <c r="P1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208646.96328983101</v>
      </c>
    </row>
    <row r="177" spans="1:16">
      <c r="A177" s="13">
        <v>6</v>
      </c>
      <c r="B177" s="13">
        <v>1950</v>
      </c>
      <c r="C177" s="13">
        <v>2001</v>
      </c>
      <c r="D177" s="13">
        <v>1202</v>
      </c>
      <c r="E177" s="13">
        <v>576</v>
      </c>
      <c r="F177">
        <v>15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2</v>
      </c>
      <c r="M177">
        <v>0</v>
      </c>
      <c r="N177">
        <v>0</v>
      </c>
      <c r="O177" s="42">
        <v>243000</v>
      </c>
      <c r="P1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190039.8215086619</v>
      </c>
    </row>
    <row r="178" spans="1:16">
      <c r="A178" s="7">
        <v>6</v>
      </c>
      <c r="B178" s="7">
        <v>1988</v>
      </c>
      <c r="C178" s="7">
        <v>1989</v>
      </c>
      <c r="D178" s="7">
        <v>1151</v>
      </c>
      <c r="E178" s="7">
        <v>521</v>
      </c>
      <c r="F178">
        <v>19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1</v>
      </c>
      <c r="N178">
        <v>0</v>
      </c>
      <c r="O178" s="42">
        <v>211000</v>
      </c>
      <c r="P1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191163.18112493315</v>
      </c>
    </row>
    <row r="179" spans="1:16">
      <c r="A179" s="13">
        <v>5</v>
      </c>
      <c r="B179" s="13">
        <v>1958</v>
      </c>
      <c r="C179" s="13">
        <v>1958</v>
      </c>
      <c r="D179" s="13">
        <v>1052</v>
      </c>
      <c r="E179" s="13">
        <v>451</v>
      </c>
      <c r="F179">
        <v>9</v>
      </c>
      <c r="G179">
        <v>0</v>
      </c>
      <c r="H179">
        <v>0</v>
      </c>
      <c r="I179">
        <v>2</v>
      </c>
      <c r="J179">
        <v>1</v>
      </c>
      <c r="K179">
        <v>0</v>
      </c>
      <c r="L179">
        <v>0</v>
      </c>
      <c r="M179">
        <v>0</v>
      </c>
      <c r="N179">
        <v>0</v>
      </c>
      <c r="O179" s="42">
        <v>172500</v>
      </c>
      <c r="P1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134701.09558608101</v>
      </c>
    </row>
    <row r="180" spans="1:16">
      <c r="A180" s="7">
        <v>9</v>
      </c>
      <c r="B180" s="7">
        <v>2008</v>
      </c>
      <c r="C180" s="7">
        <v>2009</v>
      </c>
      <c r="D180" s="7">
        <v>2216</v>
      </c>
      <c r="E180" s="7">
        <v>1166</v>
      </c>
      <c r="F180">
        <v>18</v>
      </c>
      <c r="G180">
        <v>0</v>
      </c>
      <c r="H180">
        <v>0</v>
      </c>
      <c r="I180">
        <v>1</v>
      </c>
      <c r="J180">
        <v>2</v>
      </c>
      <c r="K180">
        <v>0</v>
      </c>
      <c r="L180">
        <v>0</v>
      </c>
      <c r="M180">
        <v>2</v>
      </c>
      <c r="N180">
        <v>2</v>
      </c>
      <c r="O180" s="42">
        <v>501837</v>
      </c>
      <c r="P1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395666.21290472371</v>
      </c>
    </row>
    <row r="181" spans="1:16">
      <c r="A181" s="13">
        <v>5</v>
      </c>
      <c r="B181" s="13">
        <v>1923</v>
      </c>
      <c r="C181" s="13">
        <v>2006</v>
      </c>
      <c r="D181" s="13">
        <v>968</v>
      </c>
      <c r="E181" s="13">
        <v>480</v>
      </c>
      <c r="F181">
        <v>7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2</v>
      </c>
      <c r="M181">
        <v>1</v>
      </c>
      <c r="N181">
        <v>0</v>
      </c>
      <c r="O181" s="42">
        <v>100000</v>
      </c>
      <c r="P1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151616.91810676144</v>
      </c>
    </row>
    <row r="182" spans="1:16">
      <c r="A182" s="7">
        <v>6</v>
      </c>
      <c r="B182" s="7">
        <v>2000</v>
      </c>
      <c r="C182" s="7">
        <v>2000</v>
      </c>
      <c r="D182" s="7">
        <v>756</v>
      </c>
      <c r="E182" s="7">
        <v>440</v>
      </c>
      <c r="F182">
        <v>5</v>
      </c>
      <c r="G182">
        <v>0</v>
      </c>
      <c r="H182">
        <v>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 s="42">
        <v>177000</v>
      </c>
      <c r="P1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140112.7983201796</v>
      </c>
    </row>
    <row r="183" spans="1:16">
      <c r="A183" s="13">
        <v>7</v>
      </c>
      <c r="B183" s="13">
        <v>1920</v>
      </c>
      <c r="C183" s="13">
        <v>1950</v>
      </c>
      <c r="D183" s="13">
        <v>793</v>
      </c>
      <c r="E183" s="13">
        <v>216</v>
      </c>
      <c r="F183">
        <v>2</v>
      </c>
      <c r="G183">
        <v>0</v>
      </c>
      <c r="H183">
        <v>0</v>
      </c>
      <c r="I183">
        <v>0</v>
      </c>
      <c r="J183">
        <v>4</v>
      </c>
      <c r="K183">
        <v>0</v>
      </c>
      <c r="L183">
        <v>1</v>
      </c>
      <c r="M183">
        <v>1</v>
      </c>
      <c r="N183">
        <v>0</v>
      </c>
      <c r="O183" s="42">
        <v>200100</v>
      </c>
      <c r="P1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190244.25160551758</v>
      </c>
    </row>
    <row r="184" spans="1:16">
      <c r="A184" s="7">
        <v>5</v>
      </c>
      <c r="B184" s="7">
        <v>1957</v>
      </c>
      <c r="C184" s="7">
        <v>2006</v>
      </c>
      <c r="D184" s="7">
        <v>0</v>
      </c>
      <c r="E184" s="7">
        <v>252</v>
      </c>
      <c r="F184">
        <v>15</v>
      </c>
      <c r="G184">
        <v>3</v>
      </c>
      <c r="H184">
        <v>0</v>
      </c>
      <c r="I184">
        <v>1</v>
      </c>
      <c r="J184">
        <v>3</v>
      </c>
      <c r="K184">
        <v>2</v>
      </c>
      <c r="L184">
        <v>0</v>
      </c>
      <c r="M184">
        <v>1</v>
      </c>
      <c r="N184">
        <v>0</v>
      </c>
      <c r="O184" s="42">
        <v>120000</v>
      </c>
      <c r="P1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122398.93177564564</v>
      </c>
    </row>
    <row r="185" spans="1:16">
      <c r="A185" s="13">
        <v>7</v>
      </c>
      <c r="B185" s="13">
        <v>2003</v>
      </c>
      <c r="C185" s="13">
        <v>2003</v>
      </c>
      <c r="D185" s="13">
        <v>1362</v>
      </c>
      <c r="E185" s="13">
        <v>484</v>
      </c>
      <c r="F185">
        <v>7</v>
      </c>
      <c r="G185">
        <v>0</v>
      </c>
      <c r="H185">
        <v>0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0</v>
      </c>
      <c r="O185" s="42">
        <v>200000</v>
      </c>
      <c r="P1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223732.37877952828</v>
      </c>
    </row>
    <row r="186" spans="1:16">
      <c r="A186" s="7">
        <v>5</v>
      </c>
      <c r="B186" s="7">
        <v>1908</v>
      </c>
      <c r="C186" s="7">
        <v>1991</v>
      </c>
      <c r="D186" s="7">
        <v>504</v>
      </c>
      <c r="E186" s="7">
        <v>576</v>
      </c>
      <c r="F186">
        <v>8</v>
      </c>
      <c r="G186">
        <v>6</v>
      </c>
      <c r="H186">
        <v>0</v>
      </c>
      <c r="I186">
        <v>2</v>
      </c>
      <c r="J186">
        <v>4</v>
      </c>
      <c r="K186">
        <v>0</v>
      </c>
      <c r="L186">
        <v>1</v>
      </c>
      <c r="M186">
        <v>1</v>
      </c>
      <c r="N186">
        <v>0</v>
      </c>
      <c r="O186" s="42">
        <v>127000</v>
      </c>
      <c r="P1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141071.08244376502</v>
      </c>
    </row>
    <row r="187" spans="1:16">
      <c r="A187" s="13">
        <v>10</v>
      </c>
      <c r="B187" s="13">
        <v>1892</v>
      </c>
      <c r="C187" s="13">
        <v>1993</v>
      </c>
      <c r="D187" s="13">
        <v>1107</v>
      </c>
      <c r="E187" s="13">
        <v>840</v>
      </c>
      <c r="F187">
        <v>7</v>
      </c>
      <c r="G187">
        <v>3</v>
      </c>
      <c r="H187">
        <v>0</v>
      </c>
      <c r="I187">
        <v>7</v>
      </c>
      <c r="J187">
        <v>1</v>
      </c>
      <c r="K187">
        <v>0</v>
      </c>
      <c r="L187">
        <v>0</v>
      </c>
      <c r="M187">
        <v>2</v>
      </c>
      <c r="N187">
        <v>0</v>
      </c>
      <c r="O187" s="42">
        <v>475000</v>
      </c>
      <c r="P1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310758.86509354011</v>
      </c>
    </row>
    <row r="188" spans="1:16">
      <c r="A188" s="7">
        <v>7</v>
      </c>
      <c r="B188" s="7">
        <v>1990</v>
      </c>
      <c r="C188" s="7">
        <v>1991</v>
      </c>
      <c r="D188" s="7">
        <v>1188</v>
      </c>
      <c r="E188" s="7">
        <v>497</v>
      </c>
      <c r="F188">
        <v>4</v>
      </c>
      <c r="G188">
        <v>0</v>
      </c>
      <c r="H188">
        <v>0</v>
      </c>
      <c r="I188">
        <v>5</v>
      </c>
      <c r="J188">
        <v>0</v>
      </c>
      <c r="K188">
        <v>0</v>
      </c>
      <c r="L188">
        <v>0</v>
      </c>
      <c r="M188">
        <v>0</v>
      </c>
      <c r="N188">
        <v>0</v>
      </c>
      <c r="O188" s="42">
        <v>173000</v>
      </c>
      <c r="P1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204008.37095597279</v>
      </c>
    </row>
    <row r="189" spans="1:16">
      <c r="A189" s="13">
        <v>5</v>
      </c>
      <c r="B189" s="13">
        <v>1916</v>
      </c>
      <c r="C189" s="13">
        <v>1987</v>
      </c>
      <c r="D189" s="13">
        <v>660</v>
      </c>
      <c r="E189" s="13">
        <v>180</v>
      </c>
      <c r="F189">
        <v>7</v>
      </c>
      <c r="G189">
        <v>0</v>
      </c>
      <c r="H189">
        <v>0</v>
      </c>
      <c r="I189">
        <v>2</v>
      </c>
      <c r="J189">
        <v>4</v>
      </c>
      <c r="K189">
        <v>0</v>
      </c>
      <c r="L189">
        <v>0</v>
      </c>
      <c r="M189">
        <v>1</v>
      </c>
      <c r="N189">
        <v>0</v>
      </c>
      <c r="O189" s="42">
        <v>135000</v>
      </c>
      <c r="P1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137757.413921495</v>
      </c>
    </row>
    <row r="190" spans="1:16">
      <c r="A190" s="7">
        <v>5</v>
      </c>
      <c r="B190" s="7">
        <v>1979</v>
      </c>
      <c r="C190" s="7">
        <v>1979</v>
      </c>
      <c r="D190" s="7">
        <v>1086</v>
      </c>
      <c r="E190" s="7">
        <v>528</v>
      </c>
      <c r="F190">
        <v>12</v>
      </c>
      <c r="G190">
        <v>1</v>
      </c>
      <c r="H190">
        <v>2</v>
      </c>
      <c r="I190">
        <v>4</v>
      </c>
      <c r="J190">
        <v>0</v>
      </c>
      <c r="K190">
        <v>0</v>
      </c>
      <c r="L190">
        <v>2</v>
      </c>
      <c r="M190">
        <v>1</v>
      </c>
      <c r="N190">
        <v>4</v>
      </c>
      <c r="O190" s="42">
        <v>153337</v>
      </c>
      <c r="P1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124732.42304667353</v>
      </c>
    </row>
    <row r="191" spans="1:16">
      <c r="A191" s="13">
        <v>8</v>
      </c>
      <c r="B191" s="13">
        <v>2001</v>
      </c>
      <c r="C191" s="13">
        <v>2002</v>
      </c>
      <c r="D191" s="13">
        <v>1593</v>
      </c>
      <c r="E191" s="13">
        <v>682</v>
      </c>
      <c r="F191">
        <v>18</v>
      </c>
      <c r="G191">
        <v>0</v>
      </c>
      <c r="H191">
        <v>3</v>
      </c>
      <c r="I191">
        <v>1</v>
      </c>
      <c r="J191">
        <v>2</v>
      </c>
      <c r="K191">
        <v>0</v>
      </c>
      <c r="L191">
        <v>0</v>
      </c>
      <c r="M191">
        <v>2</v>
      </c>
      <c r="N191">
        <v>0</v>
      </c>
      <c r="O191" s="42">
        <v>286000</v>
      </c>
      <c r="P1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285196.42261419562</v>
      </c>
    </row>
    <row r="192" spans="1:16">
      <c r="A192" s="7">
        <v>8</v>
      </c>
      <c r="B192" s="7">
        <v>1932</v>
      </c>
      <c r="C192" s="7">
        <v>1994</v>
      </c>
      <c r="D192" s="7">
        <v>853</v>
      </c>
      <c r="E192" s="7">
        <v>440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2</v>
      </c>
      <c r="M192">
        <v>0</v>
      </c>
      <c r="N192">
        <v>0</v>
      </c>
      <c r="O192" s="42">
        <v>315000</v>
      </c>
      <c r="P1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215054.76756599717</v>
      </c>
    </row>
    <row r="193" spans="1:16">
      <c r="A193" s="13">
        <v>7</v>
      </c>
      <c r="B193" s="13">
        <v>1972</v>
      </c>
      <c r="C193" s="13">
        <v>2004</v>
      </c>
      <c r="D193" s="13">
        <v>725</v>
      </c>
      <c r="E193" s="13">
        <v>484</v>
      </c>
      <c r="F193">
        <v>11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 s="42">
        <v>184000</v>
      </c>
      <c r="P1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205962.01162538526</v>
      </c>
    </row>
    <row r="194" spans="1:16">
      <c r="A194" s="7">
        <v>7</v>
      </c>
      <c r="B194" s="7">
        <v>1999</v>
      </c>
      <c r="C194" s="7">
        <v>1999</v>
      </c>
      <c r="D194" s="7">
        <v>1431</v>
      </c>
      <c r="E194" s="7">
        <v>666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 s="42">
        <v>192000</v>
      </c>
      <c r="P1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236662.02566313863</v>
      </c>
    </row>
    <row r="195" spans="1:16">
      <c r="A195" s="13">
        <v>7</v>
      </c>
      <c r="B195" s="13">
        <v>2004</v>
      </c>
      <c r="C195" s="13">
        <v>2004</v>
      </c>
      <c r="D195" s="13">
        <v>970</v>
      </c>
      <c r="E195" s="13">
        <v>380</v>
      </c>
      <c r="F195">
        <v>15</v>
      </c>
      <c r="G195">
        <v>0</v>
      </c>
      <c r="H195">
        <v>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 s="42">
        <v>130000</v>
      </c>
      <c r="P1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177355.30889080084</v>
      </c>
    </row>
    <row r="196" spans="1:16">
      <c r="A196" s="7">
        <v>5</v>
      </c>
      <c r="B196" s="7">
        <v>1972</v>
      </c>
      <c r="C196" s="7">
        <v>1972</v>
      </c>
      <c r="D196" s="7">
        <v>864</v>
      </c>
      <c r="E196" s="7">
        <v>352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2</v>
      </c>
      <c r="M196">
        <v>1</v>
      </c>
      <c r="N196">
        <v>0</v>
      </c>
      <c r="O196" s="42">
        <v>127000</v>
      </c>
      <c r="P1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132598.69545905796</v>
      </c>
    </row>
    <row r="197" spans="1:16">
      <c r="A197" s="13">
        <v>6</v>
      </c>
      <c r="B197" s="13">
        <v>1976</v>
      </c>
      <c r="C197" s="13">
        <v>1976</v>
      </c>
      <c r="D197" s="13">
        <v>855</v>
      </c>
      <c r="E197" s="13">
        <v>440</v>
      </c>
      <c r="F197">
        <v>20</v>
      </c>
      <c r="G197">
        <v>0</v>
      </c>
      <c r="H197">
        <v>4</v>
      </c>
      <c r="I197">
        <v>0</v>
      </c>
      <c r="J197">
        <v>0</v>
      </c>
      <c r="K197">
        <v>0</v>
      </c>
      <c r="L197">
        <v>2</v>
      </c>
      <c r="M197">
        <v>1</v>
      </c>
      <c r="N197">
        <v>0</v>
      </c>
      <c r="O197" s="42">
        <v>148500</v>
      </c>
      <c r="P1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136126.76349482278</v>
      </c>
    </row>
    <row r="198" spans="1:16">
      <c r="A198" s="7">
        <v>7</v>
      </c>
      <c r="B198" s="7">
        <v>2007</v>
      </c>
      <c r="C198" s="7">
        <v>2007</v>
      </c>
      <c r="D198" s="7">
        <v>1726</v>
      </c>
      <c r="E198" s="7">
        <v>786</v>
      </c>
      <c r="F198">
        <v>5</v>
      </c>
      <c r="G198">
        <v>0</v>
      </c>
      <c r="H198">
        <v>0</v>
      </c>
      <c r="I198">
        <v>1</v>
      </c>
      <c r="J198">
        <v>2</v>
      </c>
      <c r="K198">
        <v>0</v>
      </c>
      <c r="L198">
        <v>0</v>
      </c>
      <c r="M198">
        <v>2</v>
      </c>
      <c r="N198">
        <v>2</v>
      </c>
      <c r="O198" s="42">
        <v>311872</v>
      </c>
      <c r="P1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291780.69836377114</v>
      </c>
    </row>
    <row r="199" spans="1:16">
      <c r="A199" s="13">
        <v>8</v>
      </c>
      <c r="B199" s="13">
        <v>1918</v>
      </c>
      <c r="C199" s="13">
        <v>1990</v>
      </c>
      <c r="D199" s="13">
        <v>1360</v>
      </c>
      <c r="E199" s="13">
        <v>795</v>
      </c>
      <c r="F199">
        <v>11</v>
      </c>
      <c r="G199">
        <v>3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1</v>
      </c>
      <c r="O199" s="42">
        <v>235000</v>
      </c>
      <c r="P1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257017.89503057516</v>
      </c>
    </row>
    <row r="200" spans="1:16">
      <c r="A200" s="7">
        <v>6</v>
      </c>
      <c r="B200" s="7">
        <v>1912</v>
      </c>
      <c r="C200" s="7">
        <v>1950</v>
      </c>
      <c r="D200" s="7">
        <v>755</v>
      </c>
      <c r="E200" s="7">
        <v>0</v>
      </c>
      <c r="F200">
        <v>7</v>
      </c>
      <c r="G200">
        <v>0</v>
      </c>
      <c r="H200">
        <v>0</v>
      </c>
      <c r="I200">
        <v>7</v>
      </c>
      <c r="J200">
        <v>1</v>
      </c>
      <c r="K200">
        <v>0</v>
      </c>
      <c r="L200">
        <v>0</v>
      </c>
      <c r="M200">
        <v>1</v>
      </c>
      <c r="N200">
        <v>1</v>
      </c>
      <c r="O200" s="42">
        <v>104000</v>
      </c>
      <c r="P2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111133.90453245636</v>
      </c>
    </row>
    <row r="201" spans="1:16">
      <c r="A201" s="13">
        <v>8</v>
      </c>
      <c r="B201" s="13">
        <v>2004</v>
      </c>
      <c r="C201" s="13">
        <v>2005</v>
      </c>
      <c r="D201" s="13">
        <v>1713</v>
      </c>
      <c r="E201" s="13">
        <v>856</v>
      </c>
      <c r="F201">
        <v>10</v>
      </c>
      <c r="G201">
        <v>0</v>
      </c>
      <c r="H201">
        <v>0</v>
      </c>
      <c r="I201">
        <v>1</v>
      </c>
      <c r="J201">
        <v>2</v>
      </c>
      <c r="K201">
        <v>0</v>
      </c>
      <c r="L201">
        <v>0</v>
      </c>
      <c r="M201">
        <v>2</v>
      </c>
      <c r="N201">
        <v>0</v>
      </c>
      <c r="O201" s="42">
        <v>274900</v>
      </c>
      <c r="P2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325124.92001976114</v>
      </c>
    </row>
    <row r="202" spans="1:16">
      <c r="A202" s="7">
        <v>4</v>
      </c>
      <c r="B202" s="7">
        <v>2003</v>
      </c>
      <c r="C202" s="7">
        <v>2004</v>
      </c>
      <c r="D202" s="7">
        <v>1121</v>
      </c>
      <c r="E202" s="7">
        <v>440</v>
      </c>
      <c r="F202">
        <v>15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0</v>
      </c>
      <c r="O202" s="42">
        <v>140000</v>
      </c>
      <c r="P2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137575.74682683602</v>
      </c>
    </row>
    <row r="203" spans="1:16">
      <c r="A203" s="13">
        <v>6</v>
      </c>
      <c r="B203" s="13">
        <v>1977</v>
      </c>
      <c r="C203" s="13">
        <v>1977</v>
      </c>
      <c r="D203" s="13">
        <v>1196</v>
      </c>
      <c r="E203" s="13">
        <v>473</v>
      </c>
      <c r="F203">
        <v>4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2</v>
      </c>
      <c r="M203">
        <v>1</v>
      </c>
      <c r="N203">
        <v>0</v>
      </c>
      <c r="O203" s="42">
        <v>171500</v>
      </c>
      <c r="P2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185001.0823123132</v>
      </c>
    </row>
    <row r="204" spans="1:16">
      <c r="A204" s="7">
        <v>6</v>
      </c>
      <c r="B204" s="7">
        <v>1924</v>
      </c>
      <c r="C204" s="7">
        <v>1950</v>
      </c>
      <c r="D204" s="7">
        <v>617</v>
      </c>
      <c r="E204" s="7">
        <v>398</v>
      </c>
      <c r="F204">
        <v>7</v>
      </c>
      <c r="G204">
        <v>3</v>
      </c>
      <c r="H204">
        <v>0</v>
      </c>
      <c r="I204">
        <v>2</v>
      </c>
      <c r="J204">
        <v>4</v>
      </c>
      <c r="K204">
        <v>0</v>
      </c>
      <c r="L204">
        <v>1</v>
      </c>
      <c r="M204">
        <v>1</v>
      </c>
      <c r="N204">
        <v>0</v>
      </c>
      <c r="O204" s="42">
        <v>112000</v>
      </c>
      <c r="P2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156199.59073049558</v>
      </c>
    </row>
    <row r="205" spans="1:16">
      <c r="A205" s="13">
        <v>6</v>
      </c>
      <c r="B205" s="13">
        <v>2004</v>
      </c>
      <c r="C205" s="13">
        <v>2004</v>
      </c>
      <c r="D205" s="13">
        <v>848</v>
      </c>
      <c r="E205" s="13">
        <v>420</v>
      </c>
      <c r="F205">
        <v>0</v>
      </c>
      <c r="G205">
        <v>0</v>
      </c>
      <c r="H205">
        <v>3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 s="42">
        <v>149000</v>
      </c>
      <c r="P2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149106.3091662536</v>
      </c>
    </row>
    <row r="206" spans="1:16">
      <c r="A206" s="7">
        <v>5</v>
      </c>
      <c r="B206" s="7">
        <v>1947</v>
      </c>
      <c r="C206" s="7">
        <v>1950</v>
      </c>
      <c r="D206" s="7">
        <v>720</v>
      </c>
      <c r="E206" s="7">
        <v>240</v>
      </c>
      <c r="F206">
        <v>7</v>
      </c>
      <c r="G206">
        <v>0</v>
      </c>
      <c r="H206">
        <v>0</v>
      </c>
      <c r="I206">
        <v>2</v>
      </c>
      <c r="J206">
        <v>1</v>
      </c>
      <c r="K206">
        <v>0</v>
      </c>
      <c r="L206">
        <v>2</v>
      </c>
      <c r="M206">
        <v>1</v>
      </c>
      <c r="N206">
        <v>0</v>
      </c>
      <c r="O206" s="42">
        <v>110000</v>
      </c>
      <c r="P2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106858.2741705216</v>
      </c>
    </row>
    <row r="207" spans="1:16">
      <c r="A207" s="13">
        <v>7</v>
      </c>
      <c r="B207" s="13">
        <v>1990</v>
      </c>
      <c r="C207" s="13">
        <v>1990</v>
      </c>
      <c r="D207" s="13">
        <v>1424</v>
      </c>
      <c r="E207" s="13">
        <v>500</v>
      </c>
      <c r="F207">
        <v>17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 s="42">
        <v>180500</v>
      </c>
      <c r="P2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233179.52927191334</v>
      </c>
    </row>
    <row r="208" spans="1:16">
      <c r="A208" s="7">
        <v>5</v>
      </c>
      <c r="B208" s="7">
        <v>1962</v>
      </c>
      <c r="C208" s="7">
        <v>1962</v>
      </c>
      <c r="D208" s="7">
        <v>1140</v>
      </c>
      <c r="E208" s="7">
        <v>349</v>
      </c>
      <c r="F208">
        <v>9</v>
      </c>
      <c r="G208">
        <v>4</v>
      </c>
      <c r="H208">
        <v>0</v>
      </c>
      <c r="I208">
        <v>1</v>
      </c>
      <c r="J208">
        <v>1</v>
      </c>
      <c r="K208">
        <v>0</v>
      </c>
      <c r="L208">
        <v>2</v>
      </c>
      <c r="M208">
        <v>1</v>
      </c>
      <c r="N208">
        <v>0</v>
      </c>
      <c r="O208" s="42">
        <v>143900</v>
      </c>
      <c r="P2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129317.91268099534</v>
      </c>
    </row>
    <row r="209" spans="1:16">
      <c r="A209" s="13">
        <v>4</v>
      </c>
      <c r="B209" s="13">
        <v>1960</v>
      </c>
      <c r="C209" s="13">
        <v>1960</v>
      </c>
      <c r="D209" s="13">
        <v>1100</v>
      </c>
      <c r="E209" s="13">
        <v>312</v>
      </c>
      <c r="F209">
        <v>11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2</v>
      </c>
      <c r="M209">
        <v>1</v>
      </c>
      <c r="N209">
        <v>0</v>
      </c>
      <c r="O209" s="42">
        <v>141000</v>
      </c>
      <c r="P2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104675.44920945435</v>
      </c>
    </row>
    <row r="210" spans="1:16">
      <c r="A210" s="7">
        <v>7</v>
      </c>
      <c r="B210" s="7">
        <v>1988</v>
      </c>
      <c r="C210" s="7">
        <v>1989</v>
      </c>
      <c r="D210" s="7">
        <v>1157</v>
      </c>
      <c r="E210" s="7">
        <v>454</v>
      </c>
      <c r="F210">
        <v>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 s="42">
        <v>277000</v>
      </c>
      <c r="P2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221437.18633367913</v>
      </c>
    </row>
    <row r="211" spans="1:16">
      <c r="A211" s="13">
        <v>6</v>
      </c>
      <c r="B211" s="13">
        <v>1964</v>
      </c>
      <c r="C211" s="13">
        <v>1964</v>
      </c>
      <c r="D211" s="13">
        <v>1092</v>
      </c>
      <c r="E211" s="13">
        <v>504</v>
      </c>
      <c r="F211">
        <v>11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 s="42">
        <v>145000</v>
      </c>
      <c r="P2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176949.23090922224</v>
      </c>
    </row>
    <row r="212" spans="1:16">
      <c r="A212" s="7">
        <v>5</v>
      </c>
      <c r="B212" s="7">
        <v>1925</v>
      </c>
      <c r="C212" s="7">
        <v>1950</v>
      </c>
      <c r="D212" s="7">
        <v>864</v>
      </c>
      <c r="E212" s="7">
        <v>0</v>
      </c>
      <c r="F212">
        <v>15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2</v>
      </c>
      <c r="M212">
        <v>1</v>
      </c>
      <c r="N212">
        <v>0</v>
      </c>
      <c r="O212" s="42">
        <v>98000</v>
      </c>
      <c r="P2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97176.93496855229</v>
      </c>
    </row>
    <row r="213" spans="1:16">
      <c r="A213" s="13">
        <v>6</v>
      </c>
      <c r="B213" s="13">
        <v>2009</v>
      </c>
      <c r="C213" s="13">
        <v>2009</v>
      </c>
      <c r="D213" s="13">
        <v>1212</v>
      </c>
      <c r="E213" s="13">
        <v>460</v>
      </c>
      <c r="F213">
        <v>15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 s="42">
        <v>186000</v>
      </c>
      <c r="P2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194675.89737616852</v>
      </c>
    </row>
    <row r="214" spans="1:16">
      <c r="A214" s="7">
        <v>7</v>
      </c>
      <c r="B214" s="7">
        <v>2009</v>
      </c>
      <c r="C214" s="7">
        <v>2009</v>
      </c>
      <c r="D214" s="7">
        <v>900</v>
      </c>
      <c r="E214" s="7">
        <v>644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 s="42">
        <v>252678</v>
      </c>
      <c r="P2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224866.01140592227</v>
      </c>
    </row>
    <row r="215" spans="1:16">
      <c r="A215" s="13">
        <v>5</v>
      </c>
      <c r="B215" s="13">
        <v>1995</v>
      </c>
      <c r="C215" s="13">
        <v>1995</v>
      </c>
      <c r="D215" s="13">
        <v>990</v>
      </c>
      <c r="E215" s="13">
        <v>576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 s="42">
        <v>156000</v>
      </c>
      <c r="P2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163323.75418487925</v>
      </c>
    </row>
    <row r="216" spans="1:16">
      <c r="A216" s="7">
        <v>6</v>
      </c>
      <c r="B216" s="7">
        <v>1977</v>
      </c>
      <c r="C216" s="7">
        <v>1977</v>
      </c>
      <c r="D216" s="7">
        <v>689</v>
      </c>
      <c r="E216" s="7">
        <v>299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 s="42">
        <v>161750</v>
      </c>
      <c r="P2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156820.57402372241</v>
      </c>
    </row>
    <row r="217" spans="1:16">
      <c r="A217" s="13">
        <v>5</v>
      </c>
      <c r="B217" s="13">
        <v>1957</v>
      </c>
      <c r="C217" s="13">
        <v>1996</v>
      </c>
      <c r="D217" s="13">
        <v>1070</v>
      </c>
      <c r="E217" s="13">
        <v>447</v>
      </c>
      <c r="F217">
        <v>11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2</v>
      </c>
      <c r="M217">
        <v>0</v>
      </c>
      <c r="N217">
        <v>0</v>
      </c>
      <c r="O217" s="42">
        <v>134450</v>
      </c>
      <c r="P2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146208.46105533064</v>
      </c>
    </row>
    <row r="218" spans="1:16">
      <c r="A218" s="7">
        <v>7</v>
      </c>
      <c r="B218" s="7">
        <v>2004</v>
      </c>
      <c r="C218" s="7">
        <v>2004</v>
      </c>
      <c r="D218" s="7">
        <v>1436</v>
      </c>
      <c r="E218" s="7">
        <v>484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 s="42">
        <v>210000</v>
      </c>
      <c r="P2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227928.23442931898</v>
      </c>
    </row>
    <row r="219" spans="1:16">
      <c r="A219" s="13">
        <v>4</v>
      </c>
      <c r="B219" s="13">
        <v>1925</v>
      </c>
      <c r="C219" s="13">
        <v>1950</v>
      </c>
      <c r="D219" s="13">
        <v>686</v>
      </c>
      <c r="E219" s="13">
        <v>210</v>
      </c>
      <c r="F219">
        <v>7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3</v>
      </c>
      <c r="M219">
        <v>1</v>
      </c>
      <c r="N219">
        <v>5</v>
      </c>
      <c r="O219" s="42">
        <v>107000</v>
      </c>
      <c r="P2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71922.157591472656</v>
      </c>
    </row>
    <row r="220" spans="1:16">
      <c r="A220" s="7">
        <v>7</v>
      </c>
      <c r="B220" s="7">
        <v>1939</v>
      </c>
      <c r="C220" s="7">
        <v>2006</v>
      </c>
      <c r="D220" s="7">
        <v>798</v>
      </c>
      <c r="E220" s="7">
        <v>431</v>
      </c>
      <c r="F220">
        <v>2</v>
      </c>
      <c r="G220">
        <v>0</v>
      </c>
      <c r="H220">
        <v>0</v>
      </c>
      <c r="I220">
        <v>2</v>
      </c>
      <c r="J220">
        <v>1</v>
      </c>
      <c r="K220">
        <v>0</v>
      </c>
      <c r="L220">
        <v>0</v>
      </c>
      <c r="M220">
        <v>0</v>
      </c>
      <c r="N220">
        <v>0</v>
      </c>
      <c r="O220" s="42">
        <v>311500</v>
      </c>
      <c r="P2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197600.16588157529</v>
      </c>
    </row>
    <row r="221" spans="1:16">
      <c r="A221" s="13">
        <v>7</v>
      </c>
      <c r="B221" s="13">
        <v>2005</v>
      </c>
      <c r="C221" s="13">
        <v>2006</v>
      </c>
      <c r="D221" s="13">
        <v>1248</v>
      </c>
      <c r="E221" s="13">
        <v>438</v>
      </c>
      <c r="F221">
        <v>21</v>
      </c>
      <c r="G221">
        <v>0</v>
      </c>
      <c r="H221">
        <v>3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2</v>
      </c>
      <c r="O221" s="42">
        <v>167240</v>
      </c>
      <c r="P2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198577.04347163573</v>
      </c>
    </row>
    <row r="222" spans="1:16">
      <c r="A222" s="7">
        <v>7</v>
      </c>
      <c r="B222" s="7">
        <v>2006</v>
      </c>
      <c r="C222" s="7">
        <v>2006</v>
      </c>
      <c r="D222" s="7">
        <v>1498</v>
      </c>
      <c r="E222" s="7">
        <v>675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2</v>
      </c>
      <c r="O222" s="42">
        <v>204900</v>
      </c>
      <c r="P2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243176.93440302016</v>
      </c>
    </row>
    <row r="223" spans="1:16">
      <c r="A223" s="13">
        <v>6</v>
      </c>
      <c r="B223" s="13">
        <v>2002</v>
      </c>
      <c r="C223" s="13">
        <v>2002</v>
      </c>
      <c r="D223" s="13">
        <v>1010</v>
      </c>
      <c r="E223" s="13">
        <v>390</v>
      </c>
      <c r="F223">
        <v>17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s="42">
        <v>200000</v>
      </c>
      <c r="P2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181948.8399973824</v>
      </c>
    </row>
    <row r="224" spans="1:16">
      <c r="A224" s="7">
        <v>6</v>
      </c>
      <c r="B224" s="7">
        <v>1975</v>
      </c>
      <c r="C224" s="7">
        <v>1975</v>
      </c>
      <c r="D224" s="7">
        <v>713</v>
      </c>
      <c r="E224" s="7">
        <v>434</v>
      </c>
      <c r="F224">
        <v>6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1</v>
      </c>
      <c r="N224">
        <v>0</v>
      </c>
      <c r="O224" s="42">
        <v>179900</v>
      </c>
      <c r="P2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146226.99941792653</v>
      </c>
    </row>
    <row r="225" spans="1:16">
      <c r="A225" s="13">
        <v>4</v>
      </c>
      <c r="B225" s="13">
        <v>1971</v>
      </c>
      <c r="C225" s="13">
        <v>1971</v>
      </c>
      <c r="D225" s="13">
        <v>864</v>
      </c>
      <c r="E225" s="13">
        <v>576</v>
      </c>
      <c r="F225">
        <v>11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1</v>
      </c>
      <c r="M225">
        <v>1</v>
      </c>
      <c r="N225">
        <v>1</v>
      </c>
      <c r="O225" s="42">
        <v>97000</v>
      </c>
      <c r="P2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122177.41038931262</v>
      </c>
    </row>
    <row r="226" spans="1:16">
      <c r="A226" s="7">
        <v>10</v>
      </c>
      <c r="B226" s="7">
        <v>2003</v>
      </c>
      <c r="C226" s="7">
        <v>2003</v>
      </c>
      <c r="D226" s="7">
        <v>2392</v>
      </c>
      <c r="E226" s="7">
        <v>968</v>
      </c>
      <c r="F226">
        <v>10</v>
      </c>
      <c r="G226">
        <v>0</v>
      </c>
      <c r="H226">
        <v>0</v>
      </c>
      <c r="I226">
        <v>1</v>
      </c>
      <c r="J226">
        <v>2</v>
      </c>
      <c r="K226">
        <v>0</v>
      </c>
      <c r="L226">
        <v>0</v>
      </c>
      <c r="M226">
        <v>2</v>
      </c>
      <c r="N226">
        <v>0</v>
      </c>
      <c r="O226" s="42">
        <v>386250</v>
      </c>
      <c r="P2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414232.8876979542</v>
      </c>
    </row>
    <row r="227" spans="1:16">
      <c r="A227" s="13">
        <v>5</v>
      </c>
      <c r="B227" s="13">
        <v>1971</v>
      </c>
      <c r="C227" s="13">
        <v>1971</v>
      </c>
      <c r="D227" s="13">
        <v>630</v>
      </c>
      <c r="E227" s="13">
        <v>280</v>
      </c>
      <c r="F227">
        <v>22</v>
      </c>
      <c r="G227">
        <v>0</v>
      </c>
      <c r="H227">
        <v>4</v>
      </c>
      <c r="I227">
        <v>0</v>
      </c>
      <c r="J227">
        <v>1</v>
      </c>
      <c r="K227">
        <v>0</v>
      </c>
      <c r="L227">
        <v>2</v>
      </c>
      <c r="M227">
        <v>1</v>
      </c>
      <c r="N227">
        <v>1</v>
      </c>
      <c r="O227" s="42">
        <v>112000</v>
      </c>
      <c r="P2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93006.941213355996</v>
      </c>
    </row>
    <row r="228" spans="1:16">
      <c r="A228" s="7">
        <v>7</v>
      </c>
      <c r="B228" s="7">
        <v>1995</v>
      </c>
      <c r="C228" s="7">
        <v>1995</v>
      </c>
      <c r="D228" s="7">
        <v>1203</v>
      </c>
      <c r="E228" s="7">
        <v>721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 s="42">
        <v>290000</v>
      </c>
      <c r="P2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232697.12478105116</v>
      </c>
    </row>
    <row r="229" spans="1:16">
      <c r="A229" s="13">
        <v>6</v>
      </c>
      <c r="B229" s="13">
        <v>1970</v>
      </c>
      <c r="C229" s="13">
        <v>1970</v>
      </c>
      <c r="D229" s="13">
        <v>483</v>
      </c>
      <c r="E229" s="13">
        <v>280</v>
      </c>
      <c r="F229">
        <v>22</v>
      </c>
      <c r="G229">
        <v>0</v>
      </c>
      <c r="H229">
        <v>4</v>
      </c>
      <c r="I229">
        <v>0</v>
      </c>
      <c r="J229">
        <v>1</v>
      </c>
      <c r="K229">
        <v>0</v>
      </c>
      <c r="L229">
        <v>2</v>
      </c>
      <c r="M229">
        <v>1</v>
      </c>
      <c r="N229">
        <v>0</v>
      </c>
      <c r="O229" s="42">
        <v>106000</v>
      </c>
      <c r="P2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116711.83504389602</v>
      </c>
    </row>
    <row r="230" spans="1:16">
      <c r="A230" s="7">
        <v>5</v>
      </c>
      <c r="B230" s="7">
        <v>1967</v>
      </c>
      <c r="C230" s="7">
        <v>1967</v>
      </c>
      <c r="D230" s="7">
        <v>912</v>
      </c>
      <c r="E230" s="7">
        <v>336</v>
      </c>
      <c r="F230">
        <v>9</v>
      </c>
      <c r="G230">
        <v>1</v>
      </c>
      <c r="H230">
        <v>0</v>
      </c>
      <c r="I230">
        <v>1</v>
      </c>
      <c r="J230">
        <v>1</v>
      </c>
      <c r="K230">
        <v>0</v>
      </c>
      <c r="L230">
        <v>2</v>
      </c>
      <c r="M230">
        <v>1</v>
      </c>
      <c r="N230">
        <v>0</v>
      </c>
      <c r="O230" s="42">
        <v>125000</v>
      </c>
      <c r="P2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129995.2153618658</v>
      </c>
    </row>
    <row r="231" spans="1:16">
      <c r="A231" s="13">
        <v>7</v>
      </c>
      <c r="B231" s="13">
        <v>2005</v>
      </c>
      <c r="C231" s="13">
        <v>2006</v>
      </c>
      <c r="D231" s="13">
        <v>1373</v>
      </c>
      <c r="E231" s="13">
        <v>430</v>
      </c>
      <c r="F231">
        <v>21</v>
      </c>
      <c r="G231">
        <v>0</v>
      </c>
      <c r="H231">
        <v>3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 s="42">
        <v>192500</v>
      </c>
      <c r="P2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202772.95399930194</v>
      </c>
    </row>
    <row r="232" spans="1:16">
      <c r="A232" s="7">
        <v>6</v>
      </c>
      <c r="B232" s="7">
        <v>1959</v>
      </c>
      <c r="C232" s="7">
        <v>1959</v>
      </c>
      <c r="D232" s="7">
        <v>1194</v>
      </c>
      <c r="E232" s="7">
        <v>312</v>
      </c>
      <c r="F232">
        <v>11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2</v>
      </c>
      <c r="M232">
        <v>1</v>
      </c>
      <c r="N232">
        <v>0</v>
      </c>
      <c r="O232" s="42">
        <v>148000</v>
      </c>
      <c r="P2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166187.03975904308</v>
      </c>
    </row>
    <row r="233" spans="1:16">
      <c r="A233" s="13">
        <v>8</v>
      </c>
      <c r="B233" s="13">
        <v>1995</v>
      </c>
      <c r="C233" s="13">
        <v>1996</v>
      </c>
      <c r="D233" s="13">
        <v>1462</v>
      </c>
      <c r="E233" s="13">
        <v>810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0</v>
      </c>
      <c r="O233" s="42">
        <v>403000</v>
      </c>
      <c r="P2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295487.71303519735</v>
      </c>
    </row>
    <row r="234" spans="1:16">
      <c r="A234" s="7">
        <v>6</v>
      </c>
      <c r="B234" s="7">
        <v>1972</v>
      </c>
      <c r="C234" s="7">
        <v>1972</v>
      </c>
      <c r="D234" s="7">
        <v>483</v>
      </c>
      <c r="E234" s="7">
        <v>288</v>
      </c>
      <c r="F234">
        <v>22</v>
      </c>
      <c r="G234">
        <v>0</v>
      </c>
      <c r="H234">
        <v>4</v>
      </c>
      <c r="I234">
        <v>0</v>
      </c>
      <c r="J234">
        <v>1</v>
      </c>
      <c r="K234">
        <v>0</v>
      </c>
      <c r="L234">
        <v>2</v>
      </c>
      <c r="M234">
        <v>1</v>
      </c>
      <c r="N234">
        <v>0</v>
      </c>
      <c r="O234" s="42">
        <v>94500</v>
      </c>
      <c r="P2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118312.07389991073</v>
      </c>
    </row>
    <row r="235" spans="1:16">
      <c r="A235" s="13">
        <v>5</v>
      </c>
      <c r="B235" s="13">
        <v>1976</v>
      </c>
      <c r="C235" s="13">
        <v>1976</v>
      </c>
      <c r="D235" s="13">
        <v>894</v>
      </c>
      <c r="E235" s="13">
        <v>308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2</v>
      </c>
      <c r="M235">
        <v>1</v>
      </c>
      <c r="N235">
        <v>0</v>
      </c>
      <c r="O235" s="42">
        <v>128200</v>
      </c>
      <c r="P2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132910.09047110614</v>
      </c>
    </row>
    <row r="236" spans="1:16">
      <c r="A236" s="7">
        <v>6</v>
      </c>
      <c r="B236" s="7">
        <v>2002</v>
      </c>
      <c r="C236" s="7">
        <v>2002</v>
      </c>
      <c r="D236" s="7">
        <v>860</v>
      </c>
      <c r="E236" s="7">
        <v>440</v>
      </c>
      <c r="F236">
        <v>17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s="42">
        <v>216500</v>
      </c>
      <c r="P2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179804.43414384028</v>
      </c>
    </row>
    <row r="237" spans="1:16">
      <c r="A237" s="13">
        <v>6</v>
      </c>
      <c r="B237" s="13">
        <v>1971</v>
      </c>
      <c r="C237" s="13">
        <v>1971</v>
      </c>
      <c r="D237" s="13">
        <v>483</v>
      </c>
      <c r="E237" s="13">
        <v>264</v>
      </c>
      <c r="F237">
        <v>22</v>
      </c>
      <c r="G237">
        <v>0</v>
      </c>
      <c r="H237">
        <v>3</v>
      </c>
      <c r="I237">
        <v>0</v>
      </c>
      <c r="J237">
        <v>1</v>
      </c>
      <c r="K237">
        <v>0</v>
      </c>
      <c r="L237">
        <v>2</v>
      </c>
      <c r="M237">
        <v>1</v>
      </c>
      <c r="N237">
        <v>0</v>
      </c>
      <c r="O237" s="42">
        <v>89500</v>
      </c>
      <c r="P2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124380.5939719577</v>
      </c>
    </row>
    <row r="238" spans="1:16">
      <c r="A238" s="7">
        <v>7</v>
      </c>
      <c r="B238" s="7">
        <v>2004</v>
      </c>
      <c r="C238" s="7">
        <v>2004</v>
      </c>
      <c r="D238" s="7">
        <v>1414</v>
      </c>
      <c r="E238" s="7">
        <v>494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42">
        <v>185500</v>
      </c>
      <c r="P2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227784.18238369763</v>
      </c>
    </row>
    <row r="239" spans="1:16">
      <c r="A239" s="13">
        <v>7</v>
      </c>
      <c r="B239" s="13">
        <v>1993</v>
      </c>
      <c r="C239" s="13">
        <v>2003</v>
      </c>
      <c r="D239" s="13">
        <v>996</v>
      </c>
      <c r="E239" s="13">
        <v>457</v>
      </c>
      <c r="F239">
        <v>12</v>
      </c>
      <c r="G239">
        <v>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42">
        <v>194500</v>
      </c>
      <c r="P2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194725.79309003474</v>
      </c>
    </row>
    <row r="240" spans="1:16">
      <c r="A240" s="7">
        <v>8</v>
      </c>
      <c r="B240" s="7">
        <v>2007</v>
      </c>
      <c r="C240" s="7">
        <v>2007</v>
      </c>
      <c r="D240" s="7">
        <v>1694</v>
      </c>
      <c r="E240" s="7">
        <v>818</v>
      </c>
      <c r="F240">
        <v>10</v>
      </c>
      <c r="G240">
        <v>0</v>
      </c>
      <c r="H240">
        <v>0</v>
      </c>
      <c r="I240">
        <v>1</v>
      </c>
      <c r="J240">
        <v>2</v>
      </c>
      <c r="K240">
        <v>0</v>
      </c>
      <c r="L240">
        <v>0</v>
      </c>
      <c r="M240">
        <v>0</v>
      </c>
      <c r="N240">
        <v>2</v>
      </c>
      <c r="O240" s="42">
        <v>318000</v>
      </c>
      <c r="P2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304998.77251668525</v>
      </c>
    </row>
    <row r="241" spans="1:16">
      <c r="A241" s="13">
        <v>6</v>
      </c>
      <c r="B241" s="13">
        <v>1945</v>
      </c>
      <c r="C241" s="13">
        <v>1950</v>
      </c>
      <c r="D241" s="13">
        <v>735</v>
      </c>
      <c r="E241" s="13">
        <v>220</v>
      </c>
      <c r="F241">
        <v>15</v>
      </c>
      <c r="G241">
        <v>0</v>
      </c>
      <c r="H241">
        <v>0</v>
      </c>
      <c r="I241">
        <v>2</v>
      </c>
      <c r="J241">
        <v>1</v>
      </c>
      <c r="K241">
        <v>3</v>
      </c>
      <c r="L241">
        <v>2</v>
      </c>
      <c r="M241">
        <v>1</v>
      </c>
      <c r="N241">
        <v>0</v>
      </c>
      <c r="O241" s="42">
        <v>113000</v>
      </c>
      <c r="P2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136337.47614761232</v>
      </c>
    </row>
    <row r="242" spans="1:16">
      <c r="A242" s="7">
        <v>8</v>
      </c>
      <c r="B242" s="7">
        <v>2008</v>
      </c>
      <c r="C242" s="7">
        <v>2008</v>
      </c>
      <c r="D242" s="7">
        <v>1566</v>
      </c>
      <c r="E242" s="7">
        <v>750</v>
      </c>
      <c r="F242">
        <v>5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 s="42">
        <v>262500</v>
      </c>
      <c r="P2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282055.69923289056</v>
      </c>
    </row>
    <row r="243" spans="1:16">
      <c r="A243" s="13">
        <v>5</v>
      </c>
      <c r="B243" s="13">
        <v>1945</v>
      </c>
      <c r="C243" s="13">
        <v>1997</v>
      </c>
      <c r="D243" s="13">
        <v>686</v>
      </c>
      <c r="E243" s="13">
        <v>0</v>
      </c>
      <c r="F243">
        <v>7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</v>
      </c>
      <c r="M243">
        <v>0</v>
      </c>
      <c r="N243">
        <v>0</v>
      </c>
      <c r="O243" s="42">
        <v>110500</v>
      </c>
      <c r="P2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104912.38806845073</v>
      </c>
    </row>
    <row r="244" spans="1:16">
      <c r="A244" s="7">
        <v>5</v>
      </c>
      <c r="B244" s="7">
        <v>1900</v>
      </c>
      <c r="C244" s="7">
        <v>1950</v>
      </c>
      <c r="D244" s="7">
        <v>540</v>
      </c>
      <c r="E244" s="7">
        <v>352</v>
      </c>
      <c r="F244">
        <v>7</v>
      </c>
      <c r="G244">
        <v>0</v>
      </c>
      <c r="H244">
        <v>0</v>
      </c>
      <c r="I244">
        <v>2</v>
      </c>
      <c r="J244">
        <v>1</v>
      </c>
      <c r="K244">
        <v>0</v>
      </c>
      <c r="L244">
        <v>1</v>
      </c>
      <c r="M244">
        <v>1</v>
      </c>
      <c r="N244">
        <v>0</v>
      </c>
      <c r="O244" s="42">
        <v>79000</v>
      </c>
      <c r="P2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103571.37463215095</v>
      </c>
    </row>
    <row r="245" spans="1:16">
      <c r="A245" s="13">
        <v>6</v>
      </c>
      <c r="B245" s="13">
        <v>1980</v>
      </c>
      <c r="C245" s="13">
        <v>1980</v>
      </c>
      <c r="D245" s="13">
        <v>626</v>
      </c>
      <c r="E245" s="13">
        <v>288</v>
      </c>
      <c r="F245">
        <v>12</v>
      </c>
      <c r="G245">
        <v>0</v>
      </c>
      <c r="H245">
        <v>3</v>
      </c>
      <c r="I245">
        <v>0</v>
      </c>
      <c r="J245">
        <v>0</v>
      </c>
      <c r="K245">
        <v>0</v>
      </c>
      <c r="L245">
        <v>2</v>
      </c>
      <c r="M245">
        <v>1</v>
      </c>
      <c r="N245">
        <v>0</v>
      </c>
      <c r="O245" s="42">
        <v>120000</v>
      </c>
      <c r="P2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127040.99295674288</v>
      </c>
    </row>
    <row r="246" spans="1:16">
      <c r="A246" s="7">
        <v>7</v>
      </c>
      <c r="B246" s="7">
        <v>1994</v>
      </c>
      <c r="C246" s="7">
        <v>2002</v>
      </c>
      <c r="D246" s="7">
        <v>948</v>
      </c>
      <c r="E246" s="7">
        <v>463</v>
      </c>
      <c r="F246">
        <v>12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s="42">
        <v>205000</v>
      </c>
      <c r="P2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211572.67158145181</v>
      </c>
    </row>
    <row r="247" spans="1:16">
      <c r="A247" s="13">
        <v>7</v>
      </c>
      <c r="B247" s="13">
        <v>1988</v>
      </c>
      <c r="C247" s="13">
        <v>1988</v>
      </c>
      <c r="D247" s="13">
        <v>1845</v>
      </c>
      <c r="E247" s="13">
        <v>604</v>
      </c>
      <c r="F247">
        <v>6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1</v>
      </c>
      <c r="N247">
        <v>0</v>
      </c>
      <c r="O247" s="42">
        <v>241500</v>
      </c>
      <c r="P2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248440.28519718465</v>
      </c>
    </row>
    <row r="248" spans="1:16">
      <c r="A248" s="7">
        <v>6</v>
      </c>
      <c r="B248" s="7">
        <v>1910</v>
      </c>
      <c r="C248" s="7">
        <v>1950</v>
      </c>
      <c r="D248" s="7">
        <v>1020</v>
      </c>
      <c r="E248" s="7">
        <v>440</v>
      </c>
      <c r="F248">
        <v>7</v>
      </c>
      <c r="G248">
        <v>0</v>
      </c>
      <c r="H248">
        <v>1</v>
      </c>
      <c r="I248">
        <v>0</v>
      </c>
      <c r="J248">
        <v>4</v>
      </c>
      <c r="K248">
        <v>0</v>
      </c>
      <c r="L248">
        <v>1</v>
      </c>
      <c r="M248">
        <v>3</v>
      </c>
      <c r="N248">
        <v>0</v>
      </c>
      <c r="O248" s="42">
        <v>137000</v>
      </c>
      <c r="P2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192579.16424341311</v>
      </c>
    </row>
    <row r="249" spans="1:16">
      <c r="A249" s="13">
        <v>6</v>
      </c>
      <c r="B249" s="13">
        <v>1954</v>
      </c>
      <c r="C249" s="13">
        <v>1954</v>
      </c>
      <c r="D249" s="13">
        <v>1367</v>
      </c>
      <c r="E249" s="13">
        <v>451</v>
      </c>
      <c r="F249">
        <v>11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1</v>
      </c>
      <c r="N249">
        <v>0</v>
      </c>
      <c r="O249" s="42">
        <v>140000</v>
      </c>
      <c r="P2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184846.61550043698</v>
      </c>
    </row>
    <row r="250" spans="1:16">
      <c r="A250" s="7">
        <v>7</v>
      </c>
      <c r="B250" s="7">
        <v>2003</v>
      </c>
      <c r="C250" s="7">
        <v>2003</v>
      </c>
      <c r="D250" s="7">
        <v>840</v>
      </c>
      <c r="E250" s="7">
        <v>500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42">
        <v>180000</v>
      </c>
      <c r="P2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209552.0033757466</v>
      </c>
    </row>
    <row r="251" spans="1:16">
      <c r="A251" s="13">
        <v>6</v>
      </c>
      <c r="B251" s="13">
        <v>1958</v>
      </c>
      <c r="C251" s="13">
        <v>2006</v>
      </c>
      <c r="D251" s="13">
        <v>1444</v>
      </c>
      <c r="E251" s="13">
        <v>389</v>
      </c>
      <c r="F251">
        <v>19</v>
      </c>
      <c r="G251">
        <v>0</v>
      </c>
      <c r="H251">
        <v>0</v>
      </c>
      <c r="I251">
        <v>2</v>
      </c>
      <c r="J251">
        <v>0</v>
      </c>
      <c r="K251">
        <v>0</v>
      </c>
      <c r="L251">
        <v>1</v>
      </c>
      <c r="M251">
        <v>0</v>
      </c>
      <c r="N251">
        <v>0</v>
      </c>
      <c r="O251" s="42">
        <v>277000</v>
      </c>
      <c r="P2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184641.53873040958</v>
      </c>
    </row>
    <row r="252" spans="1:16">
      <c r="A252" s="7">
        <v>3</v>
      </c>
      <c r="B252" s="7">
        <v>1940</v>
      </c>
      <c r="C252" s="7">
        <v>1966</v>
      </c>
      <c r="D252" s="7">
        <v>728</v>
      </c>
      <c r="E252" s="7">
        <v>0</v>
      </c>
      <c r="F252">
        <v>8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3</v>
      </c>
      <c r="N252">
        <v>0</v>
      </c>
      <c r="O252" s="42">
        <v>76500</v>
      </c>
      <c r="P2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65177.617939557676</v>
      </c>
    </row>
    <row r="253" spans="1:16">
      <c r="A253" s="13">
        <v>8</v>
      </c>
      <c r="B253" s="13">
        <v>2006</v>
      </c>
      <c r="C253" s="13">
        <v>2007</v>
      </c>
      <c r="D253" s="13">
        <v>1573</v>
      </c>
      <c r="E253" s="13">
        <v>538</v>
      </c>
      <c r="F253">
        <v>2</v>
      </c>
      <c r="G253">
        <v>0</v>
      </c>
      <c r="H253">
        <v>3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5</v>
      </c>
      <c r="O253" s="42">
        <v>235000</v>
      </c>
      <c r="P2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242394.25435390728</v>
      </c>
    </row>
    <row r="254" spans="1:16">
      <c r="A254" s="7">
        <v>6</v>
      </c>
      <c r="B254" s="7">
        <v>2004</v>
      </c>
      <c r="C254" s="7">
        <v>2004</v>
      </c>
      <c r="D254" s="7">
        <v>798</v>
      </c>
      <c r="E254" s="7">
        <v>520</v>
      </c>
      <c r="F254">
        <v>12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42">
        <v>173000</v>
      </c>
      <c r="P2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182836.51489824447</v>
      </c>
    </row>
    <row r="255" spans="1:16">
      <c r="A255" s="13">
        <v>6</v>
      </c>
      <c r="B255" s="13">
        <v>1964</v>
      </c>
      <c r="C255" s="13">
        <v>1991</v>
      </c>
      <c r="D255" s="13">
        <v>1302</v>
      </c>
      <c r="E255" s="13">
        <v>309</v>
      </c>
      <c r="F255">
        <v>11</v>
      </c>
      <c r="G255">
        <v>0</v>
      </c>
      <c r="H255">
        <v>0</v>
      </c>
      <c r="I255">
        <v>5</v>
      </c>
      <c r="J255">
        <v>0</v>
      </c>
      <c r="K255">
        <v>0</v>
      </c>
      <c r="L255">
        <v>0</v>
      </c>
      <c r="M255">
        <v>0</v>
      </c>
      <c r="N255">
        <v>0</v>
      </c>
      <c r="O255" s="42">
        <v>158000</v>
      </c>
      <c r="P2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164057.14746023275</v>
      </c>
    </row>
    <row r="256" spans="1:16">
      <c r="A256" s="7">
        <v>5</v>
      </c>
      <c r="B256" s="7">
        <v>1957</v>
      </c>
      <c r="C256" s="7">
        <v>1957</v>
      </c>
      <c r="D256" s="7">
        <v>1314</v>
      </c>
      <c r="E256" s="7">
        <v>294</v>
      </c>
      <c r="F256">
        <v>11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2</v>
      </c>
      <c r="M256">
        <v>1</v>
      </c>
      <c r="N256">
        <v>0</v>
      </c>
      <c r="O256" s="42">
        <v>145000</v>
      </c>
      <c r="P2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138865.37146172856</v>
      </c>
    </row>
    <row r="257" spans="1:16">
      <c r="A257" s="13">
        <v>7</v>
      </c>
      <c r="B257" s="13">
        <v>1999</v>
      </c>
      <c r="C257" s="13">
        <v>1999</v>
      </c>
      <c r="D257" s="13">
        <v>975</v>
      </c>
      <c r="E257" s="13">
        <v>429</v>
      </c>
      <c r="F257">
        <v>17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s="42">
        <v>230000</v>
      </c>
      <c r="P2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210917.0556070196</v>
      </c>
    </row>
    <row r="258" spans="1:16">
      <c r="A258" s="7">
        <v>6</v>
      </c>
      <c r="B258" s="7">
        <v>2003</v>
      </c>
      <c r="C258" s="7">
        <v>2003</v>
      </c>
      <c r="D258" s="7">
        <v>864</v>
      </c>
      <c r="E258" s="7">
        <v>673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s="42">
        <v>207500</v>
      </c>
      <c r="P2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193073.67204897446</v>
      </c>
    </row>
    <row r="259" spans="1:16">
      <c r="A259" s="13">
        <v>7</v>
      </c>
      <c r="B259" s="13">
        <v>2006</v>
      </c>
      <c r="C259" s="13">
        <v>2006</v>
      </c>
      <c r="D259" s="13">
        <v>1604</v>
      </c>
      <c r="E259" s="13">
        <v>660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 s="42">
        <v>220000</v>
      </c>
      <c r="P2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246120.4971813093</v>
      </c>
    </row>
    <row r="260" spans="1:16">
      <c r="A260" s="7">
        <v>7</v>
      </c>
      <c r="B260" s="7">
        <v>2001</v>
      </c>
      <c r="C260" s="7">
        <v>2001</v>
      </c>
      <c r="D260" s="7">
        <v>963</v>
      </c>
      <c r="E260" s="7">
        <v>564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s="42">
        <v>231500</v>
      </c>
      <c r="P2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216933.45426619603</v>
      </c>
    </row>
    <row r="261" spans="1:16">
      <c r="A261" s="13">
        <v>5</v>
      </c>
      <c r="B261" s="13">
        <v>1956</v>
      </c>
      <c r="C261" s="13">
        <v>1956</v>
      </c>
      <c r="D261" s="13">
        <v>0</v>
      </c>
      <c r="E261" s="13">
        <v>308</v>
      </c>
      <c r="F261">
        <v>7</v>
      </c>
      <c r="G261">
        <v>0</v>
      </c>
      <c r="H261">
        <v>0</v>
      </c>
      <c r="I261">
        <v>1</v>
      </c>
      <c r="J261">
        <v>3</v>
      </c>
      <c r="K261">
        <v>2</v>
      </c>
      <c r="L261">
        <v>1</v>
      </c>
      <c r="M261">
        <v>1</v>
      </c>
      <c r="N261">
        <v>0</v>
      </c>
      <c r="O261" s="42">
        <v>97000</v>
      </c>
      <c r="P2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108464.14886296612</v>
      </c>
    </row>
    <row r="262" spans="1:16">
      <c r="A262" s="7">
        <v>6</v>
      </c>
      <c r="B262" s="7">
        <v>1962</v>
      </c>
      <c r="C262" s="7">
        <v>1962</v>
      </c>
      <c r="D262" s="7">
        <v>1362</v>
      </c>
      <c r="E262" s="7">
        <v>884</v>
      </c>
      <c r="F262">
        <v>11</v>
      </c>
      <c r="G262">
        <v>3</v>
      </c>
      <c r="H262">
        <v>0</v>
      </c>
      <c r="I262">
        <v>5</v>
      </c>
      <c r="J262">
        <v>1</v>
      </c>
      <c r="K262">
        <v>0</v>
      </c>
      <c r="L262">
        <v>2</v>
      </c>
      <c r="M262">
        <v>1</v>
      </c>
      <c r="N262">
        <v>0</v>
      </c>
      <c r="O262" s="42">
        <v>176000</v>
      </c>
      <c r="P2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194000.98382633485</v>
      </c>
    </row>
    <row r="263" spans="1:16">
      <c r="A263" s="13">
        <v>8</v>
      </c>
      <c r="B263" s="13">
        <v>2007</v>
      </c>
      <c r="C263" s="13">
        <v>2007</v>
      </c>
      <c r="D263" s="13">
        <v>1482</v>
      </c>
      <c r="E263" s="13">
        <v>868</v>
      </c>
      <c r="F263">
        <v>0</v>
      </c>
      <c r="G263">
        <v>0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2</v>
      </c>
      <c r="N263">
        <v>2</v>
      </c>
      <c r="O263" s="42">
        <v>276000</v>
      </c>
      <c r="P2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319091.74608072144</v>
      </c>
    </row>
    <row r="264" spans="1:16">
      <c r="A264" s="7">
        <v>6</v>
      </c>
      <c r="B264" s="7">
        <v>1977</v>
      </c>
      <c r="C264" s="7">
        <v>1995</v>
      </c>
      <c r="D264" s="7">
        <v>506</v>
      </c>
      <c r="E264" s="7">
        <v>492</v>
      </c>
      <c r="F264">
        <v>9</v>
      </c>
      <c r="G264">
        <v>0</v>
      </c>
      <c r="H264">
        <v>0</v>
      </c>
      <c r="I264">
        <v>5</v>
      </c>
      <c r="J264">
        <v>0</v>
      </c>
      <c r="K264">
        <v>1</v>
      </c>
      <c r="L264">
        <v>2</v>
      </c>
      <c r="M264">
        <v>1</v>
      </c>
      <c r="N264">
        <v>0</v>
      </c>
      <c r="O264" s="42">
        <v>151000</v>
      </c>
      <c r="P2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153130.993852991</v>
      </c>
    </row>
    <row r="265" spans="1:16">
      <c r="A265" s="13">
        <v>5</v>
      </c>
      <c r="B265" s="13">
        <v>1929</v>
      </c>
      <c r="C265" s="13">
        <v>2001</v>
      </c>
      <c r="D265" s="13">
        <v>926</v>
      </c>
      <c r="E265" s="13">
        <v>484</v>
      </c>
      <c r="F265">
        <v>7</v>
      </c>
      <c r="G265">
        <v>0</v>
      </c>
      <c r="H265">
        <v>0</v>
      </c>
      <c r="I265">
        <v>2</v>
      </c>
      <c r="J265">
        <v>1</v>
      </c>
      <c r="K265">
        <v>0</v>
      </c>
      <c r="L265">
        <v>2</v>
      </c>
      <c r="M265">
        <v>1</v>
      </c>
      <c r="N265">
        <v>0</v>
      </c>
      <c r="O265" s="42">
        <v>130000</v>
      </c>
      <c r="P2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146976.44893845785</v>
      </c>
    </row>
    <row r="266" spans="1:16">
      <c r="A266" s="7">
        <v>5</v>
      </c>
      <c r="B266" s="7">
        <v>1925</v>
      </c>
      <c r="C266" s="7">
        <v>2004</v>
      </c>
      <c r="D266" s="7">
        <v>680</v>
      </c>
      <c r="E266" s="7">
        <v>504</v>
      </c>
      <c r="F266">
        <v>7</v>
      </c>
      <c r="G266">
        <v>3</v>
      </c>
      <c r="H266">
        <v>0</v>
      </c>
      <c r="I266">
        <v>1</v>
      </c>
      <c r="J266">
        <v>4</v>
      </c>
      <c r="K266">
        <v>0</v>
      </c>
      <c r="L266">
        <v>1</v>
      </c>
      <c r="M266">
        <v>1</v>
      </c>
      <c r="N266">
        <v>0</v>
      </c>
      <c r="O266" s="42">
        <v>73000</v>
      </c>
      <c r="P2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159502.0890502379</v>
      </c>
    </row>
    <row r="267" spans="1:16">
      <c r="A267" s="13">
        <v>6</v>
      </c>
      <c r="B267" s="13">
        <v>1981</v>
      </c>
      <c r="C267" s="13">
        <v>1981</v>
      </c>
      <c r="D267" s="13">
        <v>1422</v>
      </c>
      <c r="E267" s="13">
        <v>576</v>
      </c>
      <c r="F267">
        <v>6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2</v>
      </c>
      <c r="M267">
        <v>0</v>
      </c>
      <c r="N267">
        <v>0</v>
      </c>
      <c r="O267" s="42">
        <v>175500</v>
      </c>
      <c r="P2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186252.98655113624</v>
      </c>
    </row>
    <row r="268" spans="1:16">
      <c r="A268" s="7">
        <v>6</v>
      </c>
      <c r="B268" s="7">
        <v>1997</v>
      </c>
      <c r="C268" s="7">
        <v>1997</v>
      </c>
      <c r="D268" s="7">
        <v>802</v>
      </c>
      <c r="E268" s="7">
        <v>413</v>
      </c>
      <c r="F268">
        <v>17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0</v>
      </c>
      <c r="O268" s="42">
        <v>185000</v>
      </c>
      <c r="P2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179125.83352247442</v>
      </c>
    </row>
    <row r="269" spans="1:16">
      <c r="A269" s="13">
        <v>5</v>
      </c>
      <c r="B269" s="13">
        <v>1939</v>
      </c>
      <c r="C269" s="13">
        <v>1997</v>
      </c>
      <c r="D269" s="13">
        <v>720</v>
      </c>
      <c r="E269" s="13">
        <v>240</v>
      </c>
      <c r="F269">
        <v>23</v>
      </c>
      <c r="G269">
        <v>0</v>
      </c>
      <c r="H269">
        <v>0</v>
      </c>
      <c r="I269">
        <v>7</v>
      </c>
      <c r="J269">
        <v>1</v>
      </c>
      <c r="K269">
        <v>0</v>
      </c>
      <c r="L269">
        <v>0</v>
      </c>
      <c r="M269">
        <v>0</v>
      </c>
      <c r="N269">
        <v>0</v>
      </c>
      <c r="O269" s="42">
        <v>179500</v>
      </c>
      <c r="P2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112603.91028807497</v>
      </c>
    </row>
    <row r="270" spans="1:16">
      <c r="A270" s="7">
        <v>5</v>
      </c>
      <c r="B270" s="7">
        <v>1940</v>
      </c>
      <c r="C270" s="7">
        <v>1955</v>
      </c>
      <c r="D270" s="7">
        <v>740</v>
      </c>
      <c r="E270" s="7">
        <v>924</v>
      </c>
      <c r="F270">
        <v>13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1</v>
      </c>
      <c r="N270">
        <v>0</v>
      </c>
      <c r="O270" s="42">
        <v>120500</v>
      </c>
      <c r="P2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162033.85782790591</v>
      </c>
    </row>
    <row r="271" spans="1:16">
      <c r="A271" s="13">
        <v>6</v>
      </c>
      <c r="B271" s="13">
        <v>1976</v>
      </c>
      <c r="C271" s="13">
        <v>1976</v>
      </c>
      <c r="D271" s="13">
        <v>1143</v>
      </c>
      <c r="E271" s="13">
        <v>504</v>
      </c>
      <c r="F271">
        <v>15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2</v>
      </c>
      <c r="M271">
        <v>1</v>
      </c>
      <c r="N271">
        <v>0</v>
      </c>
      <c r="O271" s="42">
        <v>148000</v>
      </c>
      <c r="P2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186548.42799800262</v>
      </c>
    </row>
    <row r="272" spans="1:16">
      <c r="A272" s="7">
        <v>8</v>
      </c>
      <c r="B272" s="7">
        <v>2006</v>
      </c>
      <c r="C272" s="7">
        <v>2006</v>
      </c>
      <c r="D272" s="7">
        <v>1095</v>
      </c>
      <c r="E272" s="7">
        <v>1053</v>
      </c>
      <c r="F272">
        <v>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2</v>
      </c>
      <c r="O272" s="42">
        <v>266000</v>
      </c>
      <c r="P2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282505.99361024844</v>
      </c>
    </row>
    <row r="273" spans="1:16">
      <c r="A273" s="13">
        <v>7</v>
      </c>
      <c r="B273" s="13">
        <v>1954</v>
      </c>
      <c r="C273" s="13">
        <v>2005</v>
      </c>
      <c r="D273" s="13">
        <v>1385</v>
      </c>
      <c r="E273" s="13">
        <v>439</v>
      </c>
      <c r="F273">
        <v>19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 s="42">
        <v>241500</v>
      </c>
      <c r="P2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228623.9964531282</v>
      </c>
    </row>
    <row r="274" spans="1:16">
      <c r="A274" s="7">
        <v>8</v>
      </c>
      <c r="B274" s="7">
        <v>1999</v>
      </c>
      <c r="C274" s="7">
        <v>2007</v>
      </c>
      <c r="D274" s="7">
        <v>1152</v>
      </c>
      <c r="E274" s="7">
        <v>671</v>
      </c>
      <c r="F274">
        <v>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 s="42">
        <v>290000</v>
      </c>
      <c r="P2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262474.82319498278</v>
      </c>
    </row>
    <row r="275" spans="1:16">
      <c r="A275" s="13">
        <v>6</v>
      </c>
      <c r="B275" s="13">
        <v>1958</v>
      </c>
      <c r="C275" s="13">
        <v>1988</v>
      </c>
      <c r="D275" s="13">
        <v>1240</v>
      </c>
      <c r="E275" s="13">
        <v>338</v>
      </c>
      <c r="F275">
        <v>11</v>
      </c>
      <c r="G275">
        <v>1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1</v>
      </c>
      <c r="N275">
        <v>0</v>
      </c>
      <c r="O275" s="42">
        <v>139000</v>
      </c>
      <c r="P2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181542.82131808909</v>
      </c>
    </row>
    <row r="276" spans="1:16">
      <c r="A276" s="7">
        <v>5</v>
      </c>
      <c r="B276" s="7">
        <v>1982</v>
      </c>
      <c r="C276" s="7">
        <v>1982</v>
      </c>
      <c r="D276" s="7">
        <v>816</v>
      </c>
      <c r="E276" s="7">
        <v>264</v>
      </c>
      <c r="F276">
        <v>4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2</v>
      </c>
      <c r="M276">
        <v>1</v>
      </c>
      <c r="N276">
        <v>0</v>
      </c>
      <c r="O276" s="42">
        <v>124500</v>
      </c>
      <c r="P2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131479.33543384631</v>
      </c>
    </row>
    <row r="277" spans="1:16">
      <c r="A277" s="13">
        <v>7</v>
      </c>
      <c r="B277" s="13">
        <v>1925</v>
      </c>
      <c r="C277" s="13">
        <v>2007</v>
      </c>
      <c r="D277" s="13">
        <v>952</v>
      </c>
      <c r="E277" s="13">
        <v>672</v>
      </c>
      <c r="F277">
        <v>8</v>
      </c>
      <c r="G277">
        <v>0</v>
      </c>
      <c r="H277">
        <v>0</v>
      </c>
      <c r="I277">
        <v>2</v>
      </c>
      <c r="J277">
        <v>1</v>
      </c>
      <c r="K277">
        <v>0</v>
      </c>
      <c r="L277">
        <v>1</v>
      </c>
      <c r="M277">
        <v>2</v>
      </c>
      <c r="N277">
        <v>0</v>
      </c>
      <c r="O277" s="42">
        <v>205000</v>
      </c>
      <c r="P2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232726.38171712117</v>
      </c>
    </row>
    <row r="278" spans="1:16">
      <c r="A278" s="7">
        <v>7</v>
      </c>
      <c r="B278" s="7">
        <v>2003</v>
      </c>
      <c r="C278" s="7">
        <v>2003</v>
      </c>
      <c r="D278" s="7">
        <v>1560</v>
      </c>
      <c r="E278" s="7">
        <v>573</v>
      </c>
      <c r="F278">
        <v>4</v>
      </c>
      <c r="G278">
        <v>0</v>
      </c>
      <c r="H278">
        <v>0</v>
      </c>
      <c r="I278">
        <v>1</v>
      </c>
      <c r="J278">
        <v>2</v>
      </c>
      <c r="K278">
        <v>0</v>
      </c>
      <c r="L278">
        <v>0</v>
      </c>
      <c r="M278">
        <v>0</v>
      </c>
      <c r="N278">
        <v>0</v>
      </c>
      <c r="O278" s="42">
        <v>201000</v>
      </c>
      <c r="P2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252135.47507293121</v>
      </c>
    </row>
    <row r="279" spans="1:16">
      <c r="A279" s="13">
        <v>4</v>
      </c>
      <c r="B279" s="13">
        <v>1951</v>
      </c>
      <c r="C279" s="13">
        <v>1951</v>
      </c>
      <c r="D279" s="13">
        <v>864</v>
      </c>
      <c r="E279" s="13">
        <v>400</v>
      </c>
      <c r="F279">
        <v>17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1</v>
      </c>
      <c r="N279">
        <v>0</v>
      </c>
      <c r="O279" s="42">
        <v>141000</v>
      </c>
      <c r="P2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104491.169245977</v>
      </c>
    </row>
    <row r="280" spans="1:16">
      <c r="A280" s="7">
        <v>9</v>
      </c>
      <c r="B280" s="7">
        <v>2006</v>
      </c>
      <c r="C280" s="7">
        <v>2007</v>
      </c>
      <c r="D280" s="7">
        <v>2121</v>
      </c>
      <c r="E280" s="7">
        <v>732</v>
      </c>
      <c r="F280">
        <v>10</v>
      </c>
      <c r="G280">
        <v>0</v>
      </c>
      <c r="H280">
        <v>0</v>
      </c>
      <c r="I280">
        <v>1</v>
      </c>
      <c r="J280">
        <v>2</v>
      </c>
      <c r="K280">
        <v>0</v>
      </c>
      <c r="L280">
        <v>0</v>
      </c>
      <c r="M280">
        <v>2</v>
      </c>
      <c r="N280">
        <v>2</v>
      </c>
      <c r="O280" s="42">
        <v>415298</v>
      </c>
      <c r="P2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361911.43439912028</v>
      </c>
    </row>
    <row r="281" spans="1:16">
      <c r="A281" s="13">
        <v>7</v>
      </c>
      <c r="B281" s="13">
        <v>1977</v>
      </c>
      <c r="C281" s="13">
        <v>1977</v>
      </c>
      <c r="D281" s="13">
        <v>1160</v>
      </c>
      <c r="E281" s="13">
        <v>505</v>
      </c>
      <c r="F281">
        <v>19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 s="42">
        <v>192000</v>
      </c>
      <c r="P2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219772.68728450249</v>
      </c>
    </row>
    <row r="282" spans="1:16">
      <c r="A282" s="7">
        <v>7</v>
      </c>
      <c r="B282" s="7">
        <v>1989</v>
      </c>
      <c r="C282" s="7">
        <v>1989</v>
      </c>
      <c r="D282" s="7">
        <v>807</v>
      </c>
      <c r="E282" s="7">
        <v>575</v>
      </c>
      <c r="F282">
        <v>12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 s="42">
        <v>228500</v>
      </c>
      <c r="P2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204692.40852814331</v>
      </c>
    </row>
    <row r="283" spans="1:16">
      <c r="A283" s="13">
        <v>6</v>
      </c>
      <c r="B283" s="13">
        <v>2006</v>
      </c>
      <c r="C283" s="13">
        <v>2006</v>
      </c>
      <c r="D283" s="13">
        <v>1262</v>
      </c>
      <c r="E283" s="13">
        <v>572</v>
      </c>
      <c r="F283">
        <v>5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0</v>
      </c>
      <c r="N283">
        <v>2</v>
      </c>
      <c r="O283" s="42">
        <v>185000</v>
      </c>
      <c r="P2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196630.45383477316</v>
      </c>
    </row>
    <row r="284" spans="1:16">
      <c r="A284" s="7">
        <v>7</v>
      </c>
      <c r="B284" s="7">
        <v>2007</v>
      </c>
      <c r="C284" s="7">
        <v>2008</v>
      </c>
      <c r="D284" s="7">
        <v>1314</v>
      </c>
      <c r="E284" s="7">
        <v>626</v>
      </c>
      <c r="F284">
        <v>10</v>
      </c>
      <c r="G284">
        <v>0</v>
      </c>
      <c r="H284">
        <v>4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 s="42">
        <v>207500</v>
      </c>
      <c r="P2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204023.98624337011</v>
      </c>
    </row>
    <row r="285" spans="1:16">
      <c r="A285" s="13">
        <v>8</v>
      </c>
      <c r="B285" s="13">
        <v>2008</v>
      </c>
      <c r="C285" s="13">
        <v>2009</v>
      </c>
      <c r="D285" s="13">
        <v>1468</v>
      </c>
      <c r="E285" s="13">
        <v>898</v>
      </c>
      <c r="F285">
        <v>5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2</v>
      </c>
      <c r="O285" s="42">
        <v>244600</v>
      </c>
      <c r="P2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285860.12374284753</v>
      </c>
    </row>
    <row r="286" spans="1:16">
      <c r="A286" s="7">
        <v>6</v>
      </c>
      <c r="B286" s="7">
        <v>1992</v>
      </c>
      <c r="C286" s="7">
        <v>1992</v>
      </c>
      <c r="D286" s="7">
        <v>1575</v>
      </c>
      <c r="E286" s="7">
        <v>529</v>
      </c>
      <c r="F286">
        <v>12</v>
      </c>
      <c r="G286">
        <v>0</v>
      </c>
      <c r="H286">
        <v>3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  <c r="O286" s="42">
        <v>179200</v>
      </c>
      <c r="P2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174567.71298369466</v>
      </c>
    </row>
    <row r="287" spans="1:16">
      <c r="A287" s="13">
        <v>7</v>
      </c>
      <c r="B287" s="13">
        <v>2006</v>
      </c>
      <c r="C287" s="13">
        <v>2007</v>
      </c>
      <c r="D287" s="13">
        <v>625</v>
      </c>
      <c r="E287" s="13">
        <v>528</v>
      </c>
      <c r="F287">
        <v>5</v>
      </c>
      <c r="G287">
        <v>0</v>
      </c>
      <c r="H287">
        <v>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</v>
      </c>
      <c r="O287" s="42">
        <v>164700</v>
      </c>
      <c r="P2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181976.500238743</v>
      </c>
    </row>
    <row r="288" spans="1:16">
      <c r="A288" s="7">
        <v>6</v>
      </c>
      <c r="B288" s="7">
        <v>1962</v>
      </c>
      <c r="C288" s="7">
        <v>1981</v>
      </c>
      <c r="D288" s="7">
        <v>912</v>
      </c>
      <c r="E288" s="7">
        <v>440</v>
      </c>
      <c r="F288">
        <v>11</v>
      </c>
      <c r="G288">
        <v>0</v>
      </c>
      <c r="H288">
        <v>0</v>
      </c>
      <c r="I288">
        <v>2</v>
      </c>
      <c r="J288">
        <v>1</v>
      </c>
      <c r="K288">
        <v>0</v>
      </c>
      <c r="L288">
        <v>2</v>
      </c>
      <c r="M288">
        <v>0</v>
      </c>
      <c r="N288">
        <v>0</v>
      </c>
      <c r="O288" s="42">
        <v>159000</v>
      </c>
      <c r="P2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162025.06771464011</v>
      </c>
    </row>
    <row r="289" spans="1:16">
      <c r="A289" s="13">
        <v>4</v>
      </c>
      <c r="B289" s="13">
        <v>1971</v>
      </c>
      <c r="C289" s="13">
        <v>1971</v>
      </c>
      <c r="D289" s="13">
        <v>858</v>
      </c>
      <c r="E289" s="13">
        <v>0</v>
      </c>
      <c r="F289">
        <v>11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2</v>
      </c>
      <c r="M289">
        <v>1</v>
      </c>
      <c r="N289">
        <v>0</v>
      </c>
      <c r="O289" s="42">
        <v>88000</v>
      </c>
      <c r="P2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82104.163361746469</v>
      </c>
    </row>
    <row r="290" spans="1:16">
      <c r="A290" s="7">
        <v>5</v>
      </c>
      <c r="B290" s="7">
        <v>1967</v>
      </c>
      <c r="C290" s="7">
        <v>1967</v>
      </c>
      <c r="D290" s="7">
        <v>882</v>
      </c>
      <c r="E290" s="7">
        <v>280</v>
      </c>
      <c r="F290">
        <v>9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2</v>
      </c>
      <c r="M290">
        <v>1</v>
      </c>
      <c r="N290">
        <v>0</v>
      </c>
      <c r="O290" s="42">
        <v>122000</v>
      </c>
      <c r="P2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127648.69179373782</v>
      </c>
    </row>
    <row r="291" spans="1:16">
      <c r="A291" s="13">
        <v>6</v>
      </c>
      <c r="B291" s="13">
        <v>1915</v>
      </c>
      <c r="C291" s="13">
        <v>2003</v>
      </c>
      <c r="D291" s="13">
        <v>698</v>
      </c>
      <c r="E291" s="13">
        <v>384</v>
      </c>
      <c r="F291">
        <v>8</v>
      </c>
      <c r="G291">
        <v>6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 s="42">
        <v>153575</v>
      </c>
      <c r="P2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157909.37011053163</v>
      </c>
    </row>
    <row r="292" spans="1:16">
      <c r="A292" s="7">
        <v>8</v>
      </c>
      <c r="B292" s="7">
        <v>2006</v>
      </c>
      <c r="C292" s="7">
        <v>2006</v>
      </c>
      <c r="D292" s="7">
        <v>1079</v>
      </c>
      <c r="E292" s="7">
        <v>685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</v>
      </c>
      <c r="O292" s="42">
        <v>233230</v>
      </c>
      <c r="P2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260618.07739087631</v>
      </c>
    </row>
    <row r="293" spans="1:16">
      <c r="A293" s="13">
        <v>5</v>
      </c>
      <c r="B293" s="13">
        <v>1912</v>
      </c>
      <c r="C293" s="13">
        <v>2000</v>
      </c>
      <c r="D293" s="13">
        <v>780</v>
      </c>
      <c r="E293" s="13">
        <v>0</v>
      </c>
      <c r="F293">
        <v>23</v>
      </c>
      <c r="G293">
        <v>0</v>
      </c>
      <c r="H293">
        <v>1</v>
      </c>
      <c r="I293">
        <v>0</v>
      </c>
      <c r="J293">
        <v>1</v>
      </c>
      <c r="K293">
        <v>3</v>
      </c>
      <c r="L293">
        <v>0</v>
      </c>
      <c r="M293">
        <v>3</v>
      </c>
      <c r="N293">
        <v>0</v>
      </c>
      <c r="O293" s="42">
        <v>135900</v>
      </c>
      <c r="P2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131485.07323014</v>
      </c>
    </row>
    <row r="294" spans="1:16">
      <c r="A294" s="7">
        <v>5</v>
      </c>
      <c r="B294" s="7">
        <v>1949</v>
      </c>
      <c r="C294" s="7">
        <v>2008</v>
      </c>
      <c r="D294" s="7">
        <v>768</v>
      </c>
      <c r="E294" s="7">
        <v>281</v>
      </c>
      <c r="F294">
        <v>15</v>
      </c>
      <c r="G294">
        <v>0</v>
      </c>
      <c r="H294">
        <v>0</v>
      </c>
      <c r="I294">
        <v>2</v>
      </c>
      <c r="J294">
        <v>1</v>
      </c>
      <c r="K294">
        <v>0</v>
      </c>
      <c r="L294">
        <v>1</v>
      </c>
      <c r="M294">
        <v>1</v>
      </c>
      <c r="N294">
        <v>0</v>
      </c>
      <c r="O294" s="42">
        <v>131000</v>
      </c>
      <c r="P2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138888.50777276023</v>
      </c>
    </row>
    <row r="295" spans="1:16">
      <c r="A295" s="13">
        <v>7</v>
      </c>
      <c r="B295" s="13">
        <v>1977</v>
      </c>
      <c r="C295" s="13">
        <v>1994</v>
      </c>
      <c r="D295" s="13">
        <v>795</v>
      </c>
      <c r="E295" s="13">
        <v>539</v>
      </c>
      <c r="F295">
        <v>6</v>
      </c>
      <c r="G295">
        <v>7</v>
      </c>
      <c r="H295">
        <v>0</v>
      </c>
      <c r="I295">
        <v>0</v>
      </c>
      <c r="J295">
        <v>1</v>
      </c>
      <c r="K295">
        <v>0</v>
      </c>
      <c r="L295">
        <v>3</v>
      </c>
      <c r="M295">
        <v>0</v>
      </c>
      <c r="N295">
        <v>0</v>
      </c>
      <c r="O295" s="42">
        <v>235000</v>
      </c>
      <c r="P2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185416.52953708475</v>
      </c>
    </row>
    <row r="296" spans="1:16">
      <c r="A296" s="7">
        <v>6</v>
      </c>
      <c r="B296" s="7">
        <v>1953</v>
      </c>
      <c r="C296" s="7">
        <v>1953</v>
      </c>
      <c r="D296" s="7">
        <v>1416</v>
      </c>
      <c r="E296" s="7">
        <v>418</v>
      </c>
      <c r="F296">
        <v>11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2</v>
      </c>
      <c r="M296">
        <v>1</v>
      </c>
      <c r="N296">
        <v>0</v>
      </c>
      <c r="O296" s="42">
        <v>167000</v>
      </c>
      <c r="P2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177600.29604095078</v>
      </c>
    </row>
    <row r="297" spans="1:16">
      <c r="A297" s="13">
        <v>6</v>
      </c>
      <c r="B297" s="13">
        <v>1984</v>
      </c>
      <c r="C297" s="13">
        <v>1984</v>
      </c>
      <c r="D297" s="13">
        <v>1003</v>
      </c>
      <c r="E297" s="13">
        <v>588</v>
      </c>
      <c r="F297">
        <v>4</v>
      </c>
      <c r="G297">
        <v>0</v>
      </c>
      <c r="H297">
        <v>0</v>
      </c>
      <c r="I297">
        <v>5</v>
      </c>
      <c r="J297">
        <v>1</v>
      </c>
      <c r="K297">
        <v>0</v>
      </c>
      <c r="L297">
        <v>2</v>
      </c>
      <c r="M297">
        <v>1</v>
      </c>
      <c r="N297">
        <v>0</v>
      </c>
      <c r="O297" s="42">
        <v>142500</v>
      </c>
      <c r="P2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179830.89129969844</v>
      </c>
    </row>
    <row r="298" spans="1:16">
      <c r="A298" s="7">
        <v>5</v>
      </c>
      <c r="B298" s="7">
        <v>1950</v>
      </c>
      <c r="C298" s="7">
        <v>1950</v>
      </c>
      <c r="D298" s="7">
        <v>910</v>
      </c>
      <c r="E298" s="7">
        <v>282</v>
      </c>
      <c r="F298">
        <v>13</v>
      </c>
      <c r="G298">
        <v>0</v>
      </c>
      <c r="H298">
        <v>0</v>
      </c>
      <c r="I298">
        <v>2</v>
      </c>
      <c r="J298">
        <v>1</v>
      </c>
      <c r="K298">
        <v>0</v>
      </c>
      <c r="L298">
        <v>2</v>
      </c>
      <c r="M298">
        <v>1</v>
      </c>
      <c r="N298">
        <v>0</v>
      </c>
      <c r="O298" s="42">
        <v>152000</v>
      </c>
      <c r="P2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117923.4971616572</v>
      </c>
    </row>
    <row r="299" spans="1:16">
      <c r="A299" s="13">
        <v>7</v>
      </c>
      <c r="B299" s="13">
        <v>1997</v>
      </c>
      <c r="C299" s="13">
        <v>1998</v>
      </c>
      <c r="D299" s="13">
        <v>975</v>
      </c>
      <c r="E299" s="13">
        <v>576</v>
      </c>
      <c r="F299">
        <v>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42">
        <v>239000</v>
      </c>
      <c r="P2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217304.33989277479</v>
      </c>
    </row>
    <row r="300" spans="1:16">
      <c r="A300" s="7">
        <v>6</v>
      </c>
      <c r="B300" s="7">
        <v>1968</v>
      </c>
      <c r="C300" s="7">
        <v>1968</v>
      </c>
      <c r="D300" s="7">
        <v>702</v>
      </c>
      <c r="E300" s="7">
        <v>539</v>
      </c>
      <c r="F300">
        <v>6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1</v>
      </c>
      <c r="N300">
        <v>0</v>
      </c>
      <c r="O300" s="42">
        <v>175000</v>
      </c>
      <c r="P3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172650.91544951982</v>
      </c>
    </row>
    <row r="301" spans="1:16">
      <c r="A301" s="13">
        <v>6</v>
      </c>
      <c r="B301" s="13">
        <v>1950</v>
      </c>
      <c r="C301" s="13">
        <v>2004</v>
      </c>
      <c r="D301" s="13">
        <v>1092</v>
      </c>
      <c r="E301" s="13">
        <v>300</v>
      </c>
      <c r="F301">
        <v>2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5</v>
      </c>
      <c r="O301" s="42">
        <v>158500</v>
      </c>
      <c r="P3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172966.5399939841</v>
      </c>
    </row>
    <row r="302" spans="1:16">
      <c r="A302" s="7">
        <v>5</v>
      </c>
      <c r="B302" s="7">
        <v>1953</v>
      </c>
      <c r="C302" s="7">
        <v>1953</v>
      </c>
      <c r="D302" s="7">
        <v>1165</v>
      </c>
      <c r="E302" s="7">
        <v>375</v>
      </c>
      <c r="F302">
        <v>2</v>
      </c>
      <c r="G302">
        <v>0</v>
      </c>
      <c r="H302">
        <v>1</v>
      </c>
      <c r="I302">
        <v>1</v>
      </c>
      <c r="J302">
        <v>1</v>
      </c>
      <c r="K302">
        <v>0</v>
      </c>
      <c r="L302">
        <v>2</v>
      </c>
      <c r="M302">
        <v>1</v>
      </c>
      <c r="N302">
        <v>0</v>
      </c>
      <c r="O302" s="42">
        <v>157000</v>
      </c>
      <c r="P3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126679.6539725476</v>
      </c>
    </row>
    <row r="303" spans="1:16">
      <c r="A303" s="13">
        <v>8</v>
      </c>
      <c r="B303" s="13">
        <v>1998</v>
      </c>
      <c r="C303" s="13">
        <v>1999</v>
      </c>
      <c r="D303" s="13">
        <v>1028</v>
      </c>
      <c r="E303" s="13">
        <v>683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 s="42">
        <v>267000</v>
      </c>
      <c r="P3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254966.9651114773</v>
      </c>
    </row>
    <row r="304" spans="1:16">
      <c r="A304" s="7">
        <v>7</v>
      </c>
      <c r="B304" s="7">
        <v>2001</v>
      </c>
      <c r="C304" s="7">
        <v>2002</v>
      </c>
      <c r="D304" s="7">
        <v>1541</v>
      </c>
      <c r="E304" s="7">
        <v>843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 s="42">
        <v>205000</v>
      </c>
      <c r="P3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253372.72579163275</v>
      </c>
    </row>
    <row r="305" spans="1:16">
      <c r="A305" s="13">
        <v>5</v>
      </c>
      <c r="B305" s="13">
        <v>1972</v>
      </c>
      <c r="C305" s="13">
        <v>1972</v>
      </c>
      <c r="D305" s="13">
        <v>894</v>
      </c>
      <c r="E305" s="13">
        <v>552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2</v>
      </c>
      <c r="M305">
        <v>1</v>
      </c>
      <c r="N305">
        <v>1</v>
      </c>
      <c r="O305" s="42">
        <v>149900</v>
      </c>
      <c r="P3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146322.9467020593</v>
      </c>
    </row>
    <row r="306" spans="1:16">
      <c r="A306" s="7">
        <v>7</v>
      </c>
      <c r="B306" s="7">
        <v>1880</v>
      </c>
      <c r="C306" s="7">
        <v>2002</v>
      </c>
      <c r="D306" s="7">
        <v>1470</v>
      </c>
      <c r="E306" s="7">
        <v>870</v>
      </c>
      <c r="F306">
        <v>7</v>
      </c>
      <c r="G306">
        <v>0</v>
      </c>
      <c r="H306">
        <v>0</v>
      </c>
      <c r="I306">
        <v>7</v>
      </c>
      <c r="J306">
        <v>1</v>
      </c>
      <c r="K306">
        <v>0</v>
      </c>
      <c r="L306">
        <v>0</v>
      </c>
      <c r="M306">
        <v>0</v>
      </c>
      <c r="N306">
        <v>0</v>
      </c>
      <c r="O306" s="42">
        <v>295000</v>
      </c>
      <c r="P3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228114.69642940251</v>
      </c>
    </row>
    <row r="307" spans="1:16">
      <c r="A307" s="13">
        <v>8</v>
      </c>
      <c r="B307" s="13">
        <v>2004</v>
      </c>
      <c r="C307" s="13">
        <v>2005</v>
      </c>
      <c r="D307" s="13">
        <v>2000</v>
      </c>
      <c r="E307" s="13">
        <v>888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 s="42">
        <v>305900</v>
      </c>
      <c r="P3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303579.2459563787</v>
      </c>
    </row>
    <row r="308" spans="1:16">
      <c r="A308" s="7">
        <v>7</v>
      </c>
      <c r="B308" s="7">
        <v>1990</v>
      </c>
      <c r="C308" s="7">
        <v>1991</v>
      </c>
      <c r="D308" s="7">
        <v>700</v>
      </c>
      <c r="E308" s="7">
        <v>746</v>
      </c>
      <c r="F308">
        <v>12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 s="42">
        <v>225000</v>
      </c>
      <c r="P3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210447.89087915944</v>
      </c>
    </row>
    <row r="309" spans="1:16">
      <c r="A309" s="13">
        <v>6</v>
      </c>
      <c r="B309" s="13">
        <v>1920</v>
      </c>
      <c r="C309" s="13">
        <v>1950</v>
      </c>
      <c r="D309" s="13">
        <v>319</v>
      </c>
      <c r="E309" s="13">
        <v>0</v>
      </c>
      <c r="F309">
        <v>13</v>
      </c>
      <c r="G309">
        <v>3</v>
      </c>
      <c r="H309">
        <v>0</v>
      </c>
      <c r="I309">
        <v>2</v>
      </c>
      <c r="J309">
        <v>1</v>
      </c>
      <c r="K309">
        <v>0</v>
      </c>
      <c r="L309">
        <v>2</v>
      </c>
      <c r="M309">
        <v>3</v>
      </c>
      <c r="N309">
        <v>0</v>
      </c>
      <c r="O309" s="42">
        <v>89500</v>
      </c>
      <c r="P3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114712.67368038539</v>
      </c>
    </row>
    <row r="310" spans="1:16">
      <c r="A310" s="7">
        <v>4</v>
      </c>
      <c r="B310" s="7">
        <v>1940</v>
      </c>
      <c r="C310" s="7">
        <v>1950</v>
      </c>
      <c r="D310" s="7">
        <v>861</v>
      </c>
      <c r="E310" s="7">
        <v>539</v>
      </c>
      <c r="F310">
        <v>15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>
        <v>1</v>
      </c>
      <c r="N310">
        <v>0</v>
      </c>
      <c r="O310" s="42">
        <v>82500</v>
      </c>
      <c r="P3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110806.71602005805</v>
      </c>
    </row>
    <row r="311" spans="1:16">
      <c r="A311" s="13">
        <v>9</v>
      </c>
      <c r="B311" s="13">
        <v>2003</v>
      </c>
      <c r="C311" s="13">
        <v>2004</v>
      </c>
      <c r="D311" s="13">
        <v>1896</v>
      </c>
      <c r="E311" s="13">
        <v>708</v>
      </c>
      <c r="F311">
        <v>10</v>
      </c>
      <c r="G311">
        <v>0</v>
      </c>
      <c r="H311">
        <v>0</v>
      </c>
      <c r="I311">
        <v>1</v>
      </c>
      <c r="J311">
        <v>2</v>
      </c>
      <c r="K311">
        <v>0</v>
      </c>
      <c r="L311">
        <v>0</v>
      </c>
      <c r="M311">
        <v>2</v>
      </c>
      <c r="N311">
        <v>0</v>
      </c>
      <c r="O311" s="42">
        <v>360000</v>
      </c>
      <c r="P3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350990.02120085747</v>
      </c>
    </row>
    <row r="312" spans="1:16">
      <c r="A312" s="7">
        <v>6</v>
      </c>
      <c r="B312" s="7">
        <v>1993</v>
      </c>
      <c r="C312" s="7">
        <v>1994</v>
      </c>
      <c r="D312" s="7">
        <v>697</v>
      </c>
      <c r="E312" s="7">
        <v>420</v>
      </c>
      <c r="F312">
        <v>17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 s="42">
        <v>165600</v>
      </c>
      <c r="P3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165045.32898943979</v>
      </c>
    </row>
    <row r="313" spans="1:16">
      <c r="A313" s="13">
        <v>6</v>
      </c>
      <c r="B313" s="13">
        <v>1948</v>
      </c>
      <c r="C313" s="13">
        <v>2002</v>
      </c>
      <c r="D313" s="13">
        <v>972</v>
      </c>
      <c r="E313" s="13">
        <v>240</v>
      </c>
      <c r="F313">
        <v>11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1</v>
      </c>
      <c r="N313">
        <v>0</v>
      </c>
      <c r="O313" s="42">
        <v>132000</v>
      </c>
      <c r="P3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175148.66277271678</v>
      </c>
    </row>
    <row r="314" spans="1:16">
      <c r="A314" s="7">
        <v>5</v>
      </c>
      <c r="B314" s="7">
        <v>1939</v>
      </c>
      <c r="C314" s="7">
        <v>1950</v>
      </c>
      <c r="D314" s="7">
        <v>793</v>
      </c>
      <c r="E314" s="7">
        <v>410</v>
      </c>
      <c r="F314">
        <v>7</v>
      </c>
      <c r="G314">
        <v>3</v>
      </c>
      <c r="H314">
        <v>1</v>
      </c>
      <c r="I314">
        <v>2</v>
      </c>
      <c r="J314">
        <v>0</v>
      </c>
      <c r="K314">
        <v>0</v>
      </c>
      <c r="L314">
        <v>2</v>
      </c>
      <c r="M314">
        <v>1</v>
      </c>
      <c r="N314">
        <v>0</v>
      </c>
      <c r="O314" s="42">
        <v>119900</v>
      </c>
      <c r="P3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97108.187449285251</v>
      </c>
    </row>
    <row r="315" spans="1:16">
      <c r="A315" s="13">
        <v>7</v>
      </c>
      <c r="B315" s="13">
        <v>1965</v>
      </c>
      <c r="C315" s="13">
        <v>1965</v>
      </c>
      <c r="D315" s="13">
        <v>2136</v>
      </c>
      <c r="E315" s="13">
        <v>513</v>
      </c>
      <c r="F315">
        <v>16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2</v>
      </c>
      <c r="M315">
        <v>1</v>
      </c>
      <c r="N315">
        <v>0</v>
      </c>
      <c r="O315" s="42">
        <v>375000</v>
      </c>
      <c r="P3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239219.96070258162</v>
      </c>
    </row>
    <row r="316" spans="1:16">
      <c r="A316" s="7">
        <v>7</v>
      </c>
      <c r="B316" s="7">
        <v>1925</v>
      </c>
      <c r="C316" s="7">
        <v>1990</v>
      </c>
      <c r="D316" s="7">
        <v>728</v>
      </c>
      <c r="E316" s="7">
        <v>546</v>
      </c>
      <c r="F316">
        <v>7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2</v>
      </c>
      <c r="N316">
        <v>0</v>
      </c>
      <c r="O316" s="42">
        <v>178000</v>
      </c>
      <c r="P3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217632.53169798129</v>
      </c>
    </row>
    <row r="317" spans="1:16">
      <c r="A317" s="13">
        <v>7</v>
      </c>
      <c r="B317" s="13">
        <v>2004</v>
      </c>
      <c r="C317" s="13">
        <v>2005</v>
      </c>
      <c r="D317" s="13">
        <v>716</v>
      </c>
      <c r="E317" s="13">
        <v>432</v>
      </c>
      <c r="F317">
        <v>17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42">
        <v>188500</v>
      </c>
      <c r="P3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205000.72892524744</v>
      </c>
    </row>
    <row r="318" spans="1:16">
      <c r="A318" s="7">
        <v>7</v>
      </c>
      <c r="B318" s="7">
        <v>1980</v>
      </c>
      <c r="C318" s="7">
        <v>1980</v>
      </c>
      <c r="D318" s="7">
        <v>845</v>
      </c>
      <c r="E318" s="7">
        <v>484</v>
      </c>
      <c r="F318">
        <v>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</v>
      </c>
      <c r="M318">
        <v>2</v>
      </c>
      <c r="N318">
        <v>0</v>
      </c>
      <c r="O318" s="42">
        <v>260000</v>
      </c>
      <c r="P3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209010.15171769742</v>
      </c>
    </row>
    <row r="319" spans="1:16">
      <c r="A319" s="13">
        <v>8</v>
      </c>
      <c r="B319" s="13">
        <v>2006</v>
      </c>
      <c r="C319" s="13">
        <v>2006</v>
      </c>
      <c r="D319" s="13">
        <v>1088</v>
      </c>
      <c r="E319" s="13">
        <v>1025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s="42">
        <v>270000</v>
      </c>
      <c r="P3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283892.27601842652</v>
      </c>
    </row>
    <row r="320" spans="1:16">
      <c r="A320" s="7">
        <v>7</v>
      </c>
      <c r="B320" s="7">
        <v>1993</v>
      </c>
      <c r="C320" s="7">
        <v>1993</v>
      </c>
      <c r="D320" s="7">
        <v>1347</v>
      </c>
      <c r="E320" s="7">
        <v>656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s="42">
        <v>260000</v>
      </c>
      <c r="P3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232708.62924434314</v>
      </c>
    </row>
    <row r="321" spans="1:16">
      <c r="A321" s="13">
        <v>7</v>
      </c>
      <c r="B321" s="13">
        <v>1980</v>
      </c>
      <c r="C321" s="13">
        <v>1980</v>
      </c>
      <c r="D321" s="13">
        <v>1372</v>
      </c>
      <c r="E321" s="13">
        <v>588</v>
      </c>
      <c r="F321">
        <v>6</v>
      </c>
      <c r="G321">
        <v>0</v>
      </c>
      <c r="H321">
        <v>0</v>
      </c>
      <c r="I321">
        <v>5</v>
      </c>
      <c r="J321">
        <v>0</v>
      </c>
      <c r="K321">
        <v>0</v>
      </c>
      <c r="L321">
        <v>2</v>
      </c>
      <c r="M321">
        <v>1</v>
      </c>
      <c r="N321">
        <v>0</v>
      </c>
      <c r="O321" s="42">
        <v>187500</v>
      </c>
      <c r="P3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213592.25570181303</v>
      </c>
    </row>
    <row r="322" spans="1:16">
      <c r="A322" s="7">
        <v>9</v>
      </c>
      <c r="B322" s="7">
        <v>2006</v>
      </c>
      <c r="C322" s="7">
        <v>2006</v>
      </c>
      <c r="D322" s="7">
        <v>1249</v>
      </c>
      <c r="E322" s="7">
        <v>840</v>
      </c>
      <c r="F322">
        <v>10</v>
      </c>
      <c r="G322">
        <v>0</v>
      </c>
      <c r="H322">
        <v>0</v>
      </c>
      <c r="I322">
        <v>0</v>
      </c>
      <c r="J322">
        <v>2</v>
      </c>
      <c r="K322">
        <v>1</v>
      </c>
      <c r="L322">
        <v>0</v>
      </c>
      <c r="M322">
        <v>0</v>
      </c>
      <c r="N322">
        <v>2</v>
      </c>
      <c r="O322" s="42">
        <v>342643</v>
      </c>
      <c r="P3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321615.04266854055</v>
      </c>
    </row>
    <row r="323" spans="1:16">
      <c r="A323" s="13">
        <v>8</v>
      </c>
      <c r="B323" s="13">
        <v>2004</v>
      </c>
      <c r="C323" s="13">
        <v>2004</v>
      </c>
      <c r="D323" s="13">
        <v>1136</v>
      </c>
      <c r="E323" s="13">
        <v>872</v>
      </c>
      <c r="F323">
        <v>10</v>
      </c>
      <c r="G323">
        <v>0</v>
      </c>
      <c r="H323">
        <v>0</v>
      </c>
      <c r="I323">
        <v>0</v>
      </c>
      <c r="J323">
        <v>2</v>
      </c>
      <c r="K323">
        <v>0</v>
      </c>
      <c r="L323">
        <v>0</v>
      </c>
      <c r="M323">
        <v>0</v>
      </c>
      <c r="N323">
        <v>0</v>
      </c>
      <c r="O323" s="42">
        <v>354000</v>
      </c>
      <c r="P3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289572.52786063001</v>
      </c>
    </row>
    <row r="324" spans="1:16">
      <c r="A324" s="7">
        <v>7</v>
      </c>
      <c r="B324" s="7">
        <v>1986</v>
      </c>
      <c r="C324" s="7">
        <v>1987</v>
      </c>
      <c r="D324" s="7">
        <v>1502</v>
      </c>
      <c r="E324" s="7">
        <v>576</v>
      </c>
      <c r="F324">
        <v>12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 s="42">
        <v>301000</v>
      </c>
      <c r="P3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238365.76643453393</v>
      </c>
    </row>
    <row r="325" spans="1:16">
      <c r="A325" s="13">
        <v>3</v>
      </c>
      <c r="B325" s="13">
        <v>1955</v>
      </c>
      <c r="C325" s="13">
        <v>2005</v>
      </c>
      <c r="D325" s="13">
        <v>1162</v>
      </c>
      <c r="E325" s="13">
        <v>220</v>
      </c>
      <c r="F325">
        <v>7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1</v>
      </c>
      <c r="N325">
        <v>0</v>
      </c>
      <c r="O325" s="42">
        <v>126175</v>
      </c>
      <c r="P3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94047.014444914166</v>
      </c>
    </row>
    <row r="326" spans="1:16">
      <c r="A326" s="7">
        <v>7</v>
      </c>
      <c r="B326" s="7">
        <v>1967</v>
      </c>
      <c r="C326" s="7">
        <v>2007</v>
      </c>
      <c r="D326" s="7">
        <v>710</v>
      </c>
      <c r="E326" s="7">
        <v>564</v>
      </c>
      <c r="F326">
        <v>11</v>
      </c>
      <c r="G326">
        <v>2</v>
      </c>
      <c r="H326">
        <v>0</v>
      </c>
      <c r="I326">
        <v>5</v>
      </c>
      <c r="J326">
        <v>0</v>
      </c>
      <c r="K326">
        <v>0</v>
      </c>
      <c r="L326">
        <v>0</v>
      </c>
      <c r="M326">
        <v>0</v>
      </c>
      <c r="N326">
        <v>0</v>
      </c>
      <c r="O326" s="42">
        <v>242000</v>
      </c>
      <c r="P3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190749.8930952145</v>
      </c>
    </row>
    <row r="327" spans="1:16">
      <c r="A327" s="13">
        <v>5</v>
      </c>
      <c r="B327" s="13">
        <v>1941</v>
      </c>
      <c r="C327" s="13">
        <v>1950</v>
      </c>
      <c r="D327" s="13">
        <v>720</v>
      </c>
      <c r="E327" s="13">
        <v>360</v>
      </c>
      <c r="F327">
        <v>13</v>
      </c>
      <c r="G327">
        <v>4</v>
      </c>
      <c r="H327">
        <v>0</v>
      </c>
      <c r="I327">
        <v>3</v>
      </c>
      <c r="J327">
        <v>1</v>
      </c>
      <c r="K327">
        <v>0</v>
      </c>
      <c r="L327">
        <v>4</v>
      </c>
      <c r="M327">
        <v>1</v>
      </c>
      <c r="N327">
        <v>0</v>
      </c>
      <c r="O327" s="42">
        <v>87000</v>
      </c>
      <c r="P3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96857.621339870821</v>
      </c>
    </row>
    <row r="328" spans="1:16">
      <c r="A328" s="7">
        <v>8</v>
      </c>
      <c r="B328" s="7">
        <v>1993</v>
      </c>
      <c r="C328" s="7">
        <v>1993</v>
      </c>
      <c r="D328" s="7">
        <v>1719</v>
      </c>
      <c r="E328" s="7">
        <v>473</v>
      </c>
      <c r="F328">
        <v>1</v>
      </c>
      <c r="G328">
        <v>0</v>
      </c>
      <c r="H328">
        <v>3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 s="42">
        <v>324000</v>
      </c>
      <c r="P3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236418.18992576178</v>
      </c>
    </row>
    <row r="329" spans="1:16">
      <c r="A329" s="13">
        <v>6</v>
      </c>
      <c r="B329" s="13">
        <v>1960</v>
      </c>
      <c r="C329" s="13">
        <v>1960</v>
      </c>
      <c r="D329" s="13">
        <v>1383</v>
      </c>
      <c r="E329" s="13">
        <v>292</v>
      </c>
      <c r="F329">
        <v>11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2</v>
      </c>
      <c r="M329">
        <v>1</v>
      </c>
      <c r="N329">
        <v>0</v>
      </c>
      <c r="O329" s="42">
        <v>145250</v>
      </c>
      <c r="P3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172182.09995114914</v>
      </c>
    </row>
    <row r="330" spans="1:16">
      <c r="A330" s="7">
        <v>6</v>
      </c>
      <c r="B330" s="7">
        <v>1916</v>
      </c>
      <c r="C330" s="7">
        <v>1994</v>
      </c>
      <c r="D330" s="7">
        <v>844</v>
      </c>
      <c r="E330" s="7">
        <v>441</v>
      </c>
      <c r="F330">
        <v>8</v>
      </c>
      <c r="G330">
        <v>2</v>
      </c>
      <c r="H330">
        <v>0</v>
      </c>
      <c r="I330">
        <v>6</v>
      </c>
      <c r="J330">
        <v>1</v>
      </c>
      <c r="K330">
        <v>0</v>
      </c>
      <c r="L330">
        <v>1</v>
      </c>
      <c r="M330">
        <v>0</v>
      </c>
      <c r="N330">
        <v>0</v>
      </c>
      <c r="O330" s="42">
        <v>214500</v>
      </c>
      <c r="P3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146226.81579196689</v>
      </c>
    </row>
    <row r="331" spans="1:16">
      <c r="A331" s="13">
        <v>5</v>
      </c>
      <c r="B331" s="13">
        <v>1920</v>
      </c>
      <c r="C331" s="13">
        <v>1950</v>
      </c>
      <c r="D331" s="13">
        <v>596</v>
      </c>
      <c r="E331" s="13">
        <v>189</v>
      </c>
      <c r="F331">
        <v>13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2</v>
      </c>
      <c r="M331">
        <v>1</v>
      </c>
      <c r="N331">
        <v>0</v>
      </c>
      <c r="O331" s="42">
        <v>78000</v>
      </c>
      <c r="P3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100929.89463905731</v>
      </c>
    </row>
    <row r="332" spans="1:16">
      <c r="A332" s="7">
        <v>5</v>
      </c>
      <c r="B332" s="7">
        <v>1964</v>
      </c>
      <c r="C332" s="7">
        <v>1964</v>
      </c>
      <c r="D332" s="7">
        <v>1728</v>
      </c>
      <c r="E332" s="7">
        <v>352</v>
      </c>
      <c r="F332">
        <v>11</v>
      </c>
      <c r="G332">
        <v>0</v>
      </c>
      <c r="H332">
        <v>2</v>
      </c>
      <c r="I332">
        <v>1</v>
      </c>
      <c r="J332">
        <v>1</v>
      </c>
      <c r="K332">
        <v>0</v>
      </c>
      <c r="L332">
        <v>2</v>
      </c>
      <c r="M332">
        <v>1</v>
      </c>
      <c r="N332">
        <v>0</v>
      </c>
      <c r="O332" s="42">
        <v>119000</v>
      </c>
      <c r="P3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144829.60763255996</v>
      </c>
    </row>
    <row r="333" spans="1:16">
      <c r="A333" s="13">
        <v>5</v>
      </c>
      <c r="B333" s="13">
        <v>1958</v>
      </c>
      <c r="C333" s="13">
        <v>1992</v>
      </c>
      <c r="D333" s="13">
        <v>1056</v>
      </c>
      <c r="E333" s="13">
        <v>308</v>
      </c>
      <c r="F333">
        <v>11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3</v>
      </c>
      <c r="M333">
        <v>1</v>
      </c>
      <c r="N333">
        <v>0</v>
      </c>
      <c r="O333" s="42">
        <v>139000</v>
      </c>
      <c r="P3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141248.1018066277</v>
      </c>
    </row>
    <row r="334" spans="1:16">
      <c r="A334" s="7">
        <v>8</v>
      </c>
      <c r="B334" s="7">
        <v>2003</v>
      </c>
      <c r="C334" s="7">
        <v>2004</v>
      </c>
      <c r="D334" s="7">
        <v>3206</v>
      </c>
      <c r="E334" s="7">
        <v>880</v>
      </c>
      <c r="F334">
        <v>10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 s="42">
        <v>284000</v>
      </c>
      <c r="P3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347387.77457677294</v>
      </c>
    </row>
    <row r="335" spans="1:16">
      <c r="A335" s="13">
        <v>7</v>
      </c>
      <c r="B335" s="13">
        <v>2004</v>
      </c>
      <c r="C335" s="13">
        <v>2004</v>
      </c>
      <c r="D335" s="13">
        <v>1358</v>
      </c>
      <c r="E335" s="13">
        <v>484</v>
      </c>
      <c r="F335">
        <v>10</v>
      </c>
      <c r="G335">
        <v>0</v>
      </c>
      <c r="H335">
        <v>3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 s="42">
        <v>207000</v>
      </c>
      <c r="P3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202636.21233022091</v>
      </c>
    </row>
    <row r="336" spans="1:16">
      <c r="A336" s="7">
        <v>6</v>
      </c>
      <c r="B336" s="7">
        <v>1998</v>
      </c>
      <c r="C336" s="7">
        <v>1998</v>
      </c>
      <c r="D336" s="7">
        <v>943</v>
      </c>
      <c r="E336" s="7">
        <v>472</v>
      </c>
      <c r="F336">
        <v>17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 s="42">
        <v>192000</v>
      </c>
      <c r="P3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188461.82054616627</v>
      </c>
    </row>
    <row r="337" spans="1:16">
      <c r="A337" s="13">
        <v>5</v>
      </c>
      <c r="B337" s="13">
        <v>1965</v>
      </c>
      <c r="C337" s="13">
        <v>1965</v>
      </c>
      <c r="D337" s="13">
        <v>1499</v>
      </c>
      <c r="E337" s="13">
        <v>529</v>
      </c>
      <c r="F337">
        <v>16</v>
      </c>
      <c r="G337">
        <v>0</v>
      </c>
      <c r="H337">
        <v>1</v>
      </c>
      <c r="I337">
        <v>2</v>
      </c>
      <c r="J337">
        <v>1</v>
      </c>
      <c r="K337">
        <v>0</v>
      </c>
      <c r="L337">
        <v>0</v>
      </c>
      <c r="M337">
        <v>1</v>
      </c>
      <c r="N337">
        <v>0</v>
      </c>
      <c r="O337" s="42">
        <v>228950</v>
      </c>
      <c r="P3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161617.22350462858</v>
      </c>
    </row>
    <row r="338" spans="1:16">
      <c r="A338" s="7">
        <v>9</v>
      </c>
      <c r="B338" s="7">
        <v>2005</v>
      </c>
      <c r="C338" s="7">
        <v>2006</v>
      </c>
      <c r="D338" s="7">
        <v>1922</v>
      </c>
      <c r="E338" s="7">
        <v>676</v>
      </c>
      <c r="F338">
        <v>18</v>
      </c>
      <c r="G338">
        <v>0</v>
      </c>
      <c r="H338">
        <v>0</v>
      </c>
      <c r="I338">
        <v>1</v>
      </c>
      <c r="J338">
        <v>2</v>
      </c>
      <c r="K338">
        <v>0</v>
      </c>
      <c r="L338">
        <v>0</v>
      </c>
      <c r="M338">
        <v>0</v>
      </c>
      <c r="N338">
        <v>0</v>
      </c>
      <c r="O338" s="42">
        <v>377426</v>
      </c>
      <c r="P3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334494.16974744102</v>
      </c>
    </row>
    <row r="339" spans="1:16">
      <c r="A339" s="13">
        <v>7</v>
      </c>
      <c r="B339" s="13">
        <v>2002</v>
      </c>
      <c r="C339" s="13">
        <v>2003</v>
      </c>
      <c r="D339" s="13">
        <v>1536</v>
      </c>
      <c r="E339" s="13">
        <v>532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 s="42">
        <v>214000</v>
      </c>
      <c r="P3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233859.14349286494</v>
      </c>
    </row>
    <row r="340" spans="1:16">
      <c r="A340" s="7">
        <v>7</v>
      </c>
      <c r="B340" s="7">
        <v>1984</v>
      </c>
      <c r="C340" s="7">
        <v>1998</v>
      </c>
      <c r="D340" s="7">
        <v>1208</v>
      </c>
      <c r="E340" s="7">
        <v>440</v>
      </c>
      <c r="F340">
        <v>6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 s="42">
        <v>202500</v>
      </c>
      <c r="P3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212740.74096638945</v>
      </c>
    </row>
    <row r="341" spans="1:16">
      <c r="A341" s="13">
        <v>6</v>
      </c>
      <c r="B341" s="13">
        <v>1958</v>
      </c>
      <c r="C341" s="13">
        <v>1998</v>
      </c>
      <c r="D341" s="13">
        <v>1215</v>
      </c>
      <c r="E341" s="13">
        <v>297</v>
      </c>
      <c r="F341">
        <v>11</v>
      </c>
      <c r="G341">
        <v>1</v>
      </c>
      <c r="H341">
        <v>0</v>
      </c>
      <c r="I341">
        <v>1</v>
      </c>
      <c r="J341">
        <v>1</v>
      </c>
      <c r="K341">
        <v>3</v>
      </c>
      <c r="L341">
        <v>2</v>
      </c>
      <c r="M341">
        <v>1</v>
      </c>
      <c r="N341">
        <v>0</v>
      </c>
      <c r="O341" s="42">
        <v>155000</v>
      </c>
      <c r="P3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178408.9837272575</v>
      </c>
    </row>
    <row r="342" spans="1:16">
      <c r="A342" s="7">
        <v>8</v>
      </c>
      <c r="B342" s="7">
        <v>2002</v>
      </c>
      <c r="C342" s="7">
        <v>2002</v>
      </c>
      <c r="D342" s="7">
        <v>967</v>
      </c>
      <c r="E342" s="7">
        <v>431</v>
      </c>
      <c r="F342">
        <v>16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s="42">
        <v>202900</v>
      </c>
      <c r="P3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241555.36012073717</v>
      </c>
    </row>
    <row r="343" spans="1:16">
      <c r="A343" s="13">
        <v>4</v>
      </c>
      <c r="B343" s="13">
        <v>1950</v>
      </c>
      <c r="C343" s="13">
        <v>1950</v>
      </c>
      <c r="D343" s="13">
        <v>721</v>
      </c>
      <c r="E343" s="13">
        <v>294</v>
      </c>
      <c r="F343">
        <v>12</v>
      </c>
      <c r="G343">
        <v>1</v>
      </c>
      <c r="H343">
        <v>0</v>
      </c>
      <c r="I343">
        <v>1</v>
      </c>
      <c r="J343">
        <v>1</v>
      </c>
      <c r="K343">
        <v>3</v>
      </c>
      <c r="L343">
        <v>1</v>
      </c>
      <c r="M343">
        <v>1</v>
      </c>
      <c r="N343">
        <v>0</v>
      </c>
      <c r="O343" s="42">
        <v>82000</v>
      </c>
      <c r="P3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85281.186633704085</v>
      </c>
    </row>
    <row r="344" spans="1:16">
      <c r="A344" s="7">
        <v>3</v>
      </c>
      <c r="B344" s="7">
        <v>1949</v>
      </c>
      <c r="C344" s="7">
        <v>1950</v>
      </c>
      <c r="D344" s="7">
        <v>0</v>
      </c>
      <c r="E344" s="7">
        <v>400</v>
      </c>
      <c r="F344">
        <v>11</v>
      </c>
      <c r="G344">
        <v>0</v>
      </c>
      <c r="H344">
        <v>2</v>
      </c>
      <c r="I344">
        <v>1</v>
      </c>
      <c r="J344">
        <v>3</v>
      </c>
      <c r="K344">
        <v>2</v>
      </c>
      <c r="L344">
        <v>3</v>
      </c>
      <c r="M344">
        <v>1</v>
      </c>
      <c r="N344">
        <v>0</v>
      </c>
      <c r="O344" s="42">
        <v>87500</v>
      </c>
      <c r="P3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30355.210882365322</v>
      </c>
    </row>
    <row r="345" spans="1:16">
      <c r="A345" s="13">
        <v>9</v>
      </c>
      <c r="B345" s="13">
        <v>2005</v>
      </c>
      <c r="C345" s="13">
        <v>2005</v>
      </c>
      <c r="D345" s="13">
        <v>1684</v>
      </c>
      <c r="E345" s="13">
        <v>564</v>
      </c>
      <c r="F345">
        <v>10</v>
      </c>
      <c r="G345">
        <v>0</v>
      </c>
      <c r="H345">
        <v>3</v>
      </c>
      <c r="I345">
        <v>1</v>
      </c>
      <c r="J345">
        <v>2</v>
      </c>
      <c r="K345">
        <v>0</v>
      </c>
      <c r="L345">
        <v>0</v>
      </c>
      <c r="M345">
        <v>2</v>
      </c>
      <c r="N345">
        <v>0</v>
      </c>
      <c r="O345" s="42">
        <v>266000</v>
      </c>
      <c r="P3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310493.6283313873</v>
      </c>
    </row>
    <row r="346" spans="1:16">
      <c r="A346" s="7">
        <v>5</v>
      </c>
      <c r="B346" s="7">
        <v>1976</v>
      </c>
      <c r="C346" s="7">
        <v>1976</v>
      </c>
      <c r="D346" s="7">
        <v>536</v>
      </c>
      <c r="E346" s="7">
        <v>336</v>
      </c>
      <c r="F346">
        <v>14</v>
      </c>
      <c r="G346">
        <v>0</v>
      </c>
      <c r="H346">
        <v>3</v>
      </c>
      <c r="I346">
        <v>0</v>
      </c>
      <c r="J346">
        <v>0</v>
      </c>
      <c r="K346">
        <v>0</v>
      </c>
      <c r="L346">
        <v>2</v>
      </c>
      <c r="M346">
        <v>1</v>
      </c>
      <c r="N346">
        <v>0</v>
      </c>
      <c r="O346" s="42">
        <v>85000</v>
      </c>
      <c r="P3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95757.878559976554</v>
      </c>
    </row>
    <row r="347" spans="1:16">
      <c r="A347" s="13">
        <v>6</v>
      </c>
      <c r="B347" s="13">
        <v>1939</v>
      </c>
      <c r="C347" s="13">
        <v>1950</v>
      </c>
      <c r="D347" s="13">
        <v>972</v>
      </c>
      <c r="E347" s="13">
        <v>312</v>
      </c>
      <c r="F347">
        <v>8</v>
      </c>
      <c r="G347">
        <v>6</v>
      </c>
      <c r="H347">
        <v>0</v>
      </c>
      <c r="I347">
        <v>2</v>
      </c>
      <c r="J347">
        <v>1</v>
      </c>
      <c r="K347">
        <v>0</v>
      </c>
      <c r="L347">
        <v>1</v>
      </c>
      <c r="M347">
        <v>3</v>
      </c>
      <c r="N347">
        <v>0</v>
      </c>
      <c r="O347" s="42">
        <v>140200</v>
      </c>
      <c r="P3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156120.41921745948</v>
      </c>
    </row>
    <row r="348" spans="1:16">
      <c r="A348" s="7">
        <v>6</v>
      </c>
      <c r="B348" s="7">
        <v>1960</v>
      </c>
      <c r="C348" s="7">
        <v>1998</v>
      </c>
      <c r="D348" s="7">
        <v>958</v>
      </c>
      <c r="E348" s="7">
        <v>301</v>
      </c>
      <c r="F348">
        <v>11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2</v>
      </c>
      <c r="M348">
        <v>1</v>
      </c>
      <c r="N348">
        <v>0</v>
      </c>
      <c r="O348" s="42">
        <v>151500</v>
      </c>
      <c r="P3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172487.91575863922</v>
      </c>
    </row>
    <row r="349" spans="1:16">
      <c r="A349" s="13">
        <v>6</v>
      </c>
      <c r="B349" s="13">
        <v>1960</v>
      </c>
      <c r="C349" s="13">
        <v>1960</v>
      </c>
      <c r="D349" s="13">
        <v>1478</v>
      </c>
      <c r="E349" s="13">
        <v>498</v>
      </c>
      <c r="F349">
        <v>11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1</v>
      </c>
      <c r="N349">
        <v>0</v>
      </c>
      <c r="O349" s="42">
        <v>157500</v>
      </c>
      <c r="P3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195069.56069031105</v>
      </c>
    </row>
    <row r="350" spans="1:16">
      <c r="A350" s="7">
        <v>7</v>
      </c>
      <c r="B350" s="7">
        <v>2003</v>
      </c>
      <c r="C350" s="7">
        <v>2004</v>
      </c>
      <c r="D350" s="7">
        <v>764</v>
      </c>
      <c r="E350" s="7">
        <v>474</v>
      </c>
      <c r="F350">
        <v>10</v>
      </c>
      <c r="G350">
        <v>0</v>
      </c>
      <c r="H350">
        <v>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 s="42">
        <v>154000</v>
      </c>
      <c r="P3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174913.20682048355</v>
      </c>
    </row>
    <row r="351" spans="1:16">
      <c r="A351" s="13">
        <v>9</v>
      </c>
      <c r="B351" s="13">
        <v>2005</v>
      </c>
      <c r="C351" s="13">
        <v>2006</v>
      </c>
      <c r="D351" s="13">
        <v>1848</v>
      </c>
      <c r="E351" s="13">
        <v>706</v>
      </c>
      <c r="F351">
        <v>10</v>
      </c>
      <c r="G351">
        <v>0</v>
      </c>
      <c r="H351">
        <v>0</v>
      </c>
      <c r="I351">
        <v>0</v>
      </c>
      <c r="J351">
        <v>2</v>
      </c>
      <c r="K351">
        <v>0</v>
      </c>
      <c r="L351">
        <v>0</v>
      </c>
      <c r="M351">
        <v>2</v>
      </c>
      <c r="N351">
        <v>2</v>
      </c>
      <c r="O351" s="42">
        <v>437154</v>
      </c>
      <c r="P3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352350.42146779236</v>
      </c>
    </row>
    <row r="352" spans="1:16">
      <c r="A352" s="7">
        <v>9</v>
      </c>
      <c r="B352" s="7">
        <v>2007</v>
      </c>
      <c r="C352" s="7">
        <v>2007</v>
      </c>
      <c r="D352" s="7">
        <v>1869</v>
      </c>
      <c r="E352" s="7">
        <v>617</v>
      </c>
      <c r="F352">
        <v>10</v>
      </c>
      <c r="G352">
        <v>0</v>
      </c>
      <c r="H352">
        <v>3</v>
      </c>
      <c r="I352">
        <v>1</v>
      </c>
      <c r="J352">
        <v>2</v>
      </c>
      <c r="K352">
        <v>0</v>
      </c>
      <c r="L352">
        <v>0</v>
      </c>
      <c r="M352">
        <v>2</v>
      </c>
      <c r="N352">
        <v>2</v>
      </c>
      <c r="O352" s="42">
        <v>318061</v>
      </c>
      <c r="P3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321300.22903582198</v>
      </c>
    </row>
    <row r="353" spans="1:16">
      <c r="A353" s="13">
        <v>7</v>
      </c>
      <c r="B353" s="13">
        <v>1986</v>
      </c>
      <c r="C353" s="13">
        <v>1986</v>
      </c>
      <c r="D353" s="13">
        <v>1453</v>
      </c>
      <c r="E353" s="13">
        <v>445</v>
      </c>
      <c r="F353">
        <v>19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1</v>
      </c>
      <c r="O353" s="42">
        <v>190000</v>
      </c>
      <c r="P3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216603.93414664606</v>
      </c>
    </row>
    <row r="354" spans="1:16">
      <c r="A354" s="7">
        <v>5</v>
      </c>
      <c r="B354" s="7">
        <v>1941</v>
      </c>
      <c r="C354" s="7">
        <v>1950</v>
      </c>
      <c r="D354" s="7">
        <v>616</v>
      </c>
      <c r="E354" s="7">
        <v>200</v>
      </c>
      <c r="F354">
        <v>15</v>
      </c>
      <c r="G354">
        <v>3</v>
      </c>
      <c r="H354">
        <v>0</v>
      </c>
      <c r="I354">
        <v>2</v>
      </c>
      <c r="J354">
        <v>1</v>
      </c>
      <c r="K354">
        <v>3</v>
      </c>
      <c r="L354">
        <v>2</v>
      </c>
      <c r="M354">
        <v>1</v>
      </c>
      <c r="N354">
        <v>0</v>
      </c>
      <c r="O354" s="42">
        <v>95000</v>
      </c>
      <c r="P3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93950.474686340749</v>
      </c>
    </row>
    <row r="355" spans="1:16">
      <c r="A355" s="13">
        <v>6</v>
      </c>
      <c r="B355" s="13">
        <v>1928</v>
      </c>
      <c r="C355" s="13">
        <v>2003</v>
      </c>
      <c r="D355" s="13">
        <v>624</v>
      </c>
      <c r="E355" s="13">
        <v>484</v>
      </c>
      <c r="F355">
        <v>7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1</v>
      </c>
      <c r="M355">
        <v>1</v>
      </c>
      <c r="N355">
        <v>0</v>
      </c>
      <c r="O355" s="42">
        <v>105900</v>
      </c>
      <c r="P3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171741.39052020118</v>
      </c>
    </row>
    <row r="356" spans="1:16">
      <c r="A356" s="7">
        <v>6</v>
      </c>
      <c r="B356" s="7">
        <v>1940</v>
      </c>
      <c r="C356" s="7">
        <v>2000</v>
      </c>
      <c r="D356" s="7">
        <v>940</v>
      </c>
      <c r="E356" s="7">
        <v>240</v>
      </c>
      <c r="F356">
        <v>23</v>
      </c>
      <c r="G356">
        <v>0</v>
      </c>
      <c r="H356">
        <v>0</v>
      </c>
      <c r="I356">
        <v>2</v>
      </c>
      <c r="J356">
        <v>1</v>
      </c>
      <c r="K356">
        <v>0</v>
      </c>
      <c r="L356">
        <v>0</v>
      </c>
      <c r="M356">
        <v>1</v>
      </c>
      <c r="N356">
        <v>0</v>
      </c>
      <c r="O356" s="42">
        <v>140000</v>
      </c>
      <c r="P3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171946.97761011298</v>
      </c>
    </row>
    <row r="357" spans="1:16">
      <c r="A357" s="13">
        <v>6</v>
      </c>
      <c r="B357" s="13">
        <v>1995</v>
      </c>
      <c r="C357" s="13">
        <v>1995</v>
      </c>
      <c r="D357" s="13">
        <v>1200</v>
      </c>
      <c r="E357" s="13">
        <v>521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0</v>
      </c>
      <c r="O357" s="42">
        <v>177500</v>
      </c>
      <c r="P3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187514.60324218389</v>
      </c>
    </row>
    <row r="358" spans="1:16">
      <c r="A358" s="7">
        <v>6</v>
      </c>
      <c r="B358" s="7">
        <v>1992</v>
      </c>
      <c r="C358" s="7">
        <v>1992</v>
      </c>
      <c r="D358" s="7">
        <v>1158</v>
      </c>
      <c r="E358" s="7">
        <v>400</v>
      </c>
      <c r="F358">
        <v>17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0</v>
      </c>
      <c r="N358">
        <v>0</v>
      </c>
      <c r="O358" s="42">
        <v>173000</v>
      </c>
      <c r="P3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176879.4141353895</v>
      </c>
    </row>
    <row r="359" spans="1:16">
      <c r="A359" s="13">
        <v>5</v>
      </c>
      <c r="B359" s="13">
        <v>1976</v>
      </c>
      <c r="C359" s="13">
        <v>1976</v>
      </c>
      <c r="D359" s="13">
        <v>1142</v>
      </c>
      <c r="E359" s="13">
        <v>528</v>
      </c>
      <c r="F359">
        <v>14</v>
      </c>
      <c r="G359">
        <v>0</v>
      </c>
      <c r="H359">
        <v>3</v>
      </c>
      <c r="I359">
        <v>1</v>
      </c>
      <c r="J359">
        <v>0</v>
      </c>
      <c r="K359">
        <v>0</v>
      </c>
      <c r="L359">
        <v>2</v>
      </c>
      <c r="M359">
        <v>1</v>
      </c>
      <c r="N359">
        <v>0</v>
      </c>
      <c r="O359" s="42">
        <v>134000</v>
      </c>
      <c r="P3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127241.66121730463</v>
      </c>
    </row>
    <row r="360" spans="1:16">
      <c r="A360" s="7">
        <v>5</v>
      </c>
      <c r="B360" s="7">
        <v>1958</v>
      </c>
      <c r="C360" s="7">
        <v>1958</v>
      </c>
      <c r="D360" s="7">
        <v>1062</v>
      </c>
      <c r="E360" s="7">
        <v>288</v>
      </c>
      <c r="F360">
        <v>19</v>
      </c>
      <c r="G360">
        <v>0</v>
      </c>
      <c r="H360">
        <v>0</v>
      </c>
      <c r="I360">
        <v>5</v>
      </c>
      <c r="J360">
        <v>1</v>
      </c>
      <c r="K360">
        <v>0</v>
      </c>
      <c r="L360">
        <v>0</v>
      </c>
      <c r="M360">
        <v>0</v>
      </c>
      <c r="N360">
        <v>1</v>
      </c>
      <c r="O360" s="42">
        <v>130000</v>
      </c>
      <c r="P3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119340.03823141669</v>
      </c>
    </row>
    <row r="361" spans="1:16">
      <c r="A361" s="13">
        <v>8</v>
      </c>
      <c r="B361" s="13">
        <v>1998</v>
      </c>
      <c r="C361" s="13">
        <v>1998</v>
      </c>
      <c r="D361" s="13">
        <v>1086</v>
      </c>
      <c r="E361" s="13">
        <v>592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42">
        <v>280000</v>
      </c>
      <c r="P3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251401.79884135965</v>
      </c>
    </row>
    <row r="362" spans="1:16">
      <c r="A362" s="7">
        <v>6</v>
      </c>
      <c r="B362" s="7">
        <v>1978</v>
      </c>
      <c r="C362" s="7">
        <v>1978</v>
      </c>
      <c r="D362" s="7">
        <v>888</v>
      </c>
      <c r="E362" s="7">
        <v>470</v>
      </c>
      <c r="F362">
        <v>4</v>
      </c>
      <c r="G362">
        <v>0</v>
      </c>
      <c r="H362">
        <v>0</v>
      </c>
      <c r="I362">
        <v>4</v>
      </c>
      <c r="J362">
        <v>0</v>
      </c>
      <c r="K362">
        <v>0</v>
      </c>
      <c r="L362">
        <v>0</v>
      </c>
      <c r="M362">
        <v>1</v>
      </c>
      <c r="N362">
        <v>0</v>
      </c>
      <c r="O362" s="42">
        <v>156000</v>
      </c>
      <c r="P3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166690.65742362398</v>
      </c>
    </row>
    <row r="363" spans="1:16">
      <c r="A363" s="13">
        <v>5</v>
      </c>
      <c r="B363" s="13">
        <v>1940</v>
      </c>
      <c r="C363" s="13">
        <v>1982</v>
      </c>
      <c r="D363" s="13">
        <v>883</v>
      </c>
      <c r="E363" s="13">
        <v>240</v>
      </c>
      <c r="F363">
        <v>8</v>
      </c>
      <c r="G363">
        <v>0</v>
      </c>
      <c r="H363">
        <v>0</v>
      </c>
      <c r="I363">
        <v>2</v>
      </c>
      <c r="J363">
        <v>1</v>
      </c>
      <c r="K363">
        <v>0</v>
      </c>
      <c r="L363">
        <v>1</v>
      </c>
      <c r="M363">
        <v>1</v>
      </c>
      <c r="N363">
        <v>0</v>
      </c>
      <c r="O363" s="42">
        <v>145000</v>
      </c>
      <c r="P3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127464.97816014258</v>
      </c>
    </row>
    <row r="364" spans="1:16">
      <c r="A364" s="7">
        <v>7</v>
      </c>
      <c r="B364" s="7">
        <v>2003</v>
      </c>
      <c r="C364" s="7">
        <v>2003</v>
      </c>
      <c r="D364" s="7">
        <v>0</v>
      </c>
      <c r="E364" s="7">
        <v>672</v>
      </c>
      <c r="F364">
        <v>15</v>
      </c>
      <c r="G364">
        <v>0</v>
      </c>
      <c r="H364">
        <v>0</v>
      </c>
      <c r="I364">
        <v>4</v>
      </c>
      <c r="J364">
        <v>3</v>
      </c>
      <c r="K364">
        <v>2</v>
      </c>
      <c r="L364">
        <v>0</v>
      </c>
      <c r="M364">
        <v>0</v>
      </c>
      <c r="N364">
        <v>0</v>
      </c>
      <c r="O364" s="42">
        <v>198500</v>
      </c>
      <c r="P3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204640.45749829744</v>
      </c>
    </row>
    <row r="365" spans="1:16">
      <c r="A365" s="13">
        <v>6</v>
      </c>
      <c r="B365" s="13">
        <v>1972</v>
      </c>
      <c r="C365" s="13">
        <v>2007</v>
      </c>
      <c r="D365" s="13">
        <v>483</v>
      </c>
      <c r="E365" s="13">
        <v>264</v>
      </c>
      <c r="F365">
        <v>22</v>
      </c>
      <c r="G365">
        <v>0</v>
      </c>
      <c r="H365">
        <v>4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0</v>
      </c>
      <c r="O365" s="42">
        <v>118000</v>
      </c>
      <c r="P3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124632.19675329482</v>
      </c>
    </row>
    <row r="366" spans="1:16">
      <c r="A366" s="7">
        <v>6</v>
      </c>
      <c r="B366" s="7">
        <v>1976</v>
      </c>
      <c r="C366" s="7">
        <v>1976</v>
      </c>
      <c r="D366" s="7">
        <v>796</v>
      </c>
      <c r="E366" s="7">
        <v>566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</v>
      </c>
      <c r="M366">
        <v>1</v>
      </c>
      <c r="N366">
        <v>0</v>
      </c>
      <c r="O366" s="42">
        <v>190000</v>
      </c>
      <c r="P3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171971.9163686845</v>
      </c>
    </row>
    <row r="367" spans="1:16">
      <c r="A367" s="13">
        <v>5</v>
      </c>
      <c r="B367" s="13">
        <v>1920</v>
      </c>
      <c r="C367" s="13">
        <v>1997</v>
      </c>
      <c r="D367" s="13">
        <v>672</v>
      </c>
      <c r="E367" s="13">
        <v>468</v>
      </c>
      <c r="F367">
        <v>13</v>
      </c>
      <c r="G367">
        <v>0</v>
      </c>
      <c r="H367">
        <v>0</v>
      </c>
      <c r="I367">
        <v>0</v>
      </c>
      <c r="J367">
        <v>1</v>
      </c>
      <c r="K367">
        <v>3</v>
      </c>
      <c r="L367">
        <v>1</v>
      </c>
      <c r="M367">
        <v>1</v>
      </c>
      <c r="N367">
        <v>0</v>
      </c>
      <c r="O367" s="42">
        <v>147000</v>
      </c>
      <c r="P3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142655.29043169846</v>
      </c>
    </row>
    <row r="368" spans="1:16">
      <c r="A368" s="7">
        <v>6</v>
      </c>
      <c r="B368" s="7">
        <v>1963</v>
      </c>
      <c r="C368" s="7">
        <v>1963</v>
      </c>
      <c r="D368" s="7">
        <v>1394</v>
      </c>
      <c r="E368" s="7">
        <v>514</v>
      </c>
      <c r="F368">
        <v>11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0</v>
      </c>
      <c r="O368" s="42">
        <v>159000</v>
      </c>
      <c r="P3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184627.82167978262</v>
      </c>
    </row>
    <row r="369" spans="1:16">
      <c r="A369" s="13">
        <v>6</v>
      </c>
      <c r="B369" s="13">
        <v>1962</v>
      </c>
      <c r="C369" s="13">
        <v>1962</v>
      </c>
      <c r="D369" s="13">
        <v>1099</v>
      </c>
      <c r="E369" s="13">
        <v>296</v>
      </c>
      <c r="F369">
        <v>11</v>
      </c>
      <c r="G369">
        <v>0</v>
      </c>
      <c r="H369">
        <v>0</v>
      </c>
      <c r="I369">
        <v>5</v>
      </c>
      <c r="J369">
        <v>0</v>
      </c>
      <c r="K369">
        <v>0</v>
      </c>
      <c r="L369">
        <v>1</v>
      </c>
      <c r="M369">
        <v>1</v>
      </c>
      <c r="N369">
        <v>0</v>
      </c>
      <c r="O369" s="42">
        <v>165000</v>
      </c>
      <c r="P3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150184.33964236811</v>
      </c>
    </row>
    <row r="370" spans="1:16">
      <c r="A370" s="7">
        <v>5</v>
      </c>
      <c r="B370" s="7">
        <v>1954</v>
      </c>
      <c r="C370" s="7">
        <v>1954</v>
      </c>
      <c r="D370" s="7">
        <v>1268</v>
      </c>
      <c r="E370" s="7">
        <v>244</v>
      </c>
      <c r="F370">
        <v>11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1</v>
      </c>
      <c r="M370">
        <v>1</v>
      </c>
      <c r="N370">
        <v>0</v>
      </c>
      <c r="O370" s="42">
        <v>132000</v>
      </c>
      <c r="P3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135566.6876658418</v>
      </c>
    </row>
    <row r="371" spans="1:16">
      <c r="A371" s="13">
        <v>5</v>
      </c>
      <c r="B371" s="13">
        <v>1959</v>
      </c>
      <c r="C371" s="13">
        <v>2006</v>
      </c>
      <c r="D371" s="13">
        <v>1063</v>
      </c>
      <c r="E371" s="13">
        <v>576</v>
      </c>
      <c r="F371">
        <v>11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 s="42">
        <v>162000</v>
      </c>
      <c r="P3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164760.00517540451</v>
      </c>
    </row>
    <row r="372" spans="1:16">
      <c r="A372" s="7">
        <v>6</v>
      </c>
      <c r="B372" s="7">
        <v>2000</v>
      </c>
      <c r="C372" s="7">
        <v>2000</v>
      </c>
      <c r="D372" s="7">
        <v>953</v>
      </c>
      <c r="E372" s="7">
        <v>460</v>
      </c>
      <c r="F372">
        <v>17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 s="42">
        <v>172400</v>
      </c>
      <c r="P3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192308.14825298841</v>
      </c>
    </row>
    <row r="373" spans="1:16">
      <c r="A373" s="13">
        <v>4</v>
      </c>
      <c r="B373" s="13">
        <v>1959</v>
      </c>
      <c r="C373" s="13">
        <v>1959</v>
      </c>
      <c r="D373" s="13">
        <v>0</v>
      </c>
      <c r="E373" s="13">
        <v>680</v>
      </c>
      <c r="F373">
        <v>19</v>
      </c>
      <c r="G373">
        <v>1</v>
      </c>
      <c r="H373">
        <v>0</v>
      </c>
      <c r="I373">
        <v>2</v>
      </c>
      <c r="J373">
        <v>3</v>
      </c>
      <c r="K373">
        <v>2</v>
      </c>
      <c r="L373">
        <v>2</v>
      </c>
      <c r="M373">
        <v>1</v>
      </c>
      <c r="N373">
        <v>0</v>
      </c>
      <c r="O373" s="42">
        <v>134432</v>
      </c>
      <c r="P3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98998.723652368441</v>
      </c>
    </row>
    <row r="374" spans="1:16">
      <c r="A374" s="7">
        <v>6</v>
      </c>
      <c r="B374" s="7">
        <v>1984</v>
      </c>
      <c r="C374" s="7">
        <v>1984</v>
      </c>
      <c r="D374" s="7">
        <v>744</v>
      </c>
      <c r="E374" s="7">
        <v>264</v>
      </c>
      <c r="F374">
        <v>12</v>
      </c>
      <c r="G374">
        <v>0</v>
      </c>
      <c r="H374">
        <v>3</v>
      </c>
      <c r="I374">
        <v>1</v>
      </c>
      <c r="J374">
        <v>0</v>
      </c>
      <c r="K374">
        <v>0</v>
      </c>
      <c r="L374">
        <v>2</v>
      </c>
      <c r="M374">
        <v>1</v>
      </c>
      <c r="N374">
        <v>0</v>
      </c>
      <c r="O374" s="42">
        <v>125000</v>
      </c>
      <c r="P3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129520.58597364846</v>
      </c>
    </row>
    <row r="375" spans="1:16">
      <c r="A375" s="13">
        <v>5</v>
      </c>
      <c r="B375" s="13">
        <v>1953</v>
      </c>
      <c r="C375" s="13">
        <v>1953</v>
      </c>
      <c r="D375" s="13">
        <v>608</v>
      </c>
      <c r="E375" s="13">
        <v>270</v>
      </c>
      <c r="F375">
        <v>11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2</v>
      </c>
      <c r="M375">
        <v>1</v>
      </c>
      <c r="N375">
        <v>0</v>
      </c>
      <c r="O375" s="42">
        <v>123000</v>
      </c>
      <c r="P3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110017.34102207013</v>
      </c>
    </row>
    <row r="376" spans="1:16">
      <c r="A376" s="7">
        <v>7</v>
      </c>
      <c r="B376" s="7">
        <v>2003</v>
      </c>
      <c r="C376" s="7">
        <v>2004</v>
      </c>
      <c r="D376" s="7">
        <v>847</v>
      </c>
      <c r="E376" s="7">
        <v>434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42">
        <v>219500</v>
      </c>
      <c r="P3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205973.430526079</v>
      </c>
    </row>
    <row r="377" spans="1:16">
      <c r="A377" s="13">
        <v>1</v>
      </c>
      <c r="B377" s="13">
        <v>1922</v>
      </c>
      <c r="C377" s="13">
        <v>1950</v>
      </c>
      <c r="D377" s="13">
        <v>683</v>
      </c>
      <c r="E377" s="13">
        <v>0</v>
      </c>
      <c r="F377">
        <v>15</v>
      </c>
      <c r="G377">
        <v>0</v>
      </c>
      <c r="H377">
        <v>0</v>
      </c>
      <c r="I377">
        <v>1</v>
      </c>
      <c r="J377">
        <v>4</v>
      </c>
      <c r="K377">
        <v>4</v>
      </c>
      <c r="L377">
        <v>1</v>
      </c>
      <c r="M377">
        <v>3</v>
      </c>
      <c r="N377">
        <v>0</v>
      </c>
      <c r="O377" s="42">
        <v>61000</v>
      </c>
      <c r="P3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14357.046870730872</v>
      </c>
    </row>
    <row r="378" spans="1:16">
      <c r="A378" s="7">
        <v>5</v>
      </c>
      <c r="B378" s="7">
        <v>1996</v>
      </c>
      <c r="C378" s="7">
        <v>1996</v>
      </c>
      <c r="D378" s="7">
        <v>870</v>
      </c>
      <c r="E378" s="7">
        <v>576</v>
      </c>
      <c r="F378">
        <v>0</v>
      </c>
      <c r="G378">
        <v>0</v>
      </c>
      <c r="H378">
        <v>0</v>
      </c>
      <c r="I378">
        <v>4</v>
      </c>
      <c r="J378">
        <v>0</v>
      </c>
      <c r="K378">
        <v>0</v>
      </c>
      <c r="L378">
        <v>0</v>
      </c>
      <c r="M378">
        <v>1</v>
      </c>
      <c r="N378">
        <v>0</v>
      </c>
      <c r="O378" s="42">
        <v>148000</v>
      </c>
      <c r="P3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152500.13922717565</v>
      </c>
    </row>
    <row r="379" spans="1:16">
      <c r="A379" s="13">
        <v>8</v>
      </c>
      <c r="B379" s="13">
        <v>2004</v>
      </c>
      <c r="C379" s="13">
        <v>2005</v>
      </c>
      <c r="D379" s="13">
        <v>1580</v>
      </c>
      <c r="E379" s="13">
        <v>610</v>
      </c>
      <c r="F379">
        <v>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42">
        <v>340000</v>
      </c>
      <c r="P3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274183.55357179546</v>
      </c>
    </row>
    <row r="380" spans="1:16">
      <c r="A380" s="7">
        <v>9</v>
      </c>
      <c r="B380" s="7">
        <v>2010</v>
      </c>
      <c r="C380" s="7">
        <v>2010</v>
      </c>
      <c r="D380" s="7">
        <v>1856</v>
      </c>
      <c r="E380" s="7">
        <v>834</v>
      </c>
      <c r="F380">
        <v>18</v>
      </c>
      <c r="G380">
        <v>0</v>
      </c>
      <c r="H380">
        <v>0</v>
      </c>
      <c r="I380">
        <v>1</v>
      </c>
      <c r="J380">
        <v>2</v>
      </c>
      <c r="K380">
        <v>0</v>
      </c>
      <c r="L380">
        <v>0</v>
      </c>
      <c r="M380">
        <v>2</v>
      </c>
      <c r="N380">
        <v>2</v>
      </c>
      <c r="O380" s="42">
        <v>394432</v>
      </c>
      <c r="P3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362324.28070219315</v>
      </c>
    </row>
    <row r="381" spans="1:16">
      <c r="A381" s="13">
        <v>6</v>
      </c>
      <c r="B381" s="13">
        <v>2000</v>
      </c>
      <c r="C381" s="13">
        <v>2000</v>
      </c>
      <c r="D381" s="13">
        <v>982</v>
      </c>
      <c r="E381" s="13">
        <v>463</v>
      </c>
      <c r="F381">
        <v>17</v>
      </c>
      <c r="G381">
        <v>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 s="42">
        <v>179000</v>
      </c>
      <c r="P3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179724.84591507932</v>
      </c>
    </row>
    <row r="382" spans="1:16">
      <c r="A382" s="7">
        <v>5</v>
      </c>
      <c r="B382" s="7">
        <v>1924</v>
      </c>
      <c r="C382" s="7">
        <v>1950</v>
      </c>
      <c r="D382" s="7">
        <v>1026</v>
      </c>
      <c r="E382" s="7">
        <v>308</v>
      </c>
      <c r="F382">
        <v>23</v>
      </c>
      <c r="G382">
        <v>0</v>
      </c>
      <c r="H382">
        <v>0</v>
      </c>
      <c r="I382">
        <v>2</v>
      </c>
      <c r="J382">
        <v>1</v>
      </c>
      <c r="K382">
        <v>0</v>
      </c>
      <c r="L382">
        <v>2</v>
      </c>
      <c r="M382">
        <v>0</v>
      </c>
      <c r="N382">
        <v>0</v>
      </c>
      <c r="O382" s="42">
        <v>127000</v>
      </c>
      <c r="P3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112652.52819917156</v>
      </c>
    </row>
    <row r="383" spans="1:16">
      <c r="A383" s="13">
        <v>7</v>
      </c>
      <c r="B383" s="13">
        <v>2006</v>
      </c>
      <c r="C383" s="13">
        <v>2006</v>
      </c>
      <c r="D383" s="13">
        <v>1293</v>
      </c>
      <c r="E383" s="13">
        <v>572</v>
      </c>
      <c r="F383">
        <v>5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2</v>
      </c>
      <c r="O383" s="42">
        <v>187750</v>
      </c>
      <c r="P3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230135.48987605897</v>
      </c>
    </row>
    <row r="384" spans="1:16">
      <c r="A384" s="7">
        <v>7</v>
      </c>
      <c r="B384" s="7">
        <v>2006</v>
      </c>
      <c r="C384" s="7">
        <v>2006</v>
      </c>
      <c r="D384" s="7">
        <v>939</v>
      </c>
      <c r="E384" s="7">
        <v>639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42">
        <v>213500</v>
      </c>
      <c r="P3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223595.31829699644</v>
      </c>
    </row>
    <row r="385" spans="1:16">
      <c r="A385" s="13">
        <v>6</v>
      </c>
      <c r="B385" s="13">
        <v>1928</v>
      </c>
      <c r="C385" s="13">
        <v>1950</v>
      </c>
      <c r="D385" s="13">
        <v>784</v>
      </c>
      <c r="E385" s="13">
        <v>360</v>
      </c>
      <c r="F385">
        <v>12</v>
      </c>
      <c r="G385">
        <v>0</v>
      </c>
      <c r="H385">
        <v>0</v>
      </c>
      <c r="I385">
        <v>3</v>
      </c>
      <c r="J385">
        <v>4</v>
      </c>
      <c r="K385">
        <v>3</v>
      </c>
      <c r="L385">
        <v>2</v>
      </c>
      <c r="M385">
        <v>1</v>
      </c>
      <c r="N385">
        <v>0</v>
      </c>
      <c r="O385" s="42">
        <v>76000</v>
      </c>
      <c r="P3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162297.39879853412</v>
      </c>
    </row>
    <row r="386" spans="1:16">
      <c r="A386" s="7">
        <v>6</v>
      </c>
      <c r="B386" s="7">
        <v>1992</v>
      </c>
      <c r="C386" s="7">
        <v>1992</v>
      </c>
      <c r="D386" s="7">
        <v>1580</v>
      </c>
      <c r="E386" s="7">
        <v>501</v>
      </c>
      <c r="F386">
        <v>19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 s="42">
        <v>240000</v>
      </c>
      <c r="P3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201978.07142048585</v>
      </c>
    </row>
    <row r="387" spans="1:16">
      <c r="A387" s="13">
        <v>8</v>
      </c>
      <c r="B387" s="13">
        <v>2004</v>
      </c>
      <c r="C387" s="13">
        <v>2005</v>
      </c>
      <c r="D387" s="13">
        <v>1256</v>
      </c>
      <c r="E387" s="13">
        <v>430</v>
      </c>
      <c r="F387">
        <v>21</v>
      </c>
      <c r="G387">
        <v>0</v>
      </c>
      <c r="H387">
        <v>3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 s="42">
        <v>192000</v>
      </c>
      <c r="P3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227417.53810548119</v>
      </c>
    </row>
    <row r="388" spans="1:16">
      <c r="A388" s="7">
        <v>5</v>
      </c>
      <c r="B388" s="7">
        <v>1910</v>
      </c>
      <c r="C388" s="7">
        <v>1996</v>
      </c>
      <c r="D388" s="7">
        <v>658</v>
      </c>
      <c r="E388" s="7">
        <v>0</v>
      </c>
      <c r="F388">
        <v>15</v>
      </c>
      <c r="G388">
        <v>1</v>
      </c>
      <c r="H388">
        <v>0</v>
      </c>
      <c r="I388">
        <v>2</v>
      </c>
      <c r="J388">
        <v>1</v>
      </c>
      <c r="K388">
        <v>0</v>
      </c>
      <c r="L388">
        <v>2</v>
      </c>
      <c r="M388">
        <v>1</v>
      </c>
      <c r="N388">
        <v>3</v>
      </c>
      <c r="O388" s="42">
        <v>81000</v>
      </c>
      <c r="P3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100481.95411060727</v>
      </c>
    </row>
    <row r="389" spans="1:16">
      <c r="A389" s="13">
        <v>6</v>
      </c>
      <c r="B389" s="13">
        <v>1976</v>
      </c>
      <c r="C389" s="13">
        <v>1976</v>
      </c>
      <c r="D389" s="13">
        <v>1041</v>
      </c>
      <c r="E389" s="13">
        <v>352</v>
      </c>
      <c r="F389">
        <v>15</v>
      </c>
      <c r="G389">
        <v>0</v>
      </c>
      <c r="H389">
        <v>0</v>
      </c>
      <c r="I389">
        <v>5</v>
      </c>
      <c r="J389">
        <v>1</v>
      </c>
      <c r="K389">
        <v>0</v>
      </c>
      <c r="L389">
        <v>0</v>
      </c>
      <c r="M389">
        <v>1</v>
      </c>
      <c r="N389">
        <v>1</v>
      </c>
      <c r="O389" s="42">
        <v>125000</v>
      </c>
      <c r="P3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170070.20369898513</v>
      </c>
    </row>
    <row r="390" spans="1:16">
      <c r="A390" s="7">
        <v>7</v>
      </c>
      <c r="B390" s="7">
        <v>1999</v>
      </c>
      <c r="C390" s="7">
        <v>2000</v>
      </c>
      <c r="D390" s="7">
        <v>1468</v>
      </c>
      <c r="E390" s="7">
        <v>577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 s="42">
        <v>191000</v>
      </c>
      <c r="P3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232681.33752130091</v>
      </c>
    </row>
    <row r="391" spans="1:16">
      <c r="A391" s="13">
        <v>10</v>
      </c>
      <c r="B391" s="13">
        <v>2007</v>
      </c>
      <c r="C391" s="13">
        <v>2008</v>
      </c>
      <c r="D391" s="13">
        <v>1682</v>
      </c>
      <c r="E391" s="13">
        <v>846</v>
      </c>
      <c r="F391">
        <v>10</v>
      </c>
      <c r="G391">
        <v>0</v>
      </c>
      <c r="H391">
        <v>0</v>
      </c>
      <c r="I391">
        <v>0</v>
      </c>
      <c r="J391">
        <v>2</v>
      </c>
      <c r="K391">
        <v>0</v>
      </c>
      <c r="L391">
        <v>0</v>
      </c>
      <c r="M391">
        <v>2</v>
      </c>
      <c r="N391">
        <v>2</v>
      </c>
      <c r="O391" s="42">
        <v>426000</v>
      </c>
      <c r="P3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385832.90448594722</v>
      </c>
    </row>
    <row r="392" spans="1:16">
      <c r="A392" s="7">
        <v>5</v>
      </c>
      <c r="B392" s="7">
        <v>1900</v>
      </c>
      <c r="C392" s="7">
        <v>1950</v>
      </c>
      <c r="D392" s="7">
        <v>861</v>
      </c>
      <c r="E392" s="7">
        <v>384</v>
      </c>
      <c r="F392">
        <v>15</v>
      </c>
      <c r="G392">
        <v>0</v>
      </c>
      <c r="H392">
        <v>0</v>
      </c>
      <c r="I392">
        <v>2</v>
      </c>
      <c r="J392">
        <v>1</v>
      </c>
      <c r="K392">
        <v>1</v>
      </c>
      <c r="L392">
        <v>0</v>
      </c>
      <c r="M392">
        <v>1</v>
      </c>
      <c r="N392">
        <v>0</v>
      </c>
      <c r="O392" s="42">
        <v>119000</v>
      </c>
      <c r="P3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121633.43687208113</v>
      </c>
    </row>
    <row r="393" spans="1:16">
      <c r="A393" s="13">
        <v>6</v>
      </c>
      <c r="B393" s="13">
        <v>2001</v>
      </c>
      <c r="C393" s="13">
        <v>2002</v>
      </c>
      <c r="D393" s="13">
        <v>804</v>
      </c>
      <c r="E393" s="13">
        <v>560</v>
      </c>
      <c r="F393">
        <v>4</v>
      </c>
      <c r="G393">
        <v>0</v>
      </c>
      <c r="H393">
        <v>0</v>
      </c>
      <c r="I393">
        <v>0</v>
      </c>
      <c r="J393">
        <v>2</v>
      </c>
      <c r="K393">
        <v>0</v>
      </c>
      <c r="L393">
        <v>0</v>
      </c>
      <c r="M393">
        <v>0</v>
      </c>
      <c r="N393">
        <v>0</v>
      </c>
      <c r="O393" s="42">
        <v>215000</v>
      </c>
      <c r="P3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196700.94048456225</v>
      </c>
    </row>
    <row r="394" spans="1:16">
      <c r="A394" s="7">
        <v>5</v>
      </c>
      <c r="B394" s="7">
        <v>1959</v>
      </c>
      <c r="C394" s="7">
        <v>1959</v>
      </c>
      <c r="D394" s="7">
        <v>0</v>
      </c>
      <c r="E394" s="7">
        <v>294</v>
      </c>
      <c r="F394">
        <v>11</v>
      </c>
      <c r="G394">
        <v>0</v>
      </c>
      <c r="H394">
        <v>0</v>
      </c>
      <c r="I394">
        <v>1</v>
      </c>
      <c r="J394">
        <v>3</v>
      </c>
      <c r="K394">
        <v>2</v>
      </c>
      <c r="L394">
        <v>2</v>
      </c>
      <c r="M394">
        <v>1</v>
      </c>
      <c r="N394">
        <v>0</v>
      </c>
      <c r="O394" s="42">
        <v>106500</v>
      </c>
      <c r="P3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106804.54514439513</v>
      </c>
    </row>
    <row r="395" spans="1:16">
      <c r="A395" s="13">
        <v>4</v>
      </c>
      <c r="B395" s="13">
        <v>1941</v>
      </c>
      <c r="C395" s="13">
        <v>1950</v>
      </c>
      <c r="D395" s="13">
        <v>788</v>
      </c>
      <c r="E395" s="13">
        <v>0</v>
      </c>
      <c r="F395">
        <v>8</v>
      </c>
      <c r="G395">
        <v>1</v>
      </c>
      <c r="H395">
        <v>0</v>
      </c>
      <c r="I395">
        <v>1</v>
      </c>
      <c r="J395">
        <v>1</v>
      </c>
      <c r="K395">
        <v>0</v>
      </c>
      <c r="L395">
        <v>2</v>
      </c>
      <c r="M395">
        <v>1</v>
      </c>
      <c r="N395">
        <v>1</v>
      </c>
      <c r="O395" s="42">
        <v>100000</v>
      </c>
      <c r="P3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63791.437059918528</v>
      </c>
    </row>
    <row r="396" spans="1:16">
      <c r="A396" s="7">
        <v>5</v>
      </c>
      <c r="B396" s="7">
        <v>1940</v>
      </c>
      <c r="C396" s="7">
        <v>1950</v>
      </c>
      <c r="D396" s="7">
        <v>735</v>
      </c>
      <c r="E396" s="7">
        <v>240</v>
      </c>
      <c r="F396">
        <v>7</v>
      </c>
      <c r="G396">
        <v>0</v>
      </c>
      <c r="H396">
        <v>0</v>
      </c>
      <c r="I396">
        <v>2</v>
      </c>
      <c r="J396">
        <v>1</v>
      </c>
      <c r="K396">
        <v>0</v>
      </c>
      <c r="L396">
        <v>1</v>
      </c>
      <c r="M396">
        <v>1</v>
      </c>
      <c r="N396">
        <v>0</v>
      </c>
      <c r="O396" s="42">
        <v>109000</v>
      </c>
      <c r="P3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109487.58735639934</v>
      </c>
    </row>
    <row r="397" spans="1:16">
      <c r="A397" s="13">
        <v>5</v>
      </c>
      <c r="B397" s="13">
        <v>1956</v>
      </c>
      <c r="C397" s="13">
        <v>1956</v>
      </c>
      <c r="D397" s="13">
        <v>1144</v>
      </c>
      <c r="E397" s="13">
        <v>596</v>
      </c>
      <c r="F397">
        <v>15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2</v>
      </c>
      <c r="M397">
        <v>1</v>
      </c>
      <c r="N397">
        <v>0</v>
      </c>
      <c r="O397" s="42">
        <v>129000</v>
      </c>
      <c r="P3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152343.55087003426</v>
      </c>
    </row>
    <row r="398" spans="1:16">
      <c r="A398" s="7">
        <v>5</v>
      </c>
      <c r="B398" s="7">
        <v>1972</v>
      </c>
      <c r="C398" s="7">
        <v>1972</v>
      </c>
      <c r="D398" s="7">
        <v>894</v>
      </c>
      <c r="E398" s="7">
        <v>600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2</v>
      </c>
      <c r="M398">
        <v>1</v>
      </c>
      <c r="N398">
        <v>0</v>
      </c>
      <c r="O398" s="42">
        <v>123000</v>
      </c>
      <c r="P3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149519.66027766382</v>
      </c>
    </row>
    <row r="399" spans="1:16">
      <c r="A399" s="13">
        <v>5</v>
      </c>
      <c r="B399" s="13">
        <v>1962</v>
      </c>
      <c r="C399" s="13">
        <v>1962</v>
      </c>
      <c r="D399" s="13">
        <v>864</v>
      </c>
      <c r="E399" s="13">
        <v>264</v>
      </c>
      <c r="F399">
        <v>11</v>
      </c>
      <c r="G399">
        <v>2</v>
      </c>
      <c r="H399">
        <v>0</v>
      </c>
      <c r="I399">
        <v>0</v>
      </c>
      <c r="J399">
        <v>1</v>
      </c>
      <c r="K399">
        <v>0</v>
      </c>
      <c r="L399">
        <v>2</v>
      </c>
      <c r="M399">
        <v>1</v>
      </c>
      <c r="N399">
        <v>0</v>
      </c>
      <c r="O399" s="42">
        <v>169500</v>
      </c>
      <c r="P3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121410.86672684253</v>
      </c>
    </row>
    <row r="400" spans="1:16">
      <c r="A400" s="7">
        <v>5</v>
      </c>
      <c r="B400" s="7">
        <v>1920</v>
      </c>
      <c r="C400" s="7">
        <v>1950</v>
      </c>
      <c r="D400" s="7">
        <v>961</v>
      </c>
      <c r="E400" s="7">
        <v>338</v>
      </c>
      <c r="F400">
        <v>13</v>
      </c>
      <c r="G400">
        <v>0</v>
      </c>
      <c r="H400">
        <v>0</v>
      </c>
      <c r="I400">
        <v>1</v>
      </c>
      <c r="J400">
        <v>4</v>
      </c>
      <c r="K400">
        <v>4</v>
      </c>
      <c r="L400">
        <v>1</v>
      </c>
      <c r="M400">
        <v>1</v>
      </c>
      <c r="N400">
        <v>1</v>
      </c>
      <c r="O400" s="42">
        <v>67000</v>
      </c>
      <c r="P4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144453.0368554001</v>
      </c>
    </row>
    <row r="401" spans="1:16">
      <c r="A401" s="13">
        <v>7</v>
      </c>
      <c r="B401" s="13">
        <v>2006</v>
      </c>
      <c r="C401" s="13">
        <v>2007</v>
      </c>
      <c r="D401" s="13">
        <v>1092</v>
      </c>
      <c r="E401" s="13">
        <v>438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 s="42">
        <v>241000</v>
      </c>
      <c r="P4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217548.4726576345</v>
      </c>
    </row>
    <row r="402" spans="1:16">
      <c r="A402" s="7">
        <v>8</v>
      </c>
      <c r="B402" s="7">
        <v>1996</v>
      </c>
      <c r="C402" s="7">
        <v>1996</v>
      </c>
      <c r="D402" s="7">
        <v>1260</v>
      </c>
      <c r="E402" s="7">
        <v>500</v>
      </c>
      <c r="F402">
        <v>1</v>
      </c>
      <c r="G402">
        <v>0</v>
      </c>
      <c r="H402">
        <v>3</v>
      </c>
      <c r="I402">
        <v>1</v>
      </c>
      <c r="J402">
        <v>0</v>
      </c>
      <c r="K402">
        <v>0</v>
      </c>
      <c r="L402">
        <v>0</v>
      </c>
      <c r="M402">
        <v>2</v>
      </c>
      <c r="N402">
        <v>0</v>
      </c>
      <c r="O402" s="42">
        <v>245500</v>
      </c>
      <c r="P4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241441.27093165467</v>
      </c>
    </row>
    <row r="403" spans="1:16">
      <c r="A403" s="13">
        <v>7</v>
      </c>
      <c r="B403" s="13">
        <v>2005</v>
      </c>
      <c r="C403" s="13">
        <v>2005</v>
      </c>
      <c r="D403" s="13">
        <v>1310</v>
      </c>
      <c r="E403" s="13">
        <v>400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2</v>
      </c>
      <c r="O403" s="42">
        <v>164990</v>
      </c>
      <c r="P4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218360.25042469052</v>
      </c>
    </row>
    <row r="404" spans="1:16">
      <c r="A404" s="7">
        <v>5</v>
      </c>
      <c r="B404" s="7">
        <v>1940</v>
      </c>
      <c r="C404" s="7">
        <v>1997</v>
      </c>
      <c r="D404" s="7">
        <v>672</v>
      </c>
      <c r="E404" s="7">
        <v>240</v>
      </c>
      <c r="F404">
        <v>9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1</v>
      </c>
      <c r="N404">
        <v>0</v>
      </c>
      <c r="O404" s="42">
        <v>108000</v>
      </c>
      <c r="P4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131545.55726659053</v>
      </c>
    </row>
    <row r="405" spans="1:16">
      <c r="A405" s="13">
        <v>8</v>
      </c>
      <c r="B405" s="13">
        <v>1998</v>
      </c>
      <c r="C405" s="13">
        <v>1998</v>
      </c>
      <c r="D405" s="13">
        <v>1141</v>
      </c>
      <c r="E405" s="13">
        <v>420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1</v>
      </c>
      <c r="O405" s="42">
        <v>258000</v>
      </c>
      <c r="P4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239068.34915977929</v>
      </c>
    </row>
    <row r="406" spans="1:16">
      <c r="A406" s="7">
        <v>6</v>
      </c>
      <c r="B406" s="7">
        <v>1995</v>
      </c>
      <c r="C406" s="7">
        <v>1996</v>
      </c>
      <c r="D406" s="7">
        <v>806</v>
      </c>
      <c r="E406" s="7">
        <v>373</v>
      </c>
      <c r="F406">
        <v>17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 s="42">
        <v>168000</v>
      </c>
      <c r="P4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176013.58625933607</v>
      </c>
    </row>
    <row r="407" spans="1:16">
      <c r="A407" s="13">
        <v>4</v>
      </c>
      <c r="B407" s="13">
        <v>1976</v>
      </c>
      <c r="C407" s="13">
        <v>1993</v>
      </c>
      <c r="D407" s="13">
        <v>1281</v>
      </c>
      <c r="E407" s="13">
        <v>490</v>
      </c>
      <c r="F407">
        <v>9</v>
      </c>
      <c r="G407">
        <v>1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0</v>
      </c>
      <c r="O407" s="42">
        <v>150000</v>
      </c>
      <c r="P4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141508.1187393326</v>
      </c>
    </row>
    <row r="408" spans="1:16">
      <c r="A408" s="7">
        <v>6</v>
      </c>
      <c r="B408" s="7">
        <v>1936</v>
      </c>
      <c r="C408" s="7">
        <v>1950</v>
      </c>
      <c r="D408" s="7">
        <v>1064</v>
      </c>
      <c r="E408" s="7">
        <v>240</v>
      </c>
      <c r="F408">
        <v>23</v>
      </c>
      <c r="G408">
        <v>0</v>
      </c>
      <c r="H408">
        <v>0</v>
      </c>
      <c r="I408">
        <v>2</v>
      </c>
      <c r="J408">
        <v>1</v>
      </c>
      <c r="K408">
        <v>0</v>
      </c>
      <c r="L408">
        <v>0</v>
      </c>
      <c r="M408">
        <v>1</v>
      </c>
      <c r="N408">
        <v>0</v>
      </c>
      <c r="O408" s="42">
        <v>115000</v>
      </c>
      <c r="P4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156193.20409922628</v>
      </c>
    </row>
    <row r="409" spans="1:16">
      <c r="A409" s="13">
        <v>6</v>
      </c>
      <c r="B409" s="13">
        <v>1915</v>
      </c>
      <c r="C409" s="13">
        <v>1976</v>
      </c>
      <c r="D409" s="13">
        <v>840</v>
      </c>
      <c r="E409" s="13">
        <v>308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 s="42">
        <v>177000</v>
      </c>
      <c r="P4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153260.26369027662</v>
      </c>
    </row>
    <row r="410" spans="1:16">
      <c r="A410" s="7">
        <v>7</v>
      </c>
      <c r="B410" s="7">
        <v>2006</v>
      </c>
      <c r="C410" s="7">
        <v>2006</v>
      </c>
      <c r="D410" s="7">
        <v>1063</v>
      </c>
      <c r="E410" s="7">
        <v>947</v>
      </c>
      <c r="F410">
        <v>10</v>
      </c>
      <c r="G410">
        <v>0</v>
      </c>
      <c r="H410">
        <v>0</v>
      </c>
      <c r="I410">
        <v>0</v>
      </c>
      <c r="J410">
        <v>2</v>
      </c>
      <c r="K410">
        <v>1</v>
      </c>
      <c r="L410">
        <v>0</v>
      </c>
      <c r="M410">
        <v>0</v>
      </c>
      <c r="N410">
        <v>2</v>
      </c>
      <c r="O410" s="42">
        <v>280000</v>
      </c>
      <c r="P4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263123.22908932925</v>
      </c>
    </row>
    <row r="411" spans="1:16">
      <c r="A411" s="13">
        <v>8</v>
      </c>
      <c r="B411" s="13">
        <v>2007</v>
      </c>
      <c r="C411" s="13">
        <v>2008</v>
      </c>
      <c r="D411" s="13">
        <v>1034</v>
      </c>
      <c r="E411" s="13">
        <v>836</v>
      </c>
      <c r="F411">
        <v>5</v>
      </c>
      <c r="G411">
        <v>0</v>
      </c>
      <c r="H411">
        <v>0</v>
      </c>
      <c r="I411">
        <v>0</v>
      </c>
      <c r="J411">
        <v>2</v>
      </c>
      <c r="K411">
        <v>0</v>
      </c>
      <c r="L411">
        <v>0</v>
      </c>
      <c r="M411">
        <v>2</v>
      </c>
      <c r="N411">
        <v>2</v>
      </c>
      <c r="O411" s="42">
        <v>339750</v>
      </c>
      <c r="P4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302450.06643661408</v>
      </c>
    </row>
    <row r="412" spans="1:16">
      <c r="A412" s="7">
        <v>5</v>
      </c>
      <c r="B412" s="7">
        <v>1958</v>
      </c>
      <c r="C412" s="7">
        <v>1958</v>
      </c>
      <c r="D412" s="7">
        <v>1276</v>
      </c>
      <c r="E412" s="7">
        <v>350</v>
      </c>
      <c r="F412">
        <v>15</v>
      </c>
      <c r="G412">
        <v>0</v>
      </c>
      <c r="H412">
        <v>0</v>
      </c>
      <c r="I412">
        <v>1</v>
      </c>
      <c r="J412">
        <v>1</v>
      </c>
      <c r="K412">
        <v>3</v>
      </c>
      <c r="L412">
        <v>2</v>
      </c>
      <c r="M412">
        <v>1</v>
      </c>
      <c r="N412">
        <v>1</v>
      </c>
      <c r="O412" s="42">
        <v>60000</v>
      </c>
      <c r="P4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141913.1880314498</v>
      </c>
    </row>
    <row r="413" spans="1:16">
      <c r="A413" s="13">
        <v>5</v>
      </c>
      <c r="B413" s="13">
        <v>1955</v>
      </c>
      <c r="C413" s="13">
        <v>1955</v>
      </c>
      <c r="D413" s="13">
        <v>1056</v>
      </c>
      <c r="E413" s="13">
        <v>572</v>
      </c>
      <c r="F413">
        <v>17</v>
      </c>
      <c r="G413">
        <v>0</v>
      </c>
      <c r="H413">
        <v>1</v>
      </c>
      <c r="I413">
        <v>1</v>
      </c>
      <c r="J413">
        <v>1</v>
      </c>
      <c r="K413">
        <v>0</v>
      </c>
      <c r="L413">
        <v>2</v>
      </c>
      <c r="M413">
        <v>1</v>
      </c>
      <c r="N413">
        <v>0</v>
      </c>
      <c r="O413" s="42">
        <v>145000</v>
      </c>
      <c r="P4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139370.02910471673</v>
      </c>
    </row>
    <row r="414" spans="1:16">
      <c r="A414" s="7">
        <v>7</v>
      </c>
      <c r="B414" s="7">
        <v>2009</v>
      </c>
      <c r="C414" s="7">
        <v>2009</v>
      </c>
      <c r="D414" s="7">
        <v>1470</v>
      </c>
      <c r="E414" s="7">
        <v>484</v>
      </c>
      <c r="F414">
        <v>5</v>
      </c>
      <c r="G414">
        <v>0</v>
      </c>
      <c r="H414">
        <v>0</v>
      </c>
      <c r="I414">
        <v>1</v>
      </c>
      <c r="J414">
        <v>2</v>
      </c>
      <c r="K414">
        <v>0</v>
      </c>
      <c r="L414">
        <v>0</v>
      </c>
      <c r="M414">
        <v>0</v>
      </c>
      <c r="N414">
        <v>2</v>
      </c>
      <c r="O414" s="42">
        <v>222000</v>
      </c>
      <c r="P4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246444.38401639817</v>
      </c>
    </row>
    <row r="415" spans="1:16">
      <c r="A415" s="13">
        <v>5</v>
      </c>
      <c r="B415" s="13">
        <v>1927</v>
      </c>
      <c r="C415" s="13">
        <v>1950</v>
      </c>
      <c r="D415" s="13">
        <v>1008</v>
      </c>
      <c r="E415" s="13">
        <v>360</v>
      </c>
      <c r="F415">
        <v>7</v>
      </c>
      <c r="G415">
        <v>3</v>
      </c>
      <c r="H415">
        <v>0</v>
      </c>
      <c r="I415">
        <v>1</v>
      </c>
      <c r="J415">
        <v>1</v>
      </c>
      <c r="K415">
        <v>0</v>
      </c>
      <c r="L415">
        <v>1</v>
      </c>
      <c r="M415">
        <v>1</v>
      </c>
      <c r="N415">
        <v>0</v>
      </c>
      <c r="O415" s="42">
        <v>115000</v>
      </c>
      <c r="P4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120346.3532555276</v>
      </c>
    </row>
    <row r="416" spans="1:16">
      <c r="A416" s="7">
        <v>7</v>
      </c>
      <c r="B416" s="7">
        <v>1993</v>
      </c>
      <c r="C416" s="7">
        <v>1993</v>
      </c>
      <c r="D416" s="7">
        <v>1080</v>
      </c>
      <c r="E416" s="7">
        <v>678</v>
      </c>
      <c r="F416">
        <v>12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42">
        <v>228000</v>
      </c>
      <c r="P4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226342.47269575688</v>
      </c>
    </row>
    <row r="417" spans="1:16">
      <c r="A417" s="13">
        <v>7</v>
      </c>
      <c r="B417" s="13">
        <v>2007</v>
      </c>
      <c r="C417" s="13">
        <v>2007</v>
      </c>
      <c r="D417" s="13">
        <v>1340</v>
      </c>
      <c r="E417" s="13">
        <v>396</v>
      </c>
      <c r="F417">
        <v>17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2</v>
      </c>
      <c r="O417" s="42">
        <v>181134</v>
      </c>
      <c r="P4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223536.31756522285</v>
      </c>
    </row>
    <row r="418" spans="1:16">
      <c r="A418" s="7">
        <v>6</v>
      </c>
      <c r="B418" s="7">
        <v>1978</v>
      </c>
      <c r="C418" s="7">
        <v>1978</v>
      </c>
      <c r="D418" s="7">
        <v>672</v>
      </c>
      <c r="E418" s="7">
        <v>440</v>
      </c>
      <c r="F418">
        <v>9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2</v>
      </c>
      <c r="M418">
        <v>1</v>
      </c>
      <c r="N418">
        <v>0</v>
      </c>
      <c r="O418" s="42">
        <v>149500</v>
      </c>
      <c r="P4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168108.12669527711</v>
      </c>
    </row>
    <row r="419" spans="1:16">
      <c r="A419" s="13">
        <v>6</v>
      </c>
      <c r="B419" s="13">
        <v>1918</v>
      </c>
      <c r="C419" s="13">
        <v>1950</v>
      </c>
      <c r="D419" s="13">
        <v>1370</v>
      </c>
      <c r="E419" s="13">
        <v>864</v>
      </c>
      <c r="F419">
        <v>2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2</v>
      </c>
      <c r="M419">
        <v>1</v>
      </c>
      <c r="N419">
        <v>0</v>
      </c>
      <c r="O419" s="42">
        <v>239000</v>
      </c>
      <c r="P4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189324.18077015079</v>
      </c>
    </row>
    <row r="420" spans="1:16">
      <c r="A420" s="7">
        <v>5</v>
      </c>
      <c r="B420" s="7">
        <v>1940</v>
      </c>
      <c r="C420" s="7">
        <v>1950</v>
      </c>
      <c r="D420" s="7">
        <v>756</v>
      </c>
      <c r="E420" s="7">
        <v>240</v>
      </c>
      <c r="F420">
        <v>15</v>
      </c>
      <c r="G420">
        <v>0</v>
      </c>
      <c r="H420">
        <v>0</v>
      </c>
      <c r="I420">
        <v>2</v>
      </c>
      <c r="J420">
        <v>1</v>
      </c>
      <c r="K420">
        <v>0</v>
      </c>
      <c r="L420">
        <v>3</v>
      </c>
      <c r="M420">
        <v>1</v>
      </c>
      <c r="N420">
        <v>3</v>
      </c>
      <c r="O420" s="42">
        <v>126000</v>
      </c>
      <c r="P4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105054.06882576832</v>
      </c>
    </row>
    <row r="421" spans="1:16">
      <c r="A421" s="13">
        <v>5</v>
      </c>
      <c r="B421" s="13">
        <v>1968</v>
      </c>
      <c r="C421" s="13">
        <v>1968</v>
      </c>
      <c r="D421" s="13">
        <v>1056</v>
      </c>
      <c r="E421" s="13">
        <v>304</v>
      </c>
      <c r="F421">
        <v>11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1</v>
      </c>
      <c r="N421">
        <v>0</v>
      </c>
      <c r="O421" s="42">
        <v>142000</v>
      </c>
      <c r="P4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142644.58760366958</v>
      </c>
    </row>
    <row r="422" spans="1:16">
      <c r="A422" s="7">
        <v>7</v>
      </c>
      <c r="B422" s="7">
        <v>1997</v>
      </c>
      <c r="C422" s="7">
        <v>1998</v>
      </c>
      <c r="D422" s="7">
        <v>1344</v>
      </c>
      <c r="E422" s="7">
        <v>784</v>
      </c>
      <c r="F422">
        <v>4</v>
      </c>
      <c r="G422">
        <v>0</v>
      </c>
      <c r="H422">
        <v>2</v>
      </c>
      <c r="I422">
        <v>4</v>
      </c>
      <c r="J422">
        <v>0</v>
      </c>
      <c r="K422">
        <v>1</v>
      </c>
      <c r="L422">
        <v>0</v>
      </c>
      <c r="M422">
        <v>1</v>
      </c>
      <c r="N422">
        <v>4</v>
      </c>
      <c r="O422" s="42">
        <v>206300</v>
      </c>
      <c r="P4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226157.86869505662</v>
      </c>
    </row>
    <row r="423" spans="1:16">
      <c r="A423" s="13">
        <v>6</v>
      </c>
      <c r="B423" s="13">
        <v>1977</v>
      </c>
      <c r="C423" s="13">
        <v>2000</v>
      </c>
      <c r="D423" s="13">
        <v>1602</v>
      </c>
      <c r="E423" s="13">
        <v>529</v>
      </c>
      <c r="F423">
        <v>6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0</v>
      </c>
      <c r="O423" s="42">
        <v>215000</v>
      </c>
      <c r="P4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199643.52180235757</v>
      </c>
    </row>
    <row r="424" spans="1:16">
      <c r="A424" s="7">
        <v>5</v>
      </c>
      <c r="B424" s="7">
        <v>1954</v>
      </c>
      <c r="C424" s="7">
        <v>1954</v>
      </c>
      <c r="D424" s="7">
        <v>988</v>
      </c>
      <c r="E424" s="7">
        <v>520</v>
      </c>
      <c r="F424">
        <v>4</v>
      </c>
      <c r="G424">
        <v>3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1</v>
      </c>
      <c r="N424">
        <v>0</v>
      </c>
      <c r="O424" s="42">
        <v>113000</v>
      </c>
      <c r="P4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138156.63873589833</v>
      </c>
    </row>
    <row r="425" spans="1:16">
      <c r="A425" s="13">
        <v>8</v>
      </c>
      <c r="B425" s="13">
        <v>1998</v>
      </c>
      <c r="C425" s="13">
        <v>1998</v>
      </c>
      <c r="D425" s="13">
        <v>1470</v>
      </c>
      <c r="E425" s="13">
        <v>696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 s="42">
        <v>315000</v>
      </c>
      <c r="P4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268553.06000738294</v>
      </c>
    </row>
    <row r="426" spans="1:16">
      <c r="A426" s="7">
        <v>6</v>
      </c>
      <c r="B426" s="7">
        <v>1956</v>
      </c>
      <c r="C426" s="7">
        <v>1956</v>
      </c>
      <c r="D426" s="7">
        <v>1196</v>
      </c>
      <c r="E426" s="7">
        <v>297</v>
      </c>
      <c r="F426">
        <v>11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0</v>
      </c>
      <c r="O426" s="42">
        <v>139000</v>
      </c>
      <c r="P4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159896.05472366847</v>
      </c>
    </row>
    <row r="427" spans="1:16">
      <c r="A427" s="13">
        <v>7</v>
      </c>
      <c r="B427" s="13">
        <v>1946</v>
      </c>
      <c r="C427" s="13">
        <v>1992</v>
      </c>
      <c r="D427" s="13">
        <v>651</v>
      </c>
      <c r="E427" s="13">
        <v>240</v>
      </c>
      <c r="F427">
        <v>7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1</v>
      </c>
      <c r="N427">
        <v>0</v>
      </c>
      <c r="O427" s="42">
        <v>135000</v>
      </c>
      <c r="P4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187282.97579078143</v>
      </c>
    </row>
    <row r="428" spans="1:16">
      <c r="A428" s="7">
        <v>7</v>
      </c>
      <c r="B428" s="7">
        <v>1989</v>
      </c>
      <c r="C428" s="7">
        <v>1989</v>
      </c>
      <c r="D428" s="7">
        <v>1518</v>
      </c>
      <c r="E428" s="7">
        <v>569</v>
      </c>
      <c r="F428">
        <v>12</v>
      </c>
      <c r="G428">
        <v>0</v>
      </c>
      <c r="H428">
        <v>0</v>
      </c>
      <c r="I428">
        <v>5</v>
      </c>
      <c r="J428">
        <v>0</v>
      </c>
      <c r="K428">
        <v>0</v>
      </c>
      <c r="L428">
        <v>1</v>
      </c>
      <c r="M428">
        <v>0</v>
      </c>
      <c r="N428">
        <v>0</v>
      </c>
      <c r="O428" s="42">
        <v>275000</v>
      </c>
      <c r="P4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217797.04970780716</v>
      </c>
    </row>
    <row r="429" spans="1:16">
      <c r="A429" s="13">
        <v>4</v>
      </c>
      <c r="B429" s="13">
        <v>1957</v>
      </c>
      <c r="C429" s="13">
        <v>1957</v>
      </c>
      <c r="D429" s="13">
        <v>907</v>
      </c>
      <c r="E429" s="13">
        <v>352</v>
      </c>
      <c r="F429">
        <v>11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1</v>
      </c>
      <c r="N429">
        <v>0</v>
      </c>
      <c r="O429" s="42">
        <v>109008</v>
      </c>
      <c r="P4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105064.59121659033</v>
      </c>
    </row>
    <row r="430" spans="1:16">
      <c r="A430" s="7">
        <v>7</v>
      </c>
      <c r="B430" s="7">
        <v>2007</v>
      </c>
      <c r="C430" s="7">
        <v>2007</v>
      </c>
      <c r="D430" s="7">
        <v>1208</v>
      </c>
      <c r="E430" s="7">
        <v>628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2</v>
      </c>
      <c r="O430" s="42">
        <v>195400</v>
      </c>
      <c r="P4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230391.93499994357</v>
      </c>
    </row>
    <row r="431" spans="1:16">
      <c r="A431" s="13">
        <v>6</v>
      </c>
      <c r="B431" s="13">
        <v>1988</v>
      </c>
      <c r="C431" s="13">
        <v>1988</v>
      </c>
      <c r="D431" s="13">
        <v>1392</v>
      </c>
      <c r="E431" s="13">
        <v>576</v>
      </c>
      <c r="F431">
        <v>16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2</v>
      </c>
      <c r="M431">
        <v>0</v>
      </c>
      <c r="N431">
        <v>0</v>
      </c>
      <c r="O431" s="42">
        <v>175000</v>
      </c>
      <c r="P4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190922.2234535529</v>
      </c>
    </row>
    <row r="432" spans="1:16">
      <c r="A432" s="7">
        <v>6</v>
      </c>
      <c r="B432" s="7">
        <v>1971</v>
      </c>
      <c r="C432" s="7">
        <v>1971</v>
      </c>
      <c r="D432" s="7">
        <v>483</v>
      </c>
      <c r="E432" s="7">
        <v>264</v>
      </c>
      <c r="F432">
        <v>22</v>
      </c>
      <c r="G432">
        <v>0</v>
      </c>
      <c r="H432">
        <v>4</v>
      </c>
      <c r="I432">
        <v>0</v>
      </c>
      <c r="J432">
        <v>1</v>
      </c>
      <c r="K432">
        <v>0</v>
      </c>
      <c r="L432">
        <v>2</v>
      </c>
      <c r="M432">
        <v>1</v>
      </c>
      <c r="N432">
        <v>1</v>
      </c>
      <c r="O432" s="42">
        <v>85400</v>
      </c>
      <c r="P4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116105.07943172968</v>
      </c>
    </row>
    <row r="433" spans="1:16">
      <c r="A433" s="13">
        <v>6</v>
      </c>
      <c r="B433" s="13">
        <v>1920</v>
      </c>
      <c r="C433" s="13">
        <v>1998</v>
      </c>
      <c r="D433" s="13">
        <v>901</v>
      </c>
      <c r="E433" s="13">
        <v>0</v>
      </c>
      <c r="F433">
        <v>7</v>
      </c>
      <c r="G433">
        <v>1</v>
      </c>
      <c r="H433">
        <v>0</v>
      </c>
      <c r="I433">
        <v>2</v>
      </c>
      <c r="J433">
        <v>1</v>
      </c>
      <c r="K433">
        <v>0</v>
      </c>
      <c r="L433">
        <v>1</v>
      </c>
      <c r="M433">
        <v>1</v>
      </c>
      <c r="N433">
        <v>1</v>
      </c>
      <c r="O433" s="42">
        <v>79900</v>
      </c>
      <c r="P4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142687.97235944218</v>
      </c>
    </row>
    <row r="434" spans="1:16">
      <c r="A434" s="7">
        <v>5</v>
      </c>
      <c r="B434" s="7">
        <v>1971</v>
      </c>
      <c r="C434" s="7">
        <v>1971</v>
      </c>
      <c r="D434" s="7">
        <v>765</v>
      </c>
      <c r="E434" s="7">
        <v>440</v>
      </c>
      <c r="F434">
        <v>22</v>
      </c>
      <c r="G434">
        <v>0</v>
      </c>
      <c r="H434">
        <v>3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 s="42">
        <v>122500</v>
      </c>
      <c r="P4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122653.61309568799</v>
      </c>
    </row>
    <row r="435" spans="1:16">
      <c r="A435" s="13">
        <v>6</v>
      </c>
      <c r="B435" s="13">
        <v>1997</v>
      </c>
      <c r="C435" s="13">
        <v>1998</v>
      </c>
      <c r="D435" s="13">
        <v>926</v>
      </c>
      <c r="E435" s="13">
        <v>470</v>
      </c>
      <c r="F435">
        <v>17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 s="42">
        <v>181000</v>
      </c>
      <c r="P4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190743.900163318</v>
      </c>
    </row>
    <row r="436" spans="1:16">
      <c r="A436" s="7">
        <v>4</v>
      </c>
      <c r="B436" s="7">
        <v>1972</v>
      </c>
      <c r="C436" s="7">
        <v>1972</v>
      </c>
      <c r="D436" s="7">
        <v>630</v>
      </c>
      <c r="E436" s="7">
        <v>0</v>
      </c>
      <c r="F436">
        <v>14</v>
      </c>
      <c r="G436">
        <v>0</v>
      </c>
      <c r="H436">
        <v>4</v>
      </c>
      <c r="I436">
        <v>4</v>
      </c>
      <c r="J436">
        <v>0</v>
      </c>
      <c r="K436">
        <v>0</v>
      </c>
      <c r="L436">
        <v>1</v>
      </c>
      <c r="M436">
        <v>1</v>
      </c>
      <c r="N436">
        <v>0</v>
      </c>
      <c r="O436" s="42">
        <v>81000</v>
      </c>
      <c r="P4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31654.811808353279</v>
      </c>
    </row>
    <row r="437" spans="1:16">
      <c r="A437" s="13">
        <v>7</v>
      </c>
      <c r="B437" s="13">
        <v>1996</v>
      </c>
      <c r="C437" s="13">
        <v>1996</v>
      </c>
      <c r="D437" s="13">
        <v>799</v>
      </c>
      <c r="E437" s="13">
        <v>550</v>
      </c>
      <c r="F437">
        <v>0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s="42">
        <v>212000</v>
      </c>
      <c r="P4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202874.87144727493</v>
      </c>
    </row>
    <row r="438" spans="1:16">
      <c r="A438" s="7">
        <v>6</v>
      </c>
      <c r="B438" s="7">
        <v>1920</v>
      </c>
      <c r="C438" s="7">
        <v>1950</v>
      </c>
      <c r="D438" s="7">
        <v>648</v>
      </c>
      <c r="E438" s="7">
        <v>440</v>
      </c>
      <c r="F438">
        <v>7</v>
      </c>
      <c r="G438">
        <v>0</v>
      </c>
      <c r="H438">
        <v>0</v>
      </c>
      <c r="I438">
        <v>2</v>
      </c>
      <c r="J438">
        <v>4</v>
      </c>
      <c r="K438">
        <v>0</v>
      </c>
      <c r="L438">
        <v>2</v>
      </c>
      <c r="M438">
        <v>1</v>
      </c>
      <c r="N438">
        <v>0</v>
      </c>
      <c r="O438" s="42">
        <v>116000</v>
      </c>
      <c r="P4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163110.05532340182</v>
      </c>
    </row>
    <row r="439" spans="1:16">
      <c r="A439" s="13">
        <v>6</v>
      </c>
      <c r="B439" s="13">
        <v>1926</v>
      </c>
      <c r="C439" s="13">
        <v>2004</v>
      </c>
      <c r="D439" s="13">
        <v>884</v>
      </c>
      <c r="E439" s="13">
        <v>180</v>
      </c>
      <c r="F439">
        <v>8</v>
      </c>
      <c r="G439">
        <v>0</v>
      </c>
      <c r="H439">
        <v>0</v>
      </c>
      <c r="I439">
        <v>3</v>
      </c>
      <c r="J439">
        <v>1</v>
      </c>
      <c r="K439">
        <v>0</v>
      </c>
      <c r="L439">
        <v>1</v>
      </c>
      <c r="M439">
        <v>1</v>
      </c>
      <c r="N439">
        <v>0</v>
      </c>
      <c r="O439" s="42">
        <v>119000</v>
      </c>
      <c r="P4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157112.49902586808</v>
      </c>
    </row>
    <row r="440" spans="1:16">
      <c r="A440" s="7">
        <v>5</v>
      </c>
      <c r="B440" s="7">
        <v>1913</v>
      </c>
      <c r="C440" s="7">
        <v>2002</v>
      </c>
      <c r="D440" s="7">
        <v>440</v>
      </c>
      <c r="E440" s="7">
        <v>352</v>
      </c>
      <c r="F440">
        <v>2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2</v>
      </c>
      <c r="M440">
        <v>0</v>
      </c>
      <c r="N440">
        <v>0</v>
      </c>
      <c r="O440" s="42">
        <v>90350</v>
      </c>
      <c r="P4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111572.28527493481</v>
      </c>
    </row>
    <row r="441" spans="1:16">
      <c r="A441" s="13">
        <v>6</v>
      </c>
      <c r="B441" s="13">
        <v>1920</v>
      </c>
      <c r="C441" s="13">
        <v>2000</v>
      </c>
      <c r="D441" s="13">
        <v>684</v>
      </c>
      <c r="E441" s="13">
        <v>528</v>
      </c>
      <c r="F441">
        <v>15</v>
      </c>
      <c r="G441">
        <v>0</v>
      </c>
      <c r="H441">
        <v>0</v>
      </c>
      <c r="I441">
        <v>2</v>
      </c>
      <c r="J441">
        <v>1</v>
      </c>
      <c r="K441">
        <v>3</v>
      </c>
      <c r="L441">
        <v>1</v>
      </c>
      <c r="M441">
        <v>0</v>
      </c>
      <c r="N441">
        <v>0</v>
      </c>
      <c r="O441" s="42">
        <v>110000</v>
      </c>
      <c r="P4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164097.7507223158</v>
      </c>
    </row>
    <row r="442" spans="1:16">
      <c r="A442" s="7">
        <v>10</v>
      </c>
      <c r="B442" s="7">
        <v>2008</v>
      </c>
      <c r="C442" s="7">
        <v>2008</v>
      </c>
      <c r="D442" s="7">
        <v>3094</v>
      </c>
      <c r="E442" s="7">
        <v>672</v>
      </c>
      <c r="F442">
        <v>10</v>
      </c>
      <c r="G442">
        <v>0</v>
      </c>
      <c r="H442">
        <v>0</v>
      </c>
      <c r="I442">
        <v>1</v>
      </c>
      <c r="J442">
        <v>2</v>
      </c>
      <c r="K442">
        <v>0</v>
      </c>
      <c r="L442">
        <v>0</v>
      </c>
      <c r="M442">
        <v>2</v>
      </c>
      <c r="N442">
        <v>0</v>
      </c>
      <c r="O442" s="42">
        <v>555000</v>
      </c>
      <c r="P4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423027.63423594966</v>
      </c>
    </row>
    <row r="443" spans="1:16">
      <c r="A443" s="13">
        <v>4</v>
      </c>
      <c r="B443" s="13">
        <v>1955</v>
      </c>
      <c r="C443" s="13">
        <v>1955</v>
      </c>
      <c r="D443" s="13">
        <v>1440</v>
      </c>
      <c r="E443" s="13">
        <v>0</v>
      </c>
      <c r="F443">
        <v>15</v>
      </c>
      <c r="G443">
        <v>0</v>
      </c>
      <c r="H443">
        <v>2</v>
      </c>
      <c r="I443">
        <v>1</v>
      </c>
      <c r="J443">
        <v>1</v>
      </c>
      <c r="K443">
        <v>0</v>
      </c>
      <c r="L443">
        <v>2</v>
      </c>
      <c r="M443">
        <v>3</v>
      </c>
      <c r="N443">
        <v>0</v>
      </c>
      <c r="O443" s="42">
        <v>118000</v>
      </c>
      <c r="P4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96596.93084522686</v>
      </c>
    </row>
    <row r="444" spans="1:16">
      <c r="A444" s="7">
        <v>5</v>
      </c>
      <c r="B444" s="7">
        <v>1930</v>
      </c>
      <c r="C444" s="7">
        <v>1992</v>
      </c>
      <c r="D444" s="7">
        <v>1078</v>
      </c>
      <c r="E444" s="7">
        <v>360</v>
      </c>
      <c r="F444">
        <v>8</v>
      </c>
      <c r="G444">
        <v>0</v>
      </c>
      <c r="H444">
        <v>0</v>
      </c>
      <c r="I444">
        <v>2</v>
      </c>
      <c r="J444">
        <v>1</v>
      </c>
      <c r="K444">
        <v>0</v>
      </c>
      <c r="L444">
        <v>2</v>
      </c>
      <c r="M444">
        <v>1</v>
      </c>
      <c r="N444">
        <v>0</v>
      </c>
      <c r="O444" s="42">
        <v>162900</v>
      </c>
      <c r="P4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141287.76973898703</v>
      </c>
    </row>
    <row r="445" spans="1:16">
      <c r="A445" s="13">
        <v>7</v>
      </c>
      <c r="B445" s="13">
        <v>2006</v>
      </c>
      <c r="C445" s="13">
        <v>2007</v>
      </c>
      <c r="D445" s="13">
        <v>1258</v>
      </c>
      <c r="E445" s="13">
        <v>648</v>
      </c>
      <c r="F445">
        <v>21</v>
      </c>
      <c r="G445">
        <v>0</v>
      </c>
      <c r="H445">
        <v>3</v>
      </c>
      <c r="I445">
        <v>1</v>
      </c>
      <c r="J445">
        <v>2</v>
      </c>
      <c r="K445">
        <v>0</v>
      </c>
      <c r="L445">
        <v>0</v>
      </c>
      <c r="M445">
        <v>0</v>
      </c>
      <c r="N445">
        <v>2</v>
      </c>
      <c r="O445" s="42">
        <v>172500</v>
      </c>
      <c r="P4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226778.44542098249</v>
      </c>
    </row>
    <row r="446" spans="1:16">
      <c r="A446" s="7">
        <v>7</v>
      </c>
      <c r="B446" s="7">
        <v>1994</v>
      </c>
      <c r="C446" s="7">
        <v>1995</v>
      </c>
      <c r="D446" s="7">
        <v>915</v>
      </c>
      <c r="E446" s="7">
        <v>493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42">
        <v>210000</v>
      </c>
      <c r="P4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207266.06969674979</v>
      </c>
    </row>
    <row r="447" spans="1:16">
      <c r="A447" s="13">
        <v>6</v>
      </c>
      <c r="B447" s="13">
        <v>1956</v>
      </c>
      <c r="C447" s="13">
        <v>1956</v>
      </c>
      <c r="D447" s="13">
        <v>1436</v>
      </c>
      <c r="E447" s="13">
        <v>480</v>
      </c>
      <c r="F447">
        <v>15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3</v>
      </c>
      <c r="M447">
        <v>1</v>
      </c>
      <c r="N447">
        <v>0</v>
      </c>
      <c r="O447" s="42">
        <v>127500</v>
      </c>
      <c r="P4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181510.89830269525</v>
      </c>
    </row>
    <row r="448" spans="1:16">
      <c r="A448" s="7">
        <v>6</v>
      </c>
      <c r="B448" s="7">
        <v>1966</v>
      </c>
      <c r="C448" s="7">
        <v>2002</v>
      </c>
      <c r="D448" s="7">
        <v>1517</v>
      </c>
      <c r="E448" s="7">
        <v>578</v>
      </c>
      <c r="F448">
        <v>11</v>
      </c>
      <c r="G448">
        <v>7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 s="42">
        <v>190000</v>
      </c>
      <c r="P4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193806.5256747395</v>
      </c>
    </row>
    <row r="449" spans="1:16">
      <c r="A449" s="13">
        <v>7</v>
      </c>
      <c r="B449" s="13">
        <v>1998</v>
      </c>
      <c r="C449" s="13">
        <v>1999</v>
      </c>
      <c r="D449" s="13">
        <v>930</v>
      </c>
      <c r="E449" s="13">
        <v>431</v>
      </c>
      <c r="F449">
        <v>17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 s="42">
        <v>199900</v>
      </c>
      <c r="P4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206120.90742334438</v>
      </c>
    </row>
    <row r="450" spans="1:16">
      <c r="A450" s="7">
        <v>6</v>
      </c>
      <c r="B450" s="7">
        <v>1937</v>
      </c>
      <c r="C450" s="7">
        <v>1950</v>
      </c>
      <c r="D450" s="7">
        <v>780</v>
      </c>
      <c r="E450" s="7">
        <v>198</v>
      </c>
      <c r="F450">
        <v>13</v>
      </c>
      <c r="G450">
        <v>0</v>
      </c>
      <c r="H450">
        <v>0</v>
      </c>
      <c r="I450">
        <v>2</v>
      </c>
      <c r="J450">
        <v>1</v>
      </c>
      <c r="K450">
        <v>0</v>
      </c>
      <c r="L450">
        <v>2</v>
      </c>
      <c r="M450">
        <v>1</v>
      </c>
      <c r="N450">
        <v>0</v>
      </c>
      <c r="O450" s="42">
        <v>119500</v>
      </c>
      <c r="P4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135286.96803579634</v>
      </c>
    </row>
    <row r="451" spans="1:16">
      <c r="A451" s="13">
        <v>3</v>
      </c>
      <c r="B451" s="13">
        <v>1948</v>
      </c>
      <c r="C451" s="13">
        <v>2002</v>
      </c>
      <c r="D451" s="13">
        <v>649</v>
      </c>
      <c r="E451" s="13">
        <v>308</v>
      </c>
      <c r="F451">
        <v>7</v>
      </c>
      <c r="G451">
        <v>0</v>
      </c>
      <c r="H451">
        <v>0</v>
      </c>
      <c r="I451">
        <v>2</v>
      </c>
      <c r="J451">
        <v>1</v>
      </c>
      <c r="K451">
        <v>0</v>
      </c>
      <c r="L451">
        <v>0</v>
      </c>
      <c r="M451">
        <v>1</v>
      </c>
      <c r="N451">
        <v>0</v>
      </c>
      <c r="O451" s="42">
        <v>120000</v>
      </c>
      <c r="P4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76795.781207481137</v>
      </c>
    </row>
    <row r="452" spans="1:16">
      <c r="A452" s="7">
        <v>6</v>
      </c>
      <c r="B452" s="7">
        <v>1930</v>
      </c>
      <c r="C452" s="7">
        <v>2005</v>
      </c>
      <c r="D452" s="7">
        <v>813</v>
      </c>
      <c r="E452" s="7">
        <v>270</v>
      </c>
      <c r="F452">
        <v>7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 s="42">
        <v>110000</v>
      </c>
      <c r="P4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160045.38747321596</v>
      </c>
    </row>
    <row r="453" spans="1:16">
      <c r="A453" s="13">
        <v>7</v>
      </c>
      <c r="B453" s="13">
        <v>1975</v>
      </c>
      <c r="C453" s="13">
        <v>1975</v>
      </c>
      <c r="D453" s="13">
        <v>1533</v>
      </c>
      <c r="E453" s="13">
        <v>576</v>
      </c>
      <c r="F453">
        <v>19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2</v>
      </c>
      <c r="M453">
        <v>0</v>
      </c>
      <c r="N453">
        <v>0</v>
      </c>
      <c r="O453" s="42">
        <v>280000</v>
      </c>
      <c r="P4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218797.31293813058</v>
      </c>
    </row>
    <row r="454" spans="1:16">
      <c r="A454" s="7">
        <v>6</v>
      </c>
      <c r="B454" s="7">
        <v>1996</v>
      </c>
      <c r="C454" s="7">
        <v>1997</v>
      </c>
      <c r="D454" s="7">
        <v>872</v>
      </c>
      <c r="E454" s="7">
        <v>422</v>
      </c>
      <c r="F454">
        <v>16</v>
      </c>
      <c r="G454">
        <v>0</v>
      </c>
      <c r="H454">
        <v>0</v>
      </c>
      <c r="I454">
        <v>0</v>
      </c>
      <c r="J454">
        <v>2</v>
      </c>
      <c r="K454">
        <v>0</v>
      </c>
      <c r="L454">
        <v>0</v>
      </c>
      <c r="M454">
        <v>1</v>
      </c>
      <c r="N454">
        <v>0</v>
      </c>
      <c r="O454" s="42">
        <v>204000</v>
      </c>
      <c r="P4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198893.09418066329</v>
      </c>
    </row>
    <row r="455" spans="1:16">
      <c r="A455" s="13">
        <v>8</v>
      </c>
      <c r="B455" s="13">
        <v>2008</v>
      </c>
      <c r="C455" s="13">
        <v>2008</v>
      </c>
      <c r="D455" s="13">
        <v>768</v>
      </c>
      <c r="E455" s="13">
        <v>676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s="42">
        <v>210000</v>
      </c>
      <c r="P4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251278.90854421633</v>
      </c>
    </row>
    <row r="456" spans="1:16">
      <c r="A456" s="7">
        <v>5</v>
      </c>
      <c r="B456" s="7">
        <v>1976</v>
      </c>
      <c r="C456" s="7">
        <v>1976</v>
      </c>
      <c r="D456" s="7">
        <v>1728</v>
      </c>
      <c r="E456" s="7">
        <v>560</v>
      </c>
      <c r="F456">
        <v>4</v>
      </c>
      <c r="G456">
        <v>0</v>
      </c>
      <c r="H456">
        <v>2</v>
      </c>
      <c r="I456">
        <v>1</v>
      </c>
      <c r="J456">
        <v>1</v>
      </c>
      <c r="K456">
        <v>0</v>
      </c>
      <c r="L456">
        <v>2</v>
      </c>
      <c r="M456">
        <v>1</v>
      </c>
      <c r="N456">
        <v>5</v>
      </c>
      <c r="O456" s="42">
        <v>188000</v>
      </c>
      <c r="P4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162668.15076273997</v>
      </c>
    </row>
    <row r="457" spans="1:16">
      <c r="A457" s="13">
        <v>7</v>
      </c>
      <c r="B457" s="13">
        <v>1973</v>
      </c>
      <c r="C457" s="13">
        <v>1973</v>
      </c>
      <c r="D457" s="13">
        <v>1242</v>
      </c>
      <c r="E457" s="13">
        <v>528</v>
      </c>
      <c r="F457">
        <v>6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3</v>
      </c>
      <c r="M457">
        <v>1</v>
      </c>
      <c r="N457">
        <v>0</v>
      </c>
      <c r="O457" s="42">
        <v>175500</v>
      </c>
      <c r="P4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214548.29067317559</v>
      </c>
    </row>
    <row r="458" spans="1:16">
      <c r="A458" s="7">
        <v>5</v>
      </c>
      <c r="B458" s="7">
        <v>1916</v>
      </c>
      <c r="C458" s="7">
        <v>1950</v>
      </c>
      <c r="D458" s="7">
        <v>624</v>
      </c>
      <c r="E458" s="7">
        <v>513</v>
      </c>
      <c r="F458">
        <v>7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3</v>
      </c>
      <c r="M458">
        <v>1</v>
      </c>
      <c r="N458">
        <v>1</v>
      </c>
      <c r="O458" s="42">
        <v>98000</v>
      </c>
      <c r="P4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117571.76296864603</v>
      </c>
    </row>
    <row r="459" spans="1:16">
      <c r="A459" s="13">
        <v>4</v>
      </c>
      <c r="B459" s="13">
        <v>1954</v>
      </c>
      <c r="C459" s="13">
        <v>1994</v>
      </c>
      <c r="D459" s="13">
        <v>1364</v>
      </c>
      <c r="E459" s="13">
        <v>529</v>
      </c>
      <c r="F459">
        <v>19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 s="42">
        <v>256000</v>
      </c>
      <c r="P4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132260.30714056059</v>
      </c>
    </row>
    <row r="460" spans="1:16">
      <c r="A460" s="7">
        <v>8</v>
      </c>
      <c r="B460" s="7">
        <v>1925</v>
      </c>
      <c r="C460" s="7">
        <v>1996</v>
      </c>
      <c r="D460" s="7">
        <v>588</v>
      </c>
      <c r="E460" s="7">
        <v>228</v>
      </c>
      <c r="F460">
        <v>7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3</v>
      </c>
      <c r="M460">
        <v>0</v>
      </c>
      <c r="N460">
        <v>0</v>
      </c>
      <c r="O460" s="42">
        <v>161000</v>
      </c>
      <c r="P4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196632.1953548592</v>
      </c>
    </row>
    <row r="461" spans="1:16">
      <c r="A461" s="13">
        <v>5</v>
      </c>
      <c r="B461" s="13">
        <v>1950</v>
      </c>
      <c r="C461" s="13">
        <v>1950</v>
      </c>
      <c r="D461" s="13">
        <v>709</v>
      </c>
      <c r="E461" s="13">
        <v>352</v>
      </c>
      <c r="F461">
        <v>8</v>
      </c>
      <c r="G461">
        <v>0</v>
      </c>
      <c r="H461">
        <v>0</v>
      </c>
      <c r="I461">
        <v>2</v>
      </c>
      <c r="J461">
        <v>1</v>
      </c>
      <c r="K461">
        <v>0</v>
      </c>
      <c r="L461">
        <v>2</v>
      </c>
      <c r="M461">
        <v>0</v>
      </c>
      <c r="N461">
        <v>0</v>
      </c>
      <c r="O461" s="42">
        <v>110000</v>
      </c>
      <c r="P4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105275.61155139029</v>
      </c>
    </row>
    <row r="462" spans="1:16">
      <c r="A462" s="7">
        <v>8</v>
      </c>
      <c r="B462" s="7">
        <v>2009</v>
      </c>
      <c r="C462" s="7">
        <v>2009</v>
      </c>
      <c r="D462" s="7">
        <v>832</v>
      </c>
      <c r="E462" s="7">
        <v>552</v>
      </c>
      <c r="F462">
        <v>5</v>
      </c>
      <c r="G462">
        <v>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2</v>
      </c>
      <c r="O462" s="42">
        <v>263435</v>
      </c>
      <c r="P4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241114.10358666803</v>
      </c>
    </row>
    <row r="463" spans="1:16">
      <c r="A463" s="13">
        <v>7</v>
      </c>
      <c r="B463" s="13">
        <v>1936</v>
      </c>
      <c r="C463" s="13">
        <v>2007</v>
      </c>
      <c r="D463" s="13">
        <v>560</v>
      </c>
      <c r="E463" s="13">
        <v>576</v>
      </c>
      <c r="F463">
        <v>23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 s="42">
        <v>155000</v>
      </c>
      <c r="P4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197740.52449728057</v>
      </c>
    </row>
    <row r="464" spans="1:16">
      <c r="A464" s="7">
        <v>5</v>
      </c>
      <c r="B464" s="7">
        <v>1965</v>
      </c>
      <c r="C464" s="7">
        <v>1965</v>
      </c>
      <c r="D464" s="7">
        <v>864</v>
      </c>
      <c r="E464" s="7">
        <v>360</v>
      </c>
      <c r="F464">
        <v>9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1</v>
      </c>
      <c r="M464">
        <v>1</v>
      </c>
      <c r="N464">
        <v>0</v>
      </c>
      <c r="O464" s="42">
        <v>62383</v>
      </c>
      <c r="P4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134201.30277310149</v>
      </c>
    </row>
    <row r="465" spans="1:16">
      <c r="A465" s="13">
        <v>6</v>
      </c>
      <c r="B465" s="13">
        <v>1934</v>
      </c>
      <c r="C465" s="13">
        <v>1995</v>
      </c>
      <c r="D465" s="13">
        <v>715</v>
      </c>
      <c r="E465" s="13">
        <v>240</v>
      </c>
      <c r="F465">
        <v>2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3</v>
      </c>
      <c r="M465">
        <v>1</v>
      </c>
      <c r="N465">
        <v>0</v>
      </c>
      <c r="O465" s="42">
        <v>188700</v>
      </c>
      <c r="P4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152240.24238217445</v>
      </c>
    </row>
    <row r="466" spans="1:16">
      <c r="A466" s="7">
        <v>5</v>
      </c>
      <c r="B466" s="7">
        <v>1978</v>
      </c>
      <c r="C466" s="7">
        <v>1978</v>
      </c>
      <c r="D466" s="7">
        <v>1040</v>
      </c>
      <c r="E466" s="7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2</v>
      </c>
      <c r="M466">
        <v>1</v>
      </c>
      <c r="N466">
        <v>0</v>
      </c>
      <c r="O466" s="42">
        <v>124000</v>
      </c>
      <c r="P4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112692.10400107817</v>
      </c>
    </row>
    <row r="467" spans="1:16">
      <c r="A467" s="13">
        <v>7</v>
      </c>
      <c r="B467" s="13">
        <v>2004</v>
      </c>
      <c r="C467" s="13">
        <v>2004</v>
      </c>
      <c r="D467" s="13">
        <v>1375</v>
      </c>
      <c r="E467" s="13">
        <v>398</v>
      </c>
      <c r="F467">
        <v>21</v>
      </c>
      <c r="G467">
        <v>0</v>
      </c>
      <c r="H467">
        <v>3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 s="42">
        <v>178740</v>
      </c>
      <c r="P4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199863.09653202462</v>
      </c>
    </row>
    <row r="468" spans="1:16">
      <c r="A468" s="7">
        <v>7</v>
      </c>
      <c r="B468" s="7">
        <v>1970</v>
      </c>
      <c r="C468" s="7">
        <v>1970</v>
      </c>
      <c r="D468" s="7">
        <v>1277</v>
      </c>
      <c r="E468" s="7">
        <v>526</v>
      </c>
      <c r="F468">
        <v>11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2</v>
      </c>
      <c r="M468">
        <v>1</v>
      </c>
      <c r="N468">
        <v>0</v>
      </c>
      <c r="O468" s="42">
        <v>167000</v>
      </c>
      <c r="P4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218043.14710254912</v>
      </c>
    </row>
    <row r="469" spans="1:16">
      <c r="A469" s="13">
        <v>5</v>
      </c>
      <c r="B469" s="13">
        <v>1942</v>
      </c>
      <c r="C469" s="13">
        <v>1995</v>
      </c>
      <c r="D469" s="13">
        <v>728</v>
      </c>
      <c r="E469" s="13">
        <v>312</v>
      </c>
      <c r="F469">
        <v>11</v>
      </c>
      <c r="G469">
        <v>3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 s="42">
        <v>146500</v>
      </c>
      <c r="P4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124509.94018016313</v>
      </c>
    </row>
    <row r="470" spans="1:16">
      <c r="A470" s="7">
        <v>8</v>
      </c>
      <c r="B470" s="7">
        <v>2006</v>
      </c>
      <c r="C470" s="7">
        <v>2006</v>
      </c>
      <c r="D470" s="7">
        <v>1626</v>
      </c>
      <c r="E470" s="7">
        <v>866</v>
      </c>
      <c r="F470">
        <v>10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 s="42">
        <v>250000</v>
      </c>
      <c r="P4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291481.28094522964</v>
      </c>
    </row>
    <row r="471" spans="1:16">
      <c r="A471" s="13">
        <v>6</v>
      </c>
      <c r="B471" s="13">
        <v>1993</v>
      </c>
      <c r="C471" s="13">
        <v>1993</v>
      </c>
      <c r="D471" s="13">
        <v>832</v>
      </c>
      <c r="E471" s="13">
        <v>506</v>
      </c>
      <c r="F471">
        <v>12</v>
      </c>
      <c r="G471">
        <v>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s="42">
        <v>187000</v>
      </c>
      <c r="P4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158753.3073424077</v>
      </c>
    </row>
    <row r="472" spans="1:16">
      <c r="A472" s="7">
        <v>8</v>
      </c>
      <c r="B472" s="7">
        <v>1985</v>
      </c>
      <c r="C472" s="7">
        <v>1985</v>
      </c>
      <c r="D472" s="7">
        <v>1488</v>
      </c>
      <c r="E472" s="7">
        <v>528</v>
      </c>
      <c r="F472">
        <v>18</v>
      </c>
      <c r="G472">
        <v>0</v>
      </c>
      <c r="H472">
        <v>3</v>
      </c>
      <c r="I472">
        <v>1</v>
      </c>
      <c r="J472">
        <v>0</v>
      </c>
      <c r="K472">
        <v>0</v>
      </c>
      <c r="L472">
        <v>2</v>
      </c>
      <c r="M472">
        <v>0</v>
      </c>
      <c r="N472">
        <v>0</v>
      </c>
      <c r="O472" s="42">
        <v>212000</v>
      </c>
      <c r="P4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224291.85317672932</v>
      </c>
    </row>
    <row r="473" spans="1:16">
      <c r="A473" s="13">
        <v>7</v>
      </c>
      <c r="B473" s="13">
        <v>1977</v>
      </c>
      <c r="C473" s="13">
        <v>1977</v>
      </c>
      <c r="D473" s="13">
        <v>808</v>
      </c>
      <c r="E473" s="13">
        <v>534</v>
      </c>
      <c r="F473">
        <v>6</v>
      </c>
      <c r="G473">
        <v>7</v>
      </c>
      <c r="H473">
        <v>0</v>
      </c>
      <c r="I473">
        <v>0</v>
      </c>
      <c r="J473">
        <v>0</v>
      </c>
      <c r="K473">
        <v>0</v>
      </c>
      <c r="L473">
        <v>2</v>
      </c>
      <c r="M473">
        <v>1</v>
      </c>
      <c r="N473">
        <v>0</v>
      </c>
      <c r="O473" s="42">
        <v>190000</v>
      </c>
      <c r="P4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184143.85772676487</v>
      </c>
    </row>
    <row r="474" spans="1:16">
      <c r="A474" s="7">
        <v>6</v>
      </c>
      <c r="B474" s="7">
        <v>2005</v>
      </c>
      <c r="C474" s="7">
        <v>2005</v>
      </c>
      <c r="D474" s="7">
        <v>547</v>
      </c>
      <c r="E474" s="7">
        <v>525</v>
      </c>
      <c r="F474">
        <v>15</v>
      </c>
      <c r="G474">
        <v>0</v>
      </c>
      <c r="H474">
        <v>3</v>
      </c>
      <c r="I474">
        <v>5</v>
      </c>
      <c r="J474">
        <v>0</v>
      </c>
      <c r="K474">
        <v>0</v>
      </c>
      <c r="L474">
        <v>0</v>
      </c>
      <c r="M474">
        <v>1</v>
      </c>
      <c r="N474">
        <v>0</v>
      </c>
      <c r="O474" s="42">
        <v>148000</v>
      </c>
      <c r="P4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148077.62650653775</v>
      </c>
    </row>
    <row r="475" spans="1:16">
      <c r="A475" s="13">
        <v>8</v>
      </c>
      <c r="B475" s="13">
        <v>2006</v>
      </c>
      <c r="C475" s="13">
        <v>2007</v>
      </c>
      <c r="D475" s="13">
        <v>1976</v>
      </c>
      <c r="E475" s="13">
        <v>908</v>
      </c>
      <c r="F475">
        <v>10</v>
      </c>
      <c r="G475">
        <v>0</v>
      </c>
      <c r="H475">
        <v>0</v>
      </c>
      <c r="I475">
        <v>1</v>
      </c>
      <c r="J475">
        <v>2</v>
      </c>
      <c r="K475">
        <v>0</v>
      </c>
      <c r="L475">
        <v>0</v>
      </c>
      <c r="M475">
        <v>0</v>
      </c>
      <c r="N475">
        <v>2</v>
      </c>
      <c r="O475" s="42">
        <v>440000</v>
      </c>
      <c r="P4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320638.73018776841</v>
      </c>
    </row>
    <row r="476" spans="1:16">
      <c r="A476" s="7">
        <v>8</v>
      </c>
      <c r="B476" s="7">
        <v>2000</v>
      </c>
      <c r="C476" s="7">
        <v>2000</v>
      </c>
      <c r="D476" s="7">
        <v>1494</v>
      </c>
      <c r="E476" s="7">
        <v>499</v>
      </c>
      <c r="F476">
        <v>18</v>
      </c>
      <c r="G476">
        <v>0</v>
      </c>
      <c r="H476">
        <v>3</v>
      </c>
      <c r="I476">
        <v>1</v>
      </c>
      <c r="J476">
        <v>0</v>
      </c>
      <c r="K476">
        <v>0</v>
      </c>
      <c r="L476">
        <v>0</v>
      </c>
      <c r="M476">
        <v>2</v>
      </c>
      <c r="N476">
        <v>0</v>
      </c>
      <c r="O476" s="42">
        <v>251000</v>
      </c>
      <c r="P4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255161.10559373818</v>
      </c>
    </row>
    <row r="477" spans="1:16">
      <c r="A477" s="13">
        <v>5</v>
      </c>
      <c r="B477" s="13">
        <v>1963</v>
      </c>
      <c r="C477" s="13">
        <v>1963</v>
      </c>
      <c r="D477" s="13">
        <v>970</v>
      </c>
      <c r="E477" s="13">
        <v>624</v>
      </c>
      <c r="F477">
        <v>9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2</v>
      </c>
      <c r="M477">
        <v>1</v>
      </c>
      <c r="N477">
        <v>0</v>
      </c>
      <c r="O477" s="42">
        <v>132500</v>
      </c>
      <c r="P4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150593.54419891853</v>
      </c>
    </row>
    <row r="478" spans="1:16">
      <c r="A478" s="7">
        <v>6</v>
      </c>
      <c r="B478" s="7">
        <v>1997</v>
      </c>
      <c r="C478" s="7">
        <v>1998</v>
      </c>
      <c r="D478" s="7">
        <v>1478</v>
      </c>
      <c r="E478" s="7">
        <v>508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 s="42">
        <v>208900</v>
      </c>
      <c r="P4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198183.20570736163</v>
      </c>
    </row>
    <row r="479" spans="1:16">
      <c r="A479" s="13">
        <v>9</v>
      </c>
      <c r="B479" s="13">
        <v>2006</v>
      </c>
      <c r="C479" s="13">
        <v>2006</v>
      </c>
      <c r="D479" s="13">
        <v>2153</v>
      </c>
      <c r="E479" s="13">
        <v>694</v>
      </c>
      <c r="F479">
        <v>10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</v>
      </c>
      <c r="N479">
        <v>0</v>
      </c>
      <c r="O479" s="42">
        <v>380000</v>
      </c>
      <c r="P4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348975.46919552248</v>
      </c>
    </row>
    <row r="480" spans="1:16">
      <c r="A480" s="7">
        <v>8</v>
      </c>
      <c r="B480" s="7">
        <v>2007</v>
      </c>
      <c r="C480" s="7">
        <v>2008</v>
      </c>
      <c r="D480" s="7">
        <v>1705</v>
      </c>
      <c r="E480" s="7">
        <v>826</v>
      </c>
      <c r="F480">
        <v>0</v>
      </c>
      <c r="G480">
        <v>0</v>
      </c>
      <c r="H480">
        <v>0</v>
      </c>
      <c r="I480">
        <v>1</v>
      </c>
      <c r="J480">
        <v>2</v>
      </c>
      <c r="K480">
        <v>0</v>
      </c>
      <c r="L480">
        <v>0</v>
      </c>
      <c r="M480">
        <v>0</v>
      </c>
      <c r="N480">
        <v>0</v>
      </c>
      <c r="O480" s="42">
        <v>297000</v>
      </c>
      <c r="P4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304623.39101348812</v>
      </c>
    </row>
    <row r="481" spans="1:16">
      <c r="A481" s="13">
        <v>4</v>
      </c>
      <c r="B481" s="13">
        <v>1937</v>
      </c>
      <c r="C481" s="13">
        <v>2000</v>
      </c>
      <c r="D481" s="13">
        <v>907</v>
      </c>
      <c r="E481" s="13">
        <v>672</v>
      </c>
      <c r="F481">
        <v>7</v>
      </c>
      <c r="G481">
        <v>0</v>
      </c>
      <c r="H481">
        <v>0</v>
      </c>
      <c r="I481">
        <v>1</v>
      </c>
      <c r="J481">
        <v>4</v>
      </c>
      <c r="K481">
        <v>0</v>
      </c>
      <c r="L481">
        <v>2</v>
      </c>
      <c r="M481">
        <v>1</v>
      </c>
      <c r="N481">
        <v>4</v>
      </c>
      <c r="O481" s="42">
        <v>89471</v>
      </c>
      <c r="P4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152465.54221057417</v>
      </c>
    </row>
    <row r="482" spans="1:16">
      <c r="A482" s="7">
        <v>9</v>
      </c>
      <c r="B482" s="7">
        <v>2004</v>
      </c>
      <c r="C482" s="7">
        <v>2005</v>
      </c>
      <c r="D482" s="7">
        <v>1833</v>
      </c>
      <c r="E482" s="7">
        <v>772</v>
      </c>
      <c r="F482">
        <v>10</v>
      </c>
      <c r="G482">
        <v>0</v>
      </c>
      <c r="H482">
        <v>0</v>
      </c>
      <c r="I482">
        <v>1</v>
      </c>
      <c r="J482">
        <v>2</v>
      </c>
      <c r="K482">
        <v>0</v>
      </c>
      <c r="L482">
        <v>0</v>
      </c>
      <c r="M482">
        <v>0</v>
      </c>
      <c r="N482">
        <v>0</v>
      </c>
      <c r="O482" s="42">
        <v>326000</v>
      </c>
      <c r="P4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335376.52785782312</v>
      </c>
    </row>
    <row r="483" spans="1:16">
      <c r="A483" s="13">
        <v>9</v>
      </c>
      <c r="B483" s="13">
        <v>2003</v>
      </c>
      <c r="C483" s="13">
        <v>2004</v>
      </c>
      <c r="D483" s="13">
        <v>1792</v>
      </c>
      <c r="E483" s="13">
        <v>874</v>
      </c>
      <c r="F483">
        <v>10</v>
      </c>
      <c r="G483">
        <v>0</v>
      </c>
      <c r="H483">
        <v>0</v>
      </c>
      <c r="I483">
        <v>1</v>
      </c>
      <c r="J483">
        <v>2</v>
      </c>
      <c r="K483">
        <v>0</v>
      </c>
      <c r="L483">
        <v>0</v>
      </c>
      <c r="M483">
        <v>2</v>
      </c>
      <c r="N483">
        <v>0</v>
      </c>
      <c r="O483" s="42">
        <v>374000</v>
      </c>
      <c r="P4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357898.42817763623</v>
      </c>
    </row>
    <row r="484" spans="1:16">
      <c r="A484" s="7">
        <v>7</v>
      </c>
      <c r="B484" s="7">
        <v>1915</v>
      </c>
      <c r="C484" s="7">
        <v>2005</v>
      </c>
      <c r="D484" s="7">
        <v>910</v>
      </c>
      <c r="E484" s="7">
        <v>164</v>
      </c>
      <c r="F484">
        <v>7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2</v>
      </c>
      <c r="N484">
        <v>0</v>
      </c>
      <c r="O484" s="42">
        <v>155000</v>
      </c>
      <c r="P4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204149.09401606795</v>
      </c>
    </row>
    <row r="485" spans="1:16">
      <c r="A485" s="13">
        <v>6</v>
      </c>
      <c r="B485" s="13">
        <v>1998</v>
      </c>
      <c r="C485" s="13">
        <v>1998</v>
      </c>
      <c r="D485" s="13">
        <v>1216</v>
      </c>
      <c r="E485" s="13">
        <v>402</v>
      </c>
      <c r="F485">
        <v>4</v>
      </c>
      <c r="G485">
        <v>0</v>
      </c>
      <c r="H485">
        <v>4</v>
      </c>
      <c r="I485">
        <v>1</v>
      </c>
      <c r="J485">
        <v>2</v>
      </c>
      <c r="K485">
        <v>0</v>
      </c>
      <c r="L485">
        <v>0</v>
      </c>
      <c r="M485">
        <v>1</v>
      </c>
      <c r="N485">
        <v>0</v>
      </c>
      <c r="O485" s="42">
        <v>164000</v>
      </c>
      <c r="P4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173294.83721798658</v>
      </c>
    </row>
    <row r="486" spans="1:16">
      <c r="A486" s="7">
        <v>5</v>
      </c>
      <c r="B486" s="7">
        <v>1962</v>
      </c>
      <c r="C486" s="7">
        <v>2001</v>
      </c>
      <c r="D486" s="7">
        <v>999</v>
      </c>
      <c r="E486" s="7">
        <v>264</v>
      </c>
      <c r="F486">
        <v>9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0</v>
      </c>
      <c r="O486" s="42">
        <v>132500</v>
      </c>
      <c r="P4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137488.1091373573</v>
      </c>
    </row>
    <row r="487" spans="1:16">
      <c r="A487" s="13">
        <v>5</v>
      </c>
      <c r="B487" s="13">
        <v>1950</v>
      </c>
      <c r="C487" s="13">
        <v>2007</v>
      </c>
      <c r="D487" s="13">
        <v>1113</v>
      </c>
      <c r="E487" s="13">
        <v>264</v>
      </c>
      <c r="F487">
        <v>11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1</v>
      </c>
      <c r="M487">
        <v>0</v>
      </c>
      <c r="N487">
        <v>0</v>
      </c>
      <c r="O487" s="42">
        <v>147000</v>
      </c>
      <c r="P4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142438.97753009532</v>
      </c>
    </row>
    <row r="488" spans="1:16">
      <c r="A488" s="7">
        <v>5</v>
      </c>
      <c r="B488" s="7">
        <v>1965</v>
      </c>
      <c r="C488" s="7">
        <v>1965</v>
      </c>
      <c r="D488" s="7">
        <v>1073</v>
      </c>
      <c r="E488" s="7">
        <v>515</v>
      </c>
      <c r="F488">
        <v>11</v>
      </c>
      <c r="G488">
        <v>0</v>
      </c>
      <c r="H488">
        <v>0</v>
      </c>
      <c r="I488">
        <v>1</v>
      </c>
      <c r="J488">
        <v>1</v>
      </c>
      <c r="K488">
        <v>0</v>
      </c>
      <c r="L488">
        <v>2</v>
      </c>
      <c r="M488">
        <v>1</v>
      </c>
      <c r="N488">
        <v>0</v>
      </c>
      <c r="O488" s="42">
        <v>156000</v>
      </c>
      <c r="P4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148767.25960669684</v>
      </c>
    </row>
    <row r="489" spans="1:16">
      <c r="A489" s="13">
        <v>5</v>
      </c>
      <c r="B489" s="13">
        <v>1971</v>
      </c>
      <c r="C489" s="13">
        <v>1971</v>
      </c>
      <c r="D489" s="13">
        <v>1484</v>
      </c>
      <c r="E489" s="13">
        <v>487</v>
      </c>
      <c r="F489">
        <v>6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1</v>
      </c>
      <c r="M489">
        <v>1</v>
      </c>
      <c r="N489">
        <v>0</v>
      </c>
      <c r="O489" s="42">
        <v>175000</v>
      </c>
      <c r="P4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160143.84667602551</v>
      </c>
    </row>
    <row r="490" spans="1:16">
      <c r="A490" s="7">
        <v>5</v>
      </c>
      <c r="B490" s="7">
        <v>1900</v>
      </c>
      <c r="C490" s="7">
        <v>1970</v>
      </c>
      <c r="D490" s="7">
        <v>954</v>
      </c>
      <c r="E490" s="7">
        <v>520</v>
      </c>
      <c r="F490">
        <v>7</v>
      </c>
      <c r="G490">
        <v>0</v>
      </c>
      <c r="H490">
        <v>1</v>
      </c>
      <c r="I490">
        <v>2</v>
      </c>
      <c r="J490">
        <v>1</v>
      </c>
      <c r="K490">
        <v>3</v>
      </c>
      <c r="L490">
        <v>2</v>
      </c>
      <c r="M490">
        <v>1</v>
      </c>
      <c r="N490">
        <v>0</v>
      </c>
      <c r="O490" s="42">
        <v>160000</v>
      </c>
      <c r="P4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125191.37374568371</v>
      </c>
    </row>
    <row r="491" spans="1:16">
      <c r="A491" s="13">
        <v>4</v>
      </c>
      <c r="B491" s="13">
        <v>1970</v>
      </c>
      <c r="C491" s="13">
        <v>2002</v>
      </c>
      <c r="D491" s="13">
        <v>630</v>
      </c>
      <c r="E491" s="13">
        <v>286</v>
      </c>
      <c r="F491">
        <v>14</v>
      </c>
      <c r="G491">
        <v>0</v>
      </c>
      <c r="H491">
        <v>4</v>
      </c>
      <c r="I491">
        <v>4</v>
      </c>
      <c r="J491">
        <v>0</v>
      </c>
      <c r="K491">
        <v>0</v>
      </c>
      <c r="L491">
        <v>2</v>
      </c>
      <c r="M491">
        <v>0</v>
      </c>
      <c r="N491">
        <v>0</v>
      </c>
      <c r="O491" s="42">
        <v>86000</v>
      </c>
      <c r="P4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49191.810306126667</v>
      </c>
    </row>
    <row r="492" spans="1:16">
      <c r="A492" s="7">
        <v>5</v>
      </c>
      <c r="B492" s="7">
        <v>1976</v>
      </c>
      <c r="C492" s="7">
        <v>1976</v>
      </c>
      <c r="D492" s="7">
        <v>264</v>
      </c>
      <c r="E492" s="7">
        <v>336</v>
      </c>
      <c r="F492">
        <v>14</v>
      </c>
      <c r="G492">
        <v>0</v>
      </c>
      <c r="H492">
        <v>3</v>
      </c>
      <c r="I492">
        <v>0</v>
      </c>
      <c r="J492">
        <v>0</v>
      </c>
      <c r="K492">
        <v>0</v>
      </c>
      <c r="L492">
        <v>2</v>
      </c>
      <c r="M492">
        <v>1</v>
      </c>
      <c r="N492">
        <v>0</v>
      </c>
      <c r="O492" s="42">
        <v>115000</v>
      </c>
      <c r="P4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86073.688307015938</v>
      </c>
    </row>
    <row r="493" spans="1:16">
      <c r="A493" s="13">
        <v>6</v>
      </c>
      <c r="B493" s="13">
        <v>1941</v>
      </c>
      <c r="C493" s="13">
        <v>1950</v>
      </c>
      <c r="D493" s="13">
        <v>806</v>
      </c>
      <c r="E493" s="13">
        <v>240</v>
      </c>
      <c r="F493">
        <v>11</v>
      </c>
      <c r="G493">
        <v>3</v>
      </c>
      <c r="H493">
        <v>0</v>
      </c>
      <c r="I493">
        <v>2</v>
      </c>
      <c r="J493">
        <v>1</v>
      </c>
      <c r="K493">
        <v>0</v>
      </c>
      <c r="L493">
        <v>2</v>
      </c>
      <c r="M493">
        <v>3</v>
      </c>
      <c r="N493">
        <v>0</v>
      </c>
      <c r="O493" s="42">
        <v>133000</v>
      </c>
      <c r="P4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150227.59999325787</v>
      </c>
    </row>
    <row r="494" spans="1:16">
      <c r="A494" s="7">
        <v>6</v>
      </c>
      <c r="B494" s="7">
        <v>2006</v>
      </c>
      <c r="C494" s="7">
        <v>2006</v>
      </c>
      <c r="D494" s="7">
        <v>728</v>
      </c>
      <c r="E494" s="7">
        <v>429</v>
      </c>
      <c r="F494">
        <v>17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2</v>
      </c>
      <c r="O494" s="42">
        <v>172785</v>
      </c>
      <c r="P4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182156.94498387407</v>
      </c>
    </row>
    <row r="495" spans="1:16">
      <c r="A495" s="13">
        <v>5</v>
      </c>
      <c r="B495" s="13">
        <v>1960</v>
      </c>
      <c r="C495" s="13">
        <v>1960</v>
      </c>
      <c r="D495" s="13">
        <v>1269</v>
      </c>
      <c r="E495" s="13">
        <v>308</v>
      </c>
      <c r="F495">
        <v>11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2</v>
      </c>
      <c r="M495">
        <v>1</v>
      </c>
      <c r="N495">
        <v>0</v>
      </c>
      <c r="O495" s="42">
        <v>155000</v>
      </c>
      <c r="P4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139791.41152680953</v>
      </c>
    </row>
    <row r="496" spans="1:16">
      <c r="A496" s="7">
        <v>5</v>
      </c>
      <c r="B496" s="7">
        <v>1938</v>
      </c>
      <c r="C496" s="7">
        <v>1996</v>
      </c>
      <c r="D496" s="7">
        <v>190</v>
      </c>
      <c r="E496" s="7">
        <v>273</v>
      </c>
      <c r="F496">
        <v>7</v>
      </c>
      <c r="G496">
        <v>3</v>
      </c>
      <c r="H496">
        <v>0</v>
      </c>
      <c r="I496">
        <v>1</v>
      </c>
      <c r="J496">
        <v>4</v>
      </c>
      <c r="K496">
        <v>0</v>
      </c>
      <c r="L496">
        <v>1</v>
      </c>
      <c r="M496">
        <v>1</v>
      </c>
      <c r="N496">
        <v>0</v>
      </c>
      <c r="O496" s="42">
        <v>91300</v>
      </c>
      <c r="P4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126154.46144660622</v>
      </c>
    </row>
    <row r="497" spans="1:16">
      <c r="A497" s="13">
        <v>4</v>
      </c>
      <c r="B497" s="13">
        <v>1920</v>
      </c>
      <c r="C497" s="13">
        <v>1950</v>
      </c>
      <c r="D497" s="13">
        <v>720</v>
      </c>
      <c r="E497" s="13">
        <v>0</v>
      </c>
      <c r="F497">
        <v>13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2</v>
      </c>
      <c r="M497">
        <v>1</v>
      </c>
      <c r="N497">
        <v>1</v>
      </c>
      <c r="O497" s="42">
        <v>34900</v>
      </c>
      <c r="P4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61415.076654388213</v>
      </c>
    </row>
    <row r="498" spans="1:16">
      <c r="A498" s="7">
        <v>8</v>
      </c>
      <c r="B498" s="7">
        <v>1992</v>
      </c>
      <c r="C498" s="7">
        <v>1993</v>
      </c>
      <c r="D498" s="7">
        <v>3200</v>
      </c>
      <c r="E498" s="7">
        <v>546</v>
      </c>
      <c r="F498">
        <v>3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 s="42">
        <v>430000</v>
      </c>
      <c r="P4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318486.78155959072</v>
      </c>
    </row>
    <row r="499" spans="1:16">
      <c r="A499" s="13">
        <v>7</v>
      </c>
      <c r="B499" s="13">
        <v>1925</v>
      </c>
      <c r="C499" s="13">
        <v>1950</v>
      </c>
      <c r="D499" s="13">
        <v>1026</v>
      </c>
      <c r="E499" s="13">
        <v>240</v>
      </c>
      <c r="F499">
        <v>8</v>
      </c>
      <c r="G499">
        <v>0</v>
      </c>
      <c r="H499">
        <v>0</v>
      </c>
      <c r="I499">
        <v>2</v>
      </c>
      <c r="J499">
        <v>1</v>
      </c>
      <c r="K499">
        <v>0</v>
      </c>
      <c r="L499">
        <v>0</v>
      </c>
      <c r="M499">
        <v>1</v>
      </c>
      <c r="N499">
        <v>0</v>
      </c>
      <c r="O499" s="42">
        <v>184000</v>
      </c>
      <c r="P4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179618.84537394933</v>
      </c>
    </row>
    <row r="500" spans="1:16">
      <c r="A500" s="7">
        <v>5</v>
      </c>
      <c r="B500" s="7">
        <v>1967</v>
      </c>
      <c r="C500" s="7">
        <v>2004</v>
      </c>
      <c r="D500" s="7">
        <v>864</v>
      </c>
      <c r="E500" s="7">
        <v>288</v>
      </c>
      <c r="F500">
        <v>9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 s="42">
        <v>130000</v>
      </c>
      <c r="P5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139324.20098186025</v>
      </c>
    </row>
    <row r="501" spans="1:16">
      <c r="A501" s="13">
        <v>5</v>
      </c>
      <c r="B501" s="13">
        <v>1958</v>
      </c>
      <c r="C501" s="13">
        <v>1985</v>
      </c>
      <c r="D501" s="13">
        <v>912</v>
      </c>
      <c r="E501" s="13">
        <v>297</v>
      </c>
      <c r="F501">
        <v>11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3</v>
      </c>
      <c r="M501">
        <v>1</v>
      </c>
      <c r="N501">
        <v>0</v>
      </c>
      <c r="O501" s="42">
        <v>120000</v>
      </c>
      <c r="P5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132680.27920607995</v>
      </c>
    </row>
    <row r="502" spans="1:16">
      <c r="A502" s="7">
        <v>6</v>
      </c>
      <c r="B502" s="7">
        <v>1973</v>
      </c>
      <c r="C502" s="7">
        <v>1973</v>
      </c>
      <c r="D502" s="7">
        <v>672</v>
      </c>
      <c r="E502" s="7">
        <v>264</v>
      </c>
      <c r="F502">
        <v>22</v>
      </c>
      <c r="G502">
        <v>0</v>
      </c>
      <c r="H502">
        <v>4</v>
      </c>
      <c r="I502">
        <v>0</v>
      </c>
      <c r="J502">
        <v>1</v>
      </c>
      <c r="K502">
        <v>0</v>
      </c>
      <c r="L502">
        <v>2</v>
      </c>
      <c r="M502">
        <v>1</v>
      </c>
      <c r="N502">
        <v>0</v>
      </c>
      <c r="O502" s="42">
        <v>113000</v>
      </c>
      <c r="P5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124051.44287266966</v>
      </c>
    </row>
    <row r="503" spans="1:16">
      <c r="A503" s="13">
        <v>7</v>
      </c>
      <c r="B503" s="13">
        <v>2005</v>
      </c>
      <c r="C503" s="13">
        <v>2005</v>
      </c>
      <c r="D503" s="13">
        <v>866</v>
      </c>
      <c r="E503" s="13">
        <v>603</v>
      </c>
      <c r="F503">
        <v>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 s="42">
        <v>226700</v>
      </c>
      <c r="P5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215945.26913704284</v>
      </c>
    </row>
    <row r="504" spans="1:16">
      <c r="A504" s="7">
        <v>5</v>
      </c>
      <c r="B504" s="7">
        <v>1965</v>
      </c>
      <c r="C504" s="7">
        <v>1965</v>
      </c>
      <c r="D504" s="7">
        <v>1214</v>
      </c>
      <c r="E504" s="7">
        <v>461</v>
      </c>
      <c r="F504">
        <v>15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0</v>
      </c>
      <c r="O504" s="42">
        <v>140000</v>
      </c>
      <c r="P5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155141.83530007725</v>
      </c>
    </row>
    <row r="505" spans="1:16">
      <c r="A505" s="13">
        <v>7</v>
      </c>
      <c r="B505" s="13">
        <v>1959</v>
      </c>
      <c r="C505" s="13">
        <v>1997</v>
      </c>
      <c r="D505" s="13">
        <v>1501</v>
      </c>
      <c r="E505" s="13">
        <v>484</v>
      </c>
      <c r="F505">
        <v>2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2</v>
      </c>
      <c r="M505">
        <v>1</v>
      </c>
      <c r="N505">
        <v>0</v>
      </c>
      <c r="O505" s="42">
        <v>289000</v>
      </c>
      <c r="P5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230595.06217485396</v>
      </c>
    </row>
    <row r="506" spans="1:16">
      <c r="A506" s="7">
        <v>6</v>
      </c>
      <c r="B506" s="7">
        <v>1974</v>
      </c>
      <c r="C506" s="7">
        <v>1974</v>
      </c>
      <c r="D506" s="7">
        <v>855</v>
      </c>
      <c r="E506" s="7">
        <v>440</v>
      </c>
      <c r="F506">
        <v>20</v>
      </c>
      <c r="G506">
        <v>0</v>
      </c>
      <c r="H506">
        <v>3</v>
      </c>
      <c r="I506">
        <v>0</v>
      </c>
      <c r="J506">
        <v>1</v>
      </c>
      <c r="K506">
        <v>0</v>
      </c>
      <c r="L506">
        <v>2</v>
      </c>
      <c r="M506">
        <v>1</v>
      </c>
      <c r="N506">
        <v>0</v>
      </c>
      <c r="O506" s="42">
        <v>147000</v>
      </c>
      <c r="P5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150123.57683359151</v>
      </c>
    </row>
    <row r="507" spans="1:16">
      <c r="A507" s="13">
        <v>5</v>
      </c>
      <c r="B507" s="13">
        <v>1952</v>
      </c>
      <c r="C507" s="13">
        <v>1952</v>
      </c>
      <c r="D507" s="13">
        <v>960</v>
      </c>
      <c r="E507" s="13">
        <v>400</v>
      </c>
      <c r="F507">
        <v>7</v>
      </c>
      <c r="G507">
        <v>3</v>
      </c>
      <c r="H507">
        <v>2</v>
      </c>
      <c r="I507">
        <v>0</v>
      </c>
      <c r="J507">
        <v>1</v>
      </c>
      <c r="K507">
        <v>0</v>
      </c>
      <c r="L507">
        <v>1</v>
      </c>
      <c r="M507">
        <v>1</v>
      </c>
      <c r="N507">
        <v>0</v>
      </c>
      <c r="O507" s="42">
        <v>124500</v>
      </c>
      <c r="P5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111880.55076053763</v>
      </c>
    </row>
    <row r="508" spans="1:16">
      <c r="A508" s="7">
        <v>8</v>
      </c>
      <c r="B508" s="7">
        <v>1993</v>
      </c>
      <c r="C508" s="7">
        <v>1994</v>
      </c>
      <c r="D508" s="7">
        <v>777</v>
      </c>
      <c r="E508" s="7">
        <v>471</v>
      </c>
      <c r="F508">
        <v>12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 s="42">
        <v>215000</v>
      </c>
      <c r="P5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232068.29403621229</v>
      </c>
    </row>
    <row r="509" spans="1:16">
      <c r="A509" s="13">
        <v>6</v>
      </c>
      <c r="B509" s="13">
        <v>2009</v>
      </c>
      <c r="C509" s="13">
        <v>2009</v>
      </c>
      <c r="D509" s="13">
        <v>1218</v>
      </c>
      <c r="E509" s="13">
        <v>676</v>
      </c>
      <c r="F509">
        <v>5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2</v>
      </c>
      <c r="O509" s="42">
        <v>208300</v>
      </c>
      <c r="P5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206513.65851698775</v>
      </c>
    </row>
    <row r="510" spans="1:16">
      <c r="A510" s="7">
        <v>7</v>
      </c>
      <c r="B510" s="7">
        <v>1928</v>
      </c>
      <c r="C510" s="7">
        <v>2005</v>
      </c>
      <c r="D510" s="7">
        <v>689</v>
      </c>
      <c r="E510" s="7">
        <v>360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 s="42">
        <v>161000</v>
      </c>
      <c r="P5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192796.7859885045</v>
      </c>
    </row>
    <row r="511" spans="1:16">
      <c r="A511" s="13">
        <v>5</v>
      </c>
      <c r="B511" s="13">
        <v>1959</v>
      </c>
      <c r="C511" s="13">
        <v>1959</v>
      </c>
      <c r="D511" s="13">
        <v>1041</v>
      </c>
      <c r="E511" s="13">
        <v>270</v>
      </c>
      <c r="F511">
        <v>11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1</v>
      </c>
      <c r="N511">
        <v>0</v>
      </c>
      <c r="O511" s="42">
        <v>124500</v>
      </c>
      <c r="P5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135037.30375173857</v>
      </c>
    </row>
    <row r="512" spans="1:16">
      <c r="A512" s="7">
        <v>5</v>
      </c>
      <c r="B512" s="7">
        <v>1951</v>
      </c>
      <c r="C512" s="7">
        <v>2000</v>
      </c>
      <c r="D512" s="7">
        <v>1008</v>
      </c>
      <c r="E512" s="7">
        <v>288</v>
      </c>
      <c r="F512">
        <v>11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1</v>
      </c>
      <c r="N512">
        <v>0</v>
      </c>
      <c r="O512" s="42">
        <v>164900</v>
      </c>
      <c r="P5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149821.8008989644</v>
      </c>
    </row>
    <row r="513" spans="1:16">
      <c r="A513" s="13">
        <v>7</v>
      </c>
      <c r="B513" s="13">
        <v>2005</v>
      </c>
      <c r="C513" s="13">
        <v>2006</v>
      </c>
      <c r="D513" s="13">
        <v>1368</v>
      </c>
      <c r="E513" s="13">
        <v>474</v>
      </c>
      <c r="F513">
        <v>10</v>
      </c>
      <c r="G513">
        <v>0</v>
      </c>
      <c r="H513">
        <v>3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2</v>
      </c>
      <c r="O513" s="42">
        <v>202665</v>
      </c>
      <c r="P5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203031.7177951076</v>
      </c>
    </row>
    <row r="514" spans="1:16">
      <c r="A514" s="7">
        <v>5</v>
      </c>
      <c r="B514" s="7">
        <v>1958</v>
      </c>
      <c r="C514" s="7">
        <v>1958</v>
      </c>
      <c r="D514" s="7">
        <v>864</v>
      </c>
      <c r="E514" s="7">
        <v>624</v>
      </c>
      <c r="F514">
        <v>11</v>
      </c>
      <c r="G514">
        <v>1</v>
      </c>
      <c r="H514">
        <v>0</v>
      </c>
      <c r="I514">
        <v>1</v>
      </c>
      <c r="J514">
        <v>1</v>
      </c>
      <c r="K514">
        <v>0</v>
      </c>
      <c r="L514">
        <v>2</v>
      </c>
      <c r="M514">
        <v>1</v>
      </c>
      <c r="N514">
        <v>0</v>
      </c>
      <c r="O514" s="42">
        <v>129900</v>
      </c>
      <c r="P5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142181.42425857857</v>
      </c>
    </row>
    <row r="515" spans="1:16">
      <c r="A515" s="13">
        <v>6</v>
      </c>
      <c r="B515" s="13">
        <v>1983</v>
      </c>
      <c r="C515" s="13">
        <v>1983</v>
      </c>
      <c r="D515" s="13">
        <v>1084</v>
      </c>
      <c r="E515" s="13">
        <v>484</v>
      </c>
      <c r="F515">
        <v>4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2</v>
      </c>
      <c r="M515">
        <v>1</v>
      </c>
      <c r="N515">
        <v>0</v>
      </c>
      <c r="O515" s="42">
        <v>134000</v>
      </c>
      <c r="P5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184983.19466625992</v>
      </c>
    </row>
    <row r="516" spans="1:16">
      <c r="A516" s="7">
        <v>5</v>
      </c>
      <c r="B516" s="7">
        <v>1926</v>
      </c>
      <c r="C516" s="7">
        <v>1950</v>
      </c>
      <c r="D516" s="7">
        <v>768</v>
      </c>
      <c r="E516" s="7">
        <v>200</v>
      </c>
      <c r="F516">
        <v>2</v>
      </c>
      <c r="G516">
        <v>0</v>
      </c>
      <c r="H516">
        <v>0</v>
      </c>
      <c r="I516">
        <v>3</v>
      </c>
      <c r="J516">
        <v>1</v>
      </c>
      <c r="K516">
        <v>0</v>
      </c>
      <c r="L516">
        <v>3</v>
      </c>
      <c r="M516">
        <v>1</v>
      </c>
      <c r="N516">
        <v>0</v>
      </c>
      <c r="O516" s="42">
        <v>96500</v>
      </c>
      <c r="P5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96293.701864728675</v>
      </c>
    </row>
    <row r="517" spans="1:16">
      <c r="A517" s="13">
        <v>10</v>
      </c>
      <c r="B517" s="13">
        <v>2009</v>
      </c>
      <c r="C517" s="13">
        <v>2009</v>
      </c>
      <c r="D517" s="13">
        <v>2006</v>
      </c>
      <c r="E517" s="13">
        <v>900</v>
      </c>
      <c r="F517">
        <v>10</v>
      </c>
      <c r="G517">
        <v>0</v>
      </c>
      <c r="H517">
        <v>0</v>
      </c>
      <c r="I517">
        <v>1</v>
      </c>
      <c r="J517">
        <v>2</v>
      </c>
      <c r="K517">
        <v>0</v>
      </c>
      <c r="L517">
        <v>0</v>
      </c>
      <c r="M517">
        <v>2</v>
      </c>
      <c r="N517">
        <v>2</v>
      </c>
      <c r="O517" s="42">
        <v>402861</v>
      </c>
      <c r="P5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399152.86304868537</v>
      </c>
    </row>
    <row r="518" spans="1:16">
      <c r="A518" s="7">
        <v>6</v>
      </c>
      <c r="B518" s="7">
        <v>1972</v>
      </c>
      <c r="C518" s="7">
        <v>1972</v>
      </c>
      <c r="D518" s="7">
        <v>689</v>
      </c>
      <c r="E518" s="7">
        <v>583</v>
      </c>
      <c r="F518">
        <v>6</v>
      </c>
      <c r="G518">
        <v>0</v>
      </c>
      <c r="H518">
        <v>0</v>
      </c>
      <c r="I518">
        <v>5</v>
      </c>
      <c r="J518">
        <v>1</v>
      </c>
      <c r="K518">
        <v>0</v>
      </c>
      <c r="L518">
        <v>2</v>
      </c>
      <c r="M518">
        <v>1</v>
      </c>
      <c r="N518">
        <v>1</v>
      </c>
      <c r="O518" s="42">
        <v>158000</v>
      </c>
      <c r="P5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162055.44640066181</v>
      </c>
    </row>
    <row r="519" spans="1:16">
      <c r="A519" s="13">
        <v>7</v>
      </c>
      <c r="B519" s="13">
        <v>1996</v>
      </c>
      <c r="C519" s="13">
        <v>1997</v>
      </c>
      <c r="D519" s="13">
        <v>1264</v>
      </c>
      <c r="E519" s="13">
        <v>889</v>
      </c>
      <c r="F519">
        <v>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42">
        <v>265000</v>
      </c>
      <c r="P5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246671.93200963293</v>
      </c>
    </row>
    <row r="520" spans="1:16">
      <c r="A520" s="7">
        <v>6</v>
      </c>
      <c r="B520" s="7">
        <v>1998</v>
      </c>
      <c r="C520" s="7">
        <v>1998</v>
      </c>
      <c r="D520" s="7">
        <v>794</v>
      </c>
      <c r="E520" s="7">
        <v>546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 s="42">
        <v>211000</v>
      </c>
      <c r="P5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187780.88146704552</v>
      </c>
    </row>
    <row r="521" spans="1:16">
      <c r="A521" s="13">
        <v>7</v>
      </c>
      <c r="B521" s="13">
        <v>1926</v>
      </c>
      <c r="C521" s="13">
        <v>2004</v>
      </c>
      <c r="D521" s="13">
        <v>1276</v>
      </c>
      <c r="E521" s="13">
        <v>282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42">
        <v>234000</v>
      </c>
      <c r="P5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200110.64614255307</v>
      </c>
    </row>
    <row r="522" spans="1:16">
      <c r="A522" s="7">
        <v>4</v>
      </c>
      <c r="B522" s="7">
        <v>1900</v>
      </c>
      <c r="C522" s="7">
        <v>2000</v>
      </c>
      <c r="D522" s="7">
        <v>0</v>
      </c>
      <c r="E522" s="7">
        <v>0</v>
      </c>
      <c r="F522">
        <v>7</v>
      </c>
      <c r="G522">
        <v>0</v>
      </c>
      <c r="H522">
        <v>1</v>
      </c>
      <c r="I522">
        <v>0</v>
      </c>
      <c r="J522">
        <v>3</v>
      </c>
      <c r="K522">
        <v>2</v>
      </c>
      <c r="L522">
        <v>2</v>
      </c>
      <c r="M522">
        <v>1</v>
      </c>
      <c r="N522">
        <v>0</v>
      </c>
      <c r="O522" s="42">
        <v>106250</v>
      </c>
      <c r="P5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59093.583488811753</v>
      </c>
    </row>
    <row r="523" spans="1:16">
      <c r="A523" s="13">
        <v>6</v>
      </c>
      <c r="B523" s="13">
        <v>1957</v>
      </c>
      <c r="C523" s="13">
        <v>1957</v>
      </c>
      <c r="D523" s="13">
        <v>1244</v>
      </c>
      <c r="E523" s="13">
        <v>336</v>
      </c>
      <c r="F523">
        <v>11</v>
      </c>
      <c r="G523">
        <v>1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1</v>
      </c>
      <c r="N523">
        <v>0</v>
      </c>
      <c r="O523" s="42">
        <v>150000</v>
      </c>
      <c r="P5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172448.2670501601</v>
      </c>
    </row>
    <row r="524" spans="1:16">
      <c r="A524" s="7">
        <v>6</v>
      </c>
      <c r="B524" s="7">
        <v>1947</v>
      </c>
      <c r="C524" s="7">
        <v>1950</v>
      </c>
      <c r="D524" s="7">
        <v>1004</v>
      </c>
      <c r="E524" s="7">
        <v>420</v>
      </c>
      <c r="F524">
        <v>8</v>
      </c>
      <c r="G524">
        <v>1</v>
      </c>
      <c r="H524">
        <v>0</v>
      </c>
      <c r="I524">
        <v>2</v>
      </c>
      <c r="J524">
        <v>1</v>
      </c>
      <c r="K524">
        <v>0</v>
      </c>
      <c r="L524">
        <v>0</v>
      </c>
      <c r="M524">
        <v>1</v>
      </c>
      <c r="N524">
        <v>0</v>
      </c>
      <c r="O524" s="42">
        <v>159000</v>
      </c>
      <c r="P5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162058.84047762354</v>
      </c>
    </row>
    <row r="525" spans="1:16">
      <c r="A525" s="13">
        <v>10</v>
      </c>
      <c r="B525" s="13">
        <v>2007</v>
      </c>
      <c r="C525" s="13">
        <v>2008</v>
      </c>
      <c r="D525" s="13">
        <v>3138</v>
      </c>
      <c r="E525" s="13">
        <v>884</v>
      </c>
      <c r="F525">
        <v>15</v>
      </c>
      <c r="G525">
        <v>2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2</v>
      </c>
      <c r="N525">
        <v>2</v>
      </c>
      <c r="O525" s="42">
        <v>184750</v>
      </c>
      <c r="P5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436461.52072241012</v>
      </c>
    </row>
    <row r="526" spans="1:16">
      <c r="A526" s="7">
        <v>7</v>
      </c>
      <c r="B526" s="7">
        <v>1996</v>
      </c>
      <c r="C526" s="7">
        <v>1997</v>
      </c>
      <c r="D526" s="7">
        <v>1379</v>
      </c>
      <c r="E526" s="7">
        <v>834</v>
      </c>
      <c r="F526">
        <v>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s="42">
        <v>315750</v>
      </c>
      <c r="P5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247250.596416735</v>
      </c>
    </row>
    <row r="527" spans="1:16">
      <c r="A527" s="13">
        <v>7</v>
      </c>
      <c r="B527" s="13">
        <v>2005</v>
      </c>
      <c r="C527" s="13">
        <v>2005</v>
      </c>
      <c r="D527" s="13">
        <v>1257</v>
      </c>
      <c r="E527" s="13">
        <v>453</v>
      </c>
      <c r="F527">
        <v>5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 s="42">
        <v>176000</v>
      </c>
      <c r="P5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221081.17834465092</v>
      </c>
    </row>
    <row r="528" spans="1:16">
      <c r="A528" s="7">
        <v>5</v>
      </c>
      <c r="B528" s="7">
        <v>1956</v>
      </c>
      <c r="C528" s="7">
        <v>2000</v>
      </c>
      <c r="D528" s="7">
        <v>928</v>
      </c>
      <c r="E528" s="7">
        <v>252</v>
      </c>
      <c r="F528">
        <v>11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2</v>
      </c>
      <c r="M528">
        <v>1</v>
      </c>
      <c r="N528">
        <v>0</v>
      </c>
      <c r="O528" s="42">
        <v>132000</v>
      </c>
      <c r="P5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132163.30455004677</v>
      </c>
    </row>
    <row r="529" spans="1:16">
      <c r="A529" s="13">
        <v>9</v>
      </c>
      <c r="B529" s="13">
        <v>2008</v>
      </c>
      <c r="C529" s="13">
        <v>2008</v>
      </c>
      <c r="D529" s="13">
        <v>1452</v>
      </c>
      <c r="E529" s="13">
        <v>858</v>
      </c>
      <c r="F529">
        <v>10</v>
      </c>
      <c r="G529">
        <v>0</v>
      </c>
      <c r="H529">
        <v>0</v>
      </c>
      <c r="I529">
        <v>0</v>
      </c>
      <c r="J529">
        <v>2</v>
      </c>
      <c r="K529">
        <v>0</v>
      </c>
      <c r="L529">
        <v>0</v>
      </c>
      <c r="M529">
        <v>2</v>
      </c>
      <c r="N529">
        <v>2</v>
      </c>
      <c r="O529" s="42">
        <v>446261</v>
      </c>
      <c r="P5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349209.8239520471</v>
      </c>
    </row>
    <row r="530" spans="1:16">
      <c r="A530" s="7">
        <v>4</v>
      </c>
      <c r="B530" s="7">
        <v>1920</v>
      </c>
      <c r="C530" s="7">
        <v>2002</v>
      </c>
      <c r="D530" s="7">
        <v>528</v>
      </c>
      <c r="E530" s="7">
        <v>0</v>
      </c>
      <c r="F530">
        <v>15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0</v>
      </c>
      <c r="M530">
        <v>1</v>
      </c>
      <c r="N530">
        <v>0</v>
      </c>
      <c r="O530" s="42">
        <v>86000</v>
      </c>
      <c r="P5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81767.436236040739</v>
      </c>
    </row>
    <row r="531" spans="1:16">
      <c r="A531" s="13">
        <v>6</v>
      </c>
      <c r="B531" s="13">
        <v>1957</v>
      </c>
      <c r="C531" s="13">
        <v>1975</v>
      </c>
      <c r="D531" s="13">
        <v>2035</v>
      </c>
      <c r="E531" s="13">
        <v>484</v>
      </c>
      <c r="F531">
        <v>2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2</v>
      </c>
      <c r="M531">
        <v>1</v>
      </c>
      <c r="N531">
        <v>4</v>
      </c>
      <c r="O531" s="42">
        <v>200624</v>
      </c>
      <c r="P5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210828.10011189216</v>
      </c>
    </row>
    <row r="532" spans="1:16">
      <c r="A532" s="7">
        <v>6</v>
      </c>
      <c r="B532" s="7">
        <v>1988</v>
      </c>
      <c r="C532" s="7">
        <v>1989</v>
      </c>
      <c r="D532" s="7">
        <v>1461</v>
      </c>
      <c r="E532" s="7">
        <v>600</v>
      </c>
      <c r="F532">
        <v>16</v>
      </c>
      <c r="G532">
        <v>0</v>
      </c>
      <c r="H532">
        <v>0</v>
      </c>
      <c r="I532">
        <v>5</v>
      </c>
      <c r="J532">
        <v>0</v>
      </c>
      <c r="K532">
        <v>0</v>
      </c>
      <c r="L532">
        <v>0</v>
      </c>
      <c r="M532">
        <v>0</v>
      </c>
      <c r="N532">
        <v>1</v>
      </c>
      <c r="O532" s="42">
        <v>175000</v>
      </c>
      <c r="P5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192051.91851081193</v>
      </c>
    </row>
    <row r="533" spans="1:16">
      <c r="A533" s="13">
        <v>6</v>
      </c>
      <c r="B533" s="13">
        <v>1920</v>
      </c>
      <c r="C533" s="13">
        <v>1999</v>
      </c>
      <c r="D533" s="13">
        <v>611</v>
      </c>
      <c r="E533" s="13">
        <v>502</v>
      </c>
      <c r="F533">
        <v>8</v>
      </c>
      <c r="G533">
        <v>5</v>
      </c>
      <c r="H533">
        <v>0</v>
      </c>
      <c r="I533">
        <v>0</v>
      </c>
      <c r="J533">
        <v>4</v>
      </c>
      <c r="K533">
        <v>3</v>
      </c>
      <c r="L533">
        <v>0</v>
      </c>
      <c r="M533">
        <v>1</v>
      </c>
      <c r="N533">
        <v>0</v>
      </c>
      <c r="O533" s="42">
        <v>128000</v>
      </c>
      <c r="P5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184308.438636415</v>
      </c>
    </row>
    <row r="534" spans="1:16">
      <c r="A534" s="7">
        <v>5</v>
      </c>
      <c r="B534" s="7">
        <v>1955</v>
      </c>
      <c r="C534" s="7">
        <v>2007</v>
      </c>
      <c r="D534" s="7">
        <v>0</v>
      </c>
      <c r="E534" s="7">
        <v>392</v>
      </c>
      <c r="F534">
        <v>11</v>
      </c>
      <c r="G534">
        <v>0</v>
      </c>
      <c r="H534">
        <v>0</v>
      </c>
      <c r="I534">
        <v>1</v>
      </c>
      <c r="J534">
        <v>3</v>
      </c>
      <c r="K534">
        <v>2</v>
      </c>
      <c r="L534">
        <v>0</v>
      </c>
      <c r="M534">
        <v>1</v>
      </c>
      <c r="N534">
        <v>0</v>
      </c>
      <c r="O534" s="42">
        <v>107500</v>
      </c>
      <c r="P5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137565.83709189264</v>
      </c>
    </row>
    <row r="535" spans="1:16">
      <c r="A535" s="13">
        <v>1</v>
      </c>
      <c r="B535" s="13">
        <v>1946</v>
      </c>
      <c r="C535" s="13">
        <v>1950</v>
      </c>
      <c r="D535" s="13">
        <v>0</v>
      </c>
      <c r="E535" s="13">
        <v>0</v>
      </c>
      <c r="F535">
        <v>8</v>
      </c>
      <c r="G535">
        <v>0</v>
      </c>
      <c r="H535">
        <v>0</v>
      </c>
      <c r="I535">
        <v>1</v>
      </c>
      <c r="J535">
        <v>3</v>
      </c>
      <c r="K535">
        <v>2</v>
      </c>
      <c r="L535">
        <v>3</v>
      </c>
      <c r="M535">
        <v>3</v>
      </c>
      <c r="N535">
        <v>0</v>
      </c>
      <c r="O535" s="42">
        <v>39300</v>
      </c>
      <c r="P5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-20660.913564974177</v>
      </c>
    </row>
    <row r="536" spans="1:16">
      <c r="A536" s="7">
        <v>8</v>
      </c>
      <c r="B536" s="7">
        <v>2004</v>
      </c>
      <c r="C536" s="7">
        <v>2004</v>
      </c>
      <c r="D536" s="7">
        <v>707</v>
      </c>
      <c r="E536" s="7">
        <v>403</v>
      </c>
      <c r="F536">
        <v>17</v>
      </c>
      <c r="G536">
        <v>0</v>
      </c>
      <c r="H536">
        <v>0</v>
      </c>
      <c r="I536">
        <v>0</v>
      </c>
      <c r="J536">
        <v>2</v>
      </c>
      <c r="K536">
        <v>1</v>
      </c>
      <c r="L536">
        <v>0</v>
      </c>
      <c r="M536">
        <v>0</v>
      </c>
      <c r="N536">
        <v>0</v>
      </c>
      <c r="O536" s="42">
        <v>178000</v>
      </c>
      <c r="P5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245545.39099313199</v>
      </c>
    </row>
    <row r="537" spans="1:16">
      <c r="A537" s="13">
        <v>5</v>
      </c>
      <c r="B537" s="13">
        <v>1910</v>
      </c>
      <c r="C537" s="13">
        <v>1991</v>
      </c>
      <c r="D537" s="13">
        <v>1117</v>
      </c>
      <c r="E537" s="13">
        <v>0</v>
      </c>
      <c r="F537">
        <v>15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2</v>
      </c>
      <c r="M537">
        <v>1</v>
      </c>
      <c r="N537">
        <v>0</v>
      </c>
      <c r="O537" s="42">
        <v>107500</v>
      </c>
      <c r="P5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107199.74522632973</v>
      </c>
    </row>
    <row r="538" spans="1:16">
      <c r="A538" s="7">
        <v>7</v>
      </c>
      <c r="B538" s="7">
        <v>1998</v>
      </c>
      <c r="C538" s="7">
        <v>1999</v>
      </c>
      <c r="D538" s="7">
        <v>880</v>
      </c>
      <c r="E538" s="7">
        <v>527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s="42">
        <v>188000</v>
      </c>
      <c r="P5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210371.03047358606</v>
      </c>
    </row>
    <row r="539" spans="1:16">
      <c r="A539" s="13">
        <v>4</v>
      </c>
      <c r="B539" s="13">
        <v>1972</v>
      </c>
      <c r="C539" s="13">
        <v>1972</v>
      </c>
      <c r="D539" s="13">
        <v>864</v>
      </c>
      <c r="E539" s="13">
        <v>576</v>
      </c>
      <c r="F539">
        <v>11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2</v>
      </c>
      <c r="M539">
        <v>1</v>
      </c>
      <c r="N539">
        <v>0</v>
      </c>
      <c r="O539" s="42">
        <v>111250</v>
      </c>
      <c r="P5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119681.74900022533</v>
      </c>
    </row>
    <row r="540" spans="1:16">
      <c r="A540" s="7">
        <v>5</v>
      </c>
      <c r="B540" s="7">
        <v>1968</v>
      </c>
      <c r="C540" s="7">
        <v>1968</v>
      </c>
      <c r="D540" s="7">
        <v>1051</v>
      </c>
      <c r="E540" s="7">
        <v>336</v>
      </c>
      <c r="F540">
        <v>9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2</v>
      </c>
      <c r="M540">
        <v>1</v>
      </c>
      <c r="N540">
        <v>0</v>
      </c>
      <c r="O540" s="42">
        <v>158000</v>
      </c>
      <c r="P5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137789.81234072402</v>
      </c>
    </row>
    <row r="541" spans="1:16">
      <c r="A541" s="13">
        <v>8</v>
      </c>
      <c r="B541" s="13">
        <v>2001</v>
      </c>
      <c r="C541" s="13">
        <v>2002</v>
      </c>
      <c r="D541" s="13">
        <v>1581</v>
      </c>
      <c r="E541" s="13">
        <v>670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 s="42">
        <v>272000</v>
      </c>
      <c r="P5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273092.86444953753</v>
      </c>
    </row>
    <row r="542" spans="1:16">
      <c r="A542" s="7">
        <v>9</v>
      </c>
      <c r="B542" s="7">
        <v>2006</v>
      </c>
      <c r="C542" s="7">
        <v>2006</v>
      </c>
      <c r="D542" s="7">
        <v>1838</v>
      </c>
      <c r="E542" s="7">
        <v>765</v>
      </c>
      <c r="F542">
        <v>16</v>
      </c>
      <c r="G542">
        <v>0</v>
      </c>
      <c r="H542">
        <v>0</v>
      </c>
      <c r="I542">
        <v>1</v>
      </c>
      <c r="J542">
        <v>2</v>
      </c>
      <c r="K542">
        <v>0</v>
      </c>
      <c r="L542">
        <v>0</v>
      </c>
      <c r="M542">
        <v>2</v>
      </c>
      <c r="N542">
        <v>0</v>
      </c>
      <c r="O542" s="42">
        <v>315000</v>
      </c>
      <c r="P5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354966.59695706744</v>
      </c>
    </row>
    <row r="543" spans="1:16">
      <c r="A543" s="13">
        <v>8</v>
      </c>
      <c r="B543" s="13">
        <v>2000</v>
      </c>
      <c r="C543" s="13">
        <v>2000</v>
      </c>
      <c r="D543" s="13">
        <v>969</v>
      </c>
      <c r="E543" s="13">
        <v>648</v>
      </c>
      <c r="F543">
        <v>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s="42">
        <v>248000</v>
      </c>
      <c r="P5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251904.70637514291</v>
      </c>
    </row>
    <row r="544" spans="1:16">
      <c r="A544" s="7">
        <v>7</v>
      </c>
      <c r="B544" s="7">
        <v>1998</v>
      </c>
      <c r="C544" s="7">
        <v>1999</v>
      </c>
      <c r="D544" s="7">
        <v>1650</v>
      </c>
      <c r="E544" s="7">
        <v>583</v>
      </c>
      <c r="F544">
        <v>6</v>
      </c>
      <c r="G544">
        <v>6</v>
      </c>
      <c r="H544">
        <v>0</v>
      </c>
      <c r="I544">
        <v>1</v>
      </c>
      <c r="J544">
        <v>2</v>
      </c>
      <c r="K544">
        <v>0</v>
      </c>
      <c r="L544">
        <v>0</v>
      </c>
      <c r="M544">
        <v>0</v>
      </c>
      <c r="N544">
        <v>0</v>
      </c>
      <c r="O544" s="42">
        <v>213250</v>
      </c>
      <c r="P5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240225.68992165336</v>
      </c>
    </row>
    <row r="545" spans="1:16">
      <c r="A545" s="13">
        <v>7</v>
      </c>
      <c r="B545" s="13">
        <v>1998</v>
      </c>
      <c r="C545" s="13">
        <v>1998</v>
      </c>
      <c r="D545" s="13">
        <v>723</v>
      </c>
      <c r="E545" s="13">
        <v>367</v>
      </c>
      <c r="F545">
        <v>11</v>
      </c>
      <c r="G545">
        <v>0</v>
      </c>
      <c r="H545">
        <v>3</v>
      </c>
      <c r="I545">
        <v>4</v>
      </c>
      <c r="J545">
        <v>0</v>
      </c>
      <c r="K545">
        <v>0</v>
      </c>
      <c r="L545">
        <v>0</v>
      </c>
      <c r="M545">
        <v>1</v>
      </c>
      <c r="N545">
        <v>0</v>
      </c>
      <c r="O545" s="42">
        <v>133000</v>
      </c>
      <c r="P5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171382.36753519109</v>
      </c>
    </row>
    <row r="546" spans="1:16">
      <c r="A546" s="7">
        <v>7</v>
      </c>
      <c r="B546" s="7">
        <v>2006</v>
      </c>
      <c r="C546" s="7">
        <v>2006</v>
      </c>
      <c r="D546" s="7">
        <v>654</v>
      </c>
      <c r="E546" s="7">
        <v>426</v>
      </c>
      <c r="F546">
        <v>17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2</v>
      </c>
      <c r="O546" s="42">
        <v>179665</v>
      </c>
      <c r="P5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202728.85449328672</v>
      </c>
    </row>
    <row r="547" spans="1:16">
      <c r="A547" s="13">
        <v>7</v>
      </c>
      <c r="B547" s="13">
        <v>1988</v>
      </c>
      <c r="C547" s="13">
        <v>1988</v>
      </c>
      <c r="D547" s="13">
        <v>1204</v>
      </c>
      <c r="E547" s="13">
        <v>786</v>
      </c>
      <c r="F547">
        <v>6</v>
      </c>
      <c r="G547">
        <v>0</v>
      </c>
      <c r="H547">
        <v>0</v>
      </c>
      <c r="I547">
        <v>2</v>
      </c>
      <c r="J547">
        <v>0</v>
      </c>
      <c r="K547">
        <v>1</v>
      </c>
      <c r="L547">
        <v>1</v>
      </c>
      <c r="M547">
        <v>0</v>
      </c>
      <c r="N547">
        <v>0</v>
      </c>
      <c r="O547" s="42">
        <v>229000</v>
      </c>
      <c r="P5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225762.30045375237</v>
      </c>
    </row>
    <row r="548" spans="1:16">
      <c r="A548" s="7">
        <v>6</v>
      </c>
      <c r="B548" s="7">
        <v>1923</v>
      </c>
      <c r="C548" s="7">
        <v>1950</v>
      </c>
      <c r="D548" s="7">
        <v>1065</v>
      </c>
      <c r="E548" s="7">
        <v>440</v>
      </c>
      <c r="F548">
        <v>8</v>
      </c>
      <c r="G548">
        <v>0</v>
      </c>
      <c r="H548">
        <v>0</v>
      </c>
      <c r="I548">
        <v>2</v>
      </c>
      <c r="J548">
        <v>0</v>
      </c>
      <c r="K548">
        <v>0</v>
      </c>
      <c r="L548">
        <v>0</v>
      </c>
      <c r="M548">
        <v>1</v>
      </c>
      <c r="N548">
        <v>0</v>
      </c>
      <c r="O548" s="42">
        <v>210000</v>
      </c>
      <c r="P5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157192.09305047587</v>
      </c>
    </row>
    <row r="549" spans="1:16">
      <c r="A549" s="13">
        <v>5</v>
      </c>
      <c r="B549" s="13">
        <v>1970</v>
      </c>
      <c r="C549" s="13">
        <v>1970</v>
      </c>
      <c r="D549" s="13">
        <v>768</v>
      </c>
      <c r="E549" s="13">
        <v>624</v>
      </c>
      <c r="F549">
        <v>4</v>
      </c>
      <c r="G549">
        <v>0</v>
      </c>
      <c r="H549">
        <v>0</v>
      </c>
      <c r="I549">
        <v>4</v>
      </c>
      <c r="J549">
        <v>0</v>
      </c>
      <c r="K549">
        <v>0</v>
      </c>
      <c r="L549">
        <v>0</v>
      </c>
      <c r="M549">
        <v>1</v>
      </c>
      <c r="N549">
        <v>0</v>
      </c>
      <c r="O549" s="42">
        <v>129500</v>
      </c>
      <c r="P5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138552.26855366793</v>
      </c>
    </row>
    <row r="550" spans="1:16">
      <c r="A550" s="7">
        <v>5</v>
      </c>
      <c r="B550" s="7">
        <v>1955</v>
      </c>
      <c r="C550" s="7">
        <v>1995</v>
      </c>
      <c r="D550" s="7">
        <v>825</v>
      </c>
      <c r="E550" s="7">
        <v>720</v>
      </c>
      <c r="F550">
        <v>7</v>
      </c>
      <c r="G550">
        <v>1</v>
      </c>
      <c r="H550">
        <v>0</v>
      </c>
      <c r="I550">
        <v>1</v>
      </c>
      <c r="J550">
        <v>1</v>
      </c>
      <c r="K550">
        <v>0</v>
      </c>
      <c r="L550">
        <v>2</v>
      </c>
      <c r="M550">
        <v>1</v>
      </c>
      <c r="N550">
        <v>0</v>
      </c>
      <c r="O550" s="42">
        <v>125000</v>
      </c>
      <c r="P5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160169.91885221499</v>
      </c>
    </row>
    <row r="551" spans="1:16">
      <c r="A551" s="13">
        <v>7</v>
      </c>
      <c r="B551" s="13">
        <v>2003</v>
      </c>
      <c r="C551" s="13">
        <v>2004</v>
      </c>
      <c r="D551" s="13">
        <v>912</v>
      </c>
      <c r="E551" s="13">
        <v>615</v>
      </c>
      <c r="F551">
        <v>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s="42">
        <v>263000</v>
      </c>
      <c r="P5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220820.86917331055</v>
      </c>
    </row>
    <row r="552" spans="1:16">
      <c r="A552" s="7">
        <v>6</v>
      </c>
      <c r="B552" s="7">
        <v>1977</v>
      </c>
      <c r="C552" s="7">
        <v>1977</v>
      </c>
      <c r="D552" s="7">
        <v>1069</v>
      </c>
      <c r="E552" s="7">
        <v>440</v>
      </c>
      <c r="F552">
        <v>20</v>
      </c>
      <c r="G552">
        <v>0</v>
      </c>
      <c r="H552">
        <v>3</v>
      </c>
      <c r="I552">
        <v>1</v>
      </c>
      <c r="J552">
        <v>0</v>
      </c>
      <c r="K552">
        <v>0</v>
      </c>
      <c r="L552">
        <v>2</v>
      </c>
      <c r="M552">
        <v>1</v>
      </c>
      <c r="N552">
        <v>1</v>
      </c>
      <c r="O552" s="42">
        <v>140000</v>
      </c>
      <c r="P5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149943.84535622911</v>
      </c>
    </row>
    <row r="553" spans="1:16">
      <c r="A553" s="13">
        <v>5</v>
      </c>
      <c r="B553" s="13">
        <v>1957</v>
      </c>
      <c r="C553" s="13">
        <v>1957</v>
      </c>
      <c r="D553" s="13">
        <v>928</v>
      </c>
      <c r="E553" s="13">
        <v>288</v>
      </c>
      <c r="F553">
        <v>7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0</v>
      </c>
      <c r="O553" s="42">
        <v>112500</v>
      </c>
      <c r="P5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127136.79842409215</v>
      </c>
    </row>
    <row r="554" spans="1:16">
      <c r="A554" s="7">
        <v>8</v>
      </c>
      <c r="B554" s="7">
        <v>2006</v>
      </c>
      <c r="C554" s="7">
        <v>2006</v>
      </c>
      <c r="D554" s="7">
        <v>1709</v>
      </c>
      <c r="E554" s="7">
        <v>908</v>
      </c>
      <c r="F554">
        <v>10</v>
      </c>
      <c r="G554">
        <v>0</v>
      </c>
      <c r="H554">
        <v>0</v>
      </c>
      <c r="I554">
        <v>1</v>
      </c>
      <c r="J554">
        <v>2</v>
      </c>
      <c r="K554">
        <v>0</v>
      </c>
      <c r="L554">
        <v>0</v>
      </c>
      <c r="M554">
        <v>0</v>
      </c>
      <c r="N554">
        <v>0</v>
      </c>
      <c r="O554" s="42">
        <v>255500</v>
      </c>
      <c r="P5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310998.28923975158</v>
      </c>
    </row>
    <row r="555" spans="1:16">
      <c r="A555" s="13">
        <v>4</v>
      </c>
      <c r="B555" s="13">
        <v>1949</v>
      </c>
      <c r="C555" s="13">
        <v>2003</v>
      </c>
      <c r="D555" s="13">
        <v>0</v>
      </c>
      <c r="E555" s="13">
        <v>520</v>
      </c>
      <c r="F555">
        <v>15</v>
      </c>
      <c r="G555">
        <v>1</v>
      </c>
      <c r="H555">
        <v>0</v>
      </c>
      <c r="I555">
        <v>1</v>
      </c>
      <c r="J555">
        <v>3</v>
      </c>
      <c r="K555">
        <v>2</v>
      </c>
      <c r="L555">
        <v>0</v>
      </c>
      <c r="M555">
        <v>0</v>
      </c>
      <c r="N555">
        <v>0</v>
      </c>
      <c r="O555" s="42">
        <v>108000</v>
      </c>
      <c r="P5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103375.26305197137</v>
      </c>
    </row>
    <row r="556" spans="1:16">
      <c r="A556" s="7">
        <v>7</v>
      </c>
      <c r="B556" s="7">
        <v>2003</v>
      </c>
      <c r="C556" s="7">
        <v>2004</v>
      </c>
      <c r="D556" s="7">
        <v>998</v>
      </c>
      <c r="E556" s="7">
        <v>871</v>
      </c>
      <c r="F556">
        <v>10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s="42">
        <v>284000</v>
      </c>
      <c r="P5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241210.19463665658</v>
      </c>
    </row>
    <row r="557" spans="1:16">
      <c r="A557" s="13">
        <v>5</v>
      </c>
      <c r="B557" s="13">
        <v>1922</v>
      </c>
      <c r="C557" s="13">
        <v>1950</v>
      </c>
      <c r="D557" s="13">
        <v>993</v>
      </c>
      <c r="E557" s="13">
        <v>280</v>
      </c>
      <c r="F557">
        <v>8</v>
      </c>
      <c r="G557">
        <v>0</v>
      </c>
      <c r="H557">
        <v>0</v>
      </c>
      <c r="I557">
        <v>3</v>
      </c>
      <c r="J557">
        <v>1</v>
      </c>
      <c r="K557">
        <v>3</v>
      </c>
      <c r="L557">
        <v>2</v>
      </c>
      <c r="M557">
        <v>1</v>
      </c>
      <c r="N557">
        <v>0</v>
      </c>
      <c r="O557" s="42">
        <v>113000</v>
      </c>
      <c r="P5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112763.90655171027</v>
      </c>
    </row>
    <row r="558" spans="1:16">
      <c r="A558" s="7">
        <v>5</v>
      </c>
      <c r="B558" s="7">
        <v>1957</v>
      </c>
      <c r="C558" s="7">
        <v>1957</v>
      </c>
      <c r="D558" s="7">
        <v>1092</v>
      </c>
      <c r="E558" s="7">
        <v>299</v>
      </c>
      <c r="F558">
        <v>11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2</v>
      </c>
      <c r="M558">
        <v>1</v>
      </c>
      <c r="N558">
        <v>0</v>
      </c>
      <c r="O558" s="42">
        <v>141000</v>
      </c>
      <c r="P5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131280.97726474624</v>
      </c>
    </row>
    <row r="559" spans="1:16">
      <c r="A559" s="13">
        <v>4</v>
      </c>
      <c r="B559" s="13">
        <v>1920</v>
      </c>
      <c r="C559" s="13">
        <v>1950</v>
      </c>
      <c r="D559" s="13">
        <v>637</v>
      </c>
      <c r="E559" s="13">
        <v>570</v>
      </c>
      <c r="F559">
        <v>13</v>
      </c>
      <c r="G559">
        <v>0</v>
      </c>
      <c r="H559">
        <v>0</v>
      </c>
      <c r="I559">
        <v>2</v>
      </c>
      <c r="J559">
        <v>1</v>
      </c>
      <c r="K559">
        <v>0</v>
      </c>
      <c r="L559">
        <v>1</v>
      </c>
      <c r="M559">
        <v>1</v>
      </c>
      <c r="N559">
        <v>0</v>
      </c>
      <c r="O559" s="42">
        <v>108000</v>
      </c>
      <c r="P5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95827.698626529047</v>
      </c>
    </row>
    <row r="560" spans="1:16">
      <c r="A560" s="7">
        <v>7</v>
      </c>
      <c r="B560" s="7">
        <v>1996</v>
      </c>
      <c r="C560" s="7">
        <v>1997</v>
      </c>
      <c r="D560" s="7">
        <v>729</v>
      </c>
      <c r="E560" s="7">
        <v>406</v>
      </c>
      <c r="F560">
        <v>17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 s="42">
        <v>175000</v>
      </c>
      <c r="P5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208449.13350907061</v>
      </c>
    </row>
    <row r="561" spans="1:16">
      <c r="A561" s="13">
        <v>7</v>
      </c>
      <c r="B561" s="13">
        <v>2003</v>
      </c>
      <c r="C561" s="13">
        <v>2004</v>
      </c>
      <c r="D561" s="13">
        <v>1374</v>
      </c>
      <c r="E561" s="13">
        <v>420</v>
      </c>
      <c r="F561">
        <v>21</v>
      </c>
      <c r="G561">
        <v>0</v>
      </c>
      <c r="H561">
        <v>3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 s="42">
        <v>234000</v>
      </c>
      <c r="P5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201080.4731742494</v>
      </c>
    </row>
    <row r="562" spans="1:16">
      <c r="A562" s="7">
        <v>5</v>
      </c>
      <c r="B562" s="7">
        <v>1957</v>
      </c>
      <c r="C562" s="7">
        <v>1996</v>
      </c>
      <c r="D562" s="7">
        <v>1392</v>
      </c>
      <c r="E562" s="7">
        <v>528</v>
      </c>
      <c r="F562">
        <v>9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2</v>
      </c>
      <c r="M562">
        <v>1</v>
      </c>
      <c r="N562">
        <v>0</v>
      </c>
      <c r="O562" s="42">
        <v>121500</v>
      </c>
      <c r="P5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164529.7124909889</v>
      </c>
    </row>
    <row r="563" spans="1:16">
      <c r="A563" s="13">
        <v>5</v>
      </c>
      <c r="B563" s="13">
        <v>1974</v>
      </c>
      <c r="C563" s="13">
        <v>1975</v>
      </c>
      <c r="D563" s="13">
        <v>1389</v>
      </c>
      <c r="E563" s="13">
        <v>418</v>
      </c>
      <c r="F563">
        <v>4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1</v>
      </c>
      <c r="N563">
        <v>0</v>
      </c>
      <c r="O563" s="42">
        <v>170000</v>
      </c>
      <c r="P5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153989.9489607932</v>
      </c>
    </row>
    <row r="564" spans="1:16">
      <c r="A564" s="7">
        <v>5</v>
      </c>
      <c r="B564" s="7">
        <v>1940</v>
      </c>
      <c r="C564" s="7">
        <v>1969</v>
      </c>
      <c r="D564" s="7">
        <v>996</v>
      </c>
      <c r="E564" s="7">
        <v>0</v>
      </c>
      <c r="F564">
        <v>15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0</v>
      </c>
      <c r="M564">
        <v>1</v>
      </c>
      <c r="N564">
        <v>0</v>
      </c>
      <c r="O564" s="42">
        <v>108000</v>
      </c>
      <c r="P5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117944.48288520372</v>
      </c>
    </row>
    <row r="565" spans="1:16">
      <c r="A565" s="13">
        <v>6</v>
      </c>
      <c r="B565" s="13">
        <v>1918</v>
      </c>
      <c r="C565" s="13">
        <v>1950</v>
      </c>
      <c r="D565" s="13">
        <v>1163</v>
      </c>
      <c r="E565" s="13">
        <v>396</v>
      </c>
      <c r="F565">
        <v>15</v>
      </c>
      <c r="G565">
        <v>0</v>
      </c>
      <c r="H565">
        <v>0</v>
      </c>
      <c r="I565">
        <v>2</v>
      </c>
      <c r="J565">
        <v>0</v>
      </c>
      <c r="K565">
        <v>0</v>
      </c>
      <c r="L565">
        <v>0</v>
      </c>
      <c r="M565">
        <v>1</v>
      </c>
      <c r="N565">
        <v>0</v>
      </c>
      <c r="O565" s="42">
        <v>185000</v>
      </c>
      <c r="P5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158450.48336483672</v>
      </c>
    </row>
    <row r="566" spans="1:16">
      <c r="A566" s="7">
        <v>7</v>
      </c>
      <c r="B566" s="7">
        <v>1992</v>
      </c>
      <c r="C566" s="7">
        <v>2000</v>
      </c>
      <c r="D566" s="7">
        <v>1095</v>
      </c>
      <c r="E566" s="7">
        <v>590</v>
      </c>
      <c r="F566">
        <v>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42">
        <v>268000</v>
      </c>
      <c r="P5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222102.03275709666</v>
      </c>
    </row>
    <row r="567" spans="1:16">
      <c r="A567" s="13">
        <v>6</v>
      </c>
      <c r="B567" s="13">
        <v>1915</v>
      </c>
      <c r="C567" s="13">
        <v>1950</v>
      </c>
      <c r="D567" s="13">
        <v>806</v>
      </c>
      <c r="E567" s="13">
        <v>216</v>
      </c>
      <c r="F567">
        <v>23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</v>
      </c>
      <c r="M567">
        <v>3</v>
      </c>
      <c r="N567">
        <v>0</v>
      </c>
      <c r="O567" s="42">
        <v>128000</v>
      </c>
      <c r="P5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151714.33225744113</v>
      </c>
    </row>
    <row r="568" spans="1:16">
      <c r="A568" s="7">
        <v>9</v>
      </c>
      <c r="B568" s="7">
        <v>2005</v>
      </c>
      <c r="C568" s="7">
        <v>2007</v>
      </c>
      <c r="D568" s="7">
        <v>1122</v>
      </c>
      <c r="E568" s="7">
        <v>656</v>
      </c>
      <c r="F568">
        <v>18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2</v>
      </c>
      <c r="N568">
        <v>0</v>
      </c>
      <c r="O568" s="42">
        <v>325000</v>
      </c>
      <c r="P5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311496.08977753646</v>
      </c>
    </row>
    <row r="569" spans="1:16">
      <c r="A569" s="13">
        <v>7</v>
      </c>
      <c r="B569" s="13">
        <v>2004</v>
      </c>
      <c r="C569" s="13">
        <v>2004</v>
      </c>
      <c r="D569" s="13">
        <v>1517</v>
      </c>
      <c r="E569" s="13">
        <v>532</v>
      </c>
      <c r="F569">
        <v>10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 s="42">
        <v>214000</v>
      </c>
      <c r="P5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235806.77261386483</v>
      </c>
    </row>
    <row r="570" spans="1:16">
      <c r="A570" s="7">
        <v>8</v>
      </c>
      <c r="B570" s="7">
        <v>1983</v>
      </c>
      <c r="C570" s="7">
        <v>2009</v>
      </c>
      <c r="D570" s="7">
        <v>1496</v>
      </c>
      <c r="E570" s="7">
        <v>612</v>
      </c>
      <c r="F570">
        <v>12</v>
      </c>
      <c r="G570">
        <v>0</v>
      </c>
      <c r="H570">
        <v>0</v>
      </c>
      <c r="I570">
        <v>2</v>
      </c>
      <c r="J570">
        <v>0</v>
      </c>
      <c r="K570">
        <v>0</v>
      </c>
      <c r="L570">
        <v>0</v>
      </c>
      <c r="M570">
        <v>0</v>
      </c>
      <c r="N570">
        <v>0</v>
      </c>
      <c r="O570" s="42">
        <v>316600</v>
      </c>
      <c r="P5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266283.41048320045</v>
      </c>
    </row>
    <row r="571" spans="1:16">
      <c r="A571" s="13">
        <v>5</v>
      </c>
      <c r="B571" s="13">
        <v>1979</v>
      </c>
      <c r="C571" s="13">
        <v>1979</v>
      </c>
      <c r="D571" s="13">
        <v>943</v>
      </c>
      <c r="E571" s="13">
        <v>600</v>
      </c>
      <c r="F571">
        <v>11</v>
      </c>
      <c r="G571">
        <v>0</v>
      </c>
      <c r="H571">
        <v>2</v>
      </c>
      <c r="I571">
        <v>4</v>
      </c>
      <c r="J571">
        <v>0</v>
      </c>
      <c r="K571">
        <v>0</v>
      </c>
      <c r="L571">
        <v>2</v>
      </c>
      <c r="M571">
        <v>1</v>
      </c>
      <c r="N571">
        <v>0</v>
      </c>
      <c r="O571" s="42">
        <v>135960</v>
      </c>
      <c r="P5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126865.84801346557</v>
      </c>
    </row>
    <row r="572" spans="1:16">
      <c r="A572" s="7">
        <v>5</v>
      </c>
      <c r="B572" s="7">
        <v>1965</v>
      </c>
      <c r="C572" s="7">
        <v>1965</v>
      </c>
      <c r="D572" s="7">
        <v>1728</v>
      </c>
      <c r="E572" s="7">
        <v>576</v>
      </c>
      <c r="F572">
        <v>11</v>
      </c>
      <c r="G572">
        <v>0</v>
      </c>
      <c r="H572">
        <v>2</v>
      </c>
      <c r="I572">
        <v>1</v>
      </c>
      <c r="J572">
        <v>1</v>
      </c>
      <c r="K572">
        <v>0</v>
      </c>
      <c r="L572">
        <v>2</v>
      </c>
      <c r="M572">
        <v>1</v>
      </c>
      <c r="N572">
        <v>0</v>
      </c>
      <c r="O572" s="42">
        <v>142600</v>
      </c>
      <c r="P5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159692.74412466589</v>
      </c>
    </row>
    <row r="573" spans="1:16">
      <c r="A573" s="13">
        <v>6</v>
      </c>
      <c r="B573" s="13">
        <v>1959</v>
      </c>
      <c r="C573" s="13">
        <v>1959</v>
      </c>
      <c r="D573" s="13">
        <v>864</v>
      </c>
      <c r="E573" s="13">
        <v>288</v>
      </c>
      <c r="F573">
        <v>11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1</v>
      </c>
      <c r="O573" s="42">
        <v>120000</v>
      </c>
      <c r="P5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150109.31332145495</v>
      </c>
    </row>
    <row r="574" spans="1:16">
      <c r="A574" s="7">
        <v>7</v>
      </c>
      <c r="B574" s="7">
        <v>2009</v>
      </c>
      <c r="C574" s="7">
        <v>2009</v>
      </c>
      <c r="D574" s="7">
        <v>846</v>
      </c>
      <c r="E574" s="7">
        <v>650</v>
      </c>
      <c r="F574">
        <v>16</v>
      </c>
      <c r="G574">
        <v>0</v>
      </c>
      <c r="H574">
        <v>0</v>
      </c>
      <c r="I574">
        <v>0</v>
      </c>
      <c r="J574">
        <v>2</v>
      </c>
      <c r="K574">
        <v>0</v>
      </c>
      <c r="L574">
        <v>1</v>
      </c>
      <c r="M574">
        <v>0</v>
      </c>
      <c r="N574">
        <v>2</v>
      </c>
      <c r="O574" s="42">
        <v>224500</v>
      </c>
      <c r="P5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236154.57494497742</v>
      </c>
    </row>
    <row r="575" spans="1:16">
      <c r="A575" s="13">
        <v>7</v>
      </c>
      <c r="B575" s="13">
        <v>2000</v>
      </c>
      <c r="C575" s="13">
        <v>2000</v>
      </c>
      <c r="D575" s="13">
        <v>384</v>
      </c>
      <c r="E575" s="13">
        <v>400</v>
      </c>
      <c r="F575">
        <v>17</v>
      </c>
      <c r="G575">
        <v>0</v>
      </c>
      <c r="H575">
        <v>0</v>
      </c>
      <c r="I575">
        <v>5</v>
      </c>
      <c r="J575">
        <v>0</v>
      </c>
      <c r="K575">
        <v>0</v>
      </c>
      <c r="L575">
        <v>0</v>
      </c>
      <c r="M575">
        <v>1</v>
      </c>
      <c r="N575">
        <v>0</v>
      </c>
      <c r="O575" s="42">
        <v>170000</v>
      </c>
      <c r="P5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185742.93622677008</v>
      </c>
    </row>
    <row r="576" spans="1:16">
      <c r="A576" s="7">
        <v>5</v>
      </c>
      <c r="B576" s="7">
        <v>1971</v>
      </c>
      <c r="C576" s="7">
        <v>2005</v>
      </c>
      <c r="D576" s="7">
        <v>372</v>
      </c>
      <c r="E576" s="7">
        <v>288</v>
      </c>
      <c r="F576">
        <v>11</v>
      </c>
      <c r="G576">
        <v>0</v>
      </c>
      <c r="H576">
        <v>0</v>
      </c>
      <c r="I576">
        <v>5</v>
      </c>
      <c r="J576">
        <v>1</v>
      </c>
      <c r="K576">
        <v>0</v>
      </c>
      <c r="L576">
        <v>2</v>
      </c>
      <c r="M576">
        <v>1</v>
      </c>
      <c r="N576">
        <v>0</v>
      </c>
      <c r="O576" s="42">
        <v>139000</v>
      </c>
      <c r="P5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116402.02238196964</v>
      </c>
    </row>
    <row r="577" spans="1:16">
      <c r="A577" s="13">
        <v>5</v>
      </c>
      <c r="B577" s="13">
        <v>1947</v>
      </c>
      <c r="C577" s="13">
        <v>1950</v>
      </c>
      <c r="D577" s="13">
        <v>832</v>
      </c>
      <c r="E577" s="13">
        <v>336</v>
      </c>
      <c r="F577">
        <v>11</v>
      </c>
      <c r="G577">
        <v>0</v>
      </c>
      <c r="H577">
        <v>0</v>
      </c>
      <c r="I577">
        <v>2</v>
      </c>
      <c r="J577">
        <v>1</v>
      </c>
      <c r="K577">
        <v>0</v>
      </c>
      <c r="L577">
        <v>2</v>
      </c>
      <c r="M577">
        <v>1</v>
      </c>
      <c r="N577">
        <v>1</v>
      </c>
      <c r="O577" s="42">
        <v>118500</v>
      </c>
      <c r="P5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117624.59170698594</v>
      </c>
    </row>
    <row r="578" spans="1:16">
      <c r="A578" s="7">
        <v>7</v>
      </c>
      <c r="B578" s="7">
        <v>1928</v>
      </c>
      <c r="C578" s="7">
        <v>1950</v>
      </c>
      <c r="D578" s="7">
        <v>861</v>
      </c>
      <c r="E578" s="7">
        <v>216</v>
      </c>
      <c r="F578">
        <v>23</v>
      </c>
      <c r="G578">
        <v>0</v>
      </c>
      <c r="H578">
        <v>0</v>
      </c>
      <c r="I578">
        <v>2</v>
      </c>
      <c r="J578">
        <v>1</v>
      </c>
      <c r="K578">
        <v>0</v>
      </c>
      <c r="L578">
        <v>1</v>
      </c>
      <c r="M578">
        <v>1</v>
      </c>
      <c r="N578">
        <v>0</v>
      </c>
      <c r="O578" s="42">
        <v>145000</v>
      </c>
      <c r="P5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172391.07607371651</v>
      </c>
    </row>
    <row r="579" spans="1:16">
      <c r="A579" s="13">
        <v>5</v>
      </c>
      <c r="B579" s="13">
        <v>1966</v>
      </c>
      <c r="C579" s="13">
        <v>1966</v>
      </c>
      <c r="D579" s="13">
        <v>1164</v>
      </c>
      <c r="E579" s="13">
        <v>564</v>
      </c>
      <c r="F579">
        <v>9</v>
      </c>
      <c r="G579">
        <v>0</v>
      </c>
      <c r="H579">
        <v>0</v>
      </c>
      <c r="I579">
        <v>5</v>
      </c>
      <c r="J579">
        <v>1</v>
      </c>
      <c r="K579">
        <v>0</v>
      </c>
      <c r="L579">
        <v>0</v>
      </c>
      <c r="M579">
        <v>1</v>
      </c>
      <c r="N579">
        <v>1</v>
      </c>
      <c r="O579" s="42">
        <v>164500</v>
      </c>
      <c r="P5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152046.35657024058</v>
      </c>
    </row>
    <row r="580" spans="1:16">
      <c r="A580" s="7">
        <v>7</v>
      </c>
      <c r="B580" s="7">
        <v>2007</v>
      </c>
      <c r="C580" s="7">
        <v>2007</v>
      </c>
      <c r="D580" s="7">
        <v>689</v>
      </c>
      <c r="E580" s="7">
        <v>540</v>
      </c>
      <c r="F580">
        <v>5</v>
      </c>
      <c r="G580">
        <v>0</v>
      </c>
      <c r="H580">
        <v>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 s="42">
        <v>146000</v>
      </c>
      <c r="P5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185303.94726446827</v>
      </c>
    </row>
    <row r="581" spans="1:16">
      <c r="A581" s="13">
        <v>5</v>
      </c>
      <c r="B581" s="13">
        <v>1954</v>
      </c>
      <c r="C581" s="13">
        <v>1954</v>
      </c>
      <c r="D581" s="13">
        <v>1050</v>
      </c>
      <c r="E581" s="13">
        <v>352</v>
      </c>
      <c r="F581">
        <v>7</v>
      </c>
      <c r="G581">
        <v>0</v>
      </c>
      <c r="H581">
        <v>0</v>
      </c>
      <c r="I581">
        <v>2</v>
      </c>
      <c r="J581">
        <v>1</v>
      </c>
      <c r="K581">
        <v>0</v>
      </c>
      <c r="L581">
        <v>0</v>
      </c>
      <c r="M581">
        <v>1</v>
      </c>
      <c r="N581">
        <v>0</v>
      </c>
      <c r="O581" s="42">
        <v>131500</v>
      </c>
      <c r="P5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134741.52390974469</v>
      </c>
    </row>
    <row r="582" spans="1:16">
      <c r="A582" s="7">
        <v>6</v>
      </c>
      <c r="B582" s="7">
        <v>1960</v>
      </c>
      <c r="C582" s="7">
        <v>1987</v>
      </c>
      <c r="D582" s="7">
        <v>1144</v>
      </c>
      <c r="E582" s="7">
        <v>572</v>
      </c>
      <c r="F582">
        <v>11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>
        <v>0</v>
      </c>
      <c r="N582">
        <v>0</v>
      </c>
      <c r="O582" s="42">
        <v>181900</v>
      </c>
      <c r="P5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189465.13962324604</v>
      </c>
    </row>
    <row r="583" spans="1:16">
      <c r="A583" s="13">
        <v>8</v>
      </c>
      <c r="B583" s="13">
        <v>2008</v>
      </c>
      <c r="C583" s="13">
        <v>2009</v>
      </c>
      <c r="D583" s="13">
        <v>2042</v>
      </c>
      <c r="E583" s="13">
        <v>1390</v>
      </c>
      <c r="F583">
        <v>10</v>
      </c>
      <c r="G583">
        <v>0</v>
      </c>
      <c r="H583">
        <v>0</v>
      </c>
      <c r="I583">
        <v>1</v>
      </c>
      <c r="J583">
        <v>2</v>
      </c>
      <c r="K583">
        <v>0</v>
      </c>
      <c r="L583">
        <v>0</v>
      </c>
      <c r="M583">
        <v>2</v>
      </c>
      <c r="N583">
        <v>2</v>
      </c>
      <c r="O583" s="42">
        <v>253293</v>
      </c>
      <c r="P5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372894.17051958985</v>
      </c>
    </row>
    <row r="584" spans="1:16">
      <c r="A584" s="7">
        <v>6</v>
      </c>
      <c r="B584" s="7">
        <v>1990</v>
      </c>
      <c r="C584" s="7">
        <v>1990</v>
      </c>
      <c r="D584" s="7">
        <v>816</v>
      </c>
      <c r="E584" s="7">
        <v>0</v>
      </c>
      <c r="F584">
        <v>15</v>
      </c>
      <c r="G584">
        <v>0</v>
      </c>
      <c r="H584">
        <v>2</v>
      </c>
      <c r="I584">
        <v>4</v>
      </c>
      <c r="J584">
        <v>0</v>
      </c>
      <c r="K584">
        <v>0</v>
      </c>
      <c r="L584">
        <v>2</v>
      </c>
      <c r="M584">
        <v>1</v>
      </c>
      <c r="N584">
        <v>0</v>
      </c>
      <c r="O584" s="42">
        <v>118500</v>
      </c>
      <c r="P5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120104.39077946916</v>
      </c>
    </row>
    <row r="585" spans="1:16">
      <c r="A585" s="13">
        <v>10</v>
      </c>
      <c r="B585" s="13">
        <v>1893</v>
      </c>
      <c r="C585" s="13">
        <v>2000</v>
      </c>
      <c r="D585" s="13">
        <v>1237</v>
      </c>
      <c r="E585" s="13">
        <v>880</v>
      </c>
      <c r="F585">
        <v>7</v>
      </c>
      <c r="G585">
        <v>3</v>
      </c>
      <c r="H585">
        <v>0</v>
      </c>
      <c r="I585">
        <v>6</v>
      </c>
      <c r="J585">
        <v>1</v>
      </c>
      <c r="K585">
        <v>0</v>
      </c>
      <c r="L585">
        <v>1</v>
      </c>
      <c r="M585">
        <v>0</v>
      </c>
      <c r="N585">
        <v>0</v>
      </c>
      <c r="O585" s="42">
        <v>325000</v>
      </c>
      <c r="P5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302026.06134331384</v>
      </c>
    </row>
    <row r="586" spans="1:16">
      <c r="A586" s="7">
        <v>4</v>
      </c>
      <c r="B586" s="7">
        <v>1935</v>
      </c>
      <c r="C586" s="7">
        <v>1995</v>
      </c>
      <c r="D586" s="7">
        <v>884</v>
      </c>
      <c r="E586" s="7">
        <v>240</v>
      </c>
      <c r="F586">
        <v>8</v>
      </c>
      <c r="G586">
        <v>0</v>
      </c>
      <c r="H586">
        <v>0</v>
      </c>
      <c r="I586">
        <v>2</v>
      </c>
      <c r="J586">
        <v>1</v>
      </c>
      <c r="K586">
        <v>0</v>
      </c>
      <c r="L586">
        <v>0</v>
      </c>
      <c r="M586">
        <v>0</v>
      </c>
      <c r="N586">
        <v>0</v>
      </c>
      <c r="O586" s="42">
        <v>133000</v>
      </c>
      <c r="P5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96629.257310823959</v>
      </c>
    </row>
    <row r="587" spans="1:16">
      <c r="A587" s="13">
        <v>8</v>
      </c>
      <c r="B587" s="13">
        <v>2005</v>
      </c>
      <c r="C587" s="13">
        <v>2006</v>
      </c>
      <c r="D587" s="13">
        <v>1868</v>
      </c>
      <c r="E587" s="13">
        <v>880</v>
      </c>
      <c r="F587">
        <v>16</v>
      </c>
      <c r="G587">
        <v>0</v>
      </c>
      <c r="H587">
        <v>0</v>
      </c>
      <c r="I587">
        <v>1</v>
      </c>
      <c r="J587">
        <v>2</v>
      </c>
      <c r="K587">
        <v>0</v>
      </c>
      <c r="L587">
        <v>0</v>
      </c>
      <c r="M587">
        <v>0</v>
      </c>
      <c r="N587">
        <v>2</v>
      </c>
      <c r="O587" s="42">
        <v>369900</v>
      </c>
      <c r="P5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315615.07945152535</v>
      </c>
    </row>
    <row r="588" spans="1:16">
      <c r="A588" s="7">
        <v>6</v>
      </c>
      <c r="B588" s="7">
        <v>1918</v>
      </c>
      <c r="C588" s="7">
        <v>2000</v>
      </c>
      <c r="D588" s="7">
        <v>816</v>
      </c>
      <c r="E588" s="7">
        <v>275</v>
      </c>
      <c r="F588">
        <v>8</v>
      </c>
      <c r="G588">
        <v>6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3</v>
      </c>
      <c r="N588">
        <v>0</v>
      </c>
      <c r="O588" s="42">
        <v>130000</v>
      </c>
      <c r="P5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169948.58386932363</v>
      </c>
    </row>
    <row r="589" spans="1:16">
      <c r="A589" s="13">
        <v>5</v>
      </c>
      <c r="B589" s="13">
        <v>1982</v>
      </c>
      <c r="C589" s="13">
        <v>1982</v>
      </c>
      <c r="D589" s="13">
        <v>840</v>
      </c>
      <c r="E589" s="13">
        <v>528</v>
      </c>
      <c r="F589">
        <v>9</v>
      </c>
      <c r="G589">
        <v>0</v>
      </c>
      <c r="H589">
        <v>0</v>
      </c>
      <c r="I589">
        <v>4</v>
      </c>
      <c r="J589">
        <v>1</v>
      </c>
      <c r="K589">
        <v>0</v>
      </c>
      <c r="L589">
        <v>2</v>
      </c>
      <c r="M589">
        <v>1</v>
      </c>
      <c r="N589">
        <v>0</v>
      </c>
      <c r="O589" s="42">
        <v>137000</v>
      </c>
      <c r="P5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143077.01132640446</v>
      </c>
    </row>
    <row r="590" spans="1:16">
      <c r="A590" s="7">
        <v>5</v>
      </c>
      <c r="B590" s="7">
        <v>1968</v>
      </c>
      <c r="C590" s="7">
        <v>2003</v>
      </c>
      <c r="D590" s="7">
        <v>1437</v>
      </c>
      <c r="E590" s="7">
        <v>452</v>
      </c>
      <c r="F590">
        <v>19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2</v>
      </c>
      <c r="N590">
        <v>2</v>
      </c>
      <c r="O590" s="42">
        <v>143000</v>
      </c>
      <c r="P5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189646.1041730846</v>
      </c>
    </row>
    <row r="591" spans="1:16">
      <c r="A591" s="13">
        <v>5</v>
      </c>
      <c r="B591" s="13">
        <v>1930</v>
      </c>
      <c r="C591" s="13">
        <v>1960</v>
      </c>
      <c r="D591" s="13">
        <v>742</v>
      </c>
      <c r="E591" s="13">
        <v>308</v>
      </c>
      <c r="F591">
        <v>8</v>
      </c>
      <c r="G591">
        <v>6</v>
      </c>
      <c r="H591">
        <v>0</v>
      </c>
      <c r="I591">
        <v>1</v>
      </c>
      <c r="J591">
        <v>1</v>
      </c>
      <c r="K591">
        <v>0</v>
      </c>
      <c r="L591">
        <v>2</v>
      </c>
      <c r="M591">
        <v>1</v>
      </c>
      <c r="N591">
        <v>0</v>
      </c>
      <c r="O591" s="42">
        <v>79500</v>
      </c>
      <c r="P5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102043.16927609616</v>
      </c>
    </row>
    <row r="592" spans="1:16">
      <c r="A592" s="7">
        <v>7</v>
      </c>
      <c r="B592" s="7">
        <v>2004</v>
      </c>
      <c r="C592" s="7">
        <v>2004</v>
      </c>
      <c r="D592" s="7">
        <v>770</v>
      </c>
      <c r="E592" s="7">
        <v>520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s="42">
        <v>185900</v>
      </c>
      <c r="P5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208882.63283663092</v>
      </c>
    </row>
    <row r="593" spans="1:16">
      <c r="A593" s="13">
        <v>10</v>
      </c>
      <c r="B593" s="13">
        <v>2008</v>
      </c>
      <c r="C593" s="13">
        <v>2008</v>
      </c>
      <c r="D593" s="13">
        <v>1722</v>
      </c>
      <c r="E593" s="13">
        <v>842</v>
      </c>
      <c r="F593">
        <v>10</v>
      </c>
      <c r="G593">
        <v>0</v>
      </c>
      <c r="H593">
        <v>0</v>
      </c>
      <c r="I593">
        <v>0</v>
      </c>
      <c r="J593">
        <v>2</v>
      </c>
      <c r="K593">
        <v>0</v>
      </c>
      <c r="L593">
        <v>0</v>
      </c>
      <c r="M593">
        <v>2</v>
      </c>
      <c r="N593">
        <v>0</v>
      </c>
      <c r="O593" s="42">
        <v>451950</v>
      </c>
      <c r="P5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387411.51820245979</v>
      </c>
    </row>
    <row r="594" spans="1:16">
      <c r="A594" s="7">
        <v>5</v>
      </c>
      <c r="B594" s="7">
        <v>1982</v>
      </c>
      <c r="C594" s="7">
        <v>2003</v>
      </c>
      <c r="D594" s="7">
        <v>816</v>
      </c>
      <c r="E594" s="7">
        <v>816</v>
      </c>
      <c r="F594">
        <v>4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0</v>
      </c>
      <c r="O594" s="42">
        <v>138000</v>
      </c>
      <c r="P5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181193.15964461307</v>
      </c>
    </row>
    <row r="595" spans="1:16">
      <c r="A595" s="13">
        <v>6</v>
      </c>
      <c r="B595" s="13">
        <v>2003</v>
      </c>
      <c r="C595" s="13">
        <v>2003</v>
      </c>
      <c r="D595" s="13">
        <v>848</v>
      </c>
      <c r="E595" s="13">
        <v>420</v>
      </c>
      <c r="F595">
        <v>0</v>
      </c>
      <c r="G595">
        <v>0</v>
      </c>
      <c r="H595">
        <v>3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 s="42">
        <v>140000</v>
      </c>
      <c r="P5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148561.88095759362</v>
      </c>
    </row>
    <row r="596" spans="1:16">
      <c r="A596" s="7">
        <v>5</v>
      </c>
      <c r="B596" s="7">
        <v>1975</v>
      </c>
      <c r="C596" s="7">
        <v>1975</v>
      </c>
      <c r="D596" s="7">
        <v>924</v>
      </c>
      <c r="E596" s="7">
        <v>280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2</v>
      </c>
      <c r="M596">
        <v>1</v>
      </c>
      <c r="N596">
        <v>0</v>
      </c>
      <c r="O596" s="42">
        <v>110000</v>
      </c>
      <c r="P5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124827.18241564241</v>
      </c>
    </row>
    <row r="597" spans="1:16">
      <c r="A597" s="13">
        <v>8</v>
      </c>
      <c r="B597" s="13">
        <v>2005</v>
      </c>
      <c r="C597" s="13">
        <v>2006</v>
      </c>
      <c r="D597" s="13">
        <v>1814</v>
      </c>
      <c r="E597" s="13">
        <v>758</v>
      </c>
      <c r="F597">
        <v>18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2</v>
      </c>
      <c r="O597" s="42">
        <v>319000</v>
      </c>
      <c r="P5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292402.0220806736</v>
      </c>
    </row>
    <row r="598" spans="1:16">
      <c r="A598" s="7">
        <v>6</v>
      </c>
      <c r="B598" s="7">
        <v>1910</v>
      </c>
      <c r="C598" s="7">
        <v>1993</v>
      </c>
      <c r="D598" s="7">
        <v>684</v>
      </c>
      <c r="E598" s="7">
        <v>216</v>
      </c>
      <c r="F598">
        <v>7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1</v>
      </c>
      <c r="N598">
        <v>0</v>
      </c>
      <c r="O598" s="42">
        <v>114504</v>
      </c>
      <c r="P5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155609.15442496332</v>
      </c>
    </row>
    <row r="599" spans="1:16">
      <c r="A599" s="13">
        <v>7</v>
      </c>
      <c r="B599" s="13">
        <v>2006</v>
      </c>
      <c r="C599" s="13">
        <v>2007</v>
      </c>
      <c r="D599" s="13">
        <v>1258</v>
      </c>
      <c r="E599" s="13">
        <v>648</v>
      </c>
      <c r="F599">
        <v>21</v>
      </c>
      <c r="G599">
        <v>0</v>
      </c>
      <c r="H599">
        <v>3</v>
      </c>
      <c r="I599">
        <v>1</v>
      </c>
      <c r="J599">
        <v>2</v>
      </c>
      <c r="K599">
        <v>0</v>
      </c>
      <c r="L599">
        <v>0</v>
      </c>
      <c r="M599">
        <v>0</v>
      </c>
      <c r="N599">
        <v>2</v>
      </c>
      <c r="O599" s="42">
        <v>194201</v>
      </c>
      <c r="P5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226778.44542098249</v>
      </c>
    </row>
    <row r="600" spans="1:16">
      <c r="A600" s="7">
        <v>5</v>
      </c>
      <c r="B600" s="7">
        <v>1977</v>
      </c>
      <c r="C600" s="7">
        <v>1977</v>
      </c>
      <c r="D600" s="7">
        <v>1430</v>
      </c>
      <c r="E600" s="7">
        <v>621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 s="42">
        <v>217500</v>
      </c>
      <c r="P6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163448.46840802237</v>
      </c>
    </row>
    <row r="601" spans="1:16">
      <c r="A601" s="13">
        <v>6</v>
      </c>
      <c r="B601" s="13">
        <v>1980</v>
      </c>
      <c r="C601" s="13">
        <v>1980</v>
      </c>
      <c r="D601" s="13">
        <v>716</v>
      </c>
      <c r="E601" s="13">
        <v>452</v>
      </c>
      <c r="F601">
        <v>24</v>
      </c>
      <c r="G601">
        <v>0</v>
      </c>
      <c r="H601">
        <v>4</v>
      </c>
      <c r="I601">
        <v>0</v>
      </c>
      <c r="J601">
        <v>0</v>
      </c>
      <c r="K601">
        <v>0</v>
      </c>
      <c r="L601">
        <v>2</v>
      </c>
      <c r="M601">
        <v>1</v>
      </c>
      <c r="N601">
        <v>0</v>
      </c>
      <c r="O601" s="42">
        <v>151000</v>
      </c>
      <c r="P6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134893.18340346587</v>
      </c>
    </row>
    <row r="602" spans="1:16">
      <c r="A602" s="7">
        <v>8</v>
      </c>
      <c r="B602" s="7">
        <v>2005</v>
      </c>
      <c r="C602" s="7">
        <v>2005</v>
      </c>
      <c r="D602" s="7">
        <v>1058</v>
      </c>
      <c r="E602" s="7">
        <v>736</v>
      </c>
      <c r="F602">
        <v>10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  <c r="N602">
        <v>0</v>
      </c>
      <c r="O602" s="42">
        <v>275000</v>
      </c>
      <c r="P6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282775.17402447708</v>
      </c>
    </row>
    <row r="603" spans="1:16">
      <c r="A603" s="13">
        <v>6</v>
      </c>
      <c r="B603" s="13">
        <v>1937</v>
      </c>
      <c r="C603" s="13">
        <v>1950</v>
      </c>
      <c r="D603" s="13">
        <v>780</v>
      </c>
      <c r="E603" s="13">
        <v>544</v>
      </c>
      <c r="F603">
        <v>13</v>
      </c>
      <c r="G603">
        <v>0</v>
      </c>
      <c r="H603">
        <v>0</v>
      </c>
      <c r="I603">
        <v>2</v>
      </c>
      <c r="J603">
        <v>1</v>
      </c>
      <c r="K603">
        <v>0</v>
      </c>
      <c r="L603">
        <v>2</v>
      </c>
      <c r="M603">
        <v>0</v>
      </c>
      <c r="N603">
        <v>0</v>
      </c>
      <c r="O603" s="42">
        <v>141000</v>
      </c>
      <c r="P6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148401.2826587384</v>
      </c>
    </row>
    <row r="604" spans="1:16">
      <c r="A604" s="7">
        <v>8</v>
      </c>
      <c r="B604" s="7">
        <v>1992</v>
      </c>
      <c r="C604" s="7">
        <v>1992</v>
      </c>
      <c r="D604" s="7">
        <v>908</v>
      </c>
      <c r="E604" s="7">
        <v>506</v>
      </c>
      <c r="F604">
        <v>12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 s="42">
        <v>220000</v>
      </c>
      <c r="P6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237905.71519159325</v>
      </c>
    </row>
    <row r="605" spans="1:16">
      <c r="A605" s="13">
        <v>7</v>
      </c>
      <c r="B605" s="13">
        <v>2004</v>
      </c>
      <c r="C605" s="13">
        <v>2005</v>
      </c>
      <c r="D605" s="13">
        <v>600</v>
      </c>
      <c r="E605" s="13">
        <v>480</v>
      </c>
      <c r="F605">
        <v>5</v>
      </c>
      <c r="G605">
        <v>0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42">
        <v>151000</v>
      </c>
      <c r="P6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177186.09606023377</v>
      </c>
    </row>
    <row r="606" spans="1:16">
      <c r="A606" s="7">
        <v>7</v>
      </c>
      <c r="B606" s="7">
        <v>2002</v>
      </c>
      <c r="C606" s="7">
        <v>2002</v>
      </c>
      <c r="D606" s="7">
        <v>1494</v>
      </c>
      <c r="E606" s="7">
        <v>530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 s="42">
        <v>221000</v>
      </c>
      <c r="P6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231844.83819137339</v>
      </c>
    </row>
    <row r="607" spans="1:16">
      <c r="A607" s="13">
        <v>7</v>
      </c>
      <c r="B607" s="13">
        <v>1965</v>
      </c>
      <c r="C607" s="13">
        <v>1990</v>
      </c>
      <c r="D607" s="13">
        <v>768</v>
      </c>
      <c r="E607" s="13">
        <v>486</v>
      </c>
      <c r="F607">
        <v>11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2</v>
      </c>
      <c r="M607">
        <v>1</v>
      </c>
      <c r="N607">
        <v>0</v>
      </c>
      <c r="O607" s="42">
        <v>205000</v>
      </c>
      <c r="P6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206906.5361354156</v>
      </c>
    </row>
    <row r="608" spans="1:16">
      <c r="A608" s="7">
        <v>5</v>
      </c>
      <c r="B608" s="7">
        <v>1996</v>
      </c>
      <c r="C608" s="7">
        <v>1996</v>
      </c>
      <c r="D608" s="7">
        <v>1040</v>
      </c>
      <c r="E608" s="7">
        <v>576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1</v>
      </c>
      <c r="M608">
        <v>0</v>
      </c>
      <c r="N608">
        <v>0</v>
      </c>
      <c r="O608" s="42">
        <v>152000</v>
      </c>
      <c r="P6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153476.88003355393</v>
      </c>
    </row>
    <row r="609" spans="1:16">
      <c r="A609" s="13">
        <v>5</v>
      </c>
      <c r="B609" s="13">
        <v>1948</v>
      </c>
      <c r="C609" s="13">
        <v>2002</v>
      </c>
      <c r="D609" s="13">
        <v>896</v>
      </c>
      <c r="E609" s="13">
        <v>230</v>
      </c>
      <c r="F609">
        <v>15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2</v>
      </c>
      <c r="N609">
        <v>0</v>
      </c>
      <c r="O609" s="42">
        <v>225000</v>
      </c>
      <c r="P6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154465.81354956387</v>
      </c>
    </row>
    <row r="610" spans="1:16">
      <c r="A610" s="7">
        <v>8</v>
      </c>
      <c r="B610" s="7">
        <v>1934</v>
      </c>
      <c r="C610" s="7">
        <v>1998</v>
      </c>
      <c r="D610" s="7">
        <v>965</v>
      </c>
      <c r="E610" s="7">
        <v>380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</v>
      </c>
      <c r="M610">
        <v>1</v>
      </c>
      <c r="N610">
        <v>4</v>
      </c>
      <c r="O610" s="42">
        <v>359100</v>
      </c>
      <c r="P6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225689.20072024319</v>
      </c>
    </row>
    <row r="611" spans="1:16">
      <c r="A611" s="13">
        <v>4</v>
      </c>
      <c r="B611" s="13">
        <v>1961</v>
      </c>
      <c r="C611" s="13">
        <v>1961</v>
      </c>
      <c r="D611" s="13">
        <v>1029</v>
      </c>
      <c r="E611" s="13">
        <v>261</v>
      </c>
      <c r="F611">
        <v>9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1</v>
      </c>
      <c r="M611">
        <v>1</v>
      </c>
      <c r="N611">
        <v>0</v>
      </c>
      <c r="O611" s="42">
        <v>118500</v>
      </c>
      <c r="P6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99913.931973489714</v>
      </c>
    </row>
    <row r="612" spans="1:16">
      <c r="A612" s="7">
        <v>9</v>
      </c>
      <c r="B612" s="7">
        <v>2000</v>
      </c>
      <c r="C612" s="7">
        <v>2000</v>
      </c>
      <c r="D612" s="7">
        <v>1440</v>
      </c>
      <c r="E612" s="7">
        <v>736</v>
      </c>
      <c r="F612">
        <v>0</v>
      </c>
      <c r="G612">
        <v>2</v>
      </c>
      <c r="H612">
        <v>0</v>
      </c>
      <c r="I612">
        <v>0</v>
      </c>
      <c r="J612">
        <v>2</v>
      </c>
      <c r="K612">
        <v>0</v>
      </c>
      <c r="L612">
        <v>0</v>
      </c>
      <c r="M612">
        <v>2</v>
      </c>
      <c r="N612">
        <v>0</v>
      </c>
      <c r="O612" s="42">
        <v>313000</v>
      </c>
      <c r="P6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330356.53618742718</v>
      </c>
    </row>
    <row r="613" spans="1:16">
      <c r="A613" s="13">
        <v>6</v>
      </c>
      <c r="B613" s="13">
        <v>1978</v>
      </c>
      <c r="C613" s="13">
        <v>1978</v>
      </c>
      <c r="D613" s="13">
        <v>1032</v>
      </c>
      <c r="E613" s="13">
        <v>564</v>
      </c>
      <c r="F613">
        <v>6</v>
      </c>
      <c r="G613">
        <v>0</v>
      </c>
      <c r="H613">
        <v>0</v>
      </c>
      <c r="I613">
        <v>5</v>
      </c>
      <c r="J613">
        <v>0</v>
      </c>
      <c r="K613">
        <v>0</v>
      </c>
      <c r="L613">
        <v>2</v>
      </c>
      <c r="M613">
        <v>1</v>
      </c>
      <c r="N613">
        <v>0</v>
      </c>
      <c r="O613" s="42">
        <v>148000</v>
      </c>
      <c r="P6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169509.37588297063</v>
      </c>
    </row>
    <row r="614" spans="1:16">
      <c r="A614" s="7">
        <v>8</v>
      </c>
      <c r="B614" s="7">
        <v>2001</v>
      </c>
      <c r="C614" s="7">
        <v>2001</v>
      </c>
      <c r="D614" s="7">
        <v>1299</v>
      </c>
      <c r="E614" s="7">
        <v>531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</v>
      </c>
      <c r="N614">
        <v>0</v>
      </c>
      <c r="O614" s="42">
        <v>261500</v>
      </c>
      <c r="P6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274147.41493066592</v>
      </c>
    </row>
    <row r="615" spans="1:16">
      <c r="A615" s="13">
        <v>5</v>
      </c>
      <c r="B615" s="13">
        <v>2007</v>
      </c>
      <c r="C615" s="13">
        <v>2007</v>
      </c>
      <c r="D615" s="13">
        <v>1120</v>
      </c>
      <c r="E615" s="13">
        <v>0</v>
      </c>
      <c r="F615">
        <v>4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2</v>
      </c>
      <c r="O615" s="42">
        <v>147000</v>
      </c>
      <c r="P6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135878.26924112599</v>
      </c>
    </row>
    <row r="616" spans="1:16">
      <c r="A616" s="7">
        <v>4</v>
      </c>
      <c r="B616" s="7">
        <v>1972</v>
      </c>
      <c r="C616" s="7">
        <v>1972</v>
      </c>
      <c r="D616" s="7">
        <v>630</v>
      </c>
      <c r="E616" s="7">
        <v>0</v>
      </c>
      <c r="F616">
        <v>14</v>
      </c>
      <c r="G616">
        <v>0</v>
      </c>
      <c r="H616">
        <v>3</v>
      </c>
      <c r="I616">
        <v>4</v>
      </c>
      <c r="J616">
        <v>0</v>
      </c>
      <c r="K616">
        <v>0</v>
      </c>
      <c r="L616">
        <v>0</v>
      </c>
      <c r="M616">
        <v>1</v>
      </c>
      <c r="N616">
        <v>0</v>
      </c>
      <c r="O616" s="42">
        <v>75500</v>
      </c>
      <c r="P6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42970.415946328561</v>
      </c>
    </row>
    <row r="617" spans="1:16">
      <c r="A617" s="13">
        <v>6</v>
      </c>
      <c r="B617" s="13">
        <v>1963</v>
      </c>
      <c r="C617" s="13">
        <v>1963</v>
      </c>
      <c r="D617" s="13">
        <v>936</v>
      </c>
      <c r="E617" s="13">
        <v>480</v>
      </c>
      <c r="F617">
        <v>11</v>
      </c>
      <c r="G617">
        <v>1</v>
      </c>
      <c r="H617">
        <v>0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1</v>
      </c>
      <c r="O617" s="42">
        <v>137500</v>
      </c>
      <c r="P6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157726.79779867944</v>
      </c>
    </row>
    <row r="618" spans="1:16">
      <c r="A618" s="7">
        <v>6</v>
      </c>
      <c r="B618" s="7">
        <v>2002</v>
      </c>
      <c r="C618" s="7">
        <v>2003</v>
      </c>
      <c r="D618" s="7">
        <v>783</v>
      </c>
      <c r="E618" s="7">
        <v>393</v>
      </c>
      <c r="F618">
        <v>17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 s="42">
        <v>183200</v>
      </c>
      <c r="P6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174449.6887726578</v>
      </c>
    </row>
    <row r="619" spans="1:16">
      <c r="A619" s="13">
        <v>6</v>
      </c>
      <c r="B619" s="13">
        <v>1954</v>
      </c>
      <c r="C619" s="13">
        <v>1954</v>
      </c>
      <c r="D619" s="13">
        <v>832</v>
      </c>
      <c r="E619" s="13">
        <v>528</v>
      </c>
      <c r="F619">
        <v>11</v>
      </c>
      <c r="G619">
        <v>3</v>
      </c>
      <c r="H619">
        <v>0</v>
      </c>
      <c r="I619">
        <v>3</v>
      </c>
      <c r="J619">
        <v>1</v>
      </c>
      <c r="K619">
        <v>0</v>
      </c>
      <c r="L619">
        <v>1</v>
      </c>
      <c r="M619">
        <v>0</v>
      </c>
      <c r="N619">
        <v>0</v>
      </c>
      <c r="O619" s="42">
        <v>105500</v>
      </c>
      <c r="P6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146915.04698209182</v>
      </c>
    </row>
    <row r="620" spans="1:16">
      <c r="A620" s="7">
        <v>9</v>
      </c>
      <c r="B620" s="7">
        <v>2007</v>
      </c>
      <c r="C620" s="7">
        <v>2007</v>
      </c>
      <c r="D620" s="7">
        <v>1822</v>
      </c>
      <c r="E620" s="7">
        <v>774</v>
      </c>
      <c r="F620">
        <v>10</v>
      </c>
      <c r="G620">
        <v>0</v>
      </c>
      <c r="H620">
        <v>0</v>
      </c>
      <c r="I620">
        <v>1</v>
      </c>
      <c r="J620">
        <v>2</v>
      </c>
      <c r="K620">
        <v>0</v>
      </c>
      <c r="L620">
        <v>0</v>
      </c>
      <c r="M620">
        <v>0</v>
      </c>
      <c r="N620">
        <v>2</v>
      </c>
      <c r="O620" s="42">
        <v>314813</v>
      </c>
      <c r="P6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336098.0733744966</v>
      </c>
    </row>
    <row r="621" spans="1:16">
      <c r="A621" s="13">
        <v>8</v>
      </c>
      <c r="B621" s="13">
        <v>2003</v>
      </c>
      <c r="C621" s="13">
        <v>2003</v>
      </c>
      <c r="D621" s="13">
        <v>1482</v>
      </c>
      <c r="E621" s="13">
        <v>749</v>
      </c>
      <c r="F621">
        <v>16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42">
        <v>305000</v>
      </c>
      <c r="P6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280763.11519498396</v>
      </c>
    </row>
    <row r="622" spans="1:16">
      <c r="A622" s="7">
        <v>3</v>
      </c>
      <c r="B622" s="7">
        <v>1914</v>
      </c>
      <c r="C622" s="7">
        <v>1950</v>
      </c>
      <c r="D622" s="7">
        <v>864</v>
      </c>
      <c r="E622" s="7">
        <v>0</v>
      </c>
      <c r="F622">
        <v>15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2</v>
      </c>
      <c r="M622">
        <v>1</v>
      </c>
      <c r="N622">
        <v>0</v>
      </c>
      <c r="O622" s="42">
        <v>67000</v>
      </c>
      <c r="P6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36781.122771033988</v>
      </c>
    </row>
    <row r="623" spans="1:16">
      <c r="A623" s="13">
        <v>6</v>
      </c>
      <c r="B623" s="13">
        <v>1974</v>
      </c>
      <c r="C623" s="13">
        <v>1997</v>
      </c>
      <c r="D623" s="13">
        <v>1522</v>
      </c>
      <c r="E623" s="13">
        <v>624</v>
      </c>
      <c r="F623">
        <v>6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2</v>
      </c>
      <c r="M623">
        <v>1</v>
      </c>
      <c r="N623">
        <v>0</v>
      </c>
      <c r="O623" s="42">
        <v>240000</v>
      </c>
      <c r="P6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216372.85595039814</v>
      </c>
    </row>
    <row r="624" spans="1:16">
      <c r="A624" s="7">
        <v>5</v>
      </c>
      <c r="B624" s="7">
        <v>1977</v>
      </c>
      <c r="C624" s="7">
        <v>1977</v>
      </c>
      <c r="D624" s="7">
        <v>980</v>
      </c>
      <c r="E624" s="7">
        <v>484</v>
      </c>
      <c r="F624">
        <v>9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2</v>
      </c>
      <c r="M624">
        <v>1</v>
      </c>
      <c r="N624">
        <v>0</v>
      </c>
      <c r="O624" s="42">
        <v>135000</v>
      </c>
      <c r="P6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149622.3828493655</v>
      </c>
    </row>
    <row r="625" spans="1:16">
      <c r="A625" s="13">
        <v>6</v>
      </c>
      <c r="B625" s="13">
        <v>2000</v>
      </c>
      <c r="C625" s="13">
        <v>2000</v>
      </c>
      <c r="D625" s="13">
        <v>756</v>
      </c>
      <c r="E625" s="13">
        <v>440</v>
      </c>
      <c r="F625">
        <v>5</v>
      </c>
      <c r="G625">
        <v>0</v>
      </c>
      <c r="H625">
        <v>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s="42">
        <v>168500</v>
      </c>
      <c r="P6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148259.89391697003</v>
      </c>
    </row>
    <row r="626" spans="1:16">
      <c r="A626" s="7">
        <v>6</v>
      </c>
      <c r="B626" s="7">
        <v>1972</v>
      </c>
      <c r="C626" s="7">
        <v>1972</v>
      </c>
      <c r="D626" s="7">
        <v>732</v>
      </c>
      <c r="E626" s="7">
        <v>484</v>
      </c>
      <c r="F626">
        <v>6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1</v>
      </c>
      <c r="N626">
        <v>0</v>
      </c>
      <c r="O626" s="42">
        <v>165150</v>
      </c>
      <c r="P6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172380.98323721212</v>
      </c>
    </row>
    <row r="627" spans="1:16">
      <c r="A627" s="13">
        <v>6</v>
      </c>
      <c r="B627" s="13">
        <v>1962</v>
      </c>
      <c r="C627" s="13">
        <v>1962</v>
      </c>
      <c r="D627" s="13">
        <v>1116</v>
      </c>
      <c r="E627" s="13">
        <v>440</v>
      </c>
      <c r="F627">
        <v>11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2</v>
      </c>
      <c r="M627">
        <v>1</v>
      </c>
      <c r="N627">
        <v>0</v>
      </c>
      <c r="O627" s="42">
        <v>160000</v>
      </c>
      <c r="P6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173225.35943453628</v>
      </c>
    </row>
    <row r="628" spans="1:16">
      <c r="A628" s="7">
        <v>5</v>
      </c>
      <c r="B628" s="7">
        <v>1960</v>
      </c>
      <c r="C628" s="7">
        <v>1978</v>
      </c>
      <c r="D628" s="7">
        <v>978</v>
      </c>
      <c r="E628" s="7">
        <v>286</v>
      </c>
      <c r="F628">
        <v>11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2</v>
      </c>
      <c r="M628">
        <v>1</v>
      </c>
      <c r="N628">
        <v>0</v>
      </c>
      <c r="O628" s="42">
        <v>139900</v>
      </c>
      <c r="P6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135064.37252735143</v>
      </c>
    </row>
    <row r="629" spans="1:16">
      <c r="A629" s="13">
        <v>6</v>
      </c>
      <c r="B629" s="13">
        <v>1955</v>
      </c>
      <c r="C629" s="13">
        <v>1972</v>
      </c>
      <c r="D629" s="13">
        <v>1156</v>
      </c>
      <c r="E629" s="13">
        <v>364</v>
      </c>
      <c r="F629">
        <v>11</v>
      </c>
      <c r="G629">
        <v>0</v>
      </c>
      <c r="H629">
        <v>0</v>
      </c>
      <c r="I629">
        <v>5</v>
      </c>
      <c r="J629">
        <v>1</v>
      </c>
      <c r="K629">
        <v>0</v>
      </c>
      <c r="L629">
        <v>0</v>
      </c>
      <c r="M629">
        <v>1</v>
      </c>
      <c r="N629">
        <v>0</v>
      </c>
      <c r="O629" s="42">
        <v>153000</v>
      </c>
      <c r="P6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169505.39847426271</v>
      </c>
    </row>
    <row r="630" spans="1:16">
      <c r="A630" s="7">
        <v>5</v>
      </c>
      <c r="B630" s="7">
        <v>1969</v>
      </c>
      <c r="C630" s="7">
        <v>1969</v>
      </c>
      <c r="D630" s="7">
        <v>1040</v>
      </c>
      <c r="E630" s="7">
        <v>504</v>
      </c>
      <c r="F630">
        <v>11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</v>
      </c>
      <c r="M630">
        <v>3</v>
      </c>
      <c r="N630">
        <v>5</v>
      </c>
      <c r="O630" s="42">
        <v>135000</v>
      </c>
      <c r="P6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161857.38636853709</v>
      </c>
    </row>
    <row r="631" spans="1:16">
      <c r="A631" s="13">
        <v>6</v>
      </c>
      <c r="B631" s="13">
        <v>1964</v>
      </c>
      <c r="C631" s="13">
        <v>1964</v>
      </c>
      <c r="D631" s="13">
        <v>1248</v>
      </c>
      <c r="E631" s="13">
        <v>520</v>
      </c>
      <c r="F631">
        <v>11</v>
      </c>
      <c r="G631">
        <v>1</v>
      </c>
      <c r="H631">
        <v>0</v>
      </c>
      <c r="I631">
        <v>5</v>
      </c>
      <c r="J631">
        <v>1</v>
      </c>
      <c r="K631">
        <v>0</v>
      </c>
      <c r="L631">
        <v>2</v>
      </c>
      <c r="M631">
        <v>1</v>
      </c>
      <c r="N631">
        <v>0</v>
      </c>
      <c r="O631" s="42">
        <v>168500</v>
      </c>
      <c r="P6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172365.64969418495</v>
      </c>
    </row>
    <row r="632" spans="1:16">
      <c r="A632" s="7">
        <v>5</v>
      </c>
      <c r="B632" s="7">
        <v>1880</v>
      </c>
      <c r="C632" s="7">
        <v>1991</v>
      </c>
      <c r="D632" s="7">
        <v>636</v>
      </c>
      <c r="E632" s="7">
        <v>240</v>
      </c>
      <c r="F632">
        <v>7</v>
      </c>
      <c r="G632">
        <v>3</v>
      </c>
      <c r="H632">
        <v>0</v>
      </c>
      <c r="I632">
        <v>0</v>
      </c>
      <c r="J632">
        <v>4</v>
      </c>
      <c r="K632">
        <v>3</v>
      </c>
      <c r="L632">
        <v>2</v>
      </c>
      <c r="M632">
        <v>2</v>
      </c>
      <c r="N632">
        <v>1</v>
      </c>
      <c r="O632" s="42">
        <v>124000</v>
      </c>
      <c r="P6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136781.83569529018</v>
      </c>
    </row>
    <row r="633" spans="1:16">
      <c r="A633" s="13">
        <v>8</v>
      </c>
      <c r="B633" s="13">
        <v>2006</v>
      </c>
      <c r="C633" s="13">
        <v>2006</v>
      </c>
      <c r="D633" s="13">
        <v>1554</v>
      </c>
      <c r="E633" s="13">
        <v>627</v>
      </c>
      <c r="F633">
        <v>10</v>
      </c>
      <c r="G633">
        <v>0</v>
      </c>
      <c r="H633">
        <v>4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0</v>
      </c>
      <c r="O633" s="42">
        <v>209500</v>
      </c>
      <c r="P6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240930.06244743682</v>
      </c>
    </row>
    <row r="634" spans="1:16">
      <c r="A634" s="7">
        <v>7</v>
      </c>
      <c r="B634" s="7">
        <v>1977</v>
      </c>
      <c r="C634" s="7">
        <v>1977</v>
      </c>
      <c r="D634" s="7">
        <v>1386</v>
      </c>
      <c r="E634" s="7">
        <v>544</v>
      </c>
      <c r="F634">
        <v>6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2</v>
      </c>
      <c r="M634">
        <v>1</v>
      </c>
      <c r="N634">
        <v>5</v>
      </c>
      <c r="O634" s="42">
        <v>82500</v>
      </c>
      <c r="P6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225402.10646076943</v>
      </c>
    </row>
    <row r="635" spans="1:16">
      <c r="A635" s="13">
        <v>5</v>
      </c>
      <c r="B635" s="13">
        <v>1954</v>
      </c>
      <c r="C635" s="13">
        <v>2005</v>
      </c>
      <c r="D635" s="13">
        <v>1056</v>
      </c>
      <c r="E635" s="13">
        <v>260</v>
      </c>
      <c r="F635">
        <v>11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2</v>
      </c>
      <c r="M635">
        <v>1</v>
      </c>
      <c r="N635">
        <v>0</v>
      </c>
      <c r="O635" s="42">
        <v>139400</v>
      </c>
      <c r="P6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145819.41822788847</v>
      </c>
    </row>
    <row r="636" spans="1:16">
      <c r="A636" s="7">
        <v>6</v>
      </c>
      <c r="B636" s="7">
        <v>1980</v>
      </c>
      <c r="C636" s="7">
        <v>1980</v>
      </c>
      <c r="D636" s="7">
        <v>1056</v>
      </c>
      <c r="E636" s="7">
        <v>576</v>
      </c>
      <c r="F636">
        <v>7</v>
      </c>
      <c r="G636">
        <v>0</v>
      </c>
      <c r="H636">
        <v>2</v>
      </c>
      <c r="I636">
        <v>4</v>
      </c>
      <c r="J636">
        <v>1</v>
      </c>
      <c r="K636">
        <v>0</v>
      </c>
      <c r="L636">
        <v>1</v>
      </c>
      <c r="M636">
        <v>1</v>
      </c>
      <c r="N636">
        <v>0</v>
      </c>
      <c r="O636" s="42">
        <v>144000</v>
      </c>
      <c r="P6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168590.52180326951</v>
      </c>
    </row>
    <row r="637" spans="1:16">
      <c r="A637" s="13">
        <v>6</v>
      </c>
      <c r="B637" s="13">
        <v>1914</v>
      </c>
      <c r="C637" s="13">
        <v>1995</v>
      </c>
      <c r="D637" s="13">
        <v>1440</v>
      </c>
      <c r="E637" s="13">
        <v>0</v>
      </c>
      <c r="F637">
        <v>23</v>
      </c>
      <c r="G637">
        <v>1</v>
      </c>
      <c r="H637">
        <v>1</v>
      </c>
      <c r="I637">
        <v>7</v>
      </c>
      <c r="J637">
        <v>1</v>
      </c>
      <c r="K637">
        <v>3</v>
      </c>
      <c r="L637">
        <v>0</v>
      </c>
      <c r="M637">
        <v>3</v>
      </c>
      <c r="N637">
        <v>1</v>
      </c>
      <c r="O637" s="42">
        <v>200000</v>
      </c>
      <c r="P6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163703.12689855791</v>
      </c>
    </row>
    <row r="638" spans="1:16">
      <c r="A638" s="7">
        <v>2</v>
      </c>
      <c r="B638" s="7">
        <v>1936</v>
      </c>
      <c r="C638" s="7">
        <v>1950</v>
      </c>
      <c r="D638" s="7">
        <v>264</v>
      </c>
      <c r="E638" s="7">
        <v>0</v>
      </c>
      <c r="F638">
        <v>8</v>
      </c>
      <c r="G638">
        <v>0</v>
      </c>
      <c r="H638">
        <v>0</v>
      </c>
      <c r="I638">
        <v>1</v>
      </c>
      <c r="J638">
        <v>1</v>
      </c>
      <c r="K638">
        <v>3</v>
      </c>
      <c r="L638">
        <v>3</v>
      </c>
      <c r="M638">
        <v>3</v>
      </c>
      <c r="N638">
        <v>0</v>
      </c>
      <c r="O638" s="42">
        <v>60000</v>
      </c>
      <c r="P6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2560.8996491968464</v>
      </c>
    </row>
    <row r="639" spans="1:16">
      <c r="A639" s="13">
        <v>5</v>
      </c>
      <c r="B639" s="13">
        <v>1954</v>
      </c>
      <c r="C639" s="13">
        <v>1954</v>
      </c>
      <c r="D639" s="13">
        <v>811</v>
      </c>
      <c r="E639" s="13">
        <v>256</v>
      </c>
      <c r="F639">
        <v>7</v>
      </c>
      <c r="G639">
        <v>0</v>
      </c>
      <c r="H639">
        <v>1</v>
      </c>
      <c r="I639">
        <v>2</v>
      </c>
      <c r="J639">
        <v>1</v>
      </c>
      <c r="K639">
        <v>0</v>
      </c>
      <c r="L639">
        <v>2</v>
      </c>
      <c r="M639">
        <v>0</v>
      </c>
      <c r="N639">
        <v>0</v>
      </c>
      <c r="O639" s="42">
        <v>93000</v>
      </c>
      <c r="P6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96608.576003679438</v>
      </c>
    </row>
    <row r="640" spans="1:16">
      <c r="A640" s="7">
        <v>5</v>
      </c>
      <c r="B640" s="7">
        <v>1910</v>
      </c>
      <c r="C640" s="7">
        <v>1950</v>
      </c>
      <c r="D640" s="7">
        <v>796</v>
      </c>
      <c r="E640" s="7">
        <v>0</v>
      </c>
      <c r="F640">
        <v>15</v>
      </c>
      <c r="G640">
        <v>1</v>
      </c>
      <c r="H640">
        <v>0</v>
      </c>
      <c r="I640">
        <v>1</v>
      </c>
      <c r="J640">
        <v>4</v>
      </c>
      <c r="K640">
        <v>0</v>
      </c>
      <c r="L640">
        <v>1</v>
      </c>
      <c r="M640">
        <v>1</v>
      </c>
      <c r="N640">
        <v>0</v>
      </c>
      <c r="O640" s="42">
        <v>85000</v>
      </c>
      <c r="P6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114139.03434934287</v>
      </c>
    </row>
    <row r="641" spans="1:16">
      <c r="A641" s="13">
        <v>8</v>
      </c>
      <c r="B641" s="13">
        <v>2006</v>
      </c>
      <c r="C641" s="13">
        <v>2006</v>
      </c>
      <c r="D641" s="13">
        <v>1520</v>
      </c>
      <c r="E641" s="13">
        <v>648</v>
      </c>
      <c r="F641">
        <v>21</v>
      </c>
      <c r="G641">
        <v>0</v>
      </c>
      <c r="H641">
        <v>3</v>
      </c>
      <c r="I641">
        <v>1</v>
      </c>
      <c r="J641">
        <v>0</v>
      </c>
      <c r="K641">
        <v>1</v>
      </c>
      <c r="L641">
        <v>0</v>
      </c>
      <c r="M641">
        <v>2</v>
      </c>
      <c r="N641">
        <v>2</v>
      </c>
      <c r="O641" s="42">
        <v>264561</v>
      </c>
      <c r="P6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269077.11050545418</v>
      </c>
    </row>
    <row r="642" spans="1:16">
      <c r="A642" s="7">
        <v>8</v>
      </c>
      <c r="B642" s="7">
        <v>2003</v>
      </c>
      <c r="C642" s="7">
        <v>2004</v>
      </c>
      <c r="D642" s="7">
        <v>1518</v>
      </c>
      <c r="E642" s="7">
        <v>588</v>
      </c>
      <c r="F642">
        <v>10</v>
      </c>
      <c r="G642">
        <v>0</v>
      </c>
      <c r="H642">
        <v>3</v>
      </c>
      <c r="I642">
        <v>1</v>
      </c>
      <c r="J642">
        <v>2</v>
      </c>
      <c r="K642">
        <v>0</v>
      </c>
      <c r="L642">
        <v>0</v>
      </c>
      <c r="M642">
        <v>2</v>
      </c>
      <c r="N642">
        <v>0</v>
      </c>
      <c r="O642" s="42">
        <v>274000</v>
      </c>
      <c r="P6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276065.18340046634</v>
      </c>
    </row>
    <row r="643" spans="1:16">
      <c r="A643" s="13">
        <v>7</v>
      </c>
      <c r="B643" s="13">
        <v>2001</v>
      </c>
      <c r="C643" s="13">
        <v>2001</v>
      </c>
      <c r="D643" s="13">
        <v>1057</v>
      </c>
      <c r="E643" s="13">
        <v>650</v>
      </c>
      <c r="F643">
        <v>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s="42">
        <v>226000</v>
      </c>
      <c r="P6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226740.73203237113</v>
      </c>
    </row>
    <row r="644" spans="1:16">
      <c r="A644" s="7">
        <v>8</v>
      </c>
      <c r="B644" s="7">
        <v>1972</v>
      </c>
      <c r="C644" s="7">
        <v>1995</v>
      </c>
      <c r="D644" s="7">
        <v>1952</v>
      </c>
      <c r="E644" s="7">
        <v>538</v>
      </c>
      <c r="F644">
        <v>11</v>
      </c>
      <c r="G644">
        <v>0</v>
      </c>
      <c r="H644">
        <v>0</v>
      </c>
      <c r="I644">
        <v>5</v>
      </c>
      <c r="J644">
        <v>0</v>
      </c>
      <c r="K644">
        <v>0</v>
      </c>
      <c r="L644">
        <v>1</v>
      </c>
      <c r="M644">
        <v>2</v>
      </c>
      <c r="N644">
        <v>0</v>
      </c>
      <c r="O644" s="42">
        <v>345000</v>
      </c>
      <c r="P6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278175.55440850608</v>
      </c>
    </row>
    <row r="645" spans="1:16">
      <c r="A645" s="13">
        <v>5</v>
      </c>
      <c r="B645" s="13">
        <v>1969</v>
      </c>
      <c r="C645" s="13">
        <v>1969</v>
      </c>
      <c r="D645" s="13">
        <v>780</v>
      </c>
      <c r="E645" s="13">
        <v>462</v>
      </c>
      <c r="F645">
        <v>6</v>
      </c>
      <c r="G645">
        <v>6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0</v>
      </c>
      <c r="O645" s="42">
        <v>152000</v>
      </c>
      <c r="P6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131056.66559643132</v>
      </c>
    </row>
    <row r="646" spans="1:16">
      <c r="A646" s="7">
        <v>9</v>
      </c>
      <c r="B646" s="7">
        <v>2009</v>
      </c>
      <c r="C646" s="7">
        <v>2009</v>
      </c>
      <c r="D646" s="7">
        <v>1766</v>
      </c>
      <c r="E646" s="7">
        <v>478</v>
      </c>
      <c r="F646">
        <v>5</v>
      </c>
      <c r="G646">
        <v>0</v>
      </c>
      <c r="H646">
        <v>0</v>
      </c>
      <c r="I646">
        <v>1</v>
      </c>
      <c r="J646">
        <v>2</v>
      </c>
      <c r="K646">
        <v>0</v>
      </c>
      <c r="L646">
        <v>0</v>
      </c>
      <c r="M646">
        <v>2</v>
      </c>
      <c r="N646">
        <v>2</v>
      </c>
      <c r="O646" s="42">
        <v>370878</v>
      </c>
      <c r="P6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333314.75305526447</v>
      </c>
    </row>
    <row r="647" spans="1:16">
      <c r="A647" s="13">
        <v>6</v>
      </c>
      <c r="B647" s="13">
        <v>1971</v>
      </c>
      <c r="C647" s="13">
        <v>1971</v>
      </c>
      <c r="D647" s="13">
        <v>981</v>
      </c>
      <c r="E647" s="13">
        <v>576</v>
      </c>
      <c r="F647">
        <v>11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2</v>
      </c>
      <c r="M647">
        <v>1</v>
      </c>
      <c r="N647">
        <v>0</v>
      </c>
      <c r="O647" s="42">
        <v>143250</v>
      </c>
      <c r="P6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182012.22328443953</v>
      </c>
    </row>
    <row r="648" spans="1:16">
      <c r="A648" s="7">
        <v>5</v>
      </c>
      <c r="B648" s="7">
        <v>1950</v>
      </c>
      <c r="C648" s="7">
        <v>1950</v>
      </c>
      <c r="D648" s="7">
        <v>0</v>
      </c>
      <c r="E648" s="7">
        <v>420</v>
      </c>
      <c r="F648">
        <v>11</v>
      </c>
      <c r="G648">
        <v>0</v>
      </c>
      <c r="H648">
        <v>0</v>
      </c>
      <c r="I648">
        <v>1</v>
      </c>
      <c r="J648">
        <v>3</v>
      </c>
      <c r="K648">
        <v>2</v>
      </c>
      <c r="L648">
        <v>1</v>
      </c>
      <c r="M648">
        <v>1</v>
      </c>
      <c r="N648">
        <v>0</v>
      </c>
      <c r="O648" s="42">
        <v>98300</v>
      </c>
      <c r="P6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113127.4732170771</v>
      </c>
    </row>
    <row r="649" spans="1:16">
      <c r="A649" s="13">
        <v>6</v>
      </c>
      <c r="B649" s="13">
        <v>1953</v>
      </c>
      <c r="C649" s="13">
        <v>1953</v>
      </c>
      <c r="D649" s="13">
        <v>1094</v>
      </c>
      <c r="E649" s="13">
        <v>495</v>
      </c>
      <c r="F649">
        <v>15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1</v>
      </c>
      <c r="N649">
        <v>0</v>
      </c>
      <c r="O649" s="42">
        <v>155000</v>
      </c>
      <c r="P6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178165.53627534898</v>
      </c>
    </row>
    <row r="650" spans="1:16">
      <c r="A650" s="7">
        <v>6</v>
      </c>
      <c r="B650" s="7">
        <v>1966</v>
      </c>
      <c r="C650" s="7">
        <v>1966</v>
      </c>
      <c r="D650" s="7">
        <v>756</v>
      </c>
      <c r="E650" s="7">
        <v>442</v>
      </c>
      <c r="F650">
        <v>11</v>
      </c>
      <c r="G650">
        <v>2</v>
      </c>
      <c r="H650">
        <v>0</v>
      </c>
      <c r="I650">
        <v>0</v>
      </c>
      <c r="J650">
        <v>1</v>
      </c>
      <c r="K650">
        <v>0</v>
      </c>
      <c r="L650">
        <v>2</v>
      </c>
      <c r="M650">
        <v>1</v>
      </c>
      <c r="N650">
        <v>0</v>
      </c>
      <c r="O650" s="42">
        <v>155000</v>
      </c>
      <c r="P6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160476.28390299788</v>
      </c>
    </row>
    <row r="651" spans="1:16">
      <c r="A651" s="13">
        <v>4</v>
      </c>
      <c r="B651" s="13">
        <v>1970</v>
      </c>
      <c r="C651" s="13">
        <v>1970</v>
      </c>
      <c r="D651" s="13">
        <v>630</v>
      </c>
      <c r="E651" s="13">
        <v>0</v>
      </c>
      <c r="F651">
        <v>14</v>
      </c>
      <c r="G651">
        <v>0</v>
      </c>
      <c r="H651">
        <v>4</v>
      </c>
      <c r="I651">
        <v>4</v>
      </c>
      <c r="J651">
        <v>0</v>
      </c>
      <c r="K651">
        <v>0</v>
      </c>
      <c r="L651">
        <v>1</v>
      </c>
      <c r="M651">
        <v>1</v>
      </c>
      <c r="N651">
        <v>0</v>
      </c>
      <c r="O651" s="42">
        <v>84500</v>
      </c>
      <c r="P6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30565.955391033076</v>
      </c>
    </row>
    <row r="652" spans="1:16">
      <c r="A652" s="7">
        <v>7</v>
      </c>
      <c r="B652" s="7">
        <v>2007</v>
      </c>
      <c r="C652" s="7">
        <v>2007</v>
      </c>
      <c r="D652" s="7">
        <v>813</v>
      </c>
      <c r="E652" s="7">
        <v>562</v>
      </c>
      <c r="F652">
        <v>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 s="42">
        <v>205950</v>
      </c>
      <c r="P6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215694.8061435367</v>
      </c>
    </row>
    <row r="653" spans="1:16">
      <c r="A653" s="13">
        <v>4</v>
      </c>
      <c r="B653" s="13">
        <v>1940</v>
      </c>
      <c r="C653" s="13">
        <v>1950</v>
      </c>
      <c r="D653" s="13">
        <v>755</v>
      </c>
      <c r="E653" s="13">
        <v>296</v>
      </c>
      <c r="F653">
        <v>15</v>
      </c>
      <c r="G653">
        <v>3</v>
      </c>
      <c r="H653">
        <v>0</v>
      </c>
      <c r="I653">
        <v>0</v>
      </c>
      <c r="J653">
        <v>1</v>
      </c>
      <c r="K653">
        <v>0</v>
      </c>
      <c r="L653">
        <v>2</v>
      </c>
      <c r="M653">
        <v>1</v>
      </c>
      <c r="N653">
        <v>0</v>
      </c>
      <c r="O653" s="42">
        <v>108000</v>
      </c>
      <c r="P6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80623.885386195121</v>
      </c>
    </row>
    <row r="654" spans="1:16">
      <c r="A654" s="7">
        <v>7</v>
      </c>
      <c r="B654" s="7">
        <v>1996</v>
      </c>
      <c r="C654" s="7">
        <v>1996</v>
      </c>
      <c r="D654" s="7">
        <v>880</v>
      </c>
      <c r="E654" s="7">
        <v>512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 s="42">
        <v>191000</v>
      </c>
      <c r="P6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207932.2251986028</v>
      </c>
    </row>
    <row r="655" spans="1:16">
      <c r="A655" s="13">
        <v>6</v>
      </c>
      <c r="B655" s="13">
        <v>1906</v>
      </c>
      <c r="C655" s="13">
        <v>1995</v>
      </c>
      <c r="D655" s="13">
        <v>756</v>
      </c>
      <c r="E655" s="13">
        <v>216</v>
      </c>
      <c r="F655">
        <v>13</v>
      </c>
      <c r="G655">
        <v>0</v>
      </c>
      <c r="H655">
        <v>0</v>
      </c>
      <c r="I655">
        <v>2</v>
      </c>
      <c r="J655">
        <v>1</v>
      </c>
      <c r="K655">
        <v>0</v>
      </c>
      <c r="L655">
        <v>0</v>
      </c>
      <c r="M655">
        <v>1</v>
      </c>
      <c r="N655">
        <v>0</v>
      </c>
      <c r="O655" s="42">
        <v>135000</v>
      </c>
      <c r="P6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154766.94942992294</v>
      </c>
    </row>
    <row r="656" spans="1:16">
      <c r="A656" s="7">
        <v>8</v>
      </c>
      <c r="B656" s="7">
        <v>1995</v>
      </c>
      <c r="C656" s="7">
        <v>1995</v>
      </c>
      <c r="D656" s="7">
        <v>2109</v>
      </c>
      <c r="E656" s="7">
        <v>839</v>
      </c>
      <c r="F656">
        <v>3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 s="42">
        <v>350000</v>
      </c>
      <c r="P6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299614.76928389596</v>
      </c>
    </row>
    <row r="657" spans="1:16">
      <c r="A657" s="13">
        <v>6</v>
      </c>
      <c r="B657" s="13">
        <v>1971</v>
      </c>
      <c r="C657" s="13">
        <v>1971</v>
      </c>
      <c r="D657" s="13">
        <v>525</v>
      </c>
      <c r="E657" s="13">
        <v>264</v>
      </c>
      <c r="F657">
        <v>22</v>
      </c>
      <c r="G657">
        <v>0</v>
      </c>
      <c r="H657">
        <v>4</v>
      </c>
      <c r="I657">
        <v>0</v>
      </c>
      <c r="J657">
        <v>1</v>
      </c>
      <c r="K657">
        <v>0</v>
      </c>
      <c r="L657">
        <v>2</v>
      </c>
      <c r="M657">
        <v>1</v>
      </c>
      <c r="N657">
        <v>5</v>
      </c>
      <c r="O657" s="42">
        <v>88000</v>
      </c>
      <c r="P6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117086.75656468651</v>
      </c>
    </row>
    <row r="658" spans="1:16">
      <c r="A658" s="7">
        <v>5</v>
      </c>
      <c r="B658" s="7">
        <v>1959</v>
      </c>
      <c r="C658" s="7">
        <v>2006</v>
      </c>
      <c r="D658" s="7">
        <v>1053</v>
      </c>
      <c r="E658" s="7">
        <v>312</v>
      </c>
      <c r="F658">
        <v>11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 s="42">
        <v>145500</v>
      </c>
      <c r="P6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147528.34829212737</v>
      </c>
    </row>
    <row r="659" spans="1:16">
      <c r="A659" s="13">
        <v>7</v>
      </c>
      <c r="B659" s="13">
        <v>1931</v>
      </c>
      <c r="C659" s="13">
        <v>2000</v>
      </c>
      <c r="D659" s="13">
        <v>776</v>
      </c>
      <c r="E659" s="13">
        <v>270</v>
      </c>
      <c r="F659">
        <v>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</v>
      </c>
      <c r="M659">
        <v>1</v>
      </c>
      <c r="N659">
        <v>0</v>
      </c>
      <c r="O659" s="42">
        <v>149000</v>
      </c>
      <c r="P6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183409.89091209782</v>
      </c>
    </row>
    <row r="660" spans="1:16">
      <c r="A660" s="7">
        <v>6</v>
      </c>
      <c r="B660" s="7">
        <v>1948</v>
      </c>
      <c r="C660" s="7">
        <v>1950</v>
      </c>
      <c r="D660" s="7">
        <v>912</v>
      </c>
      <c r="E660" s="7">
        <v>330</v>
      </c>
      <c r="F660">
        <v>11</v>
      </c>
      <c r="G660">
        <v>3</v>
      </c>
      <c r="H660">
        <v>0</v>
      </c>
      <c r="I660">
        <v>2</v>
      </c>
      <c r="J660">
        <v>1</v>
      </c>
      <c r="K660">
        <v>0</v>
      </c>
      <c r="L660">
        <v>2</v>
      </c>
      <c r="M660">
        <v>1</v>
      </c>
      <c r="N660">
        <v>1</v>
      </c>
      <c r="O660" s="42">
        <v>97500</v>
      </c>
      <c r="P6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142693.51765619297</v>
      </c>
    </row>
    <row r="661" spans="1:16">
      <c r="A661" s="13">
        <v>5</v>
      </c>
      <c r="B661" s="13">
        <v>1964</v>
      </c>
      <c r="C661" s="13">
        <v>1999</v>
      </c>
      <c r="D661" s="13">
        <v>1486</v>
      </c>
      <c r="E661" s="13">
        <v>480</v>
      </c>
      <c r="F661">
        <v>15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1</v>
      </c>
      <c r="N661">
        <v>0</v>
      </c>
      <c r="O661" s="42">
        <v>167000</v>
      </c>
      <c r="P6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181486.13083696461</v>
      </c>
    </row>
    <row r="662" spans="1:16">
      <c r="A662" s="7">
        <v>7</v>
      </c>
      <c r="B662" s="7">
        <v>1976</v>
      </c>
      <c r="C662" s="7">
        <v>1976</v>
      </c>
      <c r="D662" s="7">
        <v>793</v>
      </c>
      <c r="E662" s="7">
        <v>550</v>
      </c>
      <c r="F662">
        <v>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  <c r="M662">
        <v>1</v>
      </c>
      <c r="N662">
        <v>0</v>
      </c>
      <c r="O662" s="42">
        <v>197900</v>
      </c>
      <c r="P6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200196.97883862583</v>
      </c>
    </row>
    <row r="663" spans="1:16">
      <c r="A663" s="13">
        <v>8</v>
      </c>
      <c r="B663" s="13">
        <v>1994</v>
      </c>
      <c r="C663" s="13">
        <v>2005</v>
      </c>
      <c r="D663" s="13">
        <v>1629</v>
      </c>
      <c r="E663" s="13">
        <v>711</v>
      </c>
      <c r="F663">
        <v>3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 s="42">
        <v>402000</v>
      </c>
      <c r="P6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280344.02765495447</v>
      </c>
    </row>
    <row r="664" spans="1:16">
      <c r="A664" s="7">
        <v>6</v>
      </c>
      <c r="B664" s="7">
        <v>1968</v>
      </c>
      <c r="C664" s="7">
        <v>1968</v>
      </c>
      <c r="D664" s="7">
        <v>1392</v>
      </c>
      <c r="E664" s="7">
        <v>576</v>
      </c>
      <c r="F664">
        <v>11</v>
      </c>
      <c r="G664">
        <v>0</v>
      </c>
      <c r="H664">
        <v>0</v>
      </c>
      <c r="I664">
        <v>1</v>
      </c>
      <c r="J664">
        <v>4</v>
      </c>
      <c r="K664">
        <v>3</v>
      </c>
      <c r="L664">
        <v>1</v>
      </c>
      <c r="M664">
        <v>1</v>
      </c>
      <c r="N664">
        <v>0</v>
      </c>
      <c r="O664" s="42">
        <v>110000</v>
      </c>
      <c r="P6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218630.79509234038</v>
      </c>
    </row>
    <row r="665" spans="1:16">
      <c r="A665" s="13">
        <v>4</v>
      </c>
      <c r="B665" s="13">
        <v>1972</v>
      </c>
      <c r="C665" s="13">
        <v>1972</v>
      </c>
      <c r="D665" s="13">
        <v>1138</v>
      </c>
      <c r="E665" s="13">
        <v>588</v>
      </c>
      <c r="F665">
        <v>15</v>
      </c>
      <c r="G665">
        <v>0</v>
      </c>
      <c r="H665">
        <v>0</v>
      </c>
      <c r="I665">
        <v>4</v>
      </c>
      <c r="J665">
        <v>0</v>
      </c>
      <c r="K665">
        <v>0</v>
      </c>
      <c r="L665">
        <v>2</v>
      </c>
      <c r="M665">
        <v>1</v>
      </c>
      <c r="N665">
        <v>0</v>
      </c>
      <c r="O665" s="42">
        <v>137500</v>
      </c>
      <c r="P6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116940.57920749213</v>
      </c>
    </row>
    <row r="666" spans="1:16">
      <c r="A666" s="7">
        <v>8</v>
      </c>
      <c r="B666" s="7">
        <v>2005</v>
      </c>
      <c r="C666" s="7">
        <v>2006</v>
      </c>
      <c r="D666" s="7">
        <v>2077</v>
      </c>
      <c r="E666" s="7">
        <v>1134</v>
      </c>
      <c r="F666">
        <v>5</v>
      </c>
      <c r="G666">
        <v>6</v>
      </c>
      <c r="H666">
        <v>0</v>
      </c>
      <c r="I666">
        <v>1</v>
      </c>
      <c r="J666">
        <v>2</v>
      </c>
      <c r="K666">
        <v>0</v>
      </c>
      <c r="L666">
        <v>0</v>
      </c>
      <c r="M666">
        <v>2</v>
      </c>
      <c r="N666">
        <v>2</v>
      </c>
      <c r="O666" s="42">
        <v>423000</v>
      </c>
      <c r="P6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341372.02461634553</v>
      </c>
    </row>
    <row r="667" spans="1:16">
      <c r="A667" s="13">
        <v>8</v>
      </c>
      <c r="B667" s="13">
        <v>2000</v>
      </c>
      <c r="C667" s="13">
        <v>2000</v>
      </c>
      <c r="D667" s="13">
        <v>1406</v>
      </c>
      <c r="E667" s="13">
        <v>504</v>
      </c>
      <c r="F667">
        <v>17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s="42">
        <v>230500</v>
      </c>
      <c r="P6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260955.50156174478</v>
      </c>
    </row>
    <row r="668" spans="1:16">
      <c r="A668" s="7">
        <v>6</v>
      </c>
      <c r="B668" s="7">
        <v>1965</v>
      </c>
      <c r="C668" s="7">
        <v>1979</v>
      </c>
      <c r="D668" s="7">
        <v>1021</v>
      </c>
      <c r="E668" s="7">
        <v>596</v>
      </c>
      <c r="F668">
        <v>11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</v>
      </c>
      <c r="M668">
        <v>1</v>
      </c>
      <c r="N668">
        <v>1</v>
      </c>
      <c r="O668" s="42">
        <v>129000</v>
      </c>
      <c r="P6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182221.95974015089</v>
      </c>
    </row>
    <row r="669" spans="1:16">
      <c r="A669" s="13">
        <v>6</v>
      </c>
      <c r="B669" s="13">
        <v>1994</v>
      </c>
      <c r="C669" s="13">
        <v>1998</v>
      </c>
      <c r="D669" s="13">
        <v>1408</v>
      </c>
      <c r="E669" s="13">
        <v>575</v>
      </c>
      <c r="F669">
        <v>12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 s="42">
        <v>193500</v>
      </c>
      <c r="P6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201825.43290931472</v>
      </c>
    </row>
    <row r="670" spans="1:16">
      <c r="A670" s="7">
        <v>5</v>
      </c>
      <c r="B670" s="7">
        <v>1956</v>
      </c>
      <c r="C670" s="7">
        <v>1987</v>
      </c>
      <c r="D670" s="7">
        <v>1188</v>
      </c>
      <c r="E670" s="7">
        <v>576</v>
      </c>
      <c r="F670">
        <v>9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0</v>
      </c>
      <c r="O670" s="42">
        <v>168000</v>
      </c>
      <c r="P6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166768.66464437271</v>
      </c>
    </row>
    <row r="671" spans="1:16">
      <c r="A671" s="13">
        <v>4</v>
      </c>
      <c r="B671" s="13">
        <v>1922</v>
      </c>
      <c r="C671" s="13">
        <v>1950</v>
      </c>
      <c r="D671" s="13">
        <v>700</v>
      </c>
      <c r="E671" s="13">
        <v>252</v>
      </c>
      <c r="F671">
        <v>2</v>
      </c>
      <c r="G671">
        <v>0</v>
      </c>
      <c r="H671">
        <v>0</v>
      </c>
      <c r="I671">
        <v>1</v>
      </c>
      <c r="J671">
        <v>4</v>
      </c>
      <c r="K671">
        <v>0</v>
      </c>
      <c r="L671">
        <v>0</v>
      </c>
      <c r="M671">
        <v>3</v>
      </c>
      <c r="N671">
        <v>0</v>
      </c>
      <c r="O671" s="42">
        <v>137500</v>
      </c>
      <c r="P6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120286.32018557927</v>
      </c>
    </row>
    <row r="672" spans="1:16">
      <c r="A672" s="7">
        <v>6</v>
      </c>
      <c r="B672" s="7">
        <v>2005</v>
      </c>
      <c r="C672" s="7">
        <v>2005</v>
      </c>
      <c r="D672" s="7">
        <v>738</v>
      </c>
      <c r="E672" s="7">
        <v>540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s="42">
        <v>173500</v>
      </c>
      <c r="P6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180211.56237244123</v>
      </c>
    </row>
    <row r="673" spans="1:16">
      <c r="A673" s="13">
        <v>6</v>
      </c>
      <c r="B673" s="13">
        <v>1925</v>
      </c>
      <c r="C673" s="13">
        <v>1950</v>
      </c>
      <c r="D673" s="13">
        <v>672</v>
      </c>
      <c r="E673" s="13">
        <v>300</v>
      </c>
      <c r="F673">
        <v>15</v>
      </c>
      <c r="G673">
        <v>3</v>
      </c>
      <c r="H673">
        <v>0</v>
      </c>
      <c r="I673">
        <v>0</v>
      </c>
      <c r="J673">
        <v>1</v>
      </c>
      <c r="K673">
        <v>0</v>
      </c>
      <c r="L673">
        <v>2</v>
      </c>
      <c r="M673">
        <v>1</v>
      </c>
      <c r="N673">
        <v>0</v>
      </c>
      <c r="O673" s="42">
        <v>103600</v>
      </c>
      <c r="P6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134333.92961799941</v>
      </c>
    </row>
    <row r="674" spans="1:16">
      <c r="A674" s="7">
        <v>6</v>
      </c>
      <c r="B674" s="7">
        <v>1977</v>
      </c>
      <c r="C674" s="7">
        <v>1977</v>
      </c>
      <c r="D674" s="7">
        <v>1208</v>
      </c>
      <c r="E674" s="7">
        <v>546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2</v>
      </c>
      <c r="M674">
        <v>1</v>
      </c>
      <c r="N674">
        <v>0</v>
      </c>
      <c r="O674" s="42">
        <v>165000</v>
      </c>
      <c r="P6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182578.21199547072</v>
      </c>
    </row>
    <row r="675" spans="1:16">
      <c r="A675" s="13">
        <v>6</v>
      </c>
      <c r="B675" s="13">
        <v>1957</v>
      </c>
      <c r="C675" s="13">
        <v>2004</v>
      </c>
      <c r="D675" s="13">
        <v>1477</v>
      </c>
      <c r="E675" s="13">
        <v>416</v>
      </c>
      <c r="F675">
        <v>2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 s="42">
        <v>257500</v>
      </c>
      <c r="P6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195804.3316819031</v>
      </c>
    </row>
    <row r="676" spans="1:16">
      <c r="A676" s="7">
        <v>6</v>
      </c>
      <c r="B676" s="7">
        <v>1965</v>
      </c>
      <c r="C676" s="7">
        <v>1965</v>
      </c>
      <c r="D676" s="7">
        <v>1136</v>
      </c>
      <c r="E676" s="7">
        <v>384</v>
      </c>
      <c r="F676">
        <v>11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2</v>
      </c>
      <c r="M676">
        <v>1</v>
      </c>
      <c r="N676">
        <v>0</v>
      </c>
      <c r="O676" s="42">
        <v>140000</v>
      </c>
      <c r="P6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171991.03980237292</v>
      </c>
    </row>
    <row r="677" spans="1:16">
      <c r="A677" s="13">
        <v>6</v>
      </c>
      <c r="B677" s="13">
        <v>1978</v>
      </c>
      <c r="C677" s="13">
        <v>1978</v>
      </c>
      <c r="D677" s="13">
        <v>855</v>
      </c>
      <c r="E677" s="13">
        <v>440</v>
      </c>
      <c r="F677">
        <v>20</v>
      </c>
      <c r="G677">
        <v>0</v>
      </c>
      <c r="H677">
        <v>4</v>
      </c>
      <c r="I677">
        <v>0</v>
      </c>
      <c r="J677">
        <v>1</v>
      </c>
      <c r="K677">
        <v>0</v>
      </c>
      <c r="L677">
        <v>2</v>
      </c>
      <c r="M677">
        <v>1</v>
      </c>
      <c r="N677">
        <v>0</v>
      </c>
      <c r="O677" s="42">
        <v>148500</v>
      </c>
      <c r="P6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144154.19407144171</v>
      </c>
    </row>
    <row r="678" spans="1:16">
      <c r="A678" s="7">
        <v>4</v>
      </c>
      <c r="B678" s="7">
        <v>1900</v>
      </c>
      <c r="C678" s="7">
        <v>1950</v>
      </c>
      <c r="D678" s="7">
        <v>1095</v>
      </c>
      <c r="E678" s="7">
        <v>779</v>
      </c>
      <c r="F678">
        <v>7</v>
      </c>
      <c r="G678">
        <v>0</v>
      </c>
      <c r="H678">
        <v>0</v>
      </c>
      <c r="I678">
        <v>0</v>
      </c>
      <c r="J678">
        <v>1</v>
      </c>
      <c r="K678">
        <v>3</v>
      </c>
      <c r="L678">
        <v>3</v>
      </c>
      <c r="M678">
        <v>1</v>
      </c>
      <c r="N678">
        <v>0</v>
      </c>
      <c r="O678" s="42">
        <v>87000</v>
      </c>
      <c r="P6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119299.71080560144</v>
      </c>
    </row>
    <row r="679" spans="1:16">
      <c r="A679" s="13">
        <v>5</v>
      </c>
      <c r="B679" s="13">
        <v>1924</v>
      </c>
      <c r="C679" s="13">
        <v>2006</v>
      </c>
      <c r="D679" s="13">
        <v>768</v>
      </c>
      <c r="E679" s="13">
        <v>240</v>
      </c>
      <c r="F679">
        <v>7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 s="42">
        <v>109500</v>
      </c>
      <c r="P6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126642.07947407394</v>
      </c>
    </row>
    <row r="680" spans="1:16">
      <c r="A680" s="7">
        <v>8</v>
      </c>
      <c r="B680" s="7">
        <v>2008</v>
      </c>
      <c r="C680" s="7">
        <v>2008</v>
      </c>
      <c r="D680" s="7">
        <v>2046</v>
      </c>
      <c r="E680" s="7">
        <v>834</v>
      </c>
      <c r="F680">
        <v>18</v>
      </c>
      <c r="G680">
        <v>0</v>
      </c>
      <c r="H680">
        <v>0</v>
      </c>
      <c r="I680">
        <v>1</v>
      </c>
      <c r="J680">
        <v>2</v>
      </c>
      <c r="K680">
        <v>0</v>
      </c>
      <c r="L680">
        <v>0</v>
      </c>
      <c r="M680">
        <v>0</v>
      </c>
      <c r="N680">
        <v>2</v>
      </c>
      <c r="O680" s="42">
        <v>372500</v>
      </c>
      <c r="P6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320639.52603526349</v>
      </c>
    </row>
    <row r="681" spans="1:16">
      <c r="A681" s="13">
        <v>5</v>
      </c>
      <c r="B681" s="13">
        <v>1961</v>
      </c>
      <c r="C681" s="13">
        <v>1961</v>
      </c>
      <c r="D681" s="13">
        <v>988</v>
      </c>
      <c r="E681" s="13">
        <v>572</v>
      </c>
      <c r="F681">
        <v>9</v>
      </c>
      <c r="G681">
        <v>0</v>
      </c>
      <c r="H681">
        <v>0</v>
      </c>
      <c r="I681">
        <v>1</v>
      </c>
      <c r="J681">
        <v>1</v>
      </c>
      <c r="K681">
        <v>0</v>
      </c>
      <c r="L681">
        <v>2</v>
      </c>
      <c r="M681">
        <v>1</v>
      </c>
      <c r="N681">
        <v>0</v>
      </c>
      <c r="O681" s="42">
        <v>128500</v>
      </c>
      <c r="P6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146821.56746153004</v>
      </c>
    </row>
    <row r="682" spans="1:16">
      <c r="A682" s="7">
        <v>6</v>
      </c>
      <c r="B682" s="7">
        <v>1980</v>
      </c>
      <c r="C682" s="7">
        <v>1980</v>
      </c>
      <c r="D682" s="7">
        <v>923</v>
      </c>
      <c r="E682" s="7">
        <v>264</v>
      </c>
      <c r="F682">
        <v>12</v>
      </c>
      <c r="G682">
        <v>0</v>
      </c>
      <c r="H682">
        <v>3</v>
      </c>
      <c r="I682">
        <v>1</v>
      </c>
      <c r="J682">
        <v>0</v>
      </c>
      <c r="K682">
        <v>0</v>
      </c>
      <c r="L682">
        <v>2</v>
      </c>
      <c r="M682">
        <v>1</v>
      </c>
      <c r="N682">
        <v>0</v>
      </c>
      <c r="O682" s="42">
        <v>143000</v>
      </c>
      <c r="P6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133715.9248128313</v>
      </c>
    </row>
    <row r="683" spans="1:16">
      <c r="A683" s="13">
        <v>5</v>
      </c>
      <c r="B683" s="13">
        <v>1932</v>
      </c>
      <c r="C683" s="13">
        <v>2000</v>
      </c>
      <c r="D683" s="13">
        <v>793</v>
      </c>
      <c r="E683" s="13">
        <v>281</v>
      </c>
      <c r="F683">
        <v>23</v>
      </c>
      <c r="G683">
        <v>0</v>
      </c>
      <c r="H683">
        <v>0</v>
      </c>
      <c r="I683">
        <v>2</v>
      </c>
      <c r="J683">
        <v>1</v>
      </c>
      <c r="K683">
        <v>0</v>
      </c>
      <c r="L683">
        <v>0</v>
      </c>
      <c r="M683">
        <v>1</v>
      </c>
      <c r="N683">
        <v>1</v>
      </c>
      <c r="O683" s="42">
        <v>159434</v>
      </c>
      <c r="P6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138624.44883387725</v>
      </c>
    </row>
    <row r="684" spans="1:16">
      <c r="A684" s="7">
        <v>6</v>
      </c>
      <c r="B684" s="7">
        <v>1996</v>
      </c>
      <c r="C684" s="7">
        <v>1997</v>
      </c>
      <c r="D684" s="7">
        <v>1291</v>
      </c>
      <c r="E684" s="7">
        <v>431</v>
      </c>
      <c r="F684">
        <v>19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 s="42">
        <v>173000</v>
      </c>
      <c r="P6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189718.90318301387</v>
      </c>
    </row>
    <row r="685" spans="1:16">
      <c r="A685" s="13">
        <v>9</v>
      </c>
      <c r="B685" s="13">
        <v>2002</v>
      </c>
      <c r="C685" s="13">
        <v>2002</v>
      </c>
      <c r="D685" s="13">
        <v>1626</v>
      </c>
      <c r="E685" s="13">
        <v>702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 s="42">
        <v>285000</v>
      </c>
      <c r="P6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306248.51772571745</v>
      </c>
    </row>
    <row r="686" spans="1:16">
      <c r="A686" s="7">
        <v>7</v>
      </c>
      <c r="B686" s="7">
        <v>1998</v>
      </c>
      <c r="C686" s="7">
        <v>1998</v>
      </c>
      <c r="D686" s="7">
        <v>1195</v>
      </c>
      <c r="E686" s="7">
        <v>486</v>
      </c>
      <c r="F686">
        <v>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0</v>
      </c>
      <c r="O686" s="42">
        <v>221000</v>
      </c>
      <c r="P6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224986.60739814129</v>
      </c>
    </row>
    <row r="687" spans="1:16">
      <c r="A687" s="13">
        <v>7</v>
      </c>
      <c r="B687" s="13">
        <v>1984</v>
      </c>
      <c r="C687" s="13">
        <v>1984</v>
      </c>
      <c r="D687" s="13">
        <v>1190</v>
      </c>
      <c r="E687" s="13">
        <v>577</v>
      </c>
      <c r="F687">
        <v>18</v>
      </c>
      <c r="G687">
        <v>0</v>
      </c>
      <c r="H687">
        <v>3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 s="42">
        <v>207500</v>
      </c>
      <c r="P6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192448.82986421222</v>
      </c>
    </row>
    <row r="688" spans="1:16">
      <c r="A688" s="7">
        <v>7</v>
      </c>
      <c r="B688" s="7">
        <v>2007</v>
      </c>
      <c r="C688" s="7">
        <v>2007</v>
      </c>
      <c r="D688" s="7">
        <v>874</v>
      </c>
      <c r="E688" s="7">
        <v>578</v>
      </c>
      <c r="F688">
        <v>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</v>
      </c>
      <c r="O688" s="42">
        <v>227875</v>
      </c>
      <c r="P6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218632.55521283951</v>
      </c>
    </row>
    <row r="689" spans="1:16">
      <c r="A689" s="13">
        <v>7</v>
      </c>
      <c r="B689" s="13">
        <v>2004</v>
      </c>
      <c r="C689" s="13">
        <v>2004</v>
      </c>
      <c r="D689" s="13">
        <v>551</v>
      </c>
      <c r="E689" s="13">
        <v>480</v>
      </c>
      <c r="F689">
        <v>5</v>
      </c>
      <c r="G689">
        <v>0</v>
      </c>
      <c r="H689">
        <v>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s="42">
        <v>148800</v>
      </c>
      <c r="P6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175050.41088396451</v>
      </c>
    </row>
    <row r="690" spans="1:16">
      <c r="A690" s="7">
        <v>8</v>
      </c>
      <c r="B690" s="7">
        <v>2007</v>
      </c>
      <c r="C690" s="7">
        <v>2007</v>
      </c>
      <c r="D690" s="7">
        <v>1419</v>
      </c>
      <c r="E690" s="7">
        <v>567</v>
      </c>
      <c r="F690">
        <v>18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2</v>
      </c>
      <c r="O690" s="42">
        <v>392000</v>
      </c>
      <c r="P6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266827.07793787762</v>
      </c>
    </row>
    <row r="691" spans="1:16">
      <c r="A691" s="13">
        <v>6</v>
      </c>
      <c r="B691" s="13">
        <v>2005</v>
      </c>
      <c r="C691" s="13">
        <v>2006</v>
      </c>
      <c r="D691" s="13">
        <v>1362</v>
      </c>
      <c r="E691" s="13">
        <v>460</v>
      </c>
      <c r="F691">
        <v>10</v>
      </c>
      <c r="G691">
        <v>0</v>
      </c>
      <c r="H691">
        <v>3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 s="42">
        <v>194700</v>
      </c>
      <c r="P6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172825.37630121413</v>
      </c>
    </row>
    <row r="692" spans="1:16">
      <c r="A692" s="7">
        <v>6</v>
      </c>
      <c r="B692" s="7">
        <v>2004</v>
      </c>
      <c r="C692" s="7">
        <v>2004</v>
      </c>
      <c r="D692" s="7">
        <v>848</v>
      </c>
      <c r="E692" s="7">
        <v>420</v>
      </c>
      <c r="F692">
        <v>0</v>
      </c>
      <c r="G692">
        <v>0</v>
      </c>
      <c r="H692">
        <v>3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 s="42">
        <v>141000</v>
      </c>
      <c r="P6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149106.3091662536</v>
      </c>
    </row>
    <row r="693" spans="1:16">
      <c r="A693" s="13">
        <v>10</v>
      </c>
      <c r="B693" s="13">
        <v>1994</v>
      </c>
      <c r="C693" s="13">
        <v>1995</v>
      </c>
      <c r="D693" s="13">
        <v>2444</v>
      </c>
      <c r="E693" s="13">
        <v>832</v>
      </c>
      <c r="F693">
        <v>3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2</v>
      </c>
      <c r="N693">
        <v>0</v>
      </c>
      <c r="O693" s="42">
        <v>755000</v>
      </c>
      <c r="P6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403898.78649445885</v>
      </c>
    </row>
    <row r="694" spans="1:16">
      <c r="A694" s="7">
        <v>7</v>
      </c>
      <c r="B694" s="7">
        <v>1989</v>
      </c>
      <c r="C694" s="7">
        <v>1990</v>
      </c>
      <c r="D694" s="7">
        <v>1210</v>
      </c>
      <c r="E694" s="7">
        <v>628</v>
      </c>
      <c r="F694">
        <v>16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42">
        <v>335000</v>
      </c>
      <c r="P6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226758.73915140031</v>
      </c>
    </row>
    <row r="695" spans="1:16">
      <c r="A695" s="13">
        <v>5</v>
      </c>
      <c r="B695" s="13">
        <v>1921</v>
      </c>
      <c r="C695" s="13">
        <v>1968</v>
      </c>
      <c r="D695" s="13">
        <v>1073</v>
      </c>
      <c r="E695" s="13">
        <v>326</v>
      </c>
      <c r="F695">
        <v>7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1</v>
      </c>
      <c r="N695">
        <v>1</v>
      </c>
      <c r="O695" s="42">
        <v>108480</v>
      </c>
      <c r="P6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136551.08588628384</v>
      </c>
    </row>
    <row r="696" spans="1:16">
      <c r="A696" s="7">
        <v>5</v>
      </c>
      <c r="B696" s="7">
        <v>1936</v>
      </c>
      <c r="C696" s="7">
        <v>1950</v>
      </c>
      <c r="D696" s="7">
        <v>927</v>
      </c>
      <c r="E696" s="7">
        <v>576</v>
      </c>
      <c r="F696">
        <v>8</v>
      </c>
      <c r="G696">
        <v>0</v>
      </c>
      <c r="H696">
        <v>0</v>
      </c>
      <c r="I696">
        <v>2</v>
      </c>
      <c r="J696">
        <v>1</v>
      </c>
      <c r="K696">
        <v>0</v>
      </c>
      <c r="L696">
        <v>2</v>
      </c>
      <c r="M696">
        <v>1</v>
      </c>
      <c r="N696">
        <v>0</v>
      </c>
      <c r="O696" s="42">
        <v>141500</v>
      </c>
      <c r="P6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134212.38941436305</v>
      </c>
    </row>
    <row r="697" spans="1:16">
      <c r="A697" s="13">
        <v>6</v>
      </c>
      <c r="B697" s="13">
        <v>1987</v>
      </c>
      <c r="C697" s="13">
        <v>1987</v>
      </c>
      <c r="D697" s="13">
        <v>1112</v>
      </c>
      <c r="E697" s="13">
        <v>551</v>
      </c>
      <c r="F697">
        <v>16</v>
      </c>
      <c r="G697">
        <v>0</v>
      </c>
      <c r="H697">
        <v>0</v>
      </c>
      <c r="I697">
        <v>1</v>
      </c>
      <c r="J697">
        <v>0</v>
      </c>
      <c r="K697">
        <v>1</v>
      </c>
      <c r="L697">
        <v>1</v>
      </c>
      <c r="M697">
        <v>0</v>
      </c>
      <c r="N697">
        <v>0</v>
      </c>
      <c r="O697" s="42">
        <v>176000</v>
      </c>
      <c r="P6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181857.39065826012</v>
      </c>
    </row>
    <row r="698" spans="1:16">
      <c r="A698" s="7">
        <v>5</v>
      </c>
      <c r="B698" s="7">
        <v>1921</v>
      </c>
      <c r="C698" s="7">
        <v>1950</v>
      </c>
      <c r="D698" s="7">
        <v>616</v>
      </c>
      <c r="E698" s="7">
        <v>205</v>
      </c>
      <c r="F698">
        <v>8</v>
      </c>
      <c r="G698">
        <v>0</v>
      </c>
      <c r="H698">
        <v>0</v>
      </c>
      <c r="I698">
        <v>1</v>
      </c>
      <c r="J698">
        <v>1</v>
      </c>
      <c r="K698">
        <v>0</v>
      </c>
      <c r="L698">
        <v>1</v>
      </c>
      <c r="M698">
        <v>1</v>
      </c>
      <c r="N698">
        <v>0</v>
      </c>
      <c r="O698" s="42">
        <v>89000</v>
      </c>
      <c r="P6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102658.18586677629</v>
      </c>
    </row>
    <row r="699" spans="1:16">
      <c r="A699" s="13">
        <v>5</v>
      </c>
      <c r="B699" s="13">
        <v>1952</v>
      </c>
      <c r="C699" s="13">
        <v>1952</v>
      </c>
      <c r="D699" s="13">
        <v>980</v>
      </c>
      <c r="E699" s="13">
        <v>308</v>
      </c>
      <c r="F699">
        <v>15</v>
      </c>
      <c r="G699">
        <v>0</v>
      </c>
      <c r="H699">
        <v>0</v>
      </c>
      <c r="I699">
        <v>1</v>
      </c>
      <c r="J699">
        <v>2</v>
      </c>
      <c r="K699">
        <v>1</v>
      </c>
      <c r="L699">
        <v>3</v>
      </c>
      <c r="M699">
        <v>1</v>
      </c>
      <c r="N699">
        <v>0</v>
      </c>
      <c r="O699" s="42">
        <v>123500</v>
      </c>
      <c r="P6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129565.3151673712</v>
      </c>
    </row>
    <row r="700" spans="1:16">
      <c r="A700" s="7">
        <v>5</v>
      </c>
      <c r="B700" s="7">
        <v>1965</v>
      </c>
      <c r="C700" s="7">
        <v>2009</v>
      </c>
      <c r="D700" s="7">
        <v>894</v>
      </c>
      <c r="E700" s="7">
        <v>336</v>
      </c>
      <c r="F700">
        <v>9</v>
      </c>
      <c r="G700">
        <v>4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1</v>
      </c>
      <c r="N700">
        <v>0</v>
      </c>
      <c r="O700" s="42">
        <v>138500</v>
      </c>
      <c r="P7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144907.42087491381</v>
      </c>
    </row>
    <row r="701" spans="1:16">
      <c r="A701" s="13">
        <v>7</v>
      </c>
      <c r="B701" s="13">
        <v>2004</v>
      </c>
      <c r="C701" s="13">
        <v>2004</v>
      </c>
      <c r="D701" s="13">
        <v>1391</v>
      </c>
      <c r="E701" s="13">
        <v>530</v>
      </c>
      <c r="F701">
        <v>5</v>
      </c>
      <c r="G701">
        <v>0</v>
      </c>
      <c r="H701">
        <v>3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 s="42">
        <v>196000</v>
      </c>
      <c r="P7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205788.40716326231</v>
      </c>
    </row>
    <row r="702" spans="1:16">
      <c r="A702" s="7">
        <v>8</v>
      </c>
      <c r="B702" s="7">
        <v>2002</v>
      </c>
      <c r="C702" s="7">
        <v>2002</v>
      </c>
      <c r="D702" s="7">
        <v>1800</v>
      </c>
      <c r="E702" s="7">
        <v>765</v>
      </c>
      <c r="F702">
        <v>16</v>
      </c>
      <c r="G702">
        <v>0</v>
      </c>
      <c r="H702">
        <v>0</v>
      </c>
      <c r="I702">
        <v>1</v>
      </c>
      <c r="J702">
        <v>2</v>
      </c>
      <c r="K702">
        <v>0</v>
      </c>
      <c r="L702">
        <v>0</v>
      </c>
      <c r="M702">
        <v>0</v>
      </c>
      <c r="N702">
        <v>0</v>
      </c>
      <c r="O702" s="42">
        <v>312500</v>
      </c>
      <c r="P7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304075.3558078357</v>
      </c>
    </row>
    <row r="703" spans="1:16">
      <c r="A703" s="13">
        <v>7</v>
      </c>
      <c r="B703" s="13">
        <v>1969</v>
      </c>
      <c r="C703" s="13">
        <v>1969</v>
      </c>
      <c r="D703" s="13">
        <v>1164</v>
      </c>
      <c r="E703" s="13">
        <v>528</v>
      </c>
      <c r="F703">
        <v>6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2</v>
      </c>
      <c r="M703">
        <v>1</v>
      </c>
      <c r="N703">
        <v>0</v>
      </c>
      <c r="O703" s="42">
        <v>140000</v>
      </c>
      <c r="P7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212762.00241012091</v>
      </c>
    </row>
    <row r="704" spans="1:16">
      <c r="A704" s="7">
        <v>8</v>
      </c>
      <c r="B704" s="7">
        <v>2006</v>
      </c>
      <c r="C704" s="7">
        <v>2006</v>
      </c>
      <c r="D704" s="7">
        <v>1234</v>
      </c>
      <c r="E704" s="7">
        <v>666</v>
      </c>
      <c r="F704">
        <v>18</v>
      </c>
      <c r="G704">
        <v>0</v>
      </c>
      <c r="H704">
        <v>0</v>
      </c>
      <c r="I704">
        <v>0</v>
      </c>
      <c r="J704">
        <v>2</v>
      </c>
      <c r="K704">
        <v>1</v>
      </c>
      <c r="L704">
        <v>0</v>
      </c>
      <c r="M704">
        <v>2</v>
      </c>
      <c r="N704">
        <v>2</v>
      </c>
      <c r="O704" s="42">
        <v>361919</v>
      </c>
      <c r="P7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300150.81237804668</v>
      </c>
    </row>
    <row r="705" spans="1:16">
      <c r="A705" s="13">
        <v>5</v>
      </c>
      <c r="B705" s="13">
        <v>1900</v>
      </c>
      <c r="C705" s="13">
        <v>1996</v>
      </c>
      <c r="D705" s="13">
        <v>360</v>
      </c>
      <c r="E705" s="13">
        <v>672</v>
      </c>
      <c r="F705">
        <v>7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 s="42">
        <v>140000</v>
      </c>
      <c r="P7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113949.42484544522</v>
      </c>
    </row>
    <row r="706" spans="1:16">
      <c r="A706" s="7">
        <v>7</v>
      </c>
      <c r="B706" s="7">
        <v>2004</v>
      </c>
      <c r="C706" s="7">
        <v>2005</v>
      </c>
      <c r="D706" s="7">
        <v>1473</v>
      </c>
      <c r="E706" s="7">
        <v>606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 s="42">
        <v>213000</v>
      </c>
      <c r="P7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237435.25810804861</v>
      </c>
    </row>
    <row r="707" spans="1:16">
      <c r="A707" s="13">
        <v>4</v>
      </c>
      <c r="B707" s="13">
        <v>1930</v>
      </c>
      <c r="C707" s="13">
        <v>1950</v>
      </c>
      <c r="D707" s="13">
        <v>0</v>
      </c>
      <c r="E707" s="13">
        <v>0</v>
      </c>
      <c r="F707">
        <v>13</v>
      </c>
      <c r="G707">
        <v>0</v>
      </c>
      <c r="H707">
        <v>1</v>
      </c>
      <c r="I707">
        <v>0</v>
      </c>
      <c r="J707">
        <v>3</v>
      </c>
      <c r="K707">
        <v>2</v>
      </c>
      <c r="L707">
        <v>3</v>
      </c>
      <c r="M707">
        <v>3</v>
      </c>
      <c r="N707">
        <v>0</v>
      </c>
      <c r="O707" s="42">
        <v>55000</v>
      </c>
      <c r="P7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60131.139296281108</v>
      </c>
    </row>
    <row r="708" spans="1:16">
      <c r="A708" s="7">
        <v>7</v>
      </c>
      <c r="B708" s="7">
        <v>1971</v>
      </c>
      <c r="C708" s="7">
        <v>2002</v>
      </c>
      <c r="D708" s="7">
        <v>1643</v>
      </c>
      <c r="E708" s="7">
        <v>739</v>
      </c>
      <c r="F708">
        <v>19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2</v>
      </c>
      <c r="M708">
        <v>0</v>
      </c>
      <c r="N708">
        <v>0</v>
      </c>
      <c r="O708" s="42">
        <v>302000</v>
      </c>
      <c r="P7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243079.72810027192</v>
      </c>
    </row>
    <row r="709" spans="1:16">
      <c r="A709" s="13">
        <v>8</v>
      </c>
      <c r="B709" s="13">
        <v>2006</v>
      </c>
      <c r="C709" s="13">
        <v>2006</v>
      </c>
      <c r="D709" s="13">
        <v>1324</v>
      </c>
      <c r="E709" s="13">
        <v>550</v>
      </c>
      <c r="F709">
        <v>10</v>
      </c>
      <c r="G709">
        <v>0</v>
      </c>
      <c r="H709">
        <v>3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 s="42">
        <v>254000</v>
      </c>
      <c r="P7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236088.08835438872</v>
      </c>
    </row>
    <row r="710" spans="1:16">
      <c r="A710" s="7">
        <v>7</v>
      </c>
      <c r="B710" s="7">
        <v>2007</v>
      </c>
      <c r="C710" s="7">
        <v>2007</v>
      </c>
      <c r="D710" s="7">
        <v>728</v>
      </c>
      <c r="E710" s="7">
        <v>400</v>
      </c>
      <c r="F710">
        <v>17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</v>
      </c>
      <c r="O710" s="42">
        <v>179540</v>
      </c>
      <c r="P7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204367.78281209458</v>
      </c>
    </row>
    <row r="711" spans="1:16">
      <c r="A711" s="13">
        <v>5</v>
      </c>
      <c r="B711" s="13">
        <v>1966</v>
      </c>
      <c r="C711" s="13">
        <v>1966</v>
      </c>
      <c r="D711" s="13">
        <v>876</v>
      </c>
      <c r="E711" s="13">
        <v>408</v>
      </c>
      <c r="F711">
        <v>9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2</v>
      </c>
      <c r="M711">
        <v>1</v>
      </c>
      <c r="N711">
        <v>1</v>
      </c>
      <c r="O711" s="42">
        <v>109900</v>
      </c>
      <c r="P7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134944.34181693688</v>
      </c>
    </row>
    <row r="712" spans="1:16">
      <c r="A712" s="7">
        <v>3</v>
      </c>
      <c r="B712" s="7">
        <v>1935</v>
      </c>
      <c r="C712" s="7">
        <v>2003</v>
      </c>
      <c r="D712" s="7">
        <v>270</v>
      </c>
      <c r="E712" s="7">
        <v>0</v>
      </c>
      <c r="F712">
        <v>8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1</v>
      </c>
      <c r="M712">
        <v>1</v>
      </c>
      <c r="N712">
        <v>0</v>
      </c>
      <c r="O712" s="42">
        <v>52000</v>
      </c>
      <c r="P7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41401.034217300345</v>
      </c>
    </row>
    <row r="713" spans="1:16">
      <c r="A713" s="13">
        <v>4</v>
      </c>
      <c r="B713" s="13">
        <v>1900</v>
      </c>
      <c r="C713" s="13">
        <v>1950</v>
      </c>
      <c r="D713" s="13">
        <v>859</v>
      </c>
      <c r="E713" s="13">
        <v>384</v>
      </c>
      <c r="F713">
        <v>13</v>
      </c>
      <c r="G713">
        <v>0</v>
      </c>
      <c r="H713">
        <v>0</v>
      </c>
      <c r="I713">
        <v>2</v>
      </c>
      <c r="J713">
        <v>1</v>
      </c>
      <c r="K713">
        <v>0</v>
      </c>
      <c r="L713">
        <v>1</v>
      </c>
      <c r="M713">
        <v>1</v>
      </c>
      <c r="N713">
        <v>1</v>
      </c>
      <c r="O713" s="42">
        <v>102776</v>
      </c>
      <c r="P7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88647.217733623969</v>
      </c>
    </row>
    <row r="714" spans="1:16">
      <c r="A714" s="7">
        <v>8</v>
      </c>
      <c r="B714" s="7">
        <v>1988</v>
      </c>
      <c r="C714" s="7">
        <v>1989</v>
      </c>
      <c r="D714" s="7">
        <v>1228</v>
      </c>
      <c r="E714" s="7">
        <v>472</v>
      </c>
      <c r="F714">
        <v>18</v>
      </c>
      <c r="G714">
        <v>0</v>
      </c>
      <c r="H714">
        <v>3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0</v>
      </c>
      <c r="O714" s="42">
        <v>189000</v>
      </c>
      <c r="P7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216648.12949281378</v>
      </c>
    </row>
    <row r="715" spans="1:16">
      <c r="A715" s="13">
        <v>4</v>
      </c>
      <c r="B715" s="13">
        <v>1970</v>
      </c>
      <c r="C715" s="13">
        <v>1970</v>
      </c>
      <c r="D715" s="13">
        <v>960</v>
      </c>
      <c r="E715" s="13">
        <v>576</v>
      </c>
      <c r="F715">
        <v>8</v>
      </c>
      <c r="G715">
        <v>6</v>
      </c>
      <c r="H715">
        <v>1</v>
      </c>
      <c r="I715">
        <v>1</v>
      </c>
      <c r="J715">
        <v>1</v>
      </c>
      <c r="K715">
        <v>0</v>
      </c>
      <c r="L715">
        <v>2</v>
      </c>
      <c r="M715">
        <v>1</v>
      </c>
      <c r="N715">
        <v>0</v>
      </c>
      <c r="O715" s="42">
        <v>129000</v>
      </c>
      <c r="P7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99478.265558037732</v>
      </c>
    </row>
    <row r="716" spans="1:16">
      <c r="A716" s="7">
        <v>6</v>
      </c>
      <c r="B716" s="7">
        <v>1976</v>
      </c>
      <c r="C716" s="7">
        <v>2005</v>
      </c>
      <c r="D716" s="7">
        <v>725</v>
      </c>
      <c r="E716" s="7">
        <v>475</v>
      </c>
      <c r="F716">
        <v>9</v>
      </c>
      <c r="G716">
        <v>4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 s="42">
        <v>130500</v>
      </c>
      <c r="P7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170614.64851369467</v>
      </c>
    </row>
    <row r="717" spans="1:16">
      <c r="A717" s="13">
        <v>6</v>
      </c>
      <c r="B717" s="13">
        <v>1974</v>
      </c>
      <c r="C717" s="13">
        <v>1974</v>
      </c>
      <c r="D717" s="13">
        <v>1064</v>
      </c>
      <c r="E717" s="13">
        <v>478</v>
      </c>
      <c r="F717">
        <v>6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2</v>
      </c>
      <c r="M717">
        <v>1</v>
      </c>
      <c r="N717">
        <v>0</v>
      </c>
      <c r="O717" s="42">
        <v>165000</v>
      </c>
      <c r="P7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172434.42671945583</v>
      </c>
    </row>
    <row r="718" spans="1:16">
      <c r="A718" s="7">
        <v>7</v>
      </c>
      <c r="B718" s="7">
        <v>1890</v>
      </c>
      <c r="C718" s="7">
        <v>1998</v>
      </c>
      <c r="D718" s="7">
        <v>718</v>
      </c>
      <c r="E718" s="7">
        <v>704</v>
      </c>
      <c r="F718">
        <v>7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1</v>
      </c>
      <c r="N718">
        <v>0</v>
      </c>
      <c r="O718" s="42">
        <v>159500</v>
      </c>
      <c r="P7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216257.75069075258</v>
      </c>
    </row>
    <row r="719" spans="1:16">
      <c r="A719" s="13">
        <v>5</v>
      </c>
      <c r="B719" s="13">
        <v>1973</v>
      </c>
      <c r="C719" s="13">
        <v>2000</v>
      </c>
      <c r="D719" s="13">
        <v>1176</v>
      </c>
      <c r="E719" s="13">
        <v>439</v>
      </c>
      <c r="F719">
        <v>6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0</v>
      </c>
      <c r="O719" s="42">
        <v>157000</v>
      </c>
      <c r="P7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148755.39449272267</v>
      </c>
    </row>
    <row r="720" spans="1:16">
      <c r="A720" s="7">
        <v>7</v>
      </c>
      <c r="B720" s="7">
        <v>1993</v>
      </c>
      <c r="C720" s="7">
        <v>1994</v>
      </c>
      <c r="D720" s="7">
        <v>1311</v>
      </c>
      <c r="E720" s="7">
        <v>983</v>
      </c>
      <c r="F720">
        <v>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42">
        <v>341000</v>
      </c>
      <c r="P7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252720.76214819952</v>
      </c>
    </row>
    <row r="721" spans="1:16">
      <c r="A721" s="13">
        <v>5</v>
      </c>
      <c r="B721" s="13">
        <v>1969</v>
      </c>
      <c r="C721" s="13">
        <v>1969</v>
      </c>
      <c r="D721" s="13">
        <v>971</v>
      </c>
      <c r="E721" s="13">
        <v>300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2</v>
      </c>
      <c r="M721">
        <v>1</v>
      </c>
      <c r="N721">
        <v>0</v>
      </c>
      <c r="O721" s="42">
        <v>128500</v>
      </c>
      <c r="P7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124512.44037030441</v>
      </c>
    </row>
    <row r="722" spans="1:16">
      <c r="A722" s="7">
        <v>8</v>
      </c>
      <c r="B722" s="7">
        <v>1985</v>
      </c>
      <c r="C722" s="7">
        <v>1985</v>
      </c>
      <c r="D722" s="7">
        <v>1742</v>
      </c>
      <c r="E722" s="7">
        <v>564</v>
      </c>
      <c r="F722">
        <v>18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2</v>
      </c>
      <c r="M722">
        <v>0</v>
      </c>
      <c r="N722">
        <v>0</v>
      </c>
      <c r="O722" s="42">
        <v>275000</v>
      </c>
      <c r="P7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260077.68566274055</v>
      </c>
    </row>
    <row r="723" spans="1:16">
      <c r="A723" s="13">
        <v>6</v>
      </c>
      <c r="B723" s="13">
        <v>2004</v>
      </c>
      <c r="C723" s="13">
        <v>2004</v>
      </c>
      <c r="D723" s="13">
        <v>848</v>
      </c>
      <c r="E723" s="13">
        <v>420</v>
      </c>
      <c r="F723">
        <v>0</v>
      </c>
      <c r="G723">
        <v>0</v>
      </c>
      <c r="H723">
        <v>3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 s="42">
        <v>143000</v>
      </c>
      <c r="P7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149106.3091662536</v>
      </c>
    </row>
    <row r="724" spans="1:16">
      <c r="A724" s="7">
        <v>4</v>
      </c>
      <c r="B724" s="7">
        <v>1970</v>
      </c>
      <c r="C724" s="7">
        <v>1970</v>
      </c>
      <c r="D724" s="7">
        <v>864</v>
      </c>
      <c r="E724" s="7">
        <v>463</v>
      </c>
      <c r="F724">
        <v>11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0</v>
      </c>
      <c r="M724">
        <v>1</v>
      </c>
      <c r="N724">
        <v>0</v>
      </c>
      <c r="O724" s="42">
        <v>124500</v>
      </c>
      <c r="P7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117706.63271871506</v>
      </c>
    </row>
    <row r="725" spans="1:16">
      <c r="A725" s="13">
        <v>4</v>
      </c>
      <c r="B725" s="13">
        <v>1954</v>
      </c>
      <c r="C725" s="13">
        <v>1972</v>
      </c>
      <c r="D725" s="13">
        <v>941</v>
      </c>
      <c r="E725" s="13">
        <v>548</v>
      </c>
      <c r="F725">
        <v>15</v>
      </c>
      <c r="G725">
        <v>0</v>
      </c>
      <c r="H725">
        <v>0</v>
      </c>
      <c r="I725">
        <v>2</v>
      </c>
      <c r="J725">
        <v>1</v>
      </c>
      <c r="K725">
        <v>0</v>
      </c>
      <c r="L725">
        <v>0</v>
      </c>
      <c r="M725">
        <v>1</v>
      </c>
      <c r="N725">
        <v>0</v>
      </c>
      <c r="O725" s="42">
        <v>135000</v>
      </c>
      <c r="P7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122615.95961990228</v>
      </c>
    </row>
    <row r="726" spans="1:16">
      <c r="A726" s="7">
        <v>9</v>
      </c>
      <c r="B726" s="7">
        <v>2007</v>
      </c>
      <c r="C726" s="7">
        <v>2008</v>
      </c>
      <c r="D726" s="7">
        <v>1698</v>
      </c>
      <c r="E726" s="7">
        <v>768</v>
      </c>
      <c r="F726">
        <v>15</v>
      </c>
      <c r="G726">
        <v>0</v>
      </c>
      <c r="H726">
        <v>0</v>
      </c>
      <c r="I726">
        <v>1</v>
      </c>
      <c r="J726">
        <v>2</v>
      </c>
      <c r="K726">
        <v>0</v>
      </c>
      <c r="L726">
        <v>0</v>
      </c>
      <c r="M726">
        <v>2</v>
      </c>
      <c r="N726">
        <v>0</v>
      </c>
      <c r="O726" s="42">
        <v>320000</v>
      </c>
      <c r="P7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350916.75581023772</v>
      </c>
    </row>
    <row r="727" spans="1:16">
      <c r="A727" s="13">
        <v>4</v>
      </c>
      <c r="B727" s="13">
        <v>1970</v>
      </c>
      <c r="C727" s="13">
        <v>1970</v>
      </c>
      <c r="D727" s="13">
        <v>864</v>
      </c>
      <c r="E727" s="13">
        <v>660</v>
      </c>
      <c r="F727">
        <v>11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2</v>
      </c>
      <c r="M727">
        <v>0</v>
      </c>
      <c r="N727">
        <v>0</v>
      </c>
      <c r="O727" s="42">
        <v>120500</v>
      </c>
      <c r="P7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114959.43233860251</v>
      </c>
    </row>
    <row r="728" spans="1:16">
      <c r="A728" s="7">
        <v>6</v>
      </c>
      <c r="B728" s="7">
        <v>1988</v>
      </c>
      <c r="C728" s="7">
        <v>2007</v>
      </c>
      <c r="D728" s="7">
        <v>880</v>
      </c>
      <c r="E728" s="7">
        <v>540</v>
      </c>
      <c r="F728">
        <v>2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 s="42">
        <v>222000</v>
      </c>
      <c r="P7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181463.0963481082</v>
      </c>
    </row>
    <row r="729" spans="1:16">
      <c r="A729" s="13">
        <v>7</v>
      </c>
      <c r="B729" s="13">
        <v>2007</v>
      </c>
      <c r="C729" s="13">
        <v>2007</v>
      </c>
      <c r="D729" s="13">
        <v>1232</v>
      </c>
      <c r="E729" s="13">
        <v>632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 s="42">
        <v>194500</v>
      </c>
      <c r="P7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231758.95148142718</v>
      </c>
    </row>
    <row r="730" spans="1:16">
      <c r="A730" s="7">
        <v>5</v>
      </c>
      <c r="B730" s="7">
        <v>1958</v>
      </c>
      <c r="C730" s="7">
        <v>1958</v>
      </c>
      <c r="D730" s="7">
        <v>1584</v>
      </c>
      <c r="E730" s="7">
        <v>888</v>
      </c>
      <c r="F730">
        <v>11</v>
      </c>
      <c r="G730">
        <v>0</v>
      </c>
      <c r="H730">
        <v>2</v>
      </c>
      <c r="I730">
        <v>1</v>
      </c>
      <c r="J730">
        <v>1</v>
      </c>
      <c r="K730">
        <v>0</v>
      </c>
      <c r="L730">
        <v>2</v>
      </c>
      <c r="M730">
        <v>1</v>
      </c>
      <c r="N730">
        <v>1</v>
      </c>
      <c r="O730" s="42">
        <v>110000</v>
      </c>
      <c r="P7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170570.31857812536</v>
      </c>
    </row>
    <row r="731" spans="1:16">
      <c r="A731" s="13">
        <v>4</v>
      </c>
      <c r="B731" s="13">
        <v>1925</v>
      </c>
      <c r="C731" s="13">
        <v>1950</v>
      </c>
      <c r="D731" s="13">
        <v>780</v>
      </c>
      <c r="E731" s="13">
        <v>539</v>
      </c>
      <c r="F731">
        <v>13</v>
      </c>
      <c r="G731">
        <v>0</v>
      </c>
      <c r="H731">
        <v>0</v>
      </c>
      <c r="I731">
        <v>2</v>
      </c>
      <c r="J731">
        <v>1</v>
      </c>
      <c r="K731">
        <v>0</v>
      </c>
      <c r="L731">
        <v>2</v>
      </c>
      <c r="M731">
        <v>1</v>
      </c>
      <c r="N731">
        <v>0</v>
      </c>
      <c r="O731" s="42">
        <v>103000</v>
      </c>
      <c r="P7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96535.510864081254</v>
      </c>
    </row>
    <row r="732" spans="1:16">
      <c r="A732" s="7">
        <v>8</v>
      </c>
      <c r="B732" s="7">
        <v>1995</v>
      </c>
      <c r="C732" s="7">
        <v>1996</v>
      </c>
      <c r="D732" s="7">
        <v>1595</v>
      </c>
      <c r="E732" s="7">
        <v>608</v>
      </c>
      <c r="F732">
        <v>18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 s="42">
        <v>236500</v>
      </c>
      <c r="P7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245387.67306579556</v>
      </c>
    </row>
    <row r="733" spans="1:16">
      <c r="A733" s="13">
        <v>7</v>
      </c>
      <c r="B733" s="13">
        <v>2003</v>
      </c>
      <c r="C733" s="13">
        <v>2003</v>
      </c>
      <c r="D733" s="13">
        <v>868</v>
      </c>
      <c r="E733" s="13">
        <v>438</v>
      </c>
      <c r="F733">
        <v>16</v>
      </c>
      <c r="G733">
        <v>0</v>
      </c>
      <c r="H733">
        <v>0</v>
      </c>
      <c r="I733">
        <v>5</v>
      </c>
      <c r="J733">
        <v>2</v>
      </c>
      <c r="K733">
        <v>0</v>
      </c>
      <c r="L733">
        <v>0</v>
      </c>
      <c r="M733">
        <v>0</v>
      </c>
      <c r="N733">
        <v>0</v>
      </c>
      <c r="O733" s="42">
        <v>187500</v>
      </c>
      <c r="P7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211718.98710623282</v>
      </c>
    </row>
    <row r="734" spans="1:16">
      <c r="A734" s="7">
        <v>7</v>
      </c>
      <c r="B734" s="7">
        <v>1998</v>
      </c>
      <c r="C734" s="7">
        <v>1999</v>
      </c>
      <c r="D734" s="7">
        <v>1153</v>
      </c>
      <c r="E734" s="7">
        <v>541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 s="42">
        <v>222500</v>
      </c>
      <c r="P7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220985.74363489792</v>
      </c>
    </row>
    <row r="735" spans="1:16">
      <c r="A735" s="13">
        <v>5</v>
      </c>
      <c r="B735" s="13">
        <v>1961</v>
      </c>
      <c r="C735" s="13">
        <v>1983</v>
      </c>
      <c r="D735" s="13">
        <v>864</v>
      </c>
      <c r="E735" s="13">
        <v>264</v>
      </c>
      <c r="F735">
        <v>9</v>
      </c>
      <c r="G735">
        <v>1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1</v>
      </c>
      <c r="N735">
        <v>0</v>
      </c>
      <c r="O735" s="42">
        <v>131400</v>
      </c>
      <c r="P7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135358.59576593924</v>
      </c>
    </row>
    <row r="736" spans="1:16">
      <c r="A736" s="7">
        <v>5</v>
      </c>
      <c r="B736" s="7">
        <v>1968</v>
      </c>
      <c r="C736" s="7">
        <v>1968</v>
      </c>
      <c r="D736" s="7">
        <v>948</v>
      </c>
      <c r="E736" s="7">
        <v>300</v>
      </c>
      <c r="F736">
        <v>9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2</v>
      </c>
      <c r="M736">
        <v>1</v>
      </c>
      <c r="N736">
        <v>5</v>
      </c>
      <c r="O736" s="42">
        <v>108000</v>
      </c>
      <c r="P7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131179.32166391477</v>
      </c>
    </row>
    <row r="737" spans="1:16">
      <c r="A737" s="13">
        <v>7</v>
      </c>
      <c r="B737" s="13">
        <v>1914</v>
      </c>
      <c r="C737" s="13">
        <v>1970</v>
      </c>
      <c r="D737" s="13">
        <v>880</v>
      </c>
      <c r="E737" s="13">
        <v>320</v>
      </c>
      <c r="F737">
        <v>7</v>
      </c>
      <c r="G737">
        <v>0</v>
      </c>
      <c r="H737">
        <v>0</v>
      </c>
      <c r="I737">
        <v>6</v>
      </c>
      <c r="J737">
        <v>0</v>
      </c>
      <c r="K737">
        <v>0</v>
      </c>
      <c r="L737">
        <v>3</v>
      </c>
      <c r="M737">
        <v>1</v>
      </c>
      <c r="N737">
        <v>0</v>
      </c>
      <c r="O737" s="42">
        <v>163000</v>
      </c>
      <c r="P7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159572.59523554426</v>
      </c>
    </row>
    <row r="738" spans="1:16">
      <c r="A738" s="7">
        <v>3</v>
      </c>
      <c r="B738" s="7">
        <v>1950</v>
      </c>
      <c r="C738" s="7">
        <v>1950</v>
      </c>
      <c r="D738" s="7">
        <v>0</v>
      </c>
      <c r="E738" s="7">
        <v>400</v>
      </c>
      <c r="F738">
        <v>11</v>
      </c>
      <c r="G738">
        <v>0</v>
      </c>
      <c r="H738">
        <v>2</v>
      </c>
      <c r="I738">
        <v>1</v>
      </c>
      <c r="J738">
        <v>3</v>
      </c>
      <c r="K738">
        <v>2</v>
      </c>
      <c r="L738">
        <v>1</v>
      </c>
      <c r="M738">
        <v>1</v>
      </c>
      <c r="N738">
        <v>0</v>
      </c>
      <c r="O738" s="42">
        <v>93500</v>
      </c>
      <c r="P7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36845.549388284315</v>
      </c>
    </row>
    <row r="739" spans="1:16">
      <c r="A739" s="13">
        <v>8</v>
      </c>
      <c r="B739" s="13">
        <v>2005</v>
      </c>
      <c r="C739" s="13">
        <v>2005</v>
      </c>
      <c r="D739" s="13">
        <v>893</v>
      </c>
      <c r="E739" s="13">
        <v>800</v>
      </c>
      <c r="F739">
        <v>17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 s="42">
        <v>239900</v>
      </c>
      <c r="P7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264334.125190533</v>
      </c>
    </row>
    <row r="740" spans="1:16">
      <c r="A740" s="7">
        <v>5</v>
      </c>
      <c r="B740" s="7">
        <v>1987</v>
      </c>
      <c r="C740" s="7">
        <v>1988</v>
      </c>
      <c r="D740" s="7">
        <v>1200</v>
      </c>
      <c r="E740" s="7">
        <v>0</v>
      </c>
      <c r="F740">
        <v>15</v>
      </c>
      <c r="G740">
        <v>0</v>
      </c>
      <c r="H740">
        <v>2</v>
      </c>
      <c r="I740">
        <v>1</v>
      </c>
      <c r="J740">
        <v>0</v>
      </c>
      <c r="K740">
        <v>1</v>
      </c>
      <c r="L740">
        <v>2</v>
      </c>
      <c r="M740">
        <v>1</v>
      </c>
      <c r="N740">
        <v>4</v>
      </c>
      <c r="O740" s="42">
        <v>179000</v>
      </c>
      <c r="P7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109639.47956099935</v>
      </c>
    </row>
    <row r="741" spans="1:16">
      <c r="A741" s="13">
        <v>7</v>
      </c>
      <c r="B741" s="13">
        <v>2004</v>
      </c>
      <c r="C741" s="13">
        <v>2004</v>
      </c>
      <c r="D741" s="13">
        <v>864</v>
      </c>
      <c r="E741" s="13">
        <v>572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s="42">
        <v>190000</v>
      </c>
      <c r="P7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215553.36090791825</v>
      </c>
    </row>
    <row r="742" spans="1:16">
      <c r="A742" s="7">
        <v>5</v>
      </c>
      <c r="B742" s="7">
        <v>1910</v>
      </c>
      <c r="C742" s="7">
        <v>2002</v>
      </c>
      <c r="D742" s="7">
        <v>264</v>
      </c>
      <c r="E742" s="7">
        <v>360</v>
      </c>
      <c r="F742">
        <v>7</v>
      </c>
      <c r="G742">
        <v>0</v>
      </c>
      <c r="H742">
        <v>0</v>
      </c>
      <c r="I742">
        <v>0</v>
      </c>
      <c r="J742">
        <v>4</v>
      </c>
      <c r="K742">
        <v>3</v>
      </c>
      <c r="L742">
        <v>0</v>
      </c>
      <c r="M742">
        <v>1</v>
      </c>
      <c r="N742">
        <v>1</v>
      </c>
      <c r="O742" s="42">
        <v>132000</v>
      </c>
      <c r="P7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144347.6646990623</v>
      </c>
    </row>
    <row r="743" spans="1:16">
      <c r="A743" s="13">
        <v>6</v>
      </c>
      <c r="B743" s="13">
        <v>1961</v>
      </c>
      <c r="C743" s="13">
        <v>1996</v>
      </c>
      <c r="D743" s="13">
        <v>912</v>
      </c>
      <c r="E743" s="13">
        <v>288</v>
      </c>
      <c r="F743">
        <v>9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1</v>
      </c>
      <c r="M743">
        <v>0</v>
      </c>
      <c r="N743">
        <v>0</v>
      </c>
      <c r="O743" s="42">
        <v>142000</v>
      </c>
      <c r="P7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160869.25991644341</v>
      </c>
    </row>
    <row r="744" spans="1:16">
      <c r="A744" s="7">
        <v>7</v>
      </c>
      <c r="B744" s="7">
        <v>2000</v>
      </c>
      <c r="C744" s="7">
        <v>2001</v>
      </c>
      <c r="D744" s="7">
        <v>1349</v>
      </c>
      <c r="E744" s="7">
        <v>539</v>
      </c>
      <c r="F744">
        <v>12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 s="42">
        <v>179000</v>
      </c>
      <c r="P7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237874.46015413359</v>
      </c>
    </row>
    <row r="745" spans="1:16">
      <c r="A745" s="13">
        <v>5</v>
      </c>
      <c r="B745" s="13">
        <v>1963</v>
      </c>
      <c r="C745" s="13">
        <v>1999</v>
      </c>
      <c r="D745" s="13">
        <v>520</v>
      </c>
      <c r="E745" s="13">
        <v>480</v>
      </c>
      <c r="F745">
        <v>9</v>
      </c>
      <c r="G745">
        <v>0</v>
      </c>
      <c r="H745">
        <v>0</v>
      </c>
      <c r="I745">
        <v>5</v>
      </c>
      <c r="J745">
        <v>0</v>
      </c>
      <c r="K745">
        <v>0</v>
      </c>
      <c r="L745">
        <v>0</v>
      </c>
      <c r="M745">
        <v>1</v>
      </c>
      <c r="N745">
        <v>0</v>
      </c>
      <c r="O745" s="42">
        <v>175000</v>
      </c>
      <c r="P7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129384.50081658535</v>
      </c>
    </row>
    <row r="746" spans="1:16">
      <c r="A746" s="7">
        <v>8</v>
      </c>
      <c r="B746" s="7">
        <v>1993</v>
      </c>
      <c r="C746" s="7">
        <v>1993</v>
      </c>
      <c r="D746" s="7">
        <v>1337</v>
      </c>
      <c r="E746" s="7">
        <v>462</v>
      </c>
      <c r="F746">
        <v>18</v>
      </c>
      <c r="G746">
        <v>0</v>
      </c>
      <c r="H746">
        <v>3</v>
      </c>
      <c r="I746">
        <v>1</v>
      </c>
      <c r="J746">
        <v>0</v>
      </c>
      <c r="K746">
        <v>0</v>
      </c>
      <c r="L746">
        <v>1</v>
      </c>
      <c r="M746">
        <v>0</v>
      </c>
      <c r="N746">
        <v>0</v>
      </c>
      <c r="O746" s="42">
        <v>180000</v>
      </c>
      <c r="P7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222220.73253194691</v>
      </c>
    </row>
    <row r="747" spans="1:16">
      <c r="A747" s="13">
        <v>8</v>
      </c>
      <c r="B747" s="13">
        <v>1976</v>
      </c>
      <c r="C747" s="13">
        <v>1996</v>
      </c>
      <c r="D747" s="13">
        <v>1142</v>
      </c>
      <c r="E747" s="13">
        <v>831</v>
      </c>
      <c r="F747">
        <v>6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 s="42">
        <v>299800</v>
      </c>
      <c r="P7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271912.523313371</v>
      </c>
    </row>
    <row r="748" spans="1:16">
      <c r="A748" s="7">
        <v>7</v>
      </c>
      <c r="B748" s="7">
        <v>2000</v>
      </c>
      <c r="C748" s="7">
        <v>2000</v>
      </c>
      <c r="D748" s="7">
        <v>952</v>
      </c>
      <c r="E748" s="7">
        <v>554</v>
      </c>
      <c r="F748">
        <v>17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 s="42">
        <v>236000</v>
      </c>
      <c r="P7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218632.95068565593</v>
      </c>
    </row>
    <row r="749" spans="1:16">
      <c r="A749" s="13">
        <v>7</v>
      </c>
      <c r="B749" s="13">
        <v>1880</v>
      </c>
      <c r="C749" s="13">
        <v>2003</v>
      </c>
      <c r="D749" s="13">
        <v>1240</v>
      </c>
      <c r="E749" s="13">
        <v>864</v>
      </c>
      <c r="F749">
        <v>7</v>
      </c>
      <c r="G749">
        <v>0</v>
      </c>
      <c r="H749">
        <v>0</v>
      </c>
      <c r="I749">
        <v>0</v>
      </c>
      <c r="J749">
        <v>1</v>
      </c>
      <c r="K749">
        <v>3</v>
      </c>
      <c r="L749">
        <v>2</v>
      </c>
      <c r="M749">
        <v>0</v>
      </c>
      <c r="N749">
        <v>0</v>
      </c>
      <c r="O749" s="42">
        <v>265979</v>
      </c>
      <c r="P7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229787.35574712203</v>
      </c>
    </row>
    <row r="750" spans="1:16">
      <c r="A750" s="7">
        <v>7</v>
      </c>
      <c r="B750" s="7">
        <v>1996</v>
      </c>
      <c r="C750" s="7">
        <v>1996</v>
      </c>
      <c r="D750" s="7">
        <v>1720</v>
      </c>
      <c r="E750" s="7">
        <v>527</v>
      </c>
      <c r="F750">
        <v>3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 s="42">
        <v>260400</v>
      </c>
      <c r="P7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237010.82790687383</v>
      </c>
    </row>
    <row r="751" spans="1:16">
      <c r="A751" s="13">
        <v>4</v>
      </c>
      <c r="B751" s="13">
        <v>1945</v>
      </c>
      <c r="C751" s="13">
        <v>1950</v>
      </c>
      <c r="D751" s="13">
        <v>0</v>
      </c>
      <c r="E751" s="13">
        <v>240</v>
      </c>
      <c r="F751">
        <v>15</v>
      </c>
      <c r="G751">
        <v>0</v>
      </c>
      <c r="H751">
        <v>0</v>
      </c>
      <c r="I751">
        <v>2</v>
      </c>
      <c r="J751">
        <v>3</v>
      </c>
      <c r="K751">
        <v>2</v>
      </c>
      <c r="L751">
        <v>2</v>
      </c>
      <c r="M751">
        <v>1</v>
      </c>
      <c r="N751">
        <v>0</v>
      </c>
      <c r="O751" s="42">
        <v>98000</v>
      </c>
      <c r="P7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66736.951785944533</v>
      </c>
    </row>
    <row r="752" spans="1:16">
      <c r="A752" s="7">
        <v>4</v>
      </c>
      <c r="B752" s="7">
        <v>1910</v>
      </c>
      <c r="C752" s="7">
        <v>2004</v>
      </c>
      <c r="D752" s="7">
        <v>576</v>
      </c>
      <c r="E752" s="7">
        <v>0</v>
      </c>
      <c r="F752">
        <v>7</v>
      </c>
      <c r="G752">
        <v>0</v>
      </c>
      <c r="H752">
        <v>0</v>
      </c>
      <c r="I752">
        <v>2</v>
      </c>
      <c r="J752">
        <v>1</v>
      </c>
      <c r="K752">
        <v>3</v>
      </c>
      <c r="L752">
        <v>1</v>
      </c>
      <c r="M752">
        <v>1</v>
      </c>
      <c r="N752">
        <v>0</v>
      </c>
      <c r="O752" s="42">
        <v>96500</v>
      </c>
      <c r="P7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75285.149868174674</v>
      </c>
    </row>
    <row r="753" spans="1:16">
      <c r="A753" s="13">
        <v>7</v>
      </c>
      <c r="B753" s="13">
        <v>2003</v>
      </c>
      <c r="C753" s="13">
        <v>2003</v>
      </c>
      <c r="D753" s="13">
        <v>660</v>
      </c>
      <c r="E753" s="13">
        <v>400</v>
      </c>
      <c r="F753">
        <v>17</v>
      </c>
      <c r="G753">
        <v>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 s="42">
        <v>162000</v>
      </c>
      <c r="P7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186218.28397022886</v>
      </c>
    </row>
    <row r="754" spans="1:16">
      <c r="A754" s="7">
        <v>6</v>
      </c>
      <c r="B754" s="7">
        <v>1997</v>
      </c>
      <c r="C754" s="7">
        <v>1997</v>
      </c>
      <c r="D754" s="7">
        <v>1479</v>
      </c>
      <c r="E754" s="7">
        <v>576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 s="42">
        <v>217000</v>
      </c>
      <c r="P7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202174.45329178992</v>
      </c>
    </row>
    <row r="755" spans="1:16">
      <c r="A755" s="13">
        <v>8</v>
      </c>
      <c r="B755" s="13">
        <v>2005</v>
      </c>
      <c r="C755" s="13">
        <v>2005</v>
      </c>
      <c r="D755" s="13">
        <v>1030</v>
      </c>
      <c r="E755" s="13">
        <v>878</v>
      </c>
      <c r="F755">
        <v>10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2</v>
      </c>
      <c r="N755">
        <v>0</v>
      </c>
      <c r="O755" s="42">
        <v>275500</v>
      </c>
      <c r="P7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287686.8018323147</v>
      </c>
    </row>
    <row r="756" spans="1:16">
      <c r="A756" s="7">
        <v>6</v>
      </c>
      <c r="B756" s="7">
        <v>1969</v>
      </c>
      <c r="C756" s="7">
        <v>2005</v>
      </c>
      <c r="D756" s="7">
        <v>1026</v>
      </c>
      <c r="E756" s="7">
        <v>440</v>
      </c>
      <c r="F756">
        <v>11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1</v>
      </c>
      <c r="M756">
        <v>0</v>
      </c>
      <c r="N756">
        <v>0</v>
      </c>
      <c r="O756" s="42">
        <v>156000</v>
      </c>
      <c r="P7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182077.40619250594</v>
      </c>
    </row>
    <row r="757" spans="1:16">
      <c r="A757" s="13">
        <v>6</v>
      </c>
      <c r="B757" s="13">
        <v>1999</v>
      </c>
      <c r="C757" s="13">
        <v>1999</v>
      </c>
      <c r="D757" s="13">
        <v>729</v>
      </c>
      <c r="E757" s="13">
        <v>440</v>
      </c>
      <c r="F757">
        <v>5</v>
      </c>
      <c r="G757">
        <v>0</v>
      </c>
      <c r="H757">
        <v>3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0</v>
      </c>
      <c r="O757" s="42">
        <v>172500</v>
      </c>
      <c r="P7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152588.63472055091</v>
      </c>
    </row>
    <row r="758" spans="1:16">
      <c r="A758" s="7">
        <v>8</v>
      </c>
      <c r="B758" s="7">
        <v>2007</v>
      </c>
      <c r="C758" s="7">
        <v>2007</v>
      </c>
      <c r="D758" s="7">
        <v>866</v>
      </c>
      <c r="E758" s="7">
        <v>578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s="42">
        <v>212000</v>
      </c>
      <c r="P7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246996.02791342928</v>
      </c>
    </row>
    <row r="759" spans="1:16">
      <c r="A759" s="13">
        <v>6</v>
      </c>
      <c r="B759" s="13">
        <v>1978</v>
      </c>
      <c r="C759" s="13">
        <v>1978</v>
      </c>
      <c r="D759" s="13">
        <v>672</v>
      </c>
      <c r="E759" s="13">
        <v>440</v>
      </c>
      <c r="F759">
        <v>9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2</v>
      </c>
      <c r="M759">
        <v>1</v>
      </c>
      <c r="N759">
        <v>1</v>
      </c>
      <c r="O759" s="42">
        <v>158900</v>
      </c>
      <c r="P7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167979.70775183954</v>
      </c>
    </row>
    <row r="760" spans="1:16">
      <c r="A760" s="7">
        <v>7</v>
      </c>
      <c r="B760" s="7">
        <v>1999</v>
      </c>
      <c r="C760" s="7">
        <v>1999</v>
      </c>
      <c r="D760" s="7">
        <v>744</v>
      </c>
      <c r="E760" s="7">
        <v>440</v>
      </c>
      <c r="F760">
        <v>5</v>
      </c>
      <c r="G760">
        <v>0</v>
      </c>
      <c r="H760">
        <v>4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0</v>
      </c>
      <c r="O760" s="42">
        <v>179400</v>
      </c>
      <c r="P7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174330.23200253668</v>
      </c>
    </row>
    <row r="761" spans="1:16">
      <c r="A761" s="13">
        <v>8</v>
      </c>
      <c r="B761" s="13">
        <v>1995</v>
      </c>
      <c r="C761" s="13">
        <v>1995</v>
      </c>
      <c r="D761" s="13">
        <v>1318</v>
      </c>
      <c r="E761" s="13">
        <v>752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s="42">
        <v>290000</v>
      </c>
      <c r="P7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268256.20761679451</v>
      </c>
    </row>
    <row r="762" spans="1:16">
      <c r="A762" s="7">
        <v>6</v>
      </c>
      <c r="B762" s="7">
        <v>1959</v>
      </c>
      <c r="C762" s="7">
        <v>1959</v>
      </c>
      <c r="D762" s="7">
        <v>864</v>
      </c>
      <c r="E762" s="7">
        <v>300</v>
      </c>
      <c r="F762">
        <v>11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1</v>
      </c>
      <c r="N762">
        <v>0</v>
      </c>
      <c r="O762" s="42">
        <v>127500</v>
      </c>
      <c r="P7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160007.78177352907</v>
      </c>
    </row>
    <row r="763" spans="1:16">
      <c r="A763" s="13">
        <v>5</v>
      </c>
      <c r="B763" s="13">
        <v>1924</v>
      </c>
      <c r="C763" s="13">
        <v>1950</v>
      </c>
      <c r="D763" s="13">
        <v>1145</v>
      </c>
      <c r="E763" s="13">
        <v>440</v>
      </c>
      <c r="F763">
        <v>8</v>
      </c>
      <c r="G763">
        <v>1</v>
      </c>
      <c r="H763">
        <v>0</v>
      </c>
      <c r="I763">
        <v>1</v>
      </c>
      <c r="J763">
        <v>1</v>
      </c>
      <c r="K763">
        <v>0</v>
      </c>
      <c r="L763">
        <v>2</v>
      </c>
      <c r="M763">
        <v>3</v>
      </c>
      <c r="N763">
        <v>0</v>
      </c>
      <c r="O763" s="42">
        <v>100000</v>
      </c>
      <c r="P7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149510.51560865281</v>
      </c>
    </row>
    <row r="764" spans="1:16">
      <c r="A764" s="7">
        <v>7</v>
      </c>
      <c r="B764" s="7">
        <v>2009</v>
      </c>
      <c r="C764" s="7">
        <v>2009</v>
      </c>
      <c r="D764" s="7">
        <v>756</v>
      </c>
      <c r="E764" s="7">
        <v>614</v>
      </c>
      <c r="F764">
        <v>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 s="42">
        <v>215200</v>
      </c>
      <c r="P7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218078.2408961257</v>
      </c>
    </row>
    <row r="765" spans="1:16">
      <c r="A765" s="13">
        <v>8</v>
      </c>
      <c r="B765" s="13">
        <v>1999</v>
      </c>
      <c r="C765" s="13">
        <v>1999</v>
      </c>
      <c r="D765" s="13">
        <v>1252</v>
      </c>
      <c r="E765" s="13">
        <v>856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s="42">
        <v>337000</v>
      </c>
      <c r="P7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274732.05187249504</v>
      </c>
    </row>
    <row r="766" spans="1:16">
      <c r="A766" s="7">
        <v>8</v>
      </c>
      <c r="B766" s="7">
        <v>1995</v>
      </c>
      <c r="C766" s="7">
        <v>1996</v>
      </c>
      <c r="D766" s="7">
        <v>1494</v>
      </c>
      <c r="E766" s="7">
        <v>481</v>
      </c>
      <c r="F766">
        <v>1</v>
      </c>
      <c r="G766">
        <v>0</v>
      </c>
      <c r="H766">
        <v>3</v>
      </c>
      <c r="I766">
        <v>1</v>
      </c>
      <c r="J766">
        <v>0</v>
      </c>
      <c r="K766">
        <v>1</v>
      </c>
      <c r="L766">
        <v>0</v>
      </c>
      <c r="M766">
        <v>2</v>
      </c>
      <c r="N766">
        <v>0</v>
      </c>
      <c r="O766" s="42">
        <v>270000</v>
      </c>
      <c r="P7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248282.84449615353</v>
      </c>
    </row>
    <row r="767" spans="1:16">
      <c r="A767" s="13">
        <v>9</v>
      </c>
      <c r="B767" s="13">
        <v>2008</v>
      </c>
      <c r="C767" s="13">
        <v>2008</v>
      </c>
      <c r="D767" s="13">
        <v>1498</v>
      </c>
      <c r="E767" s="13">
        <v>592</v>
      </c>
      <c r="F767">
        <v>5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2</v>
      </c>
      <c r="N767">
        <v>2</v>
      </c>
      <c r="O767" s="42">
        <v>264132</v>
      </c>
      <c r="P7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316638.60058898659</v>
      </c>
    </row>
    <row r="768" spans="1:16">
      <c r="A768" s="7">
        <v>7</v>
      </c>
      <c r="B768" s="7">
        <v>1988</v>
      </c>
      <c r="C768" s="7">
        <v>1988</v>
      </c>
      <c r="D768" s="7">
        <v>980</v>
      </c>
      <c r="E768" s="7">
        <v>496</v>
      </c>
      <c r="F768">
        <v>6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1</v>
      </c>
      <c r="N768">
        <v>0</v>
      </c>
      <c r="O768" s="42">
        <v>196500</v>
      </c>
      <c r="P7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209936.16668026985</v>
      </c>
    </row>
    <row r="769" spans="1:16">
      <c r="A769" s="13">
        <v>6</v>
      </c>
      <c r="B769" s="13">
        <v>1940</v>
      </c>
      <c r="C769" s="13">
        <v>1985</v>
      </c>
      <c r="D769" s="13">
        <v>983</v>
      </c>
      <c r="E769" s="13">
        <v>423</v>
      </c>
      <c r="F769">
        <v>4</v>
      </c>
      <c r="G769">
        <v>0</v>
      </c>
      <c r="H769">
        <v>0</v>
      </c>
      <c r="I769">
        <v>2</v>
      </c>
      <c r="J769">
        <v>0</v>
      </c>
      <c r="K769">
        <v>0</v>
      </c>
      <c r="L769">
        <v>0</v>
      </c>
      <c r="M769">
        <v>1</v>
      </c>
      <c r="N769">
        <v>0</v>
      </c>
      <c r="O769" s="42">
        <v>160000</v>
      </c>
      <c r="P7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168710.56905097488</v>
      </c>
    </row>
    <row r="770" spans="1:16">
      <c r="A770" s="7">
        <v>7</v>
      </c>
      <c r="B770" s="7">
        <v>2004</v>
      </c>
      <c r="C770" s="7">
        <v>2005</v>
      </c>
      <c r="D770" s="7">
        <v>1860</v>
      </c>
      <c r="E770" s="7">
        <v>484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 s="42">
        <v>216837</v>
      </c>
      <c r="P7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243415.28484404495</v>
      </c>
    </row>
    <row r="771" spans="1:16">
      <c r="A771" s="13">
        <v>8</v>
      </c>
      <c r="B771" s="13">
        <v>2003</v>
      </c>
      <c r="C771" s="13">
        <v>2003</v>
      </c>
      <c r="D771" s="13">
        <v>1650</v>
      </c>
      <c r="E771" s="13">
        <v>841</v>
      </c>
      <c r="F771">
        <v>18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</v>
      </c>
      <c r="N771">
        <v>0</v>
      </c>
      <c r="O771" s="42">
        <v>538000</v>
      </c>
      <c r="P7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311016.64630016329</v>
      </c>
    </row>
    <row r="772" spans="1:16">
      <c r="A772" s="7">
        <v>5</v>
      </c>
      <c r="B772" s="7">
        <v>1982</v>
      </c>
      <c r="C772" s="7">
        <v>1982</v>
      </c>
      <c r="D772" s="7">
        <v>858</v>
      </c>
      <c r="E772" s="7">
        <v>576</v>
      </c>
      <c r="F772">
        <v>9</v>
      </c>
      <c r="G772">
        <v>0</v>
      </c>
      <c r="H772">
        <v>0</v>
      </c>
      <c r="I772">
        <v>4</v>
      </c>
      <c r="J772">
        <v>0</v>
      </c>
      <c r="K772">
        <v>0</v>
      </c>
      <c r="L772">
        <v>2</v>
      </c>
      <c r="M772">
        <v>1</v>
      </c>
      <c r="N772">
        <v>0</v>
      </c>
      <c r="O772" s="42">
        <v>134900</v>
      </c>
      <c r="P7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139847.59733071862</v>
      </c>
    </row>
    <row r="773" spans="1:16">
      <c r="A773" s="13">
        <v>4</v>
      </c>
      <c r="B773" s="13">
        <v>1951</v>
      </c>
      <c r="C773" s="13">
        <v>1951</v>
      </c>
      <c r="D773" s="13">
        <v>836</v>
      </c>
      <c r="E773" s="13">
        <v>396</v>
      </c>
      <c r="F773">
        <v>15</v>
      </c>
      <c r="G773">
        <v>0</v>
      </c>
      <c r="H773">
        <v>0</v>
      </c>
      <c r="I773">
        <v>1</v>
      </c>
      <c r="J773">
        <v>4</v>
      </c>
      <c r="K773">
        <v>3</v>
      </c>
      <c r="L773">
        <v>2</v>
      </c>
      <c r="M773">
        <v>1</v>
      </c>
      <c r="N773">
        <v>0</v>
      </c>
      <c r="O773" s="42">
        <v>102000</v>
      </c>
      <c r="P7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116966.54086562878</v>
      </c>
    </row>
    <row r="774" spans="1:16">
      <c r="A774" s="7">
        <v>6</v>
      </c>
      <c r="B774" s="7">
        <v>1976</v>
      </c>
      <c r="C774" s="7">
        <v>1976</v>
      </c>
      <c r="D774" s="7">
        <v>1029</v>
      </c>
      <c r="E774" s="7">
        <v>672</v>
      </c>
      <c r="F774">
        <v>15</v>
      </c>
      <c r="G774">
        <v>0</v>
      </c>
      <c r="H774">
        <v>0</v>
      </c>
      <c r="I774">
        <v>5</v>
      </c>
      <c r="J774">
        <v>1</v>
      </c>
      <c r="K774">
        <v>0</v>
      </c>
      <c r="L774">
        <v>2</v>
      </c>
      <c r="M774">
        <v>1</v>
      </c>
      <c r="N774">
        <v>1</v>
      </c>
      <c r="O774" s="42">
        <v>107000</v>
      </c>
      <c r="P7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183761.24047676462</v>
      </c>
    </row>
    <row r="775" spans="1:16">
      <c r="A775" s="13">
        <v>5</v>
      </c>
      <c r="B775" s="13">
        <v>1958</v>
      </c>
      <c r="C775" s="13">
        <v>1958</v>
      </c>
      <c r="D775" s="13">
        <v>912</v>
      </c>
      <c r="E775" s="13">
        <v>275</v>
      </c>
      <c r="F775">
        <v>11</v>
      </c>
      <c r="G775">
        <v>1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1</v>
      </c>
      <c r="N775">
        <v>0</v>
      </c>
      <c r="O775" s="42">
        <v>114500</v>
      </c>
      <c r="P7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127918.35720342339</v>
      </c>
    </row>
    <row r="776" spans="1:16">
      <c r="A776" s="7">
        <v>8</v>
      </c>
      <c r="B776" s="7">
        <v>2006</v>
      </c>
      <c r="C776" s="7">
        <v>2006</v>
      </c>
      <c r="D776" s="7">
        <v>1935</v>
      </c>
      <c r="E776" s="7">
        <v>895</v>
      </c>
      <c r="F776">
        <v>10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2</v>
      </c>
      <c r="O776" s="42">
        <v>395000</v>
      </c>
      <c r="P7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300911.22081392555</v>
      </c>
    </row>
    <row r="777" spans="1:16">
      <c r="A777" s="13">
        <v>6</v>
      </c>
      <c r="B777" s="13">
        <v>1998</v>
      </c>
      <c r="C777" s="13">
        <v>1998</v>
      </c>
      <c r="D777" s="13">
        <v>1204</v>
      </c>
      <c r="E777" s="13">
        <v>412</v>
      </c>
      <c r="F777">
        <v>4</v>
      </c>
      <c r="G777">
        <v>0</v>
      </c>
      <c r="H777">
        <v>3</v>
      </c>
      <c r="I777">
        <v>1</v>
      </c>
      <c r="J777">
        <v>2</v>
      </c>
      <c r="K777">
        <v>0</v>
      </c>
      <c r="L777">
        <v>0</v>
      </c>
      <c r="M777">
        <v>1</v>
      </c>
      <c r="N777">
        <v>0</v>
      </c>
      <c r="O777" s="42">
        <v>162000</v>
      </c>
      <c r="P7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181653.91717551451</v>
      </c>
    </row>
    <row r="778" spans="1:16">
      <c r="A778" s="7">
        <v>7</v>
      </c>
      <c r="B778" s="7">
        <v>2005</v>
      </c>
      <c r="C778" s="7">
        <v>2006</v>
      </c>
      <c r="D778" s="7">
        <v>1614</v>
      </c>
      <c r="E778" s="7">
        <v>865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2</v>
      </c>
      <c r="O778" s="42">
        <v>221500</v>
      </c>
      <c r="P7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259298.96821222766</v>
      </c>
    </row>
    <row r="779" spans="1:16">
      <c r="A779" s="13">
        <v>5</v>
      </c>
      <c r="B779" s="13">
        <v>1974</v>
      </c>
      <c r="C779" s="13">
        <v>1974</v>
      </c>
      <c r="D779" s="13">
        <v>864</v>
      </c>
      <c r="E779" s="13">
        <v>440</v>
      </c>
      <c r="F779">
        <v>9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2</v>
      </c>
      <c r="M779">
        <v>1</v>
      </c>
      <c r="N779">
        <v>0</v>
      </c>
      <c r="O779" s="42">
        <v>142500</v>
      </c>
      <c r="P7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141046.47249680274</v>
      </c>
    </row>
    <row r="780" spans="1:16">
      <c r="A780" s="7">
        <v>5</v>
      </c>
      <c r="B780" s="7">
        <v>1977</v>
      </c>
      <c r="C780" s="7">
        <v>1977</v>
      </c>
      <c r="D780" s="7">
        <v>0</v>
      </c>
      <c r="E780" s="7">
        <v>630</v>
      </c>
      <c r="F780">
        <v>12</v>
      </c>
      <c r="G780">
        <v>1</v>
      </c>
      <c r="H780">
        <v>2</v>
      </c>
      <c r="I780">
        <v>1</v>
      </c>
      <c r="J780">
        <v>3</v>
      </c>
      <c r="K780">
        <v>2</v>
      </c>
      <c r="L780">
        <v>2</v>
      </c>
      <c r="M780">
        <v>1</v>
      </c>
      <c r="N780">
        <v>0</v>
      </c>
      <c r="O780" s="42">
        <v>144000</v>
      </c>
      <c r="P7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119679.49627614248</v>
      </c>
    </row>
    <row r="781" spans="1:16">
      <c r="A781" s="13">
        <v>6</v>
      </c>
      <c r="B781" s="13">
        <v>1977</v>
      </c>
      <c r="C781" s="13">
        <v>1977</v>
      </c>
      <c r="D781" s="13">
        <v>975</v>
      </c>
      <c r="E781" s="13">
        <v>504</v>
      </c>
      <c r="F781">
        <v>4</v>
      </c>
      <c r="G781">
        <v>0</v>
      </c>
      <c r="H781">
        <v>2</v>
      </c>
      <c r="I781">
        <v>4</v>
      </c>
      <c r="J781">
        <v>0</v>
      </c>
      <c r="K781">
        <v>0</v>
      </c>
      <c r="L781">
        <v>2</v>
      </c>
      <c r="M781">
        <v>1</v>
      </c>
      <c r="N781">
        <v>0</v>
      </c>
      <c r="O781" s="42">
        <v>135000</v>
      </c>
      <c r="P7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148785.91303878676</v>
      </c>
    </row>
    <row r="782" spans="1:16">
      <c r="A782" s="7">
        <v>7</v>
      </c>
      <c r="B782" s="7">
        <v>1995</v>
      </c>
      <c r="C782" s="7">
        <v>1996</v>
      </c>
      <c r="D782" s="7">
        <v>1237</v>
      </c>
      <c r="E782" s="7">
        <v>402</v>
      </c>
      <c r="F782">
        <v>17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1</v>
      </c>
      <c r="M782">
        <v>1</v>
      </c>
      <c r="N782">
        <v>0</v>
      </c>
      <c r="O782" s="42">
        <v>176000</v>
      </c>
      <c r="P7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220080.12925737255</v>
      </c>
    </row>
    <row r="783" spans="1:16">
      <c r="A783" s="13">
        <v>6</v>
      </c>
      <c r="B783" s="13">
        <v>1992</v>
      </c>
      <c r="C783" s="13">
        <v>1992</v>
      </c>
      <c r="D783" s="13">
        <v>761</v>
      </c>
      <c r="E783" s="13">
        <v>484</v>
      </c>
      <c r="F783">
        <v>12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42">
        <v>175900</v>
      </c>
      <c r="P7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172684.82071667004</v>
      </c>
    </row>
    <row r="784" spans="1:16">
      <c r="A784" s="7">
        <v>7</v>
      </c>
      <c r="B784" s="7">
        <v>2001</v>
      </c>
      <c r="C784" s="7">
        <v>2002</v>
      </c>
      <c r="D784" s="7">
        <v>1413</v>
      </c>
      <c r="E784" s="7">
        <v>605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 s="42">
        <v>187100</v>
      </c>
      <c r="P7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233601.83223907833</v>
      </c>
    </row>
    <row r="785" spans="1:16">
      <c r="A785" s="13">
        <v>5</v>
      </c>
      <c r="B785" s="13">
        <v>1978</v>
      </c>
      <c r="C785" s="13">
        <v>1978</v>
      </c>
      <c r="D785" s="13">
        <v>1097</v>
      </c>
      <c r="E785" s="13">
        <v>602</v>
      </c>
      <c r="F785">
        <v>4</v>
      </c>
      <c r="G785">
        <v>0</v>
      </c>
      <c r="H785">
        <v>0</v>
      </c>
      <c r="I785">
        <v>4</v>
      </c>
      <c r="J785">
        <v>0</v>
      </c>
      <c r="K785">
        <v>0</v>
      </c>
      <c r="L785">
        <v>0</v>
      </c>
      <c r="M785">
        <v>0</v>
      </c>
      <c r="N785">
        <v>0</v>
      </c>
      <c r="O785" s="42">
        <v>165500</v>
      </c>
      <c r="P7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144212.01443515049</v>
      </c>
    </row>
    <row r="786" spans="1:16">
      <c r="A786" s="7">
        <v>6</v>
      </c>
      <c r="B786" s="7">
        <v>1914</v>
      </c>
      <c r="C786" s="7">
        <v>2001</v>
      </c>
      <c r="D786" s="7">
        <v>742</v>
      </c>
      <c r="E786" s="7">
        <v>0</v>
      </c>
      <c r="F786">
        <v>7</v>
      </c>
      <c r="G786">
        <v>0</v>
      </c>
      <c r="H786">
        <v>0</v>
      </c>
      <c r="I786">
        <v>6</v>
      </c>
      <c r="J786">
        <v>1</v>
      </c>
      <c r="K786">
        <v>0</v>
      </c>
      <c r="L786">
        <v>0</v>
      </c>
      <c r="M786">
        <v>1</v>
      </c>
      <c r="N786">
        <v>0</v>
      </c>
      <c r="O786" s="42">
        <v>128000</v>
      </c>
      <c r="P7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133417.76713206197</v>
      </c>
    </row>
    <row r="787" spans="1:16">
      <c r="A787" s="13">
        <v>6</v>
      </c>
      <c r="B787" s="13">
        <v>1967</v>
      </c>
      <c r="C787" s="13">
        <v>1967</v>
      </c>
      <c r="D787" s="13">
        <v>1372</v>
      </c>
      <c r="E787" s="13">
        <v>457</v>
      </c>
      <c r="F787">
        <v>6</v>
      </c>
      <c r="G787">
        <v>1</v>
      </c>
      <c r="H787">
        <v>0</v>
      </c>
      <c r="I787">
        <v>1</v>
      </c>
      <c r="J787">
        <v>1</v>
      </c>
      <c r="K787">
        <v>0</v>
      </c>
      <c r="L787">
        <v>2</v>
      </c>
      <c r="M787">
        <v>1</v>
      </c>
      <c r="N787">
        <v>0</v>
      </c>
      <c r="O787" s="42">
        <v>161500</v>
      </c>
      <c r="P7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182884.28311060299</v>
      </c>
    </row>
    <row r="788" spans="1:16">
      <c r="A788" s="7">
        <v>5</v>
      </c>
      <c r="B788" s="7">
        <v>1915</v>
      </c>
      <c r="C788" s="7">
        <v>1950</v>
      </c>
      <c r="D788" s="7">
        <v>686</v>
      </c>
      <c r="E788" s="7">
        <v>416</v>
      </c>
      <c r="F788">
        <v>7</v>
      </c>
      <c r="G788">
        <v>3</v>
      </c>
      <c r="H788">
        <v>0</v>
      </c>
      <c r="I788">
        <v>2</v>
      </c>
      <c r="J788">
        <v>4</v>
      </c>
      <c r="K788">
        <v>0</v>
      </c>
      <c r="L788">
        <v>2</v>
      </c>
      <c r="M788">
        <v>1</v>
      </c>
      <c r="N788">
        <v>0</v>
      </c>
      <c r="O788" s="42">
        <v>139000</v>
      </c>
      <c r="P7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125903.81279906738</v>
      </c>
    </row>
    <row r="789" spans="1:16">
      <c r="A789" s="13">
        <v>7</v>
      </c>
      <c r="B789" s="13">
        <v>2004</v>
      </c>
      <c r="C789" s="13">
        <v>2004</v>
      </c>
      <c r="D789" s="13">
        <v>956</v>
      </c>
      <c r="E789" s="13">
        <v>618</v>
      </c>
      <c r="F789">
        <v>12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42">
        <v>233000</v>
      </c>
      <c r="P7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224080.96326195973</v>
      </c>
    </row>
    <row r="790" spans="1:16">
      <c r="A790" s="7">
        <v>4</v>
      </c>
      <c r="B790" s="7">
        <v>1954</v>
      </c>
      <c r="C790" s="7">
        <v>2000</v>
      </c>
      <c r="D790" s="7">
        <v>901</v>
      </c>
      <c r="E790" s="7">
        <v>281</v>
      </c>
      <c r="F790">
        <v>7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1</v>
      </c>
      <c r="N790">
        <v>0</v>
      </c>
      <c r="O790" s="42">
        <v>107900</v>
      </c>
      <c r="P7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115899.53825412817</v>
      </c>
    </row>
    <row r="791" spans="1:16">
      <c r="A791" s="13">
        <v>6</v>
      </c>
      <c r="B791" s="13">
        <v>1966</v>
      </c>
      <c r="C791" s="13">
        <v>2007</v>
      </c>
      <c r="D791" s="13">
        <v>832</v>
      </c>
      <c r="E791" s="13">
        <v>444</v>
      </c>
      <c r="F791">
        <v>19</v>
      </c>
      <c r="G791">
        <v>0</v>
      </c>
      <c r="H791">
        <v>0</v>
      </c>
      <c r="I791">
        <v>0</v>
      </c>
      <c r="J791">
        <v>1</v>
      </c>
      <c r="K791">
        <v>3</v>
      </c>
      <c r="L791">
        <v>1</v>
      </c>
      <c r="M791">
        <v>0</v>
      </c>
      <c r="N791">
        <v>0</v>
      </c>
      <c r="O791" s="42">
        <v>187500</v>
      </c>
      <c r="P7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179289.05056690067</v>
      </c>
    </row>
    <row r="792" spans="1:16">
      <c r="A792" s="7">
        <v>7</v>
      </c>
      <c r="B792" s="7">
        <v>2005</v>
      </c>
      <c r="C792" s="7">
        <v>2006</v>
      </c>
      <c r="D792" s="7">
        <v>1145</v>
      </c>
      <c r="E792" s="7">
        <v>397</v>
      </c>
      <c r="F792">
        <v>21</v>
      </c>
      <c r="G792">
        <v>0</v>
      </c>
      <c r="H792">
        <v>3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 s="42">
        <v>160200</v>
      </c>
      <c r="P7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192545.87137470549</v>
      </c>
    </row>
    <row r="793" spans="1:16">
      <c r="A793" s="13">
        <v>6</v>
      </c>
      <c r="B793" s="13">
        <v>1976</v>
      </c>
      <c r="C793" s="13">
        <v>1976</v>
      </c>
      <c r="D793" s="13">
        <v>1029</v>
      </c>
      <c r="E793" s="13">
        <v>539</v>
      </c>
      <c r="F793">
        <v>4</v>
      </c>
      <c r="G793">
        <v>0</v>
      </c>
      <c r="H793">
        <v>0</v>
      </c>
      <c r="I793">
        <v>5</v>
      </c>
      <c r="J793">
        <v>0</v>
      </c>
      <c r="K793">
        <v>0</v>
      </c>
      <c r="L793">
        <v>2</v>
      </c>
      <c r="M793">
        <v>1</v>
      </c>
      <c r="N793">
        <v>0</v>
      </c>
      <c r="O793" s="42">
        <v>146800</v>
      </c>
      <c r="P7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166330.36869064806</v>
      </c>
    </row>
    <row r="794" spans="1:16">
      <c r="A794" s="7">
        <v>7</v>
      </c>
      <c r="B794" s="7">
        <v>1996</v>
      </c>
      <c r="C794" s="7">
        <v>1997</v>
      </c>
      <c r="D794" s="7">
        <v>1117</v>
      </c>
      <c r="E794" s="7">
        <v>455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 s="42">
        <v>269790</v>
      </c>
      <c r="P7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222698.67538757643</v>
      </c>
    </row>
    <row r="795" spans="1:16">
      <c r="A795" s="13">
        <v>8</v>
      </c>
      <c r="B795" s="13">
        <v>2007</v>
      </c>
      <c r="C795" s="13">
        <v>2007</v>
      </c>
      <c r="D795" s="13">
        <v>1496</v>
      </c>
      <c r="E795" s="13">
        <v>474</v>
      </c>
      <c r="F795">
        <v>5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2</v>
      </c>
      <c r="O795" s="42">
        <v>225000</v>
      </c>
      <c r="P7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261119.48415788324</v>
      </c>
    </row>
    <row r="796" spans="1:16">
      <c r="A796" s="7">
        <v>7</v>
      </c>
      <c r="B796" s="7">
        <v>1994</v>
      </c>
      <c r="C796" s="7">
        <v>1996</v>
      </c>
      <c r="D796" s="7">
        <v>712</v>
      </c>
      <c r="E796" s="7">
        <v>409</v>
      </c>
      <c r="F796">
        <v>17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42">
        <v>194500</v>
      </c>
      <c r="P7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198334.91454996666</v>
      </c>
    </row>
    <row r="797" spans="1:16">
      <c r="A797" s="13">
        <v>6</v>
      </c>
      <c r="B797" s="13">
        <v>1980</v>
      </c>
      <c r="C797" s="13">
        <v>1981</v>
      </c>
      <c r="D797" s="13">
        <v>650</v>
      </c>
      <c r="E797" s="13">
        <v>476</v>
      </c>
      <c r="F797">
        <v>12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</v>
      </c>
      <c r="M797">
        <v>1</v>
      </c>
      <c r="N797">
        <v>0</v>
      </c>
      <c r="O797" s="42">
        <v>171000</v>
      </c>
      <c r="P7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164745.36121680684</v>
      </c>
    </row>
    <row r="798" spans="1:16">
      <c r="A798" s="7">
        <v>6</v>
      </c>
      <c r="B798" s="7">
        <v>1977</v>
      </c>
      <c r="C798" s="7">
        <v>1977</v>
      </c>
      <c r="D798" s="7">
        <v>660</v>
      </c>
      <c r="E798" s="7">
        <v>528</v>
      </c>
      <c r="F798">
        <v>9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1</v>
      </c>
      <c r="N798">
        <v>0</v>
      </c>
      <c r="O798" s="42">
        <v>143500</v>
      </c>
      <c r="P7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176733.4766103095</v>
      </c>
    </row>
    <row r="799" spans="1:16">
      <c r="A799" s="13">
        <v>5</v>
      </c>
      <c r="B799" s="13">
        <v>1953</v>
      </c>
      <c r="C799" s="13">
        <v>1953</v>
      </c>
      <c r="D799" s="13">
        <v>773</v>
      </c>
      <c r="E799" s="13">
        <v>240</v>
      </c>
      <c r="F799">
        <v>11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1</v>
      </c>
      <c r="M799">
        <v>1</v>
      </c>
      <c r="N799">
        <v>1</v>
      </c>
      <c r="O799" s="42">
        <v>110000</v>
      </c>
      <c r="P7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117014.34717963402</v>
      </c>
    </row>
    <row r="800" spans="1:16">
      <c r="A800" s="7">
        <v>9</v>
      </c>
      <c r="B800" s="7">
        <v>2008</v>
      </c>
      <c r="C800" s="7">
        <v>2009</v>
      </c>
      <c r="D800" s="7">
        <v>1926</v>
      </c>
      <c r="E800" s="7">
        <v>820</v>
      </c>
      <c r="F800">
        <v>10</v>
      </c>
      <c r="G800">
        <v>0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2</v>
      </c>
      <c r="N800">
        <v>2</v>
      </c>
      <c r="O800" s="42">
        <v>485000</v>
      </c>
      <c r="P8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364047.98981476831</v>
      </c>
    </row>
    <row r="801" spans="1:16">
      <c r="A801" s="13">
        <v>5</v>
      </c>
      <c r="B801" s="13">
        <v>1937</v>
      </c>
      <c r="C801" s="13">
        <v>1950</v>
      </c>
      <c r="D801" s="13">
        <v>731</v>
      </c>
      <c r="E801" s="13">
        <v>240</v>
      </c>
      <c r="F801">
        <v>23</v>
      </c>
      <c r="G801">
        <v>1</v>
      </c>
      <c r="H801">
        <v>0</v>
      </c>
      <c r="I801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 s="42">
        <v>175000</v>
      </c>
      <c r="P8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96893.062190084776</v>
      </c>
    </row>
    <row r="802" spans="1:16">
      <c r="A802" s="7">
        <v>6</v>
      </c>
      <c r="B802" s="7">
        <v>1997</v>
      </c>
      <c r="C802" s="7">
        <v>1997</v>
      </c>
      <c r="D802" s="7">
        <v>616</v>
      </c>
      <c r="E802" s="7">
        <v>603</v>
      </c>
      <c r="F802">
        <v>19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 s="42">
        <v>200000</v>
      </c>
      <c r="P8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173729.92044296372</v>
      </c>
    </row>
    <row r="803" spans="1:16">
      <c r="A803" s="13">
        <v>4</v>
      </c>
      <c r="B803" s="13">
        <v>1916</v>
      </c>
      <c r="C803" s="13">
        <v>1990</v>
      </c>
      <c r="D803" s="13">
        <v>1196</v>
      </c>
      <c r="E803" s="13">
        <v>440</v>
      </c>
      <c r="F803">
        <v>13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1</v>
      </c>
      <c r="N803">
        <v>0</v>
      </c>
      <c r="O803" s="42">
        <v>109900</v>
      </c>
      <c r="P8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127984.86546130772</v>
      </c>
    </row>
    <row r="804" spans="1:16">
      <c r="A804" s="7">
        <v>7</v>
      </c>
      <c r="B804" s="7">
        <v>2005</v>
      </c>
      <c r="C804" s="7">
        <v>2005</v>
      </c>
      <c r="D804" s="7">
        <v>728</v>
      </c>
      <c r="E804" s="7">
        <v>410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42">
        <v>189000</v>
      </c>
      <c r="P8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200900.19960653479</v>
      </c>
    </row>
    <row r="805" spans="1:16">
      <c r="A805" s="13">
        <v>9</v>
      </c>
      <c r="B805" s="13">
        <v>2008</v>
      </c>
      <c r="C805" s="13">
        <v>2009</v>
      </c>
      <c r="D805" s="13">
        <v>1734</v>
      </c>
      <c r="E805" s="13">
        <v>1020</v>
      </c>
      <c r="F805">
        <v>10</v>
      </c>
      <c r="G805">
        <v>0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2</v>
      </c>
      <c r="N805">
        <v>2</v>
      </c>
      <c r="O805" s="42">
        <v>582933</v>
      </c>
      <c r="P8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369996.65178004088</v>
      </c>
    </row>
    <row r="806" spans="1:16">
      <c r="A806" s="7">
        <v>5</v>
      </c>
      <c r="B806" s="7">
        <v>1954</v>
      </c>
      <c r="C806" s="7">
        <v>1954</v>
      </c>
      <c r="D806" s="7">
        <v>936</v>
      </c>
      <c r="E806" s="7">
        <v>286</v>
      </c>
      <c r="F806">
        <v>11</v>
      </c>
      <c r="G806">
        <v>0</v>
      </c>
      <c r="H806">
        <v>0</v>
      </c>
      <c r="I806">
        <v>1</v>
      </c>
      <c r="J806">
        <v>1</v>
      </c>
      <c r="K806">
        <v>0</v>
      </c>
      <c r="L806">
        <v>2</v>
      </c>
      <c r="M806">
        <v>1</v>
      </c>
      <c r="N806">
        <v>5</v>
      </c>
      <c r="O806" s="42">
        <v>118000</v>
      </c>
      <c r="P8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122620.4335195015</v>
      </c>
    </row>
    <row r="807" spans="1:16">
      <c r="A807" s="13">
        <v>7</v>
      </c>
      <c r="B807" s="13">
        <v>2008</v>
      </c>
      <c r="C807" s="13">
        <v>2008</v>
      </c>
      <c r="D807" s="13">
        <v>1417</v>
      </c>
      <c r="E807" s="13">
        <v>554</v>
      </c>
      <c r="F807">
        <v>5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2</v>
      </c>
      <c r="N807">
        <v>2</v>
      </c>
      <c r="O807" s="42">
        <v>227680</v>
      </c>
      <c r="P8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252616.3625752053</v>
      </c>
    </row>
    <row r="808" spans="1:16">
      <c r="A808" s="7">
        <v>5</v>
      </c>
      <c r="B808" s="7">
        <v>1967</v>
      </c>
      <c r="C808" s="7">
        <v>1967</v>
      </c>
      <c r="D808" s="7">
        <v>980</v>
      </c>
      <c r="E808" s="7">
        <v>384</v>
      </c>
      <c r="F808">
        <v>11</v>
      </c>
      <c r="G808">
        <v>0</v>
      </c>
      <c r="H808">
        <v>0</v>
      </c>
      <c r="I808">
        <v>5</v>
      </c>
      <c r="J808">
        <v>1</v>
      </c>
      <c r="K808">
        <v>0</v>
      </c>
      <c r="L808">
        <v>1</v>
      </c>
      <c r="M808">
        <v>1</v>
      </c>
      <c r="N808">
        <v>0</v>
      </c>
      <c r="O808" s="42">
        <v>135500</v>
      </c>
      <c r="P8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131878.79016569885</v>
      </c>
    </row>
    <row r="809" spans="1:16">
      <c r="A809" s="13">
        <v>5</v>
      </c>
      <c r="B809" s="13">
        <v>1923</v>
      </c>
      <c r="C809" s="13">
        <v>2004</v>
      </c>
      <c r="D809" s="13">
        <v>1324</v>
      </c>
      <c r="E809" s="13">
        <v>528</v>
      </c>
      <c r="F809">
        <v>8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 s="42">
        <v>223500</v>
      </c>
      <c r="P8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166469.77342962954</v>
      </c>
    </row>
    <row r="810" spans="1:16">
      <c r="A810" s="7">
        <v>5</v>
      </c>
      <c r="B810" s="7">
        <v>1966</v>
      </c>
      <c r="C810" s="7">
        <v>1966</v>
      </c>
      <c r="D810" s="7">
        <v>1024</v>
      </c>
      <c r="E810" s="7">
        <v>484</v>
      </c>
      <c r="F810">
        <v>11</v>
      </c>
      <c r="G810">
        <v>0</v>
      </c>
      <c r="H810">
        <v>0</v>
      </c>
      <c r="I810">
        <v>5</v>
      </c>
      <c r="J810">
        <v>1</v>
      </c>
      <c r="K810">
        <v>0</v>
      </c>
      <c r="L810">
        <v>2</v>
      </c>
      <c r="M810">
        <v>1</v>
      </c>
      <c r="N810">
        <v>0</v>
      </c>
      <c r="O810" s="42">
        <v>159950</v>
      </c>
      <c r="P8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136124.69408751413</v>
      </c>
    </row>
    <row r="811" spans="1:16">
      <c r="A811" s="13">
        <v>5</v>
      </c>
      <c r="B811" s="13">
        <v>1898</v>
      </c>
      <c r="C811" s="13">
        <v>1965</v>
      </c>
      <c r="D811" s="13">
        <v>849</v>
      </c>
      <c r="E811" s="13">
        <v>360</v>
      </c>
      <c r="F811">
        <v>7</v>
      </c>
      <c r="G811">
        <v>0</v>
      </c>
      <c r="H811">
        <v>0</v>
      </c>
      <c r="I811">
        <v>6</v>
      </c>
      <c r="J811">
        <v>1</v>
      </c>
      <c r="K811">
        <v>0</v>
      </c>
      <c r="L811">
        <v>2</v>
      </c>
      <c r="M811">
        <v>1</v>
      </c>
      <c r="N811">
        <v>0</v>
      </c>
      <c r="O811" s="42">
        <v>106000</v>
      </c>
      <c r="P8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108014.92402896864</v>
      </c>
    </row>
    <row r="812" spans="1:16">
      <c r="A812" s="7">
        <v>6</v>
      </c>
      <c r="B812" s="7">
        <v>1974</v>
      </c>
      <c r="C812" s="7">
        <v>1999</v>
      </c>
      <c r="D812" s="7">
        <v>1040</v>
      </c>
      <c r="E812" s="7">
        <v>484</v>
      </c>
      <c r="F812">
        <v>6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3</v>
      </c>
      <c r="M812">
        <v>0</v>
      </c>
      <c r="N812">
        <v>0</v>
      </c>
      <c r="O812" s="42">
        <v>181000</v>
      </c>
      <c r="P8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176508.23556850417</v>
      </c>
    </row>
    <row r="813" spans="1:16">
      <c r="A813" s="13">
        <v>6</v>
      </c>
      <c r="B813" s="13">
        <v>2004</v>
      </c>
      <c r="C813" s="13">
        <v>2004</v>
      </c>
      <c r="D813" s="13">
        <v>848</v>
      </c>
      <c r="E813" s="13">
        <v>420</v>
      </c>
      <c r="F813">
        <v>0</v>
      </c>
      <c r="G813">
        <v>0</v>
      </c>
      <c r="H813">
        <v>3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 s="42">
        <v>144500</v>
      </c>
      <c r="P8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149106.3091662536</v>
      </c>
    </row>
    <row r="814" spans="1:16">
      <c r="A814" s="7">
        <v>5</v>
      </c>
      <c r="B814" s="7">
        <v>1952</v>
      </c>
      <c r="C814" s="7">
        <v>1952</v>
      </c>
      <c r="D814" s="7">
        <v>540</v>
      </c>
      <c r="E814" s="7">
        <v>504</v>
      </c>
      <c r="F814">
        <v>13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2</v>
      </c>
      <c r="M814">
        <v>3</v>
      </c>
      <c r="N814">
        <v>4</v>
      </c>
      <c r="O814" s="42">
        <v>55993</v>
      </c>
      <c r="P8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139887.34724159745</v>
      </c>
    </row>
    <row r="815" spans="1:16">
      <c r="A815" s="13">
        <v>6</v>
      </c>
      <c r="B815" s="13">
        <v>1958</v>
      </c>
      <c r="C815" s="13">
        <v>1958</v>
      </c>
      <c r="D815" s="13">
        <v>1442</v>
      </c>
      <c r="E815" s="13">
        <v>301</v>
      </c>
      <c r="F815">
        <v>11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1</v>
      </c>
      <c r="M815">
        <v>1</v>
      </c>
      <c r="N815">
        <v>0</v>
      </c>
      <c r="O815" s="42">
        <v>157900</v>
      </c>
      <c r="P8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176937.67211606225</v>
      </c>
    </row>
    <row r="816" spans="1:16">
      <c r="A816" s="7">
        <v>5</v>
      </c>
      <c r="B816" s="7">
        <v>1918</v>
      </c>
      <c r="C816" s="7">
        <v>1950</v>
      </c>
      <c r="D816" s="7">
        <v>686</v>
      </c>
      <c r="E816" s="7">
        <v>280</v>
      </c>
      <c r="F816">
        <v>15</v>
      </c>
      <c r="G816">
        <v>0</v>
      </c>
      <c r="H816">
        <v>0</v>
      </c>
      <c r="I816">
        <v>2</v>
      </c>
      <c r="J816">
        <v>1</v>
      </c>
      <c r="K816">
        <v>0</v>
      </c>
      <c r="L816">
        <v>1</v>
      </c>
      <c r="M816">
        <v>3</v>
      </c>
      <c r="N816">
        <v>0</v>
      </c>
      <c r="O816" s="42">
        <v>116000</v>
      </c>
      <c r="P8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126473.88047051535</v>
      </c>
    </row>
    <row r="817" spans="1:16">
      <c r="A817" s="13">
        <v>7</v>
      </c>
      <c r="B817" s="13">
        <v>1998</v>
      </c>
      <c r="C817" s="13">
        <v>1998</v>
      </c>
      <c r="D817" s="13">
        <v>1649</v>
      </c>
      <c r="E817" s="13">
        <v>598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 s="42">
        <v>224900</v>
      </c>
      <c r="P8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239532.4403841983</v>
      </c>
    </row>
    <row r="818" spans="1:16">
      <c r="A818" s="7">
        <v>5</v>
      </c>
      <c r="B818" s="7">
        <v>1954</v>
      </c>
      <c r="C818" s="7">
        <v>1954</v>
      </c>
      <c r="D818" s="7">
        <v>1008</v>
      </c>
      <c r="E818" s="7">
        <v>275</v>
      </c>
      <c r="F818">
        <v>11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1</v>
      </c>
      <c r="M818">
        <v>1</v>
      </c>
      <c r="N818">
        <v>0</v>
      </c>
      <c r="O818" s="42">
        <v>137000</v>
      </c>
      <c r="P8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128291.34805045299</v>
      </c>
    </row>
    <row r="819" spans="1:16">
      <c r="A819" s="13">
        <v>8</v>
      </c>
      <c r="B819" s="13">
        <v>2002</v>
      </c>
      <c r="C819" s="13">
        <v>2002</v>
      </c>
      <c r="D819" s="13">
        <v>1568</v>
      </c>
      <c r="E819" s="13">
        <v>857</v>
      </c>
      <c r="F819">
        <v>4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 s="42">
        <v>271000</v>
      </c>
      <c r="P8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285507.44251365308</v>
      </c>
    </row>
    <row r="820" spans="1:16">
      <c r="A820" s="7">
        <v>6</v>
      </c>
      <c r="B820" s="7">
        <v>1971</v>
      </c>
      <c r="C820" s="7">
        <v>1971</v>
      </c>
      <c r="D820" s="7">
        <v>1010</v>
      </c>
      <c r="E820" s="7">
        <v>440</v>
      </c>
      <c r="F820">
        <v>19</v>
      </c>
      <c r="G820">
        <v>0</v>
      </c>
      <c r="H820">
        <v>0</v>
      </c>
      <c r="I820">
        <v>5</v>
      </c>
      <c r="J820">
        <v>1</v>
      </c>
      <c r="K820">
        <v>0</v>
      </c>
      <c r="L820">
        <v>1</v>
      </c>
      <c r="M820">
        <v>1</v>
      </c>
      <c r="N820">
        <v>0</v>
      </c>
      <c r="O820" s="42">
        <v>155000</v>
      </c>
      <c r="P8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169600.00648821302</v>
      </c>
    </row>
    <row r="821" spans="1:16">
      <c r="A821" s="13">
        <v>7</v>
      </c>
      <c r="B821" s="13">
        <v>2009</v>
      </c>
      <c r="C821" s="13">
        <v>2010</v>
      </c>
      <c r="D821" s="13">
        <v>1358</v>
      </c>
      <c r="E821" s="13">
        <v>484</v>
      </c>
      <c r="F821">
        <v>10</v>
      </c>
      <c r="G821">
        <v>0</v>
      </c>
      <c r="H821">
        <v>3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2</v>
      </c>
      <c r="O821" s="42">
        <v>224000</v>
      </c>
      <c r="P8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205492.62227175728</v>
      </c>
    </row>
    <row r="822" spans="1:16">
      <c r="A822" s="7">
        <v>7</v>
      </c>
      <c r="B822" s="7">
        <v>2003</v>
      </c>
      <c r="C822" s="7">
        <v>2003</v>
      </c>
      <c r="D822" s="7">
        <v>798</v>
      </c>
      <c r="E822" s="7">
        <v>595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42">
        <v>183000</v>
      </c>
      <c r="P8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214129.31692853657</v>
      </c>
    </row>
    <row r="823" spans="1:16">
      <c r="A823" s="13">
        <v>4</v>
      </c>
      <c r="B823" s="13">
        <v>1953</v>
      </c>
      <c r="C823" s="13">
        <v>1953</v>
      </c>
      <c r="D823" s="13">
        <v>936</v>
      </c>
      <c r="E823" s="13">
        <v>576</v>
      </c>
      <c r="F823">
        <v>7</v>
      </c>
      <c r="G823">
        <v>0</v>
      </c>
      <c r="H823">
        <v>1</v>
      </c>
      <c r="I823">
        <v>1</v>
      </c>
      <c r="J823">
        <v>4</v>
      </c>
      <c r="K823">
        <v>0</v>
      </c>
      <c r="L823">
        <v>2</v>
      </c>
      <c r="M823">
        <v>1</v>
      </c>
      <c r="N823">
        <v>0</v>
      </c>
      <c r="O823" s="42">
        <v>93000</v>
      </c>
      <c r="P8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123799.16257822348</v>
      </c>
    </row>
    <row r="824" spans="1:16">
      <c r="A824" s="7">
        <v>7</v>
      </c>
      <c r="B824" s="7">
        <v>2003</v>
      </c>
      <c r="C824" s="7">
        <v>2003</v>
      </c>
      <c r="D824" s="7">
        <v>847</v>
      </c>
      <c r="E824" s="7">
        <v>433</v>
      </c>
      <c r="F824">
        <v>17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</v>
      </c>
      <c r="O824" s="42">
        <v>225000</v>
      </c>
      <c r="P8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208151.09894242635</v>
      </c>
    </row>
    <row r="825" spans="1:16">
      <c r="A825" s="13">
        <v>6</v>
      </c>
      <c r="B825" s="13">
        <v>1940</v>
      </c>
      <c r="C825" s="13">
        <v>1950</v>
      </c>
      <c r="D825" s="13">
        <v>778</v>
      </c>
      <c r="E825" s="13">
        <v>240</v>
      </c>
      <c r="F825">
        <v>23</v>
      </c>
      <c r="G825">
        <v>0</v>
      </c>
      <c r="H825">
        <v>0</v>
      </c>
      <c r="I825">
        <v>2</v>
      </c>
      <c r="J825">
        <v>1</v>
      </c>
      <c r="K825">
        <v>0</v>
      </c>
      <c r="L825">
        <v>2</v>
      </c>
      <c r="M825">
        <v>1</v>
      </c>
      <c r="N825">
        <v>0</v>
      </c>
      <c r="O825" s="42">
        <v>139500</v>
      </c>
      <c r="P8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140286.83148919087</v>
      </c>
    </row>
    <row r="826" spans="1:16">
      <c r="A826" s="7">
        <v>8</v>
      </c>
      <c r="B826" s="7">
        <v>2006</v>
      </c>
      <c r="C826" s="7">
        <v>2006</v>
      </c>
      <c r="D826" s="7">
        <v>1489</v>
      </c>
      <c r="E826" s="7">
        <v>776</v>
      </c>
      <c r="F826">
        <v>5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2</v>
      </c>
      <c r="O826" s="42">
        <v>232600</v>
      </c>
      <c r="P8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279508.69389663974</v>
      </c>
    </row>
    <row r="827" spans="1:16">
      <c r="A827" s="13">
        <v>10</v>
      </c>
      <c r="B827" s="13">
        <v>2007</v>
      </c>
      <c r="C827" s="13">
        <v>2008</v>
      </c>
      <c r="D827" s="13">
        <v>2078</v>
      </c>
      <c r="E827" s="13">
        <v>1220</v>
      </c>
      <c r="F827">
        <v>10</v>
      </c>
      <c r="G827">
        <v>2</v>
      </c>
      <c r="H827">
        <v>0</v>
      </c>
      <c r="I827">
        <v>1</v>
      </c>
      <c r="J827">
        <v>2</v>
      </c>
      <c r="K827">
        <v>0</v>
      </c>
      <c r="L827">
        <v>0</v>
      </c>
      <c r="M827">
        <v>2</v>
      </c>
      <c r="N827">
        <v>2</v>
      </c>
      <c r="O827" s="42">
        <v>385000</v>
      </c>
      <c r="P8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416871.34764641919</v>
      </c>
    </row>
    <row r="828" spans="1:16">
      <c r="A828" s="7">
        <v>5</v>
      </c>
      <c r="B828" s="7">
        <v>1924</v>
      </c>
      <c r="C828" s="7">
        <v>1950</v>
      </c>
      <c r="D828" s="7">
        <v>784</v>
      </c>
      <c r="E828" s="7">
        <v>0</v>
      </c>
      <c r="F828">
        <v>8</v>
      </c>
      <c r="G828">
        <v>0</v>
      </c>
      <c r="H828">
        <v>0</v>
      </c>
      <c r="I828">
        <v>3</v>
      </c>
      <c r="J828">
        <v>1</v>
      </c>
      <c r="K828">
        <v>0</v>
      </c>
      <c r="L828">
        <v>1</v>
      </c>
      <c r="M828">
        <v>0</v>
      </c>
      <c r="N828">
        <v>0</v>
      </c>
      <c r="O828" s="42">
        <v>109500</v>
      </c>
      <c r="P8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82262.006728740089</v>
      </c>
    </row>
    <row r="829" spans="1:16">
      <c r="A829" s="13">
        <v>7</v>
      </c>
      <c r="B829" s="13">
        <v>2001</v>
      </c>
      <c r="C829" s="13">
        <v>2001</v>
      </c>
      <c r="D829" s="13">
        <v>1454</v>
      </c>
      <c r="E829" s="13">
        <v>527</v>
      </c>
      <c r="F829">
        <v>12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 s="42">
        <v>189000</v>
      </c>
      <c r="P8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231996.11433581423</v>
      </c>
    </row>
    <row r="830" spans="1:16">
      <c r="A830" s="7">
        <v>5</v>
      </c>
      <c r="B830" s="7">
        <v>1967</v>
      </c>
      <c r="C830" s="7">
        <v>1967</v>
      </c>
      <c r="D830" s="7">
        <v>1013</v>
      </c>
      <c r="E830" s="7">
        <v>538</v>
      </c>
      <c r="F830">
        <v>19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2</v>
      </c>
      <c r="M830">
        <v>1</v>
      </c>
      <c r="N830">
        <v>1</v>
      </c>
      <c r="O830" s="42">
        <v>185000</v>
      </c>
      <c r="P8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152846.16055020734</v>
      </c>
    </row>
    <row r="831" spans="1:16">
      <c r="A831" s="13">
        <v>7</v>
      </c>
      <c r="B831" s="13">
        <v>2005</v>
      </c>
      <c r="C831" s="13">
        <v>2005</v>
      </c>
      <c r="D831" s="13">
        <v>600</v>
      </c>
      <c r="E831" s="13">
        <v>480</v>
      </c>
      <c r="F831">
        <v>5</v>
      </c>
      <c r="G831">
        <v>0</v>
      </c>
      <c r="H831">
        <v>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s="42">
        <v>147400</v>
      </c>
      <c r="P8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169192.32188699278</v>
      </c>
    </row>
    <row r="832" spans="1:16">
      <c r="A832" s="7">
        <v>6</v>
      </c>
      <c r="B832" s="7">
        <v>1957</v>
      </c>
      <c r="C832" s="7">
        <v>1957</v>
      </c>
      <c r="D832" s="7">
        <v>1392</v>
      </c>
      <c r="E832" s="7">
        <v>458</v>
      </c>
      <c r="F832">
        <v>11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2</v>
      </c>
      <c r="M832">
        <v>1</v>
      </c>
      <c r="N832">
        <v>0</v>
      </c>
      <c r="O832" s="42">
        <v>166000</v>
      </c>
      <c r="P8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181480.43369380242</v>
      </c>
    </row>
    <row r="833" spans="1:16">
      <c r="A833" s="13">
        <v>7</v>
      </c>
      <c r="B833" s="13">
        <v>2005</v>
      </c>
      <c r="C833" s="13">
        <v>2005</v>
      </c>
      <c r="D833" s="13">
        <v>600</v>
      </c>
      <c r="E833" s="13">
        <v>480</v>
      </c>
      <c r="F833">
        <v>5</v>
      </c>
      <c r="G833">
        <v>0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42">
        <v>151000</v>
      </c>
      <c r="P8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177339.41748378321</v>
      </c>
    </row>
    <row r="834" spans="1:16">
      <c r="A834" s="7">
        <v>7</v>
      </c>
      <c r="B834" s="7">
        <v>2003</v>
      </c>
      <c r="C834" s="7">
        <v>2003</v>
      </c>
      <c r="D834" s="7">
        <v>941</v>
      </c>
      <c r="E834" s="7">
        <v>613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42">
        <v>237000</v>
      </c>
      <c r="P8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220371.24802653067</v>
      </c>
    </row>
    <row r="835" spans="1:16">
      <c r="A835" s="13">
        <v>6</v>
      </c>
      <c r="B835" s="13">
        <v>1964</v>
      </c>
      <c r="C835" s="13">
        <v>1964</v>
      </c>
      <c r="D835" s="13">
        <v>1516</v>
      </c>
      <c r="E835" s="13">
        <v>472</v>
      </c>
      <c r="F835">
        <v>11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2</v>
      </c>
      <c r="M835">
        <v>1</v>
      </c>
      <c r="N835">
        <v>0</v>
      </c>
      <c r="O835" s="42">
        <v>167000</v>
      </c>
      <c r="P8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190601.20186098843</v>
      </c>
    </row>
    <row r="836" spans="1:16">
      <c r="A836" s="7">
        <v>5</v>
      </c>
      <c r="B836" s="7">
        <v>1961</v>
      </c>
      <c r="C836" s="7">
        <v>1961</v>
      </c>
      <c r="D836" s="7">
        <v>1144</v>
      </c>
      <c r="E836" s="7">
        <v>456</v>
      </c>
      <c r="F836">
        <v>11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0</v>
      </c>
      <c r="O836" s="42">
        <v>139950</v>
      </c>
      <c r="P8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148514.46831301716</v>
      </c>
    </row>
    <row r="837" spans="1:16">
      <c r="A837" s="13">
        <v>4</v>
      </c>
      <c r="B837" s="13">
        <v>1950</v>
      </c>
      <c r="C837" s="13">
        <v>1995</v>
      </c>
      <c r="D837" s="13">
        <v>1067</v>
      </c>
      <c r="E837" s="13">
        <v>436</v>
      </c>
      <c r="F837">
        <v>9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2</v>
      </c>
      <c r="M837">
        <v>0</v>
      </c>
      <c r="N837">
        <v>0</v>
      </c>
      <c r="O837" s="42">
        <v>128000</v>
      </c>
      <c r="P8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107255.66036955082</v>
      </c>
    </row>
    <row r="838" spans="1:16">
      <c r="A838" s="7">
        <v>5</v>
      </c>
      <c r="B838" s="7">
        <v>1948</v>
      </c>
      <c r="C838" s="7">
        <v>1973</v>
      </c>
      <c r="D838" s="7">
        <v>1559</v>
      </c>
      <c r="E838" s="7">
        <v>812</v>
      </c>
      <c r="F838">
        <v>7</v>
      </c>
      <c r="G838">
        <v>0</v>
      </c>
      <c r="H838">
        <v>0</v>
      </c>
      <c r="I838">
        <v>1</v>
      </c>
      <c r="J838">
        <v>1</v>
      </c>
      <c r="K838">
        <v>0</v>
      </c>
      <c r="L838">
        <v>1</v>
      </c>
      <c r="M838">
        <v>1</v>
      </c>
      <c r="N838">
        <v>0</v>
      </c>
      <c r="O838" s="42">
        <v>153500</v>
      </c>
      <c r="P8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187976.06114965319</v>
      </c>
    </row>
    <row r="839" spans="1:16">
      <c r="A839" s="13">
        <v>6</v>
      </c>
      <c r="B839" s="13">
        <v>1973</v>
      </c>
      <c r="C839" s="13">
        <v>1973</v>
      </c>
      <c r="D839" s="13">
        <v>483</v>
      </c>
      <c r="E839" s="13">
        <v>264</v>
      </c>
      <c r="F839">
        <v>22</v>
      </c>
      <c r="G839">
        <v>0</v>
      </c>
      <c r="H839">
        <v>4</v>
      </c>
      <c r="I839">
        <v>0</v>
      </c>
      <c r="J839">
        <v>1</v>
      </c>
      <c r="K839">
        <v>0</v>
      </c>
      <c r="L839">
        <v>2</v>
      </c>
      <c r="M839">
        <v>1</v>
      </c>
      <c r="N839">
        <v>0</v>
      </c>
      <c r="O839" s="42">
        <v>100000</v>
      </c>
      <c r="P8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117322.35479248746</v>
      </c>
    </row>
    <row r="840" spans="1:16">
      <c r="A840" s="7">
        <v>5</v>
      </c>
      <c r="B840" s="7">
        <v>1995</v>
      </c>
      <c r="C840" s="7">
        <v>2006</v>
      </c>
      <c r="D840" s="7">
        <v>1099</v>
      </c>
      <c r="E840" s="7">
        <v>352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 s="42">
        <v>144000</v>
      </c>
      <c r="P8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148185.04151636871</v>
      </c>
    </row>
    <row r="841" spans="1:16">
      <c r="A841" s="13">
        <v>5</v>
      </c>
      <c r="B841" s="13">
        <v>1946</v>
      </c>
      <c r="C841" s="13">
        <v>1995</v>
      </c>
      <c r="D841" s="13">
        <v>768</v>
      </c>
      <c r="E841" s="13">
        <v>240</v>
      </c>
      <c r="F841">
        <v>15</v>
      </c>
      <c r="G841">
        <v>0</v>
      </c>
      <c r="H841">
        <v>0</v>
      </c>
      <c r="I841">
        <v>2</v>
      </c>
      <c r="J841">
        <v>1</v>
      </c>
      <c r="K841">
        <v>0</v>
      </c>
      <c r="L841">
        <v>0</v>
      </c>
      <c r="M841">
        <v>1</v>
      </c>
      <c r="N841">
        <v>0</v>
      </c>
      <c r="O841" s="42">
        <v>130500</v>
      </c>
      <c r="P8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133891.82883854755</v>
      </c>
    </row>
    <row r="842" spans="1:16">
      <c r="A842" s="7">
        <v>6</v>
      </c>
      <c r="B842" s="7">
        <v>1925</v>
      </c>
      <c r="C842" s="7">
        <v>1950</v>
      </c>
      <c r="D842" s="7">
        <v>672</v>
      </c>
      <c r="E842" s="7">
        <v>400</v>
      </c>
      <c r="F842">
        <v>23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2</v>
      </c>
      <c r="M842">
        <v>3</v>
      </c>
      <c r="N842">
        <v>0</v>
      </c>
      <c r="O842" s="42">
        <v>140000</v>
      </c>
      <c r="P8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167177.02889699812</v>
      </c>
    </row>
    <row r="843" spans="1:16">
      <c r="A843" s="13">
        <v>5</v>
      </c>
      <c r="B843" s="13">
        <v>1904</v>
      </c>
      <c r="C843" s="13">
        <v>2002</v>
      </c>
      <c r="D843" s="13">
        <v>650</v>
      </c>
      <c r="E843" s="13">
        <v>686</v>
      </c>
      <c r="F843">
        <v>7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 s="42">
        <v>157500</v>
      </c>
      <c r="P8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145516.2587803285</v>
      </c>
    </row>
    <row r="844" spans="1:16">
      <c r="A844" s="7">
        <v>6</v>
      </c>
      <c r="B844" s="7">
        <v>1966</v>
      </c>
      <c r="C844" s="7">
        <v>1966</v>
      </c>
      <c r="D844" s="7">
        <v>1127</v>
      </c>
      <c r="E844" s="7">
        <v>490</v>
      </c>
      <c r="F844">
        <v>11</v>
      </c>
      <c r="G844">
        <v>0</v>
      </c>
      <c r="H844">
        <v>0</v>
      </c>
      <c r="I844">
        <v>5</v>
      </c>
      <c r="J844">
        <v>1</v>
      </c>
      <c r="K844">
        <v>0</v>
      </c>
      <c r="L844">
        <v>2</v>
      </c>
      <c r="M844">
        <v>1</v>
      </c>
      <c r="N844">
        <v>0</v>
      </c>
      <c r="O844" s="42">
        <v>174900</v>
      </c>
      <c r="P8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169530.04417126888</v>
      </c>
    </row>
    <row r="845" spans="1:16">
      <c r="A845" s="13">
        <v>5</v>
      </c>
      <c r="B845" s="13">
        <v>1961</v>
      </c>
      <c r="C845" s="13">
        <v>1961</v>
      </c>
      <c r="D845" s="13">
        <v>1800</v>
      </c>
      <c r="E845" s="13">
        <v>0</v>
      </c>
      <c r="F845">
        <v>11</v>
      </c>
      <c r="G845">
        <v>3</v>
      </c>
      <c r="H845">
        <v>2</v>
      </c>
      <c r="I845">
        <v>1</v>
      </c>
      <c r="J845">
        <v>1</v>
      </c>
      <c r="K845">
        <v>0</v>
      </c>
      <c r="L845">
        <v>0</v>
      </c>
      <c r="M845">
        <v>1</v>
      </c>
      <c r="N845">
        <v>0</v>
      </c>
      <c r="O845" s="42">
        <v>141000</v>
      </c>
      <c r="P8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122692.18674674515</v>
      </c>
    </row>
    <row r="846" spans="1:16">
      <c r="A846" s="7">
        <v>5</v>
      </c>
      <c r="B846" s="7">
        <v>1915</v>
      </c>
      <c r="C846" s="7">
        <v>1950</v>
      </c>
      <c r="D846" s="7">
        <v>876</v>
      </c>
      <c r="E846" s="7">
        <v>720</v>
      </c>
      <c r="F846">
        <v>7</v>
      </c>
      <c r="G846">
        <v>3</v>
      </c>
      <c r="H846">
        <v>0</v>
      </c>
      <c r="I846">
        <v>2</v>
      </c>
      <c r="J846">
        <v>1</v>
      </c>
      <c r="K846">
        <v>0</v>
      </c>
      <c r="L846">
        <v>1</v>
      </c>
      <c r="M846">
        <v>1</v>
      </c>
      <c r="N846">
        <v>0</v>
      </c>
      <c r="O846" s="42">
        <v>153900</v>
      </c>
      <c r="P8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134453.823253565</v>
      </c>
    </row>
    <row r="847" spans="1:16">
      <c r="A847" s="13">
        <v>5</v>
      </c>
      <c r="B847" s="13">
        <v>1975</v>
      </c>
      <c r="C847" s="13">
        <v>1981</v>
      </c>
      <c r="D847" s="13">
        <v>1390</v>
      </c>
      <c r="E847" s="13">
        <v>611</v>
      </c>
      <c r="F847">
        <v>9</v>
      </c>
      <c r="G847">
        <v>4</v>
      </c>
      <c r="H847">
        <v>0</v>
      </c>
      <c r="I847">
        <v>4</v>
      </c>
      <c r="J847">
        <v>0</v>
      </c>
      <c r="K847">
        <v>0</v>
      </c>
      <c r="L847">
        <v>2</v>
      </c>
      <c r="M847">
        <v>1</v>
      </c>
      <c r="N847">
        <v>0</v>
      </c>
      <c r="O847" s="42">
        <v>171000</v>
      </c>
      <c r="P8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150356.62468110141</v>
      </c>
    </row>
    <row r="848" spans="1:16">
      <c r="A848" s="7">
        <v>7</v>
      </c>
      <c r="B848" s="7">
        <v>1993</v>
      </c>
      <c r="C848" s="7">
        <v>1993</v>
      </c>
      <c r="D848" s="7">
        <v>740</v>
      </c>
      <c r="E848" s="7">
        <v>425</v>
      </c>
      <c r="F848">
        <v>12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42">
        <v>213000</v>
      </c>
      <c r="P8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198064.76525584274</v>
      </c>
    </row>
    <row r="849" spans="1:16">
      <c r="A849" s="13">
        <v>5</v>
      </c>
      <c r="B849" s="13">
        <v>1972</v>
      </c>
      <c r="C849" s="13">
        <v>1972</v>
      </c>
      <c r="D849" s="13">
        <v>864</v>
      </c>
      <c r="E849" s="13">
        <v>338</v>
      </c>
      <c r="F849">
        <v>0</v>
      </c>
      <c r="G849">
        <v>0</v>
      </c>
      <c r="H849">
        <v>0</v>
      </c>
      <c r="I849">
        <v>1</v>
      </c>
      <c r="J849">
        <v>1</v>
      </c>
      <c r="K849">
        <v>0</v>
      </c>
      <c r="L849">
        <v>0</v>
      </c>
      <c r="M849">
        <v>1</v>
      </c>
      <c r="N849">
        <v>0</v>
      </c>
      <c r="O849" s="42">
        <v>133500</v>
      </c>
      <c r="P8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138040.79327371225</v>
      </c>
    </row>
    <row r="850" spans="1:16">
      <c r="A850" s="7">
        <v>6</v>
      </c>
      <c r="B850" s="7">
        <v>1908</v>
      </c>
      <c r="C850" s="7">
        <v>1997</v>
      </c>
      <c r="D850" s="7">
        <v>907</v>
      </c>
      <c r="E850" s="7">
        <v>360</v>
      </c>
      <c r="F850">
        <v>19</v>
      </c>
      <c r="G850">
        <v>0</v>
      </c>
      <c r="H850">
        <v>0</v>
      </c>
      <c r="I850">
        <v>2</v>
      </c>
      <c r="J850">
        <v>1</v>
      </c>
      <c r="K850">
        <v>0</v>
      </c>
      <c r="L850">
        <v>2</v>
      </c>
      <c r="M850">
        <v>1</v>
      </c>
      <c r="N850">
        <v>0</v>
      </c>
      <c r="O850" s="42">
        <v>240000</v>
      </c>
      <c r="P8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165255.6315939163</v>
      </c>
    </row>
    <row r="851" spans="1:16">
      <c r="A851" s="13">
        <v>6</v>
      </c>
      <c r="B851" s="13">
        <v>1976</v>
      </c>
      <c r="C851" s="13">
        <v>1994</v>
      </c>
      <c r="D851" s="13">
        <v>528</v>
      </c>
      <c r="E851" s="13">
        <v>512</v>
      </c>
      <c r="F851">
        <v>1</v>
      </c>
      <c r="G851">
        <v>1</v>
      </c>
      <c r="H851">
        <v>0</v>
      </c>
      <c r="I851">
        <v>5</v>
      </c>
      <c r="J851">
        <v>1</v>
      </c>
      <c r="K851">
        <v>0</v>
      </c>
      <c r="L851">
        <v>0</v>
      </c>
      <c r="M851">
        <v>1</v>
      </c>
      <c r="N851">
        <v>0</v>
      </c>
      <c r="O851" s="42">
        <v>187000</v>
      </c>
      <c r="P8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164203.37505506663</v>
      </c>
    </row>
    <row r="852" spans="1:16">
      <c r="A852" s="7">
        <v>6</v>
      </c>
      <c r="B852" s="7">
        <v>2003</v>
      </c>
      <c r="C852" s="7">
        <v>2003</v>
      </c>
      <c r="D852" s="7">
        <v>848</v>
      </c>
      <c r="E852" s="7">
        <v>420</v>
      </c>
      <c r="F852">
        <v>0</v>
      </c>
      <c r="G852">
        <v>0</v>
      </c>
      <c r="H852">
        <v>3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 s="42">
        <v>131500</v>
      </c>
      <c r="P8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148561.88095759362</v>
      </c>
    </row>
    <row r="853" spans="1:16">
      <c r="A853" s="13">
        <v>8</v>
      </c>
      <c r="B853" s="13">
        <v>2003</v>
      </c>
      <c r="C853" s="13">
        <v>2003</v>
      </c>
      <c r="D853" s="13">
        <v>1273</v>
      </c>
      <c r="E853" s="13">
        <v>400</v>
      </c>
      <c r="F853">
        <v>21</v>
      </c>
      <c r="G853">
        <v>0</v>
      </c>
      <c r="H853">
        <v>3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 s="42">
        <v>215000</v>
      </c>
      <c r="P8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225169.58085741574</v>
      </c>
    </row>
    <row r="854" spans="1:16">
      <c r="A854" s="7">
        <v>7</v>
      </c>
      <c r="B854" s="7">
        <v>1941</v>
      </c>
      <c r="C854" s="7">
        <v>1950</v>
      </c>
      <c r="D854" s="7">
        <v>918</v>
      </c>
      <c r="E854" s="7">
        <v>240</v>
      </c>
      <c r="F854">
        <v>2</v>
      </c>
      <c r="G854">
        <v>0</v>
      </c>
      <c r="H854">
        <v>0</v>
      </c>
      <c r="I854">
        <v>6</v>
      </c>
      <c r="J854">
        <v>1</v>
      </c>
      <c r="K854">
        <v>0</v>
      </c>
      <c r="L854">
        <v>1</v>
      </c>
      <c r="M854">
        <v>1</v>
      </c>
      <c r="N854">
        <v>0</v>
      </c>
      <c r="O854" s="42">
        <v>164000</v>
      </c>
      <c r="P8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164441.66883761183</v>
      </c>
    </row>
    <row r="855" spans="1:16">
      <c r="A855" s="13">
        <v>6</v>
      </c>
      <c r="B855" s="13">
        <v>1964</v>
      </c>
      <c r="C855" s="13">
        <v>1964</v>
      </c>
      <c r="D855" s="13">
        <v>1127</v>
      </c>
      <c r="E855" s="13">
        <v>645</v>
      </c>
      <c r="F855">
        <v>11</v>
      </c>
      <c r="G855">
        <v>0</v>
      </c>
      <c r="H855">
        <v>0</v>
      </c>
      <c r="I855">
        <v>5</v>
      </c>
      <c r="J855">
        <v>1</v>
      </c>
      <c r="K855">
        <v>0</v>
      </c>
      <c r="L855">
        <v>2</v>
      </c>
      <c r="M855">
        <v>1</v>
      </c>
      <c r="N855">
        <v>0</v>
      </c>
      <c r="O855" s="42">
        <v>158000</v>
      </c>
      <c r="P8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178349.22250365437</v>
      </c>
    </row>
    <row r="856" spans="1:16">
      <c r="A856" s="7">
        <v>5</v>
      </c>
      <c r="B856" s="7">
        <v>1955</v>
      </c>
      <c r="C856" s="7">
        <v>1974</v>
      </c>
      <c r="D856" s="7">
        <v>1763</v>
      </c>
      <c r="E856" s="7">
        <v>454</v>
      </c>
      <c r="F856">
        <v>9</v>
      </c>
      <c r="G856">
        <v>0</v>
      </c>
      <c r="H856">
        <v>0</v>
      </c>
      <c r="I856">
        <v>1</v>
      </c>
      <c r="J856">
        <v>1</v>
      </c>
      <c r="K856">
        <v>0</v>
      </c>
      <c r="L856">
        <v>2</v>
      </c>
      <c r="M856">
        <v>1</v>
      </c>
      <c r="N856">
        <v>1</v>
      </c>
      <c r="O856" s="42">
        <v>170000</v>
      </c>
      <c r="P8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170907.53870530322</v>
      </c>
    </row>
    <row r="857" spans="1:16">
      <c r="A857" s="13">
        <v>5</v>
      </c>
      <c r="B857" s="13">
        <v>1962</v>
      </c>
      <c r="C857" s="13">
        <v>2010</v>
      </c>
      <c r="D857" s="13">
        <v>1040</v>
      </c>
      <c r="E857" s="13">
        <v>260</v>
      </c>
      <c r="F857">
        <v>9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1</v>
      </c>
      <c r="N857">
        <v>0</v>
      </c>
      <c r="O857" s="42">
        <v>127000</v>
      </c>
      <c r="P8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154383.61264185808</v>
      </c>
    </row>
    <row r="858" spans="1:16">
      <c r="A858" s="7">
        <v>6</v>
      </c>
      <c r="B858" s="7">
        <v>1978</v>
      </c>
      <c r="C858" s="7">
        <v>1978</v>
      </c>
      <c r="D858" s="7">
        <v>940</v>
      </c>
      <c r="E858" s="7">
        <v>576</v>
      </c>
      <c r="F858">
        <v>0</v>
      </c>
      <c r="G858">
        <v>0</v>
      </c>
      <c r="H858">
        <v>0</v>
      </c>
      <c r="I858">
        <v>5</v>
      </c>
      <c r="J858">
        <v>0</v>
      </c>
      <c r="K858">
        <v>1</v>
      </c>
      <c r="L858">
        <v>2</v>
      </c>
      <c r="M858">
        <v>1</v>
      </c>
      <c r="N858">
        <v>0</v>
      </c>
      <c r="O858" s="42">
        <v>147000</v>
      </c>
      <c r="P8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165723.28177713827</v>
      </c>
    </row>
    <row r="859" spans="1:16">
      <c r="A859" s="13">
        <v>6</v>
      </c>
      <c r="B859" s="13">
        <v>1994</v>
      </c>
      <c r="C859" s="13">
        <v>1995</v>
      </c>
      <c r="D859" s="13">
        <v>702</v>
      </c>
      <c r="E859" s="13">
        <v>343</v>
      </c>
      <c r="F859">
        <v>17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0</v>
      </c>
      <c r="O859" s="42">
        <v>174000</v>
      </c>
      <c r="P8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169848.69527943947</v>
      </c>
    </row>
    <row r="860" spans="1:16">
      <c r="A860" s="7">
        <v>7</v>
      </c>
      <c r="B860" s="7">
        <v>1976</v>
      </c>
      <c r="C860" s="7">
        <v>1976</v>
      </c>
      <c r="D860" s="7">
        <v>1090</v>
      </c>
      <c r="E860" s="7">
        <v>479</v>
      </c>
      <c r="F860">
        <v>6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2</v>
      </c>
      <c r="M860">
        <v>1</v>
      </c>
      <c r="N860">
        <v>5</v>
      </c>
      <c r="O860" s="42">
        <v>152000</v>
      </c>
      <c r="P8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203225.44415019616</v>
      </c>
    </row>
    <row r="861" spans="1:16">
      <c r="A861" s="13">
        <v>6</v>
      </c>
      <c r="B861" s="13">
        <v>1968</v>
      </c>
      <c r="C861" s="13">
        <v>1984</v>
      </c>
      <c r="D861" s="13">
        <v>1054</v>
      </c>
      <c r="E861" s="13">
        <v>619</v>
      </c>
      <c r="F861">
        <v>6</v>
      </c>
      <c r="G861">
        <v>7</v>
      </c>
      <c r="H861">
        <v>0</v>
      </c>
      <c r="I861">
        <v>0</v>
      </c>
      <c r="J861">
        <v>1</v>
      </c>
      <c r="K861">
        <v>0</v>
      </c>
      <c r="L861">
        <v>2</v>
      </c>
      <c r="M861">
        <v>0</v>
      </c>
      <c r="N861">
        <v>0</v>
      </c>
      <c r="O861" s="42">
        <v>250000</v>
      </c>
      <c r="P8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168274.60645761891</v>
      </c>
    </row>
    <row r="862" spans="1:16">
      <c r="A862" s="7">
        <v>7</v>
      </c>
      <c r="B862" s="7">
        <v>1918</v>
      </c>
      <c r="C862" s="7">
        <v>1998</v>
      </c>
      <c r="D862" s="7">
        <v>912</v>
      </c>
      <c r="E862" s="7">
        <v>216</v>
      </c>
      <c r="F862">
        <v>2</v>
      </c>
      <c r="G862">
        <v>0</v>
      </c>
      <c r="H862">
        <v>0</v>
      </c>
      <c r="I862">
        <v>2</v>
      </c>
      <c r="J862">
        <v>1</v>
      </c>
      <c r="K862">
        <v>0</v>
      </c>
      <c r="L862">
        <v>1</v>
      </c>
      <c r="M862">
        <v>0</v>
      </c>
      <c r="N862">
        <v>0</v>
      </c>
      <c r="O862" s="42">
        <v>189950</v>
      </c>
      <c r="P8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178398.46515754421</v>
      </c>
    </row>
    <row r="863" spans="1:16">
      <c r="A863" s="13">
        <v>5</v>
      </c>
      <c r="B863" s="13">
        <v>1965</v>
      </c>
      <c r="C863" s="13">
        <v>1965</v>
      </c>
      <c r="D863" s="13">
        <v>1039</v>
      </c>
      <c r="E863" s="13">
        <v>504</v>
      </c>
      <c r="F863">
        <v>9</v>
      </c>
      <c r="G863">
        <v>0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1</v>
      </c>
      <c r="N863">
        <v>0</v>
      </c>
      <c r="O863" s="42">
        <v>131500</v>
      </c>
      <c r="P8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144658.23672527657</v>
      </c>
    </row>
    <row r="864" spans="1:16">
      <c r="A864" s="7">
        <v>6</v>
      </c>
      <c r="B864" s="7">
        <v>1984</v>
      </c>
      <c r="C864" s="7">
        <v>1985</v>
      </c>
      <c r="D864" s="7">
        <v>1040</v>
      </c>
      <c r="E864" s="7">
        <v>480</v>
      </c>
      <c r="F864">
        <v>12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2</v>
      </c>
      <c r="M864">
        <v>1</v>
      </c>
      <c r="N864">
        <v>0</v>
      </c>
      <c r="O864" s="42">
        <v>152000</v>
      </c>
      <c r="P8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178698.98302210376</v>
      </c>
    </row>
    <row r="865" spans="1:16">
      <c r="A865" s="13">
        <v>5</v>
      </c>
      <c r="B865" s="13">
        <v>1959</v>
      </c>
      <c r="C865" s="13">
        <v>1959</v>
      </c>
      <c r="D865" s="13">
        <v>1148</v>
      </c>
      <c r="E865" s="13">
        <v>672</v>
      </c>
      <c r="F865">
        <v>11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2</v>
      </c>
      <c r="M865">
        <v>1</v>
      </c>
      <c r="N865">
        <v>0</v>
      </c>
      <c r="O865" s="42">
        <v>132500</v>
      </c>
      <c r="P8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158206.8437618069</v>
      </c>
    </row>
    <row r="866" spans="1:16">
      <c r="A866" s="7">
        <v>7</v>
      </c>
      <c r="B866" s="7">
        <v>2007</v>
      </c>
      <c r="C866" s="7">
        <v>2008</v>
      </c>
      <c r="D866" s="7">
        <v>1372</v>
      </c>
      <c r="E866" s="7">
        <v>529</v>
      </c>
      <c r="F866">
        <v>5</v>
      </c>
      <c r="G866">
        <v>0</v>
      </c>
      <c r="H866">
        <v>0</v>
      </c>
      <c r="I866">
        <v>1</v>
      </c>
      <c r="J866">
        <v>2</v>
      </c>
      <c r="K866">
        <v>0</v>
      </c>
      <c r="L866">
        <v>0</v>
      </c>
      <c r="M866">
        <v>0</v>
      </c>
      <c r="N866">
        <v>2</v>
      </c>
      <c r="O866" s="42">
        <v>250580</v>
      </c>
      <c r="P8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245134.00381952856</v>
      </c>
    </row>
    <row r="867" spans="1:16">
      <c r="A867" s="13">
        <v>5</v>
      </c>
      <c r="B867" s="13">
        <v>1970</v>
      </c>
      <c r="C867" s="13">
        <v>1970</v>
      </c>
      <c r="D867" s="13">
        <v>1002</v>
      </c>
      <c r="E867" s="13">
        <v>902</v>
      </c>
      <c r="F867">
        <v>11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2</v>
      </c>
      <c r="M867">
        <v>1</v>
      </c>
      <c r="N867">
        <v>0</v>
      </c>
      <c r="O867" s="42">
        <v>148500</v>
      </c>
      <c r="P8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173699.66763669578</v>
      </c>
    </row>
    <row r="868" spans="1:16">
      <c r="A868" s="7">
        <v>8</v>
      </c>
      <c r="B868" s="7">
        <v>2006</v>
      </c>
      <c r="C868" s="7">
        <v>2007</v>
      </c>
      <c r="D868" s="7">
        <v>1638</v>
      </c>
      <c r="E868" s="7">
        <v>870</v>
      </c>
      <c r="F868">
        <v>16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2</v>
      </c>
      <c r="O868" s="42">
        <v>248900</v>
      </c>
      <c r="P8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293454.29394696647</v>
      </c>
    </row>
    <row r="869" spans="1:16">
      <c r="A869" s="13">
        <v>4</v>
      </c>
      <c r="B869" s="13">
        <v>1961</v>
      </c>
      <c r="C869" s="13">
        <v>1961</v>
      </c>
      <c r="D869" s="13">
        <v>1040</v>
      </c>
      <c r="E869" s="13">
        <v>544</v>
      </c>
      <c r="F869">
        <v>9</v>
      </c>
      <c r="G869">
        <v>1</v>
      </c>
      <c r="H869">
        <v>0</v>
      </c>
      <c r="I869">
        <v>1</v>
      </c>
      <c r="J869">
        <v>1</v>
      </c>
      <c r="K869">
        <v>0</v>
      </c>
      <c r="L869">
        <v>2</v>
      </c>
      <c r="M869">
        <v>3</v>
      </c>
      <c r="N869">
        <v>0</v>
      </c>
      <c r="O869" s="42">
        <v>129000</v>
      </c>
      <c r="P8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133233.16894930691</v>
      </c>
    </row>
    <row r="870" spans="1:16">
      <c r="A870" s="7">
        <v>5</v>
      </c>
      <c r="B870" s="7">
        <v>1948</v>
      </c>
      <c r="C870" s="7">
        <v>1950</v>
      </c>
      <c r="D870" s="7">
        <v>0</v>
      </c>
      <c r="E870" s="7">
        <v>672</v>
      </c>
      <c r="F870">
        <v>17</v>
      </c>
      <c r="G870">
        <v>1</v>
      </c>
      <c r="H870">
        <v>0</v>
      </c>
      <c r="I870">
        <v>0</v>
      </c>
      <c r="J870">
        <v>3</v>
      </c>
      <c r="K870">
        <v>2</v>
      </c>
      <c r="L870">
        <v>1</v>
      </c>
      <c r="M870">
        <v>1</v>
      </c>
      <c r="N870">
        <v>0</v>
      </c>
      <c r="O870" s="42">
        <v>169000</v>
      </c>
      <c r="P8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130149.12576025417</v>
      </c>
    </row>
    <row r="871" spans="1:16">
      <c r="A871" s="13">
        <v>7</v>
      </c>
      <c r="B871" s="13">
        <v>1993</v>
      </c>
      <c r="C871" s="13">
        <v>1994</v>
      </c>
      <c r="D871" s="13">
        <v>1050</v>
      </c>
      <c r="E871" s="13">
        <v>574</v>
      </c>
      <c r="F871">
        <v>12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s="42">
        <v>236000</v>
      </c>
      <c r="P8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219017.49855876266</v>
      </c>
    </row>
    <row r="872" spans="1:16">
      <c r="A872" s="7">
        <v>5</v>
      </c>
      <c r="B872" s="7">
        <v>1962</v>
      </c>
      <c r="C872" s="7">
        <v>1962</v>
      </c>
      <c r="D872" s="7">
        <v>894</v>
      </c>
      <c r="E872" s="7">
        <v>308</v>
      </c>
      <c r="F872">
        <v>11</v>
      </c>
      <c r="G872">
        <v>2</v>
      </c>
      <c r="H872">
        <v>0</v>
      </c>
      <c r="I872">
        <v>1</v>
      </c>
      <c r="J872">
        <v>1</v>
      </c>
      <c r="K872">
        <v>0</v>
      </c>
      <c r="L872">
        <v>1</v>
      </c>
      <c r="M872">
        <v>1</v>
      </c>
      <c r="N872">
        <v>0</v>
      </c>
      <c r="O872" s="42">
        <v>109500</v>
      </c>
      <c r="P8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126094.88580323779</v>
      </c>
    </row>
    <row r="873" spans="1:16">
      <c r="A873" s="13">
        <v>6</v>
      </c>
      <c r="B873" s="13">
        <v>1998</v>
      </c>
      <c r="C873" s="13">
        <v>1998</v>
      </c>
      <c r="D873" s="13">
        <v>804</v>
      </c>
      <c r="E873" s="13">
        <v>523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42">
        <v>200500</v>
      </c>
      <c r="P8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177663.71751156286</v>
      </c>
    </row>
    <row r="874" spans="1:16">
      <c r="A874" s="7">
        <v>5</v>
      </c>
      <c r="B874" s="7">
        <v>1953</v>
      </c>
      <c r="C874" s="7">
        <v>1996</v>
      </c>
      <c r="D874" s="7">
        <v>105</v>
      </c>
      <c r="E874" s="7">
        <v>414</v>
      </c>
      <c r="F874">
        <v>11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0</v>
      </c>
      <c r="N874">
        <v>0</v>
      </c>
      <c r="O874" s="42">
        <v>116000</v>
      </c>
      <c r="P8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112296.71812907477</v>
      </c>
    </row>
    <row r="875" spans="1:16">
      <c r="A875" s="13">
        <v>5</v>
      </c>
      <c r="B875" s="13">
        <v>1949</v>
      </c>
      <c r="C875" s="13">
        <v>1950</v>
      </c>
      <c r="D875" s="13">
        <v>832</v>
      </c>
      <c r="E875" s="13">
        <v>288</v>
      </c>
      <c r="F875">
        <v>11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1</v>
      </c>
      <c r="M875">
        <v>1</v>
      </c>
      <c r="N875">
        <v>0</v>
      </c>
      <c r="O875" s="42">
        <v>133000</v>
      </c>
      <c r="P8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120525.06950322601</v>
      </c>
    </row>
    <row r="876" spans="1:16">
      <c r="A876" s="7">
        <v>5</v>
      </c>
      <c r="B876" s="7">
        <v>1941</v>
      </c>
      <c r="C876" s="7">
        <v>1950</v>
      </c>
      <c r="D876" s="7">
        <v>676</v>
      </c>
      <c r="E876" s="7">
        <v>200</v>
      </c>
      <c r="F876">
        <v>7</v>
      </c>
      <c r="G876">
        <v>3</v>
      </c>
      <c r="H876">
        <v>0</v>
      </c>
      <c r="I876">
        <v>2</v>
      </c>
      <c r="J876">
        <v>1</v>
      </c>
      <c r="K876">
        <v>0</v>
      </c>
      <c r="L876">
        <v>0</v>
      </c>
      <c r="M876">
        <v>1</v>
      </c>
      <c r="N876">
        <v>1</v>
      </c>
      <c r="O876" s="42">
        <v>66500</v>
      </c>
      <c r="P8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101119.68322127628</v>
      </c>
    </row>
    <row r="877" spans="1:16">
      <c r="A877" s="13">
        <v>8</v>
      </c>
      <c r="B877" s="13">
        <v>2007</v>
      </c>
      <c r="C877" s="13">
        <v>2007</v>
      </c>
      <c r="D877" s="13">
        <v>1184</v>
      </c>
      <c r="E877" s="13">
        <v>550</v>
      </c>
      <c r="F877">
        <v>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</v>
      </c>
      <c r="N877">
        <v>2</v>
      </c>
      <c r="O877" s="42">
        <v>303477</v>
      </c>
      <c r="P8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275240.43524496042</v>
      </c>
    </row>
    <row r="878" spans="1:16">
      <c r="A878" s="7">
        <v>4</v>
      </c>
      <c r="B878" s="7">
        <v>1963</v>
      </c>
      <c r="C878" s="7">
        <v>1963</v>
      </c>
      <c r="D878" s="7">
        <v>1064</v>
      </c>
      <c r="E878" s="7">
        <v>648</v>
      </c>
      <c r="F878">
        <v>4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1</v>
      </c>
      <c r="M878">
        <v>1</v>
      </c>
      <c r="N878">
        <v>0</v>
      </c>
      <c r="O878" s="42">
        <v>132250</v>
      </c>
      <c r="P8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128325.12967628591</v>
      </c>
    </row>
    <row r="879" spans="1:16">
      <c r="A879" s="13">
        <v>9</v>
      </c>
      <c r="B879" s="13">
        <v>2004</v>
      </c>
      <c r="C879" s="13">
        <v>2005</v>
      </c>
      <c r="D879" s="13">
        <v>1462</v>
      </c>
      <c r="E879" s="13">
        <v>738</v>
      </c>
      <c r="F879">
        <v>10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0</v>
      </c>
      <c r="M879">
        <v>2</v>
      </c>
      <c r="N879">
        <v>0</v>
      </c>
      <c r="O879" s="42">
        <v>350000</v>
      </c>
      <c r="P8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340365.35561533383</v>
      </c>
    </row>
    <row r="880" spans="1:16">
      <c r="A880" s="7">
        <v>5</v>
      </c>
      <c r="B880" s="7">
        <v>1961</v>
      </c>
      <c r="C880" s="7">
        <v>1995</v>
      </c>
      <c r="D880" s="7">
        <v>1109</v>
      </c>
      <c r="E880" s="7">
        <v>576</v>
      </c>
      <c r="F880">
        <v>9</v>
      </c>
      <c r="G880">
        <v>0</v>
      </c>
      <c r="H880">
        <v>0</v>
      </c>
      <c r="I880">
        <v>4</v>
      </c>
      <c r="J880">
        <v>1</v>
      </c>
      <c r="K880">
        <v>0</v>
      </c>
      <c r="L880">
        <v>2</v>
      </c>
      <c r="M880">
        <v>0</v>
      </c>
      <c r="N880">
        <v>0</v>
      </c>
      <c r="O880" s="42">
        <v>148000</v>
      </c>
      <c r="P8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148584.34775093361</v>
      </c>
    </row>
    <row r="881" spans="1:16">
      <c r="A881" s="13">
        <v>5</v>
      </c>
      <c r="B881" s="13">
        <v>1978</v>
      </c>
      <c r="C881" s="13">
        <v>2005</v>
      </c>
      <c r="D881" s="13">
        <v>864</v>
      </c>
      <c r="E881" s="13">
        <v>336</v>
      </c>
      <c r="F881">
        <v>0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1</v>
      </c>
      <c r="N881">
        <v>0</v>
      </c>
      <c r="O881" s="42">
        <v>136500</v>
      </c>
      <c r="P8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151739.40011399076</v>
      </c>
    </row>
    <row r="882" spans="1:16">
      <c r="A882" s="7">
        <v>5</v>
      </c>
      <c r="B882" s="7">
        <v>2005</v>
      </c>
      <c r="C882" s="7">
        <v>2006</v>
      </c>
      <c r="D882" s="7">
        <v>1090</v>
      </c>
      <c r="E882" s="7">
        <v>450</v>
      </c>
      <c r="F882">
        <v>15</v>
      </c>
      <c r="G882">
        <v>0</v>
      </c>
      <c r="H882">
        <v>0</v>
      </c>
      <c r="I882">
        <v>1</v>
      </c>
      <c r="J882">
        <v>2</v>
      </c>
      <c r="K882">
        <v>1</v>
      </c>
      <c r="L882">
        <v>1</v>
      </c>
      <c r="M882">
        <v>1</v>
      </c>
      <c r="N882">
        <v>0</v>
      </c>
      <c r="O882" s="42">
        <v>157000</v>
      </c>
      <c r="P8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178141.57285061313</v>
      </c>
    </row>
    <row r="883" spans="1:16">
      <c r="A883" s="13">
        <v>7</v>
      </c>
      <c r="B883" s="13">
        <v>1990</v>
      </c>
      <c r="C883" s="13">
        <v>1991</v>
      </c>
      <c r="D883" s="13">
        <v>1156</v>
      </c>
      <c r="E883" s="13">
        <v>400</v>
      </c>
      <c r="F883">
        <v>16</v>
      </c>
      <c r="G883">
        <v>0</v>
      </c>
      <c r="H883">
        <v>0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 s="42">
        <v>187500</v>
      </c>
      <c r="P8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206075.767069558</v>
      </c>
    </row>
    <row r="884" spans="1:16">
      <c r="A884" s="7">
        <v>6</v>
      </c>
      <c r="B884" s="7">
        <v>1992</v>
      </c>
      <c r="C884" s="7">
        <v>1993</v>
      </c>
      <c r="D884" s="7">
        <v>808</v>
      </c>
      <c r="E884" s="7">
        <v>389</v>
      </c>
      <c r="F884">
        <v>17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0</v>
      </c>
      <c r="O884" s="42">
        <v>178000</v>
      </c>
      <c r="P8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175474.27379201641</v>
      </c>
    </row>
    <row r="885" spans="1:16">
      <c r="A885" s="13">
        <v>4</v>
      </c>
      <c r="B885" s="13">
        <v>1912</v>
      </c>
      <c r="C885" s="13">
        <v>1950</v>
      </c>
      <c r="D885" s="13">
        <v>795</v>
      </c>
      <c r="E885" s="13">
        <v>440</v>
      </c>
      <c r="F885">
        <v>23</v>
      </c>
      <c r="G885">
        <v>0</v>
      </c>
      <c r="H885">
        <v>0</v>
      </c>
      <c r="I885">
        <v>7</v>
      </c>
      <c r="J885">
        <v>1</v>
      </c>
      <c r="K885">
        <v>3</v>
      </c>
      <c r="L885">
        <v>2</v>
      </c>
      <c r="M885">
        <v>1</v>
      </c>
      <c r="N885">
        <v>0</v>
      </c>
      <c r="O885" s="42">
        <v>118500</v>
      </c>
      <c r="P8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78482.89657952862</v>
      </c>
    </row>
    <row r="886" spans="1:16">
      <c r="A886" s="7">
        <v>5</v>
      </c>
      <c r="B886" s="7">
        <v>1967</v>
      </c>
      <c r="C886" s="7">
        <v>1967</v>
      </c>
      <c r="D886" s="7">
        <v>892</v>
      </c>
      <c r="E886" s="7">
        <v>288</v>
      </c>
      <c r="F886">
        <v>11</v>
      </c>
      <c r="G886">
        <v>0</v>
      </c>
      <c r="H886">
        <v>0</v>
      </c>
      <c r="I886">
        <v>1</v>
      </c>
      <c r="J886">
        <v>1</v>
      </c>
      <c r="K886">
        <v>0</v>
      </c>
      <c r="L886">
        <v>2</v>
      </c>
      <c r="M886">
        <v>1</v>
      </c>
      <c r="N886">
        <v>0</v>
      </c>
      <c r="O886" s="42">
        <v>100000</v>
      </c>
      <c r="P8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128901.38037096563</v>
      </c>
    </row>
    <row r="887" spans="1:16">
      <c r="A887" s="13">
        <v>9</v>
      </c>
      <c r="B887" s="13">
        <v>1999</v>
      </c>
      <c r="C887" s="13">
        <v>2000</v>
      </c>
      <c r="D887" s="13">
        <v>1698</v>
      </c>
      <c r="E887" s="13">
        <v>506</v>
      </c>
      <c r="F887">
        <v>5</v>
      </c>
      <c r="G887">
        <v>0</v>
      </c>
      <c r="H887">
        <v>3</v>
      </c>
      <c r="I887">
        <v>1</v>
      </c>
      <c r="J887">
        <v>2</v>
      </c>
      <c r="K887">
        <v>0</v>
      </c>
      <c r="L887">
        <v>0</v>
      </c>
      <c r="M887">
        <v>0</v>
      </c>
      <c r="N887">
        <v>1</v>
      </c>
      <c r="O887" s="42">
        <v>328900</v>
      </c>
      <c r="P8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285311.54917784111</v>
      </c>
    </row>
    <row r="888" spans="1:16">
      <c r="A888" s="7">
        <v>5</v>
      </c>
      <c r="B888" s="7">
        <v>1959</v>
      </c>
      <c r="C888" s="7">
        <v>2005</v>
      </c>
      <c r="D888" s="7">
        <v>1626</v>
      </c>
      <c r="E888" s="7">
        <v>588</v>
      </c>
      <c r="F888">
        <v>11</v>
      </c>
      <c r="G888">
        <v>0</v>
      </c>
      <c r="H888">
        <v>2</v>
      </c>
      <c r="I888">
        <v>1</v>
      </c>
      <c r="J888">
        <v>1</v>
      </c>
      <c r="K888">
        <v>0</v>
      </c>
      <c r="L888">
        <v>0</v>
      </c>
      <c r="M888">
        <v>1</v>
      </c>
      <c r="N888">
        <v>5</v>
      </c>
      <c r="O888" s="42">
        <v>145000</v>
      </c>
      <c r="P8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177247.51166616453</v>
      </c>
    </row>
    <row r="889" spans="1:16">
      <c r="A889" s="13">
        <v>5</v>
      </c>
      <c r="B889" s="13">
        <v>1955</v>
      </c>
      <c r="C889" s="13">
        <v>1955</v>
      </c>
      <c r="D889" s="13">
        <v>816</v>
      </c>
      <c r="E889" s="13">
        <v>300</v>
      </c>
      <c r="F889">
        <v>15</v>
      </c>
      <c r="G889">
        <v>0</v>
      </c>
      <c r="H889">
        <v>0</v>
      </c>
      <c r="I889">
        <v>2</v>
      </c>
      <c r="J889">
        <v>1</v>
      </c>
      <c r="K889">
        <v>0</v>
      </c>
      <c r="L889">
        <v>2</v>
      </c>
      <c r="M889">
        <v>1</v>
      </c>
      <c r="N889">
        <v>0</v>
      </c>
      <c r="O889" s="42">
        <v>135500</v>
      </c>
      <c r="P8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118834.77620442174</v>
      </c>
    </row>
    <row r="890" spans="1:16">
      <c r="A890" s="7">
        <v>8</v>
      </c>
      <c r="B890" s="7">
        <v>1970</v>
      </c>
      <c r="C890" s="7">
        <v>1970</v>
      </c>
      <c r="D890" s="7">
        <v>2217</v>
      </c>
      <c r="E890" s="7">
        <v>621</v>
      </c>
      <c r="F890">
        <v>11</v>
      </c>
      <c r="G890">
        <v>0</v>
      </c>
      <c r="H890">
        <v>0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0</v>
      </c>
      <c r="O890" s="42">
        <v>268000</v>
      </c>
      <c r="P8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284271.91526079038</v>
      </c>
    </row>
    <row r="891" spans="1:16">
      <c r="A891" s="13">
        <v>6</v>
      </c>
      <c r="B891" s="13">
        <v>1953</v>
      </c>
      <c r="C891" s="13">
        <v>1953</v>
      </c>
      <c r="D891" s="13">
        <v>1505</v>
      </c>
      <c r="E891" s="13">
        <v>505</v>
      </c>
      <c r="F891">
        <v>11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1</v>
      </c>
      <c r="N891">
        <v>0</v>
      </c>
      <c r="O891" s="42">
        <v>149500</v>
      </c>
      <c r="P8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190366.05843890674</v>
      </c>
    </row>
    <row r="892" spans="1:16">
      <c r="A892" s="7">
        <v>5</v>
      </c>
      <c r="B892" s="7">
        <v>1949</v>
      </c>
      <c r="C892" s="7">
        <v>2006</v>
      </c>
      <c r="D892" s="7">
        <v>672</v>
      </c>
      <c r="E892" s="7">
        <v>576</v>
      </c>
      <c r="F892">
        <v>11</v>
      </c>
      <c r="G892">
        <v>3</v>
      </c>
      <c r="H892">
        <v>0</v>
      </c>
      <c r="I892">
        <v>2</v>
      </c>
      <c r="J892">
        <v>1</v>
      </c>
      <c r="K892">
        <v>0</v>
      </c>
      <c r="L892">
        <v>0</v>
      </c>
      <c r="M892">
        <v>1</v>
      </c>
      <c r="N892">
        <v>0</v>
      </c>
      <c r="O892" s="42">
        <v>122900</v>
      </c>
      <c r="P8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149039.75303975909</v>
      </c>
    </row>
    <row r="893" spans="1:16">
      <c r="A893" s="13">
        <v>6</v>
      </c>
      <c r="B893" s="13">
        <v>1978</v>
      </c>
      <c r="C893" s="13">
        <v>1978</v>
      </c>
      <c r="D893" s="13">
        <v>918</v>
      </c>
      <c r="E893" s="13">
        <v>440</v>
      </c>
      <c r="F893">
        <v>9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1</v>
      </c>
      <c r="M893">
        <v>1</v>
      </c>
      <c r="N893">
        <v>0</v>
      </c>
      <c r="O893" s="42">
        <v>172500</v>
      </c>
      <c r="P8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180035.13083288952</v>
      </c>
    </row>
    <row r="894" spans="1:16">
      <c r="A894" s="7">
        <v>6</v>
      </c>
      <c r="B894" s="7">
        <v>1963</v>
      </c>
      <c r="C894" s="7">
        <v>2003</v>
      </c>
      <c r="D894" s="7">
        <v>1059</v>
      </c>
      <c r="E894" s="7">
        <v>264</v>
      </c>
      <c r="F894">
        <v>9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2</v>
      </c>
      <c r="M894">
        <v>1</v>
      </c>
      <c r="N894">
        <v>0</v>
      </c>
      <c r="O894" s="42">
        <v>154500</v>
      </c>
      <c r="P8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175748.96814792906</v>
      </c>
    </row>
    <row r="895" spans="1:16">
      <c r="A895" s="13">
        <v>5</v>
      </c>
      <c r="B895" s="13">
        <v>1954</v>
      </c>
      <c r="C895" s="13">
        <v>1954</v>
      </c>
      <c r="D895" s="13">
        <v>1383</v>
      </c>
      <c r="E895" s="13">
        <v>354</v>
      </c>
      <c r="F895">
        <v>9</v>
      </c>
      <c r="G895">
        <v>2</v>
      </c>
      <c r="H895">
        <v>0</v>
      </c>
      <c r="I895">
        <v>1</v>
      </c>
      <c r="J895">
        <v>0</v>
      </c>
      <c r="K895">
        <v>0</v>
      </c>
      <c r="L895">
        <v>2</v>
      </c>
      <c r="M895">
        <v>1</v>
      </c>
      <c r="N895">
        <v>0</v>
      </c>
      <c r="O895" s="42">
        <v>165000</v>
      </c>
      <c r="P8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131597.7369947398</v>
      </c>
    </row>
    <row r="896" spans="1:16">
      <c r="A896" s="7">
        <v>5</v>
      </c>
      <c r="B896" s="7">
        <v>1979</v>
      </c>
      <c r="C896" s="7">
        <v>1979</v>
      </c>
      <c r="D896" s="7">
        <v>0</v>
      </c>
      <c r="E896" s="7">
        <v>400</v>
      </c>
      <c r="F896">
        <v>12</v>
      </c>
      <c r="G896">
        <v>0</v>
      </c>
      <c r="H896">
        <v>2</v>
      </c>
      <c r="I896">
        <v>1</v>
      </c>
      <c r="J896">
        <v>3</v>
      </c>
      <c r="K896">
        <v>2</v>
      </c>
      <c r="L896">
        <v>2</v>
      </c>
      <c r="M896">
        <v>1</v>
      </c>
      <c r="N896">
        <v>4</v>
      </c>
      <c r="O896" s="42">
        <v>118858</v>
      </c>
      <c r="P8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107853.69452905582</v>
      </c>
    </row>
    <row r="897" spans="1:16">
      <c r="A897" s="13">
        <v>6</v>
      </c>
      <c r="B897" s="13">
        <v>1963</v>
      </c>
      <c r="C897" s="13">
        <v>1963</v>
      </c>
      <c r="D897" s="13">
        <v>780</v>
      </c>
      <c r="E897" s="13">
        <v>483</v>
      </c>
      <c r="F897">
        <v>11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2</v>
      </c>
      <c r="M897">
        <v>1</v>
      </c>
      <c r="N897">
        <v>0</v>
      </c>
      <c r="O897" s="42">
        <v>140000</v>
      </c>
      <c r="P8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166920.84709420803</v>
      </c>
    </row>
    <row r="898" spans="1:16">
      <c r="A898" s="7">
        <v>4</v>
      </c>
      <c r="B898" s="7">
        <v>1936</v>
      </c>
      <c r="C898" s="7">
        <v>1950</v>
      </c>
      <c r="D898" s="7">
        <v>951</v>
      </c>
      <c r="E898" s="7">
        <v>327</v>
      </c>
      <c r="F898">
        <v>13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1</v>
      </c>
      <c r="N898">
        <v>1</v>
      </c>
      <c r="O898" s="42">
        <v>106500</v>
      </c>
      <c r="P8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99332.434682074279</v>
      </c>
    </row>
    <row r="899" spans="1:16">
      <c r="A899" s="13">
        <v>5</v>
      </c>
      <c r="B899" s="13">
        <v>1979</v>
      </c>
      <c r="C899" s="13">
        <v>1979</v>
      </c>
      <c r="D899" s="13">
        <v>0</v>
      </c>
      <c r="E899" s="13">
        <v>528</v>
      </c>
      <c r="F899">
        <v>12</v>
      </c>
      <c r="G899">
        <v>1</v>
      </c>
      <c r="H899">
        <v>2</v>
      </c>
      <c r="I899">
        <v>0</v>
      </c>
      <c r="J899">
        <v>3</v>
      </c>
      <c r="K899">
        <v>2</v>
      </c>
      <c r="L899">
        <v>2</v>
      </c>
      <c r="M899">
        <v>1</v>
      </c>
      <c r="N899">
        <v>4</v>
      </c>
      <c r="O899" s="42">
        <v>142953</v>
      </c>
      <c r="P8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116099.75292304353</v>
      </c>
    </row>
    <row r="900" spans="1:16">
      <c r="A900" s="7">
        <v>9</v>
      </c>
      <c r="B900" s="7">
        <v>2009</v>
      </c>
      <c r="C900" s="7">
        <v>2010</v>
      </c>
      <c r="D900" s="7">
        <v>2330</v>
      </c>
      <c r="E900" s="7">
        <v>820</v>
      </c>
      <c r="F900">
        <v>10</v>
      </c>
      <c r="G900">
        <v>0</v>
      </c>
      <c r="H900">
        <v>0</v>
      </c>
      <c r="I900">
        <v>1</v>
      </c>
      <c r="J900">
        <v>2</v>
      </c>
      <c r="K900">
        <v>0</v>
      </c>
      <c r="L900">
        <v>0</v>
      </c>
      <c r="M900">
        <v>2</v>
      </c>
      <c r="N900">
        <v>2</v>
      </c>
      <c r="O900" s="42">
        <v>611657</v>
      </c>
      <c r="P9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376611.08674363984</v>
      </c>
    </row>
    <row r="901" spans="1:16">
      <c r="A901" s="13">
        <v>5</v>
      </c>
      <c r="B901" s="13">
        <v>1961</v>
      </c>
      <c r="C901" s="13">
        <v>1994</v>
      </c>
      <c r="D901" s="13">
        <v>912</v>
      </c>
      <c r="E901" s="13">
        <v>288</v>
      </c>
      <c r="F901">
        <v>9</v>
      </c>
      <c r="G901">
        <v>1</v>
      </c>
      <c r="H901">
        <v>0</v>
      </c>
      <c r="I901">
        <v>1</v>
      </c>
      <c r="J901">
        <v>1</v>
      </c>
      <c r="K901">
        <v>0</v>
      </c>
      <c r="L901">
        <v>2</v>
      </c>
      <c r="M901">
        <v>1</v>
      </c>
      <c r="N901">
        <v>0</v>
      </c>
      <c r="O901" s="42">
        <v>135000</v>
      </c>
      <c r="P9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136566.87538639409</v>
      </c>
    </row>
    <row r="902" spans="1:16">
      <c r="A902" s="7">
        <v>4</v>
      </c>
      <c r="B902" s="7">
        <v>1971</v>
      </c>
      <c r="C902" s="7">
        <v>1971</v>
      </c>
      <c r="D902" s="7">
        <v>858</v>
      </c>
      <c r="E902" s="7">
        <v>684</v>
      </c>
      <c r="F902">
        <v>11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2</v>
      </c>
      <c r="M902">
        <v>1</v>
      </c>
      <c r="N902">
        <v>0</v>
      </c>
      <c r="O902" s="42">
        <v>110000</v>
      </c>
      <c r="P9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125827.36187012569</v>
      </c>
    </row>
    <row r="903" spans="1:16">
      <c r="A903" s="13">
        <v>5</v>
      </c>
      <c r="B903" s="13">
        <v>1957</v>
      </c>
      <c r="C903" s="13">
        <v>2000</v>
      </c>
      <c r="D903" s="13">
        <v>992</v>
      </c>
      <c r="E903" s="13">
        <v>756</v>
      </c>
      <c r="F903">
        <v>11</v>
      </c>
      <c r="G903">
        <v>0</v>
      </c>
      <c r="H903">
        <v>0</v>
      </c>
      <c r="I903">
        <v>1</v>
      </c>
      <c r="J903">
        <v>1</v>
      </c>
      <c r="K903">
        <v>0</v>
      </c>
      <c r="L903">
        <v>2</v>
      </c>
      <c r="M903">
        <v>1</v>
      </c>
      <c r="N903">
        <v>0</v>
      </c>
      <c r="O903" s="42">
        <v>153000</v>
      </c>
      <c r="P9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173750.92677134444</v>
      </c>
    </row>
    <row r="904" spans="1:16">
      <c r="A904" s="7">
        <v>7</v>
      </c>
      <c r="B904" s="7">
        <v>2003</v>
      </c>
      <c r="C904" s="7">
        <v>2003</v>
      </c>
      <c r="D904" s="7">
        <v>783</v>
      </c>
      <c r="E904" s="7">
        <v>393</v>
      </c>
      <c r="F904">
        <v>17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42">
        <v>180000</v>
      </c>
      <c r="P9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203957.64846544518</v>
      </c>
    </row>
    <row r="905" spans="1:16">
      <c r="A905" s="13">
        <v>7</v>
      </c>
      <c r="B905" s="13">
        <v>2006</v>
      </c>
      <c r="C905" s="13">
        <v>2006</v>
      </c>
      <c r="D905" s="13">
        <v>1670</v>
      </c>
      <c r="E905" s="13">
        <v>690</v>
      </c>
      <c r="F905">
        <v>17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2</v>
      </c>
      <c r="O905" s="42">
        <v>240000</v>
      </c>
      <c r="P9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253534.39538842731</v>
      </c>
    </row>
    <row r="906" spans="1:16">
      <c r="A906" s="7">
        <v>5</v>
      </c>
      <c r="B906" s="7">
        <v>1967</v>
      </c>
      <c r="C906" s="7">
        <v>1967</v>
      </c>
      <c r="D906" s="7">
        <v>876</v>
      </c>
      <c r="E906" s="7">
        <v>288</v>
      </c>
      <c r="F906">
        <v>9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2</v>
      </c>
      <c r="M906">
        <v>1</v>
      </c>
      <c r="N906">
        <v>0</v>
      </c>
      <c r="O906" s="42">
        <v>125500</v>
      </c>
      <c r="P9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127946.45238861702</v>
      </c>
    </row>
    <row r="907" spans="1:16">
      <c r="A907" s="13">
        <v>5</v>
      </c>
      <c r="B907" s="13">
        <v>1954</v>
      </c>
      <c r="C907" s="13">
        <v>1954</v>
      </c>
      <c r="D907" s="13">
        <v>1056</v>
      </c>
      <c r="E907" s="13">
        <v>280</v>
      </c>
      <c r="F907">
        <v>11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2</v>
      </c>
      <c r="M907">
        <v>1</v>
      </c>
      <c r="N907">
        <v>0</v>
      </c>
      <c r="O907" s="42">
        <v>128000</v>
      </c>
      <c r="P9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127151.42828397464</v>
      </c>
    </row>
    <row r="908" spans="1:16">
      <c r="A908" s="7">
        <v>8</v>
      </c>
      <c r="B908" s="7">
        <v>2006</v>
      </c>
      <c r="C908" s="7">
        <v>2006</v>
      </c>
      <c r="D908" s="7">
        <v>1623</v>
      </c>
      <c r="E908" s="7">
        <v>865</v>
      </c>
      <c r="F908">
        <v>5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 s="42">
        <v>255000</v>
      </c>
      <c r="P9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290347.37288804905</v>
      </c>
    </row>
    <row r="909" spans="1:16">
      <c r="A909" s="13">
        <v>7</v>
      </c>
      <c r="B909" s="13">
        <v>1936</v>
      </c>
      <c r="C909" s="13">
        <v>1987</v>
      </c>
      <c r="D909" s="13">
        <v>1017</v>
      </c>
      <c r="E909" s="13">
        <v>180</v>
      </c>
      <c r="F909">
        <v>2</v>
      </c>
      <c r="G909">
        <v>0</v>
      </c>
      <c r="H909">
        <v>0</v>
      </c>
      <c r="I909">
        <v>2</v>
      </c>
      <c r="J909">
        <v>0</v>
      </c>
      <c r="K909">
        <v>0</v>
      </c>
      <c r="L909">
        <v>1</v>
      </c>
      <c r="M909">
        <v>0</v>
      </c>
      <c r="N909">
        <v>0</v>
      </c>
      <c r="O909" s="42">
        <v>250000</v>
      </c>
      <c r="P9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171354.66327855785</v>
      </c>
    </row>
    <row r="910" spans="1:16">
      <c r="A910" s="7">
        <v>5</v>
      </c>
      <c r="B910" s="7">
        <v>1983</v>
      </c>
      <c r="C910" s="7">
        <v>1983</v>
      </c>
      <c r="D910" s="7">
        <v>864</v>
      </c>
      <c r="E910" s="7">
        <v>484</v>
      </c>
      <c r="F910">
        <v>4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2</v>
      </c>
      <c r="M910">
        <v>1</v>
      </c>
      <c r="N910">
        <v>0</v>
      </c>
      <c r="O910" s="42">
        <v>131000</v>
      </c>
      <c r="P9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140857.18129782891</v>
      </c>
    </row>
    <row r="911" spans="1:16">
      <c r="A911" s="13">
        <v>6</v>
      </c>
      <c r="B911" s="13">
        <v>2005</v>
      </c>
      <c r="C911" s="13">
        <v>2005</v>
      </c>
      <c r="D911" s="13">
        <v>742</v>
      </c>
      <c r="E911" s="13">
        <v>390</v>
      </c>
      <c r="F911">
        <v>17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s="42">
        <v>174000</v>
      </c>
      <c r="P9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174040.34893294587</v>
      </c>
    </row>
    <row r="912" spans="1:16">
      <c r="A912" s="7">
        <v>5</v>
      </c>
      <c r="B912" s="7">
        <v>1960</v>
      </c>
      <c r="C912" s="7">
        <v>1960</v>
      </c>
      <c r="D912" s="7">
        <v>1105</v>
      </c>
      <c r="E912" s="7">
        <v>480</v>
      </c>
      <c r="F912">
        <v>11</v>
      </c>
      <c r="G912">
        <v>1</v>
      </c>
      <c r="H912">
        <v>2</v>
      </c>
      <c r="I912">
        <v>0</v>
      </c>
      <c r="J912">
        <v>1</v>
      </c>
      <c r="K912">
        <v>0</v>
      </c>
      <c r="L912">
        <v>2</v>
      </c>
      <c r="M912">
        <v>1</v>
      </c>
      <c r="N912">
        <v>0</v>
      </c>
      <c r="O912" s="42">
        <v>154300</v>
      </c>
      <c r="P9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128716.88507575102</v>
      </c>
    </row>
    <row r="913" spans="1:16">
      <c r="A913" s="13">
        <v>5</v>
      </c>
      <c r="B913" s="13">
        <v>1977</v>
      </c>
      <c r="C913" s="13">
        <v>1989</v>
      </c>
      <c r="D913" s="13">
        <v>1268</v>
      </c>
      <c r="E913" s="13">
        <v>252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2</v>
      </c>
      <c r="M913">
        <v>0</v>
      </c>
      <c r="N913">
        <v>0</v>
      </c>
      <c r="O913" s="42">
        <v>143500</v>
      </c>
      <c r="P9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131942.33461816137</v>
      </c>
    </row>
    <row r="914" spans="1:16">
      <c r="A914" s="7">
        <v>5</v>
      </c>
      <c r="B914" s="7">
        <v>1925</v>
      </c>
      <c r="C914" s="7">
        <v>1950</v>
      </c>
      <c r="D914" s="7">
        <v>768</v>
      </c>
      <c r="E914" s="7">
        <v>450</v>
      </c>
      <c r="F914">
        <v>8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2</v>
      </c>
      <c r="M914">
        <v>1</v>
      </c>
      <c r="N914">
        <v>1</v>
      </c>
      <c r="O914" s="42">
        <v>88000</v>
      </c>
      <c r="P9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121047.38463802448</v>
      </c>
    </row>
    <row r="915" spans="1:16">
      <c r="A915" s="13">
        <v>5</v>
      </c>
      <c r="B915" s="13">
        <v>1949</v>
      </c>
      <c r="C915" s="13">
        <v>1950</v>
      </c>
      <c r="D915" s="13">
        <v>1001</v>
      </c>
      <c r="E915" s="13">
        <v>871</v>
      </c>
      <c r="F915">
        <v>2</v>
      </c>
      <c r="G915">
        <v>0</v>
      </c>
      <c r="H915">
        <v>2</v>
      </c>
      <c r="I915">
        <v>0</v>
      </c>
      <c r="J915">
        <v>1</v>
      </c>
      <c r="K915">
        <v>0</v>
      </c>
      <c r="L915">
        <v>2</v>
      </c>
      <c r="M915">
        <v>1</v>
      </c>
      <c r="N915">
        <v>0</v>
      </c>
      <c r="O915" s="42">
        <v>145000</v>
      </c>
      <c r="P9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144977.86855768686</v>
      </c>
    </row>
    <row r="916" spans="1:16">
      <c r="A916" s="7">
        <v>6</v>
      </c>
      <c r="B916" s="7">
        <v>2009</v>
      </c>
      <c r="C916" s="7">
        <v>2009</v>
      </c>
      <c r="D916" s="7">
        <v>612</v>
      </c>
      <c r="E916" s="7">
        <v>528</v>
      </c>
      <c r="F916">
        <v>5</v>
      </c>
      <c r="G916">
        <v>0</v>
      </c>
      <c r="H916">
        <v>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</v>
      </c>
      <c r="O916" s="42">
        <v>173733</v>
      </c>
      <c r="P9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153401.19248210808</v>
      </c>
    </row>
    <row r="917" spans="1:16">
      <c r="A917" s="13">
        <v>4</v>
      </c>
      <c r="B917" s="13">
        <v>1970</v>
      </c>
      <c r="C917" s="13">
        <v>1970</v>
      </c>
      <c r="D917" s="13">
        <v>546</v>
      </c>
      <c r="E917" s="13">
        <v>286</v>
      </c>
      <c r="F917">
        <v>14</v>
      </c>
      <c r="G917">
        <v>0</v>
      </c>
      <c r="H917">
        <v>4</v>
      </c>
      <c r="I917">
        <v>0</v>
      </c>
      <c r="J917">
        <v>1</v>
      </c>
      <c r="K917">
        <v>0</v>
      </c>
      <c r="L917">
        <v>3</v>
      </c>
      <c r="M917">
        <v>1</v>
      </c>
      <c r="N917">
        <v>0</v>
      </c>
      <c r="O917" s="42">
        <v>75000</v>
      </c>
      <c r="P9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55919.537224619329</v>
      </c>
    </row>
    <row r="918" spans="1:16">
      <c r="A918" s="7">
        <v>2</v>
      </c>
      <c r="B918" s="7">
        <v>1949</v>
      </c>
      <c r="C918" s="7">
        <v>1950</v>
      </c>
      <c r="D918" s="7">
        <v>480</v>
      </c>
      <c r="E918" s="7">
        <v>308</v>
      </c>
      <c r="F918">
        <v>13</v>
      </c>
      <c r="G918">
        <v>0</v>
      </c>
      <c r="H918">
        <v>0</v>
      </c>
      <c r="I918">
        <v>1</v>
      </c>
      <c r="J918">
        <v>1</v>
      </c>
      <c r="K918">
        <v>0</v>
      </c>
      <c r="L918">
        <v>2</v>
      </c>
      <c r="M918">
        <v>1</v>
      </c>
      <c r="N918">
        <v>1</v>
      </c>
      <c r="O918" s="42">
        <v>35311</v>
      </c>
      <c r="P9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18295.471535969293</v>
      </c>
    </row>
    <row r="919" spans="1:16">
      <c r="A919" s="13">
        <v>4</v>
      </c>
      <c r="B919" s="13">
        <v>1956</v>
      </c>
      <c r="C919" s="13">
        <v>1956</v>
      </c>
      <c r="D919" s="13">
        <v>1134</v>
      </c>
      <c r="E919" s="13">
        <v>284</v>
      </c>
      <c r="F919">
        <v>15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0</v>
      </c>
      <c r="O919" s="42">
        <v>135000</v>
      </c>
      <c r="P9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109025.97816772186</v>
      </c>
    </row>
    <row r="920" spans="1:16">
      <c r="A920" s="7">
        <v>7</v>
      </c>
      <c r="B920" s="7">
        <v>1991</v>
      </c>
      <c r="C920" s="7">
        <v>1991</v>
      </c>
      <c r="D920" s="7">
        <v>1104</v>
      </c>
      <c r="E920" s="7">
        <v>833</v>
      </c>
      <c r="F920">
        <v>12</v>
      </c>
      <c r="G920">
        <v>0</v>
      </c>
      <c r="H920">
        <v>0</v>
      </c>
      <c r="I920">
        <v>0</v>
      </c>
      <c r="J920">
        <v>2</v>
      </c>
      <c r="K920">
        <v>0</v>
      </c>
      <c r="L920">
        <v>0</v>
      </c>
      <c r="M920">
        <v>0</v>
      </c>
      <c r="N920">
        <v>0</v>
      </c>
      <c r="O920" s="42">
        <v>238000</v>
      </c>
      <c r="P9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249893.28672200098</v>
      </c>
    </row>
    <row r="921" spans="1:16">
      <c r="A921" s="13">
        <v>6</v>
      </c>
      <c r="B921" s="13">
        <v>1958</v>
      </c>
      <c r="C921" s="13">
        <v>2002</v>
      </c>
      <c r="D921" s="13">
        <v>1184</v>
      </c>
      <c r="E921" s="13">
        <v>601</v>
      </c>
      <c r="F921">
        <v>11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</v>
      </c>
      <c r="N921">
        <v>0</v>
      </c>
      <c r="O921" s="42">
        <v>176500</v>
      </c>
      <c r="P9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200367.40720980809</v>
      </c>
    </row>
    <row r="922" spans="1:16">
      <c r="A922" s="7">
        <v>6</v>
      </c>
      <c r="B922" s="7">
        <v>1994</v>
      </c>
      <c r="C922" s="7">
        <v>1994</v>
      </c>
      <c r="D922" s="7">
        <v>928</v>
      </c>
      <c r="E922" s="7">
        <v>471</v>
      </c>
      <c r="F922">
        <v>12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 s="42">
        <v>201000</v>
      </c>
      <c r="P9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178766.66502845503</v>
      </c>
    </row>
    <row r="923" spans="1:16">
      <c r="A923" s="13">
        <v>5</v>
      </c>
      <c r="B923" s="13">
        <v>1900</v>
      </c>
      <c r="C923" s="13">
        <v>2003</v>
      </c>
      <c r="D923" s="13">
        <v>1272</v>
      </c>
      <c r="E923" s="13">
        <v>0</v>
      </c>
      <c r="F923">
        <v>15</v>
      </c>
      <c r="G923">
        <v>1</v>
      </c>
      <c r="H923">
        <v>2</v>
      </c>
      <c r="I923">
        <v>2</v>
      </c>
      <c r="J923">
        <v>1</v>
      </c>
      <c r="K923">
        <v>0</v>
      </c>
      <c r="L923">
        <v>1</v>
      </c>
      <c r="M923">
        <v>1</v>
      </c>
      <c r="N923">
        <v>0</v>
      </c>
      <c r="O923" s="42">
        <v>145900</v>
      </c>
      <c r="P9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110806.69689923913</v>
      </c>
    </row>
    <row r="924" spans="1:16">
      <c r="A924" s="7">
        <v>6</v>
      </c>
      <c r="B924" s="7">
        <v>2005</v>
      </c>
      <c r="C924" s="7">
        <v>2006</v>
      </c>
      <c r="D924" s="7">
        <v>1316</v>
      </c>
      <c r="E924" s="7">
        <v>397</v>
      </c>
      <c r="F924">
        <v>17</v>
      </c>
      <c r="G924">
        <v>6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2</v>
      </c>
      <c r="O924" s="42">
        <v>169990</v>
      </c>
      <c r="P9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178885.78876249091</v>
      </c>
    </row>
    <row r="925" spans="1:16">
      <c r="A925" s="13">
        <v>6</v>
      </c>
      <c r="B925" s="13">
        <v>1993</v>
      </c>
      <c r="C925" s="13">
        <v>1994</v>
      </c>
      <c r="D925" s="13">
        <v>1604</v>
      </c>
      <c r="E925" s="13">
        <v>533</v>
      </c>
      <c r="F925">
        <v>12</v>
      </c>
      <c r="G925">
        <v>0</v>
      </c>
      <c r="H925">
        <v>3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 s="42">
        <v>193000</v>
      </c>
      <c r="P9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179959.95331643836</v>
      </c>
    </row>
    <row r="926" spans="1:16">
      <c r="A926" s="7">
        <v>6</v>
      </c>
      <c r="B926" s="7">
        <v>1980</v>
      </c>
      <c r="C926" s="7">
        <v>1980</v>
      </c>
      <c r="D926" s="7">
        <v>1686</v>
      </c>
      <c r="E926" s="7">
        <v>612</v>
      </c>
      <c r="F926">
        <v>6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2</v>
      </c>
      <c r="M926">
        <v>1</v>
      </c>
      <c r="N926">
        <v>0</v>
      </c>
      <c r="O926" s="42">
        <v>207500</v>
      </c>
      <c r="P9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206412.11629506969</v>
      </c>
    </row>
    <row r="927" spans="1:16">
      <c r="A927" s="13">
        <v>5</v>
      </c>
      <c r="B927" s="13">
        <v>1977</v>
      </c>
      <c r="C927" s="13">
        <v>1977</v>
      </c>
      <c r="D927" s="13">
        <v>1126</v>
      </c>
      <c r="E927" s="13">
        <v>540</v>
      </c>
      <c r="F927">
        <v>6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2</v>
      </c>
      <c r="M927">
        <v>2</v>
      </c>
      <c r="N927">
        <v>1</v>
      </c>
      <c r="O927" s="42">
        <v>175000</v>
      </c>
      <c r="P9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159758.26960266297</v>
      </c>
    </row>
    <row r="928" spans="1:16">
      <c r="A928" s="7">
        <v>8</v>
      </c>
      <c r="B928" s="7">
        <v>2003</v>
      </c>
      <c r="C928" s="7">
        <v>2004</v>
      </c>
      <c r="D928" s="7">
        <v>1181</v>
      </c>
      <c r="E928" s="7">
        <v>656</v>
      </c>
      <c r="F928">
        <v>10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</v>
      </c>
      <c r="N928">
        <v>0</v>
      </c>
      <c r="O928" s="42">
        <v>285000</v>
      </c>
      <c r="P9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281342.84780353622</v>
      </c>
    </row>
    <row r="929" spans="1:16">
      <c r="A929" s="13">
        <v>7</v>
      </c>
      <c r="B929" s="13">
        <v>1968</v>
      </c>
      <c r="C929" s="13">
        <v>1968</v>
      </c>
      <c r="D929" s="13">
        <v>832</v>
      </c>
      <c r="E929" s="13">
        <v>486</v>
      </c>
      <c r="F929">
        <v>6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1</v>
      </c>
      <c r="M929">
        <v>1</v>
      </c>
      <c r="N929">
        <v>0</v>
      </c>
      <c r="O929" s="42">
        <v>176000</v>
      </c>
      <c r="P9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200944.85562326171</v>
      </c>
    </row>
    <row r="930" spans="1:16">
      <c r="A930" s="7">
        <v>8</v>
      </c>
      <c r="B930" s="7">
        <v>2001</v>
      </c>
      <c r="C930" s="7">
        <v>2001</v>
      </c>
      <c r="D930" s="7">
        <v>1753</v>
      </c>
      <c r="E930" s="7">
        <v>522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2</v>
      </c>
      <c r="N930">
        <v>0</v>
      </c>
      <c r="O930" s="42">
        <v>236500</v>
      </c>
      <c r="P9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287370.96043914038</v>
      </c>
    </row>
    <row r="931" spans="1:16">
      <c r="A931" s="13">
        <v>7</v>
      </c>
      <c r="B931" s="13">
        <v>1997</v>
      </c>
      <c r="C931" s="13">
        <v>1997</v>
      </c>
      <c r="D931" s="13">
        <v>964</v>
      </c>
      <c r="E931" s="13">
        <v>642</v>
      </c>
      <c r="F931">
        <v>17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 s="42">
        <v>222000</v>
      </c>
      <c r="P9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219883.60803176076</v>
      </c>
    </row>
    <row r="932" spans="1:16">
      <c r="A932" s="7">
        <v>8</v>
      </c>
      <c r="B932" s="7">
        <v>2007</v>
      </c>
      <c r="C932" s="7">
        <v>2007</v>
      </c>
      <c r="D932" s="7">
        <v>1466</v>
      </c>
      <c r="E932" s="7">
        <v>610</v>
      </c>
      <c r="F932">
        <v>16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 s="42">
        <v>201000</v>
      </c>
      <c r="P9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271120.69781044777</v>
      </c>
    </row>
    <row r="933" spans="1:16">
      <c r="A933" s="13">
        <v>5</v>
      </c>
      <c r="B933" s="13">
        <v>1965</v>
      </c>
      <c r="C933" s="13">
        <v>1965</v>
      </c>
      <c r="D933" s="13">
        <v>925</v>
      </c>
      <c r="E933" s="13">
        <v>429</v>
      </c>
      <c r="F933">
        <v>11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0</v>
      </c>
      <c r="O933" s="42">
        <v>117500</v>
      </c>
      <c r="P9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144337.57665898977</v>
      </c>
    </row>
    <row r="934" spans="1:16">
      <c r="A934" s="7">
        <v>9</v>
      </c>
      <c r="B934" s="7">
        <v>2006</v>
      </c>
      <c r="C934" s="7">
        <v>2006</v>
      </c>
      <c r="D934" s="7">
        <v>1905</v>
      </c>
      <c r="E934" s="7">
        <v>788</v>
      </c>
      <c r="F934">
        <v>5</v>
      </c>
      <c r="G934">
        <v>5</v>
      </c>
      <c r="H934">
        <v>0</v>
      </c>
      <c r="I934">
        <v>1</v>
      </c>
      <c r="J934">
        <v>2</v>
      </c>
      <c r="K934">
        <v>1</v>
      </c>
      <c r="L934">
        <v>0</v>
      </c>
      <c r="M934">
        <v>2</v>
      </c>
      <c r="N934">
        <v>0</v>
      </c>
      <c r="O934" s="42">
        <v>320000</v>
      </c>
      <c r="P9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345075.14462605939</v>
      </c>
    </row>
    <row r="935" spans="1:16">
      <c r="A935" s="13">
        <v>7</v>
      </c>
      <c r="B935" s="13">
        <v>2004</v>
      </c>
      <c r="C935" s="13">
        <v>2004</v>
      </c>
      <c r="D935" s="13">
        <v>1500</v>
      </c>
      <c r="E935" s="13">
        <v>570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 s="42">
        <v>190000</v>
      </c>
      <c r="P9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235704.22864598138</v>
      </c>
    </row>
    <row r="936" spans="1:16">
      <c r="A936" s="7">
        <v>7</v>
      </c>
      <c r="B936" s="7">
        <v>1960</v>
      </c>
      <c r="C936" s="7">
        <v>2007</v>
      </c>
      <c r="D936" s="7">
        <v>585</v>
      </c>
      <c r="E936" s="7">
        <v>505</v>
      </c>
      <c r="F936">
        <v>11</v>
      </c>
      <c r="G936">
        <v>7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 s="42">
        <v>242000</v>
      </c>
      <c r="P9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179409.23734320491</v>
      </c>
    </row>
    <row r="937" spans="1:16">
      <c r="A937" s="13">
        <v>4</v>
      </c>
      <c r="B937" s="13">
        <v>1926</v>
      </c>
      <c r="C937" s="13">
        <v>1953</v>
      </c>
      <c r="D937" s="13">
        <v>600</v>
      </c>
      <c r="E937" s="13">
        <v>528</v>
      </c>
      <c r="F937">
        <v>8</v>
      </c>
      <c r="G937">
        <v>0</v>
      </c>
      <c r="H937">
        <v>0</v>
      </c>
      <c r="I937">
        <v>1</v>
      </c>
      <c r="J937">
        <v>4</v>
      </c>
      <c r="K937">
        <v>0</v>
      </c>
      <c r="L937">
        <v>1</v>
      </c>
      <c r="M937">
        <v>1</v>
      </c>
      <c r="N937">
        <v>0</v>
      </c>
      <c r="O937" s="42">
        <v>79900</v>
      </c>
      <c r="P9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116136.60526062953</v>
      </c>
    </row>
    <row r="938" spans="1:16">
      <c r="A938" s="7">
        <v>7</v>
      </c>
      <c r="B938" s="7">
        <v>2003</v>
      </c>
      <c r="C938" s="7">
        <v>2003</v>
      </c>
      <c r="D938" s="7">
        <v>1176</v>
      </c>
      <c r="E938" s="7">
        <v>555</v>
      </c>
      <c r="F938">
        <v>12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 s="42">
        <v>184900</v>
      </c>
      <c r="P9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224976.99719178936</v>
      </c>
    </row>
    <row r="939" spans="1:16">
      <c r="A939" s="13">
        <v>7</v>
      </c>
      <c r="B939" s="13">
        <v>2005</v>
      </c>
      <c r="C939" s="13">
        <v>2005</v>
      </c>
      <c r="D939" s="13">
        <v>1113</v>
      </c>
      <c r="E939" s="13">
        <v>689</v>
      </c>
      <c r="F939">
        <v>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s="42">
        <v>253000</v>
      </c>
      <c r="P9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233405.23813125698</v>
      </c>
    </row>
    <row r="940" spans="1:16">
      <c r="A940" s="7">
        <v>7</v>
      </c>
      <c r="B940" s="7">
        <v>2006</v>
      </c>
      <c r="C940" s="7">
        <v>2006</v>
      </c>
      <c r="D940" s="7">
        <v>1391</v>
      </c>
      <c r="E940" s="7">
        <v>868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2</v>
      </c>
      <c r="O940" s="42">
        <v>239799</v>
      </c>
      <c r="P9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253947.82465632164</v>
      </c>
    </row>
    <row r="941" spans="1:16">
      <c r="A941" s="13">
        <v>7</v>
      </c>
      <c r="B941" s="13">
        <v>1940</v>
      </c>
      <c r="C941" s="13">
        <v>1950</v>
      </c>
      <c r="D941" s="13">
        <v>1032</v>
      </c>
      <c r="E941" s="13">
        <v>349</v>
      </c>
      <c r="F941">
        <v>19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 s="42">
        <v>244400</v>
      </c>
      <c r="P9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195949.26201854844</v>
      </c>
    </row>
    <row r="942" spans="1:16">
      <c r="A942" s="7">
        <v>6</v>
      </c>
      <c r="B942" s="7">
        <v>1976</v>
      </c>
      <c r="C942" s="7">
        <v>1976</v>
      </c>
      <c r="D942" s="7">
        <v>1728</v>
      </c>
      <c r="E942" s="7">
        <v>574</v>
      </c>
      <c r="F942">
        <v>4</v>
      </c>
      <c r="G942">
        <v>0</v>
      </c>
      <c r="H942">
        <v>2</v>
      </c>
      <c r="I942">
        <v>1</v>
      </c>
      <c r="J942">
        <v>1</v>
      </c>
      <c r="K942">
        <v>0</v>
      </c>
      <c r="L942">
        <v>2</v>
      </c>
      <c r="M942">
        <v>1</v>
      </c>
      <c r="N942">
        <v>0</v>
      </c>
      <c r="O942" s="42">
        <v>150900</v>
      </c>
      <c r="P9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193559.80301688093</v>
      </c>
    </row>
    <row r="943" spans="1:16">
      <c r="A943" s="13">
        <v>7</v>
      </c>
      <c r="B943" s="13">
        <v>1999</v>
      </c>
      <c r="C943" s="13">
        <v>1999</v>
      </c>
      <c r="D943" s="13">
        <v>992</v>
      </c>
      <c r="E943" s="13">
        <v>390</v>
      </c>
      <c r="F943">
        <v>17</v>
      </c>
      <c r="G943">
        <v>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42">
        <v>214000</v>
      </c>
      <c r="P9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197523.01450014385</v>
      </c>
    </row>
    <row r="944" spans="1:16">
      <c r="A944" s="7">
        <v>4</v>
      </c>
      <c r="B944" s="7">
        <v>1977</v>
      </c>
      <c r="C944" s="7">
        <v>1977</v>
      </c>
      <c r="D944" s="7">
        <v>1440</v>
      </c>
      <c r="E944" s="7">
        <v>0</v>
      </c>
      <c r="F944">
        <v>15</v>
      </c>
      <c r="G944">
        <v>0</v>
      </c>
      <c r="H944">
        <v>2</v>
      </c>
      <c r="I944">
        <v>1</v>
      </c>
      <c r="J944">
        <v>0</v>
      </c>
      <c r="K944">
        <v>0</v>
      </c>
      <c r="L944">
        <v>2</v>
      </c>
      <c r="M944">
        <v>1</v>
      </c>
      <c r="N944">
        <v>1</v>
      </c>
      <c r="O944" s="42">
        <v>150000</v>
      </c>
      <c r="P9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83501.406631823804</v>
      </c>
    </row>
    <row r="945" spans="1:16">
      <c r="A945" s="13">
        <v>5</v>
      </c>
      <c r="B945" s="13">
        <v>1967</v>
      </c>
      <c r="C945" s="13">
        <v>1967</v>
      </c>
      <c r="D945" s="13">
        <v>1632</v>
      </c>
      <c r="E945" s="13">
        <v>576</v>
      </c>
      <c r="F945">
        <v>4</v>
      </c>
      <c r="G945">
        <v>0</v>
      </c>
      <c r="H945">
        <v>2</v>
      </c>
      <c r="I945">
        <v>1</v>
      </c>
      <c r="J945">
        <v>1</v>
      </c>
      <c r="K945">
        <v>0</v>
      </c>
      <c r="L945">
        <v>2</v>
      </c>
      <c r="M945">
        <v>1</v>
      </c>
      <c r="N945">
        <v>0</v>
      </c>
      <c r="O945" s="42">
        <v>143000</v>
      </c>
      <c r="P9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156015.20697833056</v>
      </c>
    </row>
    <row r="946" spans="1:16">
      <c r="A946" s="7">
        <v>6</v>
      </c>
      <c r="B946" s="7">
        <v>1958</v>
      </c>
      <c r="C946" s="7">
        <v>1958</v>
      </c>
      <c r="D946" s="7">
        <v>819</v>
      </c>
      <c r="E946" s="7">
        <v>525</v>
      </c>
      <c r="F946">
        <v>16</v>
      </c>
      <c r="G946">
        <v>0</v>
      </c>
      <c r="H946">
        <v>0</v>
      </c>
      <c r="I946">
        <v>5</v>
      </c>
      <c r="J946">
        <v>1</v>
      </c>
      <c r="K946">
        <v>0</v>
      </c>
      <c r="L946">
        <v>1</v>
      </c>
      <c r="M946">
        <v>0</v>
      </c>
      <c r="N946">
        <v>1</v>
      </c>
      <c r="O946" s="42">
        <v>137500</v>
      </c>
      <c r="P9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151446.28343301234</v>
      </c>
    </row>
    <row r="947" spans="1:16">
      <c r="A947" s="13">
        <v>5</v>
      </c>
      <c r="B947" s="13">
        <v>1890</v>
      </c>
      <c r="C947" s="13">
        <v>1996</v>
      </c>
      <c r="D947" s="13">
        <v>1088</v>
      </c>
      <c r="E947" s="13">
        <v>456</v>
      </c>
      <c r="F947">
        <v>7</v>
      </c>
      <c r="G947">
        <v>0</v>
      </c>
      <c r="H947">
        <v>0</v>
      </c>
      <c r="I947">
        <v>2</v>
      </c>
      <c r="J947">
        <v>1</v>
      </c>
      <c r="K947">
        <v>0</v>
      </c>
      <c r="L947">
        <v>2</v>
      </c>
      <c r="M947">
        <v>1</v>
      </c>
      <c r="N947">
        <v>0</v>
      </c>
      <c r="O947" s="42">
        <v>124900</v>
      </c>
      <c r="P9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143019.33074206204</v>
      </c>
    </row>
    <row r="948" spans="1:16">
      <c r="A948" s="7">
        <v>5</v>
      </c>
      <c r="B948" s="7">
        <v>1959</v>
      </c>
      <c r="C948" s="7">
        <v>1959</v>
      </c>
      <c r="D948" s="7">
        <v>1144</v>
      </c>
      <c r="E948" s="7">
        <v>796</v>
      </c>
      <c r="F948">
        <v>11</v>
      </c>
      <c r="G948">
        <v>0</v>
      </c>
      <c r="H948">
        <v>0</v>
      </c>
      <c r="I948">
        <v>5</v>
      </c>
      <c r="J948">
        <v>1</v>
      </c>
      <c r="K948">
        <v>0</v>
      </c>
      <c r="L948">
        <v>2</v>
      </c>
      <c r="M948">
        <v>1</v>
      </c>
      <c r="N948">
        <v>0</v>
      </c>
      <c r="O948" s="42">
        <v>143000</v>
      </c>
      <c r="P9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156530.04861228465</v>
      </c>
    </row>
    <row r="949" spans="1:16">
      <c r="A949" s="13">
        <v>8</v>
      </c>
      <c r="B949" s="13">
        <v>2002</v>
      </c>
      <c r="C949" s="13">
        <v>2003</v>
      </c>
      <c r="D949" s="13">
        <v>1616</v>
      </c>
      <c r="E949" s="13">
        <v>808</v>
      </c>
      <c r="F949">
        <v>16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 s="42">
        <v>270000</v>
      </c>
      <c r="P9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286786.92500532925</v>
      </c>
    </row>
    <row r="950" spans="1:16">
      <c r="A950" s="7">
        <v>7</v>
      </c>
      <c r="B950" s="7">
        <v>2002</v>
      </c>
      <c r="C950" s="7">
        <v>2002</v>
      </c>
      <c r="D950" s="7">
        <v>936</v>
      </c>
      <c r="E950" s="7">
        <v>474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42">
        <v>192500</v>
      </c>
      <c r="P9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210763.53174237421</v>
      </c>
    </row>
    <row r="951" spans="1:16">
      <c r="A951" s="13">
        <v>6</v>
      </c>
      <c r="B951" s="13">
        <v>1972</v>
      </c>
      <c r="C951" s="13">
        <v>2006</v>
      </c>
      <c r="D951" s="13">
        <v>1161</v>
      </c>
      <c r="E951" s="13">
        <v>676</v>
      </c>
      <c r="F951">
        <v>6</v>
      </c>
      <c r="G951">
        <v>0</v>
      </c>
      <c r="H951">
        <v>0</v>
      </c>
      <c r="I951">
        <v>1</v>
      </c>
      <c r="J951">
        <v>1</v>
      </c>
      <c r="K951">
        <v>0</v>
      </c>
      <c r="L951">
        <v>2</v>
      </c>
      <c r="M951">
        <v>0</v>
      </c>
      <c r="N951">
        <v>0</v>
      </c>
      <c r="O951" s="42">
        <v>197500</v>
      </c>
      <c r="P9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198689.06780397572</v>
      </c>
    </row>
    <row r="952" spans="1:16">
      <c r="A952" s="7">
        <v>5</v>
      </c>
      <c r="B952" s="7">
        <v>1950</v>
      </c>
      <c r="C952" s="7">
        <v>2002</v>
      </c>
      <c r="D952" s="7">
        <v>864</v>
      </c>
      <c r="E952" s="7">
        <v>720</v>
      </c>
      <c r="F952">
        <v>11</v>
      </c>
      <c r="G952">
        <v>0</v>
      </c>
      <c r="H952">
        <v>0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 s="42">
        <v>129000</v>
      </c>
      <c r="P9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160766.93609179219</v>
      </c>
    </row>
    <row r="953" spans="1:16">
      <c r="A953" s="13">
        <v>5</v>
      </c>
      <c r="B953" s="13">
        <v>1965</v>
      </c>
      <c r="C953" s="13">
        <v>1965</v>
      </c>
      <c r="D953" s="13">
        <v>828</v>
      </c>
      <c r="E953" s="13">
        <v>300</v>
      </c>
      <c r="F953">
        <v>12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</v>
      </c>
      <c r="M953">
        <v>1</v>
      </c>
      <c r="N953">
        <v>1</v>
      </c>
      <c r="O953" s="42">
        <v>119900</v>
      </c>
      <c r="P9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129533.68907482503</v>
      </c>
    </row>
    <row r="954" spans="1:16">
      <c r="A954" s="7">
        <v>5</v>
      </c>
      <c r="B954" s="7">
        <v>1972</v>
      </c>
      <c r="C954" s="7">
        <v>2003</v>
      </c>
      <c r="D954" s="7">
        <v>768</v>
      </c>
      <c r="E954" s="7">
        <v>396</v>
      </c>
      <c r="F954">
        <v>0</v>
      </c>
      <c r="G954">
        <v>0</v>
      </c>
      <c r="H954">
        <v>0</v>
      </c>
      <c r="I954">
        <v>4</v>
      </c>
      <c r="J954">
        <v>0</v>
      </c>
      <c r="K954">
        <v>0</v>
      </c>
      <c r="L954">
        <v>1</v>
      </c>
      <c r="M954">
        <v>1</v>
      </c>
      <c r="N954">
        <v>0</v>
      </c>
      <c r="O954" s="42">
        <v>133900</v>
      </c>
      <c r="P9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133251.98780109565</v>
      </c>
    </row>
    <row r="955" spans="1:16">
      <c r="A955" s="13">
        <v>5</v>
      </c>
      <c r="B955" s="13">
        <v>1969</v>
      </c>
      <c r="C955" s="13">
        <v>1969</v>
      </c>
      <c r="D955" s="13">
        <v>784</v>
      </c>
      <c r="E955" s="13">
        <v>530</v>
      </c>
      <c r="F955">
        <v>4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0</v>
      </c>
      <c r="O955" s="42">
        <v>172000</v>
      </c>
      <c r="P9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148968.13748656379</v>
      </c>
    </row>
    <row r="956" spans="1:16">
      <c r="A956" s="7">
        <v>6</v>
      </c>
      <c r="B956" s="7">
        <v>1975</v>
      </c>
      <c r="C956" s="7">
        <v>1975</v>
      </c>
      <c r="D956" s="7">
        <v>945</v>
      </c>
      <c r="E956" s="7">
        <v>0</v>
      </c>
      <c r="F956">
        <v>15</v>
      </c>
      <c r="G956">
        <v>0</v>
      </c>
      <c r="H956">
        <v>2</v>
      </c>
      <c r="I956">
        <v>4</v>
      </c>
      <c r="J956">
        <v>0</v>
      </c>
      <c r="K956">
        <v>1</v>
      </c>
      <c r="L956">
        <v>2</v>
      </c>
      <c r="M956">
        <v>1</v>
      </c>
      <c r="N956">
        <v>3</v>
      </c>
      <c r="O956" s="42">
        <v>127500</v>
      </c>
      <c r="P9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116023.75683243427</v>
      </c>
    </row>
    <row r="957" spans="1:16">
      <c r="A957" s="13">
        <v>6</v>
      </c>
      <c r="B957" s="13">
        <v>1946</v>
      </c>
      <c r="C957" s="13">
        <v>1950</v>
      </c>
      <c r="D957" s="13">
        <v>979</v>
      </c>
      <c r="E957" s="13">
        <v>492</v>
      </c>
      <c r="F957">
        <v>2</v>
      </c>
      <c r="G957">
        <v>0</v>
      </c>
      <c r="H957">
        <v>2</v>
      </c>
      <c r="I957">
        <v>0</v>
      </c>
      <c r="J957">
        <v>0</v>
      </c>
      <c r="K957">
        <v>0</v>
      </c>
      <c r="L957">
        <v>2</v>
      </c>
      <c r="M957">
        <v>1</v>
      </c>
      <c r="N957">
        <v>0</v>
      </c>
      <c r="O957" s="42">
        <v>145000</v>
      </c>
      <c r="P9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141923.94526983678</v>
      </c>
    </row>
    <row r="958" spans="1:16">
      <c r="A958" s="7">
        <v>6</v>
      </c>
      <c r="B958" s="7">
        <v>1980</v>
      </c>
      <c r="C958" s="7">
        <v>1980</v>
      </c>
      <c r="D958" s="7">
        <v>561</v>
      </c>
      <c r="E958" s="7">
        <v>462</v>
      </c>
      <c r="F958">
        <v>24</v>
      </c>
      <c r="G958">
        <v>0</v>
      </c>
      <c r="H958">
        <v>3</v>
      </c>
      <c r="I958">
        <v>0</v>
      </c>
      <c r="J958">
        <v>0</v>
      </c>
      <c r="K958">
        <v>0</v>
      </c>
      <c r="L958">
        <v>2</v>
      </c>
      <c r="M958">
        <v>1</v>
      </c>
      <c r="N958">
        <v>0</v>
      </c>
      <c r="O958" s="42">
        <v>124000</v>
      </c>
      <c r="P9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138160.94275006233</v>
      </c>
    </row>
    <row r="959" spans="1:16">
      <c r="A959" s="13">
        <v>5</v>
      </c>
      <c r="B959" s="13">
        <v>1962</v>
      </c>
      <c r="C959" s="13">
        <v>1962</v>
      </c>
      <c r="D959" s="13">
        <v>1057</v>
      </c>
      <c r="E959" s="13">
        <v>576</v>
      </c>
      <c r="F959">
        <v>9</v>
      </c>
      <c r="G959">
        <v>0</v>
      </c>
      <c r="H959">
        <v>0</v>
      </c>
      <c r="I959">
        <v>1</v>
      </c>
      <c r="J959">
        <v>1</v>
      </c>
      <c r="K959">
        <v>0</v>
      </c>
      <c r="L959">
        <v>2</v>
      </c>
      <c r="M959">
        <v>1</v>
      </c>
      <c r="N959">
        <v>0</v>
      </c>
      <c r="O959" s="42">
        <v>132000</v>
      </c>
      <c r="P9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150078.3380934133</v>
      </c>
    </row>
    <row r="960" spans="1:16">
      <c r="A960" s="7">
        <v>7</v>
      </c>
      <c r="B960" s="7">
        <v>2003</v>
      </c>
      <c r="C960" s="7">
        <v>2003</v>
      </c>
      <c r="D960" s="7">
        <v>1337</v>
      </c>
      <c r="E960" s="7">
        <v>531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 s="42">
        <v>185000</v>
      </c>
      <c r="P9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226863.41762503656</v>
      </c>
    </row>
    <row r="961" spans="1:16">
      <c r="A961" s="13">
        <v>7</v>
      </c>
      <c r="B961" s="13">
        <v>1999</v>
      </c>
      <c r="C961" s="13">
        <v>1999</v>
      </c>
      <c r="D961" s="13">
        <v>696</v>
      </c>
      <c r="E961" s="13">
        <v>484</v>
      </c>
      <c r="F961">
        <v>5</v>
      </c>
      <c r="G961">
        <v>0</v>
      </c>
      <c r="H961">
        <v>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s="42">
        <v>155000</v>
      </c>
      <c r="P9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169599.39335542396</v>
      </c>
    </row>
    <row r="962" spans="1:16">
      <c r="A962" s="7">
        <v>5</v>
      </c>
      <c r="B962" s="7">
        <v>1958</v>
      </c>
      <c r="C962" s="7">
        <v>2008</v>
      </c>
      <c r="D962" s="7">
        <v>858</v>
      </c>
      <c r="E962" s="7">
        <v>0</v>
      </c>
      <c r="F962">
        <v>8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1</v>
      </c>
      <c r="N962">
        <v>0</v>
      </c>
      <c r="O962" s="42">
        <v>116500</v>
      </c>
      <c r="P9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126527.17811686514</v>
      </c>
    </row>
    <row r="963" spans="1:16">
      <c r="A963" s="13">
        <v>6</v>
      </c>
      <c r="B963" s="13">
        <v>1977</v>
      </c>
      <c r="C963" s="13">
        <v>1995</v>
      </c>
      <c r="D963" s="13">
        <v>1330</v>
      </c>
      <c r="E963" s="13">
        <v>619</v>
      </c>
      <c r="F963">
        <v>6</v>
      </c>
      <c r="G963">
        <v>2</v>
      </c>
      <c r="H963">
        <v>0</v>
      </c>
      <c r="I963">
        <v>0</v>
      </c>
      <c r="J963">
        <v>0</v>
      </c>
      <c r="K963">
        <v>1</v>
      </c>
      <c r="L963">
        <v>2</v>
      </c>
      <c r="M963">
        <v>1</v>
      </c>
      <c r="N963">
        <v>0</v>
      </c>
      <c r="O963" s="42">
        <v>272000</v>
      </c>
      <c r="P9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197232.17039278249</v>
      </c>
    </row>
    <row r="964" spans="1:16">
      <c r="A964" s="7">
        <v>6</v>
      </c>
      <c r="B964" s="7">
        <v>1976</v>
      </c>
      <c r="C964" s="7">
        <v>1976</v>
      </c>
      <c r="D964" s="7">
        <v>804</v>
      </c>
      <c r="E964" s="7">
        <v>440</v>
      </c>
      <c r="F964">
        <v>20</v>
      </c>
      <c r="G964">
        <v>0</v>
      </c>
      <c r="H964">
        <v>3</v>
      </c>
      <c r="I964">
        <v>0</v>
      </c>
      <c r="J964">
        <v>0</v>
      </c>
      <c r="K964">
        <v>0</v>
      </c>
      <c r="L964">
        <v>2</v>
      </c>
      <c r="M964">
        <v>0</v>
      </c>
      <c r="N964">
        <v>0</v>
      </c>
      <c r="O964" s="42">
        <v>155000</v>
      </c>
      <c r="P9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133455.09756858833</v>
      </c>
    </row>
    <row r="965" spans="1:16">
      <c r="A965" s="13">
        <v>9</v>
      </c>
      <c r="B965" s="13">
        <v>2007</v>
      </c>
      <c r="C965" s="13">
        <v>2007</v>
      </c>
      <c r="D965" s="13">
        <v>1800</v>
      </c>
      <c r="E965" s="13">
        <v>702</v>
      </c>
      <c r="F965">
        <v>0</v>
      </c>
      <c r="G965">
        <v>0</v>
      </c>
      <c r="H965">
        <v>0</v>
      </c>
      <c r="I965">
        <v>1</v>
      </c>
      <c r="J965">
        <v>2</v>
      </c>
      <c r="K965">
        <v>0</v>
      </c>
      <c r="L965">
        <v>0</v>
      </c>
      <c r="M965">
        <v>2</v>
      </c>
      <c r="N965">
        <v>0</v>
      </c>
      <c r="O965" s="42">
        <v>239000</v>
      </c>
      <c r="P9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347048.79225944914</v>
      </c>
    </row>
    <row r="966" spans="1:16">
      <c r="A966" s="7">
        <v>7</v>
      </c>
      <c r="B966" s="7">
        <v>2002</v>
      </c>
      <c r="C966" s="7">
        <v>2003</v>
      </c>
      <c r="D966" s="7">
        <v>817</v>
      </c>
      <c r="E966" s="7">
        <v>510</v>
      </c>
      <c r="F966">
        <v>16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 s="42">
        <v>214900</v>
      </c>
      <c r="P9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212301.18412333555</v>
      </c>
    </row>
    <row r="967" spans="1:16">
      <c r="A967" s="13">
        <v>6</v>
      </c>
      <c r="B967" s="13">
        <v>2005</v>
      </c>
      <c r="C967" s="13">
        <v>2007</v>
      </c>
      <c r="D967" s="13">
        <v>783</v>
      </c>
      <c r="E967" s="13">
        <v>393</v>
      </c>
      <c r="F967">
        <v>17</v>
      </c>
      <c r="G967">
        <v>6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 s="42">
        <v>178900</v>
      </c>
      <c r="P9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162409.6659660138</v>
      </c>
    </row>
    <row r="968" spans="1:16">
      <c r="A968" s="7">
        <v>5</v>
      </c>
      <c r="B968" s="7">
        <v>1940</v>
      </c>
      <c r="C968" s="7">
        <v>1950</v>
      </c>
      <c r="D968" s="7">
        <v>728</v>
      </c>
      <c r="E968" s="7">
        <v>256</v>
      </c>
      <c r="F968">
        <v>2</v>
      </c>
      <c r="G968">
        <v>0</v>
      </c>
      <c r="H968">
        <v>0</v>
      </c>
      <c r="I968">
        <v>2</v>
      </c>
      <c r="J968">
        <v>1</v>
      </c>
      <c r="K968">
        <v>3</v>
      </c>
      <c r="L968">
        <v>0</v>
      </c>
      <c r="M968">
        <v>1</v>
      </c>
      <c r="N968">
        <v>0</v>
      </c>
      <c r="O968" s="42">
        <v>160000</v>
      </c>
      <c r="P9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112100.99007353767</v>
      </c>
    </row>
    <row r="969" spans="1:16">
      <c r="A969" s="13">
        <v>5</v>
      </c>
      <c r="B969" s="13">
        <v>1955</v>
      </c>
      <c r="C969" s="13">
        <v>1955</v>
      </c>
      <c r="D969" s="13">
        <v>1098</v>
      </c>
      <c r="E969" s="13">
        <v>260</v>
      </c>
      <c r="F969">
        <v>11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2</v>
      </c>
      <c r="M969">
        <v>1</v>
      </c>
      <c r="N969">
        <v>0</v>
      </c>
      <c r="O969" s="42">
        <v>135000</v>
      </c>
      <c r="P9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127912.75330260568</v>
      </c>
    </row>
    <row r="970" spans="1:16">
      <c r="A970" s="7">
        <v>3</v>
      </c>
      <c r="B970" s="7">
        <v>1910</v>
      </c>
      <c r="C970" s="7">
        <v>1950</v>
      </c>
      <c r="D970" s="7">
        <v>600</v>
      </c>
      <c r="E970" s="7">
        <v>0</v>
      </c>
      <c r="F970">
        <v>7</v>
      </c>
      <c r="G970">
        <v>0</v>
      </c>
      <c r="H970">
        <v>0</v>
      </c>
      <c r="I970">
        <v>2</v>
      </c>
      <c r="J970">
        <v>1</v>
      </c>
      <c r="K970">
        <v>0</v>
      </c>
      <c r="L970">
        <v>3</v>
      </c>
      <c r="M970">
        <v>1</v>
      </c>
      <c r="N970">
        <v>1</v>
      </c>
      <c r="O970" s="42">
        <v>37900</v>
      </c>
      <c r="P9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19565.267438956875</v>
      </c>
    </row>
    <row r="971" spans="1:16">
      <c r="A971" s="13">
        <v>6</v>
      </c>
      <c r="B971" s="13">
        <v>1958</v>
      </c>
      <c r="C971" s="13">
        <v>1958</v>
      </c>
      <c r="D971" s="13">
        <v>588</v>
      </c>
      <c r="E971" s="13">
        <v>264</v>
      </c>
      <c r="F971">
        <v>11</v>
      </c>
      <c r="G971">
        <v>0</v>
      </c>
      <c r="H971">
        <v>1</v>
      </c>
      <c r="I971">
        <v>5</v>
      </c>
      <c r="J971">
        <v>1</v>
      </c>
      <c r="K971">
        <v>0</v>
      </c>
      <c r="L971">
        <v>2</v>
      </c>
      <c r="M971">
        <v>1</v>
      </c>
      <c r="N971">
        <v>0</v>
      </c>
      <c r="O971" s="42">
        <v>140000</v>
      </c>
      <c r="P9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123390.60670933609</v>
      </c>
    </row>
    <row r="972" spans="1:16">
      <c r="A972" s="7">
        <v>4</v>
      </c>
      <c r="B972" s="7">
        <v>1949</v>
      </c>
      <c r="C972" s="7">
        <v>1950</v>
      </c>
      <c r="D972" s="7">
        <v>720</v>
      </c>
      <c r="E972" s="7">
        <v>0</v>
      </c>
      <c r="F972">
        <v>11</v>
      </c>
      <c r="G972">
        <v>0</v>
      </c>
      <c r="H972">
        <v>0</v>
      </c>
      <c r="I972">
        <v>2</v>
      </c>
      <c r="J972">
        <v>1</v>
      </c>
      <c r="K972">
        <v>0</v>
      </c>
      <c r="L972">
        <v>2</v>
      </c>
      <c r="M972">
        <v>1</v>
      </c>
      <c r="N972">
        <v>1</v>
      </c>
      <c r="O972" s="42">
        <v>135000</v>
      </c>
      <c r="P9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63110.926108458931</v>
      </c>
    </row>
    <row r="973" spans="1:16">
      <c r="A973" s="13">
        <v>7</v>
      </c>
      <c r="B973" s="13">
        <v>2003</v>
      </c>
      <c r="C973" s="13">
        <v>2004</v>
      </c>
      <c r="D973" s="13">
        <v>764</v>
      </c>
      <c r="E973" s="13">
        <v>474</v>
      </c>
      <c r="F973">
        <v>10</v>
      </c>
      <c r="G973">
        <v>0</v>
      </c>
      <c r="H973">
        <v>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42">
        <v>173000</v>
      </c>
      <c r="P9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174913.20682048355</v>
      </c>
    </row>
    <row r="974" spans="1:16">
      <c r="A974" s="7">
        <v>6</v>
      </c>
      <c r="B974" s="7">
        <v>1979</v>
      </c>
      <c r="C974" s="7">
        <v>1979</v>
      </c>
      <c r="D974" s="7">
        <v>918</v>
      </c>
      <c r="E974" s="7">
        <v>264</v>
      </c>
      <c r="F974">
        <v>12</v>
      </c>
      <c r="G974">
        <v>0</v>
      </c>
      <c r="H974">
        <v>3</v>
      </c>
      <c r="I974">
        <v>1</v>
      </c>
      <c r="J974">
        <v>0</v>
      </c>
      <c r="K974">
        <v>0</v>
      </c>
      <c r="L974">
        <v>2</v>
      </c>
      <c r="M974">
        <v>1</v>
      </c>
      <c r="N974">
        <v>0</v>
      </c>
      <c r="O974" s="42">
        <v>99500</v>
      </c>
      <c r="P9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132993.47840099176</v>
      </c>
    </row>
    <row r="975" spans="1:16">
      <c r="A975" s="13">
        <v>7</v>
      </c>
      <c r="B975" s="13">
        <v>2007</v>
      </c>
      <c r="C975" s="13">
        <v>2008</v>
      </c>
      <c r="D975" s="13">
        <v>1428</v>
      </c>
      <c r="E975" s="13">
        <v>480</v>
      </c>
      <c r="F975">
        <v>5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2</v>
      </c>
      <c r="O975" s="42">
        <v>182000</v>
      </c>
      <c r="P9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230118.44193953695</v>
      </c>
    </row>
    <row r="976" spans="1:16">
      <c r="A976" s="7">
        <v>7</v>
      </c>
      <c r="B976" s="7">
        <v>1910</v>
      </c>
      <c r="C976" s="7">
        <v>1993</v>
      </c>
      <c r="D976" s="7">
        <v>728</v>
      </c>
      <c r="E976" s="7">
        <v>532</v>
      </c>
      <c r="F976">
        <v>8</v>
      </c>
      <c r="G976">
        <v>6</v>
      </c>
      <c r="H976">
        <v>0</v>
      </c>
      <c r="I976">
        <v>0</v>
      </c>
      <c r="J976">
        <v>0</v>
      </c>
      <c r="K976">
        <v>0</v>
      </c>
      <c r="L976">
        <v>2</v>
      </c>
      <c r="M976">
        <v>0</v>
      </c>
      <c r="N976">
        <v>0</v>
      </c>
      <c r="O976" s="42">
        <v>167500</v>
      </c>
      <c r="P9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170836.45065357655</v>
      </c>
    </row>
    <row r="977" spans="1:16">
      <c r="A977" s="13">
        <v>7</v>
      </c>
      <c r="B977" s="13">
        <v>2000</v>
      </c>
      <c r="C977" s="13">
        <v>2000</v>
      </c>
      <c r="D977" s="13">
        <v>673</v>
      </c>
      <c r="E977" s="13">
        <v>490</v>
      </c>
      <c r="F977">
        <v>5</v>
      </c>
      <c r="G977">
        <v>0</v>
      </c>
      <c r="H977">
        <v>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s="42">
        <v>165000</v>
      </c>
      <c r="P9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169708.47465847971</v>
      </c>
    </row>
    <row r="978" spans="1:16">
      <c r="A978" s="7">
        <v>4</v>
      </c>
      <c r="B978" s="7">
        <v>1923</v>
      </c>
      <c r="C978" s="7">
        <v>1958</v>
      </c>
      <c r="D978" s="7">
        <v>440</v>
      </c>
      <c r="E978" s="7">
        <v>0</v>
      </c>
      <c r="F978">
        <v>8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2</v>
      </c>
      <c r="M978">
        <v>3</v>
      </c>
      <c r="N978">
        <v>0</v>
      </c>
      <c r="O978" s="42">
        <v>85500</v>
      </c>
      <c r="P9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65267.497982767207</v>
      </c>
    </row>
    <row r="979" spans="1:16">
      <c r="A979" s="13">
        <v>7</v>
      </c>
      <c r="B979" s="13">
        <v>2006</v>
      </c>
      <c r="C979" s="13">
        <v>2007</v>
      </c>
      <c r="D979" s="13">
        <v>1241</v>
      </c>
      <c r="E979" s="13">
        <v>569</v>
      </c>
      <c r="F979">
        <v>5</v>
      </c>
      <c r="G979">
        <v>0</v>
      </c>
      <c r="H979">
        <v>3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2</v>
      </c>
      <c r="O979" s="42">
        <v>199900</v>
      </c>
      <c r="P9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204163.97577207134</v>
      </c>
    </row>
    <row r="980" spans="1:16">
      <c r="A980" s="7">
        <v>4</v>
      </c>
      <c r="B980" s="7">
        <v>1954</v>
      </c>
      <c r="C980" s="7">
        <v>1954</v>
      </c>
      <c r="D980" s="7">
        <v>894</v>
      </c>
      <c r="E980" s="7">
        <v>400</v>
      </c>
      <c r="F980">
        <v>15</v>
      </c>
      <c r="G980">
        <v>0</v>
      </c>
      <c r="H980">
        <v>0</v>
      </c>
      <c r="I980">
        <v>1</v>
      </c>
      <c r="J980">
        <v>1</v>
      </c>
      <c r="K980">
        <v>0</v>
      </c>
      <c r="L980">
        <v>0</v>
      </c>
      <c r="M980">
        <v>1</v>
      </c>
      <c r="N980">
        <v>1</v>
      </c>
      <c r="O980" s="42">
        <v>110000</v>
      </c>
      <c r="P9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106678.87441542181</v>
      </c>
    </row>
    <row r="981" spans="1:16">
      <c r="A981" s="13">
        <v>5</v>
      </c>
      <c r="B981" s="13">
        <v>1963</v>
      </c>
      <c r="C981" s="13">
        <v>1963</v>
      </c>
      <c r="D981" s="13">
        <v>1121</v>
      </c>
      <c r="E981" s="13">
        <v>480</v>
      </c>
      <c r="F981">
        <v>9</v>
      </c>
      <c r="G981">
        <v>1</v>
      </c>
      <c r="H981">
        <v>0</v>
      </c>
      <c r="I981">
        <v>1</v>
      </c>
      <c r="J981">
        <v>1</v>
      </c>
      <c r="K981">
        <v>0</v>
      </c>
      <c r="L981">
        <v>2</v>
      </c>
      <c r="M981">
        <v>1</v>
      </c>
      <c r="N981">
        <v>0</v>
      </c>
      <c r="O981" s="42">
        <v>139000</v>
      </c>
      <c r="P9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144463.54731662618</v>
      </c>
    </row>
    <row r="982" spans="1:16">
      <c r="A982" s="7">
        <v>7</v>
      </c>
      <c r="B982" s="7">
        <v>1961</v>
      </c>
      <c r="C982" s="7">
        <v>2007</v>
      </c>
      <c r="D982" s="7">
        <v>944</v>
      </c>
      <c r="E982" s="7">
        <v>588</v>
      </c>
      <c r="F982">
        <v>11</v>
      </c>
      <c r="G982">
        <v>0</v>
      </c>
      <c r="H982">
        <v>0</v>
      </c>
      <c r="I982">
        <v>4</v>
      </c>
      <c r="J982">
        <v>1</v>
      </c>
      <c r="K982">
        <v>0</v>
      </c>
      <c r="L982">
        <v>1</v>
      </c>
      <c r="M982">
        <v>2</v>
      </c>
      <c r="N982">
        <v>0</v>
      </c>
      <c r="O982" s="42">
        <v>178400</v>
      </c>
      <c r="P9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228439.10863840842</v>
      </c>
    </row>
    <row r="983" spans="1:16">
      <c r="A983" s="13">
        <v>8</v>
      </c>
      <c r="B983" s="13">
        <v>1998</v>
      </c>
      <c r="C983" s="13">
        <v>1999</v>
      </c>
      <c r="D983" s="13">
        <v>1225</v>
      </c>
      <c r="E983" s="13">
        <v>676</v>
      </c>
      <c r="F983">
        <v>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s="42">
        <v>336000</v>
      </c>
      <c r="P9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262111.32728115056</v>
      </c>
    </row>
    <row r="984" spans="1:16">
      <c r="A984" s="7">
        <v>7</v>
      </c>
      <c r="B984" s="7">
        <v>2007</v>
      </c>
      <c r="C984" s="7">
        <v>2007</v>
      </c>
      <c r="D984" s="7">
        <v>1266</v>
      </c>
      <c r="E984" s="7">
        <v>388</v>
      </c>
      <c r="F984">
        <v>21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 s="42">
        <v>159895</v>
      </c>
      <c r="P9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221417.64307069694</v>
      </c>
    </row>
    <row r="985" spans="1:16">
      <c r="A985" s="13">
        <v>8</v>
      </c>
      <c r="B985" s="13">
        <v>2002</v>
      </c>
      <c r="C985" s="13">
        <v>2002</v>
      </c>
      <c r="D985" s="13">
        <v>1128</v>
      </c>
      <c r="E985" s="13">
        <v>779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42">
        <v>255900</v>
      </c>
      <c r="P9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266450.52448892943</v>
      </c>
    </row>
    <row r="986" spans="1:16">
      <c r="A986" s="7">
        <v>5</v>
      </c>
      <c r="B986" s="7">
        <v>1977</v>
      </c>
      <c r="C986" s="7">
        <v>1977</v>
      </c>
      <c r="D986" s="7">
        <v>0</v>
      </c>
      <c r="E986" s="7">
        <v>539</v>
      </c>
      <c r="F986">
        <v>4</v>
      </c>
      <c r="G986">
        <v>0</v>
      </c>
      <c r="H986">
        <v>2</v>
      </c>
      <c r="I986">
        <v>2</v>
      </c>
      <c r="J986">
        <v>3</v>
      </c>
      <c r="K986">
        <v>2</v>
      </c>
      <c r="L986">
        <v>2</v>
      </c>
      <c r="M986">
        <v>0</v>
      </c>
      <c r="N986">
        <v>0</v>
      </c>
      <c r="O986" s="42">
        <v>126000</v>
      </c>
      <c r="P9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103254.52688182417</v>
      </c>
    </row>
    <row r="987" spans="1:16">
      <c r="A987" s="13">
        <v>5</v>
      </c>
      <c r="B987" s="13">
        <v>1950</v>
      </c>
      <c r="C987" s="13">
        <v>1950</v>
      </c>
      <c r="D987" s="13">
        <v>1164</v>
      </c>
      <c r="E987" s="13">
        <v>240</v>
      </c>
      <c r="F987">
        <v>15</v>
      </c>
      <c r="G987">
        <v>0</v>
      </c>
      <c r="H987">
        <v>1</v>
      </c>
      <c r="I987">
        <v>1</v>
      </c>
      <c r="J987">
        <v>1</v>
      </c>
      <c r="K987">
        <v>0</v>
      </c>
      <c r="L987">
        <v>2</v>
      </c>
      <c r="M987">
        <v>1</v>
      </c>
      <c r="N987">
        <v>0</v>
      </c>
      <c r="O987" s="42">
        <v>125000</v>
      </c>
      <c r="P9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118885.44031209564</v>
      </c>
    </row>
    <row r="988" spans="1:16">
      <c r="A988" s="7">
        <v>6</v>
      </c>
      <c r="B988" s="7">
        <v>1910</v>
      </c>
      <c r="C988" s="7">
        <v>2003</v>
      </c>
      <c r="D988" s="7">
        <v>485</v>
      </c>
      <c r="E988" s="7">
        <v>255</v>
      </c>
      <c r="F988">
        <v>7</v>
      </c>
      <c r="G988">
        <v>1</v>
      </c>
      <c r="H988">
        <v>0</v>
      </c>
      <c r="I988">
        <v>2</v>
      </c>
      <c r="J988">
        <v>1</v>
      </c>
      <c r="K988">
        <v>3</v>
      </c>
      <c r="L988">
        <v>1</v>
      </c>
      <c r="M988">
        <v>0</v>
      </c>
      <c r="N988">
        <v>0</v>
      </c>
      <c r="O988" s="42">
        <v>117000</v>
      </c>
      <c r="P9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135359.46498465625</v>
      </c>
    </row>
    <row r="989" spans="1:16">
      <c r="A989" s="13">
        <v>9</v>
      </c>
      <c r="B989" s="13">
        <v>2009</v>
      </c>
      <c r="C989" s="13">
        <v>2010</v>
      </c>
      <c r="D989" s="13">
        <v>1930</v>
      </c>
      <c r="E989" s="13">
        <v>606</v>
      </c>
      <c r="F989">
        <v>10</v>
      </c>
      <c r="G989">
        <v>0</v>
      </c>
      <c r="H989">
        <v>0</v>
      </c>
      <c r="I989">
        <v>1</v>
      </c>
      <c r="J989">
        <v>2</v>
      </c>
      <c r="K989">
        <v>0</v>
      </c>
      <c r="L989">
        <v>0</v>
      </c>
      <c r="M989">
        <v>2</v>
      </c>
      <c r="N989">
        <v>2</v>
      </c>
      <c r="O989" s="42">
        <v>395192</v>
      </c>
      <c r="P9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348690.1502542083</v>
      </c>
    </row>
    <row r="990" spans="1:16">
      <c r="A990" s="7">
        <v>6</v>
      </c>
      <c r="B990" s="7">
        <v>1976</v>
      </c>
      <c r="C990" s="7">
        <v>1976</v>
      </c>
      <c r="D990" s="7">
        <v>848</v>
      </c>
      <c r="E990" s="7">
        <v>551</v>
      </c>
      <c r="F990">
        <v>6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2</v>
      </c>
      <c r="M990">
        <v>0</v>
      </c>
      <c r="N990">
        <v>0</v>
      </c>
      <c r="O990" s="42">
        <v>195000</v>
      </c>
      <c r="P9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170800.0619179022</v>
      </c>
    </row>
    <row r="991" spans="1:16">
      <c r="A991" s="13">
        <v>7</v>
      </c>
      <c r="B991" s="13">
        <v>2006</v>
      </c>
      <c r="C991" s="13">
        <v>2006</v>
      </c>
      <c r="D991" s="13">
        <v>770</v>
      </c>
      <c r="E991" s="13">
        <v>614</v>
      </c>
      <c r="F991">
        <v>5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2</v>
      </c>
      <c r="O991" s="42">
        <v>197000</v>
      </c>
      <c r="P9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216564.74572332326</v>
      </c>
    </row>
    <row r="992" spans="1:16">
      <c r="A992" s="7">
        <v>8</v>
      </c>
      <c r="B992" s="7">
        <v>1997</v>
      </c>
      <c r="C992" s="7">
        <v>1998</v>
      </c>
      <c r="D992" s="7">
        <v>1396</v>
      </c>
      <c r="E992" s="7">
        <v>870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s="42">
        <v>348000</v>
      </c>
      <c r="P9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280056.14575956832</v>
      </c>
    </row>
    <row r="993" spans="1:16">
      <c r="A993" s="13">
        <v>8</v>
      </c>
      <c r="B993" s="13">
        <v>1882</v>
      </c>
      <c r="C993" s="13">
        <v>1986</v>
      </c>
      <c r="D993" s="13">
        <v>916</v>
      </c>
      <c r="E993" s="13">
        <v>424</v>
      </c>
      <c r="F993">
        <v>7</v>
      </c>
      <c r="G993">
        <v>3</v>
      </c>
      <c r="H993">
        <v>0</v>
      </c>
      <c r="I993">
        <v>0</v>
      </c>
      <c r="J993">
        <v>1</v>
      </c>
      <c r="K993">
        <v>0</v>
      </c>
      <c r="L993">
        <v>1</v>
      </c>
      <c r="M993">
        <v>0</v>
      </c>
      <c r="N993">
        <v>0</v>
      </c>
      <c r="O993" s="42">
        <v>168000</v>
      </c>
      <c r="P9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209768.3990846544</v>
      </c>
    </row>
    <row r="994" spans="1:16">
      <c r="A994" s="7">
        <v>6</v>
      </c>
      <c r="B994" s="7">
        <v>1964</v>
      </c>
      <c r="C994" s="7">
        <v>1993</v>
      </c>
      <c r="D994" s="7">
        <v>822</v>
      </c>
      <c r="E994" s="7">
        <v>440</v>
      </c>
      <c r="F994">
        <v>11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0</v>
      </c>
      <c r="O994" s="42">
        <v>187000</v>
      </c>
      <c r="P9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171719.57706039512</v>
      </c>
    </row>
    <row r="995" spans="1:16">
      <c r="A995" s="13">
        <v>6</v>
      </c>
      <c r="B995" s="13">
        <v>2005</v>
      </c>
      <c r="C995" s="13">
        <v>2006</v>
      </c>
      <c r="D995" s="13">
        <v>750</v>
      </c>
      <c r="E995" s="13">
        <v>564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</v>
      </c>
      <c r="O995" s="42">
        <v>173900</v>
      </c>
      <c r="P9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182307.22227439095</v>
      </c>
    </row>
    <row r="996" spans="1:16">
      <c r="A996" s="7">
        <v>10</v>
      </c>
      <c r="B996" s="7">
        <v>2006</v>
      </c>
      <c r="C996" s="7">
        <v>2007</v>
      </c>
      <c r="D996" s="7">
        <v>1700</v>
      </c>
      <c r="E996" s="7">
        <v>786</v>
      </c>
      <c r="F996">
        <v>10</v>
      </c>
      <c r="G996">
        <v>0</v>
      </c>
      <c r="H996">
        <v>0</v>
      </c>
      <c r="I996">
        <v>1</v>
      </c>
      <c r="J996">
        <v>2</v>
      </c>
      <c r="K996">
        <v>0</v>
      </c>
      <c r="L996">
        <v>0</v>
      </c>
      <c r="M996">
        <v>2</v>
      </c>
      <c r="N996">
        <v>0</v>
      </c>
      <c r="O996" s="42">
        <v>337500</v>
      </c>
      <c r="P9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379985.60930871364</v>
      </c>
    </row>
    <row r="997" spans="1:16">
      <c r="A997" s="13">
        <v>4</v>
      </c>
      <c r="B997" s="13">
        <v>1946</v>
      </c>
      <c r="C997" s="13">
        <v>1950</v>
      </c>
      <c r="D997" s="13">
        <v>747</v>
      </c>
      <c r="E997" s="13">
        <v>305</v>
      </c>
      <c r="F997">
        <v>8</v>
      </c>
      <c r="G997">
        <v>1</v>
      </c>
      <c r="H997">
        <v>0</v>
      </c>
      <c r="I997">
        <v>2</v>
      </c>
      <c r="J997">
        <v>1</v>
      </c>
      <c r="K997">
        <v>0</v>
      </c>
      <c r="L997">
        <v>2</v>
      </c>
      <c r="M997">
        <v>1</v>
      </c>
      <c r="N997">
        <v>1</v>
      </c>
      <c r="O997" s="42">
        <v>121600</v>
      </c>
      <c r="P9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80229.548290135732</v>
      </c>
    </row>
    <row r="998" spans="1:16">
      <c r="A998" s="7">
        <v>5</v>
      </c>
      <c r="B998" s="7">
        <v>1961</v>
      </c>
      <c r="C998" s="7">
        <v>1961</v>
      </c>
      <c r="D998" s="7">
        <v>1050</v>
      </c>
      <c r="E998" s="7">
        <v>368</v>
      </c>
      <c r="F998">
        <v>11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2</v>
      </c>
      <c r="M998">
        <v>1</v>
      </c>
      <c r="N998">
        <v>0</v>
      </c>
      <c r="O998" s="42">
        <v>136500</v>
      </c>
      <c r="P9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136374.01072641974</v>
      </c>
    </row>
    <row r="999" spans="1:16">
      <c r="A999" s="13">
        <v>6</v>
      </c>
      <c r="B999" s="13">
        <v>1970</v>
      </c>
      <c r="C999" s="13">
        <v>1970</v>
      </c>
      <c r="D999" s="13">
        <v>1442</v>
      </c>
      <c r="E999" s="13">
        <v>615</v>
      </c>
      <c r="F999">
        <v>6</v>
      </c>
      <c r="G999">
        <v>7</v>
      </c>
      <c r="H999">
        <v>0</v>
      </c>
      <c r="I999">
        <v>1</v>
      </c>
      <c r="J999">
        <v>1</v>
      </c>
      <c r="K999">
        <v>0</v>
      </c>
      <c r="L999">
        <v>2</v>
      </c>
      <c r="M999">
        <v>1</v>
      </c>
      <c r="N999">
        <v>0</v>
      </c>
      <c r="O999" s="42">
        <v>185000</v>
      </c>
      <c r="P9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183302.04941445144</v>
      </c>
    </row>
    <row r="1000" spans="1:16">
      <c r="A1000" s="7">
        <v>3</v>
      </c>
      <c r="B1000" s="7">
        <v>1922</v>
      </c>
      <c r="C1000" s="7">
        <v>1950</v>
      </c>
      <c r="D1000" s="7">
        <v>1007</v>
      </c>
      <c r="E1000" s="7">
        <v>210</v>
      </c>
      <c r="F1000">
        <v>13</v>
      </c>
      <c r="G1000">
        <v>0</v>
      </c>
      <c r="H1000">
        <v>0</v>
      </c>
      <c r="I1000">
        <v>1</v>
      </c>
      <c r="J1000">
        <v>1</v>
      </c>
      <c r="K1000">
        <v>3</v>
      </c>
      <c r="L1000">
        <v>3</v>
      </c>
      <c r="M1000">
        <v>1</v>
      </c>
      <c r="N1000">
        <v>0</v>
      </c>
      <c r="O1000" s="42">
        <v>91000</v>
      </c>
      <c r="P10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52603.554626183191</v>
      </c>
    </row>
    <row r="1001" spans="1:16">
      <c r="A1001" s="13">
        <v>7</v>
      </c>
      <c r="B1001" s="13">
        <v>2006</v>
      </c>
      <c r="C1001" s="13">
        <v>2006</v>
      </c>
      <c r="D1001" s="13">
        <v>1187</v>
      </c>
      <c r="E1001" s="13">
        <v>632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 s="42">
        <v>206000</v>
      </c>
      <c r="P10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229612.35944415227</v>
      </c>
    </row>
    <row r="1002" spans="1:16">
      <c r="A1002" s="7">
        <v>3</v>
      </c>
      <c r="B1002" s="7">
        <v>1952</v>
      </c>
      <c r="C1002" s="7">
        <v>1952</v>
      </c>
      <c r="D1002" s="7">
        <v>0</v>
      </c>
      <c r="E1002" s="7">
        <v>528</v>
      </c>
      <c r="F1002">
        <v>15</v>
      </c>
      <c r="G1002">
        <v>0</v>
      </c>
      <c r="H1002">
        <v>0</v>
      </c>
      <c r="I1002">
        <v>1</v>
      </c>
      <c r="J1002">
        <v>3</v>
      </c>
      <c r="K1002">
        <v>2</v>
      </c>
      <c r="L1002">
        <v>3</v>
      </c>
      <c r="M1002">
        <v>3</v>
      </c>
      <c r="N1002">
        <v>0</v>
      </c>
      <c r="O1002" s="42">
        <v>82000</v>
      </c>
      <c r="P10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74850.190101466127</v>
      </c>
    </row>
    <row r="1003" spans="1:16">
      <c r="A1003" s="13">
        <v>5</v>
      </c>
      <c r="B1003" s="13">
        <v>1920</v>
      </c>
      <c r="C1003" s="13">
        <v>1950</v>
      </c>
      <c r="D1003" s="13">
        <v>691</v>
      </c>
      <c r="E1003" s="13">
        <v>216</v>
      </c>
      <c r="F1003">
        <v>7</v>
      </c>
      <c r="G1003">
        <v>0</v>
      </c>
      <c r="H1003">
        <v>0</v>
      </c>
      <c r="I1003">
        <v>1</v>
      </c>
      <c r="J1003">
        <v>4</v>
      </c>
      <c r="K1003">
        <v>0</v>
      </c>
      <c r="L1003">
        <v>0</v>
      </c>
      <c r="M1003">
        <v>2</v>
      </c>
      <c r="N1003">
        <v>1</v>
      </c>
      <c r="O1003" s="42">
        <v>86000</v>
      </c>
      <c r="P10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138544.44140427402</v>
      </c>
    </row>
    <row r="1004" spans="1:16">
      <c r="A1004" s="7">
        <v>8</v>
      </c>
      <c r="B1004" s="7">
        <v>2006</v>
      </c>
      <c r="C1004" s="7">
        <v>2006</v>
      </c>
      <c r="D1004" s="7">
        <v>1574</v>
      </c>
      <c r="E1004" s="7">
        <v>824</v>
      </c>
      <c r="F1004">
        <v>5</v>
      </c>
      <c r="G1004">
        <v>6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 s="42">
        <v>232000</v>
      </c>
      <c r="P10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272174.38316772127</v>
      </c>
    </row>
    <row r="1005" spans="1:16">
      <c r="A1005" s="13">
        <v>5</v>
      </c>
      <c r="B1005" s="13">
        <v>1976</v>
      </c>
      <c r="C1005" s="13">
        <v>1976</v>
      </c>
      <c r="D1005" s="13">
        <v>1680</v>
      </c>
      <c r="E1005" s="13">
        <v>528</v>
      </c>
      <c r="F1005">
        <v>6</v>
      </c>
      <c r="G1005">
        <v>1</v>
      </c>
      <c r="H1005">
        <v>2</v>
      </c>
      <c r="I1005">
        <v>1</v>
      </c>
      <c r="J1005">
        <v>1</v>
      </c>
      <c r="K1005">
        <v>0</v>
      </c>
      <c r="L1005">
        <v>3</v>
      </c>
      <c r="M1005">
        <v>1</v>
      </c>
      <c r="N1005">
        <v>0</v>
      </c>
      <c r="O1005" s="42">
        <v>136905</v>
      </c>
      <c r="P10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154471.23944380702</v>
      </c>
    </row>
    <row r="1006" spans="1:16">
      <c r="A1006" s="7">
        <v>7</v>
      </c>
      <c r="B1006" s="7">
        <v>2005</v>
      </c>
      <c r="C1006" s="7">
        <v>2006</v>
      </c>
      <c r="D1006" s="7">
        <v>1346</v>
      </c>
      <c r="E1006" s="7">
        <v>457</v>
      </c>
      <c r="F1006">
        <v>21</v>
      </c>
      <c r="G1006">
        <v>0</v>
      </c>
      <c r="H1006">
        <v>3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 s="42">
        <v>181000</v>
      </c>
      <c r="P10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203537.57143272698</v>
      </c>
    </row>
    <row r="1007" spans="1:16">
      <c r="A1007" s="13">
        <v>5</v>
      </c>
      <c r="B1007" s="13">
        <v>1977</v>
      </c>
      <c r="C1007" s="13">
        <v>1977</v>
      </c>
      <c r="D1007" s="13">
        <v>985</v>
      </c>
      <c r="E1007" s="13">
        <v>328</v>
      </c>
      <c r="F1007">
        <v>0</v>
      </c>
      <c r="G1007">
        <v>0</v>
      </c>
      <c r="H1007">
        <v>0</v>
      </c>
      <c r="I1007">
        <v>5</v>
      </c>
      <c r="J1007">
        <v>0</v>
      </c>
      <c r="K1007">
        <v>1</v>
      </c>
      <c r="L1007">
        <v>2</v>
      </c>
      <c r="M1007">
        <v>1</v>
      </c>
      <c r="N1007">
        <v>0</v>
      </c>
      <c r="O1007" s="42">
        <v>149900</v>
      </c>
      <c r="P10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121573.52352832578</v>
      </c>
    </row>
    <row r="1008" spans="1:16">
      <c r="A1008" s="7">
        <v>6</v>
      </c>
      <c r="B1008" s="7">
        <v>1970</v>
      </c>
      <c r="C1008" s="7">
        <v>1970</v>
      </c>
      <c r="D1008" s="7">
        <v>1657</v>
      </c>
      <c r="E1008" s="7">
        <v>484</v>
      </c>
      <c r="F1008">
        <v>11</v>
      </c>
      <c r="G1008">
        <v>2</v>
      </c>
      <c r="H1008">
        <v>0</v>
      </c>
      <c r="I1008">
        <v>1</v>
      </c>
      <c r="J1008">
        <v>0</v>
      </c>
      <c r="K1008">
        <v>0</v>
      </c>
      <c r="L1008">
        <v>1</v>
      </c>
      <c r="M1008">
        <v>1</v>
      </c>
      <c r="N1008">
        <v>0</v>
      </c>
      <c r="O1008" s="42">
        <v>163500</v>
      </c>
      <c r="P10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191282.36703891668</v>
      </c>
    </row>
    <row r="1009" spans="1:16">
      <c r="A1009" s="13">
        <v>4</v>
      </c>
      <c r="B1009" s="13">
        <v>1970</v>
      </c>
      <c r="C1009" s="13">
        <v>1970</v>
      </c>
      <c r="D1009" s="13">
        <v>546</v>
      </c>
      <c r="E1009" s="13">
        <v>286</v>
      </c>
      <c r="F1009">
        <v>14</v>
      </c>
      <c r="G1009">
        <v>0</v>
      </c>
      <c r="H1009">
        <v>3</v>
      </c>
      <c r="I1009">
        <v>0</v>
      </c>
      <c r="J1009">
        <v>1</v>
      </c>
      <c r="K1009">
        <v>0</v>
      </c>
      <c r="L1009">
        <v>2</v>
      </c>
      <c r="M1009">
        <v>1</v>
      </c>
      <c r="N1009">
        <v>0</v>
      </c>
      <c r="O1009" s="42">
        <v>88000</v>
      </c>
      <c r="P10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67235.141362594601</v>
      </c>
    </row>
    <row r="1010" spans="1:16">
      <c r="A1010" s="7">
        <v>7</v>
      </c>
      <c r="B1010" s="7">
        <v>2004</v>
      </c>
      <c r="C1010" s="7">
        <v>2005</v>
      </c>
      <c r="D1010" s="7">
        <v>1710</v>
      </c>
      <c r="E1010" s="7">
        <v>550</v>
      </c>
      <c r="F1010">
        <v>4</v>
      </c>
      <c r="G1010">
        <v>0</v>
      </c>
      <c r="H1010">
        <v>0</v>
      </c>
      <c r="I1010">
        <v>1</v>
      </c>
      <c r="J1010">
        <v>2</v>
      </c>
      <c r="K1010">
        <v>0</v>
      </c>
      <c r="L1010">
        <v>0</v>
      </c>
      <c r="M1010">
        <v>0</v>
      </c>
      <c r="N1010">
        <v>0</v>
      </c>
      <c r="O1010" s="42">
        <v>240000</v>
      </c>
      <c r="P10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256941.33165083811</v>
      </c>
    </row>
    <row r="1011" spans="1:16">
      <c r="A1011" s="13">
        <v>5</v>
      </c>
      <c r="B1011" s="13">
        <v>1926</v>
      </c>
      <c r="C1011" s="13">
        <v>1950</v>
      </c>
      <c r="D1011" s="13">
        <v>1008</v>
      </c>
      <c r="E1011" s="13">
        <v>0</v>
      </c>
      <c r="F1011">
        <v>23</v>
      </c>
      <c r="G1011">
        <v>0</v>
      </c>
      <c r="H1011">
        <v>0</v>
      </c>
      <c r="I1011">
        <v>2</v>
      </c>
      <c r="J1011">
        <v>1</v>
      </c>
      <c r="K1011">
        <v>0</v>
      </c>
      <c r="L1011">
        <v>0</v>
      </c>
      <c r="M1011">
        <v>1</v>
      </c>
      <c r="N1011">
        <v>0</v>
      </c>
      <c r="O1011" s="42">
        <v>102000</v>
      </c>
      <c r="P10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107970.07455805074</v>
      </c>
    </row>
    <row r="1012" spans="1:16">
      <c r="A1012" s="7">
        <v>5</v>
      </c>
      <c r="B1012" s="7">
        <v>1948</v>
      </c>
      <c r="C1012" s="7">
        <v>1950</v>
      </c>
      <c r="D1012" s="7">
        <v>720</v>
      </c>
      <c r="E1012" s="7">
        <v>312</v>
      </c>
      <c r="F1012">
        <v>9</v>
      </c>
      <c r="G1012">
        <v>0</v>
      </c>
      <c r="H1012">
        <v>0</v>
      </c>
      <c r="I1012">
        <v>2</v>
      </c>
      <c r="J1012">
        <v>1</v>
      </c>
      <c r="K1012">
        <v>0</v>
      </c>
      <c r="L1012">
        <v>2</v>
      </c>
      <c r="M1012">
        <v>1</v>
      </c>
      <c r="N1012">
        <v>0</v>
      </c>
      <c r="O1012" s="42">
        <v>135000</v>
      </c>
      <c r="P10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111999.30727449592</v>
      </c>
    </row>
    <row r="1013" spans="1:16">
      <c r="A1013" s="13">
        <v>5</v>
      </c>
      <c r="B1013" s="13">
        <v>1965</v>
      </c>
      <c r="C1013" s="13">
        <v>1965</v>
      </c>
      <c r="D1013" s="13">
        <v>0</v>
      </c>
      <c r="E1013" s="13">
        <v>0</v>
      </c>
      <c r="F1013">
        <v>15</v>
      </c>
      <c r="G1013">
        <v>0</v>
      </c>
      <c r="H1013">
        <v>2</v>
      </c>
      <c r="I1013">
        <v>1</v>
      </c>
      <c r="J1013">
        <v>3</v>
      </c>
      <c r="K1013">
        <v>2</v>
      </c>
      <c r="L1013">
        <v>2</v>
      </c>
      <c r="M1013">
        <v>1</v>
      </c>
      <c r="N1013">
        <v>0</v>
      </c>
      <c r="O1013" s="42">
        <v>100000</v>
      </c>
      <c r="P10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75754.158045101212</v>
      </c>
    </row>
    <row r="1014" spans="1:16">
      <c r="A1014" s="7">
        <v>6</v>
      </c>
      <c r="B1014" s="7">
        <v>1923</v>
      </c>
      <c r="C1014" s="7">
        <v>1996</v>
      </c>
      <c r="D1014" s="7">
        <v>602</v>
      </c>
      <c r="E1014" s="7">
        <v>180</v>
      </c>
      <c r="F1014">
        <v>2</v>
      </c>
      <c r="G1014">
        <v>0</v>
      </c>
      <c r="H1014">
        <v>0</v>
      </c>
      <c r="I1014">
        <v>0</v>
      </c>
      <c r="J1014">
        <v>1</v>
      </c>
      <c r="K1014">
        <v>3</v>
      </c>
      <c r="L1014">
        <v>2</v>
      </c>
      <c r="M1014">
        <v>0</v>
      </c>
      <c r="N1014">
        <v>0</v>
      </c>
      <c r="O1014" s="42">
        <v>165000</v>
      </c>
      <c r="P10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136886.29563022067</v>
      </c>
    </row>
    <row r="1015" spans="1:16">
      <c r="A1015" s="13">
        <v>5</v>
      </c>
      <c r="B1015" s="13">
        <v>1910</v>
      </c>
      <c r="C1015" s="13">
        <v>2006</v>
      </c>
      <c r="D1015" s="13">
        <v>1022</v>
      </c>
      <c r="E1015" s="13">
        <v>280</v>
      </c>
      <c r="F1015">
        <v>7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2</v>
      </c>
      <c r="M1015">
        <v>1</v>
      </c>
      <c r="N1015">
        <v>0</v>
      </c>
      <c r="O1015" s="42">
        <v>85000</v>
      </c>
      <c r="P10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138761.7752275953</v>
      </c>
    </row>
    <row r="1016" spans="1:16">
      <c r="A1016" s="7">
        <v>6</v>
      </c>
      <c r="B1016" s="7">
        <v>1948</v>
      </c>
      <c r="C1016" s="7">
        <v>1950</v>
      </c>
      <c r="D1016" s="7">
        <v>1082</v>
      </c>
      <c r="E1016" s="7">
        <v>240</v>
      </c>
      <c r="F1016">
        <v>11</v>
      </c>
      <c r="G1016">
        <v>3</v>
      </c>
      <c r="H1016">
        <v>0</v>
      </c>
      <c r="I1016">
        <v>1</v>
      </c>
      <c r="J1016">
        <v>1</v>
      </c>
      <c r="K1016">
        <v>3</v>
      </c>
      <c r="L1016">
        <v>2</v>
      </c>
      <c r="M1016">
        <v>1</v>
      </c>
      <c r="N1016">
        <v>0</v>
      </c>
      <c r="O1016" s="42">
        <v>119200</v>
      </c>
      <c r="P10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145121.23428255552</v>
      </c>
    </row>
    <row r="1017" spans="1:16">
      <c r="A1017" s="13">
        <v>8</v>
      </c>
      <c r="B1017" s="13">
        <v>2001</v>
      </c>
      <c r="C1017" s="13">
        <v>2001</v>
      </c>
      <c r="D1017" s="13">
        <v>810</v>
      </c>
      <c r="E1017" s="13">
        <v>528</v>
      </c>
      <c r="F1017">
        <v>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s="42">
        <v>227000</v>
      </c>
      <c r="P10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239695.32374054164</v>
      </c>
    </row>
    <row r="1018" spans="1:16">
      <c r="A1018" s="7">
        <v>7</v>
      </c>
      <c r="B1018" s="7">
        <v>1996</v>
      </c>
      <c r="C1018" s="7">
        <v>1996</v>
      </c>
      <c r="D1018" s="7">
        <v>1504</v>
      </c>
      <c r="E1018" s="7">
        <v>478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 s="42">
        <v>203000</v>
      </c>
      <c r="P10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225610.3194942573</v>
      </c>
    </row>
    <row r="1019" spans="1:16">
      <c r="A1019" s="13">
        <v>8</v>
      </c>
      <c r="B1019" s="13">
        <v>1984</v>
      </c>
      <c r="C1019" s="13">
        <v>1984</v>
      </c>
      <c r="D1019" s="13">
        <v>1220</v>
      </c>
      <c r="E1019" s="13">
        <v>565</v>
      </c>
      <c r="F1019">
        <v>18</v>
      </c>
      <c r="G1019">
        <v>0</v>
      </c>
      <c r="H1019">
        <v>3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1</v>
      </c>
      <c r="O1019" s="42">
        <v>187500</v>
      </c>
      <c r="P10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219610.88265436143</v>
      </c>
    </row>
    <row r="1020" spans="1:16">
      <c r="A1020" s="7">
        <v>7</v>
      </c>
      <c r="B1020" s="7">
        <v>1991</v>
      </c>
      <c r="C1020" s="7">
        <v>1992</v>
      </c>
      <c r="D1020" s="7">
        <v>384</v>
      </c>
      <c r="E1020" s="7">
        <v>402</v>
      </c>
      <c r="F1020">
        <v>17</v>
      </c>
      <c r="G1020">
        <v>0</v>
      </c>
      <c r="H1020">
        <v>0</v>
      </c>
      <c r="I1020">
        <v>5</v>
      </c>
      <c r="J1020">
        <v>0</v>
      </c>
      <c r="K1020">
        <v>0</v>
      </c>
      <c r="L1020">
        <v>1</v>
      </c>
      <c r="M1020">
        <v>0</v>
      </c>
      <c r="N1020">
        <v>0</v>
      </c>
      <c r="O1020" s="42">
        <v>160000</v>
      </c>
      <c r="P10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169190.55035183369</v>
      </c>
    </row>
    <row r="1021" spans="1:16">
      <c r="A1021" s="13">
        <v>7</v>
      </c>
      <c r="B1021" s="13">
        <v>2005</v>
      </c>
      <c r="C1021" s="13">
        <v>2005</v>
      </c>
      <c r="D1021" s="13">
        <v>1362</v>
      </c>
      <c r="E1021" s="13">
        <v>440</v>
      </c>
      <c r="F1021">
        <v>21</v>
      </c>
      <c r="G1021">
        <v>0</v>
      </c>
      <c r="H1021">
        <v>3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 s="42">
        <v>213490</v>
      </c>
      <c r="P10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202629.43521556453</v>
      </c>
    </row>
    <row r="1022" spans="1:16">
      <c r="A1022" s="7">
        <v>4</v>
      </c>
      <c r="B1022" s="7">
        <v>2005</v>
      </c>
      <c r="C1022" s="7">
        <v>2005</v>
      </c>
      <c r="D1022" s="7">
        <v>1132</v>
      </c>
      <c r="E1022" s="7">
        <v>451</v>
      </c>
      <c r="F1022">
        <v>15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 s="42">
        <v>176000</v>
      </c>
      <c r="P10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130365.31150865041</v>
      </c>
    </row>
    <row r="1023" spans="1:16">
      <c r="A1023" s="13">
        <v>7</v>
      </c>
      <c r="B1023" s="13">
        <v>2006</v>
      </c>
      <c r="C1023" s="13">
        <v>2006</v>
      </c>
      <c r="D1023" s="13">
        <v>1199</v>
      </c>
      <c r="E1023" s="13">
        <v>632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2</v>
      </c>
      <c r="O1023" s="42">
        <v>194000</v>
      </c>
      <c r="P10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229782.76524490773</v>
      </c>
    </row>
    <row r="1024" spans="1:16">
      <c r="A1024" s="7">
        <v>5</v>
      </c>
      <c r="B1024" s="7">
        <v>1930</v>
      </c>
      <c r="C1024" s="7">
        <v>1950</v>
      </c>
      <c r="D1024" s="7">
        <v>912</v>
      </c>
      <c r="E1024" s="7">
        <v>160</v>
      </c>
      <c r="F1024">
        <v>7</v>
      </c>
      <c r="G1024">
        <v>0</v>
      </c>
      <c r="H1024">
        <v>0</v>
      </c>
      <c r="I1024">
        <v>2</v>
      </c>
      <c r="J1024">
        <v>1</v>
      </c>
      <c r="K1024">
        <v>0</v>
      </c>
      <c r="L1024">
        <v>1</v>
      </c>
      <c r="M1024">
        <v>1</v>
      </c>
      <c r="N1024">
        <v>0</v>
      </c>
      <c r="O1024" s="42">
        <v>87000</v>
      </c>
      <c r="P10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109142.39312651253</v>
      </c>
    </row>
    <row r="1025" spans="1:16">
      <c r="A1025" s="13">
        <v>7</v>
      </c>
      <c r="B1025" s="13">
        <v>2005</v>
      </c>
      <c r="C1025" s="13">
        <v>2006</v>
      </c>
      <c r="D1025" s="13">
        <v>1346</v>
      </c>
      <c r="E1025" s="13">
        <v>437</v>
      </c>
      <c r="F1025">
        <v>21</v>
      </c>
      <c r="G1025">
        <v>0</v>
      </c>
      <c r="H1025">
        <v>3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 s="42">
        <v>191000</v>
      </c>
      <c r="P10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202137.29170714138</v>
      </c>
    </row>
    <row r="1026" spans="1:16">
      <c r="A1026" s="7">
        <v>8</v>
      </c>
      <c r="B1026" s="7">
        <v>1976</v>
      </c>
      <c r="C1026" s="7">
        <v>1976</v>
      </c>
      <c r="D1026" s="7">
        <v>1565</v>
      </c>
      <c r="E1026" s="7">
        <v>665</v>
      </c>
      <c r="F1026">
        <v>16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2</v>
      </c>
      <c r="M1026">
        <v>0</v>
      </c>
      <c r="N1026">
        <v>1</v>
      </c>
      <c r="O1026" s="42">
        <v>287000</v>
      </c>
      <c r="P10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254818.50200515377</v>
      </c>
    </row>
    <row r="1027" spans="1:16">
      <c r="A1027" s="13">
        <v>5</v>
      </c>
      <c r="B1027" s="13">
        <v>1972</v>
      </c>
      <c r="C1027" s="13">
        <v>1972</v>
      </c>
      <c r="D1027" s="13">
        <v>882</v>
      </c>
      <c r="E1027" s="13">
        <v>461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2</v>
      </c>
      <c r="M1027">
        <v>1</v>
      </c>
      <c r="N1027">
        <v>0</v>
      </c>
      <c r="O1027" s="42">
        <v>112500</v>
      </c>
      <c r="P10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140207.14671771636</v>
      </c>
    </row>
    <row r="1028" spans="1:16">
      <c r="A1028" s="7">
        <v>5</v>
      </c>
      <c r="B1028" s="7">
        <v>1960</v>
      </c>
      <c r="C1028" s="7">
        <v>1960</v>
      </c>
      <c r="D1028" s="7">
        <v>1268</v>
      </c>
      <c r="E1028" s="7">
        <v>461</v>
      </c>
      <c r="F1028">
        <v>11</v>
      </c>
      <c r="G1028">
        <v>1</v>
      </c>
      <c r="H1028">
        <v>0</v>
      </c>
      <c r="I1028">
        <v>1</v>
      </c>
      <c r="J1028">
        <v>1</v>
      </c>
      <c r="K1028">
        <v>0</v>
      </c>
      <c r="L1028">
        <v>2</v>
      </c>
      <c r="M1028">
        <v>1</v>
      </c>
      <c r="N1028">
        <v>0</v>
      </c>
      <c r="O1028" s="42">
        <v>167500</v>
      </c>
      <c r="P10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147234.73430439585</v>
      </c>
    </row>
    <row r="1029" spans="1:16">
      <c r="A1029" s="13">
        <v>8</v>
      </c>
      <c r="B1029" s="13">
        <v>2007</v>
      </c>
      <c r="C1029" s="13">
        <v>2008</v>
      </c>
      <c r="D1029" s="13">
        <v>1638</v>
      </c>
      <c r="E1029" s="13">
        <v>800</v>
      </c>
      <c r="F1029">
        <v>16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2</v>
      </c>
      <c r="O1029" s="42">
        <v>293077</v>
      </c>
      <c r="P10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289524.12581704976</v>
      </c>
    </row>
    <row r="1030" spans="1:16">
      <c r="A1030" s="7">
        <v>5</v>
      </c>
      <c r="B1030" s="7">
        <v>1941</v>
      </c>
      <c r="C1030" s="7">
        <v>1950</v>
      </c>
      <c r="D1030" s="7">
        <v>768</v>
      </c>
      <c r="E1030" s="7">
        <v>240</v>
      </c>
      <c r="F1030">
        <v>11</v>
      </c>
      <c r="G1030">
        <v>3</v>
      </c>
      <c r="H1030">
        <v>0</v>
      </c>
      <c r="I1030">
        <v>2</v>
      </c>
      <c r="J1030">
        <v>1</v>
      </c>
      <c r="K1030">
        <v>0</v>
      </c>
      <c r="L1030">
        <v>2</v>
      </c>
      <c r="M1030">
        <v>1</v>
      </c>
      <c r="N1030">
        <v>0</v>
      </c>
      <c r="O1030" s="42">
        <v>105000</v>
      </c>
      <c r="P10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101514.07167866694</v>
      </c>
    </row>
    <row r="1031" spans="1:16">
      <c r="A1031" s="13">
        <v>6</v>
      </c>
      <c r="B1031" s="13">
        <v>1972</v>
      </c>
      <c r="C1031" s="13">
        <v>1972</v>
      </c>
      <c r="D1031" s="13">
        <v>672</v>
      </c>
      <c r="E1031" s="13">
        <v>264</v>
      </c>
      <c r="F1031">
        <v>22</v>
      </c>
      <c r="G1031">
        <v>0</v>
      </c>
      <c r="H1031">
        <v>4</v>
      </c>
      <c r="I1031">
        <v>0</v>
      </c>
      <c r="J1031">
        <v>1</v>
      </c>
      <c r="K1031">
        <v>0</v>
      </c>
      <c r="L1031">
        <v>1</v>
      </c>
      <c r="M1031">
        <v>1</v>
      </c>
      <c r="N1031">
        <v>0</v>
      </c>
      <c r="O1031" s="42">
        <v>118000</v>
      </c>
      <c r="P10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126675.52320519429</v>
      </c>
    </row>
    <row r="1032" spans="1:16">
      <c r="A1032" s="7">
        <v>5</v>
      </c>
      <c r="B1032" s="7">
        <v>1916</v>
      </c>
      <c r="C1032" s="7">
        <v>1995</v>
      </c>
      <c r="D1032" s="7">
        <v>686</v>
      </c>
      <c r="E1032" s="7">
        <v>0</v>
      </c>
      <c r="F1032">
        <v>23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1</v>
      </c>
      <c r="M1032">
        <v>1</v>
      </c>
      <c r="N1032">
        <v>0</v>
      </c>
      <c r="O1032" s="42">
        <v>160000</v>
      </c>
      <c r="P10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105987.09342318408</v>
      </c>
    </row>
    <row r="1033" spans="1:16">
      <c r="A1033" s="13">
        <v>7</v>
      </c>
      <c r="B1033" s="13">
        <v>1920</v>
      </c>
      <c r="C1033" s="13">
        <v>1970</v>
      </c>
      <c r="D1033" s="13">
        <v>824</v>
      </c>
      <c r="E1033" s="13">
        <v>672</v>
      </c>
      <c r="F1033">
        <v>23</v>
      </c>
      <c r="G1033">
        <v>0</v>
      </c>
      <c r="H1033">
        <v>0</v>
      </c>
      <c r="I1033">
        <v>7</v>
      </c>
      <c r="J1033">
        <v>1</v>
      </c>
      <c r="K1033">
        <v>0</v>
      </c>
      <c r="L1033">
        <v>0</v>
      </c>
      <c r="M1033">
        <v>1</v>
      </c>
      <c r="N1033">
        <v>0</v>
      </c>
      <c r="O1033" s="42">
        <v>197000</v>
      </c>
      <c r="P10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198160.60274735131</v>
      </c>
    </row>
    <row r="1034" spans="1:16">
      <c r="A1034" s="7">
        <v>8</v>
      </c>
      <c r="B1034" s="7">
        <v>1993</v>
      </c>
      <c r="C1034" s="7">
        <v>1993</v>
      </c>
      <c r="D1034" s="7">
        <v>1338</v>
      </c>
      <c r="E1034" s="7">
        <v>796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 s="42">
        <v>310000</v>
      </c>
      <c r="P10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270441.78485272458</v>
      </c>
    </row>
    <row r="1035" spans="1:16">
      <c r="A1035" s="13">
        <v>7</v>
      </c>
      <c r="B1035" s="13">
        <v>2002</v>
      </c>
      <c r="C1035" s="13">
        <v>2002</v>
      </c>
      <c r="D1035" s="13">
        <v>1654</v>
      </c>
      <c r="E1035" s="13">
        <v>900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 s="42">
        <v>230000</v>
      </c>
      <c r="P10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261192.85848273526</v>
      </c>
    </row>
    <row r="1036" spans="1:16">
      <c r="A1036" s="7">
        <v>5</v>
      </c>
      <c r="B1036" s="7">
        <v>1938</v>
      </c>
      <c r="C1036" s="7">
        <v>1950</v>
      </c>
      <c r="D1036" s="7">
        <v>920</v>
      </c>
      <c r="E1036" s="7">
        <v>240</v>
      </c>
      <c r="F1036">
        <v>2</v>
      </c>
      <c r="G1036">
        <v>0</v>
      </c>
      <c r="H1036">
        <v>0</v>
      </c>
      <c r="I1036">
        <v>1</v>
      </c>
      <c r="J1036">
        <v>4</v>
      </c>
      <c r="K1036">
        <v>3</v>
      </c>
      <c r="L1036">
        <v>0</v>
      </c>
      <c r="M1036">
        <v>3</v>
      </c>
      <c r="N1036">
        <v>0</v>
      </c>
      <c r="O1036" s="42">
        <v>119750</v>
      </c>
      <c r="P10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158794.3576269114</v>
      </c>
    </row>
    <row r="1037" spans="1:16">
      <c r="A1037" s="13">
        <v>4</v>
      </c>
      <c r="B1037" s="13">
        <v>1957</v>
      </c>
      <c r="C1037" s="13">
        <v>1957</v>
      </c>
      <c r="D1037" s="13">
        <v>0</v>
      </c>
      <c r="E1037" s="13">
        <v>290</v>
      </c>
      <c r="F1037">
        <v>15</v>
      </c>
      <c r="G1037">
        <v>0</v>
      </c>
      <c r="H1037">
        <v>0</v>
      </c>
      <c r="I1037">
        <v>1</v>
      </c>
      <c r="J1037">
        <v>3</v>
      </c>
      <c r="K1037">
        <v>2</v>
      </c>
      <c r="L1037">
        <v>0</v>
      </c>
      <c r="M1037">
        <v>1</v>
      </c>
      <c r="N1037">
        <v>0</v>
      </c>
      <c r="O1037" s="42">
        <v>84000</v>
      </c>
      <c r="P10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83212.91578520817</v>
      </c>
    </row>
    <row r="1038" spans="1:16">
      <c r="A1038" s="7">
        <v>9</v>
      </c>
      <c r="B1038" s="7">
        <v>2007</v>
      </c>
      <c r="C1038" s="7">
        <v>2008</v>
      </c>
      <c r="D1038" s="7">
        <v>1620</v>
      </c>
      <c r="E1038" s="7">
        <v>912</v>
      </c>
      <c r="F1038">
        <v>16</v>
      </c>
      <c r="G1038">
        <v>0</v>
      </c>
      <c r="H1038">
        <v>0</v>
      </c>
      <c r="I1038">
        <v>1</v>
      </c>
      <c r="J1038">
        <v>2</v>
      </c>
      <c r="K1038">
        <v>0</v>
      </c>
      <c r="L1038">
        <v>0</v>
      </c>
      <c r="M1038">
        <v>2</v>
      </c>
      <c r="N1038">
        <v>0</v>
      </c>
      <c r="O1038" s="42">
        <v>315500</v>
      </c>
      <c r="P10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357537.19060322677</v>
      </c>
    </row>
    <row r="1039" spans="1:16">
      <c r="A1039" s="13">
        <v>8</v>
      </c>
      <c r="B1039" s="13">
        <v>2001</v>
      </c>
      <c r="C1039" s="13">
        <v>2002</v>
      </c>
      <c r="D1039" s="13">
        <v>1055</v>
      </c>
      <c r="E1039" s="13">
        <v>905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 s="42">
        <v>287000</v>
      </c>
      <c r="P10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271752.41070839885</v>
      </c>
    </row>
    <row r="1040" spans="1:16">
      <c r="A1040" s="7">
        <v>4</v>
      </c>
      <c r="B1040" s="7">
        <v>1970</v>
      </c>
      <c r="C1040" s="7">
        <v>2008</v>
      </c>
      <c r="D1040" s="7">
        <v>546</v>
      </c>
      <c r="E1040" s="7">
        <v>0</v>
      </c>
      <c r="F1040">
        <v>14</v>
      </c>
      <c r="G1040">
        <v>0</v>
      </c>
      <c r="H1040">
        <v>4</v>
      </c>
      <c r="I1040">
        <v>0</v>
      </c>
      <c r="J1040">
        <v>1</v>
      </c>
      <c r="K1040">
        <v>0</v>
      </c>
      <c r="L1040">
        <v>2</v>
      </c>
      <c r="M1040">
        <v>1</v>
      </c>
      <c r="N1040">
        <v>0</v>
      </c>
      <c r="O1040" s="42">
        <v>97000</v>
      </c>
      <c r="P10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55668.181416685868</v>
      </c>
    </row>
    <row r="1041" spans="1:16">
      <c r="A1041" s="13">
        <v>4</v>
      </c>
      <c r="B1041" s="13">
        <v>1970</v>
      </c>
      <c r="C1041" s="13">
        <v>1970</v>
      </c>
      <c r="D1041" s="13">
        <v>630</v>
      </c>
      <c r="E1041" s="13">
        <v>286</v>
      </c>
      <c r="F1041">
        <v>14</v>
      </c>
      <c r="G1041">
        <v>0</v>
      </c>
      <c r="H1041">
        <v>3</v>
      </c>
      <c r="I1041">
        <v>4</v>
      </c>
      <c r="J1041">
        <v>0</v>
      </c>
      <c r="K1041">
        <v>0</v>
      </c>
      <c r="L1041">
        <v>2</v>
      </c>
      <c r="M1041">
        <v>1</v>
      </c>
      <c r="N1041">
        <v>0</v>
      </c>
      <c r="O1041" s="42">
        <v>80000</v>
      </c>
      <c r="P10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53826.464629966838</v>
      </c>
    </row>
    <row r="1042" spans="1:16">
      <c r="A1042" s="7">
        <v>5</v>
      </c>
      <c r="B1042" s="7">
        <v>1957</v>
      </c>
      <c r="C1042" s="7">
        <v>2000</v>
      </c>
      <c r="D1042" s="7">
        <v>1134</v>
      </c>
      <c r="E1042" s="7">
        <v>484</v>
      </c>
      <c r="F1042">
        <v>9</v>
      </c>
      <c r="G1042">
        <v>0</v>
      </c>
      <c r="H1042">
        <v>0</v>
      </c>
      <c r="I1042">
        <v>1</v>
      </c>
      <c r="J1042">
        <v>1</v>
      </c>
      <c r="K1042">
        <v>0</v>
      </c>
      <c r="L1042">
        <v>0</v>
      </c>
      <c r="M1042">
        <v>1</v>
      </c>
      <c r="N1042">
        <v>0</v>
      </c>
      <c r="O1042" s="42">
        <v>155000</v>
      </c>
      <c r="P10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167371.38817622245</v>
      </c>
    </row>
    <row r="1043" spans="1:16">
      <c r="A1043" s="13">
        <v>6</v>
      </c>
      <c r="B1043" s="13">
        <v>1966</v>
      </c>
      <c r="C1043" s="13">
        <v>2000</v>
      </c>
      <c r="D1043" s="13">
        <v>800</v>
      </c>
      <c r="E1043" s="13">
        <v>484</v>
      </c>
      <c r="F1043">
        <v>6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 s="42">
        <v>173000</v>
      </c>
      <c r="P10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173528.85366985344</v>
      </c>
    </row>
    <row r="1044" spans="1:16">
      <c r="A1044" s="7">
        <v>6</v>
      </c>
      <c r="B1044" s="7">
        <v>2005</v>
      </c>
      <c r="C1044" s="7">
        <v>2005</v>
      </c>
      <c r="D1044" s="7">
        <v>1306</v>
      </c>
      <c r="E1044" s="7">
        <v>624</v>
      </c>
      <c r="F1044">
        <v>10</v>
      </c>
      <c r="G1044">
        <v>0</v>
      </c>
      <c r="H1044">
        <v>4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 s="42">
        <v>196000</v>
      </c>
      <c r="P10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172776.71003694052</v>
      </c>
    </row>
    <row r="1045" spans="1:16">
      <c r="A1045" s="13">
        <v>7</v>
      </c>
      <c r="B1045" s="13">
        <v>1990</v>
      </c>
      <c r="C1045" s="13">
        <v>1990</v>
      </c>
      <c r="D1045" s="13">
        <v>1475</v>
      </c>
      <c r="E1045" s="13">
        <v>514</v>
      </c>
      <c r="F1045">
        <v>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42">
        <v>262280</v>
      </c>
      <c r="P10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228289.28612771374</v>
      </c>
    </row>
    <row r="1046" spans="1:16">
      <c r="A1046" s="7">
        <v>8</v>
      </c>
      <c r="B1046" s="7">
        <v>1981</v>
      </c>
      <c r="C1046" s="7">
        <v>1981</v>
      </c>
      <c r="D1046" s="7">
        <v>2524</v>
      </c>
      <c r="E1046" s="7">
        <v>542</v>
      </c>
      <c r="F1046">
        <v>6</v>
      </c>
      <c r="G1046">
        <v>2</v>
      </c>
      <c r="H1046">
        <v>0</v>
      </c>
      <c r="I1046">
        <v>1</v>
      </c>
      <c r="J1046">
        <v>0</v>
      </c>
      <c r="K1046">
        <v>0</v>
      </c>
      <c r="L1046">
        <v>2</v>
      </c>
      <c r="M1046">
        <v>0</v>
      </c>
      <c r="N1046">
        <v>0</v>
      </c>
      <c r="O1046" s="42">
        <v>278000</v>
      </c>
      <c r="P10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277421.5742622852</v>
      </c>
    </row>
    <row r="1047" spans="1:16">
      <c r="A1047" s="13">
        <v>3</v>
      </c>
      <c r="B1047" s="13">
        <v>1955</v>
      </c>
      <c r="C1047" s="13">
        <v>1955</v>
      </c>
      <c r="D1047" s="13">
        <v>0</v>
      </c>
      <c r="E1047" s="13">
        <v>452</v>
      </c>
      <c r="F1047">
        <v>15</v>
      </c>
      <c r="G1047">
        <v>0</v>
      </c>
      <c r="H1047">
        <v>0</v>
      </c>
      <c r="I1047">
        <v>1</v>
      </c>
      <c r="J1047">
        <v>3</v>
      </c>
      <c r="K1047">
        <v>2</v>
      </c>
      <c r="L1047">
        <v>0</v>
      </c>
      <c r="M1047">
        <v>1</v>
      </c>
      <c r="N1047">
        <v>0</v>
      </c>
      <c r="O1047" s="42">
        <v>139600</v>
      </c>
      <c r="P10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63124.915482213764</v>
      </c>
    </row>
    <row r="1048" spans="1:16">
      <c r="A1048" s="7">
        <v>9</v>
      </c>
      <c r="B1048" s="7">
        <v>2005</v>
      </c>
      <c r="C1048" s="7">
        <v>2006</v>
      </c>
      <c r="D1048" s="7">
        <v>1992</v>
      </c>
      <c r="E1048" s="7">
        <v>716</v>
      </c>
      <c r="F1048">
        <v>18</v>
      </c>
      <c r="G1048">
        <v>0</v>
      </c>
      <c r="H1048">
        <v>0</v>
      </c>
      <c r="I1048">
        <v>0</v>
      </c>
      <c r="J1048">
        <v>2</v>
      </c>
      <c r="K1048">
        <v>0</v>
      </c>
      <c r="L1048">
        <v>0</v>
      </c>
      <c r="M1048">
        <v>2</v>
      </c>
      <c r="N1048">
        <v>2</v>
      </c>
      <c r="O1048" s="42">
        <v>556581</v>
      </c>
      <c r="P10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359657.65269642568</v>
      </c>
    </row>
    <row r="1049" spans="1:16">
      <c r="A1049" s="13">
        <v>5</v>
      </c>
      <c r="B1049" s="13">
        <v>1994</v>
      </c>
      <c r="C1049" s="13">
        <v>1995</v>
      </c>
      <c r="D1049" s="13">
        <v>990</v>
      </c>
      <c r="E1049" s="13">
        <v>672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 s="42">
        <v>145000</v>
      </c>
      <c r="P10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169307.02202566373</v>
      </c>
    </row>
    <row r="1050" spans="1:16">
      <c r="A1050" s="7">
        <v>5</v>
      </c>
      <c r="B1050" s="7">
        <v>1960</v>
      </c>
      <c r="C1050" s="7">
        <v>2006</v>
      </c>
      <c r="D1050" s="7">
        <v>0</v>
      </c>
      <c r="E1050" s="7">
        <v>336</v>
      </c>
      <c r="F1050">
        <v>4</v>
      </c>
      <c r="G1050">
        <v>0</v>
      </c>
      <c r="H1050">
        <v>0</v>
      </c>
      <c r="I1050">
        <v>1</v>
      </c>
      <c r="J1050">
        <v>3</v>
      </c>
      <c r="K1050">
        <v>2</v>
      </c>
      <c r="L1050">
        <v>2</v>
      </c>
      <c r="M1050">
        <v>1</v>
      </c>
      <c r="N1050">
        <v>0</v>
      </c>
      <c r="O1050" s="42">
        <v>115000</v>
      </c>
      <c r="P10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126676.19920868684</v>
      </c>
    </row>
    <row r="1051" spans="1:16">
      <c r="A1051" s="13">
        <v>4</v>
      </c>
      <c r="B1051" s="13">
        <v>1946</v>
      </c>
      <c r="C1051" s="13">
        <v>2006</v>
      </c>
      <c r="D1051" s="13">
        <v>0</v>
      </c>
      <c r="E1051" s="13">
        <v>308</v>
      </c>
      <c r="F1051">
        <v>15</v>
      </c>
      <c r="G1051">
        <v>0</v>
      </c>
      <c r="H1051">
        <v>0</v>
      </c>
      <c r="I1051">
        <v>1</v>
      </c>
      <c r="J1051">
        <v>3</v>
      </c>
      <c r="K1051">
        <v>2</v>
      </c>
      <c r="L1051">
        <v>0</v>
      </c>
      <c r="M1051">
        <v>0</v>
      </c>
      <c r="N1051">
        <v>1</v>
      </c>
      <c r="O1051" s="42">
        <v>84900</v>
      </c>
      <c r="P10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92709.828289624231</v>
      </c>
    </row>
    <row r="1052" spans="1:16">
      <c r="A1052" s="7">
        <v>7</v>
      </c>
      <c r="B1052" s="7">
        <v>2007</v>
      </c>
      <c r="C1052" s="7">
        <v>2007</v>
      </c>
      <c r="D1052" s="7">
        <v>1302</v>
      </c>
      <c r="E1052" s="7">
        <v>436</v>
      </c>
      <c r="F1052">
        <v>17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2</v>
      </c>
      <c r="O1052" s="42">
        <v>176485</v>
      </c>
      <c r="P10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224740.2914145317</v>
      </c>
    </row>
    <row r="1053" spans="1:16">
      <c r="A1053" s="13">
        <v>7</v>
      </c>
      <c r="B1053" s="13">
        <v>2007</v>
      </c>
      <c r="C1053" s="13">
        <v>2007</v>
      </c>
      <c r="D1053" s="13">
        <v>1316</v>
      </c>
      <c r="E1053" s="13">
        <v>440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2</v>
      </c>
      <c r="O1053" s="42">
        <v>200141</v>
      </c>
      <c r="P10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222219.64087929847</v>
      </c>
    </row>
    <row r="1054" spans="1:16">
      <c r="A1054" s="7">
        <v>6</v>
      </c>
      <c r="B1054" s="7">
        <v>1964</v>
      </c>
      <c r="C1054" s="7">
        <v>1978</v>
      </c>
      <c r="D1054" s="7">
        <v>816</v>
      </c>
      <c r="E1054" s="7">
        <v>540</v>
      </c>
      <c r="F1054">
        <v>11</v>
      </c>
      <c r="G1054">
        <v>3</v>
      </c>
      <c r="H1054">
        <v>0</v>
      </c>
      <c r="I1054">
        <v>0</v>
      </c>
      <c r="J1054">
        <v>1</v>
      </c>
      <c r="K1054">
        <v>0</v>
      </c>
      <c r="L1054">
        <v>2</v>
      </c>
      <c r="M1054">
        <v>1</v>
      </c>
      <c r="N1054">
        <v>0</v>
      </c>
      <c r="O1054" s="42">
        <v>165000</v>
      </c>
      <c r="P10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170962.31306757921</v>
      </c>
    </row>
    <row r="1055" spans="1:16">
      <c r="A1055" s="13">
        <v>5</v>
      </c>
      <c r="B1055" s="13">
        <v>1957</v>
      </c>
      <c r="C1055" s="13">
        <v>2002</v>
      </c>
      <c r="D1055" s="13">
        <v>1216</v>
      </c>
      <c r="E1055" s="13">
        <v>364</v>
      </c>
      <c r="F1055">
        <v>15</v>
      </c>
      <c r="G1055">
        <v>0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1</v>
      </c>
      <c r="N1055">
        <v>0</v>
      </c>
      <c r="O1055" s="42">
        <v>144500</v>
      </c>
      <c r="P10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164558.17289469248</v>
      </c>
    </row>
    <row r="1056" spans="1:16">
      <c r="A1056" s="7">
        <v>8</v>
      </c>
      <c r="B1056" s="7">
        <v>2002</v>
      </c>
      <c r="C1056" s="7">
        <v>2002</v>
      </c>
      <c r="D1056" s="7">
        <v>1065</v>
      </c>
      <c r="E1056" s="7">
        <v>586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 s="42">
        <v>255000</v>
      </c>
      <c r="P10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251870.39379536407</v>
      </c>
    </row>
    <row r="1057" spans="1:16">
      <c r="A1057" s="13">
        <v>6</v>
      </c>
      <c r="B1057" s="13">
        <v>1976</v>
      </c>
      <c r="C1057" s="13">
        <v>1976</v>
      </c>
      <c r="D1057" s="13">
        <v>1193</v>
      </c>
      <c r="E1057" s="13">
        <v>478</v>
      </c>
      <c r="F1057">
        <v>6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2</v>
      </c>
      <c r="M1057">
        <v>1</v>
      </c>
      <c r="N1057">
        <v>1</v>
      </c>
      <c r="O1057" s="42">
        <v>180000</v>
      </c>
      <c r="P10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177987.73383536784</v>
      </c>
    </row>
    <row r="1058" spans="1:16">
      <c r="A1058" s="7">
        <v>7</v>
      </c>
      <c r="B1058" s="7">
        <v>2005</v>
      </c>
      <c r="C1058" s="7">
        <v>2005</v>
      </c>
      <c r="D1058" s="7">
        <v>1364</v>
      </c>
      <c r="E1058" s="7">
        <v>484</v>
      </c>
      <c r="F1058">
        <v>10</v>
      </c>
      <c r="G1058">
        <v>0</v>
      </c>
      <c r="H1058">
        <v>3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 s="42">
        <v>185850</v>
      </c>
      <c r="P10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203394.26238269656</v>
      </c>
    </row>
    <row r="1059" spans="1:16">
      <c r="A1059" s="13">
        <v>7</v>
      </c>
      <c r="B1059" s="13">
        <v>1994</v>
      </c>
      <c r="C1059" s="13">
        <v>1994</v>
      </c>
      <c r="D1059" s="13">
        <v>973</v>
      </c>
      <c r="E1059" s="13">
        <v>467</v>
      </c>
      <c r="F1059">
        <v>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s="42">
        <v>248000</v>
      </c>
      <c r="P10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207855.88574102486</v>
      </c>
    </row>
    <row r="1060" spans="1:16">
      <c r="A1060" s="7">
        <v>9</v>
      </c>
      <c r="B1060" s="7">
        <v>2008</v>
      </c>
      <c r="C1060" s="7">
        <v>2008</v>
      </c>
      <c r="D1060" s="7">
        <v>1104</v>
      </c>
      <c r="E1060" s="7">
        <v>836</v>
      </c>
      <c r="F1060">
        <v>10</v>
      </c>
      <c r="G1060">
        <v>0</v>
      </c>
      <c r="H1060">
        <v>0</v>
      </c>
      <c r="I1060">
        <v>0</v>
      </c>
      <c r="J1060">
        <v>2</v>
      </c>
      <c r="K1060">
        <v>0</v>
      </c>
      <c r="L1060">
        <v>0</v>
      </c>
      <c r="M1060">
        <v>2</v>
      </c>
      <c r="N1060">
        <v>0</v>
      </c>
      <c r="O1060" s="42">
        <v>335000</v>
      </c>
      <c r="P10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335670.29319122457</v>
      </c>
    </row>
    <row r="1061" spans="1:16">
      <c r="A1061" s="13">
        <v>6</v>
      </c>
      <c r="B1061" s="13">
        <v>1932</v>
      </c>
      <c r="C1061" s="13">
        <v>1950</v>
      </c>
      <c r="D1061" s="13">
        <v>854</v>
      </c>
      <c r="E1061" s="13">
        <v>432</v>
      </c>
      <c r="F1061">
        <v>2</v>
      </c>
      <c r="G1061">
        <v>0</v>
      </c>
      <c r="H1061">
        <v>0</v>
      </c>
      <c r="I1061">
        <v>2</v>
      </c>
      <c r="J1061">
        <v>1</v>
      </c>
      <c r="K1061">
        <v>0</v>
      </c>
      <c r="L1061">
        <v>2</v>
      </c>
      <c r="M1061">
        <v>1</v>
      </c>
      <c r="N1061">
        <v>0</v>
      </c>
      <c r="O1061" s="42">
        <v>220000</v>
      </c>
      <c r="P10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149993.98312995958</v>
      </c>
    </row>
    <row r="1062" spans="1:16">
      <c r="A1062" s="7">
        <v>8</v>
      </c>
      <c r="B1062" s="7">
        <v>2001</v>
      </c>
      <c r="C1062" s="7">
        <v>2001</v>
      </c>
      <c r="D1062" s="7">
        <v>1338</v>
      </c>
      <c r="E1062" s="7">
        <v>582</v>
      </c>
      <c r="F1062">
        <v>18</v>
      </c>
      <c r="G1062">
        <v>0</v>
      </c>
      <c r="H1062">
        <v>3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 s="42">
        <v>213500</v>
      </c>
      <c r="P10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237451.00696346612</v>
      </c>
    </row>
    <row r="1063" spans="1:16">
      <c r="A1063" s="13">
        <v>3</v>
      </c>
      <c r="B1063" s="13">
        <v>1935</v>
      </c>
      <c r="C1063" s="13">
        <v>1950</v>
      </c>
      <c r="D1063" s="13">
        <v>894</v>
      </c>
      <c r="E1063" s="13">
        <v>1248</v>
      </c>
      <c r="F1063">
        <v>13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2</v>
      </c>
      <c r="M1063">
        <v>1</v>
      </c>
      <c r="N1063">
        <v>0</v>
      </c>
      <c r="O1063" s="42">
        <v>81000</v>
      </c>
      <c r="P10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120459.37258881322</v>
      </c>
    </row>
    <row r="1064" spans="1:16">
      <c r="A1064" s="7">
        <v>5</v>
      </c>
      <c r="B1064" s="7">
        <v>1900</v>
      </c>
      <c r="C1064" s="7">
        <v>1950</v>
      </c>
      <c r="D1064" s="7">
        <v>662</v>
      </c>
      <c r="E1064" s="7">
        <v>560</v>
      </c>
      <c r="F1064">
        <v>7</v>
      </c>
      <c r="G1064">
        <v>0</v>
      </c>
      <c r="H1064">
        <v>1</v>
      </c>
      <c r="I1064">
        <v>0</v>
      </c>
      <c r="J1064">
        <v>1</v>
      </c>
      <c r="K1064">
        <v>0</v>
      </c>
      <c r="L1064">
        <v>2</v>
      </c>
      <c r="M1064">
        <v>1</v>
      </c>
      <c r="N1064">
        <v>0</v>
      </c>
      <c r="O1064" s="42">
        <v>90000</v>
      </c>
      <c r="P10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114625.76225118214</v>
      </c>
    </row>
    <row r="1065" spans="1:16">
      <c r="A1065" s="13">
        <v>6</v>
      </c>
      <c r="B1065" s="13">
        <v>1925</v>
      </c>
      <c r="C1065" s="13">
        <v>1980</v>
      </c>
      <c r="D1065" s="13">
        <v>1103</v>
      </c>
      <c r="E1065" s="13">
        <v>440</v>
      </c>
      <c r="F1065">
        <v>7</v>
      </c>
      <c r="G1065">
        <v>3</v>
      </c>
      <c r="H1065">
        <v>0</v>
      </c>
      <c r="I1065">
        <v>1</v>
      </c>
      <c r="J1065">
        <v>1</v>
      </c>
      <c r="K1065">
        <v>0</v>
      </c>
      <c r="L1065">
        <v>1</v>
      </c>
      <c r="M1065">
        <v>0</v>
      </c>
      <c r="N1065">
        <v>0</v>
      </c>
      <c r="O1065" s="42">
        <v>110500</v>
      </c>
      <c r="P10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160620.74662774926</v>
      </c>
    </row>
    <row r="1066" spans="1:16">
      <c r="A1066" s="7">
        <v>5</v>
      </c>
      <c r="B1066" s="7">
        <v>1966</v>
      </c>
      <c r="C1066" s="7">
        <v>1966</v>
      </c>
      <c r="D1066" s="7">
        <v>1154</v>
      </c>
      <c r="E1066" s="7">
        <v>480</v>
      </c>
      <c r="F1066">
        <v>11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1</v>
      </c>
      <c r="N1066">
        <v>0</v>
      </c>
      <c r="O1066" s="42">
        <v>154000</v>
      </c>
      <c r="P10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156295.30161994495</v>
      </c>
    </row>
    <row r="1067" spans="1:16">
      <c r="A1067" s="13">
        <v>7</v>
      </c>
      <c r="B1067" s="13">
        <v>1996</v>
      </c>
      <c r="C1067" s="13">
        <v>1997</v>
      </c>
      <c r="D1067" s="13">
        <v>1306</v>
      </c>
      <c r="E1067" s="13">
        <v>533</v>
      </c>
      <c r="F1067">
        <v>19</v>
      </c>
      <c r="G1067">
        <v>0</v>
      </c>
      <c r="H1067">
        <v>0</v>
      </c>
      <c r="I1067">
        <v>0</v>
      </c>
      <c r="J1067">
        <v>2</v>
      </c>
      <c r="K1067">
        <v>0</v>
      </c>
      <c r="L1067">
        <v>0</v>
      </c>
      <c r="M1067">
        <v>0</v>
      </c>
      <c r="N1067">
        <v>0</v>
      </c>
      <c r="O1067" s="42">
        <v>328000</v>
      </c>
      <c r="P10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242370.07257042811</v>
      </c>
    </row>
    <row r="1068" spans="1:16">
      <c r="A1068" s="7">
        <v>6</v>
      </c>
      <c r="B1068" s="7">
        <v>1993</v>
      </c>
      <c r="C1068" s="7">
        <v>1994</v>
      </c>
      <c r="D1068" s="7">
        <v>799</v>
      </c>
      <c r="E1068" s="7">
        <v>380</v>
      </c>
      <c r="F1068">
        <v>17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 s="42">
        <v>178000</v>
      </c>
      <c r="P10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175122.96399142235</v>
      </c>
    </row>
    <row r="1069" spans="1:16">
      <c r="A1069" s="13">
        <v>6</v>
      </c>
      <c r="B1069" s="13">
        <v>1964</v>
      </c>
      <c r="C1069" s="13">
        <v>1964</v>
      </c>
      <c r="D1069" s="13">
        <v>780</v>
      </c>
      <c r="E1069" s="13">
        <v>442</v>
      </c>
      <c r="F1069">
        <v>11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2</v>
      </c>
      <c r="M1069">
        <v>1</v>
      </c>
      <c r="N1069">
        <v>0</v>
      </c>
      <c r="O1069" s="42">
        <v>167900</v>
      </c>
      <c r="P10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164844.44030455887</v>
      </c>
    </row>
    <row r="1070" spans="1:16">
      <c r="A1070" s="7">
        <v>6</v>
      </c>
      <c r="B1070" s="7">
        <v>1973</v>
      </c>
      <c r="C1070" s="7">
        <v>1973</v>
      </c>
      <c r="D1070" s="7">
        <v>942</v>
      </c>
      <c r="E1070" s="7">
        <v>576</v>
      </c>
      <c r="F1070">
        <v>14</v>
      </c>
      <c r="G1070">
        <v>0</v>
      </c>
      <c r="H1070">
        <v>3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0</v>
      </c>
      <c r="O1070" s="42">
        <v>151400</v>
      </c>
      <c r="P10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156444.29200342257</v>
      </c>
    </row>
    <row r="1071" spans="1:16">
      <c r="A1071" s="13">
        <v>5</v>
      </c>
      <c r="B1071" s="13">
        <v>1949</v>
      </c>
      <c r="C1071" s="13">
        <v>2003</v>
      </c>
      <c r="D1071" s="13">
        <v>845</v>
      </c>
      <c r="E1071" s="13">
        <v>576</v>
      </c>
      <c r="F1071">
        <v>11</v>
      </c>
      <c r="G1071">
        <v>0</v>
      </c>
      <c r="H1071">
        <v>0</v>
      </c>
      <c r="I1071">
        <v>3</v>
      </c>
      <c r="J1071">
        <v>1</v>
      </c>
      <c r="K1071">
        <v>0</v>
      </c>
      <c r="L1071">
        <v>2</v>
      </c>
      <c r="M1071">
        <v>0</v>
      </c>
      <c r="N1071">
        <v>0</v>
      </c>
      <c r="O1071" s="42">
        <v>135000</v>
      </c>
      <c r="P10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143224.45565021443</v>
      </c>
    </row>
    <row r="1072" spans="1:16">
      <c r="A1072" s="7">
        <v>5</v>
      </c>
      <c r="B1072" s="7">
        <v>1956</v>
      </c>
      <c r="C1072" s="7">
        <v>1956</v>
      </c>
      <c r="D1072" s="7">
        <v>1048</v>
      </c>
      <c r="E1072" s="7">
        <v>286</v>
      </c>
      <c r="F1072">
        <v>11</v>
      </c>
      <c r="G1072">
        <v>0</v>
      </c>
      <c r="H1072">
        <v>0</v>
      </c>
      <c r="I1072">
        <v>1</v>
      </c>
      <c r="J1072">
        <v>1</v>
      </c>
      <c r="K1072">
        <v>0</v>
      </c>
      <c r="L1072">
        <v>2</v>
      </c>
      <c r="M1072">
        <v>1</v>
      </c>
      <c r="N1072">
        <v>0</v>
      </c>
      <c r="O1072" s="42">
        <v>135000</v>
      </c>
      <c r="P10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128338.99240522878</v>
      </c>
    </row>
    <row r="1073" spans="1:16">
      <c r="A1073" s="13">
        <v>6</v>
      </c>
      <c r="B1073" s="13">
        <v>1968</v>
      </c>
      <c r="C1073" s="13">
        <v>1968</v>
      </c>
      <c r="D1073" s="13">
        <v>727</v>
      </c>
      <c r="E1073" s="13">
        <v>441</v>
      </c>
      <c r="F1073">
        <v>6</v>
      </c>
      <c r="G1073">
        <v>6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0</v>
      </c>
      <c r="O1073" s="42">
        <v>154000</v>
      </c>
      <c r="P10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156637.50380173404</v>
      </c>
    </row>
    <row r="1074" spans="1:16">
      <c r="A1074" s="7">
        <v>5</v>
      </c>
      <c r="B1074" s="7">
        <v>1948</v>
      </c>
      <c r="C1074" s="7">
        <v>1950</v>
      </c>
      <c r="D1074" s="7">
        <v>810</v>
      </c>
      <c r="E1074" s="7">
        <v>280</v>
      </c>
      <c r="F1074">
        <v>15</v>
      </c>
      <c r="G1074">
        <v>3</v>
      </c>
      <c r="H1074">
        <v>0</v>
      </c>
      <c r="I1074">
        <v>2</v>
      </c>
      <c r="J1074">
        <v>4</v>
      </c>
      <c r="K1074">
        <v>3</v>
      </c>
      <c r="L1074">
        <v>3</v>
      </c>
      <c r="M1074">
        <v>1</v>
      </c>
      <c r="N1074">
        <v>0</v>
      </c>
      <c r="O1074" s="42">
        <v>91500</v>
      </c>
      <c r="P10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124691.86925820394</v>
      </c>
    </row>
    <row r="1075" spans="1:16">
      <c r="A1075" s="13">
        <v>6</v>
      </c>
      <c r="B1075" s="13">
        <v>1977</v>
      </c>
      <c r="C1075" s="13">
        <v>1977</v>
      </c>
      <c r="D1075" s="13">
        <v>690</v>
      </c>
      <c r="E1075" s="13">
        <v>440</v>
      </c>
      <c r="F1075">
        <v>15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2</v>
      </c>
      <c r="M1075">
        <v>1</v>
      </c>
      <c r="N1075">
        <v>0</v>
      </c>
      <c r="O1075" s="42">
        <v>159500</v>
      </c>
      <c r="P10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169360.37321458617</v>
      </c>
    </row>
    <row r="1076" spans="1:16">
      <c r="A1076" s="7">
        <v>7</v>
      </c>
      <c r="B1076" s="7">
        <v>2006</v>
      </c>
      <c r="C1076" s="7">
        <v>2006</v>
      </c>
      <c r="D1076" s="7">
        <v>1240</v>
      </c>
      <c r="E1076" s="7">
        <v>826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 s="42">
        <v>194000</v>
      </c>
      <c r="P10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243900.37653619563</v>
      </c>
    </row>
    <row r="1077" spans="1:16">
      <c r="A1077" s="13">
        <v>7</v>
      </c>
      <c r="B1077" s="13">
        <v>1940</v>
      </c>
      <c r="C1077" s="13">
        <v>1984</v>
      </c>
      <c r="D1077" s="13">
        <v>800</v>
      </c>
      <c r="E1077" s="13">
        <v>240</v>
      </c>
      <c r="F1077">
        <v>2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2</v>
      </c>
      <c r="M1077">
        <v>1</v>
      </c>
      <c r="N1077">
        <v>0</v>
      </c>
      <c r="O1077" s="42">
        <v>219500</v>
      </c>
      <c r="P10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184407.45255172488</v>
      </c>
    </row>
    <row r="1078" spans="1:16">
      <c r="A1078" s="7">
        <v>5</v>
      </c>
      <c r="B1078" s="7">
        <v>1936</v>
      </c>
      <c r="C1078" s="7">
        <v>1989</v>
      </c>
      <c r="D1078" s="7">
        <v>796</v>
      </c>
      <c r="E1078" s="7">
        <v>566</v>
      </c>
      <c r="F1078">
        <v>7</v>
      </c>
      <c r="G1078">
        <v>0</v>
      </c>
      <c r="H1078">
        <v>0</v>
      </c>
      <c r="I1078">
        <v>2</v>
      </c>
      <c r="J1078">
        <v>4</v>
      </c>
      <c r="K1078">
        <v>0</v>
      </c>
      <c r="L1078">
        <v>1</v>
      </c>
      <c r="M1078">
        <v>0</v>
      </c>
      <c r="N1078">
        <v>0</v>
      </c>
      <c r="O1078" s="42">
        <v>170000</v>
      </c>
      <c r="P10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158950.86936441349</v>
      </c>
    </row>
    <row r="1079" spans="1:16">
      <c r="A1079" s="13">
        <v>5</v>
      </c>
      <c r="B1079" s="13">
        <v>1969</v>
      </c>
      <c r="C1079" s="13">
        <v>1969</v>
      </c>
      <c r="D1079" s="13">
        <v>1096</v>
      </c>
      <c r="E1079" s="13">
        <v>299</v>
      </c>
      <c r="F1079">
        <v>11</v>
      </c>
      <c r="G1079">
        <v>0</v>
      </c>
      <c r="H1079">
        <v>0</v>
      </c>
      <c r="I1079">
        <v>1</v>
      </c>
      <c r="J1079">
        <v>1</v>
      </c>
      <c r="K1079">
        <v>0</v>
      </c>
      <c r="L1079">
        <v>0</v>
      </c>
      <c r="M1079">
        <v>1</v>
      </c>
      <c r="N1079">
        <v>1</v>
      </c>
      <c r="O1079" s="42">
        <v>138800</v>
      </c>
      <c r="P10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144165.12847014345</v>
      </c>
    </row>
    <row r="1080" spans="1:16">
      <c r="A1080" s="7">
        <v>6</v>
      </c>
      <c r="B1080" s="7">
        <v>2004</v>
      </c>
      <c r="C1080" s="7">
        <v>2004</v>
      </c>
      <c r="D1080" s="7">
        <v>848</v>
      </c>
      <c r="E1080" s="7">
        <v>420</v>
      </c>
      <c r="F1080">
        <v>0</v>
      </c>
      <c r="G1080">
        <v>0</v>
      </c>
      <c r="H1080">
        <v>3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 s="42">
        <v>155900</v>
      </c>
      <c r="P10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149106.3091662536</v>
      </c>
    </row>
    <row r="1081" spans="1:16">
      <c r="A1081" s="13">
        <v>5</v>
      </c>
      <c r="B1081" s="13">
        <v>1994</v>
      </c>
      <c r="C1081" s="13">
        <v>1994</v>
      </c>
      <c r="D1081" s="13">
        <v>990</v>
      </c>
      <c r="E1081" s="13">
        <v>299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1</v>
      </c>
      <c r="N1081">
        <v>0</v>
      </c>
      <c r="O1081" s="42">
        <v>126000</v>
      </c>
      <c r="P10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141904.20049523734</v>
      </c>
    </row>
    <row r="1082" spans="1:16">
      <c r="A1082" s="7">
        <v>6</v>
      </c>
      <c r="B1082" s="7">
        <v>1971</v>
      </c>
      <c r="C1082" s="7">
        <v>2004</v>
      </c>
      <c r="D1082" s="7">
        <v>1258</v>
      </c>
      <c r="E1082" s="7">
        <v>528</v>
      </c>
      <c r="F1082">
        <v>6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1</v>
      </c>
      <c r="O1082" s="42">
        <v>145000</v>
      </c>
      <c r="P10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197955.10897496957</v>
      </c>
    </row>
    <row r="1083" spans="1:16">
      <c r="A1083" s="13">
        <v>5</v>
      </c>
      <c r="B1083" s="13">
        <v>1963</v>
      </c>
      <c r="C1083" s="13">
        <v>1963</v>
      </c>
      <c r="D1083" s="13">
        <v>1040</v>
      </c>
      <c r="E1083" s="13">
        <v>308</v>
      </c>
      <c r="F1083">
        <v>9</v>
      </c>
      <c r="G1083">
        <v>1</v>
      </c>
      <c r="H1083">
        <v>0</v>
      </c>
      <c r="I1083">
        <v>1</v>
      </c>
      <c r="J1083">
        <v>1</v>
      </c>
      <c r="K1083">
        <v>0</v>
      </c>
      <c r="L1083">
        <v>3</v>
      </c>
      <c r="M1083">
        <v>1</v>
      </c>
      <c r="N1083">
        <v>0</v>
      </c>
      <c r="O1083" s="42">
        <v>133000</v>
      </c>
      <c r="P10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127416.42145200307</v>
      </c>
    </row>
    <row r="1084" spans="1:16">
      <c r="A1084" s="7">
        <v>7</v>
      </c>
      <c r="B1084" s="7">
        <v>2002</v>
      </c>
      <c r="C1084" s="7">
        <v>2002</v>
      </c>
      <c r="D1084" s="7">
        <v>1459</v>
      </c>
      <c r="E1084" s="7">
        <v>527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 s="42">
        <v>192000</v>
      </c>
      <c r="P10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230406.94235460702</v>
      </c>
    </row>
    <row r="1085" spans="1:16">
      <c r="A1085" s="13">
        <v>6</v>
      </c>
      <c r="B1085" s="13">
        <v>1964</v>
      </c>
      <c r="C1085" s="13">
        <v>1964</v>
      </c>
      <c r="D1085" s="13">
        <v>1251</v>
      </c>
      <c r="E1085" s="13">
        <v>461</v>
      </c>
      <c r="F1085">
        <v>11</v>
      </c>
      <c r="G1085">
        <v>0</v>
      </c>
      <c r="H1085">
        <v>0</v>
      </c>
      <c r="I1085">
        <v>1</v>
      </c>
      <c r="J1085">
        <v>1</v>
      </c>
      <c r="K1085">
        <v>0</v>
      </c>
      <c r="L1085">
        <v>2</v>
      </c>
      <c r="M1085">
        <v>1</v>
      </c>
      <c r="N1085">
        <v>0</v>
      </c>
      <c r="O1085" s="42">
        <v>160000</v>
      </c>
      <c r="P10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180463.08623927407</v>
      </c>
    </row>
    <row r="1086" spans="1:16">
      <c r="A1086" s="7">
        <v>6</v>
      </c>
      <c r="B1086" s="7">
        <v>1995</v>
      </c>
      <c r="C1086" s="7">
        <v>1996</v>
      </c>
      <c r="D1086" s="7">
        <v>691</v>
      </c>
      <c r="E1086" s="7">
        <v>409</v>
      </c>
      <c r="F1086">
        <v>17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0</v>
      </c>
      <c r="O1086" s="42">
        <v>187500</v>
      </c>
      <c r="P10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174220.38856033454</v>
      </c>
    </row>
    <row r="1087" spans="1:16">
      <c r="A1087" s="13">
        <v>6</v>
      </c>
      <c r="B1087" s="13">
        <v>1992</v>
      </c>
      <c r="C1087" s="13">
        <v>1992</v>
      </c>
      <c r="D1087" s="13">
        <v>936</v>
      </c>
      <c r="E1087" s="13">
        <v>564</v>
      </c>
      <c r="F1087">
        <v>12</v>
      </c>
      <c r="G1087">
        <v>0</v>
      </c>
      <c r="H1087">
        <v>0</v>
      </c>
      <c r="I1087">
        <v>4</v>
      </c>
      <c r="J1087">
        <v>0</v>
      </c>
      <c r="K1087">
        <v>0</v>
      </c>
      <c r="L1087">
        <v>0</v>
      </c>
      <c r="M1087">
        <v>0</v>
      </c>
      <c r="N1087">
        <v>0</v>
      </c>
      <c r="O1087" s="42">
        <v>147000</v>
      </c>
      <c r="P10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174568.47382815141</v>
      </c>
    </row>
    <row r="1088" spans="1:16">
      <c r="A1088" s="7">
        <v>4</v>
      </c>
      <c r="B1088" s="7">
        <v>1973</v>
      </c>
      <c r="C1088" s="7">
        <v>1973</v>
      </c>
      <c r="D1088" s="7">
        <v>546</v>
      </c>
      <c r="E1088" s="7">
        <v>286</v>
      </c>
      <c r="F1088">
        <v>14</v>
      </c>
      <c r="G1088">
        <v>0</v>
      </c>
      <c r="H1088">
        <v>3</v>
      </c>
      <c r="I1088">
        <v>0</v>
      </c>
      <c r="J1088">
        <v>1</v>
      </c>
      <c r="K1088">
        <v>0</v>
      </c>
      <c r="L1088">
        <v>2</v>
      </c>
      <c r="M1088">
        <v>1</v>
      </c>
      <c r="N1088">
        <v>0</v>
      </c>
      <c r="O1088" s="42">
        <v>83500</v>
      </c>
      <c r="P10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68868.425988575022</v>
      </c>
    </row>
    <row r="1089" spans="1:16">
      <c r="A1089" s="13">
        <v>8</v>
      </c>
      <c r="B1089" s="13">
        <v>2005</v>
      </c>
      <c r="C1089" s="13">
        <v>2006</v>
      </c>
      <c r="D1089" s="13">
        <v>1082</v>
      </c>
      <c r="E1089" s="13">
        <v>1043</v>
      </c>
      <c r="F1089">
        <v>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s="42">
        <v>252000</v>
      </c>
      <c r="P10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284675.94323812448</v>
      </c>
    </row>
    <row r="1090" spans="1:16">
      <c r="A1090" s="7">
        <v>7</v>
      </c>
      <c r="B1090" s="7">
        <v>2004</v>
      </c>
      <c r="C1090" s="7">
        <v>2004</v>
      </c>
      <c r="D1090" s="7">
        <v>970</v>
      </c>
      <c r="E1090" s="7">
        <v>380</v>
      </c>
      <c r="F1090">
        <v>15</v>
      </c>
      <c r="G1090">
        <v>0</v>
      </c>
      <c r="H1090">
        <v>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 s="42">
        <v>137500</v>
      </c>
      <c r="P10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177355.30889080084</v>
      </c>
    </row>
    <row r="1091" spans="1:16">
      <c r="A1091" s="13">
        <v>8</v>
      </c>
      <c r="B1091" s="13">
        <v>2005</v>
      </c>
      <c r="C1091" s="13">
        <v>2005</v>
      </c>
      <c r="D1091" s="13">
        <v>1247</v>
      </c>
      <c r="E1091" s="13">
        <v>550</v>
      </c>
      <c r="F1091">
        <v>5</v>
      </c>
      <c r="G1091">
        <v>0</v>
      </c>
      <c r="H1091">
        <v>3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 s="42">
        <v>197000</v>
      </c>
      <c r="P10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231839.00548632932</v>
      </c>
    </row>
    <row r="1092" spans="1:16">
      <c r="A1092" s="7">
        <v>3</v>
      </c>
      <c r="B1092" s="7">
        <v>1950</v>
      </c>
      <c r="C1092" s="7">
        <v>1950</v>
      </c>
      <c r="D1092" s="7">
        <v>0</v>
      </c>
      <c r="E1092" s="7">
        <v>400</v>
      </c>
      <c r="F1092">
        <v>11</v>
      </c>
      <c r="G1092">
        <v>0</v>
      </c>
      <c r="H1092">
        <v>2</v>
      </c>
      <c r="I1092">
        <v>1</v>
      </c>
      <c r="J1092">
        <v>3</v>
      </c>
      <c r="K1092">
        <v>2</v>
      </c>
      <c r="L1092">
        <v>3</v>
      </c>
      <c r="M1092">
        <v>1</v>
      </c>
      <c r="N1092">
        <v>0</v>
      </c>
      <c r="O1092" s="42">
        <v>92900</v>
      </c>
      <c r="P10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30508.532305914643</v>
      </c>
    </row>
    <row r="1093" spans="1:16">
      <c r="A1093" s="13">
        <v>7</v>
      </c>
      <c r="B1093" s="13">
        <v>1999</v>
      </c>
      <c r="C1093" s="13">
        <v>2000</v>
      </c>
      <c r="D1093" s="13">
        <v>600</v>
      </c>
      <c r="E1093" s="13">
        <v>462</v>
      </c>
      <c r="F1093">
        <v>5</v>
      </c>
      <c r="G1093">
        <v>0</v>
      </c>
      <c r="H1093">
        <v>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 s="42">
        <v>160000</v>
      </c>
      <c r="P10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165166.24893307997</v>
      </c>
    </row>
    <row r="1094" spans="1:16">
      <c r="A1094" s="7">
        <v>6</v>
      </c>
      <c r="B1094" s="7">
        <v>1925</v>
      </c>
      <c r="C1094" s="7">
        <v>1950</v>
      </c>
      <c r="D1094" s="7">
        <v>1181</v>
      </c>
      <c r="E1094" s="7">
        <v>576</v>
      </c>
      <c r="F1094">
        <v>23</v>
      </c>
      <c r="G1094">
        <v>0</v>
      </c>
      <c r="H1094">
        <v>0</v>
      </c>
      <c r="I1094">
        <v>2</v>
      </c>
      <c r="J1094">
        <v>1</v>
      </c>
      <c r="K1094">
        <v>0</v>
      </c>
      <c r="L1094">
        <v>3</v>
      </c>
      <c r="M1094">
        <v>1</v>
      </c>
      <c r="N1094">
        <v>0</v>
      </c>
      <c r="O1094" s="42">
        <v>136500</v>
      </c>
      <c r="P10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170644.83119619612</v>
      </c>
    </row>
    <row r="1095" spans="1:16">
      <c r="A1095" s="13">
        <v>5</v>
      </c>
      <c r="B1095" s="13">
        <v>1965</v>
      </c>
      <c r="C1095" s="13">
        <v>1998</v>
      </c>
      <c r="D1095" s="13">
        <v>864</v>
      </c>
      <c r="E1095" s="13">
        <v>884</v>
      </c>
      <c r="F1095">
        <v>11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1</v>
      </c>
      <c r="M1095">
        <v>0</v>
      </c>
      <c r="N1095">
        <v>0</v>
      </c>
      <c r="O1095" s="42">
        <v>146000</v>
      </c>
      <c r="P10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169684.40757601633</v>
      </c>
    </row>
    <row r="1096" spans="1:16">
      <c r="A1096" s="7">
        <v>5</v>
      </c>
      <c r="B1096" s="7">
        <v>1956</v>
      </c>
      <c r="C1096" s="7">
        <v>2000</v>
      </c>
      <c r="D1096" s="7">
        <v>936</v>
      </c>
      <c r="E1096" s="7">
        <v>308</v>
      </c>
      <c r="F1096">
        <v>11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1</v>
      </c>
      <c r="N1096">
        <v>0</v>
      </c>
      <c r="O1096" s="42">
        <v>129000</v>
      </c>
      <c r="P10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149303.40198766367</v>
      </c>
    </row>
    <row r="1097" spans="1:16">
      <c r="A1097" s="13">
        <v>6</v>
      </c>
      <c r="B1097" s="13">
        <v>2006</v>
      </c>
      <c r="C1097" s="13">
        <v>2006</v>
      </c>
      <c r="D1097" s="13">
        <v>1314</v>
      </c>
      <c r="E1097" s="13">
        <v>440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  <c r="O1097" s="42">
        <v>176432</v>
      </c>
      <c r="P10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189337.69646581897</v>
      </c>
    </row>
    <row r="1098" spans="1:16">
      <c r="A1098" s="7">
        <v>6</v>
      </c>
      <c r="B1098" s="7">
        <v>1914</v>
      </c>
      <c r="C1098" s="7">
        <v>2006</v>
      </c>
      <c r="D1098" s="7">
        <v>684</v>
      </c>
      <c r="E1098" s="7">
        <v>0</v>
      </c>
      <c r="F1098">
        <v>13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2</v>
      </c>
      <c r="M1098">
        <v>0</v>
      </c>
      <c r="N1098">
        <v>0</v>
      </c>
      <c r="O1098" s="42">
        <v>127000</v>
      </c>
      <c r="P10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133315.31874440864</v>
      </c>
    </row>
    <row r="1099" spans="1:16">
      <c r="A1099" s="13">
        <v>8</v>
      </c>
      <c r="B1099" s="13">
        <v>1986</v>
      </c>
      <c r="C1099" s="13">
        <v>1986</v>
      </c>
      <c r="D1099" s="13">
        <v>1074</v>
      </c>
      <c r="E1099" s="13">
        <v>461</v>
      </c>
      <c r="F1099">
        <v>18</v>
      </c>
      <c r="G1099">
        <v>0</v>
      </c>
      <c r="H1099">
        <v>3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 s="42">
        <v>170000</v>
      </c>
      <c r="P10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212150.56332043646</v>
      </c>
    </row>
    <row r="1100" spans="1:16">
      <c r="A1100" s="7">
        <v>4</v>
      </c>
      <c r="B1100" s="7">
        <v>1936</v>
      </c>
      <c r="C1100" s="7">
        <v>1950</v>
      </c>
      <c r="D1100" s="7">
        <v>672</v>
      </c>
      <c r="E1100" s="7">
        <v>240</v>
      </c>
      <c r="F1100">
        <v>8</v>
      </c>
      <c r="G1100">
        <v>0</v>
      </c>
      <c r="H1100">
        <v>0</v>
      </c>
      <c r="I1100">
        <v>2</v>
      </c>
      <c r="J1100">
        <v>1</v>
      </c>
      <c r="K1100">
        <v>0</v>
      </c>
      <c r="L1100">
        <v>2</v>
      </c>
      <c r="M1100">
        <v>1</v>
      </c>
      <c r="N1100">
        <v>0</v>
      </c>
      <c r="O1100" s="42">
        <v>128000</v>
      </c>
      <c r="P11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74300.76035780579</v>
      </c>
    </row>
    <row r="1101" spans="1:16">
      <c r="A1101" s="13">
        <v>7</v>
      </c>
      <c r="B1101" s="13">
        <v>1978</v>
      </c>
      <c r="C1101" s="13">
        <v>1978</v>
      </c>
      <c r="D1101" s="13">
        <v>1271</v>
      </c>
      <c r="E1101" s="13">
        <v>478</v>
      </c>
      <c r="F1101">
        <v>6</v>
      </c>
      <c r="G1101">
        <v>6</v>
      </c>
      <c r="H1101">
        <v>0</v>
      </c>
      <c r="I1101">
        <v>1</v>
      </c>
      <c r="J1101">
        <v>0</v>
      </c>
      <c r="K1101">
        <v>0</v>
      </c>
      <c r="L1101">
        <v>2</v>
      </c>
      <c r="M1101">
        <v>1</v>
      </c>
      <c r="N1101">
        <v>1</v>
      </c>
      <c r="O1101" s="42">
        <v>157000</v>
      </c>
      <c r="P11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197400.73616066479</v>
      </c>
    </row>
    <row r="1102" spans="1:16">
      <c r="A1102" s="7">
        <v>2</v>
      </c>
      <c r="B1102" s="7">
        <v>1920</v>
      </c>
      <c r="C1102" s="7">
        <v>1950</v>
      </c>
      <c r="D1102" s="7">
        <v>290</v>
      </c>
      <c r="E1102" s="7">
        <v>246</v>
      </c>
      <c r="F1102">
        <v>23</v>
      </c>
      <c r="G1102">
        <v>0</v>
      </c>
      <c r="H1102">
        <v>0</v>
      </c>
      <c r="I1102">
        <v>1</v>
      </c>
      <c r="J1102">
        <v>1</v>
      </c>
      <c r="K1102">
        <v>3</v>
      </c>
      <c r="L1102">
        <v>2</v>
      </c>
      <c r="M1102">
        <v>3</v>
      </c>
      <c r="N1102">
        <v>0</v>
      </c>
      <c r="O1102" s="42">
        <v>60000</v>
      </c>
      <c r="P11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22816.493051289144</v>
      </c>
    </row>
    <row r="1103" spans="1:16">
      <c r="A1103" s="13">
        <v>5</v>
      </c>
      <c r="B1103" s="13">
        <v>1971</v>
      </c>
      <c r="C1103" s="13">
        <v>1971</v>
      </c>
      <c r="D1103" s="13">
        <v>950</v>
      </c>
      <c r="E1103" s="13">
        <v>280</v>
      </c>
      <c r="F1103">
        <v>11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2</v>
      </c>
      <c r="M1103">
        <v>1</v>
      </c>
      <c r="N1103">
        <v>0</v>
      </c>
      <c r="O1103" s="42">
        <v>119500</v>
      </c>
      <c r="P11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132632.72192379308</v>
      </c>
    </row>
    <row r="1104" spans="1:16">
      <c r="A1104" s="7">
        <v>5</v>
      </c>
      <c r="B1104" s="7">
        <v>1960</v>
      </c>
      <c r="C1104" s="7">
        <v>2002</v>
      </c>
      <c r="D1104" s="7">
        <v>1010</v>
      </c>
      <c r="E1104" s="7">
        <v>254</v>
      </c>
      <c r="F1104">
        <v>11</v>
      </c>
      <c r="G1104">
        <v>0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1</v>
      </c>
      <c r="N1104">
        <v>5</v>
      </c>
      <c r="O1104" s="42">
        <v>135000</v>
      </c>
      <c r="P11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149239.64448076225</v>
      </c>
    </row>
    <row r="1105" spans="1:16">
      <c r="A1105" s="13">
        <v>6</v>
      </c>
      <c r="B1105" s="13">
        <v>1959</v>
      </c>
      <c r="C1105" s="13">
        <v>1959</v>
      </c>
      <c r="D1105" s="13">
        <v>655</v>
      </c>
      <c r="E1105" s="13">
        <v>539</v>
      </c>
      <c r="F1105">
        <v>11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1</v>
      </c>
      <c r="N1105">
        <v>0</v>
      </c>
      <c r="O1105" s="42">
        <v>159500</v>
      </c>
      <c r="P11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167844.17123662721</v>
      </c>
    </row>
    <row r="1106" spans="1:16">
      <c r="A1106" s="7">
        <v>5</v>
      </c>
      <c r="B1106" s="7">
        <v>1970</v>
      </c>
      <c r="C1106" s="7">
        <v>1970</v>
      </c>
      <c r="D1106" s="7">
        <v>630</v>
      </c>
      <c r="E1106" s="7">
        <v>440</v>
      </c>
      <c r="F1106">
        <v>22</v>
      </c>
      <c r="G1106">
        <v>0</v>
      </c>
      <c r="H1106">
        <v>3</v>
      </c>
      <c r="I1106">
        <v>0</v>
      </c>
      <c r="J1106">
        <v>1</v>
      </c>
      <c r="K1106">
        <v>0</v>
      </c>
      <c r="L1106">
        <v>2</v>
      </c>
      <c r="M1106">
        <v>1</v>
      </c>
      <c r="N1106">
        <v>0</v>
      </c>
      <c r="O1106" s="42">
        <v>106000</v>
      </c>
      <c r="P11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110965.67631881367</v>
      </c>
    </row>
    <row r="1107" spans="1:16">
      <c r="A1107" s="13">
        <v>8</v>
      </c>
      <c r="B1107" s="13">
        <v>1994</v>
      </c>
      <c r="C1107" s="13">
        <v>1995</v>
      </c>
      <c r="D1107" s="13">
        <v>1463</v>
      </c>
      <c r="E1107" s="13">
        <v>712</v>
      </c>
      <c r="F1107">
        <v>3</v>
      </c>
      <c r="G1107">
        <v>0</v>
      </c>
      <c r="H1107">
        <v>0</v>
      </c>
      <c r="I1107">
        <v>0</v>
      </c>
      <c r="J1107">
        <v>2</v>
      </c>
      <c r="K1107">
        <v>0</v>
      </c>
      <c r="L1107">
        <v>0</v>
      </c>
      <c r="M1107">
        <v>0</v>
      </c>
      <c r="N1107">
        <v>0</v>
      </c>
      <c r="O1107" s="42">
        <v>325000</v>
      </c>
      <c r="P11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284585.65021057334</v>
      </c>
    </row>
    <row r="1108" spans="1:16">
      <c r="A1108" s="7">
        <v>7</v>
      </c>
      <c r="B1108" s="7">
        <v>1990</v>
      </c>
      <c r="C1108" s="7">
        <v>1991</v>
      </c>
      <c r="D1108" s="7">
        <v>910</v>
      </c>
      <c r="E1108" s="7">
        <v>719</v>
      </c>
      <c r="F1108">
        <v>12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  <c r="O1108" s="42">
        <v>179900</v>
      </c>
      <c r="P11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213833.53758541541</v>
      </c>
    </row>
    <row r="1109" spans="1:16">
      <c r="A1109" s="13">
        <v>7</v>
      </c>
      <c r="B1109" s="13">
        <v>2006</v>
      </c>
      <c r="C1109" s="13">
        <v>2006</v>
      </c>
      <c r="D1109" s="13">
        <v>868</v>
      </c>
      <c r="E1109" s="13">
        <v>422</v>
      </c>
      <c r="F1109">
        <v>17</v>
      </c>
      <c r="G1109">
        <v>0</v>
      </c>
      <c r="H1109">
        <v>0</v>
      </c>
      <c r="I1109">
        <v>0</v>
      </c>
      <c r="J1109">
        <v>2</v>
      </c>
      <c r="K1109">
        <v>1</v>
      </c>
      <c r="L1109">
        <v>0</v>
      </c>
      <c r="M1109">
        <v>0</v>
      </c>
      <c r="N1109">
        <v>2</v>
      </c>
      <c r="O1109" s="42">
        <v>274725</v>
      </c>
      <c r="P11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223969.49068861618</v>
      </c>
    </row>
    <row r="1110" spans="1:16">
      <c r="A1110" s="7">
        <v>6</v>
      </c>
      <c r="B1110" s="7">
        <v>2000</v>
      </c>
      <c r="C1110" s="7">
        <v>2000</v>
      </c>
      <c r="D1110" s="7">
        <v>924</v>
      </c>
      <c r="E1110" s="7">
        <v>463</v>
      </c>
      <c r="F1110">
        <v>17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1</v>
      </c>
      <c r="O1110" s="42">
        <v>181000</v>
      </c>
      <c r="P11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191338.99214562061</v>
      </c>
    </row>
    <row r="1111" spans="1:16">
      <c r="A1111" s="13">
        <v>8</v>
      </c>
      <c r="B1111" s="13">
        <v>2004</v>
      </c>
      <c r="C1111" s="13">
        <v>2005</v>
      </c>
      <c r="D1111" s="13">
        <v>1836</v>
      </c>
      <c r="E1111" s="13">
        <v>862</v>
      </c>
      <c r="F1111">
        <v>10</v>
      </c>
      <c r="G1111">
        <v>0</v>
      </c>
      <c r="H1111">
        <v>0</v>
      </c>
      <c r="I1111">
        <v>1</v>
      </c>
      <c r="J1111">
        <v>2</v>
      </c>
      <c r="K1111">
        <v>0</v>
      </c>
      <c r="L1111">
        <v>0</v>
      </c>
      <c r="M1111">
        <v>0</v>
      </c>
      <c r="N1111">
        <v>0</v>
      </c>
      <c r="O1111" s="42">
        <v>280000</v>
      </c>
      <c r="P11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311881.75294580619</v>
      </c>
    </row>
    <row r="1112" spans="1:16">
      <c r="A1112" s="7">
        <v>6</v>
      </c>
      <c r="B1112" s="7">
        <v>1995</v>
      </c>
      <c r="C1112" s="7">
        <v>1996</v>
      </c>
      <c r="D1112" s="7">
        <v>773</v>
      </c>
      <c r="E1112" s="7">
        <v>431</v>
      </c>
      <c r="F1112">
        <v>17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0</v>
      </c>
      <c r="O1112" s="42">
        <v>188000</v>
      </c>
      <c r="P11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178546.18879888696</v>
      </c>
    </row>
    <row r="1113" spans="1:16">
      <c r="A1113" s="13">
        <v>7</v>
      </c>
      <c r="B1113" s="13">
        <v>1976</v>
      </c>
      <c r="C1113" s="13">
        <v>1976</v>
      </c>
      <c r="D1113" s="13">
        <v>803</v>
      </c>
      <c r="E1113" s="13">
        <v>483</v>
      </c>
      <c r="F1113">
        <v>6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2</v>
      </c>
      <c r="M1113">
        <v>1</v>
      </c>
      <c r="N1113">
        <v>0</v>
      </c>
      <c r="O1113" s="42">
        <v>205000</v>
      </c>
      <c r="P11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203208.76148021696</v>
      </c>
    </row>
    <row r="1114" spans="1:16">
      <c r="A1114" s="7">
        <v>5</v>
      </c>
      <c r="B1114" s="7">
        <v>1957</v>
      </c>
      <c r="C1114" s="7">
        <v>1957</v>
      </c>
      <c r="D1114" s="7">
        <v>816</v>
      </c>
      <c r="E1114" s="7">
        <v>308</v>
      </c>
      <c r="F1114">
        <v>11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2</v>
      </c>
      <c r="M1114">
        <v>1</v>
      </c>
      <c r="N1114">
        <v>0</v>
      </c>
      <c r="O1114" s="42">
        <v>129900</v>
      </c>
      <c r="P11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122029.67769277339</v>
      </c>
    </row>
    <row r="1115" spans="1:16">
      <c r="A1115" s="13">
        <v>5</v>
      </c>
      <c r="B1115" s="13">
        <v>1953</v>
      </c>
      <c r="C1115" s="13">
        <v>2006</v>
      </c>
      <c r="D1115" s="13">
        <v>1008</v>
      </c>
      <c r="E1115" s="13">
        <v>240</v>
      </c>
      <c r="F1115">
        <v>11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1</v>
      </c>
      <c r="M1115">
        <v>0</v>
      </c>
      <c r="N1115">
        <v>0</v>
      </c>
      <c r="O1115" s="42">
        <v>134500</v>
      </c>
      <c r="P11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137235.30543278126</v>
      </c>
    </row>
    <row r="1116" spans="1:16">
      <c r="A1116" s="7">
        <v>5</v>
      </c>
      <c r="B1116" s="7">
        <v>1954</v>
      </c>
      <c r="C1116" s="7">
        <v>2000</v>
      </c>
      <c r="D1116" s="7">
        <v>833</v>
      </c>
      <c r="E1116" s="7">
        <v>326</v>
      </c>
      <c r="F1116">
        <v>7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 s="42">
        <v>117000</v>
      </c>
      <c r="P11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136706.67932718771</v>
      </c>
    </row>
    <row r="1117" spans="1:16">
      <c r="A1117" s="13">
        <v>8</v>
      </c>
      <c r="B1117" s="13">
        <v>2007</v>
      </c>
      <c r="C1117" s="13">
        <v>2007</v>
      </c>
      <c r="D1117" s="13">
        <v>1734</v>
      </c>
      <c r="E1117" s="13">
        <v>928</v>
      </c>
      <c r="F1117">
        <v>10</v>
      </c>
      <c r="G1117">
        <v>0</v>
      </c>
      <c r="H1117">
        <v>0</v>
      </c>
      <c r="I1117">
        <v>1</v>
      </c>
      <c r="J1117">
        <v>2</v>
      </c>
      <c r="K1117">
        <v>0</v>
      </c>
      <c r="L1117">
        <v>0</v>
      </c>
      <c r="M1117">
        <v>2</v>
      </c>
      <c r="N1117">
        <v>2</v>
      </c>
      <c r="O1117" s="42">
        <v>318000</v>
      </c>
      <c r="P11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331460.37837535952</v>
      </c>
    </row>
    <row r="1118" spans="1:16">
      <c r="A1118" s="7">
        <v>8</v>
      </c>
      <c r="B1118" s="7">
        <v>2002</v>
      </c>
      <c r="C1118" s="7">
        <v>2002</v>
      </c>
      <c r="D1118" s="7">
        <v>408</v>
      </c>
      <c r="E1118" s="7">
        <v>527</v>
      </c>
      <c r="F1118">
        <v>17</v>
      </c>
      <c r="G1118">
        <v>0</v>
      </c>
      <c r="H1118">
        <v>0</v>
      </c>
      <c r="I1118">
        <v>5</v>
      </c>
      <c r="J1118">
        <v>0</v>
      </c>
      <c r="K1118">
        <v>0</v>
      </c>
      <c r="L1118">
        <v>0</v>
      </c>
      <c r="M1118">
        <v>0</v>
      </c>
      <c r="N1118">
        <v>0</v>
      </c>
      <c r="O1118" s="42">
        <v>184100</v>
      </c>
      <c r="P11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216156.13865226961</v>
      </c>
    </row>
    <row r="1119" spans="1:16">
      <c r="A1119" s="13">
        <v>5</v>
      </c>
      <c r="B1119" s="13">
        <v>1967</v>
      </c>
      <c r="C1119" s="13">
        <v>2003</v>
      </c>
      <c r="D1119" s="13">
        <v>894</v>
      </c>
      <c r="E1119" s="13">
        <v>450</v>
      </c>
      <c r="F1119">
        <v>9</v>
      </c>
      <c r="G1119">
        <v>1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 s="42">
        <v>130000</v>
      </c>
      <c r="P11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148055.43507757949</v>
      </c>
    </row>
    <row r="1120" spans="1:16">
      <c r="A1120" s="7">
        <v>5</v>
      </c>
      <c r="B1120" s="7">
        <v>1958</v>
      </c>
      <c r="C1120" s="7">
        <v>1987</v>
      </c>
      <c r="D1120" s="7">
        <v>533</v>
      </c>
      <c r="E1120" s="7">
        <v>300</v>
      </c>
      <c r="F1120">
        <v>9</v>
      </c>
      <c r="G1120">
        <v>0</v>
      </c>
      <c r="H1120">
        <v>0</v>
      </c>
      <c r="I1120">
        <v>5</v>
      </c>
      <c r="J1120">
        <v>1</v>
      </c>
      <c r="K1120">
        <v>0</v>
      </c>
      <c r="L1120">
        <v>2</v>
      </c>
      <c r="M1120">
        <v>1</v>
      </c>
      <c r="N1120">
        <v>0</v>
      </c>
      <c r="O1120" s="42">
        <v>140000</v>
      </c>
      <c r="P11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113482.91181207864</v>
      </c>
    </row>
    <row r="1121" spans="1:16">
      <c r="A1121" s="13">
        <v>5</v>
      </c>
      <c r="B1121" s="13">
        <v>1959</v>
      </c>
      <c r="C1121" s="13">
        <v>1959</v>
      </c>
      <c r="D1121" s="13">
        <v>1040</v>
      </c>
      <c r="E1121" s="13">
        <v>286</v>
      </c>
      <c r="F1121">
        <v>11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2</v>
      </c>
      <c r="M1121">
        <v>1</v>
      </c>
      <c r="N1121">
        <v>0</v>
      </c>
      <c r="O1121" s="42">
        <v>133700</v>
      </c>
      <c r="P11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129687.44790612199</v>
      </c>
    </row>
    <row r="1122" spans="1:16">
      <c r="A1122" s="7">
        <v>6</v>
      </c>
      <c r="B1122" s="7">
        <v>1920</v>
      </c>
      <c r="C1122" s="7">
        <v>1950</v>
      </c>
      <c r="D1122" s="7">
        <v>1012</v>
      </c>
      <c r="E1122" s="7">
        <v>308</v>
      </c>
      <c r="F1122">
        <v>13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2</v>
      </c>
      <c r="M1122">
        <v>1</v>
      </c>
      <c r="N1122">
        <v>0</v>
      </c>
      <c r="O1122" s="42">
        <v>118400</v>
      </c>
      <c r="P11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150337.25909171777</v>
      </c>
    </row>
    <row r="1123" spans="1:16">
      <c r="A1123" s="13">
        <v>7</v>
      </c>
      <c r="B1123" s="13">
        <v>2005</v>
      </c>
      <c r="C1123" s="13">
        <v>2006</v>
      </c>
      <c r="D1123" s="13">
        <v>1552</v>
      </c>
      <c r="E1123" s="13">
        <v>782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2</v>
      </c>
      <c r="O1123" s="42">
        <v>212900</v>
      </c>
      <c r="P11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251785.94969134746</v>
      </c>
    </row>
    <row r="1124" spans="1:16">
      <c r="A1124" s="7">
        <v>4</v>
      </c>
      <c r="B1124" s="7">
        <v>1956</v>
      </c>
      <c r="C1124" s="7">
        <v>1956</v>
      </c>
      <c r="D1124" s="7">
        <v>672</v>
      </c>
      <c r="E1124" s="7">
        <v>288</v>
      </c>
      <c r="F1124">
        <v>15</v>
      </c>
      <c r="G1124">
        <v>0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1</v>
      </c>
      <c r="N1124">
        <v>1</v>
      </c>
      <c r="O1124" s="42">
        <v>112000</v>
      </c>
      <c r="P11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92704.368469852838</v>
      </c>
    </row>
    <row r="1125" spans="1:16">
      <c r="A1125" s="13">
        <v>5</v>
      </c>
      <c r="B1125" s="13">
        <v>1947</v>
      </c>
      <c r="C1125" s="13">
        <v>2008</v>
      </c>
      <c r="D1125" s="13">
        <v>698</v>
      </c>
      <c r="E1125" s="13">
        <v>0</v>
      </c>
      <c r="F1125">
        <v>15</v>
      </c>
      <c r="G1125">
        <v>0</v>
      </c>
      <c r="H1125">
        <v>0</v>
      </c>
      <c r="I1125">
        <v>1</v>
      </c>
      <c r="J1125">
        <v>1</v>
      </c>
      <c r="K1125">
        <v>0</v>
      </c>
      <c r="L1125">
        <v>0</v>
      </c>
      <c r="M1125">
        <v>1</v>
      </c>
      <c r="N1125">
        <v>0</v>
      </c>
      <c r="O1125" s="42">
        <v>118000</v>
      </c>
      <c r="P11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123661.01255987612</v>
      </c>
    </row>
    <row r="1126" spans="1:16">
      <c r="A1126" s="7">
        <v>7</v>
      </c>
      <c r="B1126" s="7">
        <v>1992</v>
      </c>
      <c r="C1126" s="7">
        <v>1992</v>
      </c>
      <c r="D1126" s="7">
        <v>384</v>
      </c>
      <c r="E1126" s="7">
        <v>392</v>
      </c>
      <c r="F1126">
        <v>17</v>
      </c>
      <c r="G1126">
        <v>0</v>
      </c>
      <c r="H1126">
        <v>0</v>
      </c>
      <c r="I1126">
        <v>5</v>
      </c>
      <c r="J1126">
        <v>0</v>
      </c>
      <c r="K1126">
        <v>0</v>
      </c>
      <c r="L1126">
        <v>1</v>
      </c>
      <c r="M1126">
        <v>0</v>
      </c>
      <c r="N1126">
        <v>0</v>
      </c>
      <c r="O1126" s="42">
        <v>163900</v>
      </c>
      <c r="P11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168704.64372701492</v>
      </c>
    </row>
    <row r="1127" spans="1:16">
      <c r="A1127" s="13">
        <v>4</v>
      </c>
      <c r="B1127" s="13">
        <v>1955</v>
      </c>
      <c r="C1127" s="13">
        <v>1955</v>
      </c>
      <c r="D1127" s="13">
        <v>1005</v>
      </c>
      <c r="E1127" s="13">
        <v>672</v>
      </c>
      <c r="F1127">
        <v>11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2</v>
      </c>
      <c r="M1127">
        <v>3</v>
      </c>
      <c r="N1127">
        <v>0</v>
      </c>
      <c r="O1127" s="42">
        <v>115000</v>
      </c>
      <c r="P11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139589.12374818651</v>
      </c>
    </row>
    <row r="1128" spans="1:16">
      <c r="A1128" s="7">
        <v>7</v>
      </c>
      <c r="B1128" s="7">
        <v>2007</v>
      </c>
      <c r="C1128" s="7">
        <v>2007</v>
      </c>
      <c r="D1128" s="7">
        <v>1373</v>
      </c>
      <c r="E1128" s="7">
        <v>660</v>
      </c>
      <c r="F1128">
        <v>21</v>
      </c>
      <c r="G1128">
        <v>0</v>
      </c>
      <c r="H1128">
        <v>3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 s="42">
        <v>174000</v>
      </c>
      <c r="P11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218172.94874397805</v>
      </c>
    </row>
    <row r="1129" spans="1:16">
      <c r="A1129" s="13">
        <v>7</v>
      </c>
      <c r="B1129" s="13">
        <v>2004</v>
      </c>
      <c r="C1129" s="13">
        <v>2004</v>
      </c>
      <c r="D1129" s="13">
        <v>1530</v>
      </c>
      <c r="E1129" s="13">
        <v>630</v>
      </c>
      <c r="F1129">
        <v>17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5</v>
      </c>
      <c r="O1129" s="42">
        <v>259000</v>
      </c>
      <c r="P11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243240.4041615616</v>
      </c>
    </row>
    <row r="1130" spans="1:16">
      <c r="A1130" s="7">
        <v>7</v>
      </c>
      <c r="B1130" s="7">
        <v>2004</v>
      </c>
      <c r="C1130" s="7">
        <v>2005</v>
      </c>
      <c r="D1130" s="7">
        <v>847</v>
      </c>
      <c r="E1130" s="7">
        <v>434</v>
      </c>
      <c r="F1130">
        <v>17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s="42">
        <v>215000</v>
      </c>
      <c r="P11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209792.65145822195</v>
      </c>
    </row>
    <row r="1131" spans="1:16">
      <c r="A1131" s="13">
        <v>5</v>
      </c>
      <c r="B1131" s="13">
        <v>1980</v>
      </c>
      <c r="C1131" s="13">
        <v>1980</v>
      </c>
      <c r="D1131" s="13">
        <v>936</v>
      </c>
      <c r="E1131" s="13">
        <v>672</v>
      </c>
      <c r="F1131">
        <v>7</v>
      </c>
      <c r="G1131">
        <v>0</v>
      </c>
      <c r="H1131">
        <v>2</v>
      </c>
      <c r="I1131">
        <v>4</v>
      </c>
      <c r="J1131">
        <v>0</v>
      </c>
      <c r="K1131">
        <v>0</v>
      </c>
      <c r="L1131">
        <v>2</v>
      </c>
      <c r="M1131">
        <v>1</v>
      </c>
      <c r="N1131">
        <v>0</v>
      </c>
      <c r="O1131" s="42">
        <v>140000</v>
      </c>
      <c r="P11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130992.95322157604</v>
      </c>
    </row>
    <row r="1132" spans="1:16">
      <c r="A1132" s="7">
        <v>4</v>
      </c>
      <c r="B1132" s="7">
        <v>1928</v>
      </c>
      <c r="C1132" s="7">
        <v>1950</v>
      </c>
      <c r="D1132" s="7">
        <v>1122</v>
      </c>
      <c r="E1132" s="7">
        <v>576</v>
      </c>
      <c r="F1132">
        <v>23</v>
      </c>
      <c r="G1132">
        <v>0</v>
      </c>
      <c r="H1132">
        <v>0</v>
      </c>
      <c r="I1132">
        <v>2</v>
      </c>
      <c r="J1132">
        <v>1</v>
      </c>
      <c r="K1132">
        <v>0</v>
      </c>
      <c r="L1132">
        <v>2</v>
      </c>
      <c r="M1132">
        <v>0</v>
      </c>
      <c r="N1132">
        <v>0</v>
      </c>
      <c r="O1132" s="42">
        <v>135000</v>
      </c>
      <c r="P11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104460.43682144137</v>
      </c>
    </row>
    <row r="1133" spans="1:16">
      <c r="A1133" s="13">
        <v>5</v>
      </c>
      <c r="B1133" s="13">
        <v>1991</v>
      </c>
      <c r="C1133" s="13">
        <v>1992</v>
      </c>
      <c r="D1133" s="13">
        <v>974</v>
      </c>
      <c r="E1133" s="13">
        <v>0</v>
      </c>
      <c r="F1133">
        <v>4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2</v>
      </c>
      <c r="M1133">
        <v>1</v>
      </c>
      <c r="N1133">
        <v>1</v>
      </c>
      <c r="O1133" s="42">
        <v>93500</v>
      </c>
      <c r="P11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118453.05773771345</v>
      </c>
    </row>
    <row r="1134" spans="1:16">
      <c r="A1134" s="7">
        <v>6</v>
      </c>
      <c r="B1134" s="7">
        <v>1880</v>
      </c>
      <c r="C1134" s="7">
        <v>1950</v>
      </c>
      <c r="D1134" s="7">
        <v>1008</v>
      </c>
      <c r="E1134" s="7">
        <v>205</v>
      </c>
      <c r="F1134">
        <v>7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2</v>
      </c>
      <c r="M1134">
        <v>3</v>
      </c>
      <c r="N1134">
        <v>0</v>
      </c>
      <c r="O1134" s="42">
        <v>117500</v>
      </c>
      <c r="P11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156693.28329036103</v>
      </c>
    </row>
    <row r="1135" spans="1:16">
      <c r="A1135" s="13">
        <v>8</v>
      </c>
      <c r="B1135" s="13">
        <v>1995</v>
      </c>
      <c r="C1135" s="13">
        <v>1995</v>
      </c>
      <c r="D1135" s="13">
        <v>1128</v>
      </c>
      <c r="E1135" s="13">
        <v>466</v>
      </c>
      <c r="F1135">
        <v>12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s="42">
        <v>239500</v>
      </c>
      <c r="P11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244943.30750743326</v>
      </c>
    </row>
    <row r="1136" spans="1:16">
      <c r="A1136" s="7">
        <v>6</v>
      </c>
      <c r="B1136" s="7">
        <v>1997</v>
      </c>
      <c r="C1136" s="7">
        <v>1997</v>
      </c>
      <c r="D1136" s="7">
        <v>916</v>
      </c>
      <c r="E1136" s="7">
        <v>460</v>
      </c>
      <c r="F1136">
        <v>17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0</v>
      </c>
      <c r="O1136" s="42">
        <v>169000</v>
      </c>
      <c r="P11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186189.02038229542</v>
      </c>
    </row>
    <row r="1137" spans="1:16">
      <c r="A1137" s="13">
        <v>6</v>
      </c>
      <c r="B1137" s="13">
        <v>1926</v>
      </c>
      <c r="C1137" s="13">
        <v>1950</v>
      </c>
      <c r="D1137" s="13">
        <v>960</v>
      </c>
      <c r="E1137" s="13">
        <v>180</v>
      </c>
      <c r="F1137">
        <v>8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2</v>
      </c>
      <c r="M1137">
        <v>1</v>
      </c>
      <c r="N1137">
        <v>0</v>
      </c>
      <c r="O1137" s="42">
        <v>102000</v>
      </c>
      <c r="P11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140260.5049703999</v>
      </c>
    </row>
    <row r="1138" spans="1:16">
      <c r="A1138" s="7">
        <v>6</v>
      </c>
      <c r="B1138" s="7">
        <v>1950</v>
      </c>
      <c r="C1138" s="7">
        <v>1950</v>
      </c>
      <c r="D1138" s="7">
        <v>1032</v>
      </c>
      <c r="E1138" s="7">
        <v>288</v>
      </c>
      <c r="F1138">
        <v>11</v>
      </c>
      <c r="G1138">
        <v>0</v>
      </c>
      <c r="H1138">
        <v>0</v>
      </c>
      <c r="I1138">
        <v>2</v>
      </c>
      <c r="J1138">
        <v>1</v>
      </c>
      <c r="K1138">
        <v>0</v>
      </c>
      <c r="L1138">
        <v>2</v>
      </c>
      <c r="M1138">
        <v>1</v>
      </c>
      <c r="N1138">
        <v>1</v>
      </c>
      <c r="O1138" s="42">
        <v>119000</v>
      </c>
      <c r="P11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151491.62774188173</v>
      </c>
    </row>
    <row r="1139" spans="1:16">
      <c r="A1139" s="13">
        <v>5</v>
      </c>
      <c r="B1139" s="13">
        <v>1875</v>
      </c>
      <c r="C1139" s="13">
        <v>1996</v>
      </c>
      <c r="D1139" s="13">
        <v>780</v>
      </c>
      <c r="E1139" s="13">
        <v>0</v>
      </c>
      <c r="F1139">
        <v>9</v>
      </c>
      <c r="G1139">
        <v>1</v>
      </c>
      <c r="H1139">
        <v>0</v>
      </c>
      <c r="I1139">
        <v>2</v>
      </c>
      <c r="J1139">
        <v>1</v>
      </c>
      <c r="K1139">
        <v>0</v>
      </c>
      <c r="L1139">
        <v>1</v>
      </c>
      <c r="M1139">
        <v>1</v>
      </c>
      <c r="N1139">
        <v>0</v>
      </c>
      <c r="O1139" s="42">
        <v>94000</v>
      </c>
      <c r="P11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101857.30461893247</v>
      </c>
    </row>
    <row r="1140" spans="1:16">
      <c r="A1140" s="7">
        <v>6</v>
      </c>
      <c r="B1140" s="7">
        <v>1977</v>
      </c>
      <c r="C1140" s="7">
        <v>1977</v>
      </c>
      <c r="D1140" s="7">
        <v>1567</v>
      </c>
      <c r="E1140" s="7">
        <v>714</v>
      </c>
      <c r="F1140">
        <v>4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2</v>
      </c>
      <c r="M1140">
        <v>0</v>
      </c>
      <c r="N1140">
        <v>0</v>
      </c>
      <c r="O1140" s="42">
        <v>196000</v>
      </c>
      <c r="P11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204612.45310330321</v>
      </c>
    </row>
    <row r="1141" spans="1:16">
      <c r="A1141" s="13">
        <v>5</v>
      </c>
      <c r="B1141" s="13">
        <v>1920</v>
      </c>
      <c r="C1141" s="13">
        <v>1950</v>
      </c>
      <c r="D1141" s="13">
        <v>915</v>
      </c>
      <c r="E1141" s="13">
        <v>495</v>
      </c>
      <c r="F1141">
        <v>8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2</v>
      </c>
      <c r="M1141">
        <v>1</v>
      </c>
      <c r="N1141">
        <v>0</v>
      </c>
      <c r="O1141" s="42">
        <v>144000</v>
      </c>
      <c r="P11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128519.4578548469</v>
      </c>
    </row>
    <row r="1142" spans="1:16">
      <c r="A1142" s="7">
        <v>5</v>
      </c>
      <c r="B1142" s="7">
        <v>1951</v>
      </c>
      <c r="C1142" s="7">
        <v>1951</v>
      </c>
      <c r="D1142" s="7">
        <v>952</v>
      </c>
      <c r="E1142" s="7">
        <v>840</v>
      </c>
      <c r="F1142">
        <v>11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2</v>
      </c>
      <c r="M1142">
        <v>1</v>
      </c>
      <c r="N1142">
        <v>1</v>
      </c>
      <c r="O1142" s="42">
        <v>139000</v>
      </c>
      <c r="P11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157483.71679703938</v>
      </c>
    </row>
    <row r="1143" spans="1:16">
      <c r="A1143" s="13">
        <v>5</v>
      </c>
      <c r="B1143" s="13">
        <v>1976</v>
      </c>
      <c r="C1143" s="13">
        <v>1976</v>
      </c>
      <c r="D1143" s="13">
        <v>780</v>
      </c>
      <c r="E1143" s="13">
        <v>484</v>
      </c>
      <c r="F1143">
        <v>6</v>
      </c>
      <c r="G1143">
        <v>2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 s="42">
        <v>197500</v>
      </c>
      <c r="P11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136476.03980010757</v>
      </c>
    </row>
    <row r="1144" spans="1:16">
      <c r="A1144" s="7">
        <v>8</v>
      </c>
      <c r="B1144" s="7">
        <v>2006</v>
      </c>
      <c r="C1144" s="7">
        <v>2007</v>
      </c>
      <c r="D1144" s="7">
        <v>1466</v>
      </c>
      <c r="E1144" s="7">
        <v>1052</v>
      </c>
      <c r="F1144">
        <v>0</v>
      </c>
      <c r="G1144">
        <v>0</v>
      </c>
      <c r="H1144">
        <v>0</v>
      </c>
      <c r="I1144">
        <v>0</v>
      </c>
      <c r="J1144">
        <v>2</v>
      </c>
      <c r="K1144">
        <v>0</v>
      </c>
      <c r="L1144">
        <v>0</v>
      </c>
      <c r="M1144">
        <v>0</v>
      </c>
      <c r="N1144">
        <v>2</v>
      </c>
      <c r="O1144" s="42">
        <v>424870</v>
      </c>
      <c r="P11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312124.61079578171</v>
      </c>
    </row>
    <row r="1145" spans="1:16">
      <c r="A1145" s="13">
        <v>5</v>
      </c>
      <c r="B1145" s="13">
        <v>1959</v>
      </c>
      <c r="C1145" s="13">
        <v>1959</v>
      </c>
      <c r="D1145" s="13">
        <v>1006</v>
      </c>
      <c r="E1145" s="13">
        <v>0</v>
      </c>
      <c r="F1145">
        <v>9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2</v>
      </c>
      <c r="M1145">
        <v>1</v>
      </c>
      <c r="N1145">
        <v>0</v>
      </c>
      <c r="O1145" s="42">
        <v>80000</v>
      </c>
      <c r="P11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109809.73220899931</v>
      </c>
    </row>
    <row r="1146" spans="1:16">
      <c r="A1146" s="7">
        <v>4</v>
      </c>
      <c r="B1146" s="7">
        <v>1941</v>
      </c>
      <c r="C1146" s="7">
        <v>1950</v>
      </c>
      <c r="D1146" s="7">
        <v>672</v>
      </c>
      <c r="E1146" s="7">
        <v>280</v>
      </c>
      <c r="F1146">
        <v>15</v>
      </c>
      <c r="G1146">
        <v>0</v>
      </c>
      <c r="H1146">
        <v>1</v>
      </c>
      <c r="I1146">
        <v>2</v>
      </c>
      <c r="J1146">
        <v>0</v>
      </c>
      <c r="K1146">
        <v>0</v>
      </c>
      <c r="L1146">
        <v>3</v>
      </c>
      <c r="M1146">
        <v>3</v>
      </c>
      <c r="N1146">
        <v>0</v>
      </c>
      <c r="O1146" s="42">
        <v>80000</v>
      </c>
      <c r="P11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78724.497135551195</v>
      </c>
    </row>
    <row r="1147" spans="1:16">
      <c r="A1147" s="13">
        <v>5</v>
      </c>
      <c r="B1147" s="13">
        <v>1928</v>
      </c>
      <c r="C1147" s="13">
        <v>1950</v>
      </c>
      <c r="D1147" s="13">
        <v>1042</v>
      </c>
      <c r="E1147" s="13">
        <v>225</v>
      </c>
      <c r="F1147">
        <v>8</v>
      </c>
      <c r="G1147">
        <v>0</v>
      </c>
      <c r="H1147">
        <v>0</v>
      </c>
      <c r="I1147">
        <v>2</v>
      </c>
      <c r="J1147">
        <v>1</v>
      </c>
      <c r="K1147">
        <v>0</v>
      </c>
      <c r="L1147">
        <v>0</v>
      </c>
      <c r="M1147">
        <v>1</v>
      </c>
      <c r="N1147">
        <v>5</v>
      </c>
      <c r="O1147" s="42">
        <v>149000</v>
      </c>
      <c r="P11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120338.2545665558</v>
      </c>
    </row>
    <row r="1148" spans="1:16">
      <c r="A1148" s="7">
        <v>6</v>
      </c>
      <c r="B1148" s="7">
        <v>1985</v>
      </c>
      <c r="C1148" s="7">
        <v>1985</v>
      </c>
      <c r="D1148" s="7">
        <v>1298</v>
      </c>
      <c r="E1148" s="7">
        <v>403</v>
      </c>
      <c r="F1148">
        <v>12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2</v>
      </c>
      <c r="M1148">
        <v>0</v>
      </c>
      <c r="N1148">
        <v>0</v>
      </c>
      <c r="O1148" s="42">
        <v>180000</v>
      </c>
      <c r="P11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174113.01190668199</v>
      </c>
    </row>
    <row r="1149" spans="1:16">
      <c r="A1149" s="13">
        <v>7</v>
      </c>
      <c r="B1149" s="13">
        <v>1941</v>
      </c>
      <c r="C1149" s="13">
        <v>1950</v>
      </c>
      <c r="D1149" s="13">
        <v>704</v>
      </c>
      <c r="E1149" s="13">
        <v>234</v>
      </c>
      <c r="F1149">
        <v>2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3</v>
      </c>
      <c r="N1149">
        <v>0</v>
      </c>
      <c r="O1149" s="42">
        <v>174500</v>
      </c>
      <c r="P11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191804.62573500117</v>
      </c>
    </row>
    <row r="1150" spans="1:16">
      <c r="A1150" s="7">
        <v>7</v>
      </c>
      <c r="B1150" s="7">
        <v>1926</v>
      </c>
      <c r="C1150" s="7">
        <v>1950</v>
      </c>
      <c r="D1150" s="7">
        <v>572</v>
      </c>
      <c r="E1150" s="7">
        <v>288</v>
      </c>
      <c r="F1150">
        <v>7</v>
      </c>
      <c r="G1150">
        <v>0</v>
      </c>
      <c r="H1150">
        <v>0</v>
      </c>
      <c r="I1150">
        <v>2</v>
      </c>
      <c r="J1150">
        <v>1</v>
      </c>
      <c r="K1150">
        <v>0</v>
      </c>
      <c r="L1150">
        <v>2</v>
      </c>
      <c r="M1150">
        <v>1</v>
      </c>
      <c r="N1150">
        <v>0</v>
      </c>
      <c r="O1150" s="42">
        <v>116900</v>
      </c>
      <c r="P11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160146.75663251727</v>
      </c>
    </row>
    <row r="1151" spans="1:16">
      <c r="A1151" s="13">
        <v>7</v>
      </c>
      <c r="B1151" s="13">
        <v>1920</v>
      </c>
      <c r="C1151" s="13">
        <v>1988</v>
      </c>
      <c r="D1151" s="13">
        <v>650</v>
      </c>
      <c r="E1151" s="13">
        <v>324</v>
      </c>
      <c r="F1151">
        <v>7</v>
      </c>
      <c r="G1151">
        <v>3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 s="42">
        <v>143000</v>
      </c>
      <c r="P11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183330.82397946634</v>
      </c>
    </row>
    <row r="1152" spans="1:16">
      <c r="A1152" s="7">
        <v>6</v>
      </c>
      <c r="B1152" s="7">
        <v>1950</v>
      </c>
      <c r="C1152" s="7">
        <v>1950</v>
      </c>
      <c r="D1152" s="7">
        <v>932</v>
      </c>
      <c r="E1152" s="7">
        <v>306</v>
      </c>
      <c r="F1152">
        <v>11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0</v>
      </c>
      <c r="O1152" s="42">
        <v>124000</v>
      </c>
      <c r="P11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148909.53643725414</v>
      </c>
    </row>
    <row r="1153" spans="1:16">
      <c r="A1153" s="13">
        <v>5</v>
      </c>
      <c r="B1153" s="13">
        <v>1959</v>
      </c>
      <c r="C1153" s="13">
        <v>1959</v>
      </c>
      <c r="D1153" s="13">
        <v>1466</v>
      </c>
      <c r="E1153" s="13">
        <v>528</v>
      </c>
      <c r="F1153">
        <v>15</v>
      </c>
      <c r="G1153">
        <v>0</v>
      </c>
      <c r="H1153">
        <v>0</v>
      </c>
      <c r="I1153">
        <v>1</v>
      </c>
      <c r="J1153">
        <v>1</v>
      </c>
      <c r="K1153">
        <v>0</v>
      </c>
      <c r="L1153">
        <v>2</v>
      </c>
      <c r="M1153">
        <v>3</v>
      </c>
      <c r="N1153">
        <v>0</v>
      </c>
      <c r="O1153" s="42">
        <v>149900</v>
      </c>
      <c r="P11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179100.40875305579</v>
      </c>
    </row>
    <row r="1154" spans="1:16">
      <c r="A1154" s="7">
        <v>6</v>
      </c>
      <c r="B1154" s="7">
        <v>1956</v>
      </c>
      <c r="C1154" s="7">
        <v>2004</v>
      </c>
      <c r="D1154" s="7">
        <v>1073</v>
      </c>
      <c r="E1154" s="7">
        <v>470</v>
      </c>
      <c r="F1154">
        <v>2</v>
      </c>
      <c r="G1154">
        <v>0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2</v>
      </c>
      <c r="N1154">
        <v>1</v>
      </c>
      <c r="O1154" s="42">
        <v>230000</v>
      </c>
      <c r="P11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202596.50366039638</v>
      </c>
    </row>
    <row r="1155" spans="1:16">
      <c r="A1155" s="13">
        <v>6</v>
      </c>
      <c r="B1155" s="13">
        <v>1930</v>
      </c>
      <c r="C1155" s="13">
        <v>2007</v>
      </c>
      <c r="D1155" s="13">
        <v>816</v>
      </c>
      <c r="E1155" s="13">
        <v>432</v>
      </c>
      <c r="F1155">
        <v>13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1</v>
      </c>
      <c r="N1155">
        <v>0</v>
      </c>
      <c r="O1155" s="42">
        <v>120500</v>
      </c>
      <c r="P11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181448.69139602684</v>
      </c>
    </row>
    <row r="1156" spans="1:16">
      <c r="A1156" s="7">
        <v>7</v>
      </c>
      <c r="B1156" s="7">
        <v>1965</v>
      </c>
      <c r="C1156" s="7">
        <v>1988</v>
      </c>
      <c r="D1156" s="7">
        <v>864</v>
      </c>
      <c r="E1156" s="7">
        <v>492</v>
      </c>
      <c r="F1156">
        <v>11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2</v>
      </c>
      <c r="M1156">
        <v>0</v>
      </c>
      <c r="N1156">
        <v>0</v>
      </c>
      <c r="O1156" s="42">
        <v>201800</v>
      </c>
      <c r="P11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200922.83304466502</v>
      </c>
    </row>
    <row r="1157" spans="1:16">
      <c r="A1157" s="13">
        <v>5</v>
      </c>
      <c r="B1157" s="13">
        <v>1976</v>
      </c>
      <c r="C1157" s="13">
        <v>2004</v>
      </c>
      <c r="D1157" s="13">
        <v>1437</v>
      </c>
      <c r="E1157" s="13">
        <v>528</v>
      </c>
      <c r="F1157">
        <v>1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2</v>
      </c>
      <c r="M1157">
        <v>0</v>
      </c>
      <c r="N1157">
        <v>0</v>
      </c>
      <c r="O1157" s="42">
        <v>218000</v>
      </c>
      <c r="P11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161629.78286863503</v>
      </c>
    </row>
    <row r="1158" spans="1:16">
      <c r="A1158" s="7">
        <v>5</v>
      </c>
      <c r="B1158" s="7">
        <v>1965</v>
      </c>
      <c r="C1158" s="7">
        <v>1999</v>
      </c>
      <c r="D1158" s="7">
        <v>1219</v>
      </c>
      <c r="E1158" s="7">
        <v>502</v>
      </c>
      <c r="F1158">
        <v>11</v>
      </c>
      <c r="G1158">
        <v>0</v>
      </c>
      <c r="H1158">
        <v>0</v>
      </c>
      <c r="I1158">
        <v>5</v>
      </c>
      <c r="J1158">
        <v>1</v>
      </c>
      <c r="K1158">
        <v>0</v>
      </c>
      <c r="L1158">
        <v>1</v>
      </c>
      <c r="M1158">
        <v>0</v>
      </c>
      <c r="N1158">
        <v>0</v>
      </c>
      <c r="O1158" s="42">
        <v>179900</v>
      </c>
      <c r="P11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151136.74967427072</v>
      </c>
    </row>
    <row r="1159" spans="1:16">
      <c r="A1159" s="13">
        <v>7</v>
      </c>
      <c r="B1159" s="13">
        <v>2007</v>
      </c>
      <c r="C1159" s="13">
        <v>2008</v>
      </c>
      <c r="D1159" s="13">
        <v>1314</v>
      </c>
      <c r="E1159" s="13">
        <v>626</v>
      </c>
      <c r="F1159">
        <v>10</v>
      </c>
      <c r="G1159">
        <v>0</v>
      </c>
      <c r="H1159">
        <v>4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 s="42">
        <v>230000</v>
      </c>
      <c r="P11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204023.98624337011</v>
      </c>
    </row>
    <row r="1160" spans="1:16">
      <c r="A1160" s="7">
        <v>8</v>
      </c>
      <c r="B1160" s="7">
        <v>2007</v>
      </c>
      <c r="C1160" s="7">
        <v>2008</v>
      </c>
      <c r="D1160" s="7">
        <v>1580</v>
      </c>
      <c r="E1160" s="7">
        <v>830</v>
      </c>
      <c r="F1160">
        <v>5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2</v>
      </c>
      <c r="O1160" s="42">
        <v>235128</v>
      </c>
      <c r="P11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284956.55255650339</v>
      </c>
    </row>
    <row r="1161" spans="1:16">
      <c r="A1161" s="13">
        <v>6</v>
      </c>
      <c r="B1161" s="13">
        <v>1974</v>
      </c>
      <c r="C1161" s="13">
        <v>1974</v>
      </c>
      <c r="D1161" s="13">
        <v>901</v>
      </c>
      <c r="E1161" s="13">
        <v>540</v>
      </c>
      <c r="F1161">
        <v>6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2</v>
      </c>
      <c r="M1161">
        <v>0</v>
      </c>
      <c r="N1161">
        <v>0</v>
      </c>
      <c r="O1161" s="42">
        <v>185000</v>
      </c>
      <c r="P11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170895.04760107875</v>
      </c>
    </row>
    <row r="1162" spans="1:16">
      <c r="A1162" s="7">
        <v>6</v>
      </c>
      <c r="B1162" s="7">
        <v>1978</v>
      </c>
      <c r="C1162" s="7">
        <v>1978</v>
      </c>
      <c r="D1162" s="7">
        <v>855</v>
      </c>
      <c r="E1162" s="7">
        <v>440</v>
      </c>
      <c r="F1162">
        <v>20</v>
      </c>
      <c r="G1162">
        <v>0</v>
      </c>
      <c r="H1162">
        <v>4</v>
      </c>
      <c r="I1162">
        <v>0</v>
      </c>
      <c r="J1162">
        <v>0</v>
      </c>
      <c r="K1162">
        <v>0</v>
      </c>
      <c r="L1162">
        <v>3</v>
      </c>
      <c r="M1162">
        <v>1</v>
      </c>
      <c r="N1162">
        <v>0</v>
      </c>
      <c r="O1162" s="42">
        <v>146000</v>
      </c>
      <c r="P11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134047.11137095816</v>
      </c>
    </row>
    <row r="1163" spans="1:16">
      <c r="A1163" s="13">
        <v>6</v>
      </c>
      <c r="B1163" s="13">
        <v>1954</v>
      </c>
      <c r="C1163" s="13">
        <v>2006</v>
      </c>
      <c r="D1163" s="13">
        <v>1296</v>
      </c>
      <c r="E1163" s="13">
        <v>924</v>
      </c>
      <c r="F1163">
        <v>2</v>
      </c>
      <c r="G1163">
        <v>2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 s="42">
        <v>224000</v>
      </c>
      <c r="P11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217552.581439862</v>
      </c>
    </row>
    <row r="1164" spans="1:16">
      <c r="A1164" s="7">
        <v>5</v>
      </c>
      <c r="B1164" s="7">
        <v>1968</v>
      </c>
      <c r="C1164" s="7">
        <v>1968</v>
      </c>
      <c r="D1164" s="7">
        <v>894</v>
      </c>
      <c r="E1164" s="7">
        <v>450</v>
      </c>
      <c r="F1164">
        <v>9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1</v>
      </c>
      <c r="N1164">
        <v>0</v>
      </c>
      <c r="O1164" s="42">
        <v>129000</v>
      </c>
      <c r="P11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135717.17489417281</v>
      </c>
    </row>
    <row r="1165" spans="1:16">
      <c r="A1165" s="13">
        <v>4</v>
      </c>
      <c r="B1165" s="13">
        <v>1969</v>
      </c>
      <c r="C1165" s="13">
        <v>1969</v>
      </c>
      <c r="D1165" s="13">
        <v>1198</v>
      </c>
      <c r="E1165" s="13">
        <v>400</v>
      </c>
      <c r="F1165">
        <v>9</v>
      </c>
      <c r="G1165">
        <v>1</v>
      </c>
      <c r="H1165">
        <v>2</v>
      </c>
      <c r="I1165">
        <v>4</v>
      </c>
      <c r="J1165">
        <v>0</v>
      </c>
      <c r="K1165">
        <v>0</v>
      </c>
      <c r="L1165">
        <v>2</v>
      </c>
      <c r="M1165">
        <v>1</v>
      </c>
      <c r="N1165">
        <v>4</v>
      </c>
      <c r="O1165" s="42">
        <v>108959</v>
      </c>
      <c r="P11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85161.086824679718</v>
      </c>
    </row>
    <row r="1166" spans="1:16">
      <c r="A1166" s="7">
        <v>5</v>
      </c>
      <c r="B1166" s="7">
        <v>1978</v>
      </c>
      <c r="C1166" s="7">
        <v>1978</v>
      </c>
      <c r="D1166" s="7">
        <v>1360</v>
      </c>
      <c r="E1166" s="7">
        <v>588</v>
      </c>
      <c r="F1166">
        <v>1</v>
      </c>
      <c r="G1166">
        <v>1</v>
      </c>
      <c r="H1166">
        <v>0</v>
      </c>
      <c r="I1166">
        <v>5</v>
      </c>
      <c r="J1166">
        <v>0</v>
      </c>
      <c r="K1166">
        <v>0</v>
      </c>
      <c r="L1166">
        <v>0</v>
      </c>
      <c r="M1166">
        <v>0</v>
      </c>
      <c r="N1166">
        <v>0</v>
      </c>
      <c r="O1166" s="42">
        <v>194000</v>
      </c>
      <c r="P11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147436.48323791526</v>
      </c>
    </row>
    <row r="1167" spans="1:16">
      <c r="A1167" s="13">
        <v>7</v>
      </c>
      <c r="B1167" s="13">
        <v>2009</v>
      </c>
      <c r="C1167" s="13">
        <v>2009</v>
      </c>
      <c r="D1167" s="13">
        <v>1502</v>
      </c>
      <c r="E1167" s="13">
        <v>644</v>
      </c>
      <c r="F1167">
        <v>10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2</v>
      </c>
      <c r="O1167" s="42">
        <v>233170</v>
      </c>
      <c r="P11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244897.37530247509</v>
      </c>
    </row>
    <row r="1168" spans="1:16">
      <c r="A1168" s="7">
        <v>8</v>
      </c>
      <c r="B1168" s="7">
        <v>2008</v>
      </c>
      <c r="C1168" s="7">
        <v>2008</v>
      </c>
      <c r="D1168" s="7">
        <v>1694</v>
      </c>
      <c r="E1168" s="7">
        <v>776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 s="42">
        <v>245350</v>
      </c>
      <c r="P11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287311.78382960468</v>
      </c>
    </row>
    <row r="1169" spans="1:16">
      <c r="A1169" s="13">
        <v>6</v>
      </c>
      <c r="B1169" s="13">
        <v>2000</v>
      </c>
      <c r="C1169" s="13">
        <v>2000</v>
      </c>
      <c r="D1169" s="13">
        <v>959</v>
      </c>
      <c r="E1169" s="13">
        <v>472</v>
      </c>
      <c r="F1169">
        <v>17</v>
      </c>
      <c r="G1169">
        <v>6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 s="42">
        <v>173000</v>
      </c>
      <c r="P11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179481.26742398526</v>
      </c>
    </row>
    <row r="1170" spans="1:16">
      <c r="A1170" s="7">
        <v>6</v>
      </c>
      <c r="B1170" s="7">
        <v>1935</v>
      </c>
      <c r="C1170" s="7">
        <v>1986</v>
      </c>
      <c r="D1170" s="7">
        <v>1127</v>
      </c>
      <c r="E1170" s="7">
        <v>540</v>
      </c>
      <c r="F1170">
        <v>15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 s="42">
        <v>235000</v>
      </c>
      <c r="P11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185725.94716484836</v>
      </c>
    </row>
    <row r="1171" spans="1:16">
      <c r="A1171" s="13">
        <v>10</v>
      </c>
      <c r="B1171" s="13">
        <v>1995</v>
      </c>
      <c r="C1171" s="13">
        <v>1996</v>
      </c>
      <c r="D1171" s="13">
        <v>1930</v>
      </c>
      <c r="E1171" s="13">
        <v>807</v>
      </c>
      <c r="F1171">
        <v>3</v>
      </c>
      <c r="G1171">
        <v>0</v>
      </c>
      <c r="H1171">
        <v>0</v>
      </c>
      <c r="I1171">
        <v>0</v>
      </c>
      <c r="J1171">
        <v>2</v>
      </c>
      <c r="K1171">
        <v>0</v>
      </c>
      <c r="L1171">
        <v>0</v>
      </c>
      <c r="M1171">
        <v>0</v>
      </c>
      <c r="N1171">
        <v>0</v>
      </c>
      <c r="O1171" s="42">
        <v>625000</v>
      </c>
      <c r="P11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366538.92159416433</v>
      </c>
    </row>
    <row r="1172" spans="1:16">
      <c r="A1172" s="7">
        <v>6</v>
      </c>
      <c r="B1172" s="7">
        <v>1977</v>
      </c>
      <c r="C1172" s="7">
        <v>1977</v>
      </c>
      <c r="D1172" s="7">
        <v>1096</v>
      </c>
      <c r="E1172" s="7">
        <v>358</v>
      </c>
      <c r="F1172">
        <v>4</v>
      </c>
      <c r="G1172">
        <v>0</v>
      </c>
      <c r="H1172">
        <v>0</v>
      </c>
      <c r="I1172">
        <v>5</v>
      </c>
      <c r="J1172">
        <v>1</v>
      </c>
      <c r="K1172">
        <v>0</v>
      </c>
      <c r="L1172">
        <v>2</v>
      </c>
      <c r="M1172">
        <v>1</v>
      </c>
      <c r="N1172">
        <v>0</v>
      </c>
      <c r="O1172" s="42">
        <v>171000</v>
      </c>
      <c r="P11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164628.78730574806</v>
      </c>
    </row>
    <row r="1173" spans="1:16">
      <c r="A1173" s="13">
        <v>6</v>
      </c>
      <c r="B1173" s="13">
        <v>1958</v>
      </c>
      <c r="C1173" s="13">
        <v>1958</v>
      </c>
      <c r="D1173" s="13">
        <v>1261</v>
      </c>
      <c r="E1173" s="13">
        <v>433</v>
      </c>
      <c r="F1173">
        <v>11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1</v>
      </c>
      <c r="N1173">
        <v>0</v>
      </c>
      <c r="O1173" s="42">
        <v>163000</v>
      </c>
      <c r="P11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182099.73194061109</v>
      </c>
    </row>
    <row r="1174" spans="1:16">
      <c r="A1174" s="7">
        <v>7</v>
      </c>
      <c r="B1174" s="7">
        <v>2006</v>
      </c>
      <c r="C1174" s="7">
        <v>2007</v>
      </c>
      <c r="D1174" s="7">
        <v>625</v>
      </c>
      <c r="E1174" s="7">
        <v>625</v>
      </c>
      <c r="F1174">
        <v>5</v>
      </c>
      <c r="G1174">
        <v>0</v>
      </c>
      <c r="H1174">
        <v>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42">
        <v>171900</v>
      </c>
      <c r="P11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188433.85019478889</v>
      </c>
    </row>
    <row r="1175" spans="1:16">
      <c r="A1175" s="13">
        <v>5</v>
      </c>
      <c r="B1175" s="13">
        <v>1946</v>
      </c>
      <c r="C1175" s="13">
        <v>1994</v>
      </c>
      <c r="D1175" s="13">
        <v>1598</v>
      </c>
      <c r="E1175" s="13">
        <v>0</v>
      </c>
      <c r="F1175">
        <v>19</v>
      </c>
      <c r="G1175">
        <v>0</v>
      </c>
      <c r="H1175">
        <v>0</v>
      </c>
      <c r="I1175">
        <v>2</v>
      </c>
      <c r="J1175">
        <v>1</v>
      </c>
      <c r="K1175">
        <v>0</v>
      </c>
      <c r="L1175">
        <v>2</v>
      </c>
      <c r="M1175">
        <v>2</v>
      </c>
      <c r="N1175">
        <v>0</v>
      </c>
      <c r="O1175" s="42">
        <v>200500</v>
      </c>
      <c r="P11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151146.76885296023</v>
      </c>
    </row>
    <row r="1176" spans="1:16">
      <c r="A1176" s="7">
        <v>6</v>
      </c>
      <c r="B1176" s="7">
        <v>1932</v>
      </c>
      <c r="C1176" s="7">
        <v>1950</v>
      </c>
      <c r="D1176" s="7">
        <v>952</v>
      </c>
      <c r="E1176" s="7">
        <v>360</v>
      </c>
      <c r="F1176">
        <v>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2</v>
      </c>
      <c r="M1176">
        <v>1</v>
      </c>
      <c r="N1176">
        <v>0</v>
      </c>
      <c r="O1176" s="42">
        <v>239000</v>
      </c>
      <c r="P11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146672.52799809878</v>
      </c>
    </row>
    <row r="1177" spans="1:16">
      <c r="A1177" s="13">
        <v>8</v>
      </c>
      <c r="B1177" s="13">
        <v>1992</v>
      </c>
      <c r="C1177" s="13">
        <v>2000</v>
      </c>
      <c r="D1177" s="13">
        <v>1683</v>
      </c>
      <c r="E1177" s="13">
        <v>541</v>
      </c>
      <c r="F1177">
        <v>3</v>
      </c>
      <c r="G1177">
        <v>0</v>
      </c>
      <c r="H1177">
        <v>0</v>
      </c>
      <c r="I1177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 s="42">
        <v>285000</v>
      </c>
      <c r="P11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264528.99008985929</v>
      </c>
    </row>
    <row r="1178" spans="1:16">
      <c r="A1178" s="7">
        <v>5</v>
      </c>
      <c r="B1178" s="7">
        <v>1984</v>
      </c>
      <c r="C1178" s="7">
        <v>1985</v>
      </c>
      <c r="D1178" s="7">
        <v>876</v>
      </c>
      <c r="E1178" s="7">
        <v>264</v>
      </c>
      <c r="F1178">
        <v>4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2</v>
      </c>
      <c r="M1178">
        <v>1</v>
      </c>
      <c r="N1178">
        <v>0</v>
      </c>
      <c r="O1178" s="42">
        <v>119500</v>
      </c>
      <c r="P11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135095.51707443051</v>
      </c>
    </row>
    <row r="1179" spans="1:16">
      <c r="A1179" s="13">
        <v>6</v>
      </c>
      <c r="B1179" s="13">
        <v>1926</v>
      </c>
      <c r="C1179" s="13">
        <v>2004</v>
      </c>
      <c r="D1179" s="13">
        <v>818</v>
      </c>
      <c r="E1179" s="13">
        <v>210</v>
      </c>
      <c r="F1179">
        <v>7</v>
      </c>
      <c r="G1179">
        <v>3</v>
      </c>
      <c r="H1179">
        <v>0</v>
      </c>
      <c r="I1179">
        <v>2</v>
      </c>
      <c r="J1179">
        <v>1</v>
      </c>
      <c r="K1179">
        <v>0</v>
      </c>
      <c r="L1179">
        <v>2</v>
      </c>
      <c r="M1179">
        <v>1</v>
      </c>
      <c r="N1179">
        <v>0</v>
      </c>
      <c r="O1179" s="42">
        <v>115000</v>
      </c>
      <c r="P11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148780.61341298779</v>
      </c>
    </row>
    <row r="1180" spans="1:16">
      <c r="A1180" s="7">
        <v>5</v>
      </c>
      <c r="B1180" s="7">
        <v>1921</v>
      </c>
      <c r="C1180" s="7">
        <v>1950</v>
      </c>
      <c r="D1180" s="7">
        <v>731</v>
      </c>
      <c r="E1180" s="7">
        <v>186</v>
      </c>
      <c r="F1180">
        <v>2</v>
      </c>
      <c r="G1180">
        <v>0</v>
      </c>
      <c r="H1180">
        <v>0</v>
      </c>
      <c r="I1180">
        <v>2</v>
      </c>
      <c r="J1180">
        <v>1</v>
      </c>
      <c r="K1180">
        <v>0</v>
      </c>
      <c r="L1180">
        <v>0</v>
      </c>
      <c r="M1180">
        <v>1</v>
      </c>
      <c r="N1180">
        <v>0</v>
      </c>
      <c r="O1180" s="42">
        <v>154900</v>
      </c>
      <c r="P11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105185.5684959792</v>
      </c>
    </row>
    <row r="1181" spans="1:16">
      <c r="A1181" s="13">
        <v>5</v>
      </c>
      <c r="B1181" s="13">
        <v>1954</v>
      </c>
      <c r="C1181" s="13">
        <v>1954</v>
      </c>
      <c r="D1181" s="13">
        <v>0</v>
      </c>
      <c r="E1181" s="13">
        <v>0</v>
      </c>
      <c r="F1181">
        <v>15</v>
      </c>
      <c r="G1181">
        <v>0</v>
      </c>
      <c r="H1181">
        <v>0</v>
      </c>
      <c r="I1181">
        <v>1</v>
      </c>
      <c r="J1181">
        <v>3</v>
      </c>
      <c r="K1181">
        <v>2</v>
      </c>
      <c r="L1181">
        <v>1</v>
      </c>
      <c r="M1181">
        <v>1</v>
      </c>
      <c r="N1181">
        <v>0</v>
      </c>
      <c r="O1181" s="42">
        <v>93000</v>
      </c>
      <c r="P11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89228.147484605579</v>
      </c>
    </row>
    <row r="1182" spans="1:16">
      <c r="A1182" s="7">
        <v>7</v>
      </c>
      <c r="B1182" s="7">
        <v>1990</v>
      </c>
      <c r="C1182" s="7">
        <v>1991</v>
      </c>
      <c r="D1182" s="7">
        <v>1216</v>
      </c>
      <c r="E1182" s="7">
        <v>693</v>
      </c>
      <c r="F1182">
        <v>16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 s="42">
        <v>250000</v>
      </c>
      <c r="P11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240674.74736886341</v>
      </c>
    </row>
    <row r="1183" spans="1:16">
      <c r="A1183" s="13">
        <v>8</v>
      </c>
      <c r="B1183" s="13">
        <v>2008</v>
      </c>
      <c r="C1183" s="13">
        <v>2008</v>
      </c>
      <c r="D1183" s="13">
        <v>1600</v>
      </c>
      <c r="E1183" s="13">
        <v>482</v>
      </c>
      <c r="F1183">
        <v>2</v>
      </c>
      <c r="G1183">
        <v>0</v>
      </c>
      <c r="H1183">
        <v>3</v>
      </c>
      <c r="I1183">
        <v>1</v>
      </c>
      <c r="J1183">
        <v>2</v>
      </c>
      <c r="K1183">
        <v>0</v>
      </c>
      <c r="L1183">
        <v>0</v>
      </c>
      <c r="M1183">
        <v>0</v>
      </c>
      <c r="N1183">
        <v>2</v>
      </c>
      <c r="O1183" s="42">
        <v>392500</v>
      </c>
      <c r="P11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254736.03036133424</v>
      </c>
    </row>
    <row r="1184" spans="1:16">
      <c r="A1184" s="7">
        <v>10</v>
      </c>
      <c r="B1184" s="7">
        <v>1996</v>
      </c>
      <c r="C1184" s="7">
        <v>1996</v>
      </c>
      <c r="D1184" s="7">
        <v>2396</v>
      </c>
      <c r="E1184" s="7">
        <v>813</v>
      </c>
      <c r="F1184">
        <v>3</v>
      </c>
      <c r="G1184">
        <v>0</v>
      </c>
      <c r="H1184">
        <v>0</v>
      </c>
      <c r="I1184">
        <v>0</v>
      </c>
      <c r="J1184">
        <v>2</v>
      </c>
      <c r="K1184">
        <v>0</v>
      </c>
      <c r="L1184">
        <v>0</v>
      </c>
      <c r="M1184">
        <v>2</v>
      </c>
      <c r="N1184">
        <v>1</v>
      </c>
      <c r="O1184" s="42">
        <v>745000</v>
      </c>
      <c r="P11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401544.60914080881</v>
      </c>
    </row>
    <row r="1185" spans="1:16">
      <c r="A1185" s="13">
        <v>5</v>
      </c>
      <c r="B1185" s="13">
        <v>1920</v>
      </c>
      <c r="C1185" s="13">
        <v>1950</v>
      </c>
      <c r="D1185" s="13">
        <v>1120</v>
      </c>
      <c r="E1185" s="13">
        <v>720</v>
      </c>
      <c r="F1185">
        <v>7</v>
      </c>
      <c r="G1185">
        <v>0</v>
      </c>
      <c r="H1185">
        <v>0</v>
      </c>
      <c r="I1185">
        <v>1</v>
      </c>
      <c r="J1185">
        <v>1</v>
      </c>
      <c r="K1185">
        <v>0</v>
      </c>
      <c r="L1185">
        <v>0</v>
      </c>
      <c r="M1185">
        <v>1</v>
      </c>
      <c r="N1185">
        <v>0</v>
      </c>
      <c r="O1185" s="42">
        <v>120000</v>
      </c>
      <c r="P11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156345.21748976837</v>
      </c>
    </row>
    <row r="1186" spans="1:16">
      <c r="A1186" s="7">
        <v>5</v>
      </c>
      <c r="B1186" s="7">
        <v>1963</v>
      </c>
      <c r="C1186" s="7">
        <v>1963</v>
      </c>
      <c r="D1186" s="7">
        <v>1572</v>
      </c>
      <c r="E1186" s="7">
        <v>995</v>
      </c>
      <c r="F1186">
        <v>16</v>
      </c>
      <c r="G1186">
        <v>0</v>
      </c>
      <c r="H1186">
        <v>0</v>
      </c>
      <c r="I1186">
        <v>1</v>
      </c>
      <c r="J1186">
        <v>1</v>
      </c>
      <c r="K1186">
        <v>0</v>
      </c>
      <c r="L1186">
        <v>1</v>
      </c>
      <c r="M1186">
        <v>1</v>
      </c>
      <c r="N1186">
        <v>0</v>
      </c>
      <c r="O1186" s="42">
        <v>186700</v>
      </c>
      <c r="P11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200259.24905997363</v>
      </c>
    </row>
    <row r="1187" spans="1:16">
      <c r="A1187" s="13">
        <v>5</v>
      </c>
      <c r="B1187" s="13">
        <v>1924</v>
      </c>
      <c r="C1187" s="13">
        <v>1950</v>
      </c>
      <c r="D1187" s="13">
        <v>784</v>
      </c>
      <c r="E1187" s="13">
        <v>392</v>
      </c>
      <c r="F1187">
        <v>15</v>
      </c>
      <c r="G1187">
        <v>0</v>
      </c>
      <c r="H1187">
        <v>0</v>
      </c>
      <c r="I1187">
        <v>2</v>
      </c>
      <c r="J1187">
        <v>1</v>
      </c>
      <c r="K1187">
        <v>0</v>
      </c>
      <c r="L1187">
        <v>1</v>
      </c>
      <c r="M1187">
        <v>1</v>
      </c>
      <c r="N1187">
        <v>0</v>
      </c>
      <c r="O1187" s="42">
        <v>104900</v>
      </c>
      <c r="P11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120036.36823466151</v>
      </c>
    </row>
    <row r="1188" spans="1:16">
      <c r="A1188" s="7">
        <v>3</v>
      </c>
      <c r="B1188" s="7">
        <v>1900</v>
      </c>
      <c r="C1188" s="7">
        <v>1970</v>
      </c>
      <c r="D1188" s="7">
        <v>978</v>
      </c>
      <c r="E1188" s="7">
        <v>420</v>
      </c>
      <c r="F1188">
        <v>7</v>
      </c>
      <c r="G1188">
        <v>3</v>
      </c>
      <c r="H1188">
        <v>1</v>
      </c>
      <c r="I1188">
        <v>0</v>
      </c>
      <c r="J1188">
        <v>4</v>
      </c>
      <c r="K1188">
        <v>0</v>
      </c>
      <c r="L1188">
        <v>2</v>
      </c>
      <c r="M1188">
        <v>1</v>
      </c>
      <c r="N1188">
        <v>1</v>
      </c>
      <c r="O1188" s="42">
        <v>95000</v>
      </c>
      <c r="P11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79823.694547736406</v>
      </c>
    </row>
    <row r="1189" spans="1:16">
      <c r="A1189" s="13">
        <v>8</v>
      </c>
      <c r="B1189" s="13">
        <v>1994</v>
      </c>
      <c r="C1189" s="13">
        <v>1995</v>
      </c>
      <c r="D1189" s="13">
        <v>1624</v>
      </c>
      <c r="E1189" s="13">
        <v>757</v>
      </c>
      <c r="F1189">
        <v>3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 s="42">
        <v>262000</v>
      </c>
      <c r="P11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276952.01215532405</v>
      </c>
    </row>
    <row r="1190" spans="1:16">
      <c r="A1190" s="7">
        <v>7</v>
      </c>
      <c r="B1190" s="7">
        <v>2002</v>
      </c>
      <c r="C1190" s="7">
        <v>2002</v>
      </c>
      <c r="D1190" s="7">
        <v>831</v>
      </c>
      <c r="E1190" s="7">
        <v>493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s="42">
        <v>195000</v>
      </c>
      <c r="P11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208239.68276750573</v>
      </c>
    </row>
    <row r="1191" spans="1:16">
      <c r="A1191" s="13">
        <v>7</v>
      </c>
      <c r="B1191" s="13">
        <v>1999</v>
      </c>
      <c r="C1191" s="13">
        <v>1999</v>
      </c>
      <c r="D1191" s="13">
        <v>994</v>
      </c>
      <c r="E1191" s="13">
        <v>442</v>
      </c>
      <c r="F1191">
        <v>17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0</v>
      </c>
      <c r="O1191" s="42">
        <v>189000</v>
      </c>
      <c r="P11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216194.58686009381</v>
      </c>
    </row>
    <row r="1192" spans="1:16">
      <c r="A1192" s="7">
        <v>4</v>
      </c>
      <c r="B1192" s="7">
        <v>1961</v>
      </c>
      <c r="C1192" s="7">
        <v>1975</v>
      </c>
      <c r="D1192" s="7">
        <v>1249</v>
      </c>
      <c r="E1192" s="7">
        <v>1356</v>
      </c>
      <c r="F1192">
        <v>4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</v>
      </c>
      <c r="N1192">
        <v>0</v>
      </c>
      <c r="O1192" s="42">
        <v>168000</v>
      </c>
      <c r="P11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179577.20053701251</v>
      </c>
    </row>
    <row r="1193" spans="1:16">
      <c r="A1193" s="13">
        <v>8</v>
      </c>
      <c r="B1193" s="13">
        <v>1999</v>
      </c>
      <c r="C1193" s="13">
        <v>2000</v>
      </c>
      <c r="D1193" s="13">
        <v>776</v>
      </c>
      <c r="E1193" s="13">
        <v>492</v>
      </c>
      <c r="F1193">
        <v>5</v>
      </c>
      <c r="G1193">
        <v>0</v>
      </c>
      <c r="H1193">
        <v>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s="42">
        <v>174000</v>
      </c>
      <c r="P11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202704.81209933796</v>
      </c>
    </row>
    <row r="1194" spans="1:16">
      <c r="A1194" s="7">
        <v>5</v>
      </c>
      <c r="B1194" s="7">
        <v>1925</v>
      </c>
      <c r="C1194" s="7">
        <v>1994</v>
      </c>
      <c r="D1194" s="7">
        <v>702</v>
      </c>
      <c r="E1194" s="7">
        <v>250</v>
      </c>
      <c r="F1194">
        <v>7</v>
      </c>
      <c r="G1194">
        <v>0</v>
      </c>
      <c r="H1194">
        <v>0</v>
      </c>
      <c r="I1194">
        <v>2</v>
      </c>
      <c r="J1194">
        <v>1</v>
      </c>
      <c r="K1194">
        <v>0</v>
      </c>
      <c r="L1194">
        <v>1</v>
      </c>
      <c r="M1194">
        <v>0</v>
      </c>
      <c r="N1194">
        <v>0</v>
      </c>
      <c r="O1194" s="42">
        <v>125000</v>
      </c>
      <c r="P11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114857.79660482272</v>
      </c>
    </row>
    <row r="1195" spans="1:16">
      <c r="A1195" s="13">
        <v>6</v>
      </c>
      <c r="B1195" s="13">
        <v>1999</v>
      </c>
      <c r="C1195" s="13">
        <v>1999</v>
      </c>
      <c r="D1195" s="13">
        <v>1224</v>
      </c>
      <c r="E1195" s="13">
        <v>402</v>
      </c>
      <c r="F1195">
        <v>4</v>
      </c>
      <c r="G1195">
        <v>0</v>
      </c>
      <c r="H1195">
        <v>3</v>
      </c>
      <c r="I1195">
        <v>1</v>
      </c>
      <c r="J1195">
        <v>2</v>
      </c>
      <c r="K1195">
        <v>0</v>
      </c>
      <c r="L1195">
        <v>0</v>
      </c>
      <c r="M1195">
        <v>1</v>
      </c>
      <c r="N1195">
        <v>0</v>
      </c>
      <c r="O1195" s="42">
        <v>165000</v>
      </c>
      <c r="P11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182271.19014852407</v>
      </c>
    </row>
    <row r="1196" spans="1:16">
      <c r="A1196" s="7">
        <v>6</v>
      </c>
      <c r="B1196" s="7">
        <v>1969</v>
      </c>
      <c r="C1196" s="7">
        <v>1969</v>
      </c>
      <c r="D1196" s="7">
        <v>663</v>
      </c>
      <c r="E1196" s="7">
        <v>299</v>
      </c>
      <c r="F1196">
        <v>9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2</v>
      </c>
      <c r="M1196">
        <v>1</v>
      </c>
      <c r="N1196">
        <v>0</v>
      </c>
      <c r="O1196" s="42">
        <v>158000</v>
      </c>
      <c r="P11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153874.72456962243</v>
      </c>
    </row>
    <row r="1197" spans="1:16">
      <c r="A1197" s="13">
        <v>6</v>
      </c>
      <c r="B1197" s="13">
        <v>2005</v>
      </c>
      <c r="C1197" s="13">
        <v>2005</v>
      </c>
      <c r="D1197" s="13">
        <v>728</v>
      </c>
      <c r="E1197" s="13">
        <v>400</v>
      </c>
      <c r="F1197">
        <v>17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42">
        <v>176000</v>
      </c>
      <c r="P11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174181.12601241158</v>
      </c>
    </row>
    <row r="1198" spans="1:16">
      <c r="A1198" s="7">
        <v>7</v>
      </c>
      <c r="B1198" s="7">
        <v>2006</v>
      </c>
      <c r="C1198" s="7">
        <v>2006</v>
      </c>
      <c r="D1198" s="7">
        <v>879</v>
      </c>
      <c r="E1198" s="7">
        <v>660</v>
      </c>
      <c r="F1198">
        <v>17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</v>
      </c>
      <c r="O1198" s="42">
        <v>219210</v>
      </c>
      <c r="P11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225819.43359702409</v>
      </c>
    </row>
    <row r="1199" spans="1:16">
      <c r="A1199" s="13">
        <v>7</v>
      </c>
      <c r="B1199" s="13">
        <v>1916</v>
      </c>
      <c r="C1199" s="13">
        <v>1950</v>
      </c>
      <c r="D1199" s="13">
        <v>815</v>
      </c>
      <c r="E1199" s="13">
        <v>225</v>
      </c>
      <c r="F1199">
        <v>7</v>
      </c>
      <c r="G1199">
        <v>0</v>
      </c>
      <c r="H1199">
        <v>0</v>
      </c>
      <c r="I1199">
        <v>6</v>
      </c>
      <c r="J1199">
        <v>1</v>
      </c>
      <c r="K1199">
        <v>0</v>
      </c>
      <c r="L1199">
        <v>0</v>
      </c>
      <c r="M1199">
        <v>1</v>
      </c>
      <c r="N1199">
        <v>0</v>
      </c>
      <c r="O1199" s="42">
        <v>144000</v>
      </c>
      <c r="P11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160114.29906245091</v>
      </c>
    </row>
    <row r="1200" spans="1:16">
      <c r="A1200" s="7">
        <v>7</v>
      </c>
      <c r="B1200" s="7">
        <v>2001</v>
      </c>
      <c r="C1200" s="7">
        <v>2001</v>
      </c>
      <c r="D1200" s="7">
        <v>1212</v>
      </c>
      <c r="E1200" s="7">
        <v>573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 s="42">
        <v>178000</v>
      </c>
      <c r="P12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224008.86393137675</v>
      </c>
    </row>
    <row r="1201" spans="1:16">
      <c r="A1201" s="13">
        <v>4</v>
      </c>
      <c r="B1201" s="13">
        <v>1963</v>
      </c>
      <c r="C1201" s="13">
        <v>1979</v>
      </c>
      <c r="D1201" s="13">
        <v>1051</v>
      </c>
      <c r="E1201" s="13">
        <v>459</v>
      </c>
      <c r="F1201">
        <v>9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1</v>
      </c>
      <c r="M1201">
        <v>1</v>
      </c>
      <c r="N1201">
        <v>0</v>
      </c>
      <c r="O1201" s="42">
        <v>148000</v>
      </c>
      <c r="P12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123001.75512607073</v>
      </c>
    </row>
    <row r="1202" spans="1:16">
      <c r="A1202" s="7">
        <v>4</v>
      </c>
      <c r="B1202" s="7">
        <v>1970</v>
      </c>
      <c r="C1202" s="7">
        <v>1970</v>
      </c>
      <c r="D1202" s="7">
        <v>864</v>
      </c>
      <c r="E1202" s="7">
        <v>280</v>
      </c>
      <c r="F1202">
        <v>11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1</v>
      </c>
      <c r="M1202">
        <v>1</v>
      </c>
      <c r="N1202">
        <v>1</v>
      </c>
      <c r="O1202" s="42">
        <v>116050</v>
      </c>
      <c r="P12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102711.83194895611</v>
      </c>
    </row>
    <row r="1203" spans="1:16">
      <c r="A1203" s="13">
        <v>7</v>
      </c>
      <c r="B1203" s="13">
        <v>1998</v>
      </c>
      <c r="C1203" s="13">
        <v>1998</v>
      </c>
      <c r="D1203" s="13">
        <v>866</v>
      </c>
      <c r="E1203" s="13">
        <v>546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 s="42">
        <v>197900</v>
      </c>
      <c r="P12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210696.00601147232</v>
      </c>
    </row>
    <row r="1204" spans="1:16">
      <c r="A1204" s="7">
        <v>5</v>
      </c>
      <c r="B1204" s="7">
        <v>1925</v>
      </c>
      <c r="C1204" s="7">
        <v>1997</v>
      </c>
      <c r="D1204" s="7">
        <v>884</v>
      </c>
      <c r="E1204" s="7">
        <v>216</v>
      </c>
      <c r="F1204">
        <v>8</v>
      </c>
      <c r="G1204">
        <v>0</v>
      </c>
      <c r="H1204">
        <v>0</v>
      </c>
      <c r="I1204">
        <v>2</v>
      </c>
      <c r="J1204">
        <v>1</v>
      </c>
      <c r="K1204">
        <v>0</v>
      </c>
      <c r="L1204">
        <v>0</v>
      </c>
      <c r="M1204">
        <v>1</v>
      </c>
      <c r="N1204">
        <v>0</v>
      </c>
      <c r="O1204" s="42">
        <v>117000</v>
      </c>
      <c r="P12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132701.72344930132</v>
      </c>
    </row>
    <row r="1205" spans="1:16">
      <c r="A1205" s="13">
        <v>7</v>
      </c>
      <c r="B1205" s="13">
        <v>2000</v>
      </c>
      <c r="C1205" s="13">
        <v>2001</v>
      </c>
      <c r="D1205" s="13">
        <v>1630</v>
      </c>
      <c r="E1205" s="13">
        <v>451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 s="42">
        <v>213000</v>
      </c>
      <c r="P12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230939.28210353618</v>
      </c>
    </row>
    <row r="1206" spans="1:16">
      <c r="A1206" s="7">
        <v>5</v>
      </c>
      <c r="B1206" s="7">
        <v>1975</v>
      </c>
      <c r="C1206" s="7">
        <v>1975</v>
      </c>
      <c r="D1206" s="7">
        <v>1056</v>
      </c>
      <c r="E1206" s="7">
        <v>495</v>
      </c>
      <c r="F1206">
        <v>6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  <c r="O1206" s="42">
        <v>153500</v>
      </c>
      <c r="P12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150763.09229838673</v>
      </c>
    </row>
    <row r="1207" spans="1:16">
      <c r="A1207" s="13">
        <v>7</v>
      </c>
      <c r="B1207" s="13">
        <v>1990</v>
      </c>
      <c r="C1207" s="13">
        <v>1991</v>
      </c>
      <c r="D1207" s="13">
        <v>2158</v>
      </c>
      <c r="E1207" s="13">
        <v>701</v>
      </c>
      <c r="F1207">
        <v>12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1</v>
      </c>
      <c r="M1207">
        <v>0</v>
      </c>
      <c r="N1207">
        <v>0</v>
      </c>
      <c r="O1207" s="42">
        <v>271900</v>
      </c>
      <c r="P12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259417.53333374683</v>
      </c>
    </row>
    <row r="1208" spans="1:16">
      <c r="A1208" s="7">
        <v>4</v>
      </c>
      <c r="B1208" s="7">
        <v>1966</v>
      </c>
      <c r="C1208" s="7">
        <v>1966</v>
      </c>
      <c r="D1208" s="7">
        <v>1056</v>
      </c>
      <c r="E1208" s="7">
        <v>384</v>
      </c>
      <c r="F1208">
        <v>12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2</v>
      </c>
      <c r="M1208">
        <v>1</v>
      </c>
      <c r="N1208">
        <v>0</v>
      </c>
      <c r="O1208" s="42">
        <v>107000</v>
      </c>
      <c r="P12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111170.53508777391</v>
      </c>
    </row>
    <row r="1209" spans="1:16">
      <c r="A1209" s="13">
        <v>6</v>
      </c>
      <c r="B1209" s="13">
        <v>2003</v>
      </c>
      <c r="C1209" s="13">
        <v>2003</v>
      </c>
      <c r="D1209" s="13">
        <v>1682</v>
      </c>
      <c r="E1209" s="13">
        <v>544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 s="42">
        <v>200000</v>
      </c>
      <c r="P12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210623.03183805733</v>
      </c>
    </row>
    <row r="1210" spans="1:16">
      <c r="A1210" s="7">
        <v>5</v>
      </c>
      <c r="B1210" s="7">
        <v>1962</v>
      </c>
      <c r="C1210" s="7">
        <v>1980</v>
      </c>
      <c r="D1210" s="7">
        <v>931</v>
      </c>
      <c r="E1210" s="7">
        <v>506</v>
      </c>
      <c r="F1210">
        <v>11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2</v>
      </c>
      <c r="M1210">
        <v>1</v>
      </c>
      <c r="N1210">
        <v>0</v>
      </c>
      <c r="O1210" s="42">
        <v>140000</v>
      </c>
      <c r="P12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148542.87489888363</v>
      </c>
    </row>
    <row r="1211" spans="1:16">
      <c r="A1211" s="13">
        <v>8</v>
      </c>
      <c r="B1211" s="13">
        <v>2006</v>
      </c>
      <c r="C1211" s="13">
        <v>2006</v>
      </c>
      <c r="D1211" s="13">
        <v>1660</v>
      </c>
      <c r="E1211" s="13">
        <v>500</v>
      </c>
      <c r="F1211">
        <v>5</v>
      </c>
      <c r="G1211">
        <v>5</v>
      </c>
      <c r="H1211">
        <v>0</v>
      </c>
      <c r="I1211">
        <v>1</v>
      </c>
      <c r="J1211">
        <v>2</v>
      </c>
      <c r="K1211">
        <v>0</v>
      </c>
      <c r="L1211">
        <v>0</v>
      </c>
      <c r="M1211">
        <v>0</v>
      </c>
      <c r="N1211">
        <v>2</v>
      </c>
      <c r="O1211" s="42">
        <v>290000</v>
      </c>
      <c r="P12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270446.88064881257</v>
      </c>
    </row>
    <row r="1212" spans="1:16">
      <c r="A1212" s="7">
        <v>6</v>
      </c>
      <c r="B1212" s="7">
        <v>1992</v>
      </c>
      <c r="C1212" s="7">
        <v>1992</v>
      </c>
      <c r="D1212" s="7">
        <v>1055</v>
      </c>
      <c r="E1212" s="7">
        <v>462</v>
      </c>
      <c r="F1212">
        <v>12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42">
        <v>189000</v>
      </c>
      <c r="P12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181745.98935721026</v>
      </c>
    </row>
    <row r="1213" spans="1:16">
      <c r="A1213" s="13">
        <v>8</v>
      </c>
      <c r="B1213" s="13">
        <v>1988</v>
      </c>
      <c r="C1213" s="13">
        <v>2005</v>
      </c>
      <c r="D1213" s="13">
        <v>559</v>
      </c>
      <c r="E1213" s="13">
        <v>492</v>
      </c>
      <c r="F1213">
        <v>17</v>
      </c>
      <c r="G1213">
        <v>0</v>
      </c>
      <c r="H1213">
        <v>0</v>
      </c>
      <c r="I1213">
        <v>2</v>
      </c>
      <c r="J1213">
        <v>0</v>
      </c>
      <c r="K1213">
        <v>0</v>
      </c>
      <c r="L1213">
        <v>1</v>
      </c>
      <c r="M1213">
        <v>1</v>
      </c>
      <c r="N1213">
        <v>0</v>
      </c>
      <c r="O1213" s="42">
        <v>164000</v>
      </c>
      <c r="P12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231251.88424410889</v>
      </c>
    </row>
    <row r="1214" spans="1:16">
      <c r="A1214" s="7">
        <v>4</v>
      </c>
      <c r="B1214" s="7">
        <v>1941</v>
      </c>
      <c r="C1214" s="7">
        <v>1950</v>
      </c>
      <c r="D1214" s="7">
        <v>672</v>
      </c>
      <c r="E1214" s="7">
        <v>234</v>
      </c>
      <c r="F1214">
        <v>15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2</v>
      </c>
      <c r="M1214">
        <v>1</v>
      </c>
      <c r="N1214">
        <v>0</v>
      </c>
      <c r="O1214" s="42">
        <v>113000</v>
      </c>
      <c r="P12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78397.476805828046</v>
      </c>
    </row>
    <row r="1215" spans="1:16">
      <c r="A1215" s="13">
        <v>4</v>
      </c>
      <c r="B1215" s="13">
        <v>1965</v>
      </c>
      <c r="C1215" s="13">
        <v>2001</v>
      </c>
      <c r="D1215" s="13">
        <v>648</v>
      </c>
      <c r="E1215" s="13">
        <v>364</v>
      </c>
      <c r="F1215">
        <v>9</v>
      </c>
      <c r="G1215">
        <v>0</v>
      </c>
      <c r="H1215">
        <v>0</v>
      </c>
      <c r="I1215">
        <v>5</v>
      </c>
      <c r="J1215">
        <v>1</v>
      </c>
      <c r="K1215">
        <v>1</v>
      </c>
      <c r="L1215">
        <v>0</v>
      </c>
      <c r="M1215">
        <v>1</v>
      </c>
      <c r="N1215">
        <v>0</v>
      </c>
      <c r="O1215" s="42">
        <v>145000</v>
      </c>
      <c r="P12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105077.69013543995</v>
      </c>
    </row>
    <row r="1216" spans="1:16">
      <c r="A1216" s="7">
        <v>5</v>
      </c>
      <c r="B1216" s="7">
        <v>1962</v>
      </c>
      <c r="C1216" s="7">
        <v>1962</v>
      </c>
      <c r="D1216" s="7">
        <v>925</v>
      </c>
      <c r="E1216" s="7">
        <v>300</v>
      </c>
      <c r="F1216">
        <v>11</v>
      </c>
      <c r="G1216">
        <v>0</v>
      </c>
      <c r="H1216">
        <v>0</v>
      </c>
      <c r="I1216">
        <v>4</v>
      </c>
      <c r="J1216">
        <v>1</v>
      </c>
      <c r="K1216">
        <v>0</v>
      </c>
      <c r="L1216">
        <v>2</v>
      </c>
      <c r="M1216">
        <v>1</v>
      </c>
      <c r="N1216">
        <v>0</v>
      </c>
      <c r="O1216" s="42">
        <v>134500</v>
      </c>
      <c r="P12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121025.6268366334</v>
      </c>
    </row>
    <row r="1217" spans="1:16">
      <c r="A1217" s="13">
        <v>5</v>
      </c>
      <c r="B1217" s="13">
        <v>1966</v>
      </c>
      <c r="C1217" s="13">
        <v>1966</v>
      </c>
      <c r="D1217" s="13">
        <v>894</v>
      </c>
      <c r="E1217" s="13">
        <v>384</v>
      </c>
      <c r="F1217">
        <v>9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2</v>
      </c>
      <c r="M1217">
        <v>1</v>
      </c>
      <c r="N1217">
        <v>0</v>
      </c>
      <c r="O1217" s="42">
        <v>125000</v>
      </c>
      <c r="P12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134179.47897573689</v>
      </c>
    </row>
    <row r="1218" spans="1:16">
      <c r="A1218" s="7">
        <v>6</v>
      </c>
      <c r="B1218" s="7">
        <v>1978</v>
      </c>
      <c r="C1218" s="7">
        <v>1978</v>
      </c>
      <c r="D1218" s="7">
        <v>0</v>
      </c>
      <c r="E1218" s="7">
        <v>539</v>
      </c>
      <c r="F1218">
        <v>9</v>
      </c>
      <c r="G1218">
        <v>4</v>
      </c>
      <c r="H1218">
        <v>2</v>
      </c>
      <c r="I1218">
        <v>2</v>
      </c>
      <c r="J1218">
        <v>3</v>
      </c>
      <c r="K1218">
        <v>2</v>
      </c>
      <c r="L1218">
        <v>2</v>
      </c>
      <c r="M1218">
        <v>1</v>
      </c>
      <c r="N1218">
        <v>0</v>
      </c>
      <c r="O1218" s="42">
        <v>112000</v>
      </c>
      <c r="P12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133914.6926535129</v>
      </c>
    </row>
    <row r="1219" spans="1:16">
      <c r="A1219" s="13">
        <v>8</v>
      </c>
      <c r="B1219" s="13">
        <v>2009</v>
      </c>
      <c r="C1219" s="13">
        <v>2009</v>
      </c>
      <c r="D1219" s="13">
        <v>1300</v>
      </c>
      <c r="E1219" s="13">
        <v>552</v>
      </c>
      <c r="F1219">
        <v>5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2</v>
      </c>
      <c r="O1219" s="42">
        <v>229456</v>
      </c>
      <c r="P12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260216.00578784154</v>
      </c>
    </row>
    <row r="1220" spans="1:16">
      <c r="A1220" s="7">
        <v>4</v>
      </c>
      <c r="B1220" s="7">
        <v>1947</v>
      </c>
      <c r="C1220" s="7">
        <v>1950</v>
      </c>
      <c r="D1220" s="7">
        <v>0</v>
      </c>
      <c r="E1220" s="7">
        <v>0</v>
      </c>
      <c r="F1220">
        <v>8</v>
      </c>
      <c r="G1220">
        <v>0</v>
      </c>
      <c r="H1220">
        <v>0</v>
      </c>
      <c r="I1220">
        <v>2</v>
      </c>
      <c r="J1220">
        <v>3</v>
      </c>
      <c r="K1220">
        <v>2</v>
      </c>
      <c r="L1220">
        <v>1</v>
      </c>
      <c r="M1220">
        <v>1</v>
      </c>
      <c r="N1220">
        <v>0</v>
      </c>
      <c r="O1220" s="42">
        <v>80500</v>
      </c>
      <c r="P12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53522.185950782616</v>
      </c>
    </row>
    <row r="1221" spans="1:16">
      <c r="A1221" s="13">
        <v>6</v>
      </c>
      <c r="B1221" s="13">
        <v>1971</v>
      </c>
      <c r="C1221" s="13">
        <v>1971</v>
      </c>
      <c r="D1221" s="13">
        <v>672</v>
      </c>
      <c r="E1221" s="13">
        <v>0</v>
      </c>
      <c r="F1221">
        <v>22</v>
      </c>
      <c r="G1221">
        <v>0</v>
      </c>
      <c r="H1221">
        <v>4</v>
      </c>
      <c r="I1221">
        <v>0</v>
      </c>
      <c r="J1221">
        <v>1</v>
      </c>
      <c r="K1221">
        <v>0</v>
      </c>
      <c r="L1221">
        <v>2</v>
      </c>
      <c r="M1221">
        <v>1</v>
      </c>
      <c r="N1221">
        <v>1</v>
      </c>
      <c r="O1221" s="42">
        <v>91500</v>
      </c>
      <c r="P12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105958.54703499356</v>
      </c>
    </row>
    <row r="1222" spans="1:16">
      <c r="A1222" s="7">
        <v>5</v>
      </c>
      <c r="B1222" s="7">
        <v>1964</v>
      </c>
      <c r="C1222" s="7">
        <v>1964</v>
      </c>
      <c r="D1222" s="7">
        <v>912</v>
      </c>
      <c r="E1222" s="7">
        <v>288</v>
      </c>
      <c r="F1222">
        <v>11</v>
      </c>
      <c r="G1222">
        <v>0</v>
      </c>
      <c r="H1222">
        <v>0</v>
      </c>
      <c r="I1222">
        <v>1</v>
      </c>
      <c r="J1222">
        <v>1</v>
      </c>
      <c r="K1222">
        <v>0</v>
      </c>
      <c r="L1222">
        <v>2</v>
      </c>
      <c r="M1222">
        <v>1</v>
      </c>
      <c r="N1222">
        <v>1</v>
      </c>
      <c r="O1222" s="42">
        <v>115000</v>
      </c>
      <c r="P12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127851.74961426546</v>
      </c>
    </row>
    <row r="1223" spans="1:16">
      <c r="A1223" s="13">
        <v>5</v>
      </c>
      <c r="B1223" s="13">
        <v>1968</v>
      </c>
      <c r="C1223" s="13">
        <v>1968</v>
      </c>
      <c r="D1223" s="13">
        <v>952</v>
      </c>
      <c r="E1223" s="13">
        <v>322</v>
      </c>
      <c r="F1223">
        <v>9</v>
      </c>
      <c r="G1223">
        <v>1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1</v>
      </c>
      <c r="N1223">
        <v>0</v>
      </c>
      <c r="O1223" s="42">
        <v>134000</v>
      </c>
      <c r="P12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137405.8870106157</v>
      </c>
    </row>
    <row r="1224" spans="1:16">
      <c r="A1224" s="7">
        <v>6</v>
      </c>
      <c r="B1224" s="7">
        <v>1949</v>
      </c>
      <c r="C1224" s="7">
        <v>1950</v>
      </c>
      <c r="D1224" s="7">
        <v>1040</v>
      </c>
      <c r="E1224" s="7">
        <v>315</v>
      </c>
      <c r="F1224">
        <v>11</v>
      </c>
      <c r="G1224">
        <v>3</v>
      </c>
      <c r="H1224">
        <v>0</v>
      </c>
      <c r="I1224">
        <v>2</v>
      </c>
      <c r="J1224">
        <v>1</v>
      </c>
      <c r="K1224">
        <v>0</v>
      </c>
      <c r="L1224">
        <v>0</v>
      </c>
      <c r="M1224">
        <v>1</v>
      </c>
      <c r="N1224">
        <v>0</v>
      </c>
      <c r="O1224" s="42">
        <v>143000</v>
      </c>
      <c r="P12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152910.69903439056</v>
      </c>
    </row>
    <row r="1225" spans="1:16">
      <c r="A1225" s="13">
        <v>5</v>
      </c>
      <c r="B1225" s="13">
        <v>1951</v>
      </c>
      <c r="C1225" s="13">
        <v>1951</v>
      </c>
      <c r="D1225" s="13">
        <v>2136</v>
      </c>
      <c r="E1225" s="13">
        <v>528</v>
      </c>
      <c r="F1225">
        <v>11</v>
      </c>
      <c r="G1225">
        <v>0</v>
      </c>
      <c r="H1225">
        <v>0</v>
      </c>
      <c r="I1225">
        <v>1</v>
      </c>
      <c r="J1225">
        <v>1</v>
      </c>
      <c r="K1225">
        <v>3</v>
      </c>
      <c r="L1225">
        <v>2</v>
      </c>
      <c r="M1225">
        <v>1</v>
      </c>
      <c r="N1225">
        <v>0</v>
      </c>
      <c r="O1225" s="42">
        <v>137900</v>
      </c>
      <c r="P12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179457.46025773091</v>
      </c>
    </row>
    <row r="1226" spans="1:16">
      <c r="A1226" s="7">
        <v>7</v>
      </c>
      <c r="B1226" s="7">
        <v>2004</v>
      </c>
      <c r="C1226" s="7">
        <v>2005</v>
      </c>
      <c r="D1226" s="7">
        <v>788</v>
      </c>
      <c r="E1226" s="7">
        <v>388</v>
      </c>
      <c r="F1226">
        <v>17</v>
      </c>
      <c r="G1226">
        <v>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 s="42">
        <v>184000</v>
      </c>
      <c r="P12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190944.01130735123</v>
      </c>
    </row>
    <row r="1227" spans="1:16">
      <c r="A1227" s="13">
        <v>6</v>
      </c>
      <c r="B1227" s="13">
        <v>1958</v>
      </c>
      <c r="C1227" s="13">
        <v>1958</v>
      </c>
      <c r="D1227" s="13">
        <v>588</v>
      </c>
      <c r="E1227" s="13">
        <v>264</v>
      </c>
      <c r="F1227">
        <v>11</v>
      </c>
      <c r="G1227">
        <v>0</v>
      </c>
      <c r="H1227">
        <v>0</v>
      </c>
      <c r="I1227">
        <v>5</v>
      </c>
      <c r="J1227">
        <v>1</v>
      </c>
      <c r="K1227">
        <v>0</v>
      </c>
      <c r="L1227">
        <v>0</v>
      </c>
      <c r="M1227">
        <v>1</v>
      </c>
      <c r="N1227">
        <v>0</v>
      </c>
      <c r="O1227" s="42">
        <v>145000</v>
      </c>
      <c r="P12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137874.71938849622</v>
      </c>
    </row>
    <row r="1228" spans="1:16">
      <c r="A1228" s="7">
        <v>6</v>
      </c>
      <c r="B1228" s="7">
        <v>2007</v>
      </c>
      <c r="C1228" s="7">
        <v>2007</v>
      </c>
      <c r="D1228" s="7">
        <v>894</v>
      </c>
      <c r="E1228" s="7">
        <v>668</v>
      </c>
      <c r="F1228">
        <v>5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s="42">
        <v>214000</v>
      </c>
      <c r="P12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193698.61735669745</v>
      </c>
    </row>
    <row r="1229" spans="1:16">
      <c r="A1229" s="13">
        <v>5</v>
      </c>
      <c r="B1229" s="13">
        <v>1965</v>
      </c>
      <c r="C1229" s="13">
        <v>2008</v>
      </c>
      <c r="D1229" s="13">
        <v>912</v>
      </c>
      <c r="E1229" s="13">
        <v>576</v>
      </c>
      <c r="F1229">
        <v>11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 s="42">
        <v>147000</v>
      </c>
      <c r="P12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161085.99755090356</v>
      </c>
    </row>
    <row r="1230" spans="1:16">
      <c r="A1230" s="7">
        <v>9</v>
      </c>
      <c r="B1230" s="7">
        <v>2008</v>
      </c>
      <c r="C1230" s="7">
        <v>2008</v>
      </c>
      <c r="D1230" s="7">
        <v>1702</v>
      </c>
      <c r="E1230" s="7">
        <v>1052</v>
      </c>
      <c r="F1230">
        <v>10</v>
      </c>
      <c r="G1230">
        <v>0</v>
      </c>
      <c r="H1230">
        <v>3</v>
      </c>
      <c r="I1230">
        <v>1</v>
      </c>
      <c r="J1230">
        <v>2</v>
      </c>
      <c r="K1230">
        <v>0</v>
      </c>
      <c r="L1230">
        <v>0</v>
      </c>
      <c r="M1230">
        <v>2</v>
      </c>
      <c r="N1230">
        <v>2</v>
      </c>
      <c r="O1230" s="42">
        <v>367294</v>
      </c>
      <c r="P12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343705.26936230261</v>
      </c>
    </row>
    <row r="1231" spans="1:16">
      <c r="A1231" s="13">
        <v>5</v>
      </c>
      <c r="B1231" s="13">
        <v>1960</v>
      </c>
      <c r="C1231" s="13">
        <v>1960</v>
      </c>
      <c r="D1231" s="13">
        <v>1075</v>
      </c>
      <c r="E1231" s="13">
        <v>404</v>
      </c>
      <c r="F1231">
        <v>11</v>
      </c>
      <c r="G1231">
        <v>0</v>
      </c>
      <c r="H1231">
        <v>0</v>
      </c>
      <c r="I1231">
        <v>5</v>
      </c>
      <c r="J1231">
        <v>1</v>
      </c>
      <c r="K1231">
        <v>0</v>
      </c>
      <c r="L1231">
        <v>1</v>
      </c>
      <c r="M1231">
        <v>1</v>
      </c>
      <c r="N1231">
        <v>0</v>
      </c>
      <c r="O1231" s="42">
        <v>127000</v>
      </c>
      <c r="P12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132728.5946622233</v>
      </c>
    </row>
    <row r="1232" spans="1:16">
      <c r="A1232" s="7">
        <v>5</v>
      </c>
      <c r="B1232" s="7">
        <v>1977</v>
      </c>
      <c r="C1232" s="7">
        <v>1977</v>
      </c>
      <c r="D1232" s="7">
        <v>1361</v>
      </c>
      <c r="E1232" s="7">
        <v>600</v>
      </c>
      <c r="F1232">
        <v>9</v>
      </c>
      <c r="G1232">
        <v>1</v>
      </c>
      <c r="H1232">
        <v>2</v>
      </c>
      <c r="I1232">
        <v>2</v>
      </c>
      <c r="J1232">
        <v>0</v>
      </c>
      <c r="K1232">
        <v>0</v>
      </c>
      <c r="L1232">
        <v>0</v>
      </c>
      <c r="M1232">
        <v>1</v>
      </c>
      <c r="N1232">
        <v>0</v>
      </c>
      <c r="O1232" s="42">
        <v>190000</v>
      </c>
      <c r="P12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149040.20220370189</v>
      </c>
    </row>
    <row r="1233" spans="1:16">
      <c r="A1233" s="13">
        <v>5</v>
      </c>
      <c r="B1233" s="13">
        <v>1962</v>
      </c>
      <c r="C1233" s="13">
        <v>1962</v>
      </c>
      <c r="D1233" s="13">
        <v>1106</v>
      </c>
      <c r="E1233" s="13">
        <v>540</v>
      </c>
      <c r="F1233">
        <v>11</v>
      </c>
      <c r="G1233">
        <v>0</v>
      </c>
      <c r="H1233">
        <v>2</v>
      </c>
      <c r="I1233">
        <v>5</v>
      </c>
      <c r="J1233">
        <v>1</v>
      </c>
      <c r="K1233">
        <v>0</v>
      </c>
      <c r="L1233">
        <v>2</v>
      </c>
      <c r="M1233">
        <v>1</v>
      </c>
      <c r="N1233">
        <v>0</v>
      </c>
      <c r="O1233" s="42">
        <v>132500</v>
      </c>
      <c r="P12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124151.96566229661</v>
      </c>
    </row>
    <row r="1234" spans="1:16">
      <c r="A1234" s="7">
        <v>4</v>
      </c>
      <c r="B1234" s="7">
        <v>1962</v>
      </c>
      <c r="C1234" s="7">
        <v>1962</v>
      </c>
      <c r="D1234" s="7">
        <v>0</v>
      </c>
      <c r="E1234" s="7">
        <v>462</v>
      </c>
      <c r="F1234">
        <v>11</v>
      </c>
      <c r="G1234">
        <v>0</v>
      </c>
      <c r="H1234">
        <v>2</v>
      </c>
      <c r="I1234">
        <v>1</v>
      </c>
      <c r="J1234">
        <v>3</v>
      </c>
      <c r="K1234">
        <v>2</v>
      </c>
      <c r="L1234">
        <v>2</v>
      </c>
      <c r="M1234">
        <v>1</v>
      </c>
      <c r="N1234">
        <v>0</v>
      </c>
      <c r="O1234" s="42">
        <v>101800</v>
      </c>
      <c r="P12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73528.031520140968</v>
      </c>
    </row>
    <row r="1235" spans="1:16">
      <c r="A1235" s="13">
        <v>5</v>
      </c>
      <c r="B1235" s="13">
        <v>1959</v>
      </c>
      <c r="C1235" s="13">
        <v>1959</v>
      </c>
      <c r="D1235" s="13">
        <v>1188</v>
      </c>
      <c r="E1235" s="13">
        <v>531</v>
      </c>
      <c r="F1235">
        <v>11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3</v>
      </c>
      <c r="M1235">
        <v>1</v>
      </c>
      <c r="N1235">
        <v>1</v>
      </c>
      <c r="O1235" s="42">
        <v>142000</v>
      </c>
      <c r="P12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147320.94642062939</v>
      </c>
    </row>
    <row r="1236" spans="1:16">
      <c r="A1236" s="7">
        <v>5</v>
      </c>
      <c r="B1236" s="7">
        <v>1911</v>
      </c>
      <c r="C1236" s="7">
        <v>1950</v>
      </c>
      <c r="D1236" s="7">
        <v>940</v>
      </c>
      <c r="E1236" s="7">
        <v>0</v>
      </c>
      <c r="F1236">
        <v>23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2</v>
      </c>
      <c r="M1236">
        <v>1</v>
      </c>
      <c r="N1236">
        <v>1</v>
      </c>
      <c r="O1236" s="42">
        <v>130000</v>
      </c>
      <c r="P12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101514.17380913487</v>
      </c>
    </row>
    <row r="1237" spans="1:16">
      <c r="A1237" s="13">
        <v>5</v>
      </c>
      <c r="B1237" s="13">
        <v>1914</v>
      </c>
      <c r="C1237" s="13">
        <v>1950</v>
      </c>
      <c r="D1237" s="13">
        <v>747</v>
      </c>
      <c r="E1237" s="13">
        <v>180</v>
      </c>
      <c r="F1237">
        <v>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0</v>
      </c>
      <c r="O1237" s="42">
        <v>138887</v>
      </c>
      <c r="P12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98921.761445175289</v>
      </c>
    </row>
    <row r="1238" spans="1:16">
      <c r="A1238" s="7">
        <v>7</v>
      </c>
      <c r="B1238" s="7">
        <v>2003</v>
      </c>
      <c r="C1238" s="7">
        <v>2003</v>
      </c>
      <c r="D1238" s="7">
        <v>764</v>
      </c>
      <c r="E1238" s="7">
        <v>474</v>
      </c>
      <c r="F1238">
        <v>10</v>
      </c>
      <c r="G1238">
        <v>0</v>
      </c>
      <c r="H1238">
        <v>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s="42">
        <v>175500</v>
      </c>
      <c r="P12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174522.10003537277</v>
      </c>
    </row>
    <row r="1239" spans="1:16">
      <c r="A1239" s="13">
        <v>7</v>
      </c>
      <c r="B1239" s="13">
        <v>2004</v>
      </c>
      <c r="C1239" s="13">
        <v>2005</v>
      </c>
      <c r="D1239" s="13">
        <v>847</v>
      </c>
      <c r="E1239" s="13">
        <v>434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s="42">
        <v>195000</v>
      </c>
      <c r="P12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206517.8587347391</v>
      </c>
    </row>
    <row r="1240" spans="1:16">
      <c r="A1240" s="7">
        <v>6</v>
      </c>
      <c r="B1240" s="7">
        <v>2005</v>
      </c>
      <c r="C1240" s="7">
        <v>2005</v>
      </c>
      <c r="D1240" s="7">
        <v>1141</v>
      </c>
      <c r="E1240" s="7">
        <v>484</v>
      </c>
      <c r="F1240">
        <v>12</v>
      </c>
      <c r="G1240">
        <v>4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1</v>
      </c>
      <c r="O1240" s="42">
        <v>142500</v>
      </c>
      <c r="P12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190596.07479411925</v>
      </c>
    </row>
    <row r="1241" spans="1:16">
      <c r="A1241" s="13">
        <v>8</v>
      </c>
      <c r="B1241" s="13">
        <v>2006</v>
      </c>
      <c r="C1241" s="13">
        <v>2006</v>
      </c>
      <c r="D1241" s="13">
        <v>1476</v>
      </c>
      <c r="E1241" s="13">
        <v>472</v>
      </c>
      <c r="F1241">
        <v>16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2</v>
      </c>
      <c r="N1241">
        <v>0</v>
      </c>
      <c r="O1241" s="42">
        <v>265900</v>
      </c>
      <c r="P12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280116.91064185608</v>
      </c>
    </row>
    <row r="1242" spans="1:16">
      <c r="A1242" s="7">
        <v>7</v>
      </c>
      <c r="B1242" s="7">
        <v>2003</v>
      </c>
      <c r="C1242" s="7">
        <v>2003</v>
      </c>
      <c r="D1242" s="7">
        <v>884</v>
      </c>
      <c r="E1242" s="7">
        <v>543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 s="42">
        <v>224900</v>
      </c>
      <c r="P12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213867.24417170844</v>
      </c>
    </row>
    <row r="1243" spans="1:16">
      <c r="A1243" s="13">
        <v>7</v>
      </c>
      <c r="B1243" s="13">
        <v>2007</v>
      </c>
      <c r="C1243" s="13">
        <v>2007</v>
      </c>
      <c r="D1243" s="13">
        <v>1689</v>
      </c>
      <c r="E1243" s="13">
        <v>954</v>
      </c>
      <c r="F1243">
        <v>5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2</v>
      </c>
      <c r="O1243" s="42">
        <v>248328</v>
      </c>
      <c r="P12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269319.29485304089</v>
      </c>
    </row>
    <row r="1244" spans="1:16">
      <c r="A1244" s="7">
        <v>7</v>
      </c>
      <c r="B1244" s="7">
        <v>1974</v>
      </c>
      <c r="C1244" s="7">
        <v>1974</v>
      </c>
      <c r="D1244" s="7">
        <v>1053</v>
      </c>
      <c r="E1244" s="7">
        <v>528</v>
      </c>
      <c r="F1244">
        <v>6</v>
      </c>
      <c r="G1244">
        <v>0</v>
      </c>
      <c r="H1244">
        <v>0</v>
      </c>
      <c r="I1244">
        <v>4</v>
      </c>
      <c r="J1244">
        <v>0</v>
      </c>
      <c r="K1244">
        <v>0</v>
      </c>
      <c r="L1244">
        <v>2</v>
      </c>
      <c r="M1244">
        <v>0</v>
      </c>
      <c r="N1244">
        <v>5</v>
      </c>
      <c r="O1244" s="42">
        <v>170000</v>
      </c>
      <c r="P12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187852.8883256994</v>
      </c>
    </row>
    <row r="1245" spans="1:16">
      <c r="A1245" s="13">
        <v>10</v>
      </c>
      <c r="B1245" s="13">
        <v>2006</v>
      </c>
      <c r="C1245" s="13">
        <v>2006</v>
      </c>
      <c r="D1245" s="13">
        <v>2076</v>
      </c>
      <c r="E1245" s="13">
        <v>850</v>
      </c>
      <c r="F1245">
        <v>10</v>
      </c>
      <c r="G1245">
        <v>0</v>
      </c>
      <c r="H1245">
        <v>0</v>
      </c>
      <c r="I1245">
        <v>1</v>
      </c>
      <c r="J1245">
        <v>2</v>
      </c>
      <c r="K1245">
        <v>1</v>
      </c>
      <c r="L1245">
        <v>0</v>
      </c>
      <c r="M1245">
        <v>2</v>
      </c>
      <c r="N1245">
        <v>2</v>
      </c>
      <c r="O1245" s="42">
        <v>465000</v>
      </c>
      <c r="P12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396693.86939652689</v>
      </c>
    </row>
    <row r="1246" spans="1:16">
      <c r="A1246" s="7">
        <v>8</v>
      </c>
      <c r="B1246" s="7">
        <v>1929</v>
      </c>
      <c r="C1246" s="7">
        <v>1950</v>
      </c>
      <c r="D1246" s="7">
        <v>792</v>
      </c>
      <c r="E1246" s="7">
        <v>400</v>
      </c>
      <c r="F1246">
        <v>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3</v>
      </c>
      <c r="M1246">
        <v>0</v>
      </c>
      <c r="N1246">
        <v>0</v>
      </c>
      <c r="O1246" s="42">
        <v>230000</v>
      </c>
      <c r="P12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189610.68556587773</v>
      </c>
    </row>
    <row r="1247" spans="1:16">
      <c r="A1247" s="13">
        <v>6</v>
      </c>
      <c r="B1247" s="13">
        <v>1984</v>
      </c>
      <c r="C1247" s="13">
        <v>2003</v>
      </c>
      <c r="D1247" s="13">
        <v>585</v>
      </c>
      <c r="E1247" s="13">
        <v>477</v>
      </c>
      <c r="F1247">
        <v>6</v>
      </c>
      <c r="G1247">
        <v>0</v>
      </c>
      <c r="H1247">
        <v>0</v>
      </c>
      <c r="I1247">
        <v>5</v>
      </c>
      <c r="J1247">
        <v>0</v>
      </c>
      <c r="K1247">
        <v>0</v>
      </c>
      <c r="L1247">
        <v>0</v>
      </c>
      <c r="M1247">
        <v>1</v>
      </c>
      <c r="N1247">
        <v>1</v>
      </c>
      <c r="O1247" s="42">
        <v>178000</v>
      </c>
      <c r="P12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164939.46080592525</v>
      </c>
    </row>
    <row r="1248" spans="1:16">
      <c r="A1248" s="7">
        <v>7</v>
      </c>
      <c r="B1248" s="7">
        <v>2005</v>
      </c>
      <c r="C1248" s="7">
        <v>2006</v>
      </c>
      <c r="D1248" s="7">
        <v>756</v>
      </c>
      <c r="E1248" s="7">
        <v>615</v>
      </c>
      <c r="F1248">
        <v>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</v>
      </c>
      <c r="O1248" s="42">
        <v>186500</v>
      </c>
      <c r="P12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216098.71976455773</v>
      </c>
    </row>
    <row r="1249" spans="1:16">
      <c r="A1249" s="13">
        <v>6</v>
      </c>
      <c r="B1249" s="13">
        <v>1976</v>
      </c>
      <c r="C1249" s="13">
        <v>1976</v>
      </c>
      <c r="D1249" s="13">
        <v>1012</v>
      </c>
      <c r="E1249" s="13">
        <v>888</v>
      </c>
      <c r="F1249">
        <v>4</v>
      </c>
      <c r="G1249">
        <v>0</v>
      </c>
      <c r="H1249">
        <v>0</v>
      </c>
      <c r="I1249">
        <v>5</v>
      </c>
      <c r="J1249">
        <v>1</v>
      </c>
      <c r="K1249">
        <v>0</v>
      </c>
      <c r="L1249">
        <v>2</v>
      </c>
      <c r="M1249">
        <v>1</v>
      </c>
      <c r="N1249">
        <v>0</v>
      </c>
      <c r="O1249" s="42">
        <v>169900</v>
      </c>
      <c r="P12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194972.73984718401</v>
      </c>
    </row>
    <row r="1250" spans="1:16">
      <c r="A1250" s="7">
        <v>6</v>
      </c>
      <c r="B1250" s="7">
        <v>1917</v>
      </c>
      <c r="C1250" s="7">
        <v>1950</v>
      </c>
      <c r="D1250" s="7">
        <v>735</v>
      </c>
      <c r="E1250" s="7">
        <v>396</v>
      </c>
      <c r="F1250">
        <v>7</v>
      </c>
      <c r="G1250">
        <v>0</v>
      </c>
      <c r="H1250">
        <v>0</v>
      </c>
      <c r="I1250">
        <v>6</v>
      </c>
      <c r="J1250">
        <v>0</v>
      </c>
      <c r="K1250">
        <v>0</v>
      </c>
      <c r="L1250">
        <v>3</v>
      </c>
      <c r="M1250">
        <v>1</v>
      </c>
      <c r="N1250">
        <v>0</v>
      </c>
      <c r="O1250" s="42">
        <v>129500</v>
      </c>
      <c r="P12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122551.3908101331</v>
      </c>
    </row>
    <row r="1251" spans="1:16">
      <c r="A1251" s="13">
        <v>5</v>
      </c>
      <c r="B1251" s="13">
        <v>1950</v>
      </c>
      <c r="C1251" s="13">
        <v>1950</v>
      </c>
      <c r="D1251" s="13">
        <v>876</v>
      </c>
      <c r="E1251" s="13">
        <v>276</v>
      </c>
      <c r="F1251">
        <v>11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2</v>
      </c>
      <c r="M1251">
        <v>1</v>
      </c>
      <c r="N1251">
        <v>0</v>
      </c>
      <c r="O1251" s="42">
        <v>119000</v>
      </c>
      <c r="P12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118309.36891552767</v>
      </c>
    </row>
    <row r="1252" spans="1:16">
      <c r="A1252" s="7">
        <v>7</v>
      </c>
      <c r="B1252" s="7">
        <v>1968</v>
      </c>
      <c r="C1252" s="7">
        <v>1968</v>
      </c>
      <c r="D1252" s="7">
        <v>2110</v>
      </c>
      <c r="E1252" s="7">
        <v>522</v>
      </c>
      <c r="F1252">
        <v>11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2</v>
      </c>
      <c r="N1252">
        <v>0</v>
      </c>
      <c r="O1252" s="42">
        <v>244000</v>
      </c>
      <c r="P12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261818.24867738737</v>
      </c>
    </row>
    <row r="1253" spans="1:16">
      <c r="A1253" s="13">
        <v>7</v>
      </c>
      <c r="B1253" s="13">
        <v>2003</v>
      </c>
      <c r="C1253" s="13">
        <v>2003</v>
      </c>
      <c r="D1253" s="13">
        <v>1405</v>
      </c>
      <c r="E1253" s="13">
        <v>478</v>
      </c>
      <c r="F1253">
        <v>10</v>
      </c>
      <c r="G1253">
        <v>0</v>
      </c>
      <c r="H1253">
        <v>3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 s="42">
        <v>171750</v>
      </c>
      <c r="P12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203381.61840242663</v>
      </c>
    </row>
    <row r="1254" spans="1:16">
      <c r="A1254" s="7">
        <v>5</v>
      </c>
      <c r="B1254" s="7">
        <v>1968</v>
      </c>
      <c r="C1254" s="7">
        <v>1968</v>
      </c>
      <c r="D1254" s="7">
        <v>864</v>
      </c>
      <c r="E1254" s="7">
        <v>288</v>
      </c>
      <c r="F1254">
        <v>4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2</v>
      </c>
      <c r="M1254">
        <v>1</v>
      </c>
      <c r="N1254">
        <v>0</v>
      </c>
      <c r="O1254" s="42">
        <v>130000</v>
      </c>
      <c r="P12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127100.46257921049</v>
      </c>
    </row>
    <row r="1255" spans="1:16">
      <c r="A1255" s="13">
        <v>7</v>
      </c>
      <c r="B1255" s="13">
        <v>1974</v>
      </c>
      <c r="C1255" s="13">
        <v>2003</v>
      </c>
      <c r="D1255" s="13">
        <v>1192</v>
      </c>
      <c r="E1255" s="13">
        <v>518</v>
      </c>
      <c r="F1255">
        <v>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2</v>
      </c>
      <c r="M1255">
        <v>0</v>
      </c>
      <c r="N1255">
        <v>0</v>
      </c>
      <c r="O1255" s="42">
        <v>294000</v>
      </c>
      <c r="P12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219582.96602672586</v>
      </c>
    </row>
    <row r="1256" spans="1:16">
      <c r="A1256" s="7">
        <v>7</v>
      </c>
      <c r="B1256" s="7">
        <v>2003</v>
      </c>
      <c r="C1256" s="7">
        <v>2004</v>
      </c>
      <c r="D1256" s="7">
        <v>746</v>
      </c>
      <c r="E1256" s="7">
        <v>397</v>
      </c>
      <c r="F1256">
        <v>15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 s="42">
        <v>165400</v>
      </c>
      <c r="P12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202901.84203420102</v>
      </c>
    </row>
    <row r="1257" spans="1:16">
      <c r="A1257" s="13">
        <v>6</v>
      </c>
      <c r="B1257" s="13">
        <v>1931</v>
      </c>
      <c r="C1257" s="13">
        <v>1950</v>
      </c>
      <c r="D1257" s="13">
        <v>884</v>
      </c>
      <c r="E1257" s="13">
        <v>560</v>
      </c>
      <c r="F1257">
        <v>8</v>
      </c>
      <c r="G1257">
        <v>0</v>
      </c>
      <c r="H1257">
        <v>0</v>
      </c>
      <c r="I1257">
        <v>2</v>
      </c>
      <c r="J1257">
        <v>1</v>
      </c>
      <c r="K1257">
        <v>3</v>
      </c>
      <c r="L1257">
        <v>2</v>
      </c>
      <c r="M1257">
        <v>1</v>
      </c>
      <c r="N1257">
        <v>0</v>
      </c>
      <c r="O1257" s="42">
        <v>127500</v>
      </c>
      <c r="P12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159881.22825457386</v>
      </c>
    </row>
    <row r="1258" spans="1:16">
      <c r="A1258" s="7">
        <v>8</v>
      </c>
      <c r="B1258" s="7">
        <v>1994</v>
      </c>
      <c r="C1258" s="7">
        <v>1994</v>
      </c>
      <c r="D1258" s="7">
        <v>1986</v>
      </c>
      <c r="E1258" s="7">
        <v>691</v>
      </c>
      <c r="F1258">
        <v>3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 s="42">
        <v>301500</v>
      </c>
      <c r="P12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285230.51816117397</v>
      </c>
    </row>
    <row r="1259" spans="1:16">
      <c r="A1259" s="13">
        <v>5</v>
      </c>
      <c r="B1259" s="13">
        <v>1922</v>
      </c>
      <c r="C1259" s="13">
        <v>1950</v>
      </c>
      <c r="D1259" s="13">
        <v>864</v>
      </c>
      <c r="E1259" s="13">
        <v>0</v>
      </c>
      <c r="F1259">
        <v>15</v>
      </c>
      <c r="G1259">
        <v>1</v>
      </c>
      <c r="H1259">
        <v>0</v>
      </c>
      <c r="I1259">
        <v>1</v>
      </c>
      <c r="J1259">
        <v>4</v>
      </c>
      <c r="K1259">
        <v>0</v>
      </c>
      <c r="L1259">
        <v>0</v>
      </c>
      <c r="M1259">
        <v>1</v>
      </c>
      <c r="N1259">
        <v>0</v>
      </c>
      <c r="O1259" s="42">
        <v>99900</v>
      </c>
      <c r="P12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121568.44753636005</v>
      </c>
    </row>
    <row r="1260" spans="1:16">
      <c r="A1260" s="7">
        <v>7</v>
      </c>
      <c r="B1260" s="7">
        <v>2005</v>
      </c>
      <c r="C1260" s="7">
        <v>2005</v>
      </c>
      <c r="D1260" s="7">
        <v>856</v>
      </c>
      <c r="E1260" s="7">
        <v>400</v>
      </c>
      <c r="F1260">
        <v>17</v>
      </c>
      <c r="G1260">
        <v>0</v>
      </c>
      <c r="H1260">
        <v>0</v>
      </c>
      <c r="I1260">
        <v>5</v>
      </c>
      <c r="J1260">
        <v>0</v>
      </c>
      <c r="K1260">
        <v>0</v>
      </c>
      <c r="L1260">
        <v>0</v>
      </c>
      <c r="M1260">
        <v>0</v>
      </c>
      <c r="N1260">
        <v>0</v>
      </c>
      <c r="O1260" s="42">
        <v>190000</v>
      </c>
      <c r="P12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196267.01979961354</v>
      </c>
    </row>
    <row r="1261" spans="1:16">
      <c r="A1261" s="13">
        <v>6</v>
      </c>
      <c r="B1261" s="13">
        <v>1969</v>
      </c>
      <c r="C1261" s="13">
        <v>1969</v>
      </c>
      <c r="D1261" s="13">
        <v>1054</v>
      </c>
      <c r="E1261" s="13">
        <v>460</v>
      </c>
      <c r="F1261">
        <v>11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1</v>
      </c>
      <c r="N1261">
        <v>0</v>
      </c>
      <c r="O1261" s="42">
        <v>151000</v>
      </c>
      <c r="P12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172337.32165435475</v>
      </c>
    </row>
    <row r="1262" spans="1:16">
      <c r="A1262" s="7">
        <v>6</v>
      </c>
      <c r="B1262" s="7">
        <v>1999</v>
      </c>
      <c r="C1262" s="7">
        <v>1999</v>
      </c>
      <c r="D1262" s="7">
        <v>841</v>
      </c>
      <c r="E1262" s="7">
        <v>502</v>
      </c>
      <c r="F1262">
        <v>17</v>
      </c>
      <c r="G1262">
        <v>6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 s="42">
        <v>181000</v>
      </c>
      <c r="P12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176653.29376539501</v>
      </c>
    </row>
    <row r="1263" spans="1:16">
      <c r="A1263" s="13">
        <v>5</v>
      </c>
      <c r="B1263" s="13">
        <v>1956</v>
      </c>
      <c r="C1263" s="13">
        <v>1956</v>
      </c>
      <c r="D1263" s="13">
        <v>1050</v>
      </c>
      <c r="E1263" s="13">
        <v>338</v>
      </c>
      <c r="F1263">
        <v>11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1</v>
      </c>
      <c r="M1263">
        <v>1</v>
      </c>
      <c r="N1263">
        <v>0</v>
      </c>
      <c r="O1263" s="42">
        <v>128900</v>
      </c>
      <c r="P12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134902.6940791996</v>
      </c>
    </row>
    <row r="1264" spans="1:16">
      <c r="A1264" s="7">
        <v>4</v>
      </c>
      <c r="B1264" s="7">
        <v>1957</v>
      </c>
      <c r="C1264" s="7">
        <v>1989</v>
      </c>
      <c r="D1264" s="7">
        <v>1104</v>
      </c>
      <c r="E1264" s="7">
        <v>304</v>
      </c>
      <c r="F1264">
        <v>19</v>
      </c>
      <c r="G1264">
        <v>0</v>
      </c>
      <c r="H1264">
        <v>0</v>
      </c>
      <c r="I1264">
        <v>2</v>
      </c>
      <c r="J1264">
        <v>1</v>
      </c>
      <c r="K1264">
        <v>0</v>
      </c>
      <c r="L1264">
        <v>0</v>
      </c>
      <c r="M1264">
        <v>1</v>
      </c>
      <c r="N1264">
        <v>0</v>
      </c>
      <c r="O1264" s="42">
        <v>161500</v>
      </c>
      <c r="P12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120701.50774524965</v>
      </c>
    </row>
    <row r="1265" spans="1:16">
      <c r="A1265" s="13">
        <v>6</v>
      </c>
      <c r="B1265" s="13">
        <v>1919</v>
      </c>
      <c r="C1265" s="13">
        <v>1950</v>
      </c>
      <c r="D1265" s="13">
        <v>764</v>
      </c>
      <c r="E1265" s="13">
        <v>520</v>
      </c>
      <c r="F1265">
        <v>8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0</v>
      </c>
      <c r="O1265" s="42">
        <v>180500</v>
      </c>
      <c r="P12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162644.91426449266</v>
      </c>
    </row>
    <row r="1266" spans="1:16">
      <c r="A1266" s="7">
        <v>6</v>
      </c>
      <c r="B1266" s="7">
        <v>1998</v>
      </c>
      <c r="C1266" s="7">
        <v>1999</v>
      </c>
      <c r="D1266" s="7">
        <v>1405</v>
      </c>
      <c r="E1266" s="7">
        <v>511</v>
      </c>
      <c r="F1266">
        <v>11</v>
      </c>
      <c r="G1266">
        <v>0</v>
      </c>
      <c r="H1266">
        <v>3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 s="42">
        <v>181000</v>
      </c>
      <c r="P12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173869.61435726329</v>
      </c>
    </row>
    <row r="1267" spans="1:16">
      <c r="A1267" s="13">
        <v>7</v>
      </c>
      <c r="B1267" s="13">
        <v>1999</v>
      </c>
      <c r="C1267" s="13">
        <v>1999</v>
      </c>
      <c r="D1267" s="13">
        <v>691</v>
      </c>
      <c r="E1267" s="13">
        <v>506</v>
      </c>
      <c r="F1267">
        <v>5</v>
      </c>
      <c r="G1267">
        <v>0</v>
      </c>
      <c r="H1267">
        <v>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 s="42">
        <v>183900</v>
      </c>
      <c r="P12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178974.77245544482</v>
      </c>
    </row>
    <row r="1268" spans="1:16">
      <c r="A1268" s="7">
        <v>7</v>
      </c>
      <c r="B1268" s="7">
        <v>1910</v>
      </c>
      <c r="C1268" s="7">
        <v>1950</v>
      </c>
      <c r="D1268" s="7">
        <v>925</v>
      </c>
      <c r="E1268" s="7">
        <v>308</v>
      </c>
      <c r="F1268">
        <v>7</v>
      </c>
      <c r="G1268">
        <v>1</v>
      </c>
      <c r="H1268">
        <v>1</v>
      </c>
      <c r="I1268">
        <v>6</v>
      </c>
      <c r="J1268">
        <v>1</v>
      </c>
      <c r="K1268">
        <v>0</v>
      </c>
      <c r="L1268">
        <v>2</v>
      </c>
      <c r="M1268">
        <v>1</v>
      </c>
      <c r="N1268">
        <v>0</v>
      </c>
      <c r="O1268" s="42">
        <v>122000</v>
      </c>
      <c r="P12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151630.98839158731</v>
      </c>
    </row>
    <row r="1269" spans="1:16">
      <c r="A1269" s="13">
        <v>9</v>
      </c>
      <c r="B1269" s="13">
        <v>2008</v>
      </c>
      <c r="C1269" s="13">
        <v>2009</v>
      </c>
      <c r="D1269" s="13">
        <v>2002</v>
      </c>
      <c r="E1269" s="13">
        <v>746</v>
      </c>
      <c r="F1269">
        <v>16</v>
      </c>
      <c r="G1269">
        <v>0</v>
      </c>
      <c r="H1269">
        <v>0</v>
      </c>
      <c r="I1269">
        <v>1</v>
      </c>
      <c r="J1269">
        <v>2</v>
      </c>
      <c r="K1269">
        <v>0</v>
      </c>
      <c r="L1269">
        <v>0</v>
      </c>
      <c r="M1269">
        <v>2</v>
      </c>
      <c r="N1269">
        <v>0</v>
      </c>
      <c r="O1269" s="42">
        <v>378500</v>
      </c>
      <c r="P12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361071.02393188415</v>
      </c>
    </row>
    <row r="1270" spans="1:16">
      <c r="A1270" s="7">
        <v>8</v>
      </c>
      <c r="B1270" s="7">
        <v>1935</v>
      </c>
      <c r="C1270" s="7">
        <v>1997</v>
      </c>
      <c r="D1270" s="7">
        <v>728</v>
      </c>
      <c r="E1270" s="7">
        <v>1014</v>
      </c>
      <c r="F1270">
        <v>2</v>
      </c>
      <c r="G1270">
        <v>0</v>
      </c>
      <c r="H1270">
        <v>0</v>
      </c>
      <c r="I1270">
        <v>2</v>
      </c>
      <c r="J1270">
        <v>1</v>
      </c>
      <c r="K1270">
        <v>0</v>
      </c>
      <c r="L1270">
        <v>0</v>
      </c>
      <c r="M1270">
        <v>0</v>
      </c>
      <c r="N1270">
        <v>0</v>
      </c>
      <c r="O1270" s="42">
        <v>381000</v>
      </c>
      <c r="P12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257596.29776596802</v>
      </c>
    </row>
    <row r="1271" spans="1:16">
      <c r="A1271" s="13">
        <v>5</v>
      </c>
      <c r="B1271" s="13">
        <v>1958</v>
      </c>
      <c r="C1271" s="13">
        <v>1958</v>
      </c>
      <c r="D1271" s="13">
        <v>874</v>
      </c>
      <c r="E1271" s="13">
        <v>315</v>
      </c>
      <c r="F1271">
        <v>11</v>
      </c>
      <c r="G1271">
        <v>1</v>
      </c>
      <c r="H1271">
        <v>0</v>
      </c>
      <c r="I1271">
        <v>2</v>
      </c>
      <c r="J1271">
        <v>1</v>
      </c>
      <c r="K1271">
        <v>0</v>
      </c>
      <c r="L1271">
        <v>2</v>
      </c>
      <c r="M1271">
        <v>1</v>
      </c>
      <c r="N1271">
        <v>0</v>
      </c>
      <c r="O1271" s="42">
        <v>144000</v>
      </c>
      <c r="P12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120420.11187367672</v>
      </c>
    </row>
    <row r="1272" spans="1:16">
      <c r="A1272" s="7">
        <v>7</v>
      </c>
      <c r="B1272" s="7">
        <v>1979</v>
      </c>
      <c r="C1272" s="7">
        <v>1979</v>
      </c>
      <c r="D1272" s="7">
        <v>1332</v>
      </c>
      <c r="E1272" s="7">
        <v>586</v>
      </c>
      <c r="F1272">
        <v>19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2</v>
      </c>
      <c r="M1272">
        <v>0</v>
      </c>
      <c r="N1272">
        <v>0</v>
      </c>
      <c r="O1272" s="42">
        <v>260000</v>
      </c>
      <c r="P12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214457.92205332642</v>
      </c>
    </row>
    <row r="1273" spans="1:16">
      <c r="A1273" s="13">
        <v>6</v>
      </c>
      <c r="B1273" s="13">
        <v>1968</v>
      </c>
      <c r="C1273" s="13">
        <v>1968</v>
      </c>
      <c r="D1273" s="13">
        <v>1489</v>
      </c>
      <c r="E1273" s="13">
        <v>462</v>
      </c>
      <c r="F1273">
        <v>6</v>
      </c>
      <c r="G1273">
        <v>2</v>
      </c>
      <c r="H1273">
        <v>0</v>
      </c>
      <c r="I1273">
        <v>1</v>
      </c>
      <c r="J1273">
        <v>1</v>
      </c>
      <c r="K1273">
        <v>0</v>
      </c>
      <c r="L1273">
        <v>1</v>
      </c>
      <c r="M1273">
        <v>0</v>
      </c>
      <c r="N1273">
        <v>0</v>
      </c>
      <c r="O1273" s="42">
        <v>185750</v>
      </c>
      <c r="P12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179778.22126662577</v>
      </c>
    </row>
    <row r="1274" spans="1:16">
      <c r="A1274" s="7">
        <v>5</v>
      </c>
      <c r="B1274" s="7">
        <v>1965</v>
      </c>
      <c r="C1274" s="7">
        <v>1965</v>
      </c>
      <c r="D1274" s="7">
        <v>935</v>
      </c>
      <c r="E1274" s="7">
        <v>288</v>
      </c>
      <c r="F1274">
        <v>9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2</v>
      </c>
      <c r="M1274">
        <v>1</v>
      </c>
      <c r="N1274">
        <v>0</v>
      </c>
      <c r="O1274" s="42">
        <v>137000</v>
      </c>
      <c r="P12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128958.21076881399</v>
      </c>
    </row>
    <row r="1275" spans="1:16">
      <c r="A1275" s="13">
        <v>6</v>
      </c>
      <c r="B1275" s="13">
        <v>1959</v>
      </c>
      <c r="C1275" s="13">
        <v>2006</v>
      </c>
      <c r="D1275" s="13">
        <v>1019</v>
      </c>
      <c r="E1275" s="13">
        <v>312</v>
      </c>
      <c r="F1275">
        <v>15</v>
      </c>
      <c r="G1275">
        <v>0</v>
      </c>
      <c r="H1275">
        <v>0</v>
      </c>
      <c r="I1275">
        <v>5</v>
      </c>
      <c r="J1275">
        <v>1</v>
      </c>
      <c r="K1275">
        <v>0</v>
      </c>
      <c r="L1275">
        <v>1</v>
      </c>
      <c r="M1275">
        <v>2</v>
      </c>
      <c r="N1275">
        <v>0</v>
      </c>
      <c r="O1275" s="42">
        <v>177000</v>
      </c>
      <c r="P12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181819.6370173553</v>
      </c>
    </row>
    <row r="1276" spans="1:16">
      <c r="A1276" s="7">
        <v>5</v>
      </c>
      <c r="B1276" s="7">
        <v>1910</v>
      </c>
      <c r="C1276" s="7">
        <v>2003</v>
      </c>
      <c r="D1276" s="7">
        <v>661</v>
      </c>
      <c r="E1276" s="7">
        <v>552</v>
      </c>
      <c r="F1276">
        <v>2</v>
      </c>
      <c r="G1276">
        <v>0</v>
      </c>
      <c r="H1276">
        <v>0</v>
      </c>
      <c r="I1276">
        <v>2</v>
      </c>
      <c r="J1276">
        <v>1</v>
      </c>
      <c r="K1276">
        <v>0</v>
      </c>
      <c r="L1276">
        <v>0</v>
      </c>
      <c r="M1276">
        <v>1</v>
      </c>
      <c r="N1276">
        <v>0</v>
      </c>
      <c r="O1276" s="42">
        <v>139000</v>
      </c>
      <c r="P12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145131.184173569</v>
      </c>
    </row>
    <row r="1277" spans="1:16">
      <c r="A1277" s="13">
        <v>5</v>
      </c>
      <c r="B1277" s="13">
        <v>1948</v>
      </c>
      <c r="C1277" s="13">
        <v>1950</v>
      </c>
      <c r="D1277" s="13">
        <v>928</v>
      </c>
      <c r="E1277" s="13">
        <v>400</v>
      </c>
      <c r="F1277">
        <v>11</v>
      </c>
      <c r="G1277">
        <v>1</v>
      </c>
      <c r="H1277">
        <v>2</v>
      </c>
      <c r="I1277">
        <v>0</v>
      </c>
      <c r="J1277">
        <v>1</v>
      </c>
      <c r="K1277">
        <v>0</v>
      </c>
      <c r="L1277">
        <v>1</v>
      </c>
      <c r="M1277">
        <v>1</v>
      </c>
      <c r="N1277">
        <v>0</v>
      </c>
      <c r="O1277" s="42">
        <v>137000</v>
      </c>
      <c r="P12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114718.79990373945</v>
      </c>
    </row>
    <row r="1278" spans="1:16">
      <c r="A1278" s="7">
        <v>6</v>
      </c>
      <c r="B1278" s="7">
        <v>1972</v>
      </c>
      <c r="C1278" s="7">
        <v>1972</v>
      </c>
      <c r="D1278" s="7">
        <v>723</v>
      </c>
      <c r="E1278" s="7">
        <v>497</v>
      </c>
      <c r="F1278">
        <v>6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2</v>
      </c>
      <c r="M1278">
        <v>1</v>
      </c>
      <c r="N1278">
        <v>0</v>
      </c>
      <c r="O1278" s="42">
        <v>162000</v>
      </c>
      <c r="P12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169601.21476433348</v>
      </c>
    </row>
    <row r="1279" spans="1:16">
      <c r="A1279" s="13">
        <v>6</v>
      </c>
      <c r="B1279" s="13">
        <v>1967</v>
      </c>
      <c r="C1279" s="13">
        <v>1976</v>
      </c>
      <c r="D1279" s="13">
        <v>1680</v>
      </c>
      <c r="E1279" s="13">
        <v>480</v>
      </c>
      <c r="F1279">
        <v>6</v>
      </c>
      <c r="G1279">
        <v>0</v>
      </c>
      <c r="H1279">
        <v>0</v>
      </c>
      <c r="I1279">
        <v>5</v>
      </c>
      <c r="J1279">
        <v>0</v>
      </c>
      <c r="K1279">
        <v>0</v>
      </c>
      <c r="L1279">
        <v>3</v>
      </c>
      <c r="M1279">
        <v>1</v>
      </c>
      <c r="N1279">
        <v>0</v>
      </c>
      <c r="O1279" s="42">
        <v>197900</v>
      </c>
      <c r="P12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181573.76163828236</v>
      </c>
    </row>
    <row r="1280" spans="1:16">
      <c r="A1280" s="7">
        <v>8</v>
      </c>
      <c r="B1280" s="7">
        <v>2002</v>
      </c>
      <c r="C1280" s="7">
        <v>2002</v>
      </c>
      <c r="D1280" s="7">
        <v>1128</v>
      </c>
      <c r="E1280" s="7">
        <v>577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42">
        <v>237000</v>
      </c>
      <c r="P12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253538.11791189347</v>
      </c>
    </row>
    <row r="1281" spans="1:16">
      <c r="A1281" s="13">
        <v>4</v>
      </c>
      <c r="B1281" s="13">
        <v>1920</v>
      </c>
      <c r="C1281" s="13">
        <v>1950</v>
      </c>
      <c r="D1281" s="13">
        <v>698</v>
      </c>
      <c r="E1281" s="13">
        <v>528</v>
      </c>
      <c r="F1281">
        <v>13</v>
      </c>
      <c r="G1281">
        <v>0</v>
      </c>
      <c r="H1281">
        <v>0</v>
      </c>
      <c r="I1281">
        <v>2</v>
      </c>
      <c r="J1281">
        <v>1</v>
      </c>
      <c r="K1281">
        <v>0</v>
      </c>
      <c r="L1281">
        <v>2</v>
      </c>
      <c r="M1281">
        <v>1</v>
      </c>
      <c r="N1281">
        <v>1</v>
      </c>
      <c r="O1281" s="42">
        <v>68400</v>
      </c>
      <c r="P12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92017.83541754949</v>
      </c>
    </row>
    <row r="1282" spans="1:16">
      <c r="A1282" s="7">
        <v>7</v>
      </c>
      <c r="B1282" s="7">
        <v>2002</v>
      </c>
      <c r="C1282" s="7">
        <v>2002</v>
      </c>
      <c r="D1282" s="7">
        <v>1573</v>
      </c>
      <c r="E1282" s="7">
        <v>544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 s="42">
        <v>227000</v>
      </c>
      <c r="P12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235552.44506932364</v>
      </c>
    </row>
    <row r="1283" spans="1:16">
      <c r="A1283" s="13">
        <v>7</v>
      </c>
      <c r="B1283" s="13">
        <v>1990</v>
      </c>
      <c r="C1283" s="13">
        <v>1990</v>
      </c>
      <c r="D1283" s="13">
        <v>1309</v>
      </c>
      <c r="E1283" s="13">
        <v>484</v>
      </c>
      <c r="F1283">
        <v>16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2</v>
      </c>
      <c r="M1283">
        <v>1</v>
      </c>
      <c r="N1283">
        <v>0</v>
      </c>
      <c r="O1283" s="42">
        <v>180000</v>
      </c>
      <c r="P12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221532.69377294075</v>
      </c>
    </row>
    <row r="1284" spans="1:16">
      <c r="A1284" s="7">
        <v>5</v>
      </c>
      <c r="B1284" s="7">
        <v>1977</v>
      </c>
      <c r="C1284" s="7">
        <v>2008</v>
      </c>
      <c r="D1284" s="7">
        <v>1040</v>
      </c>
      <c r="E1284" s="7">
        <v>484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2</v>
      </c>
      <c r="M1284">
        <v>0</v>
      </c>
      <c r="N1284">
        <v>0</v>
      </c>
      <c r="O1284" s="42">
        <v>150500</v>
      </c>
      <c r="P12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146207.64782127432</v>
      </c>
    </row>
    <row r="1285" spans="1:16">
      <c r="A1285" s="13">
        <v>6</v>
      </c>
      <c r="B1285" s="13">
        <v>1971</v>
      </c>
      <c r="C1285" s="13">
        <v>1971</v>
      </c>
      <c r="D1285" s="13">
        <v>912</v>
      </c>
      <c r="E1285" s="13">
        <v>0</v>
      </c>
      <c r="F1285">
        <v>4</v>
      </c>
      <c r="G1285">
        <v>0</v>
      </c>
      <c r="H1285">
        <v>2</v>
      </c>
      <c r="I1285">
        <v>0</v>
      </c>
      <c r="J1285">
        <v>1</v>
      </c>
      <c r="K1285">
        <v>0</v>
      </c>
      <c r="L1285">
        <v>2</v>
      </c>
      <c r="M1285">
        <v>1</v>
      </c>
      <c r="N1285">
        <v>0</v>
      </c>
      <c r="O1285" s="42">
        <v>139000</v>
      </c>
      <c r="P12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127458.60333505427</v>
      </c>
    </row>
    <row r="1286" spans="1:16">
      <c r="A1286" s="7">
        <v>6</v>
      </c>
      <c r="B1286" s="7">
        <v>1919</v>
      </c>
      <c r="C1286" s="7">
        <v>1990</v>
      </c>
      <c r="D1286" s="7">
        <v>804</v>
      </c>
      <c r="E1286" s="7">
        <v>336</v>
      </c>
      <c r="F1286">
        <v>23</v>
      </c>
      <c r="G1286">
        <v>1</v>
      </c>
      <c r="H1286">
        <v>0</v>
      </c>
      <c r="I1286">
        <v>2</v>
      </c>
      <c r="J1286">
        <v>1</v>
      </c>
      <c r="K1286">
        <v>0</v>
      </c>
      <c r="L1286">
        <v>0</v>
      </c>
      <c r="M1286">
        <v>0</v>
      </c>
      <c r="N1286">
        <v>0</v>
      </c>
      <c r="O1286" s="42">
        <v>169000</v>
      </c>
      <c r="P12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154806.41542991786</v>
      </c>
    </row>
    <row r="1287" spans="1:16">
      <c r="A1287" s="13">
        <v>6</v>
      </c>
      <c r="B1287" s="13">
        <v>1939</v>
      </c>
      <c r="C1287" s="13">
        <v>1950</v>
      </c>
      <c r="D1287" s="13">
        <v>780</v>
      </c>
      <c r="E1287" s="13">
        <v>280</v>
      </c>
      <c r="F1287">
        <v>8</v>
      </c>
      <c r="G1287">
        <v>0</v>
      </c>
      <c r="H1287">
        <v>0</v>
      </c>
      <c r="I1287">
        <v>2</v>
      </c>
      <c r="J1287">
        <v>1</v>
      </c>
      <c r="K1287">
        <v>0</v>
      </c>
      <c r="L1287">
        <v>0</v>
      </c>
      <c r="M1287">
        <v>1</v>
      </c>
      <c r="N1287">
        <v>0</v>
      </c>
      <c r="O1287" s="42">
        <v>132500</v>
      </c>
      <c r="P12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146209.12363144706</v>
      </c>
    </row>
    <row r="1288" spans="1:16">
      <c r="A1288" s="7">
        <v>6</v>
      </c>
      <c r="B1288" s="7">
        <v>1963</v>
      </c>
      <c r="C1288" s="7">
        <v>1963</v>
      </c>
      <c r="D1288" s="7">
        <v>1328</v>
      </c>
      <c r="E1288" s="7">
        <v>528</v>
      </c>
      <c r="F1288">
        <v>6</v>
      </c>
      <c r="G1288">
        <v>1</v>
      </c>
      <c r="H1288">
        <v>0</v>
      </c>
      <c r="I1288">
        <v>1</v>
      </c>
      <c r="J1288">
        <v>1</v>
      </c>
      <c r="K1288">
        <v>0</v>
      </c>
      <c r="L1288">
        <v>2</v>
      </c>
      <c r="M1288">
        <v>1</v>
      </c>
      <c r="N1288">
        <v>0</v>
      </c>
      <c r="O1288" s="42">
        <v>143000</v>
      </c>
      <c r="P12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183678.52923139729</v>
      </c>
    </row>
    <row r="1289" spans="1:16">
      <c r="A1289" s="13">
        <v>5</v>
      </c>
      <c r="B1289" s="13">
        <v>1964</v>
      </c>
      <c r="C1289" s="13">
        <v>1964</v>
      </c>
      <c r="D1289" s="13">
        <v>1624</v>
      </c>
      <c r="E1289" s="13">
        <v>390</v>
      </c>
      <c r="F1289">
        <v>19</v>
      </c>
      <c r="G1289">
        <v>0</v>
      </c>
      <c r="H1289">
        <v>0</v>
      </c>
      <c r="I1289">
        <v>1</v>
      </c>
      <c r="J1289">
        <v>1</v>
      </c>
      <c r="K1289">
        <v>0</v>
      </c>
      <c r="L1289">
        <v>3</v>
      </c>
      <c r="M1289">
        <v>1</v>
      </c>
      <c r="N1289">
        <v>0</v>
      </c>
      <c r="O1289" s="42">
        <v>190000</v>
      </c>
      <c r="P12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158222.65717132064</v>
      </c>
    </row>
    <row r="1290" spans="1:16">
      <c r="A1290" s="7">
        <v>8</v>
      </c>
      <c r="B1290" s="7">
        <v>2000</v>
      </c>
      <c r="C1290" s="7">
        <v>2000</v>
      </c>
      <c r="D1290" s="7">
        <v>1501</v>
      </c>
      <c r="E1290" s="7">
        <v>499</v>
      </c>
      <c r="F1290">
        <v>18</v>
      </c>
      <c r="G1290">
        <v>0</v>
      </c>
      <c r="H1290">
        <v>3</v>
      </c>
      <c r="I1290">
        <v>1</v>
      </c>
      <c r="J1290">
        <v>0</v>
      </c>
      <c r="K1290">
        <v>0</v>
      </c>
      <c r="L1290">
        <v>0</v>
      </c>
      <c r="M1290">
        <v>2</v>
      </c>
      <c r="N1290">
        <v>0</v>
      </c>
      <c r="O1290" s="42">
        <v>278000</v>
      </c>
      <c r="P12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255410.3310781894</v>
      </c>
    </row>
    <row r="1291" spans="1:16">
      <c r="A1291" s="13">
        <v>8</v>
      </c>
      <c r="B1291" s="13">
        <v>2006</v>
      </c>
      <c r="C1291" s="13">
        <v>2006</v>
      </c>
      <c r="D1291" s="13">
        <v>1085</v>
      </c>
      <c r="E1291" s="13">
        <v>753</v>
      </c>
      <c r="F1291">
        <v>10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</v>
      </c>
      <c r="N1291">
        <v>2</v>
      </c>
      <c r="O1291" s="42">
        <v>281000</v>
      </c>
      <c r="P12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285110.75032565667</v>
      </c>
    </row>
    <row r="1292" spans="1:16">
      <c r="A1292" s="7">
        <v>5</v>
      </c>
      <c r="B1292" s="7">
        <v>1964</v>
      </c>
      <c r="C1292" s="7">
        <v>1964</v>
      </c>
      <c r="D1292" s="7">
        <v>1152</v>
      </c>
      <c r="E1292" s="7">
        <v>484</v>
      </c>
      <c r="F1292">
        <v>11</v>
      </c>
      <c r="G1292">
        <v>0</v>
      </c>
      <c r="H1292">
        <v>0</v>
      </c>
      <c r="I1292">
        <v>5</v>
      </c>
      <c r="J1292">
        <v>1</v>
      </c>
      <c r="K1292">
        <v>0</v>
      </c>
      <c r="L1292">
        <v>2</v>
      </c>
      <c r="M1292">
        <v>1</v>
      </c>
      <c r="N1292">
        <v>0</v>
      </c>
      <c r="O1292" s="42">
        <v>180500</v>
      </c>
      <c r="P12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139593.10367158704</v>
      </c>
    </row>
    <row r="1293" spans="1:16">
      <c r="A1293" s="13">
        <v>5</v>
      </c>
      <c r="B1293" s="13">
        <v>1972</v>
      </c>
      <c r="C1293" s="13">
        <v>1972</v>
      </c>
      <c r="D1293" s="13">
        <v>630</v>
      </c>
      <c r="E1293" s="13">
        <v>264</v>
      </c>
      <c r="F1293">
        <v>22</v>
      </c>
      <c r="G1293">
        <v>0</v>
      </c>
      <c r="H1293">
        <v>4</v>
      </c>
      <c r="I1293">
        <v>0</v>
      </c>
      <c r="J1293">
        <v>1</v>
      </c>
      <c r="K1293">
        <v>0</v>
      </c>
      <c r="L1293">
        <v>2</v>
      </c>
      <c r="M1293">
        <v>1</v>
      </c>
      <c r="N1293">
        <v>0</v>
      </c>
      <c r="O1293" s="42">
        <v>119500</v>
      </c>
      <c r="P12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92657.023488064558</v>
      </c>
    </row>
    <row r="1294" spans="1:16">
      <c r="A1294" s="7">
        <v>5</v>
      </c>
      <c r="B1294" s="7">
        <v>1892</v>
      </c>
      <c r="C1294" s="7">
        <v>1965</v>
      </c>
      <c r="D1294" s="7">
        <v>994</v>
      </c>
      <c r="E1294" s="7">
        <v>432</v>
      </c>
      <c r="F1294">
        <v>7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2</v>
      </c>
      <c r="M1294">
        <v>1</v>
      </c>
      <c r="N1294">
        <v>0</v>
      </c>
      <c r="O1294" s="42">
        <v>107500</v>
      </c>
      <c r="P12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131051.17790824137</v>
      </c>
    </row>
    <row r="1295" spans="1:16">
      <c r="A1295" s="13">
        <v>7</v>
      </c>
      <c r="B1295" s="13">
        <v>1976</v>
      </c>
      <c r="C1295" s="13">
        <v>1976</v>
      </c>
      <c r="D1295" s="13">
        <v>832</v>
      </c>
      <c r="E1295" s="13">
        <v>528</v>
      </c>
      <c r="F1295">
        <v>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</v>
      </c>
      <c r="M1295">
        <v>1</v>
      </c>
      <c r="N1295">
        <v>0</v>
      </c>
      <c r="O1295" s="42">
        <v>162900</v>
      </c>
      <c r="P12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200179.21911701545</v>
      </c>
    </row>
    <row r="1296" spans="1:16">
      <c r="A1296" s="7">
        <v>5</v>
      </c>
      <c r="B1296" s="7">
        <v>1955</v>
      </c>
      <c r="C1296" s="7">
        <v>1990</v>
      </c>
      <c r="D1296" s="7">
        <v>864</v>
      </c>
      <c r="E1296" s="7">
        <v>572</v>
      </c>
      <c r="F1296">
        <v>15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2</v>
      </c>
      <c r="M1296">
        <v>1</v>
      </c>
      <c r="N1296">
        <v>0</v>
      </c>
      <c r="O1296" s="42">
        <v>115000</v>
      </c>
      <c r="P12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153984.69344612028</v>
      </c>
    </row>
    <row r="1297" spans="1:16">
      <c r="A1297" s="13">
        <v>5</v>
      </c>
      <c r="B1297" s="13">
        <v>1968</v>
      </c>
      <c r="C1297" s="13">
        <v>1968</v>
      </c>
      <c r="D1297" s="13">
        <v>1052</v>
      </c>
      <c r="E1297" s="13">
        <v>288</v>
      </c>
      <c r="F1297">
        <v>11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1</v>
      </c>
      <c r="M1297">
        <v>1</v>
      </c>
      <c r="N1297">
        <v>0</v>
      </c>
      <c r="O1297" s="42">
        <v>138500</v>
      </c>
      <c r="P12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136009.63690074222</v>
      </c>
    </row>
    <row r="1298" spans="1:16">
      <c r="A1298" s="7">
        <v>5</v>
      </c>
      <c r="B1298" s="7">
        <v>1963</v>
      </c>
      <c r="C1298" s="7">
        <v>1963</v>
      </c>
      <c r="D1298" s="7">
        <v>1120</v>
      </c>
      <c r="E1298" s="7">
        <v>525</v>
      </c>
      <c r="F1298">
        <v>11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1</v>
      </c>
      <c r="M1298">
        <v>1</v>
      </c>
      <c r="N1298">
        <v>0</v>
      </c>
      <c r="O1298" s="42">
        <v>155000</v>
      </c>
      <c r="P12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153159.51088881615</v>
      </c>
    </row>
    <row r="1299" spans="1:16">
      <c r="A1299" s="13">
        <v>6</v>
      </c>
      <c r="B1299" s="13">
        <v>2005</v>
      </c>
      <c r="C1299" s="13">
        <v>2006</v>
      </c>
      <c r="D1299" s="13">
        <v>547</v>
      </c>
      <c r="E1299" s="13">
        <v>525</v>
      </c>
      <c r="F1299">
        <v>15</v>
      </c>
      <c r="G1299">
        <v>0</v>
      </c>
      <c r="H1299">
        <v>3</v>
      </c>
      <c r="I1299">
        <v>4</v>
      </c>
      <c r="J1299">
        <v>0</v>
      </c>
      <c r="K1299">
        <v>0</v>
      </c>
      <c r="L1299">
        <v>1</v>
      </c>
      <c r="M1299">
        <v>1</v>
      </c>
      <c r="N1299">
        <v>2</v>
      </c>
      <c r="O1299" s="42">
        <v>140000</v>
      </c>
      <c r="P12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147408.58896027438</v>
      </c>
    </row>
    <row r="1300" spans="1:16">
      <c r="A1300" s="7">
        <v>10</v>
      </c>
      <c r="B1300" s="7">
        <v>2008</v>
      </c>
      <c r="C1300" s="7">
        <v>2008</v>
      </c>
      <c r="D1300" s="7">
        <v>6110</v>
      </c>
      <c r="E1300" s="7">
        <v>1418</v>
      </c>
      <c r="F1300">
        <v>15</v>
      </c>
      <c r="G1300">
        <v>1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2</v>
      </c>
      <c r="N1300">
        <v>2</v>
      </c>
      <c r="O1300" s="42">
        <v>160000</v>
      </c>
      <c r="P13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578864.90262047586</v>
      </c>
    </row>
    <row r="1301" spans="1:16">
      <c r="A1301" s="13">
        <v>5</v>
      </c>
      <c r="B1301" s="13">
        <v>1959</v>
      </c>
      <c r="C1301" s="13">
        <v>1994</v>
      </c>
      <c r="D1301" s="13">
        <v>1246</v>
      </c>
      <c r="E1301" s="13">
        <v>305</v>
      </c>
      <c r="F1301">
        <v>11</v>
      </c>
      <c r="G1301">
        <v>0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 s="42">
        <v>154000</v>
      </c>
      <c r="P13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149259.10987966595</v>
      </c>
    </row>
    <row r="1302" spans="1:16">
      <c r="A1302" s="7">
        <v>7</v>
      </c>
      <c r="B1302" s="7">
        <v>1999</v>
      </c>
      <c r="C1302" s="7">
        <v>1999</v>
      </c>
      <c r="D1302" s="7">
        <v>978</v>
      </c>
      <c r="E1302" s="7">
        <v>490</v>
      </c>
      <c r="F1302">
        <v>17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s="42">
        <v>225000</v>
      </c>
      <c r="P13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214923.15762397277</v>
      </c>
    </row>
    <row r="1303" spans="1:16">
      <c r="A1303" s="13">
        <v>6</v>
      </c>
      <c r="B1303" s="13">
        <v>1942</v>
      </c>
      <c r="C1303" s="13">
        <v>1950</v>
      </c>
      <c r="D1303" s="13">
        <v>771</v>
      </c>
      <c r="E1303" s="13">
        <v>213</v>
      </c>
      <c r="F1303">
        <v>2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3</v>
      </c>
      <c r="M1303">
        <v>0</v>
      </c>
      <c r="N1303">
        <v>0</v>
      </c>
      <c r="O1303" s="42">
        <v>177500</v>
      </c>
      <c r="P13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127131.92073500484</v>
      </c>
    </row>
    <row r="1304" spans="1:16">
      <c r="A1304" s="7">
        <v>8</v>
      </c>
      <c r="B1304" s="7">
        <v>1994</v>
      </c>
      <c r="C1304" s="7">
        <v>1994</v>
      </c>
      <c r="D1304" s="7">
        <v>1165</v>
      </c>
      <c r="E1304" s="7">
        <v>844</v>
      </c>
      <c r="F1304">
        <v>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s="42">
        <v>290000</v>
      </c>
      <c r="P13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268145.32043583068</v>
      </c>
    </row>
    <row r="1305" spans="1:16">
      <c r="A1305" s="13">
        <v>7</v>
      </c>
      <c r="B1305" s="13">
        <v>2005</v>
      </c>
      <c r="C1305" s="13">
        <v>2005</v>
      </c>
      <c r="D1305" s="13">
        <v>1616</v>
      </c>
      <c r="E1305" s="13">
        <v>834</v>
      </c>
      <c r="F1305">
        <v>5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 s="42">
        <v>232000</v>
      </c>
      <c r="P13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258217.47397575877</v>
      </c>
    </row>
    <row r="1306" spans="1:16">
      <c r="A1306" s="7">
        <v>7</v>
      </c>
      <c r="B1306" s="7">
        <v>2004</v>
      </c>
      <c r="C1306" s="7">
        <v>2004</v>
      </c>
      <c r="D1306" s="7">
        <v>976</v>
      </c>
      <c r="E1306" s="7">
        <v>380</v>
      </c>
      <c r="F1306">
        <v>15</v>
      </c>
      <c r="G1306">
        <v>0</v>
      </c>
      <c r="H1306">
        <v>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42">
        <v>130000</v>
      </c>
      <c r="P13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185716.02633140655</v>
      </c>
    </row>
    <row r="1307" spans="1:16">
      <c r="A1307" s="13">
        <v>9</v>
      </c>
      <c r="B1307" s="13">
        <v>2006</v>
      </c>
      <c r="C1307" s="13">
        <v>2007</v>
      </c>
      <c r="D1307" s="13">
        <v>1652</v>
      </c>
      <c r="E1307" s="13">
        <v>840</v>
      </c>
      <c r="F1307">
        <v>10</v>
      </c>
      <c r="G1307">
        <v>0</v>
      </c>
      <c r="H1307">
        <v>0</v>
      </c>
      <c r="I1307">
        <v>1</v>
      </c>
      <c r="J1307">
        <v>2</v>
      </c>
      <c r="K1307">
        <v>0</v>
      </c>
      <c r="L1307">
        <v>0</v>
      </c>
      <c r="M1307">
        <v>2</v>
      </c>
      <c r="N1307">
        <v>0</v>
      </c>
      <c r="O1307" s="42">
        <v>325000</v>
      </c>
      <c r="P13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352373.82775014121</v>
      </c>
    </row>
    <row r="1308" spans="1:16">
      <c r="A1308" s="7">
        <v>7</v>
      </c>
      <c r="B1308" s="7">
        <v>2005</v>
      </c>
      <c r="C1308" s="7">
        <v>2006</v>
      </c>
      <c r="D1308" s="7">
        <v>1368</v>
      </c>
      <c r="E1308" s="7">
        <v>474</v>
      </c>
      <c r="F1308">
        <v>10</v>
      </c>
      <c r="G1308">
        <v>0</v>
      </c>
      <c r="H1308">
        <v>3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2</v>
      </c>
      <c r="O1308" s="42">
        <v>202500</v>
      </c>
      <c r="P13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203031.7177951076</v>
      </c>
    </row>
    <row r="1309" spans="1:16">
      <c r="A1309" s="13">
        <v>5</v>
      </c>
      <c r="B1309" s="13">
        <v>1994</v>
      </c>
      <c r="C1309" s="13">
        <v>1995</v>
      </c>
      <c r="D1309" s="13">
        <v>990</v>
      </c>
      <c r="E1309" s="13">
        <v>480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1</v>
      </c>
      <c r="N1309">
        <v>0</v>
      </c>
      <c r="O1309" s="42">
        <v>138000</v>
      </c>
      <c r="P13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156912.01986814651</v>
      </c>
    </row>
    <row r="1310" spans="1:16">
      <c r="A1310" s="7">
        <v>5</v>
      </c>
      <c r="B1310" s="7">
        <v>1948</v>
      </c>
      <c r="C1310" s="7">
        <v>2005</v>
      </c>
      <c r="D1310" s="7">
        <v>924</v>
      </c>
      <c r="E1310" s="7">
        <v>528</v>
      </c>
      <c r="F1310">
        <v>7</v>
      </c>
      <c r="G1310">
        <v>0</v>
      </c>
      <c r="H1310">
        <v>0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0</v>
      </c>
      <c r="O1310" s="42">
        <v>147000</v>
      </c>
      <c r="P13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153894.62258634713</v>
      </c>
    </row>
    <row r="1311" spans="1:16">
      <c r="A1311" s="13">
        <v>6</v>
      </c>
      <c r="B1311" s="13">
        <v>1991</v>
      </c>
      <c r="C1311" s="13">
        <v>1991</v>
      </c>
      <c r="D1311" s="13">
        <v>1278</v>
      </c>
      <c r="E1311" s="13">
        <v>496</v>
      </c>
      <c r="F1311">
        <v>12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0</v>
      </c>
      <c r="N1311">
        <v>0</v>
      </c>
      <c r="O1311" s="42">
        <v>179200</v>
      </c>
      <c r="P13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185780.83773693335</v>
      </c>
    </row>
    <row r="1312" spans="1:16">
      <c r="A1312" s="7">
        <v>7</v>
      </c>
      <c r="B1312" s="7">
        <v>1959</v>
      </c>
      <c r="C1312" s="7">
        <v>2002</v>
      </c>
      <c r="D1312" s="7">
        <v>1902</v>
      </c>
      <c r="E1312" s="7">
        <v>567</v>
      </c>
      <c r="F1312">
        <v>2</v>
      </c>
      <c r="G1312">
        <v>7</v>
      </c>
      <c r="H1312">
        <v>0</v>
      </c>
      <c r="I1312">
        <v>1</v>
      </c>
      <c r="J1312">
        <v>0</v>
      </c>
      <c r="K1312">
        <v>0</v>
      </c>
      <c r="L1312">
        <v>2</v>
      </c>
      <c r="M1312">
        <v>2</v>
      </c>
      <c r="N1312">
        <v>0</v>
      </c>
      <c r="O1312" s="42">
        <v>335000</v>
      </c>
      <c r="P13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238088.81143547883</v>
      </c>
    </row>
    <row r="1313" spans="1:16">
      <c r="A1313" s="13">
        <v>7</v>
      </c>
      <c r="B1313" s="13">
        <v>2005</v>
      </c>
      <c r="C1313" s="13">
        <v>2007</v>
      </c>
      <c r="D1313" s="13">
        <v>1274</v>
      </c>
      <c r="E1313" s="13">
        <v>508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2</v>
      </c>
      <c r="O1313" s="42">
        <v>203000</v>
      </c>
      <c r="P13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224764.3958543959</v>
      </c>
    </row>
    <row r="1314" spans="1:16">
      <c r="A1314" s="7">
        <v>8</v>
      </c>
      <c r="B1314" s="7">
        <v>1990</v>
      </c>
      <c r="C1314" s="7">
        <v>1990</v>
      </c>
      <c r="D1314" s="7">
        <v>1453</v>
      </c>
      <c r="E1314" s="7">
        <v>750</v>
      </c>
      <c r="F1314">
        <v>3</v>
      </c>
      <c r="G1314">
        <v>0</v>
      </c>
      <c r="H1314">
        <v>0</v>
      </c>
      <c r="I1314">
        <v>0</v>
      </c>
      <c r="J1314">
        <v>2</v>
      </c>
      <c r="K1314">
        <v>0</v>
      </c>
      <c r="L1314">
        <v>0</v>
      </c>
      <c r="M1314">
        <v>0</v>
      </c>
      <c r="N1314">
        <v>0</v>
      </c>
      <c r="O1314" s="42">
        <v>302000</v>
      </c>
      <c r="P13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284089.86076826206</v>
      </c>
    </row>
    <row r="1315" spans="1:16">
      <c r="A1315" s="13">
        <v>9</v>
      </c>
      <c r="B1315" s="13">
        <v>1999</v>
      </c>
      <c r="C1315" s="13">
        <v>1999</v>
      </c>
      <c r="D1315" s="13">
        <v>1393</v>
      </c>
      <c r="E1315" s="13">
        <v>779</v>
      </c>
      <c r="F1315">
        <v>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42">
        <v>333168</v>
      </c>
      <c r="P13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304184.74749895796</v>
      </c>
    </row>
    <row r="1316" spans="1:16">
      <c r="A1316" s="7">
        <v>4</v>
      </c>
      <c r="B1316" s="7">
        <v>1954</v>
      </c>
      <c r="C1316" s="7">
        <v>1954</v>
      </c>
      <c r="D1316" s="7">
        <v>948</v>
      </c>
      <c r="E1316" s="7">
        <v>280</v>
      </c>
      <c r="F1316">
        <v>15</v>
      </c>
      <c r="G1316">
        <v>0</v>
      </c>
      <c r="H1316">
        <v>0</v>
      </c>
      <c r="I1316">
        <v>1</v>
      </c>
      <c r="J1316">
        <v>1</v>
      </c>
      <c r="K1316">
        <v>0</v>
      </c>
      <c r="L1316">
        <v>0</v>
      </c>
      <c r="M1316">
        <v>1</v>
      </c>
      <c r="N1316">
        <v>0</v>
      </c>
      <c r="O1316" s="42">
        <v>119000</v>
      </c>
      <c r="P13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101059.15337277974</v>
      </c>
    </row>
    <row r="1317" spans="1:16">
      <c r="A1317" s="13">
        <v>6</v>
      </c>
      <c r="B1317" s="13">
        <v>1969</v>
      </c>
      <c r="C1317" s="13">
        <v>1969</v>
      </c>
      <c r="D1317" s="13">
        <v>952</v>
      </c>
      <c r="E1317" s="13">
        <v>576</v>
      </c>
      <c r="F1317">
        <v>11</v>
      </c>
      <c r="G1317">
        <v>0</v>
      </c>
      <c r="H1317">
        <v>0</v>
      </c>
      <c r="I1317">
        <v>0</v>
      </c>
      <c r="J1317">
        <v>4</v>
      </c>
      <c r="K1317">
        <v>0</v>
      </c>
      <c r="L1317">
        <v>2</v>
      </c>
      <c r="M1317">
        <v>1</v>
      </c>
      <c r="N1317">
        <v>0</v>
      </c>
      <c r="O1317" s="42">
        <v>206900</v>
      </c>
      <c r="P13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203071.78586326045</v>
      </c>
    </row>
    <row r="1318" spans="1:16">
      <c r="A1318" s="7">
        <v>8</v>
      </c>
      <c r="B1318" s="7">
        <v>2008</v>
      </c>
      <c r="C1318" s="7">
        <v>2008</v>
      </c>
      <c r="D1318" s="7">
        <v>1622</v>
      </c>
      <c r="E1318" s="7">
        <v>860</v>
      </c>
      <c r="F1318">
        <v>0</v>
      </c>
      <c r="G1318">
        <v>0</v>
      </c>
      <c r="H1318">
        <v>0</v>
      </c>
      <c r="I1318">
        <v>1</v>
      </c>
      <c r="J1318">
        <v>2</v>
      </c>
      <c r="K1318">
        <v>0</v>
      </c>
      <c r="L1318">
        <v>0</v>
      </c>
      <c r="M1318">
        <v>2</v>
      </c>
      <c r="N1318">
        <v>0</v>
      </c>
      <c r="O1318" s="42">
        <v>295493</v>
      </c>
      <c r="P13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322000.93732990022</v>
      </c>
    </row>
    <row r="1319" spans="1:16">
      <c r="A1319" s="13">
        <v>7</v>
      </c>
      <c r="B1319" s="13">
        <v>2006</v>
      </c>
      <c r="C1319" s="13">
        <v>2007</v>
      </c>
      <c r="D1319" s="13">
        <v>1352</v>
      </c>
      <c r="E1319" s="13">
        <v>466</v>
      </c>
      <c r="F1319">
        <v>5</v>
      </c>
      <c r="G1319">
        <v>0</v>
      </c>
      <c r="H1319">
        <v>3</v>
      </c>
      <c r="I1319">
        <v>1</v>
      </c>
      <c r="J1319">
        <v>2</v>
      </c>
      <c r="K1319">
        <v>1</v>
      </c>
      <c r="L1319">
        <v>0</v>
      </c>
      <c r="M1319">
        <v>0</v>
      </c>
      <c r="N1319">
        <v>2</v>
      </c>
      <c r="O1319" s="42">
        <v>208900</v>
      </c>
      <c r="P13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215287.25567421093</v>
      </c>
    </row>
    <row r="1320" spans="1:16">
      <c r="A1320" s="7">
        <v>8</v>
      </c>
      <c r="B1320" s="7">
        <v>2001</v>
      </c>
      <c r="C1320" s="7">
        <v>2002</v>
      </c>
      <c r="D1320" s="7">
        <v>1753</v>
      </c>
      <c r="E1320" s="7">
        <v>748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 s="42">
        <v>275000</v>
      </c>
      <c r="P13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284202.66941618099</v>
      </c>
    </row>
    <row r="1321" spans="1:16">
      <c r="A1321" s="13">
        <v>4</v>
      </c>
      <c r="B1321" s="13">
        <v>1954</v>
      </c>
      <c r="C1321" s="13">
        <v>1954</v>
      </c>
      <c r="D1321" s="13">
        <v>864</v>
      </c>
      <c r="E1321" s="13">
        <v>248</v>
      </c>
      <c r="F1321">
        <v>15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0</v>
      </c>
      <c r="M1321">
        <v>1</v>
      </c>
      <c r="N1321">
        <v>0</v>
      </c>
      <c r="O1321" s="42">
        <v>111000</v>
      </c>
      <c r="P13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96022.917804587472</v>
      </c>
    </row>
    <row r="1322" spans="1:16">
      <c r="A1322" s="7">
        <v>6</v>
      </c>
      <c r="B1322" s="7">
        <v>1957</v>
      </c>
      <c r="C1322" s="7">
        <v>1957</v>
      </c>
      <c r="D1322" s="7">
        <v>1478</v>
      </c>
      <c r="E1322" s="7">
        <v>442</v>
      </c>
      <c r="F1322">
        <v>11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1</v>
      </c>
      <c r="M1322">
        <v>1</v>
      </c>
      <c r="N1322">
        <v>0</v>
      </c>
      <c r="O1322" s="42">
        <v>156500</v>
      </c>
      <c r="P13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186688.09045228432</v>
      </c>
    </row>
    <row r="1323" spans="1:16">
      <c r="A1323" s="13">
        <v>3</v>
      </c>
      <c r="B1323" s="13">
        <v>1949</v>
      </c>
      <c r="C1323" s="13">
        <v>1950</v>
      </c>
      <c r="D1323" s="13">
        <v>0</v>
      </c>
      <c r="E1323" s="13">
        <v>287</v>
      </c>
      <c r="F1323">
        <v>8</v>
      </c>
      <c r="G1323">
        <v>1</v>
      </c>
      <c r="H1323">
        <v>0</v>
      </c>
      <c r="I1323">
        <v>1</v>
      </c>
      <c r="J1323">
        <v>3</v>
      </c>
      <c r="K1323">
        <v>2</v>
      </c>
      <c r="L1323">
        <v>2</v>
      </c>
      <c r="M1323">
        <v>1</v>
      </c>
      <c r="N1323">
        <v>0</v>
      </c>
      <c r="O1323" s="42">
        <v>72500</v>
      </c>
      <c r="P13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39715.466350499613</v>
      </c>
    </row>
    <row r="1324" spans="1:16">
      <c r="A1324" s="7">
        <v>7</v>
      </c>
      <c r="B1324" s="7">
        <v>1992</v>
      </c>
      <c r="C1324" s="7">
        <v>1992</v>
      </c>
      <c r="D1324" s="7">
        <v>750</v>
      </c>
      <c r="E1324" s="7">
        <v>564</v>
      </c>
      <c r="F1324">
        <v>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42">
        <v>190000</v>
      </c>
      <c r="P13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205027.92953107314</v>
      </c>
    </row>
    <row r="1325" spans="1:16">
      <c r="A1325" s="13">
        <v>4</v>
      </c>
      <c r="B1325" s="13">
        <v>1940</v>
      </c>
      <c r="C1325" s="13">
        <v>1950</v>
      </c>
      <c r="D1325" s="13">
        <v>420</v>
      </c>
      <c r="E1325" s="13">
        <v>0</v>
      </c>
      <c r="F1325">
        <v>8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1</v>
      </c>
      <c r="M1325">
        <v>3</v>
      </c>
      <c r="N1325">
        <v>0</v>
      </c>
      <c r="O1325" s="42">
        <v>82500</v>
      </c>
      <c r="P13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74140.117789985612</v>
      </c>
    </row>
    <row r="1326" spans="1:16">
      <c r="A1326" s="7">
        <v>8</v>
      </c>
      <c r="B1326" s="7">
        <v>2006</v>
      </c>
      <c r="C1326" s="7">
        <v>2007</v>
      </c>
      <c r="D1326" s="7">
        <v>1795</v>
      </c>
      <c r="E1326" s="7">
        <v>895</v>
      </c>
      <c r="F1326">
        <v>5</v>
      </c>
      <c r="G1326">
        <v>0</v>
      </c>
      <c r="H1326">
        <v>0</v>
      </c>
      <c r="I1326">
        <v>1</v>
      </c>
      <c r="J1326">
        <v>2</v>
      </c>
      <c r="K1326">
        <v>0</v>
      </c>
      <c r="L1326">
        <v>0</v>
      </c>
      <c r="M1326">
        <v>0</v>
      </c>
      <c r="N1326">
        <v>2</v>
      </c>
      <c r="O1326" s="42">
        <v>147000</v>
      </c>
      <c r="P13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312400.30043935857</v>
      </c>
    </row>
    <row r="1327" spans="1:16">
      <c r="A1327" s="13">
        <v>4</v>
      </c>
      <c r="B1327" s="13">
        <v>1922</v>
      </c>
      <c r="C1327" s="13">
        <v>1950</v>
      </c>
      <c r="D1327" s="13">
        <v>796</v>
      </c>
      <c r="E1327" s="13">
        <v>0</v>
      </c>
      <c r="F1327">
        <v>13</v>
      </c>
      <c r="G1327">
        <v>0</v>
      </c>
      <c r="H1327">
        <v>0</v>
      </c>
      <c r="I1327">
        <v>1</v>
      </c>
      <c r="J1327">
        <v>1</v>
      </c>
      <c r="K1327">
        <v>3</v>
      </c>
      <c r="L1327">
        <v>3</v>
      </c>
      <c r="M1327">
        <v>1</v>
      </c>
      <c r="N1327">
        <v>0</v>
      </c>
      <c r="O1327" s="42">
        <v>55000</v>
      </c>
      <c r="P13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61022.035705518792</v>
      </c>
    </row>
    <row r="1328" spans="1:16">
      <c r="A1328" s="7">
        <v>3</v>
      </c>
      <c r="B1328" s="7">
        <v>1931</v>
      </c>
      <c r="C1328" s="7">
        <v>2006</v>
      </c>
      <c r="D1328" s="7">
        <v>544</v>
      </c>
      <c r="E1328" s="7">
        <v>0</v>
      </c>
      <c r="F1328">
        <v>15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 s="42">
        <v>79000</v>
      </c>
      <c r="P13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47230.443165868506</v>
      </c>
    </row>
    <row r="1329" spans="1:16">
      <c r="A1329" s="13">
        <v>5</v>
      </c>
      <c r="B1329" s="13">
        <v>1982</v>
      </c>
      <c r="C1329" s="13">
        <v>2008</v>
      </c>
      <c r="D1329" s="13">
        <v>816</v>
      </c>
      <c r="E1329" s="13">
        <v>264</v>
      </c>
      <c r="F1329">
        <v>4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0</v>
      </c>
      <c r="O1329" s="42">
        <v>130500</v>
      </c>
      <c r="P13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138982.15307850158</v>
      </c>
    </row>
    <row r="1330" spans="1:16">
      <c r="A1330" s="7">
        <v>6</v>
      </c>
      <c r="B1330" s="7">
        <v>1920</v>
      </c>
      <c r="C1330" s="7">
        <v>1950</v>
      </c>
      <c r="D1330" s="7">
        <v>1510</v>
      </c>
      <c r="E1330" s="7">
        <v>520</v>
      </c>
      <c r="F1330">
        <v>7</v>
      </c>
      <c r="G1330">
        <v>0</v>
      </c>
      <c r="H1330">
        <v>0</v>
      </c>
      <c r="I1330">
        <v>2</v>
      </c>
      <c r="J1330">
        <v>0</v>
      </c>
      <c r="K1330">
        <v>0</v>
      </c>
      <c r="L1330">
        <v>0</v>
      </c>
      <c r="M1330">
        <v>1</v>
      </c>
      <c r="N1330">
        <v>0</v>
      </c>
      <c r="O1330" s="42">
        <v>256000</v>
      </c>
      <c r="P13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177496.93838365417</v>
      </c>
    </row>
    <row r="1331" spans="1:16">
      <c r="A1331" s="13">
        <v>7</v>
      </c>
      <c r="B1331" s="13">
        <v>1998</v>
      </c>
      <c r="C1331" s="13">
        <v>1998</v>
      </c>
      <c r="D1331" s="13">
        <v>935</v>
      </c>
      <c r="E1331" s="13">
        <v>462</v>
      </c>
      <c r="F1331">
        <v>17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0</v>
      </c>
      <c r="O1331" s="42">
        <v>176500</v>
      </c>
      <c r="P13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216892.40164194899</v>
      </c>
    </row>
    <row r="1332" spans="1:16">
      <c r="A1332" s="7">
        <v>8</v>
      </c>
      <c r="B1332" s="7">
        <v>2006</v>
      </c>
      <c r="C1332" s="7">
        <v>2006</v>
      </c>
      <c r="D1332" s="7">
        <v>1588</v>
      </c>
      <c r="E1332" s="7">
        <v>825</v>
      </c>
      <c r="F1332">
        <v>5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 s="42">
        <v>227000</v>
      </c>
      <c r="P13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286422.50964347122</v>
      </c>
    </row>
    <row r="1333" spans="1:16">
      <c r="A1333" s="13">
        <v>5</v>
      </c>
      <c r="B1333" s="13">
        <v>1976</v>
      </c>
      <c r="C1333" s="13">
        <v>1976</v>
      </c>
      <c r="D1333" s="13">
        <v>911</v>
      </c>
      <c r="E1333" s="13">
        <v>576</v>
      </c>
      <c r="F1333">
        <v>0</v>
      </c>
      <c r="G1333">
        <v>0</v>
      </c>
      <c r="H1333">
        <v>0</v>
      </c>
      <c r="I1333">
        <v>5</v>
      </c>
      <c r="J1333">
        <v>1</v>
      </c>
      <c r="K1333">
        <v>0</v>
      </c>
      <c r="L1333">
        <v>1</v>
      </c>
      <c r="M1333">
        <v>1</v>
      </c>
      <c r="N1333">
        <v>0</v>
      </c>
      <c r="O1333" s="42">
        <v>132500</v>
      </c>
      <c r="P13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144476.18784147259</v>
      </c>
    </row>
    <row r="1334" spans="1:16">
      <c r="A1334" s="7">
        <v>4</v>
      </c>
      <c r="B1334" s="7">
        <v>1938</v>
      </c>
      <c r="C1334" s="7">
        <v>1958</v>
      </c>
      <c r="D1334" s="7">
        <v>816</v>
      </c>
      <c r="E1334" s="7">
        <v>288</v>
      </c>
      <c r="F1334">
        <v>15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0</v>
      </c>
      <c r="M1334">
        <v>1</v>
      </c>
      <c r="N1334">
        <v>0</v>
      </c>
      <c r="O1334" s="42">
        <v>100000</v>
      </c>
      <c r="P13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95982.139611191102</v>
      </c>
    </row>
    <row r="1335" spans="1:16">
      <c r="A1335" s="13">
        <v>5</v>
      </c>
      <c r="B1335" s="13">
        <v>1938</v>
      </c>
      <c r="C1335" s="13">
        <v>1995</v>
      </c>
      <c r="D1335" s="13">
        <v>803</v>
      </c>
      <c r="E1335" s="13">
        <v>297</v>
      </c>
      <c r="F1335">
        <v>13</v>
      </c>
      <c r="G1335">
        <v>0</v>
      </c>
      <c r="H1335">
        <v>0</v>
      </c>
      <c r="I1335">
        <v>2</v>
      </c>
      <c r="J1335">
        <v>1</v>
      </c>
      <c r="K1335">
        <v>0</v>
      </c>
      <c r="L1335">
        <v>0</v>
      </c>
      <c r="M1335">
        <v>0</v>
      </c>
      <c r="N1335">
        <v>0</v>
      </c>
      <c r="O1335" s="42">
        <v>125500</v>
      </c>
      <c r="P13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128166.73916533773</v>
      </c>
    </row>
    <row r="1336" spans="1:16">
      <c r="A1336" s="7">
        <v>5</v>
      </c>
      <c r="B1336" s="7">
        <v>1970</v>
      </c>
      <c r="C1336" s="7">
        <v>1970</v>
      </c>
      <c r="D1336" s="7">
        <v>765</v>
      </c>
      <c r="E1336" s="7">
        <v>440</v>
      </c>
      <c r="F1336">
        <v>22</v>
      </c>
      <c r="G1336">
        <v>0</v>
      </c>
      <c r="H1336">
        <v>3</v>
      </c>
      <c r="I1336">
        <v>0</v>
      </c>
      <c r="J1336">
        <v>1</v>
      </c>
      <c r="K1336">
        <v>0</v>
      </c>
      <c r="L1336">
        <v>2</v>
      </c>
      <c r="M1336">
        <v>1</v>
      </c>
      <c r="N1336">
        <v>0</v>
      </c>
      <c r="O1336" s="42">
        <v>125000</v>
      </c>
      <c r="P13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115772.16780465809</v>
      </c>
    </row>
    <row r="1337" spans="1:16">
      <c r="A1337" s="13">
        <v>6</v>
      </c>
      <c r="B1337" s="13">
        <v>1977</v>
      </c>
      <c r="C1337" s="13">
        <v>1977</v>
      </c>
      <c r="D1337" s="13">
        <v>1350</v>
      </c>
      <c r="E1337" s="13">
        <v>630</v>
      </c>
      <c r="F1337">
        <v>6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2</v>
      </c>
      <c r="M1337">
        <v>1</v>
      </c>
      <c r="N1337">
        <v>0</v>
      </c>
      <c r="O1337" s="42">
        <v>167900</v>
      </c>
      <c r="P13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193966.61890249467</v>
      </c>
    </row>
    <row r="1338" spans="1:16">
      <c r="A1338" s="7">
        <v>5</v>
      </c>
      <c r="B1338" s="7">
        <v>1973</v>
      </c>
      <c r="C1338" s="7">
        <v>1973</v>
      </c>
      <c r="D1338" s="7">
        <v>1656</v>
      </c>
      <c r="E1338" s="7">
        <v>506</v>
      </c>
      <c r="F1338">
        <v>6</v>
      </c>
      <c r="G1338">
        <v>1</v>
      </c>
      <c r="H1338">
        <v>2</v>
      </c>
      <c r="I1338">
        <v>1</v>
      </c>
      <c r="J1338">
        <v>1</v>
      </c>
      <c r="K1338">
        <v>0</v>
      </c>
      <c r="L1338">
        <v>2</v>
      </c>
      <c r="M1338">
        <v>1</v>
      </c>
      <c r="N1338">
        <v>0</v>
      </c>
      <c r="O1338" s="42">
        <v>135000</v>
      </c>
      <c r="P13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153745.67427734024</v>
      </c>
    </row>
    <row r="1339" spans="1:16">
      <c r="A1339" s="13">
        <v>4</v>
      </c>
      <c r="B1339" s="13">
        <v>1941</v>
      </c>
      <c r="C1339" s="13">
        <v>1950</v>
      </c>
      <c r="D1339" s="13">
        <v>693</v>
      </c>
      <c r="E1339" s="13">
        <v>0</v>
      </c>
      <c r="F1339">
        <v>7</v>
      </c>
      <c r="G1339">
        <v>1</v>
      </c>
      <c r="H1339">
        <v>0</v>
      </c>
      <c r="I1339">
        <v>1</v>
      </c>
      <c r="J1339">
        <v>1</v>
      </c>
      <c r="K1339">
        <v>0</v>
      </c>
      <c r="L1339">
        <v>3</v>
      </c>
      <c r="M1339">
        <v>3</v>
      </c>
      <c r="N1339">
        <v>0</v>
      </c>
      <c r="O1339" s="42">
        <v>52500</v>
      </c>
      <c r="P13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75182.318436864603</v>
      </c>
    </row>
    <row r="1340" spans="1:16">
      <c r="A1340" s="7">
        <v>7</v>
      </c>
      <c r="B1340" s="7">
        <v>2002</v>
      </c>
      <c r="C1340" s="7">
        <v>2002</v>
      </c>
      <c r="D1340" s="7">
        <v>916</v>
      </c>
      <c r="E1340" s="7">
        <v>492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 s="42">
        <v>200000</v>
      </c>
      <c r="P13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211202.06941671911</v>
      </c>
    </row>
    <row r="1341" spans="1:16">
      <c r="A1341" s="13">
        <v>5</v>
      </c>
      <c r="B1341" s="13">
        <v>1972</v>
      </c>
      <c r="C1341" s="13">
        <v>1972</v>
      </c>
      <c r="D1341" s="13">
        <v>864</v>
      </c>
      <c r="E1341" s="13">
        <v>288</v>
      </c>
      <c r="F1341">
        <v>0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1</v>
      </c>
      <c r="N1341">
        <v>0</v>
      </c>
      <c r="O1341" s="42">
        <v>128500</v>
      </c>
      <c r="P13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134844.65303187168</v>
      </c>
    </row>
    <row r="1342" spans="1:16">
      <c r="A1342" s="7">
        <v>4</v>
      </c>
      <c r="B1342" s="7">
        <v>1971</v>
      </c>
      <c r="C1342" s="7">
        <v>1971</v>
      </c>
      <c r="D1342" s="7">
        <v>858</v>
      </c>
      <c r="E1342" s="7">
        <v>480</v>
      </c>
      <c r="F1342">
        <v>11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2</v>
      </c>
      <c r="M1342">
        <v>1</v>
      </c>
      <c r="N1342">
        <v>0</v>
      </c>
      <c r="O1342" s="42">
        <v>123000</v>
      </c>
      <c r="P13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112787.1096834161</v>
      </c>
    </row>
    <row r="1343" spans="1:16">
      <c r="A1343" s="13">
        <v>6</v>
      </c>
      <c r="B1343" s="13">
        <v>2003</v>
      </c>
      <c r="C1343" s="13">
        <v>2004</v>
      </c>
      <c r="D1343" s="13">
        <v>1114</v>
      </c>
      <c r="E1343" s="13">
        <v>576</v>
      </c>
      <c r="F1343">
        <v>12</v>
      </c>
      <c r="G1343">
        <v>4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 s="42">
        <v>155000</v>
      </c>
      <c r="P13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185943.36800257026</v>
      </c>
    </row>
    <row r="1344" spans="1:16">
      <c r="A1344" s="7">
        <v>8</v>
      </c>
      <c r="B1344" s="7">
        <v>2002</v>
      </c>
      <c r="C1344" s="7">
        <v>2002</v>
      </c>
      <c r="D1344" s="7">
        <v>1284</v>
      </c>
      <c r="E1344" s="7">
        <v>647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42">
        <v>228500</v>
      </c>
      <c r="P13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263566.88218966831</v>
      </c>
    </row>
    <row r="1345" spans="1:16">
      <c r="A1345" s="13">
        <v>6</v>
      </c>
      <c r="B1345" s="13">
        <v>1928</v>
      </c>
      <c r="C1345" s="13">
        <v>1950</v>
      </c>
      <c r="D1345" s="13">
        <v>896</v>
      </c>
      <c r="E1345" s="13">
        <v>342</v>
      </c>
      <c r="F1345">
        <v>2</v>
      </c>
      <c r="G1345">
        <v>0</v>
      </c>
      <c r="H1345">
        <v>0</v>
      </c>
      <c r="I1345">
        <v>2</v>
      </c>
      <c r="J1345">
        <v>1</v>
      </c>
      <c r="K1345">
        <v>0</v>
      </c>
      <c r="L1345">
        <v>1</v>
      </c>
      <c r="M1345">
        <v>1</v>
      </c>
      <c r="N1345">
        <v>0</v>
      </c>
      <c r="O1345" s="42">
        <v>177000</v>
      </c>
      <c r="P13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148291.5064483411</v>
      </c>
    </row>
    <row r="1346" spans="1:16">
      <c r="A1346" s="7">
        <v>7</v>
      </c>
      <c r="B1346" s="7">
        <v>2006</v>
      </c>
      <c r="C1346" s="7">
        <v>2006</v>
      </c>
      <c r="D1346" s="7">
        <v>728</v>
      </c>
      <c r="E1346" s="7">
        <v>440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</v>
      </c>
      <c r="O1346" s="42">
        <v>155835</v>
      </c>
      <c r="P13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203105.47407342409</v>
      </c>
    </row>
    <row r="1347" spans="1:16">
      <c r="A1347" s="13">
        <v>4</v>
      </c>
      <c r="B1347" s="13">
        <v>1920</v>
      </c>
      <c r="C1347" s="13">
        <v>1950</v>
      </c>
      <c r="D1347" s="13">
        <v>960</v>
      </c>
      <c r="E1347" s="13">
        <v>308</v>
      </c>
      <c r="F1347">
        <v>7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1</v>
      </c>
      <c r="M1347">
        <v>3</v>
      </c>
      <c r="N1347">
        <v>0</v>
      </c>
      <c r="O1347" s="42">
        <v>108500</v>
      </c>
      <c r="P13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109795.2442860272</v>
      </c>
    </row>
    <row r="1348" spans="1:16">
      <c r="A1348" s="7">
        <v>7</v>
      </c>
      <c r="B1348" s="7">
        <v>1968</v>
      </c>
      <c r="C1348" s="7">
        <v>2003</v>
      </c>
      <c r="D1348" s="7">
        <v>1568</v>
      </c>
      <c r="E1348" s="7">
        <v>508</v>
      </c>
      <c r="F1348">
        <v>6</v>
      </c>
      <c r="G1348">
        <v>2</v>
      </c>
      <c r="H1348">
        <v>0</v>
      </c>
      <c r="I1348">
        <v>1</v>
      </c>
      <c r="J1348">
        <v>1</v>
      </c>
      <c r="K1348">
        <v>0</v>
      </c>
      <c r="L1348">
        <v>2</v>
      </c>
      <c r="M1348">
        <v>1</v>
      </c>
      <c r="N1348">
        <v>0</v>
      </c>
      <c r="O1348" s="42">
        <v>262500</v>
      </c>
      <c r="P13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234409.20095687936</v>
      </c>
    </row>
    <row r="1349" spans="1:16">
      <c r="A1349" s="13">
        <v>8</v>
      </c>
      <c r="B1349" s="13">
        <v>2006</v>
      </c>
      <c r="C1349" s="13">
        <v>2007</v>
      </c>
      <c r="D1349" s="13">
        <v>1732</v>
      </c>
      <c r="E1349" s="13">
        <v>712</v>
      </c>
      <c r="F1349">
        <v>16</v>
      </c>
      <c r="G1349">
        <v>0</v>
      </c>
      <c r="H1349">
        <v>0</v>
      </c>
      <c r="I1349">
        <v>1</v>
      </c>
      <c r="J1349">
        <v>2</v>
      </c>
      <c r="K1349">
        <v>0</v>
      </c>
      <c r="L1349">
        <v>0</v>
      </c>
      <c r="M1349">
        <v>0</v>
      </c>
      <c r="N1349">
        <v>2</v>
      </c>
      <c r="O1349" s="42">
        <v>283463</v>
      </c>
      <c r="P13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300578.38132112077</v>
      </c>
    </row>
    <row r="1350" spans="1:16">
      <c r="A1350" s="7">
        <v>7</v>
      </c>
      <c r="B1350" s="7">
        <v>1998</v>
      </c>
      <c r="C1350" s="7">
        <v>1998</v>
      </c>
      <c r="D1350" s="7">
        <v>1482</v>
      </c>
      <c r="E1350" s="7">
        <v>514</v>
      </c>
      <c r="F1350">
        <v>12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 s="42">
        <v>215000</v>
      </c>
      <c r="P13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230528.73518476012</v>
      </c>
    </row>
    <row r="1351" spans="1:16">
      <c r="A1351" s="13">
        <v>8</v>
      </c>
      <c r="B1351" s="13">
        <v>1872</v>
      </c>
      <c r="C1351" s="13">
        <v>1987</v>
      </c>
      <c r="D1351" s="13">
        <v>684</v>
      </c>
      <c r="E1351" s="13">
        <v>0</v>
      </c>
      <c r="F1351">
        <v>7</v>
      </c>
      <c r="G1351">
        <v>0</v>
      </c>
      <c r="H1351">
        <v>0</v>
      </c>
      <c r="I1351">
        <v>0</v>
      </c>
      <c r="J1351">
        <v>1</v>
      </c>
      <c r="K1351">
        <v>3</v>
      </c>
      <c r="L1351">
        <v>3</v>
      </c>
      <c r="M1351">
        <v>1</v>
      </c>
      <c r="N1351">
        <v>0</v>
      </c>
      <c r="O1351" s="42">
        <v>122000</v>
      </c>
      <c r="P13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182467.25380304537</v>
      </c>
    </row>
    <row r="1352" spans="1:16">
      <c r="A1352" s="7">
        <v>5</v>
      </c>
      <c r="B1352" s="7">
        <v>1969</v>
      </c>
      <c r="C1352" s="7">
        <v>1969</v>
      </c>
      <c r="D1352" s="7">
        <v>1248</v>
      </c>
      <c r="E1352" s="7">
        <v>968</v>
      </c>
      <c r="F1352">
        <v>11</v>
      </c>
      <c r="G1352">
        <v>3</v>
      </c>
      <c r="H1352">
        <v>2</v>
      </c>
      <c r="I1352">
        <v>0</v>
      </c>
      <c r="J1352">
        <v>1</v>
      </c>
      <c r="K1352">
        <v>0</v>
      </c>
      <c r="L1352">
        <v>2</v>
      </c>
      <c r="M1352">
        <v>1</v>
      </c>
      <c r="N1352">
        <v>0</v>
      </c>
      <c r="O1352" s="42">
        <v>200000</v>
      </c>
      <c r="P13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165299.86288136776</v>
      </c>
    </row>
    <row r="1353" spans="1:16">
      <c r="A1353" s="13">
        <v>6</v>
      </c>
      <c r="B1353" s="13">
        <v>1962</v>
      </c>
      <c r="C1353" s="13">
        <v>1962</v>
      </c>
      <c r="D1353" s="13">
        <v>858</v>
      </c>
      <c r="E1353" s="13">
        <v>490</v>
      </c>
      <c r="F1353">
        <v>11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1</v>
      </c>
      <c r="N1353">
        <v>0</v>
      </c>
      <c r="O1353" s="42">
        <v>171000</v>
      </c>
      <c r="P13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175937.97957137413</v>
      </c>
    </row>
    <row r="1354" spans="1:16">
      <c r="A1354" s="7">
        <v>6</v>
      </c>
      <c r="B1354" s="7">
        <v>1937</v>
      </c>
      <c r="C1354" s="7">
        <v>2000</v>
      </c>
      <c r="D1354" s="7">
        <v>698</v>
      </c>
      <c r="E1354" s="7">
        <v>624</v>
      </c>
      <c r="F1354">
        <v>8</v>
      </c>
      <c r="G1354">
        <v>0</v>
      </c>
      <c r="H1354">
        <v>0</v>
      </c>
      <c r="I1354">
        <v>2</v>
      </c>
      <c r="J1354">
        <v>1</v>
      </c>
      <c r="K1354">
        <v>0</v>
      </c>
      <c r="L1354">
        <v>2</v>
      </c>
      <c r="M1354">
        <v>1</v>
      </c>
      <c r="N1354">
        <v>0</v>
      </c>
      <c r="O1354" s="42">
        <v>134900</v>
      </c>
      <c r="P13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178190.74928923859</v>
      </c>
    </row>
    <row r="1355" spans="1:16">
      <c r="A1355" s="13">
        <v>8</v>
      </c>
      <c r="B1355" s="13">
        <v>1995</v>
      </c>
      <c r="C1355" s="13">
        <v>1996</v>
      </c>
      <c r="D1355" s="13">
        <v>2033</v>
      </c>
      <c r="E1355" s="13">
        <v>666</v>
      </c>
      <c r="F1355">
        <v>3</v>
      </c>
      <c r="G1355">
        <v>0</v>
      </c>
      <c r="H1355">
        <v>0</v>
      </c>
      <c r="I1355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 s="42">
        <v>410000</v>
      </c>
      <c r="P13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283876.15204722522</v>
      </c>
    </row>
    <row r="1356" spans="1:16">
      <c r="A1356" s="7">
        <v>7</v>
      </c>
      <c r="B1356" s="7">
        <v>2000</v>
      </c>
      <c r="C1356" s="7">
        <v>2000</v>
      </c>
      <c r="D1356" s="7">
        <v>992</v>
      </c>
      <c r="E1356" s="7">
        <v>839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s="42">
        <v>235000</v>
      </c>
      <c r="P13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235000.30296609981</v>
      </c>
    </row>
    <row r="1357" spans="1:16">
      <c r="A1357" s="13">
        <v>7</v>
      </c>
      <c r="B1357" s="13">
        <v>1968</v>
      </c>
      <c r="C1357" s="13">
        <v>1992</v>
      </c>
      <c r="D1357" s="13">
        <v>570</v>
      </c>
      <c r="E1357" s="13">
        <v>487</v>
      </c>
      <c r="F1357">
        <v>6</v>
      </c>
      <c r="G1357">
        <v>0</v>
      </c>
      <c r="H1357">
        <v>0</v>
      </c>
      <c r="I1357">
        <v>5</v>
      </c>
      <c r="J1357">
        <v>1</v>
      </c>
      <c r="K1357">
        <v>0</v>
      </c>
      <c r="L1357">
        <v>1</v>
      </c>
      <c r="M1357">
        <v>0</v>
      </c>
      <c r="N1357">
        <v>0</v>
      </c>
      <c r="O1357" s="42">
        <v>170000</v>
      </c>
      <c r="P13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182539.46381194159</v>
      </c>
    </row>
    <row r="1358" spans="1:16">
      <c r="A1358" s="7">
        <v>5</v>
      </c>
      <c r="B1358" s="7">
        <v>1966</v>
      </c>
      <c r="C1358" s="7">
        <v>1966</v>
      </c>
      <c r="D1358" s="7">
        <v>864</v>
      </c>
      <c r="E1358" s="7">
        <v>264</v>
      </c>
      <c r="F1358">
        <v>11</v>
      </c>
      <c r="G1358">
        <v>0</v>
      </c>
      <c r="H1358">
        <v>0</v>
      </c>
      <c r="I1358">
        <v>1</v>
      </c>
      <c r="J1358">
        <v>1</v>
      </c>
      <c r="K1358">
        <v>0</v>
      </c>
      <c r="L1358">
        <v>2</v>
      </c>
      <c r="M1358">
        <v>1</v>
      </c>
      <c r="N1358">
        <v>0</v>
      </c>
      <c r="O1358" s="42">
        <v>110000</v>
      </c>
      <c r="P13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125825.9029084174</v>
      </c>
    </row>
    <row r="1359" spans="1:16">
      <c r="A1359" s="13">
        <v>5</v>
      </c>
      <c r="B1359" s="13">
        <v>1971</v>
      </c>
      <c r="C1359" s="13">
        <v>2008</v>
      </c>
      <c r="D1359" s="13">
        <v>1078</v>
      </c>
      <c r="E1359" s="13">
        <v>500</v>
      </c>
      <c r="F1359">
        <v>11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1</v>
      </c>
      <c r="N1359">
        <v>0</v>
      </c>
      <c r="O1359" s="42">
        <v>149900</v>
      </c>
      <c r="P13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172060.97312075365</v>
      </c>
    </row>
    <row r="1360" spans="1:16">
      <c r="A1360" s="7">
        <v>6</v>
      </c>
      <c r="B1360" s="7">
        <v>2000</v>
      </c>
      <c r="C1360" s="7">
        <v>2000</v>
      </c>
      <c r="D1360" s="7">
        <v>756</v>
      </c>
      <c r="E1360" s="7">
        <v>440</v>
      </c>
      <c r="F1360">
        <v>5</v>
      </c>
      <c r="G1360">
        <v>0</v>
      </c>
      <c r="H1360">
        <v>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s="42">
        <v>177500</v>
      </c>
      <c r="P13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140112.7983201796</v>
      </c>
    </row>
    <row r="1361" spans="1:16">
      <c r="A1361" s="13">
        <v>9</v>
      </c>
      <c r="B1361" s="13">
        <v>2004</v>
      </c>
      <c r="C1361" s="13">
        <v>2005</v>
      </c>
      <c r="D1361" s="13">
        <v>1980</v>
      </c>
      <c r="E1361" s="13">
        <v>770</v>
      </c>
      <c r="F1361">
        <v>10</v>
      </c>
      <c r="G1361">
        <v>0</v>
      </c>
      <c r="H1361">
        <v>0</v>
      </c>
      <c r="I1361">
        <v>1</v>
      </c>
      <c r="J1361">
        <v>2</v>
      </c>
      <c r="K1361">
        <v>0</v>
      </c>
      <c r="L1361">
        <v>0</v>
      </c>
      <c r="M1361">
        <v>2</v>
      </c>
      <c r="N1361">
        <v>0</v>
      </c>
      <c r="O1361" s="42">
        <v>315000</v>
      </c>
      <c r="P13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358488.36912281421</v>
      </c>
    </row>
    <row r="1362" spans="1:16">
      <c r="A1362" s="7">
        <v>5</v>
      </c>
      <c r="B1362" s="7">
        <v>1921</v>
      </c>
      <c r="C1362" s="7">
        <v>1998</v>
      </c>
      <c r="D1362" s="7">
        <v>612</v>
      </c>
      <c r="E1362" s="7">
        <v>621</v>
      </c>
      <c r="F1362">
        <v>23</v>
      </c>
      <c r="G1362">
        <v>1</v>
      </c>
      <c r="H1362">
        <v>0</v>
      </c>
      <c r="I1362">
        <v>0</v>
      </c>
      <c r="J1362">
        <v>1</v>
      </c>
      <c r="K1362">
        <v>3</v>
      </c>
      <c r="L1362">
        <v>0</v>
      </c>
      <c r="M1362">
        <v>1</v>
      </c>
      <c r="N1362">
        <v>0</v>
      </c>
      <c r="O1362" s="42">
        <v>189000</v>
      </c>
      <c r="P136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153637.28382248487</v>
      </c>
    </row>
    <row r="1363" spans="1:16">
      <c r="A1363" s="13">
        <v>7</v>
      </c>
      <c r="B1363" s="13">
        <v>2005</v>
      </c>
      <c r="C1363" s="13">
        <v>2005</v>
      </c>
      <c r="D1363" s="13">
        <v>1530</v>
      </c>
      <c r="E1363" s="13">
        <v>430</v>
      </c>
      <c r="F1363">
        <v>18</v>
      </c>
      <c r="G1363">
        <v>0</v>
      </c>
      <c r="H1363">
        <v>0</v>
      </c>
      <c r="I1363">
        <v>1</v>
      </c>
      <c r="J1363">
        <v>2</v>
      </c>
      <c r="K1363">
        <v>0</v>
      </c>
      <c r="L1363">
        <v>0</v>
      </c>
      <c r="M1363">
        <v>0</v>
      </c>
      <c r="N1363">
        <v>0</v>
      </c>
      <c r="O1363" s="42">
        <v>260000</v>
      </c>
      <c r="P136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245712.14930473207</v>
      </c>
    </row>
    <row r="1364" spans="1:16">
      <c r="A1364" s="7">
        <v>4</v>
      </c>
      <c r="B1364" s="7">
        <v>1920</v>
      </c>
      <c r="C1364" s="7">
        <v>2007</v>
      </c>
      <c r="D1364" s="7">
        <v>715</v>
      </c>
      <c r="E1364" s="7">
        <v>368</v>
      </c>
      <c r="F1364">
        <v>11</v>
      </c>
      <c r="G1364">
        <v>1</v>
      </c>
      <c r="H1364">
        <v>0</v>
      </c>
      <c r="I1364">
        <v>2</v>
      </c>
      <c r="J1364">
        <v>1</v>
      </c>
      <c r="K1364">
        <v>3</v>
      </c>
      <c r="L1364">
        <v>1</v>
      </c>
      <c r="M1364">
        <v>1</v>
      </c>
      <c r="N1364">
        <v>0</v>
      </c>
      <c r="O1364" s="42">
        <v>104900</v>
      </c>
      <c r="P136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104933.45942987413</v>
      </c>
    </row>
    <row r="1365" spans="1:16">
      <c r="A1365" s="13">
        <v>6</v>
      </c>
      <c r="B1365" s="13">
        <v>2006</v>
      </c>
      <c r="C1365" s="13">
        <v>2007</v>
      </c>
      <c r="D1365" s="13">
        <v>616</v>
      </c>
      <c r="E1365" s="13">
        <v>432</v>
      </c>
      <c r="F1365">
        <v>17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</v>
      </c>
      <c r="O1365" s="42">
        <v>156932</v>
      </c>
      <c r="P136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172917.74512286624</v>
      </c>
    </row>
    <row r="1366" spans="1:16">
      <c r="A1366" s="7">
        <v>7</v>
      </c>
      <c r="B1366" s="7">
        <v>2005</v>
      </c>
      <c r="C1366" s="7">
        <v>2005</v>
      </c>
      <c r="D1366" s="7">
        <v>600</v>
      </c>
      <c r="E1366" s="7">
        <v>480</v>
      </c>
      <c r="F1366">
        <v>5</v>
      </c>
      <c r="G1366">
        <v>0</v>
      </c>
      <c r="H1366">
        <v>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 s="42">
        <v>144152</v>
      </c>
      <c r="P136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177210.99854034564</v>
      </c>
    </row>
    <row r="1367" spans="1:16">
      <c r="A1367" s="13">
        <v>7</v>
      </c>
      <c r="B1367" s="13">
        <v>2000</v>
      </c>
      <c r="C1367" s="13">
        <v>2000</v>
      </c>
      <c r="D1367" s="13">
        <v>814</v>
      </c>
      <c r="E1367" s="13">
        <v>663</v>
      </c>
      <c r="F1367">
        <v>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42">
        <v>216000</v>
      </c>
      <c r="P136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218375.61561206961</v>
      </c>
    </row>
    <row r="1368" spans="1:16">
      <c r="A1368" s="7">
        <v>7</v>
      </c>
      <c r="B1368" s="7">
        <v>1999</v>
      </c>
      <c r="C1368" s="7">
        <v>1999</v>
      </c>
      <c r="D1368" s="7">
        <v>873</v>
      </c>
      <c r="E1368" s="7">
        <v>588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 s="42">
        <v>193000</v>
      </c>
      <c r="P136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214045.99856429201</v>
      </c>
    </row>
    <row r="1369" spans="1:16">
      <c r="A1369" s="13">
        <v>5</v>
      </c>
      <c r="B1369" s="13">
        <v>1977</v>
      </c>
      <c r="C1369" s="13">
        <v>1977</v>
      </c>
      <c r="D1369" s="13">
        <v>757</v>
      </c>
      <c r="E1369" s="13">
        <v>336</v>
      </c>
      <c r="F1369">
        <v>14</v>
      </c>
      <c r="G1369">
        <v>0</v>
      </c>
      <c r="H1369">
        <v>3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0</v>
      </c>
      <c r="O1369" s="42">
        <v>127000</v>
      </c>
      <c r="P136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117446.30259083539</v>
      </c>
    </row>
    <row r="1370" spans="1:16">
      <c r="A1370" s="7">
        <v>6</v>
      </c>
      <c r="B1370" s="7">
        <v>2003</v>
      </c>
      <c r="C1370" s="7">
        <v>2004</v>
      </c>
      <c r="D1370" s="7">
        <v>848</v>
      </c>
      <c r="E1370" s="7">
        <v>420</v>
      </c>
      <c r="F1370">
        <v>0</v>
      </c>
      <c r="G1370">
        <v>0</v>
      </c>
      <c r="H1370">
        <v>3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 s="42">
        <v>144000</v>
      </c>
      <c r="P137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148952.9877427044</v>
      </c>
    </row>
    <row r="1371" spans="1:16">
      <c r="A1371" s="13">
        <v>8</v>
      </c>
      <c r="B1371" s="13">
        <v>2003</v>
      </c>
      <c r="C1371" s="13">
        <v>2003</v>
      </c>
      <c r="D1371" s="13">
        <v>1657</v>
      </c>
      <c r="E1371" s="13">
        <v>502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 s="42">
        <v>232000</v>
      </c>
      <c r="P137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265757.45955748984</v>
      </c>
    </row>
    <row r="1372" spans="1:16">
      <c r="A1372" s="7">
        <v>4</v>
      </c>
      <c r="B1372" s="7">
        <v>1920</v>
      </c>
      <c r="C1372" s="7">
        <v>1950</v>
      </c>
      <c r="D1372" s="7">
        <v>840</v>
      </c>
      <c r="E1372" s="7">
        <v>338</v>
      </c>
      <c r="F1372">
        <v>7</v>
      </c>
      <c r="G1372">
        <v>3</v>
      </c>
      <c r="H1372">
        <v>0</v>
      </c>
      <c r="I1372">
        <v>2</v>
      </c>
      <c r="J1372">
        <v>1</v>
      </c>
      <c r="K1372">
        <v>0</v>
      </c>
      <c r="L1372">
        <v>0</v>
      </c>
      <c r="M1372">
        <v>1</v>
      </c>
      <c r="N1372">
        <v>0</v>
      </c>
      <c r="O1372" s="42">
        <v>105000</v>
      </c>
      <c r="P137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83334.058132704668</v>
      </c>
    </row>
    <row r="1373" spans="1:16">
      <c r="A1373" s="13">
        <v>6</v>
      </c>
      <c r="B1373" s="13">
        <v>1955</v>
      </c>
      <c r="C1373" s="13">
        <v>1996</v>
      </c>
      <c r="D1373" s="13">
        <v>992</v>
      </c>
      <c r="E1373" s="13">
        <v>377</v>
      </c>
      <c r="F1373">
        <v>11</v>
      </c>
      <c r="G1373">
        <v>0</v>
      </c>
      <c r="H1373">
        <v>0</v>
      </c>
      <c r="I1373">
        <v>5</v>
      </c>
      <c r="J1373">
        <v>1</v>
      </c>
      <c r="K1373">
        <v>0</v>
      </c>
      <c r="L1373">
        <v>1</v>
      </c>
      <c r="M1373">
        <v>0</v>
      </c>
      <c r="N1373">
        <v>0</v>
      </c>
      <c r="O1373" s="42">
        <v>165500</v>
      </c>
      <c r="P137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161712.47632373538</v>
      </c>
    </row>
    <row r="1374" spans="1:16">
      <c r="A1374" s="7">
        <v>7</v>
      </c>
      <c r="B1374" s="7">
        <v>1998</v>
      </c>
      <c r="C1374" s="7">
        <v>1998</v>
      </c>
      <c r="D1374" s="7">
        <v>1108</v>
      </c>
      <c r="E1374" s="7">
        <v>583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s="42">
        <v>274300</v>
      </c>
      <c r="P137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221677.23082431842</v>
      </c>
    </row>
    <row r="1375" spans="1:16">
      <c r="A1375" s="13">
        <v>10</v>
      </c>
      <c r="B1375" s="13">
        <v>2001</v>
      </c>
      <c r="C1375" s="13">
        <v>2002</v>
      </c>
      <c r="D1375" s="13">
        <v>2633</v>
      </c>
      <c r="E1375" s="13">
        <v>804</v>
      </c>
      <c r="F1375">
        <v>3</v>
      </c>
      <c r="G1375">
        <v>0</v>
      </c>
      <c r="H1375">
        <v>0</v>
      </c>
      <c r="I1375">
        <v>1</v>
      </c>
      <c r="J1375">
        <v>2</v>
      </c>
      <c r="K1375">
        <v>0</v>
      </c>
      <c r="L1375">
        <v>0</v>
      </c>
      <c r="M1375">
        <v>2</v>
      </c>
      <c r="N1375">
        <v>0</v>
      </c>
      <c r="O1375" s="42">
        <v>466500</v>
      </c>
      <c r="P137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410283.83140314533</v>
      </c>
    </row>
    <row r="1376" spans="1:16">
      <c r="A1376" s="7">
        <v>7</v>
      </c>
      <c r="B1376" s="7">
        <v>2005</v>
      </c>
      <c r="C1376" s="7">
        <v>2005</v>
      </c>
      <c r="D1376" s="7">
        <v>1026</v>
      </c>
      <c r="E1376" s="7">
        <v>936</v>
      </c>
      <c r="F1376">
        <v>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s="42">
        <v>250000</v>
      </c>
      <c r="P137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246096.65419062751</v>
      </c>
    </row>
    <row r="1377" spans="1:16">
      <c r="A1377" s="13">
        <v>8</v>
      </c>
      <c r="B1377" s="13">
        <v>2007</v>
      </c>
      <c r="C1377" s="13">
        <v>2007</v>
      </c>
      <c r="D1377" s="13">
        <v>1571</v>
      </c>
      <c r="E1377" s="13">
        <v>722</v>
      </c>
      <c r="F1377">
        <v>16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2</v>
      </c>
      <c r="O1377" s="42">
        <v>239000</v>
      </c>
      <c r="P137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281761.59633206343</v>
      </c>
    </row>
    <row r="1378" spans="1:16">
      <c r="A1378" s="7">
        <v>6</v>
      </c>
      <c r="B1378" s="7">
        <v>1930</v>
      </c>
      <c r="C1378" s="7">
        <v>1950</v>
      </c>
      <c r="D1378" s="7">
        <v>768</v>
      </c>
      <c r="E1378" s="7">
        <v>160</v>
      </c>
      <c r="F1378">
        <v>23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2</v>
      </c>
      <c r="M1378">
        <v>1</v>
      </c>
      <c r="N1378">
        <v>0</v>
      </c>
      <c r="O1378" s="42">
        <v>91000</v>
      </c>
      <c r="P137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128710.38439778078</v>
      </c>
    </row>
    <row r="1379" spans="1:16">
      <c r="A1379" s="13">
        <v>5</v>
      </c>
      <c r="B1379" s="13">
        <v>1941</v>
      </c>
      <c r="C1379" s="13">
        <v>1960</v>
      </c>
      <c r="D1379" s="13">
        <v>984</v>
      </c>
      <c r="E1379" s="13">
        <v>660</v>
      </c>
      <c r="F1379">
        <v>15</v>
      </c>
      <c r="G1379">
        <v>0</v>
      </c>
      <c r="H1379">
        <v>0</v>
      </c>
      <c r="I1379">
        <v>2</v>
      </c>
      <c r="J1379">
        <v>1</v>
      </c>
      <c r="K1379">
        <v>0</v>
      </c>
      <c r="L1379">
        <v>0</v>
      </c>
      <c r="M1379">
        <v>1</v>
      </c>
      <c r="N1379">
        <v>0</v>
      </c>
      <c r="O1379" s="42">
        <v>117000</v>
      </c>
      <c r="P137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153974.44865073546</v>
      </c>
    </row>
    <row r="1380" spans="1:16">
      <c r="A1380" s="7">
        <v>6</v>
      </c>
      <c r="B1380" s="7">
        <v>1973</v>
      </c>
      <c r="C1380" s="7">
        <v>1973</v>
      </c>
      <c r="D1380" s="7">
        <v>483</v>
      </c>
      <c r="E1380" s="7">
        <v>264</v>
      </c>
      <c r="F1380">
        <v>22</v>
      </c>
      <c r="G1380">
        <v>0</v>
      </c>
      <c r="H1380">
        <v>4</v>
      </c>
      <c r="I1380">
        <v>0</v>
      </c>
      <c r="J1380">
        <v>1</v>
      </c>
      <c r="K1380">
        <v>3</v>
      </c>
      <c r="L1380">
        <v>2</v>
      </c>
      <c r="M1380">
        <v>1</v>
      </c>
      <c r="N1380">
        <v>0</v>
      </c>
      <c r="O1380" s="42">
        <v>83000</v>
      </c>
      <c r="P138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116956.88390593929</v>
      </c>
    </row>
    <row r="1381" spans="1:16">
      <c r="A1381" s="13">
        <v>5</v>
      </c>
      <c r="B1381" s="13">
        <v>2006</v>
      </c>
      <c r="C1381" s="13">
        <v>2007</v>
      </c>
      <c r="D1381" s="13">
        <v>384</v>
      </c>
      <c r="E1381" s="13">
        <v>400</v>
      </c>
      <c r="F1381">
        <v>16</v>
      </c>
      <c r="G1381">
        <v>0</v>
      </c>
      <c r="H1381">
        <v>0</v>
      </c>
      <c r="I1381">
        <v>5</v>
      </c>
      <c r="J1381">
        <v>0</v>
      </c>
      <c r="K1381">
        <v>0</v>
      </c>
      <c r="L1381">
        <v>1</v>
      </c>
      <c r="M1381">
        <v>0</v>
      </c>
      <c r="N1381">
        <v>0</v>
      </c>
      <c r="O1381" s="42">
        <v>167500</v>
      </c>
      <c r="P138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118327.21646749917</v>
      </c>
    </row>
    <row r="1382" spans="1:16">
      <c r="A1382" s="7">
        <v>3</v>
      </c>
      <c r="B1382" s="7">
        <v>1914</v>
      </c>
      <c r="C1382" s="7">
        <v>1950</v>
      </c>
      <c r="D1382" s="7">
        <v>864</v>
      </c>
      <c r="E1382" s="7">
        <v>200</v>
      </c>
      <c r="F1382">
        <v>15</v>
      </c>
      <c r="G1382">
        <v>0</v>
      </c>
      <c r="H1382">
        <v>0</v>
      </c>
      <c r="I1382">
        <v>1</v>
      </c>
      <c r="J1382">
        <v>1</v>
      </c>
      <c r="K1382">
        <v>3</v>
      </c>
      <c r="L1382">
        <v>2</v>
      </c>
      <c r="M1382">
        <v>1</v>
      </c>
      <c r="N1382">
        <v>0</v>
      </c>
      <c r="O1382" s="42">
        <v>58500</v>
      </c>
      <c r="P138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49200.212851848162</v>
      </c>
    </row>
    <row r="1383" spans="1:16">
      <c r="A1383" s="13">
        <v>6</v>
      </c>
      <c r="B1383" s="13">
        <v>1970</v>
      </c>
      <c r="C1383" s="13">
        <v>1970</v>
      </c>
      <c r="D1383" s="13">
        <v>1205</v>
      </c>
      <c r="E1383" s="13">
        <v>550</v>
      </c>
      <c r="F1383">
        <v>11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0</v>
      </c>
      <c r="M1383">
        <v>1</v>
      </c>
      <c r="N1383">
        <v>0</v>
      </c>
      <c r="O1383" s="42">
        <v>237500</v>
      </c>
      <c r="P138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194118.03473483</v>
      </c>
    </row>
    <row r="1384" spans="1:16">
      <c r="A1384" s="7">
        <v>7</v>
      </c>
      <c r="B1384" s="7">
        <v>1920</v>
      </c>
      <c r="C1384" s="7">
        <v>1950</v>
      </c>
      <c r="D1384" s="7">
        <v>596</v>
      </c>
      <c r="E1384" s="7">
        <v>576</v>
      </c>
      <c r="F1384">
        <v>7</v>
      </c>
      <c r="G1384">
        <v>0</v>
      </c>
      <c r="H1384">
        <v>0</v>
      </c>
      <c r="I1384">
        <v>0</v>
      </c>
      <c r="J1384">
        <v>4</v>
      </c>
      <c r="K1384">
        <v>0</v>
      </c>
      <c r="L1384">
        <v>0</v>
      </c>
      <c r="M1384">
        <v>0</v>
      </c>
      <c r="N1384">
        <v>0</v>
      </c>
      <c r="O1384" s="42">
        <v>157000</v>
      </c>
      <c r="P138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201371.25116252672</v>
      </c>
    </row>
    <row r="1385" spans="1:16">
      <c r="A1385" s="13">
        <v>5</v>
      </c>
      <c r="B1385" s="13">
        <v>1918</v>
      </c>
      <c r="C1385" s="13">
        <v>2007</v>
      </c>
      <c r="D1385" s="13">
        <v>816</v>
      </c>
      <c r="E1385" s="13">
        <v>576</v>
      </c>
      <c r="F1385">
        <v>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0</v>
      </c>
      <c r="M1385">
        <v>0</v>
      </c>
      <c r="N1385">
        <v>0</v>
      </c>
      <c r="O1385" s="42">
        <v>112000</v>
      </c>
      <c r="P138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149685.56462575422</v>
      </c>
    </row>
    <row r="1386" spans="1:16">
      <c r="A1386" s="7">
        <v>6</v>
      </c>
      <c r="B1386" s="7">
        <v>1939</v>
      </c>
      <c r="C1386" s="7">
        <v>1950</v>
      </c>
      <c r="D1386" s="7">
        <v>560</v>
      </c>
      <c r="E1386" s="7">
        <v>280</v>
      </c>
      <c r="F1386">
        <v>15</v>
      </c>
      <c r="G1386">
        <v>0</v>
      </c>
      <c r="H1386">
        <v>0</v>
      </c>
      <c r="I1386">
        <v>2</v>
      </c>
      <c r="J1386">
        <v>1</v>
      </c>
      <c r="K1386">
        <v>0</v>
      </c>
      <c r="L1386">
        <v>2</v>
      </c>
      <c r="M1386">
        <v>1</v>
      </c>
      <c r="N1386">
        <v>0</v>
      </c>
      <c r="O1386" s="42">
        <v>105000</v>
      </c>
      <c r="P138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133387.74967179337</v>
      </c>
    </row>
    <row r="1387" spans="1:16">
      <c r="A1387" s="13">
        <v>4</v>
      </c>
      <c r="B1387" s="13">
        <v>1922</v>
      </c>
      <c r="C1387" s="13">
        <v>2007</v>
      </c>
      <c r="D1387" s="13">
        <v>796</v>
      </c>
      <c r="E1387" s="13">
        <v>240</v>
      </c>
      <c r="F1387">
        <v>13</v>
      </c>
      <c r="G1387">
        <v>0</v>
      </c>
      <c r="H1387">
        <v>0</v>
      </c>
      <c r="I1387">
        <v>2</v>
      </c>
      <c r="J1387">
        <v>1</v>
      </c>
      <c r="K1387">
        <v>0</v>
      </c>
      <c r="L1387">
        <v>1</v>
      </c>
      <c r="M1387">
        <v>0</v>
      </c>
      <c r="N1387">
        <v>0</v>
      </c>
      <c r="O1387" s="42">
        <v>125500</v>
      </c>
      <c r="P138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93990.905639305493</v>
      </c>
    </row>
    <row r="1388" spans="1:16">
      <c r="A1388" s="7">
        <v>7</v>
      </c>
      <c r="B1388" s="7">
        <v>1978</v>
      </c>
      <c r="C1388" s="7">
        <v>1978</v>
      </c>
      <c r="D1388" s="7">
        <v>1392</v>
      </c>
      <c r="E1388" s="7">
        <v>564</v>
      </c>
      <c r="F1388">
        <v>6</v>
      </c>
      <c r="G1388">
        <v>6</v>
      </c>
      <c r="H1388">
        <v>0</v>
      </c>
      <c r="I1388">
        <v>0</v>
      </c>
      <c r="J1388">
        <v>0</v>
      </c>
      <c r="K1388">
        <v>0</v>
      </c>
      <c r="L1388">
        <v>2</v>
      </c>
      <c r="M1388">
        <v>0</v>
      </c>
      <c r="N1388">
        <v>0</v>
      </c>
      <c r="O1388" s="42">
        <v>250000</v>
      </c>
      <c r="P138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200696.78308310127</v>
      </c>
    </row>
    <row r="1389" spans="1:16">
      <c r="A1389" s="13">
        <v>6</v>
      </c>
      <c r="B1389" s="13">
        <v>1916</v>
      </c>
      <c r="C1389" s="13">
        <v>1950</v>
      </c>
      <c r="D1389" s="13">
        <v>714</v>
      </c>
      <c r="E1389" s="13">
        <v>216</v>
      </c>
      <c r="F1389">
        <v>7</v>
      </c>
      <c r="G1389">
        <v>3</v>
      </c>
      <c r="H1389">
        <v>0</v>
      </c>
      <c r="I1389">
        <v>2</v>
      </c>
      <c r="J1389">
        <v>1</v>
      </c>
      <c r="K1389">
        <v>0</v>
      </c>
      <c r="L1389">
        <v>2</v>
      </c>
      <c r="M1389">
        <v>0</v>
      </c>
      <c r="N1389">
        <v>5</v>
      </c>
      <c r="O1389" s="42">
        <v>136000</v>
      </c>
      <c r="P138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113163.3204166182</v>
      </c>
    </row>
    <row r="1390" spans="1:16">
      <c r="A1390" s="7">
        <v>9</v>
      </c>
      <c r="B1390" s="7">
        <v>2006</v>
      </c>
      <c r="C1390" s="7">
        <v>2007</v>
      </c>
      <c r="D1390" s="7">
        <v>1746</v>
      </c>
      <c r="E1390" s="7">
        <v>758</v>
      </c>
      <c r="F1390">
        <v>17</v>
      </c>
      <c r="G1390">
        <v>0</v>
      </c>
      <c r="H1390">
        <v>0</v>
      </c>
      <c r="I1390">
        <v>1</v>
      </c>
      <c r="J1390">
        <v>2</v>
      </c>
      <c r="K1390">
        <v>0</v>
      </c>
      <c r="L1390">
        <v>0</v>
      </c>
      <c r="M1390">
        <v>2</v>
      </c>
      <c r="N1390">
        <v>0</v>
      </c>
      <c r="O1390" s="42">
        <v>377500</v>
      </c>
      <c r="P139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351827.34403590631</v>
      </c>
    </row>
    <row r="1391" spans="1:16">
      <c r="A1391" s="13">
        <v>6</v>
      </c>
      <c r="B1391" s="13">
        <v>1941</v>
      </c>
      <c r="C1391" s="13">
        <v>1950</v>
      </c>
      <c r="D1391" s="13">
        <v>735</v>
      </c>
      <c r="E1391" s="13">
        <v>440</v>
      </c>
      <c r="F1391">
        <v>8</v>
      </c>
      <c r="G1391">
        <v>0</v>
      </c>
      <c r="H1391">
        <v>0</v>
      </c>
      <c r="I1391">
        <v>2</v>
      </c>
      <c r="J1391">
        <v>1</v>
      </c>
      <c r="K1391">
        <v>1</v>
      </c>
      <c r="L1391">
        <v>0</v>
      </c>
      <c r="M1391">
        <v>1</v>
      </c>
      <c r="N1391">
        <v>0</v>
      </c>
      <c r="O1391" s="42">
        <v>131000</v>
      </c>
      <c r="P139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155019.42779497153</v>
      </c>
    </row>
    <row r="1392" spans="1:16">
      <c r="A1392" s="7">
        <v>7</v>
      </c>
      <c r="B1392" s="7">
        <v>2000</v>
      </c>
      <c r="C1392" s="7">
        <v>2000</v>
      </c>
      <c r="D1392" s="7">
        <v>1525</v>
      </c>
      <c r="E1392" s="7">
        <v>541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 s="42">
        <v>235000</v>
      </c>
      <c r="P139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232562.84548697053</v>
      </c>
    </row>
    <row r="1393" spans="1:16">
      <c r="A1393" s="13">
        <v>5</v>
      </c>
      <c r="B1393" s="13">
        <v>1967</v>
      </c>
      <c r="C1393" s="13">
        <v>1967</v>
      </c>
      <c r="D1393" s="13">
        <v>1584</v>
      </c>
      <c r="E1393" s="13">
        <v>792</v>
      </c>
      <c r="F1393">
        <v>11</v>
      </c>
      <c r="G1393">
        <v>0</v>
      </c>
      <c r="H1393">
        <v>2</v>
      </c>
      <c r="I1393">
        <v>1</v>
      </c>
      <c r="J1393">
        <v>1</v>
      </c>
      <c r="K1393">
        <v>0</v>
      </c>
      <c r="L1393">
        <v>2</v>
      </c>
      <c r="M1393">
        <v>1</v>
      </c>
      <c r="N1393">
        <v>0</v>
      </c>
      <c r="O1393" s="42">
        <v>124000</v>
      </c>
      <c r="P139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169462.00213517001</v>
      </c>
    </row>
    <row r="1394" spans="1:16">
      <c r="A1394" s="7">
        <v>5</v>
      </c>
      <c r="B1394" s="7">
        <v>1967</v>
      </c>
      <c r="C1394" s="7">
        <v>1967</v>
      </c>
      <c r="D1394" s="7">
        <v>864</v>
      </c>
      <c r="E1394" s="7">
        <v>288</v>
      </c>
      <c r="F1394">
        <v>11</v>
      </c>
      <c r="G1394">
        <v>0</v>
      </c>
      <c r="H1394">
        <v>0</v>
      </c>
      <c r="I1394">
        <v>4</v>
      </c>
      <c r="J1394">
        <v>1</v>
      </c>
      <c r="K1394">
        <v>0</v>
      </c>
      <c r="L1394">
        <v>2</v>
      </c>
      <c r="M1394">
        <v>1</v>
      </c>
      <c r="N1394">
        <v>0</v>
      </c>
      <c r="O1394" s="42">
        <v>123000</v>
      </c>
      <c r="P139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120808.87214310333</v>
      </c>
    </row>
    <row r="1395" spans="1:16">
      <c r="A1395" s="13">
        <v>6</v>
      </c>
      <c r="B1395" s="13">
        <v>1905</v>
      </c>
      <c r="C1395" s="13">
        <v>2000</v>
      </c>
      <c r="D1395" s="13">
        <v>482</v>
      </c>
      <c r="E1395" s="13">
        <v>672</v>
      </c>
      <c r="F1395">
        <v>7</v>
      </c>
      <c r="G1395">
        <v>0</v>
      </c>
      <c r="H1395">
        <v>1</v>
      </c>
      <c r="I1395">
        <v>2</v>
      </c>
      <c r="J1395">
        <v>4</v>
      </c>
      <c r="K1395">
        <v>0</v>
      </c>
      <c r="L1395">
        <v>0</v>
      </c>
      <c r="M1395">
        <v>1</v>
      </c>
      <c r="N1395">
        <v>0</v>
      </c>
      <c r="O1395" s="42">
        <v>163000</v>
      </c>
      <c r="P139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187475.38108786347</v>
      </c>
    </row>
    <row r="1396" spans="1:16">
      <c r="A1396" s="7">
        <v>7</v>
      </c>
      <c r="B1396" s="7">
        <v>2006</v>
      </c>
      <c r="C1396" s="7">
        <v>2006</v>
      </c>
      <c r="D1396" s="7">
        <v>1356</v>
      </c>
      <c r="E1396" s="7">
        <v>648</v>
      </c>
      <c r="F1396">
        <v>21</v>
      </c>
      <c r="G1396">
        <v>0</v>
      </c>
      <c r="H1396">
        <v>3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2</v>
      </c>
      <c r="O1396" s="42">
        <v>246578</v>
      </c>
      <c r="P139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215999.34709959105</v>
      </c>
    </row>
    <row r="1397" spans="1:16">
      <c r="A1397" s="13">
        <v>8</v>
      </c>
      <c r="B1397" s="13">
        <v>2005</v>
      </c>
      <c r="C1397" s="13">
        <v>2006</v>
      </c>
      <c r="D1397" s="13">
        <v>1094</v>
      </c>
      <c r="E1397" s="13">
        <v>642</v>
      </c>
      <c r="F1397">
        <v>16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 s="42">
        <v>281213</v>
      </c>
      <c r="P139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261467.30208430372</v>
      </c>
    </row>
    <row r="1398" spans="1:16">
      <c r="A1398" s="7">
        <v>5</v>
      </c>
      <c r="B1398" s="7">
        <v>1948</v>
      </c>
      <c r="C1398" s="7">
        <v>1950</v>
      </c>
      <c r="D1398" s="7">
        <v>747</v>
      </c>
      <c r="E1398" s="7">
        <v>572</v>
      </c>
      <c r="F1398">
        <v>16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2</v>
      </c>
      <c r="M1398">
        <v>1</v>
      </c>
      <c r="N1398">
        <v>0</v>
      </c>
      <c r="O1398" s="42">
        <v>160000</v>
      </c>
      <c r="P139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133294.18098853232</v>
      </c>
    </row>
    <row r="1399" spans="1:16">
      <c r="A1399" s="13">
        <v>5</v>
      </c>
      <c r="B1399" s="13">
        <v>1920</v>
      </c>
      <c r="C1399" s="13">
        <v>2004</v>
      </c>
      <c r="D1399" s="13">
        <v>939</v>
      </c>
      <c r="E1399" s="13">
        <v>180</v>
      </c>
      <c r="F1399">
        <v>8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0</v>
      </c>
      <c r="O1399" s="42">
        <v>137500</v>
      </c>
      <c r="P139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139060.2472815502</v>
      </c>
    </row>
    <row r="1400" spans="1:16">
      <c r="A1400" s="7">
        <v>5</v>
      </c>
      <c r="B1400" s="7">
        <v>1950</v>
      </c>
      <c r="C1400" s="7">
        <v>1982</v>
      </c>
      <c r="D1400" s="7">
        <v>1208</v>
      </c>
      <c r="E1400" s="7">
        <v>240</v>
      </c>
      <c r="F1400">
        <v>11</v>
      </c>
      <c r="G1400">
        <v>0</v>
      </c>
      <c r="H1400">
        <v>0</v>
      </c>
      <c r="I1400">
        <v>2</v>
      </c>
      <c r="J1400">
        <v>1</v>
      </c>
      <c r="K1400">
        <v>0</v>
      </c>
      <c r="L1400">
        <v>1</v>
      </c>
      <c r="M1400">
        <v>1</v>
      </c>
      <c r="N1400">
        <v>0</v>
      </c>
      <c r="O1400" s="42">
        <v>138000</v>
      </c>
      <c r="P140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141147.2802005602</v>
      </c>
    </row>
    <row r="1401" spans="1:16">
      <c r="A1401" s="13">
        <v>6</v>
      </c>
      <c r="B1401" s="13">
        <v>1925</v>
      </c>
      <c r="C1401" s="13">
        <v>1990</v>
      </c>
      <c r="D1401" s="13">
        <v>976</v>
      </c>
      <c r="E1401" s="13">
        <v>216</v>
      </c>
      <c r="F1401">
        <v>23</v>
      </c>
      <c r="G1401">
        <v>0</v>
      </c>
      <c r="H1401">
        <v>0</v>
      </c>
      <c r="I1401">
        <v>2</v>
      </c>
      <c r="J1401">
        <v>1</v>
      </c>
      <c r="K1401">
        <v>0</v>
      </c>
      <c r="L1401">
        <v>0</v>
      </c>
      <c r="M1401">
        <v>0</v>
      </c>
      <c r="N1401">
        <v>0</v>
      </c>
      <c r="O1401" s="42">
        <v>137450</v>
      </c>
      <c r="P140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156480.69630197855</v>
      </c>
    </row>
    <row r="1402" spans="1:16">
      <c r="A1402" s="7">
        <v>6</v>
      </c>
      <c r="B1402" s="7">
        <v>1929</v>
      </c>
      <c r="C1402" s="7">
        <v>1950</v>
      </c>
      <c r="D1402" s="7">
        <v>862</v>
      </c>
      <c r="E1402" s="7">
        <v>208</v>
      </c>
      <c r="F1402">
        <v>8</v>
      </c>
      <c r="G1402">
        <v>0</v>
      </c>
      <c r="H1402">
        <v>0</v>
      </c>
      <c r="I1402">
        <v>2</v>
      </c>
      <c r="J1402">
        <v>1</v>
      </c>
      <c r="K1402">
        <v>0</v>
      </c>
      <c r="L1402">
        <v>2</v>
      </c>
      <c r="M1402">
        <v>1</v>
      </c>
      <c r="N1402">
        <v>0</v>
      </c>
      <c r="O1402" s="42">
        <v>120000</v>
      </c>
      <c r="P140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136655.94889747616</v>
      </c>
    </row>
    <row r="1403" spans="1:16">
      <c r="A1403" s="13">
        <v>6</v>
      </c>
      <c r="B1403" s="13">
        <v>2004</v>
      </c>
      <c r="C1403" s="13">
        <v>2004</v>
      </c>
      <c r="D1403" s="13">
        <v>839</v>
      </c>
      <c r="E1403" s="13">
        <v>398</v>
      </c>
      <c r="F1403">
        <v>17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1</v>
      </c>
      <c r="N1403">
        <v>0</v>
      </c>
      <c r="O1403" s="42">
        <v>193000</v>
      </c>
      <c r="P140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193402.40631455433</v>
      </c>
    </row>
    <row r="1404" spans="1:16">
      <c r="A1404" s="7">
        <v>7</v>
      </c>
      <c r="B1404" s="7">
        <v>2006</v>
      </c>
      <c r="C1404" s="7">
        <v>2006</v>
      </c>
      <c r="D1404" s="7">
        <v>1286</v>
      </c>
      <c r="E1404" s="7">
        <v>662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2</v>
      </c>
      <c r="O1404" s="42">
        <v>193879</v>
      </c>
      <c r="P140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234676.14249648465</v>
      </c>
    </row>
    <row r="1405" spans="1:16">
      <c r="A1405" s="13">
        <v>8</v>
      </c>
      <c r="B1405" s="13">
        <v>2007</v>
      </c>
      <c r="C1405" s="13">
        <v>2007</v>
      </c>
      <c r="D1405" s="13">
        <v>1485</v>
      </c>
      <c r="E1405" s="13">
        <v>754</v>
      </c>
      <c r="F1405">
        <v>5</v>
      </c>
      <c r="G1405">
        <v>6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 s="42">
        <v>282922</v>
      </c>
      <c r="P140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265075.49102121085</v>
      </c>
    </row>
    <row r="1406" spans="1:16">
      <c r="A1406" s="7">
        <v>3</v>
      </c>
      <c r="B1406" s="7">
        <v>1915</v>
      </c>
      <c r="C1406" s="7">
        <v>1950</v>
      </c>
      <c r="D1406" s="7">
        <v>672</v>
      </c>
      <c r="E1406" s="7">
        <v>936</v>
      </c>
      <c r="F1406">
        <v>7</v>
      </c>
      <c r="G1406">
        <v>3</v>
      </c>
      <c r="H1406">
        <v>0</v>
      </c>
      <c r="I1406">
        <v>2</v>
      </c>
      <c r="J1406">
        <v>1</v>
      </c>
      <c r="K1406">
        <v>0</v>
      </c>
      <c r="L1406">
        <v>2</v>
      </c>
      <c r="M1406">
        <v>1</v>
      </c>
      <c r="N1406">
        <v>5</v>
      </c>
      <c r="O1406" s="42">
        <v>105000</v>
      </c>
      <c r="P140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78478.126611747473</v>
      </c>
    </row>
    <row r="1407" spans="1:16">
      <c r="A1407" s="13">
        <v>8</v>
      </c>
      <c r="B1407" s="13">
        <v>2004</v>
      </c>
      <c r="C1407" s="13">
        <v>2005</v>
      </c>
      <c r="D1407" s="13">
        <v>1594</v>
      </c>
      <c r="E1407" s="13">
        <v>482</v>
      </c>
      <c r="F1407">
        <v>2</v>
      </c>
      <c r="G1407">
        <v>0</v>
      </c>
      <c r="H1407">
        <v>3</v>
      </c>
      <c r="I1407">
        <v>1</v>
      </c>
      <c r="J1407">
        <v>2</v>
      </c>
      <c r="K1407">
        <v>0</v>
      </c>
      <c r="L1407">
        <v>0</v>
      </c>
      <c r="M1407">
        <v>0</v>
      </c>
      <c r="N1407">
        <v>0</v>
      </c>
      <c r="O1407" s="42">
        <v>275000</v>
      </c>
      <c r="P140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252992.64035486444</v>
      </c>
    </row>
    <row r="1408" spans="1:16">
      <c r="A1408" s="7">
        <v>5</v>
      </c>
      <c r="B1408" s="7">
        <v>1972</v>
      </c>
      <c r="C1408" s="7">
        <v>2007</v>
      </c>
      <c r="D1408" s="7">
        <v>768</v>
      </c>
      <c r="E1408" s="7">
        <v>396</v>
      </c>
      <c r="F1408">
        <v>0</v>
      </c>
      <c r="G1408">
        <v>0</v>
      </c>
      <c r="H1408">
        <v>0</v>
      </c>
      <c r="I1408">
        <v>4</v>
      </c>
      <c r="J1408">
        <v>0</v>
      </c>
      <c r="K1408">
        <v>0</v>
      </c>
      <c r="L1408">
        <v>2</v>
      </c>
      <c r="M1408">
        <v>1</v>
      </c>
      <c r="N1408">
        <v>0</v>
      </c>
      <c r="O1408" s="42">
        <v>133000</v>
      </c>
      <c r="P140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131647.90640035406</v>
      </c>
    </row>
    <row r="1409" spans="1:16">
      <c r="A1409" s="13">
        <v>5</v>
      </c>
      <c r="B1409" s="13">
        <v>1985</v>
      </c>
      <c r="C1409" s="13">
        <v>1985</v>
      </c>
      <c r="D1409" s="13">
        <v>833</v>
      </c>
      <c r="E1409" s="13">
        <v>0</v>
      </c>
      <c r="F1409">
        <v>4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1</v>
      </c>
      <c r="N1409">
        <v>0</v>
      </c>
      <c r="O1409" s="42">
        <v>112000</v>
      </c>
      <c r="P140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123179.27855608815</v>
      </c>
    </row>
    <row r="1410" spans="1:16">
      <c r="A1410" s="7">
        <v>4</v>
      </c>
      <c r="B1410" s="7">
        <v>1910</v>
      </c>
      <c r="C1410" s="7">
        <v>1950</v>
      </c>
      <c r="D1410" s="7">
        <v>622</v>
      </c>
      <c r="E1410" s="7">
        <v>528</v>
      </c>
      <c r="F1410">
        <v>7</v>
      </c>
      <c r="G1410">
        <v>0</v>
      </c>
      <c r="H1410">
        <v>0</v>
      </c>
      <c r="I1410">
        <v>0</v>
      </c>
      <c r="J1410">
        <v>4</v>
      </c>
      <c r="K1410">
        <v>0</v>
      </c>
      <c r="L1410">
        <v>1</v>
      </c>
      <c r="M1410">
        <v>1</v>
      </c>
      <c r="N1410">
        <v>0</v>
      </c>
      <c r="O1410" s="42">
        <v>125500</v>
      </c>
      <c r="P141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115465.98945309564</v>
      </c>
    </row>
    <row r="1411" spans="1:16">
      <c r="A1411" s="13">
        <v>7</v>
      </c>
      <c r="B1411" s="13">
        <v>1986</v>
      </c>
      <c r="C1411" s="13">
        <v>1991</v>
      </c>
      <c r="D1411" s="13">
        <v>791</v>
      </c>
      <c r="E1411" s="13">
        <v>542</v>
      </c>
      <c r="F1411">
        <v>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0</v>
      </c>
      <c r="O1411" s="42">
        <v>215000</v>
      </c>
      <c r="P141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210182.7136719994</v>
      </c>
    </row>
    <row r="1412" spans="1:16">
      <c r="A1412" s="7">
        <v>7</v>
      </c>
      <c r="B1412" s="7">
        <v>2001</v>
      </c>
      <c r="C1412" s="7">
        <v>2001</v>
      </c>
      <c r="D1412" s="7">
        <v>944</v>
      </c>
      <c r="E1412" s="7">
        <v>622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s="42">
        <v>230000</v>
      </c>
      <c r="P141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219964.5077746493</v>
      </c>
    </row>
    <row r="1413" spans="1:16">
      <c r="A1413" s="13">
        <v>6</v>
      </c>
      <c r="B1413" s="13">
        <v>1950</v>
      </c>
      <c r="C1413" s="13">
        <v>2005</v>
      </c>
      <c r="D1413" s="13">
        <v>856</v>
      </c>
      <c r="E1413" s="13">
        <v>271</v>
      </c>
      <c r="F1413">
        <v>11</v>
      </c>
      <c r="G1413">
        <v>0</v>
      </c>
      <c r="H1413">
        <v>0</v>
      </c>
      <c r="I1413">
        <v>2</v>
      </c>
      <c r="J1413">
        <v>1</v>
      </c>
      <c r="K1413">
        <v>0</v>
      </c>
      <c r="L1413">
        <v>0</v>
      </c>
      <c r="M1413">
        <v>1</v>
      </c>
      <c r="N1413">
        <v>0</v>
      </c>
      <c r="O1413" s="42">
        <v>140000</v>
      </c>
      <c r="P141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172115.00851464062</v>
      </c>
    </row>
    <row r="1414" spans="1:16">
      <c r="A1414" s="7">
        <v>4</v>
      </c>
      <c r="B1414" s="7">
        <v>1949</v>
      </c>
      <c r="C1414" s="7">
        <v>1950</v>
      </c>
      <c r="D1414" s="7">
        <v>0</v>
      </c>
      <c r="E1414" s="7">
        <v>420</v>
      </c>
      <c r="F1414">
        <v>11</v>
      </c>
      <c r="G1414">
        <v>0</v>
      </c>
      <c r="H1414">
        <v>2</v>
      </c>
      <c r="I1414">
        <v>1</v>
      </c>
      <c r="J1414">
        <v>3</v>
      </c>
      <c r="K1414">
        <v>2</v>
      </c>
      <c r="L1414">
        <v>3</v>
      </c>
      <c r="M1414">
        <v>1</v>
      </c>
      <c r="N1414">
        <v>0</v>
      </c>
      <c r="O1414" s="42">
        <v>90000</v>
      </c>
      <c r="P141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60988.305248339268</v>
      </c>
    </row>
    <row r="1415" spans="1:16">
      <c r="A1415" s="13">
        <v>8</v>
      </c>
      <c r="B1415" s="13">
        <v>2005</v>
      </c>
      <c r="C1415" s="13">
        <v>2006</v>
      </c>
      <c r="D1415" s="13">
        <v>1844</v>
      </c>
      <c r="E1415" s="13">
        <v>620</v>
      </c>
      <c r="F1415">
        <v>12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1</v>
      </c>
      <c r="O1415" s="42">
        <v>257000</v>
      </c>
      <c r="P141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283499.57035033498</v>
      </c>
    </row>
    <row r="1416" spans="1:16">
      <c r="A1416" s="7">
        <v>6</v>
      </c>
      <c r="B1416" s="7">
        <v>1923</v>
      </c>
      <c r="C1416" s="7">
        <v>2000</v>
      </c>
      <c r="D1416" s="7">
        <v>833</v>
      </c>
      <c r="E1416" s="7">
        <v>370</v>
      </c>
      <c r="F1416">
        <v>8</v>
      </c>
      <c r="G1416">
        <v>0</v>
      </c>
      <c r="H1416">
        <v>0</v>
      </c>
      <c r="I1416">
        <v>2</v>
      </c>
      <c r="J1416">
        <v>1</v>
      </c>
      <c r="K1416">
        <v>0</v>
      </c>
      <c r="L1416">
        <v>1</v>
      </c>
      <c r="M1416">
        <v>0</v>
      </c>
      <c r="N1416">
        <v>0</v>
      </c>
      <c r="O1416" s="42">
        <v>207000</v>
      </c>
      <c r="P141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158779.88110743201</v>
      </c>
    </row>
    <row r="1417" spans="1:16">
      <c r="A1417" s="13">
        <v>7</v>
      </c>
      <c r="B1417" s="13">
        <v>2007</v>
      </c>
      <c r="C1417" s="13">
        <v>2007</v>
      </c>
      <c r="D1417" s="13">
        <v>1386</v>
      </c>
      <c r="E1417" s="13">
        <v>660</v>
      </c>
      <c r="F1417">
        <v>21</v>
      </c>
      <c r="G1417">
        <v>0</v>
      </c>
      <c r="H1417">
        <v>3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 s="42">
        <v>175900</v>
      </c>
      <c r="P141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218635.79607224456</v>
      </c>
    </row>
    <row r="1418" spans="1:16">
      <c r="A1418" s="7">
        <v>4</v>
      </c>
      <c r="B1418" s="7">
        <v>1885</v>
      </c>
      <c r="C1418" s="7">
        <v>1950</v>
      </c>
      <c r="D1418" s="7">
        <v>777</v>
      </c>
      <c r="E1418" s="7">
        <v>560</v>
      </c>
      <c r="F1418">
        <v>7</v>
      </c>
      <c r="G1418">
        <v>0</v>
      </c>
      <c r="H1418">
        <v>1</v>
      </c>
      <c r="I1418">
        <v>0</v>
      </c>
      <c r="J1418">
        <v>1</v>
      </c>
      <c r="K1418">
        <v>0</v>
      </c>
      <c r="L1418">
        <v>1</v>
      </c>
      <c r="M1418">
        <v>1</v>
      </c>
      <c r="N1418">
        <v>0</v>
      </c>
      <c r="O1418" s="42">
        <v>122500</v>
      </c>
      <c r="P141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90234.22984301571</v>
      </c>
    </row>
    <row r="1419" spans="1:16">
      <c r="A1419" s="13">
        <v>8</v>
      </c>
      <c r="B1419" s="13">
        <v>1998</v>
      </c>
      <c r="C1419" s="13">
        <v>1998</v>
      </c>
      <c r="D1419" s="13">
        <v>1284</v>
      </c>
      <c r="E1419" s="13">
        <v>1069</v>
      </c>
      <c r="F1419">
        <v>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 s="42">
        <v>340000</v>
      </c>
      <c r="P141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288942.497594424</v>
      </c>
    </row>
    <row r="1420" spans="1:16">
      <c r="A1420" s="7">
        <v>5</v>
      </c>
      <c r="B1420" s="7">
        <v>1963</v>
      </c>
      <c r="C1420" s="7">
        <v>1963</v>
      </c>
      <c r="D1420" s="7">
        <v>1144</v>
      </c>
      <c r="E1420" s="7">
        <v>336</v>
      </c>
      <c r="F1420">
        <v>11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2</v>
      </c>
      <c r="M1420">
        <v>1</v>
      </c>
      <c r="N1420">
        <v>0</v>
      </c>
      <c r="O1420" s="42">
        <v>124000</v>
      </c>
      <c r="P142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138764.0796087351</v>
      </c>
    </row>
    <row r="1421" spans="1:16">
      <c r="A1421" s="13">
        <v>6</v>
      </c>
      <c r="B1421" s="13">
        <v>1969</v>
      </c>
      <c r="C1421" s="13">
        <v>1969</v>
      </c>
      <c r="D1421" s="13">
        <v>1844</v>
      </c>
      <c r="E1421" s="13">
        <v>540</v>
      </c>
      <c r="F1421">
        <v>2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1</v>
      </c>
      <c r="M1421">
        <v>0</v>
      </c>
      <c r="N1421">
        <v>0</v>
      </c>
      <c r="O1421" s="42">
        <v>223000</v>
      </c>
      <c r="P142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201779.90665756736</v>
      </c>
    </row>
    <row r="1422" spans="1:16">
      <c r="A1422" s="7">
        <v>6</v>
      </c>
      <c r="B1422" s="7">
        <v>1968</v>
      </c>
      <c r="C1422" s="7">
        <v>1968</v>
      </c>
      <c r="D1422" s="7">
        <v>708</v>
      </c>
      <c r="E1422" s="7">
        <v>776</v>
      </c>
      <c r="F1422">
        <v>6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1</v>
      </c>
      <c r="N1422">
        <v>0</v>
      </c>
      <c r="O1422" s="42">
        <v>179900</v>
      </c>
      <c r="P142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188014.2420396595</v>
      </c>
    </row>
    <row r="1423" spans="1:16">
      <c r="A1423" s="13">
        <v>6</v>
      </c>
      <c r="B1423" s="13">
        <v>1977</v>
      </c>
      <c r="C1423" s="13">
        <v>1977</v>
      </c>
      <c r="D1423" s="13">
        <v>1069</v>
      </c>
      <c r="E1423" s="13">
        <v>440</v>
      </c>
      <c r="F1423">
        <v>20</v>
      </c>
      <c r="G1423">
        <v>0</v>
      </c>
      <c r="H1423">
        <v>3</v>
      </c>
      <c r="I1423">
        <v>1</v>
      </c>
      <c r="J1423">
        <v>0</v>
      </c>
      <c r="K1423">
        <v>0</v>
      </c>
      <c r="L1423">
        <v>2</v>
      </c>
      <c r="M1423">
        <v>1</v>
      </c>
      <c r="N1423">
        <v>0</v>
      </c>
      <c r="O1423" s="42">
        <v>127500</v>
      </c>
      <c r="P142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150072.26429966668</v>
      </c>
    </row>
    <row r="1424" spans="1:16">
      <c r="A1424" s="7">
        <v>6</v>
      </c>
      <c r="B1424" s="7">
        <v>2003</v>
      </c>
      <c r="C1424" s="7">
        <v>2003</v>
      </c>
      <c r="D1424" s="7">
        <v>848</v>
      </c>
      <c r="E1424" s="7">
        <v>420</v>
      </c>
      <c r="F1424">
        <v>0</v>
      </c>
      <c r="G1424">
        <v>0</v>
      </c>
      <c r="H1424">
        <v>3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 s="42">
        <v>136500</v>
      </c>
      <c r="P142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148561.88095759362</v>
      </c>
    </row>
    <row r="1425" spans="1:16">
      <c r="A1425" s="13">
        <v>6</v>
      </c>
      <c r="B1425" s="13">
        <v>1966</v>
      </c>
      <c r="C1425" s="13">
        <v>1966</v>
      </c>
      <c r="D1425" s="13">
        <v>697</v>
      </c>
      <c r="E1425" s="13">
        <v>432</v>
      </c>
      <c r="F1425">
        <v>15</v>
      </c>
      <c r="G1425">
        <v>0</v>
      </c>
      <c r="H1425">
        <v>0</v>
      </c>
      <c r="I1425">
        <v>5</v>
      </c>
      <c r="J1425">
        <v>0</v>
      </c>
      <c r="K1425">
        <v>0</v>
      </c>
      <c r="L1425">
        <v>2</v>
      </c>
      <c r="M1425">
        <v>0</v>
      </c>
      <c r="N1425">
        <v>4</v>
      </c>
      <c r="O1425" s="42">
        <v>274970</v>
      </c>
      <c r="P142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134828.26969800849</v>
      </c>
    </row>
    <row r="1426" spans="1:16">
      <c r="A1426" s="7">
        <v>5</v>
      </c>
      <c r="B1426" s="7">
        <v>1958</v>
      </c>
      <c r="C1426" s="7">
        <v>1983</v>
      </c>
      <c r="D1426" s="7">
        <v>1024</v>
      </c>
      <c r="E1426" s="7">
        <v>484</v>
      </c>
      <c r="F1426">
        <v>11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2</v>
      </c>
      <c r="M1426">
        <v>1</v>
      </c>
      <c r="N1426">
        <v>0</v>
      </c>
      <c r="O1426" s="42">
        <v>144000</v>
      </c>
      <c r="P142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151007.74643274612</v>
      </c>
    </row>
    <row r="1427" spans="1:16">
      <c r="A1427" s="13">
        <v>6</v>
      </c>
      <c r="B1427" s="13">
        <v>1959</v>
      </c>
      <c r="C1427" s="13">
        <v>1959</v>
      </c>
      <c r="D1427" s="13">
        <v>1252</v>
      </c>
      <c r="E1427" s="13">
        <v>528</v>
      </c>
      <c r="F1427">
        <v>11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 s="42">
        <v>142000</v>
      </c>
      <c r="P142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179393.41799245056</v>
      </c>
    </row>
    <row r="1428" spans="1:16">
      <c r="A1428" s="7">
        <v>7</v>
      </c>
      <c r="B1428" s="7">
        <v>1994</v>
      </c>
      <c r="C1428" s="7">
        <v>1994</v>
      </c>
      <c r="D1428" s="7">
        <v>1223</v>
      </c>
      <c r="E1428" s="7">
        <v>525</v>
      </c>
      <c r="F1428">
        <v>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42">
        <v>271000</v>
      </c>
      <c r="P142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220464.31858053108</v>
      </c>
    </row>
    <row r="1429" spans="1:16">
      <c r="A1429" s="13">
        <v>5</v>
      </c>
      <c r="B1429" s="13">
        <v>1945</v>
      </c>
      <c r="C1429" s="13">
        <v>1950</v>
      </c>
      <c r="D1429" s="13">
        <v>913</v>
      </c>
      <c r="E1429" s="13">
        <v>288</v>
      </c>
      <c r="F1429">
        <v>11</v>
      </c>
      <c r="G1429">
        <v>3</v>
      </c>
      <c r="H1429">
        <v>0</v>
      </c>
      <c r="I1429">
        <v>2</v>
      </c>
      <c r="J1429">
        <v>1</v>
      </c>
      <c r="K1429">
        <v>0</v>
      </c>
      <c r="L1429">
        <v>2</v>
      </c>
      <c r="M1429">
        <v>1</v>
      </c>
      <c r="N1429">
        <v>0</v>
      </c>
      <c r="O1429" s="42">
        <v>140000</v>
      </c>
      <c r="P142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110358.17989723447</v>
      </c>
    </row>
    <row r="1430" spans="1:16">
      <c r="A1430" s="7">
        <v>5</v>
      </c>
      <c r="B1430" s="7">
        <v>1940</v>
      </c>
      <c r="C1430" s="7">
        <v>1992</v>
      </c>
      <c r="D1430" s="7">
        <v>788</v>
      </c>
      <c r="E1430" s="7">
        <v>240</v>
      </c>
      <c r="F1430">
        <v>7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2</v>
      </c>
      <c r="M1430">
        <v>0</v>
      </c>
      <c r="N1430">
        <v>1</v>
      </c>
      <c r="O1430" s="42">
        <v>119000</v>
      </c>
      <c r="P143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117866.36404622273</v>
      </c>
    </row>
    <row r="1431" spans="1:16">
      <c r="A1431" s="13">
        <v>6</v>
      </c>
      <c r="B1431" s="13">
        <v>1981</v>
      </c>
      <c r="C1431" s="13">
        <v>1981</v>
      </c>
      <c r="D1431" s="13">
        <v>1440</v>
      </c>
      <c r="E1431" s="13">
        <v>467</v>
      </c>
      <c r="F1431">
        <v>6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 s="42">
        <v>182900</v>
      </c>
      <c r="P143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186263.28343773933</v>
      </c>
    </row>
    <row r="1432" spans="1:16">
      <c r="A1432" s="7">
        <v>5</v>
      </c>
      <c r="B1432" s="7">
        <v>2005</v>
      </c>
      <c r="C1432" s="7">
        <v>2005</v>
      </c>
      <c r="D1432" s="7">
        <v>732</v>
      </c>
      <c r="E1432" s="7">
        <v>372</v>
      </c>
      <c r="F1432">
        <v>17</v>
      </c>
      <c r="G1432">
        <v>6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1</v>
      </c>
      <c r="N1432">
        <v>0</v>
      </c>
      <c r="O1432" s="42">
        <v>192140</v>
      </c>
      <c r="P143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138252.63966117191</v>
      </c>
    </row>
    <row r="1433" spans="1:16">
      <c r="A1433" s="13">
        <v>6</v>
      </c>
      <c r="B1433" s="13">
        <v>1976</v>
      </c>
      <c r="C1433" s="13">
        <v>1976</v>
      </c>
      <c r="D1433" s="13">
        <v>958</v>
      </c>
      <c r="E1433" s="13">
        <v>440</v>
      </c>
      <c r="F1433">
        <v>20</v>
      </c>
      <c r="G1433">
        <v>0</v>
      </c>
      <c r="H1433">
        <v>3</v>
      </c>
      <c r="I1433">
        <v>1</v>
      </c>
      <c r="J1433">
        <v>0</v>
      </c>
      <c r="K1433">
        <v>0</v>
      </c>
      <c r="L1433">
        <v>2</v>
      </c>
      <c r="M1433">
        <v>1</v>
      </c>
      <c r="N1433">
        <v>0</v>
      </c>
      <c r="O1433" s="42">
        <v>143750</v>
      </c>
      <c r="P143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145575.83198042351</v>
      </c>
    </row>
    <row r="1434" spans="1:16">
      <c r="A1434" s="7">
        <v>4</v>
      </c>
      <c r="B1434" s="7">
        <v>1927</v>
      </c>
      <c r="C1434" s="7">
        <v>2007</v>
      </c>
      <c r="D1434" s="7">
        <v>656</v>
      </c>
      <c r="E1434" s="7">
        <v>216</v>
      </c>
      <c r="F1434">
        <v>7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2</v>
      </c>
      <c r="M1434">
        <v>1</v>
      </c>
      <c r="N1434">
        <v>0</v>
      </c>
      <c r="O1434" s="42">
        <v>64500</v>
      </c>
      <c r="P143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95282.71596151733</v>
      </c>
    </row>
    <row r="1435" spans="1:16">
      <c r="A1435" s="13">
        <v>6</v>
      </c>
      <c r="B1435" s="13">
        <v>2000</v>
      </c>
      <c r="C1435" s="13">
        <v>2000</v>
      </c>
      <c r="D1435" s="13">
        <v>936</v>
      </c>
      <c r="E1435" s="13">
        <v>451</v>
      </c>
      <c r="F1435">
        <v>17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 s="42">
        <v>186500</v>
      </c>
      <c r="P143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191127.58111864707</v>
      </c>
    </row>
    <row r="1436" spans="1:16">
      <c r="A1436" s="7">
        <v>5</v>
      </c>
      <c r="B1436" s="7">
        <v>1977</v>
      </c>
      <c r="C1436" s="7">
        <v>1977</v>
      </c>
      <c r="D1436" s="7">
        <v>1126</v>
      </c>
      <c r="E1436" s="7">
        <v>484</v>
      </c>
      <c r="F1436">
        <v>4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3</v>
      </c>
      <c r="M1436">
        <v>1</v>
      </c>
      <c r="N1436">
        <v>0</v>
      </c>
      <c r="O1436" s="42">
        <v>160000</v>
      </c>
      <c r="P143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150688.83151058367</v>
      </c>
    </row>
    <row r="1437" spans="1:16">
      <c r="A1437" s="13">
        <v>6</v>
      </c>
      <c r="B1437" s="13">
        <v>1962</v>
      </c>
      <c r="C1437" s="13">
        <v>2005</v>
      </c>
      <c r="D1437" s="13">
        <v>1319</v>
      </c>
      <c r="E1437" s="13">
        <v>462</v>
      </c>
      <c r="F1437">
        <v>11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2</v>
      </c>
      <c r="M1437">
        <v>0</v>
      </c>
      <c r="N1437">
        <v>1</v>
      </c>
      <c r="O1437" s="42">
        <v>174000</v>
      </c>
      <c r="P143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189545.3971557621</v>
      </c>
    </row>
    <row r="1438" spans="1:16">
      <c r="A1438" s="7">
        <v>4</v>
      </c>
      <c r="B1438" s="7">
        <v>1971</v>
      </c>
      <c r="C1438" s="7">
        <v>1971</v>
      </c>
      <c r="D1438" s="7">
        <v>864</v>
      </c>
      <c r="E1438" s="7">
        <v>528</v>
      </c>
      <c r="F1438">
        <v>11</v>
      </c>
      <c r="G1438">
        <v>0</v>
      </c>
      <c r="H1438">
        <v>0</v>
      </c>
      <c r="I1438">
        <v>1</v>
      </c>
      <c r="J1438">
        <v>1</v>
      </c>
      <c r="K1438">
        <v>0</v>
      </c>
      <c r="L1438">
        <v>2</v>
      </c>
      <c r="M1438">
        <v>1</v>
      </c>
      <c r="N1438">
        <v>0</v>
      </c>
      <c r="O1438" s="42">
        <v>120500</v>
      </c>
      <c r="P143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116069.02615939837</v>
      </c>
    </row>
    <row r="1439" spans="1:16">
      <c r="A1439" s="13">
        <v>8</v>
      </c>
      <c r="B1439" s="13">
        <v>2008</v>
      </c>
      <c r="C1439" s="13">
        <v>2008</v>
      </c>
      <c r="D1439" s="13">
        <v>1932</v>
      </c>
      <c r="E1439" s="13">
        <v>774</v>
      </c>
      <c r="F1439">
        <v>10</v>
      </c>
      <c r="G1439">
        <v>0</v>
      </c>
      <c r="H1439">
        <v>0</v>
      </c>
      <c r="I1439">
        <v>1</v>
      </c>
      <c r="J1439">
        <v>2</v>
      </c>
      <c r="K1439">
        <v>0</v>
      </c>
      <c r="L1439">
        <v>0</v>
      </c>
      <c r="M1439">
        <v>2</v>
      </c>
      <c r="N1439">
        <v>2</v>
      </c>
      <c r="O1439" s="42">
        <v>394617</v>
      </c>
      <c r="P143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329210.21548505576</v>
      </c>
    </row>
    <row r="1440" spans="1:16">
      <c r="A1440" s="7">
        <v>6</v>
      </c>
      <c r="B1440" s="7">
        <v>1957</v>
      </c>
      <c r="C1440" s="7">
        <v>1996</v>
      </c>
      <c r="D1440" s="7">
        <v>912</v>
      </c>
      <c r="E1440" s="7">
        <v>923</v>
      </c>
      <c r="F1440">
        <v>7</v>
      </c>
      <c r="G1440">
        <v>3</v>
      </c>
      <c r="H1440">
        <v>0</v>
      </c>
      <c r="I1440">
        <v>1</v>
      </c>
      <c r="J1440">
        <v>1</v>
      </c>
      <c r="K1440">
        <v>0</v>
      </c>
      <c r="L1440">
        <v>2</v>
      </c>
      <c r="M1440">
        <v>1</v>
      </c>
      <c r="N1440">
        <v>0</v>
      </c>
      <c r="O1440" s="42">
        <v>149700</v>
      </c>
      <c r="P144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201693.62742723685</v>
      </c>
    </row>
    <row r="1441" spans="1:16">
      <c r="A1441" s="13">
        <v>7</v>
      </c>
      <c r="B1441" s="13">
        <v>1979</v>
      </c>
      <c r="C1441" s="13">
        <v>1979</v>
      </c>
      <c r="D1441" s="13">
        <v>539</v>
      </c>
      <c r="E1441" s="13">
        <v>550</v>
      </c>
      <c r="F1441">
        <v>6</v>
      </c>
      <c r="G1441">
        <v>0</v>
      </c>
      <c r="H1441">
        <v>0</v>
      </c>
      <c r="I1441">
        <v>5</v>
      </c>
      <c r="J1441">
        <v>1</v>
      </c>
      <c r="K1441">
        <v>0</v>
      </c>
      <c r="L1441">
        <v>2</v>
      </c>
      <c r="M1441">
        <v>1</v>
      </c>
      <c r="N1441">
        <v>0</v>
      </c>
      <c r="O1441" s="42">
        <v>197000</v>
      </c>
      <c r="P144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187899.50241896091</v>
      </c>
    </row>
    <row r="1442" spans="1:16">
      <c r="A1442" s="7">
        <v>6</v>
      </c>
      <c r="B1442" s="7">
        <v>1922</v>
      </c>
      <c r="C1442" s="7">
        <v>1994</v>
      </c>
      <c r="D1442" s="7">
        <v>588</v>
      </c>
      <c r="E1442" s="7">
        <v>672</v>
      </c>
      <c r="F1442">
        <v>2</v>
      </c>
      <c r="G1442">
        <v>0</v>
      </c>
      <c r="H1442">
        <v>0</v>
      </c>
      <c r="I1442">
        <v>7</v>
      </c>
      <c r="J1442">
        <v>2</v>
      </c>
      <c r="K1442">
        <v>0</v>
      </c>
      <c r="L1442">
        <v>3</v>
      </c>
      <c r="M1442">
        <v>1</v>
      </c>
      <c r="N1442">
        <v>0</v>
      </c>
      <c r="O1442" s="42">
        <v>191000</v>
      </c>
      <c r="P144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163484.42732571464</v>
      </c>
    </row>
    <row r="1443" spans="1:16">
      <c r="A1443" s="13">
        <v>6</v>
      </c>
      <c r="B1443" s="13">
        <v>2004</v>
      </c>
      <c r="C1443" s="13">
        <v>2004</v>
      </c>
      <c r="D1443" s="13">
        <v>848</v>
      </c>
      <c r="E1443" s="13">
        <v>420</v>
      </c>
      <c r="F1443">
        <v>0</v>
      </c>
      <c r="G1443">
        <v>0</v>
      </c>
      <c r="H1443">
        <v>3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 s="42">
        <v>149300</v>
      </c>
      <c r="P144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149106.3091662536</v>
      </c>
    </row>
    <row r="1444" spans="1:16">
      <c r="A1444" s="7">
        <v>10</v>
      </c>
      <c r="B1444" s="7">
        <v>2008</v>
      </c>
      <c r="C1444" s="7">
        <v>2008</v>
      </c>
      <c r="D1444" s="7">
        <v>1017</v>
      </c>
      <c r="E1444" s="7">
        <v>812</v>
      </c>
      <c r="F1444">
        <v>5</v>
      </c>
      <c r="G1444">
        <v>0</v>
      </c>
      <c r="H1444">
        <v>0</v>
      </c>
      <c r="I1444">
        <v>0</v>
      </c>
      <c r="J1444">
        <v>2</v>
      </c>
      <c r="K1444">
        <v>0</v>
      </c>
      <c r="L1444">
        <v>0</v>
      </c>
      <c r="M1444">
        <v>2</v>
      </c>
      <c r="N1444">
        <v>0</v>
      </c>
      <c r="O1444" s="42">
        <v>310000</v>
      </c>
      <c r="P144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359430.09307862067</v>
      </c>
    </row>
    <row r="1445" spans="1:16">
      <c r="A1445" s="13">
        <v>6</v>
      </c>
      <c r="B1445" s="13">
        <v>1916</v>
      </c>
      <c r="C1445" s="13">
        <v>1950</v>
      </c>
      <c r="D1445" s="13">
        <v>952</v>
      </c>
      <c r="E1445" s="13">
        <v>192</v>
      </c>
      <c r="F1445">
        <v>8</v>
      </c>
      <c r="G1445">
        <v>0</v>
      </c>
      <c r="H1445">
        <v>0</v>
      </c>
      <c r="I1445">
        <v>3</v>
      </c>
      <c r="J1445">
        <v>1</v>
      </c>
      <c r="K1445">
        <v>0</v>
      </c>
      <c r="L1445">
        <v>3</v>
      </c>
      <c r="M1445">
        <v>3</v>
      </c>
      <c r="N1445">
        <v>0</v>
      </c>
      <c r="O1445" s="42">
        <v>121000</v>
      </c>
      <c r="P144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149316.57423449418</v>
      </c>
    </row>
    <row r="1446" spans="1:16">
      <c r="A1446" s="7">
        <v>7</v>
      </c>
      <c r="B1446" s="7">
        <v>2004</v>
      </c>
      <c r="C1446" s="7">
        <v>2004</v>
      </c>
      <c r="D1446" s="7">
        <v>1422</v>
      </c>
      <c r="E1446" s="7">
        <v>626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 s="42">
        <v>179600</v>
      </c>
      <c r="P144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236506.82174724384</v>
      </c>
    </row>
    <row r="1447" spans="1:16">
      <c r="A1447" s="13">
        <v>6</v>
      </c>
      <c r="B1447" s="13">
        <v>1966</v>
      </c>
      <c r="C1447" s="13">
        <v>1966</v>
      </c>
      <c r="D1447" s="13">
        <v>814</v>
      </c>
      <c r="E1447" s="13">
        <v>240</v>
      </c>
      <c r="F1447">
        <v>9</v>
      </c>
      <c r="G1447">
        <v>0</v>
      </c>
      <c r="H1447">
        <v>0</v>
      </c>
      <c r="I1447">
        <v>4</v>
      </c>
      <c r="J1447">
        <v>1</v>
      </c>
      <c r="K1447">
        <v>0</v>
      </c>
      <c r="L1447">
        <v>1</v>
      </c>
      <c r="M1447">
        <v>1</v>
      </c>
      <c r="N1447">
        <v>0</v>
      </c>
      <c r="O1447" s="42">
        <v>129000</v>
      </c>
      <c r="P144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147553.84434873026</v>
      </c>
    </row>
    <row r="1448" spans="1:16">
      <c r="A1448" s="7">
        <v>5</v>
      </c>
      <c r="B1448" s="7">
        <v>1962</v>
      </c>
      <c r="C1448" s="7">
        <v>1962</v>
      </c>
      <c r="D1448" s="7">
        <v>1188</v>
      </c>
      <c r="E1448" s="7">
        <v>312</v>
      </c>
      <c r="F1448">
        <v>4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2</v>
      </c>
      <c r="M1448">
        <v>1</v>
      </c>
      <c r="N1448">
        <v>0</v>
      </c>
      <c r="O1448" s="42">
        <v>157900</v>
      </c>
      <c r="P144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136903.62020935974</v>
      </c>
    </row>
    <row r="1449" spans="1:16">
      <c r="A1449" s="13">
        <v>8</v>
      </c>
      <c r="B1449" s="13">
        <v>1995</v>
      </c>
      <c r="C1449" s="13">
        <v>1996</v>
      </c>
      <c r="D1449" s="13">
        <v>1220</v>
      </c>
      <c r="E1449" s="13">
        <v>556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 s="42">
        <v>240000</v>
      </c>
      <c r="P144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252051.38327331177</v>
      </c>
    </row>
    <row r="1450" spans="1:16">
      <c r="A1450" s="7">
        <v>4</v>
      </c>
      <c r="B1450" s="7">
        <v>1910</v>
      </c>
      <c r="C1450" s="7">
        <v>2000</v>
      </c>
      <c r="D1450" s="7">
        <v>560</v>
      </c>
      <c r="E1450" s="7">
        <v>384</v>
      </c>
      <c r="F1450">
        <v>15</v>
      </c>
      <c r="G1450">
        <v>0</v>
      </c>
      <c r="H1450">
        <v>0</v>
      </c>
      <c r="I1450">
        <v>0</v>
      </c>
      <c r="J1450">
        <v>4</v>
      </c>
      <c r="K1450">
        <v>0</v>
      </c>
      <c r="L1450">
        <v>1</v>
      </c>
      <c r="M1450">
        <v>1</v>
      </c>
      <c r="N1450">
        <v>0</v>
      </c>
      <c r="O1450" s="42">
        <v>112000</v>
      </c>
      <c r="P145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125150.09802140684</v>
      </c>
    </row>
    <row r="1451" spans="1:16">
      <c r="A1451" s="13">
        <v>5</v>
      </c>
      <c r="B1451" s="13">
        <v>1970</v>
      </c>
      <c r="C1451" s="13">
        <v>1970</v>
      </c>
      <c r="D1451" s="13">
        <v>630</v>
      </c>
      <c r="E1451" s="13">
        <v>0</v>
      </c>
      <c r="F1451">
        <v>14</v>
      </c>
      <c r="G1451">
        <v>0</v>
      </c>
      <c r="H1451">
        <v>4</v>
      </c>
      <c r="I1451">
        <v>4</v>
      </c>
      <c r="J1451">
        <v>0</v>
      </c>
      <c r="K1451">
        <v>0</v>
      </c>
      <c r="L1451">
        <v>0</v>
      </c>
      <c r="M1451">
        <v>2</v>
      </c>
      <c r="N1451">
        <v>1</v>
      </c>
      <c r="O1451" s="42">
        <v>92000</v>
      </c>
      <c r="P145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71963.659108613079</v>
      </c>
    </row>
    <row r="1452" spans="1:16">
      <c r="A1452" s="7">
        <v>5</v>
      </c>
      <c r="B1452" s="7">
        <v>1974</v>
      </c>
      <c r="C1452" s="7">
        <v>1974</v>
      </c>
      <c r="D1452" s="7">
        <v>896</v>
      </c>
      <c r="E1452" s="7">
        <v>0</v>
      </c>
      <c r="F1452">
        <v>11</v>
      </c>
      <c r="G1452">
        <v>0</v>
      </c>
      <c r="H1452">
        <v>2</v>
      </c>
      <c r="I1452">
        <v>0</v>
      </c>
      <c r="J1452">
        <v>0</v>
      </c>
      <c r="K1452">
        <v>0</v>
      </c>
      <c r="L1452">
        <v>2</v>
      </c>
      <c r="M1452">
        <v>1</v>
      </c>
      <c r="N1452">
        <v>0</v>
      </c>
      <c r="O1452" s="42">
        <v>136000</v>
      </c>
      <c r="P1452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93577.461344934607</v>
      </c>
    </row>
    <row r="1453" spans="1:16">
      <c r="A1453" s="13">
        <v>8</v>
      </c>
      <c r="B1453" s="13">
        <v>2008</v>
      </c>
      <c r="C1453" s="13">
        <v>2009</v>
      </c>
      <c r="D1453" s="13">
        <v>1573</v>
      </c>
      <c r="E1453" s="13">
        <v>840</v>
      </c>
      <c r="F1453">
        <v>5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2</v>
      </c>
      <c r="N1453">
        <v>2</v>
      </c>
      <c r="O1453" s="42">
        <v>287090</v>
      </c>
      <c r="P1453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306198.19775207998</v>
      </c>
    </row>
    <row r="1454" spans="1:16">
      <c r="A1454" s="7">
        <v>5</v>
      </c>
      <c r="B1454" s="7">
        <v>2005</v>
      </c>
      <c r="C1454" s="7">
        <v>2005</v>
      </c>
      <c r="D1454" s="7">
        <v>547</v>
      </c>
      <c r="E1454" s="7">
        <v>525</v>
      </c>
      <c r="F1454">
        <v>15</v>
      </c>
      <c r="G1454">
        <v>0</v>
      </c>
      <c r="H1454">
        <v>3</v>
      </c>
      <c r="I1454">
        <v>5</v>
      </c>
      <c r="J1454">
        <v>0</v>
      </c>
      <c r="K1454">
        <v>0</v>
      </c>
      <c r="L1454">
        <v>1</v>
      </c>
      <c r="M1454">
        <v>1</v>
      </c>
      <c r="N1454">
        <v>0</v>
      </c>
      <c r="O1454" s="42">
        <v>145000</v>
      </c>
      <c r="P1454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115554.47969611519</v>
      </c>
    </row>
    <row r="1455" spans="1:16">
      <c r="A1455" s="13">
        <v>5</v>
      </c>
      <c r="B1455" s="13">
        <v>2006</v>
      </c>
      <c r="C1455" s="13">
        <v>2006</v>
      </c>
      <c r="D1455" s="13">
        <v>1140</v>
      </c>
      <c r="E1455" s="13">
        <v>0</v>
      </c>
      <c r="F1455">
        <v>4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1</v>
      </c>
      <c r="O1455" s="42">
        <v>84500</v>
      </c>
      <c r="P1455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138475.59551043116</v>
      </c>
    </row>
    <row r="1456" spans="1:16">
      <c r="A1456" s="7">
        <v>7</v>
      </c>
      <c r="B1456" s="7">
        <v>2004</v>
      </c>
      <c r="C1456" s="7">
        <v>2005</v>
      </c>
      <c r="D1456" s="7">
        <v>1221</v>
      </c>
      <c r="E1456" s="7">
        <v>400</v>
      </c>
      <c r="F1456">
        <v>5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 s="42">
        <v>185000</v>
      </c>
      <c r="P1456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216258.21720185861</v>
      </c>
    </row>
    <row r="1457" spans="1:16">
      <c r="A1457" s="13">
        <v>6</v>
      </c>
      <c r="B1457" s="13">
        <v>1999</v>
      </c>
      <c r="C1457" s="13">
        <v>2000</v>
      </c>
      <c r="D1457" s="13">
        <v>953</v>
      </c>
      <c r="E1457" s="13">
        <v>460</v>
      </c>
      <c r="F1457">
        <v>17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 s="42">
        <v>175000</v>
      </c>
      <c r="P1457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192154.82682943897</v>
      </c>
    </row>
    <row r="1458" spans="1:16">
      <c r="A1458" s="7">
        <v>6</v>
      </c>
      <c r="B1458" s="7">
        <v>1978</v>
      </c>
      <c r="C1458" s="7">
        <v>1988</v>
      </c>
      <c r="D1458" s="7">
        <v>1542</v>
      </c>
      <c r="E1458" s="7">
        <v>500</v>
      </c>
      <c r="F1458">
        <v>6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2</v>
      </c>
      <c r="M1458">
        <v>1</v>
      </c>
      <c r="N1458">
        <v>0</v>
      </c>
      <c r="O1458" s="42">
        <v>210000</v>
      </c>
      <c r="P1458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196948.04933556699</v>
      </c>
    </row>
    <row r="1459" spans="1:16">
      <c r="A1459" s="13">
        <v>7</v>
      </c>
      <c r="B1459" s="13">
        <v>1941</v>
      </c>
      <c r="C1459" s="13">
        <v>2006</v>
      </c>
      <c r="D1459" s="13">
        <v>1152</v>
      </c>
      <c r="E1459" s="13">
        <v>252</v>
      </c>
      <c r="F1459">
        <v>2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 s="42">
        <v>266500</v>
      </c>
      <c r="P1459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203676.8960125102</v>
      </c>
    </row>
    <row r="1460" spans="1:16">
      <c r="A1460" s="7">
        <v>5</v>
      </c>
      <c r="B1460" s="7">
        <v>1950</v>
      </c>
      <c r="C1460" s="7">
        <v>1996</v>
      </c>
      <c r="D1460" s="7">
        <v>1078</v>
      </c>
      <c r="E1460" s="7">
        <v>240</v>
      </c>
      <c r="F1460">
        <v>11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0</v>
      </c>
      <c r="N1460">
        <v>0</v>
      </c>
      <c r="O1460" s="42">
        <v>142125</v>
      </c>
      <c r="P1460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135356.52815553718</v>
      </c>
    </row>
    <row r="1461" spans="1:16">
      <c r="A1461" s="13">
        <v>5</v>
      </c>
      <c r="B1461" s="13">
        <v>1965</v>
      </c>
      <c r="C1461" s="13">
        <v>1965</v>
      </c>
      <c r="D1461" s="13">
        <v>1256</v>
      </c>
      <c r="E1461" s="13">
        <v>276</v>
      </c>
      <c r="F1461">
        <v>15</v>
      </c>
      <c r="G1461">
        <v>0</v>
      </c>
      <c r="H1461">
        <v>0</v>
      </c>
      <c r="I1461">
        <v>1</v>
      </c>
      <c r="J1461">
        <v>1</v>
      </c>
      <c r="K1461">
        <v>0</v>
      </c>
      <c r="L1461">
        <v>1</v>
      </c>
      <c r="M1461">
        <v>1</v>
      </c>
      <c r="N1461">
        <v>0</v>
      </c>
      <c r="O1461" s="42">
        <v>147500</v>
      </c>
      <c r="P1461" s="42">
        <f>$S$17+$S$18*Table3[[#This Row],[OverallQual]]+Table3[[#This Row],[YearBuilt]]*$S$19+$S$20*Table3[[#This Row],[YearRemodAdd]]+Table3[[#This Row],[TotalBsmtSF]]*$S$21+$S$22*Table3[[#This Row],[GarageArea]]+Table3[[#This Row],[Ngh_score]]*$S$23+$S$24*Table3[[#This Row],[cnd1_score]]+Table3[[#This Row],[bldg_score]]*$S$25+$S$26*Table3[[#This Row],[housestyle_score]]+Table3[[#This Row],[bsmtql_score]]*$S$27+$S$28*Table3[[#This Row],[bsmtco_score]]+Table3[[#This Row],[heatingqc_score]]*$S$29+Table3[[#This Row],[kitqual_score]]*$S$30+Table3[[#This Row],[SaleCond_score]]*$S$31</f>
        <v>143944.22349259944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84F79-A08D-284B-A1C8-D8E85BBCF4E2}">
  <sheetPr filterMode="1"/>
  <dimension ref="A1:H1481"/>
  <sheetViews>
    <sheetView topLeftCell="A25" workbookViewId="0">
      <selection activeCell="I16" sqref="I16"/>
    </sheetView>
  </sheetViews>
  <sheetFormatPr baseColWidth="10" defaultColWidth="11" defaultRowHeight="16"/>
  <cols>
    <col min="1" max="1" width="20.1640625" customWidth="1"/>
    <col min="6" max="6" width="15" customWidth="1"/>
    <col min="7" max="7" width="14.83203125" customWidth="1"/>
    <col min="8" max="8" width="16.83203125" customWidth="1"/>
  </cols>
  <sheetData>
    <row r="1" spans="1:2">
      <c r="B1" t="s">
        <v>660</v>
      </c>
    </row>
    <row r="2" spans="1:2">
      <c r="A2" s="8" t="s">
        <v>5</v>
      </c>
      <c r="B2" s="6" t="b">
        <f>ISNUMBER(Table2[[#This Row],[LotArea]])</f>
        <v>1</v>
      </c>
    </row>
    <row r="3" spans="1:2" hidden="1">
      <c r="A3" s="9" t="s">
        <v>13</v>
      </c>
      <c r="B3" s="7" t="b">
        <f>ISNUMBER(Table2[[#This Row],[Neighborhood]])</f>
        <v>0</v>
      </c>
    </row>
    <row r="4" spans="1:2" hidden="1">
      <c r="A4" s="9" t="s">
        <v>14</v>
      </c>
      <c r="B4" s="7" t="b">
        <f>ISNUMBER(Table2[[#This Row],[Condition1]])</f>
        <v>0</v>
      </c>
    </row>
    <row r="5" spans="1:2" hidden="1">
      <c r="A5" s="9" t="s">
        <v>16</v>
      </c>
      <c r="B5" s="7" t="b">
        <f>ISNUMBER(Table2[[#This Row],[BldgType]])</f>
        <v>0</v>
      </c>
    </row>
    <row r="6" spans="1:2" hidden="1">
      <c r="A6" s="9" t="s">
        <v>17</v>
      </c>
      <c r="B6" s="7" t="b">
        <f>ISNUMBER(Table2[[#This Row],[HouseStyle]])</f>
        <v>0</v>
      </c>
    </row>
    <row r="7" spans="1:2">
      <c r="A7" s="9" t="s">
        <v>18</v>
      </c>
      <c r="B7" s="7" t="b">
        <f>ISNUMBER(Table2[[#This Row],[OverallQual]])</f>
        <v>1</v>
      </c>
    </row>
    <row r="8" spans="1:2">
      <c r="A8" s="9" t="s">
        <v>19</v>
      </c>
      <c r="B8" s="7" t="b">
        <f>ISNUMBER(Table2[[#This Row],[OverallCond]])</f>
        <v>1</v>
      </c>
    </row>
    <row r="9" spans="1:2">
      <c r="A9" s="9" t="s">
        <v>20</v>
      </c>
      <c r="B9" s="7" t="b">
        <f>ISNUMBER(Table2[[#This Row],[YearBuilt]])</f>
        <v>1</v>
      </c>
    </row>
    <row r="10" spans="1:2">
      <c r="A10" s="9" t="s">
        <v>21</v>
      </c>
      <c r="B10" s="7" t="b">
        <f>ISNUMBER(Table2[[#This Row],[YearRemodAdd]])</f>
        <v>1</v>
      </c>
    </row>
    <row r="11" spans="1:2" hidden="1">
      <c r="A11" s="9" t="s">
        <v>31</v>
      </c>
      <c r="B11" s="7" t="b">
        <f>ISNUMBER(Table2[[#This Row],[BsmtQual]])</f>
        <v>0</v>
      </c>
    </row>
    <row r="12" spans="1:2" hidden="1">
      <c r="A12" s="9" t="s">
        <v>32</v>
      </c>
      <c r="B12" s="7" t="b">
        <f>ISNUMBER(Table2[[#This Row],[BsmtCond]])</f>
        <v>0</v>
      </c>
    </row>
    <row r="13" spans="1:2">
      <c r="A13" s="9" t="s">
        <v>39</v>
      </c>
      <c r="B13" s="7" t="b">
        <f>ISNUMBER(Table2[[#This Row],[TotalBsmtSF]])</f>
        <v>1</v>
      </c>
    </row>
    <row r="14" spans="1:2" hidden="1">
      <c r="A14" s="9" t="s">
        <v>41</v>
      </c>
      <c r="B14" s="7" t="b">
        <f>ISNUMBER(Table2[[#This Row],[HeatingQC]])</f>
        <v>0</v>
      </c>
    </row>
    <row r="15" spans="1:2" hidden="1">
      <c r="A15" s="9" t="s">
        <v>54</v>
      </c>
      <c r="B15" s="7" t="b">
        <f>ISNUMBER(Table2[[#This Row],[KitchenQual]])</f>
        <v>0</v>
      </c>
    </row>
    <row r="16" spans="1:2">
      <c r="A16" s="9" t="s">
        <v>63</v>
      </c>
      <c r="B16" s="7" t="b">
        <f>ISNUMBER(Table2[[#This Row],[GarageArea]])</f>
        <v>1</v>
      </c>
    </row>
    <row r="17" spans="1:8" hidden="1">
      <c r="A17" s="9" t="s">
        <v>66</v>
      </c>
      <c r="B17" s="7" t="b">
        <f>ISNUMBER(Table2[[#This Row],[PavedDrive]])</f>
        <v>0</v>
      </c>
    </row>
    <row r="18" spans="1:8" hidden="1">
      <c r="A18" s="9" t="s">
        <v>80</v>
      </c>
      <c r="B18" s="7" t="b">
        <f>ISNUMBER(Table2[[#This Row],[SaleCondition]])</f>
        <v>0</v>
      </c>
    </row>
    <row r="19" spans="1:8">
      <c r="A19" s="10" t="s">
        <v>1</v>
      </c>
      <c r="B19" s="11" t="b">
        <f>ISNUMBER(Table2[[#This Row],[SalePrice]])</f>
        <v>1</v>
      </c>
    </row>
    <row r="21" spans="1:8">
      <c r="A21" t="s">
        <v>5</v>
      </c>
      <c r="B21" t="s">
        <v>18</v>
      </c>
      <c r="C21" t="s">
        <v>19</v>
      </c>
      <c r="D21" t="s">
        <v>20</v>
      </c>
      <c r="E21" t="s">
        <v>21</v>
      </c>
      <c r="F21" t="s">
        <v>39</v>
      </c>
      <c r="G21" t="s">
        <v>63</v>
      </c>
      <c r="H21" t="s">
        <v>1</v>
      </c>
    </row>
    <row r="22" spans="1:8">
      <c r="A22">
        <v>8450</v>
      </c>
      <c r="B22">
        <v>7</v>
      </c>
      <c r="C22">
        <v>5</v>
      </c>
      <c r="D22">
        <v>2003</v>
      </c>
      <c r="E22">
        <v>2003</v>
      </c>
      <c r="F22">
        <v>856</v>
      </c>
      <c r="G22">
        <v>548</v>
      </c>
      <c r="H22">
        <v>208500</v>
      </c>
    </row>
    <row r="23" spans="1:8">
      <c r="A23">
        <v>9600</v>
      </c>
      <c r="B23">
        <v>6</v>
      </c>
      <c r="C23">
        <v>8</v>
      </c>
      <c r="D23">
        <v>1976</v>
      </c>
      <c r="E23">
        <v>1976</v>
      </c>
      <c r="F23">
        <v>1262</v>
      </c>
      <c r="G23">
        <v>460</v>
      </c>
      <c r="H23">
        <v>181500</v>
      </c>
    </row>
    <row r="24" spans="1:8">
      <c r="A24">
        <v>11250</v>
      </c>
      <c r="B24">
        <v>7</v>
      </c>
      <c r="C24">
        <v>5</v>
      </c>
      <c r="D24">
        <v>2001</v>
      </c>
      <c r="E24">
        <v>2002</v>
      </c>
      <c r="F24">
        <v>920</v>
      </c>
      <c r="G24">
        <v>608</v>
      </c>
      <c r="H24">
        <v>223500</v>
      </c>
    </row>
    <row r="25" spans="1:8">
      <c r="A25">
        <v>9550</v>
      </c>
      <c r="B25">
        <v>7</v>
      </c>
      <c r="C25">
        <v>5</v>
      </c>
      <c r="D25">
        <v>1915</v>
      </c>
      <c r="E25">
        <v>1970</v>
      </c>
      <c r="F25">
        <v>756</v>
      </c>
      <c r="G25">
        <v>642</v>
      </c>
      <c r="H25">
        <v>140000</v>
      </c>
    </row>
    <row r="26" spans="1:8">
      <c r="A26">
        <v>14260</v>
      </c>
      <c r="B26">
        <v>8</v>
      </c>
      <c r="C26">
        <v>5</v>
      </c>
      <c r="D26">
        <v>2000</v>
      </c>
      <c r="E26">
        <v>2000</v>
      </c>
      <c r="F26">
        <v>1145</v>
      </c>
      <c r="G26">
        <v>836</v>
      </c>
      <c r="H26">
        <v>250000</v>
      </c>
    </row>
    <row r="27" spans="1:8">
      <c r="A27">
        <v>14115</v>
      </c>
      <c r="B27">
        <v>5</v>
      </c>
      <c r="C27">
        <v>5</v>
      </c>
      <c r="D27">
        <v>1993</v>
      </c>
      <c r="E27">
        <v>1995</v>
      </c>
      <c r="F27">
        <v>796</v>
      </c>
      <c r="G27">
        <v>480</v>
      </c>
      <c r="H27">
        <v>143000</v>
      </c>
    </row>
    <row r="28" spans="1:8">
      <c r="A28">
        <v>10084</v>
      </c>
      <c r="B28">
        <v>8</v>
      </c>
      <c r="C28">
        <v>5</v>
      </c>
      <c r="D28">
        <v>2004</v>
      </c>
      <c r="E28">
        <v>2005</v>
      </c>
      <c r="F28">
        <v>1686</v>
      </c>
      <c r="G28">
        <v>636</v>
      </c>
      <c r="H28">
        <v>307000</v>
      </c>
    </row>
    <row r="29" spans="1:8">
      <c r="A29">
        <v>10382</v>
      </c>
      <c r="B29">
        <v>7</v>
      </c>
      <c r="C29">
        <v>6</v>
      </c>
      <c r="D29">
        <v>1973</v>
      </c>
      <c r="E29">
        <v>1973</v>
      </c>
      <c r="F29">
        <v>1107</v>
      </c>
      <c r="G29">
        <v>484</v>
      </c>
      <c r="H29">
        <v>200000</v>
      </c>
    </row>
    <row r="30" spans="1:8">
      <c r="A30">
        <v>6120</v>
      </c>
      <c r="B30">
        <v>7</v>
      </c>
      <c r="C30">
        <v>5</v>
      </c>
      <c r="D30">
        <v>1931</v>
      </c>
      <c r="E30">
        <v>1950</v>
      </c>
      <c r="F30">
        <v>952</v>
      </c>
      <c r="G30">
        <v>468</v>
      </c>
      <c r="H30">
        <v>129900</v>
      </c>
    </row>
    <row r="31" spans="1:8">
      <c r="A31">
        <v>7420</v>
      </c>
      <c r="B31">
        <v>5</v>
      </c>
      <c r="C31">
        <v>6</v>
      </c>
      <c r="D31">
        <v>1939</v>
      </c>
      <c r="E31">
        <v>1950</v>
      </c>
      <c r="F31">
        <v>991</v>
      </c>
      <c r="G31">
        <v>205</v>
      </c>
      <c r="H31">
        <v>118000</v>
      </c>
    </row>
    <row r="32" spans="1:8">
      <c r="A32">
        <v>11200</v>
      </c>
      <c r="B32">
        <v>5</v>
      </c>
      <c r="C32">
        <v>5</v>
      </c>
      <c r="D32">
        <v>1965</v>
      </c>
      <c r="E32">
        <v>1965</v>
      </c>
      <c r="F32">
        <v>1040</v>
      </c>
      <c r="G32">
        <v>384</v>
      </c>
      <c r="H32">
        <v>129500</v>
      </c>
    </row>
    <row r="33" spans="1:8">
      <c r="A33">
        <v>11924</v>
      </c>
      <c r="B33">
        <v>9</v>
      </c>
      <c r="C33">
        <v>5</v>
      </c>
      <c r="D33">
        <v>2005</v>
      </c>
      <c r="E33">
        <v>2006</v>
      </c>
      <c r="F33">
        <v>1175</v>
      </c>
      <c r="G33">
        <v>736</v>
      </c>
      <c r="H33">
        <v>345000</v>
      </c>
    </row>
    <row r="34" spans="1:8">
      <c r="A34">
        <v>12968</v>
      </c>
      <c r="B34">
        <v>5</v>
      </c>
      <c r="C34">
        <v>6</v>
      </c>
      <c r="D34">
        <v>1962</v>
      </c>
      <c r="E34">
        <v>1962</v>
      </c>
      <c r="F34">
        <v>912</v>
      </c>
      <c r="G34">
        <v>352</v>
      </c>
      <c r="H34">
        <v>144000</v>
      </c>
    </row>
    <row r="35" spans="1:8">
      <c r="A35">
        <v>10652</v>
      </c>
      <c r="B35">
        <v>7</v>
      </c>
      <c r="C35">
        <v>5</v>
      </c>
      <c r="D35">
        <v>2006</v>
      </c>
      <c r="E35">
        <v>2007</v>
      </c>
      <c r="F35">
        <v>1494</v>
      </c>
      <c r="G35">
        <v>840</v>
      </c>
      <c r="H35">
        <v>279500</v>
      </c>
    </row>
    <row r="36" spans="1:8">
      <c r="A36">
        <v>10920</v>
      </c>
      <c r="B36">
        <v>6</v>
      </c>
      <c r="C36">
        <v>5</v>
      </c>
      <c r="D36">
        <v>1960</v>
      </c>
      <c r="E36">
        <v>1960</v>
      </c>
      <c r="F36">
        <v>1253</v>
      </c>
      <c r="G36">
        <v>352</v>
      </c>
      <c r="H36">
        <v>157000</v>
      </c>
    </row>
    <row r="37" spans="1:8">
      <c r="A37">
        <v>6120</v>
      </c>
      <c r="B37">
        <v>7</v>
      </c>
      <c r="C37">
        <v>8</v>
      </c>
      <c r="D37">
        <v>1929</v>
      </c>
      <c r="E37">
        <v>2001</v>
      </c>
      <c r="F37">
        <v>832</v>
      </c>
      <c r="G37">
        <v>576</v>
      </c>
      <c r="H37">
        <v>132000</v>
      </c>
    </row>
    <row r="38" spans="1:8">
      <c r="A38">
        <v>11241</v>
      </c>
      <c r="B38">
        <v>6</v>
      </c>
      <c r="C38">
        <v>7</v>
      </c>
      <c r="D38">
        <v>1970</v>
      </c>
      <c r="E38">
        <v>1970</v>
      </c>
      <c r="F38">
        <v>1004</v>
      </c>
      <c r="G38">
        <v>480</v>
      </c>
      <c r="H38">
        <v>149000</v>
      </c>
    </row>
    <row r="39" spans="1:8">
      <c r="A39">
        <v>10791</v>
      </c>
      <c r="B39">
        <v>4</v>
      </c>
      <c r="C39">
        <v>5</v>
      </c>
      <c r="D39">
        <v>1967</v>
      </c>
      <c r="E39">
        <v>1967</v>
      </c>
      <c r="F39">
        <v>0</v>
      </c>
      <c r="G39">
        <v>516</v>
      </c>
      <c r="H39">
        <v>90000</v>
      </c>
    </row>
    <row r="40" spans="1:8">
      <c r="A40">
        <v>13695</v>
      </c>
      <c r="B40">
        <v>5</v>
      </c>
      <c r="C40">
        <v>5</v>
      </c>
      <c r="D40">
        <v>2004</v>
      </c>
      <c r="E40">
        <v>2004</v>
      </c>
      <c r="F40">
        <v>1114</v>
      </c>
      <c r="G40">
        <v>576</v>
      </c>
      <c r="H40">
        <v>159000</v>
      </c>
    </row>
    <row r="41" spans="1:8">
      <c r="A41">
        <v>7560</v>
      </c>
      <c r="B41">
        <v>5</v>
      </c>
      <c r="C41">
        <v>6</v>
      </c>
      <c r="D41">
        <v>1958</v>
      </c>
      <c r="E41">
        <v>1965</v>
      </c>
      <c r="F41">
        <v>1029</v>
      </c>
      <c r="G41">
        <v>294</v>
      </c>
      <c r="H41">
        <v>139000</v>
      </c>
    </row>
    <row r="42" spans="1:8">
      <c r="A42">
        <v>14215</v>
      </c>
      <c r="B42">
        <v>8</v>
      </c>
      <c r="C42">
        <v>5</v>
      </c>
      <c r="D42">
        <v>2005</v>
      </c>
      <c r="E42">
        <v>2006</v>
      </c>
      <c r="F42">
        <v>1158</v>
      </c>
      <c r="G42">
        <v>853</v>
      </c>
      <c r="H42">
        <v>325300</v>
      </c>
    </row>
    <row r="43" spans="1:8">
      <c r="A43">
        <v>7449</v>
      </c>
      <c r="B43">
        <v>7</v>
      </c>
      <c r="C43">
        <v>7</v>
      </c>
      <c r="D43">
        <v>1930</v>
      </c>
      <c r="E43">
        <v>1950</v>
      </c>
      <c r="F43">
        <v>637</v>
      </c>
      <c r="G43">
        <v>280</v>
      </c>
      <c r="H43">
        <v>139400</v>
      </c>
    </row>
    <row r="44" spans="1:8">
      <c r="A44">
        <v>9742</v>
      </c>
      <c r="B44">
        <v>8</v>
      </c>
      <c r="C44">
        <v>5</v>
      </c>
      <c r="D44">
        <v>2002</v>
      </c>
      <c r="E44">
        <v>2002</v>
      </c>
      <c r="F44">
        <v>1777</v>
      </c>
      <c r="G44">
        <v>534</v>
      </c>
      <c r="H44">
        <v>230000</v>
      </c>
    </row>
    <row r="45" spans="1:8">
      <c r="A45">
        <v>4224</v>
      </c>
      <c r="B45">
        <v>5</v>
      </c>
      <c r="C45">
        <v>7</v>
      </c>
      <c r="D45">
        <v>1976</v>
      </c>
      <c r="E45">
        <v>1976</v>
      </c>
      <c r="F45">
        <v>1040</v>
      </c>
      <c r="G45">
        <v>572</v>
      </c>
      <c r="H45">
        <v>129900</v>
      </c>
    </row>
    <row r="46" spans="1:8">
      <c r="A46">
        <v>8246</v>
      </c>
      <c r="B46">
        <v>5</v>
      </c>
      <c r="C46">
        <v>8</v>
      </c>
      <c r="D46">
        <v>1968</v>
      </c>
      <c r="E46">
        <v>2001</v>
      </c>
      <c r="F46">
        <v>1060</v>
      </c>
      <c r="G46">
        <v>270</v>
      </c>
      <c r="H46">
        <v>154000</v>
      </c>
    </row>
    <row r="47" spans="1:8">
      <c r="A47">
        <v>14230</v>
      </c>
      <c r="B47">
        <v>8</v>
      </c>
      <c r="C47">
        <v>5</v>
      </c>
      <c r="D47">
        <v>2007</v>
      </c>
      <c r="E47">
        <v>2007</v>
      </c>
      <c r="F47">
        <v>1566</v>
      </c>
      <c r="G47">
        <v>890</v>
      </c>
      <c r="H47">
        <v>256300</v>
      </c>
    </row>
    <row r="48" spans="1:8">
      <c r="A48">
        <v>7200</v>
      </c>
      <c r="B48">
        <v>5</v>
      </c>
      <c r="C48">
        <v>7</v>
      </c>
      <c r="D48">
        <v>1951</v>
      </c>
      <c r="E48">
        <v>2000</v>
      </c>
      <c r="F48">
        <v>900</v>
      </c>
      <c r="G48">
        <v>576</v>
      </c>
      <c r="H48">
        <v>134800</v>
      </c>
    </row>
    <row r="49" spans="1:8">
      <c r="A49">
        <v>11478</v>
      </c>
      <c r="B49">
        <v>8</v>
      </c>
      <c r="C49">
        <v>5</v>
      </c>
      <c r="D49">
        <v>2007</v>
      </c>
      <c r="E49">
        <v>2008</v>
      </c>
      <c r="F49">
        <v>1704</v>
      </c>
      <c r="G49">
        <v>772</v>
      </c>
      <c r="H49">
        <v>306000</v>
      </c>
    </row>
    <row r="50" spans="1:8">
      <c r="A50">
        <v>16321</v>
      </c>
      <c r="B50">
        <v>5</v>
      </c>
      <c r="C50">
        <v>6</v>
      </c>
      <c r="D50">
        <v>1957</v>
      </c>
      <c r="E50">
        <v>1997</v>
      </c>
      <c r="F50">
        <v>1484</v>
      </c>
      <c r="G50">
        <v>319</v>
      </c>
      <c r="H50">
        <v>207500</v>
      </c>
    </row>
    <row r="51" spans="1:8">
      <c r="A51">
        <v>6324</v>
      </c>
      <c r="B51">
        <v>4</v>
      </c>
      <c r="C51">
        <v>6</v>
      </c>
      <c r="D51">
        <v>1927</v>
      </c>
      <c r="E51">
        <v>1950</v>
      </c>
      <c r="F51">
        <v>520</v>
      </c>
      <c r="G51">
        <v>240</v>
      </c>
      <c r="H51">
        <v>68500</v>
      </c>
    </row>
    <row r="52" spans="1:8">
      <c r="A52">
        <v>8500</v>
      </c>
      <c r="B52">
        <v>4</v>
      </c>
      <c r="C52">
        <v>4</v>
      </c>
      <c r="D52">
        <v>1920</v>
      </c>
      <c r="E52">
        <v>1950</v>
      </c>
      <c r="F52">
        <v>649</v>
      </c>
      <c r="G52">
        <v>250</v>
      </c>
      <c r="H52">
        <v>40000</v>
      </c>
    </row>
    <row r="53" spans="1:8">
      <c r="A53">
        <v>8544</v>
      </c>
      <c r="B53">
        <v>5</v>
      </c>
      <c r="C53">
        <v>6</v>
      </c>
      <c r="D53">
        <v>1966</v>
      </c>
      <c r="E53">
        <v>2006</v>
      </c>
      <c r="F53">
        <v>1228</v>
      </c>
      <c r="G53">
        <v>271</v>
      </c>
      <c r="H53">
        <v>149350</v>
      </c>
    </row>
    <row r="54" spans="1:8">
      <c r="A54">
        <v>11049</v>
      </c>
      <c r="B54">
        <v>8</v>
      </c>
      <c r="C54">
        <v>5</v>
      </c>
      <c r="D54">
        <v>2007</v>
      </c>
      <c r="E54">
        <v>2007</v>
      </c>
      <c r="F54">
        <v>1234</v>
      </c>
      <c r="G54">
        <v>484</v>
      </c>
      <c r="H54">
        <v>179900</v>
      </c>
    </row>
    <row r="55" spans="1:8">
      <c r="A55">
        <v>10552</v>
      </c>
      <c r="B55">
        <v>5</v>
      </c>
      <c r="C55">
        <v>5</v>
      </c>
      <c r="D55">
        <v>1959</v>
      </c>
      <c r="E55">
        <v>1959</v>
      </c>
      <c r="F55">
        <v>1398</v>
      </c>
      <c r="G55">
        <v>447</v>
      </c>
      <c r="H55">
        <v>165500</v>
      </c>
    </row>
    <row r="56" spans="1:8">
      <c r="A56">
        <v>7313</v>
      </c>
      <c r="B56">
        <v>9</v>
      </c>
      <c r="C56">
        <v>5</v>
      </c>
      <c r="D56">
        <v>2005</v>
      </c>
      <c r="E56">
        <v>2005</v>
      </c>
      <c r="F56">
        <v>1561</v>
      </c>
      <c r="G56">
        <v>556</v>
      </c>
      <c r="H56">
        <v>277500</v>
      </c>
    </row>
    <row r="57" spans="1:8">
      <c r="A57">
        <v>13418</v>
      </c>
      <c r="B57">
        <v>8</v>
      </c>
      <c r="C57">
        <v>5</v>
      </c>
      <c r="D57">
        <v>2004</v>
      </c>
      <c r="E57">
        <v>2005</v>
      </c>
      <c r="F57">
        <v>1117</v>
      </c>
      <c r="G57">
        <v>691</v>
      </c>
      <c r="H57">
        <v>309000</v>
      </c>
    </row>
    <row r="58" spans="1:8">
      <c r="A58">
        <v>10859</v>
      </c>
      <c r="B58">
        <v>5</v>
      </c>
      <c r="C58">
        <v>5</v>
      </c>
      <c r="D58">
        <v>1994</v>
      </c>
      <c r="E58">
        <v>1995</v>
      </c>
      <c r="F58">
        <v>1097</v>
      </c>
      <c r="G58">
        <v>672</v>
      </c>
      <c r="H58">
        <v>145000</v>
      </c>
    </row>
    <row r="59" spans="1:8">
      <c r="A59">
        <v>8532</v>
      </c>
      <c r="B59">
        <v>5</v>
      </c>
      <c r="C59">
        <v>6</v>
      </c>
      <c r="D59">
        <v>1954</v>
      </c>
      <c r="E59">
        <v>1990</v>
      </c>
      <c r="F59">
        <v>1297</v>
      </c>
      <c r="G59">
        <v>498</v>
      </c>
      <c r="H59">
        <v>153000</v>
      </c>
    </row>
    <row r="60" spans="1:8">
      <c r="A60">
        <v>7922</v>
      </c>
      <c r="B60">
        <v>5</v>
      </c>
      <c r="C60">
        <v>7</v>
      </c>
      <c r="D60">
        <v>1953</v>
      </c>
      <c r="E60">
        <v>2007</v>
      </c>
      <c r="F60">
        <v>1057</v>
      </c>
      <c r="G60">
        <v>246</v>
      </c>
      <c r="H60">
        <v>109000</v>
      </c>
    </row>
    <row r="61" spans="1:8">
      <c r="A61">
        <v>6040</v>
      </c>
      <c r="B61">
        <v>4</v>
      </c>
      <c r="C61">
        <v>5</v>
      </c>
      <c r="D61">
        <v>1955</v>
      </c>
      <c r="E61">
        <v>1955</v>
      </c>
      <c r="F61">
        <v>0</v>
      </c>
      <c r="G61">
        <v>0</v>
      </c>
      <c r="H61">
        <v>82000</v>
      </c>
    </row>
    <row r="62" spans="1:8">
      <c r="A62">
        <v>8658</v>
      </c>
      <c r="B62">
        <v>6</v>
      </c>
      <c r="C62">
        <v>5</v>
      </c>
      <c r="D62">
        <v>1965</v>
      </c>
      <c r="E62">
        <v>1965</v>
      </c>
      <c r="F62">
        <v>1088</v>
      </c>
      <c r="G62">
        <v>440</v>
      </c>
      <c r="H62">
        <v>160000</v>
      </c>
    </row>
    <row r="63" spans="1:8">
      <c r="A63">
        <v>16905</v>
      </c>
      <c r="B63">
        <v>5</v>
      </c>
      <c r="C63">
        <v>6</v>
      </c>
      <c r="D63">
        <v>1959</v>
      </c>
      <c r="E63">
        <v>1959</v>
      </c>
      <c r="F63">
        <v>1350</v>
      </c>
      <c r="G63">
        <v>308</v>
      </c>
      <c r="H63">
        <v>170000</v>
      </c>
    </row>
    <row r="64" spans="1:8">
      <c r="A64">
        <v>9180</v>
      </c>
      <c r="B64">
        <v>5</v>
      </c>
      <c r="C64">
        <v>7</v>
      </c>
      <c r="D64">
        <v>1983</v>
      </c>
      <c r="E64">
        <v>1983</v>
      </c>
      <c r="F64">
        <v>840</v>
      </c>
      <c r="G64">
        <v>504</v>
      </c>
      <c r="H64">
        <v>144000</v>
      </c>
    </row>
    <row r="65" spans="1:8">
      <c r="A65">
        <v>9200</v>
      </c>
      <c r="B65">
        <v>5</v>
      </c>
      <c r="C65">
        <v>6</v>
      </c>
      <c r="D65">
        <v>1975</v>
      </c>
      <c r="E65">
        <v>1980</v>
      </c>
      <c r="F65">
        <v>938</v>
      </c>
      <c r="G65">
        <v>308</v>
      </c>
      <c r="H65">
        <v>130250</v>
      </c>
    </row>
    <row r="66" spans="1:8">
      <c r="A66">
        <v>7945</v>
      </c>
      <c r="B66">
        <v>5</v>
      </c>
      <c r="C66">
        <v>6</v>
      </c>
      <c r="D66">
        <v>1959</v>
      </c>
      <c r="E66">
        <v>1959</v>
      </c>
      <c r="F66">
        <v>1150</v>
      </c>
      <c r="G66">
        <v>300</v>
      </c>
      <c r="H66">
        <v>141000</v>
      </c>
    </row>
    <row r="67" spans="1:8">
      <c r="A67">
        <v>7658</v>
      </c>
      <c r="B67">
        <v>9</v>
      </c>
      <c r="C67">
        <v>5</v>
      </c>
      <c r="D67">
        <v>2005</v>
      </c>
      <c r="E67">
        <v>2005</v>
      </c>
      <c r="F67">
        <v>1752</v>
      </c>
      <c r="G67">
        <v>576</v>
      </c>
      <c r="H67">
        <v>319900</v>
      </c>
    </row>
    <row r="68" spans="1:8">
      <c r="A68">
        <v>12822</v>
      </c>
      <c r="B68">
        <v>7</v>
      </c>
      <c r="C68">
        <v>5</v>
      </c>
      <c r="D68">
        <v>2003</v>
      </c>
      <c r="E68">
        <v>2003</v>
      </c>
      <c r="F68">
        <v>1434</v>
      </c>
      <c r="G68">
        <v>670</v>
      </c>
      <c r="H68">
        <v>239686</v>
      </c>
    </row>
    <row r="69" spans="1:8">
      <c r="A69">
        <v>11096</v>
      </c>
      <c r="B69">
        <v>8</v>
      </c>
      <c r="C69">
        <v>5</v>
      </c>
      <c r="D69">
        <v>2006</v>
      </c>
      <c r="E69">
        <v>2006</v>
      </c>
      <c r="F69">
        <v>1656</v>
      </c>
      <c r="G69">
        <v>826</v>
      </c>
      <c r="H69">
        <v>249700</v>
      </c>
    </row>
    <row r="70" spans="1:8">
      <c r="A70">
        <v>4456</v>
      </c>
      <c r="B70">
        <v>4</v>
      </c>
      <c r="C70">
        <v>5</v>
      </c>
      <c r="D70">
        <v>1920</v>
      </c>
      <c r="E70">
        <v>2008</v>
      </c>
      <c r="F70">
        <v>736</v>
      </c>
      <c r="G70">
        <v>0</v>
      </c>
      <c r="H70">
        <v>113000</v>
      </c>
    </row>
    <row r="71" spans="1:8">
      <c r="A71">
        <v>7742</v>
      </c>
      <c r="B71">
        <v>5</v>
      </c>
      <c r="C71">
        <v>7</v>
      </c>
      <c r="D71">
        <v>1966</v>
      </c>
      <c r="E71">
        <v>1966</v>
      </c>
      <c r="F71">
        <v>955</v>
      </c>
      <c r="G71">
        <v>386</v>
      </c>
      <c r="H71">
        <v>127000</v>
      </c>
    </row>
    <row r="72" spans="1:8">
      <c r="A72">
        <v>13869</v>
      </c>
      <c r="B72">
        <v>6</v>
      </c>
      <c r="C72">
        <v>6</v>
      </c>
      <c r="D72">
        <v>1997</v>
      </c>
      <c r="E72">
        <v>1997</v>
      </c>
      <c r="F72">
        <v>794</v>
      </c>
      <c r="G72">
        <v>388</v>
      </c>
      <c r="H72">
        <v>177000</v>
      </c>
    </row>
    <row r="73" spans="1:8">
      <c r="A73">
        <v>6240</v>
      </c>
      <c r="B73">
        <v>6</v>
      </c>
      <c r="C73">
        <v>6</v>
      </c>
      <c r="D73">
        <v>1934</v>
      </c>
      <c r="E73">
        <v>1950</v>
      </c>
      <c r="F73">
        <v>816</v>
      </c>
      <c r="G73">
        <v>528</v>
      </c>
      <c r="H73">
        <v>114500</v>
      </c>
    </row>
    <row r="74" spans="1:8">
      <c r="A74">
        <v>8472</v>
      </c>
      <c r="B74">
        <v>5</v>
      </c>
      <c r="C74">
        <v>5</v>
      </c>
      <c r="D74">
        <v>1963</v>
      </c>
      <c r="E74">
        <v>1963</v>
      </c>
      <c r="F74">
        <v>816</v>
      </c>
      <c r="G74">
        <v>516</v>
      </c>
      <c r="H74">
        <v>110000</v>
      </c>
    </row>
    <row r="75" spans="1:8">
      <c r="A75">
        <v>50271</v>
      </c>
      <c r="B75">
        <v>9</v>
      </c>
      <c r="C75">
        <v>5</v>
      </c>
      <c r="D75">
        <v>1981</v>
      </c>
      <c r="E75">
        <v>1987</v>
      </c>
      <c r="F75">
        <v>1842</v>
      </c>
      <c r="G75">
        <v>894</v>
      </c>
      <c r="H75">
        <v>385000</v>
      </c>
    </row>
    <row r="76" spans="1:8">
      <c r="A76">
        <v>7134</v>
      </c>
      <c r="B76">
        <v>5</v>
      </c>
      <c r="C76">
        <v>5</v>
      </c>
      <c r="D76">
        <v>1955</v>
      </c>
      <c r="E76">
        <v>1955</v>
      </c>
      <c r="F76">
        <v>384</v>
      </c>
      <c r="G76">
        <v>572</v>
      </c>
      <c r="H76">
        <v>130000</v>
      </c>
    </row>
    <row r="77" spans="1:8">
      <c r="A77">
        <v>10175</v>
      </c>
      <c r="B77">
        <v>6</v>
      </c>
      <c r="C77">
        <v>5</v>
      </c>
      <c r="D77">
        <v>1964</v>
      </c>
      <c r="E77">
        <v>1964</v>
      </c>
      <c r="F77">
        <v>1425</v>
      </c>
      <c r="G77">
        <v>576</v>
      </c>
      <c r="H77">
        <v>180500</v>
      </c>
    </row>
    <row r="78" spans="1:8">
      <c r="A78">
        <v>2645</v>
      </c>
      <c r="B78">
        <v>8</v>
      </c>
      <c r="C78">
        <v>5</v>
      </c>
      <c r="D78">
        <v>1999</v>
      </c>
      <c r="E78">
        <v>2000</v>
      </c>
      <c r="F78">
        <v>970</v>
      </c>
      <c r="G78">
        <v>480</v>
      </c>
      <c r="H78">
        <v>172500</v>
      </c>
    </row>
    <row r="79" spans="1:8">
      <c r="A79">
        <v>11645</v>
      </c>
      <c r="B79">
        <v>7</v>
      </c>
      <c r="C79">
        <v>5</v>
      </c>
      <c r="D79">
        <v>2004</v>
      </c>
      <c r="E79">
        <v>2004</v>
      </c>
      <c r="F79">
        <v>860</v>
      </c>
      <c r="G79">
        <v>565</v>
      </c>
      <c r="H79">
        <v>196500</v>
      </c>
    </row>
    <row r="80" spans="1:8">
      <c r="A80">
        <v>13682</v>
      </c>
      <c r="B80">
        <v>10</v>
      </c>
      <c r="C80">
        <v>5</v>
      </c>
      <c r="D80">
        <v>2006</v>
      </c>
      <c r="E80">
        <v>2006</v>
      </c>
      <c r="F80">
        <v>1410</v>
      </c>
      <c r="G80">
        <v>641</v>
      </c>
      <c r="H80">
        <v>438780</v>
      </c>
    </row>
    <row r="81" spans="1:8">
      <c r="A81">
        <v>7200</v>
      </c>
      <c r="B81">
        <v>5</v>
      </c>
      <c r="C81">
        <v>7</v>
      </c>
      <c r="D81">
        <v>1972</v>
      </c>
      <c r="E81">
        <v>1972</v>
      </c>
      <c r="F81">
        <v>780</v>
      </c>
      <c r="G81">
        <v>352</v>
      </c>
      <c r="H81">
        <v>124900</v>
      </c>
    </row>
    <row r="82" spans="1:8">
      <c r="A82">
        <v>13072</v>
      </c>
      <c r="B82">
        <v>6</v>
      </c>
      <c r="C82">
        <v>5</v>
      </c>
      <c r="D82">
        <v>2004</v>
      </c>
      <c r="E82">
        <v>2004</v>
      </c>
      <c r="F82">
        <v>1158</v>
      </c>
      <c r="G82">
        <v>576</v>
      </c>
      <c r="H82">
        <v>158000</v>
      </c>
    </row>
    <row r="83" spans="1:8">
      <c r="A83">
        <v>7200</v>
      </c>
      <c r="B83">
        <v>5</v>
      </c>
      <c r="C83">
        <v>7</v>
      </c>
      <c r="D83">
        <v>1920</v>
      </c>
      <c r="E83">
        <v>1996</v>
      </c>
      <c r="F83">
        <v>530</v>
      </c>
      <c r="G83">
        <v>288</v>
      </c>
      <c r="H83">
        <v>101000</v>
      </c>
    </row>
    <row r="84" spans="1:8">
      <c r="A84">
        <v>6442</v>
      </c>
      <c r="B84">
        <v>8</v>
      </c>
      <c r="C84">
        <v>5</v>
      </c>
      <c r="D84">
        <v>2006</v>
      </c>
      <c r="E84">
        <v>2006</v>
      </c>
      <c r="F84">
        <v>1370</v>
      </c>
      <c r="G84">
        <v>484</v>
      </c>
      <c r="H84">
        <v>202500</v>
      </c>
    </row>
    <row r="85" spans="1:8">
      <c r="A85">
        <v>10300</v>
      </c>
      <c r="B85">
        <v>7</v>
      </c>
      <c r="C85">
        <v>6</v>
      </c>
      <c r="D85">
        <v>1921</v>
      </c>
      <c r="E85">
        <v>1950</v>
      </c>
      <c r="F85">
        <v>576</v>
      </c>
      <c r="G85">
        <v>480</v>
      </c>
      <c r="H85">
        <v>140000</v>
      </c>
    </row>
    <row r="86" spans="1:8">
      <c r="A86">
        <v>9375</v>
      </c>
      <c r="B86">
        <v>7</v>
      </c>
      <c r="C86">
        <v>5</v>
      </c>
      <c r="D86">
        <v>1997</v>
      </c>
      <c r="E86">
        <v>1998</v>
      </c>
      <c r="F86">
        <v>1057</v>
      </c>
      <c r="G86">
        <v>645</v>
      </c>
      <c r="H86">
        <v>219500</v>
      </c>
    </row>
    <row r="87" spans="1:8">
      <c r="A87">
        <v>9591</v>
      </c>
      <c r="B87">
        <v>8</v>
      </c>
      <c r="C87">
        <v>5</v>
      </c>
      <c r="D87">
        <v>2004</v>
      </c>
      <c r="E87">
        <v>2005</v>
      </c>
      <c r="F87">
        <v>1143</v>
      </c>
      <c r="G87">
        <v>852</v>
      </c>
      <c r="H87">
        <v>317000</v>
      </c>
    </row>
    <row r="88" spans="1:8">
      <c r="A88">
        <v>19900</v>
      </c>
      <c r="B88">
        <v>7</v>
      </c>
      <c r="C88">
        <v>5</v>
      </c>
      <c r="D88">
        <v>1970</v>
      </c>
      <c r="E88">
        <v>1989</v>
      </c>
      <c r="F88">
        <v>1947</v>
      </c>
      <c r="G88">
        <v>576</v>
      </c>
      <c r="H88">
        <v>180000</v>
      </c>
    </row>
    <row r="89" spans="1:8">
      <c r="A89">
        <v>10665</v>
      </c>
      <c r="B89">
        <v>7</v>
      </c>
      <c r="C89">
        <v>5</v>
      </c>
      <c r="D89">
        <v>2003</v>
      </c>
      <c r="E89">
        <v>2003</v>
      </c>
      <c r="F89">
        <v>1453</v>
      </c>
      <c r="G89">
        <v>558</v>
      </c>
      <c r="H89">
        <v>226000</v>
      </c>
    </row>
    <row r="90" spans="1:8">
      <c r="A90">
        <v>4608</v>
      </c>
      <c r="B90">
        <v>4</v>
      </c>
      <c r="C90">
        <v>6</v>
      </c>
      <c r="D90">
        <v>1945</v>
      </c>
      <c r="E90">
        <v>1950</v>
      </c>
      <c r="F90">
        <v>747</v>
      </c>
      <c r="G90">
        <v>220</v>
      </c>
      <c r="H90">
        <v>80000</v>
      </c>
    </row>
    <row r="91" spans="1:8">
      <c r="A91">
        <v>15593</v>
      </c>
      <c r="B91">
        <v>7</v>
      </c>
      <c r="C91">
        <v>4</v>
      </c>
      <c r="D91">
        <v>1953</v>
      </c>
      <c r="E91">
        <v>1953</v>
      </c>
      <c r="F91">
        <v>1304</v>
      </c>
      <c r="G91">
        <v>667</v>
      </c>
      <c r="H91">
        <v>225000</v>
      </c>
    </row>
    <row r="92" spans="1:8">
      <c r="A92">
        <v>13651</v>
      </c>
      <c r="B92">
        <v>7</v>
      </c>
      <c r="C92">
        <v>6</v>
      </c>
      <c r="D92">
        <v>1973</v>
      </c>
      <c r="E92">
        <v>1973</v>
      </c>
      <c r="F92">
        <v>2223</v>
      </c>
      <c r="G92">
        <v>516</v>
      </c>
      <c r="H92">
        <v>244000</v>
      </c>
    </row>
    <row r="93" spans="1:8">
      <c r="A93">
        <v>7599</v>
      </c>
      <c r="B93">
        <v>4</v>
      </c>
      <c r="C93">
        <v>6</v>
      </c>
      <c r="D93">
        <v>1982</v>
      </c>
      <c r="E93">
        <v>2006</v>
      </c>
      <c r="F93">
        <v>845</v>
      </c>
      <c r="G93">
        <v>360</v>
      </c>
      <c r="H93">
        <v>129500</v>
      </c>
    </row>
    <row r="94" spans="1:8">
      <c r="A94">
        <v>10141</v>
      </c>
      <c r="B94">
        <v>7</v>
      </c>
      <c r="C94">
        <v>5</v>
      </c>
      <c r="D94">
        <v>1998</v>
      </c>
      <c r="E94">
        <v>1998</v>
      </c>
      <c r="F94">
        <v>832</v>
      </c>
      <c r="G94">
        <v>427</v>
      </c>
      <c r="H94">
        <v>185000</v>
      </c>
    </row>
    <row r="95" spans="1:8">
      <c r="A95">
        <v>10200</v>
      </c>
      <c r="B95">
        <v>5</v>
      </c>
      <c r="C95">
        <v>7</v>
      </c>
      <c r="D95">
        <v>1954</v>
      </c>
      <c r="E95">
        <v>2003</v>
      </c>
      <c r="F95">
        <v>1086</v>
      </c>
      <c r="G95">
        <v>490</v>
      </c>
      <c r="H95">
        <v>144900</v>
      </c>
    </row>
    <row r="96" spans="1:8">
      <c r="A96">
        <v>5790</v>
      </c>
      <c r="B96">
        <v>3</v>
      </c>
      <c r="C96">
        <v>6</v>
      </c>
      <c r="D96">
        <v>1915</v>
      </c>
      <c r="E96">
        <v>1950</v>
      </c>
      <c r="F96">
        <v>840</v>
      </c>
      <c r="G96">
        <v>379</v>
      </c>
      <c r="H96">
        <v>107400</v>
      </c>
    </row>
    <row r="97" spans="1:8">
      <c r="A97">
        <v>1596</v>
      </c>
      <c r="B97">
        <v>4</v>
      </c>
      <c r="C97">
        <v>5</v>
      </c>
      <c r="D97">
        <v>1973</v>
      </c>
      <c r="E97">
        <v>1973</v>
      </c>
      <c r="F97">
        <v>462</v>
      </c>
      <c r="G97">
        <v>297</v>
      </c>
      <c r="H97">
        <v>91000</v>
      </c>
    </row>
    <row r="98" spans="1:8">
      <c r="A98">
        <v>8475</v>
      </c>
      <c r="B98">
        <v>4</v>
      </c>
      <c r="C98">
        <v>7</v>
      </c>
      <c r="D98">
        <v>1956</v>
      </c>
      <c r="E98">
        <v>1956</v>
      </c>
      <c r="F98">
        <v>952</v>
      </c>
      <c r="G98">
        <v>283</v>
      </c>
      <c r="H98">
        <v>135750</v>
      </c>
    </row>
    <row r="99" spans="1:8">
      <c r="A99">
        <v>8635</v>
      </c>
      <c r="B99">
        <v>5</v>
      </c>
      <c r="C99">
        <v>5</v>
      </c>
      <c r="D99">
        <v>1948</v>
      </c>
      <c r="E99">
        <v>2001</v>
      </c>
      <c r="F99">
        <v>672</v>
      </c>
      <c r="G99">
        <v>240</v>
      </c>
      <c r="H99">
        <v>127000</v>
      </c>
    </row>
    <row r="100" spans="1:8">
      <c r="A100">
        <v>10778</v>
      </c>
      <c r="B100">
        <v>4</v>
      </c>
      <c r="C100">
        <v>5</v>
      </c>
      <c r="D100">
        <v>1968</v>
      </c>
      <c r="E100">
        <v>1968</v>
      </c>
      <c r="F100">
        <v>1768</v>
      </c>
      <c r="G100">
        <v>0</v>
      </c>
      <c r="H100">
        <v>136500</v>
      </c>
    </row>
    <row r="101" spans="1:8">
      <c r="A101">
        <v>10440</v>
      </c>
      <c r="B101">
        <v>5</v>
      </c>
      <c r="C101">
        <v>6</v>
      </c>
      <c r="D101">
        <v>1910</v>
      </c>
      <c r="E101">
        <v>1981</v>
      </c>
      <c r="F101">
        <v>440</v>
      </c>
      <c r="G101">
        <v>440</v>
      </c>
      <c r="H101">
        <v>110000</v>
      </c>
    </row>
    <row r="102" spans="1:8">
      <c r="A102">
        <v>13000</v>
      </c>
      <c r="B102">
        <v>6</v>
      </c>
      <c r="C102">
        <v>6</v>
      </c>
      <c r="D102">
        <v>1968</v>
      </c>
      <c r="E102">
        <v>1968</v>
      </c>
      <c r="F102">
        <v>896</v>
      </c>
      <c r="G102">
        <v>509</v>
      </c>
      <c r="H102">
        <v>193500</v>
      </c>
    </row>
    <row r="103" spans="1:8">
      <c r="A103">
        <v>4500</v>
      </c>
      <c r="B103">
        <v>6</v>
      </c>
      <c r="C103">
        <v>5</v>
      </c>
      <c r="D103">
        <v>1998</v>
      </c>
      <c r="E103">
        <v>1998</v>
      </c>
      <c r="F103">
        <v>1237</v>
      </c>
      <c r="G103">
        <v>405</v>
      </c>
      <c r="H103">
        <v>153500</v>
      </c>
    </row>
    <row r="104" spans="1:8">
      <c r="A104">
        <v>10206</v>
      </c>
      <c r="B104">
        <v>8</v>
      </c>
      <c r="C104">
        <v>5</v>
      </c>
      <c r="D104">
        <v>2007</v>
      </c>
      <c r="E104">
        <v>2007</v>
      </c>
      <c r="F104">
        <v>1563</v>
      </c>
      <c r="G104">
        <v>758</v>
      </c>
      <c r="H104">
        <v>245000</v>
      </c>
    </row>
    <row r="105" spans="1:8">
      <c r="A105">
        <v>8892</v>
      </c>
      <c r="B105">
        <v>5</v>
      </c>
      <c r="C105">
        <v>5</v>
      </c>
      <c r="D105">
        <v>1960</v>
      </c>
      <c r="E105">
        <v>1960</v>
      </c>
      <c r="F105">
        <v>1065</v>
      </c>
      <c r="G105">
        <v>461</v>
      </c>
      <c r="H105">
        <v>126500</v>
      </c>
    </row>
    <row r="106" spans="1:8">
      <c r="A106">
        <v>8530</v>
      </c>
      <c r="B106">
        <v>7</v>
      </c>
      <c r="C106">
        <v>5</v>
      </c>
      <c r="D106">
        <v>1995</v>
      </c>
      <c r="E106">
        <v>1996</v>
      </c>
      <c r="F106">
        <v>384</v>
      </c>
      <c r="G106">
        <v>400</v>
      </c>
      <c r="H106">
        <v>168500</v>
      </c>
    </row>
    <row r="107" spans="1:8">
      <c r="A107">
        <v>16059</v>
      </c>
      <c r="B107">
        <v>8</v>
      </c>
      <c r="C107">
        <v>5</v>
      </c>
      <c r="D107">
        <v>1991</v>
      </c>
      <c r="E107">
        <v>1992</v>
      </c>
      <c r="F107">
        <v>1288</v>
      </c>
      <c r="G107">
        <v>462</v>
      </c>
      <c r="H107">
        <v>260000</v>
      </c>
    </row>
    <row r="108" spans="1:8">
      <c r="A108">
        <v>11911</v>
      </c>
      <c r="B108">
        <v>6</v>
      </c>
      <c r="C108">
        <v>5</v>
      </c>
      <c r="D108">
        <v>2005</v>
      </c>
      <c r="E108">
        <v>2005</v>
      </c>
      <c r="F108">
        <v>684</v>
      </c>
      <c r="G108">
        <v>400</v>
      </c>
      <c r="H108">
        <v>174000</v>
      </c>
    </row>
    <row r="109" spans="1:8">
      <c r="A109">
        <v>3951</v>
      </c>
      <c r="B109">
        <v>6</v>
      </c>
      <c r="C109">
        <v>5</v>
      </c>
      <c r="D109">
        <v>2009</v>
      </c>
      <c r="E109">
        <v>2009</v>
      </c>
      <c r="F109">
        <v>612</v>
      </c>
      <c r="G109">
        <v>528</v>
      </c>
      <c r="H109">
        <v>164500</v>
      </c>
    </row>
    <row r="110" spans="1:8">
      <c r="A110">
        <v>8470</v>
      </c>
      <c r="B110">
        <v>3</v>
      </c>
      <c r="C110">
        <v>2</v>
      </c>
      <c r="D110">
        <v>1915</v>
      </c>
      <c r="E110">
        <v>1982</v>
      </c>
      <c r="F110">
        <v>1013</v>
      </c>
      <c r="G110">
        <v>0</v>
      </c>
      <c r="H110">
        <v>85000</v>
      </c>
    </row>
    <row r="111" spans="1:8">
      <c r="A111">
        <v>8070</v>
      </c>
      <c r="B111">
        <v>4</v>
      </c>
      <c r="C111">
        <v>5</v>
      </c>
      <c r="D111">
        <v>1994</v>
      </c>
      <c r="E111">
        <v>1995</v>
      </c>
      <c r="F111">
        <v>990</v>
      </c>
      <c r="G111">
        <v>0</v>
      </c>
      <c r="H111">
        <v>123600</v>
      </c>
    </row>
    <row r="112" spans="1:8">
      <c r="A112">
        <v>7200</v>
      </c>
      <c r="B112">
        <v>4</v>
      </c>
      <c r="C112">
        <v>5</v>
      </c>
      <c r="D112">
        <v>1950</v>
      </c>
      <c r="E112">
        <v>1950</v>
      </c>
      <c r="F112">
        <v>0</v>
      </c>
      <c r="G112">
        <v>420</v>
      </c>
      <c r="H112">
        <v>109900</v>
      </c>
    </row>
    <row r="113" spans="1:8">
      <c r="A113">
        <v>8500</v>
      </c>
      <c r="B113">
        <v>5</v>
      </c>
      <c r="C113">
        <v>3</v>
      </c>
      <c r="D113">
        <v>1961</v>
      </c>
      <c r="E113">
        <v>1961</v>
      </c>
      <c r="F113">
        <v>1235</v>
      </c>
      <c r="G113">
        <v>480</v>
      </c>
      <c r="H113">
        <v>98600</v>
      </c>
    </row>
    <row r="114" spans="1:8">
      <c r="A114">
        <v>13360</v>
      </c>
      <c r="B114">
        <v>5</v>
      </c>
      <c r="C114">
        <v>7</v>
      </c>
      <c r="D114">
        <v>1921</v>
      </c>
      <c r="E114">
        <v>2006</v>
      </c>
      <c r="F114">
        <v>876</v>
      </c>
      <c r="G114">
        <v>432</v>
      </c>
      <c r="H114">
        <v>163500</v>
      </c>
    </row>
    <row r="115" spans="1:8">
      <c r="A115">
        <v>7200</v>
      </c>
      <c r="B115">
        <v>6</v>
      </c>
      <c r="C115">
        <v>6</v>
      </c>
      <c r="D115">
        <v>1910</v>
      </c>
      <c r="E115">
        <v>1998</v>
      </c>
      <c r="F115">
        <v>1214</v>
      </c>
      <c r="G115">
        <v>506</v>
      </c>
      <c r="H115">
        <v>133900</v>
      </c>
    </row>
    <row r="116" spans="1:8">
      <c r="A116">
        <v>9337</v>
      </c>
      <c r="B116">
        <v>6</v>
      </c>
      <c r="C116">
        <v>5</v>
      </c>
      <c r="D116">
        <v>1997</v>
      </c>
      <c r="E116">
        <v>1997</v>
      </c>
      <c r="F116">
        <v>824</v>
      </c>
      <c r="G116">
        <v>684</v>
      </c>
      <c r="H116">
        <v>204750</v>
      </c>
    </row>
    <row r="117" spans="1:8">
      <c r="A117">
        <v>9765</v>
      </c>
      <c r="B117">
        <v>6</v>
      </c>
      <c r="C117">
        <v>8</v>
      </c>
      <c r="D117">
        <v>1993</v>
      </c>
      <c r="E117">
        <v>1993</v>
      </c>
      <c r="F117">
        <v>680</v>
      </c>
      <c r="G117">
        <v>420</v>
      </c>
      <c r="H117">
        <v>185000</v>
      </c>
    </row>
    <row r="118" spans="1:8">
      <c r="A118">
        <v>10264</v>
      </c>
      <c r="B118">
        <v>7</v>
      </c>
      <c r="C118">
        <v>5</v>
      </c>
      <c r="D118">
        <v>1999</v>
      </c>
      <c r="E118">
        <v>1999</v>
      </c>
      <c r="F118">
        <v>1588</v>
      </c>
      <c r="G118">
        <v>472</v>
      </c>
      <c r="H118">
        <v>214000</v>
      </c>
    </row>
    <row r="119" spans="1:8">
      <c r="A119">
        <v>10921</v>
      </c>
      <c r="B119">
        <v>4</v>
      </c>
      <c r="C119">
        <v>5</v>
      </c>
      <c r="D119">
        <v>1965</v>
      </c>
      <c r="E119">
        <v>1965</v>
      </c>
      <c r="F119">
        <v>960</v>
      </c>
      <c r="G119">
        <v>432</v>
      </c>
      <c r="H119">
        <v>94750</v>
      </c>
    </row>
    <row r="120" spans="1:8">
      <c r="A120">
        <v>10625</v>
      </c>
      <c r="B120">
        <v>5</v>
      </c>
      <c r="C120">
        <v>5</v>
      </c>
      <c r="D120">
        <v>1920</v>
      </c>
      <c r="E120">
        <v>1950</v>
      </c>
      <c r="F120">
        <v>458</v>
      </c>
      <c r="G120">
        <v>366</v>
      </c>
      <c r="H120">
        <v>83000</v>
      </c>
    </row>
    <row r="121" spans="1:8">
      <c r="A121">
        <v>9320</v>
      </c>
      <c r="B121">
        <v>4</v>
      </c>
      <c r="C121">
        <v>5</v>
      </c>
      <c r="D121">
        <v>1959</v>
      </c>
      <c r="E121">
        <v>1959</v>
      </c>
      <c r="F121">
        <v>950</v>
      </c>
      <c r="G121">
        <v>0</v>
      </c>
      <c r="H121">
        <v>128950</v>
      </c>
    </row>
    <row r="122" spans="1:8">
      <c r="A122">
        <v>10603</v>
      </c>
      <c r="B122">
        <v>6</v>
      </c>
      <c r="C122">
        <v>7</v>
      </c>
      <c r="D122">
        <v>1977</v>
      </c>
      <c r="E122">
        <v>2001</v>
      </c>
      <c r="F122">
        <v>1610</v>
      </c>
      <c r="G122">
        <v>480</v>
      </c>
      <c r="H122">
        <v>205000</v>
      </c>
    </row>
    <row r="123" spans="1:8">
      <c r="A123">
        <v>9206</v>
      </c>
      <c r="B123">
        <v>6</v>
      </c>
      <c r="C123">
        <v>5</v>
      </c>
      <c r="D123">
        <v>1985</v>
      </c>
      <c r="E123">
        <v>1985</v>
      </c>
      <c r="F123">
        <v>741</v>
      </c>
      <c r="G123">
        <v>476</v>
      </c>
      <c r="H123">
        <v>178000</v>
      </c>
    </row>
    <row r="124" spans="1:8">
      <c r="A124">
        <v>7018</v>
      </c>
      <c r="B124">
        <v>5</v>
      </c>
      <c r="C124">
        <v>5</v>
      </c>
      <c r="D124">
        <v>1979</v>
      </c>
      <c r="E124">
        <v>1979</v>
      </c>
      <c r="F124">
        <v>0</v>
      </c>
      <c r="G124">
        <v>410</v>
      </c>
      <c r="H124">
        <v>118964</v>
      </c>
    </row>
    <row r="125" spans="1:8">
      <c r="A125">
        <v>10402</v>
      </c>
      <c r="B125">
        <v>7</v>
      </c>
      <c r="C125">
        <v>5</v>
      </c>
      <c r="D125">
        <v>2009</v>
      </c>
      <c r="E125">
        <v>2009</v>
      </c>
      <c r="F125">
        <v>1226</v>
      </c>
      <c r="G125">
        <v>740</v>
      </c>
      <c r="H125">
        <v>198900</v>
      </c>
    </row>
    <row r="126" spans="1:8">
      <c r="A126">
        <v>7758</v>
      </c>
      <c r="B126">
        <v>7</v>
      </c>
      <c r="C126">
        <v>4</v>
      </c>
      <c r="D126">
        <v>1931</v>
      </c>
      <c r="E126">
        <v>1950</v>
      </c>
      <c r="F126">
        <v>1040</v>
      </c>
      <c r="G126">
        <v>240</v>
      </c>
      <c r="H126">
        <v>169500</v>
      </c>
    </row>
    <row r="127" spans="1:8">
      <c r="A127">
        <v>9375</v>
      </c>
      <c r="B127">
        <v>8</v>
      </c>
      <c r="C127">
        <v>5</v>
      </c>
      <c r="D127">
        <v>2003</v>
      </c>
      <c r="E127">
        <v>2004</v>
      </c>
      <c r="F127">
        <v>1053</v>
      </c>
      <c r="G127">
        <v>648</v>
      </c>
      <c r="H127">
        <v>250000</v>
      </c>
    </row>
    <row r="128" spans="1:8">
      <c r="A128">
        <v>10800</v>
      </c>
      <c r="B128">
        <v>4</v>
      </c>
      <c r="C128">
        <v>7</v>
      </c>
      <c r="D128">
        <v>1885</v>
      </c>
      <c r="E128">
        <v>1995</v>
      </c>
      <c r="F128">
        <v>641</v>
      </c>
      <c r="G128">
        <v>273</v>
      </c>
      <c r="H128">
        <v>100000</v>
      </c>
    </row>
    <row r="129" spans="1:8">
      <c r="A129">
        <v>6000</v>
      </c>
      <c r="B129">
        <v>5</v>
      </c>
      <c r="C129">
        <v>5</v>
      </c>
      <c r="D129">
        <v>1948</v>
      </c>
      <c r="E129">
        <v>1950</v>
      </c>
      <c r="F129">
        <v>789</v>
      </c>
      <c r="G129">
        <v>250</v>
      </c>
      <c r="H129">
        <v>115000</v>
      </c>
    </row>
    <row r="130" spans="1:8">
      <c r="A130">
        <v>8500</v>
      </c>
      <c r="B130">
        <v>5</v>
      </c>
      <c r="C130">
        <v>7</v>
      </c>
      <c r="D130">
        <v>1919</v>
      </c>
      <c r="E130">
        <v>2005</v>
      </c>
      <c r="F130">
        <v>793</v>
      </c>
      <c r="G130">
        <v>0</v>
      </c>
      <c r="H130">
        <v>115000</v>
      </c>
    </row>
    <row r="131" spans="1:8">
      <c r="A131">
        <v>11751</v>
      </c>
      <c r="B131">
        <v>6</v>
      </c>
      <c r="C131">
        <v>6</v>
      </c>
      <c r="D131">
        <v>1977</v>
      </c>
      <c r="E131">
        <v>1977</v>
      </c>
      <c r="F131">
        <v>1844</v>
      </c>
      <c r="G131">
        <v>546</v>
      </c>
      <c r="H131">
        <v>190000</v>
      </c>
    </row>
    <row r="132" spans="1:8">
      <c r="A132">
        <v>9525</v>
      </c>
      <c r="B132">
        <v>6</v>
      </c>
      <c r="C132">
        <v>4</v>
      </c>
      <c r="D132">
        <v>1954</v>
      </c>
      <c r="E132">
        <v>1972</v>
      </c>
      <c r="F132">
        <v>994</v>
      </c>
      <c r="G132">
        <v>325</v>
      </c>
      <c r="H132">
        <v>136900</v>
      </c>
    </row>
    <row r="133" spans="1:8">
      <c r="A133">
        <v>7750</v>
      </c>
      <c r="B133">
        <v>7</v>
      </c>
      <c r="C133">
        <v>5</v>
      </c>
      <c r="D133">
        <v>2000</v>
      </c>
      <c r="E133">
        <v>2000</v>
      </c>
      <c r="F133">
        <v>384</v>
      </c>
      <c r="G133">
        <v>400</v>
      </c>
      <c r="H133">
        <v>180000</v>
      </c>
    </row>
    <row r="134" spans="1:8">
      <c r="A134">
        <v>9965</v>
      </c>
      <c r="B134">
        <v>7</v>
      </c>
      <c r="C134">
        <v>5</v>
      </c>
      <c r="D134">
        <v>2007</v>
      </c>
      <c r="E134">
        <v>2007</v>
      </c>
      <c r="F134">
        <v>1264</v>
      </c>
      <c r="G134">
        <v>792</v>
      </c>
      <c r="H134">
        <v>383970</v>
      </c>
    </row>
    <row r="135" spans="1:8">
      <c r="A135">
        <v>21000</v>
      </c>
      <c r="B135">
        <v>6</v>
      </c>
      <c r="C135">
        <v>5</v>
      </c>
      <c r="D135">
        <v>1953</v>
      </c>
      <c r="E135">
        <v>1953</v>
      </c>
      <c r="F135">
        <v>1809</v>
      </c>
      <c r="G135">
        <v>450</v>
      </c>
      <c r="H135">
        <v>217000</v>
      </c>
    </row>
    <row r="136" spans="1:8">
      <c r="A136">
        <v>7259</v>
      </c>
      <c r="B136">
        <v>6</v>
      </c>
      <c r="C136">
        <v>8</v>
      </c>
      <c r="D136">
        <v>1945</v>
      </c>
      <c r="E136">
        <v>2002</v>
      </c>
      <c r="F136">
        <v>1028</v>
      </c>
      <c r="G136">
        <v>180</v>
      </c>
      <c r="H136">
        <v>259500</v>
      </c>
    </row>
    <row r="137" spans="1:8">
      <c r="A137">
        <v>3230</v>
      </c>
      <c r="B137">
        <v>6</v>
      </c>
      <c r="C137">
        <v>5</v>
      </c>
      <c r="D137">
        <v>1999</v>
      </c>
      <c r="E137">
        <v>1999</v>
      </c>
      <c r="F137">
        <v>729</v>
      </c>
      <c r="G137">
        <v>440</v>
      </c>
      <c r="H137">
        <v>176000</v>
      </c>
    </row>
    <row r="138" spans="1:8">
      <c r="A138">
        <v>11616</v>
      </c>
      <c r="B138">
        <v>5</v>
      </c>
      <c r="C138">
        <v>5</v>
      </c>
      <c r="D138">
        <v>1962</v>
      </c>
      <c r="E138">
        <v>1962</v>
      </c>
      <c r="F138">
        <v>1092</v>
      </c>
      <c r="G138">
        <v>288</v>
      </c>
      <c r="H138">
        <v>139000</v>
      </c>
    </row>
    <row r="139" spans="1:8">
      <c r="A139">
        <v>8536</v>
      </c>
      <c r="B139">
        <v>5</v>
      </c>
      <c r="C139">
        <v>5</v>
      </c>
      <c r="D139">
        <v>2006</v>
      </c>
      <c r="E139">
        <v>2007</v>
      </c>
      <c r="F139">
        <v>1125</v>
      </c>
      <c r="G139">
        <v>430</v>
      </c>
      <c r="H139">
        <v>155000</v>
      </c>
    </row>
    <row r="140" spans="1:8">
      <c r="A140">
        <v>12376</v>
      </c>
      <c r="B140">
        <v>7</v>
      </c>
      <c r="C140">
        <v>5</v>
      </c>
      <c r="D140">
        <v>1990</v>
      </c>
      <c r="E140">
        <v>1990</v>
      </c>
      <c r="F140">
        <v>1673</v>
      </c>
      <c r="G140">
        <v>594</v>
      </c>
      <c r="H140">
        <v>320000</v>
      </c>
    </row>
    <row r="141" spans="1:8">
      <c r="A141">
        <v>8461</v>
      </c>
      <c r="B141">
        <v>6</v>
      </c>
      <c r="C141">
        <v>5</v>
      </c>
      <c r="D141">
        <v>2005</v>
      </c>
      <c r="E141">
        <v>2006</v>
      </c>
      <c r="F141">
        <v>728</v>
      </c>
      <c r="G141">
        <v>390</v>
      </c>
      <c r="H141">
        <v>163990</v>
      </c>
    </row>
    <row r="142" spans="1:8">
      <c r="A142">
        <v>21453</v>
      </c>
      <c r="B142">
        <v>6</v>
      </c>
      <c r="C142">
        <v>5</v>
      </c>
      <c r="D142">
        <v>1969</v>
      </c>
      <c r="E142">
        <v>1969</v>
      </c>
      <c r="F142">
        <v>938</v>
      </c>
      <c r="G142">
        <v>540</v>
      </c>
      <c r="H142">
        <v>180000</v>
      </c>
    </row>
    <row r="143" spans="1:8">
      <c r="A143">
        <v>6060</v>
      </c>
      <c r="B143">
        <v>4</v>
      </c>
      <c r="C143">
        <v>5</v>
      </c>
      <c r="D143">
        <v>1939</v>
      </c>
      <c r="E143">
        <v>1950</v>
      </c>
      <c r="F143">
        <v>732</v>
      </c>
      <c r="G143">
        <v>264</v>
      </c>
      <c r="H143">
        <v>100000</v>
      </c>
    </row>
    <row r="144" spans="1:8">
      <c r="A144">
        <v>9464</v>
      </c>
      <c r="B144">
        <v>6</v>
      </c>
      <c r="C144">
        <v>7</v>
      </c>
      <c r="D144">
        <v>1958</v>
      </c>
      <c r="E144">
        <v>1958</v>
      </c>
      <c r="F144">
        <v>1080</v>
      </c>
      <c r="G144">
        <v>288</v>
      </c>
      <c r="H144">
        <v>136000</v>
      </c>
    </row>
    <row r="145" spans="1:8">
      <c r="A145">
        <v>7892</v>
      </c>
      <c r="B145">
        <v>6</v>
      </c>
      <c r="C145">
        <v>5</v>
      </c>
      <c r="D145">
        <v>1993</v>
      </c>
      <c r="E145">
        <v>1993</v>
      </c>
      <c r="F145">
        <v>1199</v>
      </c>
      <c r="G145">
        <v>530</v>
      </c>
      <c r="H145">
        <v>153900</v>
      </c>
    </row>
    <row r="146" spans="1:8">
      <c r="A146">
        <v>17043</v>
      </c>
      <c r="B146">
        <v>6</v>
      </c>
      <c r="C146">
        <v>5</v>
      </c>
      <c r="D146">
        <v>1979</v>
      </c>
      <c r="E146">
        <v>1998</v>
      </c>
      <c r="F146">
        <v>1362</v>
      </c>
      <c r="G146">
        <v>435</v>
      </c>
      <c r="H146">
        <v>181000</v>
      </c>
    </row>
    <row r="147" spans="1:8">
      <c r="A147">
        <v>6780</v>
      </c>
      <c r="B147">
        <v>6</v>
      </c>
      <c r="C147">
        <v>8</v>
      </c>
      <c r="D147">
        <v>1935</v>
      </c>
      <c r="E147">
        <v>1982</v>
      </c>
      <c r="F147">
        <v>520</v>
      </c>
      <c r="G147">
        <v>0</v>
      </c>
      <c r="H147">
        <v>84500</v>
      </c>
    </row>
    <row r="148" spans="1:8">
      <c r="A148">
        <v>4928</v>
      </c>
      <c r="B148">
        <v>6</v>
      </c>
      <c r="C148">
        <v>5</v>
      </c>
      <c r="D148">
        <v>1976</v>
      </c>
      <c r="E148">
        <v>1976</v>
      </c>
      <c r="F148">
        <v>1078</v>
      </c>
      <c r="G148">
        <v>440</v>
      </c>
      <c r="H148">
        <v>128000</v>
      </c>
    </row>
    <row r="149" spans="1:8">
      <c r="A149">
        <v>4388</v>
      </c>
      <c r="B149">
        <v>5</v>
      </c>
      <c r="C149">
        <v>7</v>
      </c>
      <c r="D149">
        <v>1930</v>
      </c>
      <c r="E149">
        <v>1950</v>
      </c>
      <c r="F149">
        <v>672</v>
      </c>
      <c r="G149">
        <v>0</v>
      </c>
      <c r="H149">
        <v>87000</v>
      </c>
    </row>
    <row r="150" spans="1:8">
      <c r="A150">
        <v>7590</v>
      </c>
      <c r="B150">
        <v>6</v>
      </c>
      <c r="C150">
        <v>5</v>
      </c>
      <c r="D150">
        <v>1966</v>
      </c>
      <c r="E150">
        <v>1966</v>
      </c>
      <c r="F150">
        <v>660</v>
      </c>
      <c r="G150">
        <v>453</v>
      </c>
      <c r="H150">
        <v>155000</v>
      </c>
    </row>
    <row r="151" spans="1:8">
      <c r="A151">
        <v>8973</v>
      </c>
      <c r="B151">
        <v>5</v>
      </c>
      <c r="C151">
        <v>7</v>
      </c>
      <c r="D151">
        <v>1958</v>
      </c>
      <c r="E151">
        <v>1991</v>
      </c>
      <c r="F151">
        <v>1008</v>
      </c>
      <c r="G151">
        <v>750</v>
      </c>
      <c r="H151">
        <v>150000</v>
      </c>
    </row>
    <row r="152" spans="1:8">
      <c r="A152">
        <v>14200</v>
      </c>
      <c r="B152">
        <v>7</v>
      </c>
      <c r="C152">
        <v>6</v>
      </c>
      <c r="D152">
        <v>1966</v>
      </c>
      <c r="E152">
        <v>1966</v>
      </c>
      <c r="F152">
        <v>924</v>
      </c>
      <c r="G152">
        <v>487</v>
      </c>
      <c r="H152">
        <v>226000</v>
      </c>
    </row>
    <row r="153" spans="1:8">
      <c r="A153">
        <v>12224</v>
      </c>
      <c r="B153">
        <v>6</v>
      </c>
      <c r="C153">
        <v>5</v>
      </c>
      <c r="D153">
        <v>2000</v>
      </c>
      <c r="E153">
        <v>2000</v>
      </c>
      <c r="F153">
        <v>992</v>
      </c>
      <c r="G153">
        <v>390</v>
      </c>
      <c r="H153">
        <v>244000</v>
      </c>
    </row>
    <row r="154" spans="1:8">
      <c r="A154">
        <v>7388</v>
      </c>
      <c r="B154">
        <v>5</v>
      </c>
      <c r="C154">
        <v>6</v>
      </c>
      <c r="D154">
        <v>1959</v>
      </c>
      <c r="E154">
        <v>2002</v>
      </c>
      <c r="F154">
        <v>1063</v>
      </c>
      <c r="G154">
        <v>624</v>
      </c>
      <c r="H154">
        <v>150750</v>
      </c>
    </row>
    <row r="155" spans="1:8">
      <c r="A155">
        <v>6853</v>
      </c>
      <c r="B155">
        <v>8</v>
      </c>
      <c r="C155">
        <v>5</v>
      </c>
      <c r="D155">
        <v>2001</v>
      </c>
      <c r="E155">
        <v>2002</v>
      </c>
      <c r="F155">
        <v>1267</v>
      </c>
      <c r="G155">
        <v>471</v>
      </c>
      <c r="H155">
        <v>220000</v>
      </c>
    </row>
    <row r="156" spans="1:8">
      <c r="A156">
        <v>10335</v>
      </c>
      <c r="B156">
        <v>5</v>
      </c>
      <c r="C156">
        <v>6</v>
      </c>
      <c r="D156">
        <v>1968</v>
      </c>
      <c r="E156">
        <v>1993</v>
      </c>
      <c r="F156">
        <v>1461</v>
      </c>
      <c r="G156">
        <v>440</v>
      </c>
      <c r="H156">
        <v>180000</v>
      </c>
    </row>
    <row r="157" spans="1:8">
      <c r="A157">
        <v>10400</v>
      </c>
      <c r="B157">
        <v>7</v>
      </c>
      <c r="C157">
        <v>6</v>
      </c>
      <c r="D157">
        <v>1970</v>
      </c>
      <c r="E157">
        <v>1970</v>
      </c>
      <c r="F157">
        <v>1304</v>
      </c>
      <c r="G157">
        <v>530</v>
      </c>
      <c r="H157">
        <v>174000</v>
      </c>
    </row>
    <row r="158" spans="1:8">
      <c r="A158">
        <v>10355</v>
      </c>
      <c r="B158">
        <v>5</v>
      </c>
      <c r="C158">
        <v>5</v>
      </c>
      <c r="D158">
        <v>1967</v>
      </c>
      <c r="E158">
        <v>1967</v>
      </c>
      <c r="F158">
        <v>1214</v>
      </c>
      <c r="G158">
        <v>318</v>
      </c>
      <c r="H158">
        <v>143000</v>
      </c>
    </row>
    <row r="159" spans="1:8">
      <c r="A159">
        <v>11070</v>
      </c>
      <c r="B159">
        <v>7</v>
      </c>
      <c r="C159">
        <v>5</v>
      </c>
      <c r="D159">
        <v>1988</v>
      </c>
      <c r="E159">
        <v>1989</v>
      </c>
      <c r="F159">
        <v>1907</v>
      </c>
      <c r="G159">
        <v>766</v>
      </c>
      <c r="H159">
        <v>171000</v>
      </c>
    </row>
    <row r="160" spans="1:8">
      <c r="A160">
        <v>9066</v>
      </c>
      <c r="B160">
        <v>8</v>
      </c>
      <c r="C160">
        <v>5</v>
      </c>
      <c r="D160">
        <v>1999</v>
      </c>
      <c r="E160">
        <v>2000</v>
      </c>
      <c r="F160">
        <v>1004</v>
      </c>
      <c r="G160">
        <v>660</v>
      </c>
      <c r="H160">
        <v>230000</v>
      </c>
    </row>
    <row r="161" spans="1:8">
      <c r="A161">
        <v>15426</v>
      </c>
      <c r="B161">
        <v>6</v>
      </c>
      <c r="C161">
        <v>5</v>
      </c>
      <c r="D161">
        <v>1997</v>
      </c>
      <c r="E161">
        <v>1997</v>
      </c>
      <c r="F161">
        <v>928</v>
      </c>
      <c r="G161">
        <v>470</v>
      </c>
      <c r="H161">
        <v>231500</v>
      </c>
    </row>
    <row r="162" spans="1:8">
      <c r="A162">
        <v>10500</v>
      </c>
      <c r="B162">
        <v>4</v>
      </c>
      <c r="C162">
        <v>5</v>
      </c>
      <c r="D162">
        <v>1971</v>
      </c>
      <c r="E162">
        <v>1971</v>
      </c>
      <c r="F162">
        <v>864</v>
      </c>
      <c r="G162">
        <v>0</v>
      </c>
      <c r="H162">
        <v>115000</v>
      </c>
    </row>
    <row r="163" spans="1:8">
      <c r="A163">
        <v>11645</v>
      </c>
      <c r="B163">
        <v>7</v>
      </c>
      <c r="C163">
        <v>5</v>
      </c>
      <c r="D163">
        <v>2005</v>
      </c>
      <c r="E163">
        <v>2005</v>
      </c>
      <c r="F163">
        <v>1734</v>
      </c>
      <c r="G163">
        <v>660</v>
      </c>
      <c r="H163">
        <v>260000</v>
      </c>
    </row>
    <row r="164" spans="1:8">
      <c r="A164">
        <v>8520</v>
      </c>
      <c r="B164">
        <v>5</v>
      </c>
      <c r="C164">
        <v>4</v>
      </c>
      <c r="D164">
        <v>1952</v>
      </c>
      <c r="E164">
        <v>1952</v>
      </c>
      <c r="F164">
        <v>910</v>
      </c>
      <c r="G164">
        <v>720</v>
      </c>
      <c r="H164">
        <v>166000</v>
      </c>
    </row>
    <row r="165" spans="1:8">
      <c r="A165">
        <v>10335</v>
      </c>
      <c r="B165">
        <v>7</v>
      </c>
      <c r="C165">
        <v>5</v>
      </c>
      <c r="D165">
        <v>1999</v>
      </c>
      <c r="E165">
        <v>1999</v>
      </c>
      <c r="F165">
        <v>1490</v>
      </c>
      <c r="G165">
        <v>577</v>
      </c>
      <c r="H165">
        <v>204000</v>
      </c>
    </row>
    <row r="166" spans="1:8">
      <c r="A166">
        <v>9100</v>
      </c>
      <c r="B166">
        <v>5</v>
      </c>
      <c r="C166">
        <v>5</v>
      </c>
      <c r="D166">
        <v>1963</v>
      </c>
      <c r="E166">
        <v>1963</v>
      </c>
      <c r="F166">
        <v>1728</v>
      </c>
      <c r="G166">
        <v>504</v>
      </c>
      <c r="H166">
        <v>125000</v>
      </c>
    </row>
    <row r="167" spans="1:8">
      <c r="A167">
        <v>2522</v>
      </c>
      <c r="B167">
        <v>6</v>
      </c>
      <c r="C167">
        <v>5</v>
      </c>
      <c r="D167">
        <v>2004</v>
      </c>
      <c r="E167">
        <v>2006</v>
      </c>
      <c r="F167">
        <v>970</v>
      </c>
      <c r="G167">
        <v>380</v>
      </c>
      <c r="H167">
        <v>130000</v>
      </c>
    </row>
    <row r="168" spans="1:8">
      <c r="A168">
        <v>6120</v>
      </c>
      <c r="B168">
        <v>5</v>
      </c>
      <c r="C168">
        <v>7</v>
      </c>
      <c r="D168">
        <v>1931</v>
      </c>
      <c r="E168">
        <v>1993</v>
      </c>
      <c r="F168">
        <v>715</v>
      </c>
      <c r="G168">
        <v>180</v>
      </c>
      <c r="H168">
        <v>105000</v>
      </c>
    </row>
    <row r="169" spans="1:8">
      <c r="A169">
        <v>9505</v>
      </c>
      <c r="B169">
        <v>7</v>
      </c>
      <c r="C169">
        <v>5</v>
      </c>
      <c r="D169">
        <v>2001</v>
      </c>
      <c r="E169">
        <v>2001</v>
      </c>
      <c r="F169">
        <v>884</v>
      </c>
      <c r="G169">
        <v>434</v>
      </c>
      <c r="H169">
        <v>222500</v>
      </c>
    </row>
    <row r="170" spans="1:8">
      <c r="A170">
        <v>7500</v>
      </c>
      <c r="B170">
        <v>7</v>
      </c>
      <c r="C170">
        <v>5</v>
      </c>
      <c r="D170">
        <v>2004</v>
      </c>
      <c r="E170">
        <v>2005</v>
      </c>
      <c r="F170">
        <v>1080</v>
      </c>
      <c r="G170">
        <v>0</v>
      </c>
      <c r="H170">
        <v>141000</v>
      </c>
    </row>
    <row r="171" spans="1:8">
      <c r="A171">
        <v>6240</v>
      </c>
      <c r="B171">
        <v>5</v>
      </c>
      <c r="C171">
        <v>4</v>
      </c>
      <c r="D171">
        <v>1936</v>
      </c>
      <c r="E171">
        <v>1950</v>
      </c>
      <c r="F171">
        <v>896</v>
      </c>
      <c r="G171">
        <v>240</v>
      </c>
      <c r="H171">
        <v>115000</v>
      </c>
    </row>
    <row r="172" spans="1:8">
      <c r="A172">
        <v>10356</v>
      </c>
      <c r="B172">
        <v>5</v>
      </c>
      <c r="C172">
        <v>6</v>
      </c>
      <c r="D172">
        <v>1975</v>
      </c>
      <c r="E172">
        <v>1975</v>
      </c>
      <c r="F172">
        <v>969</v>
      </c>
      <c r="G172">
        <v>440</v>
      </c>
      <c r="H172">
        <v>122000</v>
      </c>
    </row>
    <row r="173" spans="1:8">
      <c r="A173">
        <v>13891</v>
      </c>
      <c r="B173">
        <v>8</v>
      </c>
      <c r="C173">
        <v>5</v>
      </c>
      <c r="D173">
        <v>2007</v>
      </c>
      <c r="E173">
        <v>2008</v>
      </c>
      <c r="F173">
        <v>1710</v>
      </c>
      <c r="G173">
        <v>866</v>
      </c>
      <c r="H173">
        <v>372402</v>
      </c>
    </row>
    <row r="174" spans="1:8">
      <c r="A174">
        <v>14803</v>
      </c>
      <c r="B174">
        <v>6</v>
      </c>
      <c r="C174">
        <v>5</v>
      </c>
      <c r="D174">
        <v>1971</v>
      </c>
      <c r="E174">
        <v>1971</v>
      </c>
      <c r="F174">
        <v>825</v>
      </c>
      <c r="G174">
        <v>495</v>
      </c>
      <c r="H174">
        <v>190000</v>
      </c>
    </row>
    <row r="175" spans="1:8">
      <c r="A175">
        <v>13500</v>
      </c>
      <c r="B175">
        <v>6</v>
      </c>
      <c r="C175">
        <v>7</v>
      </c>
      <c r="D175">
        <v>1960</v>
      </c>
      <c r="E175">
        <v>1975</v>
      </c>
      <c r="F175">
        <v>1602</v>
      </c>
      <c r="G175">
        <v>564</v>
      </c>
      <c r="H175">
        <v>235000</v>
      </c>
    </row>
    <row r="176" spans="1:8">
      <c r="A176">
        <v>11340</v>
      </c>
      <c r="B176">
        <v>6</v>
      </c>
      <c r="C176">
        <v>5</v>
      </c>
      <c r="D176">
        <v>1923</v>
      </c>
      <c r="E176">
        <v>1950</v>
      </c>
      <c r="F176">
        <v>1200</v>
      </c>
      <c r="G176">
        <v>312</v>
      </c>
      <c r="H176">
        <v>125000</v>
      </c>
    </row>
    <row r="177" spans="1:8">
      <c r="A177">
        <v>9600</v>
      </c>
      <c r="B177">
        <v>6</v>
      </c>
      <c r="C177">
        <v>5</v>
      </c>
      <c r="D177">
        <v>1924</v>
      </c>
      <c r="E177">
        <v>1950</v>
      </c>
      <c r="F177">
        <v>572</v>
      </c>
      <c r="G177">
        <v>0</v>
      </c>
      <c r="H177">
        <v>79000</v>
      </c>
    </row>
    <row r="178" spans="1:8">
      <c r="A178">
        <v>7200</v>
      </c>
      <c r="B178">
        <v>5</v>
      </c>
      <c r="C178">
        <v>7</v>
      </c>
      <c r="D178">
        <v>1950</v>
      </c>
      <c r="E178">
        <v>1950</v>
      </c>
      <c r="F178">
        <v>0</v>
      </c>
      <c r="G178">
        <v>625</v>
      </c>
      <c r="H178">
        <v>109500</v>
      </c>
    </row>
    <row r="179" spans="1:8">
      <c r="A179">
        <v>12003</v>
      </c>
      <c r="B179">
        <v>8</v>
      </c>
      <c r="C179">
        <v>5</v>
      </c>
      <c r="D179">
        <v>2009</v>
      </c>
      <c r="E179">
        <v>2010</v>
      </c>
      <c r="F179">
        <v>774</v>
      </c>
      <c r="G179">
        <v>680</v>
      </c>
      <c r="H179">
        <v>269500</v>
      </c>
    </row>
    <row r="180" spans="1:8">
      <c r="A180">
        <v>12552</v>
      </c>
      <c r="B180">
        <v>7</v>
      </c>
      <c r="C180">
        <v>5</v>
      </c>
      <c r="D180">
        <v>2004</v>
      </c>
      <c r="E180">
        <v>2005</v>
      </c>
      <c r="F180">
        <v>991</v>
      </c>
      <c r="G180">
        <v>678</v>
      </c>
      <c r="H180">
        <v>254900</v>
      </c>
    </row>
    <row r="181" spans="1:8">
      <c r="A181">
        <v>19378</v>
      </c>
      <c r="B181">
        <v>7</v>
      </c>
      <c r="C181">
        <v>5</v>
      </c>
      <c r="D181">
        <v>2005</v>
      </c>
      <c r="E181">
        <v>2006</v>
      </c>
      <c r="F181">
        <v>1392</v>
      </c>
      <c r="G181">
        <v>576</v>
      </c>
      <c r="H181">
        <v>320000</v>
      </c>
    </row>
    <row r="182" spans="1:8">
      <c r="A182">
        <v>11120</v>
      </c>
      <c r="B182">
        <v>6</v>
      </c>
      <c r="C182">
        <v>6</v>
      </c>
      <c r="D182">
        <v>1984</v>
      </c>
      <c r="E182">
        <v>1984</v>
      </c>
      <c r="F182">
        <v>1232</v>
      </c>
      <c r="G182">
        <v>516</v>
      </c>
      <c r="H182">
        <v>162500</v>
      </c>
    </row>
    <row r="183" spans="1:8">
      <c r="A183">
        <v>13688</v>
      </c>
      <c r="B183">
        <v>9</v>
      </c>
      <c r="C183">
        <v>5</v>
      </c>
      <c r="D183">
        <v>2003</v>
      </c>
      <c r="E183">
        <v>2004</v>
      </c>
      <c r="F183">
        <v>1572</v>
      </c>
      <c r="G183">
        <v>726</v>
      </c>
      <c r="H183">
        <v>412500</v>
      </c>
    </row>
    <row r="184" spans="1:8">
      <c r="A184">
        <v>12182</v>
      </c>
      <c r="B184">
        <v>7</v>
      </c>
      <c r="C184">
        <v>5</v>
      </c>
      <c r="D184">
        <v>2005</v>
      </c>
      <c r="E184">
        <v>2005</v>
      </c>
      <c r="F184">
        <v>1541</v>
      </c>
      <c r="G184">
        <v>532</v>
      </c>
      <c r="H184">
        <v>220000</v>
      </c>
    </row>
    <row r="185" spans="1:8">
      <c r="A185">
        <v>5500</v>
      </c>
      <c r="B185">
        <v>4</v>
      </c>
      <c r="C185">
        <v>6</v>
      </c>
      <c r="D185">
        <v>1956</v>
      </c>
      <c r="E185">
        <v>1956</v>
      </c>
      <c r="F185">
        <v>882</v>
      </c>
      <c r="G185">
        <v>0</v>
      </c>
      <c r="H185">
        <v>103200</v>
      </c>
    </row>
    <row r="186" spans="1:8">
      <c r="A186">
        <v>5400</v>
      </c>
      <c r="B186">
        <v>6</v>
      </c>
      <c r="C186">
        <v>7</v>
      </c>
      <c r="D186">
        <v>1926</v>
      </c>
      <c r="E186">
        <v>2004</v>
      </c>
      <c r="F186">
        <v>1149</v>
      </c>
      <c r="G186">
        <v>216</v>
      </c>
      <c r="H186">
        <v>152000</v>
      </c>
    </row>
    <row r="187" spans="1:8">
      <c r="A187">
        <v>10106</v>
      </c>
      <c r="B187">
        <v>5</v>
      </c>
      <c r="C187">
        <v>7</v>
      </c>
      <c r="D187">
        <v>1940</v>
      </c>
      <c r="E187">
        <v>1999</v>
      </c>
      <c r="F187">
        <v>644</v>
      </c>
      <c r="G187">
        <v>0</v>
      </c>
      <c r="H187">
        <v>127500</v>
      </c>
    </row>
    <row r="188" spans="1:8">
      <c r="A188">
        <v>10708</v>
      </c>
      <c r="B188">
        <v>5</v>
      </c>
      <c r="C188">
        <v>5</v>
      </c>
      <c r="D188">
        <v>1955</v>
      </c>
      <c r="E188">
        <v>1993</v>
      </c>
      <c r="F188">
        <v>1617</v>
      </c>
      <c r="G188">
        <v>303</v>
      </c>
      <c r="H188">
        <v>190000</v>
      </c>
    </row>
    <row r="189" spans="1:8">
      <c r="A189">
        <v>10562</v>
      </c>
      <c r="B189">
        <v>8</v>
      </c>
      <c r="C189">
        <v>5</v>
      </c>
      <c r="D189">
        <v>2007</v>
      </c>
      <c r="E189">
        <v>2007</v>
      </c>
      <c r="F189">
        <v>1582</v>
      </c>
      <c r="G189">
        <v>789</v>
      </c>
      <c r="H189">
        <v>325624</v>
      </c>
    </row>
    <row r="190" spans="1:8">
      <c r="A190">
        <v>8244</v>
      </c>
      <c r="B190">
        <v>7</v>
      </c>
      <c r="C190">
        <v>5</v>
      </c>
      <c r="D190">
        <v>2004</v>
      </c>
      <c r="E190">
        <v>2004</v>
      </c>
      <c r="F190">
        <v>840</v>
      </c>
      <c r="G190">
        <v>440</v>
      </c>
      <c r="H190">
        <v>183500</v>
      </c>
    </row>
    <row r="191" spans="1:8">
      <c r="A191">
        <v>16669</v>
      </c>
      <c r="B191">
        <v>8</v>
      </c>
      <c r="C191">
        <v>6</v>
      </c>
      <c r="D191">
        <v>1981</v>
      </c>
      <c r="E191">
        <v>1981</v>
      </c>
      <c r="F191">
        <v>1686</v>
      </c>
      <c r="G191">
        <v>511</v>
      </c>
      <c r="H191">
        <v>228000</v>
      </c>
    </row>
    <row r="192" spans="1:8">
      <c r="A192">
        <v>12358</v>
      </c>
      <c r="B192">
        <v>5</v>
      </c>
      <c r="C192">
        <v>6</v>
      </c>
      <c r="D192">
        <v>1941</v>
      </c>
      <c r="E192">
        <v>1950</v>
      </c>
      <c r="F192">
        <v>720</v>
      </c>
      <c r="G192">
        <v>660</v>
      </c>
      <c r="H192">
        <v>128500</v>
      </c>
    </row>
    <row r="193" spans="1:8">
      <c r="A193">
        <v>31770</v>
      </c>
      <c r="B193">
        <v>6</v>
      </c>
      <c r="C193">
        <v>5</v>
      </c>
      <c r="D193">
        <v>1960</v>
      </c>
      <c r="E193">
        <v>1960</v>
      </c>
      <c r="F193">
        <v>1080</v>
      </c>
      <c r="G193">
        <v>528</v>
      </c>
      <c r="H193">
        <v>215000</v>
      </c>
    </row>
    <row r="194" spans="1:8">
      <c r="A194">
        <v>5306</v>
      </c>
      <c r="B194">
        <v>7</v>
      </c>
      <c r="C194">
        <v>7</v>
      </c>
      <c r="D194">
        <v>1987</v>
      </c>
      <c r="E194">
        <v>1987</v>
      </c>
      <c r="F194">
        <v>1064</v>
      </c>
      <c r="G194">
        <v>504</v>
      </c>
      <c r="H194">
        <v>239000</v>
      </c>
    </row>
    <row r="195" spans="1:8">
      <c r="A195">
        <v>10197</v>
      </c>
      <c r="B195">
        <v>6</v>
      </c>
      <c r="C195">
        <v>5</v>
      </c>
      <c r="D195">
        <v>1961</v>
      </c>
      <c r="E195">
        <v>1961</v>
      </c>
      <c r="F195">
        <v>1362</v>
      </c>
      <c r="G195">
        <v>504</v>
      </c>
      <c r="H195">
        <v>163000</v>
      </c>
    </row>
    <row r="196" spans="1:8">
      <c r="A196">
        <v>12416</v>
      </c>
      <c r="B196">
        <v>6</v>
      </c>
      <c r="C196">
        <v>5</v>
      </c>
      <c r="D196">
        <v>1986</v>
      </c>
      <c r="E196">
        <v>1986</v>
      </c>
      <c r="F196">
        <v>1606</v>
      </c>
      <c r="G196">
        <v>616</v>
      </c>
      <c r="H196">
        <v>184000</v>
      </c>
    </row>
    <row r="197" spans="1:8">
      <c r="A197">
        <v>12615</v>
      </c>
      <c r="B197">
        <v>6</v>
      </c>
      <c r="C197">
        <v>7</v>
      </c>
      <c r="D197">
        <v>1950</v>
      </c>
      <c r="E197">
        <v>2001</v>
      </c>
      <c r="F197">
        <v>1202</v>
      </c>
      <c r="G197">
        <v>576</v>
      </c>
      <c r="H197">
        <v>243000</v>
      </c>
    </row>
    <row r="198" spans="1:8">
      <c r="A198">
        <v>10029</v>
      </c>
      <c r="B198">
        <v>6</v>
      </c>
      <c r="C198">
        <v>5</v>
      </c>
      <c r="D198">
        <v>1988</v>
      </c>
      <c r="E198">
        <v>1989</v>
      </c>
      <c r="F198">
        <v>1151</v>
      </c>
      <c r="G198">
        <v>521</v>
      </c>
      <c r="H198">
        <v>211000</v>
      </c>
    </row>
    <row r="199" spans="1:8">
      <c r="A199">
        <v>13650</v>
      </c>
      <c r="B199">
        <v>5</v>
      </c>
      <c r="C199">
        <v>5</v>
      </c>
      <c r="D199">
        <v>1958</v>
      </c>
      <c r="E199">
        <v>1958</v>
      </c>
      <c r="F199">
        <v>1052</v>
      </c>
      <c r="G199">
        <v>451</v>
      </c>
      <c r="H199">
        <v>172500</v>
      </c>
    </row>
    <row r="200" spans="1:8">
      <c r="A200">
        <v>17423</v>
      </c>
      <c r="B200">
        <v>9</v>
      </c>
      <c r="C200">
        <v>5</v>
      </c>
      <c r="D200">
        <v>2008</v>
      </c>
      <c r="E200">
        <v>2009</v>
      </c>
      <c r="F200">
        <v>2216</v>
      </c>
      <c r="G200">
        <v>1166</v>
      </c>
      <c r="H200">
        <v>501837</v>
      </c>
    </row>
    <row r="201" spans="1:8">
      <c r="A201">
        <v>8520</v>
      </c>
      <c r="B201">
        <v>5</v>
      </c>
      <c r="C201">
        <v>6</v>
      </c>
      <c r="D201">
        <v>1923</v>
      </c>
      <c r="E201">
        <v>2006</v>
      </c>
      <c r="F201">
        <v>968</v>
      </c>
      <c r="G201">
        <v>480</v>
      </c>
      <c r="H201">
        <v>100000</v>
      </c>
    </row>
    <row r="202" spans="1:8">
      <c r="A202">
        <v>2117</v>
      </c>
      <c r="B202">
        <v>6</v>
      </c>
      <c r="C202">
        <v>5</v>
      </c>
      <c r="D202">
        <v>2000</v>
      </c>
      <c r="E202">
        <v>2000</v>
      </c>
      <c r="F202">
        <v>756</v>
      </c>
      <c r="G202">
        <v>440</v>
      </c>
      <c r="H202">
        <v>177000</v>
      </c>
    </row>
    <row r="203" spans="1:8">
      <c r="A203">
        <v>7588</v>
      </c>
      <c r="B203">
        <v>7</v>
      </c>
      <c r="C203">
        <v>6</v>
      </c>
      <c r="D203">
        <v>1920</v>
      </c>
      <c r="E203">
        <v>1950</v>
      </c>
      <c r="F203">
        <v>793</v>
      </c>
      <c r="G203">
        <v>216</v>
      </c>
      <c r="H203">
        <v>200100</v>
      </c>
    </row>
    <row r="204" spans="1:8">
      <c r="A204">
        <v>9060</v>
      </c>
      <c r="B204">
        <v>5</v>
      </c>
      <c r="C204">
        <v>6</v>
      </c>
      <c r="D204">
        <v>1957</v>
      </c>
      <c r="E204">
        <v>2006</v>
      </c>
      <c r="F204">
        <v>0</v>
      </c>
      <c r="G204">
        <v>252</v>
      </c>
      <c r="H204">
        <v>120000</v>
      </c>
    </row>
    <row r="205" spans="1:8">
      <c r="A205">
        <v>11426</v>
      </c>
      <c r="B205">
        <v>7</v>
      </c>
      <c r="C205">
        <v>5</v>
      </c>
      <c r="D205">
        <v>2003</v>
      </c>
      <c r="E205">
        <v>2003</v>
      </c>
      <c r="F205">
        <v>1362</v>
      </c>
      <c r="G205">
        <v>484</v>
      </c>
      <c r="H205">
        <v>200000</v>
      </c>
    </row>
    <row r="206" spans="1:8">
      <c r="A206">
        <v>7438</v>
      </c>
      <c r="B206">
        <v>5</v>
      </c>
      <c r="C206">
        <v>8</v>
      </c>
      <c r="D206">
        <v>1908</v>
      </c>
      <c r="E206">
        <v>1991</v>
      </c>
      <c r="F206">
        <v>504</v>
      </c>
      <c r="G206">
        <v>576</v>
      </c>
      <c r="H206">
        <v>127000</v>
      </c>
    </row>
    <row r="207" spans="1:8">
      <c r="A207">
        <v>22950</v>
      </c>
      <c r="B207">
        <v>10</v>
      </c>
      <c r="C207">
        <v>9</v>
      </c>
      <c r="D207">
        <v>1892</v>
      </c>
      <c r="E207">
        <v>1993</v>
      </c>
      <c r="F207">
        <v>1107</v>
      </c>
      <c r="G207">
        <v>840</v>
      </c>
      <c r="H207">
        <v>475000</v>
      </c>
    </row>
    <row r="208" spans="1:8">
      <c r="A208">
        <v>9947</v>
      </c>
      <c r="B208">
        <v>7</v>
      </c>
      <c r="C208">
        <v>5</v>
      </c>
      <c r="D208">
        <v>1990</v>
      </c>
      <c r="E208">
        <v>1991</v>
      </c>
      <c r="F208">
        <v>1188</v>
      </c>
      <c r="G208">
        <v>497</v>
      </c>
      <c r="H208">
        <v>173000</v>
      </c>
    </row>
    <row r="209" spans="1:8">
      <c r="A209">
        <v>10410</v>
      </c>
      <c r="B209">
        <v>5</v>
      </c>
      <c r="C209">
        <v>7</v>
      </c>
      <c r="D209">
        <v>1916</v>
      </c>
      <c r="E209">
        <v>1987</v>
      </c>
      <c r="F209">
        <v>660</v>
      </c>
      <c r="G209">
        <v>180</v>
      </c>
      <c r="H209">
        <v>135000</v>
      </c>
    </row>
    <row r="210" spans="1:8">
      <c r="A210">
        <v>7018</v>
      </c>
      <c r="B210">
        <v>5</v>
      </c>
      <c r="C210">
        <v>5</v>
      </c>
      <c r="D210">
        <v>1979</v>
      </c>
      <c r="E210">
        <v>1979</v>
      </c>
      <c r="F210">
        <v>1086</v>
      </c>
      <c r="G210">
        <v>528</v>
      </c>
      <c r="H210">
        <v>153337</v>
      </c>
    </row>
    <row r="211" spans="1:8">
      <c r="A211">
        <v>4923</v>
      </c>
      <c r="B211">
        <v>8</v>
      </c>
      <c r="C211">
        <v>5</v>
      </c>
      <c r="D211">
        <v>2001</v>
      </c>
      <c r="E211">
        <v>2002</v>
      </c>
      <c r="F211">
        <v>1593</v>
      </c>
      <c r="G211">
        <v>682</v>
      </c>
      <c r="H211">
        <v>286000</v>
      </c>
    </row>
    <row r="212" spans="1:8">
      <c r="A212">
        <v>10570</v>
      </c>
      <c r="B212">
        <v>8</v>
      </c>
      <c r="C212">
        <v>8</v>
      </c>
      <c r="D212">
        <v>1932</v>
      </c>
      <c r="E212">
        <v>1994</v>
      </c>
      <c r="F212">
        <v>853</v>
      </c>
      <c r="G212">
        <v>440</v>
      </c>
      <c r="H212">
        <v>315000</v>
      </c>
    </row>
    <row r="213" spans="1:8">
      <c r="A213">
        <v>7472</v>
      </c>
      <c r="B213">
        <v>7</v>
      </c>
      <c r="C213">
        <v>9</v>
      </c>
      <c r="D213">
        <v>1972</v>
      </c>
      <c r="E213">
        <v>2004</v>
      </c>
      <c r="F213">
        <v>725</v>
      </c>
      <c r="G213">
        <v>484</v>
      </c>
      <c r="H213">
        <v>184000</v>
      </c>
    </row>
    <row r="214" spans="1:8">
      <c r="A214">
        <v>9017</v>
      </c>
      <c r="B214">
        <v>7</v>
      </c>
      <c r="C214">
        <v>5</v>
      </c>
      <c r="D214">
        <v>1999</v>
      </c>
      <c r="E214">
        <v>1999</v>
      </c>
      <c r="F214">
        <v>1431</v>
      </c>
      <c r="G214">
        <v>666</v>
      </c>
      <c r="H214">
        <v>192000</v>
      </c>
    </row>
    <row r="215" spans="1:8">
      <c r="A215">
        <v>2522</v>
      </c>
      <c r="B215">
        <v>7</v>
      </c>
      <c r="C215">
        <v>5</v>
      </c>
      <c r="D215">
        <v>2004</v>
      </c>
      <c r="E215">
        <v>2004</v>
      </c>
      <c r="F215">
        <v>970</v>
      </c>
      <c r="G215">
        <v>380</v>
      </c>
      <c r="H215">
        <v>130000</v>
      </c>
    </row>
    <row r="216" spans="1:8">
      <c r="A216">
        <v>7180</v>
      </c>
      <c r="B216">
        <v>5</v>
      </c>
      <c r="C216">
        <v>7</v>
      </c>
      <c r="D216">
        <v>1972</v>
      </c>
      <c r="E216">
        <v>1972</v>
      </c>
      <c r="F216">
        <v>864</v>
      </c>
      <c r="G216">
        <v>352</v>
      </c>
      <c r="H216">
        <v>127000</v>
      </c>
    </row>
    <row r="217" spans="1:8">
      <c r="A217">
        <v>2280</v>
      </c>
      <c r="B217">
        <v>6</v>
      </c>
      <c r="C217">
        <v>6</v>
      </c>
      <c r="D217">
        <v>1976</v>
      </c>
      <c r="E217">
        <v>1976</v>
      </c>
      <c r="F217">
        <v>855</v>
      </c>
      <c r="G217">
        <v>440</v>
      </c>
      <c r="H217">
        <v>148500</v>
      </c>
    </row>
    <row r="218" spans="1:8">
      <c r="A218">
        <v>9416</v>
      </c>
      <c r="B218">
        <v>7</v>
      </c>
      <c r="C218">
        <v>5</v>
      </c>
      <c r="D218">
        <v>2007</v>
      </c>
      <c r="E218">
        <v>2007</v>
      </c>
      <c r="F218">
        <v>1726</v>
      </c>
      <c r="G218">
        <v>786</v>
      </c>
      <c r="H218">
        <v>311872</v>
      </c>
    </row>
    <row r="219" spans="1:8">
      <c r="A219">
        <v>25419</v>
      </c>
      <c r="B219">
        <v>8</v>
      </c>
      <c r="C219">
        <v>4</v>
      </c>
      <c r="D219">
        <v>1918</v>
      </c>
      <c r="E219">
        <v>1990</v>
      </c>
      <c r="F219">
        <v>1360</v>
      </c>
      <c r="G219">
        <v>795</v>
      </c>
      <c r="H219">
        <v>235000</v>
      </c>
    </row>
    <row r="220" spans="1:8">
      <c r="A220">
        <v>5520</v>
      </c>
      <c r="B220">
        <v>6</v>
      </c>
      <c r="C220">
        <v>6</v>
      </c>
      <c r="D220">
        <v>1912</v>
      </c>
      <c r="E220">
        <v>1950</v>
      </c>
      <c r="F220">
        <v>755</v>
      </c>
      <c r="G220">
        <v>0</v>
      </c>
      <c r="H220">
        <v>104000</v>
      </c>
    </row>
    <row r="221" spans="1:8">
      <c r="A221">
        <v>9591</v>
      </c>
      <c r="B221">
        <v>8</v>
      </c>
      <c r="C221">
        <v>5</v>
      </c>
      <c r="D221">
        <v>2004</v>
      </c>
      <c r="E221">
        <v>2005</v>
      </c>
      <c r="F221">
        <v>1713</v>
      </c>
      <c r="G221">
        <v>856</v>
      </c>
      <c r="H221">
        <v>274900</v>
      </c>
    </row>
    <row r="222" spans="1:8">
      <c r="A222">
        <v>8546</v>
      </c>
      <c r="B222">
        <v>4</v>
      </c>
      <c r="C222">
        <v>5</v>
      </c>
      <c r="D222">
        <v>2003</v>
      </c>
      <c r="E222">
        <v>2004</v>
      </c>
      <c r="F222">
        <v>1121</v>
      </c>
      <c r="G222">
        <v>440</v>
      </c>
      <c r="H222">
        <v>140000</v>
      </c>
    </row>
    <row r="223" spans="1:8">
      <c r="A223">
        <v>10125</v>
      </c>
      <c r="B223">
        <v>6</v>
      </c>
      <c r="C223">
        <v>6</v>
      </c>
      <c r="D223">
        <v>1977</v>
      </c>
      <c r="E223">
        <v>1977</v>
      </c>
      <c r="F223">
        <v>1196</v>
      </c>
      <c r="G223">
        <v>473</v>
      </c>
      <c r="H223">
        <v>171500</v>
      </c>
    </row>
    <row r="224" spans="1:8">
      <c r="A224">
        <v>7000</v>
      </c>
      <c r="B224">
        <v>6</v>
      </c>
      <c r="C224">
        <v>6</v>
      </c>
      <c r="D224">
        <v>1924</v>
      </c>
      <c r="E224">
        <v>1950</v>
      </c>
      <c r="F224">
        <v>617</v>
      </c>
      <c r="G224">
        <v>398</v>
      </c>
      <c r="H224">
        <v>112000</v>
      </c>
    </row>
    <row r="225" spans="1:8">
      <c r="A225">
        <v>4438</v>
      </c>
      <c r="B225">
        <v>6</v>
      </c>
      <c r="C225">
        <v>5</v>
      </c>
      <c r="D225">
        <v>2004</v>
      </c>
      <c r="E225">
        <v>2004</v>
      </c>
      <c r="F225">
        <v>848</v>
      </c>
      <c r="G225">
        <v>420</v>
      </c>
      <c r="H225">
        <v>149000</v>
      </c>
    </row>
    <row r="226" spans="1:8">
      <c r="A226">
        <v>3500</v>
      </c>
      <c r="B226">
        <v>5</v>
      </c>
      <c r="C226">
        <v>7</v>
      </c>
      <c r="D226">
        <v>1947</v>
      </c>
      <c r="E226">
        <v>1950</v>
      </c>
      <c r="F226">
        <v>720</v>
      </c>
      <c r="G226">
        <v>240</v>
      </c>
      <c r="H226">
        <v>110000</v>
      </c>
    </row>
    <row r="227" spans="1:8">
      <c r="A227">
        <v>11851</v>
      </c>
      <c r="B227">
        <v>7</v>
      </c>
      <c r="C227">
        <v>5</v>
      </c>
      <c r="D227">
        <v>1990</v>
      </c>
      <c r="E227">
        <v>1990</v>
      </c>
      <c r="F227">
        <v>1424</v>
      </c>
      <c r="G227">
        <v>500</v>
      </c>
      <c r="H227">
        <v>180500</v>
      </c>
    </row>
    <row r="228" spans="1:8">
      <c r="A228">
        <v>13673</v>
      </c>
      <c r="B228">
        <v>5</v>
      </c>
      <c r="C228">
        <v>5</v>
      </c>
      <c r="D228">
        <v>1962</v>
      </c>
      <c r="E228">
        <v>1962</v>
      </c>
      <c r="F228">
        <v>1140</v>
      </c>
      <c r="G228">
        <v>349</v>
      </c>
      <c r="H228">
        <v>143900</v>
      </c>
    </row>
    <row r="229" spans="1:8">
      <c r="A229">
        <v>12493</v>
      </c>
      <c r="B229">
        <v>4</v>
      </c>
      <c r="C229">
        <v>5</v>
      </c>
      <c r="D229">
        <v>1960</v>
      </c>
      <c r="E229">
        <v>1960</v>
      </c>
      <c r="F229">
        <v>1100</v>
      </c>
      <c r="G229">
        <v>312</v>
      </c>
      <c r="H229">
        <v>141000</v>
      </c>
    </row>
    <row r="230" spans="1:8">
      <c r="A230">
        <v>14364</v>
      </c>
      <c r="B230">
        <v>7</v>
      </c>
      <c r="C230">
        <v>5</v>
      </c>
      <c r="D230">
        <v>1988</v>
      </c>
      <c r="E230">
        <v>1989</v>
      </c>
      <c r="F230">
        <v>1157</v>
      </c>
      <c r="G230">
        <v>454</v>
      </c>
      <c r="H230">
        <v>277000</v>
      </c>
    </row>
    <row r="231" spans="1:8">
      <c r="A231">
        <v>8250</v>
      </c>
      <c r="B231">
        <v>6</v>
      </c>
      <c r="C231">
        <v>7</v>
      </c>
      <c r="D231">
        <v>1964</v>
      </c>
      <c r="E231">
        <v>1964</v>
      </c>
      <c r="F231">
        <v>1092</v>
      </c>
      <c r="G231">
        <v>504</v>
      </c>
      <c r="H231">
        <v>145000</v>
      </c>
    </row>
    <row r="232" spans="1:8">
      <c r="A232">
        <v>5604</v>
      </c>
      <c r="B232">
        <v>5</v>
      </c>
      <c r="C232">
        <v>6</v>
      </c>
      <c r="D232">
        <v>1925</v>
      </c>
      <c r="E232">
        <v>1950</v>
      </c>
      <c r="F232">
        <v>864</v>
      </c>
      <c r="G232">
        <v>0</v>
      </c>
      <c r="H232">
        <v>98000</v>
      </c>
    </row>
    <row r="233" spans="1:8">
      <c r="A233">
        <v>10420</v>
      </c>
      <c r="B233">
        <v>6</v>
      </c>
      <c r="C233">
        <v>5</v>
      </c>
      <c r="D233">
        <v>2009</v>
      </c>
      <c r="E233">
        <v>2009</v>
      </c>
      <c r="F233">
        <v>1212</v>
      </c>
      <c r="G233">
        <v>460</v>
      </c>
      <c r="H233">
        <v>186000</v>
      </c>
    </row>
    <row r="234" spans="1:8">
      <c r="A234">
        <v>8640</v>
      </c>
      <c r="B234">
        <v>7</v>
      </c>
      <c r="C234">
        <v>5</v>
      </c>
      <c r="D234">
        <v>2009</v>
      </c>
      <c r="E234">
        <v>2009</v>
      </c>
      <c r="F234">
        <v>900</v>
      </c>
      <c r="G234">
        <v>644</v>
      </c>
      <c r="H234">
        <v>252678</v>
      </c>
    </row>
    <row r="235" spans="1:8">
      <c r="A235">
        <v>13568</v>
      </c>
      <c r="B235">
        <v>5</v>
      </c>
      <c r="C235">
        <v>5</v>
      </c>
      <c r="D235">
        <v>1995</v>
      </c>
      <c r="E235">
        <v>1995</v>
      </c>
      <c r="F235">
        <v>990</v>
      </c>
      <c r="G235">
        <v>576</v>
      </c>
      <c r="H235">
        <v>156000</v>
      </c>
    </row>
    <row r="236" spans="1:8">
      <c r="A236">
        <v>10900</v>
      </c>
      <c r="B236">
        <v>6</v>
      </c>
      <c r="C236">
        <v>7</v>
      </c>
      <c r="D236">
        <v>1977</v>
      </c>
      <c r="E236">
        <v>1977</v>
      </c>
      <c r="F236">
        <v>689</v>
      </c>
      <c r="G236">
        <v>299</v>
      </c>
      <c r="H236">
        <v>161750</v>
      </c>
    </row>
    <row r="237" spans="1:8">
      <c r="A237">
        <v>10011</v>
      </c>
      <c r="B237">
        <v>5</v>
      </c>
      <c r="C237">
        <v>6</v>
      </c>
      <c r="D237">
        <v>1957</v>
      </c>
      <c r="E237">
        <v>1996</v>
      </c>
      <c r="F237">
        <v>1070</v>
      </c>
      <c r="G237">
        <v>447</v>
      </c>
      <c r="H237">
        <v>134450</v>
      </c>
    </row>
    <row r="238" spans="1:8">
      <c r="A238">
        <v>8450</v>
      </c>
      <c r="B238">
        <v>7</v>
      </c>
      <c r="C238">
        <v>5</v>
      </c>
      <c r="D238">
        <v>2004</v>
      </c>
      <c r="E238">
        <v>2004</v>
      </c>
      <c r="F238">
        <v>1436</v>
      </c>
      <c r="G238">
        <v>484</v>
      </c>
      <c r="H238">
        <v>210000</v>
      </c>
    </row>
    <row r="239" spans="1:8">
      <c r="A239">
        <v>9906</v>
      </c>
      <c r="B239">
        <v>4</v>
      </c>
      <c r="C239">
        <v>4</v>
      </c>
      <c r="D239">
        <v>1925</v>
      </c>
      <c r="E239">
        <v>1950</v>
      </c>
      <c r="F239">
        <v>686</v>
      </c>
      <c r="G239">
        <v>210</v>
      </c>
      <c r="H239">
        <v>107000</v>
      </c>
    </row>
    <row r="240" spans="1:8">
      <c r="A240">
        <v>15660</v>
      </c>
      <c r="B240">
        <v>7</v>
      </c>
      <c r="C240">
        <v>9</v>
      </c>
      <c r="D240">
        <v>1939</v>
      </c>
      <c r="E240">
        <v>2006</v>
      </c>
      <c r="F240">
        <v>798</v>
      </c>
      <c r="G240">
        <v>431</v>
      </c>
      <c r="H240">
        <v>311500</v>
      </c>
    </row>
    <row r="241" spans="1:8">
      <c r="A241">
        <v>3010</v>
      </c>
      <c r="B241">
        <v>7</v>
      </c>
      <c r="C241">
        <v>5</v>
      </c>
      <c r="D241">
        <v>2005</v>
      </c>
      <c r="E241">
        <v>2006</v>
      </c>
      <c r="F241">
        <v>1248</v>
      </c>
      <c r="G241">
        <v>438</v>
      </c>
      <c r="H241">
        <v>167240</v>
      </c>
    </row>
    <row r="242" spans="1:8">
      <c r="A242">
        <v>8990</v>
      </c>
      <c r="B242">
        <v>7</v>
      </c>
      <c r="C242">
        <v>5</v>
      </c>
      <c r="D242">
        <v>2006</v>
      </c>
      <c r="E242">
        <v>2006</v>
      </c>
      <c r="F242">
        <v>1498</v>
      </c>
      <c r="G242">
        <v>675</v>
      </c>
      <c r="H242">
        <v>204900</v>
      </c>
    </row>
    <row r="243" spans="1:8">
      <c r="A243">
        <v>8068</v>
      </c>
      <c r="B243">
        <v>6</v>
      </c>
      <c r="C243">
        <v>5</v>
      </c>
      <c r="D243">
        <v>2002</v>
      </c>
      <c r="E243">
        <v>2002</v>
      </c>
      <c r="F243">
        <v>1010</v>
      </c>
      <c r="G243">
        <v>390</v>
      </c>
      <c r="H243">
        <v>200000</v>
      </c>
    </row>
    <row r="244" spans="1:8">
      <c r="A244">
        <v>11475</v>
      </c>
      <c r="B244">
        <v>6</v>
      </c>
      <c r="C244">
        <v>6</v>
      </c>
      <c r="D244">
        <v>1975</v>
      </c>
      <c r="E244">
        <v>1975</v>
      </c>
      <c r="F244">
        <v>713</v>
      </c>
      <c r="G244">
        <v>434</v>
      </c>
      <c r="H244">
        <v>179900</v>
      </c>
    </row>
    <row r="245" spans="1:8">
      <c r="A245">
        <v>10500</v>
      </c>
      <c r="B245">
        <v>4</v>
      </c>
      <c r="C245">
        <v>6</v>
      </c>
      <c r="D245">
        <v>1971</v>
      </c>
      <c r="E245">
        <v>1971</v>
      </c>
      <c r="F245">
        <v>864</v>
      </c>
      <c r="G245">
        <v>576</v>
      </c>
      <c r="H245">
        <v>97000</v>
      </c>
    </row>
    <row r="246" spans="1:8">
      <c r="A246">
        <v>13472</v>
      </c>
      <c r="B246">
        <v>10</v>
      </c>
      <c r="C246">
        <v>5</v>
      </c>
      <c r="D246">
        <v>2003</v>
      </c>
      <c r="E246">
        <v>2003</v>
      </c>
      <c r="F246">
        <v>2392</v>
      </c>
      <c r="G246">
        <v>968</v>
      </c>
      <c r="H246">
        <v>386250</v>
      </c>
    </row>
    <row r="247" spans="1:8">
      <c r="A247">
        <v>1680</v>
      </c>
      <c r="B247">
        <v>5</v>
      </c>
      <c r="C247">
        <v>5</v>
      </c>
      <c r="D247">
        <v>1971</v>
      </c>
      <c r="E247">
        <v>1971</v>
      </c>
      <c r="F247">
        <v>630</v>
      </c>
      <c r="G247">
        <v>280</v>
      </c>
      <c r="H247">
        <v>112000</v>
      </c>
    </row>
    <row r="248" spans="1:8">
      <c r="A248">
        <v>9950</v>
      </c>
      <c r="B248">
        <v>7</v>
      </c>
      <c r="C248">
        <v>5</v>
      </c>
      <c r="D248">
        <v>1995</v>
      </c>
      <c r="E248">
        <v>1995</v>
      </c>
      <c r="F248">
        <v>1203</v>
      </c>
      <c r="G248">
        <v>721</v>
      </c>
      <c r="H248">
        <v>290000</v>
      </c>
    </row>
    <row r="249" spans="1:8">
      <c r="A249">
        <v>1869</v>
      </c>
      <c r="B249">
        <v>6</v>
      </c>
      <c r="C249">
        <v>6</v>
      </c>
      <c r="D249">
        <v>1970</v>
      </c>
      <c r="E249">
        <v>1970</v>
      </c>
      <c r="F249">
        <v>483</v>
      </c>
      <c r="G249">
        <v>280</v>
      </c>
      <c r="H249">
        <v>106000</v>
      </c>
    </row>
    <row r="250" spans="1:8">
      <c r="A250">
        <v>8521</v>
      </c>
      <c r="B250">
        <v>5</v>
      </c>
      <c r="C250">
        <v>5</v>
      </c>
      <c r="D250">
        <v>1967</v>
      </c>
      <c r="E250">
        <v>1967</v>
      </c>
      <c r="F250">
        <v>912</v>
      </c>
      <c r="G250">
        <v>336</v>
      </c>
      <c r="H250">
        <v>125000</v>
      </c>
    </row>
    <row r="251" spans="1:8">
      <c r="A251">
        <v>3182</v>
      </c>
      <c r="B251">
        <v>7</v>
      </c>
      <c r="C251">
        <v>5</v>
      </c>
      <c r="D251">
        <v>2005</v>
      </c>
      <c r="E251">
        <v>2006</v>
      </c>
      <c r="F251">
        <v>1373</v>
      </c>
      <c r="G251">
        <v>430</v>
      </c>
      <c r="H251">
        <v>192500</v>
      </c>
    </row>
    <row r="252" spans="1:8">
      <c r="A252">
        <v>8760</v>
      </c>
      <c r="B252">
        <v>6</v>
      </c>
      <c r="C252">
        <v>6</v>
      </c>
      <c r="D252">
        <v>1959</v>
      </c>
      <c r="E252">
        <v>1959</v>
      </c>
      <c r="F252">
        <v>1194</v>
      </c>
      <c r="G252">
        <v>312</v>
      </c>
      <c r="H252">
        <v>148000</v>
      </c>
    </row>
    <row r="253" spans="1:8">
      <c r="A253">
        <v>15138</v>
      </c>
      <c r="B253">
        <v>8</v>
      </c>
      <c r="C253">
        <v>5</v>
      </c>
      <c r="D253">
        <v>1995</v>
      </c>
      <c r="E253">
        <v>1996</v>
      </c>
      <c r="F253">
        <v>1462</v>
      </c>
      <c r="G253">
        <v>810</v>
      </c>
      <c r="H253">
        <v>403000</v>
      </c>
    </row>
    <row r="254" spans="1:8">
      <c r="A254">
        <v>1680</v>
      </c>
      <c r="B254">
        <v>6</v>
      </c>
      <c r="C254">
        <v>5</v>
      </c>
      <c r="D254">
        <v>1972</v>
      </c>
      <c r="E254">
        <v>1972</v>
      </c>
      <c r="F254">
        <v>483</v>
      </c>
      <c r="G254">
        <v>288</v>
      </c>
      <c r="H254">
        <v>94500</v>
      </c>
    </row>
    <row r="255" spans="1:8">
      <c r="A255">
        <v>10650</v>
      </c>
      <c r="B255">
        <v>5</v>
      </c>
      <c r="C255">
        <v>6</v>
      </c>
      <c r="D255">
        <v>1976</v>
      </c>
      <c r="E255">
        <v>1976</v>
      </c>
      <c r="F255">
        <v>894</v>
      </c>
      <c r="G255">
        <v>308</v>
      </c>
      <c r="H255">
        <v>128200</v>
      </c>
    </row>
    <row r="256" spans="1:8">
      <c r="A256">
        <v>7851</v>
      </c>
      <c r="B256">
        <v>6</v>
      </c>
      <c r="C256">
        <v>5</v>
      </c>
      <c r="D256">
        <v>2002</v>
      </c>
      <c r="E256">
        <v>2002</v>
      </c>
      <c r="F256">
        <v>860</v>
      </c>
      <c r="G256">
        <v>440</v>
      </c>
      <c r="H256">
        <v>216500</v>
      </c>
    </row>
    <row r="257" spans="1:8">
      <c r="A257">
        <v>1680</v>
      </c>
      <c r="B257">
        <v>6</v>
      </c>
      <c r="C257">
        <v>3</v>
      </c>
      <c r="D257">
        <v>1971</v>
      </c>
      <c r="E257">
        <v>1971</v>
      </c>
      <c r="F257">
        <v>483</v>
      </c>
      <c r="G257">
        <v>264</v>
      </c>
      <c r="H257">
        <v>89500</v>
      </c>
    </row>
    <row r="258" spans="1:8">
      <c r="A258">
        <v>8773</v>
      </c>
      <c r="B258">
        <v>7</v>
      </c>
      <c r="C258">
        <v>5</v>
      </c>
      <c r="D258">
        <v>2004</v>
      </c>
      <c r="E258">
        <v>2004</v>
      </c>
      <c r="F258">
        <v>1414</v>
      </c>
      <c r="G258">
        <v>494</v>
      </c>
      <c r="H258">
        <v>185500</v>
      </c>
    </row>
    <row r="259" spans="1:8">
      <c r="A259">
        <v>9453</v>
      </c>
      <c r="B259">
        <v>7</v>
      </c>
      <c r="C259">
        <v>7</v>
      </c>
      <c r="D259">
        <v>1993</v>
      </c>
      <c r="E259">
        <v>2003</v>
      </c>
      <c r="F259">
        <v>996</v>
      </c>
      <c r="G259">
        <v>457</v>
      </c>
      <c r="H259">
        <v>194500</v>
      </c>
    </row>
    <row r="260" spans="1:8">
      <c r="A260">
        <v>12030</v>
      </c>
      <c r="B260">
        <v>8</v>
      </c>
      <c r="C260">
        <v>5</v>
      </c>
      <c r="D260">
        <v>2007</v>
      </c>
      <c r="E260">
        <v>2007</v>
      </c>
      <c r="F260">
        <v>1694</v>
      </c>
      <c r="G260">
        <v>818</v>
      </c>
      <c r="H260">
        <v>318000</v>
      </c>
    </row>
    <row r="261" spans="1:8">
      <c r="A261">
        <v>8741</v>
      </c>
      <c r="B261">
        <v>6</v>
      </c>
      <c r="C261">
        <v>4</v>
      </c>
      <c r="D261">
        <v>1945</v>
      </c>
      <c r="E261">
        <v>1950</v>
      </c>
      <c r="F261">
        <v>735</v>
      </c>
      <c r="G261">
        <v>220</v>
      </c>
      <c r="H261">
        <v>113000</v>
      </c>
    </row>
    <row r="262" spans="1:8">
      <c r="A262">
        <v>9000</v>
      </c>
      <c r="B262">
        <v>8</v>
      </c>
      <c r="C262">
        <v>5</v>
      </c>
      <c r="D262">
        <v>2008</v>
      </c>
      <c r="E262">
        <v>2008</v>
      </c>
      <c r="F262">
        <v>1566</v>
      </c>
      <c r="G262">
        <v>750</v>
      </c>
      <c r="H262">
        <v>262500</v>
      </c>
    </row>
    <row r="263" spans="1:8">
      <c r="A263">
        <v>3880</v>
      </c>
      <c r="B263">
        <v>5</v>
      </c>
      <c r="C263">
        <v>9</v>
      </c>
      <c r="D263">
        <v>1945</v>
      </c>
      <c r="E263">
        <v>1997</v>
      </c>
      <c r="F263">
        <v>686</v>
      </c>
      <c r="G263">
        <v>0</v>
      </c>
      <c r="H263">
        <v>110500</v>
      </c>
    </row>
    <row r="264" spans="1:8">
      <c r="A264">
        <v>5000</v>
      </c>
      <c r="B264">
        <v>5</v>
      </c>
      <c r="C264">
        <v>4</v>
      </c>
      <c r="D264">
        <v>1900</v>
      </c>
      <c r="E264">
        <v>1950</v>
      </c>
      <c r="F264">
        <v>540</v>
      </c>
      <c r="G264">
        <v>352</v>
      </c>
      <c r="H264">
        <v>79000</v>
      </c>
    </row>
    <row r="265" spans="1:8">
      <c r="A265">
        <v>10762</v>
      </c>
      <c r="B265">
        <v>6</v>
      </c>
      <c r="C265">
        <v>6</v>
      </c>
      <c r="D265">
        <v>1980</v>
      </c>
      <c r="E265">
        <v>1980</v>
      </c>
      <c r="F265">
        <v>626</v>
      </c>
      <c r="G265">
        <v>288</v>
      </c>
      <c r="H265">
        <v>120000</v>
      </c>
    </row>
    <row r="266" spans="1:8">
      <c r="A266">
        <v>8880</v>
      </c>
      <c r="B266">
        <v>7</v>
      </c>
      <c r="C266">
        <v>5</v>
      </c>
      <c r="D266">
        <v>1994</v>
      </c>
      <c r="E266">
        <v>2002</v>
      </c>
      <c r="F266">
        <v>948</v>
      </c>
      <c r="G266">
        <v>463</v>
      </c>
      <c r="H266">
        <v>205000</v>
      </c>
    </row>
    <row r="267" spans="1:8">
      <c r="A267">
        <v>10400</v>
      </c>
      <c r="B267">
        <v>7</v>
      </c>
      <c r="C267">
        <v>5</v>
      </c>
      <c r="D267">
        <v>1988</v>
      </c>
      <c r="E267">
        <v>1988</v>
      </c>
      <c r="F267">
        <v>1845</v>
      </c>
      <c r="G267">
        <v>604</v>
      </c>
      <c r="H267">
        <v>241500</v>
      </c>
    </row>
    <row r="268" spans="1:8">
      <c r="A268">
        <v>9142</v>
      </c>
      <c r="B268">
        <v>6</v>
      </c>
      <c r="C268">
        <v>8</v>
      </c>
      <c r="D268">
        <v>1910</v>
      </c>
      <c r="E268">
        <v>1950</v>
      </c>
      <c r="F268">
        <v>1020</v>
      </c>
      <c r="G268">
        <v>440</v>
      </c>
      <c r="H268">
        <v>137000</v>
      </c>
    </row>
    <row r="269" spans="1:8">
      <c r="A269">
        <v>11310</v>
      </c>
      <c r="B269">
        <v>6</v>
      </c>
      <c r="C269">
        <v>5</v>
      </c>
      <c r="D269">
        <v>1954</v>
      </c>
      <c r="E269">
        <v>1954</v>
      </c>
      <c r="F269">
        <v>1367</v>
      </c>
      <c r="G269">
        <v>451</v>
      </c>
      <c r="H269">
        <v>140000</v>
      </c>
    </row>
    <row r="270" spans="1:8">
      <c r="A270">
        <v>11317</v>
      </c>
      <c r="B270">
        <v>7</v>
      </c>
      <c r="C270">
        <v>5</v>
      </c>
      <c r="D270">
        <v>2003</v>
      </c>
      <c r="E270">
        <v>2003</v>
      </c>
      <c r="F270">
        <v>840</v>
      </c>
      <c r="G270">
        <v>500</v>
      </c>
      <c r="H270">
        <v>180000</v>
      </c>
    </row>
    <row r="271" spans="1:8">
      <c r="A271">
        <v>159000</v>
      </c>
      <c r="B271">
        <v>6</v>
      </c>
      <c r="C271">
        <v>7</v>
      </c>
      <c r="D271">
        <v>1958</v>
      </c>
      <c r="E271">
        <v>2006</v>
      </c>
      <c r="F271">
        <v>1444</v>
      </c>
      <c r="G271">
        <v>389</v>
      </c>
      <c r="H271">
        <v>277000</v>
      </c>
    </row>
    <row r="272" spans="1:8">
      <c r="A272">
        <v>5350</v>
      </c>
      <c r="B272">
        <v>3</v>
      </c>
      <c r="C272">
        <v>2</v>
      </c>
      <c r="D272">
        <v>1940</v>
      </c>
      <c r="E272">
        <v>1966</v>
      </c>
      <c r="F272">
        <v>728</v>
      </c>
      <c r="G272">
        <v>0</v>
      </c>
      <c r="H272">
        <v>76500</v>
      </c>
    </row>
    <row r="273" spans="1:8">
      <c r="A273">
        <v>4750</v>
      </c>
      <c r="B273">
        <v>8</v>
      </c>
      <c r="C273">
        <v>5</v>
      </c>
      <c r="D273">
        <v>2006</v>
      </c>
      <c r="E273">
        <v>2007</v>
      </c>
      <c r="F273">
        <v>1573</v>
      </c>
      <c r="G273">
        <v>538</v>
      </c>
      <c r="H273">
        <v>235000</v>
      </c>
    </row>
    <row r="274" spans="1:8">
      <c r="A274">
        <v>8366</v>
      </c>
      <c r="B274">
        <v>6</v>
      </c>
      <c r="C274">
        <v>5</v>
      </c>
      <c r="D274">
        <v>2004</v>
      </c>
      <c r="E274">
        <v>2004</v>
      </c>
      <c r="F274">
        <v>798</v>
      </c>
      <c r="G274">
        <v>520</v>
      </c>
      <c r="H274">
        <v>173000</v>
      </c>
    </row>
    <row r="275" spans="1:8">
      <c r="A275">
        <v>9350</v>
      </c>
      <c r="B275">
        <v>6</v>
      </c>
      <c r="C275">
        <v>7</v>
      </c>
      <c r="D275">
        <v>1964</v>
      </c>
      <c r="E275">
        <v>1991</v>
      </c>
      <c r="F275">
        <v>1302</v>
      </c>
      <c r="G275">
        <v>309</v>
      </c>
      <c r="H275">
        <v>158000</v>
      </c>
    </row>
    <row r="276" spans="1:8">
      <c r="A276">
        <v>8400</v>
      </c>
      <c r="B276">
        <v>5</v>
      </c>
      <c r="C276">
        <v>6</v>
      </c>
      <c r="D276">
        <v>1957</v>
      </c>
      <c r="E276">
        <v>1957</v>
      </c>
      <c r="F276">
        <v>1314</v>
      </c>
      <c r="G276">
        <v>294</v>
      </c>
      <c r="H276">
        <v>145000</v>
      </c>
    </row>
    <row r="277" spans="1:8">
      <c r="A277">
        <v>8738</v>
      </c>
      <c r="B277">
        <v>7</v>
      </c>
      <c r="C277">
        <v>5</v>
      </c>
      <c r="D277">
        <v>1999</v>
      </c>
      <c r="E277">
        <v>1999</v>
      </c>
      <c r="F277">
        <v>975</v>
      </c>
      <c r="G277">
        <v>429</v>
      </c>
      <c r="H277">
        <v>230000</v>
      </c>
    </row>
    <row r="278" spans="1:8">
      <c r="A278">
        <v>8791</v>
      </c>
      <c r="B278">
        <v>6</v>
      </c>
      <c r="C278">
        <v>5</v>
      </c>
      <c r="D278">
        <v>2003</v>
      </c>
      <c r="E278">
        <v>2003</v>
      </c>
      <c r="F278">
        <v>864</v>
      </c>
      <c r="G278">
        <v>673</v>
      </c>
      <c r="H278">
        <v>207500</v>
      </c>
    </row>
    <row r="279" spans="1:8">
      <c r="A279">
        <v>8814</v>
      </c>
      <c r="B279">
        <v>7</v>
      </c>
      <c r="C279">
        <v>5</v>
      </c>
      <c r="D279">
        <v>2006</v>
      </c>
      <c r="E279">
        <v>2006</v>
      </c>
      <c r="F279">
        <v>1604</v>
      </c>
      <c r="G279">
        <v>660</v>
      </c>
      <c r="H279">
        <v>220000</v>
      </c>
    </row>
    <row r="280" spans="1:8">
      <c r="A280">
        <v>12435</v>
      </c>
      <c r="B280">
        <v>7</v>
      </c>
      <c r="C280">
        <v>5</v>
      </c>
      <c r="D280">
        <v>2001</v>
      </c>
      <c r="E280">
        <v>2001</v>
      </c>
      <c r="F280">
        <v>963</v>
      </c>
      <c r="G280">
        <v>564</v>
      </c>
      <c r="H280">
        <v>231500</v>
      </c>
    </row>
    <row r="281" spans="1:8">
      <c r="A281">
        <v>12702</v>
      </c>
      <c r="B281">
        <v>5</v>
      </c>
      <c r="C281">
        <v>5</v>
      </c>
      <c r="D281">
        <v>1956</v>
      </c>
      <c r="E281">
        <v>1956</v>
      </c>
      <c r="F281">
        <v>0</v>
      </c>
      <c r="G281">
        <v>308</v>
      </c>
      <c r="H281">
        <v>97000</v>
      </c>
    </row>
    <row r="282" spans="1:8">
      <c r="A282">
        <v>19296</v>
      </c>
      <c r="B282">
        <v>6</v>
      </c>
      <c r="C282">
        <v>5</v>
      </c>
      <c r="D282">
        <v>1962</v>
      </c>
      <c r="E282">
        <v>1962</v>
      </c>
      <c r="F282">
        <v>1362</v>
      </c>
      <c r="G282">
        <v>884</v>
      </c>
      <c r="H282">
        <v>176000</v>
      </c>
    </row>
    <row r="283" spans="1:8">
      <c r="A283">
        <v>9588</v>
      </c>
      <c r="B283">
        <v>8</v>
      </c>
      <c r="C283">
        <v>5</v>
      </c>
      <c r="D283">
        <v>2007</v>
      </c>
      <c r="E283">
        <v>2007</v>
      </c>
      <c r="F283">
        <v>1482</v>
      </c>
      <c r="G283">
        <v>868</v>
      </c>
      <c r="H283">
        <v>276000</v>
      </c>
    </row>
    <row r="284" spans="1:8">
      <c r="A284">
        <v>8471</v>
      </c>
      <c r="B284">
        <v>6</v>
      </c>
      <c r="C284">
        <v>7</v>
      </c>
      <c r="D284">
        <v>1977</v>
      </c>
      <c r="E284">
        <v>1995</v>
      </c>
      <c r="F284">
        <v>506</v>
      </c>
      <c r="G284">
        <v>492</v>
      </c>
      <c r="H284">
        <v>151000</v>
      </c>
    </row>
    <row r="285" spans="1:8">
      <c r="A285">
        <v>5500</v>
      </c>
      <c r="B285">
        <v>5</v>
      </c>
      <c r="C285">
        <v>7</v>
      </c>
      <c r="D285">
        <v>1929</v>
      </c>
      <c r="E285">
        <v>2001</v>
      </c>
      <c r="F285">
        <v>926</v>
      </c>
      <c r="G285">
        <v>484</v>
      </c>
      <c r="H285">
        <v>130000</v>
      </c>
    </row>
    <row r="286" spans="1:8">
      <c r="A286">
        <v>5232</v>
      </c>
      <c r="B286">
        <v>5</v>
      </c>
      <c r="C286">
        <v>5</v>
      </c>
      <c r="D286">
        <v>1925</v>
      </c>
      <c r="E286">
        <v>2004</v>
      </c>
      <c r="F286">
        <v>680</v>
      </c>
      <c r="G286">
        <v>504</v>
      </c>
      <c r="H286">
        <v>73000</v>
      </c>
    </row>
    <row r="287" spans="1:8">
      <c r="A287">
        <v>12090</v>
      </c>
      <c r="B287">
        <v>6</v>
      </c>
      <c r="C287">
        <v>6</v>
      </c>
      <c r="D287">
        <v>1981</v>
      </c>
      <c r="E287">
        <v>1981</v>
      </c>
      <c r="F287">
        <v>1422</v>
      </c>
      <c r="G287">
        <v>576</v>
      </c>
      <c r="H287">
        <v>175500</v>
      </c>
    </row>
    <row r="288" spans="1:8">
      <c r="A288">
        <v>11207</v>
      </c>
      <c r="B288">
        <v>6</v>
      </c>
      <c r="C288">
        <v>5</v>
      </c>
      <c r="D288">
        <v>1997</v>
      </c>
      <c r="E288">
        <v>1997</v>
      </c>
      <c r="F288">
        <v>802</v>
      </c>
      <c r="G288">
        <v>413</v>
      </c>
      <c r="H288">
        <v>185000</v>
      </c>
    </row>
    <row r="289" spans="1:8">
      <c r="A289">
        <v>8400</v>
      </c>
      <c r="B289">
        <v>5</v>
      </c>
      <c r="C289">
        <v>8</v>
      </c>
      <c r="D289">
        <v>1939</v>
      </c>
      <c r="E289">
        <v>1997</v>
      </c>
      <c r="F289">
        <v>720</v>
      </c>
      <c r="G289">
        <v>240</v>
      </c>
      <c r="H289">
        <v>179500</v>
      </c>
    </row>
    <row r="290" spans="1:8">
      <c r="A290">
        <v>6900</v>
      </c>
      <c r="B290">
        <v>5</v>
      </c>
      <c r="C290">
        <v>6</v>
      </c>
      <c r="D290">
        <v>1940</v>
      </c>
      <c r="E290">
        <v>1955</v>
      </c>
      <c r="F290">
        <v>740</v>
      </c>
      <c r="G290">
        <v>924</v>
      </c>
      <c r="H290">
        <v>120500</v>
      </c>
    </row>
    <row r="291" spans="1:8">
      <c r="A291">
        <v>7917</v>
      </c>
      <c r="B291">
        <v>6</v>
      </c>
      <c r="C291">
        <v>7</v>
      </c>
      <c r="D291">
        <v>1976</v>
      </c>
      <c r="E291">
        <v>1976</v>
      </c>
      <c r="F291">
        <v>1143</v>
      </c>
      <c r="G291">
        <v>504</v>
      </c>
      <c r="H291">
        <v>148000</v>
      </c>
    </row>
    <row r="292" spans="1:8">
      <c r="A292">
        <v>10728</v>
      </c>
      <c r="B292">
        <v>8</v>
      </c>
      <c r="C292">
        <v>5</v>
      </c>
      <c r="D292">
        <v>2006</v>
      </c>
      <c r="E292">
        <v>2006</v>
      </c>
      <c r="F292">
        <v>1095</v>
      </c>
      <c r="G292">
        <v>1053</v>
      </c>
      <c r="H292">
        <v>266000</v>
      </c>
    </row>
    <row r="293" spans="1:8">
      <c r="A293">
        <v>39104</v>
      </c>
      <c r="B293">
        <v>7</v>
      </c>
      <c r="C293">
        <v>7</v>
      </c>
      <c r="D293">
        <v>1954</v>
      </c>
      <c r="E293">
        <v>2005</v>
      </c>
      <c r="F293">
        <v>1385</v>
      </c>
      <c r="G293">
        <v>439</v>
      </c>
      <c r="H293">
        <v>241500</v>
      </c>
    </row>
    <row r="294" spans="1:8">
      <c r="A294">
        <v>11764</v>
      </c>
      <c r="B294">
        <v>8</v>
      </c>
      <c r="C294">
        <v>7</v>
      </c>
      <c r="D294">
        <v>1999</v>
      </c>
      <c r="E294">
        <v>2007</v>
      </c>
      <c r="F294">
        <v>1152</v>
      </c>
      <c r="G294">
        <v>671</v>
      </c>
      <c r="H294">
        <v>290000</v>
      </c>
    </row>
    <row r="295" spans="1:8">
      <c r="A295">
        <v>9600</v>
      </c>
      <c r="B295">
        <v>6</v>
      </c>
      <c r="C295">
        <v>6</v>
      </c>
      <c r="D295">
        <v>1958</v>
      </c>
      <c r="E295">
        <v>1988</v>
      </c>
      <c r="F295">
        <v>1240</v>
      </c>
      <c r="G295">
        <v>338</v>
      </c>
      <c r="H295">
        <v>139000</v>
      </c>
    </row>
    <row r="296" spans="1:8">
      <c r="A296">
        <v>8314</v>
      </c>
      <c r="B296">
        <v>5</v>
      </c>
      <c r="C296">
        <v>7</v>
      </c>
      <c r="D296">
        <v>1982</v>
      </c>
      <c r="E296">
        <v>1982</v>
      </c>
      <c r="F296">
        <v>816</v>
      </c>
      <c r="G296">
        <v>264</v>
      </c>
      <c r="H296">
        <v>124500</v>
      </c>
    </row>
    <row r="297" spans="1:8">
      <c r="A297">
        <v>7264</v>
      </c>
      <c r="B297">
        <v>7</v>
      </c>
      <c r="C297">
        <v>7</v>
      </c>
      <c r="D297">
        <v>1925</v>
      </c>
      <c r="E297">
        <v>2007</v>
      </c>
      <c r="F297">
        <v>952</v>
      </c>
      <c r="G297">
        <v>672</v>
      </c>
      <c r="H297">
        <v>205000</v>
      </c>
    </row>
    <row r="298" spans="1:8">
      <c r="A298">
        <v>9196</v>
      </c>
      <c r="B298">
        <v>7</v>
      </c>
      <c r="C298">
        <v>5</v>
      </c>
      <c r="D298">
        <v>2003</v>
      </c>
      <c r="E298">
        <v>2003</v>
      </c>
      <c r="F298">
        <v>1560</v>
      </c>
      <c r="G298">
        <v>573</v>
      </c>
      <c r="H298">
        <v>201000</v>
      </c>
    </row>
    <row r="299" spans="1:8">
      <c r="A299">
        <v>19138</v>
      </c>
      <c r="B299">
        <v>4</v>
      </c>
      <c r="C299">
        <v>5</v>
      </c>
      <c r="D299">
        <v>1951</v>
      </c>
      <c r="E299">
        <v>1951</v>
      </c>
      <c r="F299">
        <v>864</v>
      </c>
      <c r="G299">
        <v>400</v>
      </c>
      <c r="H299">
        <v>141000</v>
      </c>
    </row>
    <row r="300" spans="1:8">
      <c r="A300">
        <v>14450</v>
      </c>
      <c r="B300">
        <v>9</v>
      </c>
      <c r="C300">
        <v>5</v>
      </c>
      <c r="D300">
        <v>2006</v>
      </c>
      <c r="E300">
        <v>2007</v>
      </c>
      <c r="F300">
        <v>2121</v>
      </c>
      <c r="G300">
        <v>732</v>
      </c>
      <c r="H300">
        <v>415298</v>
      </c>
    </row>
    <row r="301" spans="1:8">
      <c r="A301">
        <v>10005</v>
      </c>
      <c r="B301">
        <v>7</v>
      </c>
      <c r="C301">
        <v>5</v>
      </c>
      <c r="D301">
        <v>1977</v>
      </c>
      <c r="E301">
        <v>1977</v>
      </c>
      <c r="F301">
        <v>1160</v>
      </c>
      <c r="G301">
        <v>505</v>
      </c>
      <c r="H301">
        <v>192000</v>
      </c>
    </row>
    <row r="302" spans="1:8">
      <c r="A302">
        <v>11287</v>
      </c>
      <c r="B302">
        <v>7</v>
      </c>
      <c r="C302">
        <v>6</v>
      </c>
      <c r="D302">
        <v>1989</v>
      </c>
      <c r="E302">
        <v>1989</v>
      </c>
      <c r="F302">
        <v>807</v>
      </c>
      <c r="G302">
        <v>575</v>
      </c>
      <c r="H302">
        <v>228500</v>
      </c>
    </row>
    <row r="303" spans="1:8">
      <c r="A303">
        <v>7200</v>
      </c>
      <c r="B303">
        <v>6</v>
      </c>
      <c r="C303">
        <v>5</v>
      </c>
      <c r="D303">
        <v>2006</v>
      </c>
      <c r="E303">
        <v>2006</v>
      </c>
      <c r="F303">
        <v>1262</v>
      </c>
      <c r="G303">
        <v>572</v>
      </c>
      <c r="H303">
        <v>185000</v>
      </c>
    </row>
    <row r="304" spans="1:8">
      <c r="A304">
        <v>5063</v>
      </c>
      <c r="B304">
        <v>7</v>
      </c>
      <c r="C304">
        <v>5</v>
      </c>
      <c r="D304">
        <v>2007</v>
      </c>
      <c r="E304">
        <v>2008</v>
      </c>
      <c r="F304">
        <v>1314</v>
      </c>
      <c r="G304">
        <v>626</v>
      </c>
      <c r="H304">
        <v>207500</v>
      </c>
    </row>
    <row r="305" spans="1:8">
      <c r="A305">
        <v>9612</v>
      </c>
      <c r="B305">
        <v>8</v>
      </c>
      <c r="C305">
        <v>5</v>
      </c>
      <c r="D305">
        <v>2008</v>
      </c>
      <c r="E305">
        <v>2009</v>
      </c>
      <c r="F305">
        <v>1468</v>
      </c>
      <c r="G305">
        <v>898</v>
      </c>
      <c r="H305">
        <v>244600</v>
      </c>
    </row>
    <row r="306" spans="1:8">
      <c r="A306">
        <v>8012</v>
      </c>
      <c r="B306">
        <v>6</v>
      </c>
      <c r="C306">
        <v>5</v>
      </c>
      <c r="D306">
        <v>1992</v>
      </c>
      <c r="E306">
        <v>1992</v>
      </c>
      <c r="F306">
        <v>1575</v>
      </c>
      <c r="G306">
        <v>529</v>
      </c>
      <c r="H306">
        <v>179200</v>
      </c>
    </row>
    <row r="307" spans="1:8">
      <c r="A307">
        <v>4251</v>
      </c>
      <c r="B307">
        <v>7</v>
      </c>
      <c r="C307">
        <v>5</v>
      </c>
      <c r="D307">
        <v>2006</v>
      </c>
      <c r="E307">
        <v>2007</v>
      </c>
      <c r="F307">
        <v>625</v>
      </c>
      <c r="G307">
        <v>528</v>
      </c>
      <c r="H307">
        <v>164700</v>
      </c>
    </row>
    <row r="308" spans="1:8">
      <c r="A308">
        <v>9786</v>
      </c>
      <c r="B308">
        <v>6</v>
      </c>
      <c r="C308">
        <v>7</v>
      </c>
      <c r="D308">
        <v>1962</v>
      </c>
      <c r="E308">
        <v>1981</v>
      </c>
      <c r="F308">
        <v>912</v>
      </c>
      <c r="G308">
        <v>440</v>
      </c>
      <c r="H308">
        <v>159000</v>
      </c>
    </row>
    <row r="309" spans="1:8">
      <c r="A309">
        <v>8125</v>
      </c>
      <c r="B309">
        <v>4</v>
      </c>
      <c r="C309">
        <v>4</v>
      </c>
      <c r="D309">
        <v>1971</v>
      </c>
      <c r="E309">
        <v>1971</v>
      </c>
      <c r="F309">
        <v>858</v>
      </c>
      <c r="G309">
        <v>0</v>
      </c>
      <c r="H309">
        <v>88000</v>
      </c>
    </row>
    <row r="310" spans="1:8">
      <c r="A310">
        <v>9819</v>
      </c>
      <c r="B310">
        <v>5</v>
      </c>
      <c r="C310">
        <v>5</v>
      </c>
      <c r="D310">
        <v>1967</v>
      </c>
      <c r="E310">
        <v>1967</v>
      </c>
      <c r="F310">
        <v>882</v>
      </c>
      <c r="G310">
        <v>280</v>
      </c>
      <c r="H310">
        <v>122000</v>
      </c>
    </row>
    <row r="311" spans="1:8">
      <c r="A311">
        <v>8730</v>
      </c>
      <c r="B311">
        <v>6</v>
      </c>
      <c r="C311">
        <v>7</v>
      </c>
      <c r="D311">
        <v>1915</v>
      </c>
      <c r="E311">
        <v>2003</v>
      </c>
      <c r="F311">
        <v>698</v>
      </c>
      <c r="G311">
        <v>384</v>
      </c>
      <c r="H311">
        <v>153575</v>
      </c>
    </row>
    <row r="312" spans="1:8">
      <c r="A312">
        <v>15611</v>
      </c>
      <c r="B312">
        <v>8</v>
      </c>
      <c r="C312">
        <v>5</v>
      </c>
      <c r="D312">
        <v>2006</v>
      </c>
      <c r="E312">
        <v>2006</v>
      </c>
      <c r="F312">
        <v>1079</v>
      </c>
      <c r="G312">
        <v>685</v>
      </c>
      <c r="H312">
        <v>233230</v>
      </c>
    </row>
    <row r="313" spans="1:8">
      <c r="A313">
        <v>5687</v>
      </c>
      <c r="B313">
        <v>5</v>
      </c>
      <c r="C313">
        <v>6</v>
      </c>
      <c r="D313">
        <v>1912</v>
      </c>
      <c r="E313">
        <v>2000</v>
      </c>
      <c r="F313">
        <v>780</v>
      </c>
      <c r="G313">
        <v>0</v>
      </c>
      <c r="H313">
        <v>135900</v>
      </c>
    </row>
    <row r="314" spans="1:8">
      <c r="A314">
        <v>11409</v>
      </c>
      <c r="B314">
        <v>5</v>
      </c>
      <c r="C314">
        <v>4</v>
      </c>
      <c r="D314">
        <v>1949</v>
      </c>
      <c r="E314">
        <v>2008</v>
      </c>
      <c r="F314">
        <v>768</v>
      </c>
      <c r="G314">
        <v>281</v>
      </c>
      <c r="H314">
        <v>131000</v>
      </c>
    </row>
    <row r="315" spans="1:8">
      <c r="A315">
        <v>16659</v>
      </c>
      <c r="B315">
        <v>7</v>
      </c>
      <c r="C315">
        <v>7</v>
      </c>
      <c r="D315">
        <v>1977</v>
      </c>
      <c r="E315">
        <v>1994</v>
      </c>
      <c r="F315">
        <v>795</v>
      </c>
      <c r="G315">
        <v>539</v>
      </c>
      <c r="H315">
        <v>235000</v>
      </c>
    </row>
    <row r="316" spans="1:8">
      <c r="A316">
        <v>9600</v>
      </c>
      <c r="B316">
        <v>6</v>
      </c>
      <c r="C316">
        <v>5</v>
      </c>
      <c r="D316">
        <v>1953</v>
      </c>
      <c r="E316">
        <v>1953</v>
      </c>
      <c r="F316">
        <v>1416</v>
      </c>
      <c r="G316">
        <v>418</v>
      </c>
      <c r="H316">
        <v>167000</v>
      </c>
    </row>
    <row r="317" spans="1:8">
      <c r="A317">
        <v>7937</v>
      </c>
      <c r="B317">
        <v>6</v>
      </c>
      <c r="C317">
        <v>6</v>
      </c>
      <c r="D317">
        <v>1984</v>
      </c>
      <c r="E317">
        <v>1984</v>
      </c>
      <c r="F317">
        <v>1003</v>
      </c>
      <c r="G317">
        <v>588</v>
      </c>
      <c r="H317">
        <v>142500</v>
      </c>
    </row>
    <row r="318" spans="1:8">
      <c r="A318">
        <v>13710</v>
      </c>
      <c r="B318">
        <v>5</v>
      </c>
      <c r="C318">
        <v>5</v>
      </c>
      <c r="D318">
        <v>1950</v>
      </c>
      <c r="E318">
        <v>1950</v>
      </c>
      <c r="F318">
        <v>910</v>
      </c>
      <c r="G318">
        <v>282</v>
      </c>
      <c r="H318">
        <v>152000</v>
      </c>
    </row>
    <row r="319" spans="1:8">
      <c r="A319">
        <v>7399</v>
      </c>
      <c r="B319">
        <v>7</v>
      </c>
      <c r="C319">
        <v>5</v>
      </c>
      <c r="D319">
        <v>1997</v>
      </c>
      <c r="E319">
        <v>1998</v>
      </c>
      <c r="F319">
        <v>975</v>
      </c>
      <c r="G319">
        <v>576</v>
      </c>
      <c r="H319">
        <v>239000</v>
      </c>
    </row>
    <row r="320" spans="1:8">
      <c r="A320">
        <v>11700</v>
      </c>
      <c r="B320">
        <v>6</v>
      </c>
      <c r="C320">
        <v>6</v>
      </c>
      <c r="D320">
        <v>1968</v>
      </c>
      <c r="E320">
        <v>1968</v>
      </c>
      <c r="F320">
        <v>702</v>
      </c>
      <c r="G320">
        <v>539</v>
      </c>
      <c r="H320">
        <v>175000</v>
      </c>
    </row>
    <row r="321" spans="1:8">
      <c r="A321">
        <v>14000</v>
      </c>
      <c r="B321">
        <v>6</v>
      </c>
      <c r="C321">
        <v>8</v>
      </c>
      <c r="D321">
        <v>1950</v>
      </c>
      <c r="E321">
        <v>2004</v>
      </c>
      <c r="F321">
        <v>1092</v>
      </c>
      <c r="G321">
        <v>300</v>
      </c>
      <c r="H321">
        <v>158500</v>
      </c>
    </row>
    <row r="322" spans="1:8">
      <c r="A322">
        <v>15750</v>
      </c>
      <c r="B322">
        <v>5</v>
      </c>
      <c r="C322">
        <v>5</v>
      </c>
      <c r="D322">
        <v>1953</v>
      </c>
      <c r="E322">
        <v>1953</v>
      </c>
      <c r="F322">
        <v>1165</v>
      </c>
      <c r="G322">
        <v>375</v>
      </c>
      <c r="H322">
        <v>157000</v>
      </c>
    </row>
    <row r="323" spans="1:8">
      <c r="A323">
        <v>16226</v>
      </c>
      <c r="B323">
        <v>8</v>
      </c>
      <c r="C323">
        <v>5</v>
      </c>
      <c r="D323">
        <v>1998</v>
      </c>
      <c r="E323">
        <v>1999</v>
      </c>
      <c r="F323">
        <v>1028</v>
      </c>
      <c r="G323">
        <v>683</v>
      </c>
      <c r="H323">
        <v>267000</v>
      </c>
    </row>
    <row r="324" spans="1:8">
      <c r="A324">
        <v>13704</v>
      </c>
      <c r="B324">
        <v>7</v>
      </c>
      <c r="C324">
        <v>5</v>
      </c>
      <c r="D324">
        <v>2001</v>
      </c>
      <c r="E324">
        <v>2002</v>
      </c>
      <c r="F324">
        <v>1541</v>
      </c>
      <c r="G324">
        <v>843</v>
      </c>
      <c r="H324">
        <v>205000</v>
      </c>
    </row>
    <row r="325" spans="1:8">
      <c r="A325">
        <v>9800</v>
      </c>
      <c r="B325">
        <v>5</v>
      </c>
      <c r="C325">
        <v>7</v>
      </c>
      <c r="D325">
        <v>1972</v>
      </c>
      <c r="E325">
        <v>1972</v>
      </c>
      <c r="F325">
        <v>894</v>
      </c>
      <c r="G325">
        <v>552</v>
      </c>
      <c r="H325">
        <v>149900</v>
      </c>
    </row>
    <row r="326" spans="1:8">
      <c r="A326">
        <v>18386</v>
      </c>
      <c r="B326">
        <v>7</v>
      </c>
      <c r="C326">
        <v>9</v>
      </c>
      <c r="D326">
        <v>1880</v>
      </c>
      <c r="E326">
        <v>2002</v>
      </c>
      <c r="F326">
        <v>1470</v>
      </c>
      <c r="G326">
        <v>870</v>
      </c>
      <c r="H326">
        <v>295000</v>
      </c>
    </row>
    <row r="327" spans="1:8">
      <c r="A327">
        <v>10386</v>
      </c>
      <c r="B327">
        <v>8</v>
      </c>
      <c r="C327">
        <v>5</v>
      </c>
      <c r="D327">
        <v>2004</v>
      </c>
      <c r="E327">
        <v>2005</v>
      </c>
      <c r="F327">
        <v>2000</v>
      </c>
      <c r="G327">
        <v>888</v>
      </c>
      <c r="H327">
        <v>305900</v>
      </c>
    </row>
    <row r="328" spans="1:8">
      <c r="A328">
        <v>13474</v>
      </c>
      <c r="B328">
        <v>7</v>
      </c>
      <c r="C328">
        <v>5</v>
      </c>
      <c r="D328">
        <v>1990</v>
      </c>
      <c r="E328">
        <v>1991</v>
      </c>
      <c r="F328">
        <v>700</v>
      </c>
      <c r="G328">
        <v>746</v>
      </c>
      <c r="H328">
        <v>225000</v>
      </c>
    </row>
    <row r="329" spans="1:8">
      <c r="A329">
        <v>7920</v>
      </c>
      <c r="B329">
        <v>6</v>
      </c>
      <c r="C329">
        <v>7</v>
      </c>
      <c r="D329">
        <v>1920</v>
      </c>
      <c r="E329">
        <v>1950</v>
      </c>
      <c r="F329">
        <v>319</v>
      </c>
      <c r="G329">
        <v>0</v>
      </c>
      <c r="H329">
        <v>89500</v>
      </c>
    </row>
    <row r="330" spans="1:8">
      <c r="A330">
        <v>12342</v>
      </c>
      <c r="B330">
        <v>4</v>
      </c>
      <c r="C330">
        <v>5</v>
      </c>
      <c r="D330">
        <v>1940</v>
      </c>
      <c r="E330">
        <v>1950</v>
      </c>
      <c r="F330">
        <v>861</v>
      </c>
      <c r="G330">
        <v>539</v>
      </c>
      <c r="H330">
        <v>82500</v>
      </c>
    </row>
    <row r="331" spans="1:8">
      <c r="A331">
        <v>12378</v>
      </c>
      <c r="B331">
        <v>9</v>
      </c>
      <c r="C331">
        <v>5</v>
      </c>
      <c r="D331">
        <v>2003</v>
      </c>
      <c r="E331">
        <v>2004</v>
      </c>
      <c r="F331">
        <v>1896</v>
      </c>
      <c r="G331">
        <v>708</v>
      </c>
      <c r="H331">
        <v>360000</v>
      </c>
    </row>
    <row r="332" spans="1:8">
      <c r="A332">
        <v>7685</v>
      </c>
      <c r="B332">
        <v>6</v>
      </c>
      <c r="C332">
        <v>5</v>
      </c>
      <c r="D332">
        <v>1993</v>
      </c>
      <c r="E332">
        <v>1994</v>
      </c>
      <c r="F332">
        <v>697</v>
      </c>
      <c r="G332">
        <v>420</v>
      </c>
      <c r="H332">
        <v>165600</v>
      </c>
    </row>
    <row r="333" spans="1:8">
      <c r="A333">
        <v>8000</v>
      </c>
      <c r="B333">
        <v>6</v>
      </c>
      <c r="C333">
        <v>6</v>
      </c>
      <c r="D333">
        <v>1948</v>
      </c>
      <c r="E333">
        <v>2002</v>
      </c>
      <c r="F333">
        <v>972</v>
      </c>
      <c r="G333">
        <v>240</v>
      </c>
      <c r="H333">
        <v>132000</v>
      </c>
    </row>
    <row r="334" spans="1:8">
      <c r="A334">
        <v>7800</v>
      </c>
      <c r="B334">
        <v>5</v>
      </c>
      <c r="C334">
        <v>7</v>
      </c>
      <c r="D334">
        <v>1939</v>
      </c>
      <c r="E334">
        <v>1950</v>
      </c>
      <c r="F334">
        <v>793</v>
      </c>
      <c r="G334">
        <v>410</v>
      </c>
      <c r="H334">
        <v>119900</v>
      </c>
    </row>
    <row r="335" spans="1:8">
      <c r="A335">
        <v>215245</v>
      </c>
      <c r="B335">
        <v>7</v>
      </c>
      <c r="C335">
        <v>5</v>
      </c>
      <c r="D335">
        <v>1965</v>
      </c>
      <c r="E335">
        <v>1965</v>
      </c>
      <c r="F335">
        <v>2136</v>
      </c>
      <c r="G335">
        <v>513</v>
      </c>
      <c r="H335">
        <v>375000</v>
      </c>
    </row>
    <row r="336" spans="1:8">
      <c r="A336">
        <v>9600</v>
      </c>
      <c r="B336">
        <v>7</v>
      </c>
      <c r="C336">
        <v>7</v>
      </c>
      <c r="D336">
        <v>1925</v>
      </c>
      <c r="E336">
        <v>1990</v>
      </c>
      <c r="F336">
        <v>728</v>
      </c>
      <c r="G336">
        <v>546</v>
      </c>
      <c r="H336">
        <v>178000</v>
      </c>
    </row>
    <row r="337" spans="1:8">
      <c r="A337">
        <v>7795</v>
      </c>
      <c r="B337">
        <v>7</v>
      </c>
      <c r="C337">
        <v>5</v>
      </c>
      <c r="D337">
        <v>2004</v>
      </c>
      <c r="E337">
        <v>2005</v>
      </c>
      <c r="F337">
        <v>716</v>
      </c>
      <c r="G337">
        <v>432</v>
      </c>
      <c r="H337">
        <v>188500</v>
      </c>
    </row>
    <row r="338" spans="1:8">
      <c r="A338">
        <v>13005</v>
      </c>
      <c r="B338">
        <v>7</v>
      </c>
      <c r="C338">
        <v>7</v>
      </c>
      <c r="D338">
        <v>1980</v>
      </c>
      <c r="E338">
        <v>1980</v>
      </c>
      <c r="F338">
        <v>845</v>
      </c>
      <c r="G338">
        <v>484</v>
      </c>
      <c r="H338">
        <v>260000</v>
      </c>
    </row>
    <row r="339" spans="1:8">
      <c r="A339">
        <v>9000</v>
      </c>
      <c r="B339">
        <v>8</v>
      </c>
      <c r="C339">
        <v>5</v>
      </c>
      <c r="D339">
        <v>2006</v>
      </c>
      <c r="E339">
        <v>2006</v>
      </c>
      <c r="F339">
        <v>1088</v>
      </c>
      <c r="G339">
        <v>1025</v>
      </c>
      <c r="H339">
        <v>270000</v>
      </c>
    </row>
    <row r="340" spans="1:8">
      <c r="A340">
        <v>9900</v>
      </c>
      <c r="B340">
        <v>7</v>
      </c>
      <c r="C340">
        <v>5</v>
      </c>
      <c r="D340">
        <v>1993</v>
      </c>
      <c r="E340">
        <v>1993</v>
      </c>
      <c r="F340">
        <v>1347</v>
      </c>
      <c r="G340">
        <v>656</v>
      </c>
      <c r="H340">
        <v>260000</v>
      </c>
    </row>
    <row r="341" spans="1:8">
      <c r="A341">
        <v>14115</v>
      </c>
      <c r="B341">
        <v>7</v>
      </c>
      <c r="C341">
        <v>5</v>
      </c>
      <c r="D341">
        <v>1980</v>
      </c>
      <c r="E341">
        <v>1980</v>
      </c>
      <c r="F341">
        <v>1372</v>
      </c>
      <c r="G341">
        <v>588</v>
      </c>
      <c r="H341">
        <v>187500</v>
      </c>
    </row>
    <row r="342" spans="1:8">
      <c r="A342">
        <v>16259</v>
      </c>
      <c r="B342">
        <v>9</v>
      </c>
      <c r="C342">
        <v>5</v>
      </c>
      <c r="D342">
        <v>2006</v>
      </c>
      <c r="E342">
        <v>2006</v>
      </c>
      <c r="F342">
        <v>1249</v>
      </c>
      <c r="G342">
        <v>840</v>
      </c>
      <c r="H342">
        <v>342643</v>
      </c>
    </row>
    <row r="343" spans="1:8">
      <c r="A343">
        <v>12099</v>
      </c>
      <c r="B343">
        <v>8</v>
      </c>
      <c r="C343">
        <v>5</v>
      </c>
      <c r="D343">
        <v>2004</v>
      </c>
      <c r="E343">
        <v>2004</v>
      </c>
      <c r="F343">
        <v>1136</v>
      </c>
      <c r="G343">
        <v>872</v>
      </c>
      <c r="H343">
        <v>354000</v>
      </c>
    </row>
    <row r="344" spans="1:8">
      <c r="A344">
        <v>10380</v>
      </c>
      <c r="B344">
        <v>7</v>
      </c>
      <c r="C344">
        <v>5</v>
      </c>
      <c r="D344">
        <v>1986</v>
      </c>
      <c r="E344">
        <v>1987</v>
      </c>
      <c r="F344">
        <v>1502</v>
      </c>
      <c r="G344">
        <v>576</v>
      </c>
      <c r="H344">
        <v>301000</v>
      </c>
    </row>
    <row r="345" spans="1:8">
      <c r="A345">
        <v>5820</v>
      </c>
      <c r="B345">
        <v>3</v>
      </c>
      <c r="C345">
        <v>8</v>
      </c>
      <c r="D345">
        <v>1955</v>
      </c>
      <c r="E345">
        <v>2005</v>
      </c>
      <c r="F345">
        <v>1162</v>
      </c>
      <c r="G345">
        <v>220</v>
      </c>
      <c r="H345">
        <v>126175</v>
      </c>
    </row>
    <row r="346" spans="1:8">
      <c r="A346">
        <v>11275</v>
      </c>
      <c r="B346">
        <v>7</v>
      </c>
      <c r="C346">
        <v>7</v>
      </c>
      <c r="D346">
        <v>1967</v>
      </c>
      <c r="E346">
        <v>2007</v>
      </c>
      <c r="F346">
        <v>710</v>
      </c>
      <c r="G346">
        <v>564</v>
      </c>
      <c r="H346">
        <v>242000</v>
      </c>
    </row>
    <row r="347" spans="1:8">
      <c r="A347">
        <v>5000</v>
      </c>
      <c r="B347">
        <v>5</v>
      </c>
      <c r="C347">
        <v>6</v>
      </c>
      <c r="D347">
        <v>1941</v>
      </c>
      <c r="E347">
        <v>1950</v>
      </c>
      <c r="F347">
        <v>720</v>
      </c>
      <c r="G347">
        <v>360</v>
      </c>
      <c r="H347">
        <v>87000</v>
      </c>
    </row>
    <row r="348" spans="1:8">
      <c r="A348">
        <v>10846</v>
      </c>
      <c r="B348">
        <v>8</v>
      </c>
      <c r="C348">
        <v>5</v>
      </c>
      <c r="D348">
        <v>1993</v>
      </c>
      <c r="E348">
        <v>1993</v>
      </c>
      <c r="F348">
        <v>1719</v>
      </c>
      <c r="G348">
        <v>473</v>
      </c>
      <c r="H348">
        <v>324000</v>
      </c>
    </row>
    <row r="349" spans="1:8">
      <c r="A349">
        <v>11600</v>
      </c>
      <c r="B349">
        <v>6</v>
      </c>
      <c r="C349">
        <v>5</v>
      </c>
      <c r="D349">
        <v>1960</v>
      </c>
      <c r="E349">
        <v>1960</v>
      </c>
      <c r="F349">
        <v>1383</v>
      </c>
      <c r="G349">
        <v>292</v>
      </c>
      <c r="H349">
        <v>145250</v>
      </c>
    </row>
    <row r="350" spans="1:8">
      <c r="A350">
        <v>11888</v>
      </c>
      <c r="B350">
        <v>6</v>
      </c>
      <c r="C350">
        <v>6</v>
      </c>
      <c r="D350">
        <v>1916</v>
      </c>
      <c r="E350">
        <v>1994</v>
      </c>
      <c r="F350">
        <v>844</v>
      </c>
      <c r="G350">
        <v>441</v>
      </c>
      <c r="H350">
        <v>214500</v>
      </c>
    </row>
    <row r="351" spans="1:8">
      <c r="A351">
        <v>6402</v>
      </c>
      <c r="B351">
        <v>5</v>
      </c>
      <c r="C351">
        <v>5</v>
      </c>
      <c r="D351">
        <v>1920</v>
      </c>
      <c r="E351">
        <v>1950</v>
      </c>
      <c r="F351">
        <v>596</v>
      </c>
      <c r="G351">
        <v>189</v>
      </c>
      <c r="H351">
        <v>78000</v>
      </c>
    </row>
    <row r="352" spans="1:8">
      <c r="A352">
        <v>10624</v>
      </c>
      <c r="B352">
        <v>5</v>
      </c>
      <c r="C352">
        <v>4</v>
      </c>
      <c r="D352">
        <v>1964</v>
      </c>
      <c r="E352">
        <v>1964</v>
      </c>
      <c r="F352">
        <v>1728</v>
      </c>
      <c r="G352">
        <v>352</v>
      </c>
      <c r="H352">
        <v>119000</v>
      </c>
    </row>
    <row r="353" spans="1:8">
      <c r="A353">
        <v>8176</v>
      </c>
      <c r="B353">
        <v>5</v>
      </c>
      <c r="C353">
        <v>6</v>
      </c>
      <c r="D353">
        <v>1958</v>
      </c>
      <c r="E353">
        <v>1992</v>
      </c>
      <c r="F353">
        <v>1056</v>
      </c>
      <c r="G353">
        <v>308</v>
      </c>
      <c r="H353">
        <v>139000</v>
      </c>
    </row>
    <row r="354" spans="1:8">
      <c r="A354">
        <v>10655</v>
      </c>
      <c r="B354">
        <v>8</v>
      </c>
      <c r="C354">
        <v>5</v>
      </c>
      <c r="D354">
        <v>2003</v>
      </c>
      <c r="E354">
        <v>2004</v>
      </c>
      <c r="F354">
        <v>3206</v>
      </c>
      <c r="G354">
        <v>880</v>
      </c>
      <c r="H354">
        <v>284000</v>
      </c>
    </row>
    <row r="355" spans="1:8">
      <c r="A355">
        <v>8198</v>
      </c>
      <c r="B355">
        <v>7</v>
      </c>
      <c r="C355">
        <v>5</v>
      </c>
      <c r="D355">
        <v>2004</v>
      </c>
      <c r="E355">
        <v>2004</v>
      </c>
      <c r="F355">
        <v>1358</v>
      </c>
      <c r="G355">
        <v>484</v>
      </c>
      <c r="H355">
        <v>207000</v>
      </c>
    </row>
    <row r="356" spans="1:8">
      <c r="A356">
        <v>9042</v>
      </c>
      <c r="B356">
        <v>6</v>
      </c>
      <c r="C356">
        <v>5</v>
      </c>
      <c r="D356">
        <v>1998</v>
      </c>
      <c r="E356">
        <v>1998</v>
      </c>
      <c r="F356">
        <v>943</v>
      </c>
      <c r="G356">
        <v>472</v>
      </c>
      <c r="H356">
        <v>192000</v>
      </c>
    </row>
    <row r="357" spans="1:8">
      <c r="A357">
        <v>164660</v>
      </c>
      <c r="B357">
        <v>5</v>
      </c>
      <c r="C357">
        <v>6</v>
      </c>
      <c r="D357">
        <v>1965</v>
      </c>
      <c r="E357">
        <v>1965</v>
      </c>
      <c r="F357">
        <v>1499</v>
      </c>
      <c r="G357">
        <v>529</v>
      </c>
      <c r="H357">
        <v>228950</v>
      </c>
    </row>
    <row r="358" spans="1:8">
      <c r="A358">
        <v>14157</v>
      </c>
      <c r="B358">
        <v>9</v>
      </c>
      <c r="C358">
        <v>5</v>
      </c>
      <c r="D358">
        <v>2005</v>
      </c>
      <c r="E358">
        <v>2006</v>
      </c>
      <c r="F358">
        <v>1922</v>
      </c>
      <c r="G358">
        <v>676</v>
      </c>
      <c r="H358">
        <v>377426</v>
      </c>
    </row>
    <row r="359" spans="1:8">
      <c r="A359">
        <v>9135</v>
      </c>
      <c r="B359">
        <v>7</v>
      </c>
      <c r="C359">
        <v>5</v>
      </c>
      <c r="D359">
        <v>2002</v>
      </c>
      <c r="E359">
        <v>2003</v>
      </c>
      <c r="F359">
        <v>1536</v>
      </c>
      <c r="G359">
        <v>532</v>
      </c>
      <c r="H359">
        <v>214000</v>
      </c>
    </row>
    <row r="360" spans="1:8">
      <c r="A360">
        <v>14145</v>
      </c>
      <c r="B360">
        <v>7</v>
      </c>
      <c r="C360">
        <v>7</v>
      </c>
      <c r="D360">
        <v>1984</v>
      </c>
      <c r="E360">
        <v>1998</v>
      </c>
      <c r="F360">
        <v>1208</v>
      </c>
      <c r="G360">
        <v>440</v>
      </c>
      <c r="H360">
        <v>202500</v>
      </c>
    </row>
    <row r="361" spans="1:8">
      <c r="A361">
        <v>12400</v>
      </c>
      <c r="B361">
        <v>6</v>
      </c>
      <c r="C361">
        <v>7</v>
      </c>
      <c r="D361">
        <v>1958</v>
      </c>
      <c r="E361">
        <v>1998</v>
      </c>
      <c r="F361">
        <v>1215</v>
      </c>
      <c r="G361">
        <v>297</v>
      </c>
      <c r="H361">
        <v>155000</v>
      </c>
    </row>
    <row r="362" spans="1:8">
      <c r="A362">
        <v>14191</v>
      </c>
      <c r="B362">
        <v>8</v>
      </c>
      <c r="C362">
        <v>5</v>
      </c>
      <c r="D362">
        <v>2002</v>
      </c>
      <c r="E362">
        <v>2002</v>
      </c>
      <c r="F362">
        <v>967</v>
      </c>
      <c r="G362">
        <v>431</v>
      </c>
      <c r="H362">
        <v>202900</v>
      </c>
    </row>
    <row r="363" spans="1:8">
      <c r="A363">
        <v>8400</v>
      </c>
      <c r="B363">
        <v>4</v>
      </c>
      <c r="C363">
        <v>4</v>
      </c>
      <c r="D363">
        <v>1950</v>
      </c>
      <c r="E363">
        <v>1950</v>
      </c>
      <c r="F363">
        <v>721</v>
      </c>
      <c r="G363">
        <v>294</v>
      </c>
      <c r="H363">
        <v>82000</v>
      </c>
    </row>
    <row r="364" spans="1:8">
      <c r="A364">
        <v>8544</v>
      </c>
      <c r="B364">
        <v>3</v>
      </c>
      <c r="C364">
        <v>4</v>
      </c>
      <c r="D364">
        <v>1949</v>
      </c>
      <c r="E364">
        <v>1950</v>
      </c>
      <c r="F364">
        <v>0</v>
      </c>
      <c r="G364">
        <v>400</v>
      </c>
      <c r="H364">
        <v>87500</v>
      </c>
    </row>
    <row r="365" spans="1:8">
      <c r="A365">
        <v>8849</v>
      </c>
      <c r="B365">
        <v>9</v>
      </c>
      <c r="C365">
        <v>5</v>
      </c>
      <c r="D365">
        <v>2005</v>
      </c>
      <c r="E365">
        <v>2005</v>
      </c>
      <c r="F365">
        <v>1684</v>
      </c>
      <c r="G365">
        <v>564</v>
      </c>
      <c r="H365">
        <v>266000</v>
      </c>
    </row>
    <row r="366" spans="1:8">
      <c r="A366">
        <v>2592</v>
      </c>
      <c r="B366">
        <v>5</v>
      </c>
      <c r="C366">
        <v>3</v>
      </c>
      <c r="D366">
        <v>1976</v>
      </c>
      <c r="E366">
        <v>1976</v>
      </c>
      <c r="F366">
        <v>536</v>
      </c>
      <c r="G366">
        <v>336</v>
      </c>
      <c r="H366">
        <v>85000</v>
      </c>
    </row>
    <row r="367" spans="1:8">
      <c r="A367">
        <v>6435</v>
      </c>
      <c r="B367">
        <v>6</v>
      </c>
      <c r="C367">
        <v>5</v>
      </c>
      <c r="D367">
        <v>1939</v>
      </c>
      <c r="E367">
        <v>1950</v>
      </c>
      <c r="F367">
        <v>972</v>
      </c>
      <c r="G367">
        <v>312</v>
      </c>
      <c r="H367">
        <v>140200</v>
      </c>
    </row>
    <row r="368" spans="1:8">
      <c r="A368">
        <v>12772</v>
      </c>
      <c r="B368">
        <v>6</v>
      </c>
      <c r="C368">
        <v>8</v>
      </c>
      <c r="D368">
        <v>1960</v>
      </c>
      <c r="E368">
        <v>1998</v>
      </c>
      <c r="F368">
        <v>958</v>
      </c>
      <c r="G368">
        <v>301</v>
      </c>
      <c r="H368">
        <v>151500</v>
      </c>
    </row>
    <row r="369" spans="1:8">
      <c r="A369">
        <v>17600</v>
      </c>
      <c r="B369">
        <v>6</v>
      </c>
      <c r="C369">
        <v>5</v>
      </c>
      <c r="D369">
        <v>1960</v>
      </c>
      <c r="E369">
        <v>1960</v>
      </c>
      <c r="F369">
        <v>1478</v>
      </c>
      <c r="G369">
        <v>498</v>
      </c>
      <c r="H369">
        <v>157500</v>
      </c>
    </row>
    <row r="370" spans="1:8">
      <c r="A370">
        <v>2448</v>
      </c>
      <c r="B370">
        <v>7</v>
      </c>
      <c r="C370">
        <v>5</v>
      </c>
      <c r="D370">
        <v>2003</v>
      </c>
      <c r="E370">
        <v>2004</v>
      </c>
      <c r="F370">
        <v>764</v>
      </c>
      <c r="G370">
        <v>474</v>
      </c>
      <c r="H370">
        <v>154000</v>
      </c>
    </row>
    <row r="371" spans="1:8">
      <c r="A371">
        <v>20431</v>
      </c>
      <c r="B371">
        <v>9</v>
      </c>
      <c r="C371">
        <v>5</v>
      </c>
      <c r="D371">
        <v>2005</v>
      </c>
      <c r="E371">
        <v>2006</v>
      </c>
      <c r="F371">
        <v>1848</v>
      </c>
      <c r="G371">
        <v>706</v>
      </c>
      <c r="H371">
        <v>437154</v>
      </c>
    </row>
    <row r="372" spans="1:8">
      <c r="A372">
        <v>7820</v>
      </c>
      <c r="B372">
        <v>9</v>
      </c>
      <c r="C372">
        <v>5</v>
      </c>
      <c r="D372">
        <v>2007</v>
      </c>
      <c r="E372">
        <v>2007</v>
      </c>
      <c r="F372">
        <v>1869</v>
      </c>
      <c r="G372">
        <v>617</v>
      </c>
      <c r="H372">
        <v>318061</v>
      </c>
    </row>
    <row r="373" spans="1:8">
      <c r="A373">
        <v>5271</v>
      </c>
      <c r="B373">
        <v>7</v>
      </c>
      <c r="C373">
        <v>5</v>
      </c>
      <c r="D373">
        <v>1986</v>
      </c>
      <c r="E373">
        <v>1986</v>
      </c>
      <c r="F373">
        <v>1453</v>
      </c>
      <c r="G373">
        <v>445</v>
      </c>
      <c r="H373">
        <v>190000</v>
      </c>
    </row>
    <row r="374" spans="1:8">
      <c r="A374">
        <v>9084</v>
      </c>
      <c r="B374">
        <v>5</v>
      </c>
      <c r="C374">
        <v>6</v>
      </c>
      <c r="D374">
        <v>1941</v>
      </c>
      <c r="E374">
        <v>1950</v>
      </c>
      <c r="F374">
        <v>616</v>
      </c>
      <c r="G374">
        <v>200</v>
      </c>
      <c r="H374">
        <v>95000</v>
      </c>
    </row>
    <row r="375" spans="1:8">
      <c r="A375">
        <v>8520</v>
      </c>
      <c r="B375">
        <v>6</v>
      </c>
      <c r="C375">
        <v>8</v>
      </c>
      <c r="D375">
        <v>1928</v>
      </c>
      <c r="E375">
        <v>2003</v>
      </c>
      <c r="F375">
        <v>624</v>
      </c>
      <c r="G375">
        <v>484</v>
      </c>
      <c r="H375">
        <v>105900</v>
      </c>
    </row>
    <row r="376" spans="1:8">
      <c r="A376">
        <v>8400</v>
      </c>
      <c r="B376">
        <v>6</v>
      </c>
      <c r="C376">
        <v>5</v>
      </c>
      <c r="D376">
        <v>1940</v>
      </c>
      <c r="E376">
        <v>2000</v>
      </c>
      <c r="F376">
        <v>940</v>
      </c>
      <c r="G376">
        <v>240</v>
      </c>
      <c r="H376">
        <v>140000</v>
      </c>
    </row>
    <row r="377" spans="1:8">
      <c r="A377">
        <v>11249</v>
      </c>
      <c r="B377">
        <v>6</v>
      </c>
      <c r="C377">
        <v>5</v>
      </c>
      <c r="D377">
        <v>1995</v>
      </c>
      <c r="E377">
        <v>1995</v>
      </c>
      <c r="F377">
        <v>1200</v>
      </c>
      <c r="G377">
        <v>521</v>
      </c>
      <c r="H377">
        <v>177500</v>
      </c>
    </row>
    <row r="378" spans="1:8">
      <c r="A378">
        <v>9248</v>
      </c>
      <c r="B378">
        <v>6</v>
      </c>
      <c r="C378">
        <v>6</v>
      </c>
      <c r="D378">
        <v>1992</v>
      </c>
      <c r="E378">
        <v>1992</v>
      </c>
      <c r="F378">
        <v>1158</v>
      </c>
      <c r="G378">
        <v>400</v>
      </c>
      <c r="H378">
        <v>173000</v>
      </c>
    </row>
    <row r="379" spans="1:8">
      <c r="A379">
        <v>4224</v>
      </c>
      <c r="B379">
        <v>5</v>
      </c>
      <c r="C379">
        <v>5</v>
      </c>
      <c r="D379">
        <v>1976</v>
      </c>
      <c r="E379">
        <v>1976</v>
      </c>
      <c r="F379">
        <v>1142</v>
      </c>
      <c r="G379">
        <v>528</v>
      </c>
      <c r="H379">
        <v>134000</v>
      </c>
    </row>
    <row r="380" spans="1:8">
      <c r="A380">
        <v>6930</v>
      </c>
      <c r="B380">
        <v>5</v>
      </c>
      <c r="C380">
        <v>4</v>
      </c>
      <c r="D380">
        <v>1958</v>
      </c>
      <c r="E380">
        <v>1958</v>
      </c>
      <c r="F380">
        <v>1062</v>
      </c>
      <c r="G380">
        <v>288</v>
      </c>
      <c r="H380">
        <v>130000</v>
      </c>
    </row>
    <row r="381" spans="1:8">
      <c r="A381">
        <v>12011</v>
      </c>
      <c r="B381">
        <v>8</v>
      </c>
      <c r="C381">
        <v>5</v>
      </c>
      <c r="D381">
        <v>1998</v>
      </c>
      <c r="E381">
        <v>1998</v>
      </c>
      <c r="F381">
        <v>1086</v>
      </c>
      <c r="G381">
        <v>592</v>
      </c>
      <c r="H381">
        <v>280000</v>
      </c>
    </row>
    <row r="382" spans="1:8">
      <c r="A382">
        <v>7540</v>
      </c>
      <c r="B382">
        <v>6</v>
      </c>
      <c r="C382">
        <v>6</v>
      </c>
      <c r="D382">
        <v>1978</v>
      </c>
      <c r="E382">
        <v>1978</v>
      </c>
      <c r="F382">
        <v>888</v>
      </c>
      <c r="G382">
        <v>470</v>
      </c>
      <c r="H382">
        <v>156000</v>
      </c>
    </row>
    <row r="383" spans="1:8">
      <c r="A383">
        <v>9144</v>
      </c>
      <c r="B383">
        <v>5</v>
      </c>
      <c r="C383">
        <v>5</v>
      </c>
      <c r="D383">
        <v>1940</v>
      </c>
      <c r="E383">
        <v>1982</v>
      </c>
      <c r="F383">
        <v>883</v>
      </c>
      <c r="G383">
        <v>240</v>
      </c>
      <c r="H383">
        <v>145000</v>
      </c>
    </row>
    <row r="384" spans="1:8">
      <c r="A384">
        <v>7301</v>
      </c>
      <c r="B384">
        <v>7</v>
      </c>
      <c r="C384">
        <v>5</v>
      </c>
      <c r="D384">
        <v>2003</v>
      </c>
      <c r="E384">
        <v>2003</v>
      </c>
      <c r="F384">
        <v>0</v>
      </c>
      <c r="G384">
        <v>672</v>
      </c>
      <c r="H384">
        <v>198500</v>
      </c>
    </row>
    <row r="385" spans="1:8">
      <c r="A385">
        <v>1680</v>
      </c>
      <c r="B385">
        <v>6</v>
      </c>
      <c r="C385">
        <v>8</v>
      </c>
      <c r="D385">
        <v>1972</v>
      </c>
      <c r="E385">
        <v>2007</v>
      </c>
      <c r="F385">
        <v>483</v>
      </c>
      <c r="G385">
        <v>264</v>
      </c>
      <c r="H385">
        <v>118000</v>
      </c>
    </row>
    <row r="386" spans="1:8">
      <c r="A386">
        <v>18800</v>
      </c>
      <c r="B386">
        <v>6</v>
      </c>
      <c r="C386">
        <v>5</v>
      </c>
      <c r="D386">
        <v>1976</v>
      </c>
      <c r="E386">
        <v>1976</v>
      </c>
      <c r="F386">
        <v>796</v>
      </c>
      <c r="G386">
        <v>566</v>
      </c>
      <c r="H386">
        <v>190000</v>
      </c>
    </row>
    <row r="387" spans="1:8">
      <c r="A387">
        <v>10690</v>
      </c>
      <c r="B387">
        <v>5</v>
      </c>
      <c r="C387">
        <v>7</v>
      </c>
      <c r="D387">
        <v>1920</v>
      </c>
      <c r="E387">
        <v>1997</v>
      </c>
      <c r="F387">
        <v>672</v>
      </c>
      <c r="G387">
        <v>468</v>
      </c>
      <c r="H387">
        <v>147000</v>
      </c>
    </row>
    <row r="388" spans="1:8">
      <c r="A388">
        <v>9500</v>
      </c>
      <c r="B388">
        <v>6</v>
      </c>
      <c r="C388">
        <v>5</v>
      </c>
      <c r="D388">
        <v>1963</v>
      </c>
      <c r="E388">
        <v>1963</v>
      </c>
      <c r="F388">
        <v>1394</v>
      </c>
      <c r="G388">
        <v>514</v>
      </c>
      <c r="H388">
        <v>159000</v>
      </c>
    </row>
    <row r="389" spans="1:8">
      <c r="A389">
        <v>9150</v>
      </c>
      <c r="B389">
        <v>6</v>
      </c>
      <c r="C389">
        <v>5</v>
      </c>
      <c r="D389">
        <v>1962</v>
      </c>
      <c r="E389">
        <v>1962</v>
      </c>
      <c r="F389">
        <v>1099</v>
      </c>
      <c r="G389">
        <v>296</v>
      </c>
      <c r="H389">
        <v>165000</v>
      </c>
    </row>
    <row r="390" spans="1:8">
      <c r="A390">
        <v>7800</v>
      </c>
      <c r="B390">
        <v>5</v>
      </c>
      <c r="C390">
        <v>6</v>
      </c>
      <c r="D390">
        <v>1954</v>
      </c>
      <c r="E390">
        <v>1954</v>
      </c>
      <c r="F390">
        <v>1268</v>
      </c>
      <c r="G390">
        <v>244</v>
      </c>
      <c r="H390">
        <v>132000</v>
      </c>
    </row>
    <row r="391" spans="1:8">
      <c r="A391">
        <v>9830</v>
      </c>
      <c r="B391">
        <v>5</v>
      </c>
      <c r="C391">
        <v>7</v>
      </c>
      <c r="D391">
        <v>1959</v>
      </c>
      <c r="E391">
        <v>2006</v>
      </c>
      <c r="F391">
        <v>1063</v>
      </c>
      <c r="G391">
        <v>576</v>
      </c>
      <c r="H391">
        <v>162000</v>
      </c>
    </row>
    <row r="392" spans="1:8">
      <c r="A392">
        <v>8121</v>
      </c>
      <c r="B392">
        <v>6</v>
      </c>
      <c r="C392">
        <v>5</v>
      </c>
      <c r="D392">
        <v>2000</v>
      </c>
      <c r="E392">
        <v>2000</v>
      </c>
      <c r="F392">
        <v>953</v>
      </c>
      <c r="G392">
        <v>460</v>
      </c>
      <c r="H392">
        <v>172400</v>
      </c>
    </row>
    <row r="393" spans="1:8">
      <c r="A393">
        <v>17120</v>
      </c>
      <c r="B393">
        <v>4</v>
      </c>
      <c r="C393">
        <v>4</v>
      </c>
      <c r="D393">
        <v>1959</v>
      </c>
      <c r="E393">
        <v>1959</v>
      </c>
      <c r="F393">
        <v>0</v>
      </c>
      <c r="G393">
        <v>680</v>
      </c>
      <c r="H393">
        <v>134432</v>
      </c>
    </row>
    <row r="394" spans="1:8">
      <c r="A394">
        <v>7175</v>
      </c>
      <c r="B394">
        <v>6</v>
      </c>
      <c r="C394">
        <v>5</v>
      </c>
      <c r="D394">
        <v>1984</v>
      </c>
      <c r="E394">
        <v>1984</v>
      </c>
      <c r="F394">
        <v>744</v>
      </c>
      <c r="G394">
        <v>264</v>
      </c>
      <c r="H394">
        <v>125000</v>
      </c>
    </row>
    <row r="395" spans="1:8">
      <c r="A395">
        <v>10634</v>
      </c>
      <c r="B395">
        <v>5</v>
      </c>
      <c r="C395">
        <v>6</v>
      </c>
      <c r="D395">
        <v>1953</v>
      </c>
      <c r="E395">
        <v>1953</v>
      </c>
      <c r="F395">
        <v>608</v>
      </c>
      <c r="G395">
        <v>270</v>
      </c>
      <c r="H395">
        <v>123000</v>
      </c>
    </row>
    <row r="396" spans="1:8">
      <c r="A396">
        <v>8200</v>
      </c>
      <c r="B396">
        <v>7</v>
      </c>
      <c r="C396">
        <v>5</v>
      </c>
      <c r="D396">
        <v>2003</v>
      </c>
      <c r="E396">
        <v>2004</v>
      </c>
      <c r="F396">
        <v>847</v>
      </c>
      <c r="G396">
        <v>434</v>
      </c>
      <c r="H396">
        <v>219500</v>
      </c>
    </row>
    <row r="397" spans="1:8">
      <c r="A397">
        <v>10020</v>
      </c>
      <c r="B397">
        <v>1</v>
      </c>
      <c r="C397">
        <v>1</v>
      </c>
      <c r="D397">
        <v>1922</v>
      </c>
      <c r="E397">
        <v>1950</v>
      </c>
      <c r="F397">
        <v>683</v>
      </c>
      <c r="G397">
        <v>0</v>
      </c>
      <c r="H397">
        <v>61000</v>
      </c>
    </row>
    <row r="398" spans="1:8">
      <c r="A398">
        <v>8846</v>
      </c>
      <c r="B398">
        <v>5</v>
      </c>
      <c r="C398">
        <v>5</v>
      </c>
      <c r="D398">
        <v>1996</v>
      </c>
      <c r="E398">
        <v>1996</v>
      </c>
      <c r="F398">
        <v>870</v>
      </c>
      <c r="G398">
        <v>576</v>
      </c>
      <c r="H398">
        <v>148000</v>
      </c>
    </row>
    <row r="399" spans="1:8">
      <c r="A399">
        <v>11143</v>
      </c>
      <c r="B399">
        <v>8</v>
      </c>
      <c r="C399">
        <v>5</v>
      </c>
      <c r="D399">
        <v>2004</v>
      </c>
      <c r="E399">
        <v>2005</v>
      </c>
      <c r="F399">
        <v>1580</v>
      </c>
      <c r="G399">
        <v>610</v>
      </c>
      <c r="H399">
        <v>340000</v>
      </c>
    </row>
    <row r="400" spans="1:8">
      <c r="A400">
        <v>11394</v>
      </c>
      <c r="B400">
        <v>9</v>
      </c>
      <c r="C400">
        <v>2</v>
      </c>
      <c r="D400">
        <v>2010</v>
      </c>
      <c r="E400">
        <v>2010</v>
      </c>
      <c r="F400">
        <v>1856</v>
      </c>
      <c r="G400">
        <v>834</v>
      </c>
      <c r="H400">
        <v>394432</v>
      </c>
    </row>
    <row r="401" spans="1:8">
      <c r="A401">
        <v>8123</v>
      </c>
      <c r="B401">
        <v>6</v>
      </c>
      <c r="C401">
        <v>5</v>
      </c>
      <c r="D401">
        <v>2000</v>
      </c>
      <c r="E401">
        <v>2000</v>
      </c>
      <c r="F401">
        <v>982</v>
      </c>
      <c r="G401">
        <v>463</v>
      </c>
      <c r="H401">
        <v>179000</v>
      </c>
    </row>
    <row r="402" spans="1:8">
      <c r="A402">
        <v>5000</v>
      </c>
      <c r="B402">
        <v>5</v>
      </c>
      <c r="C402">
        <v>6</v>
      </c>
      <c r="D402">
        <v>1924</v>
      </c>
      <c r="E402">
        <v>1950</v>
      </c>
      <c r="F402">
        <v>1026</v>
      </c>
      <c r="G402">
        <v>308</v>
      </c>
      <c r="H402">
        <v>127000</v>
      </c>
    </row>
    <row r="403" spans="1:8">
      <c r="A403">
        <v>7200</v>
      </c>
      <c r="B403">
        <v>7</v>
      </c>
      <c r="C403">
        <v>5</v>
      </c>
      <c r="D403">
        <v>2006</v>
      </c>
      <c r="E403">
        <v>2006</v>
      </c>
      <c r="F403">
        <v>1293</v>
      </c>
      <c r="G403">
        <v>572</v>
      </c>
      <c r="H403">
        <v>187750</v>
      </c>
    </row>
    <row r="404" spans="1:8">
      <c r="A404">
        <v>9245</v>
      </c>
      <c r="B404">
        <v>7</v>
      </c>
      <c r="C404">
        <v>5</v>
      </c>
      <c r="D404">
        <v>2006</v>
      </c>
      <c r="E404">
        <v>2006</v>
      </c>
      <c r="F404">
        <v>939</v>
      </c>
      <c r="G404">
        <v>639</v>
      </c>
      <c r="H404">
        <v>213500</v>
      </c>
    </row>
    <row r="405" spans="1:8">
      <c r="A405">
        <v>9000</v>
      </c>
      <c r="B405">
        <v>6</v>
      </c>
      <c r="C405">
        <v>3</v>
      </c>
      <c r="D405">
        <v>1928</v>
      </c>
      <c r="E405">
        <v>1950</v>
      </c>
      <c r="F405">
        <v>784</v>
      </c>
      <c r="G405">
        <v>360</v>
      </c>
      <c r="H405">
        <v>76000</v>
      </c>
    </row>
    <row r="406" spans="1:8">
      <c r="A406">
        <v>53107</v>
      </c>
      <c r="B406">
        <v>6</v>
      </c>
      <c r="C406">
        <v>5</v>
      </c>
      <c r="D406">
        <v>1992</v>
      </c>
      <c r="E406">
        <v>1992</v>
      </c>
      <c r="F406">
        <v>1580</v>
      </c>
      <c r="G406">
        <v>501</v>
      </c>
      <c r="H406">
        <v>240000</v>
      </c>
    </row>
    <row r="407" spans="1:8">
      <c r="A407">
        <v>3182</v>
      </c>
      <c r="B407">
        <v>8</v>
      </c>
      <c r="C407">
        <v>5</v>
      </c>
      <c r="D407">
        <v>2004</v>
      </c>
      <c r="E407">
        <v>2005</v>
      </c>
      <c r="F407">
        <v>1256</v>
      </c>
      <c r="G407">
        <v>430</v>
      </c>
      <c r="H407">
        <v>192000</v>
      </c>
    </row>
    <row r="408" spans="1:8">
      <c r="A408">
        <v>8410</v>
      </c>
      <c r="B408">
        <v>5</v>
      </c>
      <c r="C408">
        <v>3</v>
      </c>
      <c r="D408">
        <v>1910</v>
      </c>
      <c r="E408">
        <v>1996</v>
      </c>
      <c r="F408">
        <v>658</v>
      </c>
      <c r="G408">
        <v>0</v>
      </c>
      <c r="H408">
        <v>81000</v>
      </c>
    </row>
    <row r="409" spans="1:8">
      <c r="A409">
        <v>7200</v>
      </c>
      <c r="B409">
        <v>6</v>
      </c>
      <c r="C409">
        <v>6</v>
      </c>
      <c r="D409">
        <v>1976</v>
      </c>
      <c r="E409">
        <v>1976</v>
      </c>
      <c r="F409">
        <v>1041</v>
      </c>
      <c r="G409">
        <v>352</v>
      </c>
      <c r="H409">
        <v>125000</v>
      </c>
    </row>
    <row r="410" spans="1:8">
      <c r="A410">
        <v>9382</v>
      </c>
      <c r="B410">
        <v>7</v>
      </c>
      <c r="C410">
        <v>5</v>
      </c>
      <c r="D410">
        <v>1999</v>
      </c>
      <c r="E410">
        <v>2000</v>
      </c>
      <c r="F410">
        <v>1468</v>
      </c>
      <c r="G410">
        <v>577</v>
      </c>
      <c r="H410">
        <v>191000</v>
      </c>
    </row>
    <row r="411" spans="1:8">
      <c r="A411">
        <v>12474</v>
      </c>
      <c r="B411">
        <v>10</v>
      </c>
      <c r="C411">
        <v>5</v>
      </c>
      <c r="D411">
        <v>2007</v>
      </c>
      <c r="E411">
        <v>2008</v>
      </c>
      <c r="F411">
        <v>1682</v>
      </c>
      <c r="G411">
        <v>846</v>
      </c>
      <c r="H411">
        <v>426000</v>
      </c>
    </row>
    <row r="412" spans="1:8">
      <c r="A412">
        <v>8405</v>
      </c>
      <c r="B412">
        <v>5</v>
      </c>
      <c r="C412">
        <v>8</v>
      </c>
      <c r="D412">
        <v>1900</v>
      </c>
      <c r="E412">
        <v>1950</v>
      </c>
      <c r="F412">
        <v>861</v>
      </c>
      <c r="G412">
        <v>384</v>
      </c>
      <c r="H412">
        <v>119000</v>
      </c>
    </row>
    <row r="413" spans="1:8">
      <c r="A413">
        <v>12209</v>
      </c>
      <c r="B413">
        <v>6</v>
      </c>
      <c r="C413">
        <v>5</v>
      </c>
      <c r="D413">
        <v>2001</v>
      </c>
      <c r="E413">
        <v>2002</v>
      </c>
      <c r="F413">
        <v>804</v>
      </c>
      <c r="G413">
        <v>560</v>
      </c>
      <c r="H413">
        <v>215000</v>
      </c>
    </row>
    <row r="414" spans="1:8">
      <c r="A414">
        <v>8339</v>
      </c>
      <c r="B414">
        <v>5</v>
      </c>
      <c r="C414">
        <v>7</v>
      </c>
      <c r="D414">
        <v>1959</v>
      </c>
      <c r="E414">
        <v>1959</v>
      </c>
      <c r="F414">
        <v>0</v>
      </c>
      <c r="G414">
        <v>294</v>
      </c>
      <c r="H414">
        <v>106500</v>
      </c>
    </row>
    <row r="415" spans="1:8">
      <c r="A415">
        <v>7446</v>
      </c>
      <c r="B415">
        <v>4</v>
      </c>
      <c r="C415">
        <v>5</v>
      </c>
      <c r="D415">
        <v>1941</v>
      </c>
      <c r="E415">
        <v>1950</v>
      </c>
      <c r="F415">
        <v>788</v>
      </c>
      <c r="G415">
        <v>0</v>
      </c>
      <c r="H415">
        <v>100000</v>
      </c>
    </row>
    <row r="416" spans="1:8">
      <c r="A416">
        <v>10134</v>
      </c>
      <c r="B416">
        <v>5</v>
      </c>
      <c r="C416">
        <v>6</v>
      </c>
      <c r="D416">
        <v>1940</v>
      </c>
      <c r="E416">
        <v>1950</v>
      </c>
      <c r="F416">
        <v>735</v>
      </c>
      <c r="G416">
        <v>240</v>
      </c>
      <c r="H416">
        <v>109000</v>
      </c>
    </row>
    <row r="417" spans="1:8">
      <c r="A417">
        <v>9571</v>
      </c>
      <c r="B417">
        <v>5</v>
      </c>
      <c r="C417">
        <v>6</v>
      </c>
      <c r="D417">
        <v>1956</v>
      </c>
      <c r="E417">
        <v>1956</v>
      </c>
      <c r="F417">
        <v>1144</v>
      </c>
      <c r="G417">
        <v>596</v>
      </c>
      <c r="H417">
        <v>129000</v>
      </c>
    </row>
    <row r="418" spans="1:8">
      <c r="A418">
        <v>7200</v>
      </c>
      <c r="B418">
        <v>5</v>
      </c>
      <c r="C418">
        <v>5</v>
      </c>
      <c r="D418">
        <v>1972</v>
      </c>
      <c r="E418">
        <v>1972</v>
      </c>
      <c r="F418">
        <v>894</v>
      </c>
      <c r="G418">
        <v>600</v>
      </c>
      <c r="H418">
        <v>123000</v>
      </c>
    </row>
    <row r="419" spans="1:8">
      <c r="A419">
        <v>7590</v>
      </c>
      <c r="B419">
        <v>5</v>
      </c>
      <c r="C419">
        <v>5</v>
      </c>
      <c r="D419">
        <v>1962</v>
      </c>
      <c r="E419">
        <v>1962</v>
      </c>
      <c r="F419">
        <v>864</v>
      </c>
      <c r="G419">
        <v>264</v>
      </c>
      <c r="H419">
        <v>169500</v>
      </c>
    </row>
    <row r="420" spans="1:8">
      <c r="A420">
        <v>8967</v>
      </c>
      <c r="B420">
        <v>5</v>
      </c>
      <c r="C420">
        <v>2</v>
      </c>
      <c r="D420">
        <v>1920</v>
      </c>
      <c r="E420">
        <v>1950</v>
      </c>
      <c r="F420">
        <v>961</v>
      </c>
      <c r="G420">
        <v>338</v>
      </c>
      <c r="H420">
        <v>67000</v>
      </c>
    </row>
    <row r="421" spans="1:8">
      <c r="A421">
        <v>8125</v>
      </c>
      <c r="B421">
        <v>7</v>
      </c>
      <c r="C421">
        <v>5</v>
      </c>
      <c r="D421">
        <v>2006</v>
      </c>
      <c r="E421">
        <v>2007</v>
      </c>
      <c r="F421">
        <v>1092</v>
      </c>
      <c r="G421">
        <v>438</v>
      </c>
      <c r="H421">
        <v>241000</v>
      </c>
    </row>
    <row r="422" spans="1:8">
      <c r="A422">
        <v>14963</v>
      </c>
      <c r="B422">
        <v>8</v>
      </c>
      <c r="C422">
        <v>5</v>
      </c>
      <c r="D422">
        <v>1996</v>
      </c>
      <c r="E422">
        <v>1996</v>
      </c>
      <c r="F422">
        <v>1260</v>
      </c>
      <c r="G422">
        <v>500</v>
      </c>
      <c r="H422">
        <v>245500</v>
      </c>
    </row>
    <row r="423" spans="1:8">
      <c r="A423">
        <v>8767</v>
      </c>
      <c r="B423">
        <v>7</v>
      </c>
      <c r="C423">
        <v>5</v>
      </c>
      <c r="D423">
        <v>2005</v>
      </c>
      <c r="E423">
        <v>2005</v>
      </c>
      <c r="F423">
        <v>1310</v>
      </c>
      <c r="G423">
        <v>400</v>
      </c>
      <c r="H423">
        <v>164990</v>
      </c>
    </row>
    <row r="424" spans="1:8">
      <c r="A424">
        <v>10200</v>
      </c>
      <c r="B424">
        <v>5</v>
      </c>
      <c r="C424">
        <v>8</v>
      </c>
      <c r="D424">
        <v>1940</v>
      </c>
      <c r="E424">
        <v>1997</v>
      </c>
      <c r="F424">
        <v>672</v>
      </c>
      <c r="G424">
        <v>240</v>
      </c>
      <c r="H424">
        <v>108000</v>
      </c>
    </row>
    <row r="425" spans="1:8">
      <c r="A425">
        <v>12090</v>
      </c>
      <c r="B425">
        <v>8</v>
      </c>
      <c r="C425">
        <v>5</v>
      </c>
      <c r="D425">
        <v>1998</v>
      </c>
      <c r="E425">
        <v>1998</v>
      </c>
      <c r="F425">
        <v>1141</v>
      </c>
      <c r="G425">
        <v>420</v>
      </c>
      <c r="H425">
        <v>258000</v>
      </c>
    </row>
    <row r="426" spans="1:8">
      <c r="A426">
        <v>10364</v>
      </c>
      <c r="B426">
        <v>6</v>
      </c>
      <c r="C426">
        <v>5</v>
      </c>
      <c r="D426">
        <v>1995</v>
      </c>
      <c r="E426">
        <v>1996</v>
      </c>
      <c r="F426">
        <v>806</v>
      </c>
      <c r="G426">
        <v>373</v>
      </c>
      <c r="H426">
        <v>168000</v>
      </c>
    </row>
    <row r="427" spans="1:8">
      <c r="A427">
        <v>9991</v>
      </c>
      <c r="B427">
        <v>4</v>
      </c>
      <c r="C427">
        <v>4</v>
      </c>
      <c r="D427">
        <v>1976</v>
      </c>
      <c r="E427">
        <v>1993</v>
      </c>
      <c r="F427">
        <v>1281</v>
      </c>
      <c r="G427">
        <v>490</v>
      </c>
      <c r="H427">
        <v>150000</v>
      </c>
    </row>
    <row r="428" spans="1:8">
      <c r="A428">
        <v>10480</v>
      </c>
      <c r="B428">
        <v>6</v>
      </c>
      <c r="C428">
        <v>5</v>
      </c>
      <c r="D428">
        <v>1936</v>
      </c>
      <c r="E428">
        <v>1950</v>
      </c>
      <c r="F428">
        <v>1064</v>
      </c>
      <c r="G428">
        <v>240</v>
      </c>
      <c r="H428">
        <v>115000</v>
      </c>
    </row>
    <row r="429" spans="1:8">
      <c r="A429">
        <v>15576</v>
      </c>
      <c r="B429">
        <v>6</v>
      </c>
      <c r="C429">
        <v>7</v>
      </c>
      <c r="D429">
        <v>1915</v>
      </c>
      <c r="E429">
        <v>1976</v>
      </c>
      <c r="F429">
        <v>840</v>
      </c>
      <c r="G429">
        <v>308</v>
      </c>
      <c r="H429">
        <v>177000</v>
      </c>
    </row>
    <row r="430" spans="1:8">
      <c r="A430">
        <v>14154</v>
      </c>
      <c r="B430">
        <v>7</v>
      </c>
      <c r="C430">
        <v>5</v>
      </c>
      <c r="D430">
        <v>2006</v>
      </c>
      <c r="E430">
        <v>2006</v>
      </c>
      <c r="F430">
        <v>1063</v>
      </c>
      <c r="G430">
        <v>947</v>
      </c>
      <c r="H430">
        <v>280000</v>
      </c>
    </row>
    <row r="431" spans="1:8">
      <c r="A431">
        <v>10800</v>
      </c>
      <c r="B431">
        <v>8</v>
      </c>
      <c r="C431">
        <v>5</v>
      </c>
      <c r="D431">
        <v>2007</v>
      </c>
      <c r="E431">
        <v>2008</v>
      </c>
      <c r="F431">
        <v>1034</v>
      </c>
      <c r="G431">
        <v>836</v>
      </c>
      <c r="H431">
        <v>339750</v>
      </c>
    </row>
    <row r="432" spans="1:8">
      <c r="A432">
        <v>9571</v>
      </c>
      <c r="B432">
        <v>5</v>
      </c>
      <c r="C432">
        <v>3</v>
      </c>
      <c r="D432">
        <v>1958</v>
      </c>
      <c r="E432">
        <v>1958</v>
      </c>
      <c r="F432">
        <v>1276</v>
      </c>
      <c r="G432">
        <v>350</v>
      </c>
      <c r="H432">
        <v>60000</v>
      </c>
    </row>
    <row r="433" spans="1:8">
      <c r="A433">
        <v>34650</v>
      </c>
      <c r="B433">
        <v>5</v>
      </c>
      <c r="C433">
        <v>5</v>
      </c>
      <c r="D433">
        <v>1955</v>
      </c>
      <c r="E433">
        <v>1955</v>
      </c>
      <c r="F433">
        <v>1056</v>
      </c>
      <c r="G433">
        <v>572</v>
      </c>
      <c r="H433">
        <v>145000</v>
      </c>
    </row>
    <row r="434" spans="1:8">
      <c r="A434">
        <v>4403</v>
      </c>
      <c r="B434">
        <v>7</v>
      </c>
      <c r="C434">
        <v>5</v>
      </c>
      <c r="D434">
        <v>2009</v>
      </c>
      <c r="E434">
        <v>2009</v>
      </c>
      <c r="F434">
        <v>1470</v>
      </c>
      <c r="G434">
        <v>484</v>
      </c>
      <c r="H434">
        <v>222000</v>
      </c>
    </row>
    <row r="435" spans="1:8">
      <c r="A435">
        <v>8960</v>
      </c>
      <c r="B435">
        <v>5</v>
      </c>
      <c r="C435">
        <v>6</v>
      </c>
      <c r="D435">
        <v>1927</v>
      </c>
      <c r="E435">
        <v>1950</v>
      </c>
      <c r="F435">
        <v>1008</v>
      </c>
      <c r="G435">
        <v>360</v>
      </c>
      <c r="H435">
        <v>115000</v>
      </c>
    </row>
    <row r="436" spans="1:8">
      <c r="A436">
        <v>11228</v>
      </c>
      <c r="B436">
        <v>7</v>
      </c>
      <c r="C436">
        <v>5</v>
      </c>
      <c r="D436">
        <v>1993</v>
      </c>
      <c r="E436">
        <v>1993</v>
      </c>
      <c r="F436">
        <v>1080</v>
      </c>
      <c r="G436">
        <v>678</v>
      </c>
      <c r="H436">
        <v>228000</v>
      </c>
    </row>
    <row r="437" spans="1:8">
      <c r="A437">
        <v>8899</v>
      </c>
      <c r="B437">
        <v>7</v>
      </c>
      <c r="C437">
        <v>5</v>
      </c>
      <c r="D437">
        <v>2007</v>
      </c>
      <c r="E437">
        <v>2007</v>
      </c>
      <c r="F437">
        <v>1340</v>
      </c>
      <c r="G437">
        <v>396</v>
      </c>
      <c r="H437">
        <v>181134</v>
      </c>
    </row>
    <row r="438" spans="1:8">
      <c r="A438">
        <v>7844</v>
      </c>
      <c r="B438">
        <v>6</v>
      </c>
      <c r="C438">
        <v>7</v>
      </c>
      <c r="D438">
        <v>1978</v>
      </c>
      <c r="E438">
        <v>1978</v>
      </c>
      <c r="F438">
        <v>672</v>
      </c>
      <c r="G438">
        <v>440</v>
      </c>
      <c r="H438">
        <v>149500</v>
      </c>
    </row>
    <row r="439" spans="1:8">
      <c r="A439">
        <v>22420</v>
      </c>
      <c r="B439">
        <v>6</v>
      </c>
      <c r="C439">
        <v>6</v>
      </c>
      <c r="D439">
        <v>1918</v>
      </c>
      <c r="E439">
        <v>1950</v>
      </c>
      <c r="F439">
        <v>1370</v>
      </c>
      <c r="G439">
        <v>864</v>
      </c>
      <c r="H439">
        <v>239000</v>
      </c>
    </row>
    <row r="440" spans="1:8">
      <c r="A440">
        <v>8160</v>
      </c>
      <c r="B440">
        <v>5</v>
      </c>
      <c r="C440">
        <v>6</v>
      </c>
      <c r="D440">
        <v>1940</v>
      </c>
      <c r="E440">
        <v>1950</v>
      </c>
      <c r="F440">
        <v>756</v>
      </c>
      <c r="G440">
        <v>240</v>
      </c>
      <c r="H440">
        <v>126000</v>
      </c>
    </row>
    <row r="441" spans="1:8">
      <c r="A441">
        <v>8450</v>
      </c>
      <c r="B441">
        <v>5</v>
      </c>
      <c r="C441">
        <v>6</v>
      </c>
      <c r="D441">
        <v>1968</v>
      </c>
      <c r="E441">
        <v>1968</v>
      </c>
      <c r="F441">
        <v>1056</v>
      </c>
      <c r="G441">
        <v>304</v>
      </c>
      <c r="H441">
        <v>142000</v>
      </c>
    </row>
    <row r="442" spans="1:8">
      <c r="A442">
        <v>7060</v>
      </c>
      <c r="B442">
        <v>7</v>
      </c>
      <c r="C442">
        <v>5</v>
      </c>
      <c r="D442">
        <v>1997</v>
      </c>
      <c r="E442">
        <v>1998</v>
      </c>
      <c r="F442">
        <v>1344</v>
      </c>
      <c r="G442">
        <v>784</v>
      </c>
      <c r="H442">
        <v>206300</v>
      </c>
    </row>
    <row r="443" spans="1:8">
      <c r="A443">
        <v>16635</v>
      </c>
      <c r="B443">
        <v>6</v>
      </c>
      <c r="C443">
        <v>7</v>
      </c>
      <c r="D443">
        <v>1977</v>
      </c>
      <c r="E443">
        <v>2000</v>
      </c>
      <c r="F443">
        <v>1602</v>
      </c>
      <c r="G443">
        <v>529</v>
      </c>
      <c r="H443">
        <v>215000</v>
      </c>
    </row>
    <row r="444" spans="1:8">
      <c r="A444">
        <v>21750</v>
      </c>
      <c r="B444">
        <v>5</v>
      </c>
      <c r="C444">
        <v>5</v>
      </c>
      <c r="D444">
        <v>1954</v>
      </c>
      <c r="E444">
        <v>1954</v>
      </c>
      <c r="F444">
        <v>988</v>
      </c>
      <c r="G444">
        <v>520</v>
      </c>
      <c r="H444">
        <v>113000</v>
      </c>
    </row>
    <row r="445" spans="1:8">
      <c r="A445">
        <v>9200</v>
      </c>
      <c r="B445">
        <v>8</v>
      </c>
      <c r="C445">
        <v>5</v>
      </c>
      <c r="D445">
        <v>1998</v>
      </c>
      <c r="E445">
        <v>1998</v>
      </c>
      <c r="F445">
        <v>1470</v>
      </c>
      <c r="G445">
        <v>696</v>
      </c>
      <c r="H445">
        <v>315000</v>
      </c>
    </row>
    <row r="446" spans="1:8">
      <c r="A446">
        <v>9000</v>
      </c>
      <c r="B446">
        <v>6</v>
      </c>
      <c r="C446">
        <v>5</v>
      </c>
      <c r="D446">
        <v>1956</v>
      </c>
      <c r="E446">
        <v>1956</v>
      </c>
      <c r="F446">
        <v>1196</v>
      </c>
      <c r="G446">
        <v>297</v>
      </c>
      <c r="H446">
        <v>139000</v>
      </c>
    </row>
    <row r="447" spans="1:8">
      <c r="A447">
        <v>3378</v>
      </c>
      <c r="B447">
        <v>7</v>
      </c>
      <c r="C447">
        <v>8</v>
      </c>
      <c r="D447">
        <v>1946</v>
      </c>
      <c r="E447">
        <v>1992</v>
      </c>
      <c r="F447">
        <v>651</v>
      </c>
      <c r="G447">
        <v>240</v>
      </c>
      <c r="H447">
        <v>135000</v>
      </c>
    </row>
    <row r="448" spans="1:8">
      <c r="A448">
        <v>12800</v>
      </c>
      <c r="B448">
        <v>7</v>
      </c>
      <c r="C448">
        <v>5</v>
      </c>
      <c r="D448">
        <v>1989</v>
      </c>
      <c r="E448">
        <v>1989</v>
      </c>
      <c r="F448">
        <v>1518</v>
      </c>
      <c r="G448">
        <v>569</v>
      </c>
      <c r="H448">
        <v>275000</v>
      </c>
    </row>
    <row r="449" spans="1:8">
      <c r="A449">
        <v>8593</v>
      </c>
      <c r="B449">
        <v>4</v>
      </c>
      <c r="C449">
        <v>6</v>
      </c>
      <c r="D449">
        <v>1957</v>
      </c>
      <c r="E449">
        <v>1957</v>
      </c>
      <c r="F449">
        <v>907</v>
      </c>
      <c r="G449">
        <v>352</v>
      </c>
      <c r="H449">
        <v>109008</v>
      </c>
    </row>
    <row r="450" spans="1:8">
      <c r="A450">
        <v>6762</v>
      </c>
      <c r="B450">
        <v>7</v>
      </c>
      <c r="C450">
        <v>5</v>
      </c>
      <c r="D450">
        <v>2007</v>
      </c>
      <c r="E450">
        <v>2007</v>
      </c>
      <c r="F450">
        <v>1208</v>
      </c>
      <c r="G450">
        <v>628</v>
      </c>
      <c r="H450">
        <v>195400</v>
      </c>
    </row>
    <row r="451" spans="1:8">
      <c r="A451">
        <v>11457</v>
      </c>
      <c r="B451">
        <v>6</v>
      </c>
      <c r="C451">
        <v>5</v>
      </c>
      <c r="D451">
        <v>1988</v>
      </c>
      <c r="E451">
        <v>1988</v>
      </c>
      <c r="F451">
        <v>1392</v>
      </c>
      <c r="G451">
        <v>576</v>
      </c>
      <c r="H451">
        <v>175000</v>
      </c>
    </row>
    <row r="452" spans="1:8">
      <c r="A452">
        <v>1680</v>
      </c>
      <c r="B452">
        <v>6</v>
      </c>
      <c r="C452">
        <v>5</v>
      </c>
      <c r="D452">
        <v>1971</v>
      </c>
      <c r="E452">
        <v>1971</v>
      </c>
      <c r="F452">
        <v>483</v>
      </c>
      <c r="G452">
        <v>264</v>
      </c>
      <c r="H452">
        <v>85400</v>
      </c>
    </row>
    <row r="453" spans="1:8">
      <c r="A453">
        <v>5586</v>
      </c>
      <c r="B453">
        <v>6</v>
      </c>
      <c r="C453">
        <v>7</v>
      </c>
      <c r="D453">
        <v>1920</v>
      </c>
      <c r="E453">
        <v>1998</v>
      </c>
      <c r="F453">
        <v>901</v>
      </c>
      <c r="G453">
        <v>0</v>
      </c>
      <c r="H453">
        <v>79900</v>
      </c>
    </row>
    <row r="454" spans="1:8">
      <c r="A454">
        <v>1920</v>
      </c>
      <c r="B454">
        <v>5</v>
      </c>
      <c r="C454">
        <v>5</v>
      </c>
      <c r="D454">
        <v>1971</v>
      </c>
      <c r="E454">
        <v>1971</v>
      </c>
      <c r="F454">
        <v>765</v>
      </c>
      <c r="G454">
        <v>440</v>
      </c>
      <c r="H454">
        <v>122500</v>
      </c>
    </row>
    <row r="455" spans="1:8">
      <c r="A455">
        <v>10839</v>
      </c>
      <c r="B455">
        <v>6</v>
      </c>
      <c r="C455">
        <v>5</v>
      </c>
      <c r="D455">
        <v>1997</v>
      </c>
      <c r="E455">
        <v>1998</v>
      </c>
      <c r="F455">
        <v>926</v>
      </c>
      <c r="G455">
        <v>470</v>
      </c>
      <c r="H455">
        <v>181000</v>
      </c>
    </row>
    <row r="456" spans="1:8">
      <c r="A456">
        <v>1890</v>
      </c>
      <c r="B456">
        <v>4</v>
      </c>
      <c r="C456">
        <v>7</v>
      </c>
      <c r="D456">
        <v>1972</v>
      </c>
      <c r="E456">
        <v>1972</v>
      </c>
      <c r="F456">
        <v>630</v>
      </c>
      <c r="G456">
        <v>0</v>
      </c>
      <c r="H456">
        <v>81000</v>
      </c>
    </row>
    <row r="457" spans="1:8">
      <c r="A457">
        <v>10667</v>
      </c>
      <c r="B457">
        <v>7</v>
      </c>
      <c r="C457">
        <v>6</v>
      </c>
      <c r="D457">
        <v>1996</v>
      </c>
      <c r="E457">
        <v>1996</v>
      </c>
      <c r="F457">
        <v>799</v>
      </c>
      <c r="G457">
        <v>550</v>
      </c>
      <c r="H457">
        <v>212000</v>
      </c>
    </row>
    <row r="458" spans="1:8">
      <c r="A458">
        <v>4400</v>
      </c>
      <c r="B458">
        <v>6</v>
      </c>
      <c r="C458">
        <v>8</v>
      </c>
      <c r="D458">
        <v>1920</v>
      </c>
      <c r="E458">
        <v>1950</v>
      </c>
      <c r="F458">
        <v>648</v>
      </c>
      <c r="G458">
        <v>440</v>
      </c>
      <c r="H458">
        <v>116000</v>
      </c>
    </row>
    <row r="459" spans="1:8">
      <c r="A459">
        <v>6000</v>
      </c>
      <c r="B459">
        <v>6</v>
      </c>
      <c r="C459">
        <v>7</v>
      </c>
      <c r="D459">
        <v>1926</v>
      </c>
      <c r="E459">
        <v>2004</v>
      </c>
      <c r="F459">
        <v>884</v>
      </c>
      <c r="G459">
        <v>180</v>
      </c>
      <c r="H459">
        <v>119000</v>
      </c>
    </row>
    <row r="460" spans="1:8">
      <c r="A460">
        <v>4280</v>
      </c>
      <c r="B460">
        <v>5</v>
      </c>
      <c r="C460">
        <v>6</v>
      </c>
      <c r="D460">
        <v>1913</v>
      </c>
      <c r="E460">
        <v>2002</v>
      </c>
      <c r="F460">
        <v>440</v>
      </c>
      <c r="G460">
        <v>352</v>
      </c>
      <c r="H460">
        <v>90350</v>
      </c>
    </row>
    <row r="461" spans="1:8">
      <c r="A461">
        <v>12354</v>
      </c>
      <c r="B461">
        <v>6</v>
      </c>
      <c r="C461">
        <v>8</v>
      </c>
      <c r="D461">
        <v>1920</v>
      </c>
      <c r="E461">
        <v>2000</v>
      </c>
      <c r="F461">
        <v>684</v>
      </c>
      <c r="G461">
        <v>528</v>
      </c>
      <c r="H461">
        <v>110000</v>
      </c>
    </row>
    <row r="462" spans="1:8">
      <c r="A462">
        <v>15431</v>
      </c>
      <c r="B462">
        <v>10</v>
      </c>
      <c r="C462">
        <v>5</v>
      </c>
      <c r="D462">
        <v>2008</v>
      </c>
      <c r="E462">
        <v>2008</v>
      </c>
      <c r="F462">
        <v>3094</v>
      </c>
      <c r="G462">
        <v>672</v>
      </c>
      <c r="H462">
        <v>555000</v>
      </c>
    </row>
    <row r="463" spans="1:8">
      <c r="A463">
        <v>12108</v>
      </c>
      <c r="B463">
        <v>4</v>
      </c>
      <c r="C463">
        <v>4</v>
      </c>
      <c r="D463">
        <v>1955</v>
      </c>
      <c r="E463">
        <v>1955</v>
      </c>
      <c r="F463">
        <v>1440</v>
      </c>
      <c r="G463">
        <v>0</v>
      </c>
      <c r="H463">
        <v>118000</v>
      </c>
    </row>
    <row r="464" spans="1:8">
      <c r="A464">
        <v>6240</v>
      </c>
      <c r="B464">
        <v>5</v>
      </c>
      <c r="C464">
        <v>7</v>
      </c>
      <c r="D464">
        <v>1930</v>
      </c>
      <c r="E464">
        <v>1992</v>
      </c>
      <c r="F464">
        <v>1078</v>
      </c>
      <c r="G464">
        <v>360</v>
      </c>
      <c r="H464">
        <v>162900</v>
      </c>
    </row>
    <row r="465" spans="1:8">
      <c r="A465">
        <v>3922</v>
      </c>
      <c r="B465">
        <v>7</v>
      </c>
      <c r="C465">
        <v>5</v>
      </c>
      <c r="D465">
        <v>2006</v>
      </c>
      <c r="E465">
        <v>2007</v>
      </c>
      <c r="F465">
        <v>1258</v>
      </c>
      <c r="G465">
        <v>648</v>
      </c>
      <c r="H465">
        <v>172500</v>
      </c>
    </row>
    <row r="466" spans="1:8">
      <c r="A466">
        <v>8750</v>
      </c>
      <c r="B466">
        <v>7</v>
      </c>
      <c r="C466">
        <v>5</v>
      </c>
      <c r="D466">
        <v>1994</v>
      </c>
      <c r="E466">
        <v>1995</v>
      </c>
      <c r="F466">
        <v>915</v>
      </c>
      <c r="G466">
        <v>493</v>
      </c>
      <c r="H466">
        <v>210000</v>
      </c>
    </row>
    <row r="467" spans="1:8">
      <c r="A467">
        <v>9855</v>
      </c>
      <c r="B467">
        <v>6</v>
      </c>
      <c r="C467">
        <v>5</v>
      </c>
      <c r="D467">
        <v>1956</v>
      </c>
      <c r="E467">
        <v>1956</v>
      </c>
      <c r="F467">
        <v>1436</v>
      </c>
      <c r="G467">
        <v>480</v>
      </c>
      <c r="H467">
        <v>127500</v>
      </c>
    </row>
    <row r="468" spans="1:8">
      <c r="A468">
        <v>16492</v>
      </c>
      <c r="B468">
        <v>6</v>
      </c>
      <c r="C468">
        <v>6</v>
      </c>
      <c r="D468">
        <v>1966</v>
      </c>
      <c r="E468">
        <v>2002</v>
      </c>
      <c r="F468">
        <v>1517</v>
      </c>
      <c r="G468">
        <v>578</v>
      </c>
      <c r="H468">
        <v>190000</v>
      </c>
    </row>
    <row r="469" spans="1:8">
      <c r="A469">
        <v>11214</v>
      </c>
      <c r="B469">
        <v>7</v>
      </c>
      <c r="C469">
        <v>5</v>
      </c>
      <c r="D469">
        <v>1998</v>
      </c>
      <c r="E469">
        <v>1999</v>
      </c>
      <c r="F469">
        <v>930</v>
      </c>
      <c r="G469">
        <v>431</v>
      </c>
      <c r="H469">
        <v>199900</v>
      </c>
    </row>
    <row r="470" spans="1:8">
      <c r="A470">
        <v>8600</v>
      </c>
      <c r="B470">
        <v>6</v>
      </c>
      <c r="C470">
        <v>6</v>
      </c>
      <c r="D470">
        <v>1937</v>
      </c>
      <c r="E470">
        <v>1950</v>
      </c>
      <c r="F470">
        <v>780</v>
      </c>
      <c r="G470">
        <v>198</v>
      </c>
      <c r="H470">
        <v>119500</v>
      </c>
    </row>
    <row r="471" spans="1:8">
      <c r="A471">
        <v>6000</v>
      </c>
      <c r="B471">
        <v>3</v>
      </c>
      <c r="C471">
        <v>7</v>
      </c>
      <c r="D471">
        <v>1948</v>
      </c>
      <c r="E471">
        <v>2002</v>
      </c>
      <c r="F471">
        <v>649</v>
      </c>
      <c r="G471">
        <v>308</v>
      </c>
      <c r="H471">
        <v>120000</v>
      </c>
    </row>
    <row r="472" spans="1:8">
      <c r="A472">
        <v>5684</v>
      </c>
      <c r="B472">
        <v>6</v>
      </c>
      <c r="C472">
        <v>8</v>
      </c>
      <c r="D472">
        <v>1930</v>
      </c>
      <c r="E472">
        <v>2005</v>
      </c>
      <c r="F472">
        <v>813</v>
      </c>
      <c r="G472">
        <v>270</v>
      </c>
      <c r="H472">
        <v>110000</v>
      </c>
    </row>
    <row r="473" spans="1:8">
      <c r="A473">
        <v>70761</v>
      </c>
      <c r="B473">
        <v>7</v>
      </c>
      <c r="C473">
        <v>5</v>
      </c>
      <c r="D473">
        <v>1975</v>
      </c>
      <c r="E473">
        <v>1975</v>
      </c>
      <c r="F473">
        <v>1533</v>
      </c>
      <c r="G473">
        <v>576</v>
      </c>
      <c r="H473">
        <v>280000</v>
      </c>
    </row>
    <row r="474" spans="1:8">
      <c r="A474">
        <v>9303</v>
      </c>
      <c r="B474">
        <v>6</v>
      </c>
      <c r="C474">
        <v>5</v>
      </c>
      <c r="D474">
        <v>1996</v>
      </c>
      <c r="E474">
        <v>1997</v>
      </c>
      <c r="F474">
        <v>872</v>
      </c>
      <c r="G474">
        <v>422</v>
      </c>
      <c r="H474">
        <v>204000</v>
      </c>
    </row>
    <row r="475" spans="1:8">
      <c r="A475">
        <v>9000</v>
      </c>
      <c r="B475">
        <v>8</v>
      </c>
      <c r="C475">
        <v>5</v>
      </c>
      <c r="D475">
        <v>2008</v>
      </c>
      <c r="E475">
        <v>2008</v>
      </c>
      <c r="F475">
        <v>768</v>
      </c>
      <c r="G475">
        <v>676</v>
      </c>
      <c r="H475">
        <v>210000</v>
      </c>
    </row>
    <row r="476" spans="1:8">
      <c r="A476">
        <v>9297</v>
      </c>
      <c r="B476">
        <v>5</v>
      </c>
      <c r="C476">
        <v>5</v>
      </c>
      <c r="D476">
        <v>1976</v>
      </c>
      <c r="E476">
        <v>1976</v>
      </c>
      <c r="F476">
        <v>1728</v>
      </c>
      <c r="G476">
        <v>560</v>
      </c>
      <c r="H476">
        <v>188000</v>
      </c>
    </row>
    <row r="477" spans="1:8">
      <c r="A477">
        <v>9600</v>
      </c>
      <c r="B477">
        <v>7</v>
      </c>
      <c r="C477">
        <v>6</v>
      </c>
      <c r="D477">
        <v>1973</v>
      </c>
      <c r="E477">
        <v>1973</v>
      </c>
      <c r="F477">
        <v>1242</v>
      </c>
      <c r="G477">
        <v>528</v>
      </c>
      <c r="H477">
        <v>175500</v>
      </c>
    </row>
    <row r="478" spans="1:8">
      <c r="A478">
        <v>4571</v>
      </c>
      <c r="B478">
        <v>5</v>
      </c>
      <c r="C478">
        <v>5</v>
      </c>
      <c r="D478">
        <v>1916</v>
      </c>
      <c r="E478">
        <v>1950</v>
      </c>
      <c r="F478">
        <v>624</v>
      </c>
      <c r="G478">
        <v>513</v>
      </c>
      <c r="H478">
        <v>98000</v>
      </c>
    </row>
    <row r="479" spans="1:8">
      <c r="A479">
        <v>53227</v>
      </c>
      <c r="B479">
        <v>4</v>
      </c>
      <c r="C479">
        <v>6</v>
      </c>
      <c r="D479">
        <v>1954</v>
      </c>
      <c r="E479">
        <v>1994</v>
      </c>
      <c r="F479">
        <v>1364</v>
      </c>
      <c r="G479">
        <v>529</v>
      </c>
      <c r="H479">
        <v>256000</v>
      </c>
    </row>
    <row r="480" spans="1:8">
      <c r="A480">
        <v>5100</v>
      </c>
      <c r="B480">
        <v>8</v>
      </c>
      <c r="C480">
        <v>7</v>
      </c>
      <c r="D480">
        <v>1925</v>
      </c>
      <c r="E480">
        <v>1996</v>
      </c>
      <c r="F480">
        <v>588</v>
      </c>
      <c r="G480">
        <v>228</v>
      </c>
      <c r="H480">
        <v>161000</v>
      </c>
    </row>
    <row r="481" spans="1:8">
      <c r="A481">
        <v>7015</v>
      </c>
      <c r="B481">
        <v>5</v>
      </c>
      <c r="C481">
        <v>4</v>
      </c>
      <c r="D481">
        <v>1950</v>
      </c>
      <c r="E481">
        <v>1950</v>
      </c>
      <c r="F481">
        <v>709</v>
      </c>
      <c r="G481">
        <v>352</v>
      </c>
      <c r="H481">
        <v>110000</v>
      </c>
    </row>
    <row r="482" spans="1:8">
      <c r="A482">
        <v>8004</v>
      </c>
      <c r="B482">
        <v>8</v>
      </c>
      <c r="C482">
        <v>5</v>
      </c>
      <c r="D482">
        <v>2009</v>
      </c>
      <c r="E482">
        <v>2009</v>
      </c>
      <c r="F482">
        <v>832</v>
      </c>
      <c r="G482">
        <v>552</v>
      </c>
      <c r="H482">
        <v>263435</v>
      </c>
    </row>
    <row r="483" spans="1:8">
      <c r="A483">
        <v>7200</v>
      </c>
      <c r="B483">
        <v>7</v>
      </c>
      <c r="C483">
        <v>9</v>
      </c>
      <c r="D483">
        <v>1936</v>
      </c>
      <c r="E483">
        <v>2007</v>
      </c>
      <c r="F483">
        <v>560</v>
      </c>
      <c r="G483">
        <v>576</v>
      </c>
      <c r="H483">
        <v>155000</v>
      </c>
    </row>
    <row r="484" spans="1:8">
      <c r="A484">
        <v>8281</v>
      </c>
      <c r="B484">
        <v>5</v>
      </c>
      <c r="C484">
        <v>5</v>
      </c>
      <c r="D484">
        <v>1965</v>
      </c>
      <c r="E484">
        <v>1965</v>
      </c>
      <c r="F484">
        <v>864</v>
      </c>
      <c r="G484">
        <v>360</v>
      </c>
      <c r="H484">
        <v>62383</v>
      </c>
    </row>
    <row r="485" spans="1:8">
      <c r="A485">
        <v>11988</v>
      </c>
      <c r="B485">
        <v>6</v>
      </c>
      <c r="C485">
        <v>7</v>
      </c>
      <c r="D485">
        <v>1934</v>
      </c>
      <c r="E485">
        <v>1995</v>
      </c>
      <c r="F485">
        <v>715</v>
      </c>
      <c r="G485">
        <v>240</v>
      </c>
      <c r="H485">
        <v>188700</v>
      </c>
    </row>
    <row r="486" spans="1:8">
      <c r="A486">
        <v>8430</v>
      </c>
      <c r="B486">
        <v>5</v>
      </c>
      <c r="C486">
        <v>5</v>
      </c>
      <c r="D486">
        <v>1978</v>
      </c>
      <c r="E486">
        <v>1978</v>
      </c>
      <c r="F486">
        <v>1040</v>
      </c>
      <c r="G486">
        <v>0</v>
      </c>
      <c r="H486">
        <v>124000</v>
      </c>
    </row>
    <row r="487" spans="1:8">
      <c r="A487">
        <v>3072</v>
      </c>
      <c r="B487">
        <v>7</v>
      </c>
      <c r="C487">
        <v>5</v>
      </c>
      <c r="D487">
        <v>2004</v>
      </c>
      <c r="E487">
        <v>2004</v>
      </c>
      <c r="F487">
        <v>1375</v>
      </c>
      <c r="G487">
        <v>398</v>
      </c>
      <c r="H487">
        <v>178740</v>
      </c>
    </row>
    <row r="488" spans="1:8">
      <c r="A488">
        <v>10628</v>
      </c>
      <c r="B488">
        <v>7</v>
      </c>
      <c r="C488">
        <v>5</v>
      </c>
      <c r="D488">
        <v>1970</v>
      </c>
      <c r="E488">
        <v>1970</v>
      </c>
      <c r="F488">
        <v>1277</v>
      </c>
      <c r="G488">
        <v>526</v>
      </c>
      <c r="H488">
        <v>167000</v>
      </c>
    </row>
    <row r="489" spans="1:8">
      <c r="A489">
        <v>9480</v>
      </c>
      <c r="B489">
        <v>5</v>
      </c>
      <c r="C489">
        <v>7</v>
      </c>
      <c r="D489">
        <v>1942</v>
      </c>
      <c r="E489">
        <v>1995</v>
      </c>
      <c r="F489">
        <v>728</v>
      </c>
      <c r="G489">
        <v>312</v>
      </c>
      <c r="H489">
        <v>146500</v>
      </c>
    </row>
    <row r="490" spans="1:8">
      <c r="A490">
        <v>11428</v>
      </c>
      <c r="B490">
        <v>8</v>
      </c>
      <c r="C490">
        <v>5</v>
      </c>
      <c r="D490">
        <v>2006</v>
      </c>
      <c r="E490">
        <v>2006</v>
      </c>
      <c r="F490">
        <v>1626</v>
      </c>
      <c r="G490">
        <v>866</v>
      </c>
      <c r="H490">
        <v>250000</v>
      </c>
    </row>
    <row r="491" spans="1:8">
      <c r="A491">
        <v>9291</v>
      </c>
      <c r="B491">
        <v>6</v>
      </c>
      <c r="C491">
        <v>5</v>
      </c>
      <c r="D491">
        <v>1993</v>
      </c>
      <c r="E491">
        <v>1993</v>
      </c>
      <c r="F491">
        <v>832</v>
      </c>
      <c r="G491">
        <v>506</v>
      </c>
      <c r="H491">
        <v>187000</v>
      </c>
    </row>
    <row r="492" spans="1:8">
      <c r="A492">
        <v>6820</v>
      </c>
      <c r="B492">
        <v>8</v>
      </c>
      <c r="C492">
        <v>5</v>
      </c>
      <c r="D492">
        <v>1985</v>
      </c>
      <c r="E492">
        <v>1985</v>
      </c>
      <c r="F492">
        <v>1488</v>
      </c>
      <c r="G492">
        <v>528</v>
      </c>
      <c r="H492">
        <v>212000</v>
      </c>
    </row>
    <row r="493" spans="1:8">
      <c r="A493">
        <v>11952</v>
      </c>
      <c r="B493">
        <v>7</v>
      </c>
      <c r="C493">
        <v>6</v>
      </c>
      <c r="D493">
        <v>1977</v>
      </c>
      <c r="E493">
        <v>1977</v>
      </c>
      <c r="F493">
        <v>808</v>
      </c>
      <c r="G493">
        <v>534</v>
      </c>
      <c r="H493">
        <v>190000</v>
      </c>
    </row>
    <row r="494" spans="1:8">
      <c r="A494">
        <v>3675</v>
      </c>
      <c r="B494">
        <v>6</v>
      </c>
      <c r="C494">
        <v>5</v>
      </c>
      <c r="D494">
        <v>2005</v>
      </c>
      <c r="E494">
        <v>2005</v>
      </c>
      <c r="F494">
        <v>547</v>
      </c>
      <c r="G494">
        <v>525</v>
      </c>
      <c r="H494">
        <v>148000</v>
      </c>
    </row>
    <row r="495" spans="1:8">
      <c r="A495">
        <v>14977</v>
      </c>
      <c r="B495">
        <v>8</v>
      </c>
      <c r="C495">
        <v>5</v>
      </c>
      <c r="D495">
        <v>2006</v>
      </c>
      <c r="E495">
        <v>2007</v>
      </c>
      <c r="F495">
        <v>1976</v>
      </c>
      <c r="G495">
        <v>908</v>
      </c>
      <c r="H495">
        <v>440000</v>
      </c>
    </row>
    <row r="496" spans="1:8">
      <c r="A496">
        <v>5330</v>
      </c>
      <c r="B496">
        <v>8</v>
      </c>
      <c r="C496">
        <v>5</v>
      </c>
      <c r="D496">
        <v>2000</v>
      </c>
      <c r="E496">
        <v>2000</v>
      </c>
      <c r="F496">
        <v>1494</v>
      </c>
      <c r="G496">
        <v>499</v>
      </c>
      <c r="H496">
        <v>251000</v>
      </c>
    </row>
    <row r="497" spans="1:8">
      <c r="A497">
        <v>8480</v>
      </c>
      <c r="B497">
        <v>5</v>
      </c>
      <c r="C497">
        <v>6</v>
      </c>
      <c r="D497">
        <v>1963</v>
      </c>
      <c r="E497">
        <v>1963</v>
      </c>
      <c r="F497">
        <v>970</v>
      </c>
      <c r="G497">
        <v>624</v>
      </c>
      <c r="H497">
        <v>132500</v>
      </c>
    </row>
    <row r="498" spans="1:8">
      <c r="A498">
        <v>13125</v>
      </c>
      <c r="B498">
        <v>6</v>
      </c>
      <c r="C498">
        <v>5</v>
      </c>
      <c r="D498">
        <v>1997</v>
      </c>
      <c r="E498">
        <v>1998</v>
      </c>
      <c r="F498">
        <v>1478</v>
      </c>
      <c r="G498">
        <v>508</v>
      </c>
      <c r="H498">
        <v>208900</v>
      </c>
    </row>
    <row r="499" spans="1:8">
      <c r="A499">
        <v>13693</v>
      </c>
      <c r="B499">
        <v>9</v>
      </c>
      <c r="C499">
        <v>5</v>
      </c>
      <c r="D499">
        <v>2006</v>
      </c>
      <c r="E499">
        <v>2006</v>
      </c>
      <c r="F499">
        <v>2153</v>
      </c>
      <c r="G499">
        <v>694</v>
      </c>
      <c r="H499">
        <v>380000</v>
      </c>
    </row>
    <row r="500" spans="1:8">
      <c r="A500">
        <v>10637</v>
      </c>
      <c r="B500">
        <v>8</v>
      </c>
      <c r="C500">
        <v>5</v>
      </c>
      <c r="D500">
        <v>2007</v>
      </c>
      <c r="E500">
        <v>2008</v>
      </c>
      <c r="F500">
        <v>1705</v>
      </c>
      <c r="G500">
        <v>826</v>
      </c>
      <c r="H500">
        <v>297000</v>
      </c>
    </row>
    <row r="501" spans="1:8">
      <c r="A501">
        <v>5925</v>
      </c>
      <c r="B501">
        <v>4</v>
      </c>
      <c r="C501">
        <v>7</v>
      </c>
      <c r="D501">
        <v>1937</v>
      </c>
      <c r="E501">
        <v>2000</v>
      </c>
      <c r="F501">
        <v>907</v>
      </c>
      <c r="G501">
        <v>672</v>
      </c>
      <c r="H501">
        <v>89471</v>
      </c>
    </row>
    <row r="502" spans="1:8">
      <c r="A502">
        <v>16033</v>
      </c>
      <c r="B502">
        <v>9</v>
      </c>
      <c r="C502">
        <v>5</v>
      </c>
      <c r="D502">
        <v>2004</v>
      </c>
      <c r="E502">
        <v>2005</v>
      </c>
      <c r="F502">
        <v>1833</v>
      </c>
      <c r="G502">
        <v>772</v>
      </c>
      <c r="H502">
        <v>326000</v>
      </c>
    </row>
    <row r="503" spans="1:8">
      <c r="A503">
        <v>11846</v>
      </c>
      <c r="B503">
        <v>9</v>
      </c>
      <c r="C503">
        <v>5</v>
      </c>
      <c r="D503">
        <v>2003</v>
      </c>
      <c r="E503">
        <v>2004</v>
      </c>
      <c r="F503">
        <v>1792</v>
      </c>
      <c r="G503">
        <v>874</v>
      </c>
      <c r="H503">
        <v>374000</v>
      </c>
    </row>
    <row r="504" spans="1:8">
      <c r="A504">
        <v>2500</v>
      </c>
      <c r="B504">
        <v>7</v>
      </c>
      <c r="C504">
        <v>8</v>
      </c>
      <c r="D504">
        <v>1915</v>
      </c>
      <c r="E504">
        <v>2005</v>
      </c>
      <c r="F504">
        <v>910</v>
      </c>
      <c r="G504">
        <v>164</v>
      </c>
      <c r="H504">
        <v>155000</v>
      </c>
    </row>
    <row r="505" spans="1:8">
      <c r="A505">
        <v>4500</v>
      </c>
      <c r="B505">
        <v>6</v>
      </c>
      <c r="C505">
        <v>5</v>
      </c>
      <c r="D505">
        <v>1998</v>
      </c>
      <c r="E505">
        <v>1998</v>
      </c>
      <c r="F505">
        <v>1216</v>
      </c>
      <c r="G505">
        <v>402</v>
      </c>
      <c r="H505">
        <v>164000</v>
      </c>
    </row>
    <row r="506" spans="1:8">
      <c r="A506">
        <v>7758</v>
      </c>
      <c r="B506">
        <v>5</v>
      </c>
      <c r="C506">
        <v>7</v>
      </c>
      <c r="D506">
        <v>1962</v>
      </c>
      <c r="E506">
        <v>2001</v>
      </c>
      <c r="F506">
        <v>999</v>
      </c>
      <c r="G506">
        <v>264</v>
      </c>
      <c r="H506">
        <v>132500</v>
      </c>
    </row>
    <row r="507" spans="1:8">
      <c r="A507">
        <v>9600</v>
      </c>
      <c r="B507">
        <v>5</v>
      </c>
      <c r="C507">
        <v>7</v>
      </c>
      <c r="D507">
        <v>1950</v>
      </c>
      <c r="E507">
        <v>2007</v>
      </c>
      <c r="F507">
        <v>1113</v>
      </c>
      <c r="G507">
        <v>264</v>
      </c>
      <c r="H507">
        <v>147000</v>
      </c>
    </row>
    <row r="508" spans="1:8">
      <c r="A508">
        <v>10289</v>
      </c>
      <c r="B508">
        <v>5</v>
      </c>
      <c r="C508">
        <v>7</v>
      </c>
      <c r="D508">
        <v>1965</v>
      </c>
      <c r="E508">
        <v>1965</v>
      </c>
      <c r="F508">
        <v>1073</v>
      </c>
      <c r="G508">
        <v>515</v>
      </c>
      <c r="H508">
        <v>156000</v>
      </c>
    </row>
    <row r="509" spans="1:8">
      <c r="A509">
        <v>12243</v>
      </c>
      <c r="B509">
        <v>5</v>
      </c>
      <c r="C509">
        <v>6</v>
      </c>
      <c r="D509">
        <v>1971</v>
      </c>
      <c r="E509">
        <v>1971</v>
      </c>
      <c r="F509">
        <v>1484</v>
      </c>
      <c r="G509">
        <v>487</v>
      </c>
      <c r="H509">
        <v>175000</v>
      </c>
    </row>
    <row r="510" spans="1:8">
      <c r="A510">
        <v>10800</v>
      </c>
      <c r="B510">
        <v>5</v>
      </c>
      <c r="C510">
        <v>4</v>
      </c>
      <c r="D510">
        <v>1900</v>
      </c>
      <c r="E510">
        <v>1970</v>
      </c>
      <c r="F510">
        <v>954</v>
      </c>
      <c r="G510">
        <v>520</v>
      </c>
      <c r="H510">
        <v>160000</v>
      </c>
    </row>
    <row r="511" spans="1:8">
      <c r="A511">
        <v>1526</v>
      </c>
      <c r="B511">
        <v>4</v>
      </c>
      <c r="C511">
        <v>8</v>
      </c>
      <c r="D511">
        <v>1970</v>
      </c>
      <c r="E511">
        <v>2002</v>
      </c>
      <c r="F511">
        <v>630</v>
      </c>
      <c r="G511">
        <v>286</v>
      </c>
      <c r="H511">
        <v>86000</v>
      </c>
    </row>
    <row r="512" spans="1:8">
      <c r="A512">
        <v>2665</v>
      </c>
      <c r="B512">
        <v>5</v>
      </c>
      <c r="C512">
        <v>6</v>
      </c>
      <c r="D512">
        <v>1976</v>
      </c>
      <c r="E512">
        <v>1976</v>
      </c>
      <c r="F512">
        <v>264</v>
      </c>
      <c r="G512">
        <v>336</v>
      </c>
      <c r="H512">
        <v>115000</v>
      </c>
    </row>
    <row r="513" spans="1:8">
      <c r="A513">
        <v>9490</v>
      </c>
      <c r="B513">
        <v>6</v>
      </c>
      <c r="C513">
        <v>7</v>
      </c>
      <c r="D513">
        <v>1941</v>
      </c>
      <c r="E513">
        <v>1950</v>
      </c>
      <c r="F513">
        <v>806</v>
      </c>
      <c r="G513">
        <v>240</v>
      </c>
      <c r="H513">
        <v>133000</v>
      </c>
    </row>
    <row r="514" spans="1:8">
      <c r="A514">
        <v>15578</v>
      </c>
      <c r="B514">
        <v>6</v>
      </c>
      <c r="C514">
        <v>5</v>
      </c>
      <c r="D514">
        <v>2006</v>
      </c>
      <c r="E514">
        <v>2006</v>
      </c>
      <c r="F514">
        <v>728</v>
      </c>
      <c r="G514">
        <v>429</v>
      </c>
      <c r="H514">
        <v>172785</v>
      </c>
    </row>
    <row r="515" spans="1:8">
      <c r="A515">
        <v>7931</v>
      </c>
      <c r="B515">
        <v>5</v>
      </c>
      <c r="C515">
        <v>6</v>
      </c>
      <c r="D515">
        <v>1960</v>
      </c>
      <c r="E515">
        <v>1960</v>
      </c>
      <c r="F515">
        <v>1269</v>
      </c>
      <c r="G515">
        <v>308</v>
      </c>
      <c r="H515">
        <v>155000</v>
      </c>
    </row>
    <row r="516" spans="1:8">
      <c r="A516">
        <v>5784</v>
      </c>
      <c r="B516">
        <v>5</v>
      </c>
      <c r="C516">
        <v>8</v>
      </c>
      <c r="D516">
        <v>1938</v>
      </c>
      <c r="E516">
        <v>1996</v>
      </c>
      <c r="F516">
        <v>190</v>
      </c>
      <c r="G516">
        <v>273</v>
      </c>
      <c r="H516">
        <v>91300</v>
      </c>
    </row>
    <row r="517" spans="1:8">
      <c r="A517">
        <v>7879</v>
      </c>
      <c r="B517">
        <v>4</v>
      </c>
      <c r="C517">
        <v>5</v>
      </c>
      <c r="D517">
        <v>1920</v>
      </c>
      <c r="E517">
        <v>1950</v>
      </c>
      <c r="F517">
        <v>720</v>
      </c>
      <c r="G517">
        <v>0</v>
      </c>
      <c r="H517">
        <v>34900</v>
      </c>
    </row>
    <row r="518" spans="1:8">
      <c r="A518">
        <v>12692</v>
      </c>
      <c r="B518">
        <v>8</v>
      </c>
      <c r="C518">
        <v>5</v>
      </c>
      <c r="D518">
        <v>1992</v>
      </c>
      <c r="E518">
        <v>1993</v>
      </c>
      <c r="F518">
        <v>3200</v>
      </c>
      <c r="G518">
        <v>546</v>
      </c>
      <c r="H518">
        <v>430000</v>
      </c>
    </row>
    <row r="519" spans="1:8">
      <c r="A519">
        <v>9120</v>
      </c>
      <c r="B519">
        <v>7</v>
      </c>
      <c r="C519">
        <v>6</v>
      </c>
      <c r="D519">
        <v>1925</v>
      </c>
      <c r="E519">
        <v>1950</v>
      </c>
      <c r="F519">
        <v>1026</v>
      </c>
      <c r="G519">
        <v>240</v>
      </c>
      <c r="H519">
        <v>184000</v>
      </c>
    </row>
    <row r="520" spans="1:8">
      <c r="A520">
        <v>7800</v>
      </c>
      <c r="B520">
        <v>5</v>
      </c>
      <c r="C520">
        <v>7</v>
      </c>
      <c r="D520">
        <v>1967</v>
      </c>
      <c r="E520">
        <v>2004</v>
      </c>
      <c r="F520">
        <v>864</v>
      </c>
      <c r="G520">
        <v>288</v>
      </c>
      <c r="H520">
        <v>130000</v>
      </c>
    </row>
    <row r="521" spans="1:8">
      <c r="A521">
        <v>7535</v>
      </c>
      <c r="B521">
        <v>5</v>
      </c>
      <c r="C521">
        <v>7</v>
      </c>
      <c r="D521">
        <v>1958</v>
      </c>
      <c r="E521">
        <v>1985</v>
      </c>
      <c r="F521">
        <v>912</v>
      </c>
      <c r="G521">
        <v>297</v>
      </c>
      <c r="H521">
        <v>120000</v>
      </c>
    </row>
    <row r="522" spans="1:8">
      <c r="A522">
        <v>1890</v>
      </c>
      <c r="B522">
        <v>6</v>
      </c>
      <c r="C522">
        <v>5</v>
      </c>
      <c r="D522">
        <v>1973</v>
      </c>
      <c r="E522">
        <v>1973</v>
      </c>
      <c r="F522">
        <v>672</v>
      </c>
      <c r="G522">
        <v>264</v>
      </c>
      <c r="H522">
        <v>113000</v>
      </c>
    </row>
    <row r="523" spans="1:8">
      <c r="A523">
        <v>9803</v>
      </c>
      <c r="B523">
        <v>7</v>
      </c>
      <c r="C523">
        <v>5</v>
      </c>
      <c r="D523">
        <v>2005</v>
      </c>
      <c r="E523">
        <v>2005</v>
      </c>
      <c r="F523">
        <v>866</v>
      </c>
      <c r="G523">
        <v>603</v>
      </c>
      <c r="H523">
        <v>226700</v>
      </c>
    </row>
    <row r="524" spans="1:8">
      <c r="A524">
        <v>9170</v>
      </c>
      <c r="B524">
        <v>5</v>
      </c>
      <c r="C524">
        <v>7</v>
      </c>
      <c r="D524">
        <v>1965</v>
      </c>
      <c r="E524">
        <v>1965</v>
      </c>
      <c r="F524">
        <v>1214</v>
      </c>
      <c r="G524">
        <v>461</v>
      </c>
      <c r="H524">
        <v>140000</v>
      </c>
    </row>
    <row r="525" spans="1:8">
      <c r="A525">
        <v>15602</v>
      </c>
      <c r="B525">
        <v>7</v>
      </c>
      <c r="C525">
        <v>8</v>
      </c>
      <c r="D525">
        <v>1959</v>
      </c>
      <c r="E525">
        <v>1997</v>
      </c>
      <c r="F525">
        <v>1501</v>
      </c>
      <c r="G525">
        <v>484</v>
      </c>
      <c r="H525">
        <v>289000</v>
      </c>
    </row>
    <row r="526" spans="1:8">
      <c r="A526">
        <v>2308</v>
      </c>
      <c r="B526">
        <v>6</v>
      </c>
      <c r="C526">
        <v>5</v>
      </c>
      <c r="D526">
        <v>1974</v>
      </c>
      <c r="E526">
        <v>1974</v>
      </c>
      <c r="F526">
        <v>855</v>
      </c>
      <c r="G526">
        <v>440</v>
      </c>
      <c r="H526">
        <v>147000</v>
      </c>
    </row>
    <row r="527" spans="1:8">
      <c r="A527">
        <v>7596</v>
      </c>
      <c r="B527">
        <v>5</v>
      </c>
      <c r="C527">
        <v>5</v>
      </c>
      <c r="D527">
        <v>1952</v>
      </c>
      <c r="E527">
        <v>1952</v>
      </c>
      <c r="F527">
        <v>960</v>
      </c>
      <c r="G527">
        <v>400</v>
      </c>
      <c r="H527">
        <v>124500</v>
      </c>
    </row>
    <row r="528" spans="1:8">
      <c r="A528">
        <v>9554</v>
      </c>
      <c r="B528">
        <v>8</v>
      </c>
      <c r="C528">
        <v>5</v>
      </c>
      <c r="D528">
        <v>1993</v>
      </c>
      <c r="E528">
        <v>1994</v>
      </c>
      <c r="F528">
        <v>777</v>
      </c>
      <c r="G528">
        <v>471</v>
      </c>
      <c r="H528">
        <v>215000</v>
      </c>
    </row>
    <row r="529" spans="1:8">
      <c r="A529">
        <v>7862</v>
      </c>
      <c r="B529">
        <v>6</v>
      </c>
      <c r="C529">
        <v>5</v>
      </c>
      <c r="D529">
        <v>2009</v>
      </c>
      <c r="E529">
        <v>2009</v>
      </c>
      <c r="F529">
        <v>1218</v>
      </c>
      <c r="G529">
        <v>676</v>
      </c>
      <c r="H529">
        <v>208300</v>
      </c>
    </row>
    <row r="530" spans="1:8">
      <c r="A530">
        <v>9600</v>
      </c>
      <c r="B530">
        <v>7</v>
      </c>
      <c r="C530">
        <v>9</v>
      </c>
      <c r="D530">
        <v>1928</v>
      </c>
      <c r="E530">
        <v>2005</v>
      </c>
      <c r="F530">
        <v>689</v>
      </c>
      <c r="G530">
        <v>360</v>
      </c>
      <c r="H530">
        <v>161000</v>
      </c>
    </row>
    <row r="531" spans="1:8">
      <c r="A531">
        <v>9600</v>
      </c>
      <c r="B531">
        <v>5</v>
      </c>
      <c r="C531">
        <v>6</v>
      </c>
      <c r="D531">
        <v>1959</v>
      </c>
      <c r="E531">
        <v>1959</v>
      </c>
      <c r="F531">
        <v>1041</v>
      </c>
      <c r="G531">
        <v>270</v>
      </c>
      <c r="H531">
        <v>124500</v>
      </c>
    </row>
    <row r="532" spans="1:8">
      <c r="A532">
        <v>14559</v>
      </c>
      <c r="B532">
        <v>5</v>
      </c>
      <c r="C532">
        <v>7</v>
      </c>
      <c r="D532">
        <v>1951</v>
      </c>
      <c r="E532">
        <v>2000</v>
      </c>
      <c r="F532">
        <v>1008</v>
      </c>
      <c r="G532">
        <v>288</v>
      </c>
      <c r="H532">
        <v>164900</v>
      </c>
    </row>
    <row r="533" spans="1:8">
      <c r="A533">
        <v>6792</v>
      </c>
      <c r="B533">
        <v>7</v>
      </c>
      <c r="C533">
        <v>5</v>
      </c>
      <c r="D533">
        <v>2005</v>
      </c>
      <c r="E533">
        <v>2006</v>
      </c>
      <c r="F533">
        <v>1368</v>
      </c>
      <c r="G533">
        <v>474</v>
      </c>
      <c r="H533">
        <v>202665</v>
      </c>
    </row>
    <row r="534" spans="1:8">
      <c r="A534">
        <v>9100</v>
      </c>
      <c r="B534">
        <v>5</v>
      </c>
      <c r="C534">
        <v>5</v>
      </c>
      <c r="D534">
        <v>1958</v>
      </c>
      <c r="E534">
        <v>1958</v>
      </c>
      <c r="F534">
        <v>864</v>
      </c>
      <c r="G534">
        <v>624</v>
      </c>
      <c r="H534">
        <v>129900</v>
      </c>
    </row>
    <row r="535" spans="1:8">
      <c r="A535">
        <v>9187</v>
      </c>
      <c r="B535">
        <v>6</v>
      </c>
      <c r="C535">
        <v>5</v>
      </c>
      <c r="D535">
        <v>1983</v>
      </c>
      <c r="E535">
        <v>1983</v>
      </c>
      <c r="F535">
        <v>1084</v>
      </c>
      <c r="G535">
        <v>484</v>
      </c>
      <c r="H535">
        <v>134000</v>
      </c>
    </row>
    <row r="536" spans="1:8">
      <c r="A536">
        <v>10594</v>
      </c>
      <c r="B536">
        <v>5</v>
      </c>
      <c r="C536">
        <v>5</v>
      </c>
      <c r="D536">
        <v>1926</v>
      </c>
      <c r="E536">
        <v>1950</v>
      </c>
      <c r="F536">
        <v>768</v>
      </c>
      <c r="G536">
        <v>200</v>
      </c>
      <c r="H536">
        <v>96500</v>
      </c>
    </row>
    <row r="537" spans="1:8">
      <c r="A537">
        <v>12220</v>
      </c>
      <c r="B537">
        <v>10</v>
      </c>
      <c r="C537">
        <v>5</v>
      </c>
      <c r="D537">
        <v>2009</v>
      </c>
      <c r="E537">
        <v>2009</v>
      </c>
      <c r="F537">
        <v>2006</v>
      </c>
      <c r="G537">
        <v>900</v>
      </c>
      <c r="H537">
        <v>402861</v>
      </c>
    </row>
    <row r="538" spans="1:8">
      <c r="A538">
        <v>10448</v>
      </c>
      <c r="B538">
        <v>6</v>
      </c>
      <c r="C538">
        <v>6</v>
      </c>
      <c r="D538">
        <v>1972</v>
      </c>
      <c r="E538">
        <v>1972</v>
      </c>
      <c r="F538">
        <v>689</v>
      </c>
      <c r="G538">
        <v>583</v>
      </c>
      <c r="H538">
        <v>158000</v>
      </c>
    </row>
    <row r="539" spans="1:8">
      <c r="A539">
        <v>10208</v>
      </c>
      <c r="B539">
        <v>7</v>
      </c>
      <c r="C539">
        <v>5</v>
      </c>
      <c r="D539">
        <v>1996</v>
      </c>
      <c r="E539">
        <v>1997</v>
      </c>
      <c r="F539">
        <v>1264</v>
      </c>
      <c r="G539">
        <v>889</v>
      </c>
      <c r="H539">
        <v>265000</v>
      </c>
    </row>
    <row r="540" spans="1:8">
      <c r="A540">
        <v>9531</v>
      </c>
      <c r="B540">
        <v>6</v>
      </c>
      <c r="C540">
        <v>5</v>
      </c>
      <c r="D540">
        <v>1998</v>
      </c>
      <c r="E540">
        <v>1998</v>
      </c>
      <c r="F540">
        <v>794</v>
      </c>
      <c r="G540">
        <v>546</v>
      </c>
      <c r="H540">
        <v>211000</v>
      </c>
    </row>
    <row r="541" spans="1:8">
      <c r="A541">
        <v>10918</v>
      </c>
      <c r="B541">
        <v>7</v>
      </c>
      <c r="C541">
        <v>9</v>
      </c>
      <c r="D541">
        <v>1926</v>
      </c>
      <c r="E541">
        <v>2004</v>
      </c>
      <c r="F541">
        <v>1276</v>
      </c>
      <c r="G541">
        <v>282</v>
      </c>
      <c r="H541">
        <v>234000</v>
      </c>
    </row>
    <row r="542" spans="1:8">
      <c r="A542">
        <v>10800</v>
      </c>
      <c r="B542">
        <v>4</v>
      </c>
      <c r="C542">
        <v>7</v>
      </c>
      <c r="D542">
        <v>1900</v>
      </c>
      <c r="E542">
        <v>2000</v>
      </c>
      <c r="F542">
        <v>0</v>
      </c>
      <c r="G542">
        <v>0</v>
      </c>
      <c r="H542">
        <v>106250</v>
      </c>
    </row>
    <row r="543" spans="1:8">
      <c r="A543">
        <v>11988</v>
      </c>
      <c r="B543">
        <v>6</v>
      </c>
      <c r="C543">
        <v>6</v>
      </c>
      <c r="D543">
        <v>1957</v>
      </c>
      <c r="E543">
        <v>1957</v>
      </c>
      <c r="F543">
        <v>1244</v>
      </c>
      <c r="G543">
        <v>336</v>
      </c>
      <c r="H543">
        <v>150000</v>
      </c>
    </row>
    <row r="544" spans="1:8">
      <c r="A544">
        <v>5000</v>
      </c>
      <c r="B544">
        <v>6</v>
      </c>
      <c r="C544">
        <v>7</v>
      </c>
      <c r="D544">
        <v>1947</v>
      </c>
      <c r="E544">
        <v>1950</v>
      </c>
      <c r="F544">
        <v>1004</v>
      </c>
      <c r="G544">
        <v>420</v>
      </c>
      <c r="H544">
        <v>159000</v>
      </c>
    </row>
    <row r="545" spans="1:8">
      <c r="A545">
        <v>40094</v>
      </c>
      <c r="B545">
        <v>10</v>
      </c>
      <c r="C545">
        <v>5</v>
      </c>
      <c r="D545">
        <v>2007</v>
      </c>
      <c r="E545">
        <v>2008</v>
      </c>
      <c r="F545">
        <v>3138</v>
      </c>
      <c r="G545">
        <v>884</v>
      </c>
      <c r="H545">
        <v>184750</v>
      </c>
    </row>
    <row r="546" spans="1:8">
      <c r="A546">
        <v>11787</v>
      </c>
      <c r="B546">
        <v>7</v>
      </c>
      <c r="C546">
        <v>5</v>
      </c>
      <c r="D546">
        <v>1996</v>
      </c>
      <c r="E546">
        <v>1997</v>
      </c>
      <c r="F546">
        <v>1379</v>
      </c>
      <c r="G546">
        <v>834</v>
      </c>
      <c r="H546">
        <v>315750</v>
      </c>
    </row>
    <row r="547" spans="1:8">
      <c r="A547">
        <v>7500</v>
      </c>
      <c r="B547">
        <v>7</v>
      </c>
      <c r="C547">
        <v>5</v>
      </c>
      <c r="D547">
        <v>2005</v>
      </c>
      <c r="E547">
        <v>2005</v>
      </c>
      <c r="F547">
        <v>1257</v>
      </c>
      <c r="G547">
        <v>453</v>
      </c>
      <c r="H547">
        <v>176000</v>
      </c>
    </row>
    <row r="548" spans="1:8">
      <c r="A548">
        <v>13300</v>
      </c>
      <c r="B548">
        <v>5</v>
      </c>
      <c r="C548">
        <v>7</v>
      </c>
      <c r="D548">
        <v>1956</v>
      </c>
      <c r="E548">
        <v>2000</v>
      </c>
      <c r="F548">
        <v>928</v>
      </c>
      <c r="G548">
        <v>252</v>
      </c>
      <c r="H548">
        <v>132000</v>
      </c>
    </row>
    <row r="549" spans="1:8">
      <c r="A549">
        <v>14948</v>
      </c>
      <c r="B549">
        <v>9</v>
      </c>
      <c r="C549">
        <v>5</v>
      </c>
      <c r="D549">
        <v>2008</v>
      </c>
      <c r="E549">
        <v>2008</v>
      </c>
      <c r="F549">
        <v>1452</v>
      </c>
      <c r="G549">
        <v>858</v>
      </c>
      <c r="H549">
        <v>446261</v>
      </c>
    </row>
    <row r="550" spans="1:8">
      <c r="A550">
        <v>9098</v>
      </c>
      <c r="B550">
        <v>4</v>
      </c>
      <c r="C550">
        <v>7</v>
      </c>
      <c r="D550">
        <v>1920</v>
      </c>
      <c r="E550">
        <v>2002</v>
      </c>
      <c r="F550">
        <v>528</v>
      </c>
      <c r="G550">
        <v>0</v>
      </c>
      <c r="H550">
        <v>86000</v>
      </c>
    </row>
    <row r="551" spans="1:8">
      <c r="A551">
        <v>32668</v>
      </c>
      <c r="B551">
        <v>6</v>
      </c>
      <c r="C551">
        <v>3</v>
      </c>
      <c r="D551">
        <v>1957</v>
      </c>
      <c r="E551">
        <v>1975</v>
      </c>
      <c r="F551">
        <v>2035</v>
      </c>
      <c r="G551">
        <v>484</v>
      </c>
      <c r="H551">
        <v>200624</v>
      </c>
    </row>
    <row r="552" spans="1:8">
      <c r="A552">
        <v>10200</v>
      </c>
      <c r="B552">
        <v>6</v>
      </c>
      <c r="C552">
        <v>5</v>
      </c>
      <c r="D552">
        <v>1988</v>
      </c>
      <c r="E552">
        <v>1989</v>
      </c>
      <c r="F552">
        <v>1461</v>
      </c>
      <c r="G552">
        <v>600</v>
      </c>
      <c r="H552">
        <v>175000</v>
      </c>
    </row>
    <row r="553" spans="1:8">
      <c r="A553">
        <v>6155</v>
      </c>
      <c r="B553">
        <v>6</v>
      </c>
      <c r="C553">
        <v>8</v>
      </c>
      <c r="D553">
        <v>1920</v>
      </c>
      <c r="E553">
        <v>1999</v>
      </c>
      <c r="F553">
        <v>611</v>
      </c>
      <c r="G553">
        <v>502</v>
      </c>
      <c r="H553">
        <v>128000</v>
      </c>
    </row>
    <row r="554" spans="1:8">
      <c r="A554">
        <v>7200</v>
      </c>
      <c r="B554">
        <v>5</v>
      </c>
      <c r="C554">
        <v>7</v>
      </c>
      <c r="D554">
        <v>1955</v>
      </c>
      <c r="E554">
        <v>2007</v>
      </c>
      <c r="F554">
        <v>0</v>
      </c>
      <c r="G554">
        <v>392</v>
      </c>
      <c r="H554">
        <v>107500</v>
      </c>
    </row>
    <row r="555" spans="1:8">
      <c r="A555">
        <v>5000</v>
      </c>
      <c r="B555">
        <v>1</v>
      </c>
      <c r="C555">
        <v>3</v>
      </c>
      <c r="D555">
        <v>1946</v>
      </c>
      <c r="E555">
        <v>1950</v>
      </c>
      <c r="F555">
        <v>0</v>
      </c>
      <c r="G555">
        <v>0</v>
      </c>
      <c r="H555">
        <v>39300</v>
      </c>
    </row>
    <row r="556" spans="1:8">
      <c r="A556">
        <v>9056</v>
      </c>
      <c r="B556">
        <v>8</v>
      </c>
      <c r="C556">
        <v>5</v>
      </c>
      <c r="D556">
        <v>2004</v>
      </c>
      <c r="E556">
        <v>2004</v>
      </c>
      <c r="F556">
        <v>707</v>
      </c>
      <c r="G556">
        <v>403</v>
      </c>
      <c r="H556">
        <v>178000</v>
      </c>
    </row>
    <row r="557" spans="1:8">
      <c r="A557">
        <v>7000</v>
      </c>
      <c r="B557">
        <v>5</v>
      </c>
      <c r="C557">
        <v>7</v>
      </c>
      <c r="D557">
        <v>1910</v>
      </c>
      <c r="E557">
        <v>1991</v>
      </c>
      <c r="F557">
        <v>1117</v>
      </c>
      <c r="G557">
        <v>0</v>
      </c>
      <c r="H557">
        <v>107500</v>
      </c>
    </row>
    <row r="558" spans="1:8">
      <c r="A558">
        <v>8924</v>
      </c>
      <c r="B558">
        <v>7</v>
      </c>
      <c r="C558">
        <v>5</v>
      </c>
      <c r="D558">
        <v>1998</v>
      </c>
      <c r="E558">
        <v>1999</v>
      </c>
      <c r="F558">
        <v>880</v>
      </c>
      <c r="G558">
        <v>527</v>
      </c>
      <c r="H558">
        <v>188000</v>
      </c>
    </row>
    <row r="559" spans="1:8">
      <c r="A559">
        <v>12735</v>
      </c>
      <c r="B559">
        <v>4</v>
      </c>
      <c r="C559">
        <v>5</v>
      </c>
      <c r="D559">
        <v>1972</v>
      </c>
      <c r="E559">
        <v>1972</v>
      </c>
      <c r="F559">
        <v>864</v>
      </c>
      <c r="G559">
        <v>576</v>
      </c>
      <c r="H559">
        <v>111250</v>
      </c>
    </row>
    <row r="560" spans="1:8">
      <c r="A560">
        <v>11553</v>
      </c>
      <c r="B560">
        <v>5</v>
      </c>
      <c r="C560">
        <v>5</v>
      </c>
      <c r="D560">
        <v>1968</v>
      </c>
      <c r="E560">
        <v>1968</v>
      </c>
      <c r="F560">
        <v>1051</v>
      </c>
      <c r="G560">
        <v>336</v>
      </c>
      <c r="H560">
        <v>158000</v>
      </c>
    </row>
    <row r="561" spans="1:8">
      <c r="A561">
        <v>11423</v>
      </c>
      <c r="B561">
        <v>8</v>
      </c>
      <c r="C561">
        <v>5</v>
      </c>
      <c r="D561">
        <v>2001</v>
      </c>
      <c r="E561">
        <v>2002</v>
      </c>
      <c r="F561">
        <v>1581</v>
      </c>
      <c r="G561">
        <v>670</v>
      </c>
      <c r="H561">
        <v>272000</v>
      </c>
    </row>
    <row r="562" spans="1:8">
      <c r="A562">
        <v>14601</v>
      </c>
      <c r="B562">
        <v>9</v>
      </c>
      <c r="C562">
        <v>5</v>
      </c>
      <c r="D562">
        <v>2006</v>
      </c>
      <c r="E562">
        <v>2006</v>
      </c>
      <c r="F562">
        <v>1838</v>
      </c>
      <c r="G562">
        <v>765</v>
      </c>
      <c r="H562">
        <v>315000</v>
      </c>
    </row>
    <row r="563" spans="1:8">
      <c r="A563">
        <v>11000</v>
      </c>
      <c r="B563">
        <v>8</v>
      </c>
      <c r="C563">
        <v>5</v>
      </c>
      <c r="D563">
        <v>2000</v>
      </c>
      <c r="E563">
        <v>2000</v>
      </c>
      <c r="F563">
        <v>969</v>
      </c>
      <c r="G563">
        <v>648</v>
      </c>
      <c r="H563">
        <v>248000</v>
      </c>
    </row>
    <row r="564" spans="1:8">
      <c r="A564">
        <v>10140</v>
      </c>
      <c r="B564">
        <v>7</v>
      </c>
      <c r="C564">
        <v>5</v>
      </c>
      <c r="D564">
        <v>1998</v>
      </c>
      <c r="E564">
        <v>1999</v>
      </c>
      <c r="F564">
        <v>1650</v>
      </c>
      <c r="G564">
        <v>583</v>
      </c>
      <c r="H564">
        <v>213250</v>
      </c>
    </row>
    <row r="565" spans="1:8">
      <c r="A565">
        <v>4058</v>
      </c>
      <c r="B565">
        <v>7</v>
      </c>
      <c r="C565">
        <v>5</v>
      </c>
      <c r="D565">
        <v>1998</v>
      </c>
      <c r="E565">
        <v>1998</v>
      </c>
      <c r="F565">
        <v>723</v>
      </c>
      <c r="G565">
        <v>367</v>
      </c>
      <c r="H565">
        <v>133000</v>
      </c>
    </row>
    <row r="566" spans="1:8">
      <c r="A566">
        <v>17104</v>
      </c>
      <c r="B566">
        <v>7</v>
      </c>
      <c r="C566">
        <v>5</v>
      </c>
      <c r="D566">
        <v>2006</v>
      </c>
      <c r="E566">
        <v>2006</v>
      </c>
      <c r="F566">
        <v>654</v>
      </c>
      <c r="G566">
        <v>426</v>
      </c>
      <c r="H566">
        <v>179665</v>
      </c>
    </row>
    <row r="567" spans="1:8">
      <c r="A567">
        <v>13837</v>
      </c>
      <c r="B567">
        <v>7</v>
      </c>
      <c r="C567">
        <v>5</v>
      </c>
      <c r="D567">
        <v>1988</v>
      </c>
      <c r="E567">
        <v>1988</v>
      </c>
      <c r="F567">
        <v>1204</v>
      </c>
      <c r="G567">
        <v>786</v>
      </c>
      <c r="H567">
        <v>229000</v>
      </c>
    </row>
    <row r="568" spans="1:8">
      <c r="A568">
        <v>8737</v>
      </c>
      <c r="B568">
        <v>6</v>
      </c>
      <c r="C568">
        <v>7</v>
      </c>
      <c r="D568">
        <v>1923</v>
      </c>
      <c r="E568">
        <v>1950</v>
      </c>
      <c r="F568">
        <v>1065</v>
      </c>
      <c r="G568">
        <v>440</v>
      </c>
      <c r="H568">
        <v>210000</v>
      </c>
    </row>
    <row r="569" spans="1:8">
      <c r="A569">
        <v>7244</v>
      </c>
      <c r="B569">
        <v>5</v>
      </c>
      <c r="C569">
        <v>7</v>
      </c>
      <c r="D569">
        <v>1970</v>
      </c>
      <c r="E569">
        <v>1970</v>
      </c>
      <c r="F569">
        <v>768</v>
      </c>
      <c r="G569">
        <v>624</v>
      </c>
      <c r="H569">
        <v>129500</v>
      </c>
    </row>
    <row r="570" spans="1:8">
      <c r="A570">
        <v>8235</v>
      </c>
      <c r="B570">
        <v>5</v>
      </c>
      <c r="C570">
        <v>7</v>
      </c>
      <c r="D570">
        <v>1955</v>
      </c>
      <c r="E570">
        <v>1995</v>
      </c>
      <c r="F570">
        <v>825</v>
      </c>
      <c r="G570">
        <v>720</v>
      </c>
      <c r="H570">
        <v>125000</v>
      </c>
    </row>
    <row r="571" spans="1:8">
      <c r="A571">
        <v>9375</v>
      </c>
      <c r="B571">
        <v>7</v>
      </c>
      <c r="C571">
        <v>5</v>
      </c>
      <c r="D571">
        <v>2003</v>
      </c>
      <c r="E571">
        <v>2004</v>
      </c>
      <c r="F571">
        <v>912</v>
      </c>
      <c r="G571">
        <v>615</v>
      </c>
      <c r="H571">
        <v>263000</v>
      </c>
    </row>
    <row r="572" spans="1:8">
      <c r="A572">
        <v>4043</v>
      </c>
      <c r="B572">
        <v>6</v>
      </c>
      <c r="C572">
        <v>6</v>
      </c>
      <c r="D572">
        <v>1977</v>
      </c>
      <c r="E572">
        <v>1977</v>
      </c>
      <c r="F572">
        <v>1069</v>
      </c>
      <c r="G572">
        <v>440</v>
      </c>
      <c r="H572">
        <v>140000</v>
      </c>
    </row>
    <row r="573" spans="1:8">
      <c r="A573">
        <v>6000</v>
      </c>
      <c r="B573">
        <v>5</v>
      </c>
      <c r="C573">
        <v>6</v>
      </c>
      <c r="D573">
        <v>1957</v>
      </c>
      <c r="E573">
        <v>1957</v>
      </c>
      <c r="F573">
        <v>928</v>
      </c>
      <c r="G573">
        <v>288</v>
      </c>
      <c r="H573">
        <v>112500</v>
      </c>
    </row>
    <row r="574" spans="1:8">
      <c r="A574">
        <v>11146</v>
      </c>
      <c r="B574">
        <v>8</v>
      </c>
      <c r="C574">
        <v>5</v>
      </c>
      <c r="D574">
        <v>2006</v>
      </c>
      <c r="E574">
        <v>2006</v>
      </c>
      <c r="F574">
        <v>1709</v>
      </c>
      <c r="G574">
        <v>908</v>
      </c>
      <c r="H574">
        <v>255500</v>
      </c>
    </row>
    <row r="575" spans="1:8">
      <c r="A575">
        <v>8777</v>
      </c>
      <c r="B575">
        <v>4</v>
      </c>
      <c r="C575">
        <v>5</v>
      </c>
      <c r="D575">
        <v>1949</v>
      </c>
      <c r="E575">
        <v>2003</v>
      </c>
      <c r="F575">
        <v>0</v>
      </c>
      <c r="G575">
        <v>520</v>
      </c>
      <c r="H575">
        <v>108000</v>
      </c>
    </row>
    <row r="576" spans="1:8">
      <c r="A576">
        <v>10625</v>
      </c>
      <c r="B576">
        <v>7</v>
      </c>
      <c r="C576">
        <v>5</v>
      </c>
      <c r="D576">
        <v>2003</v>
      </c>
      <c r="E576">
        <v>2004</v>
      </c>
      <c r="F576">
        <v>998</v>
      </c>
      <c r="G576">
        <v>871</v>
      </c>
      <c r="H576">
        <v>284000</v>
      </c>
    </row>
    <row r="577" spans="1:8">
      <c r="A577">
        <v>6380</v>
      </c>
      <c r="B577">
        <v>5</v>
      </c>
      <c r="C577">
        <v>6</v>
      </c>
      <c r="D577">
        <v>1922</v>
      </c>
      <c r="E577">
        <v>1950</v>
      </c>
      <c r="F577">
        <v>993</v>
      </c>
      <c r="G577">
        <v>280</v>
      </c>
      <c r="H577">
        <v>113000</v>
      </c>
    </row>
    <row r="578" spans="1:8">
      <c r="A578">
        <v>14850</v>
      </c>
      <c r="B578">
        <v>5</v>
      </c>
      <c r="C578">
        <v>5</v>
      </c>
      <c r="D578">
        <v>1957</v>
      </c>
      <c r="E578">
        <v>1957</v>
      </c>
      <c r="F578">
        <v>1092</v>
      </c>
      <c r="G578">
        <v>299</v>
      </c>
      <c r="H578">
        <v>141000</v>
      </c>
    </row>
    <row r="579" spans="1:8">
      <c r="A579">
        <v>11040</v>
      </c>
      <c r="B579">
        <v>4</v>
      </c>
      <c r="C579">
        <v>6</v>
      </c>
      <c r="D579">
        <v>1920</v>
      </c>
      <c r="E579">
        <v>1950</v>
      </c>
      <c r="F579">
        <v>637</v>
      </c>
      <c r="G579">
        <v>570</v>
      </c>
      <c r="H579">
        <v>108000</v>
      </c>
    </row>
    <row r="580" spans="1:8">
      <c r="A580">
        <v>21872</v>
      </c>
      <c r="B580">
        <v>7</v>
      </c>
      <c r="C580">
        <v>5</v>
      </c>
      <c r="D580">
        <v>1996</v>
      </c>
      <c r="E580">
        <v>1997</v>
      </c>
      <c r="F580">
        <v>729</v>
      </c>
      <c r="G580">
        <v>406</v>
      </c>
      <c r="H580">
        <v>175000</v>
      </c>
    </row>
    <row r="581" spans="1:8">
      <c r="A581">
        <v>3196</v>
      </c>
      <c r="B581">
        <v>7</v>
      </c>
      <c r="C581">
        <v>5</v>
      </c>
      <c r="D581">
        <v>2003</v>
      </c>
      <c r="E581">
        <v>2004</v>
      </c>
      <c r="F581">
        <v>1374</v>
      </c>
      <c r="G581">
        <v>420</v>
      </c>
      <c r="H581">
        <v>234000</v>
      </c>
    </row>
    <row r="582" spans="1:8">
      <c r="A582">
        <v>11341</v>
      </c>
      <c r="B582">
        <v>5</v>
      </c>
      <c r="C582">
        <v>6</v>
      </c>
      <c r="D582">
        <v>1957</v>
      </c>
      <c r="E582">
        <v>1996</v>
      </c>
      <c r="F582">
        <v>1392</v>
      </c>
      <c r="G582">
        <v>528</v>
      </c>
      <c r="H582">
        <v>121500</v>
      </c>
    </row>
    <row r="583" spans="1:8">
      <c r="A583">
        <v>10010</v>
      </c>
      <c r="B583">
        <v>5</v>
      </c>
      <c r="C583">
        <v>5</v>
      </c>
      <c r="D583">
        <v>1974</v>
      </c>
      <c r="E583">
        <v>1975</v>
      </c>
      <c r="F583">
        <v>1389</v>
      </c>
      <c r="G583">
        <v>418</v>
      </c>
      <c r="H583">
        <v>170000</v>
      </c>
    </row>
    <row r="584" spans="1:8">
      <c r="A584">
        <v>13907</v>
      </c>
      <c r="B584">
        <v>5</v>
      </c>
      <c r="C584">
        <v>6</v>
      </c>
      <c r="D584">
        <v>1940</v>
      </c>
      <c r="E584">
        <v>1969</v>
      </c>
      <c r="F584">
        <v>996</v>
      </c>
      <c r="G584">
        <v>0</v>
      </c>
      <c r="H584">
        <v>108000</v>
      </c>
    </row>
    <row r="585" spans="1:8">
      <c r="A585">
        <v>21780</v>
      </c>
      <c r="B585">
        <v>6</v>
      </c>
      <c r="C585">
        <v>7</v>
      </c>
      <c r="D585">
        <v>1918</v>
      </c>
      <c r="E585">
        <v>1950</v>
      </c>
      <c r="F585">
        <v>1163</v>
      </c>
      <c r="G585">
        <v>396</v>
      </c>
      <c r="H585">
        <v>185000</v>
      </c>
    </row>
    <row r="586" spans="1:8">
      <c r="A586">
        <v>13346</v>
      </c>
      <c r="B586">
        <v>7</v>
      </c>
      <c r="C586">
        <v>5</v>
      </c>
      <c r="D586">
        <v>1992</v>
      </c>
      <c r="E586">
        <v>2000</v>
      </c>
      <c r="F586">
        <v>1095</v>
      </c>
      <c r="G586">
        <v>590</v>
      </c>
      <c r="H586">
        <v>268000</v>
      </c>
    </row>
    <row r="587" spans="1:8">
      <c r="A587">
        <v>6858</v>
      </c>
      <c r="B587">
        <v>6</v>
      </c>
      <c r="C587">
        <v>4</v>
      </c>
      <c r="D587">
        <v>1915</v>
      </c>
      <c r="E587">
        <v>1950</v>
      </c>
      <c r="F587">
        <v>806</v>
      </c>
      <c r="G587">
        <v>216</v>
      </c>
      <c r="H587">
        <v>128000</v>
      </c>
    </row>
    <row r="588" spans="1:8">
      <c r="A588">
        <v>11198</v>
      </c>
      <c r="B588">
        <v>9</v>
      </c>
      <c r="C588">
        <v>5</v>
      </c>
      <c r="D588">
        <v>2005</v>
      </c>
      <c r="E588">
        <v>2007</v>
      </c>
      <c r="F588">
        <v>1122</v>
      </c>
      <c r="G588">
        <v>656</v>
      </c>
      <c r="H588">
        <v>325000</v>
      </c>
    </row>
    <row r="589" spans="1:8">
      <c r="A589">
        <v>10171</v>
      </c>
      <c r="B589">
        <v>7</v>
      </c>
      <c r="C589">
        <v>5</v>
      </c>
      <c r="D589">
        <v>2004</v>
      </c>
      <c r="E589">
        <v>2004</v>
      </c>
      <c r="F589">
        <v>1517</v>
      </c>
      <c r="G589">
        <v>532</v>
      </c>
      <c r="H589">
        <v>214000</v>
      </c>
    </row>
    <row r="590" spans="1:8">
      <c r="A590">
        <v>12327</v>
      </c>
      <c r="B590">
        <v>8</v>
      </c>
      <c r="C590">
        <v>8</v>
      </c>
      <c r="D590">
        <v>1983</v>
      </c>
      <c r="E590">
        <v>2009</v>
      </c>
      <c r="F590">
        <v>1496</v>
      </c>
      <c r="G590">
        <v>612</v>
      </c>
      <c r="H590">
        <v>316600</v>
      </c>
    </row>
    <row r="591" spans="1:8">
      <c r="A591">
        <v>7032</v>
      </c>
      <c r="B591">
        <v>5</v>
      </c>
      <c r="C591">
        <v>5</v>
      </c>
      <c r="D591">
        <v>1979</v>
      </c>
      <c r="E591">
        <v>1979</v>
      </c>
      <c r="F591">
        <v>943</v>
      </c>
      <c r="G591">
        <v>600</v>
      </c>
      <c r="H591">
        <v>135960</v>
      </c>
    </row>
    <row r="592" spans="1:8">
      <c r="A592">
        <v>13101</v>
      </c>
      <c r="B592">
        <v>5</v>
      </c>
      <c r="C592">
        <v>5</v>
      </c>
      <c r="D592">
        <v>1965</v>
      </c>
      <c r="E592">
        <v>1965</v>
      </c>
      <c r="F592">
        <v>1728</v>
      </c>
      <c r="G592">
        <v>576</v>
      </c>
      <c r="H592">
        <v>142600</v>
      </c>
    </row>
    <row r="593" spans="1:8">
      <c r="A593">
        <v>7332</v>
      </c>
      <c r="B593">
        <v>6</v>
      </c>
      <c r="C593">
        <v>6</v>
      </c>
      <c r="D593">
        <v>1959</v>
      </c>
      <c r="E593">
        <v>1959</v>
      </c>
      <c r="F593">
        <v>864</v>
      </c>
      <c r="G593">
        <v>288</v>
      </c>
      <c r="H593">
        <v>120000</v>
      </c>
    </row>
    <row r="594" spans="1:8">
      <c r="A594">
        <v>13159</v>
      </c>
      <c r="B594">
        <v>7</v>
      </c>
      <c r="C594">
        <v>5</v>
      </c>
      <c r="D594">
        <v>2009</v>
      </c>
      <c r="E594">
        <v>2009</v>
      </c>
      <c r="F594">
        <v>846</v>
      </c>
      <c r="G594">
        <v>650</v>
      </c>
      <c r="H594">
        <v>224500</v>
      </c>
    </row>
    <row r="595" spans="1:8">
      <c r="A595">
        <v>9967</v>
      </c>
      <c r="B595">
        <v>7</v>
      </c>
      <c r="C595">
        <v>5</v>
      </c>
      <c r="D595">
        <v>2000</v>
      </c>
      <c r="E595">
        <v>2000</v>
      </c>
      <c r="F595">
        <v>384</v>
      </c>
      <c r="G595">
        <v>400</v>
      </c>
      <c r="H595">
        <v>170000</v>
      </c>
    </row>
    <row r="596" spans="1:8">
      <c r="A596">
        <v>10500</v>
      </c>
      <c r="B596">
        <v>5</v>
      </c>
      <c r="C596">
        <v>7</v>
      </c>
      <c r="D596">
        <v>1971</v>
      </c>
      <c r="E596">
        <v>2005</v>
      </c>
      <c r="F596">
        <v>372</v>
      </c>
      <c r="G596">
        <v>288</v>
      </c>
      <c r="H596">
        <v>139000</v>
      </c>
    </row>
    <row r="597" spans="1:8">
      <c r="A597">
        <v>8480</v>
      </c>
      <c r="B597">
        <v>5</v>
      </c>
      <c r="C597">
        <v>5</v>
      </c>
      <c r="D597">
        <v>1947</v>
      </c>
      <c r="E597">
        <v>1950</v>
      </c>
      <c r="F597">
        <v>832</v>
      </c>
      <c r="G597">
        <v>336</v>
      </c>
      <c r="H597">
        <v>118500</v>
      </c>
    </row>
    <row r="598" spans="1:8">
      <c r="A598">
        <v>6292</v>
      </c>
      <c r="B598">
        <v>7</v>
      </c>
      <c r="C598">
        <v>7</v>
      </c>
      <c r="D598">
        <v>1928</v>
      </c>
      <c r="E598">
        <v>1950</v>
      </c>
      <c r="F598">
        <v>861</v>
      </c>
      <c r="G598">
        <v>216</v>
      </c>
      <c r="H598">
        <v>145000</v>
      </c>
    </row>
    <row r="599" spans="1:8">
      <c r="A599">
        <v>11777</v>
      </c>
      <c r="B599">
        <v>5</v>
      </c>
      <c r="C599">
        <v>6</v>
      </c>
      <c r="D599">
        <v>1966</v>
      </c>
      <c r="E599">
        <v>1966</v>
      </c>
      <c r="F599">
        <v>1164</v>
      </c>
      <c r="G599">
        <v>564</v>
      </c>
      <c r="H599">
        <v>164500</v>
      </c>
    </row>
    <row r="600" spans="1:8">
      <c r="A600">
        <v>3604</v>
      </c>
      <c r="B600">
        <v>7</v>
      </c>
      <c r="C600">
        <v>5</v>
      </c>
      <c r="D600">
        <v>2007</v>
      </c>
      <c r="E600">
        <v>2007</v>
      </c>
      <c r="F600">
        <v>689</v>
      </c>
      <c r="G600">
        <v>540</v>
      </c>
      <c r="H600">
        <v>146000</v>
      </c>
    </row>
    <row r="601" spans="1:8">
      <c r="A601">
        <v>12150</v>
      </c>
      <c r="B601">
        <v>5</v>
      </c>
      <c r="C601">
        <v>5</v>
      </c>
      <c r="D601">
        <v>1954</v>
      </c>
      <c r="E601">
        <v>1954</v>
      </c>
      <c r="F601">
        <v>1050</v>
      </c>
      <c r="G601">
        <v>352</v>
      </c>
      <c r="H601">
        <v>131500</v>
      </c>
    </row>
    <row r="602" spans="1:8">
      <c r="A602">
        <v>14585</v>
      </c>
      <c r="B602">
        <v>6</v>
      </c>
      <c r="C602">
        <v>6</v>
      </c>
      <c r="D602">
        <v>1960</v>
      </c>
      <c r="E602">
        <v>1987</v>
      </c>
      <c r="F602">
        <v>1144</v>
      </c>
      <c r="G602">
        <v>572</v>
      </c>
      <c r="H602">
        <v>181900</v>
      </c>
    </row>
    <row r="603" spans="1:8">
      <c r="A603">
        <v>12704</v>
      </c>
      <c r="B603">
        <v>8</v>
      </c>
      <c r="C603">
        <v>5</v>
      </c>
      <c r="D603">
        <v>2008</v>
      </c>
      <c r="E603">
        <v>2009</v>
      </c>
      <c r="F603">
        <v>2042</v>
      </c>
      <c r="G603">
        <v>1390</v>
      </c>
      <c r="H603">
        <v>253293</v>
      </c>
    </row>
    <row r="604" spans="1:8">
      <c r="A604">
        <v>11841</v>
      </c>
      <c r="B604">
        <v>6</v>
      </c>
      <c r="C604">
        <v>5</v>
      </c>
      <c r="D604">
        <v>1990</v>
      </c>
      <c r="E604">
        <v>1990</v>
      </c>
      <c r="F604">
        <v>816</v>
      </c>
      <c r="G604">
        <v>0</v>
      </c>
      <c r="H604">
        <v>118500</v>
      </c>
    </row>
    <row r="605" spans="1:8">
      <c r="A605">
        <v>13500</v>
      </c>
      <c r="B605">
        <v>10</v>
      </c>
      <c r="C605">
        <v>9</v>
      </c>
      <c r="D605">
        <v>1893</v>
      </c>
      <c r="E605">
        <v>2000</v>
      </c>
      <c r="F605">
        <v>1237</v>
      </c>
      <c r="G605">
        <v>880</v>
      </c>
      <c r="H605">
        <v>325000</v>
      </c>
    </row>
    <row r="606" spans="1:8">
      <c r="A606">
        <v>6120</v>
      </c>
      <c r="B606">
        <v>4</v>
      </c>
      <c r="C606">
        <v>7</v>
      </c>
      <c r="D606">
        <v>1935</v>
      </c>
      <c r="E606">
        <v>1995</v>
      </c>
      <c r="F606">
        <v>884</v>
      </c>
      <c r="G606">
        <v>240</v>
      </c>
      <c r="H606">
        <v>133000</v>
      </c>
    </row>
    <row r="607" spans="1:8">
      <c r="A607">
        <v>11443</v>
      </c>
      <c r="B607">
        <v>8</v>
      </c>
      <c r="C607">
        <v>5</v>
      </c>
      <c r="D607">
        <v>2005</v>
      </c>
      <c r="E607">
        <v>2006</v>
      </c>
      <c r="F607">
        <v>1868</v>
      </c>
      <c r="G607">
        <v>880</v>
      </c>
      <c r="H607">
        <v>369900</v>
      </c>
    </row>
    <row r="608" spans="1:8">
      <c r="A608">
        <v>10267</v>
      </c>
      <c r="B608">
        <v>6</v>
      </c>
      <c r="C608">
        <v>7</v>
      </c>
      <c r="D608">
        <v>1918</v>
      </c>
      <c r="E608">
        <v>2000</v>
      </c>
      <c r="F608">
        <v>816</v>
      </c>
      <c r="G608">
        <v>275</v>
      </c>
      <c r="H608">
        <v>130000</v>
      </c>
    </row>
    <row r="609" spans="1:8">
      <c r="A609">
        <v>8740</v>
      </c>
      <c r="B609">
        <v>5</v>
      </c>
      <c r="C609">
        <v>6</v>
      </c>
      <c r="D609">
        <v>1982</v>
      </c>
      <c r="E609">
        <v>1982</v>
      </c>
      <c r="F609">
        <v>840</v>
      </c>
      <c r="G609">
        <v>528</v>
      </c>
      <c r="H609">
        <v>137000</v>
      </c>
    </row>
    <row r="610" spans="1:8">
      <c r="A610">
        <v>25095</v>
      </c>
      <c r="B610">
        <v>5</v>
      </c>
      <c r="C610">
        <v>8</v>
      </c>
      <c r="D610">
        <v>1968</v>
      </c>
      <c r="E610">
        <v>2003</v>
      </c>
      <c r="F610">
        <v>1437</v>
      </c>
      <c r="G610">
        <v>452</v>
      </c>
      <c r="H610">
        <v>143000</v>
      </c>
    </row>
    <row r="611" spans="1:8">
      <c r="A611">
        <v>9100</v>
      </c>
      <c r="B611">
        <v>5</v>
      </c>
      <c r="C611">
        <v>6</v>
      </c>
      <c r="D611">
        <v>1930</v>
      </c>
      <c r="E611">
        <v>1960</v>
      </c>
      <c r="F611">
        <v>742</v>
      </c>
      <c r="G611">
        <v>308</v>
      </c>
      <c r="H611">
        <v>79500</v>
      </c>
    </row>
    <row r="612" spans="1:8">
      <c r="A612">
        <v>8320</v>
      </c>
      <c r="B612">
        <v>7</v>
      </c>
      <c r="C612">
        <v>5</v>
      </c>
      <c r="D612">
        <v>2004</v>
      </c>
      <c r="E612">
        <v>2004</v>
      </c>
      <c r="F612">
        <v>770</v>
      </c>
      <c r="G612">
        <v>520</v>
      </c>
      <c r="H612">
        <v>185900</v>
      </c>
    </row>
    <row r="613" spans="1:8">
      <c r="A613">
        <v>13478</v>
      </c>
      <c r="B613">
        <v>10</v>
      </c>
      <c r="C613">
        <v>5</v>
      </c>
      <c r="D613">
        <v>2008</v>
      </c>
      <c r="E613">
        <v>2008</v>
      </c>
      <c r="F613">
        <v>1722</v>
      </c>
      <c r="G613">
        <v>842</v>
      </c>
      <c r="H613">
        <v>451950</v>
      </c>
    </row>
    <row r="614" spans="1:8">
      <c r="A614">
        <v>6600</v>
      </c>
      <c r="B614">
        <v>5</v>
      </c>
      <c r="C614">
        <v>8</v>
      </c>
      <c r="D614">
        <v>1982</v>
      </c>
      <c r="E614">
        <v>2003</v>
      </c>
      <c r="F614">
        <v>816</v>
      </c>
      <c r="G614">
        <v>816</v>
      </c>
      <c r="H614">
        <v>138000</v>
      </c>
    </row>
    <row r="615" spans="1:8">
      <c r="A615">
        <v>4435</v>
      </c>
      <c r="B615">
        <v>6</v>
      </c>
      <c r="C615">
        <v>5</v>
      </c>
      <c r="D615">
        <v>2003</v>
      </c>
      <c r="E615">
        <v>2003</v>
      </c>
      <c r="F615">
        <v>848</v>
      </c>
      <c r="G615">
        <v>420</v>
      </c>
      <c r="H615">
        <v>140000</v>
      </c>
    </row>
    <row r="616" spans="1:8">
      <c r="A616">
        <v>7990</v>
      </c>
      <c r="B616">
        <v>5</v>
      </c>
      <c r="C616">
        <v>6</v>
      </c>
      <c r="D616">
        <v>1975</v>
      </c>
      <c r="E616">
        <v>1975</v>
      </c>
      <c r="F616">
        <v>924</v>
      </c>
      <c r="G616">
        <v>280</v>
      </c>
      <c r="H616">
        <v>110000</v>
      </c>
    </row>
    <row r="617" spans="1:8">
      <c r="A617">
        <v>11302</v>
      </c>
      <c r="B617">
        <v>8</v>
      </c>
      <c r="C617">
        <v>5</v>
      </c>
      <c r="D617">
        <v>2005</v>
      </c>
      <c r="E617">
        <v>2006</v>
      </c>
      <c r="F617">
        <v>1814</v>
      </c>
      <c r="G617">
        <v>758</v>
      </c>
      <c r="H617">
        <v>319000</v>
      </c>
    </row>
    <row r="618" spans="1:8">
      <c r="A618">
        <v>3600</v>
      </c>
      <c r="B618">
        <v>6</v>
      </c>
      <c r="C618">
        <v>7</v>
      </c>
      <c r="D618">
        <v>1910</v>
      </c>
      <c r="E618">
        <v>1993</v>
      </c>
      <c r="F618">
        <v>684</v>
      </c>
      <c r="G618">
        <v>216</v>
      </c>
      <c r="H618">
        <v>114504</v>
      </c>
    </row>
    <row r="619" spans="1:8">
      <c r="A619">
        <v>3922</v>
      </c>
      <c r="B619">
        <v>7</v>
      </c>
      <c r="C619">
        <v>5</v>
      </c>
      <c r="D619">
        <v>2006</v>
      </c>
      <c r="E619">
        <v>2007</v>
      </c>
      <c r="F619">
        <v>1258</v>
      </c>
      <c r="G619">
        <v>648</v>
      </c>
      <c r="H619">
        <v>194201</v>
      </c>
    </row>
    <row r="620" spans="1:8">
      <c r="A620">
        <v>12984</v>
      </c>
      <c r="B620">
        <v>5</v>
      </c>
      <c r="C620">
        <v>6</v>
      </c>
      <c r="D620">
        <v>1977</v>
      </c>
      <c r="E620">
        <v>1977</v>
      </c>
      <c r="F620">
        <v>1430</v>
      </c>
      <c r="G620">
        <v>621</v>
      </c>
      <c r="H620">
        <v>217500</v>
      </c>
    </row>
    <row r="621" spans="1:8">
      <c r="A621">
        <v>1950</v>
      </c>
      <c r="B621">
        <v>6</v>
      </c>
      <c r="C621">
        <v>6</v>
      </c>
      <c r="D621">
        <v>1980</v>
      </c>
      <c r="E621">
        <v>1980</v>
      </c>
      <c r="F621">
        <v>716</v>
      </c>
      <c r="G621">
        <v>452</v>
      </c>
      <c r="H621">
        <v>151000</v>
      </c>
    </row>
    <row r="622" spans="1:8">
      <c r="A622">
        <v>10927</v>
      </c>
      <c r="B622">
        <v>8</v>
      </c>
      <c r="C622">
        <v>5</v>
      </c>
      <c r="D622">
        <v>2005</v>
      </c>
      <c r="E622">
        <v>2005</v>
      </c>
      <c r="F622">
        <v>1058</v>
      </c>
      <c r="G622">
        <v>736</v>
      </c>
      <c r="H622">
        <v>275000</v>
      </c>
    </row>
    <row r="623" spans="1:8">
      <c r="A623">
        <v>9000</v>
      </c>
      <c r="B623">
        <v>6</v>
      </c>
      <c r="C623">
        <v>6</v>
      </c>
      <c r="D623">
        <v>1937</v>
      </c>
      <c r="E623">
        <v>1950</v>
      </c>
      <c r="F623">
        <v>780</v>
      </c>
      <c r="G623">
        <v>544</v>
      </c>
      <c r="H623">
        <v>141000</v>
      </c>
    </row>
    <row r="624" spans="1:8">
      <c r="A624">
        <v>10041</v>
      </c>
      <c r="B624">
        <v>8</v>
      </c>
      <c r="C624">
        <v>5</v>
      </c>
      <c r="D624">
        <v>1992</v>
      </c>
      <c r="E624">
        <v>1992</v>
      </c>
      <c r="F624">
        <v>908</v>
      </c>
      <c r="G624">
        <v>506</v>
      </c>
      <c r="H624">
        <v>220000</v>
      </c>
    </row>
    <row r="625" spans="1:8">
      <c r="A625">
        <v>3182</v>
      </c>
      <c r="B625">
        <v>7</v>
      </c>
      <c r="C625">
        <v>5</v>
      </c>
      <c r="D625">
        <v>2004</v>
      </c>
      <c r="E625">
        <v>2005</v>
      </c>
      <c r="F625">
        <v>600</v>
      </c>
      <c r="G625">
        <v>480</v>
      </c>
      <c r="H625">
        <v>151000</v>
      </c>
    </row>
    <row r="626" spans="1:8">
      <c r="A626">
        <v>12803</v>
      </c>
      <c r="B626">
        <v>7</v>
      </c>
      <c r="C626">
        <v>5</v>
      </c>
      <c r="D626">
        <v>2002</v>
      </c>
      <c r="E626">
        <v>2002</v>
      </c>
      <c r="F626">
        <v>1494</v>
      </c>
      <c r="G626">
        <v>530</v>
      </c>
      <c r="H626">
        <v>221000</v>
      </c>
    </row>
    <row r="627" spans="1:8">
      <c r="A627">
        <v>13600</v>
      </c>
      <c r="B627">
        <v>7</v>
      </c>
      <c r="C627">
        <v>6</v>
      </c>
      <c r="D627">
        <v>1965</v>
      </c>
      <c r="E627">
        <v>1990</v>
      </c>
      <c r="F627">
        <v>768</v>
      </c>
      <c r="G627">
        <v>486</v>
      </c>
      <c r="H627">
        <v>205000</v>
      </c>
    </row>
    <row r="628" spans="1:8">
      <c r="A628">
        <v>12464</v>
      </c>
      <c r="B628">
        <v>5</v>
      </c>
      <c r="C628">
        <v>5</v>
      </c>
      <c r="D628">
        <v>1996</v>
      </c>
      <c r="E628">
        <v>1996</v>
      </c>
      <c r="F628">
        <v>1040</v>
      </c>
      <c r="G628">
        <v>576</v>
      </c>
      <c r="H628">
        <v>152000</v>
      </c>
    </row>
    <row r="629" spans="1:8">
      <c r="A629">
        <v>7800</v>
      </c>
      <c r="B629">
        <v>5</v>
      </c>
      <c r="C629">
        <v>8</v>
      </c>
      <c r="D629">
        <v>1948</v>
      </c>
      <c r="E629">
        <v>2002</v>
      </c>
      <c r="F629">
        <v>896</v>
      </c>
      <c r="G629">
        <v>230</v>
      </c>
      <c r="H629">
        <v>225000</v>
      </c>
    </row>
    <row r="630" spans="1:8">
      <c r="A630">
        <v>12168</v>
      </c>
      <c r="B630">
        <v>8</v>
      </c>
      <c r="C630">
        <v>6</v>
      </c>
      <c r="D630">
        <v>1934</v>
      </c>
      <c r="E630">
        <v>1998</v>
      </c>
      <c r="F630">
        <v>965</v>
      </c>
      <c r="G630">
        <v>380</v>
      </c>
      <c r="H630">
        <v>359100</v>
      </c>
    </row>
    <row r="631" spans="1:8">
      <c r="A631">
        <v>7943</v>
      </c>
      <c r="B631">
        <v>4</v>
      </c>
      <c r="C631">
        <v>5</v>
      </c>
      <c r="D631">
        <v>1961</v>
      </c>
      <c r="E631">
        <v>1961</v>
      </c>
      <c r="F631">
        <v>1029</v>
      </c>
      <c r="G631">
        <v>261</v>
      </c>
      <c r="H631">
        <v>118500</v>
      </c>
    </row>
    <row r="632" spans="1:8">
      <c r="A632">
        <v>11050</v>
      </c>
      <c r="B632">
        <v>9</v>
      </c>
      <c r="C632">
        <v>5</v>
      </c>
      <c r="D632">
        <v>2000</v>
      </c>
      <c r="E632">
        <v>2000</v>
      </c>
      <c r="F632">
        <v>1440</v>
      </c>
      <c r="G632">
        <v>736</v>
      </c>
      <c r="H632">
        <v>313000</v>
      </c>
    </row>
    <row r="633" spans="1:8">
      <c r="A633">
        <v>10395</v>
      </c>
      <c r="B633">
        <v>6</v>
      </c>
      <c r="C633">
        <v>6</v>
      </c>
      <c r="D633">
        <v>1978</v>
      </c>
      <c r="E633">
        <v>1978</v>
      </c>
      <c r="F633">
        <v>1032</v>
      </c>
      <c r="G633">
        <v>564</v>
      </c>
      <c r="H633">
        <v>148000</v>
      </c>
    </row>
    <row r="634" spans="1:8">
      <c r="A634">
        <v>11885</v>
      </c>
      <c r="B634">
        <v>8</v>
      </c>
      <c r="C634">
        <v>5</v>
      </c>
      <c r="D634">
        <v>2001</v>
      </c>
      <c r="E634">
        <v>2001</v>
      </c>
      <c r="F634">
        <v>1299</v>
      </c>
      <c r="G634">
        <v>531</v>
      </c>
      <c r="H634">
        <v>261500</v>
      </c>
    </row>
    <row r="635" spans="1:8">
      <c r="A635">
        <v>8402</v>
      </c>
      <c r="B635">
        <v>5</v>
      </c>
      <c r="C635">
        <v>5</v>
      </c>
      <c r="D635">
        <v>2007</v>
      </c>
      <c r="E635">
        <v>2007</v>
      </c>
      <c r="F635">
        <v>1120</v>
      </c>
      <c r="G635">
        <v>0</v>
      </c>
      <c r="H635">
        <v>147000</v>
      </c>
    </row>
    <row r="636" spans="1:8">
      <c r="A636">
        <v>1491</v>
      </c>
      <c r="B636">
        <v>4</v>
      </c>
      <c r="C636">
        <v>6</v>
      </c>
      <c r="D636">
        <v>1972</v>
      </c>
      <c r="E636">
        <v>1972</v>
      </c>
      <c r="F636">
        <v>630</v>
      </c>
      <c r="G636">
        <v>0</v>
      </c>
      <c r="H636">
        <v>75500</v>
      </c>
    </row>
    <row r="637" spans="1:8">
      <c r="A637">
        <v>8800</v>
      </c>
      <c r="B637">
        <v>6</v>
      </c>
      <c r="C637">
        <v>7</v>
      </c>
      <c r="D637">
        <v>1963</v>
      </c>
      <c r="E637">
        <v>1963</v>
      </c>
      <c r="F637">
        <v>936</v>
      </c>
      <c r="G637">
        <v>480</v>
      </c>
      <c r="H637">
        <v>137500</v>
      </c>
    </row>
    <row r="638" spans="1:8">
      <c r="A638">
        <v>7861</v>
      </c>
      <c r="B638">
        <v>6</v>
      </c>
      <c r="C638">
        <v>5</v>
      </c>
      <c r="D638">
        <v>2002</v>
      </c>
      <c r="E638">
        <v>2003</v>
      </c>
      <c r="F638">
        <v>783</v>
      </c>
      <c r="G638">
        <v>393</v>
      </c>
      <c r="H638">
        <v>183200</v>
      </c>
    </row>
    <row r="639" spans="1:8">
      <c r="A639">
        <v>7227</v>
      </c>
      <c r="B639">
        <v>6</v>
      </c>
      <c r="C639">
        <v>6</v>
      </c>
      <c r="D639">
        <v>1954</v>
      </c>
      <c r="E639">
        <v>1954</v>
      </c>
      <c r="F639">
        <v>832</v>
      </c>
      <c r="G639">
        <v>528</v>
      </c>
      <c r="H639">
        <v>105500</v>
      </c>
    </row>
    <row r="640" spans="1:8">
      <c r="A640">
        <v>11694</v>
      </c>
      <c r="B640">
        <v>9</v>
      </c>
      <c r="C640">
        <v>5</v>
      </c>
      <c r="D640">
        <v>2007</v>
      </c>
      <c r="E640">
        <v>2007</v>
      </c>
      <c r="F640">
        <v>1822</v>
      </c>
      <c r="G640">
        <v>774</v>
      </c>
      <c r="H640">
        <v>314813</v>
      </c>
    </row>
    <row r="641" spans="1:8">
      <c r="A641">
        <v>12244</v>
      </c>
      <c r="B641">
        <v>8</v>
      </c>
      <c r="C641">
        <v>5</v>
      </c>
      <c r="D641">
        <v>2003</v>
      </c>
      <c r="E641">
        <v>2003</v>
      </c>
      <c r="F641">
        <v>1482</v>
      </c>
      <c r="G641">
        <v>749</v>
      </c>
      <c r="H641">
        <v>305000</v>
      </c>
    </row>
    <row r="642" spans="1:8">
      <c r="A642">
        <v>8248</v>
      </c>
      <c r="B642">
        <v>3</v>
      </c>
      <c r="C642">
        <v>3</v>
      </c>
      <c r="D642">
        <v>1914</v>
      </c>
      <c r="E642">
        <v>1950</v>
      </c>
      <c r="F642">
        <v>864</v>
      </c>
      <c r="G642">
        <v>0</v>
      </c>
      <c r="H642">
        <v>67000</v>
      </c>
    </row>
    <row r="643" spans="1:8">
      <c r="A643">
        <v>10800</v>
      </c>
      <c r="B643">
        <v>6</v>
      </c>
      <c r="C643">
        <v>7</v>
      </c>
      <c r="D643">
        <v>1974</v>
      </c>
      <c r="E643">
        <v>1997</v>
      </c>
      <c r="F643">
        <v>1522</v>
      </c>
      <c r="G643">
        <v>624</v>
      </c>
      <c r="H643">
        <v>240000</v>
      </c>
    </row>
    <row r="644" spans="1:8">
      <c r="A644">
        <v>7064</v>
      </c>
      <c r="B644">
        <v>5</v>
      </c>
      <c r="C644">
        <v>6</v>
      </c>
      <c r="D644">
        <v>1977</v>
      </c>
      <c r="E644">
        <v>1977</v>
      </c>
      <c r="F644">
        <v>980</v>
      </c>
      <c r="G644">
        <v>484</v>
      </c>
      <c r="H644">
        <v>135000</v>
      </c>
    </row>
    <row r="645" spans="1:8">
      <c r="A645">
        <v>2117</v>
      </c>
      <c r="B645">
        <v>6</v>
      </c>
      <c r="C645">
        <v>5</v>
      </c>
      <c r="D645">
        <v>2000</v>
      </c>
      <c r="E645">
        <v>2000</v>
      </c>
      <c r="F645">
        <v>756</v>
      </c>
      <c r="G645">
        <v>440</v>
      </c>
      <c r="H645">
        <v>168500</v>
      </c>
    </row>
    <row r="646" spans="1:8">
      <c r="A646">
        <v>10400</v>
      </c>
      <c r="B646">
        <v>6</v>
      </c>
      <c r="C646">
        <v>5</v>
      </c>
      <c r="D646">
        <v>1972</v>
      </c>
      <c r="E646">
        <v>1972</v>
      </c>
      <c r="F646">
        <v>732</v>
      </c>
      <c r="G646">
        <v>484</v>
      </c>
      <c r="H646">
        <v>165150</v>
      </c>
    </row>
    <row r="647" spans="1:8">
      <c r="A647">
        <v>10000</v>
      </c>
      <c r="B647">
        <v>6</v>
      </c>
      <c r="C647">
        <v>6</v>
      </c>
      <c r="D647">
        <v>1962</v>
      </c>
      <c r="E647">
        <v>1962</v>
      </c>
      <c r="F647">
        <v>1116</v>
      </c>
      <c r="G647">
        <v>440</v>
      </c>
      <c r="H647">
        <v>160000</v>
      </c>
    </row>
    <row r="648" spans="1:8">
      <c r="A648">
        <v>12342</v>
      </c>
      <c r="B648">
        <v>5</v>
      </c>
      <c r="C648">
        <v>5</v>
      </c>
      <c r="D648">
        <v>1960</v>
      </c>
      <c r="E648">
        <v>1978</v>
      </c>
      <c r="F648">
        <v>978</v>
      </c>
      <c r="G648">
        <v>286</v>
      </c>
      <c r="H648">
        <v>139900</v>
      </c>
    </row>
    <row r="649" spans="1:8">
      <c r="A649">
        <v>9600</v>
      </c>
      <c r="B649">
        <v>6</v>
      </c>
      <c r="C649">
        <v>6</v>
      </c>
      <c r="D649">
        <v>1955</v>
      </c>
      <c r="E649">
        <v>1972</v>
      </c>
      <c r="F649">
        <v>1156</v>
      </c>
      <c r="G649">
        <v>364</v>
      </c>
      <c r="H649">
        <v>153000</v>
      </c>
    </row>
    <row r="650" spans="1:8">
      <c r="A650">
        <v>11606</v>
      </c>
      <c r="B650">
        <v>5</v>
      </c>
      <c r="C650">
        <v>5</v>
      </c>
      <c r="D650">
        <v>1969</v>
      </c>
      <c r="E650">
        <v>1969</v>
      </c>
      <c r="F650">
        <v>1040</v>
      </c>
      <c r="G650">
        <v>504</v>
      </c>
      <c r="H650">
        <v>135000</v>
      </c>
    </row>
    <row r="651" spans="1:8">
      <c r="A651">
        <v>9020</v>
      </c>
      <c r="B651">
        <v>6</v>
      </c>
      <c r="C651">
        <v>5</v>
      </c>
      <c r="D651">
        <v>1964</v>
      </c>
      <c r="E651">
        <v>1964</v>
      </c>
      <c r="F651">
        <v>1248</v>
      </c>
      <c r="G651">
        <v>520</v>
      </c>
      <c r="H651">
        <v>168500</v>
      </c>
    </row>
    <row r="652" spans="1:8">
      <c r="A652">
        <v>9000</v>
      </c>
      <c r="B652">
        <v>5</v>
      </c>
      <c r="C652">
        <v>6</v>
      </c>
      <c r="D652">
        <v>1880</v>
      </c>
      <c r="E652">
        <v>1991</v>
      </c>
      <c r="F652">
        <v>636</v>
      </c>
      <c r="G652">
        <v>240</v>
      </c>
      <c r="H652">
        <v>124000</v>
      </c>
    </row>
    <row r="653" spans="1:8">
      <c r="A653">
        <v>4590</v>
      </c>
      <c r="B653">
        <v>8</v>
      </c>
      <c r="C653">
        <v>5</v>
      </c>
      <c r="D653">
        <v>2006</v>
      </c>
      <c r="E653">
        <v>2006</v>
      </c>
      <c r="F653">
        <v>1554</v>
      </c>
      <c r="G653">
        <v>627</v>
      </c>
      <c r="H653">
        <v>209500</v>
      </c>
    </row>
    <row r="654" spans="1:8">
      <c r="A654">
        <v>11900</v>
      </c>
      <c r="B654">
        <v>7</v>
      </c>
      <c r="C654">
        <v>5</v>
      </c>
      <c r="D654">
        <v>1977</v>
      </c>
      <c r="E654">
        <v>1977</v>
      </c>
      <c r="F654">
        <v>1386</v>
      </c>
      <c r="G654">
        <v>544</v>
      </c>
      <c r="H654">
        <v>82500</v>
      </c>
    </row>
    <row r="655" spans="1:8">
      <c r="A655">
        <v>9250</v>
      </c>
      <c r="B655">
        <v>5</v>
      </c>
      <c r="C655">
        <v>7</v>
      </c>
      <c r="D655">
        <v>1954</v>
      </c>
      <c r="E655">
        <v>2005</v>
      </c>
      <c r="F655">
        <v>1056</v>
      </c>
      <c r="G655">
        <v>260</v>
      </c>
      <c r="H655">
        <v>139400</v>
      </c>
    </row>
    <row r="656" spans="1:8">
      <c r="A656">
        <v>6979</v>
      </c>
      <c r="B656">
        <v>6</v>
      </c>
      <c r="C656">
        <v>5</v>
      </c>
      <c r="D656">
        <v>1980</v>
      </c>
      <c r="E656">
        <v>1980</v>
      </c>
      <c r="F656">
        <v>1056</v>
      </c>
      <c r="G656">
        <v>576</v>
      </c>
      <c r="H656">
        <v>144000</v>
      </c>
    </row>
    <row r="657" spans="1:8">
      <c r="A657">
        <v>10896</v>
      </c>
      <c r="B657">
        <v>6</v>
      </c>
      <c r="C657">
        <v>7</v>
      </c>
      <c r="D657">
        <v>1914</v>
      </c>
      <c r="E657">
        <v>1995</v>
      </c>
      <c r="F657">
        <v>1440</v>
      </c>
      <c r="G657">
        <v>0</v>
      </c>
      <c r="H657">
        <v>200000</v>
      </c>
    </row>
    <row r="658" spans="1:8">
      <c r="A658">
        <v>6120</v>
      </c>
      <c r="B658">
        <v>2</v>
      </c>
      <c r="C658">
        <v>3</v>
      </c>
      <c r="D658">
        <v>1936</v>
      </c>
      <c r="E658">
        <v>1950</v>
      </c>
      <c r="F658">
        <v>264</v>
      </c>
      <c r="G658">
        <v>0</v>
      </c>
      <c r="H658">
        <v>60000</v>
      </c>
    </row>
    <row r="659" spans="1:8">
      <c r="A659">
        <v>6000</v>
      </c>
      <c r="B659">
        <v>5</v>
      </c>
      <c r="C659">
        <v>4</v>
      </c>
      <c r="D659">
        <v>1954</v>
      </c>
      <c r="E659">
        <v>1954</v>
      </c>
      <c r="F659">
        <v>811</v>
      </c>
      <c r="G659">
        <v>256</v>
      </c>
      <c r="H659">
        <v>93000</v>
      </c>
    </row>
    <row r="660" spans="1:8">
      <c r="A660">
        <v>8777</v>
      </c>
      <c r="B660">
        <v>5</v>
      </c>
      <c r="C660">
        <v>7</v>
      </c>
      <c r="D660">
        <v>1910</v>
      </c>
      <c r="E660">
        <v>1950</v>
      </c>
      <c r="F660">
        <v>796</v>
      </c>
      <c r="G660">
        <v>0</v>
      </c>
      <c r="H660">
        <v>85000</v>
      </c>
    </row>
    <row r="661" spans="1:8">
      <c r="A661">
        <v>3982</v>
      </c>
      <c r="B661">
        <v>8</v>
      </c>
      <c r="C661">
        <v>5</v>
      </c>
      <c r="D661">
        <v>2006</v>
      </c>
      <c r="E661">
        <v>2006</v>
      </c>
      <c r="F661">
        <v>1520</v>
      </c>
      <c r="G661">
        <v>648</v>
      </c>
      <c r="H661">
        <v>264561</v>
      </c>
    </row>
    <row r="662" spans="1:8">
      <c r="A662">
        <v>12677</v>
      </c>
      <c r="B662">
        <v>8</v>
      </c>
      <c r="C662">
        <v>5</v>
      </c>
      <c r="D662">
        <v>2003</v>
      </c>
      <c r="E662">
        <v>2004</v>
      </c>
      <c r="F662">
        <v>1518</v>
      </c>
      <c r="G662">
        <v>588</v>
      </c>
      <c r="H662">
        <v>274000</v>
      </c>
    </row>
    <row r="663" spans="1:8">
      <c r="A663">
        <v>7050</v>
      </c>
      <c r="B663">
        <v>7</v>
      </c>
      <c r="C663">
        <v>5</v>
      </c>
      <c r="D663">
        <v>2001</v>
      </c>
      <c r="E663">
        <v>2001</v>
      </c>
      <c r="F663">
        <v>1057</v>
      </c>
      <c r="G663">
        <v>650</v>
      </c>
      <c r="H663">
        <v>226000</v>
      </c>
    </row>
    <row r="664" spans="1:8">
      <c r="A664">
        <v>13860</v>
      </c>
      <c r="B664">
        <v>8</v>
      </c>
      <c r="C664">
        <v>7</v>
      </c>
      <c r="D664">
        <v>1972</v>
      </c>
      <c r="E664">
        <v>1995</v>
      </c>
      <c r="F664">
        <v>1952</v>
      </c>
      <c r="G664">
        <v>538</v>
      </c>
      <c r="H664">
        <v>345000</v>
      </c>
    </row>
    <row r="665" spans="1:8">
      <c r="A665">
        <v>10793</v>
      </c>
      <c r="B665">
        <v>5</v>
      </c>
      <c r="C665">
        <v>5</v>
      </c>
      <c r="D665">
        <v>1969</v>
      </c>
      <c r="E665">
        <v>1969</v>
      </c>
      <c r="F665">
        <v>780</v>
      </c>
      <c r="G665">
        <v>462</v>
      </c>
      <c r="H665">
        <v>152000</v>
      </c>
    </row>
    <row r="666" spans="1:8">
      <c r="A666">
        <v>9187</v>
      </c>
      <c r="B666">
        <v>9</v>
      </c>
      <c r="C666">
        <v>5</v>
      </c>
      <c r="D666">
        <v>2009</v>
      </c>
      <c r="E666">
        <v>2009</v>
      </c>
      <c r="F666">
        <v>1766</v>
      </c>
      <c r="G666">
        <v>478</v>
      </c>
      <c r="H666">
        <v>370878</v>
      </c>
    </row>
    <row r="667" spans="1:8">
      <c r="A667">
        <v>10530</v>
      </c>
      <c r="B667">
        <v>6</v>
      </c>
      <c r="C667">
        <v>5</v>
      </c>
      <c r="D667">
        <v>1971</v>
      </c>
      <c r="E667">
        <v>1971</v>
      </c>
      <c r="F667">
        <v>981</v>
      </c>
      <c r="G667">
        <v>576</v>
      </c>
      <c r="H667">
        <v>143250</v>
      </c>
    </row>
    <row r="668" spans="1:8">
      <c r="A668">
        <v>7200</v>
      </c>
      <c r="B668">
        <v>5</v>
      </c>
      <c r="C668">
        <v>5</v>
      </c>
      <c r="D668">
        <v>1950</v>
      </c>
      <c r="E668">
        <v>1950</v>
      </c>
      <c r="F668">
        <v>0</v>
      </c>
      <c r="G668">
        <v>420</v>
      </c>
      <c r="H668">
        <v>98300</v>
      </c>
    </row>
    <row r="669" spans="1:8">
      <c r="A669">
        <v>10452</v>
      </c>
      <c r="B669">
        <v>6</v>
      </c>
      <c r="C669">
        <v>5</v>
      </c>
      <c r="D669">
        <v>1953</v>
      </c>
      <c r="E669">
        <v>1953</v>
      </c>
      <c r="F669">
        <v>1094</v>
      </c>
      <c r="G669">
        <v>495</v>
      </c>
      <c r="H669">
        <v>155000</v>
      </c>
    </row>
    <row r="670" spans="1:8">
      <c r="A670">
        <v>7700</v>
      </c>
      <c r="B670">
        <v>6</v>
      </c>
      <c r="C670">
        <v>5</v>
      </c>
      <c r="D670">
        <v>1966</v>
      </c>
      <c r="E670">
        <v>1966</v>
      </c>
      <c r="F670">
        <v>756</v>
      </c>
      <c r="G670">
        <v>442</v>
      </c>
      <c r="H670">
        <v>155000</v>
      </c>
    </row>
    <row r="671" spans="1:8">
      <c r="A671">
        <v>1936</v>
      </c>
      <c r="B671">
        <v>4</v>
      </c>
      <c r="C671">
        <v>6</v>
      </c>
      <c r="D671">
        <v>1970</v>
      </c>
      <c r="E671">
        <v>1970</v>
      </c>
      <c r="F671">
        <v>630</v>
      </c>
      <c r="G671">
        <v>0</v>
      </c>
      <c r="H671">
        <v>84500</v>
      </c>
    </row>
    <row r="672" spans="1:8">
      <c r="A672">
        <v>8125</v>
      </c>
      <c r="B672">
        <v>7</v>
      </c>
      <c r="C672">
        <v>6</v>
      </c>
      <c r="D672">
        <v>2007</v>
      </c>
      <c r="E672">
        <v>2007</v>
      </c>
      <c r="F672">
        <v>813</v>
      </c>
      <c r="G672">
        <v>562</v>
      </c>
      <c r="H672">
        <v>205950</v>
      </c>
    </row>
    <row r="673" spans="1:8">
      <c r="A673">
        <v>9084</v>
      </c>
      <c r="B673">
        <v>4</v>
      </c>
      <c r="C673">
        <v>5</v>
      </c>
      <c r="D673">
        <v>1940</v>
      </c>
      <c r="E673">
        <v>1950</v>
      </c>
      <c r="F673">
        <v>755</v>
      </c>
      <c r="G673">
        <v>296</v>
      </c>
      <c r="H673">
        <v>108000</v>
      </c>
    </row>
    <row r="674" spans="1:8">
      <c r="A674">
        <v>8750</v>
      </c>
      <c r="B674">
        <v>7</v>
      </c>
      <c r="C674">
        <v>5</v>
      </c>
      <c r="D674">
        <v>1996</v>
      </c>
      <c r="E674">
        <v>1996</v>
      </c>
      <c r="F674">
        <v>880</v>
      </c>
      <c r="G674">
        <v>512</v>
      </c>
      <c r="H674">
        <v>191000</v>
      </c>
    </row>
    <row r="675" spans="1:8">
      <c r="A675">
        <v>10320</v>
      </c>
      <c r="B675">
        <v>6</v>
      </c>
      <c r="C675">
        <v>7</v>
      </c>
      <c r="D675">
        <v>1906</v>
      </c>
      <c r="E675">
        <v>1995</v>
      </c>
      <c r="F675">
        <v>756</v>
      </c>
      <c r="G675">
        <v>216</v>
      </c>
      <c r="H675">
        <v>135000</v>
      </c>
    </row>
    <row r="676" spans="1:8">
      <c r="A676">
        <v>10437</v>
      </c>
      <c r="B676">
        <v>8</v>
      </c>
      <c r="C676">
        <v>6</v>
      </c>
      <c r="D676">
        <v>1995</v>
      </c>
      <c r="E676">
        <v>1995</v>
      </c>
      <c r="F676">
        <v>2109</v>
      </c>
      <c r="G676">
        <v>839</v>
      </c>
      <c r="H676">
        <v>350000</v>
      </c>
    </row>
    <row r="677" spans="1:8">
      <c r="A677">
        <v>1680</v>
      </c>
      <c r="B677">
        <v>6</v>
      </c>
      <c r="C677">
        <v>5</v>
      </c>
      <c r="D677">
        <v>1971</v>
      </c>
      <c r="E677">
        <v>1971</v>
      </c>
      <c r="F677">
        <v>525</v>
      </c>
      <c r="G677">
        <v>264</v>
      </c>
      <c r="H677">
        <v>88000</v>
      </c>
    </row>
    <row r="678" spans="1:8">
      <c r="A678">
        <v>10007</v>
      </c>
      <c r="B678">
        <v>5</v>
      </c>
      <c r="C678">
        <v>7</v>
      </c>
      <c r="D678">
        <v>1959</v>
      </c>
      <c r="E678">
        <v>2006</v>
      </c>
      <c r="F678">
        <v>1053</v>
      </c>
      <c r="G678">
        <v>312</v>
      </c>
      <c r="H678">
        <v>145500</v>
      </c>
    </row>
    <row r="679" spans="1:8">
      <c r="A679">
        <v>7200</v>
      </c>
      <c r="B679">
        <v>7</v>
      </c>
      <c r="C679">
        <v>6</v>
      </c>
      <c r="D679">
        <v>1931</v>
      </c>
      <c r="E679">
        <v>2000</v>
      </c>
      <c r="F679">
        <v>776</v>
      </c>
      <c r="G679">
        <v>270</v>
      </c>
      <c r="H679">
        <v>149000</v>
      </c>
    </row>
    <row r="680" spans="1:8">
      <c r="A680">
        <v>17503</v>
      </c>
      <c r="B680">
        <v>6</v>
      </c>
      <c r="C680">
        <v>5</v>
      </c>
      <c r="D680">
        <v>1948</v>
      </c>
      <c r="E680">
        <v>1950</v>
      </c>
      <c r="F680">
        <v>912</v>
      </c>
      <c r="G680">
        <v>330</v>
      </c>
      <c r="H680">
        <v>97500</v>
      </c>
    </row>
    <row r="681" spans="1:8">
      <c r="A681">
        <v>9937</v>
      </c>
      <c r="B681">
        <v>5</v>
      </c>
      <c r="C681">
        <v>7</v>
      </c>
      <c r="D681">
        <v>1964</v>
      </c>
      <c r="E681">
        <v>1999</v>
      </c>
      <c r="F681">
        <v>1486</v>
      </c>
      <c r="G681">
        <v>480</v>
      </c>
      <c r="H681">
        <v>167000</v>
      </c>
    </row>
    <row r="682" spans="1:8">
      <c r="A682">
        <v>12384</v>
      </c>
      <c r="B682">
        <v>7</v>
      </c>
      <c r="C682">
        <v>7</v>
      </c>
      <c r="D682">
        <v>1976</v>
      </c>
      <c r="E682">
        <v>1976</v>
      </c>
      <c r="F682">
        <v>793</v>
      </c>
      <c r="G682">
        <v>550</v>
      </c>
      <c r="H682">
        <v>197900</v>
      </c>
    </row>
    <row r="683" spans="1:8">
      <c r="A683">
        <v>46589</v>
      </c>
      <c r="B683">
        <v>8</v>
      </c>
      <c r="C683">
        <v>7</v>
      </c>
      <c r="D683">
        <v>1994</v>
      </c>
      <c r="E683">
        <v>2005</v>
      </c>
      <c r="F683">
        <v>1629</v>
      </c>
      <c r="G683">
        <v>711</v>
      </c>
      <c r="H683">
        <v>402000</v>
      </c>
    </row>
    <row r="684" spans="1:8">
      <c r="A684">
        <v>13560</v>
      </c>
      <c r="B684">
        <v>6</v>
      </c>
      <c r="C684">
        <v>3</v>
      </c>
      <c r="D684">
        <v>1968</v>
      </c>
      <c r="E684">
        <v>1968</v>
      </c>
      <c r="F684">
        <v>1392</v>
      </c>
      <c r="G684">
        <v>576</v>
      </c>
      <c r="H684">
        <v>110000</v>
      </c>
    </row>
    <row r="685" spans="1:8">
      <c r="A685">
        <v>10012</v>
      </c>
      <c r="B685">
        <v>4</v>
      </c>
      <c r="C685">
        <v>5</v>
      </c>
      <c r="D685">
        <v>1972</v>
      </c>
      <c r="E685">
        <v>1972</v>
      </c>
      <c r="F685">
        <v>1138</v>
      </c>
      <c r="G685">
        <v>588</v>
      </c>
      <c r="H685">
        <v>137500</v>
      </c>
    </row>
    <row r="686" spans="1:8">
      <c r="A686">
        <v>20896</v>
      </c>
      <c r="B686">
        <v>8</v>
      </c>
      <c r="C686">
        <v>5</v>
      </c>
      <c r="D686">
        <v>2005</v>
      </c>
      <c r="E686">
        <v>2006</v>
      </c>
      <c r="F686">
        <v>2077</v>
      </c>
      <c r="G686">
        <v>1134</v>
      </c>
      <c r="H686">
        <v>423000</v>
      </c>
    </row>
    <row r="687" spans="1:8">
      <c r="A687">
        <v>11194</v>
      </c>
      <c r="B687">
        <v>8</v>
      </c>
      <c r="C687">
        <v>5</v>
      </c>
      <c r="D687">
        <v>2000</v>
      </c>
      <c r="E687">
        <v>2000</v>
      </c>
      <c r="F687">
        <v>1406</v>
      </c>
      <c r="G687">
        <v>504</v>
      </c>
      <c r="H687">
        <v>230500</v>
      </c>
    </row>
    <row r="688" spans="1:8">
      <c r="A688">
        <v>18450</v>
      </c>
      <c r="B688">
        <v>6</v>
      </c>
      <c r="C688">
        <v>5</v>
      </c>
      <c r="D688">
        <v>1965</v>
      </c>
      <c r="E688">
        <v>1979</v>
      </c>
      <c r="F688">
        <v>1021</v>
      </c>
      <c r="G688">
        <v>596</v>
      </c>
      <c r="H688">
        <v>129000</v>
      </c>
    </row>
    <row r="689" spans="1:8">
      <c r="A689">
        <v>8125</v>
      </c>
      <c r="B689">
        <v>6</v>
      </c>
      <c r="C689">
        <v>5</v>
      </c>
      <c r="D689">
        <v>1994</v>
      </c>
      <c r="E689">
        <v>1998</v>
      </c>
      <c r="F689">
        <v>1408</v>
      </c>
      <c r="G689">
        <v>575</v>
      </c>
      <c r="H689">
        <v>193500</v>
      </c>
    </row>
    <row r="690" spans="1:8">
      <c r="A690">
        <v>14175</v>
      </c>
      <c r="B690">
        <v>5</v>
      </c>
      <c r="C690">
        <v>6</v>
      </c>
      <c r="D690">
        <v>1956</v>
      </c>
      <c r="E690">
        <v>1987</v>
      </c>
      <c r="F690">
        <v>1188</v>
      </c>
      <c r="G690">
        <v>576</v>
      </c>
      <c r="H690">
        <v>168000</v>
      </c>
    </row>
    <row r="691" spans="1:8">
      <c r="A691">
        <v>11600</v>
      </c>
      <c r="B691">
        <v>4</v>
      </c>
      <c r="C691">
        <v>5</v>
      </c>
      <c r="D691">
        <v>1922</v>
      </c>
      <c r="E691">
        <v>1950</v>
      </c>
      <c r="F691">
        <v>700</v>
      </c>
      <c r="G691">
        <v>252</v>
      </c>
      <c r="H691">
        <v>137500</v>
      </c>
    </row>
    <row r="692" spans="1:8">
      <c r="A692">
        <v>8633</v>
      </c>
      <c r="B692">
        <v>6</v>
      </c>
      <c r="C692">
        <v>5</v>
      </c>
      <c r="D692">
        <v>2005</v>
      </c>
      <c r="E692">
        <v>2005</v>
      </c>
      <c r="F692">
        <v>738</v>
      </c>
      <c r="G692">
        <v>540</v>
      </c>
      <c r="H692">
        <v>173500</v>
      </c>
    </row>
    <row r="693" spans="1:8">
      <c r="A693">
        <v>6629</v>
      </c>
      <c r="B693">
        <v>6</v>
      </c>
      <c r="C693">
        <v>6</v>
      </c>
      <c r="D693">
        <v>1925</v>
      </c>
      <c r="E693">
        <v>1950</v>
      </c>
      <c r="F693">
        <v>672</v>
      </c>
      <c r="G693">
        <v>300</v>
      </c>
      <c r="H693">
        <v>103600</v>
      </c>
    </row>
    <row r="694" spans="1:8">
      <c r="A694">
        <v>11250</v>
      </c>
      <c r="B694">
        <v>6</v>
      </c>
      <c r="C694">
        <v>6</v>
      </c>
      <c r="D694">
        <v>1977</v>
      </c>
      <c r="E694">
        <v>1977</v>
      </c>
      <c r="F694">
        <v>1208</v>
      </c>
      <c r="G694">
        <v>546</v>
      </c>
      <c r="H694">
        <v>165000</v>
      </c>
    </row>
    <row r="695" spans="1:8">
      <c r="A695">
        <v>14442</v>
      </c>
      <c r="B695">
        <v>6</v>
      </c>
      <c r="C695">
        <v>7</v>
      </c>
      <c r="D695">
        <v>1957</v>
      </c>
      <c r="E695">
        <v>2004</v>
      </c>
      <c r="F695">
        <v>1477</v>
      </c>
      <c r="G695">
        <v>416</v>
      </c>
      <c r="H695">
        <v>257500</v>
      </c>
    </row>
    <row r="696" spans="1:8">
      <c r="A696">
        <v>9200</v>
      </c>
      <c r="B696">
        <v>6</v>
      </c>
      <c r="C696">
        <v>6</v>
      </c>
      <c r="D696">
        <v>1965</v>
      </c>
      <c r="E696">
        <v>1965</v>
      </c>
      <c r="F696">
        <v>1136</v>
      </c>
      <c r="G696">
        <v>384</v>
      </c>
      <c r="H696">
        <v>140000</v>
      </c>
    </row>
    <row r="697" spans="1:8">
      <c r="A697">
        <v>2289</v>
      </c>
      <c r="B697">
        <v>6</v>
      </c>
      <c r="C697">
        <v>6</v>
      </c>
      <c r="D697">
        <v>1978</v>
      </c>
      <c r="E697">
        <v>1978</v>
      </c>
      <c r="F697">
        <v>855</v>
      </c>
      <c r="G697">
        <v>440</v>
      </c>
      <c r="H697">
        <v>148500</v>
      </c>
    </row>
    <row r="698" spans="1:8">
      <c r="A698">
        <v>9600</v>
      </c>
      <c r="B698">
        <v>4</v>
      </c>
      <c r="C698">
        <v>2</v>
      </c>
      <c r="D698">
        <v>1900</v>
      </c>
      <c r="E698">
        <v>1950</v>
      </c>
      <c r="F698">
        <v>1095</v>
      </c>
      <c r="G698">
        <v>779</v>
      </c>
      <c r="H698">
        <v>87000</v>
      </c>
    </row>
    <row r="699" spans="1:8">
      <c r="A699">
        <v>9022</v>
      </c>
      <c r="B699">
        <v>5</v>
      </c>
      <c r="C699">
        <v>8</v>
      </c>
      <c r="D699">
        <v>1924</v>
      </c>
      <c r="E699">
        <v>2006</v>
      </c>
      <c r="F699">
        <v>768</v>
      </c>
      <c r="G699">
        <v>240</v>
      </c>
      <c r="H699">
        <v>109500</v>
      </c>
    </row>
    <row r="700" spans="1:8">
      <c r="A700">
        <v>11844</v>
      </c>
      <c r="B700">
        <v>8</v>
      </c>
      <c r="C700">
        <v>5</v>
      </c>
      <c r="D700">
        <v>2008</v>
      </c>
      <c r="E700">
        <v>2008</v>
      </c>
      <c r="F700">
        <v>2046</v>
      </c>
      <c r="G700">
        <v>834</v>
      </c>
      <c r="H700">
        <v>372500</v>
      </c>
    </row>
    <row r="701" spans="1:8">
      <c r="A701">
        <v>9945</v>
      </c>
      <c r="B701">
        <v>5</v>
      </c>
      <c r="C701">
        <v>5</v>
      </c>
      <c r="D701">
        <v>1961</v>
      </c>
      <c r="E701">
        <v>1961</v>
      </c>
      <c r="F701">
        <v>988</v>
      </c>
      <c r="G701">
        <v>572</v>
      </c>
      <c r="H701">
        <v>128500</v>
      </c>
    </row>
    <row r="702" spans="1:8">
      <c r="A702">
        <v>8012</v>
      </c>
      <c r="B702">
        <v>6</v>
      </c>
      <c r="C702">
        <v>5</v>
      </c>
      <c r="D702">
        <v>1980</v>
      </c>
      <c r="E702">
        <v>1980</v>
      </c>
      <c r="F702">
        <v>923</v>
      </c>
      <c r="G702">
        <v>264</v>
      </c>
      <c r="H702">
        <v>143000</v>
      </c>
    </row>
    <row r="703" spans="1:8">
      <c r="A703">
        <v>4500</v>
      </c>
      <c r="B703">
        <v>5</v>
      </c>
      <c r="C703">
        <v>5</v>
      </c>
      <c r="D703">
        <v>1932</v>
      </c>
      <c r="E703">
        <v>2000</v>
      </c>
      <c r="F703">
        <v>793</v>
      </c>
      <c r="G703">
        <v>281</v>
      </c>
      <c r="H703">
        <v>159434</v>
      </c>
    </row>
    <row r="704" spans="1:8">
      <c r="A704">
        <v>2887</v>
      </c>
      <c r="B704">
        <v>6</v>
      </c>
      <c r="C704">
        <v>5</v>
      </c>
      <c r="D704">
        <v>1996</v>
      </c>
      <c r="E704">
        <v>1997</v>
      </c>
      <c r="F704">
        <v>1291</v>
      </c>
      <c r="G704">
        <v>431</v>
      </c>
      <c r="H704">
        <v>173000</v>
      </c>
    </row>
    <row r="705" spans="1:8">
      <c r="A705">
        <v>11248</v>
      </c>
      <c r="B705">
        <v>9</v>
      </c>
      <c r="C705">
        <v>5</v>
      </c>
      <c r="D705">
        <v>2002</v>
      </c>
      <c r="E705">
        <v>2002</v>
      </c>
      <c r="F705">
        <v>1626</v>
      </c>
      <c r="G705">
        <v>702</v>
      </c>
      <c r="H705">
        <v>285000</v>
      </c>
    </row>
    <row r="706" spans="1:8">
      <c r="A706">
        <v>16770</v>
      </c>
      <c r="B706">
        <v>7</v>
      </c>
      <c r="C706">
        <v>5</v>
      </c>
      <c r="D706">
        <v>1998</v>
      </c>
      <c r="E706">
        <v>1998</v>
      </c>
      <c r="F706">
        <v>1195</v>
      </c>
      <c r="G706">
        <v>486</v>
      </c>
      <c r="H706">
        <v>221000</v>
      </c>
    </row>
    <row r="707" spans="1:8">
      <c r="A707">
        <v>5062</v>
      </c>
      <c r="B707">
        <v>7</v>
      </c>
      <c r="C707">
        <v>5</v>
      </c>
      <c r="D707">
        <v>1984</v>
      </c>
      <c r="E707">
        <v>1984</v>
      </c>
      <c r="F707">
        <v>1190</v>
      </c>
      <c r="G707">
        <v>577</v>
      </c>
      <c r="H707">
        <v>207500</v>
      </c>
    </row>
    <row r="708" spans="1:8">
      <c r="A708">
        <v>10207</v>
      </c>
      <c r="B708">
        <v>7</v>
      </c>
      <c r="C708">
        <v>6</v>
      </c>
      <c r="D708">
        <v>2007</v>
      </c>
      <c r="E708">
        <v>2007</v>
      </c>
      <c r="F708">
        <v>874</v>
      </c>
      <c r="G708">
        <v>578</v>
      </c>
      <c r="H708">
        <v>227875</v>
      </c>
    </row>
    <row r="709" spans="1:8">
      <c r="A709">
        <v>5105</v>
      </c>
      <c r="B709">
        <v>7</v>
      </c>
      <c r="C709">
        <v>5</v>
      </c>
      <c r="D709">
        <v>2004</v>
      </c>
      <c r="E709">
        <v>2004</v>
      </c>
      <c r="F709">
        <v>551</v>
      </c>
      <c r="G709">
        <v>480</v>
      </c>
      <c r="H709">
        <v>148800</v>
      </c>
    </row>
    <row r="710" spans="1:8">
      <c r="A710">
        <v>8089</v>
      </c>
      <c r="B710">
        <v>8</v>
      </c>
      <c r="C710">
        <v>6</v>
      </c>
      <c r="D710">
        <v>2007</v>
      </c>
      <c r="E710">
        <v>2007</v>
      </c>
      <c r="F710">
        <v>1419</v>
      </c>
      <c r="G710">
        <v>567</v>
      </c>
      <c r="H710">
        <v>392000</v>
      </c>
    </row>
    <row r="711" spans="1:8">
      <c r="A711">
        <v>7577</v>
      </c>
      <c r="B711">
        <v>6</v>
      </c>
      <c r="C711">
        <v>5</v>
      </c>
      <c r="D711">
        <v>2005</v>
      </c>
      <c r="E711">
        <v>2006</v>
      </c>
      <c r="F711">
        <v>1362</v>
      </c>
      <c r="G711">
        <v>460</v>
      </c>
      <c r="H711">
        <v>194700</v>
      </c>
    </row>
    <row r="712" spans="1:8">
      <c r="A712">
        <v>4426</v>
      </c>
      <c r="B712">
        <v>6</v>
      </c>
      <c r="C712">
        <v>5</v>
      </c>
      <c r="D712">
        <v>2004</v>
      </c>
      <c r="E712">
        <v>2004</v>
      </c>
      <c r="F712">
        <v>848</v>
      </c>
      <c r="G712">
        <v>420</v>
      </c>
      <c r="H712">
        <v>141000</v>
      </c>
    </row>
    <row r="713" spans="1:8">
      <c r="A713">
        <v>21535</v>
      </c>
      <c r="B713">
        <v>10</v>
      </c>
      <c r="C713">
        <v>6</v>
      </c>
      <c r="D713">
        <v>1994</v>
      </c>
      <c r="E713">
        <v>1995</v>
      </c>
      <c r="F713">
        <v>2444</v>
      </c>
      <c r="G713">
        <v>832</v>
      </c>
      <c r="H713">
        <v>755000</v>
      </c>
    </row>
    <row r="714" spans="1:8">
      <c r="A714">
        <v>26178</v>
      </c>
      <c r="B714">
        <v>7</v>
      </c>
      <c r="C714">
        <v>5</v>
      </c>
      <c r="D714">
        <v>1989</v>
      </c>
      <c r="E714">
        <v>1990</v>
      </c>
      <c r="F714">
        <v>1210</v>
      </c>
      <c r="G714">
        <v>628</v>
      </c>
      <c r="H714">
        <v>335000</v>
      </c>
    </row>
    <row r="715" spans="1:8">
      <c r="A715">
        <v>5400</v>
      </c>
      <c r="B715">
        <v>5</v>
      </c>
      <c r="C715">
        <v>6</v>
      </c>
      <c r="D715">
        <v>1921</v>
      </c>
      <c r="E715">
        <v>1968</v>
      </c>
      <c r="F715">
        <v>1073</v>
      </c>
      <c r="G715">
        <v>326</v>
      </c>
      <c r="H715">
        <v>108480</v>
      </c>
    </row>
    <row r="716" spans="1:8">
      <c r="A716">
        <v>6120</v>
      </c>
      <c r="B716">
        <v>5</v>
      </c>
      <c r="C716">
        <v>6</v>
      </c>
      <c r="D716">
        <v>1936</v>
      </c>
      <c r="E716">
        <v>1950</v>
      </c>
      <c r="F716">
        <v>927</v>
      </c>
      <c r="G716">
        <v>576</v>
      </c>
      <c r="H716">
        <v>141500</v>
      </c>
    </row>
    <row r="717" spans="1:8">
      <c r="A717">
        <v>13811</v>
      </c>
      <c r="B717">
        <v>6</v>
      </c>
      <c r="C717">
        <v>6</v>
      </c>
      <c r="D717">
        <v>1987</v>
      </c>
      <c r="E717">
        <v>1987</v>
      </c>
      <c r="F717">
        <v>1112</v>
      </c>
      <c r="G717">
        <v>551</v>
      </c>
      <c r="H717">
        <v>176000</v>
      </c>
    </row>
    <row r="718" spans="1:8">
      <c r="A718">
        <v>6000</v>
      </c>
      <c r="B718">
        <v>5</v>
      </c>
      <c r="C718">
        <v>7</v>
      </c>
      <c r="D718">
        <v>1921</v>
      </c>
      <c r="E718">
        <v>1950</v>
      </c>
      <c r="F718">
        <v>616</v>
      </c>
      <c r="G718">
        <v>205</v>
      </c>
      <c r="H718">
        <v>89000</v>
      </c>
    </row>
    <row r="719" spans="1:8">
      <c r="A719">
        <v>6420</v>
      </c>
      <c r="B719">
        <v>5</v>
      </c>
      <c r="C719">
        <v>7</v>
      </c>
      <c r="D719">
        <v>1952</v>
      </c>
      <c r="E719">
        <v>1952</v>
      </c>
      <c r="F719">
        <v>980</v>
      </c>
      <c r="G719">
        <v>308</v>
      </c>
      <c r="H719">
        <v>123500</v>
      </c>
    </row>
    <row r="720" spans="1:8">
      <c r="A720">
        <v>8450</v>
      </c>
      <c r="B720">
        <v>5</v>
      </c>
      <c r="C720">
        <v>8</v>
      </c>
      <c r="D720">
        <v>1965</v>
      </c>
      <c r="E720">
        <v>2009</v>
      </c>
      <c r="F720">
        <v>894</v>
      </c>
      <c r="G720">
        <v>336</v>
      </c>
      <c r="H720">
        <v>138500</v>
      </c>
    </row>
    <row r="721" spans="1:8">
      <c r="A721">
        <v>4282</v>
      </c>
      <c r="B721">
        <v>7</v>
      </c>
      <c r="C721">
        <v>5</v>
      </c>
      <c r="D721">
        <v>2004</v>
      </c>
      <c r="E721">
        <v>2004</v>
      </c>
      <c r="F721">
        <v>1391</v>
      </c>
      <c r="G721">
        <v>530</v>
      </c>
      <c r="H721">
        <v>196000</v>
      </c>
    </row>
    <row r="722" spans="1:8">
      <c r="A722">
        <v>14331</v>
      </c>
      <c r="B722">
        <v>8</v>
      </c>
      <c r="C722">
        <v>5</v>
      </c>
      <c r="D722">
        <v>2002</v>
      </c>
      <c r="E722">
        <v>2002</v>
      </c>
      <c r="F722">
        <v>1800</v>
      </c>
      <c r="G722">
        <v>765</v>
      </c>
      <c r="H722">
        <v>312500</v>
      </c>
    </row>
    <row r="723" spans="1:8">
      <c r="A723">
        <v>9600</v>
      </c>
      <c r="B723">
        <v>7</v>
      </c>
      <c r="C723">
        <v>5</v>
      </c>
      <c r="D723">
        <v>1969</v>
      </c>
      <c r="E723">
        <v>1969</v>
      </c>
      <c r="F723">
        <v>1164</v>
      </c>
      <c r="G723">
        <v>528</v>
      </c>
      <c r="H723">
        <v>140000</v>
      </c>
    </row>
    <row r="724" spans="1:8">
      <c r="A724">
        <v>12438</v>
      </c>
      <c r="B724">
        <v>8</v>
      </c>
      <c r="C724">
        <v>5</v>
      </c>
      <c r="D724">
        <v>2006</v>
      </c>
      <c r="E724">
        <v>2006</v>
      </c>
      <c r="F724">
        <v>1234</v>
      </c>
      <c r="G724">
        <v>666</v>
      </c>
      <c r="H724">
        <v>361919</v>
      </c>
    </row>
    <row r="725" spans="1:8">
      <c r="A725">
        <v>7630</v>
      </c>
      <c r="B725">
        <v>5</v>
      </c>
      <c r="C725">
        <v>9</v>
      </c>
      <c r="D725">
        <v>1900</v>
      </c>
      <c r="E725">
        <v>1996</v>
      </c>
      <c r="F725">
        <v>360</v>
      </c>
      <c r="G725">
        <v>672</v>
      </c>
      <c r="H725">
        <v>140000</v>
      </c>
    </row>
    <row r="726" spans="1:8">
      <c r="A726">
        <v>8400</v>
      </c>
      <c r="B726">
        <v>7</v>
      </c>
      <c r="C726">
        <v>5</v>
      </c>
      <c r="D726">
        <v>2004</v>
      </c>
      <c r="E726">
        <v>2005</v>
      </c>
      <c r="F726">
        <v>1473</v>
      </c>
      <c r="G726">
        <v>606</v>
      </c>
      <c r="H726">
        <v>213000</v>
      </c>
    </row>
    <row r="727" spans="1:8">
      <c r="A727">
        <v>5600</v>
      </c>
      <c r="B727">
        <v>4</v>
      </c>
      <c r="C727">
        <v>5</v>
      </c>
      <c r="D727">
        <v>1930</v>
      </c>
      <c r="E727">
        <v>1950</v>
      </c>
      <c r="F727">
        <v>0</v>
      </c>
      <c r="G727">
        <v>0</v>
      </c>
      <c r="H727">
        <v>55000</v>
      </c>
    </row>
    <row r="728" spans="1:8">
      <c r="A728">
        <v>115149</v>
      </c>
      <c r="B728">
        <v>7</v>
      </c>
      <c r="C728">
        <v>5</v>
      </c>
      <c r="D728">
        <v>1971</v>
      </c>
      <c r="E728">
        <v>2002</v>
      </c>
      <c r="F728">
        <v>1643</v>
      </c>
      <c r="G728">
        <v>739</v>
      </c>
      <c r="H728">
        <v>302000</v>
      </c>
    </row>
    <row r="729" spans="1:8">
      <c r="A729">
        <v>6240</v>
      </c>
      <c r="B729">
        <v>8</v>
      </c>
      <c r="C729">
        <v>5</v>
      </c>
      <c r="D729">
        <v>2006</v>
      </c>
      <c r="E729">
        <v>2006</v>
      </c>
      <c r="F729">
        <v>1324</v>
      </c>
      <c r="G729">
        <v>550</v>
      </c>
      <c r="H729">
        <v>254000</v>
      </c>
    </row>
    <row r="730" spans="1:8">
      <c r="A730">
        <v>9018</v>
      </c>
      <c r="B730">
        <v>7</v>
      </c>
      <c r="C730">
        <v>5</v>
      </c>
      <c r="D730">
        <v>2007</v>
      </c>
      <c r="E730">
        <v>2007</v>
      </c>
      <c r="F730">
        <v>728</v>
      </c>
      <c r="G730">
        <v>400</v>
      </c>
      <c r="H730">
        <v>179540</v>
      </c>
    </row>
    <row r="731" spans="1:8">
      <c r="A731">
        <v>7162</v>
      </c>
      <c r="B731">
        <v>5</v>
      </c>
      <c r="C731">
        <v>7</v>
      </c>
      <c r="D731">
        <v>1966</v>
      </c>
      <c r="E731">
        <v>1966</v>
      </c>
      <c r="F731">
        <v>876</v>
      </c>
      <c r="G731">
        <v>408</v>
      </c>
      <c r="H731">
        <v>109900</v>
      </c>
    </row>
    <row r="732" spans="1:8">
      <c r="A732">
        <v>4130</v>
      </c>
      <c r="B732">
        <v>3</v>
      </c>
      <c r="C732">
        <v>6</v>
      </c>
      <c r="D732">
        <v>1935</v>
      </c>
      <c r="E732">
        <v>2003</v>
      </c>
      <c r="F732">
        <v>270</v>
      </c>
      <c r="G732">
        <v>0</v>
      </c>
      <c r="H732">
        <v>52000</v>
      </c>
    </row>
    <row r="733" spans="1:8">
      <c r="A733">
        <v>8712</v>
      </c>
      <c r="B733">
        <v>4</v>
      </c>
      <c r="C733">
        <v>7</v>
      </c>
      <c r="D733">
        <v>1900</v>
      </c>
      <c r="E733">
        <v>1950</v>
      </c>
      <c r="F733">
        <v>859</v>
      </c>
      <c r="G733">
        <v>384</v>
      </c>
      <c r="H733">
        <v>102776</v>
      </c>
    </row>
    <row r="734" spans="1:8">
      <c r="A734">
        <v>4671</v>
      </c>
      <c r="B734">
        <v>8</v>
      </c>
      <c r="C734">
        <v>5</v>
      </c>
      <c r="D734">
        <v>1988</v>
      </c>
      <c r="E734">
        <v>1989</v>
      </c>
      <c r="F734">
        <v>1228</v>
      </c>
      <c r="G734">
        <v>472</v>
      </c>
      <c r="H734">
        <v>189000</v>
      </c>
    </row>
    <row r="735" spans="1:8">
      <c r="A735">
        <v>9873</v>
      </c>
      <c r="B735">
        <v>4</v>
      </c>
      <c r="C735">
        <v>5</v>
      </c>
      <c r="D735">
        <v>1970</v>
      </c>
      <c r="E735">
        <v>1970</v>
      </c>
      <c r="F735">
        <v>960</v>
      </c>
      <c r="G735">
        <v>576</v>
      </c>
      <c r="H735">
        <v>129000</v>
      </c>
    </row>
    <row r="736" spans="1:8">
      <c r="A736">
        <v>13517</v>
      </c>
      <c r="B736">
        <v>6</v>
      </c>
      <c r="C736">
        <v>8</v>
      </c>
      <c r="D736">
        <v>1976</v>
      </c>
      <c r="E736">
        <v>2005</v>
      </c>
      <c r="F736">
        <v>725</v>
      </c>
      <c r="G736">
        <v>475</v>
      </c>
      <c r="H736">
        <v>130500</v>
      </c>
    </row>
    <row r="737" spans="1:8">
      <c r="A737">
        <v>10140</v>
      </c>
      <c r="B737">
        <v>6</v>
      </c>
      <c r="C737">
        <v>5</v>
      </c>
      <c r="D737">
        <v>1974</v>
      </c>
      <c r="E737">
        <v>1974</v>
      </c>
      <c r="F737">
        <v>1064</v>
      </c>
      <c r="G737">
        <v>478</v>
      </c>
      <c r="H737">
        <v>165000</v>
      </c>
    </row>
    <row r="738" spans="1:8">
      <c r="A738">
        <v>10800</v>
      </c>
      <c r="B738">
        <v>7</v>
      </c>
      <c r="C738">
        <v>8</v>
      </c>
      <c r="D738">
        <v>1890</v>
      </c>
      <c r="E738">
        <v>1998</v>
      </c>
      <c r="F738">
        <v>718</v>
      </c>
      <c r="G738">
        <v>704</v>
      </c>
      <c r="H738">
        <v>159500</v>
      </c>
    </row>
    <row r="739" spans="1:8">
      <c r="A739">
        <v>10000</v>
      </c>
      <c r="B739">
        <v>5</v>
      </c>
      <c r="C739">
        <v>6</v>
      </c>
      <c r="D739">
        <v>1973</v>
      </c>
      <c r="E739">
        <v>2000</v>
      </c>
      <c r="F739">
        <v>1176</v>
      </c>
      <c r="G739">
        <v>439</v>
      </c>
      <c r="H739">
        <v>157000</v>
      </c>
    </row>
    <row r="740" spans="1:8">
      <c r="A740">
        <v>10542</v>
      </c>
      <c r="B740">
        <v>7</v>
      </c>
      <c r="C740">
        <v>5</v>
      </c>
      <c r="D740">
        <v>1993</v>
      </c>
      <c r="E740">
        <v>1994</v>
      </c>
      <c r="F740">
        <v>1311</v>
      </c>
      <c r="G740">
        <v>983</v>
      </c>
      <c r="H740">
        <v>341000</v>
      </c>
    </row>
    <row r="741" spans="1:8">
      <c r="A741">
        <v>9920</v>
      </c>
      <c r="B741">
        <v>5</v>
      </c>
      <c r="C741">
        <v>6</v>
      </c>
      <c r="D741">
        <v>1969</v>
      </c>
      <c r="E741">
        <v>1969</v>
      </c>
      <c r="F741">
        <v>971</v>
      </c>
      <c r="G741">
        <v>300</v>
      </c>
      <c r="H741">
        <v>128500</v>
      </c>
    </row>
    <row r="742" spans="1:8">
      <c r="A742">
        <v>6563</v>
      </c>
      <c r="B742">
        <v>8</v>
      </c>
      <c r="C742">
        <v>5</v>
      </c>
      <c r="D742">
        <v>1985</v>
      </c>
      <c r="E742">
        <v>1985</v>
      </c>
      <c r="F742">
        <v>1742</v>
      </c>
      <c r="G742">
        <v>564</v>
      </c>
      <c r="H742">
        <v>275000</v>
      </c>
    </row>
    <row r="743" spans="1:8">
      <c r="A743">
        <v>4426</v>
      </c>
      <c r="B743">
        <v>6</v>
      </c>
      <c r="C743">
        <v>5</v>
      </c>
      <c r="D743">
        <v>2004</v>
      </c>
      <c r="E743">
        <v>2004</v>
      </c>
      <c r="F743">
        <v>848</v>
      </c>
      <c r="G743">
        <v>420</v>
      </c>
      <c r="H743">
        <v>143000</v>
      </c>
    </row>
    <row r="744" spans="1:8">
      <c r="A744">
        <v>8120</v>
      </c>
      <c r="B744">
        <v>4</v>
      </c>
      <c r="C744">
        <v>7</v>
      </c>
      <c r="D744">
        <v>1970</v>
      </c>
      <c r="E744">
        <v>1970</v>
      </c>
      <c r="F744">
        <v>864</v>
      </c>
      <c r="G744">
        <v>463</v>
      </c>
      <c r="H744">
        <v>124500</v>
      </c>
    </row>
    <row r="745" spans="1:8">
      <c r="A745">
        <v>8172</v>
      </c>
      <c r="B745">
        <v>4</v>
      </c>
      <c r="C745">
        <v>6</v>
      </c>
      <c r="D745">
        <v>1954</v>
      </c>
      <c r="E745">
        <v>1972</v>
      </c>
      <c r="F745">
        <v>941</v>
      </c>
      <c r="G745">
        <v>548</v>
      </c>
      <c r="H745">
        <v>135000</v>
      </c>
    </row>
    <row r="746" spans="1:8">
      <c r="A746">
        <v>13286</v>
      </c>
      <c r="B746">
        <v>9</v>
      </c>
      <c r="C746">
        <v>5</v>
      </c>
      <c r="D746">
        <v>2007</v>
      </c>
      <c r="E746">
        <v>2008</v>
      </c>
      <c r="F746">
        <v>1698</v>
      </c>
      <c r="G746">
        <v>768</v>
      </c>
      <c r="H746">
        <v>320000</v>
      </c>
    </row>
    <row r="747" spans="1:8">
      <c r="A747">
        <v>6960</v>
      </c>
      <c r="B747">
        <v>4</v>
      </c>
      <c r="C747">
        <v>6</v>
      </c>
      <c r="D747">
        <v>1970</v>
      </c>
      <c r="E747">
        <v>1970</v>
      </c>
      <c r="F747">
        <v>864</v>
      </c>
      <c r="G747">
        <v>660</v>
      </c>
      <c r="H747">
        <v>120500</v>
      </c>
    </row>
    <row r="748" spans="1:8">
      <c r="A748">
        <v>21695</v>
      </c>
      <c r="B748">
        <v>6</v>
      </c>
      <c r="C748">
        <v>9</v>
      </c>
      <c r="D748">
        <v>1988</v>
      </c>
      <c r="E748">
        <v>2007</v>
      </c>
      <c r="F748">
        <v>880</v>
      </c>
      <c r="G748">
        <v>540</v>
      </c>
      <c r="H748">
        <v>222000</v>
      </c>
    </row>
    <row r="749" spans="1:8">
      <c r="A749">
        <v>7314</v>
      </c>
      <c r="B749">
        <v>7</v>
      </c>
      <c r="C749">
        <v>5</v>
      </c>
      <c r="D749">
        <v>2007</v>
      </c>
      <c r="E749">
        <v>2007</v>
      </c>
      <c r="F749">
        <v>1232</v>
      </c>
      <c r="G749">
        <v>632</v>
      </c>
      <c r="H749">
        <v>194500</v>
      </c>
    </row>
    <row r="750" spans="1:8">
      <c r="A750">
        <v>11475</v>
      </c>
      <c r="B750">
        <v>5</v>
      </c>
      <c r="C750">
        <v>5</v>
      </c>
      <c r="D750">
        <v>1958</v>
      </c>
      <c r="E750">
        <v>1958</v>
      </c>
      <c r="F750">
        <v>1584</v>
      </c>
      <c r="G750">
        <v>888</v>
      </c>
      <c r="H750">
        <v>110000</v>
      </c>
    </row>
    <row r="751" spans="1:8">
      <c r="A751">
        <v>6240</v>
      </c>
      <c r="B751">
        <v>4</v>
      </c>
      <c r="C751">
        <v>5</v>
      </c>
      <c r="D751">
        <v>1925</v>
      </c>
      <c r="E751">
        <v>1950</v>
      </c>
      <c r="F751">
        <v>780</v>
      </c>
      <c r="G751">
        <v>539</v>
      </c>
      <c r="H751">
        <v>103000</v>
      </c>
    </row>
    <row r="752" spans="1:8">
      <c r="A752">
        <v>5389</v>
      </c>
      <c r="B752">
        <v>8</v>
      </c>
      <c r="C752">
        <v>5</v>
      </c>
      <c r="D752">
        <v>1995</v>
      </c>
      <c r="E752">
        <v>1996</v>
      </c>
      <c r="F752">
        <v>1595</v>
      </c>
      <c r="G752">
        <v>608</v>
      </c>
      <c r="H752">
        <v>236500</v>
      </c>
    </row>
    <row r="753" spans="1:8">
      <c r="A753">
        <v>9590</v>
      </c>
      <c r="B753">
        <v>7</v>
      </c>
      <c r="C753">
        <v>5</v>
      </c>
      <c r="D753">
        <v>2003</v>
      </c>
      <c r="E753">
        <v>2003</v>
      </c>
      <c r="F753">
        <v>868</v>
      </c>
      <c r="G753">
        <v>438</v>
      </c>
      <c r="H753">
        <v>187500</v>
      </c>
    </row>
    <row r="754" spans="1:8">
      <c r="A754">
        <v>11404</v>
      </c>
      <c r="B754">
        <v>7</v>
      </c>
      <c r="C754">
        <v>5</v>
      </c>
      <c r="D754">
        <v>1998</v>
      </c>
      <c r="E754">
        <v>1999</v>
      </c>
      <c r="F754">
        <v>1153</v>
      </c>
      <c r="G754">
        <v>541</v>
      </c>
      <c r="H754">
        <v>222500</v>
      </c>
    </row>
    <row r="755" spans="1:8">
      <c r="A755">
        <v>10000</v>
      </c>
      <c r="B755">
        <v>5</v>
      </c>
      <c r="C755">
        <v>6</v>
      </c>
      <c r="D755">
        <v>1961</v>
      </c>
      <c r="E755">
        <v>1983</v>
      </c>
      <c r="F755">
        <v>864</v>
      </c>
      <c r="G755">
        <v>264</v>
      </c>
      <c r="H755">
        <v>131400</v>
      </c>
    </row>
    <row r="756" spans="1:8">
      <c r="A756">
        <v>8978</v>
      </c>
      <c r="B756">
        <v>5</v>
      </c>
      <c r="C756">
        <v>5</v>
      </c>
      <c r="D756">
        <v>1968</v>
      </c>
      <c r="E756">
        <v>1968</v>
      </c>
      <c r="F756">
        <v>948</v>
      </c>
      <c r="G756">
        <v>300</v>
      </c>
      <c r="H756">
        <v>108000</v>
      </c>
    </row>
    <row r="757" spans="1:8">
      <c r="A757">
        <v>10800</v>
      </c>
      <c r="B757">
        <v>7</v>
      </c>
      <c r="C757">
        <v>7</v>
      </c>
      <c r="D757">
        <v>1914</v>
      </c>
      <c r="E757">
        <v>1970</v>
      </c>
      <c r="F757">
        <v>880</v>
      </c>
      <c r="G757">
        <v>320</v>
      </c>
      <c r="H757">
        <v>163000</v>
      </c>
    </row>
    <row r="758" spans="1:8">
      <c r="A758">
        <v>8544</v>
      </c>
      <c r="B758">
        <v>3</v>
      </c>
      <c r="C758">
        <v>4</v>
      </c>
      <c r="D758">
        <v>1950</v>
      </c>
      <c r="E758">
        <v>1950</v>
      </c>
      <c r="F758">
        <v>0</v>
      </c>
      <c r="G758">
        <v>400</v>
      </c>
      <c r="H758">
        <v>93500</v>
      </c>
    </row>
    <row r="759" spans="1:8">
      <c r="A759">
        <v>10463</v>
      </c>
      <c r="B759">
        <v>8</v>
      </c>
      <c r="C759">
        <v>5</v>
      </c>
      <c r="D759">
        <v>2005</v>
      </c>
      <c r="E759">
        <v>2005</v>
      </c>
      <c r="F759">
        <v>893</v>
      </c>
      <c r="G759">
        <v>800</v>
      </c>
      <c r="H759">
        <v>239900</v>
      </c>
    </row>
    <row r="760" spans="1:8">
      <c r="A760">
        <v>10800</v>
      </c>
      <c r="B760">
        <v>5</v>
      </c>
      <c r="C760">
        <v>5</v>
      </c>
      <c r="D760">
        <v>1987</v>
      </c>
      <c r="E760">
        <v>1988</v>
      </c>
      <c r="F760">
        <v>1200</v>
      </c>
      <c r="G760">
        <v>0</v>
      </c>
      <c r="H760">
        <v>179000</v>
      </c>
    </row>
    <row r="761" spans="1:8">
      <c r="A761">
        <v>9313</v>
      </c>
      <c r="B761">
        <v>7</v>
      </c>
      <c r="C761">
        <v>5</v>
      </c>
      <c r="D761">
        <v>2004</v>
      </c>
      <c r="E761">
        <v>2004</v>
      </c>
      <c r="F761">
        <v>864</v>
      </c>
      <c r="G761">
        <v>572</v>
      </c>
      <c r="H761">
        <v>190000</v>
      </c>
    </row>
    <row r="762" spans="1:8">
      <c r="A762">
        <v>9600</v>
      </c>
      <c r="B762">
        <v>5</v>
      </c>
      <c r="C762">
        <v>7</v>
      </c>
      <c r="D762">
        <v>1910</v>
      </c>
      <c r="E762">
        <v>2002</v>
      </c>
      <c r="F762">
        <v>264</v>
      </c>
      <c r="G762">
        <v>360</v>
      </c>
      <c r="H762">
        <v>132000</v>
      </c>
    </row>
    <row r="763" spans="1:8">
      <c r="A763">
        <v>6768</v>
      </c>
      <c r="B763">
        <v>6</v>
      </c>
      <c r="C763">
        <v>8</v>
      </c>
      <c r="D763">
        <v>1961</v>
      </c>
      <c r="E763">
        <v>1996</v>
      </c>
      <c r="F763">
        <v>912</v>
      </c>
      <c r="G763">
        <v>288</v>
      </c>
      <c r="H763">
        <v>142000</v>
      </c>
    </row>
    <row r="764" spans="1:8">
      <c r="A764">
        <v>8450</v>
      </c>
      <c r="B764">
        <v>7</v>
      </c>
      <c r="C764">
        <v>5</v>
      </c>
      <c r="D764">
        <v>2000</v>
      </c>
      <c r="E764">
        <v>2001</v>
      </c>
      <c r="F764">
        <v>1349</v>
      </c>
      <c r="G764">
        <v>539</v>
      </c>
      <c r="H764">
        <v>179000</v>
      </c>
    </row>
    <row r="765" spans="1:8">
      <c r="A765">
        <v>12886</v>
      </c>
      <c r="B765">
        <v>5</v>
      </c>
      <c r="C765">
        <v>6</v>
      </c>
      <c r="D765">
        <v>1963</v>
      </c>
      <c r="E765">
        <v>1999</v>
      </c>
      <c r="F765">
        <v>520</v>
      </c>
      <c r="G765">
        <v>480</v>
      </c>
      <c r="H765">
        <v>175000</v>
      </c>
    </row>
    <row r="766" spans="1:8">
      <c r="A766">
        <v>5395</v>
      </c>
      <c r="B766">
        <v>8</v>
      </c>
      <c r="C766">
        <v>5</v>
      </c>
      <c r="D766">
        <v>1993</v>
      </c>
      <c r="E766">
        <v>1993</v>
      </c>
      <c r="F766">
        <v>1337</v>
      </c>
      <c r="G766">
        <v>462</v>
      </c>
      <c r="H766">
        <v>180000</v>
      </c>
    </row>
    <row r="767" spans="1:8">
      <c r="A767">
        <v>8963</v>
      </c>
      <c r="B767">
        <v>8</v>
      </c>
      <c r="C767">
        <v>9</v>
      </c>
      <c r="D767">
        <v>1976</v>
      </c>
      <c r="E767">
        <v>1996</v>
      </c>
      <c r="F767">
        <v>1142</v>
      </c>
      <c r="G767">
        <v>831</v>
      </c>
      <c r="H767">
        <v>299800</v>
      </c>
    </row>
    <row r="768" spans="1:8">
      <c r="A768">
        <v>8795</v>
      </c>
      <c r="B768">
        <v>7</v>
      </c>
      <c r="C768">
        <v>5</v>
      </c>
      <c r="D768">
        <v>2000</v>
      </c>
      <c r="E768">
        <v>2000</v>
      </c>
      <c r="F768">
        <v>952</v>
      </c>
      <c r="G768">
        <v>554</v>
      </c>
      <c r="H768">
        <v>236000</v>
      </c>
    </row>
    <row r="769" spans="1:8">
      <c r="A769">
        <v>11700</v>
      </c>
      <c r="B769">
        <v>7</v>
      </c>
      <c r="C769">
        <v>7</v>
      </c>
      <c r="D769">
        <v>1880</v>
      </c>
      <c r="E769">
        <v>2003</v>
      </c>
      <c r="F769">
        <v>1240</v>
      </c>
      <c r="G769">
        <v>864</v>
      </c>
      <c r="H769">
        <v>265979</v>
      </c>
    </row>
    <row r="770" spans="1:8">
      <c r="A770">
        <v>10593</v>
      </c>
      <c r="B770">
        <v>7</v>
      </c>
      <c r="C770">
        <v>5</v>
      </c>
      <c r="D770">
        <v>1996</v>
      </c>
      <c r="E770">
        <v>1996</v>
      </c>
      <c r="F770">
        <v>1720</v>
      </c>
      <c r="G770">
        <v>527</v>
      </c>
      <c r="H770">
        <v>260400</v>
      </c>
    </row>
    <row r="771" spans="1:8">
      <c r="A771">
        <v>8405</v>
      </c>
      <c r="B771">
        <v>4</v>
      </c>
      <c r="C771">
        <v>3</v>
      </c>
      <c r="D771">
        <v>1945</v>
      </c>
      <c r="E771">
        <v>1950</v>
      </c>
      <c r="F771">
        <v>0</v>
      </c>
      <c r="G771">
        <v>240</v>
      </c>
      <c r="H771">
        <v>98000</v>
      </c>
    </row>
    <row r="772" spans="1:8">
      <c r="A772">
        <v>8800</v>
      </c>
      <c r="B772">
        <v>4</v>
      </c>
      <c r="C772">
        <v>7</v>
      </c>
      <c r="D772">
        <v>1910</v>
      </c>
      <c r="E772">
        <v>2004</v>
      </c>
      <c r="F772">
        <v>576</v>
      </c>
      <c r="G772">
        <v>0</v>
      </c>
      <c r="H772">
        <v>96500</v>
      </c>
    </row>
    <row r="773" spans="1:8">
      <c r="A773">
        <v>7750</v>
      </c>
      <c r="B773">
        <v>7</v>
      </c>
      <c r="C773">
        <v>5</v>
      </c>
      <c r="D773">
        <v>2003</v>
      </c>
      <c r="E773">
        <v>2003</v>
      </c>
      <c r="F773">
        <v>660</v>
      </c>
      <c r="G773">
        <v>400</v>
      </c>
      <c r="H773">
        <v>162000</v>
      </c>
    </row>
    <row r="774" spans="1:8">
      <c r="A774">
        <v>9236</v>
      </c>
      <c r="B774">
        <v>6</v>
      </c>
      <c r="C774">
        <v>5</v>
      </c>
      <c r="D774">
        <v>1997</v>
      </c>
      <c r="E774">
        <v>1997</v>
      </c>
      <c r="F774">
        <v>1479</v>
      </c>
      <c r="G774">
        <v>576</v>
      </c>
      <c r="H774">
        <v>217000</v>
      </c>
    </row>
    <row r="775" spans="1:8">
      <c r="A775">
        <v>10240</v>
      </c>
      <c r="B775">
        <v>8</v>
      </c>
      <c r="C775">
        <v>5</v>
      </c>
      <c r="D775">
        <v>2005</v>
      </c>
      <c r="E775">
        <v>2005</v>
      </c>
      <c r="F775">
        <v>1030</v>
      </c>
      <c r="G775">
        <v>878</v>
      </c>
      <c r="H775">
        <v>275500</v>
      </c>
    </row>
    <row r="776" spans="1:8">
      <c r="A776">
        <v>7930</v>
      </c>
      <c r="B776">
        <v>6</v>
      </c>
      <c r="C776">
        <v>8</v>
      </c>
      <c r="D776">
        <v>1969</v>
      </c>
      <c r="E776">
        <v>2005</v>
      </c>
      <c r="F776">
        <v>1026</v>
      </c>
      <c r="G776">
        <v>440</v>
      </c>
      <c r="H776">
        <v>156000</v>
      </c>
    </row>
    <row r="777" spans="1:8">
      <c r="A777">
        <v>3230</v>
      </c>
      <c r="B777">
        <v>6</v>
      </c>
      <c r="C777">
        <v>5</v>
      </c>
      <c r="D777">
        <v>1999</v>
      </c>
      <c r="E777">
        <v>1999</v>
      </c>
      <c r="F777">
        <v>729</v>
      </c>
      <c r="G777">
        <v>440</v>
      </c>
      <c r="H777">
        <v>172500</v>
      </c>
    </row>
    <row r="778" spans="1:8">
      <c r="A778">
        <v>10769</v>
      </c>
      <c r="B778">
        <v>8</v>
      </c>
      <c r="C778">
        <v>5</v>
      </c>
      <c r="D778">
        <v>2007</v>
      </c>
      <c r="E778">
        <v>2007</v>
      </c>
      <c r="F778">
        <v>866</v>
      </c>
      <c r="G778">
        <v>578</v>
      </c>
      <c r="H778">
        <v>212000</v>
      </c>
    </row>
    <row r="779" spans="1:8">
      <c r="A779">
        <v>11616</v>
      </c>
      <c r="B779">
        <v>6</v>
      </c>
      <c r="C779">
        <v>5</v>
      </c>
      <c r="D779">
        <v>1978</v>
      </c>
      <c r="E779">
        <v>1978</v>
      </c>
      <c r="F779">
        <v>672</v>
      </c>
      <c r="G779">
        <v>440</v>
      </c>
      <c r="H779">
        <v>158900</v>
      </c>
    </row>
    <row r="780" spans="1:8">
      <c r="A780">
        <v>2280</v>
      </c>
      <c r="B780">
        <v>7</v>
      </c>
      <c r="C780">
        <v>5</v>
      </c>
      <c r="D780">
        <v>1999</v>
      </c>
      <c r="E780">
        <v>1999</v>
      </c>
      <c r="F780">
        <v>744</v>
      </c>
      <c r="G780">
        <v>440</v>
      </c>
      <c r="H780">
        <v>179400</v>
      </c>
    </row>
    <row r="781" spans="1:8">
      <c r="A781">
        <v>12257</v>
      </c>
      <c r="B781">
        <v>8</v>
      </c>
      <c r="C781">
        <v>5</v>
      </c>
      <c r="D781">
        <v>1995</v>
      </c>
      <c r="E781">
        <v>1995</v>
      </c>
      <c r="F781">
        <v>1318</v>
      </c>
      <c r="G781">
        <v>752</v>
      </c>
      <c r="H781">
        <v>290000</v>
      </c>
    </row>
    <row r="782" spans="1:8">
      <c r="A782">
        <v>9100</v>
      </c>
      <c r="B782">
        <v>6</v>
      </c>
      <c r="C782">
        <v>6</v>
      </c>
      <c r="D782">
        <v>1959</v>
      </c>
      <c r="E782">
        <v>1959</v>
      </c>
      <c r="F782">
        <v>864</v>
      </c>
      <c r="G782">
        <v>300</v>
      </c>
      <c r="H782">
        <v>127500</v>
      </c>
    </row>
    <row r="783" spans="1:8">
      <c r="A783">
        <v>6911</v>
      </c>
      <c r="B783">
        <v>5</v>
      </c>
      <c r="C783">
        <v>5</v>
      </c>
      <c r="D783">
        <v>1924</v>
      </c>
      <c r="E783">
        <v>1950</v>
      </c>
      <c r="F783">
        <v>1145</v>
      </c>
      <c r="G783">
        <v>440</v>
      </c>
      <c r="H783">
        <v>100000</v>
      </c>
    </row>
    <row r="784" spans="1:8">
      <c r="A784">
        <v>8640</v>
      </c>
      <c r="B784">
        <v>7</v>
      </c>
      <c r="C784">
        <v>5</v>
      </c>
      <c r="D784">
        <v>2009</v>
      </c>
      <c r="E784">
        <v>2009</v>
      </c>
      <c r="F784">
        <v>756</v>
      </c>
      <c r="G784">
        <v>614</v>
      </c>
      <c r="H784">
        <v>215200</v>
      </c>
    </row>
    <row r="785" spans="1:8">
      <c r="A785">
        <v>9430</v>
      </c>
      <c r="B785">
        <v>8</v>
      </c>
      <c r="C785">
        <v>5</v>
      </c>
      <c r="D785">
        <v>1999</v>
      </c>
      <c r="E785">
        <v>1999</v>
      </c>
      <c r="F785">
        <v>1252</v>
      </c>
      <c r="G785">
        <v>856</v>
      </c>
      <c r="H785">
        <v>337000</v>
      </c>
    </row>
    <row r="786" spans="1:8">
      <c r="A786">
        <v>9549</v>
      </c>
      <c r="B786">
        <v>8</v>
      </c>
      <c r="C786">
        <v>5</v>
      </c>
      <c r="D786">
        <v>1995</v>
      </c>
      <c r="E786">
        <v>1996</v>
      </c>
      <c r="F786">
        <v>1494</v>
      </c>
      <c r="G786">
        <v>481</v>
      </c>
      <c r="H786">
        <v>270000</v>
      </c>
    </row>
    <row r="787" spans="1:8">
      <c r="A787">
        <v>14587</v>
      </c>
      <c r="B787">
        <v>9</v>
      </c>
      <c r="C787">
        <v>5</v>
      </c>
      <c r="D787">
        <v>2008</v>
      </c>
      <c r="E787">
        <v>2008</v>
      </c>
      <c r="F787">
        <v>1498</v>
      </c>
      <c r="G787">
        <v>592</v>
      </c>
      <c r="H787">
        <v>264132</v>
      </c>
    </row>
    <row r="788" spans="1:8">
      <c r="A788">
        <v>10421</v>
      </c>
      <c r="B788">
        <v>7</v>
      </c>
      <c r="C788">
        <v>5</v>
      </c>
      <c r="D788">
        <v>1988</v>
      </c>
      <c r="E788">
        <v>1988</v>
      </c>
      <c r="F788">
        <v>980</v>
      </c>
      <c r="G788">
        <v>496</v>
      </c>
      <c r="H788">
        <v>196500</v>
      </c>
    </row>
    <row r="789" spans="1:8">
      <c r="A789">
        <v>12508</v>
      </c>
      <c r="B789">
        <v>6</v>
      </c>
      <c r="C789">
        <v>7</v>
      </c>
      <c r="D789">
        <v>1940</v>
      </c>
      <c r="E789">
        <v>1985</v>
      </c>
      <c r="F789">
        <v>983</v>
      </c>
      <c r="G789">
        <v>423</v>
      </c>
      <c r="H789">
        <v>160000</v>
      </c>
    </row>
    <row r="790" spans="1:8">
      <c r="A790">
        <v>9100</v>
      </c>
      <c r="B790">
        <v>7</v>
      </c>
      <c r="C790">
        <v>5</v>
      </c>
      <c r="D790">
        <v>2004</v>
      </c>
      <c r="E790">
        <v>2005</v>
      </c>
      <c r="F790">
        <v>1860</v>
      </c>
      <c r="G790">
        <v>484</v>
      </c>
      <c r="H790">
        <v>216837</v>
      </c>
    </row>
    <row r="791" spans="1:8">
      <c r="A791">
        <v>53504</v>
      </c>
      <c r="B791">
        <v>8</v>
      </c>
      <c r="C791">
        <v>5</v>
      </c>
      <c r="D791">
        <v>2003</v>
      </c>
      <c r="E791">
        <v>2003</v>
      </c>
      <c r="F791">
        <v>1650</v>
      </c>
      <c r="G791">
        <v>841</v>
      </c>
      <c r="H791">
        <v>538000</v>
      </c>
    </row>
    <row r="792" spans="1:8">
      <c r="A792">
        <v>7252</v>
      </c>
      <c r="B792">
        <v>5</v>
      </c>
      <c r="C792">
        <v>5</v>
      </c>
      <c r="D792">
        <v>1982</v>
      </c>
      <c r="E792">
        <v>1982</v>
      </c>
      <c r="F792">
        <v>858</v>
      </c>
      <c r="G792">
        <v>576</v>
      </c>
      <c r="H792">
        <v>134900</v>
      </c>
    </row>
    <row r="793" spans="1:8">
      <c r="A793">
        <v>8877</v>
      </c>
      <c r="B793">
        <v>4</v>
      </c>
      <c r="C793">
        <v>5</v>
      </c>
      <c r="D793">
        <v>1951</v>
      </c>
      <c r="E793">
        <v>1951</v>
      </c>
      <c r="F793">
        <v>836</v>
      </c>
      <c r="G793">
        <v>396</v>
      </c>
      <c r="H793">
        <v>102000</v>
      </c>
    </row>
    <row r="794" spans="1:8">
      <c r="A794">
        <v>7819</v>
      </c>
      <c r="B794">
        <v>6</v>
      </c>
      <c r="C794">
        <v>5</v>
      </c>
      <c r="D794">
        <v>1976</v>
      </c>
      <c r="E794">
        <v>1976</v>
      </c>
      <c r="F794">
        <v>1029</v>
      </c>
      <c r="G794">
        <v>672</v>
      </c>
      <c r="H794">
        <v>107000</v>
      </c>
    </row>
    <row r="795" spans="1:8">
      <c r="A795">
        <v>10150</v>
      </c>
      <c r="B795">
        <v>5</v>
      </c>
      <c r="C795">
        <v>5</v>
      </c>
      <c r="D795">
        <v>1958</v>
      </c>
      <c r="E795">
        <v>1958</v>
      </c>
      <c r="F795">
        <v>912</v>
      </c>
      <c r="G795">
        <v>275</v>
      </c>
      <c r="H795">
        <v>114500</v>
      </c>
    </row>
    <row r="796" spans="1:8">
      <c r="A796">
        <v>14226</v>
      </c>
      <c r="B796">
        <v>8</v>
      </c>
      <c r="C796">
        <v>5</v>
      </c>
      <c r="D796">
        <v>2006</v>
      </c>
      <c r="E796">
        <v>2006</v>
      </c>
      <c r="F796">
        <v>1935</v>
      </c>
      <c r="G796">
        <v>895</v>
      </c>
      <c r="H796">
        <v>395000</v>
      </c>
    </row>
    <row r="797" spans="1:8">
      <c r="A797">
        <v>4500</v>
      </c>
      <c r="B797">
        <v>6</v>
      </c>
      <c r="C797">
        <v>5</v>
      </c>
      <c r="D797">
        <v>1998</v>
      </c>
      <c r="E797">
        <v>1998</v>
      </c>
      <c r="F797">
        <v>1204</v>
      </c>
      <c r="G797">
        <v>412</v>
      </c>
      <c r="H797">
        <v>162000</v>
      </c>
    </row>
    <row r="798" spans="1:8">
      <c r="A798">
        <v>11210</v>
      </c>
      <c r="B798">
        <v>7</v>
      </c>
      <c r="C798">
        <v>5</v>
      </c>
      <c r="D798">
        <v>2005</v>
      </c>
      <c r="E798">
        <v>2006</v>
      </c>
      <c r="F798">
        <v>1614</v>
      </c>
      <c r="G798">
        <v>865</v>
      </c>
      <c r="H798">
        <v>221500</v>
      </c>
    </row>
    <row r="799" spans="1:8">
      <c r="A799">
        <v>13350</v>
      </c>
      <c r="B799">
        <v>5</v>
      </c>
      <c r="C799">
        <v>5</v>
      </c>
      <c r="D799">
        <v>1974</v>
      </c>
      <c r="E799">
        <v>1974</v>
      </c>
      <c r="F799">
        <v>864</v>
      </c>
      <c r="G799">
        <v>440</v>
      </c>
      <c r="H799">
        <v>142500</v>
      </c>
    </row>
    <row r="800" spans="1:8">
      <c r="A800">
        <v>8400</v>
      </c>
      <c r="B800">
        <v>5</v>
      </c>
      <c r="C800">
        <v>5</v>
      </c>
      <c r="D800">
        <v>1977</v>
      </c>
      <c r="E800">
        <v>1977</v>
      </c>
      <c r="F800">
        <v>0</v>
      </c>
      <c r="G800">
        <v>630</v>
      </c>
      <c r="H800">
        <v>144000</v>
      </c>
    </row>
    <row r="801" spans="1:8">
      <c r="A801">
        <v>10530</v>
      </c>
      <c r="B801">
        <v>6</v>
      </c>
      <c r="C801">
        <v>5</v>
      </c>
      <c r="D801">
        <v>1977</v>
      </c>
      <c r="E801">
        <v>1977</v>
      </c>
      <c r="F801">
        <v>975</v>
      </c>
      <c r="G801">
        <v>504</v>
      </c>
      <c r="H801">
        <v>135000</v>
      </c>
    </row>
    <row r="802" spans="1:8">
      <c r="A802">
        <v>7875</v>
      </c>
      <c r="B802">
        <v>7</v>
      </c>
      <c r="C802">
        <v>5</v>
      </c>
      <c r="D802">
        <v>1995</v>
      </c>
      <c r="E802">
        <v>1996</v>
      </c>
      <c r="F802">
        <v>1237</v>
      </c>
      <c r="G802">
        <v>402</v>
      </c>
      <c r="H802">
        <v>176000</v>
      </c>
    </row>
    <row r="803" spans="1:8">
      <c r="A803">
        <v>7153</v>
      </c>
      <c r="B803">
        <v>6</v>
      </c>
      <c r="C803">
        <v>5</v>
      </c>
      <c r="D803">
        <v>1992</v>
      </c>
      <c r="E803">
        <v>1992</v>
      </c>
      <c r="F803">
        <v>761</v>
      </c>
      <c r="G803">
        <v>484</v>
      </c>
      <c r="H803">
        <v>175900</v>
      </c>
    </row>
    <row r="804" spans="1:8">
      <c r="A804">
        <v>16285</v>
      </c>
      <c r="B804">
        <v>7</v>
      </c>
      <c r="C804">
        <v>5</v>
      </c>
      <c r="D804">
        <v>2001</v>
      </c>
      <c r="E804">
        <v>2002</v>
      </c>
      <c r="F804">
        <v>1413</v>
      </c>
      <c r="G804">
        <v>605</v>
      </c>
      <c r="H804">
        <v>187100</v>
      </c>
    </row>
    <row r="805" spans="1:8">
      <c r="A805">
        <v>9101</v>
      </c>
      <c r="B805">
        <v>5</v>
      </c>
      <c r="C805">
        <v>6</v>
      </c>
      <c r="D805">
        <v>1978</v>
      </c>
      <c r="E805">
        <v>1978</v>
      </c>
      <c r="F805">
        <v>1097</v>
      </c>
      <c r="G805">
        <v>602</v>
      </c>
      <c r="H805">
        <v>165500</v>
      </c>
    </row>
    <row r="806" spans="1:8">
      <c r="A806">
        <v>6300</v>
      </c>
      <c r="B806">
        <v>6</v>
      </c>
      <c r="C806">
        <v>6</v>
      </c>
      <c r="D806">
        <v>1914</v>
      </c>
      <c r="E806">
        <v>2001</v>
      </c>
      <c r="F806">
        <v>742</v>
      </c>
      <c r="G806">
        <v>0</v>
      </c>
      <c r="H806">
        <v>128000</v>
      </c>
    </row>
    <row r="807" spans="1:8">
      <c r="A807">
        <v>9790</v>
      </c>
      <c r="B807">
        <v>6</v>
      </c>
      <c r="C807">
        <v>5</v>
      </c>
      <c r="D807">
        <v>1967</v>
      </c>
      <c r="E807">
        <v>1967</v>
      </c>
      <c r="F807">
        <v>1372</v>
      </c>
      <c r="G807">
        <v>457</v>
      </c>
      <c r="H807">
        <v>161500</v>
      </c>
    </row>
    <row r="808" spans="1:8">
      <c r="A808">
        <v>10800</v>
      </c>
      <c r="B808">
        <v>5</v>
      </c>
      <c r="C808">
        <v>6</v>
      </c>
      <c r="D808">
        <v>1915</v>
      </c>
      <c r="E808">
        <v>1950</v>
      </c>
      <c r="F808">
        <v>686</v>
      </c>
      <c r="G808">
        <v>416</v>
      </c>
      <c r="H808">
        <v>139000</v>
      </c>
    </row>
    <row r="809" spans="1:8">
      <c r="A809">
        <v>10142</v>
      </c>
      <c r="B809">
        <v>7</v>
      </c>
      <c r="C809">
        <v>5</v>
      </c>
      <c r="D809">
        <v>2004</v>
      </c>
      <c r="E809">
        <v>2004</v>
      </c>
      <c r="F809">
        <v>956</v>
      </c>
      <c r="G809">
        <v>618</v>
      </c>
      <c r="H809">
        <v>233000</v>
      </c>
    </row>
    <row r="810" spans="1:8">
      <c r="A810">
        <v>6000</v>
      </c>
      <c r="B810">
        <v>4</v>
      </c>
      <c r="C810">
        <v>7</v>
      </c>
      <c r="D810">
        <v>1954</v>
      </c>
      <c r="E810">
        <v>2000</v>
      </c>
      <c r="F810">
        <v>901</v>
      </c>
      <c r="G810">
        <v>281</v>
      </c>
      <c r="H810">
        <v>107900</v>
      </c>
    </row>
    <row r="811" spans="1:8">
      <c r="A811">
        <v>12205</v>
      </c>
      <c r="B811">
        <v>6</v>
      </c>
      <c r="C811">
        <v>8</v>
      </c>
      <c r="D811">
        <v>1966</v>
      </c>
      <c r="E811">
        <v>2007</v>
      </c>
      <c r="F811">
        <v>832</v>
      </c>
      <c r="G811">
        <v>444</v>
      </c>
      <c r="H811">
        <v>187500</v>
      </c>
    </row>
    <row r="812" spans="1:8">
      <c r="A812">
        <v>3182</v>
      </c>
      <c r="B812">
        <v>7</v>
      </c>
      <c r="C812">
        <v>5</v>
      </c>
      <c r="D812">
        <v>2005</v>
      </c>
      <c r="E812">
        <v>2006</v>
      </c>
      <c r="F812">
        <v>1145</v>
      </c>
      <c r="G812">
        <v>397</v>
      </c>
      <c r="H812">
        <v>160200</v>
      </c>
    </row>
    <row r="813" spans="1:8">
      <c r="A813">
        <v>11333</v>
      </c>
      <c r="B813">
        <v>6</v>
      </c>
      <c r="C813">
        <v>5</v>
      </c>
      <c r="D813">
        <v>1976</v>
      </c>
      <c r="E813">
        <v>1976</v>
      </c>
      <c r="F813">
        <v>1029</v>
      </c>
      <c r="G813">
        <v>539</v>
      </c>
      <c r="H813">
        <v>146800</v>
      </c>
    </row>
    <row r="814" spans="1:8">
      <c r="A814">
        <v>9920</v>
      </c>
      <c r="B814">
        <v>7</v>
      </c>
      <c r="C814">
        <v>5</v>
      </c>
      <c r="D814">
        <v>1996</v>
      </c>
      <c r="E814">
        <v>1997</v>
      </c>
      <c r="F814">
        <v>1117</v>
      </c>
      <c r="G814">
        <v>455</v>
      </c>
      <c r="H814">
        <v>269790</v>
      </c>
    </row>
    <row r="815" spans="1:8">
      <c r="A815">
        <v>9158</v>
      </c>
      <c r="B815">
        <v>8</v>
      </c>
      <c r="C815">
        <v>5</v>
      </c>
      <c r="D815">
        <v>2007</v>
      </c>
      <c r="E815">
        <v>2007</v>
      </c>
      <c r="F815">
        <v>1496</v>
      </c>
      <c r="G815">
        <v>474</v>
      </c>
      <c r="H815">
        <v>225000</v>
      </c>
    </row>
    <row r="816" spans="1:8">
      <c r="A816">
        <v>10832</v>
      </c>
      <c r="B816">
        <v>7</v>
      </c>
      <c r="C816">
        <v>5</v>
      </c>
      <c r="D816">
        <v>1994</v>
      </c>
      <c r="E816">
        <v>1996</v>
      </c>
      <c r="F816">
        <v>712</v>
      </c>
      <c r="G816">
        <v>409</v>
      </c>
      <c r="H816">
        <v>194500</v>
      </c>
    </row>
    <row r="817" spans="1:8">
      <c r="A817">
        <v>8400</v>
      </c>
      <c r="B817">
        <v>6</v>
      </c>
      <c r="C817">
        <v>6</v>
      </c>
      <c r="D817">
        <v>1980</v>
      </c>
      <c r="E817">
        <v>1981</v>
      </c>
      <c r="F817">
        <v>650</v>
      </c>
      <c r="G817">
        <v>476</v>
      </c>
      <c r="H817">
        <v>171000</v>
      </c>
    </row>
    <row r="818" spans="1:8">
      <c r="A818">
        <v>8197</v>
      </c>
      <c r="B818">
        <v>6</v>
      </c>
      <c r="C818">
        <v>5</v>
      </c>
      <c r="D818">
        <v>1977</v>
      </c>
      <c r="E818">
        <v>1977</v>
      </c>
      <c r="F818">
        <v>660</v>
      </c>
      <c r="G818">
        <v>528</v>
      </c>
      <c r="H818">
        <v>143500</v>
      </c>
    </row>
    <row r="819" spans="1:8">
      <c r="A819">
        <v>7677</v>
      </c>
      <c r="B819">
        <v>5</v>
      </c>
      <c r="C819">
        <v>5</v>
      </c>
      <c r="D819">
        <v>1953</v>
      </c>
      <c r="E819">
        <v>1953</v>
      </c>
      <c r="F819">
        <v>773</v>
      </c>
      <c r="G819">
        <v>240</v>
      </c>
      <c r="H819">
        <v>110000</v>
      </c>
    </row>
    <row r="820" spans="1:8">
      <c r="A820">
        <v>13518</v>
      </c>
      <c r="B820">
        <v>9</v>
      </c>
      <c r="C820">
        <v>5</v>
      </c>
      <c r="D820">
        <v>2008</v>
      </c>
      <c r="E820">
        <v>2009</v>
      </c>
      <c r="F820">
        <v>1926</v>
      </c>
      <c r="G820">
        <v>820</v>
      </c>
      <c r="H820">
        <v>485000</v>
      </c>
    </row>
    <row r="821" spans="1:8">
      <c r="A821">
        <v>7200</v>
      </c>
      <c r="B821">
        <v>5</v>
      </c>
      <c r="C821">
        <v>7</v>
      </c>
      <c r="D821">
        <v>1937</v>
      </c>
      <c r="E821">
        <v>1950</v>
      </c>
      <c r="F821">
        <v>731</v>
      </c>
      <c r="G821">
        <v>240</v>
      </c>
      <c r="H821">
        <v>175000</v>
      </c>
    </row>
    <row r="822" spans="1:8">
      <c r="A822">
        <v>12798</v>
      </c>
      <c r="B822">
        <v>6</v>
      </c>
      <c r="C822">
        <v>5</v>
      </c>
      <c r="D822">
        <v>1997</v>
      </c>
      <c r="E822">
        <v>1997</v>
      </c>
      <c r="F822">
        <v>616</v>
      </c>
      <c r="G822">
        <v>603</v>
      </c>
      <c r="H822">
        <v>200000</v>
      </c>
    </row>
    <row r="823" spans="1:8">
      <c r="A823">
        <v>4800</v>
      </c>
      <c r="B823">
        <v>4</v>
      </c>
      <c r="C823">
        <v>7</v>
      </c>
      <c r="D823">
        <v>1916</v>
      </c>
      <c r="E823">
        <v>1990</v>
      </c>
      <c r="F823">
        <v>1196</v>
      </c>
      <c r="G823">
        <v>440</v>
      </c>
      <c r="H823">
        <v>109900</v>
      </c>
    </row>
    <row r="824" spans="1:8">
      <c r="A824">
        <v>8199</v>
      </c>
      <c r="B824">
        <v>7</v>
      </c>
      <c r="C824">
        <v>5</v>
      </c>
      <c r="D824">
        <v>2005</v>
      </c>
      <c r="E824">
        <v>2005</v>
      </c>
      <c r="F824">
        <v>728</v>
      </c>
      <c r="G824">
        <v>410</v>
      </c>
      <c r="H824">
        <v>189000</v>
      </c>
    </row>
    <row r="825" spans="1:8">
      <c r="A825">
        <v>13891</v>
      </c>
      <c r="B825">
        <v>9</v>
      </c>
      <c r="C825">
        <v>5</v>
      </c>
      <c r="D825">
        <v>2008</v>
      </c>
      <c r="E825">
        <v>2009</v>
      </c>
      <c r="F825">
        <v>1734</v>
      </c>
      <c r="G825">
        <v>1020</v>
      </c>
      <c r="H825">
        <v>582933</v>
      </c>
    </row>
    <row r="826" spans="1:8">
      <c r="A826">
        <v>9000</v>
      </c>
      <c r="B826">
        <v>5</v>
      </c>
      <c r="C826">
        <v>5</v>
      </c>
      <c r="D826">
        <v>1954</v>
      </c>
      <c r="E826">
        <v>1954</v>
      </c>
      <c r="F826">
        <v>936</v>
      </c>
      <c r="G826">
        <v>286</v>
      </c>
      <c r="H826">
        <v>118000</v>
      </c>
    </row>
    <row r="827" spans="1:8">
      <c r="A827">
        <v>12274</v>
      </c>
      <c r="B827">
        <v>7</v>
      </c>
      <c r="C827">
        <v>5</v>
      </c>
      <c r="D827">
        <v>2008</v>
      </c>
      <c r="E827">
        <v>2008</v>
      </c>
      <c r="F827">
        <v>1417</v>
      </c>
      <c r="G827">
        <v>554</v>
      </c>
      <c r="H827">
        <v>227680</v>
      </c>
    </row>
    <row r="828" spans="1:8">
      <c r="A828">
        <v>9750</v>
      </c>
      <c r="B828">
        <v>5</v>
      </c>
      <c r="C828">
        <v>5</v>
      </c>
      <c r="D828">
        <v>1967</v>
      </c>
      <c r="E828">
        <v>1967</v>
      </c>
      <c r="F828">
        <v>980</v>
      </c>
      <c r="G828">
        <v>384</v>
      </c>
      <c r="H828">
        <v>135500</v>
      </c>
    </row>
    <row r="829" spans="1:8">
      <c r="A829">
        <v>21384</v>
      </c>
      <c r="B829">
        <v>5</v>
      </c>
      <c r="C829">
        <v>6</v>
      </c>
      <c r="D829">
        <v>1923</v>
      </c>
      <c r="E829">
        <v>2004</v>
      </c>
      <c r="F829">
        <v>1324</v>
      </c>
      <c r="G829">
        <v>528</v>
      </c>
      <c r="H829">
        <v>223500</v>
      </c>
    </row>
    <row r="830" spans="1:8">
      <c r="A830">
        <v>13400</v>
      </c>
      <c r="B830">
        <v>5</v>
      </c>
      <c r="C830">
        <v>5</v>
      </c>
      <c r="D830">
        <v>1966</v>
      </c>
      <c r="E830">
        <v>1966</v>
      </c>
      <c r="F830">
        <v>1024</v>
      </c>
      <c r="G830">
        <v>484</v>
      </c>
      <c r="H830">
        <v>159950</v>
      </c>
    </row>
    <row r="831" spans="1:8">
      <c r="A831">
        <v>8100</v>
      </c>
      <c r="B831">
        <v>5</v>
      </c>
      <c r="C831">
        <v>5</v>
      </c>
      <c r="D831">
        <v>1898</v>
      </c>
      <c r="E831">
        <v>1965</v>
      </c>
      <c r="F831">
        <v>849</v>
      </c>
      <c r="G831">
        <v>360</v>
      </c>
      <c r="H831">
        <v>106000</v>
      </c>
    </row>
    <row r="832" spans="1:8">
      <c r="A832">
        <v>10140</v>
      </c>
      <c r="B832">
        <v>6</v>
      </c>
      <c r="C832">
        <v>6</v>
      </c>
      <c r="D832">
        <v>1974</v>
      </c>
      <c r="E832">
        <v>1999</v>
      </c>
      <c r="F832">
        <v>1040</v>
      </c>
      <c r="G832">
        <v>484</v>
      </c>
      <c r="H832">
        <v>181000</v>
      </c>
    </row>
    <row r="833" spans="1:8">
      <c r="A833">
        <v>4438</v>
      </c>
      <c r="B833">
        <v>6</v>
      </c>
      <c r="C833">
        <v>5</v>
      </c>
      <c r="D833">
        <v>2004</v>
      </c>
      <c r="E833">
        <v>2004</v>
      </c>
      <c r="F833">
        <v>848</v>
      </c>
      <c r="G833">
        <v>420</v>
      </c>
      <c r="H833">
        <v>144500</v>
      </c>
    </row>
    <row r="834" spans="1:8">
      <c r="A834">
        <v>8712</v>
      </c>
      <c r="B834">
        <v>5</v>
      </c>
      <c r="C834">
        <v>5</v>
      </c>
      <c r="D834">
        <v>1952</v>
      </c>
      <c r="E834">
        <v>1952</v>
      </c>
      <c r="F834">
        <v>540</v>
      </c>
      <c r="G834">
        <v>504</v>
      </c>
      <c r="H834">
        <v>55993</v>
      </c>
    </row>
    <row r="835" spans="1:8">
      <c r="A835">
        <v>9750</v>
      </c>
      <c r="B835">
        <v>6</v>
      </c>
      <c r="C835">
        <v>6</v>
      </c>
      <c r="D835">
        <v>1958</v>
      </c>
      <c r="E835">
        <v>1958</v>
      </c>
      <c r="F835">
        <v>1442</v>
      </c>
      <c r="G835">
        <v>301</v>
      </c>
      <c r="H835">
        <v>157900</v>
      </c>
    </row>
    <row r="836" spans="1:8">
      <c r="A836">
        <v>8248</v>
      </c>
      <c r="B836">
        <v>5</v>
      </c>
      <c r="C836">
        <v>7</v>
      </c>
      <c r="D836">
        <v>1918</v>
      </c>
      <c r="E836">
        <v>1950</v>
      </c>
      <c r="F836">
        <v>686</v>
      </c>
      <c r="G836">
        <v>280</v>
      </c>
      <c r="H836">
        <v>116000</v>
      </c>
    </row>
    <row r="837" spans="1:8">
      <c r="A837">
        <v>12137</v>
      </c>
      <c r="B837">
        <v>7</v>
      </c>
      <c r="C837">
        <v>5</v>
      </c>
      <c r="D837">
        <v>1998</v>
      </c>
      <c r="E837">
        <v>1998</v>
      </c>
      <c r="F837">
        <v>1649</v>
      </c>
      <c r="G837">
        <v>598</v>
      </c>
      <c r="H837">
        <v>224900</v>
      </c>
    </row>
    <row r="838" spans="1:8">
      <c r="A838">
        <v>11425</v>
      </c>
      <c r="B838">
        <v>5</v>
      </c>
      <c r="C838">
        <v>6</v>
      </c>
      <c r="D838">
        <v>1954</v>
      </c>
      <c r="E838">
        <v>1954</v>
      </c>
      <c r="F838">
        <v>1008</v>
      </c>
      <c r="G838">
        <v>275</v>
      </c>
      <c r="H838">
        <v>137000</v>
      </c>
    </row>
    <row r="839" spans="1:8">
      <c r="A839">
        <v>13265</v>
      </c>
      <c r="B839">
        <v>8</v>
      </c>
      <c r="C839">
        <v>5</v>
      </c>
      <c r="D839">
        <v>2002</v>
      </c>
      <c r="E839">
        <v>2002</v>
      </c>
      <c r="F839">
        <v>1568</v>
      </c>
      <c r="G839">
        <v>857</v>
      </c>
      <c r="H839">
        <v>271000</v>
      </c>
    </row>
    <row r="840" spans="1:8">
      <c r="A840">
        <v>8816</v>
      </c>
      <c r="B840">
        <v>6</v>
      </c>
      <c r="C840">
        <v>7</v>
      </c>
      <c r="D840">
        <v>1971</v>
      </c>
      <c r="E840">
        <v>1971</v>
      </c>
      <c r="F840">
        <v>1010</v>
      </c>
      <c r="G840">
        <v>440</v>
      </c>
      <c r="H840">
        <v>155000</v>
      </c>
    </row>
    <row r="841" spans="1:8">
      <c r="A841">
        <v>6371</v>
      </c>
      <c r="B841">
        <v>7</v>
      </c>
      <c r="C841">
        <v>5</v>
      </c>
      <c r="D841">
        <v>2009</v>
      </c>
      <c r="E841">
        <v>2010</v>
      </c>
      <c r="F841">
        <v>1358</v>
      </c>
      <c r="G841">
        <v>484</v>
      </c>
      <c r="H841">
        <v>224000</v>
      </c>
    </row>
    <row r="842" spans="1:8">
      <c r="A842">
        <v>7226</v>
      </c>
      <c r="B842">
        <v>7</v>
      </c>
      <c r="C842">
        <v>5</v>
      </c>
      <c r="D842">
        <v>2003</v>
      </c>
      <c r="E842">
        <v>2003</v>
      </c>
      <c r="F842">
        <v>798</v>
      </c>
      <c r="G842">
        <v>595</v>
      </c>
      <c r="H842">
        <v>183000</v>
      </c>
    </row>
    <row r="843" spans="1:8">
      <c r="A843">
        <v>6000</v>
      </c>
      <c r="B843">
        <v>4</v>
      </c>
      <c r="C843">
        <v>4</v>
      </c>
      <c r="D843">
        <v>1953</v>
      </c>
      <c r="E843">
        <v>1953</v>
      </c>
      <c r="F843">
        <v>936</v>
      </c>
      <c r="G843">
        <v>576</v>
      </c>
      <c r="H843">
        <v>93000</v>
      </c>
    </row>
    <row r="844" spans="1:8">
      <c r="A844">
        <v>12394</v>
      </c>
      <c r="B844">
        <v>7</v>
      </c>
      <c r="C844">
        <v>5</v>
      </c>
      <c r="D844">
        <v>2003</v>
      </c>
      <c r="E844">
        <v>2003</v>
      </c>
      <c r="F844">
        <v>847</v>
      </c>
      <c r="G844">
        <v>433</v>
      </c>
      <c r="H844">
        <v>225000</v>
      </c>
    </row>
    <row r="845" spans="1:8">
      <c r="A845">
        <v>9900</v>
      </c>
      <c r="B845">
        <v>6</v>
      </c>
      <c r="C845">
        <v>7</v>
      </c>
      <c r="D845">
        <v>1940</v>
      </c>
      <c r="E845">
        <v>1950</v>
      </c>
      <c r="F845">
        <v>778</v>
      </c>
      <c r="G845">
        <v>240</v>
      </c>
      <c r="H845">
        <v>139500</v>
      </c>
    </row>
    <row r="846" spans="1:8">
      <c r="A846">
        <v>11216</v>
      </c>
      <c r="B846">
        <v>8</v>
      </c>
      <c r="C846">
        <v>5</v>
      </c>
      <c r="D846">
        <v>2006</v>
      </c>
      <c r="E846">
        <v>2006</v>
      </c>
      <c r="F846">
        <v>1489</v>
      </c>
      <c r="G846">
        <v>776</v>
      </c>
      <c r="H846">
        <v>232600</v>
      </c>
    </row>
    <row r="847" spans="1:8">
      <c r="A847">
        <v>14803</v>
      </c>
      <c r="B847">
        <v>10</v>
      </c>
      <c r="C847">
        <v>5</v>
      </c>
      <c r="D847">
        <v>2007</v>
      </c>
      <c r="E847">
        <v>2008</v>
      </c>
      <c r="F847">
        <v>2078</v>
      </c>
      <c r="G847">
        <v>1220</v>
      </c>
      <c r="H847">
        <v>385000</v>
      </c>
    </row>
    <row r="848" spans="1:8">
      <c r="A848">
        <v>6130</v>
      </c>
      <c r="B848">
        <v>5</v>
      </c>
      <c r="C848">
        <v>6</v>
      </c>
      <c r="D848">
        <v>1924</v>
      </c>
      <c r="E848">
        <v>1950</v>
      </c>
      <c r="F848">
        <v>784</v>
      </c>
      <c r="G848">
        <v>0</v>
      </c>
      <c r="H848">
        <v>109500</v>
      </c>
    </row>
    <row r="849" spans="1:8">
      <c r="A849">
        <v>8529</v>
      </c>
      <c r="B849">
        <v>7</v>
      </c>
      <c r="C849">
        <v>5</v>
      </c>
      <c r="D849">
        <v>2001</v>
      </c>
      <c r="E849">
        <v>2001</v>
      </c>
      <c r="F849">
        <v>1454</v>
      </c>
      <c r="G849">
        <v>527</v>
      </c>
      <c r="H849">
        <v>189000</v>
      </c>
    </row>
    <row r="850" spans="1:8">
      <c r="A850">
        <v>28698</v>
      </c>
      <c r="B850">
        <v>5</v>
      </c>
      <c r="C850">
        <v>5</v>
      </c>
      <c r="D850">
        <v>1967</v>
      </c>
      <c r="E850">
        <v>1967</v>
      </c>
      <c r="F850">
        <v>1013</v>
      </c>
      <c r="G850">
        <v>538</v>
      </c>
      <c r="H850">
        <v>185000</v>
      </c>
    </row>
    <row r="851" spans="1:8">
      <c r="A851">
        <v>2544</v>
      </c>
      <c r="B851">
        <v>7</v>
      </c>
      <c r="C851">
        <v>5</v>
      </c>
      <c r="D851">
        <v>2005</v>
      </c>
      <c r="E851">
        <v>2005</v>
      </c>
      <c r="F851">
        <v>600</v>
      </c>
      <c r="G851">
        <v>480</v>
      </c>
      <c r="H851">
        <v>147400</v>
      </c>
    </row>
    <row r="852" spans="1:8">
      <c r="A852">
        <v>11900</v>
      </c>
      <c r="B852">
        <v>6</v>
      </c>
      <c r="C852">
        <v>5</v>
      </c>
      <c r="D852">
        <v>1957</v>
      </c>
      <c r="E852">
        <v>1957</v>
      </c>
      <c r="F852">
        <v>1392</v>
      </c>
      <c r="G852">
        <v>458</v>
      </c>
      <c r="H852">
        <v>166000</v>
      </c>
    </row>
    <row r="853" spans="1:8">
      <c r="A853">
        <v>3180</v>
      </c>
      <c r="B853">
        <v>7</v>
      </c>
      <c r="C853">
        <v>5</v>
      </c>
      <c r="D853">
        <v>2005</v>
      </c>
      <c r="E853">
        <v>2005</v>
      </c>
      <c r="F853">
        <v>600</v>
      </c>
      <c r="G853">
        <v>480</v>
      </c>
      <c r="H853">
        <v>151000</v>
      </c>
    </row>
    <row r="854" spans="1:8">
      <c r="A854">
        <v>9548</v>
      </c>
      <c r="B854">
        <v>7</v>
      </c>
      <c r="C854">
        <v>6</v>
      </c>
      <c r="D854">
        <v>2003</v>
      </c>
      <c r="E854">
        <v>2003</v>
      </c>
      <c r="F854">
        <v>941</v>
      </c>
      <c r="G854">
        <v>613</v>
      </c>
      <c r="H854">
        <v>237000</v>
      </c>
    </row>
    <row r="855" spans="1:8">
      <c r="A855">
        <v>10004</v>
      </c>
      <c r="B855">
        <v>6</v>
      </c>
      <c r="C855">
        <v>6</v>
      </c>
      <c r="D855">
        <v>1964</v>
      </c>
      <c r="E855">
        <v>1964</v>
      </c>
      <c r="F855">
        <v>1516</v>
      </c>
      <c r="G855">
        <v>472</v>
      </c>
      <c r="H855">
        <v>167000</v>
      </c>
    </row>
    <row r="856" spans="1:8">
      <c r="A856">
        <v>7875</v>
      </c>
      <c r="B856">
        <v>5</v>
      </c>
      <c r="C856">
        <v>6</v>
      </c>
      <c r="D856">
        <v>1961</v>
      </c>
      <c r="E856">
        <v>1961</v>
      </c>
      <c r="F856">
        <v>1144</v>
      </c>
      <c r="G856">
        <v>456</v>
      </c>
      <c r="H856">
        <v>139950</v>
      </c>
    </row>
    <row r="857" spans="1:8">
      <c r="A857">
        <v>9600</v>
      </c>
      <c r="B857">
        <v>4</v>
      </c>
      <c r="C857">
        <v>7</v>
      </c>
      <c r="D857">
        <v>1950</v>
      </c>
      <c r="E857">
        <v>1995</v>
      </c>
      <c r="F857">
        <v>1067</v>
      </c>
      <c r="G857">
        <v>436</v>
      </c>
      <c r="H857">
        <v>128000</v>
      </c>
    </row>
    <row r="858" spans="1:8">
      <c r="A858">
        <v>8100</v>
      </c>
      <c r="B858">
        <v>5</v>
      </c>
      <c r="C858">
        <v>6</v>
      </c>
      <c r="D858">
        <v>1948</v>
      </c>
      <c r="E858">
        <v>1973</v>
      </c>
      <c r="F858">
        <v>1559</v>
      </c>
      <c r="G858">
        <v>812</v>
      </c>
      <c r="H858">
        <v>153500</v>
      </c>
    </row>
    <row r="859" spans="1:8">
      <c r="A859">
        <v>1680</v>
      </c>
      <c r="B859">
        <v>6</v>
      </c>
      <c r="C859">
        <v>5</v>
      </c>
      <c r="D859">
        <v>1973</v>
      </c>
      <c r="E859">
        <v>1973</v>
      </c>
      <c r="F859">
        <v>483</v>
      </c>
      <c r="G859">
        <v>264</v>
      </c>
      <c r="H859">
        <v>100000</v>
      </c>
    </row>
    <row r="860" spans="1:8">
      <c r="A860">
        <v>9525</v>
      </c>
      <c r="B860">
        <v>5</v>
      </c>
      <c r="C860">
        <v>6</v>
      </c>
      <c r="D860">
        <v>1995</v>
      </c>
      <c r="E860">
        <v>2006</v>
      </c>
      <c r="F860">
        <v>1099</v>
      </c>
      <c r="G860">
        <v>352</v>
      </c>
      <c r="H860">
        <v>144000</v>
      </c>
    </row>
    <row r="861" spans="1:8">
      <c r="A861">
        <v>11767</v>
      </c>
      <c r="B861">
        <v>5</v>
      </c>
      <c r="C861">
        <v>6</v>
      </c>
      <c r="D861">
        <v>1946</v>
      </c>
      <c r="E861">
        <v>1995</v>
      </c>
      <c r="F861">
        <v>768</v>
      </c>
      <c r="G861">
        <v>240</v>
      </c>
      <c r="H861">
        <v>130500</v>
      </c>
    </row>
    <row r="862" spans="1:8">
      <c r="A862">
        <v>12155</v>
      </c>
      <c r="B862">
        <v>6</v>
      </c>
      <c r="C862">
        <v>8</v>
      </c>
      <c r="D862">
        <v>1925</v>
      </c>
      <c r="E862">
        <v>1950</v>
      </c>
      <c r="F862">
        <v>672</v>
      </c>
      <c r="G862">
        <v>400</v>
      </c>
      <c r="H862">
        <v>140000</v>
      </c>
    </row>
    <row r="863" spans="1:8">
      <c r="A863">
        <v>10440</v>
      </c>
      <c r="B863">
        <v>5</v>
      </c>
      <c r="C863">
        <v>8</v>
      </c>
      <c r="D863">
        <v>1904</v>
      </c>
      <c r="E863">
        <v>2002</v>
      </c>
      <c r="F863">
        <v>650</v>
      </c>
      <c r="G863">
        <v>686</v>
      </c>
      <c r="H863">
        <v>157500</v>
      </c>
    </row>
    <row r="864" spans="1:8">
      <c r="A864">
        <v>9020</v>
      </c>
      <c r="B864">
        <v>6</v>
      </c>
      <c r="C864">
        <v>7</v>
      </c>
      <c r="D864">
        <v>1966</v>
      </c>
      <c r="E864">
        <v>1966</v>
      </c>
      <c r="F864">
        <v>1127</v>
      </c>
      <c r="G864">
        <v>490</v>
      </c>
      <c r="H864">
        <v>174900</v>
      </c>
    </row>
    <row r="865" spans="1:8">
      <c r="A865">
        <v>8000</v>
      </c>
      <c r="B865">
        <v>5</v>
      </c>
      <c r="C865">
        <v>4</v>
      </c>
      <c r="D865">
        <v>1961</v>
      </c>
      <c r="E865">
        <v>1961</v>
      </c>
      <c r="F865">
        <v>1800</v>
      </c>
      <c r="G865">
        <v>0</v>
      </c>
      <c r="H865">
        <v>141000</v>
      </c>
    </row>
    <row r="866" spans="1:8">
      <c r="A866">
        <v>12665</v>
      </c>
      <c r="B866">
        <v>5</v>
      </c>
      <c r="C866">
        <v>8</v>
      </c>
      <c r="D866">
        <v>1915</v>
      </c>
      <c r="E866">
        <v>1950</v>
      </c>
      <c r="F866">
        <v>876</v>
      </c>
      <c r="G866">
        <v>720</v>
      </c>
      <c r="H866">
        <v>153900</v>
      </c>
    </row>
    <row r="867" spans="1:8">
      <c r="A867">
        <v>16647</v>
      </c>
      <c r="B867">
        <v>5</v>
      </c>
      <c r="C867">
        <v>5</v>
      </c>
      <c r="D867">
        <v>1975</v>
      </c>
      <c r="E867">
        <v>1981</v>
      </c>
      <c r="F867">
        <v>1390</v>
      </c>
      <c r="G867">
        <v>611</v>
      </c>
      <c r="H867">
        <v>171000</v>
      </c>
    </row>
    <row r="868" spans="1:8">
      <c r="A868">
        <v>9317</v>
      </c>
      <c r="B868">
        <v>7</v>
      </c>
      <c r="C868">
        <v>5</v>
      </c>
      <c r="D868">
        <v>1993</v>
      </c>
      <c r="E868">
        <v>1993</v>
      </c>
      <c r="F868">
        <v>740</v>
      </c>
      <c r="G868">
        <v>425</v>
      </c>
      <c r="H868">
        <v>213000</v>
      </c>
    </row>
    <row r="869" spans="1:8">
      <c r="A869">
        <v>15523</v>
      </c>
      <c r="B869">
        <v>5</v>
      </c>
      <c r="C869">
        <v>6</v>
      </c>
      <c r="D869">
        <v>1972</v>
      </c>
      <c r="E869">
        <v>1972</v>
      </c>
      <c r="F869">
        <v>864</v>
      </c>
      <c r="G869">
        <v>338</v>
      </c>
      <c r="H869">
        <v>133500</v>
      </c>
    </row>
    <row r="870" spans="1:8">
      <c r="A870">
        <v>45600</v>
      </c>
      <c r="B870">
        <v>6</v>
      </c>
      <c r="C870">
        <v>8</v>
      </c>
      <c r="D870">
        <v>1908</v>
      </c>
      <c r="E870">
        <v>1997</v>
      </c>
      <c r="F870">
        <v>907</v>
      </c>
      <c r="G870">
        <v>360</v>
      </c>
      <c r="H870">
        <v>240000</v>
      </c>
    </row>
    <row r="871" spans="1:8">
      <c r="A871">
        <v>9600</v>
      </c>
      <c r="B871">
        <v>6</v>
      </c>
      <c r="C871">
        <v>7</v>
      </c>
      <c r="D871">
        <v>1976</v>
      </c>
      <c r="E871">
        <v>1994</v>
      </c>
      <c r="F871">
        <v>528</v>
      </c>
      <c r="G871">
        <v>512</v>
      </c>
      <c r="H871">
        <v>187000</v>
      </c>
    </row>
    <row r="872" spans="1:8">
      <c r="A872">
        <v>4435</v>
      </c>
      <c r="B872">
        <v>6</v>
      </c>
      <c r="C872">
        <v>5</v>
      </c>
      <c r="D872">
        <v>2003</v>
      </c>
      <c r="E872">
        <v>2003</v>
      </c>
      <c r="F872">
        <v>848</v>
      </c>
      <c r="G872">
        <v>420</v>
      </c>
      <c r="H872">
        <v>131500</v>
      </c>
    </row>
    <row r="873" spans="1:8">
      <c r="A873">
        <v>3196</v>
      </c>
      <c r="B873">
        <v>8</v>
      </c>
      <c r="C873">
        <v>5</v>
      </c>
      <c r="D873">
        <v>2003</v>
      </c>
      <c r="E873">
        <v>2003</v>
      </c>
      <c r="F873">
        <v>1273</v>
      </c>
      <c r="G873">
        <v>400</v>
      </c>
      <c r="H873">
        <v>215000</v>
      </c>
    </row>
    <row r="874" spans="1:8">
      <c r="A874">
        <v>7128</v>
      </c>
      <c r="B874">
        <v>7</v>
      </c>
      <c r="C874">
        <v>5</v>
      </c>
      <c r="D874">
        <v>1941</v>
      </c>
      <c r="E874">
        <v>1950</v>
      </c>
      <c r="F874">
        <v>918</v>
      </c>
      <c r="G874">
        <v>240</v>
      </c>
      <c r="H874">
        <v>164000</v>
      </c>
    </row>
    <row r="875" spans="1:8">
      <c r="A875">
        <v>12095</v>
      </c>
      <c r="B875">
        <v>6</v>
      </c>
      <c r="C875">
        <v>6</v>
      </c>
      <c r="D875">
        <v>1964</v>
      </c>
      <c r="E875">
        <v>1964</v>
      </c>
      <c r="F875">
        <v>1127</v>
      </c>
      <c r="G875">
        <v>645</v>
      </c>
      <c r="H875">
        <v>158000</v>
      </c>
    </row>
    <row r="876" spans="1:8">
      <c r="A876">
        <v>17920</v>
      </c>
      <c r="B876">
        <v>5</v>
      </c>
      <c r="C876">
        <v>4</v>
      </c>
      <c r="D876">
        <v>1955</v>
      </c>
      <c r="E876">
        <v>1974</v>
      </c>
      <c r="F876">
        <v>1763</v>
      </c>
      <c r="G876">
        <v>454</v>
      </c>
      <c r="H876">
        <v>170000</v>
      </c>
    </row>
    <row r="877" spans="1:8">
      <c r="A877">
        <v>6897</v>
      </c>
      <c r="B877">
        <v>5</v>
      </c>
      <c r="C877">
        <v>8</v>
      </c>
      <c r="D877">
        <v>1962</v>
      </c>
      <c r="E877">
        <v>2010</v>
      </c>
      <c r="F877">
        <v>1040</v>
      </c>
      <c r="G877">
        <v>260</v>
      </c>
      <c r="H877">
        <v>127000</v>
      </c>
    </row>
    <row r="878" spans="1:8">
      <c r="A878">
        <v>10970</v>
      </c>
      <c r="B878">
        <v>6</v>
      </c>
      <c r="C878">
        <v>6</v>
      </c>
      <c r="D878">
        <v>1978</v>
      </c>
      <c r="E878">
        <v>1978</v>
      </c>
      <c r="F878">
        <v>940</v>
      </c>
      <c r="G878">
        <v>576</v>
      </c>
      <c r="H878">
        <v>147000</v>
      </c>
    </row>
    <row r="879" spans="1:8">
      <c r="A879">
        <v>8125</v>
      </c>
      <c r="B879">
        <v>6</v>
      </c>
      <c r="C879">
        <v>5</v>
      </c>
      <c r="D879">
        <v>1994</v>
      </c>
      <c r="E879">
        <v>1995</v>
      </c>
      <c r="F879">
        <v>702</v>
      </c>
      <c r="G879">
        <v>343</v>
      </c>
      <c r="H879">
        <v>174000</v>
      </c>
    </row>
    <row r="880" spans="1:8">
      <c r="A880">
        <v>10400</v>
      </c>
      <c r="B880">
        <v>7</v>
      </c>
      <c r="C880">
        <v>5</v>
      </c>
      <c r="D880">
        <v>1976</v>
      </c>
      <c r="E880">
        <v>1976</v>
      </c>
      <c r="F880">
        <v>1090</v>
      </c>
      <c r="G880">
        <v>479</v>
      </c>
      <c r="H880">
        <v>152000</v>
      </c>
    </row>
    <row r="881" spans="1:8">
      <c r="A881">
        <v>11029</v>
      </c>
      <c r="B881">
        <v>6</v>
      </c>
      <c r="C881">
        <v>7</v>
      </c>
      <c r="D881">
        <v>1968</v>
      </c>
      <c r="E881">
        <v>1984</v>
      </c>
      <c r="F881">
        <v>1054</v>
      </c>
      <c r="G881">
        <v>619</v>
      </c>
      <c r="H881">
        <v>250000</v>
      </c>
    </row>
    <row r="882" spans="1:8">
      <c r="A882">
        <v>7642</v>
      </c>
      <c r="B882">
        <v>7</v>
      </c>
      <c r="C882">
        <v>8</v>
      </c>
      <c r="D882">
        <v>1918</v>
      </c>
      <c r="E882">
        <v>1998</v>
      </c>
      <c r="F882">
        <v>912</v>
      </c>
      <c r="G882">
        <v>216</v>
      </c>
      <c r="H882">
        <v>189950</v>
      </c>
    </row>
    <row r="883" spans="1:8">
      <c r="A883">
        <v>11625</v>
      </c>
      <c r="B883">
        <v>5</v>
      </c>
      <c r="C883">
        <v>4</v>
      </c>
      <c r="D883">
        <v>1965</v>
      </c>
      <c r="E883">
        <v>1965</v>
      </c>
      <c r="F883">
        <v>1039</v>
      </c>
      <c r="G883">
        <v>504</v>
      </c>
      <c r="H883">
        <v>131500</v>
      </c>
    </row>
    <row r="884" spans="1:8">
      <c r="A884">
        <v>9672</v>
      </c>
      <c r="B884">
        <v>6</v>
      </c>
      <c r="C884">
        <v>5</v>
      </c>
      <c r="D884">
        <v>1984</v>
      </c>
      <c r="E884">
        <v>1985</v>
      </c>
      <c r="F884">
        <v>1040</v>
      </c>
      <c r="G884">
        <v>480</v>
      </c>
      <c r="H884">
        <v>152000</v>
      </c>
    </row>
    <row r="885" spans="1:8">
      <c r="A885">
        <v>7931</v>
      </c>
      <c r="B885">
        <v>5</v>
      </c>
      <c r="C885">
        <v>5</v>
      </c>
      <c r="D885">
        <v>1959</v>
      </c>
      <c r="E885">
        <v>1959</v>
      </c>
      <c r="F885">
        <v>1148</v>
      </c>
      <c r="G885">
        <v>672</v>
      </c>
      <c r="H885">
        <v>132500</v>
      </c>
    </row>
    <row r="886" spans="1:8">
      <c r="A886">
        <v>8640</v>
      </c>
      <c r="B886">
        <v>7</v>
      </c>
      <c r="C886">
        <v>5</v>
      </c>
      <c r="D886">
        <v>2007</v>
      </c>
      <c r="E886">
        <v>2008</v>
      </c>
      <c r="F886">
        <v>1372</v>
      </c>
      <c r="G886">
        <v>529</v>
      </c>
      <c r="H886">
        <v>250580</v>
      </c>
    </row>
    <row r="887" spans="1:8">
      <c r="A887">
        <v>8750</v>
      </c>
      <c r="B887">
        <v>5</v>
      </c>
      <c r="C887">
        <v>6</v>
      </c>
      <c r="D887">
        <v>1970</v>
      </c>
      <c r="E887">
        <v>1970</v>
      </c>
      <c r="F887">
        <v>1002</v>
      </c>
      <c r="G887">
        <v>902</v>
      </c>
      <c r="H887">
        <v>148500</v>
      </c>
    </row>
    <row r="888" spans="1:8">
      <c r="A888">
        <v>10656</v>
      </c>
      <c r="B888">
        <v>8</v>
      </c>
      <c r="C888">
        <v>5</v>
      </c>
      <c r="D888">
        <v>2006</v>
      </c>
      <c r="E888">
        <v>2007</v>
      </c>
      <c r="F888">
        <v>1638</v>
      </c>
      <c r="G888">
        <v>870</v>
      </c>
      <c r="H888">
        <v>248900</v>
      </c>
    </row>
    <row r="889" spans="1:8">
      <c r="A889">
        <v>6970</v>
      </c>
      <c r="B889">
        <v>4</v>
      </c>
      <c r="C889">
        <v>5</v>
      </c>
      <c r="D889">
        <v>1961</v>
      </c>
      <c r="E889">
        <v>1961</v>
      </c>
      <c r="F889">
        <v>1040</v>
      </c>
      <c r="G889">
        <v>544</v>
      </c>
      <c r="H889">
        <v>129000</v>
      </c>
    </row>
    <row r="890" spans="1:8">
      <c r="A890">
        <v>14762</v>
      </c>
      <c r="B890">
        <v>5</v>
      </c>
      <c r="C890">
        <v>6</v>
      </c>
      <c r="D890">
        <v>1948</v>
      </c>
      <c r="E890">
        <v>1950</v>
      </c>
      <c r="F890">
        <v>0</v>
      </c>
      <c r="G890">
        <v>672</v>
      </c>
      <c r="H890">
        <v>169000</v>
      </c>
    </row>
    <row r="891" spans="1:8">
      <c r="A891">
        <v>9938</v>
      </c>
      <c r="B891">
        <v>7</v>
      </c>
      <c r="C891">
        <v>5</v>
      </c>
      <c r="D891">
        <v>1993</v>
      </c>
      <c r="E891">
        <v>1994</v>
      </c>
      <c r="F891">
        <v>1050</v>
      </c>
      <c r="G891">
        <v>574</v>
      </c>
      <c r="H891">
        <v>236000</v>
      </c>
    </row>
    <row r="892" spans="1:8">
      <c r="A892">
        <v>6600</v>
      </c>
      <c r="B892">
        <v>5</v>
      </c>
      <c r="C892">
        <v>5</v>
      </c>
      <c r="D892">
        <v>1962</v>
      </c>
      <c r="E892">
        <v>1962</v>
      </c>
      <c r="F892">
        <v>894</v>
      </c>
      <c r="G892">
        <v>308</v>
      </c>
      <c r="H892">
        <v>109500</v>
      </c>
    </row>
    <row r="893" spans="1:8">
      <c r="A893">
        <v>8750</v>
      </c>
      <c r="B893">
        <v>6</v>
      </c>
      <c r="C893">
        <v>5</v>
      </c>
      <c r="D893">
        <v>1998</v>
      </c>
      <c r="E893">
        <v>1998</v>
      </c>
      <c r="F893">
        <v>804</v>
      </c>
      <c r="G893">
        <v>523</v>
      </c>
      <c r="H893">
        <v>200500</v>
      </c>
    </row>
    <row r="894" spans="1:8">
      <c r="A894">
        <v>8892</v>
      </c>
      <c r="B894">
        <v>5</v>
      </c>
      <c r="C894">
        <v>7</v>
      </c>
      <c r="D894">
        <v>1953</v>
      </c>
      <c r="E894">
        <v>1996</v>
      </c>
      <c r="F894">
        <v>105</v>
      </c>
      <c r="G894">
        <v>414</v>
      </c>
      <c r="H894">
        <v>116000</v>
      </c>
    </row>
    <row r="895" spans="1:8">
      <c r="A895">
        <v>12144</v>
      </c>
      <c r="B895">
        <v>5</v>
      </c>
      <c r="C895">
        <v>7</v>
      </c>
      <c r="D895">
        <v>1949</v>
      </c>
      <c r="E895">
        <v>1950</v>
      </c>
      <c r="F895">
        <v>832</v>
      </c>
      <c r="G895">
        <v>288</v>
      </c>
      <c r="H895">
        <v>133000</v>
      </c>
    </row>
    <row r="896" spans="1:8">
      <c r="A896">
        <v>5720</v>
      </c>
      <c r="B896">
        <v>5</v>
      </c>
      <c r="C896">
        <v>6</v>
      </c>
      <c r="D896">
        <v>1941</v>
      </c>
      <c r="E896">
        <v>1950</v>
      </c>
      <c r="F896">
        <v>676</v>
      </c>
      <c r="G896">
        <v>200</v>
      </c>
      <c r="H896">
        <v>66500</v>
      </c>
    </row>
    <row r="897" spans="1:8">
      <c r="A897">
        <v>9000</v>
      </c>
      <c r="B897">
        <v>8</v>
      </c>
      <c r="C897">
        <v>5</v>
      </c>
      <c r="D897">
        <v>2007</v>
      </c>
      <c r="E897">
        <v>2007</v>
      </c>
      <c r="F897">
        <v>1184</v>
      </c>
      <c r="G897">
        <v>550</v>
      </c>
      <c r="H897">
        <v>303477</v>
      </c>
    </row>
    <row r="898" spans="1:8">
      <c r="A898">
        <v>25286</v>
      </c>
      <c r="B898">
        <v>4</v>
      </c>
      <c r="C898">
        <v>5</v>
      </c>
      <c r="D898">
        <v>1963</v>
      </c>
      <c r="E898">
        <v>1963</v>
      </c>
      <c r="F898">
        <v>1064</v>
      </c>
      <c r="G898">
        <v>648</v>
      </c>
      <c r="H898">
        <v>132250</v>
      </c>
    </row>
    <row r="899" spans="1:8">
      <c r="A899">
        <v>8834</v>
      </c>
      <c r="B899">
        <v>9</v>
      </c>
      <c r="C899">
        <v>5</v>
      </c>
      <c r="D899">
        <v>2004</v>
      </c>
      <c r="E899">
        <v>2005</v>
      </c>
      <c r="F899">
        <v>1462</v>
      </c>
      <c r="G899">
        <v>738</v>
      </c>
      <c r="H899">
        <v>350000</v>
      </c>
    </row>
    <row r="900" spans="1:8">
      <c r="A900">
        <v>11782</v>
      </c>
      <c r="B900">
        <v>5</v>
      </c>
      <c r="C900">
        <v>7</v>
      </c>
      <c r="D900">
        <v>1961</v>
      </c>
      <c r="E900">
        <v>1995</v>
      </c>
      <c r="F900">
        <v>1109</v>
      </c>
      <c r="G900">
        <v>576</v>
      </c>
      <c r="H900">
        <v>148000</v>
      </c>
    </row>
    <row r="901" spans="1:8">
      <c r="A901">
        <v>7000</v>
      </c>
      <c r="B901">
        <v>5</v>
      </c>
      <c r="C901">
        <v>8</v>
      </c>
      <c r="D901">
        <v>1978</v>
      </c>
      <c r="E901">
        <v>2005</v>
      </c>
      <c r="F901">
        <v>864</v>
      </c>
      <c r="G901">
        <v>336</v>
      </c>
      <c r="H901">
        <v>136500</v>
      </c>
    </row>
    <row r="902" spans="1:8">
      <c r="A902">
        <v>7024</v>
      </c>
      <c r="B902">
        <v>5</v>
      </c>
      <c r="C902">
        <v>5</v>
      </c>
      <c r="D902">
        <v>2005</v>
      </c>
      <c r="E902">
        <v>2006</v>
      </c>
      <c r="F902">
        <v>1090</v>
      </c>
      <c r="G902">
        <v>450</v>
      </c>
      <c r="H902">
        <v>157000</v>
      </c>
    </row>
    <row r="903" spans="1:8">
      <c r="A903">
        <v>13758</v>
      </c>
      <c r="B903">
        <v>7</v>
      </c>
      <c r="C903">
        <v>5</v>
      </c>
      <c r="D903">
        <v>1990</v>
      </c>
      <c r="E903">
        <v>1991</v>
      </c>
      <c r="F903">
        <v>1156</v>
      </c>
      <c r="G903">
        <v>400</v>
      </c>
      <c r="H903">
        <v>187500</v>
      </c>
    </row>
    <row r="904" spans="1:8">
      <c r="A904">
        <v>9636</v>
      </c>
      <c r="B904">
        <v>6</v>
      </c>
      <c r="C904">
        <v>5</v>
      </c>
      <c r="D904">
        <v>1992</v>
      </c>
      <c r="E904">
        <v>1993</v>
      </c>
      <c r="F904">
        <v>808</v>
      </c>
      <c r="G904">
        <v>389</v>
      </c>
      <c r="H904">
        <v>178000</v>
      </c>
    </row>
    <row r="905" spans="1:8">
      <c r="A905">
        <v>6204</v>
      </c>
      <c r="B905">
        <v>4</v>
      </c>
      <c r="C905">
        <v>5</v>
      </c>
      <c r="D905">
        <v>1912</v>
      </c>
      <c r="E905">
        <v>1950</v>
      </c>
      <c r="F905">
        <v>795</v>
      </c>
      <c r="G905">
        <v>440</v>
      </c>
      <c r="H905">
        <v>118500</v>
      </c>
    </row>
    <row r="906" spans="1:8">
      <c r="A906">
        <v>7150</v>
      </c>
      <c r="B906">
        <v>5</v>
      </c>
      <c r="C906">
        <v>5</v>
      </c>
      <c r="D906">
        <v>1967</v>
      </c>
      <c r="E906">
        <v>1967</v>
      </c>
      <c r="F906">
        <v>892</v>
      </c>
      <c r="G906">
        <v>288</v>
      </c>
      <c r="H906">
        <v>100000</v>
      </c>
    </row>
    <row r="907" spans="1:8">
      <c r="A907">
        <v>5119</v>
      </c>
      <c r="B907">
        <v>9</v>
      </c>
      <c r="C907">
        <v>5</v>
      </c>
      <c r="D907">
        <v>1999</v>
      </c>
      <c r="E907">
        <v>2000</v>
      </c>
      <c r="F907">
        <v>1698</v>
      </c>
      <c r="G907">
        <v>506</v>
      </c>
      <c r="H907">
        <v>328900</v>
      </c>
    </row>
    <row r="908" spans="1:8">
      <c r="A908">
        <v>8393</v>
      </c>
      <c r="B908">
        <v>5</v>
      </c>
      <c r="C908">
        <v>5</v>
      </c>
      <c r="D908">
        <v>1959</v>
      </c>
      <c r="E908">
        <v>2005</v>
      </c>
      <c r="F908">
        <v>1626</v>
      </c>
      <c r="G908">
        <v>588</v>
      </c>
      <c r="H908">
        <v>145000</v>
      </c>
    </row>
    <row r="909" spans="1:8">
      <c r="A909">
        <v>16466</v>
      </c>
      <c r="B909">
        <v>5</v>
      </c>
      <c r="C909">
        <v>7</v>
      </c>
      <c r="D909">
        <v>1955</v>
      </c>
      <c r="E909">
        <v>1955</v>
      </c>
      <c r="F909">
        <v>816</v>
      </c>
      <c r="G909">
        <v>300</v>
      </c>
      <c r="H909">
        <v>135500</v>
      </c>
    </row>
    <row r="910" spans="1:8">
      <c r="A910">
        <v>15865</v>
      </c>
      <c r="B910">
        <v>8</v>
      </c>
      <c r="C910">
        <v>6</v>
      </c>
      <c r="D910">
        <v>1970</v>
      </c>
      <c r="E910">
        <v>1970</v>
      </c>
      <c r="F910">
        <v>2217</v>
      </c>
      <c r="G910">
        <v>621</v>
      </c>
      <c r="H910">
        <v>268000</v>
      </c>
    </row>
    <row r="911" spans="1:8">
      <c r="A911">
        <v>12160</v>
      </c>
      <c r="B911">
        <v>6</v>
      </c>
      <c r="C911">
        <v>4</v>
      </c>
      <c r="D911">
        <v>1953</v>
      </c>
      <c r="E911">
        <v>1953</v>
      </c>
      <c r="F911">
        <v>1505</v>
      </c>
      <c r="G911">
        <v>505</v>
      </c>
      <c r="H911">
        <v>149500</v>
      </c>
    </row>
    <row r="912" spans="1:8">
      <c r="A912">
        <v>8064</v>
      </c>
      <c r="B912">
        <v>5</v>
      </c>
      <c r="C912">
        <v>7</v>
      </c>
      <c r="D912">
        <v>1949</v>
      </c>
      <c r="E912">
        <v>2006</v>
      </c>
      <c r="F912">
        <v>672</v>
      </c>
      <c r="G912">
        <v>576</v>
      </c>
      <c r="H912">
        <v>122900</v>
      </c>
    </row>
    <row r="913" spans="1:8">
      <c r="A913">
        <v>11184</v>
      </c>
      <c r="B913">
        <v>6</v>
      </c>
      <c r="C913">
        <v>5</v>
      </c>
      <c r="D913">
        <v>1978</v>
      </c>
      <c r="E913">
        <v>1978</v>
      </c>
      <c r="F913">
        <v>918</v>
      </c>
      <c r="G913">
        <v>440</v>
      </c>
      <c r="H913">
        <v>172500</v>
      </c>
    </row>
    <row r="914" spans="1:8">
      <c r="A914">
        <v>8414</v>
      </c>
      <c r="B914">
        <v>6</v>
      </c>
      <c r="C914">
        <v>8</v>
      </c>
      <c r="D914">
        <v>1963</v>
      </c>
      <c r="E914">
        <v>2003</v>
      </c>
      <c r="F914">
        <v>1059</v>
      </c>
      <c r="G914">
        <v>264</v>
      </c>
      <c r="H914">
        <v>154500</v>
      </c>
    </row>
    <row r="915" spans="1:8">
      <c r="A915">
        <v>13284</v>
      </c>
      <c r="B915">
        <v>5</v>
      </c>
      <c r="C915">
        <v>5</v>
      </c>
      <c r="D915">
        <v>1954</v>
      </c>
      <c r="E915">
        <v>1954</v>
      </c>
      <c r="F915">
        <v>1383</v>
      </c>
      <c r="G915">
        <v>354</v>
      </c>
      <c r="H915">
        <v>165000</v>
      </c>
    </row>
    <row r="916" spans="1:8">
      <c r="A916">
        <v>7018</v>
      </c>
      <c r="B916">
        <v>5</v>
      </c>
      <c r="C916">
        <v>5</v>
      </c>
      <c r="D916">
        <v>1979</v>
      </c>
      <c r="E916">
        <v>1979</v>
      </c>
      <c r="F916">
        <v>0</v>
      </c>
      <c r="G916">
        <v>400</v>
      </c>
      <c r="H916">
        <v>118858</v>
      </c>
    </row>
    <row r="917" spans="1:8">
      <c r="A917">
        <v>7056</v>
      </c>
      <c r="B917">
        <v>6</v>
      </c>
      <c r="C917">
        <v>5</v>
      </c>
      <c r="D917">
        <v>1963</v>
      </c>
      <c r="E917">
        <v>1963</v>
      </c>
      <c r="F917">
        <v>780</v>
      </c>
      <c r="G917">
        <v>483</v>
      </c>
      <c r="H917">
        <v>140000</v>
      </c>
    </row>
    <row r="918" spans="1:8">
      <c r="A918">
        <v>8765</v>
      </c>
      <c r="B918">
        <v>4</v>
      </c>
      <c r="C918">
        <v>6</v>
      </c>
      <c r="D918">
        <v>1936</v>
      </c>
      <c r="E918">
        <v>1950</v>
      </c>
      <c r="F918">
        <v>951</v>
      </c>
      <c r="G918">
        <v>327</v>
      </c>
      <c r="H918">
        <v>106500</v>
      </c>
    </row>
    <row r="919" spans="1:8">
      <c r="A919">
        <v>7018</v>
      </c>
      <c r="B919">
        <v>5</v>
      </c>
      <c r="C919">
        <v>5</v>
      </c>
      <c r="D919">
        <v>1979</v>
      </c>
      <c r="E919">
        <v>1979</v>
      </c>
      <c r="F919">
        <v>0</v>
      </c>
      <c r="G919">
        <v>528</v>
      </c>
      <c r="H919">
        <v>142953</v>
      </c>
    </row>
    <row r="920" spans="1:8">
      <c r="A920">
        <v>12919</v>
      </c>
      <c r="B920">
        <v>9</v>
      </c>
      <c r="C920">
        <v>5</v>
      </c>
      <c r="D920">
        <v>2009</v>
      </c>
      <c r="E920">
        <v>2010</v>
      </c>
      <c r="F920">
        <v>2330</v>
      </c>
      <c r="G920">
        <v>820</v>
      </c>
      <c r="H920">
        <v>611657</v>
      </c>
    </row>
    <row r="921" spans="1:8">
      <c r="A921">
        <v>6993</v>
      </c>
      <c r="B921">
        <v>5</v>
      </c>
      <c r="C921">
        <v>7</v>
      </c>
      <c r="D921">
        <v>1961</v>
      </c>
      <c r="E921">
        <v>1994</v>
      </c>
      <c r="F921">
        <v>912</v>
      </c>
      <c r="G921">
        <v>288</v>
      </c>
      <c r="H921">
        <v>135000</v>
      </c>
    </row>
    <row r="922" spans="1:8">
      <c r="A922">
        <v>7340</v>
      </c>
      <c r="B922">
        <v>4</v>
      </c>
      <c r="C922">
        <v>6</v>
      </c>
      <c r="D922">
        <v>1971</v>
      </c>
      <c r="E922">
        <v>1971</v>
      </c>
      <c r="F922">
        <v>858</v>
      </c>
      <c r="G922">
        <v>684</v>
      </c>
      <c r="H922">
        <v>110000</v>
      </c>
    </row>
    <row r="923" spans="1:8">
      <c r="A923">
        <v>8712</v>
      </c>
      <c r="B923">
        <v>5</v>
      </c>
      <c r="C923">
        <v>7</v>
      </c>
      <c r="D923">
        <v>1957</v>
      </c>
      <c r="E923">
        <v>2000</v>
      </c>
      <c r="F923">
        <v>992</v>
      </c>
      <c r="G923">
        <v>756</v>
      </c>
      <c r="H923">
        <v>153000</v>
      </c>
    </row>
    <row r="924" spans="1:8">
      <c r="A924">
        <v>7875</v>
      </c>
      <c r="B924">
        <v>7</v>
      </c>
      <c r="C924">
        <v>5</v>
      </c>
      <c r="D924">
        <v>2003</v>
      </c>
      <c r="E924">
        <v>2003</v>
      </c>
      <c r="F924">
        <v>783</v>
      </c>
      <c r="G924">
        <v>393</v>
      </c>
      <c r="H924">
        <v>180000</v>
      </c>
    </row>
    <row r="925" spans="1:8">
      <c r="A925">
        <v>14859</v>
      </c>
      <c r="B925">
        <v>7</v>
      </c>
      <c r="C925">
        <v>5</v>
      </c>
      <c r="D925">
        <v>2006</v>
      </c>
      <c r="E925">
        <v>2006</v>
      </c>
      <c r="F925">
        <v>1670</v>
      </c>
      <c r="G925">
        <v>690</v>
      </c>
      <c r="H925">
        <v>240000</v>
      </c>
    </row>
    <row r="926" spans="1:8">
      <c r="A926">
        <v>6173</v>
      </c>
      <c r="B926">
        <v>5</v>
      </c>
      <c r="C926">
        <v>6</v>
      </c>
      <c r="D926">
        <v>1967</v>
      </c>
      <c r="E926">
        <v>1967</v>
      </c>
      <c r="F926">
        <v>876</v>
      </c>
      <c r="G926">
        <v>288</v>
      </c>
      <c r="H926">
        <v>125500</v>
      </c>
    </row>
    <row r="927" spans="1:8">
      <c r="A927">
        <v>9920</v>
      </c>
      <c r="B927">
        <v>5</v>
      </c>
      <c r="C927">
        <v>5</v>
      </c>
      <c r="D927">
        <v>1954</v>
      </c>
      <c r="E927">
        <v>1954</v>
      </c>
      <c r="F927">
        <v>1056</v>
      </c>
      <c r="G927">
        <v>280</v>
      </c>
      <c r="H927">
        <v>128000</v>
      </c>
    </row>
    <row r="928" spans="1:8">
      <c r="A928">
        <v>13501</v>
      </c>
      <c r="B928">
        <v>8</v>
      </c>
      <c r="C928">
        <v>5</v>
      </c>
      <c r="D928">
        <v>2006</v>
      </c>
      <c r="E928">
        <v>2006</v>
      </c>
      <c r="F928">
        <v>1623</v>
      </c>
      <c r="G928">
        <v>865</v>
      </c>
      <c r="H928">
        <v>255000</v>
      </c>
    </row>
    <row r="929" spans="1:8">
      <c r="A929">
        <v>11500</v>
      </c>
      <c r="B929">
        <v>7</v>
      </c>
      <c r="C929">
        <v>7</v>
      </c>
      <c r="D929">
        <v>1936</v>
      </c>
      <c r="E929">
        <v>1987</v>
      </c>
      <c r="F929">
        <v>1017</v>
      </c>
      <c r="G929">
        <v>180</v>
      </c>
      <c r="H929">
        <v>250000</v>
      </c>
    </row>
    <row r="930" spans="1:8">
      <c r="A930">
        <v>8885</v>
      </c>
      <c r="B930">
        <v>5</v>
      </c>
      <c r="C930">
        <v>5</v>
      </c>
      <c r="D930">
        <v>1983</v>
      </c>
      <c r="E930">
        <v>1983</v>
      </c>
      <c r="F930">
        <v>864</v>
      </c>
      <c r="G930">
        <v>484</v>
      </c>
      <c r="H930">
        <v>131000</v>
      </c>
    </row>
    <row r="931" spans="1:8">
      <c r="A931">
        <v>12589</v>
      </c>
      <c r="B931">
        <v>6</v>
      </c>
      <c r="C931">
        <v>5</v>
      </c>
      <c r="D931">
        <v>2005</v>
      </c>
      <c r="E931">
        <v>2005</v>
      </c>
      <c r="F931">
        <v>742</v>
      </c>
      <c r="G931">
        <v>390</v>
      </c>
      <c r="H931">
        <v>174000</v>
      </c>
    </row>
    <row r="932" spans="1:8">
      <c r="A932">
        <v>11600</v>
      </c>
      <c r="B932">
        <v>5</v>
      </c>
      <c r="C932">
        <v>5</v>
      </c>
      <c r="D932">
        <v>1960</v>
      </c>
      <c r="E932">
        <v>1960</v>
      </c>
      <c r="F932">
        <v>1105</v>
      </c>
      <c r="G932">
        <v>480</v>
      </c>
      <c r="H932">
        <v>154300</v>
      </c>
    </row>
    <row r="933" spans="1:8">
      <c r="A933">
        <v>9286</v>
      </c>
      <c r="B933">
        <v>5</v>
      </c>
      <c r="C933">
        <v>7</v>
      </c>
      <c r="D933">
        <v>1977</v>
      </c>
      <c r="E933">
        <v>1989</v>
      </c>
      <c r="F933">
        <v>1268</v>
      </c>
      <c r="G933">
        <v>252</v>
      </c>
      <c r="H933">
        <v>143500</v>
      </c>
    </row>
    <row r="934" spans="1:8">
      <c r="A934">
        <v>6120</v>
      </c>
      <c r="B934">
        <v>5</v>
      </c>
      <c r="C934">
        <v>7</v>
      </c>
      <c r="D934">
        <v>1925</v>
      </c>
      <c r="E934">
        <v>1950</v>
      </c>
      <c r="F934">
        <v>768</v>
      </c>
      <c r="G934">
        <v>450</v>
      </c>
      <c r="H934">
        <v>88000</v>
      </c>
    </row>
    <row r="935" spans="1:8">
      <c r="A935">
        <v>6270</v>
      </c>
      <c r="B935">
        <v>5</v>
      </c>
      <c r="C935">
        <v>6</v>
      </c>
      <c r="D935">
        <v>1949</v>
      </c>
      <c r="E935">
        <v>1950</v>
      </c>
      <c r="F935">
        <v>1001</v>
      </c>
      <c r="G935">
        <v>871</v>
      </c>
      <c r="H935">
        <v>145000</v>
      </c>
    </row>
    <row r="936" spans="1:8">
      <c r="A936">
        <v>3000</v>
      </c>
      <c r="B936">
        <v>6</v>
      </c>
      <c r="C936">
        <v>5</v>
      </c>
      <c r="D936">
        <v>2009</v>
      </c>
      <c r="E936">
        <v>2009</v>
      </c>
      <c r="F936">
        <v>612</v>
      </c>
      <c r="G936">
        <v>528</v>
      </c>
      <c r="H936">
        <v>173733</v>
      </c>
    </row>
    <row r="937" spans="1:8">
      <c r="A937">
        <v>2001</v>
      </c>
      <c r="B937">
        <v>4</v>
      </c>
      <c r="C937">
        <v>5</v>
      </c>
      <c r="D937">
        <v>1970</v>
      </c>
      <c r="E937">
        <v>1970</v>
      </c>
      <c r="F937">
        <v>546</v>
      </c>
      <c r="G937">
        <v>286</v>
      </c>
      <c r="H937">
        <v>75000</v>
      </c>
    </row>
    <row r="938" spans="1:8">
      <c r="A938">
        <v>9000</v>
      </c>
      <c r="B938">
        <v>2</v>
      </c>
      <c r="C938">
        <v>3</v>
      </c>
      <c r="D938">
        <v>1949</v>
      </c>
      <c r="E938">
        <v>1950</v>
      </c>
      <c r="F938">
        <v>480</v>
      </c>
      <c r="G938">
        <v>308</v>
      </c>
      <c r="H938">
        <v>35311</v>
      </c>
    </row>
    <row r="939" spans="1:8">
      <c r="A939">
        <v>17140</v>
      </c>
      <c r="B939">
        <v>4</v>
      </c>
      <c r="C939">
        <v>6</v>
      </c>
      <c r="D939">
        <v>1956</v>
      </c>
      <c r="E939">
        <v>1956</v>
      </c>
      <c r="F939">
        <v>1134</v>
      </c>
      <c r="G939">
        <v>284</v>
      </c>
      <c r="H939">
        <v>135000</v>
      </c>
    </row>
    <row r="940" spans="1:8">
      <c r="A940">
        <v>13125</v>
      </c>
      <c r="B940">
        <v>7</v>
      </c>
      <c r="C940">
        <v>5</v>
      </c>
      <c r="D940">
        <v>1991</v>
      </c>
      <c r="E940">
        <v>1991</v>
      </c>
      <c r="F940">
        <v>1104</v>
      </c>
      <c r="G940">
        <v>833</v>
      </c>
      <c r="H940">
        <v>238000</v>
      </c>
    </row>
    <row r="941" spans="1:8">
      <c r="A941">
        <v>11029</v>
      </c>
      <c r="B941">
        <v>6</v>
      </c>
      <c r="C941">
        <v>8</v>
      </c>
      <c r="D941">
        <v>1958</v>
      </c>
      <c r="E941">
        <v>2002</v>
      </c>
      <c r="F941">
        <v>1184</v>
      </c>
      <c r="G941">
        <v>601</v>
      </c>
      <c r="H941">
        <v>176500</v>
      </c>
    </row>
    <row r="942" spans="1:8">
      <c r="A942">
        <v>8462</v>
      </c>
      <c r="B942">
        <v>6</v>
      </c>
      <c r="C942">
        <v>5</v>
      </c>
      <c r="D942">
        <v>1994</v>
      </c>
      <c r="E942">
        <v>1994</v>
      </c>
      <c r="F942">
        <v>928</v>
      </c>
      <c r="G942">
        <v>471</v>
      </c>
      <c r="H942">
        <v>201000</v>
      </c>
    </row>
    <row r="943" spans="1:8">
      <c r="A943">
        <v>8777</v>
      </c>
      <c r="B943">
        <v>5</v>
      </c>
      <c r="C943">
        <v>7</v>
      </c>
      <c r="D943">
        <v>1900</v>
      </c>
      <c r="E943">
        <v>2003</v>
      </c>
      <c r="F943">
        <v>1272</v>
      </c>
      <c r="G943">
        <v>0</v>
      </c>
      <c r="H943">
        <v>145900</v>
      </c>
    </row>
    <row r="944" spans="1:8">
      <c r="A944">
        <v>10237</v>
      </c>
      <c r="B944">
        <v>6</v>
      </c>
      <c r="C944">
        <v>5</v>
      </c>
      <c r="D944">
        <v>2005</v>
      </c>
      <c r="E944">
        <v>2006</v>
      </c>
      <c r="F944">
        <v>1316</v>
      </c>
      <c r="G944">
        <v>397</v>
      </c>
      <c r="H944">
        <v>169990</v>
      </c>
    </row>
    <row r="945" spans="1:8">
      <c r="A945">
        <v>8012</v>
      </c>
      <c r="B945">
        <v>6</v>
      </c>
      <c r="C945">
        <v>5</v>
      </c>
      <c r="D945">
        <v>1993</v>
      </c>
      <c r="E945">
        <v>1994</v>
      </c>
      <c r="F945">
        <v>1604</v>
      </c>
      <c r="G945">
        <v>533</v>
      </c>
      <c r="H945">
        <v>193000</v>
      </c>
    </row>
    <row r="946" spans="1:8">
      <c r="A946">
        <v>10240</v>
      </c>
      <c r="B946">
        <v>6</v>
      </c>
      <c r="C946">
        <v>6</v>
      </c>
      <c r="D946">
        <v>1980</v>
      </c>
      <c r="E946">
        <v>1980</v>
      </c>
      <c r="F946">
        <v>1686</v>
      </c>
      <c r="G946">
        <v>612</v>
      </c>
      <c r="H946">
        <v>207500</v>
      </c>
    </row>
    <row r="947" spans="1:8">
      <c r="A947">
        <v>15611</v>
      </c>
      <c r="B947">
        <v>5</v>
      </c>
      <c r="C947">
        <v>6</v>
      </c>
      <c r="D947">
        <v>1977</v>
      </c>
      <c r="E947">
        <v>1977</v>
      </c>
      <c r="F947">
        <v>1126</v>
      </c>
      <c r="G947">
        <v>540</v>
      </c>
      <c r="H947">
        <v>175000</v>
      </c>
    </row>
    <row r="948" spans="1:8">
      <c r="A948">
        <v>11999</v>
      </c>
      <c r="B948">
        <v>8</v>
      </c>
      <c r="C948">
        <v>5</v>
      </c>
      <c r="D948">
        <v>2003</v>
      </c>
      <c r="E948">
        <v>2004</v>
      </c>
      <c r="F948">
        <v>1181</v>
      </c>
      <c r="G948">
        <v>656</v>
      </c>
      <c r="H948">
        <v>285000</v>
      </c>
    </row>
    <row r="949" spans="1:8">
      <c r="A949">
        <v>9900</v>
      </c>
      <c r="B949">
        <v>7</v>
      </c>
      <c r="C949">
        <v>5</v>
      </c>
      <c r="D949">
        <v>1968</v>
      </c>
      <c r="E949">
        <v>1968</v>
      </c>
      <c r="F949">
        <v>832</v>
      </c>
      <c r="G949">
        <v>486</v>
      </c>
      <c r="H949">
        <v>176000</v>
      </c>
    </row>
    <row r="950" spans="1:8">
      <c r="A950">
        <v>11838</v>
      </c>
      <c r="B950">
        <v>8</v>
      </c>
      <c r="C950">
        <v>5</v>
      </c>
      <c r="D950">
        <v>2001</v>
      </c>
      <c r="E950">
        <v>2001</v>
      </c>
      <c r="F950">
        <v>1753</v>
      </c>
      <c r="G950">
        <v>522</v>
      </c>
      <c r="H950">
        <v>236500</v>
      </c>
    </row>
    <row r="951" spans="1:8">
      <c r="A951">
        <v>13006</v>
      </c>
      <c r="B951">
        <v>7</v>
      </c>
      <c r="C951">
        <v>5</v>
      </c>
      <c r="D951">
        <v>1997</v>
      </c>
      <c r="E951">
        <v>1997</v>
      </c>
      <c r="F951">
        <v>964</v>
      </c>
      <c r="G951">
        <v>642</v>
      </c>
      <c r="H951">
        <v>222000</v>
      </c>
    </row>
    <row r="952" spans="1:8">
      <c r="A952">
        <v>8925</v>
      </c>
      <c r="B952">
        <v>8</v>
      </c>
      <c r="C952">
        <v>5</v>
      </c>
      <c r="D952">
        <v>2007</v>
      </c>
      <c r="E952">
        <v>2007</v>
      </c>
      <c r="F952">
        <v>1466</v>
      </c>
      <c r="G952">
        <v>610</v>
      </c>
      <c r="H952">
        <v>201000</v>
      </c>
    </row>
    <row r="953" spans="1:8">
      <c r="A953">
        <v>9100</v>
      </c>
      <c r="B953">
        <v>5</v>
      </c>
      <c r="C953">
        <v>6</v>
      </c>
      <c r="D953">
        <v>1965</v>
      </c>
      <c r="E953">
        <v>1965</v>
      </c>
      <c r="F953">
        <v>925</v>
      </c>
      <c r="G953">
        <v>429</v>
      </c>
      <c r="H953">
        <v>117500</v>
      </c>
    </row>
    <row r="954" spans="1:8">
      <c r="A954">
        <v>11670</v>
      </c>
      <c r="B954">
        <v>9</v>
      </c>
      <c r="C954">
        <v>5</v>
      </c>
      <c r="D954">
        <v>2006</v>
      </c>
      <c r="E954">
        <v>2006</v>
      </c>
      <c r="F954">
        <v>1905</v>
      </c>
      <c r="G954">
        <v>788</v>
      </c>
      <c r="H954">
        <v>320000</v>
      </c>
    </row>
    <row r="955" spans="1:8">
      <c r="A955">
        <v>8487</v>
      </c>
      <c r="B955">
        <v>7</v>
      </c>
      <c r="C955">
        <v>5</v>
      </c>
      <c r="D955">
        <v>2004</v>
      </c>
      <c r="E955">
        <v>2004</v>
      </c>
      <c r="F955">
        <v>1500</v>
      </c>
      <c r="G955">
        <v>570</v>
      </c>
      <c r="H955">
        <v>190000</v>
      </c>
    </row>
    <row r="956" spans="1:8">
      <c r="A956">
        <v>27650</v>
      </c>
      <c r="B956">
        <v>7</v>
      </c>
      <c r="C956">
        <v>7</v>
      </c>
      <c r="D956">
        <v>1960</v>
      </c>
      <c r="E956">
        <v>2007</v>
      </c>
      <c r="F956">
        <v>585</v>
      </c>
      <c r="G956">
        <v>505</v>
      </c>
      <c r="H956">
        <v>242000</v>
      </c>
    </row>
    <row r="957" spans="1:8">
      <c r="A957">
        <v>5825</v>
      </c>
      <c r="B957">
        <v>4</v>
      </c>
      <c r="C957">
        <v>5</v>
      </c>
      <c r="D957">
        <v>1926</v>
      </c>
      <c r="E957">
        <v>1953</v>
      </c>
      <c r="F957">
        <v>600</v>
      </c>
      <c r="G957">
        <v>528</v>
      </c>
      <c r="H957">
        <v>79900</v>
      </c>
    </row>
    <row r="958" spans="1:8">
      <c r="A958">
        <v>10083</v>
      </c>
      <c r="B958">
        <v>7</v>
      </c>
      <c r="C958">
        <v>5</v>
      </c>
      <c r="D958">
        <v>2003</v>
      </c>
      <c r="E958">
        <v>2003</v>
      </c>
      <c r="F958">
        <v>1176</v>
      </c>
      <c r="G958">
        <v>555</v>
      </c>
      <c r="H958">
        <v>184900</v>
      </c>
    </row>
    <row r="959" spans="1:8">
      <c r="A959">
        <v>9675</v>
      </c>
      <c r="B959">
        <v>7</v>
      </c>
      <c r="C959">
        <v>5</v>
      </c>
      <c r="D959">
        <v>2005</v>
      </c>
      <c r="E959">
        <v>2005</v>
      </c>
      <c r="F959">
        <v>1113</v>
      </c>
      <c r="G959">
        <v>689</v>
      </c>
      <c r="H959">
        <v>253000</v>
      </c>
    </row>
    <row r="960" spans="1:8">
      <c r="A960">
        <v>8760</v>
      </c>
      <c r="B960">
        <v>7</v>
      </c>
      <c r="C960">
        <v>5</v>
      </c>
      <c r="D960">
        <v>2006</v>
      </c>
      <c r="E960">
        <v>2006</v>
      </c>
      <c r="F960">
        <v>1391</v>
      </c>
      <c r="G960">
        <v>868</v>
      </c>
      <c r="H960">
        <v>239799</v>
      </c>
    </row>
    <row r="961" spans="1:8">
      <c r="A961">
        <v>24090</v>
      </c>
      <c r="B961">
        <v>7</v>
      </c>
      <c r="C961">
        <v>7</v>
      </c>
      <c r="D961">
        <v>1940</v>
      </c>
      <c r="E961">
        <v>1950</v>
      </c>
      <c r="F961">
        <v>1032</v>
      </c>
      <c r="G961">
        <v>349</v>
      </c>
      <c r="H961">
        <v>244400</v>
      </c>
    </row>
    <row r="962" spans="1:8">
      <c r="A962">
        <v>12640</v>
      </c>
      <c r="B962">
        <v>6</v>
      </c>
      <c r="C962">
        <v>5</v>
      </c>
      <c r="D962">
        <v>1976</v>
      </c>
      <c r="E962">
        <v>1976</v>
      </c>
      <c r="F962">
        <v>1728</v>
      </c>
      <c r="G962">
        <v>574</v>
      </c>
      <c r="H962">
        <v>150900</v>
      </c>
    </row>
    <row r="963" spans="1:8">
      <c r="A963">
        <v>8755</v>
      </c>
      <c r="B963">
        <v>7</v>
      </c>
      <c r="C963">
        <v>5</v>
      </c>
      <c r="D963">
        <v>1999</v>
      </c>
      <c r="E963">
        <v>1999</v>
      </c>
      <c r="F963">
        <v>992</v>
      </c>
      <c r="G963">
        <v>390</v>
      </c>
      <c r="H963">
        <v>214000</v>
      </c>
    </row>
    <row r="964" spans="1:8">
      <c r="A964">
        <v>7711</v>
      </c>
      <c r="B964">
        <v>4</v>
      </c>
      <c r="C964">
        <v>3</v>
      </c>
      <c r="D964">
        <v>1977</v>
      </c>
      <c r="E964">
        <v>1977</v>
      </c>
      <c r="F964">
        <v>1440</v>
      </c>
      <c r="G964">
        <v>0</v>
      </c>
      <c r="H964">
        <v>150000</v>
      </c>
    </row>
    <row r="965" spans="1:8">
      <c r="A965">
        <v>25000</v>
      </c>
      <c r="B965">
        <v>5</v>
      </c>
      <c r="C965">
        <v>4</v>
      </c>
      <c r="D965">
        <v>1967</v>
      </c>
      <c r="E965">
        <v>1967</v>
      </c>
      <c r="F965">
        <v>1632</v>
      </c>
      <c r="G965">
        <v>576</v>
      </c>
      <c r="H965">
        <v>143000</v>
      </c>
    </row>
    <row r="966" spans="1:8">
      <c r="A966">
        <v>14375</v>
      </c>
      <c r="B966">
        <v>6</v>
      </c>
      <c r="C966">
        <v>6</v>
      </c>
      <c r="D966">
        <v>1958</v>
      </c>
      <c r="E966">
        <v>1958</v>
      </c>
      <c r="F966">
        <v>819</v>
      </c>
      <c r="G966">
        <v>525</v>
      </c>
      <c r="H966">
        <v>137500</v>
      </c>
    </row>
    <row r="967" spans="1:8">
      <c r="A967">
        <v>8820</v>
      </c>
      <c r="B967">
        <v>5</v>
      </c>
      <c r="C967">
        <v>6</v>
      </c>
      <c r="D967">
        <v>1890</v>
      </c>
      <c r="E967">
        <v>1996</v>
      </c>
      <c r="F967">
        <v>1088</v>
      </c>
      <c r="G967">
        <v>456</v>
      </c>
      <c r="H967">
        <v>124900</v>
      </c>
    </row>
    <row r="968" spans="1:8">
      <c r="A968">
        <v>8163</v>
      </c>
      <c r="B968">
        <v>5</v>
      </c>
      <c r="C968">
        <v>6</v>
      </c>
      <c r="D968">
        <v>1959</v>
      </c>
      <c r="E968">
        <v>1959</v>
      </c>
      <c r="F968">
        <v>1144</v>
      </c>
      <c r="G968">
        <v>796</v>
      </c>
      <c r="H968">
        <v>143000</v>
      </c>
    </row>
    <row r="969" spans="1:8">
      <c r="A969">
        <v>14536</v>
      </c>
      <c r="B969">
        <v>8</v>
      </c>
      <c r="C969">
        <v>5</v>
      </c>
      <c r="D969">
        <v>2002</v>
      </c>
      <c r="E969">
        <v>2003</v>
      </c>
      <c r="F969">
        <v>1616</v>
      </c>
      <c r="G969">
        <v>808</v>
      </c>
      <c r="H969">
        <v>270000</v>
      </c>
    </row>
    <row r="970" spans="1:8">
      <c r="A970">
        <v>14006</v>
      </c>
      <c r="B970">
        <v>7</v>
      </c>
      <c r="C970">
        <v>5</v>
      </c>
      <c r="D970">
        <v>2002</v>
      </c>
      <c r="E970">
        <v>2002</v>
      </c>
      <c r="F970">
        <v>936</v>
      </c>
      <c r="G970">
        <v>474</v>
      </c>
      <c r="H970">
        <v>192500</v>
      </c>
    </row>
    <row r="971" spans="1:8">
      <c r="A971">
        <v>9360</v>
      </c>
      <c r="B971">
        <v>6</v>
      </c>
      <c r="C971">
        <v>7</v>
      </c>
      <c r="D971">
        <v>1972</v>
      </c>
      <c r="E971">
        <v>2006</v>
      </c>
      <c r="F971">
        <v>1161</v>
      </c>
      <c r="G971">
        <v>676</v>
      </c>
      <c r="H971">
        <v>197500</v>
      </c>
    </row>
    <row r="972" spans="1:8">
      <c r="A972">
        <v>7200</v>
      </c>
      <c r="B972">
        <v>5</v>
      </c>
      <c r="C972">
        <v>8</v>
      </c>
      <c r="D972">
        <v>1950</v>
      </c>
      <c r="E972">
        <v>2002</v>
      </c>
      <c r="F972">
        <v>864</v>
      </c>
      <c r="G972">
        <v>720</v>
      </c>
      <c r="H972">
        <v>129000</v>
      </c>
    </row>
    <row r="973" spans="1:8">
      <c r="A973">
        <v>7800</v>
      </c>
      <c r="B973">
        <v>5</v>
      </c>
      <c r="C973">
        <v>5</v>
      </c>
      <c r="D973">
        <v>1965</v>
      </c>
      <c r="E973">
        <v>1965</v>
      </c>
      <c r="F973">
        <v>828</v>
      </c>
      <c r="G973">
        <v>300</v>
      </c>
      <c r="H973">
        <v>119900</v>
      </c>
    </row>
    <row r="974" spans="1:8">
      <c r="A974">
        <v>7200</v>
      </c>
      <c r="B974">
        <v>5</v>
      </c>
      <c r="C974">
        <v>8</v>
      </c>
      <c r="D974">
        <v>1972</v>
      </c>
      <c r="E974">
        <v>2003</v>
      </c>
      <c r="F974">
        <v>768</v>
      </c>
      <c r="G974">
        <v>396</v>
      </c>
      <c r="H974">
        <v>133900</v>
      </c>
    </row>
    <row r="975" spans="1:8">
      <c r="A975">
        <v>11075</v>
      </c>
      <c r="B975">
        <v>5</v>
      </c>
      <c r="C975">
        <v>4</v>
      </c>
      <c r="D975">
        <v>1969</v>
      </c>
      <c r="E975">
        <v>1969</v>
      </c>
      <c r="F975">
        <v>784</v>
      </c>
      <c r="G975">
        <v>530</v>
      </c>
      <c r="H975">
        <v>172000</v>
      </c>
    </row>
    <row r="976" spans="1:8">
      <c r="A976">
        <v>9400</v>
      </c>
      <c r="B976">
        <v>6</v>
      </c>
      <c r="C976">
        <v>5</v>
      </c>
      <c r="D976">
        <v>1975</v>
      </c>
      <c r="E976">
        <v>1975</v>
      </c>
      <c r="F976">
        <v>945</v>
      </c>
      <c r="G976">
        <v>0</v>
      </c>
      <c r="H976">
        <v>127500</v>
      </c>
    </row>
    <row r="977" spans="1:8">
      <c r="A977">
        <v>7136</v>
      </c>
      <c r="B977">
        <v>6</v>
      </c>
      <c r="C977">
        <v>6</v>
      </c>
      <c r="D977">
        <v>1946</v>
      </c>
      <c r="E977">
        <v>1950</v>
      </c>
      <c r="F977">
        <v>979</v>
      </c>
      <c r="G977">
        <v>492</v>
      </c>
      <c r="H977">
        <v>145000</v>
      </c>
    </row>
    <row r="978" spans="1:8">
      <c r="A978">
        <v>1300</v>
      </c>
      <c r="B978">
        <v>6</v>
      </c>
      <c r="C978">
        <v>6</v>
      </c>
      <c r="D978">
        <v>1980</v>
      </c>
      <c r="E978">
        <v>1980</v>
      </c>
      <c r="F978">
        <v>561</v>
      </c>
      <c r="G978">
        <v>462</v>
      </c>
      <c r="H978">
        <v>124000</v>
      </c>
    </row>
    <row r="979" spans="1:8">
      <c r="A979">
        <v>7420</v>
      </c>
      <c r="B979">
        <v>5</v>
      </c>
      <c r="C979">
        <v>5</v>
      </c>
      <c r="D979">
        <v>1962</v>
      </c>
      <c r="E979">
        <v>1962</v>
      </c>
      <c r="F979">
        <v>1057</v>
      </c>
      <c r="G979">
        <v>576</v>
      </c>
      <c r="H979">
        <v>132000</v>
      </c>
    </row>
    <row r="980" spans="1:8">
      <c r="A980">
        <v>8450</v>
      </c>
      <c r="B980">
        <v>7</v>
      </c>
      <c r="C980">
        <v>5</v>
      </c>
      <c r="D980">
        <v>2003</v>
      </c>
      <c r="E980">
        <v>2003</v>
      </c>
      <c r="F980">
        <v>1337</v>
      </c>
      <c r="G980">
        <v>531</v>
      </c>
      <c r="H980">
        <v>185000</v>
      </c>
    </row>
    <row r="981" spans="1:8">
      <c r="A981">
        <v>2572</v>
      </c>
      <c r="B981">
        <v>7</v>
      </c>
      <c r="C981">
        <v>5</v>
      </c>
      <c r="D981">
        <v>1999</v>
      </c>
      <c r="E981">
        <v>1999</v>
      </c>
      <c r="F981">
        <v>696</v>
      </c>
      <c r="G981">
        <v>484</v>
      </c>
      <c r="H981">
        <v>155000</v>
      </c>
    </row>
    <row r="982" spans="1:8">
      <c r="A982">
        <v>7207</v>
      </c>
      <c r="B982">
        <v>5</v>
      </c>
      <c r="C982">
        <v>7</v>
      </c>
      <c r="D982">
        <v>1958</v>
      </c>
      <c r="E982">
        <v>2008</v>
      </c>
      <c r="F982">
        <v>858</v>
      </c>
      <c r="G982">
        <v>0</v>
      </c>
      <c r="H982">
        <v>116500</v>
      </c>
    </row>
    <row r="983" spans="1:8">
      <c r="A983">
        <v>12227</v>
      </c>
      <c r="B983">
        <v>6</v>
      </c>
      <c r="C983">
        <v>7</v>
      </c>
      <c r="D983">
        <v>1977</v>
      </c>
      <c r="E983">
        <v>1995</v>
      </c>
      <c r="F983">
        <v>1330</v>
      </c>
      <c r="G983">
        <v>619</v>
      </c>
      <c r="H983">
        <v>272000</v>
      </c>
    </row>
    <row r="984" spans="1:8">
      <c r="A984">
        <v>2308</v>
      </c>
      <c r="B984">
        <v>6</v>
      </c>
      <c r="C984">
        <v>6</v>
      </c>
      <c r="D984">
        <v>1976</v>
      </c>
      <c r="E984">
        <v>1976</v>
      </c>
      <c r="F984">
        <v>804</v>
      </c>
      <c r="G984">
        <v>440</v>
      </c>
      <c r="H984">
        <v>155000</v>
      </c>
    </row>
    <row r="985" spans="1:8">
      <c r="A985">
        <v>11923</v>
      </c>
      <c r="B985">
        <v>9</v>
      </c>
      <c r="C985">
        <v>5</v>
      </c>
      <c r="D985">
        <v>2007</v>
      </c>
      <c r="E985">
        <v>2007</v>
      </c>
      <c r="F985">
        <v>1800</v>
      </c>
      <c r="G985">
        <v>702</v>
      </c>
      <c r="H985">
        <v>239000</v>
      </c>
    </row>
    <row r="986" spans="1:8">
      <c r="A986">
        <v>11316</v>
      </c>
      <c r="B986">
        <v>7</v>
      </c>
      <c r="C986">
        <v>5</v>
      </c>
      <c r="D986">
        <v>2002</v>
      </c>
      <c r="E986">
        <v>2003</v>
      </c>
      <c r="F986">
        <v>817</v>
      </c>
      <c r="G986">
        <v>510</v>
      </c>
      <c r="H986">
        <v>214900</v>
      </c>
    </row>
    <row r="987" spans="1:8">
      <c r="A987">
        <v>10237</v>
      </c>
      <c r="B987">
        <v>6</v>
      </c>
      <c r="C987">
        <v>5</v>
      </c>
      <c r="D987">
        <v>2005</v>
      </c>
      <c r="E987">
        <v>2007</v>
      </c>
      <c r="F987">
        <v>783</v>
      </c>
      <c r="G987">
        <v>393</v>
      </c>
      <c r="H987">
        <v>178900</v>
      </c>
    </row>
    <row r="988" spans="1:8">
      <c r="A988">
        <v>9600</v>
      </c>
      <c r="B988">
        <v>5</v>
      </c>
      <c r="C988">
        <v>7</v>
      </c>
      <c r="D988">
        <v>1940</v>
      </c>
      <c r="E988">
        <v>1950</v>
      </c>
      <c r="F988">
        <v>728</v>
      </c>
      <c r="G988">
        <v>256</v>
      </c>
      <c r="H988">
        <v>160000</v>
      </c>
    </row>
    <row r="989" spans="1:8">
      <c r="A989">
        <v>7390</v>
      </c>
      <c r="B989">
        <v>5</v>
      </c>
      <c r="C989">
        <v>7</v>
      </c>
      <c r="D989">
        <v>1955</v>
      </c>
      <c r="E989">
        <v>1955</v>
      </c>
      <c r="F989">
        <v>1098</v>
      </c>
      <c r="G989">
        <v>260</v>
      </c>
      <c r="H989">
        <v>135000</v>
      </c>
    </row>
    <row r="990" spans="1:8">
      <c r="A990">
        <v>5925</v>
      </c>
      <c r="B990">
        <v>3</v>
      </c>
      <c r="C990">
        <v>6</v>
      </c>
      <c r="D990">
        <v>1910</v>
      </c>
      <c r="E990">
        <v>1950</v>
      </c>
      <c r="F990">
        <v>600</v>
      </c>
      <c r="G990">
        <v>0</v>
      </c>
      <c r="H990">
        <v>37900</v>
      </c>
    </row>
    <row r="991" spans="1:8">
      <c r="A991">
        <v>10382</v>
      </c>
      <c r="B991">
        <v>6</v>
      </c>
      <c r="C991">
        <v>5</v>
      </c>
      <c r="D991">
        <v>1958</v>
      </c>
      <c r="E991">
        <v>1958</v>
      </c>
      <c r="F991">
        <v>588</v>
      </c>
      <c r="G991">
        <v>264</v>
      </c>
      <c r="H991">
        <v>140000</v>
      </c>
    </row>
    <row r="992" spans="1:8">
      <c r="A992">
        <v>10800</v>
      </c>
      <c r="B992">
        <v>4</v>
      </c>
      <c r="C992">
        <v>4</v>
      </c>
      <c r="D992">
        <v>1949</v>
      </c>
      <c r="E992">
        <v>1950</v>
      </c>
      <c r="F992">
        <v>720</v>
      </c>
      <c r="G992">
        <v>0</v>
      </c>
      <c r="H992">
        <v>135000</v>
      </c>
    </row>
    <row r="993" spans="1:8">
      <c r="A993">
        <v>2268</v>
      </c>
      <c r="B993">
        <v>7</v>
      </c>
      <c r="C993">
        <v>5</v>
      </c>
      <c r="D993">
        <v>2003</v>
      </c>
      <c r="E993">
        <v>2004</v>
      </c>
      <c r="F993">
        <v>764</v>
      </c>
      <c r="G993">
        <v>474</v>
      </c>
      <c r="H993">
        <v>173000</v>
      </c>
    </row>
    <row r="994" spans="1:8">
      <c r="A994">
        <v>7892</v>
      </c>
      <c r="B994">
        <v>6</v>
      </c>
      <c r="C994">
        <v>5</v>
      </c>
      <c r="D994">
        <v>1979</v>
      </c>
      <c r="E994">
        <v>1979</v>
      </c>
      <c r="F994">
        <v>918</v>
      </c>
      <c r="G994">
        <v>264</v>
      </c>
      <c r="H994">
        <v>99500</v>
      </c>
    </row>
    <row r="995" spans="1:8">
      <c r="A995">
        <v>11639</v>
      </c>
      <c r="B995">
        <v>7</v>
      </c>
      <c r="C995">
        <v>5</v>
      </c>
      <c r="D995">
        <v>2007</v>
      </c>
      <c r="E995">
        <v>2008</v>
      </c>
      <c r="F995">
        <v>1428</v>
      </c>
      <c r="G995">
        <v>480</v>
      </c>
      <c r="H995">
        <v>182000</v>
      </c>
    </row>
    <row r="996" spans="1:8">
      <c r="A996">
        <v>11414</v>
      </c>
      <c r="B996">
        <v>7</v>
      </c>
      <c r="C996">
        <v>8</v>
      </c>
      <c r="D996">
        <v>1910</v>
      </c>
      <c r="E996">
        <v>1993</v>
      </c>
      <c r="F996">
        <v>728</v>
      </c>
      <c r="G996">
        <v>532</v>
      </c>
      <c r="H996">
        <v>167500</v>
      </c>
    </row>
    <row r="997" spans="1:8">
      <c r="A997">
        <v>2651</v>
      </c>
      <c r="B997">
        <v>7</v>
      </c>
      <c r="C997">
        <v>5</v>
      </c>
      <c r="D997">
        <v>2000</v>
      </c>
      <c r="E997">
        <v>2000</v>
      </c>
      <c r="F997">
        <v>673</v>
      </c>
      <c r="G997">
        <v>490</v>
      </c>
      <c r="H997">
        <v>165000</v>
      </c>
    </row>
    <row r="998" spans="1:8">
      <c r="A998">
        <v>5900</v>
      </c>
      <c r="B998">
        <v>4</v>
      </c>
      <c r="C998">
        <v>7</v>
      </c>
      <c r="D998">
        <v>1923</v>
      </c>
      <c r="E998">
        <v>1958</v>
      </c>
      <c r="F998">
        <v>440</v>
      </c>
      <c r="G998">
        <v>0</v>
      </c>
      <c r="H998">
        <v>85500</v>
      </c>
    </row>
    <row r="999" spans="1:8">
      <c r="A999">
        <v>4274</v>
      </c>
      <c r="B999">
        <v>7</v>
      </c>
      <c r="C999">
        <v>5</v>
      </c>
      <c r="D999">
        <v>2006</v>
      </c>
      <c r="E999">
        <v>2007</v>
      </c>
      <c r="F999">
        <v>1241</v>
      </c>
      <c r="G999">
        <v>569</v>
      </c>
      <c r="H999">
        <v>199900</v>
      </c>
    </row>
    <row r="1000" spans="1:8">
      <c r="A1000">
        <v>9450</v>
      </c>
      <c r="B1000">
        <v>4</v>
      </c>
      <c r="C1000">
        <v>5</v>
      </c>
      <c r="D1000">
        <v>1954</v>
      </c>
      <c r="E1000">
        <v>1954</v>
      </c>
      <c r="F1000">
        <v>894</v>
      </c>
      <c r="G1000">
        <v>400</v>
      </c>
      <c r="H1000">
        <v>110000</v>
      </c>
    </row>
    <row r="1001" spans="1:8">
      <c r="A1001">
        <v>8816</v>
      </c>
      <c r="B1001">
        <v>5</v>
      </c>
      <c r="C1001">
        <v>6</v>
      </c>
      <c r="D1001">
        <v>1963</v>
      </c>
      <c r="E1001">
        <v>1963</v>
      </c>
      <c r="F1001">
        <v>1121</v>
      </c>
      <c r="G1001">
        <v>480</v>
      </c>
      <c r="H1001">
        <v>139000</v>
      </c>
    </row>
    <row r="1002" spans="1:8">
      <c r="A1002">
        <v>12122</v>
      </c>
      <c r="B1002">
        <v>7</v>
      </c>
      <c r="C1002">
        <v>9</v>
      </c>
      <c r="D1002">
        <v>1961</v>
      </c>
      <c r="E1002">
        <v>2007</v>
      </c>
      <c r="F1002">
        <v>944</v>
      </c>
      <c r="G1002">
        <v>588</v>
      </c>
      <c r="H1002">
        <v>178400</v>
      </c>
    </row>
    <row r="1003" spans="1:8">
      <c r="A1003">
        <v>12203</v>
      </c>
      <c r="B1003">
        <v>8</v>
      </c>
      <c r="C1003">
        <v>5</v>
      </c>
      <c r="D1003">
        <v>1998</v>
      </c>
      <c r="E1003">
        <v>1999</v>
      </c>
      <c r="F1003">
        <v>1225</v>
      </c>
      <c r="G1003">
        <v>676</v>
      </c>
      <c r="H1003">
        <v>336000</v>
      </c>
    </row>
    <row r="1004" spans="1:8">
      <c r="A1004">
        <v>3182</v>
      </c>
      <c r="B1004">
        <v>7</v>
      </c>
      <c r="C1004">
        <v>5</v>
      </c>
      <c r="D1004">
        <v>2007</v>
      </c>
      <c r="E1004">
        <v>2007</v>
      </c>
      <c r="F1004">
        <v>1266</v>
      </c>
      <c r="G1004">
        <v>388</v>
      </c>
      <c r="H1004">
        <v>159895</v>
      </c>
    </row>
    <row r="1005" spans="1:8">
      <c r="A1005">
        <v>11250</v>
      </c>
      <c r="B1005">
        <v>8</v>
      </c>
      <c r="C1005">
        <v>5</v>
      </c>
      <c r="D1005">
        <v>2002</v>
      </c>
      <c r="E1005">
        <v>2002</v>
      </c>
      <c r="F1005">
        <v>1128</v>
      </c>
      <c r="G1005">
        <v>779</v>
      </c>
      <c r="H1005">
        <v>255900</v>
      </c>
    </row>
    <row r="1006" spans="1:8">
      <c r="A1006">
        <v>10125</v>
      </c>
      <c r="B1006">
        <v>5</v>
      </c>
      <c r="C1006">
        <v>5</v>
      </c>
      <c r="D1006">
        <v>1977</v>
      </c>
      <c r="E1006">
        <v>1977</v>
      </c>
      <c r="F1006">
        <v>0</v>
      </c>
      <c r="G1006">
        <v>539</v>
      </c>
      <c r="H1006">
        <v>126000</v>
      </c>
    </row>
    <row r="1007" spans="1:8">
      <c r="A1007">
        <v>10880</v>
      </c>
      <c r="B1007">
        <v>5</v>
      </c>
      <c r="C1007">
        <v>5</v>
      </c>
      <c r="D1007">
        <v>1950</v>
      </c>
      <c r="E1007">
        <v>1950</v>
      </c>
      <c r="F1007">
        <v>1164</v>
      </c>
      <c r="G1007">
        <v>240</v>
      </c>
      <c r="H1007">
        <v>125000</v>
      </c>
    </row>
    <row r="1008" spans="1:8">
      <c r="A1008">
        <v>5310</v>
      </c>
      <c r="B1008">
        <v>6</v>
      </c>
      <c r="C1008">
        <v>8</v>
      </c>
      <c r="D1008">
        <v>1910</v>
      </c>
      <c r="E1008">
        <v>2003</v>
      </c>
      <c r="F1008">
        <v>485</v>
      </c>
      <c r="G1008">
        <v>255</v>
      </c>
      <c r="H1008">
        <v>117000</v>
      </c>
    </row>
    <row r="1009" spans="1:8">
      <c r="A1009">
        <v>10159</v>
      </c>
      <c r="B1009">
        <v>9</v>
      </c>
      <c r="C1009">
        <v>5</v>
      </c>
      <c r="D1009">
        <v>2009</v>
      </c>
      <c r="E1009">
        <v>2010</v>
      </c>
      <c r="F1009">
        <v>1930</v>
      </c>
      <c r="G1009">
        <v>606</v>
      </c>
      <c r="H1009">
        <v>395192</v>
      </c>
    </row>
    <row r="1010" spans="1:8">
      <c r="A1010">
        <v>12046</v>
      </c>
      <c r="B1010">
        <v>6</v>
      </c>
      <c r="C1010">
        <v>6</v>
      </c>
      <c r="D1010">
        <v>1976</v>
      </c>
      <c r="E1010">
        <v>1976</v>
      </c>
      <c r="F1010">
        <v>848</v>
      </c>
      <c r="G1010">
        <v>551</v>
      </c>
      <c r="H1010">
        <v>195000</v>
      </c>
    </row>
    <row r="1011" spans="1:8">
      <c r="A1011">
        <v>8125</v>
      </c>
      <c r="B1011">
        <v>7</v>
      </c>
      <c r="C1011">
        <v>5</v>
      </c>
      <c r="D1011">
        <v>2006</v>
      </c>
      <c r="E1011">
        <v>2006</v>
      </c>
      <c r="F1011">
        <v>770</v>
      </c>
      <c r="G1011">
        <v>614</v>
      </c>
      <c r="H1011">
        <v>197000</v>
      </c>
    </row>
    <row r="1012" spans="1:8">
      <c r="A1012">
        <v>9452</v>
      </c>
      <c r="B1012">
        <v>8</v>
      </c>
      <c r="C1012">
        <v>5</v>
      </c>
      <c r="D1012">
        <v>1997</v>
      </c>
      <c r="E1012">
        <v>1998</v>
      </c>
      <c r="F1012">
        <v>1396</v>
      </c>
      <c r="G1012">
        <v>870</v>
      </c>
      <c r="H1012">
        <v>348000</v>
      </c>
    </row>
    <row r="1013" spans="1:8">
      <c r="A1013">
        <v>17671</v>
      </c>
      <c r="B1013">
        <v>8</v>
      </c>
      <c r="C1013">
        <v>9</v>
      </c>
      <c r="D1013">
        <v>1882</v>
      </c>
      <c r="E1013">
        <v>1986</v>
      </c>
      <c r="F1013">
        <v>916</v>
      </c>
      <c r="G1013">
        <v>424</v>
      </c>
      <c r="H1013">
        <v>168000</v>
      </c>
    </row>
    <row r="1014" spans="1:8">
      <c r="A1014">
        <v>9760</v>
      </c>
      <c r="B1014">
        <v>6</v>
      </c>
      <c r="C1014">
        <v>8</v>
      </c>
      <c r="D1014">
        <v>1964</v>
      </c>
      <c r="E1014">
        <v>1993</v>
      </c>
      <c r="F1014">
        <v>822</v>
      </c>
      <c r="G1014">
        <v>440</v>
      </c>
      <c r="H1014">
        <v>187000</v>
      </c>
    </row>
    <row r="1015" spans="1:8">
      <c r="A1015">
        <v>8846</v>
      </c>
      <c r="B1015">
        <v>6</v>
      </c>
      <c r="C1015">
        <v>5</v>
      </c>
      <c r="D1015">
        <v>2005</v>
      </c>
      <c r="E1015">
        <v>2006</v>
      </c>
      <c r="F1015">
        <v>750</v>
      </c>
      <c r="G1015">
        <v>564</v>
      </c>
      <c r="H1015">
        <v>173900</v>
      </c>
    </row>
    <row r="1016" spans="1:8">
      <c r="A1016">
        <v>12456</v>
      </c>
      <c r="B1016">
        <v>10</v>
      </c>
      <c r="C1016">
        <v>5</v>
      </c>
      <c r="D1016">
        <v>2006</v>
      </c>
      <c r="E1016">
        <v>2007</v>
      </c>
      <c r="F1016">
        <v>1700</v>
      </c>
      <c r="G1016">
        <v>786</v>
      </c>
      <c r="H1016">
        <v>337500</v>
      </c>
    </row>
    <row r="1017" spans="1:8">
      <c r="A1017">
        <v>4712</v>
      </c>
      <c r="B1017">
        <v>4</v>
      </c>
      <c r="C1017">
        <v>7</v>
      </c>
      <c r="D1017">
        <v>1946</v>
      </c>
      <c r="E1017">
        <v>1950</v>
      </c>
      <c r="F1017">
        <v>747</v>
      </c>
      <c r="G1017">
        <v>305</v>
      </c>
      <c r="H1017">
        <v>121600</v>
      </c>
    </row>
    <row r="1018" spans="1:8">
      <c r="A1018">
        <v>10659</v>
      </c>
      <c r="B1018">
        <v>5</v>
      </c>
      <c r="C1018">
        <v>6</v>
      </c>
      <c r="D1018">
        <v>1961</v>
      </c>
      <c r="E1018">
        <v>1961</v>
      </c>
      <c r="F1018">
        <v>1050</v>
      </c>
      <c r="G1018">
        <v>368</v>
      </c>
      <c r="H1018">
        <v>136500</v>
      </c>
    </row>
    <row r="1019" spans="1:8">
      <c r="A1019">
        <v>11717</v>
      </c>
      <c r="B1019">
        <v>6</v>
      </c>
      <c r="C1019">
        <v>6</v>
      </c>
      <c r="D1019">
        <v>1970</v>
      </c>
      <c r="E1019">
        <v>1970</v>
      </c>
      <c r="F1019">
        <v>1442</v>
      </c>
      <c r="G1019">
        <v>615</v>
      </c>
      <c r="H1019">
        <v>185000</v>
      </c>
    </row>
    <row r="1020" spans="1:8">
      <c r="A1020">
        <v>9786</v>
      </c>
      <c r="B1020">
        <v>3</v>
      </c>
      <c r="C1020">
        <v>4</v>
      </c>
      <c r="D1020">
        <v>1922</v>
      </c>
      <c r="E1020">
        <v>1950</v>
      </c>
      <c r="F1020">
        <v>1007</v>
      </c>
      <c r="G1020">
        <v>210</v>
      </c>
      <c r="H1020">
        <v>91000</v>
      </c>
    </row>
    <row r="1021" spans="1:8">
      <c r="A1021">
        <v>6762</v>
      </c>
      <c r="B1021">
        <v>7</v>
      </c>
      <c r="C1021">
        <v>5</v>
      </c>
      <c r="D1021">
        <v>2006</v>
      </c>
      <c r="E1021">
        <v>2006</v>
      </c>
      <c r="F1021">
        <v>1187</v>
      </c>
      <c r="G1021">
        <v>632</v>
      </c>
      <c r="H1021">
        <v>206000</v>
      </c>
    </row>
    <row r="1022" spans="1:8">
      <c r="A1022">
        <v>10206</v>
      </c>
      <c r="B1022">
        <v>3</v>
      </c>
      <c r="C1022">
        <v>3</v>
      </c>
      <c r="D1022">
        <v>1952</v>
      </c>
      <c r="E1022">
        <v>1952</v>
      </c>
      <c r="F1022">
        <v>0</v>
      </c>
      <c r="G1022">
        <v>528</v>
      </c>
      <c r="H1022">
        <v>82000</v>
      </c>
    </row>
    <row r="1023" spans="1:8">
      <c r="A1023">
        <v>5400</v>
      </c>
      <c r="B1023">
        <v>5</v>
      </c>
      <c r="C1023">
        <v>6</v>
      </c>
      <c r="D1023">
        <v>1920</v>
      </c>
      <c r="E1023">
        <v>1950</v>
      </c>
      <c r="F1023">
        <v>691</v>
      </c>
      <c r="G1023">
        <v>216</v>
      </c>
      <c r="H1023">
        <v>86000</v>
      </c>
    </row>
    <row r="1024" spans="1:8">
      <c r="A1024">
        <v>11957</v>
      </c>
      <c r="B1024">
        <v>8</v>
      </c>
      <c r="C1024">
        <v>5</v>
      </c>
      <c r="D1024">
        <v>2006</v>
      </c>
      <c r="E1024">
        <v>2006</v>
      </c>
      <c r="F1024">
        <v>1574</v>
      </c>
      <c r="G1024">
        <v>824</v>
      </c>
      <c r="H1024">
        <v>232000</v>
      </c>
    </row>
    <row r="1025" spans="1:8">
      <c r="A1025">
        <v>11500</v>
      </c>
      <c r="B1025">
        <v>5</v>
      </c>
      <c r="C1025">
        <v>6</v>
      </c>
      <c r="D1025">
        <v>1976</v>
      </c>
      <c r="E1025">
        <v>1976</v>
      </c>
      <c r="F1025">
        <v>1680</v>
      </c>
      <c r="G1025">
        <v>528</v>
      </c>
      <c r="H1025">
        <v>136905</v>
      </c>
    </row>
    <row r="1026" spans="1:8">
      <c r="A1026">
        <v>3182</v>
      </c>
      <c r="B1026">
        <v>7</v>
      </c>
      <c r="C1026">
        <v>5</v>
      </c>
      <c r="D1026">
        <v>2005</v>
      </c>
      <c r="E1026">
        <v>2006</v>
      </c>
      <c r="F1026">
        <v>1346</v>
      </c>
      <c r="G1026">
        <v>457</v>
      </c>
      <c r="H1026">
        <v>181000</v>
      </c>
    </row>
    <row r="1027" spans="1:8">
      <c r="A1027">
        <v>8385</v>
      </c>
      <c r="B1027">
        <v>5</v>
      </c>
      <c r="C1027">
        <v>8</v>
      </c>
      <c r="D1027">
        <v>1977</v>
      </c>
      <c r="E1027">
        <v>1977</v>
      </c>
      <c r="F1027">
        <v>985</v>
      </c>
      <c r="G1027">
        <v>328</v>
      </c>
      <c r="H1027">
        <v>149900</v>
      </c>
    </row>
    <row r="1028" spans="1:8">
      <c r="A1028">
        <v>12155</v>
      </c>
      <c r="B1028">
        <v>6</v>
      </c>
      <c r="C1028">
        <v>3</v>
      </c>
      <c r="D1028">
        <v>1970</v>
      </c>
      <c r="E1028">
        <v>1970</v>
      </c>
      <c r="F1028">
        <v>1657</v>
      </c>
      <c r="G1028">
        <v>484</v>
      </c>
      <c r="H1028">
        <v>163500</v>
      </c>
    </row>
    <row r="1029" spans="1:8">
      <c r="A1029">
        <v>2217</v>
      </c>
      <c r="B1029">
        <v>4</v>
      </c>
      <c r="C1029">
        <v>4</v>
      </c>
      <c r="D1029">
        <v>1970</v>
      </c>
      <c r="E1029">
        <v>1970</v>
      </c>
      <c r="F1029">
        <v>546</v>
      </c>
      <c r="G1029">
        <v>286</v>
      </c>
      <c r="H1029">
        <v>88000</v>
      </c>
    </row>
    <row r="1030" spans="1:8">
      <c r="A1030">
        <v>12118</v>
      </c>
      <c r="B1030">
        <v>7</v>
      </c>
      <c r="C1030">
        <v>5</v>
      </c>
      <c r="D1030">
        <v>2004</v>
      </c>
      <c r="E1030">
        <v>2005</v>
      </c>
      <c r="F1030">
        <v>1710</v>
      </c>
      <c r="G1030">
        <v>550</v>
      </c>
      <c r="H1030">
        <v>240000</v>
      </c>
    </row>
    <row r="1031" spans="1:8">
      <c r="A1031">
        <v>6000</v>
      </c>
      <c r="B1031">
        <v>5</v>
      </c>
      <c r="C1031">
        <v>5</v>
      </c>
      <c r="D1031">
        <v>1926</v>
      </c>
      <c r="E1031">
        <v>1950</v>
      </c>
      <c r="F1031">
        <v>1008</v>
      </c>
      <c r="G1031">
        <v>0</v>
      </c>
      <c r="H1031">
        <v>102000</v>
      </c>
    </row>
    <row r="1032" spans="1:8">
      <c r="A1032">
        <v>21286</v>
      </c>
      <c r="B1032">
        <v>5</v>
      </c>
      <c r="C1032">
        <v>5</v>
      </c>
      <c r="D1032">
        <v>1948</v>
      </c>
      <c r="E1032">
        <v>1950</v>
      </c>
      <c r="F1032">
        <v>720</v>
      </c>
      <c r="G1032">
        <v>312</v>
      </c>
      <c r="H1032">
        <v>135000</v>
      </c>
    </row>
    <row r="1033" spans="1:8">
      <c r="A1033">
        <v>9825</v>
      </c>
      <c r="B1033">
        <v>5</v>
      </c>
      <c r="C1033">
        <v>5</v>
      </c>
      <c r="D1033">
        <v>1965</v>
      </c>
      <c r="E1033">
        <v>1965</v>
      </c>
      <c r="F1033">
        <v>0</v>
      </c>
      <c r="G1033">
        <v>0</v>
      </c>
      <c r="H1033">
        <v>100000</v>
      </c>
    </row>
    <row r="1034" spans="1:8">
      <c r="A1034">
        <v>10592</v>
      </c>
      <c r="B1034">
        <v>6</v>
      </c>
      <c r="C1034">
        <v>7</v>
      </c>
      <c r="D1034">
        <v>1923</v>
      </c>
      <c r="E1034">
        <v>1996</v>
      </c>
      <c r="F1034">
        <v>602</v>
      </c>
      <c r="G1034">
        <v>180</v>
      </c>
      <c r="H1034">
        <v>165000</v>
      </c>
    </row>
    <row r="1035" spans="1:8">
      <c r="A1035">
        <v>7200</v>
      </c>
      <c r="B1035">
        <v>5</v>
      </c>
      <c r="C1035">
        <v>4</v>
      </c>
      <c r="D1035">
        <v>1910</v>
      </c>
      <c r="E1035">
        <v>2006</v>
      </c>
      <c r="F1035">
        <v>1022</v>
      </c>
      <c r="G1035">
        <v>280</v>
      </c>
      <c r="H1035">
        <v>85000</v>
      </c>
    </row>
    <row r="1036" spans="1:8">
      <c r="A1036">
        <v>11664</v>
      </c>
      <c r="B1036">
        <v>6</v>
      </c>
      <c r="C1036">
        <v>5</v>
      </c>
      <c r="D1036">
        <v>1948</v>
      </c>
      <c r="E1036">
        <v>1950</v>
      </c>
      <c r="F1036">
        <v>1082</v>
      </c>
      <c r="G1036">
        <v>240</v>
      </c>
      <c r="H1036">
        <v>119200</v>
      </c>
    </row>
    <row r="1037" spans="1:8">
      <c r="A1037">
        <v>8400</v>
      </c>
      <c r="B1037">
        <v>8</v>
      </c>
      <c r="C1037">
        <v>6</v>
      </c>
      <c r="D1037">
        <v>2001</v>
      </c>
      <c r="E1037">
        <v>2001</v>
      </c>
      <c r="F1037">
        <v>810</v>
      </c>
      <c r="G1037">
        <v>528</v>
      </c>
      <c r="H1037">
        <v>227000</v>
      </c>
    </row>
    <row r="1038" spans="1:8">
      <c r="A1038">
        <v>11883</v>
      </c>
      <c r="B1038">
        <v>7</v>
      </c>
      <c r="C1038">
        <v>5</v>
      </c>
      <c r="D1038">
        <v>1996</v>
      </c>
      <c r="E1038">
        <v>1996</v>
      </c>
      <c r="F1038">
        <v>1504</v>
      </c>
      <c r="G1038">
        <v>478</v>
      </c>
      <c r="H1038">
        <v>203000</v>
      </c>
    </row>
    <row r="1039" spans="1:8">
      <c r="A1039">
        <v>5814</v>
      </c>
      <c r="B1039">
        <v>8</v>
      </c>
      <c r="C1039">
        <v>5</v>
      </c>
      <c r="D1039">
        <v>1984</v>
      </c>
      <c r="E1039">
        <v>1984</v>
      </c>
      <c r="F1039">
        <v>1220</v>
      </c>
      <c r="G1039">
        <v>565</v>
      </c>
      <c r="H1039">
        <v>187500</v>
      </c>
    </row>
    <row r="1040" spans="1:8">
      <c r="A1040">
        <v>10784</v>
      </c>
      <c r="B1040">
        <v>7</v>
      </c>
      <c r="C1040">
        <v>5</v>
      </c>
      <c r="D1040">
        <v>1991</v>
      </c>
      <c r="E1040">
        <v>1992</v>
      </c>
      <c r="F1040">
        <v>384</v>
      </c>
      <c r="G1040">
        <v>402</v>
      </c>
      <c r="H1040">
        <v>160000</v>
      </c>
    </row>
    <row r="1041" spans="1:8">
      <c r="A1041">
        <v>3013</v>
      </c>
      <c r="B1041">
        <v>7</v>
      </c>
      <c r="C1041">
        <v>5</v>
      </c>
      <c r="D1041">
        <v>2005</v>
      </c>
      <c r="E1041">
        <v>2005</v>
      </c>
      <c r="F1041">
        <v>1362</v>
      </c>
      <c r="G1041">
        <v>440</v>
      </c>
      <c r="H1041">
        <v>213490</v>
      </c>
    </row>
    <row r="1042" spans="1:8">
      <c r="A1042">
        <v>7024</v>
      </c>
      <c r="B1042">
        <v>4</v>
      </c>
      <c r="C1042">
        <v>5</v>
      </c>
      <c r="D1042">
        <v>2005</v>
      </c>
      <c r="E1042">
        <v>2005</v>
      </c>
      <c r="F1042">
        <v>1132</v>
      </c>
      <c r="G1042">
        <v>451</v>
      </c>
      <c r="H1042">
        <v>176000</v>
      </c>
    </row>
    <row r="1043" spans="1:8">
      <c r="A1043">
        <v>7406</v>
      </c>
      <c r="B1043">
        <v>7</v>
      </c>
      <c r="C1043">
        <v>5</v>
      </c>
      <c r="D1043">
        <v>2006</v>
      </c>
      <c r="E1043">
        <v>2006</v>
      </c>
      <c r="F1043">
        <v>1199</v>
      </c>
      <c r="G1043">
        <v>632</v>
      </c>
      <c r="H1043">
        <v>194000</v>
      </c>
    </row>
    <row r="1044" spans="1:8">
      <c r="A1044">
        <v>9439</v>
      </c>
      <c r="B1044">
        <v>5</v>
      </c>
      <c r="C1044">
        <v>5</v>
      </c>
      <c r="D1044">
        <v>1930</v>
      </c>
      <c r="E1044">
        <v>1950</v>
      </c>
      <c r="F1044">
        <v>912</v>
      </c>
      <c r="G1044">
        <v>160</v>
      </c>
      <c r="H1044">
        <v>87000</v>
      </c>
    </row>
    <row r="1045" spans="1:8">
      <c r="A1045">
        <v>3182</v>
      </c>
      <c r="B1045">
        <v>7</v>
      </c>
      <c r="C1045">
        <v>5</v>
      </c>
      <c r="D1045">
        <v>2005</v>
      </c>
      <c r="E1045">
        <v>2006</v>
      </c>
      <c r="F1045">
        <v>1346</v>
      </c>
      <c r="G1045">
        <v>437</v>
      </c>
      <c r="H1045">
        <v>191000</v>
      </c>
    </row>
    <row r="1046" spans="1:8">
      <c r="A1046">
        <v>15498</v>
      </c>
      <c r="B1046">
        <v>8</v>
      </c>
      <c r="C1046">
        <v>6</v>
      </c>
      <c r="D1046">
        <v>1976</v>
      </c>
      <c r="E1046">
        <v>1976</v>
      </c>
      <c r="F1046">
        <v>1565</v>
      </c>
      <c r="G1046">
        <v>665</v>
      </c>
      <c r="H1046">
        <v>287000</v>
      </c>
    </row>
    <row r="1047" spans="1:8">
      <c r="A1047">
        <v>7700</v>
      </c>
      <c r="B1047">
        <v>5</v>
      </c>
      <c r="C1047">
        <v>5</v>
      </c>
      <c r="D1047">
        <v>1972</v>
      </c>
      <c r="E1047">
        <v>1972</v>
      </c>
      <c r="F1047">
        <v>882</v>
      </c>
      <c r="G1047">
        <v>461</v>
      </c>
      <c r="H1047">
        <v>112500</v>
      </c>
    </row>
    <row r="1048" spans="1:8">
      <c r="A1048">
        <v>9300</v>
      </c>
      <c r="B1048">
        <v>5</v>
      </c>
      <c r="C1048">
        <v>5</v>
      </c>
      <c r="D1048">
        <v>1960</v>
      </c>
      <c r="E1048">
        <v>1960</v>
      </c>
      <c r="F1048">
        <v>1268</v>
      </c>
      <c r="G1048">
        <v>461</v>
      </c>
      <c r="H1048">
        <v>167500</v>
      </c>
    </row>
    <row r="1049" spans="1:8">
      <c r="A1049">
        <v>9520</v>
      </c>
      <c r="B1049">
        <v>8</v>
      </c>
      <c r="C1049">
        <v>5</v>
      </c>
      <c r="D1049">
        <v>2007</v>
      </c>
      <c r="E1049">
        <v>2008</v>
      </c>
      <c r="F1049">
        <v>1638</v>
      </c>
      <c r="G1049">
        <v>800</v>
      </c>
      <c r="H1049">
        <v>293077</v>
      </c>
    </row>
    <row r="1050" spans="1:8">
      <c r="A1050">
        <v>9492</v>
      </c>
      <c r="B1050">
        <v>5</v>
      </c>
      <c r="C1050">
        <v>5</v>
      </c>
      <c r="D1050">
        <v>1941</v>
      </c>
      <c r="E1050">
        <v>1950</v>
      </c>
      <c r="F1050">
        <v>768</v>
      </c>
      <c r="G1050">
        <v>240</v>
      </c>
      <c r="H1050">
        <v>105000</v>
      </c>
    </row>
    <row r="1051" spans="1:8">
      <c r="A1051">
        <v>1680</v>
      </c>
      <c r="B1051">
        <v>6</v>
      </c>
      <c r="C1051">
        <v>7</v>
      </c>
      <c r="D1051">
        <v>1972</v>
      </c>
      <c r="E1051">
        <v>1972</v>
      </c>
      <c r="F1051">
        <v>672</v>
      </c>
      <c r="G1051">
        <v>264</v>
      </c>
      <c r="H1051">
        <v>118000</v>
      </c>
    </row>
    <row r="1052" spans="1:8">
      <c r="A1052">
        <v>7082</v>
      </c>
      <c r="B1052">
        <v>5</v>
      </c>
      <c r="C1052">
        <v>8</v>
      </c>
      <c r="D1052">
        <v>1916</v>
      </c>
      <c r="E1052">
        <v>1995</v>
      </c>
      <c r="F1052">
        <v>686</v>
      </c>
      <c r="G1052">
        <v>0</v>
      </c>
      <c r="H1052">
        <v>160000</v>
      </c>
    </row>
    <row r="1053" spans="1:8">
      <c r="A1053">
        <v>15863</v>
      </c>
      <c r="B1053">
        <v>7</v>
      </c>
      <c r="C1053">
        <v>3</v>
      </c>
      <c r="D1053">
        <v>1920</v>
      </c>
      <c r="E1053">
        <v>1970</v>
      </c>
      <c r="F1053">
        <v>824</v>
      </c>
      <c r="G1053">
        <v>672</v>
      </c>
      <c r="H1053">
        <v>197000</v>
      </c>
    </row>
    <row r="1054" spans="1:8">
      <c r="A1054">
        <v>14541</v>
      </c>
      <c r="B1054">
        <v>8</v>
      </c>
      <c r="C1054">
        <v>7</v>
      </c>
      <c r="D1054">
        <v>1993</v>
      </c>
      <c r="E1054">
        <v>1993</v>
      </c>
      <c r="F1054">
        <v>1338</v>
      </c>
      <c r="G1054">
        <v>796</v>
      </c>
      <c r="H1054">
        <v>310000</v>
      </c>
    </row>
    <row r="1055" spans="1:8">
      <c r="A1055">
        <v>8125</v>
      </c>
      <c r="B1055">
        <v>7</v>
      </c>
      <c r="C1055">
        <v>5</v>
      </c>
      <c r="D1055">
        <v>2002</v>
      </c>
      <c r="E1055">
        <v>2002</v>
      </c>
      <c r="F1055">
        <v>1654</v>
      </c>
      <c r="G1055">
        <v>900</v>
      </c>
      <c r="H1055">
        <v>230000</v>
      </c>
    </row>
    <row r="1056" spans="1:8">
      <c r="A1056">
        <v>6305</v>
      </c>
      <c r="B1056">
        <v>5</v>
      </c>
      <c r="C1056">
        <v>7</v>
      </c>
      <c r="D1056">
        <v>1938</v>
      </c>
      <c r="E1056">
        <v>1950</v>
      </c>
      <c r="F1056">
        <v>920</v>
      </c>
      <c r="G1056">
        <v>240</v>
      </c>
      <c r="H1056">
        <v>119750</v>
      </c>
    </row>
    <row r="1057" spans="1:8">
      <c r="A1057">
        <v>11500</v>
      </c>
      <c r="B1057">
        <v>4</v>
      </c>
      <c r="C1057">
        <v>3</v>
      </c>
      <c r="D1057">
        <v>1957</v>
      </c>
      <c r="E1057">
        <v>1957</v>
      </c>
      <c r="F1057">
        <v>0</v>
      </c>
      <c r="G1057">
        <v>290</v>
      </c>
      <c r="H1057">
        <v>84000</v>
      </c>
    </row>
    <row r="1058" spans="1:8">
      <c r="A1058">
        <v>12898</v>
      </c>
      <c r="B1058">
        <v>9</v>
      </c>
      <c r="C1058">
        <v>5</v>
      </c>
      <c r="D1058">
        <v>2007</v>
      </c>
      <c r="E1058">
        <v>2008</v>
      </c>
      <c r="F1058">
        <v>1620</v>
      </c>
      <c r="G1058">
        <v>912</v>
      </c>
      <c r="H1058">
        <v>315500</v>
      </c>
    </row>
    <row r="1059" spans="1:8">
      <c r="A1059">
        <v>9240</v>
      </c>
      <c r="B1059">
        <v>8</v>
      </c>
      <c r="C1059">
        <v>5</v>
      </c>
      <c r="D1059">
        <v>2001</v>
      </c>
      <c r="E1059">
        <v>2002</v>
      </c>
      <c r="F1059">
        <v>1055</v>
      </c>
      <c r="G1059">
        <v>905</v>
      </c>
      <c r="H1059">
        <v>287000</v>
      </c>
    </row>
    <row r="1060" spans="1:8">
      <c r="A1060">
        <v>1533</v>
      </c>
      <c r="B1060">
        <v>4</v>
      </c>
      <c r="C1060">
        <v>6</v>
      </c>
      <c r="D1060">
        <v>1970</v>
      </c>
      <c r="E1060">
        <v>2008</v>
      </c>
      <c r="F1060">
        <v>546</v>
      </c>
      <c r="G1060">
        <v>0</v>
      </c>
      <c r="H1060">
        <v>97000</v>
      </c>
    </row>
    <row r="1061" spans="1:8">
      <c r="A1061">
        <v>1477</v>
      </c>
      <c r="B1061">
        <v>4</v>
      </c>
      <c r="C1061">
        <v>4</v>
      </c>
      <c r="D1061">
        <v>1970</v>
      </c>
      <c r="E1061">
        <v>1970</v>
      </c>
      <c r="F1061">
        <v>630</v>
      </c>
      <c r="G1061">
        <v>286</v>
      </c>
      <c r="H1061">
        <v>80000</v>
      </c>
    </row>
    <row r="1062" spans="1:8">
      <c r="A1062">
        <v>13125</v>
      </c>
      <c r="B1062">
        <v>5</v>
      </c>
      <c r="C1062">
        <v>4</v>
      </c>
      <c r="D1062">
        <v>1957</v>
      </c>
      <c r="E1062">
        <v>2000</v>
      </c>
      <c r="F1062">
        <v>1134</v>
      </c>
      <c r="G1062">
        <v>484</v>
      </c>
      <c r="H1062">
        <v>155000</v>
      </c>
    </row>
    <row r="1063" spans="1:8">
      <c r="A1063">
        <v>9130</v>
      </c>
      <c r="B1063">
        <v>6</v>
      </c>
      <c r="C1063">
        <v>8</v>
      </c>
      <c r="D1063">
        <v>1966</v>
      </c>
      <c r="E1063">
        <v>2000</v>
      </c>
      <c r="F1063">
        <v>800</v>
      </c>
      <c r="G1063">
        <v>484</v>
      </c>
      <c r="H1063">
        <v>173000</v>
      </c>
    </row>
    <row r="1064" spans="1:8">
      <c r="A1064">
        <v>5381</v>
      </c>
      <c r="B1064">
        <v>6</v>
      </c>
      <c r="C1064">
        <v>5</v>
      </c>
      <c r="D1064">
        <v>2005</v>
      </c>
      <c r="E1064">
        <v>2005</v>
      </c>
      <c r="F1064">
        <v>1306</v>
      </c>
      <c r="G1064">
        <v>624</v>
      </c>
      <c r="H1064">
        <v>196000</v>
      </c>
    </row>
    <row r="1065" spans="1:8">
      <c r="A1065">
        <v>11839</v>
      </c>
      <c r="B1065">
        <v>7</v>
      </c>
      <c r="C1065">
        <v>5</v>
      </c>
      <c r="D1065">
        <v>1990</v>
      </c>
      <c r="E1065">
        <v>1990</v>
      </c>
      <c r="F1065">
        <v>1475</v>
      </c>
      <c r="G1065">
        <v>514</v>
      </c>
      <c r="H1065">
        <v>262280</v>
      </c>
    </row>
    <row r="1066" spans="1:8">
      <c r="A1066">
        <v>9600</v>
      </c>
      <c r="B1066">
        <v>8</v>
      </c>
      <c r="C1066">
        <v>5</v>
      </c>
      <c r="D1066">
        <v>1981</v>
      </c>
      <c r="E1066">
        <v>1981</v>
      </c>
      <c r="F1066">
        <v>2524</v>
      </c>
      <c r="G1066">
        <v>542</v>
      </c>
      <c r="H1066">
        <v>278000</v>
      </c>
    </row>
    <row r="1067" spans="1:8">
      <c r="A1067">
        <v>13680</v>
      </c>
      <c r="B1067">
        <v>3</v>
      </c>
      <c r="C1067">
        <v>5</v>
      </c>
      <c r="D1067">
        <v>1955</v>
      </c>
      <c r="E1067">
        <v>1955</v>
      </c>
      <c r="F1067">
        <v>0</v>
      </c>
      <c r="G1067">
        <v>452</v>
      </c>
      <c r="H1067">
        <v>139600</v>
      </c>
    </row>
    <row r="1068" spans="1:8">
      <c r="A1068">
        <v>16056</v>
      </c>
      <c r="B1068">
        <v>9</v>
      </c>
      <c r="C1068">
        <v>5</v>
      </c>
      <c r="D1068">
        <v>2005</v>
      </c>
      <c r="E1068">
        <v>2006</v>
      </c>
      <c r="F1068">
        <v>1992</v>
      </c>
      <c r="G1068">
        <v>716</v>
      </c>
      <c r="H1068">
        <v>556581</v>
      </c>
    </row>
    <row r="1069" spans="1:8">
      <c r="A1069">
        <v>9245</v>
      </c>
      <c r="B1069">
        <v>5</v>
      </c>
      <c r="C1069">
        <v>5</v>
      </c>
      <c r="D1069">
        <v>1994</v>
      </c>
      <c r="E1069">
        <v>1995</v>
      </c>
      <c r="F1069">
        <v>990</v>
      </c>
      <c r="G1069">
        <v>672</v>
      </c>
      <c r="H1069">
        <v>145000</v>
      </c>
    </row>
    <row r="1070" spans="1:8">
      <c r="A1070">
        <v>21750</v>
      </c>
      <c r="B1070">
        <v>5</v>
      </c>
      <c r="C1070">
        <v>4</v>
      </c>
      <c r="D1070">
        <v>1960</v>
      </c>
      <c r="E1070">
        <v>2006</v>
      </c>
      <c r="F1070">
        <v>0</v>
      </c>
      <c r="G1070">
        <v>336</v>
      </c>
      <c r="H1070">
        <v>115000</v>
      </c>
    </row>
    <row r="1071" spans="1:8">
      <c r="A1071">
        <v>11100</v>
      </c>
      <c r="B1071">
        <v>4</v>
      </c>
      <c r="C1071">
        <v>7</v>
      </c>
      <c r="D1071">
        <v>1946</v>
      </c>
      <c r="E1071">
        <v>2006</v>
      </c>
      <c r="F1071">
        <v>0</v>
      </c>
      <c r="G1071">
        <v>308</v>
      </c>
      <c r="H1071">
        <v>84900</v>
      </c>
    </row>
    <row r="1072" spans="1:8">
      <c r="A1072">
        <v>8993</v>
      </c>
      <c r="B1072">
        <v>7</v>
      </c>
      <c r="C1072">
        <v>5</v>
      </c>
      <c r="D1072">
        <v>2007</v>
      </c>
      <c r="E1072">
        <v>2007</v>
      </c>
      <c r="F1072">
        <v>1302</v>
      </c>
      <c r="G1072">
        <v>436</v>
      </c>
      <c r="H1072">
        <v>176485</v>
      </c>
    </row>
    <row r="1073" spans="1:8">
      <c r="A1073">
        <v>11175</v>
      </c>
      <c r="B1073">
        <v>7</v>
      </c>
      <c r="C1073">
        <v>5</v>
      </c>
      <c r="D1073">
        <v>2007</v>
      </c>
      <c r="E1073">
        <v>2007</v>
      </c>
      <c r="F1073">
        <v>1316</v>
      </c>
      <c r="G1073">
        <v>440</v>
      </c>
      <c r="H1073">
        <v>200141</v>
      </c>
    </row>
    <row r="1074" spans="1:8">
      <c r="A1074">
        <v>9500</v>
      </c>
      <c r="B1074">
        <v>6</v>
      </c>
      <c r="C1074">
        <v>6</v>
      </c>
      <c r="D1074">
        <v>1964</v>
      </c>
      <c r="E1074">
        <v>1978</v>
      </c>
      <c r="F1074">
        <v>816</v>
      </c>
      <c r="G1074">
        <v>540</v>
      </c>
      <c r="H1074">
        <v>165000</v>
      </c>
    </row>
    <row r="1075" spans="1:8">
      <c r="A1075">
        <v>8562</v>
      </c>
      <c r="B1075">
        <v>5</v>
      </c>
      <c r="C1075">
        <v>6</v>
      </c>
      <c r="D1075">
        <v>1957</v>
      </c>
      <c r="E1075">
        <v>2002</v>
      </c>
      <c r="F1075">
        <v>1216</v>
      </c>
      <c r="G1075">
        <v>364</v>
      </c>
      <c r="H1075">
        <v>144500</v>
      </c>
    </row>
    <row r="1076" spans="1:8">
      <c r="A1076">
        <v>11367</v>
      </c>
      <c r="B1076">
        <v>8</v>
      </c>
      <c r="C1076">
        <v>5</v>
      </c>
      <c r="D1076">
        <v>2002</v>
      </c>
      <c r="E1076">
        <v>2002</v>
      </c>
      <c r="F1076">
        <v>1065</v>
      </c>
      <c r="G1076">
        <v>586</v>
      </c>
      <c r="H1076">
        <v>255000</v>
      </c>
    </row>
    <row r="1077" spans="1:8">
      <c r="A1077">
        <v>11361</v>
      </c>
      <c r="B1077">
        <v>6</v>
      </c>
      <c r="C1077">
        <v>5</v>
      </c>
      <c r="D1077">
        <v>1976</v>
      </c>
      <c r="E1077">
        <v>1976</v>
      </c>
      <c r="F1077">
        <v>1193</v>
      </c>
      <c r="G1077">
        <v>478</v>
      </c>
      <c r="H1077">
        <v>180000</v>
      </c>
    </row>
    <row r="1078" spans="1:8">
      <c r="A1078">
        <v>7052</v>
      </c>
      <c r="B1078">
        <v>7</v>
      </c>
      <c r="C1078">
        <v>5</v>
      </c>
      <c r="D1078">
        <v>2005</v>
      </c>
      <c r="E1078">
        <v>2005</v>
      </c>
      <c r="F1078">
        <v>1364</v>
      </c>
      <c r="G1078">
        <v>484</v>
      </c>
      <c r="H1078">
        <v>185850</v>
      </c>
    </row>
    <row r="1079" spans="1:8">
      <c r="A1079">
        <v>29959</v>
      </c>
      <c r="B1079">
        <v>7</v>
      </c>
      <c r="C1079">
        <v>6</v>
      </c>
      <c r="D1079">
        <v>1994</v>
      </c>
      <c r="E1079">
        <v>1994</v>
      </c>
      <c r="F1079">
        <v>973</v>
      </c>
      <c r="G1079">
        <v>467</v>
      </c>
      <c r="H1079">
        <v>248000</v>
      </c>
    </row>
    <row r="1080" spans="1:8">
      <c r="A1080">
        <v>11308</v>
      </c>
      <c r="B1080">
        <v>9</v>
      </c>
      <c r="C1080">
        <v>5</v>
      </c>
      <c r="D1080">
        <v>2008</v>
      </c>
      <c r="E1080">
        <v>2008</v>
      </c>
      <c r="F1080">
        <v>1104</v>
      </c>
      <c r="G1080">
        <v>836</v>
      </c>
      <c r="H1080">
        <v>335000</v>
      </c>
    </row>
    <row r="1081" spans="1:8">
      <c r="A1081">
        <v>11275</v>
      </c>
      <c r="B1081">
        <v>6</v>
      </c>
      <c r="C1081">
        <v>7</v>
      </c>
      <c r="D1081">
        <v>1932</v>
      </c>
      <c r="E1081">
        <v>1950</v>
      </c>
      <c r="F1081">
        <v>854</v>
      </c>
      <c r="G1081">
        <v>432</v>
      </c>
      <c r="H1081">
        <v>220000</v>
      </c>
    </row>
    <row r="1082" spans="1:8">
      <c r="A1082">
        <v>4920</v>
      </c>
      <c r="B1082">
        <v>8</v>
      </c>
      <c r="C1082">
        <v>5</v>
      </c>
      <c r="D1082">
        <v>2001</v>
      </c>
      <c r="E1082">
        <v>2001</v>
      </c>
      <c r="F1082">
        <v>1338</v>
      </c>
      <c r="G1082">
        <v>582</v>
      </c>
      <c r="H1082">
        <v>213500</v>
      </c>
    </row>
    <row r="1083" spans="1:8">
      <c r="A1083">
        <v>18000</v>
      </c>
      <c r="B1083">
        <v>3</v>
      </c>
      <c r="C1083">
        <v>4</v>
      </c>
      <c r="D1083">
        <v>1935</v>
      </c>
      <c r="E1083">
        <v>1950</v>
      </c>
      <c r="F1083">
        <v>894</v>
      </c>
      <c r="G1083">
        <v>1248</v>
      </c>
      <c r="H1083">
        <v>81000</v>
      </c>
    </row>
    <row r="1084" spans="1:8">
      <c r="A1084">
        <v>13600</v>
      </c>
      <c r="B1084">
        <v>5</v>
      </c>
      <c r="C1084">
        <v>5</v>
      </c>
      <c r="D1084">
        <v>1900</v>
      </c>
      <c r="E1084">
        <v>1950</v>
      </c>
      <c r="F1084">
        <v>662</v>
      </c>
      <c r="G1084">
        <v>560</v>
      </c>
      <c r="H1084">
        <v>90000</v>
      </c>
    </row>
    <row r="1085" spans="1:8">
      <c r="A1085">
        <v>6000</v>
      </c>
      <c r="B1085">
        <v>6</v>
      </c>
      <c r="C1085">
        <v>6</v>
      </c>
      <c r="D1085">
        <v>1925</v>
      </c>
      <c r="E1085">
        <v>1980</v>
      </c>
      <c r="F1085">
        <v>1103</v>
      </c>
      <c r="G1085">
        <v>440</v>
      </c>
      <c r="H1085">
        <v>110500</v>
      </c>
    </row>
    <row r="1086" spans="1:8">
      <c r="A1086">
        <v>11000</v>
      </c>
      <c r="B1086">
        <v>5</v>
      </c>
      <c r="C1086">
        <v>6</v>
      </c>
      <c r="D1086">
        <v>1966</v>
      </c>
      <c r="E1086">
        <v>1966</v>
      </c>
      <c r="F1086">
        <v>1154</v>
      </c>
      <c r="G1086">
        <v>480</v>
      </c>
      <c r="H1086">
        <v>154000</v>
      </c>
    </row>
    <row r="1087" spans="1:8">
      <c r="A1087">
        <v>14000</v>
      </c>
      <c r="B1087">
        <v>7</v>
      </c>
      <c r="C1087">
        <v>5</v>
      </c>
      <c r="D1087">
        <v>1996</v>
      </c>
      <c r="E1087">
        <v>1997</v>
      </c>
      <c r="F1087">
        <v>1306</v>
      </c>
      <c r="G1087">
        <v>533</v>
      </c>
      <c r="H1087">
        <v>328000</v>
      </c>
    </row>
    <row r="1088" spans="1:8">
      <c r="A1088">
        <v>7837</v>
      </c>
      <c r="B1088">
        <v>6</v>
      </c>
      <c r="C1088">
        <v>7</v>
      </c>
      <c r="D1088">
        <v>1993</v>
      </c>
      <c r="E1088">
        <v>1994</v>
      </c>
      <c r="F1088">
        <v>799</v>
      </c>
      <c r="G1088">
        <v>380</v>
      </c>
      <c r="H1088">
        <v>178000</v>
      </c>
    </row>
    <row r="1089" spans="1:8">
      <c r="A1089">
        <v>9760</v>
      </c>
      <c r="B1089">
        <v>6</v>
      </c>
      <c r="C1089">
        <v>6</v>
      </c>
      <c r="D1089">
        <v>1964</v>
      </c>
      <c r="E1089">
        <v>1964</v>
      </c>
      <c r="F1089">
        <v>780</v>
      </c>
      <c r="G1089">
        <v>442</v>
      </c>
      <c r="H1089">
        <v>167900</v>
      </c>
    </row>
    <row r="1090" spans="1:8">
      <c r="A1090">
        <v>3964</v>
      </c>
      <c r="B1090">
        <v>6</v>
      </c>
      <c r="C1090">
        <v>4</v>
      </c>
      <c r="D1090">
        <v>1973</v>
      </c>
      <c r="E1090">
        <v>1973</v>
      </c>
      <c r="F1090">
        <v>942</v>
      </c>
      <c r="G1090">
        <v>576</v>
      </c>
      <c r="H1090">
        <v>151400</v>
      </c>
    </row>
    <row r="1091" spans="1:8">
      <c r="A1091">
        <v>9600</v>
      </c>
      <c r="B1091">
        <v>5</v>
      </c>
      <c r="C1091">
        <v>7</v>
      </c>
      <c r="D1091">
        <v>1949</v>
      </c>
      <c r="E1091">
        <v>2003</v>
      </c>
      <c r="F1091">
        <v>845</v>
      </c>
      <c r="G1091">
        <v>576</v>
      </c>
      <c r="H1091">
        <v>135000</v>
      </c>
    </row>
    <row r="1092" spans="1:8">
      <c r="A1092">
        <v>10152</v>
      </c>
      <c r="B1092">
        <v>5</v>
      </c>
      <c r="C1092">
        <v>5</v>
      </c>
      <c r="D1092">
        <v>1956</v>
      </c>
      <c r="E1092">
        <v>1956</v>
      </c>
      <c r="F1092">
        <v>1048</v>
      </c>
      <c r="G1092">
        <v>286</v>
      </c>
      <c r="H1092">
        <v>135000</v>
      </c>
    </row>
    <row r="1093" spans="1:8">
      <c r="A1093">
        <v>11700</v>
      </c>
      <c r="B1093">
        <v>6</v>
      </c>
      <c r="C1093">
        <v>6</v>
      </c>
      <c r="D1093">
        <v>1968</v>
      </c>
      <c r="E1093">
        <v>1968</v>
      </c>
      <c r="F1093">
        <v>727</v>
      </c>
      <c r="G1093">
        <v>441</v>
      </c>
      <c r="H1093">
        <v>154000</v>
      </c>
    </row>
    <row r="1094" spans="1:8">
      <c r="A1094">
        <v>7585</v>
      </c>
      <c r="B1094">
        <v>5</v>
      </c>
      <c r="C1094">
        <v>3</v>
      </c>
      <c r="D1094">
        <v>1948</v>
      </c>
      <c r="E1094">
        <v>1950</v>
      </c>
      <c r="F1094">
        <v>810</v>
      </c>
      <c r="G1094">
        <v>280</v>
      </c>
      <c r="H1094">
        <v>91500</v>
      </c>
    </row>
    <row r="1095" spans="1:8">
      <c r="A1095">
        <v>7950</v>
      </c>
      <c r="B1095">
        <v>6</v>
      </c>
      <c r="C1095">
        <v>6</v>
      </c>
      <c r="D1095">
        <v>1977</v>
      </c>
      <c r="E1095">
        <v>1977</v>
      </c>
      <c r="F1095">
        <v>690</v>
      </c>
      <c r="G1095">
        <v>440</v>
      </c>
      <c r="H1095">
        <v>159500</v>
      </c>
    </row>
    <row r="1096" spans="1:8">
      <c r="A1096">
        <v>8556</v>
      </c>
      <c r="B1096">
        <v>7</v>
      </c>
      <c r="C1096">
        <v>5</v>
      </c>
      <c r="D1096">
        <v>2006</v>
      </c>
      <c r="E1096">
        <v>2006</v>
      </c>
      <c r="F1096">
        <v>1240</v>
      </c>
      <c r="G1096">
        <v>826</v>
      </c>
      <c r="H1096">
        <v>194000</v>
      </c>
    </row>
    <row r="1097" spans="1:8">
      <c r="A1097">
        <v>13125</v>
      </c>
      <c r="B1097">
        <v>7</v>
      </c>
      <c r="C1097">
        <v>6</v>
      </c>
      <c r="D1097">
        <v>1940</v>
      </c>
      <c r="E1097">
        <v>1984</v>
      </c>
      <c r="F1097">
        <v>800</v>
      </c>
      <c r="G1097">
        <v>240</v>
      </c>
      <c r="H1097">
        <v>219500</v>
      </c>
    </row>
    <row r="1098" spans="1:8">
      <c r="A1098">
        <v>10800</v>
      </c>
      <c r="B1098">
        <v>5</v>
      </c>
      <c r="C1098">
        <v>8</v>
      </c>
      <c r="D1098">
        <v>1936</v>
      </c>
      <c r="E1098">
        <v>1989</v>
      </c>
      <c r="F1098">
        <v>796</v>
      </c>
      <c r="G1098">
        <v>566</v>
      </c>
      <c r="H1098">
        <v>170000</v>
      </c>
    </row>
    <row r="1099" spans="1:8">
      <c r="A1099">
        <v>15870</v>
      </c>
      <c r="B1099">
        <v>5</v>
      </c>
      <c r="C1099">
        <v>5</v>
      </c>
      <c r="D1099">
        <v>1969</v>
      </c>
      <c r="E1099">
        <v>1969</v>
      </c>
      <c r="F1099">
        <v>1096</v>
      </c>
      <c r="G1099">
        <v>299</v>
      </c>
      <c r="H1099">
        <v>138800</v>
      </c>
    </row>
    <row r="1100" spans="1:8">
      <c r="A1100">
        <v>4435</v>
      </c>
      <c r="B1100">
        <v>6</v>
      </c>
      <c r="C1100">
        <v>5</v>
      </c>
      <c r="D1100">
        <v>2004</v>
      </c>
      <c r="E1100">
        <v>2004</v>
      </c>
      <c r="F1100">
        <v>848</v>
      </c>
      <c r="G1100">
        <v>420</v>
      </c>
      <c r="H1100">
        <v>155900</v>
      </c>
    </row>
    <row r="1101" spans="1:8">
      <c r="A1101">
        <v>8775</v>
      </c>
      <c r="B1101">
        <v>5</v>
      </c>
      <c r="C1101">
        <v>5</v>
      </c>
      <c r="D1101">
        <v>1994</v>
      </c>
      <c r="E1101">
        <v>1994</v>
      </c>
      <c r="F1101">
        <v>990</v>
      </c>
      <c r="G1101">
        <v>299</v>
      </c>
      <c r="H1101">
        <v>126000</v>
      </c>
    </row>
    <row r="1102" spans="1:8">
      <c r="A1102">
        <v>11040</v>
      </c>
      <c r="B1102">
        <v>6</v>
      </c>
      <c r="C1102">
        <v>7</v>
      </c>
      <c r="D1102">
        <v>1971</v>
      </c>
      <c r="E1102">
        <v>2004</v>
      </c>
      <c r="F1102">
        <v>1258</v>
      </c>
      <c r="G1102">
        <v>528</v>
      </c>
      <c r="H1102">
        <v>145000</v>
      </c>
    </row>
    <row r="1103" spans="1:8">
      <c r="A1103">
        <v>7500</v>
      </c>
      <c r="B1103">
        <v>5</v>
      </c>
      <c r="C1103">
        <v>5</v>
      </c>
      <c r="D1103">
        <v>1963</v>
      </c>
      <c r="E1103">
        <v>1963</v>
      </c>
      <c r="F1103">
        <v>1040</v>
      </c>
      <c r="G1103">
        <v>308</v>
      </c>
      <c r="H1103">
        <v>133000</v>
      </c>
    </row>
    <row r="1104" spans="1:8">
      <c r="A1104">
        <v>8749</v>
      </c>
      <c r="B1104">
        <v>7</v>
      </c>
      <c r="C1104">
        <v>5</v>
      </c>
      <c r="D1104">
        <v>2002</v>
      </c>
      <c r="E1104">
        <v>2002</v>
      </c>
      <c r="F1104">
        <v>1459</v>
      </c>
      <c r="G1104">
        <v>527</v>
      </c>
      <c r="H1104">
        <v>192000</v>
      </c>
    </row>
    <row r="1105" spans="1:8">
      <c r="A1105">
        <v>8800</v>
      </c>
      <c r="B1105">
        <v>6</v>
      </c>
      <c r="C1105">
        <v>6</v>
      </c>
      <c r="D1105">
        <v>1964</v>
      </c>
      <c r="E1105">
        <v>1964</v>
      </c>
      <c r="F1105">
        <v>1251</v>
      </c>
      <c r="G1105">
        <v>461</v>
      </c>
      <c r="H1105">
        <v>160000</v>
      </c>
    </row>
    <row r="1106" spans="1:8">
      <c r="A1106">
        <v>13031</v>
      </c>
      <c r="B1106">
        <v>6</v>
      </c>
      <c r="C1106">
        <v>5</v>
      </c>
      <c r="D1106">
        <v>1995</v>
      </c>
      <c r="E1106">
        <v>1996</v>
      </c>
      <c r="F1106">
        <v>691</v>
      </c>
      <c r="G1106">
        <v>409</v>
      </c>
      <c r="H1106">
        <v>187500</v>
      </c>
    </row>
    <row r="1107" spans="1:8">
      <c r="A1107">
        <v>9069</v>
      </c>
      <c r="B1107">
        <v>6</v>
      </c>
      <c r="C1107">
        <v>6</v>
      </c>
      <c r="D1107">
        <v>1992</v>
      </c>
      <c r="E1107">
        <v>1992</v>
      </c>
      <c r="F1107">
        <v>936</v>
      </c>
      <c r="G1107">
        <v>564</v>
      </c>
      <c r="H1107">
        <v>147000</v>
      </c>
    </row>
    <row r="1108" spans="1:8">
      <c r="A1108">
        <v>1974</v>
      </c>
      <c r="B1108">
        <v>4</v>
      </c>
      <c r="C1108">
        <v>5</v>
      </c>
      <c r="D1108">
        <v>1973</v>
      </c>
      <c r="E1108">
        <v>1973</v>
      </c>
      <c r="F1108">
        <v>546</v>
      </c>
      <c r="G1108">
        <v>286</v>
      </c>
      <c r="H1108">
        <v>83500</v>
      </c>
    </row>
    <row r="1109" spans="1:8">
      <c r="A1109">
        <v>10574</v>
      </c>
      <c r="B1109">
        <v>8</v>
      </c>
      <c r="C1109">
        <v>5</v>
      </c>
      <c r="D1109">
        <v>2005</v>
      </c>
      <c r="E1109">
        <v>2006</v>
      </c>
      <c r="F1109">
        <v>1082</v>
      </c>
      <c r="G1109">
        <v>1043</v>
      </c>
      <c r="H1109">
        <v>252000</v>
      </c>
    </row>
    <row r="1110" spans="1:8">
      <c r="A1110">
        <v>2522</v>
      </c>
      <c r="B1110">
        <v>7</v>
      </c>
      <c r="C1110">
        <v>5</v>
      </c>
      <c r="D1110">
        <v>2004</v>
      </c>
      <c r="E1110">
        <v>2004</v>
      </c>
      <c r="F1110">
        <v>970</v>
      </c>
      <c r="G1110">
        <v>380</v>
      </c>
      <c r="H1110">
        <v>137500</v>
      </c>
    </row>
    <row r="1111" spans="1:8">
      <c r="A1111">
        <v>3316</v>
      </c>
      <c r="B1111">
        <v>8</v>
      </c>
      <c r="C1111">
        <v>5</v>
      </c>
      <c r="D1111">
        <v>2005</v>
      </c>
      <c r="E1111">
        <v>2005</v>
      </c>
      <c r="F1111">
        <v>1247</v>
      </c>
      <c r="G1111">
        <v>550</v>
      </c>
      <c r="H1111">
        <v>197000</v>
      </c>
    </row>
    <row r="1112" spans="1:8">
      <c r="A1112">
        <v>8544</v>
      </c>
      <c r="B1112">
        <v>3</v>
      </c>
      <c r="C1112">
        <v>4</v>
      </c>
      <c r="D1112">
        <v>1950</v>
      </c>
      <c r="E1112">
        <v>1950</v>
      </c>
      <c r="F1112">
        <v>0</v>
      </c>
      <c r="G1112">
        <v>400</v>
      </c>
      <c r="H1112">
        <v>92900</v>
      </c>
    </row>
    <row r="1113" spans="1:8">
      <c r="A1113">
        <v>2160</v>
      </c>
      <c r="B1113">
        <v>7</v>
      </c>
      <c r="C1113">
        <v>5</v>
      </c>
      <c r="D1113">
        <v>1999</v>
      </c>
      <c r="E1113">
        <v>2000</v>
      </c>
      <c r="F1113">
        <v>600</v>
      </c>
      <c r="G1113">
        <v>462</v>
      </c>
      <c r="H1113">
        <v>160000</v>
      </c>
    </row>
    <row r="1114" spans="1:8">
      <c r="A1114">
        <v>8400</v>
      </c>
      <c r="B1114">
        <v>6</v>
      </c>
      <c r="C1114">
        <v>5</v>
      </c>
      <c r="D1114">
        <v>1925</v>
      </c>
      <c r="E1114">
        <v>1950</v>
      </c>
      <c r="F1114">
        <v>1181</v>
      </c>
      <c r="G1114">
        <v>576</v>
      </c>
      <c r="H1114">
        <v>136500</v>
      </c>
    </row>
    <row r="1115" spans="1:8">
      <c r="A1115">
        <v>9230</v>
      </c>
      <c r="B1115">
        <v>5</v>
      </c>
      <c r="C1115">
        <v>8</v>
      </c>
      <c r="D1115">
        <v>1965</v>
      </c>
      <c r="E1115">
        <v>1998</v>
      </c>
      <c r="F1115">
        <v>864</v>
      </c>
      <c r="G1115">
        <v>884</v>
      </c>
      <c r="H1115">
        <v>146000</v>
      </c>
    </row>
    <row r="1116" spans="1:8">
      <c r="A1116">
        <v>5868</v>
      </c>
      <c r="B1116">
        <v>5</v>
      </c>
      <c r="C1116">
        <v>7</v>
      </c>
      <c r="D1116">
        <v>1956</v>
      </c>
      <c r="E1116">
        <v>2000</v>
      </c>
      <c r="F1116">
        <v>936</v>
      </c>
      <c r="G1116">
        <v>308</v>
      </c>
      <c r="H1116">
        <v>129000</v>
      </c>
    </row>
    <row r="1117" spans="1:8">
      <c r="A1117">
        <v>9317</v>
      </c>
      <c r="B1117">
        <v>6</v>
      </c>
      <c r="C1117">
        <v>5</v>
      </c>
      <c r="D1117">
        <v>2006</v>
      </c>
      <c r="E1117">
        <v>2006</v>
      </c>
      <c r="F1117">
        <v>1314</v>
      </c>
      <c r="G1117">
        <v>440</v>
      </c>
      <c r="H1117">
        <v>176432</v>
      </c>
    </row>
    <row r="1118" spans="1:8">
      <c r="A1118">
        <v>6882</v>
      </c>
      <c r="B1118">
        <v>6</v>
      </c>
      <c r="C1118">
        <v>7</v>
      </c>
      <c r="D1118">
        <v>1914</v>
      </c>
      <c r="E1118">
        <v>2006</v>
      </c>
      <c r="F1118">
        <v>684</v>
      </c>
      <c r="G1118">
        <v>0</v>
      </c>
      <c r="H1118">
        <v>127000</v>
      </c>
    </row>
    <row r="1119" spans="1:8">
      <c r="A1119">
        <v>3696</v>
      </c>
      <c r="B1119">
        <v>8</v>
      </c>
      <c r="C1119">
        <v>5</v>
      </c>
      <c r="D1119">
        <v>1986</v>
      </c>
      <c r="E1119">
        <v>1986</v>
      </c>
      <c r="F1119">
        <v>1074</v>
      </c>
      <c r="G1119">
        <v>461</v>
      </c>
      <c r="H1119">
        <v>170000</v>
      </c>
    </row>
    <row r="1120" spans="1:8">
      <c r="A1120">
        <v>6000</v>
      </c>
      <c r="B1120">
        <v>4</v>
      </c>
      <c r="C1120">
        <v>6</v>
      </c>
      <c r="D1120">
        <v>1936</v>
      </c>
      <c r="E1120">
        <v>1950</v>
      </c>
      <c r="F1120">
        <v>672</v>
      </c>
      <c r="G1120">
        <v>240</v>
      </c>
      <c r="H1120">
        <v>128000</v>
      </c>
    </row>
    <row r="1121" spans="1:8">
      <c r="A1121">
        <v>11880</v>
      </c>
      <c r="B1121">
        <v>7</v>
      </c>
      <c r="C1121">
        <v>5</v>
      </c>
      <c r="D1121">
        <v>1978</v>
      </c>
      <c r="E1121">
        <v>1978</v>
      </c>
      <c r="F1121">
        <v>1271</v>
      </c>
      <c r="G1121">
        <v>478</v>
      </c>
      <c r="H1121">
        <v>157000</v>
      </c>
    </row>
    <row r="1122" spans="1:8">
      <c r="A1122">
        <v>8400</v>
      </c>
      <c r="B1122">
        <v>2</v>
      </c>
      <c r="C1122">
        <v>5</v>
      </c>
      <c r="D1122">
        <v>1920</v>
      </c>
      <c r="E1122">
        <v>1950</v>
      </c>
      <c r="F1122">
        <v>290</v>
      </c>
      <c r="G1122">
        <v>246</v>
      </c>
      <c r="H1122">
        <v>60000</v>
      </c>
    </row>
    <row r="1123" spans="1:8">
      <c r="A1123">
        <v>9758</v>
      </c>
      <c r="B1123">
        <v>5</v>
      </c>
      <c r="C1123">
        <v>5</v>
      </c>
      <c r="D1123">
        <v>1971</v>
      </c>
      <c r="E1123">
        <v>1971</v>
      </c>
      <c r="F1123">
        <v>950</v>
      </c>
      <c r="G1123">
        <v>280</v>
      </c>
      <c r="H1123">
        <v>119500</v>
      </c>
    </row>
    <row r="1124" spans="1:8">
      <c r="A1124">
        <v>7000</v>
      </c>
      <c r="B1124">
        <v>5</v>
      </c>
      <c r="C1124">
        <v>7</v>
      </c>
      <c r="D1124">
        <v>1960</v>
      </c>
      <c r="E1124">
        <v>2002</v>
      </c>
      <c r="F1124">
        <v>1010</v>
      </c>
      <c r="G1124">
        <v>254</v>
      </c>
      <c r="H1124">
        <v>135000</v>
      </c>
    </row>
    <row r="1125" spans="1:8">
      <c r="A1125">
        <v>8910</v>
      </c>
      <c r="B1125">
        <v>6</v>
      </c>
      <c r="C1125">
        <v>6</v>
      </c>
      <c r="D1125">
        <v>1959</v>
      </c>
      <c r="E1125">
        <v>1959</v>
      </c>
      <c r="F1125">
        <v>655</v>
      </c>
      <c r="G1125">
        <v>539</v>
      </c>
      <c r="H1125">
        <v>159500</v>
      </c>
    </row>
    <row r="1126" spans="1:8">
      <c r="A1126">
        <v>2016</v>
      </c>
      <c r="B1126">
        <v>5</v>
      </c>
      <c r="C1126">
        <v>5</v>
      </c>
      <c r="D1126">
        <v>1970</v>
      </c>
      <c r="E1126">
        <v>1970</v>
      </c>
      <c r="F1126">
        <v>630</v>
      </c>
      <c r="G1126">
        <v>440</v>
      </c>
      <c r="H1126">
        <v>106000</v>
      </c>
    </row>
    <row r="1127" spans="1:8">
      <c r="A1127">
        <v>12256</v>
      </c>
      <c r="B1127">
        <v>8</v>
      </c>
      <c r="C1127">
        <v>5</v>
      </c>
      <c r="D1127">
        <v>1994</v>
      </c>
      <c r="E1127">
        <v>1995</v>
      </c>
      <c r="F1127">
        <v>1463</v>
      </c>
      <c r="G1127">
        <v>712</v>
      </c>
      <c r="H1127">
        <v>325000</v>
      </c>
    </row>
    <row r="1128" spans="1:8">
      <c r="A1128">
        <v>10357</v>
      </c>
      <c r="B1128">
        <v>7</v>
      </c>
      <c r="C1128">
        <v>5</v>
      </c>
      <c r="D1128">
        <v>1990</v>
      </c>
      <c r="E1128">
        <v>1991</v>
      </c>
      <c r="F1128">
        <v>910</v>
      </c>
      <c r="G1128">
        <v>719</v>
      </c>
      <c r="H1128">
        <v>179900</v>
      </c>
    </row>
    <row r="1129" spans="1:8">
      <c r="A1129">
        <v>23257</v>
      </c>
      <c r="B1129">
        <v>7</v>
      </c>
      <c r="C1129">
        <v>5</v>
      </c>
      <c r="D1129">
        <v>2006</v>
      </c>
      <c r="E1129">
        <v>2006</v>
      </c>
      <c r="F1129">
        <v>868</v>
      </c>
      <c r="G1129">
        <v>422</v>
      </c>
      <c r="H1129">
        <v>274725</v>
      </c>
    </row>
    <row r="1130" spans="1:8">
      <c r="A1130">
        <v>8063</v>
      </c>
      <c r="B1130">
        <v>6</v>
      </c>
      <c r="C1130">
        <v>5</v>
      </c>
      <c r="D1130">
        <v>2000</v>
      </c>
      <c r="E1130">
        <v>2000</v>
      </c>
      <c r="F1130">
        <v>924</v>
      </c>
      <c r="G1130">
        <v>463</v>
      </c>
      <c r="H1130">
        <v>181000</v>
      </c>
    </row>
    <row r="1131" spans="1:8">
      <c r="A1131">
        <v>11362</v>
      </c>
      <c r="B1131">
        <v>8</v>
      </c>
      <c r="C1131">
        <v>5</v>
      </c>
      <c r="D1131">
        <v>2004</v>
      </c>
      <c r="E1131">
        <v>2005</v>
      </c>
      <c r="F1131">
        <v>1836</v>
      </c>
      <c r="G1131">
        <v>862</v>
      </c>
      <c r="H1131">
        <v>280000</v>
      </c>
    </row>
    <row r="1132" spans="1:8">
      <c r="A1132">
        <v>8000</v>
      </c>
      <c r="B1132">
        <v>6</v>
      </c>
      <c r="C1132">
        <v>5</v>
      </c>
      <c r="D1132">
        <v>1995</v>
      </c>
      <c r="E1132">
        <v>1996</v>
      </c>
      <c r="F1132">
        <v>773</v>
      </c>
      <c r="G1132">
        <v>431</v>
      </c>
      <c r="H1132">
        <v>188000</v>
      </c>
    </row>
    <row r="1133" spans="1:8">
      <c r="A1133">
        <v>10480</v>
      </c>
      <c r="B1133">
        <v>7</v>
      </c>
      <c r="C1133">
        <v>6</v>
      </c>
      <c r="D1133">
        <v>1976</v>
      </c>
      <c r="E1133">
        <v>1976</v>
      </c>
      <c r="F1133">
        <v>803</v>
      </c>
      <c r="G1133">
        <v>483</v>
      </c>
      <c r="H1133">
        <v>205000</v>
      </c>
    </row>
    <row r="1134" spans="1:8">
      <c r="A1134">
        <v>7100</v>
      </c>
      <c r="B1134">
        <v>5</v>
      </c>
      <c r="C1134">
        <v>7</v>
      </c>
      <c r="D1134">
        <v>1957</v>
      </c>
      <c r="E1134">
        <v>1957</v>
      </c>
      <c r="F1134">
        <v>816</v>
      </c>
      <c r="G1134">
        <v>308</v>
      </c>
      <c r="H1134">
        <v>129900</v>
      </c>
    </row>
    <row r="1135" spans="1:8">
      <c r="A1135">
        <v>8923</v>
      </c>
      <c r="B1135">
        <v>5</v>
      </c>
      <c r="C1135">
        <v>7</v>
      </c>
      <c r="D1135">
        <v>1953</v>
      </c>
      <c r="E1135">
        <v>2006</v>
      </c>
      <c r="F1135">
        <v>1008</v>
      </c>
      <c r="G1135">
        <v>240</v>
      </c>
      <c r="H1135">
        <v>134500</v>
      </c>
    </row>
    <row r="1136" spans="1:8">
      <c r="A1136">
        <v>5400</v>
      </c>
      <c r="B1136">
        <v>5</v>
      </c>
      <c r="C1136">
        <v>7</v>
      </c>
      <c r="D1136">
        <v>1954</v>
      </c>
      <c r="E1136">
        <v>2000</v>
      </c>
      <c r="F1136">
        <v>833</v>
      </c>
      <c r="G1136">
        <v>326</v>
      </c>
      <c r="H1136">
        <v>117000</v>
      </c>
    </row>
    <row r="1137" spans="1:8">
      <c r="A1137">
        <v>12085</v>
      </c>
      <c r="B1137">
        <v>8</v>
      </c>
      <c r="C1137">
        <v>5</v>
      </c>
      <c r="D1137">
        <v>2007</v>
      </c>
      <c r="E1137">
        <v>2007</v>
      </c>
      <c r="F1137">
        <v>1734</v>
      </c>
      <c r="G1137">
        <v>928</v>
      </c>
      <c r="H1137">
        <v>318000</v>
      </c>
    </row>
    <row r="1138" spans="1:8">
      <c r="A1138">
        <v>7750</v>
      </c>
      <c r="B1138">
        <v>8</v>
      </c>
      <c r="C1138">
        <v>5</v>
      </c>
      <c r="D1138">
        <v>2002</v>
      </c>
      <c r="E1138">
        <v>2002</v>
      </c>
      <c r="F1138">
        <v>408</v>
      </c>
      <c r="G1138">
        <v>527</v>
      </c>
      <c r="H1138">
        <v>184100</v>
      </c>
    </row>
    <row r="1139" spans="1:8">
      <c r="A1139">
        <v>9764</v>
      </c>
      <c r="B1139">
        <v>5</v>
      </c>
      <c r="C1139">
        <v>7</v>
      </c>
      <c r="D1139">
        <v>1967</v>
      </c>
      <c r="E1139">
        <v>2003</v>
      </c>
      <c r="F1139">
        <v>894</v>
      </c>
      <c r="G1139">
        <v>450</v>
      </c>
      <c r="H1139">
        <v>130000</v>
      </c>
    </row>
    <row r="1140" spans="1:8">
      <c r="A1140">
        <v>13825</v>
      </c>
      <c r="B1140">
        <v>5</v>
      </c>
      <c r="C1140">
        <v>6</v>
      </c>
      <c r="D1140">
        <v>1958</v>
      </c>
      <c r="E1140">
        <v>1987</v>
      </c>
      <c r="F1140">
        <v>533</v>
      </c>
      <c r="G1140">
        <v>300</v>
      </c>
      <c r="H1140">
        <v>140000</v>
      </c>
    </row>
    <row r="1141" spans="1:8">
      <c r="A1141">
        <v>7560</v>
      </c>
      <c r="B1141">
        <v>5</v>
      </c>
      <c r="C1141">
        <v>5</v>
      </c>
      <c r="D1141">
        <v>1959</v>
      </c>
      <c r="E1141">
        <v>1959</v>
      </c>
      <c r="F1141">
        <v>1040</v>
      </c>
      <c r="G1141">
        <v>286</v>
      </c>
      <c r="H1141">
        <v>133700</v>
      </c>
    </row>
    <row r="1142" spans="1:8">
      <c r="A1142">
        <v>8263</v>
      </c>
      <c r="B1142">
        <v>6</v>
      </c>
      <c r="C1142">
        <v>5</v>
      </c>
      <c r="D1142">
        <v>1920</v>
      </c>
      <c r="E1142">
        <v>1950</v>
      </c>
      <c r="F1142">
        <v>1012</v>
      </c>
      <c r="G1142">
        <v>308</v>
      </c>
      <c r="H1142">
        <v>118400</v>
      </c>
    </row>
    <row r="1143" spans="1:8">
      <c r="A1143">
        <v>10084</v>
      </c>
      <c r="B1143">
        <v>7</v>
      </c>
      <c r="C1143">
        <v>5</v>
      </c>
      <c r="D1143">
        <v>2005</v>
      </c>
      <c r="E1143">
        <v>2006</v>
      </c>
      <c r="F1143">
        <v>1552</v>
      </c>
      <c r="G1143">
        <v>782</v>
      </c>
      <c r="H1143">
        <v>212900</v>
      </c>
    </row>
    <row r="1144" spans="1:8">
      <c r="A1144">
        <v>8926</v>
      </c>
      <c r="B1144">
        <v>4</v>
      </c>
      <c r="C1144">
        <v>3</v>
      </c>
      <c r="D1144">
        <v>1956</v>
      </c>
      <c r="E1144">
        <v>1956</v>
      </c>
      <c r="F1144">
        <v>672</v>
      </c>
      <c r="G1144">
        <v>288</v>
      </c>
      <c r="H1144">
        <v>112000</v>
      </c>
    </row>
    <row r="1145" spans="1:8">
      <c r="A1145">
        <v>9405</v>
      </c>
      <c r="B1145">
        <v>5</v>
      </c>
      <c r="C1145">
        <v>9</v>
      </c>
      <c r="D1145">
        <v>1947</v>
      </c>
      <c r="E1145">
        <v>2008</v>
      </c>
      <c r="F1145">
        <v>698</v>
      </c>
      <c r="G1145">
        <v>0</v>
      </c>
      <c r="H1145">
        <v>118000</v>
      </c>
    </row>
    <row r="1146" spans="1:8">
      <c r="A1146">
        <v>9125</v>
      </c>
      <c r="B1146">
        <v>7</v>
      </c>
      <c r="C1146">
        <v>5</v>
      </c>
      <c r="D1146">
        <v>1992</v>
      </c>
      <c r="E1146">
        <v>1992</v>
      </c>
      <c r="F1146">
        <v>384</v>
      </c>
      <c r="G1146">
        <v>392</v>
      </c>
      <c r="H1146">
        <v>163900</v>
      </c>
    </row>
    <row r="1147" spans="1:8">
      <c r="A1147">
        <v>10434</v>
      </c>
      <c r="B1147">
        <v>4</v>
      </c>
      <c r="C1147">
        <v>5</v>
      </c>
      <c r="D1147">
        <v>1955</v>
      </c>
      <c r="E1147">
        <v>1955</v>
      </c>
      <c r="F1147">
        <v>1005</v>
      </c>
      <c r="G1147">
        <v>672</v>
      </c>
      <c r="H1147">
        <v>115000</v>
      </c>
    </row>
    <row r="1148" spans="1:8">
      <c r="A1148">
        <v>3684</v>
      </c>
      <c r="B1148">
        <v>7</v>
      </c>
      <c r="C1148">
        <v>5</v>
      </c>
      <c r="D1148">
        <v>2007</v>
      </c>
      <c r="E1148">
        <v>2007</v>
      </c>
      <c r="F1148">
        <v>1373</v>
      </c>
      <c r="G1148">
        <v>660</v>
      </c>
      <c r="H1148">
        <v>174000</v>
      </c>
    </row>
    <row r="1149" spans="1:8">
      <c r="A1149">
        <v>14572</v>
      </c>
      <c r="B1149">
        <v>7</v>
      </c>
      <c r="C1149">
        <v>5</v>
      </c>
      <c r="D1149">
        <v>2004</v>
      </c>
      <c r="E1149">
        <v>2004</v>
      </c>
      <c r="F1149">
        <v>1530</v>
      </c>
      <c r="G1149">
        <v>630</v>
      </c>
      <c r="H1149">
        <v>259000</v>
      </c>
    </row>
    <row r="1150" spans="1:8">
      <c r="A1150">
        <v>11796</v>
      </c>
      <c r="B1150">
        <v>7</v>
      </c>
      <c r="C1150">
        <v>5</v>
      </c>
      <c r="D1150">
        <v>2004</v>
      </c>
      <c r="E1150">
        <v>2005</v>
      </c>
      <c r="F1150">
        <v>847</v>
      </c>
      <c r="G1150">
        <v>434</v>
      </c>
      <c r="H1150">
        <v>215000</v>
      </c>
    </row>
    <row r="1151" spans="1:8">
      <c r="A1151">
        <v>7200</v>
      </c>
      <c r="B1151">
        <v>5</v>
      </c>
      <c r="C1151">
        <v>5</v>
      </c>
      <c r="D1151">
        <v>1980</v>
      </c>
      <c r="E1151">
        <v>1980</v>
      </c>
      <c r="F1151">
        <v>936</v>
      </c>
      <c r="G1151">
        <v>672</v>
      </c>
      <c r="H1151">
        <v>140000</v>
      </c>
    </row>
    <row r="1152" spans="1:8">
      <c r="A1152">
        <v>7804</v>
      </c>
      <c r="B1152">
        <v>4</v>
      </c>
      <c r="C1152">
        <v>3</v>
      </c>
      <c r="D1152">
        <v>1928</v>
      </c>
      <c r="E1152">
        <v>1950</v>
      </c>
      <c r="F1152">
        <v>1122</v>
      </c>
      <c r="G1152">
        <v>576</v>
      </c>
      <c r="H1152">
        <v>135000</v>
      </c>
    </row>
    <row r="1153" spans="1:8">
      <c r="A1153">
        <v>10712</v>
      </c>
      <c r="B1153">
        <v>5</v>
      </c>
      <c r="C1153">
        <v>5</v>
      </c>
      <c r="D1153">
        <v>1991</v>
      </c>
      <c r="E1153">
        <v>1992</v>
      </c>
      <c r="F1153">
        <v>974</v>
      </c>
      <c r="G1153">
        <v>0</v>
      </c>
      <c r="H1153">
        <v>93500</v>
      </c>
    </row>
    <row r="1154" spans="1:8">
      <c r="A1154">
        <v>9900</v>
      </c>
      <c r="B1154">
        <v>6</v>
      </c>
      <c r="C1154">
        <v>4</v>
      </c>
      <c r="D1154">
        <v>1880</v>
      </c>
      <c r="E1154">
        <v>1950</v>
      </c>
      <c r="F1154">
        <v>1008</v>
      </c>
      <c r="G1154">
        <v>205</v>
      </c>
      <c r="H1154">
        <v>117500</v>
      </c>
    </row>
    <row r="1155" spans="1:8">
      <c r="A1155">
        <v>9828</v>
      </c>
      <c r="B1155">
        <v>8</v>
      </c>
      <c r="C1155">
        <v>5</v>
      </c>
      <c r="D1155">
        <v>1995</v>
      </c>
      <c r="E1155">
        <v>1995</v>
      </c>
      <c r="F1155">
        <v>1128</v>
      </c>
      <c r="G1155">
        <v>466</v>
      </c>
      <c r="H1155">
        <v>239500</v>
      </c>
    </row>
    <row r="1156" spans="1:8">
      <c r="A1156">
        <v>8773</v>
      </c>
      <c r="B1156">
        <v>6</v>
      </c>
      <c r="C1156">
        <v>5</v>
      </c>
      <c r="D1156">
        <v>1997</v>
      </c>
      <c r="E1156">
        <v>1997</v>
      </c>
      <c r="F1156">
        <v>916</v>
      </c>
      <c r="G1156">
        <v>460</v>
      </c>
      <c r="H1156">
        <v>169000</v>
      </c>
    </row>
    <row r="1157" spans="1:8">
      <c r="A1157">
        <v>6180</v>
      </c>
      <c r="B1157">
        <v>6</v>
      </c>
      <c r="C1157">
        <v>5</v>
      </c>
      <c r="D1157">
        <v>1926</v>
      </c>
      <c r="E1157">
        <v>1950</v>
      </c>
      <c r="F1157">
        <v>960</v>
      </c>
      <c r="G1157">
        <v>180</v>
      </c>
      <c r="H1157">
        <v>102000</v>
      </c>
    </row>
    <row r="1158" spans="1:8">
      <c r="A1158">
        <v>9600</v>
      </c>
      <c r="B1158">
        <v>6</v>
      </c>
      <c r="C1158">
        <v>5</v>
      </c>
      <c r="D1158">
        <v>1950</v>
      </c>
      <c r="E1158">
        <v>1950</v>
      </c>
      <c r="F1158">
        <v>1032</v>
      </c>
      <c r="G1158">
        <v>288</v>
      </c>
      <c r="H1158">
        <v>119000</v>
      </c>
    </row>
    <row r="1159" spans="1:8">
      <c r="A1159">
        <v>6342</v>
      </c>
      <c r="B1159">
        <v>5</v>
      </c>
      <c r="C1159">
        <v>8</v>
      </c>
      <c r="D1159">
        <v>1875</v>
      </c>
      <c r="E1159">
        <v>1996</v>
      </c>
      <c r="F1159">
        <v>780</v>
      </c>
      <c r="G1159">
        <v>0</v>
      </c>
      <c r="H1159">
        <v>94000</v>
      </c>
    </row>
    <row r="1160" spans="1:8">
      <c r="A1160">
        <v>9819</v>
      </c>
      <c r="B1160">
        <v>6</v>
      </c>
      <c r="C1160">
        <v>5</v>
      </c>
      <c r="D1160">
        <v>1977</v>
      </c>
      <c r="E1160">
        <v>1977</v>
      </c>
      <c r="F1160">
        <v>1567</v>
      </c>
      <c r="G1160">
        <v>714</v>
      </c>
      <c r="H1160">
        <v>196000</v>
      </c>
    </row>
    <row r="1161" spans="1:8">
      <c r="A1161">
        <v>8731</v>
      </c>
      <c r="B1161">
        <v>5</v>
      </c>
      <c r="C1161">
        <v>5</v>
      </c>
      <c r="D1161">
        <v>1920</v>
      </c>
      <c r="E1161">
        <v>1950</v>
      </c>
      <c r="F1161">
        <v>915</v>
      </c>
      <c r="G1161">
        <v>495</v>
      </c>
      <c r="H1161">
        <v>144000</v>
      </c>
    </row>
    <row r="1162" spans="1:8">
      <c r="A1162">
        <v>7350</v>
      </c>
      <c r="B1162">
        <v>5</v>
      </c>
      <c r="C1162">
        <v>7</v>
      </c>
      <c r="D1162">
        <v>1951</v>
      </c>
      <c r="E1162">
        <v>1951</v>
      </c>
      <c r="F1162">
        <v>952</v>
      </c>
      <c r="G1162">
        <v>840</v>
      </c>
      <c r="H1162">
        <v>139000</v>
      </c>
    </row>
    <row r="1163" spans="1:8">
      <c r="A1163">
        <v>10304</v>
      </c>
      <c r="B1163">
        <v>5</v>
      </c>
      <c r="C1163">
        <v>7</v>
      </c>
      <c r="D1163">
        <v>1976</v>
      </c>
      <c r="E1163">
        <v>1976</v>
      </c>
      <c r="F1163">
        <v>780</v>
      </c>
      <c r="G1163">
        <v>484</v>
      </c>
      <c r="H1163">
        <v>197500</v>
      </c>
    </row>
    <row r="1164" spans="1:8">
      <c r="A1164">
        <v>9965</v>
      </c>
      <c r="B1164">
        <v>8</v>
      </c>
      <c r="C1164">
        <v>5</v>
      </c>
      <c r="D1164">
        <v>2006</v>
      </c>
      <c r="E1164">
        <v>2007</v>
      </c>
      <c r="F1164">
        <v>1466</v>
      </c>
      <c r="G1164">
        <v>1052</v>
      </c>
      <c r="H1164">
        <v>424870</v>
      </c>
    </row>
    <row r="1165" spans="1:8">
      <c r="A1165">
        <v>9000</v>
      </c>
      <c r="B1165">
        <v>5</v>
      </c>
      <c r="C1165">
        <v>3</v>
      </c>
      <c r="D1165">
        <v>1959</v>
      </c>
      <c r="E1165">
        <v>1959</v>
      </c>
      <c r="F1165">
        <v>1006</v>
      </c>
      <c r="G1165">
        <v>0</v>
      </c>
      <c r="H1165">
        <v>80000</v>
      </c>
    </row>
    <row r="1166" spans="1:8">
      <c r="A1166">
        <v>12180</v>
      </c>
      <c r="B1166">
        <v>4</v>
      </c>
      <c r="C1166">
        <v>4</v>
      </c>
      <c r="D1166">
        <v>1941</v>
      </c>
      <c r="E1166">
        <v>1950</v>
      </c>
      <c r="F1166">
        <v>672</v>
      </c>
      <c r="G1166">
        <v>280</v>
      </c>
      <c r="H1166">
        <v>80000</v>
      </c>
    </row>
    <row r="1167" spans="1:8">
      <c r="A1167">
        <v>6240</v>
      </c>
      <c r="B1167">
        <v>5</v>
      </c>
      <c r="C1167">
        <v>6</v>
      </c>
      <c r="D1167">
        <v>1928</v>
      </c>
      <c r="E1167">
        <v>1950</v>
      </c>
      <c r="F1167">
        <v>1042</v>
      </c>
      <c r="G1167">
        <v>225</v>
      </c>
      <c r="H1167">
        <v>149000</v>
      </c>
    </row>
    <row r="1168" spans="1:8">
      <c r="A1168">
        <v>11200</v>
      </c>
      <c r="B1168">
        <v>6</v>
      </c>
      <c r="C1168">
        <v>5</v>
      </c>
      <c r="D1168">
        <v>1985</v>
      </c>
      <c r="E1168">
        <v>1985</v>
      </c>
      <c r="F1168">
        <v>1298</v>
      </c>
      <c r="G1168">
        <v>403</v>
      </c>
      <c r="H1168">
        <v>180000</v>
      </c>
    </row>
    <row r="1169" spans="1:8">
      <c r="A1169">
        <v>12000</v>
      </c>
      <c r="B1169">
        <v>7</v>
      </c>
      <c r="C1169">
        <v>7</v>
      </c>
      <c r="D1169">
        <v>1941</v>
      </c>
      <c r="E1169">
        <v>1950</v>
      </c>
      <c r="F1169">
        <v>704</v>
      </c>
      <c r="G1169">
        <v>234</v>
      </c>
      <c r="H1169">
        <v>174500</v>
      </c>
    </row>
    <row r="1170" spans="1:8">
      <c r="A1170">
        <v>5700</v>
      </c>
      <c r="B1170">
        <v>7</v>
      </c>
      <c r="C1170">
        <v>7</v>
      </c>
      <c r="D1170">
        <v>1926</v>
      </c>
      <c r="E1170">
        <v>1950</v>
      </c>
      <c r="F1170">
        <v>572</v>
      </c>
      <c r="G1170">
        <v>288</v>
      </c>
      <c r="H1170">
        <v>116900</v>
      </c>
    </row>
    <row r="1171" spans="1:8">
      <c r="A1171">
        <v>9000</v>
      </c>
      <c r="B1171">
        <v>7</v>
      </c>
      <c r="C1171">
        <v>9</v>
      </c>
      <c r="D1171">
        <v>1920</v>
      </c>
      <c r="E1171">
        <v>1988</v>
      </c>
      <c r="F1171">
        <v>650</v>
      </c>
      <c r="G1171">
        <v>324</v>
      </c>
      <c r="H1171">
        <v>143000</v>
      </c>
    </row>
    <row r="1172" spans="1:8">
      <c r="A1172">
        <v>8280</v>
      </c>
      <c r="B1172">
        <v>6</v>
      </c>
      <c r="C1172">
        <v>5</v>
      </c>
      <c r="D1172">
        <v>1950</v>
      </c>
      <c r="E1172">
        <v>1950</v>
      </c>
      <c r="F1172">
        <v>932</v>
      </c>
      <c r="G1172">
        <v>306</v>
      </c>
      <c r="H1172">
        <v>124000</v>
      </c>
    </row>
    <row r="1173" spans="1:8">
      <c r="A1173">
        <v>17755</v>
      </c>
      <c r="B1173">
        <v>5</v>
      </c>
      <c r="C1173">
        <v>4</v>
      </c>
      <c r="D1173">
        <v>1959</v>
      </c>
      <c r="E1173">
        <v>1959</v>
      </c>
      <c r="F1173">
        <v>1466</v>
      </c>
      <c r="G1173">
        <v>528</v>
      </c>
      <c r="H1173">
        <v>149900</v>
      </c>
    </row>
    <row r="1174" spans="1:8">
      <c r="A1174">
        <v>14115</v>
      </c>
      <c r="B1174">
        <v>6</v>
      </c>
      <c r="C1174">
        <v>7</v>
      </c>
      <c r="D1174">
        <v>1956</v>
      </c>
      <c r="E1174">
        <v>2004</v>
      </c>
      <c r="F1174">
        <v>1073</v>
      </c>
      <c r="G1174">
        <v>470</v>
      </c>
      <c r="H1174">
        <v>230000</v>
      </c>
    </row>
    <row r="1175" spans="1:8">
      <c r="A1175">
        <v>5890</v>
      </c>
      <c r="B1175">
        <v>6</v>
      </c>
      <c r="C1175">
        <v>8</v>
      </c>
      <c r="D1175">
        <v>1930</v>
      </c>
      <c r="E1175">
        <v>2007</v>
      </c>
      <c r="F1175">
        <v>816</v>
      </c>
      <c r="G1175">
        <v>432</v>
      </c>
      <c r="H1175">
        <v>120500</v>
      </c>
    </row>
    <row r="1176" spans="1:8">
      <c r="A1176">
        <v>13700</v>
      </c>
      <c r="B1176">
        <v>7</v>
      </c>
      <c r="C1176">
        <v>6</v>
      </c>
      <c r="D1176">
        <v>1965</v>
      </c>
      <c r="E1176">
        <v>1988</v>
      </c>
      <c r="F1176">
        <v>864</v>
      </c>
      <c r="G1176">
        <v>492</v>
      </c>
      <c r="H1176">
        <v>201800</v>
      </c>
    </row>
    <row r="1177" spans="1:8">
      <c r="A1177">
        <v>10768</v>
      </c>
      <c r="B1177">
        <v>5</v>
      </c>
      <c r="C1177">
        <v>8</v>
      </c>
      <c r="D1177">
        <v>1976</v>
      </c>
      <c r="E1177">
        <v>2004</v>
      </c>
      <c r="F1177">
        <v>1437</v>
      </c>
      <c r="G1177">
        <v>528</v>
      </c>
      <c r="H1177">
        <v>218000</v>
      </c>
    </row>
    <row r="1178" spans="1:8">
      <c r="A1178">
        <v>9350</v>
      </c>
      <c r="B1178">
        <v>5</v>
      </c>
      <c r="C1178">
        <v>8</v>
      </c>
      <c r="D1178">
        <v>1965</v>
      </c>
      <c r="E1178">
        <v>1999</v>
      </c>
      <c r="F1178">
        <v>1219</v>
      </c>
      <c r="G1178">
        <v>502</v>
      </c>
      <c r="H1178">
        <v>179900</v>
      </c>
    </row>
    <row r="1179" spans="1:8">
      <c r="A1179">
        <v>5001</v>
      </c>
      <c r="B1179">
        <v>7</v>
      </c>
      <c r="C1179">
        <v>5</v>
      </c>
      <c r="D1179">
        <v>2007</v>
      </c>
      <c r="E1179">
        <v>2008</v>
      </c>
      <c r="F1179">
        <v>1314</v>
      </c>
      <c r="G1179">
        <v>626</v>
      </c>
      <c r="H1179">
        <v>230000</v>
      </c>
    </row>
    <row r="1180" spans="1:8">
      <c r="A1180">
        <v>11932</v>
      </c>
      <c r="B1180">
        <v>8</v>
      </c>
      <c r="C1180">
        <v>5</v>
      </c>
      <c r="D1180">
        <v>2007</v>
      </c>
      <c r="E1180">
        <v>2008</v>
      </c>
      <c r="F1180">
        <v>1580</v>
      </c>
      <c r="G1180">
        <v>830</v>
      </c>
      <c r="H1180">
        <v>235128</v>
      </c>
    </row>
    <row r="1181" spans="1:8">
      <c r="A1181">
        <v>9120</v>
      </c>
      <c r="B1181">
        <v>6</v>
      </c>
      <c r="C1181">
        <v>6</v>
      </c>
      <c r="D1181">
        <v>1974</v>
      </c>
      <c r="E1181">
        <v>1974</v>
      </c>
      <c r="F1181">
        <v>901</v>
      </c>
      <c r="G1181">
        <v>540</v>
      </c>
      <c r="H1181">
        <v>185000</v>
      </c>
    </row>
    <row r="1182" spans="1:8">
      <c r="A1182">
        <v>2280</v>
      </c>
      <c r="B1182">
        <v>6</v>
      </c>
      <c r="C1182">
        <v>5</v>
      </c>
      <c r="D1182">
        <v>1978</v>
      </c>
      <c r="E1182">
        <v>1978</v>
      </c>
      <c r="F1182">
        <v>855</v>
      </c>
      <c r="G1182">
        <v>440</v>
      </c>
      <c r="H1182">
        <v>146000</v>
      </c>
    </row>
    <row r="1183" spans="1:8">
      <c r="A1183">
        <v>14778</v>
      </c>
      <c r="B1183">
        <v>6</v>
      </c>
      <c r="C1183">
        <v>7</v>
      </c>
      <c r="D1183">
        <v>1954</v>
      </c>
      <c r="E1183">
        <v>2006</v>
      </c>
      <c r="F1183">
        <v>1296</v>
      </c>
      <c r="G1183">
        <v>924</v>
      </c>
      <c r="H1183">
        <v>224000</v>
      </c>
    </row>
    <row r="1184" spans="1:8">
      <c r="A1184">
        <v>8724</v>
      </c>
      <c r="B1184">
        <v>5</v>
      </c>
      <c r="C1184">
        <v>5</v>
      </c>
      <c r="D1184">
        <v>1968</v>
      </c>
      <c r="E1184">
        <v>1968</v>
      </c>
      <c r="F1184">
        <v>894</v>
      </c>
      <c r="G1184">
        <v>450</v>
      </c>
      <c r="H1184">
        <v>129000</v>
      </c>
    </row>
    <row r="1185" spans="1:8">
      <c r="A1185">
        <v>12900</v>
      </c>
      <c r="B1185">
        <v>4</v>
      </c>
      <c r="C1185">
        <v>4</v>
      </c>
      <c r="D1185">
        <v>1969</v>
      </c>
      <c r="E1185">
        <v>1969</v>
      </c>
      <c r="F1185">
        <v>1198</v>
      </c>
      <c r="G1185">
        <v>400</v>
      </c>
      <c r="H1185">
        <v>108959</v>
      </c>
    </row>
    <row r="1186" spans="1:8">
      <c r="A1186">
        <v>16157</v>
      </c>
      <c r="B1186">
        <v>5</v>
      </c>
      <c r="C1186">
        <v>7</v>
      </c>
      <c r="D1186">
        <v>1978</v>
      </c>
      <c r="E1186">
        <v>1978</v>
      </c>
      <c r="F1186">
        <v>1360</v>
      </c>
      <c r="G1186">
        <v>588</v>
      </c>
      <c r="H1186">
        <v>194000</v>
      </c>
    </row>
    <row r="1187" spans="1:8">
      <c r="A1187">
        <v>9541</v>
      </c>
      <c r="B1187">
        <v>7</v>
      </c>
      <c r="C1187">
        <v>5</v>
      </c>
      <c r="D1187">
        <v>2009</v>
      </c>
      <c r="E1187">
        <v>2009</v>
      </c>
      <c r="F1187">
        <v>1502</v>
      </c>
      <c r="G1187">
        <v>644</v>
      </c>
      <c r="H1187">
        <v>233170</v>
      </c>
    </row>
    <row r="1188" spans="1:8">
      <c r="A1188">
        <v>10475</v>
      </c>
      <c r="B1188">
        <v>8</v>
      </c>
      <c r="C1188">
        <v>5</v>
      </c>
      <c r="D1188">
        <v>2008</v>
      </c>
      <c r="E1188">
        <v>2008</v>
      </c>
      <c r="F1188">
        <v>1694</v>
      </c>
      <c r="G1188">
        <v>776</v>
      </c>
      <c r="H1188">
        <v>245350</v>
      </c>
    </row>
    <row r="1189" spans="1:8">
      <c r="A1189">
        <v>10852</v>
      </c>
      <c r="B1189">
        <v>6</v>
      </c>
      <c r="C1189">
        <v>5</v>
      </c>
      <c r="D1189">
        <v>2000</v>
      </c>
      <c r="E1189">
        <v>2000</v>
      </c>
      <c r="F1189">
        <v>959</v>
      </c>
      <c r="G1189">
        <v>472</v>
      </c>
      <c r="H1189">
        <v>173000</v>
      </c>
    </row>
    <row r="1190" spans="1:8">
      <c r="A1190">
        <v>13728</v>
      </c>
      <c r="B1190">
        <v>6</v>
      </c>
      <c r="C1190">
        <v>7</v>
      </c>
      <c r="D1190">
        <v>1935</v>
      </c>
      <c r="E1190">
        <v>1986</v>
      </c>
      <c r="F1190">
        <v>1127</v>
      </c>
      <c r="G1190">
        <v>540</v>
      </c>
      <c r="H1190">
        <v>235000</v>
      </c>
    </row>
    <row r="1191" spans="1:8">
      <c r="A1191">
        <v>35760</v>
      </c>
      <c r="B1191">
        <v>10</v>
      </c>
      <c r="C1191">
        <v>5</v>
      </c>
      <c r="D1191">
        <v>1995</v>
      </c>
      <c r="E1191">
        <v>1996</v>
      </c>
      <c r="F1191">
        <v>1930</v>
      </c>
      <c r="G1191">
        <v>807</v>
      </c>
      <c r="H1191">
        <v>625000</v>
      </c>
    </row>
    <row r="1192" spans="1:8">
      <c r="A1192">
        <v>9880</v>
      </c>
      <c r="B1192">
        <v>6</v>
      </c>
      <c r="C1192">
        <v>6</v>
      </c>
      <c r="D1192">
        <v>1977</v>
      </c>
      <c r="E1192">
        <v>1977</v>
      </c>
      <c r="F1192">
        <v>1096</v>
      </c>
      <c r="G1192">
        <v>358</v>
      </c>
      <c r="H1192">
        <v>171000</v>
      </c>
    </row>
    <row r="1193" spans="1:8">
      <c r="A1193">
        <v>9120</v>
      </c>
      <c r="B1193">
        <v>6</v>
      </c>
      <c r="C1193">
        <v>6</v>
      </c>
      <c r="D1193">
        <v>1958</v>
      </c>
      <c r="E1193">
        <v>1958</v>
      </c>
      <c r="F1193">
        <v>1261</v>
      </c>
      <c r="G1193">
        <v>433</v>
      </c>
      <c r="H1193">
        <v>163000</v>
      </c>
    </row>
    <row r="1194" spans="1:8">
      <c r="A1194">
        <v>4017</v>
      </c>
      <c r="B1194">
        <v>7</v>
      </c>
      <c r="C1194">
        <v>5</v>
      </c>
      <c r="D1194">
        <v>2006</v>
      </c>
      <c r="E1194">
        <v>2007</v>
      </c>
      <c r="F1194">
        <v>625</v>
      </c>
      <c r="G1194">
        <v>625</v>
      </c>
      <c r="H1194">
        <v>171900</v>
      </c>
    </row>
    <row r="1195" spans="1:8">
      <c r="A1195">
        <v>18030</v>
      </c>
      <c r="B1195">
        <v>5</v>
      </c>
      <c r="C1195">
        <v>6</v>
      </c>
      <c r="D1195">
        <v>1946</v>
      </c>
      <c r="E1195">
        <v>1994</v>
      </c>
      <c r="F1195">
        <v>1598</v>
      </c>
      <c r="G1195">
        <v>0</v>
      </c>
      <c r="H1195">
        <v>200500</v>
      </c>
    </row>
    <row r="1196" spans="1:8">
      <c r="A1196">
        <v>16560</v>
      </c>
      <c r="B1196">
        <v>6</v>
      </c>
      <c r="C1196">
        <v>8</v>
      </c>
      <c r="D1196">
        <v>1932</v>
      </c>
      <c r="E1196">
        <v>1950</v>
      </c>
      <c r="F1196">
        <v>952</v>
      </c>
      <c r="G1196">
        <v>360</v>
      </c>
      <c r="H1196">
        <v>239000</v>
      </c>
    </row>
    <row r="1197" spans="1:8">
      <c r="A1197">
        <v>10678</v>
      </c>
      <c r="B1197">
        <v>8</v>
      </c>
      <c r="C1197">
        <v>5</v>
      </c>
      <c r="D1197">
        <v>1992</v>
      </c>
      <c r="E1197">
        <v>2000</v>
      </c>
      <c r="F1197">
        <v>1683</v>
      </c>
      <c r="G1197">
        <v>541</v>
      </c>
      <c r="H1197">
        <v>285000</v>
      </c>
    </row>
    <row r="1198" spans="1:8">
      <c r="A1198">
        <v>6951</v>
      </c>
      <c r="B1198">
        <v>5</v>
      </c>
      <c r="C1198">
        <v>5</v>
      </c>
      <c r="D1198">
        <v>1984</v>
      </c>
      <c r="E1198">
        <v>1985</v>
      </c>
      <c r="F1198">
        <v>876</v>
      </c>
      <c r="G1198">
        <v>264</v>
      </c>
      <c r="H1198">
        <v>119500</v>
      </c>
    </row>
    <row r="1199" spans="1:8">
      <c r="A1199">
        <v>3950</v>
      </c>
      <c r="B1199">
        <v>6</v>
      </c>
      <c r="C1199">
        <v>8</v>
      </c>
      <c r="D1199">
        <v>1926</v>
      </c>
      <c r="E1199">
        <v>2004</v>
      </c>
      <c r="F1199">
        <v>818</v>
      </c>
      <c r="G1199">
        <v>210</v>
      </c>
      <c r="H1199">
        <v>115000</v>
      </c>
    </row>
    <row r="1200" spans="1:8">
      <c r="A1200">
        <v>7681</v>
      </c>
      <c r="B1200">
        <v>5</v>
      </c>
      <c r="C1200">
        <v>6</v>
      </c>
      <c r="D1200">
        <v>1921</v>
      </c>
      <c r="E1200">
        <v>1950</v>
      </c>
      <c r="F1200">
        <v>731</v>
      </c>
      <c r="G1200">
        <v>186</v>
      </c>
      <c r="H1200">
        <v>154900</v>
      </c>
    </row>
    <row r="1201" spans="1:8">
      <c r="A1201">
        <v>8335</v>
      </c>
      <c r="B1201">
        <v>5</v>
      </c>
      <c r="C1201">
        <v>5</v>
      </c>
      <c r="D1201">
        <v>1954</v>
      </c>
      <c r="E1201">
        <v>1954</v>
      </c>
      <c r="F1201">
        <v>0</v>
      </c>
      <c r="G1201">
        <v>0</v>
      </c>
      <c r="H1201">
        <v>93000</v>
      </c>
    </row>
    <row r="1202" spans="1:8">
      <c r="A1202">
        <v>11170</v>
      </c>
      <c r="B1202">
        <v>7</v>
      </c>
      <c r="C1202">
        <v>5</v>
      </c>
      <c r="D1202">
        <v>1990</v>
      </c>
      <c r="E1202">
        <v>1991</v>
      </c>
      <c r="F1202">
        <v>1216</v>
      </c>
      <c r="G1202">
        <v>693</v>
      </c>
      <c r="H1202">
        <v>250000</v>
      </c>
    </row>
    <row r="1203" spans="1:8">
      <c r="A1203">
        <v>5587</v>
      </c>
      <c r="B1203">
        <v>8</v>
      </c>
      <c r="C1203">
        <v>5</v>
      </c>
      <c r="D1203">
        <v>2008</v>
      </c>
      <c r="E1203">
        <v>2008</v>
      </c>
      <c r="F1203">
        <v>1600</v>
      </c>
      <c r="G1203">
        <v>482</v>
      </c>
      <c r="H1203">
        <v>392500</v>
      </c>
    </row>
    <row r="1204" spans="1:8">
      <c r="A1204">
        <v>15623</v>
      </c>
      <c r="B1204">
        <v>10</v>
      </c>
      <c r="C1204">
        <v>5</v>
      </c>
      <c r="D1204">
        <v>1996</v>
      </c>
      <c r="E1204">
        <v>1996</v>
      </c>
      <c r="F1204">
        <v>2396</v>
      </c>
      <c r="G1204">
        <v>813</v>
      </c>
      <c r="H1204">
        <v>745000</v>
      </c>
    </row>
    <row r="1205" spans="1:8">
      <c r="A1205">
        <v>10800</v>
      </c>
      <c r="B1205">
        <v>5</v>
      </c>
      <c r="C1205">
        <v>6</v>
      </c>
      <c r="D1205">
        <v>1920</v>
      </c>
      <c r="E1205">
        <v>1950</v>
      </c>
      <c r="F1205">
        <v>1120</v>
      </c>
      <c r="G1205">
        <v>720</v>
      </c>
      <c r="H1205">
        <v>120000</v>
      </c>
    </row>
    <row r="1206" spans="1:8">
      <c r="A1206">
        <v>35133</v>
      </c>
      <c r="B1206">
        <v>5</v>
      </c>
      <c r="C1206">
        <v>4</v>
      </c>
      <c r="D1206">
        <v>1963</v>
      </c>
      <c r="E1206">
        <v>1963</v>
      </c>
      <c r="F1206">
        <v>1572</v>
      </c>
      <c r="G1206">
        <v>995</v>
      </c>
      <c r="H1206">
        <v>186700</v>
      </c>
    </row>
    <row r="1207" spans="1:8">
      <c r="A1207">
        <v>9738</v>
      </c>
      <c r="B1207">
        <v>5</v>
      </c>
      <c r="C1207">
        <v>7</v>
      </c>
      <c r="D1207">
        <v>1924</v>
      </c>
      <c r="E1207">
        <v>1950</v>
      </c>
      <c r="F1207">
        <v>784</v>
      </c>
      <c r="G1207">
        <v>392</v>
      </c>
      <c r="H1207">
        <v>104900</v>
      </c>
    </row>
    <row r="1208" spans="1:8">
      <c r="A1208">
        <v>10615</v>
      </c>
      <c r="B1208">
        <v>3</v>
      </c>
      <c r="C1208">
        <v>5</v>
      </c>
      <c r="D1208">
        <v>1900</v>
      </c>
      <c r="E1208">
        <v>1970</v>
      </c>
      <c r="F1208">
        <v>978</v>
      </c>
      <c r="G1208">
        <v>420</v>
      </c>
      <c r="H1208">
        <v>95000</v>
      </c>
    </row>
    <row r="1209" spans="1:8">
      <c r="A1209">
        <v>12461</v>
      </c>
      <c r="B1209">
        <v>8</v>
      </c>
      <c r="C1209">
        <v>5</v>
      </c>
      <c r="D1209">
        <v>1994</v>
      </c>
      <c r="E1209">
        <v>1995</v>
      </c>
      <c r="F1209">
        <v>1624</v>
      </c>
      <c r="G1209">
        <v>757</v>
      </c>
      <c r="H1209">
        <v>262000</v>
      </c>
    </row>
    <row r="1210" spans="1:8">
      <c r="A1210">
        <v>8935</v>
      </c>
      <c r="B1210">
        <v>7</v>
      </c>
      <c r="C1210">
        <v>5</v>
      </c>
      <c r="D1210">
        <v>2002</v>
      </c>
      <c r="E1210">
        <v>2002</v>
      </c>
      <c r="F1210">
        <v>831</v>
      </c>
      <c r="G1210">
        <v>493</v>
      </c>
      <c r="H1210">
        <v>195000</v>
      </c>
    </row>
    <row r="1211" spans="1:8">
      <c r="A1211">
        <v>7500</v>
      </c>
      <c r="B1211">
        <v>7</v>
      </c>
      <c r="C1211">
        <v>5</v>
      </c>
      <c r="D1211">
        <v>1999</v>
      </c>
      <c r="E1211">
        <v>1999</v>
      </c>
      <c r="F1211">
        <v>994</v>
      </c>
      <c r="G1211">
        <v>442</v>
      </c>
      <c r="H1211">
        <v>189000</v>
      </c>
    </row>
    <row r="1212" spans="1:8">
      <c r="A1212">
        <v>32463</v>
      </c>
      <c r="B1212">
        <v>4</v>
      </c>
      <c r="C1212">
        <v>4</v>
      </c>
      <c r="D1212">
        <v>1961</v>
      </c>
      <c r="E1212">
        <v>1975</v>
      </c>
      <c r="F1212">
        <v>1249</v>
      </c>
      <c r="G1212">
        <v>1356</v>
      </c>
      <c r="H1212">
        <v>168000</v>
      </c>
    </row>
    <row r="1213" spans="1:8">
      <c r="A1213">
        <v>2645</v>
      </c>
      <c r="B1213">
        <v>8</v>
      </c>
      <c r="C1213">
        <v>5</v>
      </c>
      <c r="D1213">
        <v>1999</v>
      </c>
      <c r="E1213">
        <v>2000</v>
      </c>
      <c r="F1213">
        <v>776</v>
      </c>
      <c r="G1213">
        <v>492</v>
      </c>
      <c r="H1213">
        <v>174000</v>
      </c>
    </row>
    <row r="1214" spans="1:8">
      <c r="A1214">
        <v>9600</v>
      </c>
      <c r="B1214">
        <v>5</v>
      </c>
      <c r="C1214">
        <v>8</v>
      </c>
      <c r="D1214">
        <v>1925</v>
      </c>
      <c r="E1214">
        <v>1994</v>
      </c>
      <c r="F1214">
        <v>702</v>
      </c>
      <c r="G1214">
        <v>250</v>
      </c>
      <c r="H1214">
        <v>125000</v>
      </c>
    </row>
    <row r="1215" spans="1:8">
      <c r="A1215">
        <v>4500</v>
      </c>
      <c r="B1215">
        <v>6</v>
      </c>
      <c r="C1215">
        <v>5</v>
      </c>
      <c r="D1215">
        <v>1999</v>
      </c>
      <c r="E1215">
        <v>1999</v>
      </c>
      <c r="F1215">
        <v>1224</v>
      </c>
      <c r="G1215">
        <v>402</v>
      </c>
      <c r="H1215">
        <v>165000</v>
      </c>
    </row>
    <row r="1216" spans="1:8">
      <c r="A1216">
        <v>9364</v>
      </c>
      <c r="B1216">
        <v>6</v>
      </c>
      <c r="C1216">
        <v>7</v>
      </c>
      <c r="D1216">
        <v>1969</v>
      </c>
      <c r="E1216">
        <v>1969</v>
      </c>
      <c r="F1216">
        <v>663</v>
      </c>
      <c r="G1216">
        <v>299</v>
      </c>
      <c r="H1216">
        <v>158000</v>
      </c>
    </row>
    <row r="1217" spans="1:8">
      <c r="A1217">
        <v>8029</v>
      </c>
      <c r="B1217">
        <v>6</v>
      </c>
      <c r="C1217">
        <v>5</v>
      </c>
      <c r="D1217">
        <v>2005</v>
      </c>
      <c r="E1217">
        <v>2005</v>
      </c>
      <c r="F1217">
        <v>728</v>
      </c>
      <c r="G1217">
        <v>400</v>
      </c>
      <c r="H1217">
        <v>176000</v>
      </c>
    </row>
    <row r="1218" spans="1:8">
      <c r="A1218">
        <v>14054</v>
      </c>
      <c r="B1218">
        <v>7</v>
      </c>
      <c r="C1218">
        <v>5</v>
      </c>
      <c r="D1218">
        <v>2006</v>
      </c>
      <c r="E1218">
        <v>2006</v>
      </c>
      <c r="F1218">
        <v>879</v>
      </c>
      <c r="G1218">
        <v>660</v>
      </c>
      <c r="H1218">
        <v>219210</v>
      </c>
    </row>
    <row r="1219" spans="1:8">
      <c r="A1219">
        <v>8850</v>
      </c>
      <c r="B1219">
        <v>7</v>
      </c>
      <c r="C1219">
        <v>6</v>
      </c>
      <c r="D1219">
        <v>1916</v>
      </c>
      <c r="E1219">
        <v>1950</v>
      </c>
      <c r="F1219">
        <v>815</v>
      </c>
      <c r="G1219">
        <v>225</v>
      </c>
      <c r="H1219">
        <v>144000</v>
      </c>
    </row>
    <row r="1220" spans="1:8">
      <c r="A1220">
        <v>9100</v>
      </c>
      <c r="B1220">
        <v>7</v>
      </c>
      <c r="C1220">
        <v>5</v>
      </c>
      <c r="D1220">
        <v>2001</v>
      </c>
      <c r="E1220">
        <v>2001</v>
      </c>
      <c r="F1220">
        <v>1212</v>
      </c>
      <c r="G1220">
        <v>573</v>
      </c>
      <c r="H1220">
        <v>178000</v>
      </c>
    </row>
    <row r="1221" spans="1:8">
      <c r="A1221">
        <v>11235</v>
      </c>
      <c r="B1221">
        <v>4</v>
      </c>
      <c r="C1221">
        <v>5</v>
      </c>
      <c r="D1221">
        <v>1963</v>
      </c>
      <c r="E1221">
        <v>1979</v>
      </c>
      <c r="F1221">
        <v>1051</v>
      </c>
      <c r="G1221">
        <v>459</v>
      </c>
      <c r="H1221">
        <v>148000</v>
      </c>
    </row>
    <row r="1222" spans="1:8">
      <c r="A1222">
        <v>9353</v>
      </c>
      <c r="B1222">
        <v>4</v>
      </c>
      <c r="C1222">
        <v>5</v>
      </c>
      <c r="D1222">
        <v>1970</v>
      </c>
      <c r="E1222">
        <v>1970</v>
      </c>
      <c r="F1222">
        <v>864</v>
      </c>
      <c r="G1222">
        <v>280</v>
      </c>
      <c r="H1222">
        <v>116050</v>
      </c>
    </row>
    <row r="1223" spans="1:8">
      <c r="A1223">
        <v>10400</v>
      </c>
      <c r="B1223">
        <v>7</v>
      </c>
      <c r="C1223">
        <v>5</v>
      </c>
      <c r="D1223">
        <v>1998</v>
      </c>
      <c r="E1223">
        <v>1998</v>
      </c>
      <c r="F1223">
        <v>866</v>
      </c>
      <c r="G1223">
        <v>546</v>
      </c>
      <c r="H1223">
        <v>197900</v>
      </c>
    </row>
    <row r="1224" spans="1:8">
      <c r="A1224">
        <v>6000</v>
      </c>
      <c r="B1224">
        <v>5</v>
      </c>
      <c r="C1224">
        <v>8</v>
      </c>
      <c r="D1224">
        <v>1925</v>
      </c>
      <c r="E1224">
        <v>1997</v>
      </c>
      <c r="F1224">
        <v>884</v>
      </c>
      <c r="G1224">
        <v>216</v>
      </c>
      <c r="H1224">
        <v>117000</v>
      </c>
    </row>
    <row r="1225" spans="1:8">
      <c r="A1225">
        <v>9750</v>
      </c>
      <c r="B1225">
        <v>7</v>
      </c>
      <c r="C1225">
        <v>5</v>
      </c>
      <c r="D1225">
        <v>2000</v>
      </c>
      <c r="E1225">
        <v>2001</v>
      </c>
      <c r="F1225">
        <v>1630</v>
      </c>
      <c r="G1225">
        <v>451</v>
      </c>
      <c r="H1225">
        <v>213000</v>
      </c>
    </row>
    <row r="1226" spans="1:8">
      <c r="A1226">
        <v>10140</v>
      </c>
      <c r="B1226">
        <v>5</v>
      </c>
      <c r="C1226">
        <v>6</v>
      </c>
      <c r="D1226">
        <v>1975</v>
      </c>
      <c r="E1226">
        <v>1975</v>
      </c>
      <c r="F1226">
        <v>1056</v>
      </c>
      <c r="G1226">
        <v>495</v>
      </c>
      <c r="H1226">
        <v>153500</v>
      </c>
    </row>
    <row r="1227" spans="1:8">
      <c r="A1227">
        <v>14684</v>
      </c>
      <c r="B1227">
        <v>7</v>
      </c>
      <c r="C1227">
        <v>7</v>
      </c>
      <c r="D1227">
        <v>1990</v>
      </c>
      <c r="E1227">
        <v>1991</v>
      </c>
      <c r="F1227">
        <v>2158</v>
      </c>
      <c r="G1227">
        <v>701</v>
      </c>
      <c r="H1227">
        <v>271900</v>
      </c>
    </row>
    <row r="1228" spans="1:8">
      <c r="A1228">
        <v>8900</v>
      </c>
      <c r="B1228">
        <v>4</v>
      </c>
      <c r="C1228">
        <v>4</v>
      </c>
      <c r="D1228">
        <v>1966</v>
      </c>
      <c r="E1228">
        <v>1966</v>
      </c>
      <c r="F1228">
        <v>1056</v>
      </c>
      <c r="G1228">
        <v>384</v>
      </c>
      <c r="H1228">
        <v>107000</v>
      </c>
    </row>
    <row r="1229" spans="1:8">
      <c r="A1229">
        <v>9135</v>
      </c>
      <c r="B1229">
        <v>6</v>
      </c>
      <c r="C1229">
        <v>5</v>
      </c>
      <c r="D1229">
        <v>2003</v>
      </c>
      <c r="E1229">
        <v>2003</v>
      </c>
      <c r="F1229">
        <v>1682</v>
      </c>
      <c r="G1229">
        <v>544</v>
      </c>
      <c r="H1229">
        <v>200000</v>
      </c>
    </row>
    <row r="1230" spans="1:8">
      <c r="A1230">
        <v>7763</v>
      </c>
      <c r="B1230">
        <v>5</v>
      </c>
      <c r="C1230">
        <v>7</v>
      </c>
      <c r="D1230">
        <v>1962</v>
      </c>
      <c r="E1230">
        <v>1980</v>
      </c>
      <c r="F1230">
        <v>931</v>
      </c>
      <c r="G1230">
        <v>506</v>
      </c>
      <c r="H1230">
        <v>140000</v>
      </c>
    </row>
    <row r="1231" spans="1:8">
      <c r="A1231">
        <v>10182</v>
      </c>
      <c r="B1231">
        <v>8</v>
      </c>
      <c r="C1231">
        <v>5</v>
      </c>
      <c r="D1231">
        <v>2006</v>
      </c>
      <c r="E1231">
        <v>2006</v>
      </c>
      <c r="F1231">
        <v>1660</v>
      </c>
      <c r="G1231">
        <v>500</v>
      </c>
      <c r="H1231">
        <v>290000</v>
      </c>
    </row>
    <row r="1232" spans="1:8">
      <c r="A1232">
        <v>11218</v>
      </c>
      <c r="B1232">
        <v>6</v>
      </c>
      <c r="C1232">
        <v>5</v>
      </c>
      <c r="D1232">
        <v>1992</v>
      </c>
      <c r="E1232">
        <v>1992</v>
      </c>
      <c r="F1232">
        <v>1055</v>
      </c>
      <c r="G1232">
        <v>462</v>
      </c>
      <c r="H1232">
        <v>189000</v>
      </c>
    </row>
    <row r="1233" spans="1:8">
      <c r="A1233">
        <v>12134</v>
      </c>
      <c r="B1233">
        <v>8</v>
      </c>
      <c r="C1233">
        <v>7</v>
      </c>
      <c r="D1233">
        <v>1988</v>
      </c>
      <c r="E1233">
        <v>2005</v>
      </c>
      <c r="F1233">
        <v>559</v>
      </c>
      <c r="G1233">
        <v>492</v>
      </c>
      <c r="H1233">
        <v>164000</v>
      </c>
    </row>
    <row r="1234" spans="1:8">
      <c r="A1234">
        <v>9340</v>
      </c>
      <c r="B1234">
        <v>4</v>
      </c>
      <c r="C1234">
        <v>6</v>
      </c>
      <c r="D1234">
        <v>1941</v>
      </c>
      <c r="E1234">
        <v>1950</v>
      </c>
      <c r="F1234">
        <v>672</v>
      </c>
      <c r="G1234">
        <v>234</v>
      </c>
      <c r="H1234">
        <v>113000</v>
      </c>
    </row>
    <row r="1235" spans="1:8">
      <c r="A1235">
        <v>10246</v>
      </c>
      <c r="B1235">
        <v>4</v>
      </c>
      <c r="C1235">
        <v>9</v>
      </c>
      <c r="D1235">
        <v>1965</v>
      </c>
      <c r="E1235">
        <v>2001</v>
      </c>
      <c r="F1235">
        <v>648</v>
      </c>
      <c r="G1235">
        <v>364</v>
      </c>
      <c r="H1235">
        <v>145000</v>
      </c>
    </row>
    <row r="1236" spans="1:8">
      <c r="A1236">
        <v>10205</v>
      </c>
      <c r="B1236">
        <v>5</v>
      </c>
      <c r="C1236">
        <v>5</v>
      </c>
      <c r="D1236">
        <v>1962</v>
      </c>
      <c r="E1236">
        <v>1962</v>
      </c>
      <c r="F1236">
        <v>925</v>
      </c>
      <c r="G1236">
        <v>300</v>
      </c>
      <c r="H1236">
        <v>134500</v>
      </c>
    </row>
    <row r="1237" spans="1:8">
      <c r="A1237">
        <v>7094</v>
      </c>
      <c r="B1237">
        <v>5</v>
      </c>
      <c r="C1237">
        <v>5</v>
      </c>
      <c r="D1237">
        <v>1966</v>
      </c>
      <c r="E1237">
        <v>1966</v>
      </c>
      <c r="F1237">
        <v>894</v>
      </c>
      <c r="G1237">
        <v>384</v>
      </c>
      <c r="H1237">
        <v>125000</v>
      </c>
    </row>
    <row r="1238" spans="1:8">
      <c r="A1238">
        <v>8930</v>
      </c>
      <c r="B1238">
        <v>6</v>
      </c>
      <c r="C1238">
        <v>5</v>
      </c>
      <c r="D1238">
        <v>1978</v>
      </c>
      <c r="E1238">
        <v>1978</v>
      </c>
      <c r="F1238">
        <v>0</v>
      </c>
      <c r="G1238">
        <v>539</v>
      </c>
      <c r="H1238">
        <v>112000</v>
      </c>
    </row>
    <row r="1239" spans="1:8">
      <c r="A1239">
        <v>8640</v>
      </c>
      <c r="B1239">
        <v>8</v>
      </c>
      <c r="C1239">
        <v>5</v>
      </c>
      <c r="D1239">
        <v>2009</v>
      </c>
      <c r="E1239">
        <v>2009</v>
      </c>
      <c r="F1239">
        <v>1300</v>
      </c>
      <c r="G1239">
        <v>552</v>
      </c>
      <c r="H1239">
        <v>229456</v>
      </c>
    </row>
    <row r="1240" spans="1:8">
      <c r="A1240">
        <v>6240</v>
      </c>
      <c r="B1240">
        <v>4</v>
      </c>
      <c r="C1240">
        <v>5</v>
      </c>
      <c r="D1240">
        <v>1947</v>
      </c>
      <c r="E1240">
        <v>1950</v>
      </c>
      <c r="F1240">
        <v>0</v>
      </c>
      <c r="G1240">
        <v>0</v>
      </c>
      <c r="H1240">
        <v>80500</v>
      </c>
    </row>
    <row r="1241" spans="1:8">
      <c r="A1241">
        <v>1680</v>
      </c>
      <c r="B1241">
        <v>6</v>
      </c>
      <c r="C1241">
        <v>5</v>
      </c>
      <c r="D1241">
        <v>1971</v>
      </c>
      <c r="E1241">
        <v>1971</v>
      </c>
      <c r="F1241">
        <v>672</v>
      </c>
      <c r="G1241">
        <v>0</v>
      </c>
      <c r="H1241">
        <v>91500</v>
      </c>
    </row>
    <row r="1242" spans="1:8">
      <c r="A1242">
        <v>7800</v>
      </c>
      <c r="B1242">
        <v>5</v>
      </c>
      <c r="C1242">
        <v>5</v>
      </c>
      <c r="D1242">
        <v>1964</v>
      </c>
      <c r="E1242">
        <v>1964</v>
      </c>
      <c r="F1242">
        <v>912</v>
      </c>
      <c r="G1242">
        <v>288</v>
      </c>
      <c r="H1242">
        <v>115000</v>
      </c>
    </row>
    <row r="1243" spans="1:8">
      <c r="A1243">
        <v>8250</v>
      </c>
      <c r="B1243">
        <v>5</v>
      </c>
      <c r="C1243">
        <v>5</v>
      </c>
      <c r="D1243">
        <v>1968</v>
      </c>
      <c r="E1243">
        <v>1968</v>
      </c>
      <c r="F1243">
        <v>952</v>
      </c>
      <c r="G1243">
        <v>322</v>
      </c>
      <c r="H1243">
        <v>134000</v>
      </c>
    </row>
    <row r="1244" spans="1:8">
      <c r="A1244">
        <v>10496</v>
      </c>
      <c r="B1244">
        <v>6</v>
      </c>
      <c r="C1244">
        <v>6</v>
      </c>
      <c r="D1244">
        <v>1949</v>
      </c>
      <c r="E1244">
        <v>1950</v>
      </c>
      <c r="F1244">
        <v>1040</v>
      </c>
      <c r="G1244">
        <v>315</v>
      </c>
      <c r="H1244">
        <v>143000</v>
      </c>
    </row>
    <row r="1245" spans="1:8">
      <c r="A1245">
        <v>10680</v>
      </c>
      <c r="B1245">
        <v>5</v>
      </c>
      <c r="C1245">
        <v>3</v>
      </c>
      <c r="D1245">
        <v>1951</v>
      </c>
      <c r="E1245">
        <v>1951</v>
      </c>
      <c r="F1245">
        <v>2136</v>
      </c>
      <c r="G1245">
        <v>528</v>
      </c>
      <c r="H1245">
        <v>137900</v>
      </c>
    </row>
    <row r="1246" spans="1:8">
      <c r="A1246">
        <v>15384</v>
      </c>
      <c r="B1246">
        <v>7</v>
      </c>
      <c r="C1246">
        <v>5</v>
      </c>
      <c r="D1246">
        <v>2004</v>
      </c>
      <c r="E1246">
        <v>2005</v>
      </c>
      <c r="F1246">
        <v>788</v>
      </c>
      <c r="G1246">
        <v>388</v>
      </c>
      <c r="H1246">
        <v>184000</v>
      </c>
    </row>
    <row r="1247" spans="1:8">
      <c r="A1247">
        <v>10482</v>
      </c>
      <c r="B1247">
        <v>6</v>
      </c>
      <c r="C1247">
        <v>8</v>
      </c>
      <c r="D1247">
        <v>1958</v>
      </c>
      <c r="E1247">
        <v>1958</v>
      </c>
      <c r="F1247">
        <v>588</v>
      </c>
      <c r="G1247">
        <v>264</v>
      </c>
      <c r="H1247">
        <v>145000</v>
      </c>
    </row>
    <row r="1248" spans="1:8">
      <c r="A1248">
        <v>14598</v>
      </c>
      <c r="B1248">
        <v>6</v>
      </c>
      <c r="C1248">
        <v>5</v>
      </c>
      <c r="D1248">
        <v>2007</v>
      </c>
      <c r="E1248">
        <v>2007</v>
      </c>
      <c r="F1248">
        <v>894</v>
      </c>
      <c r="G1248">
        <v>668</v>
      </c>
      <c r="H1248">
        <v>214000</v>
      </c>
    </row>
    <row r="1249" spans="1:8">
      <c r="A1249">
        <v>8872</v>
      </c>
      <c r="B1249">
        <v>5</v>
      </c>
      <c r="C1249">
        <v>8</v>
      </c>
      <c r="D1249">
        <v>1965</v>
      </c>
      <c r="E1249">
        <v>2008</v>
      </c>
      <c r="F1249">
        <v>912</v>
      </c>
      <c r="G1249">
        <v>576</v>
      </c>
      <c r="H1249">
        <v>147000</v>
      </c>
    </row>
    <row r="1250" spans="1:8">
      <c r="A1250">
        <v>8769</v>
      </c>
      <c r="B1250">
        <v>9</v>
      </c>
      <c r="C1250">
        <v>5</v>
      </c>
      <c r="D1250">
        <v>2008</v>
      </c>
      <c r="E1250">
        <v>2008</v>
      </c>
      <c r="F1250">
        <v>1702</v>
      </c>
      <c r="G1250">
        <v>1052</v>
      </c>
      <c r="H1250">
        <v>367294</v>
      </c>
    </row>
    <row r="1251" spans="1:8">
      <c r="A1251">
        <v>7910</v>
      </c>
      <c r="B1251">
        <v>5</v>
      </c>
      <c r="C1251">
        <v>5</v>
      </c>
      <c r="D1251">
        <v>1960</v>
      </c>
      <c r="E1251">
        <v>1960</v>
      </c>
      <c r="F1251">
        <v>1075</v>
      </c>
      <c r="G1251">
        <v>404</v>
      </c>
      <c r="H1251">
        <v>127000</v>
      </c>
    </row>
    <row r="1252" spans="1:8">
      <c r="A1252">
        <v>18890</v>
      </c>
      <c r="B1252">
        <v>5</v>
      </c>
      <c r="C1252">
        <v>5</v>
      </c>
      <c r="D1252">
        <v>1977</v>
      </c>
      <c r="E1252">
        <v>1977</v>
      </c>
      <c r="F1252">
        <v>1361</v>
      </c>
      <c r="G1252">
        <v>600</v>
      </c>
      <c r="H1252">
        <v>190000</v>
      </c>
    </row>
    <row r="1253" spans="1:8">
      <c r="A1253">
        <v>7728</v>
      </c>
      <c r="B1253">
        <v>5</v>
      </c>
      <c r="C1253">
        <v>6</v>
      </c>
      <c r="D1253">
        <v>1962</v>
      </c>
      <c r="E1253">
        <v>1962</v>
      </c>
      <c r="F1253">
        <v>1106</v>
      </c>
      <c r="G1253">
        <v>540</v>
      </c>
      <c r="H1253">
        <v>132500</v>
      </c>
    </row>
    <row r="1254" spans="1:8">
      <c r="A1254">
        <v>9842</v>
      </c>
      <c r="B1254">
        <v>4</v>
      </c>
      <c r="C1254">
        <v>5</v>
      </c>
      <c r="D1254">
        <v>1962</v>
      </c>
      <c r="E1254">
        <v>1962</v>
      </c>
      <c r="F1254">
        <v>0</v>
      </c>
      <c r="G1254">
        <v>462</v>
      </c>
      <c r="H1254">
        <v>101800</v>
      </c>
    </row>
    <row r="1255" spans="1:8">
      <c r="A1255">
        <v>12160</v>
      </c>
      <c r="B1255">
        <v>5</v>
      </c>
      <c r="C1255">
        <v>5</v>
      </c>
      <c r="D1255">
        <v>1959</v>
      </c>
      <c r="E1255">
        <v>1959</v>
      </c>
      <c r="F1255">
        <v>1188</v>
      </c>
      <c r="G1255">
        <v>531</v>
      </c>
      <c r="H1255">
        <v>142000</v>
      </c>
    </row>
    <row r="1256" spans="1:8">
      <c r="A1256">
        <v>8525</v>
      </c>
      <c r="B1256">
        <v>5</v>
      </c>
      <c r="C1256">
        <v>6</v>
      </c>
      <c r="D1256">
        <v>1911</v>
      </c>
      <c r="E1256">
        <v>1950</v>
      </c>
      <c r="F1256">
        <v>940</v>
      </c>
      <c r="G1256">
        <v>0</v>
      </c>
      <c r="H1256">
        <v>130000</v>
      </c>
    </row>
    <row r="1257" spans="1:8">
      <c r="A1257">
        <v>13132</v>
      </c>
      <c r="B1257">
        <v>5</v>
      </c>
      <c r="C1257">
        <v>5</v>
      </c>
      <c r="D1257">
        <v>1914</v>
      </c>
      <c r="E1257">
        <v>1950</v>
      </c>
      <c r="F1257">
        <v>747</v>
      </c>
      <c r="G1257">
        <v>180</v>
      </c>
      <c r="H1257">
        <v>138887</v>
      </c>
    </row>
    <row r="1258" spans="1:8">
      <c r="A1258">
        <v>2628</v>
      </c>
      <c r="B1258">
        <v>7</v>
      </c>
      <c r="C1258">
        <v>5</v>
      </c>
      <c r="D1258">
        <v>2003</v>
      </c>
      <c r="E1258">
        <v>2003</v>
      </c>
      <c r="F1258">
        <v>764</v>
      </c>
      <c r="G1258">
        <v>474</v>
      </c>
      <c r="H1258">
        <v>175500</v>
      </c>
    </row>
    <row r="1259" spans="1:8">
      <c r="A1259">
        <v>12393</v>
      </c>
      <c r="B1259">
        <v>7</v>
      </c>
      <c r="C1259">
        <v>5</v>
      </c>
      <c r="D1259">
        <v>2004</v>
      </c>
      <c r="E1259">
        <v>2005</v>
      </c>
      <c r="F1259">
        <v>847</v>
      </c>
      <c r="G1259">
        <v>434</v>
      </c>
      <c r="H1259">
        <v>195000</v>
      </c>
    </row>
    <row r="1260" spans="1:8">
      <c r="A1260">
        <v>13072</v>
      </c>
      <c r="B1260">
        <v>6</v>
      </c>
      <c r="C1260">
        <v>5</v>
      </c>
      <c r="D1260">
        <v>2005</v>
      </c>
      <c r="E1260">
        <v>2005</v>
      </c>
      <c r="F1260">
        <v>1141</v>
      </c>
      <c r="G1260">
        <v>484</v>
      </c>
      <c r="H1260">
        <v>142500</v>
      </c>
    </row>
    <row r="1261" spans="1:8">
      <c r="A1261">
        <v>9037</v>
      </c>
      <c r="B1261">
        <v>8</v>
      </c>
      <c r="C1261">
        <v>5</v>
      </c>
      <c r="D1261">
        <v>2006</v>
      </c>
      <c r="E1261">
        <v>2006</v>
      </c>
      <c r="F1261">
        <v>1476</v>
      </c>
      <c r="G1261">
        <v>472</v>
      </c>
      <c r="H1261">
        <v>265900</v>
      </c>
    </row>
    <row r="1262" spans="1:8">
      <c r="A1262">
        <v>8158</v>
      </c>
      <c r="B1262">
        <v>7</v>
      </c>
      <c r="C1262">
        <v>5</v>
      </c>
      <c r="D1262">
        <v>2003</v>
      </c>
      <c r="E1262">
        <v>2003</v>
      </c>
      <c r="F1262">
        <v>884</v>
      </c>
      <c r="G1262">
        <v>543</v>
      </c>
      <c r="H1262">
        <v>224900</v>
      </c>
    </row>
    <row r="1263" spans="1:8">
      <c r="A1263">
        <v>9849</v>
      </c>
      <c r="B1263">
        <v>7</v>
      </c>
      <c r="C1263">
        <v>6</v>
      </c>
      <c r="D1263">
        <v>2007</v>
      </c>
      <c r="E1263">
        <v>2007</v>
      </c>
      <c r="F1263">
        <v>1689</v>
      </c>
      <c r="G1263">
        <v>954</v>
      </c>
      <c r="H1263">
        <v>248328</v>
      </c>
    </row>
    <row r="1264" spans="1:8">
      <c r="A1264">
        <v>10625</v>
      </c>
      <c r="B1264">
        <v>7</v>
      </c>
      <c r="C1264">
        <v>6</v>
      </c>
      <c r="D1264">
        <v>1974</v>
      </c>
      <c r="E1264">
        <v>1974</v>
      </c>
      <c r="F1264">
        <v>1053</v>
      </c>
      <c r="G1264">
        <v>528</v>
      </c>
      <c r="H1264">
        <v>170000</v>
      </c>
    </row>
    <row r="1265" spans="1:8">
      <c r="A1265">
        <v>13891</v>
      </c>
      <c r="B1265">
        <v>10</v>
      </c>
      <c r="C1265">
        <v>5</v>
      </c>
      <c r="D1265">
        <v>2006</v>
      </c>
      <c r="E1265">
        <v>2006</v>
      </c>
      <c r="F1265">
        <v>2076</v>
      </c>
      <c r="G1265">
        <v>850</v>
      </c>
      <c r="H1265">
        <v>465000</v>
      </c>
    </row>
    <row r="1266" spans="1:8">
      <c r="A1266">
        <v>11435</v>
      </c>
      <c r="B1266">
        <v>8</v>
      </c>
      <c r="C1266">
        <v>7</v>
      </c>
      <c r="D1266">
        <v>1929</v>
      </c>
      <c r="E1266">
        <v>1950</v>
      </c>
      <c r="F1266">
        <v>792</v>
      </c>
      <c r="G1266">
        <v>400</v>
      </c>
      <c r="H1266">
        <v>230000</v>
      </c>
    </row>
    <row r="1267" spans="1:8">
      <c r="A1267">
        <v>12090</v>
      </c>
      <c r="B1267">
        <v>6</v>
      </c>
      <c r="C1267">
        <v>7</v>
      </c>
      <c r="D1267">
        <v>1984</v>
      </c>
      <c r="E1267">
        <v>2003</v>
      </c>
      <c r="F1267">
        <v>585</v>
      </c>
      <c r="G1267">
        <v>477</v>
      </c>
      <c r="H1267">
        <v>178000</v>
      </c>
    </row>
    <row r="1268" spans="1:8">
      <c r="A1268">
        <v>8125</v>
      </c>
      <c r="B1268">
        <v>7</v>
      </c>
      <c r="C1268">
        <v>5</v>
      </c>
      <c r="D1268">
        <v>2005</v>
      </c>
      <c r="E1268">
        <v>2006</v>
      </c>
      <c r="F1268">
        <v>756</v>
      </c>
      <c r="G1268">
        <v>615</v>
      </c>
      <c r="H1268">
        <v>186500</v>
      </c>
    </row>
    <row r="1269" spans="1:8">
      <c r="A1269">
        <v>12328</v>
      </c>
      <c r="B1269">
        <v>6</v>
      </c>
      <c r="C1269">
        <v>5</v>
      </c>
      <c r="D1269">
        <v>1976</v>
      </c>
      <c r="E1269">
        <v>1976</v>
      </c>
      <c r="F1269">
        <v>1012</v>
      </c>
      <c r="G1269">
        <v>888</v>
      </c>
      <c r="H1269">
        <v>169900</v>
      </c>
    </row>
    <row r="1270" spans="1:8">
      <c r="A1270">
        <v>9600</v>
      </c>
      <c r="B1270">
        <v>6</v>
      </c>
      <c r="C1270">
        <v>5</v>
      </c>
      <c r="D1270">
        <v>1917</v>
      </c>
      <c r="E1270">
        <v>1950</v>
      </c>
      <c r="F1270">
        <v>735</v>
      </c>
      <c r="G1270">
        <v>396</v>
      </c>
      <c r="H1270">
        <v>129500</v>
      </c>
    </row>
    <row r="1271" spans="1:8">
      <c r="A1271">
        <v>7200</v>
      </c>
      <c r="B1271">
        <v>5</v>
      </c>
      <c r="C1271">
        <v>7</v>
      </c>
      <c r="D1271">
        <v>1950</v>
      </c>
      <c r="E1271">
        <v>1950</v>
      </c>
      <c r="F1271">
        <v>876</v>
      </c>
      <c r="G1271">
        <v>276</v>
      </c>
      <c r="H1271">
        <v>119000</v>
      </c>
    </row>
    <row r="1272" spans="1:8">
      <c r="A1272">
        <v>11160</v>
      </c>
      <c r="B1272">
        <v>7</v>
      </c>
      <c r="C1272">
        <v>5</v>
      </c>
      <c r="D1272">
        <v>1968</v>
      </c>
      <c r="E1272">
        <v>1968</v>
      </c>
      <c r="F1272">
        <v>2110</v>
      </c>
      <c r="G1272">
        <v>522</v>
      </c>
      <c r="H1272">
        <v>244000</v>
      </c>
    </row>
    <row r="1273" spans="1:8">
      <c r="A1273">
        <v>3136</v>
      </c>
      <c r="B1273">
        <v>7</v>
      </c>
      <c r="C1273">
        <v>5</v>
      </c>
      <c r="D1273">
        <v>2003</v>
      </c>
      <c r="E1273">
        <v>2003</v>
      </c>
      <c r="F1273">
        <v>1405</v>
      </c>
      <c r="G1273">
        <v>478</v>
      </c>
      <c r="H1273">
        <v>171750</v>
      </c>
    </row>
    <row r="1274" spans="1:8">
      <c r="A1274">
        <v>9858</v>
      </c>
      <c r="B1274">
        <v>5</v>
      </c>
      <c r="C1274">
        <v>6</v>
      </c>
      <c r="D1274">
        <v>1968</v>
      </c>
      <c r="E1274">
        <v>1968</v>
      </c>
      <c r="F1274">
        <v>864</v>
      </c>
      <c r="G1274">
        <v>288</v>
      </c>
      <c r="H1274">
        <v>130000</v>
      </c>
    </row>
    <row r="1275" spans="1:8">
      <c r="A1275">
        <v>17542</v>
      </c>
      <c r="B1275">
        <v>7</v>
      </c>
      <c r="C1275">
        <v>7</v>
      </c>
      <c r="D1275">
        <v>1974</v>
      </c>
      <c r="E1275">
        <v>2003</v>
      </c>
      <c r="F1275">
        <v>1192</v>
      </c>
      <c r="G1275">
        <v>518</v>
      </c>
      <c r="H1275">
        <v>294000</v>
      </c>
    </row>
    <row r="1276" spans="1:8">
      <c r="A1276">
        <v>6931</v>
      </c>
      <c r="B1276">
        <v>7</v>
      </c>
      <c r="C1276">
        <v>5</v>
      </c>
      <c r="D1276">
        <v>2003</v>
      </c>
      <c r="E1276">
        <v>2004</v>
      </c>
      <c r="F1276">
        <v>746</v>
      </c>
      <c r="G1276">
        <v>397</v>
      </c>
      <c r="H1276">
        <v>165400</v>
      </c>
    </row>
    <row r="1277" spans="1:8">
      <c r="A1277">
        <v>6240</v>
      </c>
      <c r="B1277">
        <v>6</v>
      </c>
      <c r="C1277">
        <v>6</v>
      </c>
      <c r="D1277">
        <v>1931</v>
      </c>
      <c r="E1277">
        <v>1950</v>
      </c>
      <c r="F1277">
        <v>884</v>
      </c>
      <c r="G1277">
        <v>560</v>
      </c>
      <c r="H1277">
        <v>127500</v>
      </c>
    </row>
    <row r="1278" spans="1:8">
      <c r="A1278">
        <v>14303</v>
      </c>
      <c r="B1278">
        <v>8</v>
      </c>
      <c r="C1278">
        <v>5</v>
      </c>
      <c r="D1278">
        <v>1994</v>
      </c>
      <c r="E1278">
        <v>1994</v>
      </c>
      <c r="F1278">
        <v>1986</v>
      </c>
      <c r="G1278">
        <v>691</v>
      </c>
      <c r="H1278">
        <v>301500</v>
      </c>
    </row>
    <row r="1279" spans="1:8">
      <c r="A1279">
        <v>4060</v>
      </c>
      <c r="B1279">
        <v>5</v>
      </c>
      <c r="C1279">
        <v>8</v>
      </c>
      <c r="D1279">
        <v>1922</v>
      </c>
      <c r="E1279">
        <v>1950</v>
      </c>
      <c r="F1279">
        <v>864</v>
      </c>
      <c r="G1279">
        <v>0</v>
      </c>
      <c r="H1279">
        <v>99900</v>
      </c>
    </row>
    <row r="1280" spans="1:8">
      <c r="A1280">
        <v>9587</v>
      </c>
      <c r="B1280">
        <v>7</v>
      </c>
      <c r="C1280">
        <v>5</v>
      </c>
      <c r="D1280">
        <v>2005</v>
      </c>
      <c r="E1280">
        <v>2005</v>
      </c>
      <c r="F1280">
        <v>856</v>
      </c>
      <c r="G1280">
        <v>400</v>
      </c>
      <c r="H1280">
        <v>190000</v>
      </c>
    </row>
    <row r="1281" spans="1:8">
      <c r="A1281">
        <v>9750</v>
      </c>
      <c r="B1281">
        <v>6</v>
      </c>
      <c r="C1281">
        <v>8</v>
      </c>
      <c r="D1281">
        <v>1969</v>
      </c>
      <c r="E1281">
        <v>1969</v>
      </c>
      <c r="F1281">
        <v>1054</v>
      </c>
      <c r="G1281">
        <v>460</v>
      </c>
      <c r="H1281">
        <v>151000</v>
      </c>
    </row>
    <row r="1282" spans="1:8">
      <c r="A1282">
        <v>24682</v>
      </c>
      <c r="B1282">
        <v>6</v>
      </c>
      <c r="C1282">
        <v>5</v>
      </c>
      <c r="D1282">
        <v>1999</v>
      </c>
      <c r="E1282">
        <v>1999</v>
      </c>
      <c r="F1282">
        <v>841</v>
      </c>
      <c r="G1282">
        <v>502</v>
      </c>
      <c r="H1282">
        <v>181000</v>
      </c>
    </row>
    <row r="1283" spans="1:8">
      <c r="A1283">
        <v>9600</v>
      </c>
      <c r="B1283">
        <v>5</v>
      </c>
      <c r="C1283">
        <v>6</v>
      </c>
      <c r="D1283">
        <v>1956</v>
      </c>
      <c r="E1283">
        <v>1956</v>
      </c>
      <c r="F1283">
        <v>1050</v>
      </c>
      <c r="G1283">
        <v>338</v>
      </c>
      <c r="H1283">
        <v>128900</v>
      </c>
    </row>
    <row r="1284" spans="1:8">
      <c r="A1284">
        <v>11250</v>
      </c>
      <c r="B1284">
        <v>4</v>
      </c>
      <c r="C1284">
        <v>5</v>
      </c>
      <c r="D1284">
        <v>1957</v>
      </c>
      <c r="E1284">
        <v>1989</v>
      </c>
      <c r="F1284">
        <v>1104</v>
      </c>
      <c r="G1284">
        <v>304</v>
      </c>
      <c r="H1284">
        <v>161500</v>
      </c>
    </row>
    <row r="1285" spans="1:8">
      <c r="A1285">
        <v>13515</v>
      </c>
      <c r="B1285">
        <v>6</v>
      </c>
      <c r="C1285">
        <v>6</v>
      </c>
      <c r="D1285">
        <v>1919</v>
      </c>
      <c r="E1285">
        <v>1950</v>
      </c>
      <c r="F1285">
        <v>764</v>
      </c>
      <c r="G1285">
        <v>520</v>
      </c>
      <c r="H1285">
        <v>180500</v>
      </c>
    </row>
    <row r="1286" spans="1:8">
      <c r="A1286">
        <v>4060</v>
      </c>
      <c r="B1286">
        <v>6</v>
      </c>
      <c r="C1286">
        <v>5</v>
      </c>
      <c r="D1286">
        <v>1998</v>
      </c>
      <c r="E1286">
        <v>1999</v>
      </c>
      <c r="F1286">
        <v>1405</v>
      </c>
      <c r="G1286">
        <v>511</v>
      </c>
      <c r="H1286">
        <v>181000</v>
      </c>
    </row>
    <row r="1287" spans="1:8">
      <c r="A1287">
        <v>3735</v>
      </c>
      <c r="B1287">
        <v>7</v>
      </c>
      <c r="C1287">
        <v>5</v>
      </c>
      <c r="D1287">
        <v>1999</v>
      </c>
      <c r="E1287">
        <v>1999</v>
      </c>
      <c r="F1287">
        <v>691</v>
      </c>
      <c r="G1287">
        <v>506</v>
      </c>
      <c r="H1287">
        <v>183900</v>
      </c>
    </row>
    <row r="1288" spans="1:8">
      <c r="A1288">
        <v>10120</v>
      </c>
      <c r="B1288">
        <v>7</v>
      </c>
      <c r="C1288">
        <v>4</v>
      </c>
      <c r="D1288">
        <v>1910</v>
      </c>
      <c r="E1288">
        <v>1950</v>
      </c>
      <c r="F1288">
        <v>925</v>
      </c>
      <c r="G1288">
        <v>308</v>
      </c>
      <c r="H1288">
        <v>122000</v>
      </c>
    </row>
    <row r="1289" spans="1:8">
      <c r="A1289">
        <v>13214</v>
      </c>
      <c r="B1289">
        <v>9</v>
      </c>
      <c r="C1289">
        <v>5</v>
      </c>
      <c r="D1289">
        <v>2008</v>
      </c>
      <c r="E1289">
        <v>2009</v>
      </c>
      <c r="F1289">
        <v>2002</v>
      </c>
      <c r="G1289">
        <v>746</v>
      </c>
      <c r="H1289">
        <v>378500</v>
      </c>
    </row>
    <row r="1290" spans="1:8">
      <c r="A1290">
        <v>14100</v>
      </c>
      <c r="B1290">
        <v>8</v>
      </c>
      <c r="C1290">
        <v>9</v>
      </c>
      <c r="D1290">
        <v>1935</v>
      </c>
      <c r="E1290">
        <v>1997</v>
      </c>
      <c r="F1290">
        <v>728</v>
      </c>
      <c r="G1290">
        <v>1014</v>
      </c>
      <c r="H1290">
        <v>381000</v>
      </c>
    </row>
    <row r="1291" spans="1:8">
      <c r="A1291">
        <v>11344</v>
      </c>
      <c r="B1291">
        <v>5</v>
      </c>
      <c r="C1291">
        <v>5</v>
      </c>
      <c r="D1291">
        <v>1958</v>
      </c>
      <c r="E1291">
        <v>1958</v>
      </c>
      <c r="F1291">
        <v>874</v>
      </c>
      <c r="G1291">
        <v>315</v>
      </c>
      <c r="H1291">
        <v>144000</v>
      </c>
    </row>
    <row r="1292" spans="1:8">
      <c r="A1292">
        <v>23595</v>
      </c>
      <c r="B1292">
        <v>7</v>
      </c>
      <c r="C1292">
        <v>6</v>
      </c>
      <c r="D1292">
        <v>1979</v>
      </c>
      <c r="E1292">
        <v>1979</v>
      </c>
      <c r="F1292">
        <v>1332</v>
      </c>
      <c r="G1292">
        <v>586</v>
      </c>
      <c r="H1292">
        <v>260000</v>
      </c>
    </row>
    <row r="1293" spans="1:8">
      <c r="A1293">
        <v>9156</v>
      </c>
      <c r="B1293">
        <v>6</v>
      </c>
      <c r="C1293">
        <v>7</v>
      </c>
      <c r="D1293">
        <v>1968</v>
      </c>
      <c r="E1293">
        <v>1968</v>
      </c>
      <c r="F1293">
        <v>1489</v>
      </c>
      <c r="G1293">
        <v>462</v>
      </c>
      <c r="H1293">
        <v>185750</v>
      </c>
    </row>
    <row r="1294" spans="1:8">
      <c r="A1294">
        <v>13526</v>
      </c>
      <c r="B1294">
        <v>5</v>
      </c>
      <c r="C1294">
        <v>6</v>
      </c>
      <c r="D1294">
        <v>1965</v>
      </c>
      <c r="E1294">
        <v>1965</v>
      </c>
      <c r="F1294">
        <v>935</v>
      </c>
      <c r="G1294">
        <v>288</v>
      </c>
      <c r="H1294">
        <v>137000</v>
      </c>
    </row>
    <row r="1295" spans="1:8">
      <c r="A1295">
        <v>11512</v>
      </c>
      <c r="B1295">
        <v>6</v>
      </c>
      <c r="C1295">
        <v>7</v>
      </c>
      <c r="D1295">
        <v>1959</v>
      </c>
      <c r="E1295">
        <v>2006</v>
      </c>
      <c r="F1295">
        <v>1019</v>
      </c>
      <c r="G1295">
        <v>312</v>
      </c>
      <c r="H1295">
        <v>177000</v>
      </c>
    </row>
    <row r="1296" spans="1:8">
      <c r="A1296">
        <v>5362</v>
      </c>
      <c r="B1296">
        <v>5</v>
      </c>
      <c r="C1296">
        <v>6</v>
      </c>
      <c r="D1296">
        <v>1910</v>
      </c>
      <c r="E1296">
        <v>2003</v>
      </c>
      <c r="F1296">
        <v>661</v>
      </c>
      <c r="G1296">
        <v>552</v>
      </c>
      <c r="H1296">
        <v>139000</v>
      </c>
    </row>
    <row r="1297" spans="1:8">
      <c r="A1297">
        <v>11345</v>
      </c>
      <c r="B1297">
        <v>5</v>
      </c>
      <c r="C1297">
        <v>5</v>
      </c>
      <c r="D1297">
        <v>1948</v>
      </c>
      <c r="E1297">
        <v>1950</v>
      </c>
      <c r="F1297">
        <v>928</v>
      </c>
      <c r="G1297">
        <v>400</v>
      </c>
      <c r="H1297">
        <v>137000</v>
      </c>
    </row>
    <row r="1298" spans="1:8">
      <c r="A1298">
        <v>12936</v>
      </c>
      <c r="B1298">
        <v>6</v>
      </c>
      <c r="C1298">
        <v>6</v>
      </c>
      <c r="D1298">
        <v>1972</v>
      </c>
      <c r="E1298">
        <v>1972</v>
      </c>
      <c r="F1298">
        <v>723</v>
      </c>
      <c r="G1298">
        <v>497</v>
      </c>
      <c r="H1298">
        <v>162000</v>
      </c>
    </row>
    <row r="1299" spans="1:8">
      <c r="A1299">
        <v>17871</v>
      </c>
      <c r="B1299">
        <v>6</v>
      </c>
      <c r="C1299">
        <v>5</v>
      </c>
      <c r="D1299">
        <v>1967</v>
      </c>
      <c r="E1299">
        <v>1976</v>
      </c>
      <c r="F1299">
        <v>1680</v>
      </c>
      <c r="G1299">
        <v>480</v>
      </c>
      <c r="H1299">
        <v>197900</v>
      </c>
    </row>
    <row r="1300" spans="1:8">
      <c r="A1300">
        <v>9473</v>
      </c>
      <c r="B1300">
        <v>8</v>
      </c>
      <c r="C1300">
        <v>5</v>
      </c>
      <c r="D1300">
        <v>2002</v>
      </c>
      <c r="E1300">
        <v>2002</v>
      </c>
      <c r="F1300">
        <v>1128</v>
      </c>
      <c r="G1300">
        <v>577</v>
      </c>
      <c r="H1300">
        <v>237000</v>
      </c>
    </row>
    <row r="1301" spans="1:8">
      <c r="A1301">
        <v>7500</v>
      </c>
      <c r="B1301">
        <v>4</v>
      </c>
      <c r="C1301">
        <v>4</v>
      </c>
      <c r="D1301">
        <v>1920</v>
      </c>
      <c r="E1301">
        <v>1950</v>
      </c>
      <c r="F1301">
        <v>698</v>
      </c>
      <c r="G1301">
        <v>528</v>
      </c>
      <c r="H1301">
        <v>68400</v>
      </c>
    </row>
    <row r="1302" spans="1:8">
      <c r="A1302">
        <v>9808</v>
      </c>
      <c r="B1302">
        <v>7</v>
      </c>
      <c r="C1302">
        <v>5</v>
      </c>
      <c r="D1302">
        <v>2002</v>
      </c>
      <c r="E1302">
        <v>2002</v>
      </c>
      <c r="F1302">
        <v>1573</v>
      </c>
      <c r="G1302">
        <v>544</v>
      </c>
      <c r="H1302">
        <v>227000</v>
      </c>
    </row>
    <row r="1303" spans="1:8">
      <c r="A1303">
        <v>8049</v>
      </c>
      <c r="B1303">
        <v>7</v>
      </c>
      <c r="C1303">
        <v>5</v>
      </c>
      <c r="D1303">
        <v>1990</v>
      </c>
      <c r="E1303">
        <v>1990</v>
      </c>
      <c r="F1303">
        <v>1309</v>
      </c>
      <c r="G1303">
        <v>484</v>
      </c>
      <c r="H1303">
        <v>180000</v>
      </c>
    </row>
    <row r="1304" spans="1:8">
      <c r="A1304">
        <v>8800</v>
      </c>
      <c r="B1304">
        <v>5</v>
      </c>
      <c r="C1304">
        <v>7</v>
      </c>
      <c r="D1304">
        <v>1977</v>
      </c>
      <c r="E1304">
        <v>2008</v>
      </c>
      <c r="F1304">
        <v>1040</v>
      </c>
      <c r="G1304">
        <v>484</v>
      </c>
      <c r="H1304">
        <v>150500</v>
      </c>
    </row>
    <row r="1305" spans="1:8">
      <c r="A1305">
        <v>9400</v>
      </c>
      <c r="B1305">
        <v>6</v>
      </c>
      <c r="C1305">
        <v>5</v>
      </c>
      <c r="D1305">
        <v>1971</v>
      </c>
      <c r="E1305">
        <v>1971</v>
      </c>
      <c r="F1305">
        <v>912</v>
      </c>
      <c r="G1305">
        <v>0</v>
      </c>
      <c r="H1305">
        <v>139000</v>
      </c>
    </row>
    <row r="1306" spans="1:8">
      <c r="A1306">
        <v>9638</v>
      </c>
      <c r="B1306">
        <v>6</v>
      </c>
      <c r="C1306">
        <v>7</v>
      </c>
      <c r="D1306">
        <v>1919</v>
      </c>
      <c r="E1306">
        <v>1990</v>
      </c>
      <c r="F1306">
        <v>804</v>
      </c>
      <c r="G1306">
        <v>336</v>
      </c>
      <c r="H1306">
        <v>169000</v>
      </c>
    </row>
    <row r="1307" spans="1:8">
      <c r="A1307">
        <v>6000</v>
      </c>
      <c r="B1307">
        <v>6</v>
      </c>
      <c r="C1307">
        <v>6</v>
      </c>
      <c r="D1307">
        <v>1939</v>
      </c>
      <c r="E1307">
        <v>1950</v>
      </c>
      <c r="F1307">
        <v>780</v>
      </c>
      <c r="G1307">
        <v>280</v>
      </c>
      <c r="H1307">
        <v>132500</v>
      </c>
    </row>
    <row r="1308" spans="1:8">
      <c r="A1308">
        <v>9790</v>
      </c>
      <c r="B1308">
        <v>6</v>
      </c>
      <c r="C1308">
        <v>5</v>
      </c>
      <c r="D1308">
        <v>1963</v>
      </c>
      <c r="E1308">
        <v>1963</v>
      </c>
      <c r="F1308">
        <v>1328</v>
      </c>
      <c r="G1308">
        <v>528</v>
      </c>
      <c r="H1308">
        <v>143000</v>
      </c>
    </row>
    <row r="1309" spans="1:8">
      <c r="A1309">
        <v>36500</v>
      </c>
      <c r="B1309">
        <v>5</v>
      </c>
      <c r="C1309">
        <v>5</v>
      </c>
      <c r="D1309">
        <v>1964</v>
      </c>
      <c r="E1309">
        <v>1964</v>
      </c>
      <c r="F1309">
        <v>1624</v>
      </c>
      <c r="G1309">
        <v>390</v>
      </c>
      <c r="H1309">
        <v>190000</v>
      </c>
    </row>
    <row r="1310" spans="1:8">
      <c r="A1310">
        <v>5664</v>
      </c>
      <c r="B1310">
        <v>8</v>
      </c>
      <c r="C1310">
        <v>5</v>
      </c>
      <c r="D1310">
        <v>2000</v>
      </c>
      <c r="E1310">
        <v>2000</v>
      </c>
      <c r="F1310">
        <v>1501</v>
      </c>
      <c r="G1310">
        <v>499</v>
      </c>
      <c r="H1310">
        <v>278000</v>
      </c>
    </row>
    <row r="1311" spans="1:8">
      <c r="A1311">
        <v>11065</v>
      </c>
      <c r="B1311">
        <v>8</v>
      </c>
      <c r="C1311">
        <v>5</v>
      </c>
      <c r="D1311">
        <v>2006</v>
      </c>
      <c r="E1311">
        <v>2006</v>
      </c>
      <c r="F1311">
        <v>1085</v>
      </c>
      <c r="G1311">
        <v>753</v>
      </c>
      <c r="H1311">
        <v>281000</v>
      </c>
    </row>
    <row r="1312" spans="1:8">
      <c r="A1312">
        <v>14112</v>
      </c>
      <c r="B1312">
        <v>5</v>
      </c>
      <c r="C1312">
        <v>7</v>
      </c>
      <c r="D1312">
        <v>1964</v>
      </c>
      <c r="E1312">
        <v>1964</v>
      </c>
      <c r="F1312">
        <v>1152</v>
      </c>
      <c r="G1312">
        <v>484</v>
      </c>
      <c r="H1312">
        <v>180500</v>
      </c>
    </row>
    <row r="1313" spans="1:8">
      <c r="A1313">
        <v>1680</v>
      </c>
      <c r="B1313">
        <v>5</v>
      </c>
      <c r="C1313">
        <v>7</v>
      </c>
      <c r="D1313">
        <v>1972</v>
      </c>
      <c r="E1313">
        <v>1972</v>
      </c>
      <c r="F1313">
        <v>630</v>
      </c>
      <c r="G1313">
        <v>264</v>
      </c>
      <c r="H1313">
        <v>119500</v>
      </c>
    </row>
    <row r="1314" spans="1:8">
      <c r="A1314">
        <v>6600</v>
      </c>
      <c r="B1314">
        <v>5</v>
      </c>
      <c r="C1314">
        <v>4</v>
      </c>
      <c r="D1314">
        <v>1892</v>
      </c>
      <c r="E1314">
        <v>1965</v>
      </c>
      <c r="F1314">
        <v>994</v>
      </c>
      <c r="G1314">
        <v>432</v>
      </c>
      <c r="H1314">
        <v>107500</v>
      </c>
    </row>
    <row r="1315" spans="1:8">
      <c r="A1315">
        <v>10140</v>
      </c>
      <c r="B1315">
        <v>7</v>
      </c>
      <c r="C1315">
        <v>5</v>
      </c>
      <c r="D1315">
        <v>1976</v>
      </c>
      <c r="E1315">
        <v>1976</v>
      </c>
      <c r="F1315">
        <v>832</v>
      </c>
      <c r="G1315">
        <v>528</v>
      </c>
      <c r="H1315">
        <v>162900</v>
      </c>
    </row>
    <row r="1316" spans="1:8">
      <c r="A1316">
        <v>8172</v>
      </c>
      <c r="B1316">
        <v>5</v>
      </c>
      <c r="C1316">
        <v>7</v>
      </c>
      <c r="D1316">
        <v>1955</v>
      </c>
      <c r="E1316">
        <v>1990</v>
      </c>
      <c r="F1316">
        <v>864</v>
      </c>
      <c r="G1316">
        <v>572</v>
      </c>
      <c r="H1316">
        <v>115000</v>
      </c>
    </row>
    <row r="1317" spans="1:8">
      <c r="A1317">
        <v>8400</v>
      </c>
      <c r="B1317">
        <v>5</v>
      </c>
      <c r="C1317">
        <v>5</v>
      </c>
      <c r="D1317">
        <v>1968</v>
      </c>
      <c r="E1317">
        <v>1968</v>
      </c>
      <c r="F1317">
        <v>1052</v>
      </c>
      <c r="G1317">
        <v>288</v>
      </c>
      <c r="H1317">
        <v>138500</v>
      </c>
    </row>
    <row r="1318" spans="1:8">
      <c r="A1318">
        <v>8700</v>
      </c>
      <c r="B1318">
        <v>5</v>
      </c>
      <c r="C1318">
        <v>6</v>
      </c>
      <c r="D1318">
        <v>1963</v>
      </c>
      <c r="E1318">
        <v>1963</v>
      </c>
      <c r="F1318">
        <v>1120</v>
      </c>
      <c r="G1318">
        <v>525</v>
      </c>
      <c r="H1318">
        <v>155000</v>
      </c>
    </row>
    <row r="1319" spans="1:8">
      <c r="A1319">
        <v>3675</v>
      </c>
      <c r="B1319">
        <v>6</v>
      </c>
      <c r="C1319">
        <v>5</v>
      </c>
      <c r="D1319">
        <v>2005</v>
      </c>
      <c r="E1319">
        <v>2006</v>
      </c>
      <c r="F1319">
        <v>547</v>
      </c>
      <c r="G1319">
        <v>525</v>
      </c>
      <c r="H1319">
        <v>140000</v>
      </c>
    </row>
    <row r="1320" spans="1:8">
      <c r="A1320">
        <v>63887</v>
      </c>
      <c r="B1320">
        <v>10</v>
      </c>
      <c r="C1320">
        <v>5</v>
      </c>
      <c r="D1320">
        <v>2008</v>
      </c>
      <c r="E1320">
        <v>2008</v>
      </c>
      <c r="F1320">
        <v>6110</v>
      </c>
      <c r="G1320">
        <v>1418</v>
      </c>
      <c r="H1320">
        <v>160000</v>
      </c>
    </row>
    <row r="1321" spans="1:8">
      <c r="A1321">
        <v>7500</v>
      </c>
      <c r="B1321">
        <v>5</v>
      </c>
      <c r="C1321">
        <v>7</v>
      </c>
      <c r="D1321">
        <v>1959</v>
      </c>
      <c r="E1321">
        <v>1994</v>
      </c>
      <c r="F1321">
        <v>1246</v>
      </c>
      <c r="G1321">
        <v>305</v>
      </c>
      <c r="H1321">
        <v>154000</v>
      </c>
    </row>
    <row r="1322" spans="1:8">
      <c r="A1322">
        <v>10762</v>
      </c>
      <c r="B1322">
        <v>7</v>
      </c>
      <c r="C1322">
        <v>5</v>
      </c>
      <c r="D1322">
        <v>1999</v>
      </c>
      <c r="E1322">
        <v>1999</v>
      </c>
      <c r="F1322">
        <v>978</v>
      </c>
      <c r="G1322">
        <v>490</v>
      </c>
      <c r="H1322">
        <v>225000</v>
      </c>
    </row>
    <row r="1323" spans="1:8">
      <c r="A1323">
        <v>7500</v>
      </c>
      <c r="B1323">
        <v>6</v>
      </c>
      <c r="C1323">
        <v>7</v>
      </c>
      <c r="D1323">
        <v>1942</v>
      </c>
      <c r="E1323">
        <v>1950</v>
      </c>
      <c r="F1323">
        <v>771</v>
      </c>
      <c r="G1323">
        <v>213</v>
      </c>
      <c r="H1323">
        <v>177500</v>
      </c>
    </row>
    <row r="1324" spans="1:8">
      <c r="A1324">
        <v>10120</v>
      </c>
      <c r="B1324">
        <v>8</v>
      </c>
      <c r="C1324">
        <v>5</v>
      </c>
      <c r="D1324">
        <v>1994</v>
      </c>
      <c r="E1324">
        <v>1994</v>
      </c>
      <c r="F1324">
        <v>1165</v>
      </c>
      <c r="G1324">
        <v>844</v>
      </c>
      <c r="H1324">
        <v>290000</v>
      </c>
    </row>
    <row r="1325" spans="1:8">
      <c r="A1325">
        <v>8688</v>
      </c>
      <c r="B1325">
        <v>7</v>
      </c>
      <c r="C1325">
        <v>5</v>
      </c>
      <c r="D1325">
        <v>2005</v>
      </c>
      <c r="E1325">
        <v>2005</v>
      </c>
      <c r="F1325">
        <v>1616</v>
      </c>
      <c r="G1325">
        <v>834</v>
      </c>
      <c r="H1325">
        <v>232000</v>
      </c>
    </row>
    <row r="1326" spans="1:8">
      <c r="A1326">
        <v>3363</v>
      </c>
      <c r="B1326">
        <v>7</v>
      </c>
      <c r="C1326">
        <v>5</v>
      </c>
      <c r="D1326">
        <v>2004</v>
      </c>
      <c r="E1326">
        <v>2004</v>
      </c>
      <c r="F1326">
        <v>976</v>
      </c>
      <c r="G1326">
        <v>380</v>
      </c>
      <c r="H1326">
        <v>130000</v>
      </c>
    </row>
    <row r="1327" spans="1:8">
      <c r="A1327">
        <v>13173</v>
      </c>
      <c r="B1327">
        <v>9</v>
      </c>
      <c r="C1327">
        <v>5</v>
      </c>
      <c r="D1327">
        <v>2006</v>
      </c>
      <c r="E1327">
        <v>2007</v>
      </c>
      <c r="F1327">
        <v>1652</v>
      </c>
      <c r="G1327">
        <v>840</v>
      </c>
      <c r="H1327">
        <v>325000</v>
      </c>
    </row>
    <row r="1328" spans="1:8">
      <c r="A1328">
        <v>6955</v>
      </c>
      <c r="B1328">
        <v>7</v>
      </c>
      <c r="C1328">
        <v>5</v>
      </c>
      <c r="D1328">
        <v>2005</v>
      </c>
      <c r="E1328">
        <v>2006</v>
      </c>
      <c r="F1328">
        <v>1368</v>
      </c>
      <c r="G1328">
        <v>474</v>
      </c>
      <c r="H1328">
        <v>202500</v>
      </c>
    </row>
    <row r="1329" spans="1:8">
      <c r="A1329">
        <v>8072</v>
      </c>
      <c r="B1329">
        <v>5</v>
      </c>
      <c r="C1329">
        <v>5</v>
      </c>
      <c r="D1329">
        <v>1994</v>
      </c>
      <c r="E1329">
        <v>1995</v>
      </c>
      <c r="F1329">
        <v>990</v>
      </c>
      <c r="G1329">
        <v>480</v>
      </c>
      <c r="H1329">
        <v>138000</v>
      </c>
    </row>
    <row r="1330" spans="1:8">
      <c r="A1330">
        <v>12000</v>
      </c>
      <c r="B1330">
        <v>5</v>
      </c>
      <c r="C1330">
        <v>7</v>
      </c>
      <c r="D1330">
        <v>1948</v>
      </c>
      <c r="E1330">
        <v>2005</v>
      </c>
      <c r="F1330">
        <v>924</v>
      </c>
      <c r="G1330">
        <v>528</v>
      </c>
      <c r="H1330">
        <v>147000</v>
      </c>
    </row>
    <row r="1331" spans="1:8">
      <c r="A1331">
        <v>7153</v>
      </c>
      <c r="B1331">
        <v>6</v>
      </c>
      <c r="C1331">
        <v>5</v>
      </c>
      <c r="D1331">
        <v>1991</v>
      </c>
      <c r="E1331">
        <v>1991</v>
      </c>
      <c r="F1331">
        <v>1278</v>
      </c>
      <c r="G1331">
        <v>496</v>
      </c>
      <c r="H1331">
        <v>179200</v>
      </c>
    </row>
    <row r="1332" spans="1:8">
      <c r="A1332">
        <v>17500</v>
      </c>
      <c r="B1332">
        <v>7</v>
      </c>
      <c r="C1332">
        <v>8</v>
      </c>
      <c r="D1332">
        <v>1959</v>
      </c>
      <c r="E1332">
        <v>2002</v>
      </c>
      <c r="F1332">
        <v>1902</v>
      </c>
      <c r="G1332">
        <v>567</v>
      </c>
      <c r="H1332">
        <v>335000</v>
      </c>
    </row>
    <row r="1333" spans="1:8">
      <c r="A1333">
        <v>8814</v>
      </c>
      <c r="B1333">
        <v>7</v>
      </c>
      <c r="C1333">
        <v>5</v>
      </c>
      <c r="D1333">
        <v>2005</v>
      </c>
      <c r="E1333">
        <v>2007</v>
      </c>
      <c r="F1333">
        <v>1274</v>
      </c>
      <c r="G1333">
        <v>508</v>
      </c>
      <c r="H1333">
        <v>203000</v>
      </c>
    </row>
    <row r="1334" spans="1:8">
      <c r="A1334">
        <v>9572</v>
      </c>
      <c r="B1334">
        <v>8</v>
      </c>
      <c r="C1334">
        <v>5</v>
      </c>
      <c r="D1334">
        <v>1990</v>
      </c>
      <c r="E1334">
        <v>1990</v>
      </c>
      <c r="F1334">
        <v>1453</v>
      </c>
      <c r="G1334">
        <v>750</v>
      </c>
      <c r="H1334">
        <v>302000</v>
      </c>
    </row>
    <row r="1335" spans="1:8">
      <c r="A1335">
        <v>14774</v>
      </c>
      <c r="B1335">
        <v>9</v>
      </c>
      <c r="C1335">
        <v>5</v>
      </c>
      <c r="D1335">
        <v>1999</v>
      </c>
      <c r="E1335">
        <v>1999</v>
      </c>
      <c r="F1335">
        <v>1393</v>
      </c>
      <c r="G1335">
        <v>779</v>
      </c>
      <c r="H1335">
        <v>333168</v>
      </c>
    </row>
    <row r="1336" spans="1:8">
      <c r="A1336">
        <v>8190</v>
      </c>
      <c r="B1336">
        <v>4</v>
      </c>
      <c r="C1336">
        <v>6</v>
      </c>
      <c r="D1336">
        <v>1954</v>
      </c>
      <c r="E1336">
        <v>1954</v>
      </c>
      <c r="F1336">
        <v>948</v>
      </c>
      <c r="G1336">
        <v>280</v>
      </c>
      <c r="H1336">
        <v>119000</v>
      </c>
    </row>
    <row r="1337" spans="1:8">
      <c r="A1337">
        <v>11075</v>
      </c>
      <c r="B1337">
        <v>6</v>
      </c>
      <c r="C1337">
        <v>5</v>
      </c>
      <c r="D1337">
        <v>1969</v>
      </c>
      <c r="E1337">
        <v>1969</v>
      </c>
      <c r="F1337">
        <v>952</v>
      </c>
      <c r="G1337">
        <v>576</v>
      </c>
      <c r="H1337">
        <v>206900</v>
      </c>
    </row>
    <row r="1338" spans="1:8">
      <c r="A1338">
        <v>10226</v>
      </c>
      <c r="B1338">
        <v>8</v>
      </c>
      <c r="C1338">
        <v>5</v>
      </c>
      <c r="D1338">
        <v>2008</v>
      </c>
      <c r="E1338">
        <v>2008</v>
      </c>
      <c r="F1338">
        <v>1622</v>
      </c>
      <c r="G1338">
        <v>860</v>
      </c>
      <c r="H1338">
        <v>295493</v>
      </c>
    </row>
    <row r="1339" spans="1:8">
      <c r="A1339">
        <v>4230</v>
      </c>
      <c r="B1339">
        <v>7</v>
      </c>
      <c r="C1339">
        <v>5</v>
      </c>
      <c r="D1339">
        <v>2006</v>
      </c>
      <c r="E1339">
        <v>2007</v>
      </c>
      <c r="F1339">
        <v>1352</v>
      </c>
      <c r="G1339">
        <v>466</v>
      </c>
      <c r="H1339">
        <v>208900</v>
      </c>
    </row>
    <row r="1340" spans="1:8">
      <c r="A1340">
        <v>14781</v>
      </c>
      <c r="B1340">
        <v>8</v>
      </c>
      <c r="C1340">
        <v>5</v>
      </c>
      <c r="D1340">
        <v>2001</v>
      </c>
      <c r="E1340">
        <v>2002</v>
      </c>
      <c r="F1340">
        <v>1753</v>
      </c>
      <c r="G1340">
        <v>748</v>
      </c>
      <c r="H1340">
        <v>275000</v>
      </c>
    </row>
    <row r="1341" spans="1:8">
      <c r="A1341">
        <v>10215</v>
      </c>
      <c r="B1341">
        <v>4</v>
      </c>
      <c r="C1341">
        <v>5</v>
      </c>
      <c r="D1341">
        <v>1954</v>
      </c>
      <c r="E1341">
        <v>1954</v>
      </c>
      <c r="F1341">
        <v>864</v>
      </c>
      <c r="G1341">
        <v>248</v>
      </c>
      <c r="H1341">
        <v>111000</v>
      </c>
    </row>
    <row r="1342" spans="1:8">
      <c r="A1342">
        <v>8400</v>
      </c>
      <c r="B1342">
        <v>6</v>
      </c>
      <c r="C1342">
        <v>3</v>
      </c>
      <c r="D1342">
        <v>1957</v>
      </c>
      <c r="E1342">
        <v>1957</v>
      </c>
      <c r="F1342">
        <v>1478</v>
      </c>
      <c r="G1342">
        <v>442</v>
      </c>
      <c r="H1342">
        <v>156500</v>
      </c>
    </row>
    <row r="1343" spans="1:8">
      <c r="A1343">
        <v>6627</v>
      </c>
      <c r="B1343">
        <v>3</v>
      </c>
      <c r="C1343">
        <v>6</v>
      </c>
      <c r="D1343">
        <v>1949</v>
      </c>
      <c r="E1343">
        <v>1950</v>
      </c>
      <c r="F1343">
        <v>0</v>
      </c>
      <c r="G1343">
        <v>287</v>
      </c>
      <c r="H1343">
        <v>72500</v>
      </c>
    </row>
    <row r="1344" spans="1:8">
      <c r="A1344">
        <v>10186</v>
      </c>
      <c r="B1344">
        <v>7</v>
      </c>
      <c r="C1344">
        <v>5</v>
      </c>
      <c r="D1344">
        <v>1992</v>
      </c>
      <c r="E1344">
        <v>1992</v>
      </c>
      <c r="F1344">
        <v>750</v>
      </c>
      <c r="G1344">
        <v>564</v>
      </c>
      <c r="H1344">
        <v>190000</v>
      </c>
    </row>
    <row r="1345" spans="1:8">
      <c r="A1345">
        <v>5330</v>
      </c>
      <c r="B1345">
        <v>4</v>
      </c>
      <c r="C1345">
        <v>7</v>
      </c>
      <c r="D1345">
        <v>1940</v>
      </c>
      <c r="E1345">
        <v>1950</v>
      </c>
      <c r="F1345">
        <v>420</v>
      </c>
      <c r="G1345">
        <v>0</v>
      </c>
      <c r="H1345">
        <v>82500</v>
      </c>
    </row>
    <row r="1346" spans="1:8">
      <c r="A1346">
        <v>9986</v>
      </c>
      <c r="B1346">
        <v>8</v>
      </c>
      <c r="C1346">
        <v>5</v>
      </c>
      <c r="D1346">
        <v>2006</v>
      </c>
      <c r="E1346">
        <v>2007</v>
      </c>
      <c r="F1346">
        <v>1795</v>
      </c>
      <c r="G1346">
        <v>895</v>
      </c>
      <c r="H1346">
        <v>147000</v>
      </c>
    </row>
    <row r="1347" spans="1:8">
      <c r="A1347">
        <v>3636</v>
      </c>
      <c r="B1347">
        <v>4</v>
      </c>
      <c r="C1347">
        <v>4</v>
      </c>
      <c r="D1347">
        <v>1922</v>
      </c>
      <c r="E1347">
        <v>1950</v>
      </c>
      <c r="F1347">
        <v>796</v>
      </c>
      <c r="G1347">
        <v>0</v>
      </c>
      <c r="H1347">
        <v>55000</v>
      </c>
    </row>
    <row r="1348" spans="1:8">
      <c r="A1348">
        <v>4270</v>
      </c>
      <c r="B1348">
        <v>3</v>
      </c>
      <c r="C1348">
        <v>6</v>
      </c>
      <c r="D1348">
        <v>1931</v>
      </c>
      <c r="E1348">
        <v>2006</v>
      </c>
      <c r="F1348">
        <v>544</v>
      </c>
      <c r="G1348">
        <v>0</v>
      </c>
      <c r="H1348">
        <v>79000</v>
      </c>
    </row>
    <row r="1349" spans="1:8">
      <c r="A1349">
        <v>6600</v>
      </c>
      <c r="B1349">
        <v>5</v>
      </c>
      <c r="C1349">
        <v>9</v>
      </c>
      <c r="D1349">
        <v>1982</v>
      </c>
      <c r="E1349">
        <v>2008</v>
      </c>
      <c r="F1349">
        <v>816</v>
      </c>
      <c r="G1349">
        <v>264</v>
      </c>
      <c r="H1349">
        <v>130500</v>
      </c>
    </row>
    <row r="1350" spans="1:8">
      <c r="A1350">
        <v>10440</v>
      </c>
      <c r="B1350">
        <v>6</v>
      </c>
      <c r="C1350">
        <v>7</v>
      </c>
      <c r="D1350">
        <v>1920</v>
      </c>
      <c r="E1350">
        <v>1950</v>
      </c>
      <c r="F1350">
        <v>1510</v>
      </c>
      <c r="G1350">
        <v>520</v>
      </c>
      <c r="H1350">
        <v>256000</v>
      </c>
    </row>
    <row r="1351" spans="1:8">
      <c r="A1351">
        <v>9084</v>
      </c>
      <c r="B1351">
        <v>7</v>
      </c>
      <c r="C1351">
        <v>5</v>
      </c>
      <c r="D1351">
        <v>1998</v>
      </c>
      <c r="E1351">
        <v>1998</v>
      </c>
      <c r="F1351">
        <v>935</v>
      </c>
      <c r="G1351">
        <v>462</v>
      </c>
      <c r="H1351">
        <v>176500</v>
      </c>
    </row>
    <row r="1352" spans="1:8">
      <c r="A1352">
        <v>10000</v>
      </c>
      <c r="B1352">
        <v>8</v>
      </c>
      <c r="C1352">
        <v>5</v>
      </c>
      <c r="D1352">
        <v>2006</v>
      </c>
      <c r="E1352">
        <v>2006</v>
      </c>
      <c r="F1352">
        <v>1588</v>
      </c>
      <c r="G1352">
        <v>825</v>
      </c>
      <c r="H1352">
        <v>227000</v>
      </c>
    </row>
    <row r="1353" spans="1:8">
      <c r="A1353">
        <v>10780</v>
      </c>
      <c r="B1353">
        <v>5</v>
      </c>
      <c r="C1353">
        <v>5</v>
      </c>
      <c r="D1353">
        <v>1976</v>
      </c>
      <c r="E1353">
        <v>1976</v>
      </c>
      <c r="F1353">
        <v>911</v>
      </c>
      <c r="G1353">
        <v>576</v>
      </c>
      <c r="H1353">
        <v>132500</v>
      </c>
    </row>
    <row r="1354" spans="1:8">
      <c r="A1354">
        <v>8877</v>
      </c>
      <c r="B1354">
        <v>4</v>
      </c>
      <c r="C1354">
        <v>6</v>
      </c>
      <c r="D1354">
        <v>1938</v>
      </c>
      <c r="E1354">
        <v>1958</v>
      </c>
      <c r="F1354">
        <v>816</v>
      </c>
      <c r="G1354">
        <v>288</v>
      </c>
      <c r="H1354">
        <v>100000</v>
      </c>
    </row>
    <row r="1355" spans="1:8">
      <c r="A1355">
        <v>7200</v>
      </c>
      <c r="B1355">
        <v>5</v>
      </c>
      <c r="C1355">
        <v>6</v>
      </c>
      <c r="D1355">
        <v>1938</v>
      </c>
      <c r="E1355">
        <v>1995</v>
      </c>
      <c r="F1355">
        <v>803</v>
      </c>
      <c r="G1355">
        <v>297</v>
      </c>
      <c r="H1355">
        <v>125500</v>
      </c>
    </row>
    <row r="1356" spans="1:8">
      <c r="A1356">
        <v>2368</v>
      </c>
      <c r="B1356">
        <v>5</v>
      </c>
      <c r="C1356">
        <v>6</v>
      </c>
      <c r="D1356">
        <v>1970</v>
      </c>
      <c r="E1356">
        <v>1970</v>
      </c>
      <c r="F1356">
        <v>765</v>
      </c>
      <c r="G1356">
        <v>440</v>
      </c>
      <c r="H1356">
        <v>125000</v>
      </c>
    </row>
    <row r="1357" spans="1:8">
      <c r="A1357">
        <v>9650</v>
      </c>
      <c r="B1357">
        <v>6</v>
      </c>
      <c r="C1357">
        <v>5</v>
      </c>
      <c r="D1357">
        <v>1977</v>
      </c>
      <c r="E1357">
        <v>1977</v>
      </c>
      <c r="F1357">
        <v>1350</v>
      </c>
      <c r="G1357">
        <v>630</v>
      </c>
      <c r="H1357">
        <v>167900</v>
      </c>
    </row>
    <row r="1358" spans="1:8">
      <c r="A1358">
        <v>9246</v>
      </c>
      <c r="B1358">
        <v>5</v>
      </c>
      <c r="C1358">
        <v>5</v>
      </c>
      <c r="D1358">
        <v>1973</v>
      </c>
      <c r="E1358">
        <v>1973</v>
      </c>
      <c r="F1358">
        <v>1656</v>
      </c>
      <c r="G1358">
        <v>506</v>
      </c>
      <c r="H1358">
        <v>135000</v>
      </c>
    </row>
    <row r="1359" spans="1:8">
      <c r="A1359">
        <v>4118</v>
      </c>
      <c r="B1359">
        <v>4</v>
      </c>
      <c r="C1359">
        <v>4</v>
      </c>
      <c r="D1359">
        <v>1941</v>
      </c>
      <c r="E1359">
        <v>1950</v>
      </c>
      <c r="F1359">
        <v>693</v>
      </c>
      <c r="G1359">
        <v>0</v>
      </c>
      <c r="H1359">
        <v>52500</v>
      </c>
    </row>
    <row r="1360" spans="1:8">
      <c r="A1360">
        <v>13450</v>
      </c>
      <c r="B1360">
        <v>7</v>
      </c>
      <c r="C1360">
        <v>5</v>
      </c>
      <c r="D1360">
        <v>2002</v>
      </c>
      <c r="E1360">
        <v>2002</v>
      </c>
      <c r="F1360">
        <v>916</v>
      </c>
      <c r="G1360">
        <v>492</v>
      </c>
      <c r="H1360">
        <v>200000</v>
      </c>
    </row>
    <row r="1361" spans="1:8">
      <c r="A1361">
        <v>9560</v>
      </c>
      <c r="B1361">
        <v>5</v>
      </c>
      <c r="C1361">
        <v>7</v>
      </c>
      <c r="D1361">
        <v>1972</v>
      </c>
      <c r="E1361">
        <v>1972</v>
      </c>
      <c r="F1361">
        <v>864</v>
      </c>
      <c r="G1361">
        <v>288</v>
      </c>
      <c r="H1361">
        <v>128500</v>
      </c>
    </row>
    <row r="1362" spans="1:8">
      <c r="A1362">
        <v>8294</v>
      </c>
      <c r="B1362">
        <v>4</v>
      </c>
      <c r="C1362">
        <v>5</v>
      </c>
      <c r="D1362">
        <v>1971</v>
      </c>
      <c r="E1362">
        <v>1971</v>
      </c>
      <c r="F1362">
        <v>858</v>
      </c>
      <c r="G1362">
        <v>480</v>
      </c>
      <c r="H1362">
        <v>123000</v>
      </c>
    </row>
    <row r="1363" spans="1:8">
      <c r="A1363">
        <v>13695</v>
      </c>
      <c r="B1363">
        <v>6</v>
      </c>
      <c r="C1363">
        <v>5</v>
      </c>
      <c r="D1363">
        <v>2003</v>
      </c>
      <c r="E1363">
        <v>2004</v>
      </c>
      <c r="F1363">
        <v>1114</v>
      </c>
      <c r="G1363">
        <v>576</v>
      </c>
      <c r="H1363">
        <v>155000</v>
      </c>
    </row>
    <row r="1364" spans="1:8">
      <c r="A1364">
        <v>9375</v>
      </c>
      <c r="B1364">
        <v>8</v>
      </c>
      <c r="C1364">
        <v>5</v>
      </c>
      <c r="D1364">
        <v>2002</v>
      </c>
      <c r="E1364">
        <v>2002</v>
      </c>
      <c r="F1364">
        <v>1284</v>
      </c>
      <c r="G1364">
        <v>647</v>
      </c>
      <c r="H1364">
        <v>228500</v>
      </c>
    </row>
    <row r="1365" spans="1:8">
      <c r="A1365">
        <v>7558</v>
      </c>
      <c r="B1365">
        <v>6</v>
      </c>
      <c r="C1365">
        <v>6</v>
      </c>
      <c r="D1365">
        <v>1928</v>
      </c>
      <c r="E1365">
        <v>1950</v>
      </c>
      <c r="F1365">
        <v>896</v>
      </c>
      <c r="G1365">
        <v>342</v>
      </c>
      <c r="H1365">
        <v>177000</v>
      </c>
    </row>
    <row r="1366" spans="1:8">
      <c r="A1366">
        <v>11103</v>
      </c>
      <c r="B1366">
        <v>7</v>
      </c>
      <c r="C1366">
        <v>5</v>
      </c>
      <c r="D1366">
        <v>2006</v>
      </c>
      <c r="E1366">
        <v>2006</v>
      </c>
      <c r="F1366">
        <v>728</v>
      </c>
      <c r="G1366">
        <v>440</v>
      </c>
      <c r="H1366">
        <v>155835</v>
      </c>
    </row>
    <row r="1367" spans="1:8">
      <c r="A1367">
        <v>6000</v>
      </c>
      <c r="B1367">
        <v>4</v>
      </c>
      <c r="C1367">
        <v>4</v>
      </c>
      <c r="D1367">
        <v>1920</v>
      </c>
      <c r="E1367">
        <v>1950</v>
      </c>
      <c r="F1367">
        <v>960</v>
      </c>
      <c r="G1367">
        <v>308</v>
      </c>
      <c r="H1367">
        <v>108500</v>
      </c>
    </row>
    <row r="1368" spans="1:8">
      <c r="A1368">
        <v>20781</v>
      </c>
      <c r="B1368">
        <v>7</v>
      </c>
      <c r="C1368">
        <v>7</v>
      </c>
      <c r="D1368">
        <v>1968</v>
      </c>
      <c r="E1368">
        <v>2003</v>
      </c>
      <c r="F1368">
        <v>1568</v>
      </c>
      <c r="G1368">
        <v>508</v>
      </c>
      <c r="H1368">
        <v>262500</v>
      </c>
    </row>
    <row r="1369" spans="1:8">
      <c r="A1369">
        <v>15306</v>
      </c>
      <c r="B1369">
        <v>8</v>
      </c>
      <c r="C1369">
        <v>5</v>
      </c>
      <c r="D1369">
        <v>2006</v>
      </c>
      <c r="E1369">
        <v>2007</v>
      </c>
      <c r="F1369">
        <v>1732</v>
      </c>
      <c r="G1369">
        <v>712</v>
      </c>
      <c r="H1369">
        <v>283463</v>
      </c>
    </row>
    <row r="1370" spans="1:8">
      <c r="A1370">
        <v>16196</v>
      </c>
      <c r="B1370">
        <v>7</v>
      </c>
      <c r="C1370">
        <v>5</v>
      </c>
      <c r="D1370">
        <v>1998</v>
      </c>
      <c r="E1370">
        <v>1998</v>
      </c>
      <c r="F1370">
        <v>1482</v>
      </c>
      <c r="G1370">
        <v>514</v>
      </c>
      <c r="H1370">
        <v>215000</v>
      </c>
    </row>
    <row r="1371" spans="1:8">
      <c r="A1371">
        <v>5250</v>
      </c>
      <c r="B1371">
        <v>8</v>
      </c>
      <c r="C1371">
        <v>5</v>
      </c>
      <c r="D1371">
        <v>1872</v>
      </c>
      <c r="E1371">
        <v>1987</v>
      </c>
      <c r="F1371">
        <v>684</v>
      </c>
      <c r="G1371">
        <v>0</v>
      </c>
      <c r="H1371">
        <v>122000</v>
      </c>
    </row>
    <row r="1372" spans="1:8">
      <c r="A1372">
        <v>11643</v>
      </c>
      <c r="B1372">
        <v>5</v>
      </c>
      <c r="C1372">
        <v>5</v>
      </c>
      <c r="D1372">
        <v>1969</v>
      </c>
      <c r="E1372">
        <v>1969</v>
      </c>
      <c r="F1372">
        <v>1248</v>
      </c>
      <c r="G1372">
        <v>968</v>
      </c>
      <c r="H1372">
        <v>200000</v>
      </c>
    </row>
    <row r="1373" spans="1:8">
      <c r="A1373">
        <v>9247</v>
      </c>
      <c r="B1373">
        <v>6</v>
      </c>
      <c r="C1373">
        <v>6</v>
      </c>
      <c r="D1373">
        <v>1962</v>
      </c>
      <c r="E1373">
        <v>1962</v>
      </c>
      <c r="F1373">
        <v>858</v>
      </c>
      <c r="G1373">
        <v>490</v>
      </c>
      <c r="H1373">
        <v>171000</v>
      </c>
    </row>
    <row r="1374" spans="1:8">
      <c r="A1374">
        <v>6000</v>
      </c>
      <c r="B1374">
        <v>6</v>
      </c>
      <c r="C1374">
        <v>9</v>
      </c>
      <c r="D1374">
        <v>1937</v>
      </c>
      <c r="E1374">
        <v>2000</v>
      </c>
      <c r="F1374">
        <v>698</v>
      </c>
      <c r="G1374">
        <v>624</v>
      </c>
      <c r="H1374">
        <v>134900</v>
      </c>
    </row>
    <row r="1375" spans="1:8">
      <c r="A1375">
        <v>14720</v>
      </c>
      <c r="B1375">
        <v>8</v>
      </c>
      <c r="C1375">
        <v>5</v>
      </c>
      <c r="D1375">
        <v>1995</v>
      </c>
      <c r="E1375">
        <v>1996</v>
      </c>
      <c r="F1375">
        <v>2033</v>
      </c>
      <c r="G1375">
        <v>666</v>
      </c>
      <c r="H1375">
        <v>410000</v>
      </c>
    </row>
    <row r="1376" spans="1:8">
      <c r="A1376">
        <v>10316</v>
      </c>
      <c r="B1376">
        <v>7</v>
      </c>
      <c r="C1376">
        <v>5</v>
      </c>
      <c r="D1376">
        <v>2000</v>
      </c>
      <c r="E1376">
        <v>2000</v>
      </c>
      <c r="F1376">
        <v>992</v>
      </c>
      <c r="G1376">
        <v>839</v>
      </c>
      <c r="H1376">
        <v>235000</v>
      </c>
    </row>
    <row r="1377" spans="1:8">
      <c r="A1377">
        <v>10192</v>
      </c>
      <c r="B1377">
        <v>7</v>
      </c>
      <c r="C1377">
        <v>6</v>
      </c>
      <c r="D1377">
        <v>1968</v>
      </c>
      <c r="E1377">
        <v>1992</v>
      </c>
      <c r="F1377">
        <v>570</v>
      </c>
      <c r="G1377">
        <v>487</v>
      </c>
      <c r="H1377">
        <v>170000</v>
      </c>
    </row>
    <row r="1378" spans="1:8">
      <c r="A1378">
        <v>9477</v>
      </c>
      <c r="B1378">
        <v>5</v>
      </c>
      <c r="C1378">
        <v>5</v>
      </c>
      <c r="D1378">
        <v>1966</v>
      </c>
      <c r="E1378">
        <v>1966</v>
      </c>
      <c r="F1378">
        <v>864</v>
      </c>
      <c r="G1378">
        <v>264</v>
      </c>
      <c r="H1378">
        <v>110000</v>
      </c>
    </row>
    <row r="1379" spans="1:8">
      <c r="A1379">
        <v>12537</v>
      </c>
      <c r="B1379">
        <v>5</v>
      </c>
      <c r="C1379">
        <v>6</v>
      </c>
      <c r="D1379">
        <v>1971</v>
      </c>
      <c r="E1379">
        <v>2008</v>
      </c>
      <c r="F1379">
        <v>1078</v>
      </c>
      <c r="G1379">
        <v>500</v>
      </c>
      <c r="H1379">
        <v>149900</v>
      </c>
    </row>
    <row r="1380" spans="1:8">
      <c r="A1380">
        <v>2117</v>
      </c>
      <c r="B1380">
        <v>6</v>
      </c>
      <c r="C1380">
        <v>5</v>
      </c>
      <c r="D1380">
        <v>2000</v>
      </c>
      <c r="E1380">
        <v>2000</v>
      </c>
      <c r="F1380">
        <v>756</v>
      </c>
      <c r="G1380">
        <v>440</v>
      </c>
      <c r="H1380">
        <v>177500</v>
      </c>
    </row>
    <row r="1381" spans="1:8">
      <c r="A1381">
        <v>16737</v>
      </c>
      <c r="B1381">
        <v>9</v>
      </c>
      <c r="C1381">
        <v>5</v>
      </c>
      <c r="D1381">
        <v>2004</v>
      </c>
      <c r="E1381">
        <v>2005</v>
      </c>
      <c r="F1381">
        <v>1980</v>
      </c>
      <c r="G1381">
        <v>770</v>
      </c>
      <c r="H1381">
        <v>315000</v>
      </c>
    </row>
    <row r="1382" spans="1:8">
      <c r="A1382">
        <v>9842</v>
      </c>
      <c r="B1382">
        <v>5</v>
      </c>
      <c r="C1382">
        <v>6</v>
      </c>
      <c r="D1382">
        <v>1921</v>
      </c>
      <c r="E1382">
        <v>1998</v>
      </c>
      <c r="F1382">
        <v>612</v>
      </c>
      <c r="G1382">
        <v>621</v>
      </c>
      <c r="H1382">
        <v>189000</v>
      </c>
    </row>
    <row r="1383" spans="1:8">
      <c r="A1383">
        <v>16158</v>
      </c>
      <c r="B1383">
        <v>7</v>
      </c>
      <c r="C1383">
        <v>5</v>
      </c>
      <c r="D1383">
        <v>2005</v>
      </c>
      <c r="E1383">
        <v>2005</v>
      </c>
      <c r="F1383">
        <v>1530</v>
      </c>
      <c r="G1383">
        <v>430</v>
      </c>
      <c r="H1383">
        <v>260000</v>
      </c>
    </row>
    <row r="1384" spans="1:8">
      <c r="A1384">
        <v>12513</v>
      </c>
      <c r="B1384">
        <v>4</v>
      </c>
      <c r="C1384">
        <v>4</v>
      </c>
      <c r="D1384">
        <v>1920</v>
      </c>
      <c r="E1384">
        <v>2007</v>
      </c>
      <c r="F1384">
        <v>715</v>
      </c>
      <c r="G1384">
        <v>368</v>
      </c>
      <c r="H1384">
        <v>104900</v>
      </c>
    </row>
    <row r="1385" spans="1:8">
      <c r="A1385">
        <v>8499</v>
      </c>
      <c r="B1385">
        <v>6</v>
      </c>
      <c r="C1385">
        <v>5</v>
      </c>
      <c r="D1385">
        <v>2006</v>
      </c>
      <c r="E1385">
        <v>2007</v>
      </c>
      <c r="F1385">
        <v>616</v>
      </c>
      <c r="G1385">
        <v>432</v>
      </c>
      <c r="H1385">
        <v>156932</v>
      </c>
    </row>
    <row r="1386" spans="1:8">
      <c r="A1386">
        <v>3180</v>
      </c>
      <c r="B1386">
        <v>7</v>
      </c>
      <c r="C1386">
        <v>5</v>
      </c>
      <c r="D1386">
        <v>2005</v>
      </c>
      <c r="E1386">
        <v>2005</v>
      </c>
      <c r="F1386">
        <v>600</v>
      </c>
      <c r="G1386">
        <v>480</v>
      </c>
      <c r="H1386">
        <v>144152</v>
      </c>
    </row>
    <row r="1387" spans="1:8">
      <c r="A1387">
        <v>7500</v>
      </c>
      <c r="B1387">
        <v>7</v>
      </c>
      <c r="C1387">
        <v>5</v>
      </c>
      <c r="D1387">
        <v>2000</v>
      </c>
      <c r="E1387">
        <v>2000</v>
      </c>
      <c r="F1387">
        <v>814</v>
      </c>
      <c r="G1387">
        <v>663</v>
      </c>
      <c r="H1387">
        <v>216000</v>
      </c>
    </row>
    <row r="1388" spans="1:8">
      <c r="A1388">
        <v>9179</v>
      </c>
      <c r="B1388">
        <v>7</v>
      </c>
      <c r="C1388">
        <v>5</v>
      </c>
      <c r="D1388">
        <v>1999</v>
      </c>
      <c r="E1388">
        <v>1999</v>
      </c>
      <c r="F1388">
        <v>873</v>
      </c>
      <c r="G1388">
        <v>588</v>
      </c>
      <c r="H1388">
        <v>193000</v>
      </c>
    </row>
    <row r="1389" spans="1:8">
      <c r="A1389">
        <v>2665</v>
      </c>
      <c r="B1389">
        <v>5</v>
      </c>
      <c r="C1389">
        <v>6</v>
      </c>
      <c r="D1389">
        <v>1977</v>
      </c>
      <c r="E1389">
        <v>1977</v>
      </c>
      <c r="F1389">
        <v>757</v>
      </c>
      <c r="G1389">
        <v>336</v>
      </c>
      <c r="H1389">
        <v>127000</v>
      </c>
    </row>
    <row r="1390" spans="1:8">
      <c r="A1390">
        <v>4435</v>
      </c>
      <c r="B1390">
        <v>6</v>
      </c>
      <c r="C1390">
        <v>5</v>
      </c>
      <c r="D1390">
        <v>2003</v>
      </c>
      <c r="E1390">
        <v>2004</v>
      </c>
      <c r="F1390">
        <v>848</v>
      </c>
      <c r="G1390">
        <v>420</v>
      </c>
      <c r="H1390">
        <v>144000</v>
      </c>
    </row>
    <row r="1391" spans="1:8">
      <c r="A1391">
        <v>10635</v>
      </c>
      <c r="B1391">
        <v>8</v>
      </c>
      <c r="C1391">
        <v>5</v>
      </c>
      <c r="D1391">
        <v>2003</v>
      </c>
      <c r="E1391">
        <v>2003</v>
      </c>
      <c r="F1391">
        <v>1657</v>
      </c>
      <c r="G1391">
        <v>502</v>
      </c>
      <c r="H1391">
        <v>232000</v>
      </c>
    </row>
    <row r="1392" spans="1:8">
      <c r="A1392">
        <v>5400</v>
      </c>
      <c r="B1392">
        <v>4</v>
      </c>
      <c r="C1392">
        <v>6</v>
      </c>
      <c r="D1392">
        <v>1920</v>
      </c>
      <c r="E1392">
        <v>1950</v>
      </c>
      <c r="F1392">
        <v>840</v>
      </c>
      <c r="G1392">
        <v>338</v>
      </c>
      <c r="H1392">
        <v>105000</v>
      </c>
    </row>
    <row r="1393" spans="1:8">
      <c r="A1393">
        <v>9600</v>
      </c>
      <c r="B1393">
        <v>6</v>
      </c>
      <c r="C1393">
        <v>6</v>
      </c>
      <c r="D1393">
        <v>1955</v>
      </c>
      <c r="E1393">
        <v>1996</v>
      </c>
      <c r="F1393">
        <v>992</v>
      </c>
      <c r="G1393">
        <v>377</v>
      </c>
      <c r="H1393">
        <v>165500</v>
      </c>
    </row>
    <row r="1394" spans="1:8">
      <c r="A1394">
        <v>9750</v>
      </c>
      <c r="B1394">
        <v>7</v>
      </c>
      <c r="C1394">
        <v>6</v>
      </c>
      <c r="D1394">
        <v>1998</v>
      </c>
      <c r="E1394">
        <v>1998</v>
      </c>
      <c r="F1394">
        <v>1108</v>
      </c>
      <c r="G1394">
        <v>583</v>
      </c>
      <c r="H1394">
        <v>274300</v>
      </c>
    </row>
    <row r="1395" spans="1:8">
      <c r="A1395">
        <v>11400</v>
      </c>
      <c r="B1395">
        <v>10</v>
      </c>
      <c r="C1395">
        <v>5</v>
      </c>
      <c r="D1395">
        <v>2001</v>
      </c>
      <c r="E1395">
        <v>2002</v>
      </c>
      <c r="F1395">
        <v>2633</v>
      </c>
      <c r="G1395">
        <v>804</v>
      </c>
      <c r="H1395">
        <v>466500</v>
      </c>
    </row>
    <row r="1396" spans="1:8">
      <c r="A1396">
        <v>10625</v>
      </c>
      <c r="B1396">
        <v>7</v>
      </c>
      <c r="C1396">
        <v>5</v>
      </c>
      <c r="D1396">
        <v>2005</v>
      </c>
      <c r="E1396">
        <v>2005</v>
      </c>
      <c r="F1396">
        <v>1026</v>
      </c>
      <c r="G1396">
        <v>936</v>
      </c>
      <c r="H1396">
        <v>250000</v>
      </c>
    </row>
    <row r="1397" spans="1:8">
      <c r="A1397">
        <v>10991</v>
      </c>
      <c r="B1397">
        <v>8</v>
      </c>
      <c r="C1397">
        <v>5</v>
      </c>
      <c r="D1397">
        <v>2007</v>
      </c>
      <c r="E1397">
        <v>2007</v>
      </c>
      <c r="F1397">
        <v>1571</v>
      </c>
      <c r="G1397">
        <v>722</v>
      </c>
      <c r="H1397">
        <v>239000</v>
      </c>
    </row>
    <row r="1398" spans="1:8">
      <c r="A1398">
        <v>6292</v>
      </c>
      <c r="B1398">
        <v>6</v>
      </c>
      <c r="C1398">
        <v>5</v>
      </c>
      <c r="D1398">
        <v>1930</v>
      </c>
      <c r="E1398">
        <v>1950</v>
      </c>
      <c r="F1398">
        <v>768</v>
      </c>
      <c r="G1398">
        <v>160</v>
      </c>
      <c r="H1398">
        <v>91000</v>
      </c>
    </row>
    <row r="1399" spans="1:8">
      <c r="A1399">
        <v>10998</v>
      </c>
      <c r="B1399">
        <v>5</v>
      </c>
      <c r="C1399">
        <v>5</v>
      </c>
      <c r="D1399">
        <v>1941</v>
      </c>
      <c r="E1399">
        <v>1960</v>
      </c>
      <c r="F1399">
        <v>984</v>
      </c>
      <c r="G1399">
        <v>660</v>
      </c>
      <c r="H1399">
        <v>117000</v>
      </c>
    </row>
    <row r="1400" spans="1:8">
      <c r="A1400">
        <v>1953</v>
      </c>
      <c r="B1400">
        <v>6</v>
      </c>
      <c r="C1400">
        <v>5</v>
      </c>
      <c r="D1400">
        <v>1973</v>
      </c>
      <c r="E1400">
        <v>1973</v>
      </c>
      <c r="F1400">
        <v>483</v>
      </c>
      <c r="G1400">
        <v>264</v>
      </c>
      <c r="H1400">
        <v>83000</v>
      </c>
    </row>
    <row r="1401" spans="1:8">
      <c r="A1401">
        <v>9735</v>
      </c>
      <c r="B1401">
        <v>5</v>
      </c>
      <c r="C1401">
        <v>5</v>
      </c>
      <c r="D1401">
        <v>2006</v>
      </c>
      <c r="E1401">
        <v>2007</v>
      </c>
      <c r="F1401">
        <v>384</v>
      </c>
      <c r="G1401">
        <v>400</v>
      </c>
      <c r="H1401">
        <v>167500</v>
      </c>
    </row>
    <row r="1402" spans="1:8">
      <c r="A1402">
        <v>8212</v>
      </c>
      <c r="B1402">
        <v>3</v>
      </c>
      <c r="C1402">
        <v>3</v>
      </c>
      <c r="D1402">
        <v>1914</v>
      </c>
      <c r="E1402">
        <v>1950</v>
      </c>
      <c r="F1402">
        <v>864</v>
      </c>
      <c r="G1402">
        <v>200</v>
      </c>
      <c r="H1402">
        <v>58500</v>
      </c>
    </row>
    <row r="1403" spans="1:8">
      <c r="A1403">
        <v>12925</v>
      </c>
      <c r="B1403">
        <v>6</v>
      </c>
      <c r="C1403">
        <v>7</v>
      </c>
      <c r="D1403">
        <v>1970</v>
      </c>
      <c r="E1403">
        <v>1970</v>
      </c>
      <c r="F1403">
        <v>1205</v>
      </c>
      <c r="G1403">
        <v>550</v>
      </c>
      <c r="H1403">
        <v>237500</v>
      </c>
    </row>
    <row r="1404" spans="1:8">
      <c r="A1404">
        <v>7200</v>
      </c>
      <c r="B1404">
        <v>7</v>
      </c>
      <c r="C1404">
        <v>7</v>
      </c>
      <c r="D1404">
        <v>1920</v>
      </c>
      <c r="E1404">
        <v>1950</v>
      </c>
      <c r="F1404">
        <v>596</v>
      </c>
      <c r="G1404">
        <v>576</v>
      </c>
      <c r="H1404">
        <v>157000</v>
      </c>
    </row>
    <row r="1405" spans="1:8">
      <c r="A1405">
        <v>25339</v>
      </c>
      <c r="B1405">
        <v>5</v>
      </c>
      <c r="C1405">
        <v>7</v>
      </c>
      <c r="D1405">
        <v>1918</v>
      </c>
      <c r="E1405">
        <v>2007</v>
      </c>
      <c r="F1405">
        <v>816</v>
      </c>
      <c r="G1405">
        <v>576</v>
      </c>
      <c r="H1405">
        <v>112000</v>
      </c>
    </row>
    <row r="1406" spans="1:8">
      <c r="A1406">
        <v>9060</v>
      </c>
      <c r="B1406">
        <v>6</v>
      </c>
      <c r="C1406">
        <v>5</v>
      </c>
      <c r="D1406">
        <v>1939</v>
      </c>
      <c r="E1406">
        <v>1950</v>
      </c>
      <c r="F1406">
        <v>560</v>
      </c>
      <c r="G1406">
        <v>280</v>
      </c>
      <c r="H1406">
        <v>105000</v>
      </c>
    </row>
    <row r="1407" spans="1:8">
      <c r="A1407">
        <v>5436</v>
      </c>
      <c r="B1407">
        <v>4</v>
      </c>
      <c r="C1407">
        <v>8</v>
      </c>
      <c r="D1407">
        <v>1922</v>
      </c>
      <c r="E1407">
        <v>2007</v>
      </c>
      <c r="F1407">
        <v>796</v>
      </c>
      <c r="G1407">
        <v>240</v>
      </c>
      <c r="H1407">
        <v>125500</v>
      </c>
    </row>
    <row r="1408" spans="1:8">
      <c r="A1408">
        <v>16692</v>
      </c>
      <c r="B1408">
        <v>7</v>
      </c>
      <c r="C1408">
        <v>5</v>
      </c>
      <c r="D1408">
        <v>1978</v>
      </c>
      <c r="E1408">
        <v>1978</v>
      </c>
      <c r="F1408">
        <v>1392</v>
      </c>
      <c r="G1408">
        <v>564</v>
      </c>
      <c r="H1408">
        <v>250000</v>
      </c>
    </row>
    <row r="1409" spans="1:8">
      <c r="A1409">
        <v>8520</v>
      </c>
      <c r="B1409">
        <v>6</v>
      </c>
      <c r="C1409">
        <v>7</v>
      </c>
      <c r="D1409">
        <v>1916</v>
      </c>
      <c r="E1409">
        <v>1950</v>
      </c>
      <c r="F1409">
        <v>714</v>
      </c>
      <c r="G1409">
        <v>216</v>
      </c>
      <c r="H1409">
        <v>136000</v>
      </c>
    </row>
    <row r="1410" spans="1:8">
      <c r="A1410">
        <v>14892</v>
      </c>
      <c r="B1410">
        <v>9</v>
      </c>
      <c r="C1410">
        <v>5</v>
      </c>
      <c r="D1410">
        <v>2006</v>
      </c>
      <c r="E1410">
        <v>2007</v>
      </c>
      <c r="F1410">
        <v>1746</v>
      </c>
      <c r="G1410">
        <v>758</v>
      </c>
      <c r="H1410">
        <v>377500</v>
      </c>
    </row>
    <row r="1411" spans="1:8">
      <c r="A1411">
        <v>6000</v>
      </c>
      <c r="B1411">
        <v>6</v>
      </c>
      <c r="C1411">
        <v>6</v>
      </c>
      <c r="D1411">
        <v>1941</v>
      </c>
      <c r="E1411">
        <v>1950</v>
      </c>
      <c r="F1411">
        <v>735</v>
      </c>
      <c r="G1411">
        <v>440</v>
      </c>
      <c r="H1411">
        <v>131000</v>
      </c>
    </row>
    <row r="1412" spans="1:8">
      <c r="A1412">
        <v>9100</v>
      </c>
      <c r="B1412">
        <v>7</v>
      </c>
      <c r="C1412">
        <v>5</v>
      </c>
      <c r="D1412">
        <v>2000</v>
      </c>
      <c r="E1412">
        <v>2000</v>
      </c>
      <c r="F1412">
        <v>1525</v>
      </c>
      <c r="G1412">
        <v>541</v>
      </c>
      <c r="H1412">
        <v>235000</v>
      </c>
    </row>
    <row r="1413" spans="1:8">
      <c r="A1413">
        <v>8944</v>
      </c>
      <c r="B1413">
        <v>5</v>
      </c>
      <c r="C1413">
        <v>5</v>
      </c>
      <c r="D1413">
        <v>1967</v>
      </c>
      <c r="E1413">
        <v>1967</v>
      </c>
      <c r="F1413">
        <v>1584</v>
      </c>
      <c r="G1413">
        <v>792</v>
      </c>
      <c r="H1413">
        <v>124000</v>
      </c>
    </row>
    <row r="1414" spans="1:8">
      <c r="A1414">
        <v>7838</v>
      </c>
      <c r="B1414">
        <v>5</v>
      </c>
      <c r="C1414">
        <v>5</v>
      </c>
      <c r="D1414">
        <v>1967</v>
      </c>
      <c r="E1414">
        <v>1967</v>
      </c>
      <c r="F1414">
        <v>864</v>
      </c>
      <c r="G1414">
        <v>288</v>
      </c>
      <c r="H1414">
        <v>123000</v>
      </c>
    </row>
    <row r="1415" spans="1:8">
      <c r="A1415">
        <v>10800</v>
      </c>
      <c r="B1415">
        <v>6</v>
      </c>
      <c r="C1415">
        <v>7</v>
      </c>
      <c r="D1415">
        <v>1905</v>
      </c>
      <c r="E1415">
        <v>2000</v>
      </c>
      <c r="F1415">
        <v>482</v>
      </c>
      <c r="G1415">
        <v>672</v>
      </c>
      <c r="H1415">
        <v>163000</v>
      </c>
    </row>
    <row r="1416" spans="1:8">
      <c r="A1416">
        <v>4045</v>
      </c>
      <c r="B1416">
        <v>7</v>
      </c>
      <c r="C1416">
        <v>5</v>
      </c>
      <c r="D1416">
        <v>2006</v>
      </c>
      <c r="E1416">
        <v>2006</v>
      </c>
      <c r="F1416">
        <v>1356</v>
      </c>
      <c r="G1416">
        <v>648</v>
      </c>
      <c r="H1416">
        <v>246578</v>
      </c>
    </row>
    <row r="1417" spans="1:8">
      <c r="A1417">
        <v>12665</v>
      </c>
      <c r="B1417">
        <v>8</v>
      </c>
      <c r="C1417">
        <v>5</v>
      </c>
      <c r="D1417">
        <v>2005</v>
      </c>
      <c r="E1417">
        <v>2006</v>
      </c>
      <c r="F1417">
        <v>1094</v>
      </c>
      <c r="G1417">
        <v>642</v>
      </c>
      <c r="H1417">
        <v>281213</v>
      </c>
    </row>
    <row r="1418" spans="1:8">
      <c r="A1418">
        <v>57200</v>
      </c>
      <c r="B1418">
        <v>5</v>
      </c>
      <c r="C1418">
        <v>5</v>
      </c>
      <c r="D1418">
        <v>1948</v>
      </c>
      <c r="E1418">
        <v>1950</v>
      </c>
      <c r="F1418">
        <v>747</v>
      </c>
      <c r="G1418">
        <v>572</v>
      </c>
      <c r="H1418">
        <v>160000</v>
      </c>
    </row>
    <row r="1419" spans="1:8">
      <c r="A1419">
        <v>6120</v>
      </c>
      <c r="B1419">
        <v>5</v>
      </c>
      <c r="C1419">
        <v>8</v>
      </c>
      <c r="D1419">
        <v>1920</v>
      </c>
      <c r="E1419">
        <v>2004</v>
      </c>
      <c r="F1419">
        <v>939</v>
      </c>
      <c r="G1419">
        <v>180</v>
      </c>
      <c r="H1419">
        <v>137500</v>
      </c>
    </row>
    <row r="1420" spans="1:8">
      <c r="A1420">
        <v>7200</v>
      </c>
      <c r="B1420">
        <v>5</v>
      </c>
      <c r="C1420">
        <v>4</v>
      </c>
      <c r="D1420">
        <v>1950</v>
      </c>
      <c r="E1420">
        <v>1982</v>
      </c>
      <c r="F1420">
        <v>1208</v>
      </c>
      <c r="G1420">
        <v>240</v>
      </c>
      <c r="H1420">
        <v>138000</v>
      </c>
    </row>
    <row r="1421" spans="1:8">
      <c r="A1421">
        <v>6171</v>
      </c>
      <c r="B1421">
        <v>6</v>
      </c>
      <c r="C1421">
        <v>6</v>
      </c>
      <c r="D1421">
        <v>1925</v>
      </c>
      <c r="E1421">
        <v>1990</v>
      </c>
      <c r="F1421">
        <v>976</v>
      </c>
      <c r="G1421">
        <v>216</v>
      </c>
      <c r="H1421">
        <v>137450</v>
      </c>
    </row>
    <row r="1422" spans="1:8">
      <c r="A1422">
        <v>6000</v>
      </c>
      <c r="B1422">
        <v>6</v>
      </c>
      <c r="C1422">
        <v>7</v>
      </c>
      <c r="D1422">
        <v>1929</v>
      </c>
      <c r="E1422">
        <v>1950</v>
      </c>
      <c r="F1422">
        <v>862</v>
      </c>
      <c r="G1422">
        <v>208</v>
      </c>
      <c r="H1422">
        <v>120000</v>
      </c>
    </row>
    <row r="1423" spans="1:8">
      <c r="A1423">
        <v>7415</v>
      </c>
      <c r="B1423">
        <v>6</v>
      </c>
      <c r="C1423">
        <v>5</v>
      </c>
      <c r="D1423">
        <v>2004</v>
      </c>
      <c r="E1423">
        <v>2004</v>
      </c>
      <c r="F1423">
        <v>839</v>
      </c>
      <c r="G1423">
        <v>398</v>
      </c>
      <c r="H1423">
        <v>193000</v>
      </c>
    </row>
    <row r="1424" spans="1:8">
      <c r="A1424">
        <v>6762</v>
      </c>
      <c r="B1424">
        <v>7</v>
      </c>
      <c r="C1424">
        <v>5</v>
      </c>
      <c r="D1424">
        <v>2006</v>
      </c>
      <c r="E1424">
        <v>2006</v>
      </c>
      <c r="F1424">
        <v>1286</v>
      </c>
      <c r="G1424">
        <v>662</v>
      </c>
      <c r="H1424">
        <v>193879</v>
      </c>
    </row>
    <row r="1425" spans="1:8">
      <c r="A1425">
        <v>15256</v>
      </c>
      <c r="B1425">
        <v>8</v>
      </c>
      <c r="C1425">
        <v>5</v>
      </c>
      <c r="D1425">
        <v>2007</v>
      </c>
      <c r="E1425">
        <v>2007</v>
      </c>
      <c r="F1425">
        <v>1485</v>
      </c>
      <c r="G1425">
        <v>754</v>
      </c>
      <c r="H1425">
        <v>282922</v>
      </c>
    </row>
    <row r="1426" spans="1:8">
      <c r="A1426">
        <v>10410</v>
      </c>
      <c r="B1426">
        <v>3</v>
      </c>
      <c r="C1426">
        <v>4</v>
      </c>
      <c r="D1426">
        <v>1915</v>
      </c>
      <c r="E1426">
        <v>1950</v>
      </c>
      <c r="F1426">
        <v>672</v>
      </c>
      <c r="G1426">
        <v>936</v>
      </c>
      <c r="H1426">
        <v>105000</v>
      </c>
    </row>
    <row r="1427" spans="1:8">
      <c r="A1427">
        <v>3842</v>
      </c>
      <c r="B1427">
        <v>8</v>
      </c>
      <c r="C1427">
        <v>5</v>
      </c>
      <c r="D1427">
        <v>2004</v>
      </c>
      <c r="E1427">
        <v>2005</v>
      </c>
      <c r="F1427">
        <v>1594</v>
      </c>
      <c r="G1427">
        <v>482</v>
      </c>
      <c r="H1427">
        <v>275000</v>
      </c>
    </row>
    <row r="1428" spans="1:8">
      <c r="A1428">
        <v>8445</v>
      </c>
      <c r="B1428">
        <v>5</v>
      </c>
      <c r="C1428">
        <v>7</v>
      </c>
      <c r="D1428">
        <v>1972</v>
      </c>
      <c r="E1428">
        <v>2007</v>
      </c>
      <c r="F1428">
        <v>768</v>
      </c>
      <c r="G1428">
        <v>396</v>
      </c>
      <c r="H1428">
        <v>133000</v>
      </c>
    </row>
    <row r="1429" spans="1:8">
      <c r="A1429">
        <v>8780</v>
      </c>
      <c r="B1429">
        <v>5</v>
      </c>
      <c r="C1429">
        <v>5</v>
      </c>
      <c r="D1429">
        <v>1985</v>
      </c>
      <c r="E1429">
        <v>1985</v>
      </c>
      <c r="F1429">
        <v>833</v>
      </c>
      <c r="G1429">
        <v>0</v>
      </c>
      <c r="H1429">
        <v>112000</v>
      </c>
    </row>
    <row r="1430" spans="1:8">
      <c r="A1430">
        <v>7740</v>
      </c>
      <c r="B1430">
        <v>4</v>
      </c>
      <c r="C1430">
        <v>7</v>
      </c>
      <c r="D1430">
        <v>1910</v>
      </c>
      <c r="E1430">
        <v>1950</v>
      </c>
      <c r="F1430">
        <v>622</v>
      </c>
      <c r="G1430">
        <v>528</v>
      </c>
      <c r="H1430">
        <v>125500</v>
      </c>
    </row>
    <row r="1431" spans="1:8">
      <c r="A1431">
        <v>20544</v>
      </c>
      <c r="B1431">
        <v>7</v>
      </c>
      <c r="C1431">
        <v>6</v>
      </c>
      <c r="D1431">
        <v>1986</v>
      </c>
      <c r="E1431">
        <v>1991</v>
      </c>
      <c r="F1431">
        <v>791</v>
      </c>
      <c r="G1431">
        <v>542</v>
      </c>
      <c r="H1431">
        <v>215000</v>
      </c>
    </row>
    <row r="1432" spans="1:8">
      <c r="A1432">
        <v>12420</v>
      </c>
      <c r="B1432">
        <v>7</v>
      </c>
      <c r="C1432">
        <v>5</v>
      </c>
      <c r="D1432">
        <v>2001</v>
      </c>
      <c r="E1432">
        <v>2001</v>
      </c>
      <c r="F1432">
        <v>944</v>
      </c>
      <c r="G1432">
        <v>622</v>
      </c>
      <c r="H1432">
        <v>230000</v>
      </c>
    </row>
    <row r="1433" spans="1:8">
      <c r="A1433">
        <v>9600</v>
      </c>
      <c r="B1433">
        <v>6</v>
      </c>
      <c r="C1433">
        <v>8</v>
      </c>
      <c r="D1433">
        <v>1950</v>
      </c>
      <c r="E1433">
        <v>2005</v>
      </c>
      <c r="F1433">
        <v>856</v>
      </c>
      <c r="G1433">
        <v>271</v>
      </c>
      <c r="H1433">
        <v>140000</v>
      </c>
    </row>
    <row r="1434" spans="1:8">
      <c r="A1434">
        <v>7200</v>
      </c>
      <c r="B1434">
        <v>4</v>
      </c>
      <c r="C1434">
        <v>5</v>
      </c>
      <c r="D1434">
        <v>1949</v>
      </c>
      <c r="E1434">
        <v>1950</v>
      </c>
      <c r="F1434">
        <v>0</v>
      </c>
      <c r="G1434">
        <v>420</v>
      </c>
      <c r="H1434">
        <v>90000</v>
      </c>
    </row>
    <row r="1435" spans="1:8">
      <c r="A1435">
        <v>10994</v>
      </c>
      <c r="B1435">
        <v>8</v>
      </c>
      <c r="C1435">
        <v>5</v>
      </c>
      <c r="D1435">
        <v>2005</v>
      </c>
      <c r="E1435">
        <v>2006</v>
      </c>
      <c r="F1435">
        <v>1844</v>
      </c>
      <c r="G1435">
        <v>620</v>
      </c>
      <c r="H1435">
        <v>257000</v>
      </c>
    </row>
    <row r="1436" spans="1:8">
      <c r="A1436">
        <v>13053</v>
      </c>
      <c r="B1436">
        <v>6</v>
      </c>
      <c r="C1436">
        <v>7</v>
      </c>
      <c r="D1436">
        <v>1923</v>
      </c>
      <c r="E1436">
        <v>2000</v>
      </c>
      <c r="F1436">
        <v>833</v>
      </c>
      <c r="G1436">
        <v>370</v>
      </c>
      <c r="H1436">
        <v>207000</v>
      </c>
    </row>
    <row r="1437" spans="1:8">
      <c r="A1437">
        <v>3635</v>
      </c>
      <c r="B1437">
        <v>7</v>
      </c>
      <c r="C1437">
        <v>5</v>
      </c>
      <c r="D1437">
        <v>2007</v>
      </c>
      <c r="E1437">
        <v>2007</v>
      </c>
      <c r="F1437">
        <v>1386</v>
      </c>
      <c r="G1437">
        <v>660</v>
      </c>
      <c r="H1437">
        <v>175900</v>
      </c>
    </row>
    <row r="1438" spans="1:8">
      <c r="A1438">
        <v>11340</v>
      </c>
      <c r="B1438">
        <v>4</v>
      </c>
      <c r="C1438">
        <v>6</v>
      </c>
      <c r="D1438">
        <v>1885</v>
      </c>
      <c r="E1438">
        <v>1950</v>
      </c>
      <c r="F1438">
        <v>777</v>
      </c>
      <c r="G1438">
        <v>560</v>
      </c>
      <c r="H1438">
        <v>122500</v>
      </c>
    </row>
    <row r="1439" spans="1:8">
      <c r="A1439">
        <v>16545</v>
      </c>
      <c r="B1439">
        <v>8</v>
      </c>
      <c r="C1439">
        <v>5</v>
      </c>
      <c r="D1439">
        <v>1998</v>
      </c>
      <c r="E1439">
        <v>1998</v>
      </c>
      <c r="F1439">
        <v>1284</v>
      </c>
      <c r="G1439">
        <v>1069</v>
      </c>
      <c r="H1439">
        <v>340000</v>
      </c>
    </row>
    <row r="1440" spans="1:8">
      <c r="A1440">
        <v>9204</v>
      </c>
      <c r="B1440">
        <v>5</v>
      </c>
      <c r="C1440">
        <v>5</v>
      </c>
      <c r="D1440">
        <v>1963</v>
      </c>
      <c r="E1440">
        <v>1963</v>
      </c>
      <c r="F1440">
        <v>1144</v>
      </c>
      <c r="G1440">
        <v>336</v>
      </c>
      <c r="H1440">
        <v>124000</v>
      </c>
    </row>
    <row r="1441" spans="1:8">
      <c r="A1441">
        <v>16381</v>
      </c>
      <c r="B1441">
        <v>6</v>
      </c>
      <c r="C1441">
        <v>5</v>
      </c>
      <c r="D1441">
        <v>1969</v>
      </c>
      <c r="E1441">
        <v>1969</v>
      </c>
      <c r="F1441">
        <v>1844</v>
      </c>
      <c r="G1441">
        <v>540</v>
      </c>
      <c r="H1441">
        <v>223000</v>
      </c>
    </row>
    <row r="1442" spans="1:8">
      <c r="A1442">
        <v>11700</v>
      </c>
      <c r="B1442">
        <v>6</v>
      </c>
      <c r="C1442">
        <v>6</v>
      </c>
      <c r="D1442">
        <v>1968</v>
      </c>
      <c r="E1442">
        <v>1968</v>
      </c>
      <c r="F1442">
        <v>708</v>
      </c>
      <c r="G1442">
        <v>776</v>
      </c>
      <c r="H1442">
        <v>179900</v>
      </c>
    </row>
    <row r="1443" spans="1:8">
      <c r="A1443">
        <v>4043</v>
      </c>
      <c r="B1443">
        <v>6</v>
      </c>
      <c r="C1443">
        <v>5</v>
      </c>
      <c r="D1443">
        <v>1977</v>
      </c>
      <c r="E1443">
        <v>1977</v>
      </c>
      <c r="F1443">
        <v>1069</v>
      </c>
      <c r="G1443">
        <v>440</v>
      </c>
      <c r="H1443">
        <v>127500</v>
      </c>
    </row>
    <row r="1444" spans="1:8">
      <c r="A1444">
        <v>4435</v>
      </c>
      <c r="B1444">
        <v>6</v>
      </c>
      <c r="C1444">
        <v>5</v>
      </c>
      <c r="D1444">
        <v>2003</v>
      </c>
      <c r="E1444">
        <v>2003</v>
      </c>
      <c r="F1444">
        <v>848</v>
      </c>
      <c r="G1444">
        <v>420</v>
      </c>
      <c r="H1444">
        <v>136500</v>
      </c>
    </row>
    <row r="1445" spans="1:8">
      <c r="A1445">
        <v>19690</v>
      </c>
      <c r="B1445">
        <v>6</v>
      </c>
      <c r="C1445">
        <v>7</v>
      </c>
      <c r="D1445">
        <v>1966</v>
      </c>
      <c r="E1445">
        <v>1966</v>
      </c>
      <c r="F1445">
        <v>697</v>
      </c>
      <c r="G1445">
        <v>432</v>
      </c>
      <c r="H1445">
        <v>274970</v>
      </c>
    </row>
    <row r="1446" spans="1:8">
      <c r="A1446">
        <v>9503</v>
      </c>
      <c r="B1446">
        <v>5</v>
      </c>
      <c r="C1446">
        <v>5</v>
      </c>
      <c r="D1446">
        <v>1958</v>
      </c>
      <c r="E1446">
        <v>1983</v>
      </c>
      <c r="F1446">
        <v>1024</v>
      </c>
      <c r="G1446">
        <v>484</v>
      </c>
      <c r="H1446">
        <v>144000</v>
      </c>
    </row>
    <row r="1447" spans="1:8">
      <c r="A1447">
        <v>10721</v>
      </c>
      <c r="B1447">
        <v>6</v>
      </c>
      <c r="C1447">
        <v>6</v>
      </c>
      <c r="D1447">
        <v>1959</v>
      </c>
      <c r="E1447">
        <v>1959</v>
      </c>
      <c r="F1447">
        <v>1252</v>
      </c>
      <c r="G1447">
        <v>528</v>
      </c>
      <c r="H1447">
        <v>142000</v>
      </c>
    </row>
    <row r="1448" spans="1:8">
      <c r="A1448">
        <v>10944</v>
      </c>
      <c r="B1448">
        <v>7</v>
      </c>
      <c r="C1448">
        <v>5</v>
      </c>
      <c r="D1448">
        <v>1994</v>
      </c>
      <c r="E1448">
        <v>1994</v>
      </c>
      <c r="F1448">
        <v>1223</v>
      </c>
      <c r="G1448">
        <v>525</v>
      </c>
      <c r="H1448">
        <v>271000</v>
      </c>
    </row>
    <row r="1449" spans="1:8">
      <c r="A1449">
        <v>10930</v>
      </c>
      <c r="B1449">
        <v>5</v>
      </c>
      <c r="C1449">
        <v>6</v>
      </c>
      <c r="D1449">
        <v>1945</v>
      </c>
      <c r="E1449">
        <v>1950</v>
      </c>
      <c r="F1449">
        <v>913</v>
      </c>
      <c r="G1449">
        <v>288</v>
      </c>
      <c r="H1449">
        <v>140000</v>
      </c>
    </row>
    <row r="1450" spans="1:8">
      <c r="A1450">
        <v>7200</v>
      </c>
      <c r="B1450">
        <v>5</v>
      </c>
      <c r="C1450">
        <v>7</v>
      </c>
      <c r="D1450">
        <v>1940</v>
      </c>
      <c r="E1450">
        <v>1992</v>
      </c>
      <c r="F1450">
        <v>788</v>
      </c>
      <c r="G1450">
        <v>240</v>
      </c>
      <c r="H1450">
        <v>119000</v>
      </c>
    </row>
    <row r="1451" spans="1:8">
      <c r="A1451">
        <v>12546</v>
      </c>
      <c r="B1451">
        <v>6</v>
      </c>
      <c r="C1451">
        <v>7</v>
      </c>
      <c r="D1451">
        <v>1981</v>
      </c>
      <c r="E1451">
        <v>1981</v>
      </c>
      <c r="F1451">
        <v>1440</v>
      </c>
      <c r="G1451">
        <v>467</v>
      </c>
      <c r="H1451">
        <v>182900</v>
      </c>
    </row>
    <row r="1452" spans="1:8">
      <c r="A1452">
        <v>21930</v>
      </c>
      <c r="B1452">
        <v>5</v>
      </c>
      <c r="C1452">
        <v>5</v>
      </c>
      <c r="D1452">
        <v>2005</v>
      </c>
      <c r="E1452">
        <v>2005</v>
      </c>
      <c r="F1452">
        <v>732</v>
      </c>
      <c r="G1452">
        <v>372</v>
      </c>
      <c r="H1452">
        <v>192140</v>
      </c>
    </row>
    <row r="1453" spans="1:8">
      <c r="A1453">
        <v>4928</v>
      </c>
      <c r="B1453">
        <v>6</v>
      </c>
      <c r="C1453">
        <v>6</v>
      </c>
      <c r="D1453">
        <v>1976</v>
      </c>
      <c r="E1453">
        <v>1976</v>
      </c>
      <c r="F1453">
        <v>958</v>
      </c>
      <c r="G1453">
        <v>440</v>
      </c>
      <c r="H1453">
        <v>143750</v>
      </c>
    </row>
    <row r="1454" spans="1:8">
      <c r="A1454">
        <v>10800</v>
      </c>
      <c r="B1454">
        <v>4</v>
      </c>
      <c r="C1454">
        <v>6</v>
      </c>
      <c r="D1454">
        <v>1927</v>
      </c>
      <c r="E1454">
        <v>2007</v>
      </c>
      <c r="F1454">
        <v>656</v>
      </c>
      <c r="G1454">
        <v>216</v>
      </c>
      <c r="H1454">
        <v>64500</v>
      </c>
    </row>
    <row r="1455" spans="1:8">
      <c r="A1455">
        <v>10261</v>
      </c>
      <c r="B1455">
        <v>6</v>
      </c>
      <c r="C1455">
        <v>5</v>
      </c>
      <c r="D1455">
        <v>2000</v>
      </c>
      <c r="E1455">
        <v>2000</v>
      </c>
      <c r="F1455">
        <v>936</v>
      </c>
      <c r="G1455">
        <v>451</v>
      </c>
      <c r="H1455">
        <v>186500</v>
      </c>
    </row>
    <row r="1456" spans="1:8">
      <c r="A1456">
        <v>17400</v>
      </c>
      <c r="B1456">
        <v>5</v>
      </c>
      <c r="C1456">
        <v>5</v>
      </c>
      <c r="D1456">
        <v>1977</v>
      </c>
      <c r="E1456">
        <v>1977</v>
      </c>
      <c r="F1456">
        <v>1126</v>
      </c>
      <c r="G1456">
        <v>484</v>
      </c>
      <c r="H1456">
        <v>160000</v>
      </c>
    </row>
    <row r="1457" spans="1:8">
      <c r="A1457">
        <v>8400</v>
      </c>
      <c r="B1457">
        <v>6</v>
      </c>
      <c r="C1457">
        <v>9</v>
      </c>
      <c r="D1457">
        <v>1962</v>
      </c>
      <c r="E1457">
        <v>2005</v>
      </c>
      <c r="F1457">
        <v>1319</v>
      </c>
      <c r="G1457">
        <v>462</v>
      </c>
      <c r="H1457">
        <v>174000</v>
      </c>
    </row>
    <row r="1458" spans="1:8">
      <c r="A1458">
        <v>9000</v>
      </c>
      <c r="B1458">
        <v>4</v>
      </c>
      <c r="C1458">
        <v>6</v>
      </c>
      <c r="D1458">
        <v>1971</v>
      </c>
      <c r="E1458">
        <v>1971</v>
      </c>
      <c r="F1458">
        <v>864</v>
      </c>
      <c r="G1458">
        <v>528</v>
      </c>
      <c r="H1458">
        <v>120500</v>
      </c>
    </row>
    <row r="1459" spans="1:8">
      <c r="A1459">
        <v>12444</v>
      </c>
      <c r="B1459">
        <v>8</v>
      </c>
      <c r="C1459">
        <v>5</v>
      </c>
      <c r="D1459">
        <v>2008</v>
      </c>
      <c r="E1459">
        <v>2008</v>
      </c>
      <c r="F1459">
        <v>1932</v>
      </c>
      <c r="G1459">
        <v>774</v>
      </c>
      <c r="H1459">
        <v>394617</v>
      </c>
    </row>
    <row r="1460" spans="1:8">
      <c r="A1460">
        <v>7407</v>
      </c>
      <c r="B1460">
        <v>6</v>
      </c>
      <c r="C1460">
        <v>7</v>
      </c>
      <c r="D1460">
        <v>1957</v>
      </c>
      <c r="E1460">
        <v>1996</v>
      </c>
      <c r="F1460">
        <v>912</v>
      </c>
      <c r="G1460">
        <v>923</v>
      </c>
      <c r="H1460">
        <v>149700</v>
      </c>
    </row>
    <row r="1461" spans="1:8">
      <c r="A1461">
        <v>11584</v>
      </c>
      <c r="B1461">
        <v>7</v>
      </c>
      <c r="C1461">
        <v>6</v>
      </c>
      <c r="D1461">
        <v>1979</v>
      </c>
      <c r="E1461">
        <v>1979</v>
      </c>
      <c r="F1461">
        <v>539</v>
      </c>
      <c r="G1461">
        <v>550</v>
      </c>
      <c r="H1461">
        <v>197000</v>
      </c>
    </row>
    <row r="1462" spans="1:8">
      <c r="A1462">
        <v>11526</v>
      </c>
      <c r="B1462">
        <v>6</v>
      </c>
      <c r="C1462">
        <v>7</v>
      </c>
      <c r="D1462">
        <v>1922</v>
      </c>
      <c r="E1462">
        <v>1994</v>
      </c>
      <c r="F1462">
        <v>588</v>
      </c>
      <c r="G1462">
        <v>672</v>
      </c>
      <c r="H1462">
        <v>191000</v>
      </c>
    </row>
    <row r="1463" spans="1:8">
      <c r="A1463">
        <v>4426</v>
      </c>
      <c r="B1463">
        <v>6</v>
      </c>
      <c r="C1463">
        <v>5</v>
      </c>
      <c r="D1463">
        <v>2004</v>
      </c>
      <c r="E1463">
        <v>2004</v>
      </c>
      <c r="F1463">
        <v>848</v>
      </c>
      <c r="G1463">
        <v>420</v>
      </c>
      <c r="H1463">
        <v>149300</v>
      </c>
    </row>
    <row r="1464" spans="1:8">
      <c r="A1464">
        <v>11003</v>
      </c>
      <c r="B1464">
        <v>10</v>
      </c>
      <c r="C1464">
        <v>5</v>
      </c>
      <c r="D1464">
        <v>2008</v>
      </c>
      <c r="E1464">
        <v>2008</v>
      </c>
      <c r="F1464">
        <v>1017</v>
      </c>
      <c r="G1464">
        <v>812</v>
      </c>
      <c r="H1464">
        <v>310000</v>
      </c>
    </row>
    <row r="1465" spans="1:8">
      <c r="A1465">
        <v>8854</v>
      </c>
      <c r="B1465">
        <v>6</v>
      </c>
      <c r="C1465">
        <v>6</v>
      </c>
      <c r="D1465">
        <v>1916</v>
      </c>
      <c r="E1465">
        <v>1950</v>
      </c>
      <c r="F1465">
        <v>952</v>
      </c>
      <c r="G1465">
        <v>192</v>
      </c>
      <c r="H1465">
        <v>121000</v>
      </c>
    </row>
    <row r="1466" spans="1:8">
      <c r="A1466">
        <v>8500</v>
      </c>
      <c r="B1466">
        <v>7</v>
      </c>
      <c r="C1466">
        <v>5</v>
      </c>
      <c r="D1466">
        <v>2004</v>
      </c>
      <c r="E1466">
        <v>2004</v>
      </c>
      <c r="F1466">
        <v>1422</v>
      </c>
      <c r="G1466">
        <v>626</v>
      </c>
      <c r="H1466">
        <v>179600</v>
      </c>
    </row>
    <row r="1467" spans="1:8">
      <c r="A1467">
        <v>8400</v>
      </c>
      <c r="B1467">
        <v>6</v>
      </c>
      <c r="C1467">
        <v>5</v>
      </c>
      <c r="D1467">
        <v>1966</v>
      </c>
      <c r="E1467">
        <v>1966</v>
      </c>
      <c r="F1467">
        <v>814</v>
      </c>
      <c r="G1467">
        <v>240</v>
      </c>
      <c r="H1467">
        <v>129000</v>
      </c>
    </row>
    <row r="1468" spans="1:8">
      <c r="A1468">
        <v>26142</v>
      </c>
      <c r="B1468">
        <v>5</v>
      </c>
      <c r="C1468">
        <v>7</v>
      </c>
      <c r="D1468">
        <v>1962</v>
      </c>
      <c r="E1468">
        <v>1962</v>
      </c>
      <c r="F1468">
        <v>1188</v>
      </c>
      <c r="G1468">
        <v>312</v>
      </c>
      <c r="H1468">
        <v>157900</v>
      </c>
    </row>
    <row r="1469" spans="1:8">
      <c r="A1469">
        <v>10000</v>
      </c>
      <c r="B1469">
        <v>8</v>
      </c>
      <c r="C1469">
        <v>5</v>
      </c>
      <c r="D1469">
        <v>1995</v>
      </c>
      <c r="E1469">
        <v>1996</v>
      </c>
      <c r="F1469">
        <v>1220</v>
      </c>
      <c r="G1469">
        <v>556</v>
      </c>
      <c r="H1469">
        <v>240000</v>
      </c>
    </row>
    <row r="1470" spans="1:8">
      <c r="A1470">
        <v>11767</v>
      </c>
      <c r="B1470">
        <v>4</v>
      </c>
      <c r="C1470">
        <v>7</v>
      </c>
      <c r="D1470">
        <v>1910</v>
      </c>
      <c r="E1470">
        <v>2000</v>
      </c>
      <c r="F1470">
        <v>560</v>
      </c>
      <c r="G1470">
        <v>384</v>
      </c>
      <c r="H1470">
        <v>112000</v>
      </c>
    </row>
    <row r="1471" spans="1:8">
      <c r="A1471">
        <v>1533</v>
      </c>
      <c r="B1471">
        <v>5</v>
      </c>
      <c r="C1471">
        <v>7</v>
      </c>
      <c r="D1471">
        <v>1970</v>
      </c>
      <c r="E1471">
        <v>1970</v>
      </c>
      <c r="F1471">
        <v>630</v>
      </c>
      <c r="G1471">
        <v>0</v>
      </c>
      <c r="H1471">
        <v>92000</v>
      </c>
    </row>
    <row r="1472" spans="1:8">
      <c r="A1472">
        <v>9000</v>
      </c>
      <c r="B1472">
        <v>5</v>
      </c>
      <c r="C1472">
        <v>5</v>
      </c>
      <c r="D1472">
        <v>1974</v>
      </c>
      <c r="E1472">
        <v>1974</v>
      </c>
      <c r="F1472">
        <v>896</v>
      </c>
      <c r="G1472">
        <v>0</v>
      </c>
      <c r="H1472">
        <v>136000</v>
      </c>
    </row>
    <row r="1473" spans="1:8">
      <c r="A1473">
        <v>9262</v>
      </c>
      <c r="B1473">
        <v>8</v>
      </c>
      <c r="C1473">
        <v>5</v>
      </c>
      <c r="D1473">
        <v>2008</v>
      </c>
      <c r="E1473">
        <v>2009</v>
      </c>
      <c r="F1473">
        <v>1573</v>
      </c>
      <c r="G1473">
        <v>840</v>
      </c>
      <c r="H1473">
        <v>287090</v>
      </c>
    </row>
    <row r="1474" spans="1:8">
      <c r="A1474">
        <v>3675</v>
      </c>
      <c r="B1474">
        <v>5</v>
      </c>
      <c r="C1474">
        <v>5</v>
      </c>
      <c r="D1474">
        <v>2005</v>
      </c>
      <c r="E1474">
        <v>2005</v>
      </c>
      <c r="F1474">
        <v>547</v>
      </c>
      <c r="G1474">
        <v>525</v>
      </c>
      <c r="H1474">
        <v>145000</v>
      </c>
    </row>
    <row r="1475" spans="1:8">
      <c r="A1475">
        <v>17217</v>
      </c>
      <c r="B1475">
        <v>5</v>
      </c>
      <c r="C1475">
        <v>5</v>
      </c>
      <c r="D1475">
        <v>2006</v>
      </c>
      <c r="E1475">
        <v>2006</v>
      </c>
      <c r="F1475">
        <v>1140</v>
      </c>
      <c r="G1475">
        <v>0</v>
      </c>
      <c r="H1475">
        <v>84500</v>
      </c>
    </row>
    <row r="1476" spans="1:8">
      <c r="A1476">
        <v>7500</v>
      </c>
      <c r="B1476">
        <v>7</v>
      </c>
      <c r="C1476">
        <v>5</v>
      </c>
      <c r="D1476">
        <v>2004</v>
      </c>
      <c r="E1476">
        <v>2005</v>
      </c>
      <c r="F1476">
        <v>1221</v>
      </c>
      <c r="G1476">
        <v>400</v>
      </c>
      <c r="H1476">
        <v>185000</v>
      </c>
    </row>
    <row r="1477" spans="1:8">
      <c r="A1477">
        <v>7917</v>
      </c>
      <c r="B1477">
        <v>6</v>
      </c>
      <c r="C1477">
        <v>5</v>
      </c>
      <c r="D1477">
        <v>1999</v>
      </c>
      <c r="E1477">
        <v>2000</v>
      </c>
      <c r="F1477">
        <v>953</v>
      </c>
      <c r="G1477">
        <v>460</v>
      </c>
      <c r="H1477">
        <v>175000</v>
      </c>
    </row>
    <row r="1478" spans="1:8">
      <c r="A1478">
        <v>13175</v>
      </c>
      <c r="B1478">
        <v>6</v>
      </c>
      <c r="C1478">
        <v>6</v>
      </c>
      <c r="D1478">
        <v>1978</v>
      </c>
      <c r="E1478">
        <v>1988</v>
      </c>
      <c r="F1478">
        <v>1542</v>
      </c>
      <c r="G1478">
        <v>500</v>
      </c>
      <c r="H1478">
        <v>210000</v>
      </c>
    </row>
    <row r="1479" spans="1:8">
      <c r="A1479">
        <v>9042</v>
      </c>
      <c r="B1479">
        <v>7</v>
      </c>
      <c r="C1479">
        <v>9</v>
      </c>
      <c r="D1479">
        <v>1941</v>
      </c>
      <c r="E1479">
        <v>2006</v>
      </c>
      <c r="F1479">
        <v>1152</v>
      </c>
      <c r="G1479">
        <v>252</v>
      </c>
      <c r="H1479">
        <v>266500</v>
      </c>
    </row>
    <row r="1480" spans="1:8">
      <c r="A1480">
        <v>9717</v>
      </c>
      <c r="B1480">
        <v>5</v>
      </c>
      <c r="C1480">
        <v>6</v>
      </c>
      <c r="D1480">
        <v>1950</v>
      </c>
      <c r="E1480">
        <v>1996</v>
      </c>
      <c r="F1480">
        <v>1078</v>
      </c>
      <c r="G1480">
        <v>240</v>
      </c>
      <c r="H1480">
        <v>142125</v>
      </c>
    </row>
    <row r="1481" spans="1:8">
      <c r="A1481">
        <v>9937</v>
      </c>
      <c r="B1481">
        <v>5</v>
      </c>
      <c r="C1481">
        <v>6</v>
      </c>
      <c r="D1481">
        <v>1965</v>
      </c>
      <c r="E1481">
        <v>1965</v>
      </c>
      <c r="F1481">
        <v>1256</v>
      </c>
      <c r="G1481">
        <v>276</v>
      </c>
      <c r="H1481">
        <v>147500</v>
      </c>
    </row>
  </sheetData>
  <autoFilter ref="A1:B19" xr:uid="{47E43537-AF23-470D-AE45-8055F8AC2F7E}">
    <filterColumn colId="1">
      <filters>
        <filter val="TRUE"/>
      </filters>
    </filterColumn>
  </autoFilter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DC05-04AA-4295-A8BE-D80999EDF24A}">
  <dimension ref="A1:U1461"/>
  <sheetViews>
    <sheetView workbookViewId="0">
      <selection activeCell="B4" sqref="B4"/>
    </sheetView>
  </sheetViews>
  <sheetFormatPr baseColWidth="10" defaultColWidth="8.83203125" defaultRowHeight="16"/>
  <cols>
    <col min="1" max="1" width="15.1640625" customWidth="1"/>
    <col min="2" max="2" width="10.1640625" customWidth="1"/>
    <col min="3" max="3" width="12.1640625" customWidth="1"/>
    <col min="4" max="4" width="10.1640625" customWidth="1"/>
    <col min="5" max="5" width="10.6640625" customWidth="1"/>
    <col min="6" max="6" width="10.1640625" customWidth="1"/>
    <col min="7" max="7" width="12.1640625" customWidth="1"/>
    <col min="8" max="8" width="10.1640625" customWidth="1"/>
    <col min="9" max="9" width="11" customWidth="1"/>
    <col min="10" max="10" width="10.1640625" customWidth="1"/>
    <col min="11" max="11" width="11.33203125" customWidth="1"/>
    <col min="12" max="12" width="10.1640625" customWidth="1"/>
    <col min="13" max="13" width="11.6640625" customWidth="1"/>
    <col min="14" max="14" width="10.1640625" customWidth="1"/>
    <col min="15" max="15" width="13.1640625" customWidth="1"/>
    <col min="16" max="16" width="10.1640625" customWidth="1"/>
    <col min="17" max="17" width="12.5" customWidth="1"/>
    <col min="18" max="18" width="10.1640625" customWidth="1"/>
    <col min="19" max="19" width="14.6640625" customWidth="1"/>
    <col min="20" max="20" width="10.1640625" customWidth="1"/>
  </cols>
  <sheetData>
    <row r="1" spans="1:21">
      <c r="A1" s="25" t="s">
        <v>13</v>
      </c>
      <c r="B1" s="25" t="s">
        <v>662</v>
      </c>
      <c r="C1" s="25" t="s">
        <v>14</v>
      </c>
      <c r="D1" s="25" t="s">
        <v>662</v>
      </c>
      <c r="E1" s="25" t="s">
        <v>16</v>
      </c>
      <c r="F1" s="25" t="s">
        <v>662</v>
      </c>
      <c r="G1" s="25" t="s">
        <v>17</v>
      </c>
      <c r="H1" s="25" t="s">
        <v>662</v>
      </c>
      <c r="I1" s="25" t="s">
        <v>31</v>
      </c>
      <c r="J1" s="25" t="s">
        <v>662</v>
      </c>
      <c r="K1" s="25" t="s">
        <v>32</v>
      </c>
      <c r="L1" s="25" t="s">
        <v>662</v>
      </c>
      <c r="M1" s="25" t="s">
        <v>41</v>
      </c>
      <c r="N1" s="25" t="s">
        <v>662</v>
      </c>
      <c r="O1" s="25" t="s">
        <v>54</v>
      </c>
      <c r="P1" s="25" t="s">
        <v>662</v>
      </c>
      <c r="Q1" s="25" t="s">
        <v>66</v>
      </c>
      <c r="R1" s="25" t="s">
        <v>662</v>
      </c>
      <c r="S1" s="25" t="s">
        <v>80</v>
      </c>
      <c r="T1" s="25" t="s">
        <v>662</v>
      </c>
      <c r="U1" s="18" t="s">
        <v>1</v>
      </c>
    </row>
    <row r="2" spans="1:21">
      <c r="A2" s="20" t="s">
        <v>209</v>
      </c>
      <c r="B2" s="20">
        <v>0</v>
      </c>
      <c r="C2" s="20" t="s">
        <v>91</v>
      </c>
      <c r="D2" s="20">
        <v>0</v>
      </c>
      <c r="E2" s="20" t="s">
        <v>92</v>
      </c>
      <c r="F2" s="20">
        <v>0</v>
      </c>
      <c r="G2" s="20" t="s">
        <v>122</v>
      </c>
      <c r="H2" s="20">
        <v>0</v>
      </c>
      <c r="I2" s="20" t="s">
        <v>119</v>
      </c>
      <c r="J2" s="20">
        <v>0</v>
      </c>
      <c r="K2" s="20" t="s">
        <v>98</v>
      </c>
      <c r="L2" s="20">
        <v>0</v>
      </c>
      <c r="M2" s="20" t="s">
        <v>126</v>
      </c>
      <c r="N2" s="20">
        <v>0</v>
      </c>
      <c r="O2" s="20" t="s">
        <v>119</v>
      </c>
      <c r="P2" s="20">
        <v>0</v>
      </c>
      <c r="Q2" s="20" t="s">
        <v>104</v>
      </c>
      <c r="R2" s="20">
        <v>0</v>
      </c>
      <c r="S2" s="20" t="s">
        <v>111</v>
      </c>
      <c r="T2" s="20">
        <v>0</v>
      </c>
      <c r="U2" s="21">
        <v>208500</v>
      </c>
    </row>
    <row r="3" spans="1:21">
      <c r="A3" s="23" t="s">
        <v>227</v>
      </c>
      <c r="B3" s="20">
        <v>1</v>
      </c>
      <c r="C3" s="23" t="s">
        <v>90</v>
      </c>
      <c r="D3" s="20">
        <v>1</v>
      </c>
      <c r="E3" s="23" t="s">
        <v>186</v>
      </c>
      <c r="F3" s="20">
        <v>1</v>
      </c>
      <c r="G3" s="23" t="s">
        <v>93</v>
      </c>
      <c r="H3" s="20">
        <v>1</v>
      </c>
      <c r="I3" s="23" t="s">
        <v>98</v>
      </c>
      <c r="J3" s="20">
        <v>1</v>
      </c>
      <c r="K3" s="23" t="s">
        <v>119</v>
      </c>
      <c r="L3" s="20">
        <v>1</v>
      </c>
      <c r="M3" s="23" t="s">
        <v>119</v>
      </c>
      <c r="N3" s="20">
        <v>1</v>
      </c>
      <c r="O3" s="23" t="s">
        <v>98</v>
      </c>
      <c r="P3" s="20">
        <v>1</v>
      </c>
      <c r="Q3" s="23" t="s">
        <v>167</v>
      </c>
      <c r="R3" s="20">
        <v>1</v>
      </c>
      <c r="S3" s="23" t="s">
        <v>172</v>
      </c>
      <c r="T3" s="20">
        <v>1</v>
      </c>
      <c r="U3" s="24">
        <v>181500</v>
      </c>
    </row>
    <row r="4" spans="1:21">
      <c r="A4" s="23" t="s">
        <v>212</v>
      </c>
      <c r="B4" s="20">
        <v>2</v>
      </c>
      <c r="C4" s="23" t="s">
        <v>151</v>
      </c>
      <c r="D4" s="20">
        <v>2</v>
      </c>
      <c r="E4" s="23" t="s">
        <v>179</v>
      </c>
      <c r="F4" s="20">
        <v>2</v>
      </c>
      <c r="G4" s="23" t="s">
        <v>176</v>
      </c>
      <c r="H4" s="20">
        <v>2</v>
      </c>
      <c r="I4" s="20" t="s">
        <v>126</v>
      </c>
      <c r="J4" s="20">
        <v>2</v>
      </c>
      <c r="K4" s="23" t="s">
        <v>83</v>
      </c>
      <c r="L4" s="20">
        <v>2</v>
      </c>
      <c r="M4" s="20" t="s">
        <v>98</v>
      </c>
      <c r="N4" s="20">
        <v>2</v>
      </c>
      <c r="O4" s="23" t="s">
        <v>126</v>
      </c>
      <c r="P4" s="20">
        <v>2</v>
      </c>
      <c r="Q4" s="23" t="s">
        <v>191</v>
      </c>
      <c r="R4" s="20">
        <v>2</v>
      </c>
      <c r="S4" s="23" t="s">
        <v>150</v>
      </c>
      <c r="T4" s="20">
        <v>2</v>
      </c>
      <c r="U4" s="21">
        <v>223500</v>
      </c>
    </row>
    <row r="5" spans="1:21">
      <c r="A5" s="20" t="s">
        <v>162</v>
      </c>
      <c r="B5" s="20">
        <v>3</v>
      </c>
      <c r="C5" s="20" t="s">
        <v>182</v>
      </c>
      <c r="D5" s="20">
        <v>3</v>
      </c>
      <c r="E5" s="23" t="s">
        <v>129</v>
      </c>
      <c r="F5" s="20">
        <v>3</v>
      </c>
      <c r="G5" s="23" t="s">
        <v>238</v>
      </c>
      <c r="H5" s="20">
        <v>3</v>
      </c>
      <c r="I5" s="23" t="s">
        <v>83</v>
      </c>
      <c r="J5" s="20">
        <v>3</v>
      </c>
      <c r="K5" s="23" t="s">
        <v>139</v>
      </c>
      <c r="L5" s="20">
        <v>3</v>
      </c>
      <c r="M5" s="23" t="s">
        <v>139</v>
      </c>
      <c r="N5" s="20">
        <v>3</v>
      </c>
      <c r="O5" s="23" t="s">
        <v>139</v>
      </c>
      <c r="P5" s="20">
        <v>3</v>
      </c>
      <c r="R5" s="20"/>
      <c r="S5" s="23" t="s">
        <v>241</v>
      </c>
      <c r="T5" s="20">
        <v>3</v>
      </c>
      <c r="U5" s="24">
        <v>140000</v>
      </c>
    </row>
    <row r="6" spans="1:21">
      <c r="A6" s="23" t="s">
        <v>217</v>
      </c>
      <c r="B6" s="20">
        <v>4</v>
      </c>
      <c r="C6" s="20" t="s">
        <v>226</v>
      </c>
      <c r="D6" s="20">
        <v>4</v>
      </c>
      <c r="E6" s="20" t="s">
        <v>142</v>
      </c>
      <c r="F6" s="20">
        <v>4</v>
      </c>
      <c r="G6" s="20" t="s">
        <v>183</v>
      </c>
      <c r="H6" s="20">
        <v>4</v>
      </c>
      <c r="I6" s="20" t="s">
        <v>139</v>
      </c>
      <c r="J6" s="20">
        <v>4</v>
      </c>
      <c r="K6" s="23" t="s">
        <v>134</v>
      </c>
      <c r="L6" s="20">
        <v>4</v>
      </c>
      <c r="M6" s="23" t="s">
        <v>134</v>
      </c>
      <c r="N6" s="20">
        <v>4</v>
      </c>
      <c r="P6" s="20"/>
      <c r="S6" s="20" t="s">
        <v>216</v>
      </c>
      <c r="T6" s="20">
        <v>4</v>
      </c>
      <c r="U6" s="21">
        <v>250000</v>
      </c>
    </row>
    <row r="7" spans="1:21">
      <c r="A7" s="20" t="s">
        <v>163</v>
      </c>
      <c r="B7" s="20">
        <v>5</v>
      </c>
      <c r="C7" s="20" t="s">
        <v>220</v>
      </c>
      <c r="D7" s="20">
        <v>5</v>
      </c>
      <c r="G7" s="20" t="s">
        <v>158</v>
      </c>
      <c r="H7" s="20">
        <v>5</v>
      </c>
      <c r="S7" s="23" t="s">
        <v>178</v>
      </c>
      <c r="T7" s="20">
        <v>5</v>
      </c>
      <c r="U7" s="24">
        <v>143000</v>
      </c>
    </row>
    <row r="8" spans="1:21">
      <c r="A8" s="23" t="s">
        <v>175</v>
      </c>
      <c r="B8" s="20">
        <v>6</v>
      </c>
      <c r="C8" s="23" t="s">
        <v>225</v>
      </c>
      <c r="D8" s="20">
        <v>6</v>
      </c>
      <c r="G8" s="23" t="s">
        <v>198</v>
      </c>
      <c r="H8" s="20">
        <v>6</v>
      </c>
      <c r="U8" s="21">
        <v>307000</v>
      </c>
    </row>
    <row r="9" spans="1:21">
      <c r="A9" s="20" t="s">
        <v>188</v>
      </c>
      <c r="B9" s="20">
        <v>7</v>
      </c>
      <c r="C9" s="20" t="s">
        <v>221</v>
      </c>
      <c r="D9" s="20">
        <v>7</v>
      </c>
      <c r="G9" s="23" t="s">
        <v>246</v>
      </c>
      <c r="H9" s="20">
        <v>7</v>
      </c>
      <c r="U9" s="24">
        <v>200000</v>
      </c>
    </row>
    <row r="10" spans="1:21">
      <c r="A10" s="23" t="s">
        <v>197</v>
      </c>
      <c r="B10" s="20">
        <v>8</v>
      </c>
      <c r="C10" s="23" t="s">
        <v>170</v>
      </c>
      <c r="D10" s="20">
        <v>8</v>
      </c>
      <c r="U10" s="21">
        <v>129900</v>
      </c>
    </row>
    <row r="11" spans="1:21">
      <c r="A11" s="20" t="s">
        <v>169</v>
      </c>
      <c r="B11" s="20">
        <v>9</v>
      </c>
      <c r="U11" s="24">
        <v>118000</v>
      </c>
    </row>
    <row r="12" spans="1:21">
      <c r="A12" s="23" t="s">
        <v>147</v>
      </c>
      <c r="B12" s="20">
        <v>10</v>
      </c>
      <c r="U12" s="21">
        <v>129500</v>
      </c>
    </row>
    <row r="13" spans="1:21">
      <c r="A13" s="20" t="s">
        <v>89</v>
      </c>
      <c r="B13" s="20">
        <v>11</v>
      </c>
      <c r="U13" s="24">
        <v>345000</v>
      </c>
    </row>
    <row r="14" spans="1:21">
      <c r="A14" s="20" t="s">
        <v>165</v>
      </c>
      <c r="B14" s="20">
        <v>12</v>
      </c>
      <c r="U14" s="21">
        <v>144000</v>
      </c>
    </row>
    <row r="15" spans="1:21">
      <c r="A15" s="23" t="s">
        <v>214</v>
      </c>
      <c r="B15" s="20">
        <v>13</v>
      </c>
      <c r="U15" s="24">
        <v>279500</v>
      </c>
    </row>
    <row r="16" spans="1:21">
      <c r="A16" s="23" t="s">
        <v>219</v>
      </c>
      <c r="B16" s="20">
        <v>14</v>
      </c>
      <c r="U16" s="21">
        <v>157000</v>
      </c>
    </row>
    <row r="17" spans="1:21">
      <c r="A17" s="23" t="s">
        <v>206</v>
      </c>
      <c r="B17" s="20">
        <v>15</v>
      </c>
      <c r="U17" s="24">
        <v>132000</v>
      </c>
    </row>
    <row r="18" spans="1:21">
      <c r="A18" s="23" t="s">
        <v>218</v>
      </c>
      <c r="B18" s="20">
        <v>16</v>
      </c>
      <c r="U18" s="21">
        <v>149000</v>
      </c>
    </row>
    <row r="19" spans="1:21">
      <c r="A19" s="20" t="s">
        <v>121</v>
      </c>
      <c r="B19" s="20">
        <v>17</v>
      </c>
      <c r="U19" s="24">
        <v>90000</v>
      </c>
    </row>
    <row r="20" spans="1:21">
      <c r="A20" s="20" t="s">
        <v>128</v>
      </c>
      <c r="B20" s="20">
        <v>18</v>
      </c>
      <c r="U20" s="21">
        <v>159000</v>
      </c>
    </row>
    <row r="21" spans="1:21">
      <c r="A21" s="23" t="s">
        <v>199</v>
      </c>
      <c r="B21" s="20">
        <v>19</v>
      </c>
      <c r="U21" s="24">
        <v>139000</v>
      </c>
    </row>
    <row r="22" spans="1:21">
      <c r="A22" s="20" t="s">
        <v>145</v>
      </c>
      <c r="B22" s="20">
        <v>20</v>
      </c>
      <c r="U22" s="21">
        <v>325300</v>
      </c>
    </row>
    <row r="23" spans="1:21">
      <c r="A23" s="23" t="s">
        <v>156</v>
      </c>
      <c r="B23" s="20">
        <v>21</v>
      </c>
      <c r="U23" s="24">
        <v>139400</v>
      </c>
    </row>
    <row r="24" spans="1:21">
      <c r="A24" s="23" t="s">
        <v>141</v>
      </c>
      <c r="B24" s="20">
        <v>22</v>
      </c>
      <c r="U24" s="21">
        <v>230000</v>
      </c>
    </row>
    <row r="25" spans="1:21">
      <c r="A25" s="23" t="s">
        <v>200</v>
      </c>
      <c r="B25" s="20">
        <v>23</v>
      </c>
      <c r="U25" s="24">
        <v>129900</v>
      </c>
    </row>
    <row r="26" spans="1:21">
      <c r="A26" s="23" t="s">
        <v>213</v>
      </c>
      <c r="B26" s="20">
        <v>24</v>
      </c>
      <c r="U26" s="21">
        <v>154000</v>
      </c>
    </row>
    <row r="27" spans="1:21">
      <c r="U27" s="24">
        <v>256300</v>
      </c>
    </row>
    <row r="28" spans="1:21">
      <c r="U28" s="21">
        <v>134800</v>
      </c>
    </row>
    <row r="29" spans="1:21">
      <c r="U29" s="24">
        <v>306000</v>
      </c>
    </row>
    <row r="30" spans="1:21">
      <c r="U30" s="21">
        <v>207500</v>
      </c>
    </row>
    <row r="31" spans="1:21">
      <c r="U31" s="24">
        <v>68500</v>
      </c>
    </row>
    <row r="32" spans="1:21">
      <c r="U32" s="21">
        <v>40000</v>
      </c>
    </row>
    <row r="33" spans="21:21">
      <c r="U33" s="24">
        <v>149350</v>
      </c>
    </row>
    <row r="34" spans="21:21">
      <c r="U34" s="21">
        <v>179900</v>
      </c>
    </row>
    <row r="35" spans="21:21">
      <c r="U35" s="24">
        <v>165500</v>
      </c>
    </row>
    <row r="36" spans="21:21">
      <c r="U36" s="21">
        <v>277500</v>
      </c>
    </row>
    <row r="37" spans="21:21">
      <c r="U37" s="24">
        <v>309000</v>
      </c>
    </row>
    <row r="38" spans="21:21">
      <c r="U38" s="21">
        <v>145000</v>
      </c>
    </row>
    <row r="39" spans="21:21">
      <c r="U39" s="24">
        <v>153000</v>
      </c>
    </row>
    <row r="40" spans="21:21">
      <c r="U40" s="21">
        <v>109000</v>
      </c>
    </row>
    <row r="41" spans="21:21">
      <c r="U41" s="24">
        <v>82000</v>
      </c>
    </row>
    <row r="42" spans="21:21">
      <c r="U42" s="21">
        <v>160000</v>
      </c>
    </row>
    <row r="43" spans="21:21">
      <c r="U43" s="24">
        <v>170000</v>
      </c>
    </row>
    <row r="44" spans="21:21">
      <c r="U44" s="21">
        <v>144000</v>
      </c>
    </row>
    <row r="45" spans="21:21">
      <c r="U45" s="24">
        <v>130250</v>
      </c>
    </row>
    <row r="46" spans="21:21">
      <c r="U46" s="21">
        <v>141000</v>
      </c>
    </row>
    <row r="47" spans="21:21">
      <c r="U47" s="24">
        <v>319900</v>
      </c>
    </row>
    <row r="48" spans="21:21">
      <c r="U48" s="21">
        <v>239686</v>
      </c>
    </row>
    <row r="49" spans="21:21">
      <c r="U49" s="24">
        <v>249700</v>
      </c>
    </row>
    <row r="50" spans="21:21">
      <c r="U50" s="21">
        <v>113000</v>
      </c>
    </row>
    <row r="51" spans="21:21">
      <c r="U51" s="24">
        <v>127000</v>
      </c>
    </row>
    <row r="52" spans="21:21">
      <c r="U52" s="21">
        <v>177000</v>
      </c>
    </row>
    <row r="53" spans="21:21">
      <c r="U53" s="24">
        <v>114500</v>
      </c>
    </row>
    <row r="54" spans="21:21">
      <c r="U54" s="21">
        <v>110000</v>
      </c>
    </row>
    <row r="55" spans="21:21">
      <c r="U55" s="24">
        <v>385000</v>
      </c>
    </row>
    <row r="56" spans="21:21">
      <c r="U56" s="21">
        <v>130000</v>
      </c>
    </row>
    <row r="57" spans="21:21">
      <c r="U57" s="24">
        <v>180500</v>
      </c>
    </row>
    <row r="58" spans="21:21">
      <c r="U58" s="21">
        <v>172500</v>
      </c>
    </row>
    <row r="59" spans="21:21">
      <c r="U59" s="24">
        <v>196500</v>
      </c>
    </row>
    <row r="60" spans="21:21">
      <c r="U60" s="21">
        <v>438780</v>
      </c>
    </row>
    <row r="61" spans="21:21">
      <c r="U61" s="24">
        <v>124900</v>
      </c>
    </row>
    <row r="62" spans="21:21">
      <c r="U62" s="21">
        <v>158000</v>
      </c>
    </row>
    <row r="63" spans="21:21">
      <c r="U63" s="24">
        <v>101000</v>
      </c>
    </row>
    <row r="64" spans="21:21">
      <c r="U64" s="21">
        <v>202500</v>
      </c>
    </row>
    <row r="65" spans="21:21">
      <c r="U65" s="24">
        <v>140000</v>
      </c>
    </row>
    <row r="66" spans="21:21">
      <c r="U66" s="21">
        <v>219500</v>
      </c>
    </row>
    <row r="67" spans="21:21">
      <c r="U67" s="24">
        <v>317000</v>
      </c>
    </row>
    <row r="68" spans="21:21">
      <c r="U68" s="21">
        <v>180000</v>
      </c>
    </row>
    <row r="69" spans="21:21">
      <c r="U69" s="24">
        <v>226000</v>
      </c>
    </row>
    <row r="70" spans="21:21">
      <c r="U70" s="21">
        <v>80000</v>
      </c>
    </row>
    <row r="71" spans="21:21">
      <c r="U71" s="24">
        <v>225000</v>
      </c>
    </row>
    <row r="72" spans="21:21">
      <c r="U72" s="21">
        <v>244000</v>
      </c>
    </row>
    <row r="73" spans="21:21">
      <c r="U73" s="24">
        <v>129500</v>
      </c>
    </row>
    <row r="74" spans="21:21">
      <c r="U74" s="21">
        <v>185000</v>
      </c>
    </row>
    <row r="75" spans="21:21">
      <c r="U75" s="24">
        <v>144900</v>
      </c>
    </row>
    <row r="76" spans="21:21">
      <c r="U76" s="21">
        <v>107400</v>
      </c>
    </row>
    <row r="77" spans="21:21">
      <c r="U77" s="24">
        <v>91000</v>
      </c>
    </row>
    <row r="78" spans="21:21">
      <c r="U78" s="21">
        <v>135750</v>
      </c>
    </row>
    <row r="79" spans="21:21">
      <c r="U79" s="24">
        <v>127000</v>
      </c>
    </row>
    <row r="80" spans="21:21">
      <c r="U80" s="21">
        <v>136500</v>
      </c>
    </row>
    <row r="81" spans="21:21">
      <c r="U81" s="24">
        <v>110000</v>
      </c>
    </row>
    <row r="82" spans="21:21">
      <c r="U82" s="21">
        <v>193500</v>
      </c>
    </row>
    <row r="83" spans="21:21">
      <c r="U83" s="24">
        <v>153500</v>
      </c>
    </row>
    <row r="84" spans="21:21">
      <c r="U84" s="21">
        <v>245000</v>
      </c>
    </row>
    <row r="85" spans="21:21">
      <c r="U85" s="24">
        <v>126500</v>
      </c>
    </row>
    <row r="86" spans="21:21">
      <c r="U86" s="21">
        <v>168500</v>
      </c>
    </row>
    <row r="87" spans="21:21">
      <c r="U87" s="24">
        <v>260000</v>
      </c>
    </row>
    <row r="88" spans="21:21">
      <c r="U88" s="21">
        <v>174000</v>
      </c>
    </row>
    <row r="89" spans="21:21">
      <c r="U89" s="24">
        <v>164500</v>
      </c>
    </row>
    <row r="90" spans="21:21">
      <c r="U90" s="21">
        <v>85000</v>
      </c>
    </row>
    <row r="91" spans="21:21">
      <c r="U91" s="24">
        <v>123600</v>
      </c>
    </row>
    <row r="92" spans="21:21">
      <c r="U92" s="21">
        <v>109900</v>
      </c>
    </row>
    <row r="93" spans="21:21">
      <c r="U93" s="24">
        <v>98600</v>
      </c>
    </row>
    <row r="94" spans="21:21">
      <c r="U94" s="21">
        <v>163500</v>
      </c>
    </row>
    <row r="95" spans="21:21">
      <c r="U95" s="24">
        <v>133900</v>
      </c>
    </row>
    <row r="96" spans="21:21">
      <c r="U96" s="21">
        <v>204750</v>
      </c>
    </row>
    <row r="97" spans="21:21">
      <c r="U97" s="24">
        <v>185000</v>
      </c>
    </row>
    <row r="98" spans="21:21">
      <c r="U98" s="21">
        <v>214000</v>
      </c>
    </row>
    <row r="99" spans="21:21">
      <c r="U99" s="24">
        <v>94750</v>
      </c>
    </row>
    <row r="100" spans="21:21">
      <c r="U100" s="21">
        <v>83000</v>
      </c>
    </row>
    <row r="101" spans="21:21">
      <c r="U101" s="24">
        <v>128950</v>
      </c>
    </row>
    <row r="102" spans="21:21">
      <c r="U102" s="21">
        <v>205000</v>
      </c>
    </row>
    <row r="103" spans="21:21">
      <c r="U103" s="24">
        <v>178000</v>
      </c>
    </row>
    <row r="104" spans="21:21">
      <c r="U104" s="21">
        <v>118964</v>
      </c>
    </row>
    <row r="105" spans="21:21">
      <c r="U105" s="24">
        <v>198900</v>
      </c>
    </row>
    <row r="106" spans="21:21">
      <c r="U106" s="21">
        <v>169500</v>
      </c>
    </row>
    <row r="107" spans="21:21">
      <c r="U107" s="24">
        <v>250000</v>
      </c>
    </row>
    <row r="108" spans="21:21">
      <c r="U108" s="21">
        <v>100000</v>
      </c>
    </row>
    <row r="109" spans="21:21">
      <c r="U109" s="24">
        <v>115000</v>
      </c>
    </row>
    <row r="110" spans="21:21">
      <c r="U110" s="21">
        <v>115000</v>
      </c>
    </row>
    <row r="111" spans="21:21">
      <c r="U111" s="24">
        <v>190000</v>
      </c>
    </row>
    <row r="112" spans="21:21">
      <c r="U112" s="21">
        <v>136900</v>
      </c>
    </row>
    <row r="113" spans="21:21">
      <c r="U113" s="24">
        <v>180000</v>
      </c>
    </row>
    <row r="114" spans="21:21">
      <c r="U114" s="21">
        <v>383970</v>
      </c>
    </row>
    <row r="115" spans="21:21">
      <c r="U115" s="24">
        <v>217000</v>
      </c>
    </row>
    <row r="116" spans="21:21">
      <c r="U116" s="21">
        <v>259500</v>
      </c>
    </row>
    <row r="117" spans="21:21">
      <c r="U117" s="24">
        <v>176000</v>
      </c>
    </row>
    <row r="118" spans="21:21">
      <c r="U118" s="21">
        <v>139000</v>
      </c>
    </row>
    <row r="119" spans="21:21">
      <c r="U119" s="24">
        <v>155000</v>
      </c>
    </row>
    <row r="120" spans="21:21">
      <c r="U120" s="21">
        <v>320000</v>
      </c>
    </row>
    <row r="121" spans="21:21">
      <c r="U121" s="24">
        <v>163990</v>
      </c>
    </row>
    <row r="122" spans="21:21">
      <c r="U122" s="21">
        <v>180000</v>
      </c>
    </row>
    <row r="123" spans="21:21">
      <c r="U123" s="24">
        <v>100000</v>
      </c>
    </row>
    <row r="124" spans="21:21">
      <c r="U124" s="21">
        <v>136000</v>
      </c>
    </row>
    <row r="125" spans="21:21">
      <c r="U125" s="24">
        <v>153900</v>
      </c>
    </row>
    <row r="126" spans="21:21">
      <c r="U126" s="21">
        <v>181000</v>
      </c>
    </row>
    <row r="127" spans="21:21">
      <c r="U127" s="24">
        <v>84500</v>
      </c>
    </row>
    <row r="128" spans="21:21">
      <c r="U128" s="21">
        <v>128000</v>
      </c>
    </row>
    <row r="129" spans="21:21">
      <c r="U129" s="24">
        <v>87000</v>
      </c>
    </row>
    <row r="130" spans="21:21">
      <c r="U130" s="21">
        <v>155000</v>
      </c>
    </row>
    <row r="131" spans="21:21">
      <c r="U131" s="24">
        <v>150000</v>
      </c>
    </row>
    <row r="132" spans="21:21">
      <c r="U132" s="21">
        <v>226000</v>
      </c>
    </row>
    <row r="133" spans="21:21">
      <c r="U133" s="24">
        <v>244000</v>
      </c>
    </row>
    <row r="134" spans="21:21">
      <c r="U134" s="21">
        <v>150750</v>
      </c>
    </row>
    <row r="135" spans="21:21">
      <c r="U135" s="24">
        <v>220000</v>
      </c>
    </row>
    <row r="136" spans="21:21">
      <c r="U136" s="21">
        <v>180000</v>
      </c>
    </row>
    <row r="137" spans="21:21">
      <c r="U137" s="24">
        <v>174000</v>
      </c>
    </row>
    <row r="138" spans="21:21">
      <c r="U138" s="21">
        <v>143000</v>
      </c>
    </row>
    <row r="139" spans="21:21">
      <c r="U139" s="24">
        <v>171000</v>
      </c>
    </row>
    <row r="140" spans="21:21">
      <c r="U140" s="21">
        <v>230000</v>
      </c>
    </row>
    <row r="141" spans="21:21">
      <c r="U141" s="24">
        <v>231500</v>
      </c>
    </row>
    <row r="142" spans="21:21">
      <c r="U142" s="21">
        <v>115000</v>
      </c>
    </row>
    <row r="143" spans="21:21">
      <c r="U143" s="24">
        <v>260000</v>
      </c>
    </row>
    <row r="144" spans="21:21">
      <c r="U144" s="21">
        <v>166000</v>
      </c>
    </row>
    <row r="145" spans="21:21">
      <c r="U145" s="24">
        <v>204000</v>
      </c>
    </row>
    <row r="146" spans="21:21">
      <c r="U146" s="21">
        <v>125000</v>
      </c>
    </row>
    <row r="147" spans="21:21">
      <c r="U147" s="24">
        <v>130000</v>
      </c>
    </row>
    <row r="148" spans="21:21">
      <c r="U148" s="21">
        <v>105000</v>
      </c>
    </row>
    <row r="149" spans="21:21">
      <c r="U149" s="24">
        <v>222500</v>
      </c>
    </row>
    <row r="150" spans="21:21">
      <c r="U150" s="21">
        <v>141000</v>
      </c>
    </row>
    <row r="151" spans="21:21">
      <c r="U151" s="24">
        <v>115000</v>
      </c>
    </row>
    <row r="152" spans="21:21">
      <c r="U152" s="21">
        <v>122000</v>
      </c>
    </row>
    <row r="153" spans="21:21">
      <c r="U153" s="24">
        <v>372402</v>
      </c>
    </row>
    <row r="154" spans="21:21">
      <c r="U154" s="21">
        <v>190000</v>
      </c>
    </row>
    <row r="155" spans="21:21">
      <c r="U155" s="24">
        <v>235000</v>
      </c>
    </row>
    <row r="156" spans="21:21">
      <c r="U156" s="21">
        <v>125000</v>
      </c>
    </row>
    <row r="157" spans="21:21">
      <c r="U157" s="24">
        <v>79000</v>
      </c>
    </row>
    <row r="158" spans="21:21">
      <c r="U158" s="21">
        <v>109500</v>
      </c>
    </row>
    <row r="159" spans="21:21">
      <c r="U159" s="24">
        <v>269500</v>
      </c>
    </row>
    <row r="160" spans="21:21">
      <c r="U160" s="21">
        <v>254900</v>
      </c>
    </row>
    <row r="161" spans="21:21">
      <c r="U161" s="24">
        <v>320000</v>
      </c>
    </row>
    <row r="162" spans="21:21">
      <c r="U162" s="21">
        <v>162500</v>
      </c>
    </row>
    <row r="163" spans="21:21">
      <c r="U163" s="24">
        <v>412500</v>
      </c>
    </row>
    <row r="164" spans="21:21">
      <c r="U164" s="21">
        <v>220000</v>
      </c>
    </row>
    <row r="165" spans="21:21">
      <c r="U165" s="24">
        <v>103200</v>
      </c>
    </row>
    <row r="166" spans="21:21">
      <c r="U166" s="21">
        <v>152000</v>
      </c>
    </row>
    <row r="167" spans="21:21">
      <c r="U167" s="24">
        <v>127500</v>
      </c>
    </row>
    <row r="168" spans="21:21">
      <c r="U168" s="21">
        <v>190000</v>
      </c>
    </row>
    <row r="169" spans="21:21">
      <c r="U169" s="24">
        <v>325624</v>
      </c>
    </row>
    <row r="170" spans="21:21">
      <c r="U170" s="21">
        <v>183500</v>
      </c>
    </row>
    <row r="171" spans="21:21">
      <c r="U171" s="24">
        <v>228000</v>
      </c>
    </row>
    <row r="172" spans="21:21">
      <c r="U172" s="21">
        <v>128500</v>
      </c>
    </row>
    <row r="173" spans="21:21">
      <c r="U173" s="24">
        <v>215000</v>
      </c>
    </row>
    <row r="174" spans="21:21">
      <c r="U174" s="21">
        <v>239000</v>
      </c>
    </row>
    <row r="175" spans="21:21">
      <c r="U175" s="24">
        <v>163000</v>
      </c>
    </row>
    <row r="176" spans="21:21">
      <c r="U176" s="21">
        <v>184000</v>
      </c>
    </row>
    <row r="177" spans="21:21">
      <c r="U177" s="24">
        <v>243000</v>
      </c>
    </row>
    <row r="178" spans="21:21">
      <c r="U178" s="21">
        <v>211000</v>
      </c>
    </row>
    <row r="179" spans="21:21">
      <c r="U179" s="24">
        <v>172500</v>
      </c>
    </row>
    <row r="180" spans="21:21">
      <c r="U180" s="21">
        <v>501837</v>
      </c>
    </row>
    <row r="181" spans="21:21">
      <c r="U181" s="24">
        <v>100000</v>
      </c>
    </row>
    <row r="182" spans="21:21">
      <c r="U182" s="21">
        <v>177000</v>
      </c>
    </row>
    <row r="183" spans="21:21">
      <c r="U183" s="24">
        <v>200100</v>
      </c>
    </row>
    <row r="184" spans="21:21">
      <c r="U184" s="21">
        <v>120000</v>
      </c>
    </row>
    <row r="185" spans="21:21">
      <c r="U185" s="24">
        <v>200000</v>
      </c>
    </row>
    <row r="186" spans="21:21">
      <c r="U186" s="21">
        <v>127000</v>
      </c>
    </row>
    <row r="187" spans="21:21">
      <c r="U187" s="24">
        <v>475000</v>
      </c>
    </row>
    <row r="188" spans="21:21">
      <c r="U188" s="21">
        <v>173000</v>
      </c>
    </row>
    <row r="189" spans="21:21">
      <c r="U189" s="24">
        <v>135000</v>
      </c>
    </row>
    <row r="190" spans="21:21">
      <c r="U190" s="21">
        <v>153337</v>
      </c>
    </row>
    <row r="191" spans="21:21">
      <c r="U191" s="24">
        <v>286000</v>
      </c>
    </row>
    <row r="192" spans="21:21">
      <c r="U192" s="21">
        <v>315000</v>
      </c>
    </row>
    <row r="193" spans="21:21">
      <c r="U193" s="24">
        <v>184000</v>
      </c>
    </row>
    <row r="194" spans="21:21">
      <c r="U194" s="21">
        <v>192000</v>
      </c>
    </row>
    <row r="195" spans="21:21">
      <c r="U195" s="24">
        <v>130000</v>
      </c>
    </row>
    <row r="196" spans="21:21">
      <c r="U196" s="21">
        <v>127000</v>
      </c>
    </row>
    <row r="197" spans="21:21">
      <c r="U197" s="24">
        <v>148500</v>
      </c>
    </row>
    <row r="198" spans="21:21">
      <c r="U198" s="21">
        <v>311872</v>
      </c>
    </row>
    <row r="199" spans="21:21">
      <c r="U199" s="24">
        <v>235000</v>
      </c>
    </row>
    <row r="200" spans="21:21">
      <c r="U200" s="21">
        <v>104000</v>
      </c>
    </row>
    <row r="201" spans="21:21">
      <c r="U201" s="24">
        <v>274900</v>
      </c>
    </row>
    <row r="202" spans="21:21">
      <c r="U202" s="21">
        <v>140000</v>
      </c>
    </row>
    <row r="203" spans="21:21">
      <c r="U203" s="24">
        <v>171500</v>
      </c>
    </row>
    <row r="204" spans="21:21">
      <c r="U204" s="21">
        <v>112000</v>
      </c>
    </row>
    <row r="205" spans="21:21">
      <c r="U205" s="24">
        <v>149000</v>
      </c>
    </row>
    <row r="206" spans="21:21">
      <c r="U206" s="21">
        <v>110000</v>
      </c>
    </row>
    <row r="207" spans="21:21">
      <c r="U207" s="24">
        <v>180500</v>
      </c>
    </row>
    <row r="208" spans="21:21">
      <c r="U208" s="21">
        <v>143900</v>
      </c>
    </row>
    <row r="209" spans="21:21">
      <c r="U209" s="24">
        <v>141000</v>
      </c>
    </row>
    <row r="210" spans="21:21">
      <c r="U210" s="21">
        <v>277000</v>
      </c>
    </row>
    <row r="211" spans="21:21">
      <c r="U211" s="24">
        <v>145000</v>
      </c>
    </row>
    <row r="212" spans="21:21">
      <c r="U212" s="21">
        <v>98000</v>
      </c>
    </row>
    <row r="213" spans="21:21">
      <c r="U213" s="24">
        <v>186000</v>
      </c>
    </row>
    <row r="214" spans="21:21">
      <c r="U214" s="21">
        <v>252678</v>
      </c>
    </row>
    <row r="215" spans="21:21">
      <c r="U215" s="24">
        <v>156000</v>
      </c>
    </row>
    <row r="216" spans="21:21">
      <c r="U216" s="21">
        <v>161750</v>
      </c>
    </row>
    <row r="217" spans="21:21">
      <c r="U217" s="24">
        <v>134450</v>
      </c>
    </row>
    <row r="218" spans="21:21">
      <c r="U218" s="21">
        <v>210000</v>
      </c>
    </row>
    <row r="219" spans="21:21">
      <c r="U219" s="24">
        <v>107000</v>
      </c>
    </row>
    <row r="220" spans="21:21">
      <c r="U220" s="21">
        <v>311500</v>
      </c>
    </row>
    <row r="221" spans="21:21">
      <c r="U221" s="24">
        <v>167240</v>
      </c>
    </row>
    <row r="222" spans="21:21">
      <c r="U222" s="21">
        <v>204900</v>
      </c>
    </row>
    <row r="223" spans="21:21">
      <c r="U223" s="24">
        <v>200000</v>
      </c>
    </row>
    <row r="224" spans="21:21">
      <c r="U224" s="21">
        <v>179900</v>
      </c>
    </row>
    <row r="225" spans="21:21">
      <c r="U225" s="24">
        <v>97000</v>
      </c>
    </row>
    <row r="226" spans="21:21">
      <c r="U226" s="21">
        <v>386250</v>
      </c>
    </row>
    <row r="227" spans="21:21">
      <c r="U227" s="24">
        <v>112000</v>
      </c>
    </row>
    <row r="228" spans="21:21">
      <c r="U228" s="21">
        <v>290000</v>
      </c>
    </row>
    <row r="229" spans="21:21">
      <c r="U229" s="24">
        <v>106000</v>
      </c>
    </row>
    <row r="230" spans="21:21">
      <c r="U230" s="21">
        <v>125000</v>
      </c>
    </row>
    <row r="231" spans="21:21">
      <c r="U231" s="24">
        <v>192500</v>
      </c>
    </row>
    <row r="232" spans="21:21">
      <c r="U232" s="21">
        <v>148000</v>
      </c>
    </row>
    <row r="233" spans="21:21">
      <c r="U233" s="24">
        <v>403000</v>
      </c>
    </row>
    <row r="234" spans="21:21">
      <c r="U234" s="21">
        <v>94500</v>
      </c>
    </row>
    <row r="235" spans="21:21">
      <c r="U235" s="24">
        <v>128200</v>
      </c>
    </row>
    <row r="236" spans="21:21">
      <c r="U236" s="21">
        <v>216500</v>
      </c>
    </row>
    <row r="237" spans="21:21">
      <c r="U237" s="24">
        <v>89500</v>
      </c>
    </row>
    <row r="238" spans="21:21">
      <c r="U238" s="21">
        <v>185500</v>
      </c>
    </row>
    <row r="239" spans="21:21">
      <c r="U239" s="24">
        <v>194500</v>
      </c>
    </row>
    <row r="240" spans="21:21">
      <c r="U240" s="21">
        <v>318000</v>
      </c>
    </row>
    <row r="241" spans="21:21">
      <c r="U241" s="24">
        <v>113000</v>
      </c>
    </row>
    <row r="242" spans="21:21">
      <c r="U242" s="21">
        <v>262500</v>
      </c>
    </row>
    <row r="243" spans="21:21">
      <c r="U243" s="24">
        <v>110500</v>
      </c>
    </row>
    <row r="244" spans="21:21">
      <c r="U244" s="21">
        <v>79000</v>
      </c>
    </row>
    <row r="245" spans="21:21">
      <c r="U245" s="24">
        <v>120000</v>
      </c>
    </row>
    <row r="246" spans="21:21">
      <c r="U246" s="21">
        <v>205000</v>
      </c>
    </row>
    <row r="247" spans="21:21">
      <c r="U247" s="24">
        <v>241500</v>
      </c>
    </row>
    <row r="248" spans="21:21">
      <c r="U248" s="21">
        <v>137000</v>
      </c>
    </row>
    <row r="249" spans="21:21">
      <c r="U249" s="24">
        <v>140000</v>
      </c>
    </row>
    <row r="250" spans="21:21">
      <c r="U250" s="21">
        <v>180000</v>
      </c>
    </row>
    <row r="251" spans="21:21">
      <c r="U251" s="24">
        <v>277000</v>
      </c>
    </row>
    <row r="252" spans="21:21">
      <c r="U252" s="21">
        <v>76500</v>
      </c>
    </row>
    <row r="253" spans="21:21">
      <c r="U253" s="24">
        <v>235000</v>
      </c>
    </row>
    <row r="254" spans="21:21">
      <c r="U254" s="21">
        <v>173000</v>
      </c>
    </row>
    <row r="255" spans="21:21">
      <c r="U255" s="24">
        <v>158000</v>
      </c>
    </row>
    <row r="256" spans="21:21">
      <c r="U256" s="21">
        <v>145000</v>
      </c>
    </row>
    <row r="257" spans="21:21">
      <c r="U257" s="24">
        <v>230000</v>
      </c>
    </row>
    <row r="258" spans="21:21">
      <c r="U258" s="21">
        <v>207500</v>
      </c>
    </row>
    <row r="259" spans="21:21">
      <c r="U259" s="24">
        <v>220000</v>
      </c>
    </row>
    <row r="260" spans="21:21">
      <c r="U260" s="21">
        <v>231500</v>
      </c>
    </row>
    <row r="261" spans="21:21">
      <c r="U261" s="24">
        <v>97000</v>
      </c>
    </row>
    <row r="262" spans="21:21">
      <c r="U262" s="21">
        <v>176000</v>
      </c>
    </row>
    <row r="263" spans="21:21">
      <c r="U263" s="24">
        <v>276000</v>
      </c>
    </row>
    <row r="264" spans="21:21">
      <c r="U264" s="21">
        <v>151000</v>
      </c>
    </row>
    <row r="265" spans="21:21">
      <c r="U265" s="24">
        <v>130000</v>
      </c>
    </row>
    <row r="266" spans="21:21">
      <c r="U266" s="21">
        <v>73000</v>
      </c>
    </row>
    <row r="267" spans="21:21">
      <c r="U267" s="24">
        <v>175500</v>
      </c>
    </row>
    <row r="268" spans="21:21">
      <c r="U268" s="21">
        <v>185000</v>
      </c>
    </row>
    <row r="269" spans="21:21">
      <c r="U269" s="24">
        <v>179500</v>
      </c>
    </row>
    <row r="270" spans="21:21">
      <c r="U270" s="21">
        <v>120500</v>
      </c>
    </row>
    <row r="271" spans="21:21">
      <c r="U271" s="24">
        <v>148000</v>
      </c>
    </row>
    <row r="272" spans="21:21">
      <c r="U272" s="21">
        <v>266000</v>
      </c>
    </row>
    <row r="273" spans="21:21">
      <c r="U273" s="24">
        <v>241500</v>
      </c>
    </row>
    <row r="274" spans="21:21">
      <c r="U274" s="21">
        <v>290000</v>
      </c>
    </row>
    <row r="275" spans="21:21">
      <c r="U275" s="24">
        <v>139000</v>
      </c>
    </row>
    <row r="276" spans="21:21">
      <c r="U276" s="21">
        <v>124500</v>
      </c>
    </row>
    <row r="277" spans="21:21">
      <c r="U277" s="24">
        <v>205000</v>
      </c>
    </row>
    <row r="278" spans="21:21">
      <c r="U278" s="21">
        <v>201000</v>
      </c>
    </row>
    <row r="279" spans="21:21">
      <c r="U279" s="24">
        <v>141000</v>
      </c>
    </row>
    <row r="280" spans="21:21">
      <c r="U280" s="21">
        <v>415298</v>
      </c>
    </row>
    <row r="281" spans="21:21">
      <c r="U281" s="24">
        <v>192000</v>
      </c>
    </row>
    <row r="282" spans="21:21">
      <c r="U282" s="21">
        <v>228500</v>
      </c>
    </row>
    <row r="283" spans="21:21">
      <c r="U283" s="24">
        <v>185000</v>
      </c>
    </row>
    <row r="284" spans="21:21">
      <c r="U284" s="21">
        <v>207500</v>
      </c>
    </row>
    <row r="285" spans="21:21">
      <c r="U285" s="24">
        <v>244600</v>
      </c>
    </row>
    <row r="286" spans="21:21">
      <c r="U286" s="21">
        <v>179200</v>
      </c>
    </row>
    <row r="287" spans="21:21">
      <c r="U287" s="24">
        <v>164700</v>
      </c>
    </row>
    <row r="288" spans="21:21">
      <c r="U288" s="21">
        <v>159000</v>
      </c>
    </row>
    <row r="289" spans="21:21">
      <c r="U289" s="24">
        <v>88000</v>
      </c>
    </row>
    <row r="290" spans="21:21">
      <c r="U290" s="21">
        <v>122000</v>
      </c>
    </row>
    <row r="291" spans="21:21">
      <c r="U291" s="24">
        <v>153575</v>
      </c>
    </row>
    <row r="292" spans="21:21">
      <c r="U292" s="21">
        <v>233230</v>
      </c>
    </row>
    <row r="293" spans="21:21">
      <c r="U293" s="24">
        <v>135900</v>
      </c>
    </row>
    <row r="294" spans="21:21">
      <c r="U294" s="21">
        <v>131000</v>
      </c>
    </row>
    <row r="295" spans="21:21">
      <c r="U295" s="24">
        <v>235000</v>
      </c>
    </row>
    <row r="296" spans="21:21">
      <c r="U296" s="21">
        <v>167000</v>
      </c>
    </row>
    <row r="297" spans="21:21">
      <c r="U297" s="24">
        <v>142500</v>
      </c>
    </row>
    <row r="298" spans="21:21">
      <c r="U298" s="21">
        <v>152000</v>
      </c>
    </row>
    <row r="299" spans="21:21">
      <c r="U299" s="24">
        <v>239000</v>
      </c>
    </row>
    <row r="300" spans="21:21">
      <c r="U300" s="21">
        <v>175000</v>
      </c>
    </row>
    <row r="301" spans="21:21">
      <c r="U301" s="24">
        <v>158500</v>
      </c>
    </row>
    <row r="302" spans="21:21">
      <c r="U302" s="21">
        <v>157000</v>
      </c>
    </row>
    <row r="303" spans="21:21">
      <c r="U303" s="24">
        <v>267000</v>
      </c>
    </row>
    <row r="304" spans="21:21">
      <c r="U304" s="21">
        <v>205000</v>
      </c>
    </row>
    <row r="305" spans="21:21">
      <c r="U305" s="24">
        <v>149900</v>
      </c>
    </row>
    <row r="306" spans="21:21">
      <c r="U306" s="21">
        <v>295000</v>
      </c>
    </row>
    <row r="307" spans="21:21">
      <c r="U307" s="24">
        <v>305900</v>
      </c>
    </row>
    <row r="308" spans="21:21">
      <c r="U308" s="21">
        <v>225000</v>
      </c>
    </row>
    <row r="309" spans="21:21">
      <c r="U309" s="24">
        <v>89500</v>
      </c>
    </row>
    <row r="310" spans="21:21">
      <c r="U310" s="21">
        <v>82500</v>
      </c>
    </row>
    <row r="311" spans="21:21">
      <c r="U311" s="24">
        <v>360000</v>
      </c>
    </row>
    <row r="312" spans="21:21">
      <c r="U312" s="21">
        <v>165600</v>
      </c>
    </row>
    <row r="313" spans="21:21">
      <c r="U313" s="24">
        <v>132000</v>
      </c>
    </row>
    <row r="314" spans="21:21">
      <c r="U314" s="21">
        <v>119900</v>
      </c>
    </row>
    <row r="315" spans="21:21">
      <c r="U315" s="24">
        <v>375000</v>
      </c>
    </row>
    <row r="316" spans="21:21">
      <c r="U316" s="21">
        <v>178000</v>
      </c>
    </row>
    <row r="317" spans="21:21">
      <c r="U317" s="24">
        <v>188500</v>
      </c>
    </row>
    <row r="318" spans="21:21">
      <c r="U318" s="21">
        <v>260000</v>
      </c>
    </row>
    <row r="319" spans="21:21">
      <c r="U319" s="24">
        <v>270000</v>
      </c>
    </row>
    <row r="320" spans="21:21">
      <c r="U320" s="21">
        <v>260000</v>
      </c>
    </row>
    <row r="321" spans="21:21">
      <c r="U321" s="24">
        <v>187500</v>
      </c>
    </row>
    <row r="322" spans="21:21">
      <c r="U322" s="21">
        <v>342643</v>
      </c>
    </row>
    <row r="323" spans="21:21">
      <c r="U323" s="24">
        <v>354000</v>
      </c>
    </row>
    <row r="324" spans="21:21">
      <c r="U324" s="21">
        <v>301000</v>
      </c>
    </row>
    <row r="325" spans="21:21">
      <c r="U325" s="24">
        <v>126175</v>
      </c>
    </row>
    <row r="326" spans="21:21">
      <c r="U326" s="21">
        <v>242000</v>
      </c>
    </row>
    <row r="327" spans="21:21">
      <c r="U327" s="24">
        <v>87000</v>
      </c>
    </row>
    <row r="328" spans="21:21">
      <c r="U328" s="21">
        <v>324000</v>
      </c>
    </row>
    <row r="329" spans="21:21">
      <c r="U329" s="24">
        <v>145250</v>
      </c>
    </row>
    <row r="330" spans="21:21">
      <c r="U330" s="21">
        <v>214500</v>
      </c>
    </row>
    <row r="331" spans="21:21">
      <c r="U331" s="24">
        <v>78000</v>
      </c>
    </row>
    <row r="332" spans="21:21">
      <c r="U332" s="21">
        <v>119000</v>
      </c>
    </row>
    <row r="333" spans="21:21">
      <c r="U333" s="24">
        <v>139000</v>
      </c>
    </row>
    <row r="334" spans="21:21">
      <c r="U334" s="21">
        <v>284000</v>
      </c>
    </row>
    <row r="335" spans="21:21">
      <c r="U335" s="24">
        <v>207000</v>
      </c>
    </row>
    <row r="336" spans="21:21">
      <c r="U336" s="21">
        <v>192000</v>
      </c>
    </row>
    <row r="337" spans="21:21">
      <c r="U337" s="24">
        <v>228950</v>
      </c>
    </row>
    <row r="338" spans="21:21">
      <c r="U338" s="21">
        <v>377426</v>
      </c>
    </row>
    <row r="339" spans="21:21">
      <c r="U339" s="24">
        <v>214000</v>
      </c>
    </row>
    <row r="340" spans="21:21">
      <c r="U340" s="21">
        <v>202500</v>
      </c>
    </row>
    <row r="341" spans="21:21">
      <c r="U341" s="24">
        <v>155000</v>
      </c>
    </row>
    <row r="342" spans="21:21">
      <c r="U342" s="21">
        <v>202900</v>
      </c>
    </row>
    <row r="343" spans="21:21">
      <c r="U343" s="24">
        <v>82000</v>
      </c>
    </row>
    <row r="344" spans="21:21">
      <c r="U344" s="21">
        <v>87500</v>
      </c>
    </row>
    <row r="345" spans="21:21">
      <c r="U345" s="24">
        <v>266000</v>
      </c>
    </row>
    <row r="346" spans="21:21">
      <c r="U346" s="21">
        <v>85000</v>
      </c>
    </row>
    <row r="347" spans="21:21">
      <c r="U347" s="24">
        <v>140200</v>
      </c>
    </row>
    <row r="348" spans="21:21">
      <c r="U348" s="21">
        <v>151500</v>
      </c>
    </row>
    <row r="349" spans="21:21">
      <c r="U349" s="24">
        <v>157500</v>
      </c>
    </row>
    <row r="350" spans="21:21">
      <c r="U350" s="21">
        <v>154000</v>
      </c>
    </row>
    <row r="351" spans="21:21">
      <c r="U351" s="24">
        <v>437154</v>
      </c>
    </row>
    <row r="352" spans="21:21">
      <c r="U352" s="21">
        <v>318061</v>
      </c>
    </row>
    <row r="353" spans="21:21">
      <c r="U353" s="24">
        <v>190000</v>
      </c>
    </row>
    <row r="354" spans="21:21">
      <c r="U354" s="21">
        <v>95000</v>
      </c>
    </row>
    <row r="355" spans="21:21">
      <c r="U355" s="24">
        <v>105900</v>
      </c>
    </row>
    <row r="356" spans="21:21">
      <c r="U356" s="21">
        <v>140000</v>
      </c>
    </row>
    <row r="357" spans="21:21">
      <c r="U357" s="24">
        <v>177500</v>
      </c>
    </row>
    <row r="358" spans="21:21">
      <c r="U358" s="21">
        <v>173000</v>
      </c>
    </row>
    <row r="359" spans="21:21">
      <c r="U359" s="24">
        <v>134000</v>
      </c>
    </row>
    <row r="360" spans="21:21">
      <c r="U360" s="21">
        <v>130000</v>
      </c>
    </row>
    <row r="361" spans="21:21">
      <c r="U361" s="24">
        <v>280000</v>
      </c>
    </row>
    <row r="362" spans="21:21">
      <c r="U362" s="21">
        <v>156000</v>
      </c>
    </row>
    <row r="363" spans="21:21">
      <c r="U363" s="24">
        <v>145000</v>
      </c>
    </row>
    <row r="364" spans="21:21">
      <c r="U364" s="21">
        <v>198500</v>
      </c>
    </row>
    <row r="365" spans="21:21">
      <c r="U365" s="24">
        <v>118000</v>
      </c>
    </row>
    <row r="366" spans="21:21">
      <c r="U366" s="21">
        <v>190000</v>
      </c>
    </row>
    <row r="367" spans="21:21">
      <c r="U367" s="24">
        <v>147000</v>
      </c>
    </row>
    <row r="368" spans="21:21">
      <c r="U368" s="21">
        <v>159000</v>
      </c>
    </row>
    <row r="369" spans="21:21">
      <c r="U369" s="24">
        <v>165000</v>
      </c>
    </row>
    <row r="370" spans="21:21">
      <c r="U370" s="21">
        <v>132000</v>
      </c>
    </row>
    <row r="371" spans="21:21">
      <c r="U371" s="24">
        <v>162000</v>
      </c>
    </row>
    <row r="372" spans="21:21">
      <c r="U372" s="21">
        <v>172400</v>
      </c>
    </row>
    <row r="373" spans="21:21">
      <c r="U373" s="24">
        <v>134432</v>
      </c>
    </row>
    <row r="374" spans="21:21">
      <c r="U374" s="21">
        <v>125000</v>
      </c>
    </row>
    <row r="375" spans="21:21">
      <c r="U375" s="24">
        <v>123000</v>
      </c>
    </row>
    <row r="376" spans="21:21">
      <c r="U376" s="21">
        <v>219500</v>
      </c>
    </row>
    <row r="377" spans="21:21">
      <c r="U377" s="24">
        <v>61000</v>
      </c>
    </row>
    <row r="378" spans="21:21">
      <c r="U378" s="21">
        <v>148000</v>
      </c>
    </row>
    <row r="379" spans="21:21">
      <c r="U379" s="24">
        <v>340000</v>
      </c>
    </row>
    <row r="380" spans="21:21">
      <c r="U380" s="21">
        <v>394432</v>
      </c>
    </row>
    <row r="381" spans="21:21">
      <c r="U381" s="24">
        <v>179000</v>
      </c>
    </row>
    <row r="382" spans="21:21">
      <c r="U382" s="21">
        <v>127000</v>
      </c>
    </row>
    <row r="383" spans="21:21">
      <c r="U383" s="24">
        <v>187750</v>
      </c>
    </row>
    <row r="384" spans="21:21">
      <c r="U384" s="21">
        <v>213500</v>
      </c>
    </row>
    <row r="385" spans="21:21">
      <c r="U385" s="24">
        <v>76000</v>
      </c>
    </row>
    <row r="386" spans="21:21">
      <c r="U386" s="21">
        <v>240000</v>
      </c>
    </row>
    <row r="387" spans="21:21">
      <c r="U387" s="24">
        <v>192000</v>
      </c>
    </row>
    <row r="388" spans="21:21">
      <c r="U388" s="21">
        <v>81000</v>
      </c>
    </row>
    <row r="389" spans="21:21">
      <c r="U389" s="24">
        <v>125000</v>
      </c>
    </row>
    <row r="390" spans="21:21">
      <c r="U390" s="21">
        <v>191000</v>
      </c>
    </row>
    <row r="391" spans="21:21">
      <c r="U391" s="24">
        <v>426000</v>
      </c>
    </row>
    <row r="392" spans="21:21">
      <c r="U392" s="21">
        <v>119000</v>
      </c>
    </row>
    <row r="393" spans="21:21">
      <c r="U393" s="24">
        <v>215000</v>
      </c>
    </row>
    <row r="394" spans="21:21">
      <c r="U394" s="21">
        <v>106500</v>
      </c>
    </row>
    <row r="395" spans="21:21">
      <c r="U395" s="24">
        <v>100000</v>
      </c>
    </row>
    <row r="396" spans="21:21">
      <c r="U396" s="21">
        <v>109000</v>
      </c>
    </row>
    <row r="397" spans="21:21">
      <c r="U397" s="24">
        <v>129000</v>
      </c>
    </row>
    <row r="398" spans="21:21">
      <c r="U398" s="21">
        <v>123000</v>
      </c>
    </row>
    <row r="399" spans="21:21">
      <c r="U399" s="24">
        <v>169500</v>
      </c>
    </row>
    <row r="400" spans="21:21">
      <c r="U400" s="21">
        <v>67000</v>
      </c>
    </row>
    <row r="401" spans="21:21">
      <c r="U401" s="24">
        <v>241000</v>
      </c>
    </row>
    <row r="402" spans="21:21">
      <c r="U402" s="21">
        <v>245500</v>
      </c>
    </row>
    <row r="403" spans="21:21">
      <c r="U403" s="24">
        <v>164990</v>
      </c>
    </row>
    <row r="404" spans="21:21">
      <c r="U404" s="21">
        <v>108000</v>
      </c>
    </row>
    <row r="405" spans="21:21">
      <c r="U405" s="24">
        <v>258000</v>
      </c>
    </row>
    <row r="406" spans="21:21">
      <c r="U406" s="21">
        <v>168000</v>
      </c>
    </row>
    <row r="407" spans="21:21">
      <c r="U407" s="24">
        <v>150000</v>
      </c>
    </row>
    <row r="408" spans="21:21">
      <c r="U408" s="21">
        <v>115000</v>
      </c>
    </row>
    <row r="409" spans="21:21">
      <c r="U409" s="24">
        <v>177000</v>
      </c>
    </row>
    <row r="410" spans="21:21">
      <c r="U410" s="21">
        <v>280000</v>
      </c>
    </row>
    <row r="411" spans="21:21">
      <c r="U411" s="24">
        <v>339750</v>
      </c>
    </row>
    <row r="412" spans="21:21">
      <c r="U412" s="21">
        <v>60000</v>
      </c>
    </row>
    <row r="413" spans="21:21">
      <c r="U413" s="24">
        <v>145000</v>
      </c>
    </row>
    <row r="414" spans="21:21">
      <c r="U414" s="21">
        <v>222000</v>
      </c>
    </row>
    <row r="415" spans="21:21">
      <c r="U415" s="24">
        <v>115000</v>
      </c>
    </row>
    <row r="416" spans="21:21">
      <c r="U416" s="21">
        <v>228000</v>
      </c>
    </row>
    <row r="417" spans="21:21">
      <c r="U417" s="24">
        <v>181134</v>
      </c>
    </row>
    <row r="418" spans="21:21">
      <c r="U418" s="21">
        <v>149500</v>
      </c>
    </row>
    <row r="419" spans="21:21">
      <c r="U419" s="24">
        <v>239000</v>
      </c>
    </row>
    <row r="420" spans="21:21">
      <c r="U420" s="21">
        <v>126000</v>
      </c>
    </row>
    <row r="421" spans="21:21">
      <c r="U421" s="24">
        <v>142000</v>
      </c>
    </row>
    <row r="422" spans="21:21">
      <c r="U422" s="21">
        <v>206300</v>
      </c>
    </row>
    <row r="423" spans="21:21">
      <c r="U423" s="24">
        <v>215000</v>
      </c>
    </row>
    <row r="424" spans="21:21">
      <c r="U424" s="21">
        <v>113000</v>
      </c>
    </row>
    <row r="425" spans="21:21">
      <c r="U425" s="24">
        <v>315000</v>
      </c>
    </row>
    <row r="426" spans="21:21">
      <c r="U426" s="21">
        <v>139000</v>
      </c>
    </row>
    <row r="427" spans="21:21">
      <c r="U427" s="24">
        <v>135000</v>
      </c>
    </row>
    <row r="428" spans="21:21">
      <c r="U428" s="21">
        <v>275000</v>
      </c>
    </row>
    <row r="429" spans="21:21">
      <c r="U429" s="24">
        <v>109008</v>
      </c>
    </row>
    <row r="430" spans="21:21">
      <c r="U430" s="21">
        <v>195400</v>
      </c>
    </row>
    <row r="431" spans="21:21">
      <c r="U431" s="24">
        <v>175000</v>
      </c>
    </row>
    <row r="432" spans="21:21">
      <c r="U432" s="21">
        <v>85400</v>
      </c>
    </row>
    <row r="433" spans="21:21">
      <c r="U433" s="24">
        <v>79900</v>
      </c>
    </row>
    <row r="434" spans="21:21">
      <c r="U434" s="21">
        <v>122500</v>
      </c>
    </row>
    <row r="435" spans="21:21">
      <c r="U435" s="24">
        <v>181000</v>
      </c>
    </row>
    <row r="436" spans="21:21">
      <c r="U436" s="21">
        <v>81000</v>
      </c>
    </row>
    <row r="437" spans="21:21">
      <c r="U437" s="24">
        <v>212000</v>
      </c>
    </row>
    <row r="438" spans="21:21">
      <c r="U438" s="21">
        <v>116000</v>
      </c>
    </row>
    <row r="439" spans="21:21">
      <c r="U439" s="24">
        <v>119000</v>
      </c>
    </row>
    <row r="440" spans="21:21">
      <c r="U440" s="21">
        <v>90350</v>
      </c>
    </row>
    <row r="441" spans="21:21">
      <c r="U441" s="24">
        <v>110000</v>
      </c>
    </row>
    <row r="442" spans="21:21">
      <c r="U442" s="21">
        <v>555000</v>
      </c>
    </row>
    <row r="443" spans="21:21">
      <c r="U443" s="24">
        <v>118000</v>
      </c>
    </row>
    <row r="444" spans="21:21">
      <c r="U444" s="21">
        <v>162900</v>
      </c>
    </row>
    <row r="445" spans="21:21">
      <c r="U445" s="24">
        <v>172500</v>
      </c>
    </row>
    <row r="446" spans="21:21">
      <c r="U446" s="21">
        <v>210000</v>
      </c>
    </row>
    <row r="447" spans="21:21">
      <c r="U447" s="24">
        <v>127500</v>
      </c>
    </row>
    <row r="448" spans="21:21">
      <c r="U448" s="21">
        <v>190000</v>
      </c>
    </row>
    <row r="449" spans="21:21">
      <c r="U449" s="24">
        <v>199900</v>
      </c>
    </row>
    <row r="450" spans="21:21">
      <c r="U450" s="21">
        <v>119500</v>
      </c>
    </row>
    <row r="451" spans="21:21">
      <c r="U451" s="24">
        <v>120000</v>
      </c>
    </row>
    <row r="452" spans="21:21">
      <c r="U452" s="21">
        <v>110000</v>
      </c>
    </row>
    <row r="453" spans="21:21">
      <c r="U453" s="24">
        <v>280000</v>
      </c>
    </row>
    <row r="454" spans="21:21">
      <c r="U454" s="21">
        <v>204000</v>
      </c>
    </row>
    <row r="455" spans="21:21">
      <c r="U455" s="24">
        <v>210000</v>
      </c>
    </row>
    <row r="456" spans="21:21">
      <c r="U456" s="21">
        <v>188000</v>
      </c>
    </row>
    <row r="457" spans="21:21">
      <c r="U457" s="24">
        <v>175500</v>
      </c>
    </row>
    <row r="458" spans="21:21">
      <c r="U458" s="21">
        <v>98000</v>
      </c>
    </row>
    <row r="459" spans="21:21">
      <c r="U459" s="24">
        <v>256000</v>
      </c>
    </row>
    <row r="460" spans="21:21">
      <c r="U460" s="21">
        <v>161000</v>
      </c>
    </row>
    <row r="461" spans="21:21">
      <c r="U461" s="24">
        <v>110000</v>
      </c>
    </row>
    <row r="462" spans="21:21">
      <c r="U462" s="21">
        <v>263435</v>
      </c>
    </row>
    <row r="463" spans="21:21">
      <c r="U463" s="24">
        <v>155000</v>
      </c>
    </row>
    <row r="464" spans="21:21">
      <c r="U464" s="21">
        <v>62383</v>
      </c>
    </row>
    <row r="465" spans="21:21">
      <c r="U465" s="24">
        <v>188700</v>
      </c>
    </row>
    <row r="466" spans="21:21">
      <c r="U466" s="21">
        <v>124000</v>
      </c>
    </row>
    <row r="467" spans="21:21">
      <c r="U467" s="24">
        <v>178740</v>
      </c>
    </row>
    <row r="468" spans="21:21">
      <c r="U468" s="21">
        <v>167000</v>
      </c>
    </row>
    <row r="469" spans="21:21">
      <c r="U469" s="24">
        <v>146500</v>
      </c>
    </row>
    <row r="470" spans="21:21">
      <c r="U470" s="21">
        <v>250000</v>
      </c>
    </row>
    <row r="471" spans="21:21">
      <c r="U471" s="24">
        <v>187000</v>
      </c>
    </row>
    <row r="472" spans="21:21">
      <c r="U472" s="21">
        <v>212000</v>
      </c>
    </row>
    <row r="473" spans="21:21">
      <c r="U473" s="24">
        <v>190000</v>
      </c>
    </row>
    <row r="474" spans="21:21">
      <c r="U474" s="21">
        <v>148000</v>
      </c>
    </row>
    <row r="475" spans="21:21">
      <c r="U475" s="24">
        <v>440000</v>
      </c>
    </row>
    <row r="476" spans="21:21">
      <c r="U476" s="21">
        <v>251000</v>
      </c>
    </row>
    <row r="477" spans="21:21">
      <c r="U477" s="24">
        <v>132500</v>
      </c>
    </row>
    <row r="478" spans="21:21">
      <c r="U478" s="21">
        <v>208900</v>
      </c>
    </row>
    <row r="479" spans="21:21">
      <c r="U479" s="24">
        <v>380000</v>
      </c>
    </row>
    <row r="480" spans="21:21">
      <c r="U480" s="21">
        <v>297000</v>
      </c>
    </row>
    <row r="481" spans="21:21">
      <c r="U481" s="24">
        <v>89471</v>
      </c>
    </row>
    <row r="482" spans="21:21">
      <c r="U482" s="21">
        <v>326000</v>
      </c>
    </row>
    <row r="483" spans="21:21">
      <c r="U483" s="24">
        <v>374000</v>
      </c>
    </row>
    <row r="484" spans="21:21">
      <c r="U484" s="21">
        <v>155000</v>
      </c>
    </row>
    <row r="485" spans="21:21">
      <c r="U485" s="24">
        <v>164000</v>
      </c>
    </row>
    <row r="486" spans="21:21">
      <c r="U486" s="21">
        <v>132500</v>
      </c>
    </row>
    <row r="487" spans="21:21">
      <c r="U487" s="24">
        <v>147000</v>
      </c>
    </row>
    <row r="488" spans="21:21">
      <c r="U488" s="21">
        <v>156000</v>
      </c>
    </row>
    <row r="489" spans="21:21">
      <c r="U489" s="24">
        <v>175000</v>
      </c>
    </row>
    <row r="490" spans="21:21">
      <c r="U490" s="21">
        <v>160000</v>
      </c>
    </row>
    <row r="491" spans="21:21">
      <c r="U491" s="24">
        <v>86000</v>
      </c>
    </row>
    <row r="492" spans="21:21">
      <c r="U492" s="21">
        <v>115000</v>
      </c>
    </row>
    <row r="493" spans="21:21">
      <c r="U493" s="24">
        <v>133000</v>
      </c>
    </row>
    <row r="494" spans="21:21">
      <c r="U494" s="21">
        <v>172785</v>
      </c>
    </row>
    <row r="495" spans="21:21">
      <c r="U495" s="24">
        <v>155000</v>
      </c>
    </row>
    <row r="496" spans="21:21">
      <c r="U496" s="21">
        <v>91300</v>
      </c>
    </row>
    <row r="497" spans="21:21">
      <c r="U497" s="24">
        <v>34900</v>
      </c>
    </row>
    <row r="498" spans="21:21">
      <c r="U498" s="21">
        <v>430000</v>
      </c>
    </row>
    <row r="499" spans="21:21">
      <c r="U499" s="24">
        <v>184000</v>
      </c>
    </row>
    <row r="500" spans="21:21">
      <c r="U500" s="21">
        <v>130000</v>
      </c>
    </row>
    <row r="501" spans="21:21">
      <c r="U501" s="24">
        <v>120000</v>
      </c>
    </row>
    <row r="502" spans="21:21">
      <c r="U502" s="21">
        <v>113000</v>
      </c>
    </row>
    <row r="503" spans="21:21">
      <c r="U503" s="24">
        <v>226700</v>
      </c>
    </row>
    <row r="504" spans="21:21">
      <c r="U504" s="21">
        <v>140000</v>
      </c>
    </row>
    <row r="505" spans="21:21">
      <c r="U505" s="24">
        <v>289000</v>
      </c>
    </row>
    <row r="506" spans="21:21">
      <c r="U506" s="21">
        <v>147000</v>
      </c>
    </row>
    <row r="507" spans="21:21">
      <c r="U507" s="24">
        <v>124500</v>
      </c>
    </row>
    <row r="508" spans="21:21">
      <c r="U508" s="21">
        <v>215000</v>
      </c>
    </row>
    <row r="509" spans="21:21">
      <c r="U509" s="24">
        <v>208300</v>
      </c>
    </row>
    <row r="510" spans="21:21">
      <c r="U510" s="21">
        <v>161000</v>
      </c>
    </row>
    <row r="511" spans="21:21">
      <c r="U511" s="24">
        <v>124500</v>
      </c>
    </row>
    <row r="512" spans="21:21">
      <c r="U512" s="21">
        <v>164900</v>
      </c>
    </row>
    <row r="513" spans="21:21">
      <c r="U513" s="24">
        <v>202665</v>
      </c>
    </row>
    <row r="514" spans="21:21">
      <c r="U514" s="21">
        <v>129900</v>
      </c>
    </row>
    <row r="515" spans="21:21">
      <c r="U515" s="24">
        <v>134000</v>
      </c>
    </row>
    <row r="516" spans="21:21">
      <c r="U516" s="21">
        <v>96500</v>
      </c>
    </row>
    <row r="517" spans="21:21">
      <c r="U517" s="24">
        <v>402861</v>
      </c>
    </row>
    <row r="518" spans="21:21">
      <c r="U518" s="21">
        <v>158000</v>
      </c>
    </row>
    <row r="519" spans="21:21">
      <c r="U519" s="24">
        <v>265000</v>
      </c>
    </row>
    <row r="520" spans="21:21">
      <c r="U520" s="21">
        <v>211000</v>
      </c>
    </row>
    <row r="521" spans="21:21">
      <c r="U521" s="24">
        <v>234000</v>
      </c>
    </row>
    <row r="522" spans="21:21">
      <c r="U522" s="21">
        <v>106250</v>
      </c>
    </row>
    <row r="523" spans="21:21">
      <c r="U523" s="24">
        <v>150000</v>
      </c>
    </row>
    <row r="524" spans="21:21">
      <c r="U524" s="21">
        <v>159000</v>
      </c>
    </row>
    <row r="525" spans="21:21">
      <c r="U525" s="24">
        <v>184750</v>
      </c>
    </row>
    <row r="526" spans="21:21">
      <c r="U526" s="21">
        <v>315750</v>
      </c>
    </row>
    <row r="527" spans="21:21">
      <c r="U527" s="24">
        <v>176000</v>
      </c>
    </row>
    <row r="528" spans="21:21">
      <c r="U528" s="21">
        <v>132000</v>
      </c>
    </row>
    <row r="529" spans="21:21">
      <c r="U529" s="24">
        <v>446261</v>
      </c>
    </row>
    <row r="530" spans="21:21">
      <c r="U530" s="21">
        <v>86000</v>
      </c>
    </row>
    <row r="531" spans="21:21">
      <c r="U531" s="24">
        <v>200624</v>
      </c>
    </row>
    <row r="532" spans="21:21">
      <c r="U532" s="21">
        <v>175000</v>
      </c>
    </row>
    <row r="533" spans="21:21">
      <c r="U533" s="24">
        <v>128000</v>
      </c>
    </row>
    <row r="534" spans="21:21">
      <c r="U534" s="21">
        <v>107500</v>
      </c>
    </row>
    <row r="535" spans="21:21">
      <c r="U535" s="24">
        <v>39300</v>
      </c>
    </row>
    <row r="536" spans="21:21">
      <c r="U536" s="21">
        <v>178000</v>
      </c>
    </row>
    <row r="537" spans="21:21">
      <c r="U537" s="24">
        <v>107500</v>
      </c>
    </row>
    <row r="538" spans="21:21">
      <c r="U538" s="21">
        <v>188000</v>
      </c>
    </row>
    <row r="539" spans="21:21">
      <c r="U539" s="24">
        <v>111250</v>
      </c>
    </row>
    <row r="540" spans="21:21">
      <c r="U540" s="21">
        <v>158000</v>
      </c>
    </row>
    <row r="541" spans="21:21">
      <c r="U541" s="24">
        <v>272000</v>
      </c>
    </row>
    <row r="542" spans="21:21">
      <c r="U542" s="21">
        <v>315000</v>
      </c>
    </row>
    <row r="543" spans="21:21">
      <c r="U543" s="24">
        <v>248000</v>
      </c>
    </row>
    <row r="544" spans="21:21">
      <c r="U544" s="21">
        <v>213250</v>
      </c>
    </row>
    <row r="545" spans="21:21">
      <c r="U545" s="24">
        <v>133000</v>
      </c>
    </row>
    <row r="546" spans="21:21">
      <c r="U546" s="21">
        <v>179665</v>
      </c>
    </row>
    <row r="547" spans="21:21">
      <c r="U547" s="24">
        <v>229000</v>
      </c>
    </row>
    <row r="548" spans="21:21">
      <c r="U548" s="21">
        <v>210000</v>
      </c>
    </row>
    <row r="549" spans="21:21">
      <c r="U549" s="24">
        <v>129500</v>
      </c>
    </row>
    <row r="550" spans="21:21">
      <c r="U550" s="21">
        <v>125000</v>
      </c>
    </row>
    <row r="551" spans="21:21">
      <c r="U551" s="24">
        <v>263000</v>
      </c>
    </row>
    <row r="552" spans="21:21">
      <c r="U552" s="21">
        <v>140000</v>
      </c>
    </row>
    <row r="553" spans="21:21">
      <c r="U553" s="24">
        <v>112500</v>
      </c>
    </row>
    <row r="554" spans="21:21">
      <c r="U554" s="21">
        <v>255500</v>
      </c>
    </row>
    <row r="555" spans="21:21">
      <c r="U555" s="24">
        <v>108000</v>
      </c>
    </row>
    <row r="556" spans="21:21">
      <c r="U556" s="21">
        <v>284000</v>
      </c>
    </row>
    <row r="557" spans="21:21">
      <c r="U557" s="24">
        <v>113000</v>
      </c>
    </row>
    <row r="558" spans="21:21">
      <c r="U558" s="21">
        <v>141000</v>
      </c>
    </row>
    <row r="559" spans="21:21">
      <c r="U559" s="24">
        <v>108000</v>
      </c>
    </row>
    <row r="560" spans="21:21">
      <c r="U560" s="21">
        <v>175000</v>
      </c>
    </row>
    <row r="561" spans="21:21">
      <c r="U561" s="24">
        <v>234000</v>
      </c>
    </row>
    <row r="562" spans="21:21">
      <c r="U562" s="21">
        <v>121500</v>
      </c>
    </row>
    <row r="563" spans="21:21">
      <c r="U563" s="24">
        <v>170000</v>
      </c>
    </row>
    <row r="564" spans="21:21">
      <c r="U564" s="21">
        <v>108000</v>
      </c>
    </row>
    <row r="565" spans="21:21">
      <c r="U565" s="24">
        <v>185000</v>
      </c>
    </row>
    <row r="566" spans="21:21">
      <c r="U566" s="21">
        <v>268000</v>
      </c>
    </row>
    <row r="567" spans="21:21">
      <c r="U567" s="24">
        <v>128000</v>
      </c>
    </row>
    <row r="568" spans="21:21">
      <c r="U568" s="21">
        <v>325000</v>
      </c>
    </row>
    <row r="569" spans="21:21">
      <c r="U569" s="24">
        <v>214000</v>
      </c>
    </row>
    <row r="570" spans="21:21">
      <c r="U570" s="21">
        <v>316600</v>
      </c>
    </row>
    <row r="571" spans="21:21">
      <c r="U571" s="24">
        <v>135960</v>
      </c>
    </row>
    <row r="572" spans="21:21">
      <c r="U572" s="21">
        <v>142600</v>
      </c>
    </row>
    <row r="573" spans="21:21">
      <c r="U573" s="24">
        <v>120000</v>
      </c>
    </row>
    <row r="574" spans="21:21">
      <c r="U574" s="21">
        <v>224500</v>
      </c>
    </row>
    <row r="575" spans="21:21">
      <c r="U575" s="24">
        <v>170000</v>
      </c>
    </row>
    <row r="576" spans="21:21">
      <c r="U576" s="21">
        <v>139000</v>
      </c>
    </row>
    <row r="577" spans="21:21">
      <c r="U577" s="24">
        <v>118500</v>
      </c>
    </row>
    <row r="578" spans="21:21">
      <c r="U578" s="21">
        <v>145000</v>
      </c>
    </row>
    <row r="579" spans="21:21">
      <c r="U579" s="24">
        <v>164500</v>
      </c>
    </row>
    <row r="580" spans="21:21">
      <c r="U580" s="21">
        <v>146000</v>
      </c>
    </row>
    <row r="581" spans="21:21">
      <c r="U581" s="24">
        <v>131500</v>
      </c>
    </row>
    <row r="582" spans="21:21">
      <c r="U582" s="21">
        <v>181900</v>
      </c>
    </row>
    <row r="583" spans="21:21">
      <c r="U583" s="24">
        <v>253293</v>
      </c>
    </row>
    <row r="584" spans="21:21">
      <c r="U584" s="21">
        <v>118500</v>
      </c>
    </row>
    <row r="585" spans="21:21">
      <c r="U585" s="24">
        <v>325000</v>
      </c>
    </row>
    <row r="586" spans="21:21">
      <c r="U586" s="21">
        <v>133000</v>
      </c>
    </row>
    <row r="587" spans="21:21">
      <c r="U587" s="24">
        <v>369900</v>
      </c>
    </row>
    <row r="588" spans="21:21">
      <c r="U588" s="21">
        <v>130000</v>
      </c>
    </row>
    <row r="589" spans="21:21">
      <c r="U589" s="24">
        <v>137000</v>
      </c>
    </row>
    <row r="590" spans="21:21">
      <c r="U590" s="21">
        <v>143000</v>
      </c>
    </row>
    <row r="591" spans="21:21">
      <c r="U591" s="24">
        <v>79500</v>
      </c>
    </row>
    <row r="592" spans="21:21">
      <c r="U592" s="21">
        <v>185900</v>
      </c>
    </row>
    <row r="593" spans="21:21">
      <c r="U593" s="24">
        <v>451950</v>
      </c>
    </row>
    <row r="594" spans="21:21">
      <c r="U594" s="21">
        <v>138000</v>
      </c>
    </row>
    <row r="595" spans="21:21">
      <c r="U595" s="24">
        <v>140000</v>
      </c>
    </row>
    <row r="596" spans="21:21">
      <c r="U596" s="21">
        <v>110000</v>
      </c>
    </row>
    <row r="597" spans="21:21">
      <c r="U597" s="24">
        <v>319000</v>
      </c>
    </row>
    <row r="598" spans="21:21">
      <c r="U598" s="21">
        <v>114504</v>
      </c>
    </row>
    <row r="599" spans="21:21">
      <c r="U599" s="24">
        <v>194201</v>
      </c>
    </row>
    <row r="600" spans="21:21">
      <c r="U600" s="21">
        <v>217500</v>
      </c>
    </row>
    <row r="601" spans="21:21">
      <c r="U601" s="24">
        <v>151000</v>
      </c>
    </row>
    <row r="602" spans="21:21">
      <c r="U602" s="21">
        <v>275000</v>
      </c>
    </row>
    <row r="603" spans="21:21">
      <c r="U603" s="24">
        <v>141000</v>
      </c>
    </row>
    <row r="604" spans="21:21">
      <c r="U604" s="21">
        <v>220000</v>
      </c>
    </row>
    <row r="605" spans="21:21">
      <c r="U605" s="24">
        <v>151000</v>
      </c>
    </row>
    <row r="606" spans="21:21">
      <c r="U606" s="21">
        <v>221000</v>
      </c>
    </row>
    <row r="607" spans="21:21">
      <c r="U607" s="24">
        <v>205000</v>
      </c>
    </row>
    <row r="608" spans="21:21">
      <c r="U608" s="21">
        <v>152000</v>
      </c>
    </row>
    <row r="609" spans="21:21">
      <c r="U609" s="24">
        <v>225000</v>
      </c>
    </row>
    <row r="610" spans="21:21">
      <c r="U610" s="21">
        <v>359100</v>
      </c>
    </row>
    <row r="611" spans="21:21">
      <c r="U611" s="24">
        <v>118500</v>
      </c>
    </row>
    <row r="612" spans="21:21">
      <c r="U612" s="21">
        <v>313000</v>
      </c>
    </row>
    <row r="613" spans="21:21">
      <c r="U613" s="24">
        <v>148000</v>
      </c>
    </row>
    <row r="614" spans="21:21">
      <c r="U614" s="21">
        <v>261500</v>
      </c>
    </row>
    <row r="615" spans="21:21">
      <c r="U615" s="24">
        <v>147000</v>
      </c>
    </row>
    <row r="616" spans="21:21">
      <c r="U616" s="21">
        <v>75500</v>
      </c>
    </row>
    <row r="617" spans="21:21">
      <c r="U617" s="24">
        <v>137500</v>
      </c>
    </row>
    <row r="618" spans="21:21">
      <c r="U618" s="21">
        <v>183200</v>
      </c>
    </row>
    <row r="619" spans="21:21">
      <c r="U619" s="24">
        <v>105500</v>
      </c>
    </row>
    <row r="620" spans="21:21">
      <c r="U620" s="21">
        <v>314813</v>
      </c>
    </row>
    <row r="621" spans="21:21">
      <c r="U621" s="24">
        <v>305000</v>
      </c>
    </row>
    <row r="622" spans="21:21">
      <c r="U622" s="21">
        <v>67000</v>
      </c>
    </row>
    <row r="623" spans="21:21">
      <c r="U623" s="24">
        <v>240000</v>
      </c>
    </row>
    <row r="624" spans="21:21">
      <c r="U624" s="21">
        <v>135000</v>
      </c>
    </row>
    <row r="625" spans="21:21">
      <c r="U625" s="24">
        <v>168500</v>
      </c>
    </row>
    <row r="626" spans="21:21">
      <c r="U626" s="21">
        <v>165150</v>
      </c>
    </row>
    <row r="627" spans="21:21">
      <c r="U627" s="24">
        <v>160000</v>
      </c>
    </row>
    <row r="628" spans="21:21">
      <c r="U628" s="21">
        <v>139900</v>
      </c>
    </row>
    <row r="629" spans="21:21">
      <c r="U629" s="24">
        <v>153000</v>
      </c>
    </row>
    <row r="630" spans="21:21">
      <c r="U630" s="21">
        <v>135000</v>
      </c>
    </row>
    <row r="631" spans="21:21">
      <c r="U631" s="24">
        <v>168500</v>
      </c>
    </row>
    <row r="632" spans="21:21">
      <c r="U632" s="21">
        <v>124000</v>
      </c>
    </row>
    <row r="633" spans="21:21">
      <c r="U633" s="24">
        <v>209500</v>
      </c>
    </row>
    <row r="634" spans="21:21">
      <c r="U634" s="21">
        <v>82500</v>
      </c>
    </row>
    <row r="635" spans="21:21">
      <c r="U635" s="24">
        <v>139400</v>
      </c>
    </row>
    <row r="636" spans="21:21">
      <c r="U636" s="21">
        <v>144000</v>
      </c>
    </row>
    <row r="637" spans="21:21">
      <c r="U637" s="24">
        <v>200000</v>
      </c>
    </row>
    <row r="638" spans="21:21">
      <c r="U638" s="21">
        <v>60000</v>
      </c>
    </row>
    <row r="639" spans="21:21">
      <c r="U639" s="24">
        <v>93000</v>
      </c>
    </row>
    <row r="640" spans="21:21">
      <c r="U640" s="21">
        <v>85000</v>
      </c>
    </row>
    <row r="641" spans="21:21">
      <c r="U641" s="24">
        <v>264561</v>
      </c>
    </row>
    <row r="642" spans="21:21">
      <c r="U642" s="21">
        <v>274000</v>
      </c>
    </row>
    <row r="643" spans="21:21">
      <c r="U643" s="24">
        <v>226000</v>
      </c>
    </row>
    <row r="644" spans="21:21">
      <c r="U644" s="21">
        <v>345000</v>
      </c>
    </row>
    <row r="645" spans="21:21">
      <c r="U645" s="24">
        <v>152000</v>
      </c>
    </row>
    <row r="646" spans="21:21">
      <c r="U646" s="21">
        <v>370878</v>
      </c>
    </row>
    <row r="647" spans="21:21">
      <c r="U647" s="24">
        <v>143250</v>
      </c>
    </row>
    <row r="648" spans="21:21">
      <c r="U648" s="21">
        <v>98300</v>
      </c>
    </row>
    <row r="649" spans="21:21">
      <c r="U649" s="24">
        <v>155000</v>
      </c>
    </row>
    <row r="650" spans="21:21">
      <c r="U650" s="21">
        <v>155000</v>
      </c>
    </row>
    <row r="651" spans="21:21">
      <c r="U651" s="24">
        <v>84500</v>
      </c>
    </row>
    <row r="652" spans="21:21">
      <c r="U652" s="21">
        <v>205950</v>
      </c>
    </row>
    <row r="653" spans="21:21">
      <c r="U653" s="24">
        <v>108000</v>
      </c>
    </row>
    <row r="654" spans="21:21">
      <c r="U654" s="21">
        <v>191000</v>
      </c>
    </row>
    <row r="655" spans="21:21">
      <c r="U655" s="24">
        <v>135000</v>
      </c>
    </row>
    <row r="656" spans="21:21">
      <c r="U656" s="21">
        <v>350000</v>
      </c>
    </row>
    <row r="657" spans="21:21">
      <c r="U657" s="24">
        <v>88000</v>
      </c>
    </row>
    <row r="658" spans="21:21">
      <c r="U658" s="21">
        <v>145500</v>
      </c>
    </row>
    <row r="659" spans="21:21">
      <c r="U659" s="24">
        <v>149000</v>
      </c>
    </row>
    <row r="660" spans="21:21">
      <c r="U660" s="21">
        <v>97500</v>
      </c>
    </row>
    <row r="661" spans="21:21">
      <c r="U661" s="24">
        <v>167000</v>
      </c>
    </row>
    <row r="662" spans="21:21">
      <c r="U662" s="21">
        <v>197900</v>
      </c>
    </row>
    <row r="663" spans="21:21">
      <c r="U663" s="24">
        <v>402000</v>
      </c>
    </row>
    <row r="664" spans="21:21">
      <c r="U664" s="21">
        <v>110000</v>
      </c>
    </row>
    <row r="665" spans="21:21">
      <c r="U665" s="24">
        <v>137500</v>
      </c>
    </row>
    <row r="666" spans="21:21">
      <c r="U666" s="21">
        <v>423000</v>
      </c>
    </row>
    <row r="667" spans="21:21">
      <c r="U667" s="24">
        <v>230500</v>
      </c>
    </row>
    <row r="668" spans="21:21">
      <c r="U668" s="21">
        <v>129000</v>
      </c>
    </row>
    <row r="669" spans="21:21">
      <c r="U669" s="24">
        <v>193500</v>
      </c>
    </row>
    <row r="670" spans="21:21">
      <c r="U670" s="21">
        <v>168000</v>
      </c>
    </row>
    <row r="671" spans="21:21">
      <c r="U671" s="24">
        <v>137500</v>
      </c>
    </row>
    <row r="672" spans="21:21">
      <c r="U672" s="21">
        <v>173500</v>
      </c>
    </row>
    <row r="673" spans="21:21">
      <c r="U673" s="24">
        <v>103600</v>
      </c>
    </row>
    <row r="674" spans="21:21">
      <c r="U674" s="21">
        <v>165000</v>
      </c>
    </row>
    <row r="675" spans="21:21">
      <c r="U675" s="24">
        <v>257500</v>
      </c>
    </row>
    <row r="676" spans="21:21">
      <c r="U676" s="21">
        <v>140000</v>
      </c>
    </row>
    <row r="677" spans="21:21">
      <c r="U677" s="24">
        <v>148500</v>
      </c>
    </row>
    <row r="678" spans="21:21">
      <c r="U678" s="21">
        <v>87000</v>
      </c>
    </row>
    <row r="679" spans="21:21">
      <c r="U679" s="24">
        <v>109500</v>
      </c>
    </row>
    <row r="680" spans="21:21">
      <c r="U680" s="21">
        <v>372500</v>
      </c>
    </row>
    <row r="681" spans="21:21">
      <c r="U681" s="24">
        <v>128500</v>
      </c>
    </row>
    <row r="682" spans="21:21">
      <c r="U682" s="21">
        <v>143000</v>
      </c>
    </row>
    <row r="683" spans="21:21">
      <c r="U683" s="24">
        <v>159434</v>
      </c>
    </row>
    <row r="684" spans="21:21">
      <c r="U684" s="21">
        <v>173000</v>
      </c>
    </row>
    <row r="685" spans="21:21">
      <c r="U685" s="24">
        <v>285000</v>
      </c>
    </row>
    <row r="686" spans="21:21">
      <c r="U686" s="21">
        <v>221000</v>
      </c>
    </row>
    <row r="687" spans="21:21">
      <c r="U687" s="24">
        <v>207500</v>
      </c>
    </row>
    <row r="688" spans="21:21">
      <c r="U688" s="21">
        <v>227875</v>
      </c>
    </row>
    <row r="689" spans="21:21">
      <c r="U689" s="24">
        <v>148800</v>
      </c>
    </row>
    <row r="690" spans="21:21">
      <c r="U690" s="21">
        <v>392000</v>
      </c>
    </row>
    <row r="691" spans="21:21">
      <c r="U691" s="24">
        <v>194700</v>
      </c>
    </row>
    <row r="692" spans="21:21">
      <c r="U692" s="21">
        <v>141000</v>
      </c>
    </row>
    <row r="693" spans="21:21">
      <c r="U693" s="24">
        <v>755000</v>
      </c>
    </row>
    <row r="694" spans="21:21">
      <c r="U694" s="21">
        <v>335000</v>
      </c>
    </row>
    <row r="695" spans="21:21">
      <c r="U695" s="24">
        <v>108480</v>
      </c>
    </row>
    <row r="696" spans="21:21">
      <c r="U696" s="21">
        <v>141500</v>
      </c>
    </row>
    <row r="697" spans="21:21">
      <c r="U697" s="24">
        <v>176000</v>
      </c>
    </row>
    <row r="698" spans="21:21">
      <c r="U698" s="21">
        <v>89000</v>
      </c>
    </row>
    <row r="699" spans="21:21">
      <c r="U699" s="24">
        <v>123500</v>
      </c>
    </row>
    <row r="700" spans="21:21">
      <c r="U700" s="21">
        <v>138500</v>
      </c>
    </row>
    <row r="701" spans="21:21">
      <c r="U701" s="24">
        <v>196000</v>
      </c>
    </row>
    <row r="702" spans="21:21">
      <c r="U702" s="21">
        <v>312500</v>
      </c>
    </row>
    <row r="703" spans="21:21">
      <c r="U703" s="24">
        <v>140000</v>
      </c>
    </row>
    <row r="704" spans="21:21">
      <c r="U704" s="21">
        <v>361919</v>
      </c>
    </row>
    <row r="705" spans="21:21">
      <c r="U705" s="24">
        <v>140000</v>
      </c>
    </row>
    <row r="706" spans="21:21">
      <c r="U706" s="21">
        <v>213000</v>
      </c>
    </row>
    <row r="707" spans="21:21">
      <c r="U707" s="24">
        <v>55000</v>
      </c>
    </row>
    <row r="708" spans="21:21">
      <c r="U708" s="21">
        <v>302000</v>
      </c>
    </row>
    <row r="709" spans="21:21">
      <c r="U709" s="24">
        <v>254000</v>
      </c>
    </row>
    <row r="710" spans="21:21">
      <c r="U710" s="21">
        <v>179540</v>
      </c>
    </row>
    <row r="711" spans="21:21">
      <c r="U711" s="24">
        <v>109900</v>
      </c>
    </row>
    <row r="712" spans="21:21">
      <c r="U712" s="21">
        <v>52000</v>
      </c>
    </row>
    <row r="713" spans="21:21">
      <c r="U713" s="24">
        <v>102776</v>
      </c>
    </row>
    <row r="714" spans="21:21">
      <c r="U714" s="21">
        <v>189000</v>
      </c>
    </row>
    <row r="715" spans="21:21">
      <c r="U715" s="24">
        <v>129000</v>
      </c>
    </row>
    <row r="716" spans="21:21">
      <c r="U716" s="21">
        <v>130500</v>
      </c>
    </row>
    <row r="717" spans="21:21">
      <c r="U717" s="24">
        <v>165000</v>
      </c>
    </row>
    <row r="718" spans="21:21">
      <c r="U718" s="21">
        <v>159500</v>
      </c>
    </row>
    <row r="719" spans="21:21">
      <c r="U719" s="24">
        <v>157000</v>
      </c>
    </row>
    <row r="720" spans="21:21">
      <c r="U720" s="21">
        <v>341000</v>
      </c>
    </row>
    <row r="721" spans="21:21">
      <c r="U721" s="24">
        <v>128500</v>
      </c>
    </row>
    <row r="722" spans="21:21">
      <c r="U722" s="21">
        <v>275000</v>
      </c>
    </row>
    <row r="723" spans="21:21">
      <c r="U723" s="24">
        <v>143000</v>
      </c>
    </row>
    <row r="724" spans="21:21">
      <c r="U724" s="21">
        <v>124500</v>
      </c>
    </row>
    <row r="725" spans="21:21">
      <c r="U725" s="24">
        <v>135000</v>
      </c>
    </row>
    <row r="726" spans="21:21">
      <c r="U726" s="21">
        <v>320000</v>
      </c>
    </row>
    <row r="727" spans="21:21">
      <c r="U727" s="24">
        <v>120500</v>
      </c>
    </row>
    <row r="728" spans="21:21">
      <c r="U728" s="21">
        <v>222000</v>
      </c>
    </row>
    <row r="729" spans="21:21">
      <c r="U729" s="24">
        <v>194500</v>
      </c>
    </row>
    <row r="730" spans="21:21">
      <c r="U730" s="21">
        <v>110000</v>
      </c>
    </row>
    <row r="731" spans="21:21">
      <c r="U731" s="24">
        <v>103000</v>
      </c>
    </row>
    <row r="732" spans="21:21">
      <c r="U732" s="21">
        <v>236500</v>
      </c>
    </row>
    <row r="733" spans="21:21">
      <c r="U733" s="24">
        <v>187500</v>
      </c>
    </row>
    <row r="734" spans="21:21">
      <c r="U734" s="21">
        <v>222500</v>
      </c>
    </row>
    <row r="735" spans="21:21">
      <c r="U735" s="24">
        <v>131400</v>
      </c>
    </row>
    <row r="736" spans="21:21">
      <c r="U736" s="21">
        <v>108000</v>
      </c>
    </row>
    <row r="737" spans="21:21">
      <c r="U737" s="24">
        <v>163000</v>
      </c>
    </row>
    <row r="738" spans="21:21">
      <c r="U738" s="21">
        <v>93500</v>
      </c>
    </row>
    <row r="739" spans="21:21">
      <c r="U739" s="24">
        <v>239900</v>
      </c>
    </row>
    <row r="740" spans="21:21">
      <c r="U740" s="21">
        <v>179000</v>
      </c>
    </row>
    <row r="741" spans="21:21">
      <c r="U741" s="24">
        <v>190000</v>
      </c>
    </row>
    <row r="742" spans="21:21">
      <c r="U742" s="21">
        <v>132000</v>
      </c>
    </row>
    <row r="743" spans="21:21">
      <c r="U743" s="24">
        <v>142000</v>
      </c>
    </row>
    <row r="744" spans="21:21">
      <c r="U744" s="21">
        <v>179000</v>
      </c>
    </row>
    <row r="745" spans="21:21">
      <c r="U745" s="24">
        <v>175000</v>
      </c>
    </row>
    <row r="746" spans="21:21">
      <c r="U746" s="21">
        <v>180000</v>
      </c>
    </row>
    <row r="747" spans="21:21">
      <c r="U747" s="24">
        <v>299800</v>
      </c>
    </row>
    <row r="748" spans="21:21">
      <c r="U748" s="21">
        <v>236000</v>
      </c>
    </row>
    <row r="749" spans="21:21">
      <c r="U749" s="24">
        <v>265979</v>
      </c>
    </row>
    <row r="750" spans="21:21">
      <c r="U750" s="21">
        <v>260400</v>
      </c>
    </row>
    <row r="751" spans="21:21">
      <c r="U751" s="24">
        <v>98000</v>
      </c>
    </row>
    <row r="752" spans="21:21">
      <c r="U752" s="21">
        <v>96500</v>
      </c>
    </row>
    <row r="753" spans="21:21">
      <c r="U753" s="24">
        <v>162000</v>
      </c>
    </row>
    <row r="754" spans="21:21">
      <c r="U754" s="21">
        <v>217000</v>
      </c>
    </row>
    <row r="755" spans="21:21">
      <c r="U755" s="24">
        <v>275500</v>
      </c>
    </row>
    <row r="756" spans="21:21">
      <c r="U756" s="21">
        <v>156000</v>
      </c>
    </row>
    <row r="757" spans="21:21">
      <c r="U757" s="24">
        <v>172500</v>
      </c>
    </row>
    <row r="758" spans="21:21">
      <c r="U758" s="21">
        <v>212000</v>
      </c>
    </row>
    <row r="759" spans="21:21">
      <c r="U759" s="24">
        <v>158900</v>
      </c>
    </row>
    <row r="760" spans="21:21">
      <c r="U760" s="21">
        <v>179400</v>
      </c>
    </row>
    <row r="761" spans="21:21">
      <c r="U761" s="24">
        <v>290000</v>
      </c>
    </row>
    <row r="762" spans="21:21">
      <c r="U762" s="21">
        <v>127500</v>
      </c>
    </row>
    <row r="763" spans="21:21">
      <c r="U763" s="24">
        <v>100000</v>
      </c>
    </row>
    <row r="764" spans="21:21">
      <c r="U764" s="21">
        <v>215200</v>
      </c>
    </row>
    <row r="765" spans="21:21">
      <c r="U765" s="24">
        <v>337000</v>
      </c>
    </row>
    <row r="766" spans="21:21">
      <c r="U766" s="21">
        <v>270000</v>
      </c>
    </row>
    <row r="767" spans="21:21">
      <c r="U767" s="24">
        <v>264132</v>
      </c>
    </row>
    <row r="768" spans="21:21">
      <c r="U768" s="21">
        <v>196500</v>
      </c>
    </row>
    <row r="769" spans="21:21">
      <c r="U769" s="24">
        <v>160000</v>
      </c>
    </row>
    <row r="770" spans="21:21">
      <c r="U770" s="21">
        <v>216837</v>
      </c>
    </row>
    <row r="771" spans="21:21">
      <c r="U771" s="24">
        <v>538000</v>
      </c>
    </row>
    <row r="772" spans="21:21">
      <c r="U772" s="21">
        <v>134900</v>
      </c>
    </row>
    <row r="773" spans="21:21">
      <c r="U773" s="24">
        <v>102000</v>
      </c>
    </row>
    <row r="774" spans="21:21">
      <c r="U774" s="21">
        <v>107000</v>
      </c>
    </row>
    <row r="775" spans="21:21">
      <c r="U775" s="24">
        <v>114500</v>
      </c>
    </row>
    <row r="776" spans="21:21">
      <c r="U776" s="21">
        <v>395000</v>
      </c>
    </row>
    <row r="777" spans="21:21">
      <c r="U777" s="24">
        <v>162000</v>
      </c>
    </row>
    <row r="778" spans="21:21">
      <c r="U778" s="21">
        <v>221500</v>
      </c>
    </row>
    <row r="779" spans="21:21">
      <c r="U779" s="24">
        <v>142500</v>
      </c>
    </row>
    <row r="780" spans="21:21">
      <c r="U780" s="21">
        <v>144000</v>
      </c>
    </row>
    <row r="781" spans="21:21">
      <c r="U781" s="24">
        <v>135000</v>
      </c>
    </row>
    <row r="782" spans="21:21">
      <c r="U782" s="21">
        <v>176000</v>
      </c>
    </row>
    <row r="783" spans="21:21">
      <c r="U783" s="24">
        <v>175900</v>
      </c>
    </row>
    <row r="784" spans="21:21">
      <c r="U784" s="21">
        <v>187100</v>
      </c>
    </row>
    <row r="785" spans="21:21">
      <c r="U785" s="24">
        <v>165500</v>
      </c>
    </row>
    <row r="786" spans="21:21">
      <c r="U786" s="21">
        <v>128000</v>
      </c>
    </row>
    <row r="787" spans="21:21">
      <c r="U787" s="24">
        <v>161500</v>
      </c>
    </row>
    <row r="788" spans="21:21">
      <c r="U788" s="21">
        <v>139000</v>
      </c>
    </row>
    <row r="789" spans="21:21">
      <c r="U789" s="24">
        <v>233000</v>
      </c>
    </row>
    <row r="790" spans="21:21">
      <c r="U790" s="21">
        <v>107900</v>
      </c>
    </row>
    <row r="791" spans="21:21">
      <c r="U791" s="24">
        <v>187500</v>
      </c>
    </row>
    <row r="792" spans="21:21">
      <c r="U792" s="21">
        <v>160200</v>
      </c>
    </row>
    <row r="793" spans="21:21">
      <c r="U793" s="24">
        <v>146800</v>
      </c>
    </row>
    <row r="794" spans="21:21">
      <c r="U794" s="21">
        <v>269790</v>
      </c>
    </row>
    <row r="795" spans="21:21">
      <c r="U795" s="24">
        <v>225000</v>
      </c>
    </row>
    <row r="796" spans="21:21">
      <c r="U796" s="21">
        <v>194500</v>
      </c>
    </row>
    <row r="797" spans="21:21">
      <c r="U797" s="24">
        <v>171000</v>
      </c>
    </row>
    <row r="798" spans="21:21">
      <c r="U798" s="21">
        <v>143500</v>
      </c>
    </row>
    <row r="799" spans="21:21">
      <c r="U799" s="24">
        <v>110000</v>
      </c>
    </row>
    <row r="800" spans="21:21">
      <c r="U800" s="21">
        <v>485000</v>
      </c>
    </row>
    <row r="801" spans="21:21">
      <c r="U801" s="24">
        <v>175000</v>
      </c>
    </row>
    <row r="802" spans="21:21">
      <c r="U802" s="21">
        <v>200000</v>
      </c>
    </row>
    <row r="803" spans="21:21">
      <c r="U803" s="24">
        <v>109900</v>
      </c>
    </row>
    <row r="804" spans="21:21">
      <c r="U804" s="21">
        <v>189000</v>
      </c>
    </row>
    <row r="805" spans="21:21">
      <c r="U805" s="24">
        <v>582933</v>
      </c>
    </row>
    <row r="806" spans="21:21">
      <c r="U806" s="21">
        <v>118000</v>
      </c>
    </row>
    <row r="807" spans="21:21">
      <c r="U807" s="24">
        <v>227680</v>
      </c>
    </row>
    <row r="808" spans="21:21">
      <c r="U808" s="21">
        <v>135500</v>
      </c>
    </row>
    <row r="809" spans="21:21">
      <c r="U809" s="24">
        <v>223500</v>
      </c>
    </row>
    <row r="810" spans="21:21">
      <c r="U810" s="21">
        <v>159950</v>
      </c>
    </row>
    <row r="811" spans="21:21">
      <c r="U811" s="24">
        <v>106000</v>
      </c>
    </row>
    <row r="812" spans="21:21">
      <c r="U812" s="21">
        <v>181000</v>
      </c>
    </row>
    <row r="813" spans="21:21">
      <c r="U813" s="24">
        <v>144500</v>
      </c>
    </row>
    <row r="814" spans="21:21">
      <c r="U814" s="21">
        <v>55993</v>
      </c>
    </row>
    <row r="815" spans="21:21">
      <c r="U815" s="24">
        <v>157900</v>
      </c>
    </row>
    <row r="816" spans="21:21">
      <c r="U816" s="21">
        <v>116000</v>
      </c>
    </row>
    <row r="817" spans="21:21">
      <c r="U817" s="24">
        <v>224900</v>
      </c>
    </row>
    <row r="818" spans="21:21">
      <c r="U818" s="21">
        <v>137000</v>
      </c>
    </row>
    <row r="819" spans="21:21">
      <c r="U819" s="24">
        <v>271000</v>
      </c>
    </row>
    <row r="820" spans="21:21">
      <c r="U820" s="21">
        <v>155000</v>
      </c>
    </row>
    <row r="821" spans="21:21">
      <c r="U821" s="24">
        <v>224000</v>
      </c>
    </row>
    <row r="822" spans="21:21">
      <c r="U822" s="21">
        <v>183000</v>
      </c>
    </row>
    <row r="823" spans="21:21">
      <c r="U823" s="24">
        <v>93000</v>
      </c>
    </row>
    <row r="824" spans="21:21">
      <c r="U824" s="21">
        <v>225000</v>
      </c>
    </row>
    <row r="825" spans="21:21">
      <c r="U825" s="24">
        <v>139500</v>
      </c>
    </row>
    <row r="826" spans="21:21">
      <c r="U826" s="21">
        <v>232600</v>
      </c>
    </row>
    <row r="827" spans="21:21">
      <c r="U827" s="24">
        <v>385000</v>
      </c>
    </row>
    <row r="828" spans="21:21">
      <c r="U828" s="21">
        <v>109500</v>
      </c>
    </row>
    <row r="829" spans="21:21">
      <c r="U829" s="24">
        <v>189000</v>
      </c>
    </row>
    <row r="830" spans="21:21">
      <c r="U830" s="21">
        <v>185000</v>
      </c>
    </row>
    <row r="831" spans="21:21">
      <c r="U831" s="24">
        <v>147400</v>
      </c>
    </row>
    <row r="832" spans="21:21">
      <c r="U832" s="21">
        <v>166000</v>
      </c>
    </row>
    <row r="833" spans="21:21">
      <c r="U833" s="24">
        <v>151000</v>
      </c>
    </row>
    <row r="834" spans="21:21">
      <c r="U834" s="21">
        <v>237000</v>
      </c>
    </row>
    <row r="835" spans="21:21">
      <c r="U835" s="24">
        <v>167000</v>
      </c>
    </row>
    <row r="836" spans="21:21">
      <c r="U836" s="21">
        <v>139950</v>
      </c>
    </row>
    <row r="837" spans="21:21">
      <c r="U837" s="24">
        <v>128000</v>
      </c>
    </row>
    <row r="838" spans="21:21">
      <c r="U838" s="21">
        <v>153500</v>
      </c>
    </row>
    <row r="839" spans="21:21">
      <c r="U839" s="24">
        <v>100000</v>
      </c>
    </row>
    <row r="840" spans="21:21">
      <c r="U840" s="21">
        <v>144000</v>
      </c>
    </row>
    <row r="841" spans="21:21">
      <c r="U841" s="24">
        <v>130500</v>
      </c>
    </row>
    <row r="842" spans="21:21">
      <c r="U842" s="21">
        <v>140000</v>
      </c>
    </row>
    <row r="843" spans="21:21">
      <c r="U843" s="24">
        <v>157500</v>
      </c>
    </row>
    <row r="844" spans="21:21">
      <c r="U844" s="21">
        <v>174900</v>
      </c>
    </row>
    <row r="845" spans="21:21">
      <c r="U845" s="24">
        <v>141000</v>
      </c>
    </row>
    <row r="846" spans="21:21">
      <c r="U846" s="21">
        <v>153900</v>
      </c>
    </row>
    <row r="847" spans="21:21">
      <c r="U847" s="24">
        <v>171000</v>
      </c>
    </row>
    <row r="848" spans="21:21">
      <c r="U848" s="21">
        <v>213000</v>
      </c>
    </row>
    <row r="849" spans="21:21">
      <c r="U849" s="24">
        <v>133500</v>
      </c>
    </row>
    <row r="850" spans="21:21">
      <c r="U850" s="21">
        <v>240000</v>
      </c>
    </row>
    <row r="851" spans="21:21">
      <c r="U851" s="24">
        <v>187000</v>
      </c>
    </row>
    <row r="852" spans="21:21">
      <c r="U852" s="21">
        <v>131500</v>
      </c>
    </row>
    <row r="853" spans="21:21">
      <c r="U853" s="24">
        <v>215000</v>
      </c>
    </row>
    <row r="854" spans="21:21">
      <c r="U854" s="21">
        <v>164000</v>
      </c>
    </row>
    <row r="855" spans="21:21">
      <c r="U855" s="24">
        <v>158000</v>
      </c>
    </row>
    <row r="856" spans="21:21">
      <c r="U856" s="21">
        <v>170000</v>
      </c>
    </row>
    <row r="857" spans="21:21">
      <c r="U857" s="24">
        <v>127000</v>
      </c>
    </row>
    <row r="858" spans="21:21">
      <c r="U858" s="21">
        <v>147000</v>
      </c>
    </row>
    <row r="859" spans="21:21">
      <c r="U859" s="24">
        <v>174000</v>
      </c>
    </row>
    <row r="860" spans="21:21">
      <c r="U860" s="21">
        <v>152000</v>
      </c>
    </row>
    <row r="861" spans="21:21">
      <c r="U861" s="24">
        <v>250000</v>
      </c>
    </row>
    <row r="862" spans="21:21">
      <c r="U862" s="21">
        <v>189950</v>
      </c>
    </row>
    <row r="863" spans="21:21">
      <c r="U863" s="24">
        <v>131500</v>
      </c>
    </row>
    <row r="864" spans="21:21">
      <c r="U864" s="21">
        <v>152000</v>
      </c>
    </row>
    <row r="865" spans="21:21">
      <c r="U865" s="24">
        <v>132500</v>
      </c>
    </row>
    <row r="866" spans="21:21">
      <c r="U866" s="21">
        <v>250580</v>
      </c>
    </row>
    <row r="867" spans="21:21">
      <c r="U867" s="24">
        <v>148500</v>
      </c>
    </row>
    <row r="868" spans="21:21">
      <c r="U868" s="21">
        <v>248900</v>
      </c>
    </row>
    <row r="869" spans="21:21">
      <c r="U869" s="24">
        <v>129000</v>
      </c>
    </row>
    <row r="870" spans="21:21">
      <c r="U870" s="21">
        <v>169000</v>
      </c>
    </row>
    <row r="871" spans="21:21">
      <c r="U871" s="24">
        <v>236000</v>
      </c>
    </row>
    <row r="872" spans="21:21">
      <c r="U872" s="21">
        <v>109500</v>
      </c>
    </row>
    <row r="873" spans="21:21">
      <c r="U873" s="24">
        <v>200500</v>
      </c>
    </row>
    <row r="874" spans="21:21">
      <c r="U874" s="21">
        <v>116000</v>
      </c>
    </row>
    <row r="875" spans="21:21">
      <c r="U875" s="24">
        <v>133000</v>
      </c>
    </row>
    <row r="876" spans="21:21">
      <c r="U876" s="21">
        <v>66500</v>
      </c>
    </row>
    <row r="877" spans="21:21">
      <c r="U877" s="24">
        <v>303477</v>
      </c>
    </row>
    <row r="878" spans="21:21">
      <c r="U878" s="21">
        <v>132250</v>
      </c>
    </row>
    <row r="879" spans="21:21">
      <c r="U879" s="24">
        <v>350000</v>
      </c>
    </row>
    <row r="880" spans="21:21">
      <c r="U880" s="21">
        <v>148000</v>
      </c>
    </row>
    <row r="881" spans="21:21">
      <c r="U881" s="24">
        <v>136500</v>
      </c>
    </row>
    <row r="882" spans="21:21">
      <c r="U882" s="21">
        <v>157000</v>
      </c>
    </row>
    <row r="883" spans="21:21">
      <c r="U883" s="24">
        <v>187500</v>
      </c>
    </row>
    <row r="884" spans="21:21">
      <c r="U884" s="21">
        <v>178000</v>
      </c>
    </row>
    <row r="885" spans="21:21">
      <c r="U885" s="24">
        <v>118500</v>
      </c>
    </row>
    <row r="886" spans="21:21">
      <c r="U886" s="21">
        <v>100000</v>
      </c>
    </row>
    <row r="887" spans="21:21">
      <c r="U887" s="24">
        <v>328900</v>
      </c>
    </row>
    <row r="888" spans="21:21">
      <c r="U888" s="21">
        <v>145000</v>
      </c>
    </row>
    <row r="889" spans="21:21">
      <c r="U889" s="24">
        <v>135500</v>
      </c>
    </row>
    <row r="890" spans="21:21">
      <c r="U890" s="21">
        <v>268000</v>
      </c>
    </row>
    <row r="891" spans="21:21">
      <c r="U891" s="24">
        <v>149500</v>
      </c>
    </row>
    <row r="892" spans="21:21">
      <c r="U892" s="21">
        <v>122900</v>
      </c>
    </row>
    <row r="893" spans="21:21">
      <c r="U893" s="24">
        <v>172500</v>
      </c>
    </row>
    <row r="894" spans="21:21">
      <c r="U894" s="21">
        <v>154500</v>
      </c>
    </row>
    <row r="895" spans="21:21">
      <c r="U895" s="24">
        <v>165000</v>
      </c>
    </row>
    <row r="896" spans="21:21">
      <c r="U896" s="21">
        <v>118858</v>
      </c>
    </row>
    <row r="897" spans="21:21">
      <c r="U897" s="24">
        <v>140000</v>
      </c>
    </row>
    <row r="898" spans="21:21">
      <c r="U898" s="21">
        <v>106500</v>
      </c>
    </row>
    <row r="899" spans="21:21">
      <c r="U899" s="24">
        <v>142953</v>
      </c>
    </row>
    <row r="900" spans="21:21">
      <c r="U900" s="21">
        <v>611657</v>
      </c>
    </row>
    <row r="901" spans="21:21">
      <c r="U901" s="24">
        <v>135000</v>
      </c>
    </row>
    <row r="902" spans="21:21">
      <c r="U902" s="21">
        <v>110000</v>
      </c>
    </row>
    <row r="903" spans="21:21">
      <c r="U903" s="24">
        <v>153000</v>
      </c>
    </row>
    <row r="904" spans="21:21">
      <c r="U904" s="21">
        <v>180000</v>
      </c>
    </row>
    <row r="905" spans="21:21">
      <c r="U905" s="24">
        <v>240000</v>
      </c>
    </row>
    <row r="906" spans="21:21">
      <c r="U906" s="21">
        <v>125500</v>
      </c>
    </row>
    <row r="907" spans="21:21">
      <c r="U907" s="24">
        <v>128000</v>
      </c>
    </row>
    <row r="908" spans="21:21">
      <c r="U908" s="21">
        <v>255000</v>
      </c>
    </row>
    <row r="909" spans="21:21">
      <c r="U909" s="24">
        <v>250000</v>
      </c>
    </row>
    <row r="910" spans="21:21">
      <c r="U910" s="21">
        <v>131000</v>
      </c>
    </row>
    <row r="911" spans="21:21">
      <c r="U911" s="24">
        <v>174000</v>
      </c>
    </row>
    <row r="912" spans="21:21">
      <c r="U912" s="21">
        <v>154300</v>
      </c>
    </row>
    <row r="913" spans="21:21">
      <c r="U913" s="24">
        <v>143500</v>
      </c>
    </row>
    <row r="914" spans="21:21">
      <c r="U914" s="21">
        <v>88000</v>
      </c>
    </row>
    <row r="915" spans="21:21">
      <c r="U915" s="24">
        <v>145000</v>
      </c>
    </row>
    <row r="916" spans="21:21">
      <c r="U916" s="21">
        <v>173733</v>
      </c>
    </row>
    <row r="917" spans="21:21">
      <c r="U917" s="24">
        <v>75000</v>
      </c>
    </row>
    <row r="918" spans="21:21">
      <c r="U918" s="21">
        <v>35311</v>
      </c>
    </row>
    <row r="919" spans="21:21">
      <c r="U919" s="24">
        <v>135000</v>
      </c>
    </row>
    <row r="920" spans="21:21">
      <c r="U920" s="21">
        <v>238000</v>
      </c>
    </row>
    <row r="921" spans="21:21">
      <c r="U921" s="24">
        <v>176500</v>
      </c>
    </row>
    <row r="922" spans="21:21">
      <c r="U922" s="21">
        <v>201000</v>
      </c>
    </row>
    <row r="923" spans="21:21">
      <c r="U923" s="24">
        <v>145900</v>
      </c>
    </row>
    <row r="924" spans="21:21">
      <c r="U924" s="21">
        <v>169990</v>
      </c>
    </row>
    <row r="925" spans="21:21">
      <c r="U925" s="24">
        <v>193000</v>
      </c>
    </row>
    <row r="926" spans="21:21">
      <c r="U926" s="21">
        <v>207500</v>
      </c>
    </row>
    <row r="927" spans="21:21">
      <c r="U927" s="24">
        <v>175000</v>
      </c>
    </row>
    <row r="928" spans="21:21">
      <c r="U928" s="21">
        <v>285000</v>
      </c>
    </row>
    <row r="929" spans="21:21">
      <c r="U929" s="24">
        <v>176000</v>
      </c>
    </row>
    <row r="930" spans="21:21">
      <c r="U930" s="21">
        <v>236500</v>
      </c>
    </row>
    <row r="931" spans="21:21">
      <c r="U931" s="24">
        <v>222000</v>
      </c>
    </row>
    <row r="932" spans="21:21">
      <c r="U932" s="21">
        <v>201000</v>
      </c>
    </row>
    <row r="933" spans="21:21">
      <c r="U933" s="24">
        <v>117500</v>
      </c>
    </row>
    <row r="934" spans="21:21">
      <c r="U934" s="21">
        <v>320000</v>
      </c>
    </row>
    <row r="935" spans="21:21">
      <c r="U935" s="24">
        <v>190000</v>
      </c>
    </row>
    <row r="936" spans="21:21">
      <c r="U936" s="21">
        <v>242000</v>
      </c>
    </row>
    <row r="937" spans="21:21">
      <c r="U937" s="24">
        <v>79900</v>
      </c>
    </row>
    <row r="938" spans="21:21">
      <c r="U938" s="21">
        <v>184900</v>
      </c>
    </row>
    <row r="939" spans="21:21">
      <c r="U939" s="24">
        <v>253000</v>
      </c>
    </row>
    <row r="940" spans="21:21">
      <c r="U940" s="21">
        <v>239799</v>
      </c>
    </row>
    <row r="941" spans="21:21">
      <c r="U941" s="24">
        <v>244400</v>
      </c>
    </row>
    <row r="942" spans="21:21">
      <c r="U942" s="21">
        <v>150900</v>
      </c>
    </row>
    <row r="943" spans="21:21">
      <c r="U943" s="24">
        <v>214000</v>
      </c>
    </row>
    <row r="944" spans="21:21">
      <c r="U944" s="21">
        <v>150000</v>
      </c>
    </row>
    <row r="945" spans="21:21">
      <c r="U945" s="24">
        <v>143000</v>
      </c>
    </row>
    <row r="946" spans="21:21">
      <c r="U946" s="21">
        <v>137500</v>
      </c>
    </row>
    <row r="947" spans="21:21">
      <c r="U947" s="24">
        <v>124900</v>
      </c>
    </row>
    <row r="948" spans="21:21">
      <c r="U948" s="21">
        <v>143000</v>
      </c>
    </row>
    <row r="949" spans="21:21">
      <c r="U949" s="24">
        <v>270000</v>
      </c>
    </row>
    <row r="950" spans="21:21">
      <c r="U950" s="21">
        <v>192500</v>
      </c>
    </row>
    <row r="951" spans="21:21">
      <c r="U951" s="24">
        <v>197500</v>
      </c>
    </row>
    <row r="952" spans="21:21">
      <c r="U952" s="21">
        <v>129000</v>
      </c>
    </row>
    <row r="953" spans="21:21">
      <c r="U953" s="24">
        <v>119900</v>
      </c>
    </row>
    <row r="954" spans="21:21">
      <c r="U954" s="21">
        <v>133900</v>
      </c>
    </row>
    <row r="955" spans="21:21">
      <c r="U955" s="24">
        <v>172000</v>
      </c>
    </row>
    <row r="956" spans="21:21">
      <c r="U956" s="21">
        <v>127500</v>
      </c>
    </row>
    <row r="957" spans="21:21">
      <c r="U957" s="24">
        <v>145000</v>
      </c>
    </row>
    <row r="958" spans="21:21">
      <c r="U958" s="21">
        <v>124000</v>
      </c>
    </row>
    <row r="959" spans="21:21">
      <c r="U959" s="24">
        <v>132000</v>
      </c>
    </row>
    <row r="960" spans="21:21">
      <c r="U960" s="21">
        <v>185000</v>
      </c>
    </row>
    <row r="961" spans="21:21">
      <c r="U961" s="24">
        <v>155000</v>
      </c>
    </row>
    <row r="962" spans="21:21">
      <c r="U962" s="21">
        <v>116500</v>
      </c>
    </row>
    <row r="963" spans="21:21">
      <c r="U963" s="24">
        <v>272000</v>
      </c>
    </row>
    <row r="964" spans="21:21">
      <c r="U964" s="21">
        <v>155000</v>
      </c>
    </row>
    <row r="965" spans="21:21">
      <c r="U965" s="24">
        <v>239000</v>
      </c>
    </row>
    <row r="966" spans="21:21">
      <c r="U966" s="21">
        <v>214900</v>
      </c>
    </row>
    <row r="967" spans="21:21">
      <c r="U967" s="24">
        <v>178900</v>
      </c>
    </row>
    <row r="968" spans="21:21">
      <c r="U968" s="21">
        <v>160000</v>
      </c>
    </row>
    <row r="969" spans="21:21">
      <c r="U969" s="24">
        <v>135000</v>
      </c>
    </row>
    <row r="970" spans="21:21">
      <c r="U970" s="21">
        <v>37900</v>
      </c>
    </row>
    <row r="971" spans="21:21">
      <c r="U971" s="24">
        <v>140000</v>
      </c>
    </row>
    <row r="972" spans="21:21">
      <c r="U972" s="21">
        <v>135000</v>
      </c>
    </row>
    <row r="973" spans="21:21">
      <c r="U973" s="24">
        <v>173000</v>
      </c>
    </row>
    <row r="974" spans="21:21">
      <c r="U974" s="21">
        <v>99500</v>
      </c>
    </row>
    <row r="975" spans="21:21">
      <c r="U975" s="24">
        <v>182000</v>
      </c>
    </row>
    <row r="976" spans="21:21">
      <c r="U976" s="21">
        <v>167500</v>
      </c>
    </row>
    <row r="977" spans="21:21">
      <c r="U977" s="24">
        <v>165000</v>
      </c>
    </row>
    <row r="978" spans="21:21">
      <c r="U978" s="21">
        <v>85500</v>
      </c>
    </row>
    <row r="979" spans="21:21">
      <c r="U979" s="24">
        <v>199900</v>
      </c>
    </row>
    <row r="980" spans="21:21">
      <c r="U980" s="21">
        <v>110000</v>
      </c>
    </row>
    <row r="981" spans="21:21">
      <c r="U981" s="24">
        <v>139000</v>
      </c>
    </row>
    <row r="982" spans="21:21">
      <c r="U982" s="21">
        <v>178400</v>
      </c>
    </row>
    <row r="983" spans="21:21">
      <c r="U983" s="24">
        <v>336000</v>
      </c>
    </row>
    <row r="984" spans="21:21">
      <c r="U984" s="21">
        <v>159895</v>
      </c>
    </row>
    <row r="985" spans="21:21">
      <c r="U985" s="24">
        <v>255900</v>
      </c>
    </row>
    <row r="986" spans="21:21">
      <c r="U986" s="21">
        <v>126000</v>
      </c>
    </row>
    <row r="987" spans="21:21">
      <c r="U987" s="24">
        <v>125000</v>
      </c>
    </row>
    <row r="988" spans="21:21">
      <c r="U988" s="21">
        <v>117000</v>
      </c>
    </row>
    <row r="989" spans="21:21">
      <c r="U989" s="24">
        <v>395192</v>
      </c>
    </row>
    <row r="990" spans="21:21">
      <c r="U990" s="21">
        <v>195000</v>
      </c>
    </row>
    <row r="991" spans="21:21">
      <c r="U991" s="24">
        <v>197000</v>
      </c>
    </row>
    <row r="992" spans="21:21">
      <c r="U992" s="21">
        <v>348000</v>
      </c>
    </row>
    <row r="993" spans="21:21">
      <c r="U993" s="24">
        <v>168000</v>
      </c>
    </row>
    <row r="994" spans="21:21">
      <c r="U994" s="21">
        <v>187000</v>
      </c>
    </row>
    <row r="995" spans="21:21">
      <c r="U995" s="24">
        <v>173900</v>
      </c>
    </row>
    <row r="996" spans="21:21">
      <c r="U996" s="21">
        <v>337500</v>
      </c>
    </row>
    <row r="997" spans="21:21">
      <c r="U997" s="24">
        <v>121600</v>
      </c>
    </row>
    <row r="998" spans="21:21">
      <c r="U998" s="21">
        <v>136500</v>
      </c>
    </row>
    <row r="999" spans="21:21">
      <c r="U999" s="24">
        <v>185000</v>
      </c>
    </row>
    <row r="1000" spans="21:21">
      <c r="U1000" s="21">
        <v>91000</v>
      </c>
    </row>
    <row r="1001" spans="21:21">
      <c r="U1001" s="24">
        <v>206000</v>
      </c>
    </row>
    <row r="1002" spans="21:21">
      <c r="U1002" s="21">
        <v>82000</v>
      </c>
    </row>
    <row r="1003" spans="21:21">
      <c r="U1003" s="24">
        <v>86000</v>
      </c>
    </row>
    <row r="1004" spans="21:21">
      <c r="U1004" s="21">
        <v>232000</v>
      </c>
    </row>
    <row r="1005" spans="21:21">
      <c r="U1005" s="24">
        <v>136905</v>
      </c>
    </row>
    <row r="1006" spans="21:21">
      <c r="U1006" s="21">
        <v>181000</v>
      </c>
    </row>
    <row r="1007" spans="21:21">
      <c r="U1007" s="24">
        <v>149900</v>
      </c>
    </row>
    <row r="1008" spans="21:21">
      <c r="U1008" s="21">
        <v>163500</v>
      </c>
    </row>
    <row r="1009" spans="21:21">
      <c r="U1009" s="24">
        <v>88000</v>
      </c>
    </row>
    <row r="1010" spans="21:21">
      <c r="U1010" s="21">
        <v>240000</v>
      </c>
    </row>
    <row r="1011" spans="21:21">
      <c r="U1011" s="24">
        <v>102000</v>
      </c>
    </row>
    <row r="1012" spans="21:21">
      <c r="U1012" s="21">
        <v>135000</v>
      </c>
    </row>
    <row r="1013" spans="21:21">
      <c r="U1013" s="24">
        <v>100000</v>
      </c>
    </row>
    <row r="1014" spans="21:21">
      <c r="U1014" s="21">
        <v>165000</v>
      </c>
    </row>
    <row r="1015" spans="21:21">
      <c r="U1015" s="24">
        <v>85000</v>
      </c>
    </row>
    <row r="1016" spans="21:21">
      <c r="U1016" s="21">
        <v>119200</v>
      </c>
    </row>
    <row r="1017" spans="21:21">
      <c r="U1017" s="24">
        <v>227000</v>
      </c>
    </row>
    <row r="1018" spans="21:21">
      <c r="U1018" s="21">
        <v>203000</v>
      </c>
    </row>
    <row r="1019" spans="21:21">
      <c r="U1019" s="24">
        <v>187500</v>
      </c>
    </row>
    <row r="1020" spans="21:21">
      <c r="U1020" s="21">
        <v>160000</v>
      </c>
    </row>
    <row r="1021" spans="21:21">
      <c r="U1021" s="24">
        <v>213490</v>
      </c>
    </row>
    <row r="1022" spans="21:21">
      <c r="U1022" s="21">
        <v>176000</v>
      </c>
    </row>
    <row r="1023" spans="21:21">
      <c r="U1023" s="24">
        <v>194000</v>
      </c>
    </row>
    <row r="1024" spans="21:21">
      <c r="U1024" s="21">
        <v>87000</v>
      </c>
    </row>
    <row r="1025" spans="21:21">
      <c r="U1025" s="24">
        <v>191000</v>
      </c>
    </row>
    <row r="1026" spans="21:21">
      <c r="U1026" s="21">
        <v>287000</v>
      </c>
    </row>
    <row r="1027" spans="21:21">
      <c r="U1027" s="24">
        <v>112500</v>
      </c>
    </row>
    <row r="1028" spans="21:21">
      <c r="U1028" s="21">
        <v>167500</v>
      </c>
    </row>
    <row r="1029" spans="21:21">
      <c r="U1029" s="24">
        <v>293077</v>
      </c>
    </row>
    <row r="1030" spans="21:21">
      <c r="U1030" s="21">
        <v>105000</v>
      </c>
    </row>
    <row r="1031" spans="21:21">
      <c r="U1031" s="24">
        <v>118000</v>
      </c>
    </row>
    <row r="1032" spans="21:21">
      <c r="U1032" s="21">
        <v>160000</v>
      </c>
    </row>
    <row r="1033" spans="21:21">
      <c r="U1033" s="24">
        <v>197000</v>
      </c>
    </row>
    <row r="1034" spans="21:21">
      <c r="U1034" s="21">
        <v>310000</v>
      </c>
    </row>
    <row r="1035" spans="21:21">
      <c r="U1035" s="24">
        <v>230000</v>
      </c>
    </row>
    <row r="1036" spans="21:21">
      <c r="U1036" s="21">
        <v>119750</v>
      </c>
    </row>
    <row r="1037" spans="21:21">
      <c r="U1037" s="24">
        <v>84000</v>
      </c>
    </row>
    <row r="1038" spans="21:21">
      <c r="U1038" s="21">
        <v>315500</v>
      </c>
    </row>
    <row r="1039" spans="21:21">
      <c r="U1039" s="24">
        <v>287000</v>
      </c>
    </row>
    <row r="1040" spans="21:21">
      <c r="U1040" s="21">
        <v>97000</v>
      </c>
    </row>
    <row r="1041" spans="21:21">
      <c r="U1041" s="24">
        <v>80000</v>
      </c>
    </row>
    <row r="1042" spans="21:21">
      <c r="U1042" s="21">
        <v>155000</v>
      </c>
    </row>
    <row r="1043" spans="21:21">
      <c r="U1043" s="24">
        <v>173000</v>
      </c>
    </row>
    <row r="1044" spans="21:21">
      <c r="U1044" s="21">
        <v>196000</v>
      </c>
    </row>
    <row r="1045" spans="21:21">
      <c r="U1045" s="24">
        <v>262280</v>
      </c>
    </row>
    <row r="1046" spans="21:21">
      <c r="U1046" s="21">
        <v>278000</v>
      </c>
    </row>
    <row r="1047" spans="21:21">
      <c r="U1047" s="24">
        <v>139600</v>
      </c>
    </row>
    <row r="1048" spans="21:21">
      <c r="U1048" s="21">
        <v>556581</v>
      </c>
    </row>
    <row r="1049" spans="21:21">
      <c r="U1049" s="24">
        <v>145000</v>
      </c>
    </row>
    <row r="1050" spans="21:21">
      <c r="U1050" s="21">
        <v>115000</v>
      </c>
    </row>
    <row r="1051" spans="21:21">
      <c r="U1051" s="24">
        <v>84900</v>
      </c>
    </row>
    <row r="1052" spans="21:21">
      <c r="U1052" s="21">
        <v>176485</v>
      </c>
    </row>
    <row r="1053" spans="21:21">
      <c r="U1053" s="24">
        <v>200141</v>
      </c>
    </row>
    <row r="1054" spans="21:21">
      <c r="U1054" s="21">
        <v>165000</v>
      </c>
    </row>
    <row r="1055" spans="21:21">
      <c r="U1055" s="24">
        <v>144500</v>
      </c>
    </row>
    <row r="1056" spans="21:21">
      <c r="U1056" s="21">
        <v>255000</v>
      </c>
    </row>
    <row r="1057" spans="21:21">
      <c r="U1057" s="24">
        <v>180000</v>
      </c>
    </row>
    <row r="1058" spans="21:21">
      <c r="U1058" s="21">
        <v>185850</v>
      </c>
    </row>
    <row r="1059" spans="21:21">
      <c r="U1059" s="24">
        <v>248000</v>
      </c>
    </row>
    <row r="1060" spans="21:21">
      <c r="U1060" s="21">
        <v>335000</v>
      </c>
    </row>
    <row r="1061" spans="21:21">
      <c r="U1061" s="24">
        <v>220000</v>
      </c>
    </row>
    <row r="1062" spans="21:21">
      <c r="U1062" s="21">
        <v>213500</v>
      </c>
    </row>
    <row r="1063" spans="21:21">
      <c r="U1063" s="24">
        <v>81000</v>
      </c>
    </row>
    <row r="1064" spans="21:21">
      <c r="U1064" s="21">
        <v>90000</v>
      </c>
    </row>
    <row r="1065" spans="21:21">
      <c r="U1065" s="24">
        <v>110500</v>
      </c>
    </row>
    <row r="1066" spans="21:21">
      <c r="U1066" s="21">
        <v>154000</v>
      </c>
    </row>
    <row r="1067" spans="21:21">
      <c r="U1067" s="24">
        <v>328000</v>
      </c>
    </row>
    <row r="1068" spans="21:21">
      <c r="U1068" s="21">
        <v>178000</v>
      </c>
    </row>
    <row r="1069" spans="21:21">
      <c r="U1069" s="24">
        <v>167900</v>
      </c>
    </row>
    <row r="1070" spans="21:21">
      <c r="U1070" s="21">
        <v>151400</v>
      </c>
    </row>
    <row r="1071" spans="21:21">
      <c r="U1071" s="24">
        <v>135000</v>
      </c>
    </row>
    <row r="1072" spans="21:21">
      <c r="U1072" s="21">
        <v>135000</v>
      </c>
    </row>
    <row r="1073" spans="21:21">
      <c r="U1073" s="24">
        <v>154000</v>
      </c>
    </row>
    <row r="1074" spans="21:21">
      <c r="U1074" s="21">
        <v>91500</v>
      </c>
    </row>
    <row r="1075" spans="21:21">
      <c r="U1075" s="24">
        <v>159500</v>
      </c>
    </row>
    <row r="1076" spans="21:21">
      <c r="U1076" s="21">
        <v>194000</v>
      </c>
    </row>
    <row r="1077" spans="21:21">
      <c r="U1077" s="24">
        <v>219500</v>
      </c>
    </row>
    <row r="1078" spans="21:21">
      <c r="U1078" s="21">
        <v>170000</v>
      </c>
    </row>
    <row r="1079" spans="21:21">
      <c r="U1079" s="24">
        <v>138800</v>
      </c>
    </row>
    <row r="1080" spans="21:21">
      <c r="U1080" s="21">
        <v>155900</v>
      </c>
    </row>
    <row r="1081" spans="21:21">
      <c r="U1081" s="24">
        <v>126000</v>
      </c>
    </row>
    <row r="1082" spans="21:21">
      <c r="U1082" s="21">
        <v>145000</v>
      </c>
    </row>
    <row r="1083" spans="21:21">
      <c r="U1083" s="24">
        <v>133000</v>
      </c>
    </row>
    <row r="1084" spans="21:21">
      <c r="U1084" s="21">
        <v>192000</v>
      </c>
    </row>
    <row r="1085" spans="21:21">
      <c r="U1085" s="24">
        <v>160000</v>
      </c>
    </row>
    <row r="1086" spans="21:21">
      <c r="U1086" s="21">
        <v>187500</v>
      </c>
    </row>
    <row r="1087" spans="21:21">
      <c r="U1087" s="24">
        <v>147000</v>
      </c>
    </row>
    <row r="1088" spans="21:21">
      <c r="U1088" s="21">
        <v>83500</v>
      </c>
    </row>
    <row r="1089" spans="21:21">
      <c r="U1089" s="24">
        <v>252000</v>
      </c>
    </row>
    <row r="1090" spans="21:21">
      <c r="U1090" s="21">
        <v>137500</v>
      </c>
    </row>
    <row r="1091" spans="21:21">
      <c r="U1091" s="24">
        <v>197000</v>
      </c>
    </row>
    <row r="1092" spans="21:21">
      <c r="U1092" s="21">
        <v>92900</v>
      </c>
    </row>
    <row r="1093" spans="21:21">
      <c r="U1093" s="24">
        <v>160000</v>
      </c>
    </row>
    <row r="1094" spans="21:21">
      <c r="U1094" s="21">
        <v>136500</v>
      </c>
    </row>
    <row r="1095" spans="21:21">
      <c r="U1095" s="24">
        <v>146000</v>
      </c>
    </row>
    <row r="1096" spans="21:21">
      <c r="U1096" s="21">
        <v>129000</v>
      </c>
    </row>
    <row r="1097" spans="21:21">
      <c r="U1097" s="24">
        <v>176432</v>
      </c>
    </row>
    <row r="1098" spans="21:21">
      <c r="U1098" s="21">
        <v>127000</v>
      </c>
    </row>
    <row r="1099" spans="21:21">
      <c r="U1099" s="24">
        <v>170000</v>
      </c>
    </row>
    <row r="1100" spans="21:21">
      <c r="U1100" s="21">
        <v>128000</v>
      </c>
    </row>
    <row r="1101" spans="21:21">
      <c r="U1101" s="24">
        <v>157000</v>
      </c>
    </row>
    <row r="1102" spans="21:21">
      <c r="U1102" s="21">
        <v>60000</v>
      </c>
    </row>
    <row r="1103" spans="21:21">
      <c r="U1103" s="24">
        <v>119500</v>
      </c>
    </row>
    <row r="1104" spans="21:21">
      <c r="U1104" s="21">
        <v>135000</v>
      </c>
    </row>
    <row r="1105" spans="21:21">
      <c r="U1105" s="24">
        <v>159500</v>
      </c>
    </row>
    <row r="1106" spans="21:21">
      <c r="U1106" s="21">
        <v>106000</v>
      </c>
    </row>
    <row r="1107" spans="21:21">
      <c r="U1107" s="24">
        <v>325000</v>
      </c>
    </row>
    <row r="1108" spans="21:21">
      <c r="U1108" s="21">
        <v>179900</v>
      </c>
    </row>
    <row r="1109" spans="21:21">
      <c r="U1109" s="24">
        <v>274725</v>
      </c>
    </row>
    <row r="1110" spans="21:21">
      <c r="U1110" s="21">
        <v>181000</v>
      </c>
    </row>
    <row r="1111" spans="21:21">
      <c r="U1111" s="24">
        <v>280000</v>
      </c>
    </row>
    <row r="1112" spans="21:21">
      <c r="U1112" s="21">
        <v>188000</v>
      </c>
    </row>
    <row r="1113" spans="21:21">
      <c r="U1113" s="24">
        <v>205000</v>
      </c>
    </row>
    <row r="1114" spans="21:21">
      <c r="U1114" s="21">
        <v>129900</v>
      </c>
    </row>
    <row r="1115" spans="21:21">
      <c r="U1115" s="24">
        <v>134500</v>
      </c>
    </row>
    <row r="1116" spans="21:21">
      <c r="U1116" s="21">
        <v>117000</v>
      </c>
    </row>
    <row r="1117" spans="21:21">
      <c r="U1117" s="24">
        <v>318000</v>
      </c>
    </row>
    <row r="1118" spans="21:21">
      <c r="U1118" s="21">
        <v>184100</v>
      </c>
    </row>
    <row r="1119" spans="21:21">
      <c r="U1119" s="24">
        <v>130000</v>
      </c>
    </row>
    <row r="1120" spans="21:21">
      <c r="U1120" s="21">
        <v>140000</v>
      </c>
    </row>
    <row r="1121" spans="21:21">
      <c r="U1121" s="24">
        <v>133700</v>
      </c>
    </row>
    <row r="1122" spans="21:21">
      <c r="U1122" s="21">
        <v>118400</v>
      </c>
    </row>
    <row r="1123" spans="21:21">
      <c r="U1123" s="24">
        <v>212900</v>
      </c>
    </row>
    <row r="1124" spans="21:21">
      <c r="U1124" s="21">
        <v>112000</v>
      </c>
    </row>
    <row r="1125" spans="21:21">
      <c r="U1125" s="24">
        <v>118000</v>
      </c>
    </row>
    <row r="1126" spans="21:21">
      <c r="U1126" s="21">
        <v>163900</v>
      </c>
    </row>
    <row r="1127" spans="21:21">
      <c r="U1127" s="24">
        <v>115000</v>
      </c>
    </row>
    <row r="1128" spans="21:21">
      <c r="U1128" s="21">
        <v>174000</v>
      </c>
    </row>
    <row r="1129" spans="21:21">
      <c r="U1129" s="24">
        <v>259000</v>
      </c>
    </row>
    <row r="1130" spans="21:21">
      <c r="U1130" s="21">
        <v>215000</v>
      </c>
    </row>
    <row r="1131" spans="21:21">
      <c r="U1131" s="24">
        <v>140000</v>
      </c>
    </row>
    <row r="1132" spans="21:21">
      <c r="U1132" s="21">
        <v>135000</v>
      </c>
    </row>
    <row r="1133" spans="21:21">
      <c r="U1133" s="24">
        <v>93500</v>
      </c>
    </row>
    <row r="1134" spans="21:21">
      <c r="U1134" s="21">
        <v>117500</v>
      </c>
    </row>
    <row r="1135" spans="21:21">
      <c r="U1135" s="24">
        <v>239500</v>
      </c>
    </row>
    <row r="1136" spans="21:21">
      <c r="U1136" s="21">
        <v>169000</v>
      </c>
    </row>
    <row r="1137" spans="21:21">
      <c r="U1137" s="24">
        <v>102000</v>
      </c>
    </row>
    <row r="1138" spans="21:21">
      <c r="U1138" s="21">
        <v>119000</v>
      </c>
    </row>
    <row r="1139" spans="21:21">
      <c r="U1139" s="24">
        <v>94000</v>
      </c>
    </row>
    <row r="1140" spans="21:21">
      <c r="U1140" s="21">
        <v>196000</v>
      </c>
    </row>
    <row r="1141" spans="21:21">
      <c r="U1141" s="24">
        <v>144000</v>
      </c>
    </row>
    <row r="1142" spans="21:21">
      <c r="U1142" s="21">
        <v>139000</v>
      </c>
    </row>
    <row r="1143" spans="21:21">
      <c r="U1143" s="24">
        <v>197500</v>
      </c>
    </row>
    <row r="1144" spans="21:21">
      <c r="U1144" s="21">
        <v>424870</v>
      </c>
    </row>
    <row r="1145" spans="21:21">
      <c r="U1145" s="24">
        <v>80000</v>
      </c>
    </row>
    <row r="1146" spans="21:21">
      <c r="U1146" s="21">
        <v>80000</v>
      </c>
    </row>
    <row r="1147" spans="21:21">
      <c r="U1147" s="24">
        <v>149000</v>
      </c>
    </row>
    <row r="1148" spans="21:21">
      <c r="U1148" s="21">
        <v>180000</v>
      </c>
    </row>
    <row r="1149" spans="21:21">
      <c r="U1149" s="24">
        <v>174500</v>
      </c>
    </row>
    <row r="1150" spans="21:21">
      <c r="U1150" s="21">
        <v>116900</v>
      </c>
    </row>
    <row r="1151" spans="21:21">
      <c r="U1151" s="24">
        <v>143000</v>
      </c>
    </row>
    <row r="1152" spans="21:21">
      <c r="U1152" s="21">
        <v>124000</v>
      </c>
    </row>
    <row r="1153" spans="21:21">
      <c r="U1153" s="24">
        <v>149900</v>
      </c>
    </row>
    <row r="1154" spans="21:21">
      <c r="U1154" s="21">
        <v>230000</v>
      </c>
    </row>
    <row r="1155" spans="21:21">
      <c r="U1155" s="24">
        <v>120500</v>
      </c>
    </row>
    <row r="1156" spans="21:21">
      <c r="U1156" s="21">
        <v>201800</v>
      </c>
    </row>
    <row r="1157" spans="21:21">
      <c r="U1157" s="24">
        <v>218000</v>
      </c>
    </row>
    <row r="1158" spans="21:21">
      <c r="U1158" s="21">
        <v>179900</v>
      </c>
    </row>
    <row r="1159" spans="21:21">
      <c r="U1159" s="24">
        <v>230000</v>
      </c>
    </row>
    <row r="1160" spans="21:21">
      <c r="U1160" s="21">
        <v>235128</v>
      </c>
    </row>
    <row r="1161" spans="21:21">
      <c r="U1161" s="24">
        <v>185000</v>
      </c>
    </row>
    <row r="1162" spans="21:21">
      <c r="U1162" s="21">
        <v>146000</v>
      </c>
    </row>
    <row r="1163" spans="21:21">
      <c r="U1163" s="24">
        <v>224000</v>
      </c>
    </row>
    <row r="1164" spans="21:21">
      <c r="U1164" s="21">
        <v>129000</v>
      </c>
    </row>
    <row r="1165" spans="21:21">
      <c r="U1165" s="24">
        <v>108959</v>
      </c>
    </row>
    <row r="1166" spans="21:21">
      <c r="U1166" s="21">
        <v>194000</v>
      </c>
    </row>
    <row r="1167" spans="21:21">
      <c r="U1167" s="24">
        <v>233170</v>
      </c>
    </row>
    <row r="1168" spans="21:21">
      <c r="U1168" s="21">
        <v>245350</v>
      </c>
    </row>
    <row r="1169" spans="21:21">
      <c r="U1169" s="24">
        <v>173000</v>
      </c>
    </row>
    <row r="1170" spans="21:21">
      <c r="U1170" s="21">
        <v>235000</v>
      </c>
    </row>
    <row r="1171" spans="21:21">
      <c r="U1171" s="24">
        <v>625000</v>
      </c>
    </row>
    <row r="1172" spans="21:21">
      <c r="U1172" s="21">
        <v>171000</v>
      </c>
    </row>
    <row r="1173" spans="21:21">
      <c r="U1173" s="24">
        <v>163000</v>
      </c>
    </row>
    <row r="1174" spans="21:21">
      <c r="U1174" s="21">
        <v>171900</v>
      </c>
    </row>
    <row r="1175" spans="21:21">
      <c r="U1175" s="24">
        <v>200500</v>
      </c>
    </row>
    <row r="1176" spans="21:21">
      <c r="U1176" s="21">
        <v>239000</v>
      </c>
    </row>
    <row r="1177" spans="21:21">
      <c r="U1177" s="24">
        <v>285000</v>
      </c>
    </row>
    <row r="1178" spans="21:21">
      <c r="U1178" s="21">
        <v>119500</v>
      </c>
    </row>
    <row r="1179" spans="21:21">
      <c r="U1179" s="24">
        <v>115000</v>
      </c>
    </row>
    <row r="1180" spans="21:21">
      <c r="U1180" s="21">
        <v>154900</v>
      </c>
    </row>
    <row r="1181" spans="21:21">
      <c r="U1181" s="24">
        <v>93000</v>
      </c>
    </row>
    <row r="1182" spans="21:21">
      <c r="U1182" s="21">
        <v>250000</v>
      </c>
    </row>
    <row r="1183" spans="21:21">
      <c r="U1183" s="24">
        <v>392500</v>
      </c>
    </row>
    <row r="1184" spans="21:21">
      <c r="U1184" s="21">
        <v>745000</v>
      </c>
    </row>
    <row r="1185" spans="21:21">
      <c r="U1185" s="24">
        <v>120000</v>
      </c>
    </row>
    <row r="1186" spans="21:21">
      <c r="U1186" s="21">
        <v>186700</v>
      </c>
    </row>
    <row r="1187" spans="21:21">
      <c r="U1187" s="24">
        <v>104900</v>
      </c>
    </row>
    <row r="1188" spans="21:21">
      <c r="U1188" s="21">
        <v>95000</v>
      </c>
    </row>
    <row r="1189" spans="21:21">
      <c r="U1189" s="24">
        <v>262000</v>
      </c>
    </row>
    <row r="1190" spans="21:21">
      <c r="U1190" s="21">
        <v>195000</v>
      </c>
    </row>
    <row r="1191" spans="21:21">
      <c r="U1191" s="24">
        <v>189000</v>
      </c>
    </row>
    <row r="1192" spans="21:21">
      <c r="U1192" s="21">
        <v>168000</v>
      </c>
    </row>
    <row r="1193" spans="21:21">
      <c r="U1193" s="24">
        <v>174000</v>
      </c>
    </row>
    <row r="1194" spans="21:21">
      <c r="U1194" s="21">
        <v>125000</v>
      </c>
    </row>
    <row r="1195" spans="21:21">
      <c r="U1195" s="24">
        <v>165000</v>
      </c>
    </row>
    <row r="1196" spans="21:21">
      <c r="U1196" s="21">
        <v>158000</v>
      </c>
    </row>
    <row r="1197" spans="21:21">
      <c r="U1197" s="24">
        <v>176000</v>
      </c>
    </row>
    <row r="1198" spans="21:21">
      <c r="U1198" s="21">
        <v>219210</v>
      </c>
    </row>
    <row r="1199" spans="21:21">
      <c r="U1199" s="24">
        <v>144000</v>
      </c>
    </row>
    <row r="1200" spans="21:21">
      <c r="U1200" s="21">
        <v>178000</v>
      </c>
    </row>
    <row r="1201" spans="21:21">
      <c r="U1201" s="24">
        <v>148000</v>
      </c>
    </row>
    <row r="1202" spans="21:21">
      <c r="U1202" s="21">
        <v>116050</v>
      </c>
    </row>
    <row r="1203" spans="21:21">
      <c r="U1203" s="24">
        <v>197900</v>
      </c>
    </row>
    <row r="1204" spans="21:21">
      <c r="U1204" s="21">
        <v>117000</v>
      </c>
    </row>
    <row r="1205" spans="21:21">
      <c r="U1205" s="24">
        <v>213000</v>
      </c>
    </row>
    <row r="1206" spans="21:21">
      <c r="U1206" s="21">
        <v>153500</v>
      </c>
    </row>
    <row r="1207" spans="21:21">
      <c r="U1207" s="24">
        <v>271900</v>
      </c>
    </row>
    <row r="1208" spans="21:21">
      <c r="U1208" s="21">
        <v>107000</v>
      </c>
    </row>
    <row r="1209" spans="21:21">
      <c r="U1209" s="24">
        <v>200000</v>
      </c>
    </row>
    <row r="1210" spans="21:21">
      <c r="U1210" s="21">
        <v>140000</v>
      </c>
    </row>
    <row r="1211" spans="21:21">
      <c r="U1211" s="24">
        <v>290000</v>
      </c>
    </row>
    <row r="1212" spans="21:21">
      <c r="U1212" s="21">
        <v>189000</v>
      </c>
    </row>
    <row r="1213" spans="21:21">
      <c r="U1213" s="24">
        <v>164000</v>
      </c>
    </row>
    <row r="1214" spans="21:21">
      <c r="U1214" s="21">
        <v>113000</v>
      </c>
    </row>
    <row r="1215" spans="21:21">
      <c r="U1215" s="24">
        <v>145000</v>
      </c>
    </row>
    <row r="1216" spans="21:21">
      <c r="U1216" s="21">
        <v>134500</v>
      </c>
    </row>
    <row r="1217" spans="21:21">
      <c r="U1217" s="24">
        <v>125000</v>
      </c>
    </row>
    <row r="1218" spans="21:21">
      <c r="U1218" s="21">
        <v>112000</v>
      </c>
    </row>
    <row r="1219" spans="21:21">
      <c r="U1219" s="24">
        <v>229456</v>
      </c>
    </row>
    <row r="1220" spans="21:21">
      <c r="U1220" s="21">
        <v>80500</v>
      </c>
    </row>
    <row r="1221" spans="21:21">
      <c r="U1221" s="24">
        <v>91500</v>
      </c>
    </row>
    <row r="1222" spans="21:21">
      <c r="U1222" s="21">
        <v>115000</v>
      </c>
    </row>
    <row r="1223" spans="21:21">
      <c r="U1223" s="24">
        <v>134000</v>
      </c>
    </row>
    <row r="1224" spans="21:21">
      <c r="U1224" s="21">
        <v>143000</v>
      </c>
    </row>
    <row r="1225" spans="21:21">
      <c r="U1225" s="24">
        <v>137900</v>
      </c>
    </row>
    <row r="1226" spans="21:21">
      <c r="U1226" s="21">
        <v>184000</v>
      </c>
    </row>
    <row r="1227" spans="21:21">
      <c r="U1227" s="24">
        <v>145000</v>
      </c>
    </row>
    <row r="1228" spans="21:21">
      <c r="U1228" s="21">
        <v>214000</v>
      </c>
    </row>
    <row r="1229" spans="21:21">
      <c r="U1229" s="24">
        <v>147000</v>
      </c>
    </row>
    <row r="1230" spans="21:21">
      <c r="U1230" s="21">
        <v>367294</v>
      </c>
    </row>
    <row r="1231" spans="21:21">
      <c r="U1231" s="24">
        <v>127000</v>
      </c>
    </row>
    <row r="1232" spans="21:21">
      <c r="U1232" s="21">
        <v>190000</v>
      </c>
    </row>
    <row r="1233" spans="21:21">
      <c r="U1233" s="24">
        <v>132500</v>
      </c>
    </row>
    <row r="1234" spans="21:21">
      <c r="U1234" s="21">
        <v>101800</v>
      </c>
    </row>
    <row r="1235" spans="21:21">
      <c r="U1235" s="24">
        <v>142000</v>
      </c>
    </row>
    <row r="1236" spans="21:21">
      <c r="U1236" s="21">
        <v>130000</v>
      </c>
    </row>
    <row r="1237" spans="21:21">
      <c r="U1237" s="24">
        <v>138887</v>
      </c>
    </row>
    <row r="1238" spans="21:21">
      <c r="U1238" s="21">
        <v>175500</v>
      </c>
    </row>
    <row r="1239" spans="21:21">
      <c r="U1239" s="24">
        <v>195000</v>
      </c>
    </row>
    <row r="1240" spans="21:21">
      <c r="U1240" s="21">
        <v>142500</v>
      </c>
    </row>
    <row r="1241" spans="21:21">
      <c r="U1241" s="24">
        <v>265900</v>
      </c>
    </row>
    <row r="1242" spans="21:21">
      <c r="U1242" s="21">
        <v>224900</v>
      </c>
    </row>
    <row r="1243" spans="21:21">
      <c r="U1243" s="24">
        <v>248328</v>
      </c>
    </row>
    <row r="1244" spans="21:21">
      <c r="U1244" s="21">
        <v>170000</v>
      </c>
    </row>
    <row r="1245" spans="21:21">
      <c r="U1245" s="24">
        <v>465000</v>
      </c>
    </row>
    <row r="1246" spans="21:21">
      <c r="U1246" s="21">
        <v>230000</v>
      </c>
    </row>
    <row r="1247" spans="21:21">
      <c r="U1247" s="24">
        <v>178000</v>
      </c>
    </row>
    <row r="1248" spans="21:21">
      <c r="U1248" s="21">
        <v>186500</v>
      </c>
    </row>
    <row r="1249" spans="21:21">
      <c r="U1249" s="24">
        <v>169900</v>
      </c>
    </row>
    <row r="1250" spans="21:21">
      <c r="U1250" s="21">
        <v>129500</v>
      </c>
    </row>
    <row r="1251" spans="21:21">
      <c r="U1251" s="24">
        <v>119000</v>
      </c>
    </row>
    <row r="1252" spans="21:21">
      <c r="U1252" s="21">
        <v>244000</v>
      </c>
    </row>
    <row r="1253" spans="21:21">
      <c r="U1253" s="24">
        <v>171750</v>
      </c>
    </row>
    <row r="1254" spans="21:21">
      <c r="U1254" s="21">
        <v>130000</v>
      </c>
    </row>
    <row r="1255" spans="21:21">
      <c r="U1255" s="24">
        <v>294000</v>
      </c>
    </row>
    <row r="1256" spans="21:21">
      <c r="U1256" s="21">
        <v>165400</v>
      </c>
    </row>
    <row r="1257" spans="21:21">
      <c r="U1257" s="24">
        <v>127500</v>
      </c>
    </row>
    <row r="1258" spans="21:21">
      <c r="U1258" s="21">
        <v>301500</v>
      </c>
    </row>
    <row r="1259" spans="21:21">
      <c r="U1259" s="24">
        <v>99900</v>
      </c>
    </row>
    <row r="1260" spans="21:21">
      <c r="U1260" s="21">
        <v>190000</v>
      </c>
    </row>
    <row r="1261" spans="21:21">
      <c r="U1261" s="24">
        <v>151000</v>
      </c>
    </row>
    <row r="1262" spans="21:21">
      <c r="U1262" s="21">
        <v>181000</v>
      </c>
    </row>
    <row r="1263" spans="21:21">
      <c r="U1263" s="24">
        <v>128900</v>
      </c>
    </row>
    <row r="1264" spans="21:21">
      <c r="U1264" s="21">
        <v>161500</v>
      </c>
    </row>
    <row r="1265" spans="21:21">
      <c r="U1265" s="24">
        <v>180500</v>
      </c>
    </row>
    <row r="1266" spans="21:21">
      <c r="U1266" s="21">
        <v>181000</v>
      </c>
    </row>
    <row r="1267" spans="21:21">
      <c r="U1267" s="24">
        <v>183900</v>
      </c>
    </row>
    <row r="1268" spans="21:21">
      <c r="U1268" s="21">
        <v>122000</v>
      </c>
    </row>
    <row r="1269" spans="21:21">
      <c r="U1269" s="24">
        <v>378500</v>
      </c>
    </row>
    <row r="1270" spans="21:21">
      <c r="U1270" s="21">
        <v>381000</v>
      </c>
    </row>
    <row r="1271" spans="21:21">
      <c r="U1271" s="24">
        <v>144000</v>
      </c>
    </row>
    <row r="1272" spans="21:21">
      <c r="U1272" s="21">
        <v>260000</v>
      </c>
    </row>
    <row r="1273" spans="21:21">
      <c r="U1273" s="24">
        <v>185750</v>
      </c>
    </row>
    <row r="1274" spans="21:21">
      <c r="U1274" s="21">
        <v>137000</v>
      </c>
    </row>
    <row r="1275" spans="21:21">
      <c r="U1275" s="24">
        <v>177000</v>
      </c>
    </row>
    <row r="1276" spans="21:21">
      <c r="U1276" s="21">
        <v>139000</v>
      </c>
    </row>
    <row r="1277" spans="21:21">
      <c r="U1277" s="24">
        <v>137000</v>
      </c>
    </row>
    <row r="1278" spans="21:21">
      <c r="U1278" s="21">
        <v>162000</v>
      </c>
    </row>
    <row r="1279" spans="21:21">
      <c r="U1279" s="24">
        <v>197900</v>
      </c>
    </row>
    <row r="1280" spans="21:21">
      <c r="U1280" s="21">
        <v>237000</v>
      </c>
    </row>
    <row r="1281" spans="21:21">
      <c r="U1281" s="24">
        <v>68400</v>
      </c>
    </row>
    <row r="1282" spans="21:21">
      <c r="U1282" s="21">
        <v>227000</v>
      </c>
    </row>
    <row r="1283" spans="21:21">
      <c r="U1283" s="24">
        <v>180000</v>
      </c>
    </row>
    <row r="1284" spans="21:21">
      <c r="U1284" s="21">
        <v>150500</v>
      </c>
    </row>
    <row r="1285" spans="21:21">
      <c r="U1285" s="24">
        <v>139000</v>
      </c>
    </row>
    <row r="1286" spans="21:21">
      <c r="U1286" s="21">
        <v>169000</v>
      </c>
    </row>
    <row r="1287" spans="21:21">
      <c r="U1287" s="24">
        <v>132500</v>
      </c>
    </row>
    <row r="1288" spans="21:21">
      <c r="U1288" s="21">
        <v>143000</v>
      </c>
    </row>
    <row r="1289" spans="21:21">
      <c r="U1289" s="24">
        <v>190000</v>
      </c>
    </row>
    <row r="1290" spans="21:21">
      <c r="U1290" s="21">
        <v>278000</v>
      </c>
    </row>
    <row r="1291" spans="21:21">
      <c r="U1291" s="24">
        <v>281000</v>
      </c>
    </row>
    <row r="1292" spans="21:21">
      <c r="U1292" s="21">
        <v>180500</v>
      </c>
    </row>
    <row r="1293" spans="21:21">
      <c r="U1293" s="24">
        <v>119500</v>
      </c>
    </row>
    <row r="1294" spans="21:21">
      <c r="U1294" s="21">
        <v>107500</v>
      </c>
    </row>
    <row r="1295" spans="21:21">
      <c r="U1295" s="24">
        <v>162900</v>
      </c>
    </row>
    <row r="1296" spans="21:21">
      <c r="U1296" s="21">
        <v>115000</v>
      </c>
    </row>
    <row r="1297" spans="21:21">
      <c r="U1297" s="24">
        <v>138500</v>
      </c>
    </row>
    <row r="1298" spans="21:21">
      <c r="U1298" s="21">
        <v>155000</v>
      </c>
    </row>
    <row r="1299" spans="21:21">
      <c r="U1299" s="24">
        <v>140000</v>
      </c>
    </row>
    <row r="1300" spans="21:21">
      <c r="U1300" s="21">
        <v>160000</v>
      </c>
    </row>
    <row r="1301" spans="21:21">
      <c r="U1301" s="24">
        <v>154000</v>
      </c>
    </row>
    <row r="1302" spans="21:21">
      <c r="U1302" s="21">
        <v>225000</v>
      </c>
    </row>
    <row r="1303" spans="21:21">
      <c r="U1303" s="24">
        <v>177500</v>
      </c>
    </row>
    <row r="1304" spans="21:21">
      <c r="U1304" s="21">
        <v>290000</v>
      </c>
    </row>
    <row r="1305" spans="21:21">
      <c r="U1305" s="24">
        <v>232000</v>
      </c>
    </row>
    <row r="1306" spans="21:21">
      <c r="U1306" s="21">
        <v>130000</v>
      </c>
    </row>
    <row r="1307" spans="21:21">
      <c r="U1307" s="24">
        <v>325000</v>
      </c>
    </row>
    <row r="1308" spans="21:21">
      <c r="U1308" s="21">
        <v>202500</v>
      </c>
    </row>
    <row r="1309" spans="21:21">
      <c r="U1309" s="24">
        <v>138000</v>
      </c>
    </row>
    <row r="1310" spans="21:21">
      <c r="U1310" s="21">
        <v>147000</v>
      </c>
    </row>
    <row r="1311" spans="21:21">
      <c r="U1311" s="24">
        <v>179200</v>
      </c>
    </row>
    <row r="1312" spans="21:21">
      <c r="U1312" s="21">
        <v>335000</v>
      </c>
    </row>
    <row r="1313" spans="21:21">
      <c r="U1313" s="24">
        <v>203000</v>
      </c>
    </row>
    <row r="1314" spans="21:21">
      <c r="U1314" s="21">
        <v>302000</v>
      </c>
    </row>
    <row r="1315" spans="21:21">
      <c r="U1315" s="24">
        <v>333168</v>
      </c>
    </row>
    <row r="1316" spans="21:21">
      <c r="U1316" s="21">
        <v>119000</v>
      </c>
    </row>
    <row r="1317" spans="21:21">
      <c r="U1317" s="24">
        <v>206900</v>
      </c>
    </row>
    <row r="1318" spans="21:21">
      <c r="U1318" s="21">
        <v>295493</v>
      </c>
    </row>
    <row r="1319" spans="21:21">
      <c r="U1319" s="24">
        <v>208900</v>
      </c>
    </row>
    <row r="1320" spans="21:21">
      <c r="U1320" s="21">
        <v>275000</v>
      </c>
    </row>
    <row r="1321" spans="21:21">
      <c r="U1321" s="24">
        <v>111000</v>
      </c>
    </row>
    <row r="1322" spans="21:21">
      <c r="U1322" s="21">
        <v>156500</v>
      </c>
    </row>
    <row r="1323" spans="21:21">
      <c r="U1323" s="24">
        <v>72500</v>
      </c>
    </row>
    <row r="1324" spans="21:21">
      <c r="U1324" s="21">
        <v>190000</v>
      </c>
    </row>
    <row r="1325" spans="21:21">
      <c r="U1325" s="24">
        <v>82500</v>
      </c>
    </row>
    <row r="1326" spans="21:21">
      <c r="U1326" s="21">
        <v>147000</v>
      </c>
    </row>
    <row r="1327" spans="21:21">
      <c r="U1327" s="24">
        <v>55000</v>
      </c>
    </row>
    <row r="1328" spans="21:21">
      <c r="U1328" s="21">
        <v>79000</v>
      </c>
    </row>
    <row r="1329" spans="21:21">
      <c r="U1329" s="24">
        <v>130500</v>
      </c>
    </row>
    <row r="1330" spans="21:21">
      <c r="U1330" s="21">
        <v>256000</v>
      </c>
    </row>
    <row r="1331" spans="21:21">
      <c r="U1331" s="24">
        <v>176500</v>
      </c>
    </row>
    <row r="1332" spans="21:21">
      <c r="U1332" s="21">
        <v>227000</v>
      </c>
    </row>
    <row r="1333" spans="21:21">
      <c r="U1333" s="24">
        <v>132500</v>
      </c>
    </row>
    <row r="1334" spans="21:21">
      <c r="U1334" s="21">
        <v>100000</v>
      </c>
    </row>
    <row r="1335" spans="21:21">
      <c r="U1335" s="24">
        <v>125500</v>
      </c>
    </row>
    <row r="1336" spans="21:21">
      <c r="U1336" s="21">
        <v>125000</v>
      </c>
    </row>
    <row r="1337" spans="21:21">
      <c r="U1337" s="24">
        <v>167900</v>
      </c>
    </row>
    <row r="1338" spans="21:21">
      <c r="U1338" s="21">
        <v>135000</v>
      </c>
    </row>
    <row r="1339" spans="21:21">
      <c r="U1339" s="24">
        <v>52500</v>
      </c>
    </row>
    <row r="1340" spans="21:21">
      <c r="U1340" s="21">
        <v>200000</v>
      </c>
    </row>
    <row r="1341" spans="21:21">
      <c r="U1341" s="24">
        <v>128500</v>
      </c>
    </row>
    <row r="1342" spans="21:21">
      <c r="U1342" s="21">
        <v>123000</v>
      </c>
    </row>
    <row r="1343" spans="21:21">
      <c r="U1343" s="24">
        <v>155000</v>
      </c>
    </row>
    <row r="1344" spans="21:21">
      <c r="U1344" s="21">
        <v>228500</v>
      </c>
    </row>
    <row r="1345" spans="21:21">
      <c r="U1345" s="24">
        <v>177000</v>
      </c>
    </row>
    <row r="1346" spans="21:21">
      <c r="U1346" s="21">
        <v>155835</v>
      </c>
    </row>
    <row r="1347" spans="21:21">
      <c r="U1347" s="24">
        <v>108500</v>
      </c>
    </row>
    <row r="1348" spans="21:21">
      <c r="U1348" s="21">
        <v>262500</v>
      </c>
    </row>
    <row r="1349" spans="21:21">
      <c r="U1349" s="24">
        <v>283463</v>
      </c>
    </row>
    <row r="1350" spans="21:21">
      <c r="U1350" s="21">
        <v>215000</v>
      </c>
    </row>
    <row r="1351" spans="21:21">
      <c r="U1351" s="24">
        <v>122000</v>
      </c>
    </row>
    <row r="1352" spans="21:21">
      <c r="U1352" s="21">
        <v>200000</v>
      </c>
    </row>
    <row r="1353" spans="21:21">
      <c r="U1353" s="24">
        <v>171000</v>
      </c>
    </row>
    <row r="1354" spans="21:21">
      <c r="U1354" s="21">
        <v>134900</v>
      </c>
    </row>
    <row r="1355" spans="21:21">
      <c r="U1355" s="24">
        <v>410000</v>
      </c>
    </row>
    <row r="1356" spans="21:21">
      <c r="U1356" s="21">
        <v>235000</v>
      </c>
    </row>
    <row r="1357" spans="21:21">
      <c r="U1357" s="24">
        <v>170000</v>
      </c>
    </row>
    <row r="1358" spans="21:21">
      <c r="U1358" s="21">
        <v>110000</v>
      </c>
    </row>
    <row r="1359" spans="21:21">
      <c r="U1359" s="24">
        <v>149900</v>
      </c>
    </row>
    <row r="1360" spans="21:21">
      <c r="U1360" s="21">
        <v>177500</v>
      </c>
    </row>
    <row r="1361" spans="21:21">
      <c r="U1361" s="24">
        <v>315000</v>
      </c>
    </row>
    <row r="1362" spans="21:21">
      <c r="U1362" s="21">
        <v>189000</v>
      </c>
    </row>
    <row r="1363" spans="21:21">
      <c r="U1363" s="24">
        <v>260000</v>
      </c>
    </row>
    <row r="1364" spans="21:21">
      <c r="U1364" s="21">
        <v>104900</v>
      </c>
    </row>
    <row r="1365" spans="21:21">
      <c r="U1365" s="24">
        <v>156932</v>
      </c>
    </row>
    <row r="1366" spans="21:21">
      <c r="U1366" s="21">
        <v>144152</v>
      </c>
    </row>
    <row r="1367" spans="21:21">
      <c r="U1367" s="24">
        <v>216000</v>
      </c>
    </row>
    <row r="1368" spans="21:21">
      <c r="U1368" s="21">
        <v>193000</v>
      </c>
    </row>
    <row r="1369" spans="21:21">
      <c r="U1369" s="24">
        <v>127000</v>
      </c>
    </row>
    <row r="1370" spans="21:21">
      <c r="U1370" s="21">
        <v>144000</v>
      </c>
    </row>
    <row r="1371" spans="21:21">
      <c r="U1371" s="24">
        <v>232000</v>
      </c>
    </row>
    <row r="1372" spans="21:21">
      <c r="U1372" s="21">
        <v>105000</v>
      </c>
    </row>
    <row r="1373" spans="21:21">
      <c r="U1373" s="24">
        <v>165500</v>
      </c>
    </row>
    <row r="1374" spans="21:21">
      <c r="U1374" s="21">
        <v>274300</v>
      </c>
    </row>
    <row r="1375" spans="21:21">
      <c r="U1375" s="24">
        <v>466500</v>
      </c>
    </row>
    <row r="1376" spans="21:21">
      <c r="U1376" s="21">
        <v>250000</v>
      </c>
    </row>
    <row r="1377" spans="21:21">
      <c r="U1377" s="24">
        <v>239000</v>
      </c>
    </row>
    <row r="1378" spans="21:21">
      <c r="U1378" s="21">
        <v>91000</v>
      </c>
    </row>
    <row r="1379" spans="21:21">
      <c r="U1379" s="24">
        <v>117000</v>
      </c>
    </row>
    <row r="1380" spans="21:21">
      <c r="U1380" s="21">
        <v>83000</v>
      </c>
    </row>
    <row r="1381" spans="21:21">
      <c r="U1381" s="24">
        <v>167500</v>
      </c>
    </row>
    <row r="1382" spans="21:21">
      <c r="U1382" s="21">
        <v>58500</v>
      </c>
    </row>
    <row r="1383" spans="21:21">
      <c r="U1383" s="24">
        <v>237500</v>
      </c>
    </row>
    <row r="1384" spans="21:21">
      <c r="U1384" s="21">
        <v>157000</v>
      </c>
    </row>
    <row r="1385" spans="21:21">
      <c r="U1385" s="24">
        <v>112000</v>
      </c>
    </row>
    <row r="1386" spans="21:21">
      <c r="U1386" s="21">
        <v>105000</v>
      </c>
    </row>
    <row r="1387" spans="21:21">
      <c r="U1387" s="24">
        <v>125500</v>
      </c>
    </row>
    <row r="1388" spans="21:21">
      <c r="U1388" s="21">
        <v>250000</v>
      </c>
    </row>
    <row r="1389" spans="21:21">
      <c r="U1389" s="24">
        <v>136000</v>
      </c>
    </row>
    <row r="1390" spans="21:21">
      <c r="U1390" s="21">
        <v>377500</v>
      </c>
    </row>
    <row r="1391" spans="21:21">
      <c r="U1391" s="24">
        <v>131000</v>
      </c>
    </row>
    <row r="1392" spans="21:21">
      <c r="U1392" s="21">
        <v>235000</v>
      </c>
    </row>
    <row r="1393" spans="21:21">
      <c r="U1393" s="24">
        <v>124000</v>
      </c>
    </row>
    <row r="1394" spans="21:21">
      <c r="U1394" s="21">
        <v>123000</v>
      </c>
    </row>
    <row r="1395" spans="21:21">
      <c r="U1395" s="24">
        <v>163000</v>
      </c>
    </row>
    <row r="1396" spans="21:21">
      <c r="U1396" s="21">
        <v>246578</v>
      </c>
    </row>
    <row r="1397" spans="21:21">
      <c r="U1397" s="24">
        <v>281213</v>
      </c>
    </row>
    <row r="1398" spans="21:21">
      <c r="U1398" s="21">
        <v>160000</v>
      </c>
    </row>
    <row r="1399" spans="21:21">
      <c r="U1399" s="24">
        <v>137500</v>
      </c>
    </row>
    <row r="1400" spans="21:21">
      <c r="U1400" s="21">
        <v>138000</v>
      </c>
    </row>
    <row r="1401" spans="21:21">
      <c r="U1401" s="24">
        <v>137450</v>
      </c>
    </row>
    <row r="1402" spans="21:21">
      <c r="U1402" s="21">
        <v>120000</v>
      </c>
    </row>
    <row r="1403" spans="21:21">
      <c r="U1403" s="24">
        <v>193000</v>
      </c>
    </row>
    <row r="1404" spans="21:21">
      <c r="U1404" s="21">
        <v>193879</v>
      </c>
    </row>
    <row r="1405" spans="21:21">
      <c r="U1405" s="24">
        <v>282922</v>
      </c>
    </row>
    <row r="1406" spans="21:21">
      <c r="U1406" s="21">
        <v>105000</v>
      </c>
    </row>
    <row r="1407" spans="21:21">
      <c r="U1407" s="24">
        <v>275000</v>
      </c>
    </row>
    <row r="1408" spans="21:21">
      <c r="U1408" s="21">
        <v>133000</v>
      </c>
    </row>
    <row r="1409" spans="21:21">
      <c r="U1409" s="24">
        <v>112000</v>
      </c>
    </row>
    <row r="1410" spans="21:21">
      <c r="U1410" s="21">
        <v>125500</v>
      </c>
    </row>
    <row r="1411" spans="21:21">
      <c r="U1411" s="24">
        <v>215000</v>
      </c>
    </row>
    <row r="1412" spans="21:21">
      <c r="U1412" s="21">
        <v>230000</v>
      </c>
    </row>
    <row r="1413" spans="21:21">
      <c r="U1413" s="24">
        <v>140000</v>
      </c>
    </row>
    <row r="1414" spans="21:21">
      <c r="U1414" s="21">
        <v>90000</v>
      </c>
    </row>
    <row r="1415" spans="21:21">
      <c r="U1415" s="24">
        <v>257000</v>
      </c>
    </row>
    <row r="1416" spans="21:21">
      <c r="U1416" s="21">
        <v>207000</v>
      </c>
    </row>
    <row r="1417" spans="21:21">
      <c r="U1417" s="24">
        <v>175900</v>
      </c>
    </row>
    <row r="1418" spans="21:21">
      <c r="U1418" s="21">
        <v>122500</v>
      </c>
    </row>
    <row r="1419" spans="21:21">
      <c r="U1419" s="24">
        <v>340000</v>
      </c>
    </row>
    <row r="1420" spans="21:21">
      <c r="U1420" s="21">
        <v>124000</v>
      </c>
    </row>
    <row r="1421" spans="21:21">
      <c r="U1421" s="24">
        <v>223000</v>
      </c>
    </row>
    <row r="1422" spans="21:21">
      <c r="U1422" s="21">
        <v>179900</v>
      </c>
    </row>
    <row r="1423" spans="21:21">
      <c r="U1423" s="24">
        <v>127500</v>
      </c>
    </row>
    <row r="1424" spans="21:21">
      <c r="U1424" s="21">
        <v>136500</v>
      </c>
    </row>
    <row r="1425" spans="21:21">
      <c r="U1425" s="24">
        <v>274970</v>
      </c>
    </row>
    <row r="1426" spans="21:21">
      <c r="U1426" s="21">
        <v>144000</v>
      </c>
    </row>
    <row r="1427" spans="21:21">
      <c r="U1427" s="24">
        <v>142000</v>
      </c>
    </row>
    <row r="1428" spans="21:21">
      <c r="U1428" s="21">
        <v>271000</v>
      </c>
    </row>
    <row r="1429" spans="21:21">
      <c r="U1429" s="24">
        <v>140000</v>
      </c>
    </row>
    <row r="1430" spans="21:21">
      <c r="U1430" s="21">
        <v>119000</v>
      </c>
    </row>
    <row r="1431" spans="21:21">
      <c r="U1431" s="24">
        <v>182900</v>
      </c>
    </row>
    <row r="1432" spans="21:21">
      <c r="U1432" s="21">
        <v>192140</v>
      </c>
    </row>
    <row r="1433" spans="21:21">
      <c r="U1433" s="24">
        <v>143750</v>
      </c>
    </row>
    <row r="1434" spans="21:21">
      <c r="U1434" s="21">
        <v>64500</v>
      </c>
    </row>
    <row r="1435" spans="21:21">
      <c r="U1435" s="24">
        <v>186500</v>
      </c>
    </row>
    <row r="1436" spans="21:21">
      <c r="U1436" s="21">
        <v>160000</v>
      </c>
    </row>
    <row r="1437" spans="21:21">
      <c r="U1437" s="24">
        <v>174000</v>
      </c>
    </row>
    <row r="1438" spans="21:21">
      <c r="U1438" s="21">
        <v>120500</v>
      </c>
    </row>
    <row r="1439" spans="21:21">
      <c r="U1439" s="24">
        <v>394617</v>
      </c>
    </row>
    <row r="1440" spans="21:21">
      <c r="U1440" s="21">
        <v>149700</v>
      </c>
    </row>
    <row r="1441" spans="21:21">
      <c r="U1441" s="24">
        <v>197000</v>
      </c>
    </row>
    <row r="1442" spans="21:21">
      <c r="U1442" s="21">
        <v>191000</v>
      </c>
    </row>
    <row r="1443" spans="21:21">
      <c r="U1443" s="24">
        <v>149300</v>
      </c>
    </row>
    <row r="1444" spans="21:21">
      <c r="U1444" s="21">
        <v>310000</v>
      </c>
    </row>
    <row r="1445" spans="21:21">
      <c r="U1445" s="24">
        <v>121000</v>
      </c>
    </row>
    <row r="1446" spans="21:21">
      <c r="U1446" s="21">
        <v>179600</v>
      </c>
    </row>
    <row r="1447" spans="21:21">
      <c r="U1447" s="24">
        <v>129000</v>
      </c>
    </row>
    <row r="1448" spans="21:21">
      <c r="U1448" s="21">
        <v>157900</v>
      </c>
    </row>
    <row r="1449" spans="21:21">
      <c r="U1449" s="24">
        <v>240000</v>
      </c>
    </row>
    <row r="1450" spans="21:21">
      <c r="U1450" s="21">
        <v>112000</v>
      </c>
    </row>
    <row r="1451" spans="21:21">
      <c r="U1451" s="24">
        <v>92000</v>
      </c>
    </row>
    <row r="1452" spans="21:21">
      <c r="U1452" s="21">
        <v>136000</v>
      </c>
    </row>
    <row r="1453" spans="21:21">
      <c r="U1453" s="24">
        <v>287090</v>
      </c>
    </row>
    <row r="1454" spans="21:21">
      <c r="U1454" s="21">
        <v>145000</v>
      </c>
    </row>
    <row r="1455" spans="21:21">
      <c r="U1455" s="24">
        <v>84500</v>
      </c>
    </row>
    <row r="1456" spans="21:21">
      <c r="U1456" s="21">
        <v>185000</v>
      </c>
    </row>
    <row r="1457" spans="21:21">
      <c r="U1457" s="24">
        <v>175000</v>
      </c>
    </row>
    <row r="1458" spans="21:21">
      <c r="U1458" s="21">
        <v>210000</v>
      </c>
    </row>
    <row r="1459" spans="21:21">
      <c r="U1459" s="24">
        <v>266500</v>
      </c>
    </row>
    <row r="1460" spans="21:21">
      <c r="U1460" s="21">
        <v>142125</v>
      </c>
    </row>
    <row r="1461" spans="21:21">
      <c r="U1461" s="14">
        <v>147500</v>
      </c>
    </row>
  </sheetData>
  <pageMargins left="0.7" right="0.7" top="0.75" bottom="0.75" header="0.3" footer="0.3"/>
  <drawing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3</vt:i4>
      </vt:variant>
    </vt:vector>
  </HeadingPairs>
  <TitlesOfParts>
    <vt:vector size="18" baseType="lpstr">
      <vt:lpstr>sample submission</vt:lpstr>
      <vt:lpstr>description txt</vt:lpstr>
      <vt:lpstr>variables requirements</vt:lpstr>
      <vt:lpstr>test</vt:lpstr>
      <vt:lpstr>(categorical) (2)</vt:lpstr>
      <vt:lpstr>dataset (categorical)</vt:lpstr>
      <vt:lpstr>dataset</vt:lpstr>
      <vt:lpstr>train</vt:lpstr>
      <vt:lpstr>descriptive analysis</vt:lpstr>
      <vt:lpstr>Coorelation Values</vt:lpstr>
      <vt:lpstr>Coorelation-total</vt:lpstr>
      <vt:lpstr>final regression table</vt:lpstr>
      <vt:lpstr>Regression (2)</vt:lpstr>
      <vt:lpstr>DATASET-NUMERICAL</vt:lpstr>
      <vt:lpstr>change text-num</vt:lpstr>
      <vt:lpstr>'sample submission'!sample_submission</vt:lpstr>
      <vt:lpstr>test!test</vt:lpstr>
      <vt:lpstr>train!train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Prahlad Lama</dc:creator>
  <cp:lastModifiedBy>Prahlad Lama</cp:lastModifiedBy>
  <dcterms:created xsi:type="dcterms:W3CDTF">2019-11-15T03:59:49Z</dcterms:created>
  <dcterms:modified xsi:type="dcterms:W3CDTF">2020-06-14T16:59:20Z</dcterms:modified>
</cp:coreProperties>
</file>